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9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0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1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2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3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4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5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6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2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3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4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6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7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8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29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30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31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32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33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34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35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drawings/drawing36.xml" ContentType="application/vnd.openxmlformats-officedocument.drawing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37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drawings/drawing38.xml" ContentType="application/vnd.openxmlformats-officedocument.drawing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drawings/drawing39.xml" ContentType="application/vnd.openxmlformats-officedocument.drawing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40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41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drawings/drawing42.xml" ContentType="application/vnd.openxmlformats-officedocument.drawing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drawings/drawing43.xml" ContentType="application/vnd.openxmlformats-officedocument.drawing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drawings/drawing44.xml" ContentType="application/vnd.openxmlformats-officedocument.drawing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drawings/drawing45.xml" ContentType="application/vnd.openxmlformats-officedocument.drawing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Masterthesis_SS19_Belen_QMLabor_Messungen\04_0h_Messung\"/>
    </mc:Choice>
  </mc:AlternateContent>
  <bookViews>
    <workbookView xWindow="0" yWindow="0" windowWidth="20490" windowHeight="8955" activeTab="1"/>
  </bookViews>
  <sheets>
    <sheet name="Infos" sheetId="296" r:id="rId1"/>
    <sheet name="Ergebnisse" sheetId="4" r:id="rId2"/>
    <sheet name="TDK_KF_ST_15_01" sheetId="3" r:id="rId3"/>
    <sheet name="TDK_KF_ST_15_02" sheetId="297" r:id="rId4"/>
    <sheet name="TDK_KF_ST_15_03" sheetId="298" r:id="rId5"/>
    <sheet name="TDK_FF_ST_oU_01" sheetId="59" r:id="rId6"/>
    <sheet name="TDK_FF_ST_mU_01" sheetId="299" r:id="rId7"/>
    <sheet name="TDK_KF_ST_22_01" sheetId="430" r:id="rId8"/>
    <sheet name="TDK_KF_ST_22_02" sheetId="431" r:id="rId9"/>
    <sheet name="TDK_KF_ST_22_03" sheetId="432" r:id="rId10"/>
    <sheet name="TDK_FF_ST_oU_02" sheetId="433" r:id="rId11"/>
    <sheet name="TDK_FF_ST_mU_02" sheetId="434" r:id="rId12"/>
    <sheet name="TDK_KF_ST_09_01" sheetId="435" r:id="rId13"/>
    <sheet name="TDK_KF_ST_09_02" sheetId="436" r:id="rId14"/>
    <sheet name="TDK_KF_ST_09_03" sheetId="437" r:id="rId15"/>
    <sheet name="TDK_FF_ST_oU_03" sheetId="438" r:id="rId16"/>
    <sheet name="TDK_FF_ST_mU_03" sheetId="439" r:id="rId17"/>
    <sheet name="TDK_KF_ST_25_01" sheetId="440" r:id="rId18"/>
    <sheet name="TDK_KF_ST_25_02" sheetId="441" r:id="rId19"/>
    <sheet name="TDK_KF_ST_25_03" sheetId="442" r:id="rId20"/>
    <sheet name="TDK_FF_ST_oU_04" sheetId="443" r:id="rId21"/>
    <sheet name="TDK_FF_ST_mU_04" sheetId="444" r:id="rId22"/>
    <sheet name="TDK_KF_ST_13_01" sheetId="445" r:id="rId23"/>
    <sheet name="TDK_KF_ST_13_02" sheetId="446" r:id="rId24"/>
    <sheet name="TDK_KF_ST_13_03" sheetId="447" r:id="rId25"/>
    <sheet name="TDK_FF_ST_oU_05" sheetId="448" r:id="rId26"/>
    <sheet name="TDK_FF_ST_mU_05" sheetId="449" r:id="rId27"/>
    <sheet name="TDK_KF_ST_21_01" sheetId="450" r:id="rId28"/>
    <sheet name="TDK_KF_ST_21_02" sheetId="451" r:id="rId29"/>
    <sheet name="TDK_KF_ST_21_03" sheetId="452" r:id="rId30"/>
    <sheet name="TDK_FF_ST_oU_06" sheetId="453" r:id="rId31"/>
    <sheet name="TDK_FF_ST_mU_06" sheetId="454" r:id="rId32"/>
    <sheet name="TDK_KF_ST_02_01" sheetId="455" r:id="rId33"/>
    <sheet name="TDK_KF_ST_02_02" sheetId="456" r:id="rId34"/>
    <sheet name="TDK_KF_ST_02_03" sheetId="457" r:id="rId35"/>
    <sheet name="TDK_FF_ST_oU_07" sheetId="458" r:id="rId36"/>
    <sheet name="TDK_FF_ST_mU_07" sheetId="459" r:id="rId37"/>
    <sheet name="TDK_KF_ST_06_01" sheetId="460" r:id="rId38"/>
    <sheet name="TDK_KF_ST_06_02" sheetId="461" r:id="rId39"/>
    <sheet name="TDK_KF_ST_06_03" sheetId="462" r:id="rId40"/>
    <sheet name="TDK_FF_ST_oU_08" sheetId="463" r:id="rId41"/>
    <sheet name="TDK_FF_ST_mU_08" sheetId="464" r:id="rId42"/>
    <sheet name="TDK_KF_ST_03_01" sheetId="465" r:id="rId43"/>
    <sheet name="TDK_KF_ST_03_02" sheetId="466" r:id="rId44"/>
    <sheet name="TDK_KF_ST_03_03" sheetId="467" r:id="rId45"/>
    <sheet name="TDK_FF_ST_oU_09" sheetId="468" r:id="rId46"/>
    <sheet name="TDK_FF_ST_mU_09" sheetId="469" r:id="rId47"/>
  </sheets>
  <definedNames>
    <definedName name="solver_adj" localSheetId="6" hidden="1">TDK_FF_ST_mU_01!$O$9:$O$12</definedName>
    <definedName name="solver_adj" localSheetId="11" hidden="1">TDK_FF_ST_mU_02!$O$9:$O$12</definedName>
    <definedName name="solver_adj" localSheetId="16" hidden="1">TDK_FF_ST_mU_03!$O$9:$O$12</definedName>
    <definedName name="solver_adj" localSheetId="21" hidden="1">TDK_FF_ST_mU_04!$O$9:$O$12</definedName>
    <definedName name="solver_adj" localSheetId="26" hidden="1">TDK_FF_ST_mU_05!$O$9:$O$12</definedName>
    <definedName name="solver_adj" localSheetId="31" hidden="1">TDK_FF_ST_mU_06!$O$9:$O$12</definedName>
    <definedName name="solver_adj" localSheetId="36" hidden="1">TDK_FF_ST_mU_07!$O$9:$O$12</definedName>
    <definedName name="solver_adj" localSheetId="41" hidden="1">TDK_FF_ST_mU_08!$O$9:$O$12</definedName>
    <definedName name="solver_adj" localSheetId="46" hidden="1">TDK_FF_ST_mU_09!$O$9:$O$12</definedName>
    <definedName name="solver_adj" localSheetId="5" hidden="1">TDK_FF_ST_oU_01!$O$9:$O$12</definedName>
    <definedName name="solver_adj" localSheetId="10" hidden="1">TDK_FF_ST_oU_02!$O$9:$O$12</definedName>
    <definedName name="solver_adj" localSheetId="15" hidden="1">TDK_FF_ST_oU_03!$O$9:$O$12</definedName>
    <definedName name="solver_adj" localSheetId="20" hidden="1">TDK_FF_ST_oU_04!$O$9:$O$12</definedName>
    <definedName name="solver_adj" localSheetId="25" hidden="1">TDK_FF_ST_oU_05!$O$9:$O$12</definedName>
    <definedName name="solver_adj" localSheetId="30" hidden="1">TDK_FF_ST_oU_06!$O$9:$O$12</definedName>
    <definedName name="solver_adj" localSheetId="35" hidden="1">TDK_FF_ST_oU_07!$O$9:$O$12</definedName>
    <definedName name="solver_adj" localSheetId="40" hidden="1">TDK_FF_ST_oU_08!$O$9:$O$12</definedName>
    <definedName name="solver_adj" localSheetId="45" hidden="1">TDK_FF_ST_oU_09!$O$9:$O$12</definedName>
    <definedName name="solver_adj" localSheetId="32" hidden="1">TDK_KF_ST_02_01!$O$9:$O$12</definedName>
    <definedName name="solver_adj" localSheetId="33" hidden="1">TDK_KF_ST_02_02!$O$9:$O$12</definedName>
    <definedName name="solver_adj" localSheetId="34" hidden="1">TDK_KF_ST_02_03!$O$9:$O$12</definedName>
    <definedName name="solver_adj" localSheetId="42" hidden="1">TDK_KF_ST_03_01!$O$9:$O$12</definedName>
    <definedName name="solver_adj" localSheetId="43" hidden="1">TDK_KF_ST_03_02!$O$9:$O$12</definedName>
    <definedName name="solver_adj" localSheetId="44" hidden="1">TDK_KF_ST_03_03!$O$9:$O$12</definedName>
    <definedName name="solver_adj" localSheetId="37" hidden="1">TDK_KF_ST_06_01!$O$9:$O$12</definedName>
    <definedName name="solver_adj" localSheetId="38" hidden="1">TDK_KF_ST_06_02!$O$9:$O$12</definedName>
    <definedName name="solver_adj" localSheetId="39" hidden="1">TDK_KF_ST_06_03!$O$9:$O$12</definedName>
    <definedName name="solver_adj" localSheetId="12" hidden="1">TDK_KF_ST_09_01!$O$9:$O$12</definedName>
    <definedName name="solver_adj" localSheetId="13" hidden="1">TDK_KF_ST_09_02!$O$9:$O$12</definedName>
    <definedName name="solver_adj" localSheetId="14" hidden="1">TDK_KF_ST_09_03!$O$9:$O$12</definedName>
    <definedName name="solver_adj" localSheetId="22" hidden="1">TDK_KF_ST_13_01!$O$9:$O$12</definedName>
    <definedName name="solver_adj" localSheetId="23" hidden="1">TDK_KF_ST_13_02!$O$9:$O$12</definedName>
    <definedName name="solver_adj" localSheetId="24" hidden="1">TDK_KF_ST_13_03!$O$9:$O$12</definedName>
    <definedName name="solver_adj" localSheetId="2" hidden="1">TDK_KF_ST_15_01!$O$9:$O$12</definedName>
    <definedName name="solver_adj" localSheetId="3" hidden="1">TDK_KF_ST_15_02!$O$9:$O$12</definedName>
    <definedName name="solver_adj" localSheetId="4" hidden="1">TDK_KF_ST_15_03!$O$9:$O$12</definedName>
    <definedName name="solver_adj" localSheetId="27" hidden="1">TDK_KF_ST_21_01!$O$9:$O$12</definedName>
    <definedName name="solver_adj" localSheetId="28" hidden="1">TDK_KF_ST_21_02!$O$9:$O$12</definedName>
    <definedName name="solver_adj" localSheetId="29" hidden="1">TDK_KF_ST_21_03!$O$9:$O$12</definedName>
    <definedName name="solver_adj" localSheetId="7" hidden="1">TDK_KF_ST_22_01!$O$9:$O$12</definedName>
    <definedName name="solver_adj" localSheetId="8" hidden="1">TDK_KF_ST_22_02!$O$9:$O$12</definedName>
    <definedName name="solver_adj" localSheetId="9" hidden="1">TDK_KF_ST_22_03!$O$9:$O$12</definedName>
    <definedName name="solver_adj" localSheetId="17" hidden="1">TDK_KF_ST_25_01!$O$9:$O$12</definedName>
    <definedName name="solver_adj" localSheetId="18" hidden="1">TDK_KF_ST_25_02!$O$9:$O$12</definedName>
    <definedName name="solver_adj" localSheetId="19" hidden="1">TDK_KF_ST_25_03!$O$9:$O$12</definedName>
    <definedName name="solver_cvg" localSheetId="6" hidden="1">0.0001</definedName>
    <definedName name="solver_cvg" localSheetId="11" hidden="1">0.0001</definedName>
    <definedName name="solver_cvg" localSheetId="16" hidden="1">0.0001</definedName>
    <definedName name="solver_cvg" localSheetId="21" hidden="1">0.0001</definedName>
    <definedName name="solver_cvg" localSheetId="26" hidden="1">0.0001</definedName>
    <definedName name="solver_cvg" localSheetId="31" hidden="1">0.0001</definedName>
    <definedName name="solver_cvg" localSheetId="36" hidden="1">0.0001</definedName>
    <definedName name="solver_cvg" localSheetId="41" hidden="1">0.0001</definedName>
    <definedName name="solver_cvg" localSheetId="46" hidden="1">0.0001</definedName>
    <definedName name="solver_cvg" localSheetId="5" hidden="1">0.0001</definedName>
    <definedName name="solver_cvg" localSheetId="10" hidden="1">0.0001</definedName>
    <definedName name="solver_cvg" localSheetId="15" hidden="1">0.0001</definedName>
    <definedName name="solver_cvg" localSheetId="20" hidden="1">0.0001</definedName>
    <definedName name="solver_cvg" localSheetId="25" hidden="1">0.0001</definedName>
    <definedName name="solver_cvg" localSheetId="30" hidden="1">0.0001</definedName>
    <definedName name="solver_cvg" localSheetId="35" hidden="1">0.0001</definedName>
    <definedName name="solver_cvg" localSheetId="40" hidden="1">0.0001</definedName>
    <definedName name="solver_cvg" localSheetId="45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" hidden="1">0.0001</definedName>
    <definedName name="solver_cvg" localSheetId="3" hidden="1">0.0001</definedName>
    <definedName name="solver_cvg" localSheetId="4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7" hidden="1">0.0001</definedName>
    <definedName name="solver_cvg" localSheetId="18" hidden="1">0.0001</definedName>
    <definedName name="solver_cvg" localSheetId="19" hidden="1">0.0001</definedName>
    <definedName name="solver_drv" localSheetId="6" hidden="1">1</definedName>
    <definedName name="solver_drv" localSheetId="11" hidden="1">1</definedName>
    <definedName name="solver_drv" localSheetId="16" hidden="1">1</definedName>
    <definedName name="solver_drv" localSheetId="21" hidden="1">1</definedName>
    <definedName name="solver_drv" localSheetId="26" hidden="1">1</definedName>
    <definedName name="solver_drv" localSheetId="31" hidden="1">1</definedName>
    <definedName name="solver_drv" localSheetId="36" hidden="1">1</definedName>
    <definedName name="solver_drv" localSheetId="41" hidden="1">1</definedName>
    <definedName name="solver_drv" localSheetId="46" hidden="1">1</definedName>
    <definedName name="solver_drv" localSheetId="5" hidden="1">1</definedName>
    <definedName name="solver_drv" localSheetId="10" hidden="1">1</definedName>
    <definedName name="solver_drv" localSheetId="15" hidden="1">1</definedName>
    <definedName name="solver_drv" localSheetId="20" hidden="1">1</definedName>
    <definedName name="solver_drv" localSheetId="25" hidden="1">1</definedName>
    <definedName name="solver_drv" localSheetId="30" hidden="1">1</definedName>
    <definedName name="solver_drv" localSheetId="35" hidden="1">1</definedName>
    <definedName name="solver_drv" localSheetId="40" hidden="1">1</definedName>
    <definedName name="solver_drv" localSheetId="45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" hidden="1">1</definedName>
    <definedName name="solver_drv" localSheetId="3" hidden="1">1</definedName>
    <definedName name="solver_drv" localSheetId="4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7" hidden="1">1</definedName>
    <definedName name="solver_drv" localSheetId="18" hidden="1">1</definedName>
    <definedName name="solver_drv" localSheetId="19" hidden="1">1</definedName>
    <definedName name="solver_eng" localSheetId="6" hidden="1">1</definedName>
    <definedName name="solver_eng" localSheetId="11" hidden="1">1</definedName>
    <definedName name="solver_eng" localSheetId="16" hidden="1">1</definedName>
    <definedName name="solver_eng" localSheetId="21" hidden="1">1</definedName>
    <definedName name="solver_eng" localSheetId="26" hidden="1">1</definedName>
    <definedName name="solver_eng" localSheetId="31" hidden="1">1</definedName>
    <definedName name="solver_eng" localSheetId="36" hidden="1">1</definedName>
    <definedName name="solver_eng" localSheetId="41" hidden="1">1</definedName>
    <definedName name="solver_eng" localSheetId="46" hidden="1">1</definedName>
    <definedName name="solver_eng" localSheetId="5" hidden="1">1</definedName>
    <definedName name="solver_eng" localSheetId="10" hidden="1">1</definedName>
    <definedName name="solver_eng" localSheetId="15" hidden="1">1</definedName>
    <definedName name="solver_eng" localSheetId="20" hidden="1">1</definedName>
    <definedName name="solver_eng" localSheetId="25" hidden="1">1</definedName>
    <definedName name="solver_eng" localSheetId="30" hidden="1">1</definedName>
    <definedName name="solver_eng" localSheetId="35" hidden="1">1</definedName>
    <definedName name="solver_eng" localSheetId="40" hidden="1">1</definedName>
    <definedName name="solver_eng" localSheetId="45" hidden="1">1</definedName>
    <definedName name="solver_eng" localSheetId="32" hidden="1">1</definedName>
    <definedName name="solver_eng" localSheetId="33" hidden="1">1</definedName>
    <definedName name="solver_eng" localSheetId="34" hidden="1">1</definedName>
    <definedName name="solver_eng" localSheetId="42" hidden="1">1</definedName>
    <definedName name="solver_eng" localSheetId="43" hidden="1">1</definedName>
    <definedName name="solver_eng" localSheetId="44" hidden="1">1</definedName>
    <definedName name="solver_eng" localSheetId="37" hidden="1">1</definedName>
    <definedName name="solver_eng" localSheetId="38" hidden="1">1</definedName>
    <definedName name="solver_eng" localSheetId="39" hidden="1">1</definedName>
    <definedName name="solver_eng" localSheetId="12" hidden="1">1</definedName>
    <definedName name="solver_eng" localSheetId="13" hidden="1">1</definedName>
    <definedName name="solver_eng" localSheetId="14" hidden="1">1</definedName>
    <definedName name="solver_eng" localSheetId="22" hidden="1">1</definedName>
    <definedName name="solver_eng" localSheetId="23" hidden="1">1</definedName>
    <definedName name="solver_eng" localSheetId="24" hidden="1">1</definedName>
    <definedName name="solver_eng" localSheetId="2" hidden="1">1</definedName>
    <definedName name="solver_eng" localSheetId="3" hidden="1">1</definedName>
    <definedName name="solver_eng" localSheetId="4" hidden="1">1</definedName>
    <definedName name="solver_eng" localSheetId="27" hidden="1">1</definedName>
    <definedName name="solver_eng" localSheetId="28" hidden="1">1</definedName>
    <definedName name="solver_eng" localSheetId="29" hidden="1">1</definedName>
    <definedName name="solver_eng" localSheetId="7" hidden="1">1</definedName>
    <definedName name="solver_eng" localSheetId="8" hidden="1">1</definedName>
    <definedName name="solver_eng" localSheetId="9" hidden="1">1</definedName>
    <definedName name="solver_eng" localSheetId="17" hidden="1">1</definedName>
    <definedName name="solver_eng" localSheetId="18" hidden="1">1</definedName>
    <definedName name="solver_eng" localSheetId="19" hidden="1">1</definedName>
    <definedName name="solver_est" localSheetId="6" hidden="1">1</definedName>
    <definedName name="solver_est" localSheetId="11" hidden="1">1</definedName>
    <definedName name="solver_est" localSheetId="16" hidden="1">1</definedName>
    <definedName name="solver_est" localSheetId="21" hidden="1">1</definedName>
    <definedName name="solver_est" localSheetId="26" hidden="1">1</definedName>
    <definedName name="solver_est" localSheetId="31" hidden="1">1</definedName>
    <definedName name="solver_est" localSheetId="36" hidden="1">1</definedName>
    <definedName name="solver_est" localSheetId="41" hidden="1">1</definedName>
    <definedName name="solver_est" localSheetId="46" hidden="1">1</definedName>
    <definedName name="solver_est" localSheetId="5" hidden="1">1</definedName>
    <definedName name="solver_est" localSheetId="10" hidden="1">1</definedName>
    <definedName name="solver_est" localSheetId="15" hidden="1">1</definedName>
    <definedName name="solver_est" localSheetId="20" hidden="1">1</definedName>
    <definedName name="solver_est" localSheetId="25" hidden="1">1</definedName>
    <definedName name="solver_est" localSheetId="30" hidden="1">1</definedName>
    <definedName name="solver_est" localSheetId="35" hidden="1">1</definedName>
    <definedName name="solver_est" localSheetId="40" hidden="1">1</definedName>
    <definedName name="solver_est" localSheetId="45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" hidden="1">1</definedName>
    <definedName name="solver_est" localSheetId="3" hidden="1">1</definedName>
    <definedName name="solver_est" localSheetId="4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7" hidden="1">1</definedName>
    <definedName name="solver_est" localSheetId="18" hidden="1">1</definedName>
    <definedName name="solver_est" localSheetId="19" hidden="1">1</definedName>
    <definedName name="solver_itr" localSheetId="6" hidden="1">2147483647</definedName>
    <definedName name="solver_itr" localSheetId="11" hidden="1">2147483647</definedName>
    <definedName name="solver_itr" localSheetId="16" hidden="1">2147483647</definedName>
    <definedName name="solver_itr" localSheetId="21" hidden="1">2147483647</definedName>
    <definedName name="solver_itr" localSheetId="26" hidden="1">2147483647</definedName>
    <definedName name="solver_itr" localSheetId="31" hidden="1">2147483647</definedName>
    <definedName name="solver_itr" localSheetId="36" hidden="1">2147483647</definedName>
    <definedName name="solver_itr" localSheetId="41" hidden="1">2147483647</definedName>
    <definedName name="solver_itr" localSheetId="46" hidden="1">2147483647</definedName>
    <definedName name="solver_itr" localSheetId="5" hidden="1">2147483647</definedName>
    <definedName name="solver_itr" localSheetId="10" hidden="1">2147483647</definedName>
    <definedName name="solver_itr" localSheetId="15" hidden="1">2147483647</definedName>
    <definedName name="solver_itr" localSheetId="20" hidden="1">2147483647</definedName>
    <definedName name="solver_itr" localSheetId="25" hidden="1">2147483647</definedName>
    <definedName name="solver_itr" localSheetId="30" hidden="1">2147483647</definedName>
    <definedName name="solver_itr" localSheetId="35" hidden="1">2147483647</definedName>
    <definedName name="solver_itr" localSheetId="40" hidden="1">2147483647</definedName>
    <definedName name="solver_itr" localSheetId="45" hidden="1">2147483647</definedName>
    <definedName name="solver_itr" localSheetId="32" hidden="1">2147483647</definedName>
    <definedName name="solver_itr" localSheetId="33" hidden="1">2147483647</definedName>
    <definedName name="solver_itr" localSheetId="34" hidden="1">2147483647</definedName>
    <definedName name="solver_itr" localSheetId="42" hidden="1">2147483647</definedName>
    <definedName name="solver_itr" localSheetId="43" hidden="1">2147483647</definedName>
    <definedName name="solver_itr" localSheetId="44" hidden="1">2147483647</definedName>
    <definedName name="solver_itr" localSheetId="37" hidden="1">2147483647</definedName>
    <definedName name="solver_itr" localSheetId="38" hidden="1">2147483647</definedName>
    <definedName name="solver_itr" localSheetId="39" hidden="1">2147483647</definedName>
    <definedName name="solver_itr" localSheetId="12" hidden="1">2147483647</definedName>
    <definedName name="solver_itr" localSheetId="13" hidden="1">2147483647</definedName>
    <definedName name="solver_itr" localSheetId="14" hidden="1">2147483647</definedName>
    <definedName name="solver_itr" localSheetId="22" hidden="1">2147483647</definedName>
    <definedName name="solver_itr" localSheetId="23" hidden="1">2147483647</definedName>
    <definedName name="solver_itr" localSheetId="24" hidden="1">2147483647</definedName>
    <definedName name="solver_itr" localSheetId="2" hidden="1">2147483647</definedName>
    <definedName name="solver_itr" localSheetId="3" hidden="1">2147483647</definedName>
    <definedName name="solver_itr" localSheetId="4" hidden="1">2147483647</definedName>
    <definedName name="solver_itr" localSheetId="27" hidden="1">2147483647</definedName>
    <definedName name="solver_itr" localSheetId="28" hidden="1">2147483647</definedName>
    <definedName name="solver_itr" localSheetId="29" hidden="1">2147483647</definedName>
    <definedName name="solver_itr" localSheetId="7" hidden="1">2147483647</definedName>
    <definedName name="solver_itr" localSheetId="8" hidden="1">2147483647</definedName>
    <definedName name="solver_itr" localSheetId="9" hidden="1">2147483647</definedName>
    <definedName name="solver_itr" localSheetId="17" hidden="1">2147483647</definedName>
    <definedName name="solver_itr" localSheetId="18" hidden="1">2147483647</definedName>
    <definedName name="solver_itr" localSheetId="19" hidden="1">2147483647</definedName>
    <definedName name="solver_mip" localSheetId="6" hidden="1">2147483647</definedName>
    <definedName name="solver_mip" localSheetId="11" hidden="1">2147483647</definedName>
    <definedName name="solver_mip" localSheetId="16" hidden="1">2147483647</definedName>
    <definedName name="solver_mip" localSheetId="21" hidden="1">2147483647</definedName>
    <definedName name="solver_mip" localSheetId="26" hidden="1">2147483647</definedName>
    <definedName name="solver_mip" localSheetId="31" hidden="1">2147483647</definedName>
    <definedName name="solver_mip" localSheetId="36" hidden="1">2147483647</definedName>
    <definedName name="solver_mip" localSheetId="41" hidden="1">2147483647</definedName>
    <definedName name="solver_mip" localSheetId="46" hidden="1">2147483647</definedName>
    <definedName name="solver_mip" localSheetId="5" hidden="1">2147483647</definedName>
    <definedName name="solver_mip" localSheetId="10" hidden="1">2147483647</definedName>
    <definedName name="solver_mip" localSheetId="15" hidden="1">2147483647</definedName>
    <definedName name="solver_mip" localSheetId="20" hidden="1">2147483647</definedName>
    <definedName name="solver_mip" localSheetId="25" hidden="1">2147483647</definedName>
    <definedName name="solver_mip" localSheetId="30" hidden="1">2147483647</definedName>
    <definedName name="solver_mip" localSheetId="35" hidden="1">2147483647</definedName>
    <definedName name="solver_mip" localSheetId="40" hidden="1">2147483647</definedName>
    <definedName name="solver_mip" localSheetId="45" hidden="1">2147483647</definedName>
    <definedName name="solver_mip" localSheetId="32" hidden="1">2147483647</definedName>
    <definedName name="solver_mip" localSheetId="33" hidden="1">2147483647</definedName>
    <definedName name="solver_mip" localSheetId="34" hidden="1">2147483647</definedName>
    <definedName name="solver_mip" localSheetId="42" hidden="1">2147483647</definedName>
    <definedName name="solver_mip" localSheetId="43" hidden="1">2147483647</definedName>
    <definedName name="solver_mip" localSheetId="44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12" hidden="1">2147483647</definedName>
    <definedName name="solver_mip" localSheetId="13" hidden="1">2147483647</definedName>
    <definedName name="solver_mip" localSheetId="14" hidden="1">2147483647</definedName>
    <definedName name="solver_mip" localSheetId="22" hidden="1">2147483647</definedName>
    <definedName name="solver_mip" localSheetId="23" hidden="1">2147483647</definedName>
    <definedName name="solver_mip" localSheetId="24" hidden="1">2147483647</definedName>
    <definedName name="solver_mip" localSheetId="2" hidden="1">2147483647</definedName>
    <definedName name="solver_mip" localSheetId="3" hidden="1">2147483647</definedName>
    <definedName name="solver_mip" localSheetId="4" hidden="1">2147483647</definedName>
    <definedName name="solver_mip" localSheetId="27" hidden="1">2147483647</definedName>
    <definedName name="solver_mip" localSheetId="28" hidden="1">2147483647</definedName>
    <definedName name="solver_mip" localSheetId="29" hidden="1">2147483647</definedName>
    <definedName name="solver_mip" localSheetId="7" hidden="1">2147483647</definedName>
    <definedName name="solver_mip" localSheetId="8" hidden="1">2147483647</definedName>
    <definedName name="solver_mip" localSheetId="9" hidden="1">2147483647</definedName>
    <definedName name="solver_mip" localSheetId="17" hidden="1">2147483647</definedName>
    <definedName name="solver_mip" localSheetId="18" hidden="1">2147483647</definedName>
    <definedName name="solver_mip" localSheetId="19" hidden="1">2147483647</definedName>
    <definedName name="solver_mni" localSheetId="6" hidden="1">30</definedName>
    <definedName name="solver_mni" localSheetId="11" hidden="1">30</definedName>
    <definedName name="solver_mni" localSheetId="16" hidden="1">30</definedName>
    <definedName name="solver_mni" localSheetId="21" hidden="1">30</definedName>
    <definedName name="solver_mni" localSheetId="26" hidden="1">30</definedName>
    <definedName name="solver_mni" localSheetId="31" hidden="1">30</definedName>
    <definedName name="solver_mni" localSheetId="36" hidden="1">30</definedName>
    <definedName name="solver_mni" localSheetId="41" hidden="1">30</definedName>
    <definedName name="solver_mni" localSheetId="46" hidden="1">30</definedName>
    <definedName name="solver_mni" localSheetId="5" hidden="1">30</definedName>
    <definedName name="solver_mni" localSheetId="10" hidden="1">30</definedName>
    <definedName name="solver_mni" localSheetId="15" hidden="1">30</definedName>
    <definedName name="solver_mni" localSheetId="20" hidden="1">30</definedName>
    <definedName name="solver_mni" localSheetId="25" hidden="1">30</definedName>
    <definedName name="solver_mni" localSheetId="30" hidden="1">30</definedName>
    <definedName name="solver_mni" localSheetId="35" hidden="1">30</definedName>
    <definedName name="solver_mni" localSheetId="40" hidden="1">30</definedName>
    <definedName name="solver_mni" localSheetId="45" hidden="1">30</definedName>
    <definedName name="solver_mni" localSheetId="32" hidden="1">30</definedName>
    <definedName name="solver_mni" localSheetId="33" hidden="1">30</definedName>
    <definedName name="solver_mni" localSheetId="34" hidden="1">30</definedName>
    <definedName name="solver_mni" localSheetId="42" hidden="1">30</definedName>
    <definedName name="solver_mni" localSheetId="43" hidden="1">30</definedName>
    <definedName name="solver_mni" localSheetId="44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12" hidden="1">30</definedName>
    <definedName name="solver_mni" localSheetId="13" hidden="1">30</definedName>
    <definedName name="solver_mni" localSheetId="14" hidden="1">30</definedName>
    <definedName name="solver_mni" localSheetId="22" hidden="1">30</definedName>
    <definedName name="solver_mni" localSheetId="23" hidden="1">30</definedName>
    <definedName name="solver_mni" localSheetId="24" hidden="1">30</definedName>
    <definedName name="solver_mni" localSheetId="2" hidden="1">30</definedName>
    <definedName name="solver_mni" localSheetId="3" hidden="1">30</definedName>
    <definedName name="solver_mni" localSheetId="4" hidden="1">30</definedName>
    <definedName name="solver_mni" localSheetId="27" hidden="1">30</definedName>
    <definedName name="solver_mni" localSheetId="28" hidden="1">30</definedName>
    <definedName name="solver_mni" localSheetId="29" hidden="1">30</definedName>
    <definedName name="solver_mni" localSheetId="7" hidden="1">30</definedName>
    <definedName name="solver_mni" localSheetId="8" hidden="1">30</definedName>
    <definedName name="solver_mni" localSheetId="9" hidden="1">30</definedName>
    <definedName name="solver_mni" localSheetId="17" hidden="1">30</definedName>
    <definedName name="solver_mni" localSheetId="18" hidden="1">30</definedName>
    <definedName name="solver_mni" localSheetId="19" hidden="1">30</definedName>
    <definedName name="solver_mrt" localSheetId="6" hidden="1">0.075</definedName>
    <definedName name="solver_mrt" localSheetId="11" hidden="1">0.075</definedName>
    <definedName name="solver_mrt" localSheetId="16" hidden="1">0.075</definedName>
    <definedName name="solver_mrt" localSheetId="21" hidden="1">0.075</definedName>
    <definedName name="solver_mrt" localSheetId="26" hidden="1">0.075</definedName>
    <definedName name="solver_mrt" localSheetId="31" hidden="1">0.075</definedName>
    <definedName name="solver_mrt" localSheetId="36" hidden="1">0.075</definedName>
    <definedName name="solver_mrt" localSheetId="41" hidden="1">0.075</definedName>
    <definedName name="solver_mrt" localSheetId="46" hidden="1">0.075</definedName>
    <definedName name="solver_mrt" localSheetId="5" hidden="1">0.075</definedName>
    <definedName name="solver_mrt" localSheetId="10" hidden="1">0.075</definedName>
    <definedName name="solver_mrt" localSheetId="15" hidden="1">0.075</definedName>
    <definedName name="solver_mrt" localSheetId="20" hidden="1">0.075</definedName>
    <definedName name="solver_mrt" localSheetId="25" hidden="1">0.075</definedName>
    <definedName name="solver_mrt" localSheetId="30" hidden="1">0.075</definedName>
    <definedName name="solver_mrt" localSheetId="35" hidden="1">0.075</definedName>
    <definedName name="solver_mrt" localSheetId="40" hidden="1">0.075</definedName>
    <definedName name="solver_mrt" localSheetId="45" hidden="1">0.075</definedName>
    <definedName name="solver_mrt" localSheetId="32" hidden="1">0.075</definedName>
    <definedName name="solver_mrt" localSheetId="33" hidden="1">0.075</definedName>
    <definedName name="solver_mrt" localSheetId="34" hidden="1">0.075</definedName>
    <definedName name="solver_mrt" localSheetId="42" hidden="1">0.075</definedName>
    <definedName name="solver_mrt" localSheetId="43" hidden="1">0.075</definedName>
    <definedName name="solver_mrt" localSheetId="44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12" hidden="1">0.075</definedName>
    <definedName name="solver_mrt" localSheetId="13" hidden="1">0.075</definedName>
    <definedName name="solver_mrt" localSheetId="14" hidden="1">0.075</definedName>
    <definedName name="solver_mrt" localSheetId="22" hidden="1">0.075</definedName>
    <definedName name="solver_mrt" localSheetId="23" hidden="1">0.075</definedName>
    <definedName name="solver_mrt" localSheetId="24" hidden="1">0.075</definedName>
    <definedName name="solver_mrt" localSheetId="2" hidden="1">0.075</definedName>
    <definedName name="solver_mrt" localSheetId="3" hidden="1">0.075</definedName>
    <definedName name="solver_mrt" localSheetId="4" hidden="1">0.075</definedName>
    <definedName name="solver_mrt" localSheetId="27" hidden="1">0.075</definedName>
    <definedName name="solver_mrt" localSheetId="28" hidden="1">0.075</definedName>
    <definedName name="solver_mrt" localSheetId="29" hidden="1">0.075</definedName>
    <definedName name="solver_mrt" localSheetId="7" hidden="1">0.075</definedName>
    <definedName name="solver_mrt" localSheetId="8" hidden="1">0.075</definedName>
    <definedName name="solver_mrt" localSheetId="9" hidden="1">0.075</definedName>
    <definedName name="solver_mrt" localSheetId="17" hidden="1">0.075</definedName>
    <definedName name="solver_mrt" localSheetId="18" hidden="1">0.075</definedName>
    <definedName name="solver_mrt" localSheetId="19" hidden="1">0.075</definedName>
    <definedName name="solver_msl" localSheetId="6" hidden="1">2</definedName>
    <definedName name="solver_msl" localSheetId="11" hidden="1">2</definedName>
    <definedName name="solver_msl" localSheetId="16" hidden="1">2</definedName>
    <definedName name="solver_msl" localSheetId="21" hidden="1">2</definedName>
    <definedName name="solver_msl" localSheetId="26" hidden="1">2</definedName>
    <definedName name="solver_msl" localSheetId="31" hidden="1">2</definedName>
    <definedName name="solver_msl" localSheetId="36" hidden="1">2</definedName>
    <definedName name="solver_msl" localSheetId="41" hidden="1">2</definedName>
    <definedName name="solver_msl" localSheetId="46" hidden="1">2</definedName>
    <definedName name="solver_msl" localSheetId="5" hidden="1">2</definedName>
    <definedName name="solver_msl" localSheetId="10" hidden="1">2</definedName>
    <definedName name="solver_msl" localSheetId="15" hidden="1">2</definedName>
    <definedName name="solver_msl" localSheetId="20" hidden="1">2</definedName>
    <definedName name="solver_msl" localSheetId="25" hidden="1">2</definedName>
    <definedName name="solver_msl" localSheetId="30" hidden="1">2</definedName>
    <definedName name="solver_msl" localSheetId="35" hidden="1">2</definedName>
    <definedName name="solver_msl" localSheetId="40" hidden="1">2</definedName>
    <definedName name="solver_msl" localSheetId="45" hidden="1">2</definedName>
    <definedName name="solver_msl" localSheetId="32" hidden="1">2</definedName>
    <definedName name="solver_msl" localSheetId="33" hidden="1">2</definedName>
    <definedName name="solver_msl" localSheetId="34" hidden="1">2</definedName>
    <definedName name="solver_msl" localSheetId="42" hidden="1">2</definedName>
    <definedName name="solver_msl" localSheetId="43" hidden="1">2</definedName>
    <definedName name="solver_msl" localSheetId="44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12" hidden="1">2</definedName>
    <definedName name="solver_msl" localSheetId="13" hidden="1">2</definedName>
    <definedName name="solver_msl" localSheetId="14" hidden="1">2</definedName>
    <definedName name="solver_msl" localSheetId="22" hidden="1">2</definedName>
    <definedName name="solver_msl" localSheetId="23" hidden="1">2</definedName>
    <definedName name="solver_msl" localSheetId="24" hidden="1">2</definedName>
    <definedName name="solver_msl" localSheetId="2" hidden="1">2</definedName>
    <definedName name="solver_msl" localSheetId="3" hidden="1">2</definedName>
    <definedName name="solver_msl" localSheetId="4" hidden="1">2</definedName>
    <definedName name="solver_msl" localSheetId="27" hidden="1">2</definedName>
    <definedName name="solver_msl" localSheetId="28" hidden="1">2</definedName>
    <definedName name="solver_msl" localSheetId="29" hidden="1">2</definedName>
    <definedName name="solver_msl" localSheetId="7" hidden="1">2</definedName>
    <definedName name="solver_msl" localSheetId="8" hidden="1">2</definedName>
    <definedName name="solver_msl" localSheetId="9" hidden="1">2</definedName>
    <definedName name="solver_msl" localSheetId="17" hidden="1">2</definedName>
    <definedName name="solver_msl" localSheetId="18" hidden="1">2</definedName>
    <definedName name="solver_msl" localSheetId="19" hidden="1">2</definedName>
    <definedName name="solver_neg" localSheetId="6" hidden="1">2</definedName>
    <definedName name="solver_neg" localSheetId="11" hidden="1">2</definedName>
    <definedName name="solver_neg" localSheetId="16" hidden="1">2</definedName>
    <definedName name="solver_neg" localSheetId="21" hidden="1">2</definedName>
    <definedName name="solver_neg" localSheetId="26" hidden="1">2</definedName>
    <definedName name="solver_neg" localSheetId="31" hidden="1">2</definedName>
    <definedName name="solver_neg" localSheetId="36" hidden="1">2</definedName>
    <definedName name="solver_neg" localSheetId="41" hidden="1">2</definedName>
    <definedName name="solver_neg" localSheetId="46" hidden="1">2</definedName>
    <definedName name="solver_neg" localSheetId="5" hidden="1">2</definedName>
    <definedName name="solver_neg" localSheetId="10" hidden="1">2</definedName>
    <definedName name="solver_neg" localSheetId="15" hidden="1">2</definedName>
    <definedName name="solver_neg" localSheetId="20" hidden="1">2</definedName>
    <definedName name="solver_neg" localSheetId="25" hidden="1">2</definedName>
    <definedName name="solver_neg" localSheetId="30" hidden="1">2</definedName>
    <definedName name="solver_neg" localSheetId="35" hidden="1">2</definedName>
    <definedName name="solver_neg" localSheetId="40" hidden="1">2</definedName>
    <definedName name="solver_neg" localSheetId="45" hidden="1">2</definedName>
    <definedName name="solver_neg" localSheetId="32" hidden="1">2</definedName>
    <definedName name="solver_neg" localSheetId="33" hidden="1">2</definedName>
    <definedName name="solver_neg" localSheetId="34" hidden="1">2</definedName>
    <definedName name="solver_neg" localSheetId="42" hidden="1">2</definedName>
    <definedName name="solver_neg" localSheetId="43" hidden="1">2</definedName>
    <definedName name="solver_neg" localSheetId="44" hidden="1">2</definedName>
    <definedName name="solver_neg" localSheetId="37" hidden="1">2</definedName>
    <definedName name="solver_neg" localSheetId="38" hidden="1">2</definedName>
    <definedName name="solver_neg" localSheetId="39" hidden="1">2</definedName>
    <definedName name="solver_neg" localSheetId="12" hidden="1">2</definedName>
    <definedName name="solver_neg" localSheetId="13" hidden="1">2</definedName>
    <definedName name="solver_neg" localSheetId="14" hidden="1">2</definedName>
    <definedName name="solver_neg" localSheetId="22" hidden="1">2</definedName>
    <definedName name="solver_neg" localSheetId="23" hidden="1">2</definedName>
    <definedName name="solver_neg" localSheetId="24" hidden="1">2</definedName>
    <definedName name="solver_neg" localSheetId="2" hidden="1">2</definedName>
    <definedName name="solver_neg" localSheetId="3" hidden="1">2</definedName>
    <definedName name="solver_neg" localSheetId="4" hidden="1">2</definedName>
    <definedName name="solver_neg" localSheetId="27" hidden="1">2</definedName>
    <definedName name="solver_neg" localSheetId="28" hidden="1">2</definedName>
    <definedName name="solver_neg" localSheetId="29" hidden="1">2</definedName>
    <definedName name="solver_neg" localSheetId="7" hidden="1">2</definedName>
    <definedName name="solver_neg" localSheetId="8" hidden="1">2</definedName>
    <definedName name="solver_neg" localSheetId="9" hidden="1">2</definedName>
    <definedName name="solver_neg" localSheetId="17" hidden="1">2</definedName>
    <definedName name="solver_neg" localSheetId="18" hidden="1">2</definedName>
    <definedName name="solver_neg" localSheetId="19" hidden="1">2</definedName>
    <definedName name="solver_nod" localSheetId="6" hidden="1">2147483647</definedName>
    <definedName name="solver_nod" localSheetId="11" hidden="1">2147483647</definedName>
    <definedName name="solver_nod" localSheetId="16" hidden="1">2147483647</definedName>
    <definedName name="solver_nod" localSheetId="21" hidden="1">2147483647</definedName>
    <definedName name="solver_nod" localSheetId="26" hidden="1">2147483647</definedName>
    <definedName name="solver_nod" localSheetId="31" hidden="1">2147483647</definedName>
    <definedName name="solver_nod" localSheetId="36" hidden="1">2147483647</definedName>
    <definedName name="solver_nod" localSheetId="41" hidden="1">2147483647</definedName>
    <definedName name="solver_nod" localSheetId="46" hidden="1">2147483647</definedName>
    <definedName name="solver_nod" localSheetId="5" hidden="1">2147483647</definedName>
    <definedName name="solver_nod" localSheetId="10" hidden="1">2147483647</definedName>
    <definedName name="solver_nod" localSheetId="15" hidden="1">2147483647</definedName>
    <definedName name="solver_nod" localSheetId="20" hidden="1">2147483647</definedName>
    <definedName name="solver_nod" localSheetId="25" hidden="1">2147483647</definedName>
    <definedName name="solver_nod" localSheetId="30" hidden="1">2147483647</definedName>
    <definedName name="solver_nod" localSheetId="35" hidden="1">2147483647</definedName>
    <definedName name="solver_nod" localSheetId="40" hidden="1">2147483647</definedName>
    <definedName name="solver_nod" localSheetId="45" hidden="1">2147483647</definedName>
    <definedName name="solver_nod" localSheetId="32" hidden="1">2147483647</definedName>
    <definedName name="solver_nod" localSheetId="33" hidden="1">2147483647</definedName>
    <definedName name="solver_nod" localSheetId="34" hidden="1">2147483647</definedName>
    <definedName name="solver_nod" localSheetId="42" hidden="1">2147483647</definedName>
    <definedName name="solver_nod" localSheetId="43" hidden="1">2147483647</definedName>
    <definedName name="solver_nod" localSheetId="44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12" hidden="1">2147483647</definedName>
    <definedName name="solver_nod" localSheetId="13" hidden="1">2147483647</definedName>
    <definedName name="solver_nod" localSheetId="14" hidden="1">2147483647</definedName>
    <definedName name="solver_nod" localSheetId="22" hidden="1">2147483647</definedName>
    <definedName name="solver_nod" localSheetId="23" hidden="1">2147483647</definedName>
    <definedName name="solver_nod" localSheetId="24" hidden="1">2147483647</definedName>
    <definedName name="solver_nod" localSheetId="2" hidden="1">2147483647</definedName>
    <definedName name="solver_nod" localSheetId="3" hidden="1">2147483647</definedName>
    <definedName name="solver_nod" localSheetId="4" hidden="1">2147483647</definedName>
    <definedName name="solver_nod" localSheetId="27" hidden="1">2147483647</definedName>
    <definedName name="solver_nod" localSheetId="28" hidden="1">2147483647</definedName>
    <definedName name="solver_nod" localSheetId="29" hidden="1">2147483647</definedName>
    <definedName name="solver_nod" localSheetId="7" hidden="1">2147483647</definedName>
    <definedName name="solver_nod" localSheetId="8" hidden="1">2147483647</definedName>
    <definedName name="solver_nod" localSheetId="9" hidden="1">2147483647</definedName>
    <definedName name="solver_nod" localSheetId="17" hidden="1">2147483647</definedName>
    <definedName name="solver_nod" localSheetId="18" hidden="1">2147483647</definedName>
    <definedName name="solver_nod" localSheetId="19" hidden="1">2147483647</definedName>
    <definedName name="solver_num" localSheetId="6" hidden="1">0</definedName>
    <definedName name="solver_num" localSheetId="11" hidden="1">0</definedName>
    <definedName name="solver_num" localSheetId="16" hidden="1">0</definedName>
    <definedName name="solver_num" localSheetId="21" hidden="1">0</definedName>
    <definedName name="solver_num" localSheetId="26" hidden="1">0</definedName>
    <definedName name="solver_num" localSheetId="31" hidden="1">0</definedName>
    <definedName name="solver_num" localSheetId="36" hidden="1">0</definedName>
    <definedName name="solver_num" localSheetId="41" hidden="1">0</definedName>
    <definedName name="solver_num" localSheetId="46" hidden="1">0</definedName>
    <definedName name="solver_num" localSheetId="5" hidden="1">0</definedName>
    <definedName name="solver_num" localSheetId="10" hidden="1">0</definedName>
    <definedName name="solver_num" localSheetId="15" hidden="1">0</definedName>
    <definedName name="solver_num" localSheetId="20" hidden="1">0</definedName>
    <definedName name="solver_num" localSheetId="25" hidden="1">0</definedName>
    <definedName name="solver_num" localSheetId="30" hidden="1">0</definedName>
    <definedName name="solver_num" localSheetId="35" hidden="1">0</definedName>
    <definedName name="solver_num" localSheetId="40" hidden="1">0</definedName>
    <definedName name="solver_num" localSheetId="45" hidden="1">0</definedName>
    <definedName name="solver_num" localSheetId="32" hidden="1">0</definedName>
    <definedName name="solver_num" localSheetId="33" hidden="1">0</definedName>
    <definedName name="solver_num" localSheetId="34" hidden="1">0</definedName>
    <definedName name="solver_num" localSheetId="42" hidden="1">0</definedName>
    <definedName name="solver_num" localSheetId="43" hidden="1">0</definedName>
    <definedName name="solver_num" localSheetId="44" hidden="1">0</definedName>
    <definedName name="solver_num" localSheetId="37" hidden="1">0</definedName>
    <definedName name="solver_num" localSheetId="38" hidden="1">0</definedName>
    <definedName name="solver_num" localSheetId="39" hidden="1">0</definedName>
    <definedName name="solver_num" localSheetId="12" hidden="1">0</definedName>
    <definedName name="solver_num" localSheetId="13" hidden="1">0</definedName>
    <definedName name="solver_num" localSheetId="14" hidden="1">0</definedName>
    <definedName name="solver_num" localSheetId="22" hidden="1">0</definedName>
    <definedName name="solver_num" localSheetId="23" hidden="1">0</definedName>
    <definedName name="solver_num" localSheetId="24" hidden="1">0</definedName>
    <definedName name="solver_num" localSheetId="2" hidden="1">0</definedName>
    <definedName name="solver_num" localSheetId="3" hidden="1">0</definedName>
    <definedName name="solver_num" localSheetId="4" hidden="1">0</definedName>
    <definedName name="solver_num" localSheetId="27" hidden="1">0</definedName>
    <definedName name="solver_num" localSheetId="28" hidden="1">0</definedName>
    <definedName name="solver_num" localSheetId="29" hidden="1">0</definedName>
    <definedName name="solver_num" localSheetId="7" hidden="1">0</definedName>
    <definedName name="solver_num" localSheetId="8" hidden="1">0</definedName>
    <definedName name="solver_num" localSheetId="9" hidden="1">0</definedName>
    <definedName name="solver_num" localSheetId="17" hidden="1">0</definedName>
    <definedName name="solver_num" localSheetId="18" hidden="1">0</definedName>
    <definedName name="solver_num" localSheetId="19" hidden="1">0</definedName>
    <definedName name="solver_nwt" localSheetId="6" hidden="1">1</definedName>
    <definedName name="solver_nwt" localSheetId="11" hidden="1">1</definedName>
    <definedName name="solver_nwt" localSheetId="16" hidden="1">1</definedName>
    <definedName name="solver_nwt" localSheetId="21" hidden="1">1</definedName>
    <definedName name="solver_nwt" localSheetId="26" hidden="1">1</definedName>
    <definedName name="solver_nwt" localSheetId="31" hidden="1">1</definedName>
    <definedName name="solver_nwt" localSheetId="36" hidden="1">1</definedName>
    <definedName name="solver_nwt" localSheetId="41" hidden="1">1</definedName>
    <definedName name="solver_nwt" localSheetId="46" hidden="1">1</definedName>
    <definedName name="solver_nwt" localSheetId="5" hidden="1">1</definedName>
    <definedName name="solver_nwt" localSheetId="10" hidden="1">1</definedName>
    <definedName name="solver_nwt" localSheetId="15" hidden="1">1</definedName>
    <definedName name="solver_nwt" localSheetId="20" hidden="1">1</definedName>
    <definedName name="solver_nwt" localSheetId="25" hidden="1">1</definedName>
    <definedName name="solver_nwt" localSheetId="30" hidden="1">1</definedName>
    <definedName name="solver_nwt" localSheetId="35" hidden="1">1</definedName>
    <definedName name="solver_nwt" localSheetId="40" hidden="1">1</definedName>
    <definedName name="solver_nwt" localSheetId="45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" hidden="1">1</definedName>
    <definedName name="solver_nwt" localSheetId="3" hidden="1">1</definedName>
    <definedName name="solver_nwt" localSheetId="4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7" hidden="1">1</definedName>
    <definedName name="solver_nwt" localSheetId="18" hidden="1">1</definedName>
    <definedName name="solver_nwt" localSheetId="19" hidden="1">1</definedName>
    <definedName name="solver_opt" localSheetId="6" hidden="1">TDK_FF_ST_mU_01!$O$13</definedName>
    <definedName name="solver_opt" localSheetId="11" hidden="1">TDK_FF_ST_mU_02!$O$13</definedName>
    <definedName name="solver_opt" localSheetId="16" hidden="1">TDK_FF_ST_mU_03!$O$13</definedName>
    <definedName name="solver_opt" localSheetId="21" hidden="1">TDK_FF_ST_mU_04!$O$13</definedName>
    <definedName name="solver_opt" localSheetId="26" hidden="1">TDK_FF_ST_mU_05!$O$13</definedName>
    <definedName name="solver_opt" localSheetId="31" hidden="1">TDK_FF_ST_mU_06!$O$13</definedName>
    <definedName name="solver_opt" localSheetId="36" hidden="1">TDK_FF_ST_mU_07!$O$13</definedName>
    <definedName name="solver_opt" localSheetId="41" hidden="1">TDK_FF_ST_mU_08!$O$13</definedName>
    <definedName name="solver_opt" localSheetId="46" hidden="1">TDK_FF_ST_mU_09!$O$13</definedName>
    <definedName name="solver_opt" localSheetId="5" hidden="1">TDK_FF_ST_oU_01!$O$13</definedName>
    <definedName name="solver_opt" localSheetId="10" hidden="1">TDK_FF_ST_oU_02!$O$13</definedName>
    <definedName name="solver_opt" localSheetId="15" hidden="1">TDK_FF_ST_oU_03!$O$13</definedName>
    <definedName name="solver_opt" localSheetId="20" hidden="1">TDK_FF_ST_oU_04!$O$13</definedName>
    <definedName name="solver_opt" localSheetId="25" hidden="1">TDK_FF_ST_oU_05!$O$13</definedName>
    <definedName name="solver_opt" localSheetId="30" hidden="1">TDK_FF_ST_oU_06!$O$13</definedName>
    <definedName name="solver_opt" localSheetId="35" hidden="1">TDK_FF_ST_oU_07!$O$13</definedName>
    <definedName name="solver_opt" localSheetId="40" hidden="1">TDK_FF_ST_oU_08!$O$13</definedName>
    <definedName name="solver_opt" localSheetId="45" hidden="1">TDK_FF_ST_oU_09!$O$13</definedName>
    <definedName name="solver_opt" localSheetId="32" hidden="1">TDK_KF_ST_02_01!$O$13</definedName>
    <definedName name="solver_opt" localSheetId="33" hidden="1">TDK_KF_ST_02_02!$O$13</definedName>
    <definedName name="solver_opt" localSheetId="34" hidden="1">TDK_KF_ST_02_03!$O$13</definedName>
    <definedName name="solver_opt" localSheetId="42" hidden="1">TDK_KF_ST_03_01!$O$13</definedName>
    <definedName name="solver_opt" localSheetId="43" hidden="1">TDK_KF_ST_03_02!$O$13</definedName>
    <definedName name="solver_opt" localSheetId="44" hidden="1">TDK_KF_ST_03_03!$O$13</definedName>
    <definedName name="solver_opt" localSheetId="37" hidden="1">TDK_KF_ST_06_01!$O$13</definedName>
    <definedName name="solver_opt" localSheetId="38" hidden="1">TDK_KF_ST_06_02!$O$13</definedName>
    <definedName name="solver_opt" localSheetId="39" hidden="1">TDK_KF_ST_06_03!$O$13</definedName>
    <definedName name="solver_opt" localSheetId="12" hidden="1">TDK_KF_ST_09_01!$O$13</definedName>
    <definedName name="solver_opt" localSheetId="13" hidden="1">TDK_KF_ST_09_02!$O$13</definedName>
    <definedName name="solver_opt" localSheetId="14" hidden="1">TDK_KF_ST_09_03!$O$13</definedName>
    <definedName name="solver_opt" localSheetId="22" hidden="1">TDK_KF_ST_13_01!$O$13</definedName>
    <definedName name="solver_opt" localSheetId="23" hidden="1">TDK_KF_ST_13_02!$O$13</definedName>
    <definedName name="solver_opt" localSheetId="24" hidden="1">TDK_KF_ST_13_03!$O$13</definedName>
    <definedName name="solver_opt" localSheetId="2" hidden="1">TDK_KF_ST_15_01!$O$13</definedName>
    <definedName name="solver_opt" localSheetId="3" hidden="1">TDK_KF_ST_15_02!$O$13</definedName>
    <definedName name="solver_opt" localSheetId="4" hidden="1">TDK_KF_ST_15_03!$O$13</definedName>
    <definedName name="solver_opt" localSheetId="27" hidden="1">TDK_KF_ST_21_01!$O$13</definedName>
    <definedName name="solver_opt" localSheetId="28" hidden="1">TDK_KF_ST_21_02!$O$13</definedName>
    <definedName name="solver_opt" localSheetId="29" hidden="1">TDK_KF_ST_21_03!$O$13</definedName>
    <definedName name="solver_opt" localSheetId="7" hidden="1">TDK_KF_ST_22_01!$O$13</definedName>
    <definedName name="solver_opt" localSheetId="8" hidden="1">TDK_KF_ST_22_02!$O$13</definedName>
    <definedName name="solver_opt" localSheetId="9" hidden="1">TDK_KF_ST_22_03!$O$13</definedName>
    <definedName name="solver_opt" localSheetId="17" hidden="1">TDK_KF_ST_25_01!$O$13</definedName>
    <definedName name="solver_opt" localSheetId="18" hidden="1">TDK_KF_ST_25_02!$O$13</definedName>
    <definedName name="solver_opt" localSheetId="19" hidden="1">TDK_KF_ST_25_03!$O$13</definedName>
    <definedName name="solver_pre" localSheetId="6" hidden="1">0.000001</definedName>
    <definedName name="solver_pre" localSheetId="11" hidden="1">0.000001</definedName>
    <definedName name="solver_pre" localSheetId="16" hidden="1">0.000001</definedName>
    <definedName name="solver_pre" localSheetId="21" hidden="1">0.000001</definedName>
    <definedName name="solver_pre" localSheetId="26" hidden="1">0.000001</definedName>
    <definedName name="solver_pre" localSheetId="31" hidden="1">0.000001</definedName>
    <definedName name="solver_pre" localSheetId="36" hidden="1">0.000001</definedName>
    <definedName name="solver_pre" localSheetId="41" hidden="1">0.000001</definedName>
    <definedName name="solver_pre" localSheetId="46" hidden="1">0.000001</definedName>
    <definedName name="solver_pre" localSheetId="5" hidden="1">0.000001</definedName>
    <definedName name="solver_pre" localSheetId="10" hidden="1">0.000001</definedName>
    <definedName name="solver_pre" localSheetId="15" hidden="1">0.000001</definedName>
    <definedName name="solver_pre" localSheetId="20" hidden="1">0.000001</definedName>
    <definedName name="solver_pre" localSheetId="25" hidden="1">0.000001</definedName>
    <definedName name="solver_pre" localSheetId="30" hidden="1">0.000001</definedName>
    <definedName name="solver_pre" localSheetId="35" hidden="1">0.000001</definedName>
    <definedName name="solver_pre" localSheetId="40" hidden="1">0.000001</definedName>
    <definedName name="solver_pre" localSheetId="45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" hidden="1">0.000001</definedName>
    <definedName name="solver_pre" localSheetId="3" hidden="1">0.000001</definedName>
    <definedName name="solver_pre" localSheetId="4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7" hidden="1">0.000001</definedName>
    <definedName name="solver_pre" localSheetId="18" hidden="1">0.000001</definedName>
    <definedName name="solver_pre" localSheetId="19" hidden="1">0.000001</definedName>
    <definedName name="solver_rbv" localSheetId="6" hidden="1">1</definedName>
    <definedName name="solver_rbv" localSheetId="11" hidden="1">1</definedName>
    <definedName name="solver_rbv" localSheetId="16" hidden="1">1</definedName>
    <definedName name="solver_rbv" localSheetId="21" hidden="1">1</definedName>
    <definedName name="solver_rbv" localSheetId="26" hidden="1">1</definedName>
    <definedName name="solver_rbv" localSheetId="31" hidden="1">1</definedName>
    <definedName name="solver_rbv" localSheetId="36" hidden="1">1</definedName>
    <definedName name="solver_rbv" localSheetId="41" hidden="1">1</definedName>
    <definedName name="solver_rbv" localSheetId="46" hidden="1">1</definedName>
    <definedName name="solver_rbv" localSheetId="5" hidden="1">1</definedName>
    <definedName name="solver_rbv" localSheetId="10" hidden="1">1</definedName>
    <definedName name="solver_rbv" localSheetId="15" hidden="1">1</definedName>
    <definedName name="solver_rbv" localSheetId="20" hidden="1">1</definedName>
    <definedName name="solver_rbv" localSheetId="25" hidden="1">1</definedName>
    <definedName name="solver_rbv" localSheetId="30" hidden="1">1</definedName>
    <definedName name="solver_rbv" localSheetId="35" hidden="1">1</definedName>
    <definedName name="solver_rbv" localSheetId="40" hidden="1">1</definedName>
    <definedName name="solver_rbv" localSheetId="45" hidden="1">1</definedName>
    <definedName name="solver_rbv" localSheetId="32" hidden="1">1</definedName>
    <definedName name="solver_rbv" localSheetId="33" hidden="1">1</definedName>
    <definedName name="solver_rbv" localSheetId="34" hidden="1">1</definedName>
    <definedName name="solver_rbv" localSheetId="42" hidden="1">1</definedName>
    <definedName name="solver_rbv" localSheetId="43" hidden="1">1</definedName>
    <definedName name="solver_rbv" localSheetId="44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12" hidden="1">1</definedName>
    <definedName name="solver_rbv" localSheetId="13" hidden="1">1</definedName>
    <definedName name="solver_rbv" localSheetId="14" hidden="1">1</definedName>
    <definedName name="solver_rbv" localSheetId="22" hidden="1">1</definedName>
    <definedName name="solver_rbv" localSheetId="23" hidden="1">1</definedName>
    <definedName name="solver_rbv" localSheetId="24" hidden="1">1</definedName>
    <definedName name="solver_rbv" localSheetId="2" hidden="1">1</definedName>
    <definedName name="solver_rbv" localSheetId="3" hidden="1">1</definedName>
    <definedName name="solver_rbv" localSheetId="4" hidden="1">1</definedName>
    <definedName name="solver_rbv" localSheetId="27" hidden="1">1</definedName>
    <definedName name="solver_rbv" localSheetId="28" hidden="1">1</definedName>
    <definedName name="solver_rbv" localSheetId="29" hidden="1">1</definedName>
    <definedName name="solver_rbv" localSheetId="7" hidden="1">1</definedName>
    <definedName name="solver_rbv" localSheetId="8" hidden="1">1</definedName>
    <definedName name="solver_rbv" localSheetId="9" hidden="1">1</definedName>
    <definedName name="solver_rbv" localSheetId="17" hidden="1">1</definedName>
    <definedName name="solver_rbv" localSheetId="18" hidden="1">1</definedName>
    <definedName name="solver_rbv" localSheetId="19" hidden="1">1</definedName>
    <definedName name="solver_rlx" localSheetId="6" hidden="1">2</definedName>
    <definedName name="solver_rlx" localSheetId="11" hidden="1">2</definedName>
    <definedName name="solver_rlx" localSheetId="16" hidden="1">2</definedName>
    <definedName name="solver_rlx" localSheetId="21" hidden="1">2</definedName>
    <definedName name="solver_rlx" localSheetId="26" hidden="1">2</definedName>
    <definedName name="solver_rlx" localSheetId="31" hidden="1">2</definedName>
    <definedName name="solver_rlx" localSheetId="36" hidden="1">2</definedName>
    <definedName name="solver_rlx" localSheetId="41" hidden="1">2</definedName>
    <definedName name="solver_rlx" localSheetId="46" hidden="1">2</definedName>
    <definedName name="solver_rlx" localSheetId="5" hidden="1">2</definedName>
    <definedName name="solver_rlx" localSheetId="10" hidden="1">2</definedName>
    <definedName name="solver_rlx" localSheetId="15" hidden="1">2</definedName>
    <definedName name="solver_rlx" localSheetId="20" hidden="1">2</definedName>
    <definedName name="solver_rlx" localSheetId="25" hidden="1">2</definedName>
    <definedName name="solver_rlx" localSheetId="30" hidden="1">2</definedName>
    <definedName name="solver_rlx" localSheetId="35" hidden="1">2</definedName>
    <definedName name="solver_rlx" localSheetId="40" hidden="1">2</definedName>
    <definedName name="solver_rlx" localSheetId="45" hidden="1">2</definedName>
    <definedName name="solver_rlx" localSheetId="32" hidden="1">2</definedName>
    <definedName name="solver_rlx" localSheetId="33" hidden="1">2</definedName>
    <definedName name="solver_rlx" localSheetId="34" hidden="1">2</definedName>
    <definedName name="solver_rlx" localSheetId="42" hidden="1">2</definedName>
    <definedName name="solver_rlx" localSheetId="43" hidden="1">2</definedName>
    <definedName name="solver_rlx" localSheetId="44" hidden="1">2</definedName>
    <definedName name="solver_rlx" localSheetId="37" hidden="1">2</definedName>
    <definedName name="solver_rlx" localSheetId="38" hidden="1">2</definedName>
    <definedName name="solver_rlx" localSheetId="39" hidden="1">2</definedName>
    <definedName name="solver_rlx" localSheetId="12" hidden="1">2</definedName>
    <definedName name="solver_rlx" localSheetId="13" hidden="1">2</definedName>
    <definedName name="solver_rlx" localSheetId="14" hidden="1">2</definedName>
    <definedName name="solver_rlx" localSheetId="22" hidden="1">2</definedName>
    <definedName name="solver_rlx" localSheetId="23" hidden="1">2</definedName>
    <definedName name="solver_rlx" localSheetId="24" hidden="1">2</definedName>
    <definedName name="solver_rlx" localSheetId="2" hidden="1">2</definedName>
    <definedName name="solver_rlx" localSheetId="3" hidden="1">2</definedName>
    <definedName name="solver_rlx" localSheetId="4" hidden="1">2</definedName>
    <definedName name="solver_rlx" localSheetId="27" hidden="1">2</definedName>
    <definedName name="solver_rlx" localSheetId="28" hidden="1">2</definedName>
    <definedName name="solver_rlx" localSheetId="29" hidden="1">2</definedName>
    <definedName name="solver_rlx" localSheetId="7" hidden="1">2</definedName>
    <definedName name="solver_rlx" localSheetId="8" hidden="1">2</definedName>
    <definedName name="solver_rlx" localSheetId="9" hidden="1">2</definedName>
    <definedName name="solver_rlx" localSheetId="17" hidden="1">2</definedName>
    <definedName name="solver_rlx" localSheetId="18" hidden="1">2</definedName>
    <definedName name="solver_rlx" localSheetId="19" hidden="1">2</definedName>
    <definedName name="solver_rsd" localSheetId="6" hidden="1">0</definedName>
    <definedName name="solver_rsd" localSheetId="11" hidden="1">0</definedName>
    <definedName name="solver_rsd" localSheetId="16" hidden="1">0</definedName>
    <definedName name="solver_rsd" localSheetId="21" hidden="1">0</definedName>
    <definedName name="solver_rsd" localSheetId="26" hidden="1">0</definedName>
    <definedName name="solver_rsd" localSheetId="31" hidden="1">0</definedName>
    <definedName name="solver_rsd" localSheetId="36" hidden="1">0</definedName>
    <definedName name="solver_rsd" localSheetId="41" hidden="1">0</definedName>
    <definedName name="solver_rsd" localSheetId="46" hidden="1">0</definedName>
    <definedName name="solver_rsd" localSheetId="5" hidden="1">0</definedName>
    <definedName name="solver_rsd" localSheetId="10" hidden="1">0</definedName>
    <definedName name="solver_rsd" localSheetId="15" hidden="1">0</definedName>
    <definedName name="solver_rsd" localSheetId="20" hidden="1">0</definedName>
    <definedName name="solver_rsd" localSheetId="25" hidden="1">0</definedName>
    <definedName name="solver_rsd" localSheetId="30" hidden="1">0</definedName>
    <definedName name="solver_rsd" localSheetId="35" hidden="1">0</definedName>
    <definedName name="solver_rsd" localSheetId="40" hidden="1">0</definedName>
    <definedName name="solver_rsd" localSheetId="45" hidden="1">0</definedName>
    <definedName name="solver_rsd" localSheetId="32" hidden="1">0</definedName>
    <definedName name="solver_rsd" localSheetId="33" hidden="1">0</definedName>
    <definedName name="solver_rsd" localSheetId="34" hidden="1">0</definedName>
    <definedName name="solver_rsd" localSheetId="42" hidden="1">0</definedName>
    <definedName name="solver_rsd" localSheetId="43" hidden="1">0</definedName>
    <definedName name="solver_rsd" localSheetId="44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12" hidden="1">0</definedName>
    <definedName name="solver_rsd" localSheetId="13" hidden="1">0</definedName>
    <definedName name="solver_rsd" localSheetId="14" hidden="1">0</definedName>
    <definedName name="solver_rsd" localSheetId="22" hidden="1">0</definedName>
    <definedName name="solver_rsd" localSheetId="23" hidden="1">0</definedName>
    <definedName name="solver_rsd" localSheetId="24" hidden="1">0</definedName>
    <definedName name="solver_rsd" localSheetId="2" hidden="1">0</definedName>
    <definedName name="solver_rsd" localSheetId="3" hidden="1">0</definedName>
    <definedName name="solver_rsd" localSheetId="4" hidden="1">0</definedName>
    <definedName name="solver_rsd" localSheetId="27" hidden="1">0</definedName>
    <definedName name="solver_rsd" localSheetId="28" hidden="1">0</definedName>
    <definedName name="solver_rsd" localSheetId="29" hidden="1">0</definedName>
    <definedName name="solver_rsd" localSheetId="7" hidden="1">0</definedName>
    <definedName name="solver_rsd" localSheetId="8" hidden="1">0</definedName>
    <definedName name="solver_rsd" localSheetId="9" hidden="1">0</definedName>
    <definedName name="solver_rsd" localSheetId="17" hidden="1">0</definedName>
    <definedName name="solver_rsd" localSheetId="18" hidden="1">0</definedName>
    <definedName name="solver_rsd" localSheetId="19" hidden="1">0</definedName>
    <definedName name="solver_scl" localSheetId="6" hidden="1">1</definedName>
    <definedName name="solver_scl" localSheetId="11" hidden="1">1</definedName>
    <definedName name="solver_scl" localSheetId="16" hidden="1">1</definedName>
    <definedName name="solver_scl" localSheetId="21" hidden="1">1</definedName>
    <definedName name="solver_scl" localSheetId="26" hidden="1">1</definedName>
    <definedName name="solver_scl" localSheetId="31" hidden="1">1</definedName>
    <definedName name="solver_scl" localSheetId="36" hidden="1">1</definedName>
    <definedName name="solver_scl" localSheetId="41" hidden="1">1</definedName>
    <definedName name="solver_scl" localSheetId="46" hidden="1">1</definedName>
    <definedName name="solver_scl" localSheetId="5" hidden="1">1</definedName>
    <definedName name="solver_scl" localSheetId="10" hidden="1">1</definedName>
    <definedName name="solver_scl" localSheetId="15" hidden="1">1</definedName>
    <definedName name="solver_scl" localSheetId="20" hidden="1">1</definedName>
    <definedName name="solver_scl" localSheetId="25" hidden="1">1</definedName>
    <definedName name="solver_scl" localSheetId="30" hidden="1">1</definedName>
    <definedName name="solver_scl" localSheetId="35" hidden="1">1</definedName>
    <definedName name="solver_scl" localSheetId="40" hidden="1">1</definedName>
    <definedName name="solver_scl" localSheetId="45" hidden="1">1</definedName>
    <definedName name="solver_scl" localSheetId="32" hidden="1">1</definedName>
    <definedName name="solver_scl" localSheetId="33" hidden="1">1</definedName>
    <definedName name="solver_scl" localSheetId="34" hidden="1">1</definedName>
    <definedName name="solver_scl" localSheetId="42" hidden="1">1</definedName>
    <definedName name="solver_scl" localSheetId="43" hidden="1">1</definedName>
    <definedName name="solver_scl" localSheetId="44" hidden="1">1</definedName>
    <definedName name="solver_scl" localSheetId="37" hidden="1">1</definedName>
    <definedName name="solver_scl" localSheetId="38" hidden="1">1</definedName>
    <definedName name="solver_scl" localSheetId="39" hidden="1">1</definedName>
    <definedName name="solver_scl" localSheetId="12" hidden="1">1</definedName>
    <definedName name="solver_scl" localSheetId="13" hidden="1">1</definedName>
    <definedName name="solver_scl" localSheetId="14" hidden="1">1</definedName>
    <definedName name="solver_scl" localSheetId="22" hidden="1">1</definedName>
    <definedName name="solver_scl" localSheetId="23" hidden="1">1</definedName>
    <definedName name="solver_scl" localSheetId="24" hidden="1">1</definedName>
    <definedName name="solver_scl" localSheetId="2" hidden="1">1</definedName>
    <definedName name="solver_scl" localSheetId="3" hidden="1">1</definedName>
    <definedName name="solver_scl" localSheetId="4" hidden="1">1</definedName>
    <definedName name="solver_scl" localSheetId="27" hidden="1">1</definedName>
    <definedName name="solver_scl" localSheetId="28" hidden="1">1</definedName>
    <definedName name="solver_scl" localSheetId="29" hidden="1">1</definedName>
    <definedName name="solver_scl" localSheetId="7" hidden="1">1</definedName>
    <definedName name="solver_scl" localSheetId="8" hidden="1">1</definedName>
    <definedName name="solver_scl" localSheetId="9" hidden="1">1</definedName>
    <definedName name="solver_scl" localSheetId="17" hidden="1">1</definedName>
    <definedName name="solver_scl" localSheetId="18" hidden="1">1</definedName>
    <definedName name="solver_scl" localSheetId="19" hidden="1">1</definedName>
    <definedName name="solver_sho" localSheetId="6" hidden="1">2</definedName>
    <definedName name="solver_sho" localSheetId="11" hidden="1">2</definedName>
    <definedName name="solver_sho" localSheetId="16" hidden="1">2</definedName>
    <definedName name="solver_sho" localSheetId="21" hidden="1">2</definedName>
    <definedName name="solver_sho" localSheetId="26" hidden="1">2</definedName>
    <definedName name="solver_sho" localSheetId="31" hidden="1">2</definedName>
    <definedName name="solver_sho" localSheetId="36" hidden="1">2</definedName>
    <definedName name="solver_sho" localSheetId="41" hidden="1">2</definedName>
    <definedName name="solver_sho" localSheetId="46" hidden="1">2</definedName>
    <definedName name="solver_sho" localSheetId="5" hidden="1">2</definedName>
    <definedName name="solver_sho" localSheetId="10" hidden="1">2</definedName>
    <definedName name="solver_sho" localSheetId="15" hidden="1">2</definedName>
    <definedName name="solver_sho" localSheetId="20" hidden="1">2</definedName>
    <definedName name="solver_sho" localSheetId="25" hidden="1">2</definedName>
    <definedName name="solver_sho" localSheetId="30" hidden="1">2</definedName>
    <definedName name="solver_sho" localSheetId="35" hidden="1">2</definedName>
    <definedName name="solver_sho" localSheetId="40" hidden="1">2</definedName>
    <definedName name="solver_sho" localSheetId="45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" hidden="1">2</definedName>
    <definedName name="solver_sho" localSheetId="3" hidden="1">2</definedName>
    <definedName name="solver_sho" localSheetId="4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7" hidden="1">2</definedName>
    <definedName name="solver_sho" localSheetId="18" hidden="1">2</definedName>
    <definedName name="solver_sho" localSheetId="19" hidden="1">2</definedName>
    <definedName name="solver_ssz" localSheetId="6" hidden="1">100</definedName>
    <definedName name="solver_ssz" localSheetId="11" hidden="1">100</definedName>
    <definedName name="solver_ssz" localSheetId="16" hidden="1">100</definedName>
    <definedName name="solver_ssz" localSheetId="21" hidden="1">100</definedName>
    <definedName name="solver_ssz" localSheetId="26" hidden="1">100</definedName>
    <definedName name="solver_ssz" localSheetId="31" hidden="1">100</definedName>
    <definedName name="solver_ssz" localSheetId="36" hidden="1">100</definedName>
    <definedName name="solver_ssz" localSheetId="41" hidden="1">100</definedName>
    <definedName name="solver_ssz" localSheetId="46" hidden="1">100</definedName>
    <definedName name="solver_ssz" localSheetId="5" hidden="1">100</definedName>
    <definedName name="solver_ssz" localSheetId="10" hidden="1">100</definedName>
    <definedName name="solver_ssz" localSheetId="15" hidden="1">100</definedName>
    <definedName name="solver_ssz" localSheetId="20" hidden="1">100</definedName>
    <definedName name="solver_ssz" localSheetId="25" hidden="1">100</definedName>
    <definedName name="solver_ssz" localSheetId="30" hidden="1">100</definedName>
    <definedName name="solver_ssz" localSheetId="35" hidden="1">100</definedName>
    <definedName name="solver_ssz" localSheetId="40" hidden="1">100</definedName>
    <definedName name="solver_ssz" localSheetId="45" hidden="1">100</definedName>
    <definedName name="solver_ssz" localSheetId="32" hidden="1">100</definedName>
    <definedName name="solver_ssz" localSheetId="33" hidden="1">100</definedName>
    <definedName name="solver_ssz" localSheetId="34" hidden="1">100</definedName>
    <definedName name="solver_ssz" localSheetId="42" hidden="1">100</definedName>
    <definedName name="solver_ssz" localSheetId="43" hidden="1">100</definedName>
    <definedName name="solver_ssz" localSheetId="44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12" hidden="1">100</definedName>
    <definedName name="solver_ssz" localSheetId="13" hidden="1">100</definedName>
    <definedName name="solver_ssz" localSheetId="14" hidden="1">100</definedName>
    <definedName name="solver_ssz" localSheetId="22" hidden="1">100</definedName>
    <definedName name="solver_ssz" localSheetId="23" hidden="1">100</definedName>
    <definedName name="solver_ssz" localSheetId="24" hidden="1">100</definedName>
    <definedName name="solver_ssz" localSheetId="2" hidden="1">100</definedName>
    <definedName name="solver_ssz" localSheetId="3" hidden="1">100</definedName>
    <definedName name="solver_ssz" localSheetId="4" hidden="1">100</definedName>
    <definedName name="solver_ssz" localSheetId="27" hidden="1">100</definedName>
    <definedName name="solver_ssz" localSheetId="28" hidden="1">100</definedName>
    <definedName name="solver_ssz" localSheetId="29" hidden="1">100</definedName>
    <definedName name="solver_ssz" localSheetId="7" hidden="1">100</definedName>
    <definedName name="solver_ssz" localSheetId="8" hidden="1">100</definedName>
    <definedName name="solver_ssz" localSheetId="9" hidden="1">100</definedName>
    <definedName name="solver_ssz" localSheetId="17" hidden="1">100</definedName>
    <definedName name="solver_ssz" localSheetId="18" hidden="1">100</definedName>
    <definedName name="solver_ssz" localSheetId="19" hidden="1">100</definedName>
    <definedName name="solver_tim" localSheetId="6" hidden="1">2147483647</definedName>
    <definedName name="solver_tim" localSheetId="11" hidden="1">2147483647</definedName>
    <definedName name="solver_tim" localSheetId="16" hidden="1">2147483647</definedName>
    <definedName name="solver_tim" localSheetId="21" hidden="1">2147483647</definedName>
    <definedName name="solver_tim" localSheetId="26" hidden="1">2147483647</definedName>
    <definedName name="solver_tim" localSheetId="31" hidden="1">2147483647</definedName>
    <definedName name="solver_tim" localSheetId="36" hidden="1">2147483647</definedName>
    <definedName name="solver_tim" localSheetId="41" hidden="1">2147483647</definedName>
    <definedName name="solver_tim" localSheetId="46" hidden="1">2147483647</definedName>
    <definedName name="solver_tim" localSheetId="5" hidden="1">2147483647</definedName>
    <definedName name="solver_tim" localSheetId="10" hidden="1">2147483647</definedName>
    <definedName name="solver_tim" localSheetId="15" hidden="1">2147483647</definedName>
    <definedName name="solver_tim" localSheetId="20" hidden="1">2147483647</definedName>
    <definedName name="solver_tim" localSheetId="25" hidden="1">2147483647</definedName>
    <definedName name="solver_tim" localSheetId="30" hidden="1">2147483647</definedName>
    <definedName name="solver_tim" localSheetId="35" hidden="1">2147483647</definedName>
    <definedName name="solver_tim" localSheetId="40" hidden="1">2147483647</definedName>
    <definedName name="solver_tim" localSheetId="45" hidden="1">2147483647</definedName>
    <definedName name="solver_tim" localSheetId="32" hidden="1">2147483647</definedName>
    <definedName name="solver_tim" localSheetId="33" hidden="1">2147483647</definedName>
    <definedName name="solver_tim" localSheetId="34" hidden="1">2147483647</definedName>
    <definedName name="solver_tim" localSheetId="42" hidden="1">2147483647</definedName>
    <definedName name="solver_tim" localSheetId="43" hidden="1">2147483647</definedName>
    <definedName name="solver_tim" localSheetId="44" hidden="1">2147483647</definedName>
    <definedName name="solver_tim" localSheetId="37" hidden="1">2147483647</definedName>
    <definedName name="solver_tim" localSheetId="38" hidden="1">2147483647</definedName>
    <definedName name="solver_tim" localSheetId="39" hidden="1">2147483647</definedName>
    <definedName name="solver_tim" localSheetId="12" hidden="1">2147483647</definedName>
    <definedName name="solver_tim" localSheetId="13" hidden="1">2147483647</definedName>
    <definedName name="solver_tim" localSheetId="14" hidden="1">2147483647</definedName>
    <definedName name="solver_tim" localSheetId="22" hidden="1">2147483647</definedName>
    <definedName name="solver_tim" localSheetId="23" hidden="1">2147483647</definedName>
    <definedName name="solver_tim" localSheetId="24" hidden="1">2147483647</definedName>
    <definedName name="solver_tim" localSheetId="2" hidden="1">2147483647</definedName>
    <definedName name="solver_tim" localSheetId="3" hidden="1">2147483647</definedName>
    <definedName name="solver_tim" localSheetId="4" hidden="1">2147483647</definedName>
    <definedName name="solver_tim" localSheetId="27" hidden="1">2147483647</definedName>
    <definedName name="solver_tim" localSheetId="28" hidden="1">2147483647</definedName>
    <definedName name="solver_tim" localSheetId="29" hidden="1">2147483647</definedName>
    <definedName name="solver_tim" localSheetId="7" hidden="1">2147483647</definedName>
    <definedName name="solver_tim" localSheetId="8" hidden="1">2147483647</definedName>
    <definedName name="solver_tim" localSheetId="9" hidden="1">2147483647</definedName>
    <definedName name="solver_tim" localSheetId="17" hidden="1">2147483647</definedName>
    <definedName name="solver_tim" localSheetId="18" hidden="1">2147483647</definedName>
    <definedName name="solver_tim" localSheetId="19" hidden="1">2147483647</definedName>
    <definedName name="solver_tol" localSheetId="6" hidden="1">0.01</definedName>
    <definedName name="solver_tol" localSheetId="11" hidden="1">0.01</definedName>
    <definedName name="solver_tol" localSheetId="16" hidden="1">0.01</definedName>
    <definedName name="solver_tol" localSheetId="21" hidden="1">0.01</definedName>
    <definedName name="solver_tol" localSheetId="26" hidden="1">0.01</definedName>
    <definedName name="solver_tol" localSheetId="31" hidden="1">0.01</definedName>
    <definedName name="solver_tol" localSheetId="36" hidden="1">0.01</definedName>
    <definedName name="solver_tol" localSheetId="41" hidden="1">0.01</definedName>
    <definedName name="solver_tol" localSheetId="46" hidden="1">0.01</definedName>
    <definedName name="solver_tol" localSheetId="5" hidden="1">0.01</definedName>
    <definedName name="solver_tol" localSheetId="10" hidden="1">0.01</definedName>
    <definedName name="solver_tol" localSheetId="15" hidden="1">0.01</definedName>
    <definedName name="solver_tol" localSheetId="20" hidden="1">0.01</definedName>
    <definedName name="solver_tol" localSheetId="25" hidden="1">0.01</definedName>
    <definedName name="solver_tol" localSheetId="30" hidden="1">0.01</definedName>
    <definedName name="solver_tol" localSheetId="35" hidden="1">0.01</definedName>
    <definedName name="solver_tol" localSheetId="40" hidden="1">0.01</definedName>
    <definedName name="solver_tol" localSheetId="45" hidden="1">0.01</definedName>
    <definedName name="solver_tol" localSheetId="32" hidden="1">0.01</definedName>
    <definedName name="solver_tol" localSheetId="33" hidden="1">0.01</definedName>
    <definedName name="solver_tol" localSheetId="34" hidden="1">0.01</definedName>
    <definedName name="solver_tol" localSheetId="42" hidden="1">0.01</definedName>
    <definedName name="solver_tol" localSheetId="43" hidden="1">0.01</definedName>
    <definedName name="solver_tol" localSheetId="44" hidden="1">0.01</definedName>
    <definedName name="solver_tol" localSheetId="37" hidden="1">0.01</definedName>
    <definedName name="solver_tol" localSheetId="38" hidden="1">0.01</definedName>
    <definedName name="solver_tol" localSheetId="39" hidden="1">0.01</definedName>
    <definedName name="solver_tol" localSheetId="12" hidden="1">0.01</definedName>
    <definedName name="solver_tol" localSheetId="13" hidden="1">0.01</definedName>
    <definedName name="solver_tol" localSheetId="14" hidden="1">0.01</definedName>
    <definedName name="solver_tol" localSheetId="22" hidden="1">0.01</definedName>
    <definedName name="solver_tol" localSheetId="23" hidden="1">0.01</definedName>
    <definedName name="solver_tol" localSheetId="24" hidden="1">0.01</definedName>
    <definedName name="solver_tol" localSheetId="2" hidden="1">0.01</definedName>
    <definedName name="solver_tol" localSheetId="3" hidden="1">0.01</definedName>
    <definedName name="solver_tol" localSheetId="4" hidden="1">0.01</definedName>
    <definedName name="solver_tol" localSheetId="27" hidden="1">0.01</definedName>
    <definedName name="solver_tol" localSheetId="28" hidden="1">0.01</definedName>
    <definedName name="solver_tol" localSheetId="29" hidden="1">0.01</definedName>
    <definedName name="solver_tol" localSheetId="7" hidden="1">0.01</definedName>
    <definedName name="solver_tol" localSheetId="8" hidden="1">0.01</definedName>
    <definedName name="solver_tol" localSheetId="9" hidden="1">0.01</definedName>
    <definedName name="solver_tol" localSheetId="17" hidden="1">0.01</definedName>
    <definedName name="solver_tol" localSheetId="18" hidden="1">0.01</definedName>
    <definedName name="solver_tol" localSheetId="19" hidden="1">0.01</definedName>
    <definedName name="solver_typ" localSheetId="6" hidden="1">2</definedName>
    <definedName name="solver_typ" localSheetId="11" hidden="1">2</definedName>
    <definedName name="solver_typ" localSheetId="16" hidden="1">2</definedName>
    <definedName name="solver_typ" localSheetId="21" hidden="1">2</definedName>
    <definedName name="solver_typ" localSheetId="26" hidden="1">2</definedName>
    <definedName name="solver_typ" localSheetId="31" hidden="1">2</definedName>
    <definedName name="solver_typ" localSheetId="36" hidden="1">2</definedName>
    <definedName name="solver_typ" localSheetId="41" hidden="1">2</definedName>
    <definedName name="solver_typ" localSheetId="46" hidden="1">2</definedName>
    <definedName name="solver_typ" localSheetId="5" hidden="1">2</definedName>
    <definedName name="solver_typ" localSheetId="10" hidden="1">2</definedName>
    <definedName name="solver_typ" localSheetId="15" hidden="1">2</definedName>
    <definedName name="solver_typ" localSheetId="20" hidden="1">2</definedName>
    <definedName name="solver_typ" localSheetId="25" hidden="1">2</definedName>
    <definedName name="solver_typ" localSheetId="30" hidden="1">2</definedName>
    <definedName name="solver_typ" localSheetId="35" hidden="1">2</definedName>
    <definedName name="solver_typ" localSheetId="40" hidden="1">2</definedName>
    <definedName name="solver_typ" localSheetId="45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" hidden="1">2</definedName>
    <definedName name="solver_typ" localSheetId="3" hidden="1">2</definedName>
    <definedName name="solver_typ" localSheetId="4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7" hidden="1">2</definedName>
    <definedName name="solver_typ" localSheetId="18" hidden="1">2</definedName>
    <definedName name="solver_typ" localSheetId="19" hidden="1">2</definedName>
    <definedName name="solver_val" localSheetId="6" hidden="1">0</definedName>
    <definedName name="solver_val" localSheetId="11" hidden="1">0</definedName>
    <definedName name="solver_val" localSheetId="16" hidden="1">0</definedName>
    <definedName name="solver_val" localSheetId="21" hidden="1">0</definedName>
    <definedName name="solver_val" localSheetId="26" hidden="1">0</definedName>
    <definedName name="solver_val" localSheetId="31" hidden="1">0</definedName>
    <definedName name="solver_val" localSheetId="36" hidden="1">0</definedName>
    <definedName name="solver_val" localSheetId="41" hidden="1">0</definedName>
    <definedName name="solver_val" localSheetId="46" hidden="1">0</definedName>
    <definedName name="solver_val" localSheetId="5" hidden="1">0</definedName>
    <definedName name="solver_val" localSheetId="10" hidden="1">0</definedName>
    <definedName name="solver_val" localSheetId="15" hidden="1">0</definedName>
    <definedName name="solver_val" localSheetId="20" hidden="1">0</definedName>
    <definedName name="solver_val" localSheetId="25" hidden="1">0</definedName>
    <definedName name="solver_val" localSheetId="30" hidden="1">0</definedName>
    <definedName name="solver_val" localSheetId="35" hidden="1">0</definedName>
    <definedName name="solver_val" localSheetId="40" hidden="1">0</definedName>
    <definedName name="solver_val" localSheetId="45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" hidden="1">0</definedName>
    <definedName name="solver_val" localSheetId="3" hidden="1">0</definedName>
    <definedName name="solver_val" localSheetId="4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7" hidden="1">0</definedName>
    <definedName name="solver_val" localSheetId="18" hidden="1">0</definedName>
    <definedName name="solver_val" localSheetId="19" hidden="1">0</definedName>
    <definedName name="solver_ver" localSheetId="6" hidden="1">3</definedName>
    <definedName name="solver_ver" localSheetId="11" hidden="1">3</definedName>
    <definedName name="solver_ver" localSheetId="16" hidden="1">3</definedName>
    <definedName name="solver_ver" localSheetId="21" hidden="1">3</definedName>
    <definedName name="solver_ver" localSheetId="26" hidden="1">3</definedName>
    <definedName name="solver_ver" localSheetId="31" hidden="1">3</definedName>
    <definedName name="solver_ver" localSheetId="36" hidden="1">3</definedName>
    <definedName name="solver_ver" localSheetId="41" hidden="1">3</definedName>
    <definedName name="solver_ver" localSheetId="46" hidden="1">3</definedName>
    <definedName name="solver_ver" localSheetId="5" hidden="1">3</definedName>
    <definedName name="solver_ver" localSheetId="10" hidden="1">3</definedName>
    <definedName name="solver_ver" localSheetId="15" hidden="1">3</definedName>
    <definedName name="solver_ver" localSheetId="20" hidden="1">3</definedName>
    <definedName name="solver_ver" localSheetId="25" hidden="1">3</definedName>
    <definedName name="solver_ver" localSheetId="30" hidden="1">3</definedName>
    <definedName name="solver_ver" localSheetId="35" hidden="1">3</definedName>
    <definedName name="solver_ver" localSheetId="40" hidden="1">3</definedName>
    <definedName name="solver_ver" localSheetId="45" hidden="1">3</definedName>
    <definedName name="solver_ver" localSheetId="32" hidden="1">3</definedName>
    <definedName name="solver_ver" localSheetId="33" hidden="1">3</definedName>
    <definedName name="solver_ver" localSheetId="34" hidden="1">3</definedName>
    <definedName name="solver_ver" localSheetId="42" hidden="1">3</definedName>
    <definedName name="solver_ver" localSheetId="43" hidden="1">3</definedName>
    <definedName name="solver_ver" localSheetId="44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12" hidden="1">3</definedName>
    <definedName name="solver_ver" localSheetId="13" hidden="1">3</definedName>
    <definedName name="solver_ver" localSheetId="14" hidden="1">3</definedName>
    <definedName name="solver_ver" localSheetId="22" hidden="1">3</definedName>
    <definedName name="solver_ver" localSheetId="23" hidden="1">3</definedName>
    <definedName name="solver_ver" localSheetId="24" hidden="1">3</definedName>
    <definedName name="solver_ver" localSheetId="2" hidden="1">3</definedName>
    <definedName name="solver_ver" localSheetId="3" hidden="1">3</definedName>
    <definedName name="solver_ver" localSheetId="4" hidden="1">3</definedName>
    <definedName name="solver_ver" localSheetId="27" hidden="1">3</definedName>
    <definedName name="solver_ver" localSheetId="28" hidden="1">3</definedName>
    <definedName name="solver_ver" localSheetId="29" hidden="1">3</definedName>
    <definedName name="solver_ver" localSheetId="7" hidden="1">3</definedName>
    <definedName name="solver_ver" localSheetId="8" hidden="1">3</definedName>
    <definedName name="solver_ver" localSheetId="9" hidden="1">3</definedName>
    <definedName name="solver_ver" localSheetId="17" hidden="1">3</definedName>
    <definedName name="solver_ver" localSheetId="18" hidden="1">3</definedName>
    <definedName name="solver_ver" localSheetId="19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5" i="469" l="1"/>
  <c r="I145" i="469"/>
  <c r="J144" i="469"/>
  <c r="I144" i="469"/>
  <c r="J143" i="469"/>
  <c r="I143" i="469"/>
  <c r="J142" i="469"/>
  <c r="I142" i="469"/>
  <c r="J141" i="469"/>
  <c r="I141" i="469"/>
  <c r="J140" i="469"/>
  <c r="I140" i="469"/>
  <c r="J139" i="469"/>
  <c r="I139" i="469"/>
  <c r="J138" i="469"/>
  <c r="I138" i="469"/>
  <c r="J137" i="469"/>
  <c r="I137" i="469"/>
  <c r="J136" i="469"/>
  <c r="I136" i="469"/>
  <c r="J135" i="469"/>
  <c r="I135" i="469"/>
  <c r="J134" i="469"/>
  <c r="I134" i="469"/>
  <c r="J133" i="469"/>
  <c r="I133" i="469"/>
  <c r="J132" i="469"/>
  <c r="I132" i="469"/>
  <c r="J131" i="469"/>
  <c r="I131" i="469"/>
  <c r="J130" i="469"/>
  <c r="I130" i="469"/>
  <c r="J129" i="469"/>
  <c r="I129" i="469"/>
  <c r="J128" i="469"/>
  <c r="I128" i="469"/>
  <c r="J127" i="469"/>
  <c r="I127" i="469"/>
  <c r="J126" i="469"/>
  <c r="I126" i="469"/>
  <c r="J125" i="469"/>
  <c r="I125" i="469"/>
  <c r="J124" i="469"/>
  <c r="I124" i="469"/>
  <c r="J123" i="469"/>
  <c r="I123" i="469"/>
  <c r="J122" i="469"/>
  <c r="I122" i="469"/>
  <c r="J121" i="469"/>
  <c r="I121" i="469"/>
  <c r="J120" i="469"/>
  <c r="I120" i="469"/>
  <c r="J119" i="469"/>
  <c r="I119" i="469"/>
  <c r="J118" i="469"/>
  <c r="I118" i="469"/>
  <c r="J117" i="469"/>
  <c r="I117" i="469"/>
  <c r="J116" i="469"/>
  <c r="I116" i="469"/>
  <c r="J115" i="469"/>
  <c r="I115" i="469"/>
  <c r="J114" i="469"/>
  <c r="I114" i="469"/>
  <c r="J113" i="469"/>
  <c r="I113" i="469"/>
  <c r="J112" i="469"/>
  <c r="I112" i="469"/>
  <c r="J111" i="469"/>
  <c r="I111" i="469"/>
  <c r="J110" i="469"/>
  <c r="I110" i="469"/>
  <c r="J109" i="469"/>
  <c r="I109" i="469"/>
  <c r="J108" i="469"/>
  <c r="I108" i="469"/>
  <c r="J107" i="469"/>
  <c r="I107" i="469"/>
  <c r="J106" i="469"/>
  <c r="I106" i="469"/>
  <c r="J105" i="469"/>
  <c r="I105" i="469"/>
  <c r="J104" i="469"/>
  <c r="I104" i="469"/>
  <c r="J103" i="469"/>
  <c r="I103" i="469"/>
  <c r="J102" i="469"/>
  <c r="I102" i="469"/>
  <c r="J101" i="469"/>
  <c r="I101" i="469"/>
  <c r="J100" i="469"/>
  <c r="I100" i="469"/>
  <c r="J99" i="469"/>
  <c r="I99" i="469"/>
  <c r="J98" i="469"/>
  <c r="I98" i="469"/>
  <c r="J97" i="469"/>
  <c r="I97" i="469"/>
  <c r="J96" i="469"/>
  <c r="I96" i="469"/>
  <c r="J95" i="469"/>
  <c r="I95" i="469"/>
  <c r="J94" i="469"/>
  <c r="I94" i="469"/>
  <c r="J93" i="469"/>
  <c r="I93" i="469"/>
  <c r="J92" i="469"/>
  <c r="I92" i="469"/>
  <c r="J91" i="469"/>
  <c r="I91" i="469"/>
  <c r="J90" i="469"/>
  <c r="I90" i="469"/>
  <c r="J89" i="469"/>
  <c r="I89" i="469"/>
  <c r="J88" i="469"/>
  <c r="I88" i="469"/>
  <c r="J87" i="469"/>
  <c r="I87" i="469"/>
  <c r="J86" i="469"/>
  <c r="I86" i="469"/>
  <c r="J85" i="469"/>
  <c r="I85" i="469"/>
  <c r="J84" i="469"/>
  <c r="I84" i="469"/>
  <c r="J83" i="469"/>
  <c r="I83" i="469"/>
  <c r="J82" i="469"/>
  <c r="I82" i="469"/>
  <c r="J81" i="469"/>
  <c r="I81" i="469"/>
  <c r="J80" i="469"/>
  <c r="I80" i="469"/>
  <c r="J79" i="469"/>
  <c r="I79" i="469"/>
  <c r="J78" i="469"/>
  <c r="I78" i="469"/>
  <c r="J77" i="469"/>
  <c r="I77" i="469"/>
  <c r="J76" i="469"/>
  <c r="I76" i="469"/>
  <c r="J75" i="469"/>
  <c r="I75" i="469"/>
  <c r="J74" i="469"/>
  <c r="I74" i="469"/>
  <c r="J73" i="469"/>
  <c r="I73" i="469"/>
  <c r="J72" i="469"/>
  <c r="I72" i="469"/>
  <c r="J71" i="469"/>
  <c r="I71" i="469"/>
  <c r="J70" i="469"/>
  <c r="I70" i="469"/>
  <c r="J69" i="469"/>
  <c r="I69" i="469"/>
  <c r="J68" i="469"/>
  <c r="I68" i="469"/>
  <c r="J67" i="469"/>
  <c r="I67" i="469"/>
  <c r="J66" i="469"/>
  <c r="I66" i="469"/>
  <c r="J65" i="469"/>
  <c r="I65" i="469"/>
  <c r="J64" i="469"/>
  <c r="I64" i="469"/>
  <c r="J63" i="469"/>
  <c r="I63" i="469"/>
  <c r="J62" i="469"/>
  <c r="I62" i="469"/>
  <c r="J61" i="469"/>
  <c r="I61" i="469"/>
  <c r="J60" i="469"/>
  <c r="I60" i="469"/>
  <c r="J59" i="469"/>
  <c r="I59" i="469"/>
  <c r="J58" i="469"/>
  <c r="I58" i="469"/>
  <c r="J57" i="469"/>
  <c r="I57" i="469"/>
  <c r="J56" i="469"/>
  <c r="I56" i="469"/>
  <c r="J55" i="469"/>
  <c r="I55" i="469"/>
  <c r="J54" i="469"/>
  <c r="I54" i="469"/>
  <c r="J53" i="469"/>
  <c r="I53" i="469"/>
  <c r="J52" i="469"/>
  <c r="I52" i="469"/>
  <c r="J51" i="469"/>
  <c r="I51" i="469"/>
  <c r="J50" i="469"/>
  <c r="I50" i="469"/>
  <c r="J49" i="469"/>
  <c r="I49" i="469"/>
  <c r="J48" i="469"/>
  <c r="I48" i="469"/>
  <c r="J47" i="469"/>
  <c r="I47" i="469"/>
  <c r="J46" i="469"/>
  <c r="I46" i="469"/>
  <c r="J45" i="469"/>
  <c r="I45" i="469"/>
  <c r="J44" i="469"/>
  <c r="I44" i="469"/>
  <c r="J43" i="469"/>
  <c r="I43" i="469"/>
  <c r="J42" i="469"/>
  <c r="I42" i="469"/>
  <c r="J41" i="469"/>
  <c r="I41" i="469"/>
  <c r="J40" i="469"/>
  <c r="I40" i="469"/>
  <c r="J39" i="469"/>
  <c r="I39" i="469"/>
  <c r="J38" i="469"/>
  <c r="I38" i="469"/>
  <c r="J37" i="469"/>
  <c r="I37" i="469"/>
  <c r="J36" i="469"/>
  <c r="I36" i="469"/>
  <c r="J35" i="469"/>
  <c r="I35" i="469"/>
  <c r="J34" i="469"/>
  <c r="I34" i="469"/>
  <c r="J33" i="469"/>
  <c r="I33" i="469"/>
  <c r="J32" i="469"/>
  <c r="I32" i="469"/>
  <c r="J31" i="469"/>
  <c r="I31" i="469"/>
  <c r="J30" i="469"/>
  <c r="I30" i="469"/>
  <c r="J29" i="469"/>
  <c r="I29" i="469"/>
  <c r="J28" i="469"/>
  <c r="I28" i="469"/>
  <c r="J27" i="469"/>
  <c r="I27" i="469"/>
  <c r="J26" i="469"/>
  <c r="I26" i="469"/>
  <c r="J25" i="469"/>
  <c r="I25" i="469"/>
  <c r="J24" i="469"/>
  <c r="I24" i="469"/>
  <c r="J23" i="469"/>
  <c r="I23" i="469"/>
  <c r="J22" i="469"/>
  <c r="I22" i="469"/>
  <c r="J21" i="469"/>
  <c r="I21" i="469"/>
  <c r="J20" i="469"/>
  <c r="I20" i="469"/>
  <c r="J19" i="469"/>
  <c r="I19" i="469"/>
  <c r="J18" i="469"/>
  <c r="I18" i="469"/>
  <c r="J17" i="469"/>
  <c r="I17" i="469"/>
  <c r="T16" i="469"/>
  <c r="J16" i="469"/>
  <c r="I16" i="469"/>
  <c r="R5" i="469"/>
  <c r="R4" i="469"/>
  <c r="J145" i="468"/>
  <c r="I145" i="468"/>
  <c r="J144" i="468"/>
  <c r="I144" i="468"/>
  <c r="J143" i="468"/>
  <c r="I143" i="468"/>
  <c r="J142" i="468"/>
  <c r="I142" i="468"/>
  <c r="J141" i="468"/>
  <c r="I141" i="468"/>
  <c r="J140" i="468"/>
  <c r="I140" i="468"/>
  <c r="J139" i="468"/>
  <c r="I139" i="468"/>
  <c r="J138" i="468"/>
  <c r="I138" i="468"/>
  <c r="J137" i="468"/>
  <c r="I137" i="468"/>
  <c r="J136" i="468"/>
  <c r="I136" i="468"/>
  <c r="J135" i="468"/>
  <c r="I135" i="468"/>
  <c r="J134" i="468"/>
  <c r="I134" i="468"/>
  <c r="J133" i="468"/>
  <c r="I133" i="468"/>
  <c r="J132" i="468"/>
  <c r="I132" i="468"/>
  <c r="J131" i="468"/>
  <c r="I131" i="468"/>
  <c r="J130" i="468"/>
  <c r="I130" i="468"/>
  <c r="J129" i="468"/>
  <c r="I129" i="468"/>
  <c r="J128" i="468"/>
  <c r="I128" i="468"/>
  <c r="J127" i="468"/>
  <c r="I127" i="468"/>
  <c r="J126" i="468"/>
  <c r="I126" i="468"/>
  <c r="J125" i="468"/>
  <c r="I125" i="468"/>
  <c r="J124" i="468"/>
  <c r="I124" i="468"/>
  <c r="J123" i="468"/>
  <c r="I123" i="468"/>
  <c r="J122" i="468"/>
  <c r="I122" i="468"/>
  <c r="J121" i="468"/>
  <c r="I121" i="468"/>
  <c r="J120" i="468"/>
  <c r="I120" i="468"/>
  <c r="J119" i="468"/>
  <c r="I119" i="468"/>
  <c r="J118" i="468"/>
  <c r="I118" i="468"/>
  <c r="J117" i="468"/>
  <c r="I117" i="468"/>
  <c r="J116" i="468"/>
  <c r="I116" i="468"/>
  <c r="J115" i="468"/>
  <c r="I115" i="468"/>
  <c r="J114" i="468"/>
  <c r="I114" i="468"/>
  <c r="J113" i="468"/>
  <c r="I113" i="468"/>
  <c r="J112" i="468"/>
  <c r="I112" i="468"/>
  <c r="J111" i="468"/>
  <c r="I111" i="468"/>
  <c r="J110" i="468"/>
  <c r="I110" i="468"/>
  <c r="J109" i="468"/>
  <c r="I109" i="468"/>
  <c r="J108" i="468"/>
  <c r="I108" i="468"/>
  <c r="J107" i="468"/>
  <c r="I107" i="468"/>
  <c r="J106" i="468"/>
  <c r="I106" i="468"/>
  <c r="J105" i="468"/>
  <c r="I105" i="468"/>
  <c r="J104" i="468"/>
  <c r="I104" i="468"/>
  <c r="J103" i="468"/>
  <c r="I103" i="468"/>
  <c r="J102" i="468"/>
  <c r="I102" i="468"/>
  <c r="J101" i="468"/>
  <c r="I101" i="468"/>
  <c r="J100" i="468"/>
  <c r="I100" i="468"/>
  <c r="J99" i="468"/>
  <c r="I99" i="468"/>
  <c r="J98" i="468"/>
  <c r="I98" i="468"/>
  <c r="J97" i="468"/>
  <c r="I97" i="468"/>
  <c r="J96" i="468"/>
  <c r="I96" i="468"/>
  <c r="J95" i="468"/>
  <c r="I95" i="468"/>
  <c r="J94" i="468"/>
  <c r="I94" i="468"/>
  <c r="J93" i="468"/>
  <c r="I93" i="468"/>
  <c r="J92" i="468"/>
  <c r="I92" i="468"/>
  <c r="J91" i="468"/>
  <c r="I91" i="468"/>
  <c r="J90" i="468"/>
  <c r="I90" i="468"/>
  <c r="J89" i="468"/>
  <c r="I89" i="468"/>
  <c r="J88" i="468"/>
  <c r="I88" i="468"/>
  <c r="J87" i="468"/>
  <c r="I87" i="468"/>
  <c r="J86" i="468"/>
  <c r="I86" i="468"/>
  <c r="J85" i="468"/>
  <c r="I85" i="468"/>
  <c r="J84" i="468"/>
  <c r="I84" i="468"/>
  <c r="J83" i="468"/>
  <c r="I83" i="468"/>
  <c r="J82" i="468"/>
  <c r="I82" i="468"/>
  <c r="J81" i="468"/>
  <c r="I81" i="468"/>
  <c r="J80" i="468"/>
  <c r="I80" i="468"/>
  <c r="J79" i="468"/>
  <c r="I79" i="468"/>
  <c r="J78" i="468"/>
  <c r="I78" i="468"/>
  <c r="J77" i="468"/>
  <c r="I77" i="468"/>
  <c r="J76" i="468"/>
  <c r="I76" i="468"/>
  <c r="J75" i="468"/>
  <c r="I75" i="468"/>
  <c r="J74" i="468"/>
  <c r="I74" i="468"/>
  <c r="J73" i="468"/>
  <c r="I73" i="468"/>
  <c r="J72" i="468"/>
  <c r="I72" i="468"/>
  <c r="J71" i="468"/>
  <c r="I71" i="468"/>
  <c r="J70" i="468"/>
  <c r="I70" i="468"/>
  <c r="J69" i="468"/>
  <c r="I69" i="468"/>
  <c r="J68" i="468"/>
  <c r="I68" i="468"/>
  <c r="J67" i="468"/>
  <c r="I67" i="468"/>
  <c r="J66" i="468"/>
  <c r="I66" i="468"/>
  <c r="J65" i="468"/>
  <c r="I65" i="468"/>
  <c r="J64" i="468"/>
  <c r="I64" i="468"/>
  <c r="J63" i="468"/>
  <c r="I63" i="468"/>
  <c r="J62" i="468"/>
  <c r="I62" i="468"/>
  <c r="J61" i="468"/>
  <c r="I61" i="468"/>
  <c r="J60" i="468"/>
  <c r="I60" i="468"/>
  <c r="J59" i="468"/>
  <c r="I59" i="468"/>
  <c r="J58" i="468"/>
  <c r="I58" i="468"/>
  <c r="J57" i="468"/>
  <c r="I57" i="468"/>
  <c r="J56" i="468"/>
  <c r="I56" i="468"/>
  <c r="J55" i="468"/>
  <c r="I55" i="468"/>
  <c r="J54" i="468"/>
  <c r="I54" i="468"/>
  <c r="J53" i="468"/>
  <c r="I53" i="468"/>
  <c r="J52" i="468"/>
  <c r="I52" i="468"/>
  <c r="J51" i="468"/>
  <c r="I51" i="468"/>
  <c r="J50" i="468"/>
  <c r="I50" i="468"/>
  <c r="J49" i="468"/>
  <c r="I49" i="468"/>
  <c r="J48" i="468"/>
  <c r="I48" i="468"/>
  <c r="J47" i="468"/>
  <c r="I47" i="468"/>
  <c r="J46" i="468"/>
  <c r="I46" i="468"/>
  <c r="J45" i="468"/>
  <c r="I45" i="468"/>
  <c r="J44" i="468"/>
  <c r="I44" i="468"/>
  <c r="J43" i="468"/>
  <c r="I43" i="468"/>
  <c r="J42" i="468"/>
  <c r="I42" i="468"/>
  <c r="J41" i="468"/>
  <c r="I41" i="468"/>
  <c r="J40" i="468"/>
  <c r="I40" i="468"/>
  <c r="J39" i="468"/>
  <c r="I39" i="468"/>
  <c r="J38" i="468"/>
  <c r="I38" i="468"/>
  <c r="J37" i="468"/>
  <c r="I37" i="468"/>
  <c r="J36" i="468"/>
  <c r="I36" i="468"/>
  <c r="J35" i="468"/>
  <c r="I35" i="468"/>
  <c r="J34" i="468"/>
  <c r="I34" i="468"/>
  <c r="J33" i="468"/>
  <c r="I33" i="468"/>
  <c r="J32" i="468"/>
  <c r="I32" i="468"/>
  <c r="J31" i="468"/>
  <c r="I31" i="468"/>
  <c r="J30" i="468"/>
  <c r="I30" i="468"/>
  <c r="J29" i="468"/>
  <c r="I29" i="468"/>
  <c r="J28" i="468"/>
  <c r="I28" i="468"/>
  <c r="J27" i="468"/>
  <c r="I27" i="468"/>
  <c r="J26" i="468"/>
  <c r="I26" i="468"/>
  <c r="J25" i="468"/>
  <c r="I25" i="468"/>
  <c r="J24" i="468"/>
  <c r="I24" i="468"/>
  <c r="J23" i="468"/>
  <c r="I23" i="468"/>
  <c r="J22" i="468"/>
  <c r="I22" i="468"/>
  <c r="J21" i="468"/>
  <c r="I21" i="468"/>
  <c r="J20" i="468"/>
  <c r="I20" i="468"/>
  <c r="J19" i="468"/>
  <c r="I19" i="468"/>
  <c r="J18" i="468"/>
  <c r="I18" i="468"/>
  <c r="J17" i="468"/>
  <c r="I17" i="468"/>
  <c r="T16" i="468"/>
  <c r="T17" i="468" s="1"/>
  <c r="T18" i="468" s="1"/>
  <c r="J16" i="468"/>
  <c r="I16" i="468"/>
  <c r="R5" i="468"/>
  <c r="R4" i="468"/>
  <c r="J155" i="467"/>
  <c r="I157" i="467" s="1"/>
  <c r="J157" i="467" s="1"/>
  <c r="I159" i="467" s="1"/>
  <c r="J159" i="467" s="1"/>
  <c r="I161" i="467" s="1"/>
  <c r="J161" i="467" s="1"/>
  <c r="I163" i="467" s="1"/>
  <c r="J163" i="467" s="1"/>
  <c r="I165" i="467" s="1"/>
  <c r="Z149" i="467"/>
  <c r="J149" i="467"/>
  <c r="I149" i="467"/>
  <c r="Z148" i="467"/>
  <c r="J148" i="467"/>
  <c r="I148" i="467"/>
  <c r="Z147" i="467"/>
  <c r="J147" i="467"/>
  <c r="I147" i="467"/>
  <c r="Z146" i="467"/>
  <c r="J146" i="467"/>
  <c r="I146" i="467"/>
  <c r="Z145" i="467"/>
  <c r="J145" i="467"/>
  <c r="I145" i="467"/>
  <c r="Z144" i="467"/>
  <c r="J144" i="467"/>
  <c r="I144" i="467"/>
  <c r="Z143" i="467"/>
  <c r="J143" i="467"/>
  <c r="I143" i="467"/>
  <c r="Z142" i="467"/>
  <c r="J142" i="467"/>
  <c r="I142" i="467"/>
  <c r="Z141" i="467"/>
  <c r="J141" i="467"/>
  <c r="I141" i="467"/>
  <c r="Z140" i="467"/>
  <c r="J140" i="467"/>
  <c r="I140" i="467"/>
  <c r="Z139" i="467"/>
  <c r="J139" i="467"/>
  <c r="I139" i="467"/>
  <c r="Z138" i="467"/>
  <c r="J138" i="467"/>
  <c r="I138" i="467"/>
  <c r="Z137" i="467"/>
  <c r="J137" i="467"/>
  <c r="I137" i="467"/>
  <c r="Z136" i="467"/>
  <c r="J136" i="467"/>
  <c r="I136" i="467"/>
  <c r="Z135" i="467"/>
  <c r="J135" i="467"/>
  <c r="I135" i="467"/>
  <c r="Z134" i="467"/>
  <c r="J134" i="467"/>
  <c r="I134" i="467"/>
  <c r="Z133" i="467"/>
  <c r="J133" i="467"/>
  <c r="I133" i="467"/>
  <c r="Z132" i="467"/>
  <c r="J132" i="467"/>
  <c r="I132" i="467"/>
  <c r="Z131" i="467"/>
  <c r="J131" i="467"/>
  <c r="I131" i="467"/>
  <c r="Z130" i="467"/>
  <c r="J130" i="467"/>
  <c r="I130" i="467"/>
  <c r="Z129" i="467"/>
  <c r="J129" i="467"/>
  <c r="I129" i="467"/>
  <c r="Z128" i="467"/>
  <c r="J128" i="467"/>
  <c r="I128" i="467"/>
  <c r="Z127" i="467"/>
  <c r="J127" i="467"/>
  <c r="I127" i="467"/>
  <c r="Z126" i="467"/>
  <c r="J126" i="467"/>
  <c r="I126" i="467"/>
  <c r="Z125" i="467"/>
  <c r="J125" i="467"/>
  <c r="I125" i="467"/>
  <c r="Z124" i="467"/>
  <c r="J124" i="467"/>
  <c r="I124" i="467"/>
  <c r="Z123" i="467"/>
  <c r="J123" i="467"/>
  <c r="I123" i="467"/>
  <c r="Z122" i="467"/>
  <c r="J122" i="467"/>
  <c r="I122" i="467"/>
  <c r="Z121" i="467"/>
  <c r="J121" i="467"/>
  <c r="I121" i="467"/>
  <c r="Z120" i="467"/>
  <c r="J120" i="467"/>
  <c r="I120" i="467"/>
  <c r="Z119" i="467"/>
  <c r="J119" i="467"/>
  <c r="I119" i="467"/>
  <c r="Z118" i="467"/>
  <c r="J118" i="467"/>
  <c r="I118" i="467"/>
  <c r="Z117" i="467"/>
  <c r="J117" i="467"/>
  <c r="I117" i="467"/>
  <c r="Z116" i="467"/>
  <c r="J116" i="467"/>
  <c r="I116" i="467"/>
  <c r="Z115" i="467"/>
  <c r="J115" i="467"/>
  <c r="I115" i="467"/>
  <c r="Z114" i="467"/>
  <c r="J114" i="467"/>
  <c r="I114" i="467"/>
  <c r="Z113" i="467"/>
  <c r="J113" i="467"/>
  <c r="I113" i="467"/>
  <c r="Z112" i="467"/>
  <c r="J112" i="467"/>
  <c r="I112" i="467"/>
  <c r="Z111" i="467"/>
  <c r="J111" i="467"/>
  <c r="I111" i="467"/>
  <c r="Z110" i="467"/>
  <c r="J110" i="467"/>
  <c r="I110" i="467"/>
  <c r="Z109" i="467"/>
  <c r="J109" i="467"/>
  <c r="I109" i="467"/>
  <c r="Z108" i="467"/>
  <c r="J108" i="467"/>
  <c r="I108" i="467"/>
  <c r="Z107" i="467"/>
  <c r="J107" i="467"/>
  <c r="I107" i="467"/>
  <c r="Z106" i="467"/>
  <c r="J106" i="467"/>
  <c r="I106" i="467"/>
  <c r="Z105" i="467"/>
  <c r="J105" i="467"/>
  <c r="I105" i="467"/>
  <c r="Z104" i="467"/>
  <c r="J104" i="467"/>
  <c r="I104" i="467"/>
  <c r="Z103" i="467"/>
  <c r="J103" i="467"/>
  <c r="I103" i="467"/>
  <c r="Z102" i="467"/>
  <c r="J102" i="467"/>
  <c r="I102" i="467"/>
  <c r="Z101" i="467"/>
  <c r="J101" i="467"/>
  <c r="I101" i="467"/>
  <c r="Z100" i="467"/>
  <c r="J100" i="467"/>
  <c r="I100" i="467"/>
  <c r="Z99" i="467"/>
  <c r="J99" i="467"/>
  <c r="I99" i="467"/>
  <c r="Z98" i="467"/>
  <c r="J98" i="467"/>
  <c r="I98" i="467"/>
  <c r="Z97" i="467"/>
  <c r="J97" i="467"/>
  <c r="I97" i="467"/>
  <c r="Z96" i="467"/>
  <c r="J96" i="467"/>
  <c r="I96" i="467"/>
  <c r="Z95" i="467"/>
  <c r="J95" i="467"/>
  <c r="I95" i="467"/>
  <c r="Z94" i="467"/>
  <c r="J94" i="467"/>
  <c r="I94" i="467"/>
  <c r="Z93" i="467"/>
  <c r="J93" i="467"/>
  <c r="I93" i="467"/>
  <c r="Z92" i="467"/>
  <c r="J92" i="467"/>
  <c r="I92" i="467"/>
  <c r="Z91" i="467"/>
  <c r="J91" i="467"/>
  <c r="I91" i="467"/>
  <c r="Z90" i="467"/>
  <c r="J90" i="467"/>
  <c r="I90" i="467"/>
  <c r="Z89" i="467"/>
  <c r="J89" i="467"/>
  <c r="I89" i="467"/>
  <c r="Z88" i="467"/>
  <c r="J88" i="467"/>
  <c r="I88" i="467"/>
  <c r="Z87" i="467"/>
  <c r="J87" i="467"/>
  <c r="I87" i="467"/>
  <c r="Z86" i="467"/>
  <c r="J86" i="467"/>
  <c r="I86" i="467"/>
  <c r="J85" i="467"/>
  <c r="I85" i="467"/>
  <c r="Z84" i="467"/>
  <c r="J84" i="467"/>
  <c r="I84" i="467"/>
  <c r="Z83" i="467"/>
  <c r="J83" i="467"/>
  <c r="I83" i="467"/>
  <c r="Z82" i="467"/>
  <c r="J82" i="467"/>
  <c r="I82" i="467"/>
  <c r="Z81" i="467"/>
  <c r="J81" i="467"/>
  <c r="I81" i="467"/>
  <c r="Z80" i="467"/>
  <c r="J80" i="467"/>
  <c r="I80" i="467"/>
  <c r="Z79" i="467"/>
  <c r="J79" i="467"/>
  <c r="I79" i="467"/>
  <c r="Z78" i="467"/>
  <c r="J78" i="467"/>
  <c r="I78" i="467"/>
  <c r="Z77" i="467"/>
  <c r="J77" i="467"/>
  <c r="I77" i="467"/>
  <c r="Z76" i="467"/>
  <c r="J76" i="467"/>
  <c r="I76" i="467"/>
  <c r="Z75" i="467"/>
  <c r="J75" i="467"/>
  <c r="I75" i="467"/>
  <c r="Z74" i="467"/>
  <c r="J74" i="467"/>
  <c r="I74" i="467"/>
  <c r="Z73" i="467"/>
  <c r="J73" i="467"/>
  <c r="I73" i="467"/>
  <c r="Z72" i="467"/>
  <c r="J72" i="467"/>
  <c r="I72" i="467"/>
  <c r="Z71" i="467"/>
  <c r="J71" i="467"/>
  <c r="I71" i="467"/>
  <c r="Z70" i="467"/>
  <c r="J70" i="467"/>
  <c r="I70" i="467"/>
  <c r="Z69" i="467"/>
  <c r="J69" i="467"/>
  <c r="I69" i="467"/>
  <c r="Z68" i="467"/>
  <c r="J68" i="467"/>
  <c r="I68" i="467"/>
  <c r="Z67" i="467"/>
  <c r="J67" i="467"/>
  <c r="I67" i="467"/>
  <c r="Z66" i="467"/>
  <c r="J66" i="467"/>
  <c r="I66" i="467"/>
  <c r="Z65" i="467"/>
  <c r="J65" i="467"/>
  <c r="I65" i="467"/>
  <c r="Z64" i="467"/>
  <c r="J64" i="467"/>
  <c r="I64" i="467"/>
  <c r="Z63" i="467"/>
  <c r="J63" i="467"/>
  <c r="I63" i="467"/>
  <c r="Z62" i="467"/>
  <c r="J62" i="467"/>
  <c r="I62" i="467"/>
  <c r="Z61" i="467"/>
  <c r="J61" i="467"/>
  <c r="I61" i="467"/>
  <c r="Z60" i="467"/>
  <c r="J60" i="467"/>
  <c r="I60" i="467"/>
  <c r="Z59" i="467"/>
  <c r="J59" i="467"/>
  <c r="I59" i="467"/>
  <c r="Z58" i="467"/>
  <c r="J58" i="467"/>
  <c r="I58" i="467"/>
  <c r="Z57" i="467"/>
  <c r="J57" i="467"/>
  <c r="I57" i="467"/>
  <c r="Z56" i="467"/>
  <c r="J56" i="467"/>
  <c r="I56" i="467"/>
  <c r="Z55" i="467"/>
  <c r="J55" i="467"/>
  <c r="I55" i="467"/>
  <c r="Z54" i="467"/>
  <c r="J54" i="467"/>
  <c r="I54" i="467"/>
  <c r="Z53" i="467"/>
  <c r="J53" i="467"/>
  <c r="I53" i="467"/>
  <c r="Z52" i="467"/>
  <c r="J52" i="467"/>
  <c r="I52" i="467"/>
  <c r="Z51" i="467"/>
  <c r="J51" i="467"/>
  <c r="I51" i="467"/>
  <c r="Z50" i="467"/>
  <c r="J50" i="467"/>
  <c r="I50" i="467"/>
  <c r="Z49" i="467"/>
  <c r="J49" i="467"/>
  <c r="I49" i="467"/>
  <c r="Z48" i="467"/>
  <c r="J48" i="467"/>
  <c r="I48" i="467"/>
  <c r="Z47" i="467"/>
  <c r="J47" i="467"/>
  <c r="I47" i="467"/>
  <c r="Z46" i="467"/>
  <c r="J46" i="467"/>
  <c r="I46" i="467"/>
  <c r="Z45" i="467"/>
  <c r="J45" i="467"/>
  <c r="I45" i="467"/>
  <c r="Z44" i="467"/>
  <c r="J44" i="467"/>
  <c r="I44" i="467"/>
  <c r="Z43" i="467"/>
  <c r="J43" i="467"/>
  <c r="I43" i="467"/>
  <c r="Z42" i="467"/>
  <c r="J42" i="467"/>
  <c r="I42" i="467"/>
  <c r="Z41" i="467"/>
  <c r="J41" i="467"/>
  <c r="I41" i="467"/>
  <c r="Z40" i="467"/>
  <c r="J40" i="467"/>
  <c r="I40" i="467"/>
  <c r="Z39" i="467"/>
  <c r="J39" i="467"/>
  <c r="I39" i="467"/>
  <c r="Z38" i="467"/>
  <c r="J38" i="467"/>
  <c r="I38" i="467"/>
  <c r="Z37" i="467"/>
  <c r="J37" i="467"/>
  <c r="I37" i="467"/>
  <c r="Z36" i="467"/>
  <c r="J36" i="467"/>
  <c r="I36" i="467"/>
  <c r="Z35" i="467"/>
  <c r="J35" i="467"/>
  <c r="I35" i="467"/>
  <c r="Z34" i="467"/>
  <c r="J34" i="467"/>
  <c r="I34" i="467"/>
  <c r="Z33" i="467"/>
  <c r="J33" i="467"/>
  <c r="I33" i="467"/>
  <c r="Z32" i="467"/>
  <c r="J32" i="467"/>
  <c r="I32" i="467"/>
  <c r="Z31" i="467"/>
  <c r="J31" i="467"/>
  <c r="I31" i="467"/>
  <c r="Z30" i="467"/>
  <c r="J30" i="467"/>
  <c r="I30" i="467"/>
  <c r="Z29" i="467"/>
  <c r="J29" i="467"/>
  <c r="I29" i="467"/>
  <c r="Z28" i="467"/>
  <c r="J28" i="467"/>
  <c r="I28" i="467"/>
  <c r="Z27" i="467"/>
  <c r="J27" i="467"/>
  <c r="I27" i="467"/>
  <c r="Z26" i="467"/>
  <c r="J26" i="467"/>
  <c r="I26" i="467"/>
  <c r="Z25" i="467"/>
  <c r="J25" i="467"/>
  <c r="I25" i="467"/>
  <c r="Z24" i="467"/>
  <c r="J24" i="467"/>
  <c r="I24" i="467"/>
  <c r="Z23" i="467"/>
  <c r="J23" i="467"/>
  <c r="I23" i="467"/>
  <c r="Z22" i="467"/>
  <c r="J22" i="467"/>
  <c r="I22" i="467"/>
  <c r="Z21" i="467"/>
  <c r="J21" i="467"/>
  <c r="I21" i="467"/>
  <c r="J20" i="467"/>
  <c r="I20" i="467"/>
  <c r="J10" i="467"/>
  <c r="R9" i="467"/>
  <c r="J9" i="467"/>
  <c r="R8" i="467"/>
  <c r="J7" i="467"/>
  <c r="J6" i="467"/>
  <c r="J4" i="467"/>
  <c r="J3" i="467"/>
  <c r="J155" i="466"/>
  <c r="I157" i="466" s="1"/>
  <c r="J157" i="466" s="1"/>
  <c r="I159" i="466" s="1"/>
  <c r="J159" i="466" s="1"/>
  <c r="I161" i="466" s="1"/>
  <c r="J161" i="466" s="1"/>
  <c r="I163" i="466" s="1"/>
  <c r="J163" i="466" s="1"/>
  <c r="I165" i="466" s="1"/>
  <c r="Z149" i="466"/>
  <c r="J149" i="466"/>
  <c r="I149" i="466"/>
  <c r="Z148" i="466"/>
  <c r="J148" i="466"/>
  <c r="I148" i="466"/>
  <c r="Z147" i="466"/>
  <c r="J147" i="466"/>
  <c r="I147" i="466"/>
  <c r="Z146" i="466"/>
  <c r="J146" i="466"/>
  <c r="I146" i="466"/>
  <c r="Z145" i="466"/>
  <c r="J145" i="466"/>
  <c r="I145" i="466"/>
  <c r="Z144" i="466"/>
  <c r="J144" i="466"/>
  <c r="I144" i="466"/>
  <c r="Z143" i="466"/>
  <c r="J143" i="466"/>
  <c r="I143" i="466"/>
  <c r="Z142" i="466"/>
  <c r="J142" i="466"/>
  <c r="I142" i="466"/>
  <c r="Z141" i="466"/>
  <c r="J141" i="466"/>
  <c r="I141" i="466"/>
  <c r="Z140" i="466"/>
  <c r="J140" i="466"/>
  <c r="I140" i="466"/>
  <c r="Z139" i="466"/>
  <c r="J139" i="466"/>
  <c r="I139" i="466"/>
  <c r="Z138" i="466"/>
  <c r="J138" i="466"/>
  <c r="I138" i="466"/>
  <c r="Z137" i="466"/>
  <c r="J137" i="466"/>
  <c r="I137" i="466"/>
  <c r="Z136" i="466"/>
  <c r="J136" i="466"/>
  <c r="I136" i="466"/>
  <c r="Z135" i="466"/>
  <c r="J135" i="466"/>
  <c r="I135" i="466"/>
  <c r="Z134" i="466"/>
  <c r="J134" i="466"/>
  <c r="I134" i="466"/>
  <c r="Z133" i="466"/>
  <c r="J133" i="466"/>
  <c r="I133" i="466"/>
  <c r="Z132" i="466"/>
  <c r="J132" i="466"/>
  <c r="I132" i="466"/>
  <c r="Z131" i="466"/>
  <c r="J131" i="466"/>
  <c r="I131" i="466"/>
  <c r="Z130" i="466"/>
  <c r="J130" i="466"/>
  <c r="I130" i="466"/>
  <c r="Z129" i="466"/>
  <c r="J129" i="466"/>
  <c r="I129" i="466"/>
  <c r="Z128" i="466"/>
  <c r="J128" i="466"/>
  <c r="I128" i="466"/>
  <c r="Z127" i="466"/>
  <c r="J127" i="466"/>
  <c r="I127" i="466"/>
  <c r="Z126" i="466"/>
  <c r="J126" i="466"/>
  <c r="I126" i="466"/>
  <c r="Z125" i="466"/>
  <c r="J125" i="466"/>
  <c r="I125" i="466"/>
  <c r="Z124" i="466"/>
  <c r="J124" i="466"/>
  <c r="I124" i="466"/>
  <c r="Z123" i="466"/>
  <c r="J123" i="466"/>
  <c r="I123" i="466"/>
  <c r="Z122" i="466"/>
  <c r="J122" i="466"/>
  <c r="I122" i="466"/>
  <c r="Z121" i="466"/>
  <c r="J121" i="466"/>
  <c r="I121" i="466"/>
  <c r="Z120" i="466"/>
  <c r="J120" i="466"/>
  <c r="I120" i="466"/>
  <c r="Z119" i="466"/>
  <c r="J119" i="466"/>
  <c r="I119" i="466"/>
  <c r="Z118" i="466"/>
  <c r="J118" i="466"/>
  <c r="I118" i="466"/>
  <c r="Z117" i="466"/>
  <c r="J117" i="466"/>
  <c r="I117" i="466"/>
  <c r="Z116" i="466"/>
  <c r="J116" i="466"/>
  <c r="I116" i="466"/>
  <c r="Z115" i="466"/>
  <c r="J115" i="466"/>
  <c r="I115" i="466"/>
  <c r="Z114" i="466"/>
  <c r="J114" i="466"/>
  <c r="I114" i="466"/>
  <c r="Z113" i="466"/>
  <c r="J113" i="466"/>
  <c r="I113" i="466"/>
  <c r="Z112" i="466"/>
  <c r="J112" i="466"/>
  <c r="I112" i="466"/>
  <c r="Z111" i="466"/>
  <c r="J111" i="466"/>
  <c r="I111" i="466"/>
  <c r="Z110" i="466"/>
  <c r="J110" i="466"/>
  <c r="I110" i="466"/>
  <c r="Z109" i="466"/>
  <c r="J109" i="466"/>
  <c r="I109" i="466"/>
  <c r="Z108" i="466"/>
  <c r="J108" i="466"/>
  <c r="I108" i="466"/>
  <c r="Z107" i="466"/>
  <c r="J107" i="466"/>
  <c r="I107" i="466"/>
  <c r="Z106" i="466"/>
  <c r="J106" i="466"/>
  <c r="I106" i="466"/>
  <c r="Z105" i="466"/>
  <c r="J105" i="466"/>
  <c r="I105" i="466"/>
  <c r="Z104" i="466"/>
  <c r="J104" i="466"/>
  <c r="I104" i="466"/>
  <c r="Z103" i="466"/>
  <c r="J103" i="466"/>
  <c r="I103" i="466"/>
  <c r="Z102" i="466"/>
  <c r="J102" i="466"/>
  <c r="I102" i="466"/>
  <c r="Z101" i="466"/>
  <c r="J101" i="466"/>
  <c r="I101" i="466"/>
  <c r="Z100" i="466"/>
  <c r="J100" i="466"/>
  <c r="I100" i="466"/>
  <c r="Z99" i="466"/>
  <c r="J99" i="466"/>
  <c r="I99" i="466"/>
  <c r="Z98" i="466"/>
  <c r="J98" i="466"/>
  <c r="I98" i="466"/>
  <c r="Z97" i="466"/>
  <c r="J97" i="466"/>
  <c r="I97" i="466"/>
  <c r="Z96" i="466"/>
  <c r="J96" i="466"/>
  <c r="I96" i="466"/>
  <c r="Z95" i="466"/>
  <c r="J95" i="466"/>
  <c r="I95" i="466"/>
  <c r="Z94" i="466"/>
  <c r="J94" i="466"/>
  <c r="I94" i="466"/>
  <c r="Z93" i="466"/>
  <c r="J93" i="466"/>
  <c r="I93" i="466"/>
  <c r="Z92" i="466"/>
  <c r="J92" i="466"/>
  <c r="I92" i="466"/>
  <c r="Z91" i="466"/>
  <c r="J91" i="466"/>
  <c r="I91" i="466"/>
  <c r="Z90" i="466"/>
  <c r="J90" i="466"/>
  <c r="I90" i="466"/>
  <c r="Z89" i="466"/>
  <c r="J89" i="466"/>
  <c r="I89" i="466"/>
  <c r="Z88" i="466"/>
  <c r="J88" i="466"/>
  <c r="I88" i="466"/>
  <c r="Z87" i="466"/>
  <c r="J87" i="466"/>
  <c r="I87" i="466"/>
  <c r="Z86" i="466"/>
  <c r="J86" i="466"/>
  <c r="I86" i="466"/>
  <c r="J85" i="466"/>
  <c r="I85" i="466"/>
  <c r="Z84" i="466"/>
  <c r="J84" i="466"/>
  <c r="I84" i="466"/>
  <c r="Z83" i="466"/>
  <c r="J83" i="466"/>
  <c r="I83" i="466"/>
  <c r="Z82" i="466"/>
  <c r="J82" i="466"/>
  <c r="I82" i="466"/>
  <c r="Z81" i="466"/>
  <c r="J81" i="466"/>
  <c r="I81" i="466"/>
  <c r="Z80" i="466"/>
  <c r="J80" i="466"/>
  <c r="I80" i="466"/>
  <c r="Z79" i="466"/>
  <c r="J79" i="466"/>
  <c r="I79" i="466"/>
  <c r="Z78" i="466"/>
  <c r="J78" i="466"/>
  <c r="I78" i="466"/>
  <c r="Z77" i="466"/>
  <c r="J77" i="466"/>
  <c r="I77" i="466"/>
  <c r="Z76" i="466"/>
  <c r="J76" i="466"/>
  <c r="I76" i="466"/>
  <c r="Z75" i="466"/>
  <c r="J75" i="466"/>
  <c r="I75" i="466"/>
  <c r="Z74" i="466"/>
  <c r="J74" i="466"/>
  <c r="I74" i="466"/>
  <c r="Z73" i="466"/>
  <c r="J73" i="466"/>
  <c r="I73" i="466"/>
  <c r="Z72" i="466"/>
  <c r="J72" i="466"/>
  <c r="I72" i="466"/>
  <c r="Z71" i="466"/>
  <c r="J71" i="466"/>
  <c r="I71" i="466"/>
  <c r="Z70" i="466"/>
  <c r="J70" i="466"/>
  <c r="I70" i="466"/>
  <c r="Z69" i="466"/>
  <c r="J69" i="466"/>
  <c r="I69" i="466"/>
  <c r="Z68" i="466"/>
  <c r="J68" i="466"/>
  <c r="I68" i="466"/>
  <c r="Z67" i="466"/>
  <c r="J67" i="466"/>
  <c r="I67" i="466"/>
  <c r="Z66" i="466"/>
  <c r="J66" i="466"/>
  <c r="I66" i="466"/>
  <c r="Z65" i="466"/>
  <c r="J65" i="466"/>
  <c r="I65" i="466"/>
  <c r="Z64" i="466"/>
  <c r="J64" i="466"/>
  <c r="I64" i="466"/>
  <c r="Z63" i="466"/>
  <c r="J63" i="466"/>
  <c r="I63" i="466"/>
  <c r="Z62" i="466"/>
  <c r="J62" i="466"/>
  <c r="I62" i="466"/>
  <c r="Z61" i="466"/>
  <c r="J61" i="466"/>
  <c r="I61" i="466"/>
  <c r="Z60" i="466"/>
  <c r="J60" i="466"/>
  <c r="I60" i="466"/>
  <c r="Z59" i="466"/>
  <c r="J59" i="466"/>
  <c r="I59" i="466"/>
  <c r="Z58" i="466"/>
  <c r="J58" i="466"/>
  <c r="I58" i="466"/>
  <c r="Z57" i="466"/>
  <c r="J57" i="466"/>
  <c r="I57" i="466"/>
  <c r="Z56" i="466"/>
  <c r="J56" i="466"/>
  <c r="I56" i="466"/>
  <c r="Z55" i="466"/>
  <c r="J55" i="466"/>
  <c r="I55" i="466"/>
  <c r="Z54" i="466"/>
  <c r="J54" i="466"/>
  <c r="I54" i="466"/>
  <c r="Z53" i="466"/>
  <c r="J53" i="466"/>
  <c r="I53" i="466"/>
  <c r="Z52" i="466"/>
  <c r="J52" i="466"/>
  <c r="I52" i="466"/>
  <c r="Z51" i="466"/>
  <c r="J51" i="466"/>
  <c r="I51" i="466"/>
  <c r="Z50" i="466"/>
  <c r="J50" i="466"/>
  <c r="I50" i="466"/>
  <c r="Z49" i="466"/>
  <c r="J49" i="466"/>
  <c r="I49" i="466"/>
  <c r="Z48" i="466"/>
  <c r="J48" i="466"/>
  <c r="I48" i="466"/>
  <c r="Z47" i="466"/>
  <c r="J47" i="466"/>
  <c r="I47" i="466"/>
  <c r="Z46" i="466"/>
  <c r="J46" i="466"/>
  <c r="I46" i="466"/>
  <c r="Z45" i="466"/>
  <c r="J45" i="466"/>
  <c r="I45" i="466"/>
  <c r="Z44" i="466"/>
  <c r="J44" i="466"/>
  <c r="I44" i="466"/>
  <c r="Z43" i="466"/>
  <c r="J43" i="466"/>
  <c r="I43" i="466"/>
  <c r="Z42" i="466"/>
  <c r="J42" i="466"/>
  <c r="I42" i="466"/>
  <c r="Z41" i="466"/>
  <c r="J41" i="466"/>
  <c r="I41" i="466"/>
  <c r="Z40" i="466"/>
  <c r="J40" i="466"/>
  <c r="I40" i="466"/>
  <c r="Z39" i="466"/>
  <c r="J39" i="466"/>
  <c r="I39" i="466"/>
  <c r="Z38" i="466"/>
  <c r="J38" i="466"/>
  <c r="I38" i="466"/>
  <c r="Z37" i="466"/>
  <c r="J37" i="466"/>
  <c r="I37" i="466"/>
  <c r="Z36" i="466"/>
  <c r="J36" i="466"/>
  <c r="I36" i="466"/>
  <c r="Z35" i="466"/>
  <c r="J35" i="466"/>
  <c r="I35" i="466"/>
  <c r="Z34" i="466"/>
  <c r="J34" i="466"/>
  <c r="I34" i="466"/>
  <c r="Z33" i="466"/>
  <c r="J33" i="466"/>
  <c r="I33" i="466"/>
  <c r="Z32" i="466"/>
  <c r="J32" i="466"/>
  <c r="I32" i="466"/>
  <c r="Z31" i="466"/>
  <c r="J31" i="466"/>
  <c r="I31" i="466"/>
  <c r="Z30" i="466"/>
  <c r="J30" i="466"/>
  <c r="I30" i="466"/>
  <c r="Z29" i="466"/>
  <c r="J29" i="466"/>
  <c r="I29" i="466"/>
  <c r="Z28" i="466"/>
  <c r="J28" i="466"/>
  <c r="I28" i="466"/>
  <c r="Z27" i="466"/>
  <c r="J27" i="466"/>
  <c r="I27" i="466"/>
  <c r="Z26" i="466"/>
  <c r="J26" i="466"/>
  <c r="I26" i="466"/>
  <c r="Z25" i="466"/>
  <c r="J25" i="466"/>
  <c r="I25" i="466"/>
  <c r="Z24" i="466"/>
  <c r="J24" i="466"/>
  <c r="I24" i="466"/>
  <c r="Z23" i="466"/>
  <c r="J23" i="466"/>
  <c r="I23" i="466"/>
  <c r="Z22" i="466"/>
  <c r="J22" i="466"/>
  <c r="I22" i="466"/>
  <c r="Z21" i="466"/>
  <c r="J21" i="466"/>
  <c r="I21" i="466"/>
  <c r="J20" i="466"/>
  <c r="I20" i="466"/>
  <c r="J10" i="466"/>
  <c r="R9" i="466"/>
  <c r="J9" i="466"/>
  <c r="R8" i="466"/>
  <c r="J7" i="466"/>
  <c r="J6" i="466"/>
  <c r="J4" i="466"/>
  <c r="J3" i="466"/>
  <c r="R20" i="466" s="1"/>
  <c r="J155" i="465"/>
  <c r="I157" i="465" s="1"/>
  <c r="J157" i="465" s="1"/>
  <c r="I159" i="465" s="1"/>
  <c r="Z149" i="465"/>
  <c r="J149" i="465"/>
  <c r="I149" i="465"/>
  <c r="Z148" i="465"/>
  <c r="J148" i="465"/>
  <c r="I148" i="465"/>
  <c r="Z147" i="465"/>
  <c r="J147" i="465"/>
  <c r="I147" i="465"/>
  <c r="Z146" i="465"/>
  <c r="J146" i="465"/>
  <c r="I146" i="465"/>
  <c r="Z145" i="465"/>
  <c r="J145" i="465"/>
  <c r="I145" i="465"/>
  <c r="Z144" i="465"/>
  <c r="J144" i="465"/>
  <c r="I144" i="465"/>
  <c r="Z143" i="465"/>
  <c r="J143" i="465"/>
  <c r="I143" i="465"/>
  <c r="Z142" i="465"/>
  <c r="J142" i="465"/>
  <c r="I142" i="465"/>
  <c r="Z141" i="465"/>
  <c r="J141" i="465"/>
  <c r="I141" i="465"/>
  <c r="Z140" i="465"/>
  <c r="J140" i="465"/>
  <c r="I140" i="465"/>
  <c r="Z139" i="465"/>
  <c r="J139" i="465"/>
  <c r="I139" i="465"/>
  <c r="Z138" i="465"/>
  <c r="J138" i="465"/>
  <c r="I138" i="465"/>
  <c r="Z137" i="465"/>
  <c r="J137" i="465"/>
  <c r="I137" i="465"/>
  <c r="Z136" i="465"/>
  <c r="J136" i="465"/>
  <c r="I136" i="465"/>
  <c r="Z135" i="465"/>
  <c r="J135" i="465"/>
  <c r="I135" i="465"/>
  <c r="Z134" i="465"/>
  <c r="J134" i="465"/>
  <c r="I134" i="465"/>
  <c r="Z133" i="465"/>
  <c r="J133" i="465"/>
  <c r="I133" i="465"/>
  <c r="Z132" i="465"/>
  <c r="J132" i="465"/>
  <c r="I132" i="465"/>
  <c r="Z131" i="465"/>
  <c r="J131" i="465"/>
  <c r="I131" i="465"/>
  <c r="Z130" i="465"/>
  <c r="J130" i="465"/>
  <c r="I130" i="465"/>
  <c r="Z129" i="465"/>
  <c r="J129" i="465"/>
  <c r="I129" i="465"/>
  <c r="Z128" i="465"/>
  <c r="J128" i="465"/>
  <c r="I128" i="465"/>
  <c r="Z127" i="465"/>
  <c r="J127" i="465"/>
  <c r="I127" i="465"/>
  <c r="Z126" i="465"/>
  <c r="J126" i="465"/>
  <c r="I126" i="465"/>
  <c r="Z125" i="465"/>
  <c r="J125" i="465"/>
  <c r="I125" i="465"/>
  <c r="Z124" i="465"/>
  <c r="J124" i="465"/>
  <c r="I124" i="465"/>
  <c r="Z123" i="465"/>
  <c r="J123" i="465"/>
  <c r="I123" i="465"/>
  <c r="Z122" i="465"/>
  <c r="J122" i="465"/>
  <c r="I122" i="465"/>
  <c r="Z121" i="465"/>
  <c r="J121" i="465"/>
  <c r="I121" i="465"/>
  <c r="Z120" i="465"/>
  <c r="J120" i="465"/>
  <c r="I120" i="465"/>
  <c r="Z119" i="465"/>
  <c r="J119" i="465"/>
  <c r="I119" i="465"/>
  <c r="Z118" i="465"/>
  <c r="J118" i="465"/>
  <c r="I118" i="465"/>
  <c r="Z117" i="465"/>
  <c r="J117" i="465"/>
  <c r="I117" i="465"/>
  <c r="Z116" i="465"/>
  <c r="J116" i="465"/>
  <c r="I116" i="465"/>
  <c r="Z115" i="465"/>
  <c r="J115" i="465"/>
  <c r="I115" i="465"/>
  <c r="Z114" i="465"/>
  <c r="J114" i="465"/>
  <c r="I114" i="465"/>
  <c r="Z113" i="465"/>
  <c r="J113" i="465"/>
  <c r="I113" i="465"/>
  <c r="Z112" i="465"/>
  <c r="J112" i="465"/>
  <c r="I112" i="465"/>
  <c r="Z111" i="465"/>
  <c r="J111" i="465"/>
  <c r="I111" i="465"/>
  <c r="Z110" i="465"/>
  <c r="J110" i="465"/>
  <c r="I110" i="465"/>
  <c r="Z109" i="465"/>
  <c r="J109" i="465"/>
  <c r="I109" i="465"/>
  <c r="Z108" i="465"/>
  <c r="J108" i="465"/>
  <c r="I108" i="465"/>
  <c r="Z107" i="465"/>
  <c r="J107" i="465"/>
  <c r="I107" i="465"/>
  <c r="Z106" i="465"/>
  <c r="J106" i="465"/>
  <c r="I106" i="465"/>
  <c r="Z105" i="465"/>
  <c r="J105" i="465"/>
  <c r="I105" i="465"/>
  <c r="Z104" i="465"/>
  <c r="J104" i="465"/>
  <c r="I104" i="465"/>
  <c r="Z103" i="465"/>
  <c r="J103" i="465"/>
  <c r="I103" i="465"/>
  <c r="Z102" i="465"/>
  <c r="J102" i="465"/>
  <c r="I102" i="465"/>
  <c r="Z101" i="465"/>
  <c r="J101" i="465"/>
  <c r="I101" i="465"/>
  <c r="Z100" i="465"/>
  <c r="J100" i="465"/>
  <c r="I100" i="465"/>
  <c r="Z99" i="465"/>
  <c r="J99" i="465"/>
  <c r="I99" i="465"/>
  <c r="Z98" i="465"/>
  <c r="J98" i="465"/>
  <c r="I98" i="465"/>
  <c r="Z97" i="465"/>
  <c r="J97" i="465"/>
  <c r="I97" i="465"/>
  <c r="Z96" i="465"/>
  <c r="J96" i="465"/>
  <c r="I96" i="465"/>
  <c r="Z95" i="465"/>
  <c r="J95" i="465"/>
  <c r="I95" i="465"/>
  <c r="Z94" i="465"/>
  <c r="J94" i="465"/>
  <c r="I94" i="465"/>
  <c r="Z93" i="465"/>
  <c r="J93" i="465"/>
  <c r="I93" i="465"/>
  <c r="Z92" i="465"/>
  <c r="J92" i="465"/>
  <c r="I92" i="465"/>
  <c r="Z91" i="465"/>
  <c r="J91" i="465"/>
  <c r="I91" i="465"/>
  <c r="Z90" i="465"/>
  <c r="J90" i="465"/>
  <c r="I90" i="465"/>
  <c r="Z89" i="465"/>
  <c r="J89" i="465"/>
  <c r="I89" i="465"/>
  <c r="Z88" i="465"/>
  <c r="J88" i="465"/>
  <c r="I88" i="465"/>
  <c r="Z87" i="465"/>
  <c r="J87" i="465"/>
  <c r="I87" i="465"/>
  <c r="Z86" i="465"/>
  <c r="J86" i="465"/>
  <c r="I86" i="465"/>
  <c r="J85" i="465"/>
  <c r="I85" i="465"/>
  <c r="Z84" i="465"/>
  <c r="J84" i="465"/>
  <c r="I84" i="465"/>
  <c r="Z83" i="465"/>
  <c r="J83" i="465"/>
  <c r="I83" i="465"/>
  <c r="Z82" i="465"/>
  <c r="J82" i="465"/>
  <c r="I82" i="465"/>
  <c r="Z81" i="465"/>
  <c r="J81" i="465"/>
  <c r="I81" i="465"/>
  <c r="Z80" i="465"/>
  <c r="J80" i="465"/>
  <c r="I80" i="465"/>
  <c r="Z79" i="465"/>
  <c r="J79" i="465"/>
  <c r="I79" i="465"/>
  <c r="Z78" i="465"/>
  <c r="J78" i="465"/>
  <c r="I78" i="465"/>
  <c r="Z77" i="465"/>
  <c r="J77" i="465"/>
  <c r="I77" i="465"/>
  <c r="Z76" i="465"/>
  <c r="J76" i="465"/>
  <c r="I76" i="465"/>
  <c r="Z75" i="465"/>
  <c r="J75" i="465"/>
  <c r="I75" i="465"/>
  <c r="Z74" i="465"/>
  <c r="J74" i="465"/>
  <c r="I74" i="465"/>
  <c r="Z73" i="465"/>
  <c r="J73" i="465"/>
  <c r="I73" i="465"/>
  <c r="Z72" i="465"/>
  <c r="J72" i="465"/>
  <c r="I72" i="465"/>
  <c r="Z71" i="465"/>
  <c r="J71" i="465"/>
  <c r="I71" i="465"/>
  <c r="Z70" i="465"/>
  <c r="J70" i="465"/>
  <c r="I70" i="465"/>
  <c r="Z69" i="465"/>
  <c r="J69" i="465"/>
  <c r="I69" i="465"/>
  <c r="Z68" i="465"/>
  <c r="J68" i="465"/>
  <c r="I68" i="465"/>
  <c r="Z67" i="465"/>
  <c r="J67" i="465"/>
  <c r="I67" i="465"/>
  <c r="Z66" i="465"/>
  <c r="J66" i="465"/>
  <c r="I66" i="465"/>
  <c r="Z65" i="465"/>
  <c r="J65" i="465"/>
  <c r="I65" i="465"/>
  <c r="Z64" i="465"/>
  <c r="J64" i="465"/>
  <c r="I64" i="465"/>
  <c r="Z63" i="465"/>
  <c r="J63" i="465"/>
  <c r="I63" i="465"/>
  <c r="Z62" i="465"/>
  <c r="J62" i="465"/>
  <c r="I62" i="465"/>
  <c r="Z61" i="465"/>
  <c r="J61" i="465"/>
  <c r="I61" i="465"/>
  <c r="Z60" i="465"/>
  <c r="J60" i="465"/>
  <c r="I60" i="465"/>
  <c r="Z59" i="465"/>
  <c r="J59" i="465"/>
  <c r="I59" i="465"/>
  <c r="Z58" i="465"/>
  <c r="J58" i="465"/>
  <c r="I58" i="465"/>
  <c r="Z57" i="465"/>
  <c r="J57" i="465"/>
  <c r="I57" i="465"/>
  <c r="Z56" i="465"/>
  <c r="J56" i="465"/>
  <c r="I56" i="465"/>
  <c r="Z55" i="465"/>
  <c r="J55" i="465"/>
  <c r="I55" i="465"/>
  <c r="Z54" i="465"/>
  <c r="J54" i="465"/>
  <c r="I54" i="465"/>
  <c r="Z53" i="465"/>
  <c r="J53" i="465"/>
  <c r="I53" i="465"/>
  <c r="Z52" i="465"/>
  <c r="J52" i="465"/>
  <c r="I52" i="465"/>
  <c r="Z51" i="465"/>
  <c r="J51" i="465"/>
  <c r="I51" i="465"/>
  <c r="Z50" i="465"/>
  <c r="J50" i="465"/>
  <c r="I50" i="465"/>
  <c r="Z49" i="465"/>
  <c r="J49" i="465"/>
  <c r="I49" i="465"/>
  <c r="Z48" i="465"/>
  <c r="J48" i="465"/>
  <c r="I48" i="465"/>
  <c r="Z47" i="465"/>
  <c r="J47" i="465"/>
  <c r="I47" i="465"/>
  <c r="Z46" i="465"/>
  <c r="J46" i="465"/>
  <c r="I46" i="465"/>
  <c r="Z45" i="465"/>
  <c r="J45" i="465"/>
  <c r="I45" i="465"/>
  <c r="Z44" i="465"/>
  <c r="J44" i="465"/>
  <c r="I44" i="465"/>
  <c r="Z43" i="465"/>
  <c r="J43" i="465"/>
  <c r="I43" i="465"/>
  <c r="Z42" i="465"/>
  <c r="J42" i="465"/>
  <c r="I42" i="465"/>
  <c r="Z41" i="465"/>
  <c r="J41" i="465"/>
  <c r="I41" i="465"/>
  <c r="Z40" i="465"/>
  <c r="J40" i="465"/>
  <c r="I40" i="465"/>
  <c r="Z39" i="465"/>
  <c r="J39" i="465"/>
  <c r="I39" i="465"/>
  <c r="Z38" i="465"/>
  <c r="J38" i="465"/>
  <c r="I38" i="465"/>
  <c r="Z37" i="465"/>
  <c r="J37" i="465"/>
  <c r="I37" i="465"/>
  <c r="Z36" i="465"/>
  <c r="J36" i="465"/>
  <c r="I36" i="465"/>
  <c r="Z35" i="465"/>
  <c r="J35" i="465"/>
  <c r="I35" i="465"/>
  <c r="Z34" i="465"/>
  <c r="J34" i="465"/>
  <c r="I34" i="465"/>
  <c r="Z33" i="465"/>
  <c r="J33" i="465"/>
  <c r="I33" i="465"/>
  <c r="Z32" i="465"/>
  <c r="J32" i="465"/>
  <c r="I32" i="465"/>
  <c r="Z31" i="465"/>
  <c r="J31" i="465"/>
  <c r="I31" i="465"/>
  <c r="Z30" i="465"/>
  <c r="J30" i="465"/>
  <c r="I30" i="465"/>
  <c r="Z29" i="465"/>
  <c r="J29" i="465"/>
  <c r="I29" i="465"/>
  <c r="Z28" i="465"/>
  <c r="J28" i="465"/>
  <c r="I28" i="465"/>
  <c r="Z27" i="465"/>
  <c r="J27" i="465"/>
  <c r="I27" i="465"/>
  <c r="Z26" i="465"/>
  <c r="J26" i="465"/>
  <c r="I26" i="465"/>
  <c r="Z25" i="465"/>
  <c r="J25" i="465"/>
  <c r="I25" i="465"/>
  <c r="Z24" i="465"/>
  <c r="J24" i="465"/>
  <c r="I24" i="465"/>
  <c r="Z23" i="465"/>
  <c r="J23" i="465"/>
  <c r="I23" i="465"/>
  <c r="Z22" i="465"/>
  <c r="J22" i="465"/>
  <c r="I22" i="465"/>
  <c r="Z21" i="465"/>
  <c r="J21" i="465"/>
  <c r="I21" i="465"/>
  <c r="J20" i="465"/>
  <c r="I20" i="465"/>
  <c r="J10" i="465"/>
  <c r="R9" i="465"/>
  <c r="J9" i="465"/>
  <c r="R8" i="465"/>
  <c r="J7" i="465"/>
  <c r="J6" i="465"/>
  <c r="J4" i="465"/>
  <c r="J3" i="465"/>
  <c r="J145" i="464"/>
  <c r="I145" i="464"/>
  <c r="J144" i="464"/>
  <c r="I144" i="464"/>
  <c r="J143" i="464"/>
  <c r="I143" i="464"/>
  <c r="J142" i="464"/>
  <c r="I142" i="464"/>
  <c r="J141" i="464"/>
  <c r="I141" i="464"/>
  <c r="J140" i="464"/>
  <c r="I140" i="464"/>
  <c r="J139" i="464"/>
  <c r="I139" i="464"/>
  <c r="J138" i="464"/>
  <c r="I138" i="464"/>
  <c r="J137" i="464"/>
  <c r="I137" i="464"/>
  <c r="J136" i="464"/>
  <c r="I136" i="464"/>
  <c r="J135" i="464"/>
  <c r="I135" i="464"/>
  <c r="J134" i="464"/>
  <c r="I134" i="464"/>
  <c r="J133" i="464"/>
  <c r="I133" i="464"/>
  <c r="J132" i="464"/>
  <c r="I132" i="464"/>
  <c r="J131" i="464"/>
  <c r="I131" i="464"/>
  <c r="J130" i="464"/>
  <c r="I130" i="464"/>
  <c r="J129" i="464"/>
  <c r="I129" i="464"/>
  <c r="J128" i="464"/>
  <c r="I128" i="464"/>
  <c r="J127" i="464"/>
  <c r="I127" i="464"/>
  <c r="J126" i="464"/>
  <c r="I126" i="464"/>
  <c r="J125" i="464"/>
  <c r="I125" i="464"/>
  <c r="J124" i="464"/>
  <c r="I124" i="464"/>
  <c r="J123" i="464"/>
  <c r="I123" i="464"/>
  <c r="J122" i="464"/>
  <c r="I122" i="464"/>
  <c r="J121" i="464"/>
  <c r="I121" i="464"/>
  <c r="J120" i="464"/>
  <c r="I120" i="464"/>
  <c r="J119" i="464"/>
  <c r="I119" i="464"/>
  <c r="J118" i="464"/>
  <c r="I118" i="464"/>
  <c r="J117" i="464"/>
  <c r="I117" i="464"/>
  <c r="J116" i="464"/>
  <c r="I116" i="464"/>
  <c r="J115" i="464"/>
  <c r="I115" i="464"/>
  <c r="J114" i="464"/>
  <c r="I114" i="464"/>
  <c r="J113" i="464"/>
  <c r="I113" i="464"/>
  <c r="J112" i="464"/>
  <c r="I112" i="464"/>
  <c r="J111" i="464"/>
  <c r="I111" i="464"/>
  <c r="J110" i="464"/>
  <c r="I110" i="464"/>
  <c r="J109" i="464"/>
  <c r="I109" i="464"/>
  <c r="J108" i="464"/>
  <c r="I108" i="464"/>
  <c r="J107" i="464"/>
  <c r="I107" i="464"/>
  <c r="J106" i="464"/>
  <c r="I106" i="464"/>
  <c r="J105" i="464"/>
  <c r="I105" i="464"/>
  <c r="J104" i="464"/>
  <c r="I104" i="464"/>
  <c r="J103" i="464"/>
  <c r="I103" i="464"/>
  <c r="J102" i="464"/>
  <c r="I102" i="464"/>
  <c r="J101" i="464"/>
  <c r="I101" i="464"/>
  <c r="J100" i="464"/>
  <c r="I100" i="464"/>
  <c r="J99" i="464"/>
  <c r="I99" i="464"/>
  <c r="J98" i="464"/>
  <c r="I98" i="464"/>
  <c r="J97" i="464"/>
  <c r="I97" i="464"/>
  <c r="J96" i="464"/>
  <c r="I96" i="464"/>
  <c r="J95" i="464"/>
  <c r="I95" i="464"/>
  <c r="J94" i="464"/>
  <c r="I94" i="464"/>
  <c r="J93" i="464"/>
  <c r="I93" i="464"/>
  <c r="J92" i="464"/>
  <c r="I92" i="464"/>
  <c r="J91" i="464"/>
  <c r="I91" i="464"/>
  <c r="J90" i="464"/>
  <c r="I90" i="464"/>
  <c r="J89" i="464"/>
  <c r="I89" i="464"/>
  <c r="J88" i="464"/>
  <c r="I88" i="464"/>
  <c r="J87" i="464"/>
  <c r="I87" i="464"/>
  <c r="J86" i="464"/>
  <c r="I86" i="464"/>
  <c r="J85" i="464"/>
  <c r="I85" i="464"/>
  <c r="J84" i="464"/>
  <c r="I84" i="464"/>
  <c r="J83" i="464"/>
  <c r="I83" i="464"/>
  <c r="J82" i="464"/>
  <c r="I82" i="464"/>
  <c r="J81" i="464"/>
  <c r="I81" i="464"/>
  <c r="J80" i="464"/>
  <c r="I80" i="464"/>
  <c r="J79" i="464"/>
  <c r="I79" i="464"/>
  <c r="J78" i="464"/>
  <c r="I78" i="464"/>
  <c r="J77" i="464"/>
  <c r="I77" i="464"/>
  <c r="J76" i="464"/>
  <c r="I76" i="464"/>
  <c r="J75" i="464"/>
  <c r="I75" i="464"/>
  <c r="J74" i="464"/>
  <c r="I74" i="464"/>
  <c r="J73" i="464"/>
  <c r="I73" i="464"/>
  <c r="J72" i="464"/>
  <c r="I72" i="464"/>
  <c r="J71" i="464"/>
  <c r="I71" i="464"/>
  <c r="J70" i="464"/>
  <c r="I70" i="464"/>
  <c r="J69" i="464"/>
  <c r="I69" i="464"/>
  <c r="J68" i="464"/>
  <c r="I68" i="464"/>
  <c r="J67" i="464"/>
  <c r="I67" i="464"/>
  <c r="J66" i="464"/>
  <c r="I66" i="464"/>
  <c r="J65" i="464"/>
  <c r="I65" i="464"/>
  <c r="J64" i="464"/>
  <c r="I64" i="464"/>
  <c r="J63" i="464"/>
  <c r="I63" i="464"/>
  <c r="J62" i="464"/>
  <c r="I62" i="464"/>
  <c r="J61" i="464"/>
  <c r="I61" i="464"/>
  <c r="J60" i="464"/>
  <c r="I60" i="464"/>
  <c r="J59" i="464"/>
  <c r="I59" i="464"/>
  <c r="J58" i="464"/>
  <c r="I58" i="464"/>
  <c r="J57" i="464"/>
  <c r="I57" i="464"/>
  <c r="J56" i="464"/>
  <c r="I56" i="464"/>
  <c r="J55" i="464"/>
  <c r="I55" i="464"/>
  <c r="J54" i="464"/>
  <c r="I54" i="464"/>
  <c r="J53" i="464"/>
  <c r="I53" i="464"/>
  <c r="J52" i="464"/>
  <c r="I52" i="464"/>
  <c r="J51" i="464"/>
  <c r="I51" i="464"/>
  <c r="J50" i="464"/>
  <c r="I50" i="464"/>
  <c r="J49" i="464"/>
  <c r="I49" i="464"/>
  <c r="J48" i="464"/>
  <c r="I48" i="464"/>
  <c r="J47" i="464"/>
  <c r="I47" i="464"/>
  <c r="J46" i="464"/>
  <c r="I46" i="464"/>
  <c r="J45" i="464"/>
  <c r="I45" i="464"/>
  <c r="J44" i="464"/>
  <c r="I44" i="464"/>
  <c r="J43" i="464"/>
  <c r="I43" i="464"/>
  <c r="J42" i="464"/>
  <c r="I42" i="464"/>
  <c r="J41" i="464"/>
  <c r="I41" i="464"/>
  <c r="J40" i="464"/>
  <c r="I40" i="464"/>
  <c r="J39" i="464"/>
  <c r="I39" i="464"/>
  <c r="J38" i="464"/>
  <c r="I38" i="464"/>
  <c r="J37" i="464"/>
  <c r="I37" i="464"/>
  <c r="J36" i="464"/>
  <c r="I36" i="464"/>
  <c r="J35" i="464"/>
  <c r="I35" i="464"/>
  <c r="J34" i="464"/>
  <c r="I34" i="464"/>
  <c r="J33" i="464"/>
  <c r="I33" i="464"/>
  <c r="J32" i="464"/>
  <c r="I32" i="464"/>
  <c r="J31" i="464"/>
  <c r="I31" i="464"/>
  <c r="J30" i="464"/>
  <c r="I30" i="464"/>
  <c r="J29" i="464"/>
  <c r="I29" i="464"/>
  <c r="J28" i="464"/>
  <c r="I28" i="464"/>
  <c r="J27" i="464"/>
  <c r="I27" i="464"/>
  <c r="J26" i="464"/>
  <c r="I26" i="464"/>
  <c r="J25" i="464"/>
  <c r="I25" i="464"/>
  <c r="J24" i="464"/>
  <c r="I24" i="464"/>
  <c r="J23" i="464"/>
  <c r="I23" i="464"/>
  <c r="J22" i="464"/>
  <c r="I22" i="464"/>
  <c r="J21" i="464"/>
  <c r="I21" i="464"/>
  <c r="J20" i="464"/>
  <c r="I20" i="464"/>
  <c r="J19" i="464"/>
  <c r="I19" i="464"/>
  <c r="J18" i="464"/>
  <c r="I18" i="464"/>
  <c r="J17" i="464"/>
  <c r="I17" i="464"/>
  <c r="T16" i="464"/>
  <c r="U16" i="464" s="1"/>
  <c r="J16" i="464"/>
  <c r="I16" i="464"/>
  <c r="R5" i="464"/>
  <c r="R4" i="464"/>
  <c r="J145" i="463"/>
  <c r="I145" i="463"/>
  <c r="J144" i="463"/>
  <c r="I144" i="463"/>
  <c r="J143" i="463"/>
  <c r="I143" i="463"/>
  <c r="J142" i="463"/>
  <c r="I142" i="463"/>
  <c r="J141" i="463"/>
  <c r="I141" i="463"/>
  <c r="J140" i="463"/>
  <c r="I140" i="463"/>
  <c r="J139" i="463"/>
  <c r="I139" i="463"/>
  <c r="J138" i="463"/>
  <c r="I138" i="463"/>
  <c r="J137" i="463"/>
  <c r="I137" i="463"/>
  <c r="J136" i="463"/>
  <c r="I136" i="463"/>
  <c r="J135" i="463"/>
  <c r="I135" i="463"/>
  <c r="J134" i="463"/>
  <c r="I134" i="463"/>
  <c r="J133" i="463"/>
  <c r="I133" i="463"/>
  <c r="J132" i="463"/>
  <c r="I132" i="463"/>
  <c r="J131" i="463"/>
  <c r="I131" i="463"/>
  <c r="J130" i="463"/>
  <c r="I130" i="463"/>
  <c r="J129" i="463"/>
  <c r="I129" i="463"/>
  <c r="J128" i="463"/>
  <c r="I128" i="463"/>
  <c r="J127" i="463"/>
  <c r="I127" i="463"/>
  <c r="J126" i="463"/>
  <c r="I126" i="463"/>
  <c r="J125" i="463"/>
  <c r="I125" i="463"/>
  <c r="J124" i="463"/>
  <c r="I124" i="463"/>
  <c r="J123" i="463"/>
  <c r="I123" i="463"/>
  <c r="J122" i="463"/>
  <c r="I122" i="463"/>
  <c r="J121" i="463"/>
  <c r="I121" i="463"/>
  <c r="J120" i="463"/>
  <c r="I120" i="463"/>
  <c r="J119" i="463"/>
  <c r="I119" i="463"/>
  <c r="J118" i="463"/>
  <c r="I118" i="463"/>
  <c r="J117" i="463"/>
  <c r="I117" i="463"/>
  <c r="J116" i="463"/>
  <c r="I116" i="463"/>
  <c r="J115" i="463"/>
  <c r="I115" i="463"/>
  <c r="J114" i="463"/>
  <c r="I114" i="463"/>
  <c r="J113" i="463"/>
  <c r="I113" i="463"/>
  <c r="J112" i="463"/>
  <c r="I112" i="463"/>
  <c r="J111" i="463"/>
  <c r="I111" i="463"/>
  <c r="J110" i="463"/>
  <c r="I110" i="463"/>
  <c r="J109" i="463"/>
  <c r="I109" i="463"/>
  <c r="J108" i="463"/>
  <c r="I108" i="463"/>
  <c r="J107" i="463"/>
  <c r="I107" i="463"/>
  <c r="J106" i="463"/>
  <c r="I106" i="463"/>
  <c r="J105" i="463"/>
  <c r="I105" i="463"/>
  <c r="J104" i="463"/>
  <c r="I104" i="463"/>
  <c r="J103" i="463"/>
  <c r="I103" i="463"/>
  <c r="J102" i="463"/>
  <c r="I102" i="463"/>
  <c r="J101" i="463"/>
  <c r="I101" i="463"/>
  <c r="J100" i="463"/>
  <c r="I100" i="463"/>
  <c r="J99" i="463"/>
  <c r="I99" i="463"/>
  <c r="J98" i="463"/>
  <c r="I98" i="463"/>
  <c r="J97" i="463"/>
  <c r="I97" i="463"/>
  <c r="J96" i="463"/>
  <c r="I96" i="463"/>
  <c r="J95" i="463"/>
  <c r="I95" i="463"/>
  <c r="J94" i="463"/>
  <c r="I94" i="463"/>
  <c r="J93" i="463"/>
  <c r="I93" i="463"/>
  <c r="J92" i="463"/>
  <c r="I92" i="463"/>
  <c r="J91" i="463"/>
  <c r="I91" i="463"/>
  <c r="J90" i="463"/>
  <c r="I90" i="463"/>
  <c r="J89" i="463"/>
  <c r="I89" i="463"/>
  <c r="J88" i="463"/>
  <c r="I88" i="463"/>
  <c r="J87" i="463"/>
  <c r="I87" i="463"/>
  <c r="J86" i="463"/>
  <c r="I86" i="463"/>
  <c r="J85" i="463"/>
  <c r="I85" i="463"/>
  <c r="J84" i="463"/>
  <c r="I84" i="463"/>
  <c r="J83" i="463"/>
  <c r="I83" i="463"/>
  <c r="J82" i="463"/>
  <c r="I82" i="463"/>
  <c r="J81" i="463"/>
  <c r="I81" i="463"/>
  <c r="J80" i="463"/>
  <c r="I80" i="463"/>
  <c r="J79" i="463"/>
  <c r="I79" i="463"/>
  <c r="J78" i="463"/>
  <c r="I78" i="463"/>
  <c r="J77" i="463"/>
  <c r="I77" i="463"/>
  <c r="J76" i="463"/>
  <c r="I76" i="463"/>
  <c r="J75" i="463"/>
  <c r="I75" i="463"/>
  <c r="J74" i="463"/>
  <c r="I74" i="463"/>
  <c r="J73" i="463"/>
  <c r="I73" i="463"/>
  <c r="J72" i="463"/>
  <c r="I72" i="463"/>
  <c r="J71" i="463"/>
  <c r="I71" i="463"/>
  <c r="J70" i="463"/>
  <c r="I70" i="463"/>
  <c r="J69" i="463"/>
  <c r="I69" i="463"/>
  <c r="J68" i="463"/>
  <c r="I68" i="463"/>
  <c r="J67" i="463"/>
  <c r="I67" i="463"/>
  <c r="J66" i="463"/>
  <c r="I66" i="463"/>
  <c r="J65" i="463"/>
  <c r="I65" i="463"/>
  <c r="J64" i="463"/>
  <c r="I64" i="463"/>
  <c r="J63" i="463"/>
  <c r="I63" i="463"/>
  <c r="J62" i="463"/>
  <c r="I62" i="463"/>
  <c r="J61" i="463"/>
  <c r="I61" i="463"/>
  <c r="J60" i="463"/>
  <c r="I60" i="463"/>
  <c r="J59" i="463"/>
  <c r="I59" i="463"/>
  <c r="J58" i="463"/>
  <c r="I58" i="463"/>
  <c r="J57" i="463"/>
  <c r="I57" i="463"/>
  <c r="J56" i="463"/>
  <c r="I56" i="463"/>
  <c r="J55" i="463"/>
  <c r="I55" i="463"/>
  <c r="J54" i="463"/>
  <c r="I54" i="463"/>
  <c r="J53" i="463"/>
  <c r="I53" i="463"/>
  <c r="J52" i="463"/>
  <c r="I52" i="463"/>
  <c r="J51" i="463"/>
  <c r="I51" i="463"/>
  <c r="J50" i="463"/>
  <c r="I50" i="463"/>
  <c r="J49" i="463"/>
  <c r="I49" i="463"/>
  <c r="J48" i="463"/>
  <c r="I48" i="463"/>
  <c r="J47" i="463"/>
  <c r="I47" i="463"/>
  <c r="J46" i="463"/>
  <c r="I46" i="463"/>
  <c r="J45" i="463"/>
  <c r="I45" i="463"/>
  <c r="J44" i="463"/>
  <c r="I44" i="463"/>
  <c r="J43" i="463"/>
  <c r="I43" i="463"/>
  <c r="J42" i="463"/>
  <c r="I42" i="463"/>
  <c r="J41" i="463"/>
  <c r="I41" i="463"/>
  <c r="J40" i="463"/>
  <c r="I40" i="463"/>
  <c r="J39" i="463"/>
  <c r="I39" i="463"/>
  <c r="J38" i="463"/>
  <c r="I38" i="463"/>
  <c r="J37" i="463"/>
  <c r="I37" i="463"/>
  <c r="J36" i="463"/>
  <c r="I36" i="463"/>
  <c r="J35" i="463"/>
  <c r="I35" i="463"/>
  <c r="J34" i="463"/>
  <c r="I34" i="463"/>
  <c r="J33" i="463"/>
  <c r="I33" i="463"/>
  <c r="J32" i="463"/>
  <c r="I32" i="463"/>
  <c r="J31" i="463"/>
  <c r="I31" i="463"/>
  <c r="J30" i="463"/>
  <c r="I30" i="463"/>
  <c r="J29" i="463"/>
  <c r="I29" i="463"/>
  <c r="J28" i="463"/>
  <c r="I28" i="463"/>
  <c r="J27" i="463"/>
  <c r="I27" i="463"/>
  <c r="J26" i="463"/>
  <c r="I26" i="463"/>
  <c r="J25" i="463"/>
  <c r="I25" i="463"/>
  <c r="J24" i="463"/>
  <c r="I24" i="463"/>
  <c r="J23" i="463"/>
  <c r="I23" i="463"/>
  <c r="J22" i="463"/>
  <c r="I22" i="463"/>
  <c r="J21" i="463"/>
  <c r="I21" i="463"/>
  <c r="J20" i="463"/>
  <c r="I20" i="463"/>
  <c r="J19" i="463"/>
  <c r="I19" i="463"/>
  <c r="J18" i="463"/>
  <c r="I18" i="463"/>
  <c r="J17" i="463"/>
  <c r="I17" i="463"/>
  <c r="T16" i="463"/>
  <c r="J16" i="463"/>
  <c r="I16" i="463"/>
  <c r="R5" i="463"/>
  <c r="R4" i="463"/>
  <c r="J155" i="462"/>
  <c r="I157" i="462" s="1"/>
  <c r="J157" i="462" s="1"/>
  <c r="I159" i="462" s="1"/>
  <c r="Z149" i="462"/>
  <c r="J149" i="462"/>
  <c r="I149" i="462"/>
  <c r="Z148" i="462"/>
  <c r="J148" i="462"/>
  <c r="I148" i="462"/>
  <c r="Z147" i="462"/>
  <c r="J147" i="462"/>
  <c r="I147" i="462"/>
  <c r="Z146" i="462"/>
  <c r="J146" i="462"/>
  <c r="I146" i="462"/>
  <c r="Z145" i="462"/>
  <c r="J145" i="462"/>
  <c r="I145" i="462"/>
  <c r="Z144" i="462"/>
  <c r="J144" i="462"/>
  <c r="I144" i="462"/>
  <c r="Z143" i="462"/>
  <c r="J143" i="462"/>
  <c r="I143" i="462"/>
  <c r="Z142" i="462"/>
  <c r="J142" i="462"/>
  <c r="I142" i="462"/>
  <c r="Z141" i="462"/>
  <c r="J141" i="462"/>
  <c r="I141" i="462"/>
  <c r="Z140" i="462"/>
  <c r="J140" i="462"/>
  <c r="I140" i="462"/>
  <c r="Z139" i="462"/>
  <c r="J139" i="462"/>
  <c r="I139" i="462"/>
  <c r="Z138" i="462"/>
  <c r="J138" i="462"/>
  <c r="I138" i="462"/>
  <c r="Z137" i="462"/>
  <c r="J137" i="462"/>
  <c r="I137" i="462"/>
  <c r="Z136" i="462"/>
  <c r="J136" i="462"/>
  <c r="I136" i="462"/>
  <c r="Z135" i="462"/>
  <c r="J135" i="462"/>
  <c r="I135" i="462"/>
  <c r="Z134" i="462"/>
  <c r="J134" i="462"/>
  <c r="I134" i="462"/>
  <c r="Z133" i="462"/>
  <c r="J133" i="462"/>
  <c r="I133" i="462"/>
  <c r="Z132" i="462"/>
  <c r="J132" i="462"/>
  <c r="I132" i="462"/>
  <c r="Z131" i="462"/>
  <c r="J131" i="462"/>
  <c r="I131" i="462"/>
  <c r="Z130" i="462"/>
  <c r="J130" i="462"/>
  <c r="I130" i="462"/>
  <c r="Z129" i="462"/>
  <c r="J129" i="462"/>
  <c r="I129" i="462"/>
  <c r="Z128" i="462"/>
  <c r="J128" i="462"/>
  <c r="I128" i="462"/>
  <c r="Z127" i="462"/>
  <c r="J127" i="462"/>
  <c r="I127" i="462"/>
  <c r="Z126" i="462"/>
  <c r="J126" i="462"/>
  <c r="I126" i="462"/>
  <c r="Z125" i="462"/>
  <c r="J125" i="462"/>
  <c r="I125" i="462"/>
  <c r="Z124" i="462"/>
  <c r="J124" i="462"/>
  <c r="I124" i="462"/>
  <c r="Z123" i="462"/>
  <c r="J123" i="462"/>
  <c r="I123" i="462"/>
  <c r="Z122" i="462"/>
  <c r="J122" i="462"/>
  <c r="I122" i="462"/>
  <c r="Z121" i="462"/>
  <c r="J121" i="462"/>
  <c r="I121" i="462"/>
  <c r="Z120" i="462"/>
  <c r="J120" i="462"/>
  <c r="I120" i="462"/>
  <c r="Z119" i="462"/>
  <c r="J119" i="462"/>
  <c r="I119" i="462"/>
  <c r="Z118" i="462"/>
  <c r="J118" i="462"/>
  <c r="I118" i="462"/>
  <c r="Z117" i="462"/>
  <c r="J117" i="462"/>
  <c r="I117" i="462"/>
  <c r="Z116" i="462"/>
  <c r="J116" i="462"/>
  <c r="I116" i="462"/>
  <c r="Z115" i="462"/>
  <c r="J115" i="462"/>
  <c r="I115" i="462"/>
  <c r="Z114" i="462"/>
  <c r="J114" i="462"/>
  <c r="I114" i="462"/>
  <c r="Z113" i="462"/>
  <c r="J113" i="462"/>
  <c r="I113" i="462"/>
  <c r="Z112" i="462"/>
  <c r="J112" i="462"/>
  <c r="I112" i="462"/>
  <c r="Z111" i="462"/>
  <c r="J111" i="462"/>
  <c r="I111" i="462"/>
  <c r="Z110" i="462"/>
  <c r="J110" i="462"/>
  <c r="I110" i="462"/>
  <c r="Z109" i="462"/>
  <c r="J109" i="462"/>
  <c r="I109" i="462"/>
  <c r="Z108" i="462"/>
  <c r="J108" i="462"/>
  <c r="I108" i="462"/>
  <c r="Z107" i="462"/>
  <c r="J107" i="462"/>
  <c r="I107" i="462"/>
  <c r="Z106" i="462"/>
  <c r="J106" i="462"/>
  <c r="I106" i="462"/>
  <c r="Z105" i="462"/>
  <c r="J105" i="462"/>
  <c r="I105" i="462"/>
  <c r="Z104" i="462"/>
  <c r="J104" i="462"/>
  <c r="I104" i="462"/>
  <c r="Z103" i="462"/>
  <c r="J103" i="462"/>
  <c r="I103" i="462"/>
  <c r="Z102" i="462"/>
  <c r="J102" i="462"/>
  <c r="I102" i="462"/>
  <c r="Z101" i="462"/>
  <c r="J101" i="462"/>
  <c r="I101" i="462"/>
  <c r="Z100" i="462"/>
  <c r="J100" i="462"/>
  <c r="I100" i="462"/>
  <c r="Z99" i="462"/>
  <c r="J99" i="462"/>
  <c r="I99" i="462"/>
  <c r="Z98" i="462"/>
  <c r="J98" i="462"/>
  <c r="I98" i="462"/>
  <c r="Z97" i="462"/>
  <c r="J97" i="462"/>
  <c r="I97" i="462"/>
  <c r="Z96" i="462"/>
  <c r="J96" i="462"/>
  <c r="I96" i="462"/>
  <c r="Z95" i="462"/>
  <c r="J95" i="462"/>
  <c r="I95" i="462"/>
  <c r="Z94" i="462"/>
  <c r="J94" i="462"/>
  <c r="I94" i="462"/>
  <c r="Z93" i="462"/>
  <c r="J93" i="462"/>
  <c r="I93" i="462"/>
  <c r="Z92" i="462"/>
  <c r="J92" i="462"/>
  <c r="I92" i="462"/>
  <c r="Z91" i="462"/>
  <c r="J91" i="462"/>
  <c r="I91" i="462"/>
  <c r="Z90" i="462"/>
  <c r="J90" i="462"/>
  <c r="I90" i="462"/>
  <c r="Z89" i="462"/>
  <c r="J89" i="462"/>
  <c r="I89" i="462"/>
  <c r="Z88" i="462"/>
  <c r="J88" i="462"/>
  <c r="I88" i="462"/>
  <c r="Z87" i="462"/>
  <c r="J87" i="462"/>
  <c r="I87" i="462"/>
  <c r="Z86" i="462"/>
  <c r="J86" i="462"/>
  <c r="I86" i="462"/>
  <c r="J85" i="462"/>
  <c r="I85" i="462"/>
  <c r="Z84" i="462"/>
  <c r="J84" i="462"/>
  <c r="I84" i="462"/>
  <c r="Z83" i="462"/>
  <c r="J83" i="462"/>
  <c r="I83" i="462"/>
  <c r="Z82" i="462"/>
  <c r="J82" i="462"/>
  <c r="I82" i="462"/>
  <c r="Z81" i="462"/>
  <c r="J81" i="462"/>
  <c r="I81" i="462"/>
  <c r="Z80" i="462"/>
  <c r="J80" i="462"/>
  <c r="I80" i="462"/>
  <c r="Z79" i="462"/>
  <c r="J79" i="462"/>
  <c r="I79" i="462"/>
  <c r="Z78" i="462"/>
  <c r="J78" i="462"/>
  <c r="I78" i="462"/>
  <c r="Z77" i="462"/>
  <c r="J77" i="462"/>
  <c r="I77" i="462"/>
  <c r="Z76" i="462"/>
  <c r="J76" i="462"/>
  <c r="I76" i="462"/>
  <c r="Z75" i="462"/>
  <c r="J75" i="462"/>
  <c r="I75" i="462"/>
  <c r="Z74" i="462"/>
  <c r="J74" i="462"/>
  <c r="I74" i="462"/>
  <c r="Z73" i="462"/>
  <c r="J73" i="462"/>
  <c r="I73" i="462"/>
  <c r="Z72" i="462"/>
  <c r="J72" i="462"/>
  <c r="I72" i="462"/>
  <c r="Z71" i="462"/>
  <c r="J71" i="462"/>
  <c r="I71" i="462"/>
  <c r="Z70" i="462"/>
  <c r="J70" i="462"/>
  <c r="I70" i="462"/>
  <c r="Z69" i="462"/>
  <c r="J69" i="462"/>
  <c r="I69" i="462"/>
  <c r="Z68" i="462"/>
  <c r="J68" i="462"/>
  <c r="I68" i="462"/>
  <c r="Z67" i="462"/>
  <c r="J67" i="462"/>
  <c r="I67" i="462"/>
  <c r="Z66" i="462"/>
  <c r="J66" i="462"/>
  <c r="I66" i="462"/>
  <c r="Z65" i="462"/>
  <c r="J65" i="462"/>
  <c r="I65" i="462"/>
  <c r="Z64" i="462"/>
  <c r="J64" i="462"/>
  <c r="I64" i="462"/>
  <c r="Z63" i="462"/>
  <c r="J63" i="462"/>
  <c r="I63" i="462"/>
  <c r="Z62" i="462"/>
  <c r="J62" i="462"/>
  <c r="I62" i="462"/>
  <c r="Z61" i="462"/>
  <c r="J61" i="462"/>
  <c r="I61" i="462"/>
  <c r="Z60" i="462"/>
  <c r="J60" i="462"/>
  <c r="I60" i="462"/>
  <c r="Z59" i="462"/>
  <c r="J59" i="462"/>
  <c r="I59" i="462"/>
  <c r="Z58" i="462"/>
  <c r="J58" i="462"/>
  <c r="I58" i="462"/>
  <c r="Z57" i="462"/>
  <c r="J57" i="462"/>
  <c r="I57" i="462"/>
  <c r="Z56" i="462"/>
  <c r="J56" i="462"/>
  <c r="I56" i="462"/>
  <c r="Z55" i="462"/>
  <c r="J55" i="462"/>
  <c r="I55" i="462"/>
  <c r="Z54" i="462"/>
  <c r="J54" i="462"/>
  <c r="I54" i="462"/>
  <c r="Z53" i="462"/>
  <c r="J53" i="462"/>
  <c r="I53" i="462"/>
  <c r="Z52" i="462"/>
  <c r="J52" i="462"/>
  <c r="I52" i="462"/>
  <c r="Z51" i="462"/>
  <c r="J51" i="462"/>
  <c r="I51" i="462"/>
  <c r="Z50" i="462"/>
  <c r="J50" i="462"/>
  <c r="I50" i="462"/>
  <c r="Z49" i="462"/>
  <c r="J49" i="462"/>
  <c r="I49" i="462"/>
  <c r="Z48" i="462"/>
  <c r="J48" i="462"/>
  <c r="I48" i="462"/>
  <c r="Z47" i="462"/>
  <c r="J47" i="462"/>
  <c r="I47" i="462"/>
  <c r="Z46" i="462"/>
  <c r="J46" i="462"/>
  <c r="I46" i="462"/>
  <c r="Z45" i="462"/>
  <c r="J45" i="462"/>
  <c r="I45" i="462"/>
  <c r="Z44" i="462"/>
  <c r="J44" i="462"/>
  <c r="I44" i="462"/>
  <c r="Z43" i="462"/>
  <c r="J43" i="462"/>
  <c r="I43" i="462"/>
  <c r="Z42" i="462"/>
  <c r="J42" i="462"/>
  <c r="I42" i="462"/>
  <c r="Z41" i="462"/>
  <c r="J41" i="462"/>
  <c r="I41" i="462"/>
  <c r="Z40" i="462"/>
  <c r="J40" i="462"/>
  <c r="I40" i="462"/>
  <c r="Z39" i="462"/>
  <c r="J39" i="462"/>
  <c r="I39" i="462"/>
  <c r="Z38" i="462"/>
  <c r="J38" i="462"/>
  <c r="I38" i="462"/>
  <c r="Z37" i="462"/>
  <c r="J37" i="462"/>
  <c r="I37" i="462"/>
  <c r="Z36" i="462"/>
  <c r="J36" i="462"/>
  <c r="I36" i="462"/>
  <c r="Z35" i="462"/>
  <c r="J35" i="462"/>
  <c r="I35" i="462"/>
  <c r="Z34" i="462"/>
  <c r="J34" i="462"/>
  <c r="I34" i="462"/>
  <c r="Z33" i="462"/>
  <c r="J33" i="462"/>
  <c r="I33" i="462"/>
  <c r="Z32" i="462"/>
  <c r="J32" i="462"/>
  <c r="I32" i="462"/>
  <c r="Z31" i="462"/>
  <c r="J31" i="462"/>
  <c r="I31" i="462"/>
  <c r="Z30" i="462"/>
  <c r="J30" i="462"/>
  <c r="I30" i="462"/>
  <c r="Z29" i="462"/>
  <c r="J29" i="462"/>
  <c r="I29" i="462"/>
  <c r="Z28" i="462"/>
  <c r="J28" i="462"/>
  <c r="I28" i="462"/>
  <c r="Z27" i="462"/>
  <c r="J27" i="462"/>
  <c r="I27" i="462"/>
  <c r="Z26" i="462"/>
  <c r="J26" i="462"/>
  <c r="I26" i="462"/>
  <c r="Z25" i="462"/>
  <c r="J25" i="462"/>
  <c r="I25" i="462"/>
  <c r="Z24" i="462"/>
  <c r="J24" i="462"/>
  <c r="I24" i="462"/>
  <c r="Z23" i="462"/>
  <c r="J23" i="462"/>
  <c r="I23" i="462"/>
  <c r="Z22" i="462"/>
  <c r="J22" i="462"/>
  <c r="I22" i="462"/>
  <c r="Z21" i="462"/>
  <c r="J21" i="462"/>
  <c r="I21" i="462"/>
  <c r="J20" i="462"/>
  <c r="I20" i="462"/>
  <c r="J10" i="462"/>
  <c r="R9" i="462"/>
  <c r="J9" i="462"/>
  <c r="R8" i="462"/>
  <c r="J7" i="462"/>
  <c r="J6" i="462"/>
  <c r="J4" i="462"/>
  <c r="J3" i="462"/>
  <c r="J155" i="461"/>
  <c r="I157" i="461" s="1"/>
  <c r="J157" i="461" s="1"/>
  <c r="I159" i="461" s="1"/>
  <c r="Z149" i="461"/>
  <c r="J149" i="461"/>
  <c r="I149" i="461"/>
  <c r="Z148" i="461"/>
  <c r="J148" i="461"/>
  <c r="I148" i="461"/>
  <c r="Z147" i="461"/>
  <c r="J147" i="461"/>
  <c r="I147" i="461"/>
  <c r="Z146" i="461"/>
  <c r="J146" i="461"/>
  <c r="I146" i="461"/>
  <c r="Z145" i="461"/>
  <c r="J145" i="461"/>
  <c r="I145" i="461"/>
  <c r="Z144" i="461"/>
  <c r="J144" i="461"/>
  <c r="I144" i="461"/>
  <c r="Z143" i="461"/>
  <c r="J143" i="461"/>
  <c r="I143" i="461"/>
  <c r="Z142" i="461"/>
  <c r="J142" i="461"/>
  <c r="I142" i="461"/>
  <c r="Z141" i="461"/>
  <c r="J141" i="461"/>
  <c r="I141" i="461"/>
  <c r="Z140" i="461"/>
  <c r="J140" i="461"/>
  <c r="I140" i="461"/>
  <c r="Z139" i="461"/>
  <c r="J139" i="461"/>
  <c r="I139" i="461"/>
  <c r="Z138" i="461"/>
  <c r="J138" i="461"/>
  <c r="I138" i="461"/>
  <c r="Z137" i="461"/>
  <c r="J137" i="461"/>
  <c r="I137" i="461"/>
  <c r="Z136" i="461"/>
  <c r="J136" i="461"/>
  <c r="I136" i="461"/>
  <c r="Z135" i="461"/>
  <c r="J135" i="461"/>
  <c r="I135" i="461"/>
  <c r="Z134" i="461"/>
  <c r="J134" i="461"/>
  <c r="I134" i="461"/>
  <c r="Z133" i="461"/>
  <c r="J133" i="461"/>
  <c r="I133" i="461"/>
  <c r="Z132" i="461"/>
  <c r="J132" i="461"/>
  <c r="I132" i="461"/>
  <c r="Z131" i="461"/>
  <c r="J131" i="461"/>
  <c r="I131" i="461"/>
  <c r="Z130" i="461"/>
  <c r="J130" i="461"/>
  <c r="I130" i="461"/>
  <c r="Z129" i="461"/>
  <c r="J129" i="461"/>
  <c r="I129" i="461"/>
  <c r="Z128" i="461"/>
  <c r="J128" i="461"/>
  <c r="I128" i="461"/>
  <c r="Z127" i="461"/>
  <c r="J127" i="461"/>
  <c r="I127" i="461"/>
  <c r="Z126" i="461"/>
  <c r="J126" i="461"/>
  <c r="I126" i="461"/>
  <c r="Z125" i="461"/>
  <c r="J125" i="461"/>
  <c r="I125" i="461"/>
  <c r="Z124" i="461"/>
  <c r="J124" i="461"/>
  <c r="I124" i="461"/>
  <c r="Z123" i="461"/>
  <c r="J123" i="461"/>
  <c r="I123" i="461"/>
  <c r="Z122" i="461"/>
  <c r="J122" i="461"/>
  <c r="I122" i="461"/>
  <c r="Z121" i="461"/>
  <c r="J121" i="461"/>
  <c r="I121" i="461"/>
  <c r="Z120" i="461"/>
  <c r="J120" i="461"/>
  <c r="I120" i="461"/>
  <c r="Z119" i="461"/>
  <c r="J119" i="461"/>
  <c r="I119" i="461"/>
  <c r="Z118" i="461"/>
  <c r="J118" i="461"/>
  <c r="I118" i="461"/>
  <c r="Z117" i="461"/>
  <c r="J117" i="461"/>
  <c r="I117" i="461"/>
  <c r="Z116" i="461"/>
  <c r="J116" i="461"/>
  <c r="I116" i="461"/>
  <c r="Z115" i="461"/>
  <c r="J115" i="461"/>
  <c r="I115" i="461"/>
  <c r="Z114" i="461"/>
  <c r="J114" i="461"/>
  <c r="I114" i="461"/>
  <c r="Z113" i="461"/>
  <c r="J113" i="461"/>
  <c r="I113" i="461"/>
  <c r="Z112" i="461"/>
  <c r="J112" i="461"/>
  <c r="I112" i="461"/>
  <c r="Z111" i="461"/>
  <c r="J111" i="461"/>
  <c r="I111" i="461"/>
  <c r="Z110" i="461"/>
  <c r="J110" i="461"/>
  <c r="I110" i="461"/>
  <c r="Z109" i="461"/>
  <c r="J109" i="461"/>
  <c r="I109" i="461"/>
  <c r="Z108" i="461"/>
  <c r="J108" i="461"/>
  <c r="I108" i="461"/>
  <c r="Z107" i="461"/>
  <c r="J107" i="461"/>
  <c r="I107" i="461"/>
  <c r="Z106" i="461"/>
  <c r="J106" i="461"/>
  <c r="I106" i="461"/>
  <c r="Z105" i="461"/>
  <c r="J105" i="461"/>
  <c r="I105" i="461"/>
  <c r="Z104" i="461"/>
  <c r="J104" i="461"/>
  <c r="I104" i="461"/>
  <c r="Z103" i="461"/>
  <c r="J103" i="461"/>
  <c r="I103" i="461"/>
  <c r="Z102" i="461"/>
  <c r="J102" i="461"/>
  <c r="I102" i="461"/>
  <c r="Z101" i="461"/>
  <c r="J101" i="461"/>
  <c r="I101" i="461"/>
  <c r="Z100" i="461"/>
  <c r="J100" i="461"/>
  <c r="I100" i="461"/>
  <c r="Z99" i="461"/>
  <c r="J99" i="461"/>
  <c r="I99" i="461"/>
  <c r="Z98" i="461"/>
  <c r="J98" i="461"/>
  <c r="I98" i="461"/>
  <c r="Z97" i="461"/>
  <c r="J97" i="461"/>
  <c r="I97" i="461"/>
  <c r="Z96" i="461"/>
  <c r="J96" i="461"/>
  <c r="I96" i="461"/>
  <c r="Z95" i="461"/>
  <c r="J95" i="461"/>
  <c r="I95" i="461"/>
  <c r="Z94" i="461"/>
  <c r="J94" i="461"/>
  <c r="I94" i="461"/>
  <c r="Z93" i="461"/>
  <c r="J93" i="461"/>
  <c r="I93" i="461"/>
  <c r="Z92" i="461"/>
  <c r="J92" i="461"/>
  <c r="I92" i="461"/>
  <c r="Z91" i="461"/>
  <c r="J91" i="461"/>
  <c r="I91" i="461"/>
  <c r="Z90" i="461"/>
  <c r="J90" i="461"/>
  <c r="I90" i="461"/>
  <c r="Z89" i="461"/>
  <c r="J89" i="461"/>
  <c r="I89" i="461"/>
  <c r="Z88" i="461"/>
  <c r="J88" i="461"/>
  <c r="I88" i="461"/>
  <c r="Z87" i="461"/>
  <c r="J87" i="461"/>
  <c r="I87" i="461"/>
  <c r="Z86" i="461"/>
  <c r="J86" i="461"/>
  <c r="I86" i="461"/>
  <c r="J85" i="461"/>
  <c r="I85" i="461"/>
  <c r="Z84" i="461"/>
  <c r="J84" i="461"/>
  <c r="I84" i="461"/>
  <c r="Z83" i="461"/>
  <c r="J83" i="461"/>
  <c r="I83" i="461"/>
  <c r="Z82" i="461"/>
  <c r="J82" i="461"/>
  <c r="I82" i="461"/>
  <c r="Z81" i="461"/>
  <c r="J81" i="461"/>
  <c r="I81" i="461"/>
  <c r="Z80" i="461"/>
  <c r="J80" i="461"/>
  <c r="I80" i="461"/>
  <c r="Z79" i="461"/>
  <c r="J79" i="461"/>
  <c r="I79" i="461"/>
  <c r="Z78" i="461"/>
  <c r="J78" i="461"/>
  <c r="I78" i="461"/>
  <c r="Z77" i="461"/>
  <c r="J77" i="461"/>
  <c r="I77" i="461"/>
  <c r="Z76" i="461"/>
  <c r="J76" i="461"/>
  <c r="I76" i="461"/>
  <c r="Z75" i="461"/>
  <c r="J75" i="461"/>
  <c r="I75" i="461"/>
  <c r="Z74" i="461"/>
  <c r="J74" i="461"/>
  <c r="I74" i="461"/>
  <c r="Z73" i="461"/>
  <c r="J73" i="461"/>
  <c r="I73" i="461"/>
  <c r="Z72" i="461"/>
  <c r="J72" i="461"/>
  <c r="I72" i="461"/>
  <c r="Z71" i="461"/>
  <c r="J71" i="461"/>
  <c r="I71" i="461"/>
  <c r="Z70" i="461"/>
  <c r="J70" i="461"/>
  <c r="I70" i="461"/>
  <c r="Z69" i="461"/>
  <c r="J69" i="461"/>
  <c r="I69" i="461"/>
  <c r="Z68" i="461"/>
  <c r="J68" i="461"/>
  <c r="I68" i="461"/>
  <c r="Z67" i="461"/>
  <c r="J67" i="461"/>
  <c r="I67" i="461"/>
  <c r="Z66" i="461"/>
  <c r="J66" i="461"/>
  <c r="I66" i="461"/>
  <c r="Z65" i="461"/>
  <c r="J65" i="461"/>
  <c r="I65" i="461"/>
  <c r="Z64" i="461"/>
  <c r="J64" i="461"/>
  <c r="I64" i="461"/>
  <c r="Z63" i="461"/>
  <c r="J63" i="461"/>
  <c r="I63" i="461"/>
  <c r="Z62" i="461"/>
  <c r="J62" i="461"/>
  <c r="I62" i="461"/>
  <c r="Z61" i="461"/>
  <c r="J61" i="461"/>
  <c r="I61" i="461"/>
  <c r="Z60" i="461"/>
  <c r="J60" i="461"/>
  <c r="I60" i="461"/>
  <c r="Z59" i="461"/>
  <c r="J59" i="461"/>
  <c r="I59" i="461"/>
  <c r="Z58" i="461"/>
  <c r="J58" i="461"/>
  <c r="I58" i="461"/>
  <c r="Z57" i="461"/>
  <c r="J57" i="461"/>
  <c r="I57" i="461"/>
  <c r="Z56" i="461"/>
  <c r="J56" i="461"/>
  <c r="I56" i="461"/>
  <c r="Z55" i="461"/>
  <c r="J55" i="461"/>
  <c r="I55" i="461"/>
  <c r="Z54" i="461"/>
  <c r="J54" i="461"/>
  <c r="I54" i="461"/>
  <c r="Z53" i="461"/>
  <c r="J53" i="461"/>
  <c r="I53" i="461"/>
  <c r="Z52" i="461"/>
  <c r="J52" i="461"/>
  <c r="I52" i="461"/>
  <c r="Z51" i="461"/>
  <c r="J51" i="461"/>
  <c r="I51" i="461"/>
  <c r="Z50" i="461"/>
  <c r="J50" i="461"/>
  <c r="I50" i="461"/>
  <c r="Z49" i="461"/>
  <c r="J49" i="461"/>
  <c r="I49" i="461"/>
  <c r="Z48" i="461"/>
  <c r="J48" i="461"/>
  <c r="I48" i="461"/>
  <c r="Z47" i="461"/>
  <c r="J47" i="461"/>
  <c r="I47" i="461"/>
  <c r="Z46" i="461"/>
  <c r="J46" i="461"/>
  <c r="I46" i="461"/>
  <c r="Z45" i="461"/>
  <c r="J45" i="461"/>
  <c r="I45" i="461"/>
  <c r="Z44" i="461"/>
  <c r="J44" i="461"/>
  <c r="I44" i="461"/>
  <c r="Z43" i="461"/>
  <c r="J43" i="461"/>
  <c r="I43" i="461"/>
  <c r="Z42" i="461"/>
  <c r="J42" i="461"/>
  <c r="I42" i="461"/>
  <c r="Z41" i="461"/>
  <c r="J41" i="461"/>
  <c r="I41" i="461"/>
  <c r="Z40" i="461"/>
  <c r="J40" i="461"/>
  <c r="I40" i="461"/>
  <c r="Z39" i="461"/>
  <c r="J39" i="461"/>
  <c r="I39" i="461"/>
  <c r="Z38" i="461"/>
  <c r="J38" i="461"/>
  <c r="I38" i="461"/>
  <c r="Z37" i="461"/>
  <c r="J37" i="461"/>
  <c r="I37" i="461"/>
  <c r="Z36" i="461"/>
  <c r="J36" i="461"/>
  <c r="I36" i="461"/>
  <c r="Z35" i="461"/>
  <c r="J35" i="461"/>
  <c r="I35" i="461"/>
  <c r="Z34" i="461"/>
  <c r="J34" i="461"/>
  <c r="I34" i="461"/>
  <c r="Z33" i="461"/>
  <c r="J33" i="461"/>
  <c r="I33" i="461"/>
  <c r="Z32" i="461"/>
  <c r="J32" i="461"/>
  <c r="I32" i="461"/>
  <c r="Z31" i="461"/>
  <c r="J31" i="461"/>
  <c r="I31" i="461"/>
  <c r="Z30" i="461"/>
  <c r="J30" i="461"/>
  <c r="I30" i="461"/>
  <c r="Z29" i="461"/>
  <c r="J29" i="461"/>
  <c r="I29" i="461"/>
  <c r="Z28" i="461"/>
  <c r="J28" i="461"/>
  <c r="I28" i="461"/>
  <c r="Z27" i="461"/>
  <c r="J27" i="461"/>
  <c r="I27" i="461"/>
  <c r="Z26" i="461"/>
  <c r="J26" i="461"/>
  <c r="I26" i="461"/>
  <c r="Z25" i="461"/>
  <c r="J25" i="461"/>
  <c r="I25" i="461"/>
  <c r="Z24" i="461"/>
  <c r="J24" i="461"/>
  <c r="I24" i="461"/>
  <c r="Z23" i="461"/>
  <c r="J23" i="461"/>
  <c r="I23" i="461"/>
  <c r="Z22" i="461"/>
  <c r="J22" i="461"/>
  <c r="I22" i="461"/>
  <c r="Z21" i="461"/>
  <c r="J21" i="461"/>
  <c r="I21" i="461"/>
  <c r="J20" i="461"/>
  <c r="I20" i="461"/>
  <c r="J10" i="461"/>
  <c r="R9" i="461"/>
  <c r="J9" i="461"/>
  <c r="R8" i="461"/>
  <c r="J7" i="461"/>
  <c r="J6" i="461"/>
  <c r="J4" i="461"/>
  <c r="J3" i="461"/>
  <c r="J155" i="460"/>
  <c r="I157" i="460" s="1"/>
  <c r="J157" i="460" s="1"/>
  <c r="I159" i="460" s="1"/>
  <c r="Z149" i="460"/>
  <c r="J149" i="460"/>
  <c r="I149" i="460"/>
  <c r="Z148" i="460"/>
  <c r="J148" i="460"/>
  <c r="I148" i="460"/>
  <c r="Z147" i="460"/>
  <c r="J147" i="460"/>
  <c r="I147" i="460"/>
  <c r="Z146" i="460"/>
  <c r="J146" i="460"/>
  <c r="I146" i="460"/>
  <c r="Z145" i="460"/>
  <c r="J145" i="460"/>
  <c r="I145" i="460"/>
  <c r="Z144" i="460"/>
  <c r="J144" i="460"/>
  <c r="I144" i="460"/>
  <c r="Z143" i="460"/>
  <c r="J143" i="460"/>
  <c r="I143" i="460"/>
  <c r="Z142" i="460"/>
  <c r="J142" i="460"/>
  <c r="I142" i="460"/>
  <c r="Z141" i="460"/>
  <c r="J141" i="460"/>
  <c r="I141" i="460"/>
  <c r="Z140" i="460"/>
  <c r="J140" i="460"/>
  <c r="I140" i="460"/>
  <c r="Z139" i="460"/>
  <c r="J139" i="460"/>
  <c r="I139" i="460"/>
  <c r="Z138" i="460"/>
  <c r="J138" i="460"/>
  <c r="I138" i="460"/>
  <c r="Z137" i="460"/>
  <c r="J137" i="460"/>
  <c r="I137" i="460"/>
  <c r="Z136" i="460"/>
  <c r="J136" i="460"/>
  <c r="I136" i="460"/>
  <c r="Z135" i="460"/>
  <c r="J135" i="460"/>
  <c r="I135" i="460"/>
  <c r="Z134" i="460"/>
  <c r="J134" i="460"/>
  <c r="I134" i="460"/>
  <c r="Z133" i="460"/>
  <c r="J133" i="460"/>
  <c r="I133" i="460"/>
  <c r="Z132" i="460"/>
  <c r="J132" i="460"/>
  <c r="I132" i="460"/>
  <c r="Z131" i="460"/>
  <c r="J131" i="460"/>
  <c r="I131" i="460"/>
  <c r="Z130" i="460"/>
  <c r="J130" i="460"/>
  <c r="I130" i="460"/>
  <c r="Z129" i="460"/>
  <c r="J129" i="460"/>
  <c r="I129" i="460"/>
  <c r="Z128" i="460"/>
  <c r="J128" i="460"/>
  <c r="I128" i="460"/>
  <c r="Z127" i="460"/>
  <c r="J127" i="460"/>
  <c r="I127" i="460"/>
  <c r="Z126" i="460"/>
  <c r="J126" i="460"/>
  <c r="I126" i="460"/>
  <c r="Z125" i="460"/>
  <c r="J125" i="460"/>
  <c r="I125" i="460"/>
  <c r="Z124" i="460"/>
  <c r="J124" i="460"/>
  <c r="I124" i="460"/>
  <c r="Z123" i="460"/>
  <c r="J123" i="460"/>
  <c r="I123" i="460"/>
  <c r="Z122" i="460"/>
  <c r="J122" i="460"/>
  <c r="I122" i="460"/>
  <c r="Z121" i="460"/>
  <c r="J121" i="460"/>
  <c r="I121" i="460"/>
  <c r="Z120" i="460"/>
  <c r="J120" i="460"/>
  <c r="I120" i="460"/>
  <c r="Z119" i="460"/>
  <c r="J119" i="460"/>
  <c r="I119" i="460"/>
  <c r="Z118" i="460"/>
  <c r="J118" i="460"/>
  <c r="I118" i="460"/>
  <c r="Z117" i="460"/>
  <c r="J117" i="460"/>
  <c r="I117" i="460"/>
  <c r="Z116" i="460"/>
  <c r="J116" i="460"/>
  <c r="I116" i="460"/>
  <c r="Z115" i="460"/>
  <c r="J115" i="460"/>
  <c r="I115" i="460"/>
  <c r="Z114" i="460"/>
  <c r="J114" i="460"/>
  <c r="I114" i="460"/>
  <c r="Z113" i="460"/>
  <c r="J113" i="460"/>
  <c r="I113" i="460"/>
  <c r="Z112" i="460"/>
  <c r="J112" i="460"/>
  <c r="I112" i="460"/>
  <c r="Z111" i="460"/>
  <c r="J111" i="460"/>
  <c r="I111" i="460"/>
  <c r="Z110" i="460"/>
  <c r="J110" i="460"/>
  <c r="I110" i="460"/>
  <c r="Z109" i="460"/>
  <c r="J109" i="460"/>
  <c r="I109" i="460"/>
  <c r="Z108" i="460"/>
  <c r="J108" i="460"/>
  <c r="I108" i="460"/>
  <c r="Z107" i="460"/>
  <c r="J107" i="460"/>
  <c r="I107" i="460"/>
  <c r="Z106" i="460"/>
  <c r="J106" i="460"/>
  <c r="I106" i="460"/>
  <c r="Z105" i="460"/>
  <c r="J105" i="460"/>
  <c r="I105" i="460"/>
  <c r="Z104" i="460"/>
  <c r="J104" i="460"/>
  <c r="I104" i="460"/>
  <c r="Z103" i="460"/>
  <c r="J103" i="460"/>
  <c r="I103" i="460"/>
  <c r="Z102" i="460"/>
  <c r="J102" i="460"/>
  <c r="I102" i="460"/>
  <c r="Z101" i="460"/>
  <c r="J101" i="460"/>
  <c r="I101" i="460"/>
  <c r="Z100" i="460"/>
  <c r="J100" i="460"/>
  <c r="I100" i="460"/>
  <c r="Z99" i="460"/>
  <c r="J99" i="460"/>
  <c r="I99" i="460"/>
  <c r="Z98" i="460"/>
  <c r="J98" i="460"/>
  <c r="I98" i="460"/>
  <c r="Z97" i="460"/>
  <c r="J97" i="460"/>
  <c r="I97" i="460"/>
  <c r="Z96" i="460"/>
  <c r="J96" i="460"/>
  <c r="I96" i="460"/>
  <c r="Z95" i="460"/>
  <c r="J95" i="460"/>
  <c r="I95" i="460"/>
  <c r="Z94" i="460"/>
  <c r="J94" i="460"/>
  <c r="I94" i="460"/>
  <c r="Z93" i="460"/>
  <c r="J93" i="460"/>
  <c r="I93" i="460"/>
  <c r="Z92" i="460"/>
  <c r="J92" i="460"/>
  <c r="I92" i="460"/>
  <c r="Z91" i="460"/>
  <c r="J91" i="460"/>
  <c r="I91" i="460"/>
  <c r="Z90" i="460"/>
  <c r="J90" i="460"/>
  <c r="I90" i="460"/>
  <c r="Z89" i="460"/>
  <c r="J89" i="460"/>
  <c r="I89" i="460"/>
  <c r="Z88" i="460"/>
  <c r="J88" i="460"/>
  <c r="I88" i="460"/>
  <c r="Z87" i="460"/>
  <c r="J87" i="460"/>
  <c r="I87" i="460"/>
  <c r="Z86" i="460"/>
  <c r="J86" i="460"/>
  <c r="I86" i="460"/>
  <c r="J85" i="460"/>
  <c r="I85" i="460"/>
  <c r="Z84" i="460"/>
  <c r="J84" i="460"/>
  <c r="I84" i="460"/>
  <c r="Z83" i="460"/>
  <c r="J83" i="460"/>
  <c r="I83" i="460"/>
  <c r="Z82" i="460"/>
  <c r="J82" i="460"/>
  <c r="I82" i="460"/>
  <c r="Z81" i="460"/>
  <c r="J81" i="460"/>
  <c r="I81" i="460"/>
  <c r="Z80" i="460"/>
  <c r="J80" i="460"/>
  <c r="I80" i="460"/>
  <c r="Z79" i="460"/>
  <c r="J79" i="460"/>
  <c r="I79" i="460"/>
  <c r="Z78" i="460"/>
  <c r="J78" i="460"/>
  <c r="I78" i="460"/>
  <c r="Z77" i="460"/>
  <c r="J77" i="460"/>
  <c r="I77" i="460"/>
  <c r="Z76" i="460"/>
  <c r="J76" i="460"/>
  <c r="I76" i="460"/>
  <c r="Z75" i="460"/>
  <c r="J75" i="460"/>
  <c r="I75" i="460"/>
  <c r="Z74" i="460"/>
  <c r="J74" i="460"/>
  <c r="I74" i="460"/>
  <c r="Z73" i="460"/>
  <c r="J73" i="460"/>
  <c r="I73" i="460"/>
  <c r="Z72" i="460"/>
  <c r="J72" i="460"/>
  <c r="I72" i="460"/>
  <c r="Z71" i="460"/>
  <c r="J71" i="460"/>
  <c r="I71" i="460"/>
  <c r="Z70" i="460"/>
  <c r="J70" i="460"/>
  <c r="I70" i="460"/>
  <c r="Z69" i="460"/>
  <c r="J69" i="460"/>
  <c r="I69" i="460"/>
  <c r="Z68" i="460"/>
  <c r="J68" i="460"/>
  <c r="I68" i="460"/>
  <c r="Z67" i="460"/>
  <c r="J67" i="460"/>
  <c r="I67" i="460"/>
  <c r="Z66" i="460"/>
  <c r="J66" i="460"/>
  <c r="I66" i="460"/>
  <c r="Z65" i="460"/>
  <c r="J65" i="460"/>
  <c r="I65" i="460"/>
  <c r="Z64" i="460"/>
  <c r="J64" i="460"/>
  <c r="I64" i="460"/>
  <c r="Z63" i="460"/>
  <c r="J63" i="460"/>
  <c r="I63" i="460"/>
  <c r="Z62" i="460"/>
  <c r="J62" i="460"/>
  <c r="I62" i="460"/>
  <c r="Z61" i="460"/>
  <c r="J61" i="460"/>
  <c r="I61" i="460"/>
  <c r="Z60" i="460"/>
  <c r="J60" i="460"/>
  <c r="I60" i="460"/>
  <c r="Z59" i="460"/>
  <c r="J59" i="460"/>
  <c r="I59" i="460"/>
  <c r="Z58" i="460"/>
  <c r="J58" i="460"/>
  <c r="I58" i="460"/>
  <c r="Z57" i="460"/>
  <c r="J57" i="460"/>
  <c r="I57" i="460"/>
  <c r="Z56" i="460"/>
  <c r="J56" i="460"/>
  <c r="I56" i="460"/>
  <c r="Z55" i="460"/>
  <c r="J55" i="460"/>
  <c r="I55" i="460"/>
  <c r="Z54" i="460"/>
  <c r="J54" i="460"/>
  <c r="I54" i="460"/>
  <c r="Z53" i="460"/>
  <c r="J53" i="460"/>
  <c r="I53" i="460"/>
  <c r="Z52" i="460"/>
  <c r="J52" i="460"/>
  <c r="I52" i="460"/>
  <c r="Z51" i="460"/>
  <c r="J51" i="460"/>
  <c r="I51" i="460"/>
  <c r="Z50" i="460"/>
  <c r="J50" i="460"/>
  <c r="I50" i="460"/>
  <c r="Z49" i="460"/>
  <c r="J49" i="460"/>
  <c r="I49" i="460"/>
  <c r="Z48" i="460"/>
  <c r="J48" i="460"/>
  <c r="I48" i="460"/>
  <c r="Z47" i="460"/>
  <c r="J47" i="460"/>
  <c r="I47" i="460"/>
  <c r="Z46" i="460"/>
  <c r="J46" i="460"/>
  <c r="I46" i="460"/>
  <c r="Z45" i="460"/>
  <c r="J45" i="460"/>
  <c r="I45" i="460"/>
  <c r="Z44" i="460"/>
  <c r="J44" i="460"/>
  <c r="I44" i="460"/>
  <c r="Z43" i="460"/>
  <c r="J43" i="460"/>
  <c r="I43" i="460"/>
  <c r="Z42" i="460"/>
  <c r="J42" i="460"/>
  <c r="I42" i="460"/>
  <c r="Z41" i="460"/>
  <c r="J41" i="460"/>
  <c r="I41" i="460"/>
  <c r="Z40" i="460"/>
  <c r="J40" i="460"/>
  <c r="I40" i="460"/>
  <c r="Z39" i="460"/>
  <c r="J39" i="460"/>
  <c r="I39" i="460"/>
  <c r="Z38" i="460"/>
  <c r="J38" i="460"/>
  <c r="I38" i="460"/>
  <c r="Z37" i="460"/>
  <c r="J37" i="460"/>
  <c r="I37" i="460"/>
  <c r="Z36" i="460"/>
  <c r="J36" i="460"/>
  <c r="I36" i="460"/>
  <c r="Z35" i="460"/>
  <c r="J35" i="460"/>
  <c r="I35" i="460"/>
  <c r="Z34" i="460"/>
  <c r="J34" i="460"/>
  <c r="I34" i="460"/>
  <c r="Z33" i="460"/>
  <c r="J33" i="460"/>
  <c r="I33" i="460"/>
  <c r="Z32" i="460"/>
  <c r="J32" i="460"/>
  <c r="I32" i="460"/>
  <c r="Z31" i="460"/>
  <c r="J31" i="460"/>
  <c r="I31" i="460"/>
  <c r="Z30" i="460"/>
  <c r="J30" i="460"/>
  <c r="I30" i="460"/>
  <c r="Z29" i="460"/>
  <c r="J29" i="460"/>
  <c r="I29" i="460"/>
  <c r="Z28" i="460"/>
  <c r="J28" i="460"/>
  <c r="I28" i="460"/>
  <c r="Z27" i="460"/>
  <c r="J27" i="460"/>
  <c r="I27" i="460"/>
  <c r="Z26" i="460"/>
  <c r="J26" i="460"/>
  <c r="I26" i="460"/>
  <c r="Z25" i="460"/>
  <c r="J25" i="460"/>
  <c r="I25" i="460"/>
  <c r="Z24" i="460"/>
  <c r="J24" i="460"/>
  <c r="I24" i="460"/>
  <c r="Z23" i="460"/>
  <c r="J23" i="460"/>
  <c r="I23" i="460"/>
  <c r="Z22" i="460"/>
  <c r="J22" i="460"/>
  <c r="I22" i="460"/>
  <c r="Z21" i="460"/>
  <c r="J21" i="460"/>
  <c r="I21" i="460"/>
  <c r="J20" i="460"/>
  <c r="I20" i="460"/>
  <c r="J10" i="460"/>
  <c r="R9" i="460"/>
  <c r="J9" i="460"/>
  <c r="R8" i="460"/>
  <c r="J7" i="460"/>
  <c r="J6" i="460"/>
  <c r="J4" i="460"/>
  <c r="Q135" i="460" s="1"/>
  <c r="J3" i="460"/>
  <c r="R82" i="460" s="1"/>
  <c r="J145" i="459"/>
  <c r="I145" i="459"/>
  <c r="J144" i="459"/>
  <c r="I144" i="459"/>
  <c r="J143" i="459"/>
  <c r="I143" i="459"/>
  <c r="J142" i="459"/>
  <c r="I142" i="459"/>
  <c r="J141" i="459"/>
  <c r="I141" i="459"/>
  <c r="J140" i="459"/>
  <c r="I140" i="459"/>
  <c r="J139" i="459"/>
  <c r="I139" i="459"/>
  <c r="J138" i="459"/>
  <c r="I138" i="459"/>
  <c r="J137" i="459"/>
  <c r="I137" i="459"/>
  <c r="J136" i="459"/>
  <c r="I136" i="459"/>
  <c r="J135" i="459"/>
  <c r="I135" i="459"/>
  <c r="J134" i="459"/>
  <c r="I134" i="459"/>
  <c r="J133" i="459"/>
  <c r="I133" i="459"/>
  <c r="J132" i="459"/>
  <c r="I132" i="459"/>
  <c r="J131" i="459"/>
  <c r="I131" i="459"/>
  <c r="J130" i="459"/>
  <c r="I130" i="459"/>
  <c r="J129" i="459"/>
  <c r="I129" i="459"/>
  <c r="J128" i="459"/>
  <c r="I128" i="459"/>
  <c r="J127" i="459"/>
  <c r="I127" i="459"/>
  <c r="J126" i="459"/>
  <c r="I126" i="459"/>
  <c r="J125" i="459"/>
  <c r="I125" i="459"/>
  <c r="J124" i="459"/>
  <c r="I124" i="459"/>
  <c r="J123" i="459"/>
  <c r="I123" i="459"/>
  <c r="J122" i="459"/>
  <c r="I122" i="459"/>
  <c r="J121" i="459"/>
  <c r="I121" i="459"/>
  <c r="J120" i="459"/>
  <c r="I120" i="459"/>
  <c r="J119" i="459"/>
  <c r="I119" i="459"/>
  <c r="J118" i="459"/>
  <c r="I118" i="459"/>
  <c r="J117" i="459"/>
  <c r="I117" i="459"/>
  <c r="J116" i="459"/>
  <c r="I116" i="459"/>
  <c r="J115" i="459"/>
  <c r="I115" i="459"/>
  <c r="J114" i="459"/>
  <c r="I114" i="459"/>
  <c r="J113" i="459"/>
  <c r="I113" i="459"/>
  <c r="J112" i="459"/>
  <c r="I112" i="459"/>
  <c r="J111" i="459"/>
  <c r="I111" i="459"/>
  <c r="J110" i="459"/>
  <c r="I110" i="459"/>
  <c r="J109" i="459"/>
  <c r="I109" i="459"/>
  <c r="J108" i="459"/>
  <c r="I108" i="459"/>
  <c r="J107" i="459"/>
  <c r="I107" i="459"/>
  <c r="J106" i="459"/>
  <c r="I106" i="459"/>
  <c r="J105" i="459"/>
  <c r="I105" i="459"/>
  <c r="J104" i="459"/>
  <c r="I104" i="459"/>
  <c r="J103" i="459"/>
  <c r="I103" i="459"/>
  <c r="J102" i="459"/>
  <c r="I102" i="459"/>
  <c r="J101" i="459"/>
  <c r="I101" i="459"/>
  <c r="J100" i="459"/>
  <c r="I100" i="459"/>
  <c r="J99" i="459"/>
  <c r="I99" i="459"/>
  <c r="J98" i="459"/>
  <c r="I98" i="459"/>
  <c r="J97" i="459"/>
  <c r="I97" i="459"/>
  <c r="J96" i="459"/>
  <c r="I96" i="459"/>
  <c r="J95" i="459"/>
  <c r="I95" i="459"/>
  <c r="J94" i="459"/>
  <c r="I94" i="459"/>
  <c r="J93" i="459"/>
  <c r="I93" i="459"/>
  <c r="J92" i="459"/>
  <c r="I92" i="459"/>
  <c r="J91" i="459"/>
  <c r="I91" i="459"/>
  <c r="J90" i="459"/>
  <c r="I90" i="459"/>
  <c r="J89" i="459"/>
  <c r="I89" i="459"/>
  <c r="J88" i="459"/>
  <c r="I88" i="459"/>
  <c r="J87" i="459"/>
  <c r="I87" i="459"/>
  <c r="J86" i="459"/>
  <c r="I86" i="459"/>
  <c r="J85" i="459"/>
  <c r="I85" i="459"/>
  <c r="J84" i="459"/>
  <c r="I84" i="459"/>
  <c r="J83" i="459"/>
  <c r="I83" i="459"/>
  <c r="J82" i="459"/>
  <c r="I82" i="459"/>
  <c r="J81" i="459"/>
  <c r="I81" i="459"/>
  <c r="J80" i="459"/>
  <c r="I80" i="459"/>
  <c r="J79" i="459"/>
  <c r="I79" i="459"/>
  <c r="J78" i="459"/>
  <c r="I78" i="459"/>
  <c r="J77" i="459"/>
  <c r="I77" i="459"/>
  <c r="J76" i="459"/>
  <c r="I76" i="459"/>
  <c r="J75" i="459"/>
  <c r="I75" i="459"/>
  <c r="J74" i="459"/>
  <c r="I74" i="459"/>
  <c r="J73" i="459"/>
  <c r="I73" i="459"/>
  <c r="U72" i="459"/>
  <c r="J72" i="459"/>
  <c r="I72" i="459"/>
  <c r="J71" i="459"/>
  <c r="I71" i="459"/>
  <c r="J70" i="459"/>
  <c r="I70" i="459"/>
  <c r="J69" i="459"/>
  <c r="I69" i="459"/>
  <c r="J68" i="459"/>
  <c r="I68" i="459"/>
  <c r="J67" i="459"/>
  <c r="I67" i="459"/>
  <c r="J66" i="459"/>
  <c r="I66" i="459"/>
  <c r="J65" i="459"/>
  <c r="I65" i="459"/>
  <c r="J64" i="459"/>
  <c r="I64" i="459"/>
  <c r="J63" i="459"/>
  <c r="I63" i="459"/>
  <c r="J62" i="459"/>
  <c r="I62" i="459"/>
  <c r="J61" i="459"/>
  <c r="I61" i="459"/>
  <c r="J60" i="459"/>
  <c r="I60" i="459"/>
  <c r="J59" i="459"/>
  <c r="I59" i="459"/>
  <c r="J58" i="459"/>
  <c r="I58" i="459"/>
  <c r="J57" i="459"/>
  <c r="I57" i="459"/>
  <c r="J56" i="459"/>
  <c r="I56" i="459"/>
  <c r="J55" i="459"/>
  <c r="I55" i="459"/>
  <c r="J54" i="459"/>
  <c r="I54" i="459"/>
  <c r="J53" i="459"/>
  <c r="I53" i="459"/>
  <c r="J52" i="459"/>
  <c r="I52" i="459"/>
  <c r="J51" i="459"/>
  <c r="I51" i="459"/>
  <c r="J50" i="459"/>
  <c r="I50" i="459"/>
  <c r="J49" i="459"/>
  <c r="I49" i="459"/>
  <c r="J48" i="459"/>
  <c r="I48" i="459"/>
  <c r="J47" i="459"/>
  <c r="I47" i="459"/>
  <c r="J46" i="459"/>
  <c r="I46" i="459"/>
  <c r="J45" i="459"/>
  <c r="I45" i="459"/>
  <c r="J44" i="459"/>
  <c r="I44" i="459"/>
  <c r="J43" i="459"/>
  <c r="I43" i="459"/>
  <c r="J42" i="459"/>
  <c r="I42" i="459"/>
  <c r="J41" i="459"/>
  <c r="I41" i="459"/>
  <c r="J40" i="459"/>
  <c r="I40" i="459"/>
  <c r="J39" i="459"/>
  <c r="I39" i="459"/>
  <c r="J38" i="459"/>
  <c r="I38" i="459"/>
  <c r="J37" i="459"/>
  <c r="I37" i="459"/>
  <c r="J36" i="459"/>
  <c r="I36" i="459"/>
  <c r="J35" i="459"/>
  <c r="I35" i="459"/>
  <c r="J34" i="459"/>
  <c r="I34" i="459"/>
  <c r="J33" i="459"/>
  <c r="I33" i="459"/>
  <c r="J32" i="459"/>
  <c r="I32" i="459"/>
  <c r="J31" i="459"/>
  <c r="I31" i="459"/>
  <c r="J30" i="459"/>
  <c r="I30" i="459"/>
  <c r="J29" i="459"/>
  <c r="I29" i="459"/>
  <c r="J28" i="459"/>
  <c r="I28" i="459"/>
  <c r="J27" i="459"/>
  <c r="I27" i="459"/>
  <c r="J26" i="459"/>
  <c r="I26" i="459"/>
  <c r="J25" i="459"/>
  <c r="I25" i="459"/>
  <c r="J24" i="459"/>
  <c r="I24" i="459"/>
  <c r="J23" i="459"/>
  <c r="I23" i="459"/>
  <c r="J22" i="459"/>
  <c r="I22" i="459"/>
  <c r="J21" i="459"/>
  <c r="I21" i="459"/>
  <c r="J20" i="459"/>
  <c r="I20" i="459"/>
  <c r="J19" i="459"/>
  <c r="I19" i="459"/>
  <c r="J18" i="459"/>
  <c r="I18" i="459"/>
  <c r="J17" i="459"/>
  <c r="I17" i="459"/>
  <c r="T16" i="459"/>
  <c r="T17" i="459" s="1"/>
  <c r="T18" i="459" s="1"/>
  <c r="T19" i="459" s="1"/>
  <c r="T20" i="459" s="1"/>
  <c r="T21" i="459" s="1"/>
  <c r="T22" i="459" s="1"/>
  <c r="T23" i="459" s="1"/>
  <c r="T24" i="459" s="1"/>
  <c r="T25" i="459" s="1"/>
  <c r="T26" i="459" s="1"/>
  <c r="T27" i="459" s="1"/>
  <c r="T28" i="459" s="1"/>
  <c r="T29" i="459" s="1"/>
  <c r="T30" i="459" s="1"/>
  <c r="T31" i="459" s="1"/>
  <c r="T32" i="459" s="1"/>
  <c r="T33" i="459" s="1"/>
  <c r="T34" i="459" s="1"/>
  <c r="T35" i="459" s="1"/>
  <c r="T36" i="459" s="1"/>
  <c r="T37" i="459" s="1"/>
  <c r="T38" i="459" s="1"/>
  <c r="T39" i="459" s="1"/>
  <c r="T40" i="459" s="1"/>
  <c r="T41" i="459" s="1"/>
  <c r="T42" i="459" s="1"/>
  <c r="T43" i="459" s="1"/>
  <c r="T44" i="459" s="1"/>
  <c r="T45" i="459" s="1"/>
  <c r="T46" i="459" s="1"/>
  <c r="T47" i="459" s="1"/>
  <c r="T48" i="459" s="1"/>
  <c r="T49" i="459" s="1"/>
  <c r="T50" i="459" s="1"/>
  <c r="T51" i="459" s="1"/>
  <c r="T52" i="459" s="1"/>
  <c r="T53" i="459" s="1"/>
  <c r="T54" i="459" s="1"/>
  <c r="T55" i="459" s="1"/>
  <c r="T56" i="459" s="1"/>
  <c r="T57" i="459" s="1"/>
  <c r="T58" i="459" s="1"/>
  <c r="T59" i="459" s="1"/>
  <c r="T60" i="459" s="1"/>
  <c r="T61" i="459" s="1"/>
  <c r="T62" i="459" s="1"/>
  <c r="T63" i="459" s="1"/>
  <c r="T64" i="459" s="1"/>
  <c r="T65" i="459" s="1"/>
  <c r="T66" i="459" s="1"/>
  <c r="T67" i="459" s="1"/>
  <c r="T68" i="459" s="1"/>
  <c r="T69" i="459" s="1"/>
  <c r="T70" i="459" s="1"/>
  <c r="T71" i="459" s="1"/>
  <c r="T72" i="459" s="1"/>
  <c r="T73" i="459" s="1"/>
  <c r="T74" i="459" s="1"/>
  <c r="T75" i="459" s="1"/>
  <c r="T76" i="459" s="1"/>
  <c r="T77" i="459" s="1"/>
  <c r="T78" i="459" s="1"/>
  <c r="T79" i="459" s="1"/>
  <c r="T80" i="459" s="1"/>
  <c r="T81" i="459" s="1"/>
  <c r="J16" i="459"/>
  <c r="I16" i="459"/>
  <c r="R5" i="459"/>
  <c r="R4" i="459"/>
  <c r="J145" i="458"/>
  <c r="I145" i="458"/>
  <c r="J144" i="458"/>
  <c r="I144" i="458"/>
  <c r="J143" i="458"/>
  <c r="I143" i="458"/>
  <c r="J142" i="458"/>
  <c r="I142" i="458"/>
  <c r="J141" i="458"/>
  <c r="I141" i="458"/>
  <c r="J140" i="458"/>
  <c r="I140" i="458"/>
  <c r="J139" i="458"/>
  <c r="I139" i="458"/>
  <c r="J138" i="458"/>
  <c r="I138" i="458"/>
  <c r="J137" i="458"/>
  <c r="I137" i="458"/>
  <c r="J136" i="458"/>
  <c r="I136" i="458"/>
  <c r="J135" i="458"/>
  <c r="I135" i="458"/>
  <c r="J134" i="458"/>
  <c r="I134" i="458"/>
  <c r="J133" i="458"/>
  <c r="I133" i="458"/>
  <c r="J132" i="458"/>
  <c r="I132" i="458"/>
  <c r="J131" i="458"/>
  <c r="I131" i="458"/>
  <c r="J130" i="458"/>
  <c r="I130" i="458"/>
  <c r="J129" i="458"/>
  <c r="I129" i="458"/>
  <c r="J128" i="458"/>
  <c r="I128" i="458"/>
  <c r="J127" i="458"/>
  <c r="I127" i="458"/>
  <c r="J126" i="458"/>
  <c r="I126" i="458"/>
  <c r="J125" i="458"/>
  <c r="I125" i="458"/>
  <c r="J124" i="458"/>
  <c r="I124" i="458"/>
  <c r="J123" i="458"/>
  <c r="I123" i="458"/>
  <c r="J122" i="458"/>
  <c r="I122" i="458"/>
  <c r="J121" i="458"/>
  <c r="I121" i="458"/>
  <c r="J120" i="458"/>
  <c r="I120" i="458"/>
  <c r="J119" i="458"/>
  <c r="I119" i="458"/>
  <c r="J118" i="458"/>
  <c r="I118" i="458"/>
  <c r="J117" i="458"/>
  <c r="I117" i="458"/>
  <c r="J116" i="458"/>
  <c r="I116" i="458"/>
  <c r="J115" i="458"/>
  <c r="I115" i="458"/>
  <c r="J114" i="458"/>
  <c r="I114" i="458"/>
  <c r="J113" i="458"/>
  <c r="I113" i="458"/>
  <c r="J112" i="458"/>
  <c r="I112" i="458"/>
  <c r="J111" i="458"/>
  <c r="I111" i="458"/>
  <c r="J110" i="458"/>
  <c r="I110" i="458"/>
  <c r="J109" i="458"/>
  <c r="I109" i="458"/>
  <c r="J108" i="458"/>
  <c r="I108" i="458"/>
  <c r="J107" i="458"/>
  <c r="I107" i="458"/>
  <c r="J106" i="458"/>
  <c r="I106" i="458"/>
  <c r="J105" i="458"/>
  <c r="I105" i="458"/>
  <c r="J104" i="458"/>
  <c r="I104" i="458"/>
  <c r="J103" i="458"/>
  <c r="I103" i="458"/>
  <c r="J102" i="458"/>
  <c r="I102" i="458"/>
  <c r="J101" i="458"/>
  <c r="I101" i="458"/>
  <c r="J100" i="458"/>
  <c r="I100" i="458"/>
  <c r="J99" i="458"/>
  <c r="I99" i="458"/>
  <c r="J98" i="458"/>
  <c r="I98" i="458"/>
  <c r="J97" i="458"/>
  <c r="I97" i="458"/>
  <c r="J96" i="458"/>
  <c r="I96" i="458"/>
  <c r="J95" i="458"/>
  <c r="I95" i="458"/>
  <c r="J94" i="458"/>
  <c r="I94" i="458"/>
  <c r="J93" i="458"/>
  <c r="I93" i="458"/>
  <c r="J92" i="458"/>
  <c r="I92" i="458"/>
  <c r="J91" i="458"/>
  <c r="I91" i="458"/>
  <c r="J90" i="458"/>
  <c r="I90" i="458"/>
  <c r="J89" i="458"/>
  <c r="I89" i="458"/>
  <c r="J88" i="458"/>
  <c r="I88" i="458"/>
  <c r="J87" i="458"/>
  <c r="I87" i="458"/>
  <c r="J86" i="458"/>
  <c r="I86" i="458"/>
  <c r="J85" i="458"/>
  <c r="I85" i="458"/>
  <c r="J84" i="458"/>
  <c r="I84" i="458"/>
  <c r="J83" i="458"/>
  <c r="I83" i="458"/>
  <c r="J82" i="458"/>
  <c r="I82" i="458"/>
  <c r="J81" i="458"/>
  <c r="I81" i="458"/>
  <c r="J80" i="458"/>
  <c r="I80" i="458"/>
  <c r="J79" i="458"/>
  <c r="I79" i="458"/>
  <c r="J78" i="458"/>
  <c r="I78" i="458"/>
  <c r="J77" i="458"/>
  <c r="I77" i="458"/>
  <c r="J76" i="458"/>
  <c r="I76" i="458"/>
  <c r="J75" i="458"/>
  <c r="I75" i="458"/>
  <c r="J74" i="458"/>
  <c r="I74" i="458"/>
  <c r="J73" i="458"/>
  <c r="I73" i="458"/>
  <c r="J72" i="458"/>
  <c r="I72" i="458"/>
  <c r="J71" i="458"/>
  <c r="I71" i="458"/>
  <c r="J70" i="458"/>
  <c r="I70" i="458"/>
  <c r="J69" i="458"/>
  <c r="I69" i="458"/>
  <c r="J68" i="458"/>
  <c r="I68" i="458"/>
  <c r="J67" i="458"/>
  <c r="I67" i="458"/>
  <c r="J66" i="458"/>
  <c r="I66" i="458"/>
  <c r="J65" i="458"/>
  <c r="I65" i="458"/>
  <c r="J64" i="458"/>
  <c r="I64" i="458"/>
  <c r="J63" i="458"/>
  <c r="I63" i="458"/>
  <c r="J62" i="458"/>
  <c r="I62" i="458"/>
  <c r="J61" i="458"/>
  <c r="I61" i="458"/>
  <c r="J60" i="458"/>
  <c r="I60" i="458"/>
  <c r="J59" i="458"/>
  <c r="I59" i="458"/>
  <c r="J58" i="458"/>
  <c r="I58" i="458"/>
  <c r="J57" i="458"/>
  <c r="I57" i="458"/>
  <c r="J56" i="458"/>
  <c r="I56" i="458"/>
  <c r="J55" i="458"/>
  <c r="I55" i="458"/>
  <c r="J54" i="458"/>
  <c r="I54" i="458"/>
  <c r="J53" i="458"/>
  <c r="I53" i="458"/>
  <c r="J52" i="458"/>
  <c r="I52" i="458"/>
  <c r="J51" i="458"/>
  <c r="I51" i="458"/>
  <c r="J50" i="458"/>
  <c r="I50" i="458"/>
  <c r="J49" i="458"/>
  <c r="I49" i="458"/>
  <c r="J48" i="458"/>
  <c r="I48" i="458"/>
  <c r="J47" i="458"/>
  <c r="I47" i="458"/>
  <c r="J46" i="458"/>
  <c r="I46" i="458"/>
  <c r="J45" i="458"/>
  <c r="I45" i="458"/>
  <c r="J44" i="458"/>
  <c r="I44" i="458"/>
  <c r="J43" i="458"/>
  <c r="I43" i="458"/>
  <c r="J42" i="458"/>
  <c r="I42" i="458"/>
  <c r="J41" i="458"/>
  <c r="I41" i="458"/>
  <c r="J40" i="458"/>
  <c r="I40" i="458"/>
  <c r="J39" i="458"/>
  <c r="I39" i="458"/>
  <c r="J38" i="458"/>
  <c r="I38" i="458"/>
  <c r="J37" i="458"/>
  <c r="I37" i="458"/>
  <c r="J36" i="458"/>
  <c r="I36" i="458"/>
  <c r="J35" i="458"/>
  <c r="I35" i="458"/>
  <c r="J34" i="458"/>
  <c r="I34" i="458"/>
  <c r="J33" i="458"/>
  <c r="I33" i="458"/>
  <c r="J32" i="458"/>
  <c r="I32" i="458"/>
  <c r="J31" i="458"/>
  <c r="I31" i="458"/>
  <c r="J30" i="458"/>
  <c r="I30" i="458"/>
  <c r="J29" i="458"/>
  <c r="I29" i="458"/>
  <c r="J28" i="458"/>
  <c r="I28" i="458"/>
  <c r="J27" i="458"/>
  <c r="I27" i="458"/>
  <c r="J26" i="458"/>
  <c r="I26" i="458"/>
  <c r="J25" i="458"/>
  <c r="I25" i="458"/>
  <c r="J24" i="458"/>
  <c r="I24" i="458"/>
  <c r="J23" i="458"/>
  <c r="I23" i="458"/>
  <c r="J22" i="458"/>
  <c r="I22" i="458"/>
  <c r="J21" i="458"/>
  <c r="I21" i="458"/>
  <c r="J20" i="458"/>
  <c r="I20" i="458"/>
  <c r="J19" i="458"/>
  <c r="I19" i="458"/>
  <c r="J18" i="458"/>
  <c r="I18" i="458"/>
  <c r="J17" i="458"/>
  <c r="I17" i="458"/>
  <c r="T16" i="458"/>
  <c r="U16" i="458" s="1"/>
  <c r="J16" i="458"/>
  <c r="I16" i="458"/>
  <c r="R5" i="458"/>
  <c r="R4" i="458"/>
  <c r="J155" i="457"/>
  <c r="I157" i="457" s="1"/>
  <c r="J157" i="457" s="1"/>
  <c r="I159" i="457" s="1"/>
  <c r="Z20" i="457" s="1"/>
  <c r="AA20" i="457" s="1"/>
  <c r="Z149" i="457"/>
  <c r="J149" i="457"/>
  <c r="I149" i="457"/>
  <c r="Z148" i="457"/>
  <c r="J148" i="457"/>
  <c r="I148" i="457"/>
  <c r="Z147" i="457"/>
  <c r="J147" i="457"/>
  <c r="I147" i="457"/>
  <c r="Z146" i="457"/>
  <c r="J146" i="457"/>
  <c r="I146" i="457"/>
  <c r="Z145" i="457"/>
  <c r="J145" i="457"/>
  <c r="I145" i="457"/>
  <c r="Z144" i="457"/>
  <c r="J144" i="457"/>
  <c r="I144" i="457"/>
  <c r="Z143" i="457"/>
  <c r="J143" i="457"/>
  <c r="I143" i="457"/>
  <c r="Z142" i="457"/>
  <c r="J142" i="457"/>
  <c r="I142" i="457"/>
  <c r="Z141" i="457"/>
  <c r="J141" i="457"/>
  <c r="I141" i="457"/>
  <c r="Z140" i="457"/>
  <c r="J140" i="457"/>
  <c r="I140" i="457"/>
  <c r="Z139" i="457"/>
  <c r="J139" i="457"/>
  <c r="I139" i="457"/>
  <c r="Z138" i="457"/>
  <c r="J138" i="457"/>
  <c r="I138" i="457"/>
  <c r="Z137" i="457"/>
  <c r="J137" i="457"/>
  <c r="I137" i="457"/>
  <c r="Z136" i="457"/>
  <c r="J136" i="457"/>
  <c r="I136" i="457"/>
  <c r="Z135" i="457"/>
  <c r="J135" i="457"/>
  <c r="I135" i="457"/>
  <c r="Z134" i="457"/>
  <c r="J134" i="457"/>
  <c r="I134" i="457"/>
  <c r="Z133" i="457"/>
  <c r="J133" i="457"/>
  <c r="I133" i="457"/>
  <c r="Z132" i="457"/>
  <c r="J132" i="457"/>
  <c r="I132" i="457"/>
  <c r="Z131" i="457"/>
  <c r="J131" i="457"/>
  <c r="I131" i="457"/>
  <c r="Z130" i="457"/>
  <c r="J130" i="457"/>
  <c r="I130" i="457"/>
  <c r="Z129" i="457"/>
  <c r="J129" i="457"/>
  <c r="I129" i="457"/>
  <c r="Z128" i="457"/>
  <c r="J128" i="457"/>
  <c r="I128" i="457"/>
  <c r="Z127" i="457"/>
  <c r="J127" i="457"/>
  <c r="I127" i="457"/>
  <c r="Z126" i="457"/>
  <c r="J126" i="457"/>
  <c r="I126" i="457"/>
  <c r="Z125" i="457"/>
  <c r="J125" i="457"/>
  <c r="I125" i="457"/>
  <c r="Z124" i="457"/>
  <c r="J124" i="457"/>
  <c r="I124" i="457"/>
  <c r="Z123" i="457"/>
  <c r="J123" i="457"/>
  <c r="I123" i="457"/>
  <c r="Z122" i="457"/>
  <c r="J122" i="457"/>
  <c r="I122" i="457"/>
  <c r="Z121" i="457"/>
  <c r="J121" i="457"/>
  <c r="I121" i="457"/>
  <c r="Z120" i="457"/>
  <c r="J120" i="457"/>
  <c r="I120" i="457"/>
  <c r="Z119" i="457"/>
  <c r="J119" i="457"/>
  <c r="I119" i="457"/>
  <c r="Z118" i="457"/>
  <c r="J118" i="457"/>
  <c r="I118" i="457"/>
  <c r="Z117" i="457"/>
  <c r="J117" i="457"/>
  <c r="I117" i="457"/>
  <c r="Z116" i="457"/>
  <c r="J116" i="457"/>
  <c r="I116" i="457"/>
  <c r="Z115" i="457"/>
  <c r="J115" i="457"/>
  <c r="I115" i="457"/>
  <c r="Z114" i="457"/>
  <c r="J114" i="457"/>
  <c r="I114" i="457"/>
  <c r="Z113" i="457"/>
  <c r="J113" i="457"/>
  <c r="I113" i="457"/>
  <c r="Z112" i="457"/>
  <c r="J112" i="457"/>
  <c r="I112" i="457"/>
  <c r="Z111" i="457"/>
  <c r="J111" i="457"/>
  <c r="I111" i="457"/>
  <c r="Z110" i="457"/>
  <c r="J110" i="457"/>
  <c r="I110" i="457"/>
  <c r="Z109" i="457"/>
  <c r="J109" i="457"/>
  <c r="I109" i="457"/>
  <c r="Z108" i="457"/>
  <c r="J108" i="457"/>
  <c r="I108" i="457"/>
  <c r="Z107" i="457"/>
  <c r="J107" i="457"/>
  <c r="I107" i="457"/>
  <c r="Z106" i="457"/>
  <c r="J106" i="457"/>
  <c r="I106" i="457"/>
  <c r="Z105" i="457"/>
  <c r="J105" i="457"/>
  <c r="I105" i="457"/>
  <c r="Z104" i="457"/>
  <c r="J104" i="457"/>
  <c r="I104" i="457"/>
  <c r="Z103" i="457"/>
  <c r="J103" i="457"/>
  <c r="I103" i="457"/>
  <c r="Z102" i="457"/>
  <c r="J102" i="457"/>
  <c r="I102" i="457"/>
  <c r="Z101" i="457"/>
  <c r="J101" i="457"/>
  <c r="I101" i="457"/>
  <c r="Z100" i="457"/>
  <c r="J100" i="457"/>
  <c r="I100" i="457"/>
  <c r="Z99" i="457"/>
  <c r="J99" i="457"/>
  <c r="I99" i="457"/>
  <c r="Z98" i="457"/>
  <c r="J98" i="457"/>
  <c r="I98" i="457"/>
  <c r="Z97" i="457"/>
  <c r="J97" i="457"/>
  <c r="I97" i="457"/>
  <c r="Z96" i="457"/>
  <c r="J96" i="457"/>
  <c r="I96" i="457"/>
  <c r="Z95" i="457"/>
  <c r="J95" i="457"/>
  <c r="I95" i="457"/>
  <c r="Z94" i="457"/>
  <c r="J94" i="457"/>
  <c r="I94" i="457"/>
  <c r="Z93" i="457"/>
  <c r="J93" i="457"/>
  <c r="I93" i="457"/>
  <c r="Z92" i="457"/>
  <c r="J92" i="457"/>
  <c r="I92" i="457"/>
  <c r="Z91" i="457"/>
  <c r="J91" i="457"/>
  <c r="I91" i="457"/>
  <c r="Z90" i="457"/>
  <c r="J90" i="457"/>
  <c r="I90" i="457"/>
  <c r="Z89" i="457"/>
  <c r="J89" i="457"/>
  <c r="I89" i="457"/>
  <c r="Z88" i="457"/>
  <c r="J88" i="457"/>
  <c r="I88" i="457"/>
  <c r="Z87" i="457"/>
  <c r="J87" i="457"/>
  <c r="I87" i="457"/>
  <c r="Z86" i="457"/>
  <c r="J86" i="457"/>
  <c r="I86" i="457"/>
  <c r="J85" i="457"/>
  <c r="I85" i="457"/>
  <c r="Z84" i="457"/>
  <c r="J84" i="457"/>
  <c r="I84" i="457"/>
  <c r="Z83" i="457"/>
  <c r="J83" i="457"/>
  <c r="I83" i="457"/>
  <c r="Z82" i="457"/>
  <c r="J82" i="457"/>
  <c r="I82" i="457"/>
  <c r="Z81" i="457"/>
  <c r="J81" i="457"/>
  <c r="I81" i="457"/>
  <c r="Z80" i="457"/>
  <c r="J80" i="457"/>
  <c r="I80" i="457"/>
  <c r="Z79" i="457"/>
  <c r="J79" i="457"/>
  <c r="I79" i="457"/>
  <c r="Z78" i="457"/>
  <c r="J78" i="457"/>
  <c r="I78" i="457"/>
  <c r="Z77" i="457"/>
  <c r="J77" i="457"/>
  <c r="I77" i="457"/>
  <c r="Z76" i="457"/>
  <c r="J76" i="457"/>
  <c r="I76" i="457"/>
  <c r="Z75" i="457"/>
  <c r="J75" i="457"/>
  <c r="I75" i="457"/>
  <c r="Z74" i="457"/>
  <c r="J74" i="457"/>
  <c r="I74" i="457"/>
  <c r="Z73" i="457"/>
  <c r="J73" i="457"/>
  <c r="I73" i="457"/>
  <c r="Z72" i="457"/>
  <c r="J72" i="457"/>
  <c r="I72" i="457"/>
  <c r="Z71" i="457"/>
  <c r="J71" i="457"/>
  <c r="I71" i="457"/>
  <c r="Z70" i="457"/>
  <c r="J70" i="457"/>
  <c r="I70" i="457"/>
  <c r="Z69" i="457"/>
  <c r="J69" i="457"/>
  <c r="I69" i="457"/>
  <c r="Z68" i="457"/>
  <c r="J68" i="457"/>
  <c r="I68" i="457"/>
  <c r="Z67" i="457"/>
  <c r="J67" i="457"/>
  <c r="I67" i="457"/>
  <c r="Z66" i="457"/>
  <c r="J66" i="457"/>
  <c r="I66" i="457"/>
  <c r="Z65" i="457"/>
  <c r="J65" i="457"/>
  <c r="I65" i="457"/>
  <c r="Z64" i="457"/>
  <c r="J64" i="457"/>
  <c r="I64" i="457"/>
  <c r="Z63" i="457"/>
  <c r="J63" i="457"/>
  <c r="I63" i="457"/>
  <c r="Z62" i="457"/>
  <c r="J62" i="457"/>
  <c r="I62" i="457"/>
  <c r="Z61" i="457"/>
  <c r="J61" i="457"/>
  <c r="I61" i="457"/>
  <c r="Z60" i="457"/>
  <c r="J60" i="457"/>
  <c r="I60" i="457"/>
  <c r="Z59" i="457"/>
  <c r="J59" i="457"/>
  <c r="I59" i="457"/>
  <c r="Z58" i="457"/>
  <c r="J58" i="457"/>
  <c r="I58" i="457"/>
  <c r="Z57" i="457"/>
  <c r="J57" i="457"/>
  <c r="I57" i="457"/>
  <c r="Z56" i="457"/>
  <c r="J56" i="457"/>
  <c r="I56" i="457"/>
  <c r="Z55" i="457"/>
  <c r="J55" i="457"/>
  <c r="I55" i="457"/>
  <c r="Z54" i="457"/>
  <c r="J54" i="457"/>
  <c r="I54" i="457"/>
  <c r="Z53" i="457"/>
  <c r="J53" i="457"/>
  <c r="I53" i="457"/>
  <c r="Z52" i="457"/>
  <c r="J52" i="457"/>
  <c r="I52" i="457"/>
  <c r="Z51" i="457"/>
  <c r="J51" i="457"/>
  <c r="I51" i="457"/>
  <c r="Z50" i="457"/>
  <c r="J50" i="457"/>
  <c r="I50" i="457"/>
  <c r="Z49" i="457"/>
  <c r="J49" i="457"/>
  <c r="I49" i="457"/>
  <c r="Z48" i="457"/>
  <c r="J48" i="457"/>
  <c r="I48" i="457"/>
  <c r="Z47" i="457"/>
  <c r="J47" i="457"/>
  <c r="I47" i="457"/>
  <c r="Z46" i="457"/>
  <c r="J46" i="457"/>
  <c r="I46" i="457"/>
  <c r="Z45" i="457"/>
  <c r="J45" i="457"/>
  <c r="I45" i="457"/>
  <c r="Z44" i="457"/>
  <c r="J44" i="457"/>
  <c r="I44" i="457"/>
  <c r="Z43" i="457"/>
  <c r="J43" i="457"/>
  <c r="I43" i="457"/>
  <c r="Z42" i="457"/>
  <c r="J42" i="457"/>
  <c r="I42" i="457"/>
  <c r="Z41" i="457"/>
  <c r="J41" i="457"/>
  <c r="I41" i="457"/>
  <c r="Z40" i="457"/>
  <c r="J40" i="457"/>
  <c r="I40" i="457"/>
  <c r="Z39" i="457"/>
  <c r="J39" i="457"/>
  <c r="I39" i="457"/>
  <c r="Z38" i="457"/>
  <c r="J38" i="457"/>
  <c r="I38" i="457"/>
  <c r="Z37" i="457"/>
  <c r="J37" i="457"/>
  <c r="I37" i="457"/>
  <c r="Z36" i="457"/>
  <c r="J36" i="457"/>
  <c r="I36" i="457"/>
  <c r="Z35" i="457"/>
  <c r="J35" i="457"/>
  <c r="I35" i="457"/>
  <c r="Z34" i="457"/>
  <c r="J34" i="457"/>
  <c r="I34" i="457"/>
  <c r="Z33" i="457"/>
  <c r="J33" i="457"/>
  <c r="I33" i="457"/>
  <c r="Z32" i="457"/>
  <c r="J32" i="457"/>
  <c r="I32" i="457"/>
  <c r="Z31" i="457"/>
  <c r="J31" i="457"/>
  <c r="I31" i="457"/>
  <c r="Z30" i="457"/>
  <c r="J30" i="457"/>
  <c r="I30" i="457"/>
  <c r="Z29" i="457"/>
  <c r="J29" i="457"/>
  <c r="I29" i="457"/>
  <c r="Z28" i="457"/>
  <c r="J28" i="457"/>
  <c r="I28" i="457"/>
  <c r="Z27" i="457"/>
  <c r="J27" i="457"/>
  <c r="I27" i="457"/>
  <c r="Z26" i="457"/>
  <c r="J26" i="457"/>
  <c r="I26" i="457"/>
  <c r="Z25" i="457"/>
  <c r="J25" i="457"/>
  <c r="I25" i="457"/>
  <c r="Z24" i="457"/>
  <c r="J24" i="457"/>
  <c r="I24" i="457"/>
  <c r="Z23" i="457"/>
  <c r="J23" i="457"/>
  <c r="I23" i="457"/>
  <c r="Z22" i="457"/>
  <c r="J22" i="457"/>
  <c r="I22" i="457"/>
  <c r="Z21" i="457"/>
  <c r="J21" i="457"/>
  <c r="I21" i="457"/>
  <c r="J20" i="457"/>
  <c r="I20" i="457"/>
  <c r="J10" i="457"/>
  <c r="R9" i="457"/>
  <c r="J9" i="457"/>
  <c r="R8" i="457"/>
  <c r="J7" i="457"/>
  <c r="J6" i="457"/>
  <c r="J4" i="457"/>
  <c r="J3" i="457"/>
  <c r="J155" i="456"/>
  <c r="I157" i="456" s="1"/>
  <c r="J157" i="456" s="1"/>
  <c r="I159" i="456" s="1"/>
  <c r="Z149" i="456"/>
  <c r="J149" i="456"/>
  <c r="I149" i="456"/>
  <c r="Z148" i="456"/>
  <c r="J148" i="456"/>
  <c r="I148" i="456"/>
  <c r="Z147" i="456"/>
  <c r="J147" i="456"/>
  <c r="I147" i="456"/>
  <c r="Z146" i="456"/>
  <c r="J146" i="456"/>
  <c r="I146" i="456"/>
  <c r="Z145" i="456"/>
  <c r="J145" i="456"/>
  <c r="I145" i="456"/>
  <c r="Z144" i="456"/>
  <c r="J144" i="456"/>
  <c r="I144" i="456"/>
  <c r="Z143" i="456"/>
  <c r="J143" i="456"/>
  <c r="I143" i="456"/>
  <c r="Z142" i="456"/>
  <c r="J142" i="456"/>
  <c r="I142" i="456"/>
  <c r="Z141" i="456"/>
  <c r="J141" i="456"/>
  <c r="I141" i="456"/>
  <c r="Z140" i="456"/>
  <c r="J140" i="456"/>
  <c r="I140" i="456"/>
  <c r="Z139" i="456"/>
  <c r="J139" i="456"/>
  <c r="I139" i="456"/>
  <c r="Z138" i="456"/>
  <c r="J138" i="456"/>
  <c r="I138" i="456"/>
  <c r="Z137" i="456"/>
  <c r="J137" i="456"/>
  <c r="I137" i="456"/>
  <c r="Z136" i="456"/>
  <c r="J136" i="456"/>
  <c r="I136" i="456"/>
  <c r="Z135" i="456"/>
  <c r="J135" i="456"/>
  <c r="I135" i="456"/>
  <c r="Z134" i="456"/>
  <c r="J134" i="456"/>
  <c r="I134" i="456"/>
  <c r="Z133" i="456"/>
  <c r="J133" i="456"/>
  <c r="I133" i="456"/>
  <c r="Z132" i="456"/>
  <c r="J132" i="456"/>
  <c r="I132" i="456"/>
  <c r="Z131" i="456"/>
  <c r="J131" i="456"/>
  <c r="I131" i="456"/>
  <c r="Z130" i="456"/>
  <c r="J130" i="456"/>
  <c r="I130" i="456"/>
  <c r="Z129" i="456"/>
  <c r="J129" i="456"/>
  <c r="I129" i="456"/>
  <c r="Z128" i="456"/>
  <c r="J128" i="456"/>
  <c r="I128" i="456"/>
  <c r="Z127" i="456"/>
  <c r="J127" i="456"/>
  <c r="I127" i="456"/>
  <c r="Z126" i="456"/>
  <c r="J126" i="456"/>
  <c r="I126" i="456"/>
  <c r="Z125" i="456"/>
  <c r="J125" i="456"/>
  <c r="I125" i="456"/>
  <c r="Z124" i="456"/>
  <c r="J124" i="456"/>
  <c r="I124" i="456"/>
  <c r="Z123" i="456"/>
  <c r="J123" i="456"/>
  <c r="I123" i="456"/>
  <c r="Z122" i="456"/>
  <c r="J122" i="456"/>
  <c r="I122" i="456"/>
  <c r="Z121" i="456"/>
  <c r="J121" i="456"/>
  <c r="I121" i="456"/>
  <c r="Z120" i="456"/>
  <c r="J120" i="456"/>
  <c r="I120" i="456"/>
  <c r="Z119" i="456"/>
  <c r="J119" i="456"/>
  <c r="I119" i="456"/>
  <c r="Z118" i="456"/>
  <c r="J118" i="456"/>
  <c r="I118" i="456"/>
  <c r="Z117" i="456"/>
  <c r="J117" i="456"/>
  <c r="I117" i="456"/>
  <c r="Z116" i="456"/>
  <c r="J116" i="456"/>
  <c r="I116" i="456"/>
  <c r="Z115" i="456"/>
  <c r="J115" i="456"/>
  <c r="I115" i="456"/>
  <c r="Z114" i="456"/>
  <c r="J114" i="456"/>
  <c r="I114" i="456"/>
  <c r="Z113" i="456"/>
  <c r="J113" i="456"/>
  <c r="I113" i="456"/>
  <c r="Z112" i="456"/>
  <c r="J112" i="456"/>
  <c r="I112" i="456"/>
  <c r="Z111" i="456"/>
  <c r="J111" i="456"/>
  <c r="I111" i="456"/>
  <c r="Z110" i="456"/>
  <c r="J110" i="456"/>
  <c r="I110" i="456"/>
  <c r="Z109" i="456"/>
  <c r="J109" i="456"/>
  <c r="I109" i="456"/>
  <c r="Z108" i="456"/>
  <c r="J108" i="456"/>
  <c r="I108" i="456"/>
  <c r="Z107" i="456"/>
  <c r="J107" i="456"/>
  <c r="I107" i="456"/>
  <c r="Z106" i="456"/>
  <c r="J106" i="456"/>
  <c r="I106" i="456"/>
  <c r="Z105" i="456"/>
  <c r="J105" i="456"/>
  <c r="I105" i="456"/>
  <c r="Z104" i="456"/>
  <c r="J104" i="456"/>
  <c r="I104" i="456"/>
  <c r="Z103" i="456"/>
  <c r="J103" i="456"/>
  <c r="I103" i="456"/>
  <c r="Z102" i="456"/>
  <c r="J102" i="456"/>
  <c r="I102" i="456"/>
  <c r="Z101" i="456"/>
  <c r="J101" i="456"/>
  <c r="I101" i="456"/>
  <c r="Z100" i="456"/>
  <c r="J100" i="456"/>
  <c r="I100" i="456"/>
  <c r="Z99" i="456"/>
  <c r="J99" i="456"/>
  <c r="I99" i="456"/>
  <c r="Z98" i="456"/>
  <c r="J98" i="456"/>
  <c r="I98" i="456"/>
  <c r="Z97" i="456"/>
  <c r="J97" i="456"/>
  <c r="I97" i="456"/>
  <c r="Z96" i="456"/>
  <c r="J96" i="456"/>
  <c r="I96" i="456"/>
  <c r="Z95" i="456"/>
  <c r="J95" i="456"/>
  <c r="I95" i="456"/>
  <c r="Z94" i="456"/>
  <c r="J94" i="456"/>
  <c r="I94" i="456"/>
  <c r="Z93" i="456"/>
  <c r="J93" i="456"/>
  <c r="I93" i="456"/>
  <c r="Z92" i="456"/>
  <c r="J92" i="456"/>
  <c r="I92" i="456"/>
  <c r="Z91" i="456"/>
  <c r="J91" i="456"/>
  <c r="I91" i="456"/>
  <c r="Z90" i="456"/>
  <c r="J90" i="456"/>
  <c r="I90" i="456"/>
  <c r="Z89" i="456"/>
  <c r="J89" i="456"/>
  <c r="I89" i="456"/>
  <c r="Z88" i="456"/>
  <c r="J88" i="456"/>
  <c r="I88" i="456"/>
  <c r="Z87" i="456"/>
  <c r="J87" i="456"/>
  <c r="I87" i="456"/>
  <c r="Z86" i="456"/>
  <c r="J86" i="456"/>
  <c r="I86" i="456"/>
  <c r="J85" i="456"/>
  <c r="I85" i="456"/>
  <c r="Z84" i="456"/>
  <c r="J84" i="456"/>
  <c r="I84" i="456"/>
  <c r="Z83" i="456"/>
  <c r="J83" i="456"/>
  <c r="I83" i="456"/>
  <c r="Z82" i="456"/>
  <c r="J82" i="456"/>
  <c r="I82" i="456"/>
  <c r="Z81" i="456"/>
  <c r="J81" i="456"/>
  <c r="I81" i="456"/>
  <c r="Z80" i="456"/>
  <c r="J80" i="456"/>
  <c r="I80" i="456"/>
  <c r="Z79" i="456"/>
  <c r="J79" i="456"/>
  <c r="I79" i="456"/>
  <c r="Z78" i="456"/>
  <c r="J78" i="456"/>
  <c r="I78" i="456"/>
  <c r="Z77" i="456"/>
  <c r="J77" i="456"/>
  <c r="I77" i="456"/>
  <c r="Z76" i="456"/>
  <c r="J76" i="456"/>
  <c r="I76" i="456"/>
  <c r="Z75" i="456"/>
  <c r="J75" i="456"/>
  <c r="I75" i="456"/>
  <c r="Z74" i="456"/>
  <c r="J74" i="456"/>
  <c r="I74" i="456"/>
  <c r="Z73" i="456"/>
  <c r="J73" i="456"/>
  <c r="I73" i="456"/>
  <c r="Z72" i="456"/>
  <c r="J72" i="456"/>
  <c r="I72" i="456"/>
  <c r="Z71" i="456"/>
  <c r="J71" i="456"/>
  <c r="I71" i="456"/>
  <c r="Z70" i="456"/>
  <c r="J70" i="456"/>
  <c r="I70" i="456"/>
  <c r="Z69" i="456"/>
  <c r="J69" i="456"/>
  <c r="I69" i="456"/>
  <c r="Z68" i="456"/>
  <c r="J68" i="456"/>
  <c r="I68" i="456"/>
  <c r="Z67" i="456"/>
  <c r="J67" i="456"/>
  <c r="I67" i="456"/>
  <c r="Z66" i="456"/>
  <c r="J66" i="456"/>
  <c r="I66" i="456"/>
  <c r="Z65" i="456"/>
  <c r="J65" i="456"/>
  <c r="I65" i="456"/>
  <c r="Z64" i="456"/>
  <c r="J64" i="456"/>
  <c r="I64" i="456"/>
  <c r="Z63" i="456"/>
  <c r="J63" i="456"/>
  <c r="I63" i="456"/>
  <c r="Z62" i="456"/>
  <c r="J62" i="456"/>
  <c r="I62" i="456"/>
  <c r="Z61" i="456"/>
  <c r="J61" i="456"/>
  <c r="I61" i="456"/>
  <c r="Z60" i="456"/>
  <c r="J60" i="456"/>
  <c r="I60" i="456"/>
  <c r="Z59" i="456"/>
  <c r="J59" i="456"/>
  <c r="I59" i="456"/>
  <c r="Z58" i="456"/>
  <c r="J58" i="456"/>
  <c r="I58" i="456"/>
  <c r="Z57" i="456"/>
  <c r="J57" i="456"/>
  <c r="I57" i="456"/>
  <c r="Z56" i="456"/>
  <c r="J56" i="456"/>
  <c r="I56" i="456"/>
  <c r="Z55" i="456"/>
  <c r="J55" i="456"/>
  <c r="I55" i="456"/>
  <c r="Z54" i="456"/>
  <c r="J54" i="456"/>
  <c r="I54" i="456"/>
  <c r="Z53" i="456"/>
  <c r="J53" i="456"/>
  <c r="I53" i="456"/>
  <c r="Z52" i="456"/>
  <c r="J52" i="456"/>
  <c r="I52" i="456"/>
  <c r="Z51" i="456"/>
  <c r="J51" i="456"/>
  <c r="I51" i="456"/>
  <c r="Z50" i="456"/>
  <c r="J50" i="456"/>
  <c r="I50" i="456"/>
  <c r="Z49" i="456"/>
  <c r="J49" i="456"/>
  <c r="I49" i="456"/>
  <c r="Z48" i="456"/>
  <c r="J48" i="456"/>
  <c r="I48" i="456"/>
  <c r="Z47" i="456"/>
  <c r="J47" i="456"/>
  <c r="I47" i="456"/>
  <c r="Z46" i="456"/>
  <c r="J46" i="456"/>
  <c r="I46" i="456"/>
  <c r="Z45" i="456"/>
  <c r="J45" i="456"/>
  <c r="I45" i="456"/>
  <c r="Z44" i="456"/>
  <c r="J44" i="456"/>
  <c r="I44" i="456"/>
  <c r="Z43" i="456"/>
  <c r="J43" i="456"/>
  <c r="I43" i="456"/>
  <c r="Z42" i="456"/>
  <c r="J42" i="456"/>
  <c r="I42" i="456"/>
  <c r="Z41" i="456"/>
  <c r="J41" i="456"/>
  <c r="I41" i="456"/>
  <c r="Z40" i="456"/>
  <c r="J40" i="456"/>
  <c r="I40" i="456"/>
  <c r="Z39" i="456"/>
  <c r="J39" i="456"/>
  <c r="I39" i="456"/>
  <c r="Z38" i="456"/>
  <c r="J38" i="456"/>
  <c r="I38" i="456"/>
  <c r="Z37" i="456"/>
  <c r="J37" i="456"/>
  <c r="I37" i="456"/>
  <c r="Z36" i="456"/>
  <c r="J36" i="456"/>
  <c r="I36" i="456"/>
  <c r="Z35" i="456"/>
  <c r="J35" i="456"/>
  <c r="I35" i="456"/>
  <c r="Z34" i="456"/>
  <c r="J34" i="456"/>
  <c r="I34" i="456"/>
  <c r="Z33" i="456"/>
  <c r="J33" i="456"/>
  <c r="I33" i="456"/>
  <c r="Z32" i="456"/>
  <c r="J32" i="456"/>
  <c r="I32" i="456"/>
  <c r="Z31" i="456"/>
  <c r="J31" i="456"/>
  <c r="I31" i="456"/>
  <c r="Z30" i="456"/>
  <c r="J30" i="456"/>
  <c r="I30" i="456"/>
  <c r="Z29" i="456"/>
  <c r="J29" i="456"/>
  <c r="I29" i="456"/>
  <c r="Z28" i="456"/>
  <c r="J28" i="456"/>
  <c r="I28" i="456"/>
  <c r="Z27" i="456"/>
  <c r="J27" i="456"/>
  <c r="I27" i="456"/>
  <c r="Z26" i="456"/>
  <c r="J26" i="456"/>
  <c r="I26" i="456"/>
  <c r="Z25" i="456"/>
  <c r="J25" i="456"/>
  <c r="I25" i="456"/>
  <c r="Z24" i="456"/>
  <c r="J24" i="456"/>
  <c r="I24" i="456"/>
  <c r="Z23" i="456"/>
  <c r="J23" i="456"/>
  <c r="I23" i="456"/>
  <c r="Z22" i="456"/>
  <c r="J22" i="456"/>
  <c r="I22" i="456"/>
  <c r="Z21" i="456"/>
  <c r="J21" i="456"/>
  <c r="I21" i="456"/>
  <c r="J20" i="456"/>
  <c r="I20" i="456"/>
  <c r="J10" i="456"/>
  <c r="R9" i="456"/>
  <c r="J9" i="456"/>
  <c r="R8" i="456"/>
  <c r="J7" i="456"/>
  <c r="J6" i="456"/>
  <c r="J4" i="456"/>
  <c r="J3" i="456"/>
  <c r="R148" i="456" s="1"/>
  <c r="J155" i="455"/>
  <c r="I157" i="455" s="1"/>
  <c r="J157" i="455" s="1"/>
  <c r="I159" i="455" s="1"/>
  <c r="Z149" i="455"/>
  <c r="J149" i="455"/>
  <c r="I149" i="455"/>
  <c r="Z148" i="455"/>
  <c r="J148" i="455"/>
  <c r="I148" i="455"/>
  <c r="Z147" i="455"/>
  <c r="J147" i="455"/>
  <c r="I147" i="455"/>
  <c r="Z146" i="455"/>
  <c r="J146" i="455"/>
  <c r="I146" i="455"/>
  <c r="Z145" i="455"/>
  <c r="J145" i="455"/>
  <c r="I145" i="455"/>
  <c r="Z144" i="455"/>
  <c r="J144" i="455"/>
  <c r="I144" i="455"/>
  <c r="Z143" i="455"/>
  <c r="J143" i="455"/>
  <c r="I143" i="455"/>
  <c r="Z142" i="455"/>
  <c r="J142" i="455"/>
  <c r="I142" i="455"/>
  <c r="Z141" i="455"/>
  <c r="J141" i="455"/>
  <c r="I141" i="455"/>
  <c r="Z140" i="455"/>
  <c r="J140" i="455"/>
  <c r="I140" i="455"/>
  <c r="Z139" i="455"/>
  <c r="J139" i="455"/>
  <c r="I139" i="455"/>
  <c r="Z138" i="455"/>
  <c r="J138" i="455"/>
  <c r="I138" i="455"/>
  <c r="Z137" i="455"/>
  <c r="J137" i="455"/>
  <c r="I137" i="455"/>
  <c r="Z136" i="455"/>
  <c r="J136" i="455"/>
  <c r="I136" i="455"/>
  <c r="Z135" i="455"/>
  <c r="J135" i="455"/>
  <c r="I135" i="455"/>
  <c r="Z134" i="455"/>
  <c r="J134" i="455"/>
  <c r="I134" i="455"/>
  <c r="Z133" i="455"/>
  <c r="J133" i="455"/>
  <c r="I133" i="455"/>
  <c r="Z132" i="455"/>
  <c r="J132" i="455"/>
  <c r="I132" i="455"/>
  <c r="Z131" i="455"/>
  <c r="J131" i="455"/>
  <c r="I131" i="455"/>
  <c r="Z130" i="455"/>
  <c r="J130" i="455"/>
  <c r="I130" i="455"/>
  <c r="Z129" i="455"/>
  <c r="J129" i="455"/>
  <c r="I129" i="455"/>
  <c r="Z128" i="455"/>
  <c r="J128" i="455"/>
  <c r="I128" i="455"/>
  <c r="Z127" i="455"/>
  <c r="J127" i="455"/>
  <c r="I127" i="455"/>
  <c r="Z126" i="455"/>
  <c r="J126" i="455"/>
  <c r="I126" i="455"/>
  <c r="Z125" i="455"/>
  <c r="J125" i="455"/>
  <c r="I125" i="455"/>
  <c r="Z124" i="455"/>
  <c r="J124" i="455"/>
  <c r="I124" i="455"/>
  <c r="Z123" i="455"/>
  <c r="J123" i="455"/>
  <c r="I123" i="455"/>
  <c r="Z122" i="455"/>
  <c r="J122" i="455"/>
  <c r="I122" i="455"/>
  <c r="Z121" i="455"/>
  <c r="J121" i="455"/>
  <c r="I121" i="455"/>
  <c r="Z120" i="455"/>
  <c r="J120" i="455"/>
  <c r="I120" i="455"/>
  <c r="Z119" i="455"/>
  <c r="J119" i="455"/>
  <c r="I119" i="455"/>
  <c r="Z118" i="455"/>
  <c r="J118" i="455"/>
  <c r="I118" i="455"/>
  <c r="Z117" i="455"/>
  <c r="J117" i="455"/>
  <c r="I117" i="455"/>
  <c r="Z116" i="455"/>
  <c r="J116" i="455"/>
  <c r="I116" i="455"/>
  <c r="Z115" i="455"/>
  <c r="J115" i="455"/>
  <c r="I115" i="455"/>
  <c r="Z114" i="455"/>
  <c r="J114" i="455"/>
  <c r="I114" i="455"/>
  <c r="Z113" i="455"/>
  <c r="J113" i="455"/>
  <c r="I113" i="455"/>
  <c r="Z112" i="455"/>
  <c r="J112" i="455"/>
  <c r="I112" i="455"/>
  <c r="Z111" i="455"/>
  <c r="J111" i="455"/>
  <c r="I111" i="455"/>
  <c r="Z110" i="455"/>
  <c r="J110" i="455"/>
  <c r="I110" i="455"/>
  <c r="Z109" i="455"/>
  <c r="J109" i="455"/>
  <c r="I109" i="455"/>
  <c r="Z108" i="455"/>
  <c r="J108" i="455"/>
  <c r="I108" i="455"/>
  <c r="Z107" i="455"/>
  <c r="J107" i="455"/>
  <c r="I107" i="455"/>
  <c r="Z106" i="455"/>
  <c r="J106" i="455"/>
  <c r="I106" i="455"/>
  <c r="Z105" i="455"/>
  <c r="J105" i="455"/>
  <c r="I105" i="455"/>
  <c r="Z104" i="455"/>
  <c r="J104" i="455"/>
  <c r="I104" i="455"/>
  <c r="Z103" i="455"/>
  <c r="J103" i="455"/>
  <c r="I103" i="455"/>
  <c r="Z102" i="455"/>
  <c r="J102" i="455"/>
  <c r="I102" i="455"/>
  <c r="Z101" i="455"/>
  <c r="J101" i="455"/>
  <c r="I101" i="455"/>
  <c r="Z100" i="455"/>
  <c r="J100" i="455"/>
  <c r="I100" i="455"/>
  <c r="Z99" i="455"/>
  <c r="J99" i="455"/>
  <c r="I99" i="455"/>
  <c r="Z98" i="455"/>
  <c r="J98" i="455"/>
  <c r="I98" i="455"/>
  <c r="Z97" i="455"/>
  <c r="J97" i="455"/>
  <c r="I97" i="455"/>
  <c r="Z96" i="455"/>
  <c r="J96" i="455"/>
  <c r="I96" i="455"/>
  <c r="Z95" i="455"/>
  <c r="J95" i="455"/>
  <c r="I95" i="455"/>
  <c r="Z94" i="455"/>
  <c r="J94" i="455"/>
  <c r="I94" i="455"/>
  <c r="Z93" i="455"/>
  <c r="J93" i="455"/>
  <c r="I93" i="455"/>
  <c r="Z92" i="455"/>
  <c r="J92" i="455"/>
  <c r="I92" i="455"/>
  <c r="Z91" i="455"/>
  <c r="J91" i="455"/>
  <c r="I91" i="455"/>
  <c r="Z90" i="455"/>
  <c r="J90" i="455"/>
  <c r="I90" i="455"/>
  <c r="Z89" i="455"/>
  <c r="J89" i="455"/>
  <c r="I89" i="455"/>
  <c r="Z88" i="455"/>
  <c r="J88" i="455"/>
  <c r="I88" i="455"/>
  <c r="Z87" i="455"/>
  <c r="J87" i="455"/>
  <c r="I87" i="455"/>
  <c r="Z86" i="455"/>
  <c r="J86" i="455"/>
  <c r="I86" i="455"/>
  <c r="J85" i="455"/>
  <c r="I85" i="455"/>
  <c r="Z84" i="455"/>
  <c r="J84" i="455"/>
  <c r="I84" i="455"/>
  <c r="Z83" i="455"/>
  <c r="J83" i="455"/>
  <c r="I83" i="455"/>
  <c r="Z82" i="455"/>
  <c r="J82" i="455"/>
  <c r="I82" i="455"/>
  <c r="Z81" i="455"/>
  <c r="J81" i="455"/>
  <c r="I81" i="455"/>
  <c r="Z80" i="455"/>
  <c r="J80" i="455"/>
  <c r="I80" i="455"/>
  <c r="Z79" i="455"/>
  <c r="J79" i="455"/>
  <c r="I79" i="455"/>
  <c r="Z78" i="455"/>
  <c r="J78" i="455"/>
  <c r="I78" i="455"/>
  <c r="Z77" i="455"/>
  <c r="J77" i="455"/>
  <c r="I77" i="455"/>
  <c r="Z76" i="455"/>
  <c r="J76" i="455"/>
  <c r="I76" i="455"/>
  <c r="Z75" i="455"/>
  <c r="J75" i="455"/>
  <c r="I75" i="455"/>
  <c r="Z74" i="455"/>
  <c r="J74" i="455"/>
  <c r="I74" i="455"/>
  <c r="Z73" i="455"/>
  <c r="J73" i="455"/>
  <c r="I73" i="455"/>
  <c r="Z72" i="455"/>
  <c r="J72" i="455"/>
  <c r="I72" i="455"/>
  <c r="Z71" i="455"/>
  <c r="J71" i="455"/>
  <c r="I71" i="455"/>
  <c r="Z70" i="455"/>
  <c r="J70" i="455"/>
  <c r="I70" i="455"/>
  <c r="Z69" i="455"/>
  <c r="J69" i="455"/>
  <c r="I69" i="455"/>
  <c r="Z68" i="455"/>
  <c r="J68" i="455"/>
  <c r="I68" i="455"/>
  <c r="Z67" i="455"/>
  <c r="J67" i="455"/>
  <c r="I67" i="455"/>
  <c r="Z66" i="455"/>
  <c r="J66" i="455"/>
  <c r="I66" i="455"/>
  <c r="Z65" i="455"/>
  <c r="J65" i="455"/>
  <c r="I65" i="455"/>
  <c r="Z64" i="455"/>
  <c r="J64" i="455"/>
  <c r="I64" i="455"/>
  <c r="Z63" i="455"/>
  <c r="J63" i="455"/>
  <c r="I63" i="455"/>
  <c r="Z62" i="455"/>
  <c r="J62" i="455"/>
  <c r="I62" i="455"/>
  <c r="Z61" i="455"/>
  <c r="J61" i="455"/>
  <c r="I61" i="455"/>
  <c r="Z60" i="455"/>
  <c r="J60" i="455"/>
  <c r="I60" i="455"/>
  <c r="Z59" i="455"/>
  <c r="J59" i="455"/>
  <c r="I59" i="455"/>
  <c r="Z58" i="455"/>
  <c r="J58" i="455"/>
  <c r="I58" i="455"/>
  <c r="Z57" i="455"/>
  <c r="J57" i="455"/>
  <c r="I57" i="455"/>
  <c r="Z56" i="455"/>
  <c r="J56" i="455"/>
  <c r="I56" i="455"/>
  <c r="Z55" i="455"/>
  <c r="J55" i="455"/>
  <c r="I55" i="455"/>
  <c r="Z54" i="455"/>
  <c r="J54" i="455"/>
  <c r="I54" i="455"/>
  <c r="Z53" i="455"/>
  <c r="J53" i="455"/>
  <c r="I53" i="455"/>
  <c r="Z52" i="455"/>
  <c r="J52" i="455"/>
  <c r="I52" i="455"/>
  <c r="Z51" i="455"/>
  <c r="J51" i="455"/>
  <c r="I51" i="455"/>
  <c r="Z50" i="455"/>
  <c r="J50" i="455"/>
  <c r="I50" i="455"/>
  <c r="Z49" i="455"/>
  <c r="J49" i="455"/>
  <c r="I49" i="455"/>
  <c r="Z48" i="455"/>
  <c r="J48" i="455"/>
  <c r="I48" i="455"/>
  <c r="Z47" i="455"/>
  <c r="J47" i="455"/>
  <c r="I47" i="455"/>
  <c r="Z46" i="455"/>
  <c r="J46" i="455"/>
  <c r="I46" i="455"/>
  <c r="Z45" i="455"/>
  <c r="J45" i="455"/>
  <c r="I45" i="455"/>
  <c r="Z44" i="455"/>
  <c r="J44" i="455"/>
  <c r="I44" i="455"/>
  <c r="Z43" i="455"/>
  <c r="J43" i="455"/>
  <c r="I43" i="455"/>
  <c r="Z42" i="455"/>
  <c r="J42" i="455"/>
  <c r="I42" i="455"/>
  <c r="Z41" i="455"/>
  <c r="J41" i="455"/>
  <c r="I41" i="455"/>
  <c r="Z40" i="455"/>
  <c r="J40" i="455"/>
  <c r="I40" i="455"/>
  <c r="Z39" i="455"/>
  <c r="J39" i="455"/>
  <c r="I39" i="455"/>
  <c r="Z38" i="455"/>
  <c r="J38" i="455"/>
  <c r="I38" i="455"/>
  <c r="Z37" i="455"/>
  <c r="J37" i="455"/>
  <c r="I37" i="455"/>
  <c r="Z36" i="455"/>
  <c r="J36" i="455"/>
  <c r="I36" i="455"/>
  <c r="Z35" i="455"/>
  <c r="J35" i="455"/>
  <c r="I35" i="455"/>
  <c r="Z34" i="455"/>
  <c r="J34" i="455"/>
  <c r="I34" i="455"/>
  <c r="Z33" i="455"/>
  <c r="J33" i="455"/>
  <c r="I33" i="455"/>
  <c r="Z32" i="455"/>
  <c r="J32" i="455"/>
  <c r="I32" i="455"/>
  <c r="Z31" i="455"/>
  <c r="J31" i="455"/>
  <c r="I31" i="455"/>
  <c r="Z30" i="455"/>
  <c r="J30" i="455"/>
  <c r="I30" i="455"/>
  <c r="Z29" i="455"/>
  <c r="J29" i="455"/>
  <c r="I29" i="455"/>
  <c r="Z28" i="455"/>
  <c r="J28" i="455"/>
  <c r="I28" i="455"/>
  <c r="Z27" i="455"/>
  <c r="J27" i="455"/>
  <c r="I27" i="455"/>
  <c r="Z26" i="455"/>
  <c r="J26" i="455"/>
  <c r="I26" i="455"/>
  <c r="Z25" i="455"/>
  <c r="J25" i="455"/>
  <c r="I25" i="455"/>
  <c r="Z24" i="455"/>
  <c r="J24" i="455"/>
  <c r="I24" i="455"/>
  <c r="Z23" i="455"/>
  <c r="J23" i="455"/>
  <c r="I23" i="455"/>
  <c r="Z22" i="455"/>
  <c r="J22" i="455"/>
  <c r="I22" i="455"/>
  <c r="Z21" i="455"/>
  <c r="J21" i="455"/>
  <c r="I21" i="455"/>
  <c r="J20" i="455"/>
  <c r="I20" i="455"/>
  <c r="J10" i="455"/>
  <c r="R9" i="455"/>
  <c r="J9" i="455"/>
  <c r="R8" i="455"/>
  <c r="J7" i="455"/>
  <c r="J6" i="455"/>
  <c r="J4" i="455"/>
  <c r="J3" i="455"/>
  <c r="J145" i="454"/>
  <c r="I145" i="454"/>
  <c r="J144" i="454"/>
  <c r="I144" i="454"/>
  <c r="J143" i="454"/>
  <c r="I143" i="454"/>
  <c r="J142" i="454"/>
  <c r="I142" i="454"/>
  <c r="J141" i="454"/>
  <c r="I141" i="454"/>
  <c r="J140" i="454"/>
  <c r="I140" i="454"/>
  <c r="J139" i="454"/>
  <c r="I139" i="454"/>
  <c r="J138" i="454"/>
  <c r="I138" i="454"/>
  <c r="J137" i="454"/>
  <c r="I137" i="454"/>
  <c r="J136" i="454"/>
  <c r="I136" i="454"/>
  <c r="J135" i="454"/>
  <c r="I135" i="454"/>
  <c r="J134" i="454"/>
  <c r="I134" i="454"/>
  <c r="J133" i="454"/>
  <c r="I133" i="454"/>
  <c r="J132" i="454"/>
  <c r="I132" i="454"/>
  <c r="J131" i="454"/>
  <c r="I131" i="454"/>
  <c r="J130" i="454"/>
  <c r="I130" i="454"/>
  <c r="J129" i="454"/>
  <c r="I129" i="454"/>
  <c r="J128" i="454"/>
  <c r="I128" i="454"/>
  <c r="J127" i="454"/>
  <c r="I127" i="454"/>
  <c r="J126" i="454"/>
  <c r="I126" i="454"/>
  <c r="J125" i="454"/>
  <c r="I125" i="454"/>
  <c r="J124" i="454"/>
  <c r="I124" i="454"/>
  <c r="J123" i="454"/>
  <c r="I123" i="454"/>
  <c r="J122" i="454"/>
  <c r="I122" i="454"/>
  <c r="J121" i="454"/>
  <c r="I121" i="454"/>
  <c r="J120" i="454"/>
  <c r="I120" i="454"/>
  <c r="J119" i="454"/>
  <c r="I119" i="454"/>
  <c r="J118" i="454"/>
  <c r="I118" i="454"/>
  <c r="J117" i="454"/>
  <c r="I117" i="454"/>
  <c r="J116" i="454"/>
  <c r="I116" i="454"/>
  <c r="J115" i="454"/>
  <c r="I115" i="454"/>
  <c r="J114" i="454"/>
  <c r="I114" i="454"/>
  <c r="J113" i="454"/>
  <c r="I113" i="454"/>
  <c r="J112" i="454"/>
  <c r="I112" i="454"/>
  <c r="J111" i="454"/>
  <c r="I111" i="454"/>
  <c r="J110" i="454"/>
  <c r="I110" i="454"/>
  <c r="J109" i="454"/>
  <c r="I109" i="454"/>
  <c r="J108" i="454"/>
  <c r="I108" i="454"/>
  <c r="J107" i="454"/>
  <c r="I107" i="454"/>
  <c r="J106" i="454"/>
  <c r="I106" i="454"/>
  <c r="J105" i="454"/>
  <c r="I105" i="454"/>
  <c r="J104" i="454"/>
  <c r="I104" i="454"/>
  <c r="J103" i="454"/>
  <c r="I103" i="454"/>
  <c r="J102" i="454"/>
  <c r="I102" i="454"/>
  <c r="J101" i="454"/>
  <c r="I101" i="454"/>
  <c r="J100" i="454"/>
  <c r="I100" i="454"/>
  <c r="J99" i="454"/>
  <c r="I99" i="454"/>
  <c r="J98" i="454"/>
  <c r="I98" i="454"/>
  <c r="J97" i="454"/>
  <c r="I97" i="454"/>
  <c r="J96" i="454"/>
  <c r="I96" i="454"/>
  <c r="J95" i="454"/>
  <c r="I95" i="454"/>
  <c r="J94" i="454"/>
  <c r="I94" i="454"/>
  <c r="J93" i="454"/>
  <c r="I93" i="454"/>
  <c r="J92" i="454"/>
  <c r="I92" i="454"/>
  <c r="J91" i="454"/>
  <c r="I91" i="454"/>
  <c r="J90" i="454"/>
  <c r="I90" i="454"/>
  <c r="J89" i="454"/>
  <c r="I89" i="454"/>
  <c r="J88" i="454"/>
  <c r="I88" i="454"/>
  <c r="J87" i="454"/>
  <c r="I87" i="454"/>
  <c r="J86" i="454"/>
  <c r="I86" i="454"/>
  <c r="J85" i="454"/>
  <c r="I85" i="454"/>
  <c r="J84" i="454"/>
  <c r="I84" i="454"/>
  <c r="J83" i="454"/>
  <c r="I83" i="454"/>
  <c r="J82" i="454"/>
  <c r="I82" i="454"/>
  <c r="J81" i="454"/>
  <c r="I81" i="454"/>
  <c r="J80" i="454"/>
  <c r="I80" i="454"/>
  <c r="J79" i="454"/>
  <c r="I79" i="454"/>
  <c r="J78" i="454"/>
  <c r="I78" i="454"/>
  <c r="J77" i="454"/>
  <c r="I77" i="454"/>
  <c r="J76" i="454"/>
  <c r="I76" i="454"/>
  <c r="J75" i="454"/>
  <c r="I75" i="454"/>
  <c r="J74" i="454"/>
  <c r="I74" i="454"/>
  <c r="J73" i="454"/>
  <c r="I73" i="454"/>
  <c r="J72" i="454"/>
  <c r="I72" i="454"/>
  <c r="J71" i="454"/>
  <c r="I71" i="454"/>
  <c r="J70" i="454"/>
  <c r="I70" i="454"/>
  <c r="J69" i="454"/>
  <c r="I69" i="454"/>
  <c r="J68" i="454"/>
  <c r="I68" i="454"/>
  <c r="J67" i="454"/>
  <c r="I67" i="454"/>
  <c r="J66" i="454"/>
  <c r="I66" i="454"/>
  <c r="J65" i="454"/>
  <c r="I65" i="454"/>
  <c r="J64" i="454"/>
  <c r="I64" i="454"/>
  <c r="J63" i="454"/>
  <c r="I63" i="454"/>
  <c r="J62" i="454"/>
  <c r="I62" i="454"/>
  <c r="J61" i="454"/>
  <c r="I61" i="454"/>
  <c r="J60" i="454"/>
  <c r="I60" i="454"/>
  <c r="J59" i="454"/>
  <c r="I59" i="454"/>
  <c r="J58" i="454"/>
  <c r="I58" i="454"/>
  <c r="J57" i="454"/>
  <c r="I57" i="454"/>
  <c r="J56" i="454"/>
  <c r="I56" i="454"/>
  <c r="J55" i="454"/>
  <c r="I55" i="454"/>
  <c r="J54" i="454"/>
  <c r="I54" i="454"/>
  <c r="J53" i="454"/>
  <c r="I53" i="454"/>
  <c r="J52" i="454"/>
  <c r="I52" i="454"/>
  <c r="J51" i="454"/>
  <c r="I51" i="454"/>
  <c r="J50" i="454"/>
  <c r="I50" i="454"/>
  <c r="J49" i="454"/>
  <c r="I49" i="454"/>
  <c r="J48" i="454"/>
  <c r="I48" i="454"/>
  <c r="J47" i="454"/>
  <c r="I47" i="454"/>
  <c r="J46" i="454"/>
  <c r="I46" i="454"/>
  <c r="J45" i="454"/>
  <c r="I45" i="454"/>
  <c r="J44" i="454"/>
  <c r="I44" i="454"/>
  <c r="J43" i="454"/>
  <c r="I43" i="454"/>
  <c r="J42" i="454"/>
  <c r="I42" i="454"/>
  <c r="J41" i="454"/>
  <c r="I41" i="454"/>
  <c r="J40" i="454"/>
  <c r="I40" i="454"/>
  <c r="J39" i="454"/>
  <c r="I39" i="454"/>
  <c r="J38" i="454"/>
  <c r="I38" i="454"/>
  <c r="J37" i="454"/>
  <c r="I37" i="454"/>
  <c r="J36" i="454"/>
  <c r="I36" i="454"/>
  <c r="J35" i="454"/>
  <c r="I35" i="454"/>
  <c r="J34" i="454"/>
  <c r="I34" i="454"/>
  <c r="J33" i="454"/>
  <c r="I33" i="454"/>
  <c r="J32" i="454"/>
  <c r="I32" i="454"/>
  <c r="J31" i="454"/>
  <c r="I31" i="454"/>
  <c r="J30" i="454"/>
  <c r="I30" i="454"/>
  <c r="J29" i="454"/>
  <c r="I29" i="454"/>
  <c r="J28" i="454"/>
  <c r="I28" i="454"/>
  <c r="J27" i="454"/>
  <c r="I27" i="454"/>
  <c r="J26" i="454"/>
  <c r="I26" i="454"/>
  <c r="J25" i="454"/>
  <c r="I25" i="454"/>
  <c r="J24" i="454"/>
  <c r="I24" i="454"/>
  <c r="J23" i="454"/>
  <c r="I23" i="454"/>
  <c r="J22" i="454"/>
  <c r="I22" i="454"/>
  <c r="J21" i="454"/>
  <c r="I21" i="454"/>
  <c r="J20" i="454"/>
  <c r="I20" i="454"/>
  <c r="J19" i="454"/>
  <c r="I19" i="454"/>
  <c r="J18" i="454"/>
  <c r="I18" i="454"/>
  <c r="J17" i="454"/>
  <c r="I17" i="454"/>
  <c r="T16" i="454"/>
  <c r="U16" i="454" s="1"/>
  <c r="J16" i="454"/>
  <c r="I16" i="454"/>
  <c r="R5" i="454"/>
  <c r="R4" i="454"/>
  <c r="J145" i="453"/>
  <c r="I145" i="453"/>
  <c r="J144" i="453"/>
  <c r="I144" i="453"/>
  <c r="J143" i="453"/>
  <c r="I143" i="453"/>
  <c r="J142" i="453"/>
  <c r="I142" i="453"/>
  <c r="J141" i="453"/>
  <c r="I141" i="453"/>
  <c r="J140" i="453"/>
  <c r="I140" i="453"/>
  <c r="J139" i="453"/>
  <c r="I139" i="453"/>
  <c r="J138" i="453"/>
  <c r="I138" i="453"/>
  <c r="J137" i="453"/>
  <c r="I137" i="453"/>
  <c r="J136" i="453"/>
  <c r="I136" i="453"/>
  <c r="J135" i="453"/>
  <c r="I135" i="453"/>
  <c r="J134" i="453"/>
  <c r="I134" i="453"/>
  <c r="J133" i="453"/>
  <c r="I133" i="453"/>
  <c r="J132" i="453"/>
  <c r="I132" i="453"/>
  <c r="J131" i="453"/>
  <c r="I131" i="453"/>
  <c r="J130" i="453"/>
  <c r="I130" i="453"/>
  <c r="J129" i="453"/>
  <c r="I129" i="453"/>
  <c r="J128" i="453"/>
  <c r="I128" i="453"/>
  <c r="J127" i="453"/>
  <c r="I127" i="453"/>
  <c r="J126" i="453"/>
  <c r="I126" i="453"/>
  <c r="J125" i="453"/>
  <c r="I125" i="453"/>
  <c r="J124" i="453"/>
  <c r="I124" i="453"/>
  <c r="J123" i="453"/>
  <c r="I123" i="453"/>
  <c r="J122" i="453"/>
  <c r="I122" i="453"/>
  <c r="J121" i="453"/>
  <c r="I121" i="453"/>
  <c r="J120" i="453"/>
  <c r="I120" i="453"/>
  <c r="J119" i="453"/>
  <c r="I119" i="453"/>
  <c r="J118" i="453"/>
  <c r="I118" i="453"/>
  <c r="J117" i="453"/>
  <c r="I117" i="453"/>
  <c r="J116" i="453"/>
  <c r="I116" i="453"/>
  <c r="J115" i="453"/>
  <c r="I115" i="453"/>
  <c r="J114" i="453"/>
  <c r="I114" i="453"/>
  <c r="J113" i="453"/>
  <c r="I113" i="453"/>
  <c r="J112" i="453"/>
  <c r="I112" i="453"/>
  <c r="J111" i="453"/>
  <c r="I111" i="453"/>
  <c r="J110" i="453"/>
  <c r="I110" i="453"/>
  <c r="J109" i="453"/>
  <c r="I109" i="453"/>
  <c r="J108" i="453"/>
  <c r="I108" i="453"/>
  <c r="J107" i="453"/>
  <c r="I107" i="453"/>
  <c r="J106" i="453"/>
  <c r="I106" i="453"/>
  <c r="J105" i="453"/>
  <c r="I105" i="453"/>
  <c r="J104" i="453"/>
  <c r="I104" i="453"/>
  <c r="J103" i="453"/>
  <c r="I103" i="453"/>
  <c r="J102" i="453"/>
  <c r="I102" i="453"/>
  <c r="J101" i="453"/>
  <c r="I101" i="453"/>
  <c r="J100" i="453"/>
  <c r="I100" i="453"/>
  <c r="J99" i="453"/>
  <c r="I99" i="453"/>
  <c r="J98" i="453"/>
  <c r="I98" i="453"/>
  <c r="J97" i="453"/>
  <c r="I97" i="453"/>
  <c r="J96" i="453"/>
  <c r="I96" i="453"/>
  <c r="J95" i="453"/>
  <c r="I95" i="453"/>
  <c r="J94" i="453"/>
  <c r="I94" i="453"/>
  <c r="J93" i="453"/>
  <c r="I93" i="453"/>
  <c r="J92" i="453"/>
  <c r="I92" i="453"/>
  <c r="J91" i="453"/>
  <c r="I91" i="453"/>
  <c r="J90" i="453"/>
  <c r="I90" i="453"/>
  <c r="J89" i="453"/>
  <c r="I89" i="453"/>
  <c r="J88" i="453"/>
  <c r="I88" i="453"/>
  <c r="J87" i="453"/>
  <c r="I87" i="453"/>
  <c r="J86" i="453"/>
  <c r="I86" i="453"/>
  <c r="J85" i="453"/>
  <c r="I85" i="453"/>
  <c r="J84" i="453"/>
  <c r="I84" i="453"/>
  <c r="J83" i="453"/>
  <c r="I83" i="453"/>
  <c r="J82" i="453"/>
  <c r="I82" i="453"/>
  <c r="J81" i="453"/>
  <c r="I81" i="453"/>
  <c r="J80" i="453"/>
  <c r="I80" i="453"/>
  <c r="J79" i="453"/>
  <c r="I79" i="453"/>
  <c r="J78" i="453"/>
  <c r="I78" i="453"/>
  <c r="J77" i="453"/>
  <c r="I77" i="453"/>
  <c r="J76" i="453"/>
  <c r="I76" i="453"/>
  <c r="J75" i="453"/>
  <c r="I75" i="453"/>
  <c r="J74" i="453"/>
  <c r="I74" i="453"/>
  <c r="J73" i="453"/>
  <c r="I73" i="453"/>
  <c r="J72" i="453"/>
  <c r="I72" i="453"/>
  <c r="J71" i="453"/>
  <c r="I71" i="453"/>
  <c r="J70" i="453"/>
  <c r="I70" i="453"/>
  <c r="J69" i="453"/>
  <c r="I69" i="453"/>
  <c r="J68" i="453"/>
  <c r="I68" i="453"/>
  <c r="J67" i="453"/>
  <c r="I67" i="453"/>
  <c r="J66" i="453"/>
  <c r="I66" i="453"/>
  <c r="J65" i="453"/>
  <c r="I65" i="453"/>
  <c r="J64" i="453"/>
  <c r="I64" i="453"/>
  <c r="J63" i="453"/>
  <c r="I63" i="453"/>
  <c r="J62" i="453"/>
  <c r="I62" i="453"/>
  <c r="J61" i="453"/>
  <c r="I61" i="453"/>
  <c r="J60" i="453"/>
  <c r="I60" i="453"/>
  <c r="J59" i="453"/>
  <c r="I59" i="453"/>
  <c r="J58" i="453"/>
  <c r="I58" i="453"/>
  <c r="J57" i="453"/>
  <c r="I57" i="453"/>
  <c r="J56" i="453"/>
  <c r="I56" i="453"/>
  <c r="J55" i="453"/>
  <c r="I55" i="453"/>
  <c r="J54" i="453"/>
  <c r="I54" i="453"/>
  <c r="J53" i="453"/>
  <c r="I53" i="453"/>
  <c r="J52" i="453"/>
  <c r="I52" i="453"/>
  <c r="J51" i="453"/>
  <c r="I51" i="453"/>
  <c r="J50" i="453"/>
  <c r="I50" i="453"/>
  <c r="J49" i="453"/>
  <c r="I49" i="453"/>
  <c r="J48" i="453"/>
  <c r="I48" i="453"/>
  <c r="J47" i="453"/>
  <c r="I47" i="453"/>
  <c r="J46" i="453"/>
  <c r="I46" i="453"/>
  <c r="J45" i="453"/>
  <c r="I45" i="453"/>
  <c r="J44" i="453"/>
  <c r="I44" i="453"/>
  <c r="J43" i="453"/>
  <c r="I43" i="453"/>
  <c r="J42" i="453"/>
  <c r="I42" i="453"/>
  <c r="J41" i="453"/>
  <c r="I41" i="453"/>
  <c r="J40" i="453"/>
  <c r="I40" i="453"/>
  <c r="J39" i="453"/>
  <c r="I39" i="453"/>
  <c r="J38" i="453"/>
  <c r="I38" i="453"/>
  <c r="J37" i="453"/>
  <c r="I37" i="453"/>
  <c r="J36" i="453"/>
  <c r="I36" i="453"/>
  <c r="J35" i="453"/>
  <c r="I35" i="453"/>
  <c r="J34" i="453"/>
  <c r="I34" i="453"/>
  <c r="J33" i="453"/>
  <c r="I33" i="453"/>
  <c r="J32" i="453"/>
  <c r="I32" i="453"/>
  <c r="J31" i="453"/>
  <c r="I31" i="453"/>
  <c r="J30" i="453"/>
  <c r="I30" i="453"/>
  <c r="J29" i="453"/>
  <c r="I29" i="453"/>
  <c r="J28" i="453"/>
  <c r="I28" i="453"/>
  <c r="J27" i="453"/>
  <c r="I27" i="453"/>
  <c r="J26" i="453"/>
  <c r="I26" i="453"/>
  <c r="J25" i="453"/>
  <c r="I25" i="453"/>
  <c r="J24" i="453"/>
  <c r="I24" i="453"/>
  <c r="J23" i="453"/>
  <c r="I23" i="453"/>
  <c r="J22" i="453"/>
  <c r="I22" i="453"/>
  <c r="J21" i="453"/>
  <c r="I21" i="453"/>
  <c r="J20" i="453"/>
  <c r="I20" i="453"/>
  <c r="J19" i="453"/>
  <c r="I19" i="453"/>
  <c r="J18" i="453"/>
  <c r="I18" i="453"/>
  <c r="J17" i="453"/>
  <c r="I17" i="453"/>
  <c r="T16" i="453"/>
  <c r="T17" i="453" s="1"/>
  <c r="J16" i="453"/>
  <c r="I16" i="453"/>
  <c r="R5" i="453"/>
  <c r="R4" i="453"/>
  <c r="J155" i="452"/>
  <c r="I157" i="452" s="1"/>
  <c r="J157" i="452" s="1"/>
  <c r="I159" i="452" s="1"/>
  <c r="Z149" i="452"/>
  <c r="J149" i="452"/>
  <c r="I149" i="452"/>
  <c r="Z148" i="452"/>
  <c r="J148" i="452"/>
  <c r="I148" i="452"/>
  <c r="Z147" i="452"/>
  <c r="J147" i="452"/>
  <c r="I147" i="452"/>
  <c r="Z146" i="452"/>
  <c r="J146" i="452"/>
  <c r="I146" i="452"/>
  <c r="Z145" i="452"/>
  <c r="J145" i="452"/>
  <c r="I145" i="452"/>
  <c r="Z144" i="452"/>
  <c r="J144" i="452"/>
  <c r="I144" i="452"/>
  <c r="Z143" i="452"/>
  <c r="J143" i="452"/>
  <c r="I143" i="452"/>
  <c r="Z142" i="452"/>
  <c r="J142" i="452"/>
  <c r="I142" i="452"/>
  <c r="Z141" i="452"/>
  <c r="J141" i="452"/>
  <c r="I141" i="452"/>
  <c r="Z140" i="452"/>
  <c r="J140" i="452"/>
  <c r="I140" i="452"/>
  <c r="Z139" i="452"/>
  <c r="J139" i="452"/>
  <c r="I139" i="452"/>
  <c r="Z138" i="452"/>
  <c r="J138" i="452"/>
  <c r="I138" i="452"/>
  <c r="Z137" i="452"/>
  <c r="J137" i="452"/>
  <c r="I137" i="452"/>
  <c r="Z136" i="452"/>
  <c r="J136" i="452"/>
  <c r="I136" i="452"/>
  <c r="Z135" i="452"/>
  <c r="J135" i="452"/>
  <c r="I135" i="452"/>
  <c r="Z134" i="452"/>
  <c r="J134" i="452"/>
  <c r="I134" i="452"/>
  <c r="Z133" i="452"/>
  <c r="J133" i="452"/>
  <c r="I133" i="452"/>
  <c r="Z132" i="452"/>
  <c r="J132" i="452"/>
  <c r="I132" i="452"/>
  <c r="Z131" i="452"/>
  <c r="J131" i="452"/>
  <c r="I131" i="452"/>
  <c r="Z130" i="452"/>
  <c r="J130" i="452"/>
  <c r="I130" i="452"/>
  <c r="Z129" i="452"/>
  <c r="J129" i="452"/>
  <c r="I129" i="452"/>
  <c r="Z128" i="452"/>
  <c r="J128" i="452"/>
  <c r="I128" i="452"/>
  <c r="Z127" i="452"/>
  <c r="J127" i="452"/>
  <c r="I127" i="452"/>
  <c r="Z126" i="452"/>
  <c r="J126" i="452"/>
  <c r="I126" i="452"/>
  <c r="Z125" i="452"/>
  <c r="J125" i="452"/>
  <c r="I125" i="452"/>
  <c r="Z124" i="452"/>
  <c r="J124" i="452"/>
  <c r="I124" i="452"/>
  <c r="Z123" i="452"/>
  <c r="J123" i="452"/>
  <c r="I123" i="452"/>
  <c r="Z122" i="452"/>
  <c r="J122" i="452"/>
  <c r="I122" i="452"/>
  <c r="Z121" i="452"/>
  <c r="J121" i="452"/>
  <c r="I121" i="452"/>
  <c r="Z120" i="452"/>
  <c r="J120" i="452"/>
  <c r="I120" i="452"/>
  <c r="Z119" i="452"/>
  <c r="J119" i="452"/>
  <c r="I119" i="452"/>
  <c r="Z118" i="452"/>
  <c r="J118" i="452"/>
  <c r="I118" i="452"/>
  <c r="Z117" i="452"/>
  <c r="J117" i="452"/>
  <c r="I117" i="452"/>
  <c r="Z116" i="452"/>
  <c r="J116" i="452"/>
  <c r="I116" i="452"/>
  <c r="Z115" i="452"/>
  <c r="J115" i="452"/>
  <c r="I115" i="452"/>
  <c r="Z114" i="452"/>
  <c r="J114" i="452"/>
  <c r="I114" i="452"/>
  <c r="Z113" i="452"/>
  <c r="J113" i="452"/>
  <c r="I113" i="452"/>
  <c r="Z112" i="452"/>
  <c r="J112" i="452"/>
  <c r="I112" i="452"/>
  <c r="Z111" i="452"/>
  <c r="J111" i="452"/>
  <c r="I111" i="452"/>
  <c r="Z110" i="452"/>
  <c r="J110" i="452"/>
  <c r="I110" i="452"/>
  <c r="Z109" i="452"/>
  <c r="J109" i="452"/>
  <c r="I109" i="452"/>
  <c r="Z108" i="452"/>
  <c r="J108" i="452"/>
  <c r="I108" i="452"/>
  <c r="Z107" i="452"/>
  <c r="J107" i="452"/>
  <c r="I107" i="452"/>
  <c r="Z106" i="452"/>
  <c r="J106" i="452"/>
  <c r="I106" i="452"/>
  <c r="Z105" i="452"/>
  <c r="J105" i="452"/>
  <c r="I105" i="452"/>
  <c r="Z104" i="452"/>
  <c r="J104" i="452"/>
  <c r="I104" i="452"/>
  <c r="Z103" i="452"/>
  <c r="J103" i="452"/>
  <c r="I103" i="452"/>
  <c r="Z102" i="452"/>
  <c r="J102" i="452"/>
  <c r="I102" i="452"/>
  <c r="Z101" i="452"/>
  <c r="J101" i="452"/>
  <c r="I101" i="452"/>
  <c r="Z100" i="452"/>
  <c r="J100" i="452"/>
  <c r="I100" i="452"/>
  <c r="Z99" i="452"/>
  <c r="J99" i="452"/>
  <c r="I99" i="452"/>
  <c r="Z98" i="452"/>
  <c r="J98" i="452"/>
  <c r="I98" i="452"/>
  <c r="Z97" i="452"/>
  <c r="J97" i="452"/>
  <c r="I97" i="452"/>
  <c r="Z96" i="452"/>
  <c r="J96" i="452"/>
  <c r="I96" i="452"/>
  <c r="Z95" i="452"/>
  <c r="J95" i="452"/>
  <c r="I95" i="452"/>
  <c r="Z94" i="452"/>
  <c r="J94" i="452"/>
  <c r="I94" i="452"/>
  <c r="Z93" i="452"/>
  <c r="J93" i="452"/>
  <c r="I93" i="452"/>
  <c r="Z92" i="452"/>
  <c r="J92" i="452"/>
  <c r="I92" i="452"/>
  <c r="Z91" i="452"/>
  <c r="J91" i="452"/>
  <c r="I91" i="452"/>
  <c r="Z90" i="452"/>
  <c r="J90" i="452"/>
  <c r="I90" i="452"/>
  <c r="Z89" i="452"/>
  <c r="J89" i="452"/>
  <c r="I89" i="452"/>
  <c r="Z88" i="452"/>
  <c r="J88" i="452"/>
  <c r="I88" i="452"/>
  <c r="Z87" i="452"/>
  <c r="J87" i="452"/>
  <c r="I87" i="452"/>
  <c r="Z86" i="452"/>
  <c r="J86" i="452"/>
  <c r="I86" i="452"/>
  <c r="J85" i="452"/>
  <c r="I85" i="452"/>
  <c r="Z84" i="452"/>
  <c r="J84" i="452"/>
  <c r="I84" i="452"/>
  <c r="Z83" i="452"/>
  <c r="J83" i="452"/>
  <c r="I83" i="452"/>
  <c r="Z82" i="452"/>
  <c r="J82" i="452"/>
  <c r="I82" i="452"/>
  <c r="Z81" i="452"/>
  <c r="J81" i="452"/>
  <c r="I81" i="452"/>
  <c r="Z80" i="452"/>
  <c r="J80" i="452"/>
  <c r="I80" i="452"/>
  <c r="Z79" i="452"/>
  <c r="J79" i="452"/>
  <c r="I79" i="452"/>
  <c r="Z78" i="452"/>
  <c r="J78" i="452"/>
  <c r="I78" i="452"/>
  <c r="Z77" i="452"/>
  <c r="J77" i="452"/>
  <c r="I77" i="452"/>
  <c r="Z76" i="452"/>
  <c r="J76" i="452"/>
  <c r="I76" i="452"/>
  <c r="Z75" i="452"/>
  <c r="J75" i="452"/>
  <c r="I75" i="452"/>
  <c r="Z74" i="452"/>
  <c r="J74" i="452"/>
  <c r="I74" i="452"/>
  <c r="Z73" i="452"/>
  <c r="J73" i="452"/>
  <c r="I73" i="452"/>
  <c r="Z72" i="452"/>
  <c r="J72" i="452"/>
  <c r="I72" i="452"/>
  <c r="Z71" i="452"/>
  <c r="J71" i="452"/>
  <c r="I71" i="452"/>
  <c r="Z70" i="452"/>
  <c r="J70" i="452"/>
  <c r="I70" i="452"/>
  <c r="Z69" i="452"/>
  <c r="J69" i="452"/>
  <c r="I69" i="452"/>
  <c r="Z68" i="452"/>
  <c r="J68" i="452"/>
  <c r="I68" i="452"/>
  <c r="Z67" i="452"/>
  <c r="J67" i="452"/>
  <c r="I67" i="452"/>
  <c r="Z66" i="452"/>
  <c r="J66" i="452"/>
  <c r="I66" i="452"/>
  <c r="Z65" i="452"/>
  <c r="J65" i="452"/>
  <c r="I65" i="452"/>
  <c r="Z64" i="452"/>
  <c r="J64" i="452"/>
  <c r="I64" i="452"/>
  <c r="Z63" i="452"/>
  <c r="J63" i="452"/>
  <c r="I63" i="452"/>
  <c r="Z62" i="452"/>
  <c r="J62" i="452"/>
  <c r="I62" i="452"/>
  <c r="Z61" i="452"/>
  <c r="J61" i="452"/>
  <c r="I61" i="452"/>
  <c r="Z60" i="452"/>
  <c r="J60" i="452"/>
  <c r="I60" i="452"/>
  <c r="Z59" i="452"/>
  <c r="J59" i="452"/>
  <c r="I59" i="452"/>
  <c r="Z58" i="452"/>
  <c r="J58" i="452"/>
  <c r="I58" i="452"/>
  <c r="Z57" i="452"/>
  <c r="J57" i="452"/>
  <c r="I57" i="452"/>
  <c r="Z56" i="452"/>
  <c r="J56" i="452"/>
  <c r="I56" i="452"/>
  <c r="Z55" i="452"/>
  <c r="J55" i="452"/>
  <c r="I55" i="452"/>
  <c r="Z54" i="452"/>
  <c r="J54" i="452"/>
  <c r="I54" i="452"/>
  <c r="Z53" i="452"/>
  <c r="J53" i="452"/>
  <c r="I53" i="452"/>
  <c r="Z52" i="452"/>
  <c r="J52" i="452"/>
  <c r="I52" i="452"/>
  <c r="Z51" i="452"/>
  <c r="J51" i="452"/>
  <c r="I51" i="452"/>
  <c r="Z50" i="452"/>
  <c r="J50" i="452"/>
  <c r="I50" i="452"/>
  <c r="Z49" i="452"/>
  <c r="J49" i="452"/>
  <c r="I49" i="452"/>
  <c r="Z48" i="452"/>
  <c r="J48" i="452"/>
  <c r="I48" i="452"/>
  <c r="Z47" i="452"/>
  <c r="J47" i="452"/>
  <c r="I47" i="452"/>
  <c r="Z46" i="452"/>
  <c r="J46" i="452"/>
  <c r="I46" i="452"/>
  <c r="Z45" i="452"/>
  <c r="J45" i="452"/>
  <c r="I45" i="452"/>
  <c r="Z44" i="452"/>
  <c r="J44" i="452"/>
  <c r="I44" i="452"/>
  <c r="Z43" i="452"/>
  <c r="J43" i="452"/>
  <c r="I43" i="452"/>
  <c r="Z42" i="452"/>
  <c r="J42" i="452"/>
  <c r="I42" i="452"/>
  <c r="Z41" i="452"/>
  <c r="J41" i="452"/>
  <c r="I41" i="452"/>
  <c r="Z40" i="452"/>
  <c r="J40" i="452"/>
  <c r="I40" i="452"/>
  <c r="Z39" i="452"/>
  <c r="J39" i="452"/>
  <c r="I39" i="452"/>
  <c r="Z38" i="452"/>
  <c r="J38" i="452"/>
  <c r="I38" i="452"/>
  <c r="Z37" i="452"/>
  <c r="J37" i="452"/>
  <c r="I37" i="452"/>
  <c r="Z36" i="452"/>
  <c r="J36" i="452"/>
  <c r="I36" i="452"/>
  <c r="Z35" i="452"/>
  <c r="J35" i="452"/>
  <c r="I35" i="452"/>
  <c r="Z34" i="452"/>
  <c r="J34" i="452"/>
  <c r="I34" i="452"/>
  <c r="Z33" i="452"/>
  <c r="J33" i="452"/>
  <c r="I33" i="452"/>
  <c r="Z32" i="452"/>
  <c r="J32" i="452"/>
  <c r="I32" i="452"/>
  <c r="Z31" i="452"/>
  <c r="J31" i="452"/>
  <c r="I31" i="452"/>
  <c r="Z30" i="452"/>
  <c r="J30" i="452"/>
  <c r="I30" i="452"/>
  <c r="Z29" i="452"/>
  <c r="J29" i="452"/>
  <c r="I29" i="452"/>
  <c r="Z28" i="452"/>
  <c r="J28" i="452"/>
  <c r="I28" i="452"/>
  <c r="Z27" i="452"/>
  <c r="J27" i="452"/>
  <c r="I27" i="452"/>
  <c r="Z26" i="452"/>
  <c r="J26" i="452"/>
  <c r="I26" i="452"/>
  <c r="Z25" i="452"/>
  <c r="J25" i="452"/>
  <c r="I25" i="452"/>
  <c r="Z24" i="452"/>
  <c r="J24" i="452"/>
  <c r="I24" i="452"/>
  <c r="Z23" i="452"/>
  <c r="J23" i="452"/>
  <c r="I23" i="452"/>
  <c r="Z22" i="452"/>
  <c r="J22" i="452"/>
  <c r="I22" i="452"/>
  <c r="Z21" i="452"/>
  <c r="J21" i="452"/>
  <c r="I21" i="452"/>
  <c r="J20" i="452"/>
  <c r="I20" i="452"/>
  <c r="J10" i="452"/>
  <c r="R9" i="452"/>
  <c r="J9" i="452"/>
  <c r="R8" i="452"/>
  <c r="J7" i="452"/>
  <c r="J6" i="452"/>
  <c r="J4" i="452"/>
  <c r="Q149" i="452" s="1"/>
  <c r="J3" i="452"/>
  <c r="J155" i="451"/>
  <c r="I157" i="451" s="1"/>
  <c r="J157" i="451" s="1"/>
  <c r="I159" i="451" s="1"/>
  <c r="Z149" i="451"/>
  <c r="J149" i="451"/>
  <c r="I149" i="451"/>
  <c r="Z148" i="451"/>
  <c r="J148" i="451"/>
  <c r="I148" i="451"/>
  <c r="Z147" i="451"/>
  <c r="J147" i="451"/>
  <c r="I147" i="451"/>
  <c r="Z146" i="451"/>
  <c r="J146" i="451"/>
  <c r="I146" i="451"/>
  <c r="Z145" i="451"/>
  <c r="J145" i="451"/>
  <c r="I145" i="451"/>
  <c r="Z144" i="451"/>
  <c r="J144" i="451"/>
  <c r="I144" i="451"/>
  <c r="Z143" i="451"/>
  <c r="J143" i="451"/>
  <c r="I143" i="451"/>
  <c r="Z142" i="451"/>
  <c r="J142" i="451"/>
  <c r="I142" i="451"/>
  <c r="Z141" i="451"/>
  <c r="J141" i="451"/>
  <c r="I141" i="451"/>
  <c r="Z140" i="451"/>
  <c r="J140" i="451"/>
  <c r="I140" i="451"/>
  <c r="Z139" i="451"/>
  <c r="J139" i="451"/>
  <c r="I139" i="451"/>
  <c r="Z138" i="451"/>
  <c r="J138" i="451"/>
  <c r="I138" i="451"/>
  <c r="Z137" i="451"/>
  <c r="J137" i="451"/>
  <c r="I137" i="451"/>
  <c r="Z136" i="451"/>
  <c r="J136" i="451"/>
  <c r="I136" i="451"/>
  <c r="Z135" i="451"/>
  <c r="J135" i="451"/>
  <c r="I135" i="451"/>
  <c r="Z134" i="451"/>
  <c r="J134" i="451"/>
  <c r="I134" i="451"/>
  <c r="Z133" i="451"/>
  <c r="J133" i="451"/>
  <c r="I133" i="451"/>
  <c r="Z132" i="451"/>
  <c r="J132" i="451"/>
  <c r="I132" i="451"/>
  <c r="Z131" i="451"/>
  <c r="J131" i="451"/>
  <c r="I131" i="451"/>
  <c r="Z130" i="451"/>
  <c r="J130" i="451"/>
  <c r="I130" i="451"/>
  <c r="Z129" i="451"/>
  <c r="J129" i="451"/>
  <c r="I129" i="451"/>
  <c r="Z128" i="451"/>
  <c r="J128" i="451"/>
  <c r="I128" i="451"/>
  <c r="Z127" i="451"/>
  <c r="J127" i="451"/>
  <c r="I127" i="451"/>
  <c r="Z126" i="451"/>
  <c r="J126" i="451"/>
  <c r="I126" i="451"/>
  <c r="Z125" i="451"/>
  <c r="J125" i="451"/>
  <c r="I125" i="451"/>
  <c r="Z124" i="451"/>
  <c r="J124" i="451"/>
  <c r="I124" i="451"/>
  <c r="Z123" i="451"/>
  <c r="J123" i="451"/>
  <c r="I123" i="451"/>
  <c r="Z122" i="451"/>
  <c r="J122" i="451"/>
  <c r="I122" i="451"/>
  <c r="Z121" i="451"/>
  <c r="J121" i="451"/>
  <c r="I121" i="451"/>
  <c r="Z120" i="451"/>
  <c r="J120" i="451"/>
  <c r="I120" i="451"/>
  <c r="Z119" i="451"/>
  <c r="J119" i="451"/>
  <c r="I119" i="451"/>
  <c r="Z118" i="451"/>
  <c r="J118" i="451"/>
  <c r="I118" i="451"/>
  <c r="Z117" i="451"/>
  <c r="J117" i="451"/>
  <c r="I117" i="451"/>
  <c r="Z116" i="451"/>
  <c r="J116" i="451"/>
  <c r="I116" i="451"/>
  <c r="Z115" i="451"/>
  <c r="J115" i="451"/>
  <c r="I115" i="451"/>
  <c r="Z114" i="451"/>
  <c r="J114" i="451"/>
  <c r="I114" i="451"/>
  <c r="Z113" i="451"/>
  <c r="J113" i="451"/>
  <c r="I113" i="451"/>
  <c r="Z112" i="451"/>
  <c r="J112" i="451"/>
  <c r="I112" i="451"/>
  <c r="Z111" i="451"/>
  <c r="J111" i="451"/>
  <c r="I111" i="451"/>
  <c r="Z110" i="451"/>
  <c r="J110" i="451"/>
  <c r="I110" i="451"/>
  <c r="Z109" i="451"/>
  <c r="J109" i="451"/>
  <c r="I109" i="451"/>
  <c r="Z108" i="451"/>
  <c r="J108" i="451"/>
  <c r="I108" i="451"/>
  <c r="Z107" i="451"/>
  <c r="J107" i="451"/>
  <c r="I107" i="451"/>
  <c r="Z106" i="451"/>
  <c r="J106" i="451"/>
  <c r="I106" i="451"/>
  <c r="Z105" i="451"/>
  <c r="J105" i="451"/>
  <c r="I105" i="451"/>
  <c r="Z104" i="451"/>
  <c r="J104" i="451"/>
  <c r="I104" i="451"/>
  <c r="Z103" i="451"/>
  <c r="J103" i="451"/>
  <c r="I103" i="451"/>
  <c r="Z102" i="451"/>
  <c r="J102" i="451"/>
  <c r="I102" i="451"/>
  <c r="Z101" i="451"/>
  <c r="J101" i="451"/>
  <c r="I101" i="451"/>
  <c r="Z100" i="451"/>
  <c r="J100" i="451"/>
  <c r="I100" i="451"/>
  <c r="Z99" i="451"/>
  <c r="J99" i="451"/>
  <c r="I99" i="451"/>
  <c r="Z98" i="451"/>
  <c r="J98" i="451"/>
  <c r="I98" i="451"/>
  <c r="Z97" i="451"/>
  <c r="J97" i="451"/>
  <c r="I97" i="451"/>
  <c r="Z96" i="451"/>
  <c r="J96" i="451"/>
  <c r="I96" i="451"/>
  <c r="Z95" i="451"/>
  <c r="J95" i="451"/>
  <c r="I95" i="451"/>
  <c r="Z94" i="451"/>
  <c r="J94" i="451"/>
  <c r="I94" i="451"/>
  <c r="Z93" i="451"/>
  <c r="J93" i="451"/>
  <c r="I93" i="451"/>
  <c r="Z92" i="451"/>
  <c r="J92" i="451"/>
  <c r="I92" i="451"/>
  <c r="Z91" i="451"/>
  <c r="J91" i="451"/>
  <c r="I91" i="451"/>
  <c r="Z90" i="451"/>
  <c r="J90" i="451"/>
  <c r="I90" i="451"/>
  <c r="Z89" i="451"/>
  <c r="J89" i="451"/>
  <c r="I89" i="451"/>
  <c r="Z88" i="451"/>
  <c r="J88" i="451"/>
  <c r="I88" i="451"/>
  <c r="Z87" i="451"/>
  <c r="J87" i="451"/>
  <c r="I87" i="451"/>
  <c r="Z86" i="451"/>
  <c r="J86" i="451"/>
  <c r="I86" i="451"/>
  <c r="J85" i="451"/>
  <c r="I85" i="451"/>
  <c r="Z84" i="451"/>
  <c r="J84" i="451"/>
  <c r="I84" i="451"/>
  <c r="Z83" i="451"/>
  <c r="J83" i="451"/>
  <c r="I83" i="451"/>
  <c r="Z82" i="451"/>
  <c r="J82" i="451"/>
  <c r="I82" i="451"/>
  <c r="Z81" i="451"/>
  <c r="J81" i="451"/>
  <c r="I81" i="451"/>
  <c r="Z80" i="451"/>
  <c r="J80" i="451"/>
  <c r="I80" i="451"/>
  <c r="Z79" i="451"/>
  <c r="J79" i="451"/>
  <c r="I79" i="451"/>
  <c r="Z78" i="451"/>
  <c r="J78" i="451"/>
  <c r="I78" i="451"/>
  <c r="Z77" i="451"/>
  <c r="J77" i="451"/>
  <c r="I77" i="451"/>
  <c r="Z76" i="451"/>
  <c r="J76" i="451"/>
  <c r="I76" i="451"/>
  <c r="Z75" i="451"/>
  <c r="J75" i="451"/>
  <c r="I75" i="451"/>
  <c r="Z74" i="451"/>
  <c r="J74" i="451"/>
  <c r="I74" i="451"/>
  <c r="Z73" i="451"/>
  <c r="J73" i="451"/>
  <c r="I73" i="451"/>
  <c r="Z72" i="451"/>
  <c r="J72" i="451"/>
  <c r="I72" i="451"/>
  <c r="Z71" i="451"/>
  <c r="J71" i="451"/>
  <c r="I71" i="451"/>
  <c r="Z70" i="451"/>
  <c r="J70" i="451"/>
  <c r="I70" i="451"/>
  <c r="Z69" i="451"/>
  <c r="J69" i="451"/>
  <c r="I69" i="451"/>
  <c r="Z68" i="451"/>
  <c r="J68" i="451"/>
  <c r="I68" i="451"/>
  <c r="Z67" i="451"/>
  <c r="J67" i="451"/>
  <c r="I67" i="451"/>
  <c r="Z66" i="451"/>
  <c r="J66" i="451"/>
  <c r="I66" i="451"/>
  <c r="Z65" i="451"/>
  <c r="J65" i="451"/>
  <c r="I65" i="451"/>
  <c r="Z64" i="451"/>
  <c r="J64" i="451"/>
  <c r="I64" i="451"/>
  <c r="Z63" i="451"/>
  <c r="J63" i="451"/>
  <c r="I63" i="451"/>
  <c r="Z62" i="451"/>
  <c r="J62" i="451"/>
  <c r="I62" i="451"/>
  <c r="Z61" i="451"/>
  <c r="J61" i="451"/>
  <c r="I61" i="451"/>
  <c r="Z60" i="451"/>
  <c r="J60" i="451"/>
  <c r="I60" i="451"/>
  <c r="Z59" i="451"/>
  <c r="J59" i="451"/>
  <c r="I59" i="451"/>
  <c r="Z58" i="451"/>
  <c r="J58" i="451"/>
  <c r="I58" i="451"/>
  <c r="Z57" i="451"/>
  <c r="J57" i="451"/>
  <c r="I57" i="451"/>
  <c r="Z56" i="451"/>
  <c r="J56" i="451"/>
  <c r="I56" i="451"/>
  <c r="Z55" i="451"/>
  <c r="J55" i="451"/>
  <c r="I55" i="451"/>
  <c r="Z54" i="451"/>
  <c r="J54" i="451"/>
  <c r="I54" i="451"/>
  <c r="Z53" i="451"/>
  <c r="J53" i="451"/>
  <c r="I53" i="451"/>
  <c r="Z52" i="451"/>
  <c r="J52" i="451"/>
  <c r="I52" i="451"/>
  <c r="Z51" i="451"/>
  <c r="J51" i="451"/>
  <c r="I51" i="451"/>
  <c r="Z50" i="451"/>
  <c r="J50" i="451"/>
  <c r="I50" i="451"/>
  <c r="Z49" i="451"/>
  <c r="J49" i="451"/>
  <c r="I49" i="451"/>
  <c r="Z48" i="451"/>
  <c r="J48" i="451"/>
  <c r="I48" i="451"/>
  <c r="Z47" i="451"/>
  <c r="J47" i="451"/>
  <c r="I47" i="451"/>
  <c r="Z46" i="451"/>
  <c r="J46" i="451"/>
  <c r="I46" i="451"/>
  <c r="Z45" i="451"/>
  <c r="J45" i="451"/>
  <c r="I45" i="451"/>
  <c r="Z44" i="451"/>
  <c r="J44" i="451"/>
  <c r="I44" i="451"/>
  <c r="Z43" i="451"/>
  <c r="J43" i="451"/>
  <c r="I43" i="451"/>
  <c r="Z42" i="451"/>
  <c r="J42" i="451"/>
  <c r="I42" i="451"/>
  <c r="Z41" i="451"/>
  <c r="J41" i="451"/>
  <c r="I41" i="451"/>
  <c r="Z40" i="451"/>
  <c r="J40" i="451"/>
  <c r="I40" i="451"/>
  <c r="Z39" i="451"/>
  <c r="J39" i="451"/>
  <c r="I39" i="451"/>
  <c r="Z38" i="451"/>
  <c r="J38" i="451"/>
  <c r="I38" i="451"/>
  <c r="Z37" i="451"/>
  <c r="J37" i="451"/>
  <c r="I37" i="451"/>
  <c r="Z36" i="451"/>
  <c r="J36" i="451"/>
  <c r="I36" i="451"/>
  <c r="Z35" i="451"/>
  <c r="J35" i="451"/>
  <c r="I35" i="451"/>
  <c r="Z34" i="451"/>
  <c r="J34" i="451"/>
  <c r="I34" i="451"/>
  <c r="Z33" i="451"/>
  <c r="J33" i="451"/>
  <c r="I33" i="451"/>
  <c r="Z32" i="451"/>
  <c r="J32" i="451"/>
  <c r="I32" i="451"/>
  <c r="Z31" i="451"/>
  <c r="J31" i="451"/>
  <c r="I31" i="451"/>
  <c r="Z30" i="451"/>
  <c r="J30" i="451"/>
  <c r="I30" i="451"/>
  <c r="Z29" i="451"/>
  <c r="J29" i="451"/>
  <c r="I29" i="451"/>
  <c r="Z28" i="451"/>
  <c r="J28" i="451"/>
  <c r="I28" i="451"/>
  <c r="Z27" i="451"/>
  <c r="J27" i="451"/>
  <c r="I27" i="451"/>
  <c r="Z26" i="451"/>
  <c r="J26" i="451"/>
  <c r="I26" i="451"/>
  <c r="Z25" i="451"/>
  <c r="J25" i="451"/>
  <c r="I25" i="451"/>
  <c r="Z24" i="451"/>
  <c r="J24" i="451"/>
  <c r="I24" i="451"/>
  <c r="Z23" i="451"/>
  <c r="J23" i="451"/>
  <c r="I23" i="451"/>
  <c r="Z22" i="451"/>
  <c r="J22" i="451"/>
  <c r="I22" i="451"/>
  <c r="Z21" i="451"/>
  <c r="J21" i="451"/>
  <c r="I21" i="451"/>
  <c r="J20" i="451"/>
  <c r="I20" i="451"/>
  <c r="J10" i="451"/>
  <c r="R9" i="451"/>
  <c r="J9" i="451"/>
  <c r="R8" i="451"/>
  <c r="J7" i="451"/>
  <c r="J6" i="451"/>
  <c r="J4" i="451"/>
  <c r="J3" i="451"/>
  <c r="J155" i="450"/>
  <c r="I157" i="450" s="1"/>
  <c r="J157" i="450" s="1"/>
  <c r="I159" i="450" s="1"/>
  <c r="Z149" i="450"/>
  <c r="J149" i="450"/>
  <c r="I149" i="450"/>
  <c r="Z148" i="450"/>
  <c r="J148" i="450"/>
  <c r="I148" i="450"/>
  <c r="Z147" i="450"/>
  <c r="J147" i="450"/>
  <c r="I147" i="450"/>
  <c r="Z146" i="450"/>
  <c r="J146" i="450"/>
  <c r="I146" i="450"/>
  <c r="Z145" i="450"/>
  <c r="J145" i="450"/>
  <c r="I145" i="450"/>
  <c r="Z144" i="450"/>
  <c r="J144" i="450"/>
  <c r="I144" i="450"/>
  <c r="Z143" i="450"/>
  <c r="J143" i="450"/>
  <c r="I143" i="450"/>
  <c r="Z142" i="450"/>
  <c r="J142" i="450"/>
  <c r="I142" i="450"/>
  <c r="Z141" i="450"/>
  <c r="J141" i="450"/>
  <c r="I141" i="450"/>
  <c r="Z140" i="450"/>
  <c r="J140" i="450"/>
  <c r="I140" i="450"/>
  <c r="Z139" i="450"/>
  <c r="J139" i="450"/>
  <c r="I139" i="450"/>
  <c r="Z138" i="450"/>
  <c r="J138" i="450"/>
  <c r="I138" i="450"/>
  <c r="Z137" i="450"/>
  <c r="J137" i="450"/>
  <c r="I137" i="450"/>
  <c r="Z136" i="450"/>
  <c r="J136" i="450"/>
  <c r="I136" i="450"/>
  <c r="Z135" i="450"/>
  <c r="J135" i="450"/>
  <c r="I135" i="450"/>
  <c r="Z134" i="450"/>
  <c r="J134" i="450"/>
  <c r="I134" i="450"/>
  <c r="Z133" i="450"/>
  <c r="J133" i="450"/>
  <c r="I133" i="450"/>
  <c r="Z132" i="450"/>
  <c r="J132" i="450"/>
  <c r="I132" i="450"/>
  <c r="Z131" i="450"/>
  <c r="J131" i="450"/>
  <c r="I131" i="450"/>
  <c r="Z130" i="450"/>
  <c r="J130" i="450"/>
  <c r="I130" i="450"/>
  <c r="Z129" i="450"/>
  <c r="J129" i="450"/>
  <c r="I129" i="450"/>
  <c r="Z128" i="450"/>
  <c r="J128" i="450"/>
  <c r="I128" i="450"/>
  <c r="Z127" i="450"/>
  <c r="J127" i="450"/>
  <c r="I127" i="450"/>
  <c r="Z126" i="450"/>
  <c r="J126" i="450"/>
  <c r="I126" i="450"/>
  <c r="Z125" i="450"/>
  <c r="J125" i="450"/>
  <c r="I125" i="450"/>
  <c r="Z124" i="450"/>
  <c r="J124" i="450"/>
  <c r="I124" i="450"/>
  <c r="Z123" i="450"/>
  <c r="J123" i="450"/>
  <c r="I123" i="450"/>
  <c r="Z122" i="450"/>
  <c r="J122" i="450"/>
  <c r="I122" i="450"/>
  <c r="Z121" i="450"/>
  <c r="J121" i="450"/>
  <c r="I121" i="450"/>
  <c r="Z120" i="450"/>
  <c r="J120" i="450"/>
  <c r="I120" i="450"/>
  <c r="Z119" i="450"/>
  <c r="J119" i="450"/>
  <c r="I119" i="450"/>
  <c r="Z118" i="450"/>
  <c r="J118" i="450"/>
  <c r="I118" i="450"/>
  <c r="Z117" i="450"/>
  <c r="J117" i="450"/>
  <c r="I117" i="450"/>
  <c r="Z116" i="450"/>
  <c r="J116" i="450"/>
  <c r="I116" i="450"/>
  <c r="Z115" i="450"/>
  <c r="J115" i="450"/>
  <c r="I115" i="450"/>
  <c r="Z114" i="450"/>
  <c r="J114" i="450"/>
  <c r="I114" i="450"/>
  <c r="Z113" i="450"/>
  <c r="J113" i="450"/>
  <c r="I113" i="450"/>
  <c r="Z112" i="450"/>
  <c r="J112" i="450"/>
  <c r="I112" i="450"/>
  <c r="Z111" i="450"/>
  <c r="J111" i="450"/>
  <c r="I111" i="450"/>
  <c r="Z110" i="450"/>
  <c r="J110" i="450"/>
  <c r="I110" i="450"/>
  <c r="Z109" i="450"/>
  <c r="J109" i="450"/>
  <c r="I109" i="450"/>
  <c r="Z108" i="450"/>
  <c r="J108" i="450"/>
  <c r="I108" i="450"/>
  <c r="Z107" i="450"/>
  <c r="J107" i="450"/>
  <c r="I107" i="450"/>
  <c r="Z106" i="450"/>
  <c r="J106" i="450"/>
  <c r="I106" i="450"/>
  <c r="Z105" i="450"/>
  <c r="J105" i="450"/>
  <c r="I105" i="450"/>
  <c r="Z104" i="450"/>
  <c r="J104" i="450"/>
  <c r="I104" i="450"/>
  <c r="Z103" i="450"/>
  <c r="J103" i="450"/>
  <c r="I103" i="450"/>
  <c r="Z102" i="450"/>
  <c r="J102" i="450"/>
  <c r="I102" i="450"/>
  <c r="Z101" i="450"/>
  <c r="J101" i="450"/>
  <c r="I101" i="450"/>
  <c r="Z100" i="450"/>
  <c r="J100" i="450"/>
  <c r="I100" i="450"/>
  <c r="Z99" i="450"/>
  <c r="J99" i="450"/>
  <c r="I99" i="450"/>
  <c r="Z98" i="450"/>
  <c r="J98" i="450"/>
  <c r="I98" i="450"/>
  <c r="Z97" i="450"/>
  <c r="J97" i="450"/>
  <c r="I97" i="450"/>
  <c r="Z96" i="450"/>
  <c r="J96" i="450"/>
  <c r="I96" i="450"/>
  <c r="Z95" i="450"/>
  <c r="J95" i="450"/>
  <c r="I95" i="450"/>
  <c r="Z94" i="450"/>
  <c r="J94" i="450"/>
  <c r="I94" i="450"/>
  <c r="Z93" i="450"/>
  <c r="J93" i="450"/>
  <c r="I93" i="450"/>
  <c r="Z92" i="450"/>
  <c r="J92" i="450"/>
  <c r="I92" i="450"/>
  <c r="Z91" i="450"/>
  <c r="J91" i="450"/>
  <c r="I91" i="450"/>
  <c r="Z90" i="450"/>
  <c r="J90" i="450"/>
  <c r="I90" i="450"/>
  <c r="Z89" i="450"/>
  <c r="J89" i="450"/>
  <c r="I89" i="450"/>
  <c r="Z88" i="450"/>
  <c r="J88" i="450"/>
  <c r="I88" i="450"/>
  <c r="Z87" i="450"/>
  <c r="J87" i="450"/>
  <c r="I87" i="450"/>
  <c r="Z86" i="450"/>
  <c r="J86" i="450"/>
  <c r="I86" i="450"/>
  <c r="J85" i="450"/>
  <c r="I85" i="450"/>
  <c r="Z84" i="450"/>
  <c r="J84" i="450"/>
  <c r="I84" i="450"/>
  <c r="Z83" i="450"/>
  <c r="J83" i="450"/>
  <c r="I83" i="450"/>
  <c r="Z82" i="450"/>
  <c r="J82" i="450"/>
  <c r="I82" i="450"/>
  <c r="Z81" i="450"/>
  <c r="J81" i="450"/>
  <c r="I81" i="450"/>
  <c r="Z80" i="450"/>
  <c r="J80" i="450"/>
  <c r="I80" i="450"/>
  <c r="Z79" i="450"/>
  <c r="J79" i="450"/>
  <c r="I79" i="450"/>
  <c r="Z78" i="450"/>
  <c r="J78" i="450"/>
  <c r="I78" i="450"/>
  <c r="Z77" i="450"/>
  <c r="J77" i="450"/>
  <c r="I77" i="450"/>
  <c r="Z76" i="450"/>
  <c r="J76" i="450"/>
  <c r="I76" i="450"/>
  <c r="Z75" i="450"/>
  <c r="J75" i="450"/>
  <c r="I75" i="450"/>
  <c r="Z74" i="450"/>
  <c r="J74" i="450"/>
  <c r="I74" i="450"/>
  <c r="Z73" i="450"/>
  <c r="J73" i="450"/>
  <c r="I73" i="450"/>
  <c r="Z72" i="450"/>
  <c r="J72" i="450"/>
  <c r="I72" i="450"/>
  <c r="Z71" i="450"/>
  <c r="J71" i="450"/>
  <c r="I71" i="450"/>
  <c r="Z70" i="450"/>
  <c r="J70" i="450"/>
  <c r="I70" i="450"/>
  <c r="Z69" i="450"/>
  <c r="J69" i="450"/>
  <c r="I69" i="450"/>
  <c r="Z68" i="450"/>
  <c r="J68" i="450"/>
  <c r="I68" i="450"/>
  <c r="Z67" i="450"/>
  <c r="J67" i="450"/>
  <c r="I67" i="450"/>
  <c r="Z66" i="450"/>
  <c r="J66" i="450"/>
  <c r="I66" i="450"/>
  <c r="Z65" i="450"/>
  <c r="J65" i="450"/>
  <c r="I65" i="450"/>
  <c r="Z64" i="450"/>
  <c r="J64" i="450"/>
  <c r="I64" i="450"/>
  <c r="Z63" i="450"/>
  <c r="J63" i="450"/>
  <c r="I63" i="450"/>
  <c r="Z62" i="450"/>
  <c r="J62" i="450"/>
  <c r="I62" i="450"/>
  <c r="Z61" i="450"/>
  <c r="J61" i="450"/>
  <c r="I61" i="450"/>
  <c r="Z60" i="450"/>
  <c r="J60" i="450"/>
  <c r="I60" i="450"/>
  <c r="Z59" i="450"/>
  <c r="J59" i="450"/>
  <c r="I59" i="450"/>
  <c r="Z58" i="450"/>
  <c r="J58" i="450"/>
  <c r="I58" i="450"/>
  <c r="Z57" i="450"/>
  <c r="J57" i="450"/>
  <c r="I57" i="450"/>
  <c r="Z56" i="450"/>
  <c r="J56" i="450"/>
  <c r="I56" i="450"/>
  <c r="Z55" i="450"/>
  <c r="J55" i="450"/>
  <c r="I55" i="450"/>
  <c r="Z54" i="450"/>
  <c r="J54" i="450"/>
  <c r="I54" i="450"/>
  <c r="Z53" i="450"/>
  <c r="J53" i="450"/>
  <c r="I53" i="450"/>
  <c r="Z52" i="450"/>
  <c r="J52" i="450"/>
  <c r="I52" i="450"/>
  <c r="Z51" i="450"/>
  <c r="J51" i="450"/>
  <c r="I51" i="450"/>
  <c r="Z50" i="450"/>
  <c r="J50" i="450"/>
  <c r="I50" i="450"/>
  <c r="Z49" i="450"/>
  <c r="J49" i="450"/>
  <c r="I49" i="450"/>
  <c r="Z48" i="450"/>
  <c r="J48" i="450"/>
  <c r="I48" i="450"/>
  <c r="Z47" i="450"/>
  <c r="J47" i="450"/>
  <c r="I47" i="450"/>
  <c r="Z46" i="450"/>
  <c r="J46" i="450"/>
  <c r="I46" i="450"/>
  <c r="Z45" i="450"/>
  <c r="J45" i="450"/>
  <c r="I45" i="450"/>
  <c r="Z44" i="450"/>
  <c r="J44" i="450"/>
  <c r="I44" i="450"/>
  <c r="Z43" i="450"/>
  <c r="J43" i="450"/>
  <c r="I43" i="450"/>
  <c r="Z42" i="450"/>
  <c r="J42" i="450"/>
  <c r="I42" i="450"/>
  <c r="Z41" i="450"/>
  <c r="J41" i="450"/>
  <c r="I41" i="450"/>
  <c r="Z40" i="450"/>
  <c r="J40" i="450"/>
  <c r="I40" i="450"/>
  <c r="Z39" i="450"/>
  <c r="J39" i="450"/>
  <c r="I39" i="450"/>
  <c r="Z38" i="450"/>
  <c r="J38" i="450"/>
  <c r="I38" i="450"/>
  <c r="Z37" i="450"/>
  <c r="J37" i="450"/>
  <c r="I37" i="450"/>
  <c r="Z36" i="450"/>
  <c r="J36" i="450"/>
  <c r="I36" i="450"/>
  <c r="Z35" i="450"/>
  <c r="J35" i="450"/>
  <c r="I35" i="450"/>
  <c r="Z34" i="450"/>
  <c r="J34" i="450"/>
  <c r="I34" i="450"/>
  <c r="Z33" i="450"/>
  <c r="J33" i="450"/>
  <c r="I33" i="450"/>
  <c r="Z32" i="450"/>
  <c r="J32" i="450"/>
  <c r="I32" i="450"/>
  <c r="Z31" i="450"/>
  <c r="J31" i="450"/>
  <c r="I31" i="450"/>
  <c r="Z30" i="450"/>
  <c r="J30" i="450"/>
  <c r="I30" i="450"/>
  <c r="Z29" i="450"/>
  <c r="J29" i="450"/>
  <c r="I29" i="450"/>
  <c r="Z28" i="450"/>
  <c r="J28" i="450"/>
  <c r="I28" i="450"/>
  <c r="Z27" i="450"/>
  <c r="J27" i="450"/>
  <c r="I27" i="450"/>
  <c r="Z26" i="450"/>
  <c r="J26" i="450"/>
  <c r="I26" i="450"/>
  <c r="Z25" i="450"/>
  <c r="J25" i="450"/>
  <c r="I25" i="450"/>
  <c r="Z24" i="450"/>
  <c r="J24" i="450"/>
  <c r="I24" i="450"/>
  <c r="Z23" i="450"/>
  <c r="J23" i="450"/>
  <c r="I23" i="450"/>
  <c r="Z22" i="450"/>
  <c r="J22" i="450"/>
  <c r="I22" i="450"/>
  <c r="Z21" i="450"/>
  <c r="J21" i="450"/>
  <c r="I21" i="450"/>
  <c r="J20" i="450"/>
  <c r="I20" i="450"/>
  <c r="J10" i="450"/>
  <c r="R9" i="450"/>
  <c r="J9" i="450"/>
  <c r="R8" i="450"/>
  <c r="J7" i="450"/>
  <c r="J6" i="450"/>
  <c r="J4" i="450"/>
  <c r="J3" i="450"/>
  <c r="J145" i="449"/>
  <c r="I145" i="449"/>
  <c r="J144" i="449"/>
  <c r="I144" i="449"/>
  <c r="J143" i="449"/>
  <c r="I143" i="449"/>
  <c r="J142" i="449"/>
  <c r="I142" i="449"/>
  <c r="J141" i="449"/>
  <c r="I141" i="449"/>
  <c r="J140" i="449"/>
  <c r="I140" i="449"/>
  <c r="J139" i="449"/>
  <c r="I139" i="449"/>
  <c r="J138" i="449"/>
  <c r="I138" i="449"/>
  <c r="J137" i="449"/>
  <c r="I137" i="449"/>
  <c r="J136" i="449"/>
  <c r="I136" i="449"/>
  <c r="J135" i="449"/>
  <c r="I135" i="449"/>
  <c r="J134" i="449"/>
  <c r="I134" i="449"/>
  <c r="J133" i="449"/>
  <c r="I133" i="449"/>
  <c r="J132" i="449"/>
  <c r="I132" i="449"/>
  <c r="J131" i="449"/>
  <c r="I131" i="449"/>
  <c r="J130" i="449"/>
  <c r="I130" i="449"/>
  <c r="J129" i="449"/>
  <c r="I129" i="449"/>
  <c r="J128" i="449"/>
  <c r="I128" i="449"/>
  <c r="J127" i="449"/>
  <c r="I127" i="449"/>
  <c r="J126" i="449"/>
  <c r="I126" i="449"/>
  <c r="J125" i="449"/>
  <c r="I125" i="449"/>
  <c r="J124" i="449"/>
  <c r="I124" i="449"/>
  <c r="J123" i="449"/>
  <c r="I123" i="449"/>
  <c r="J122" i="449"/>
  <c r="I122" i="449"/>
  <c r="J121" i="449"/>
  <c r="I121" i="449"/>
  <c r="J120" i="449"/>
  <c r="I120" i="449"/>
  <c r="J119" i="449"/>
  <c r="I119" i="449"/>
  <c r="J118" i="449"/>
  <c r="I118" i="449"/>
  <c r="J117" i="449"/>
  <c r="I117" i="449"/>
  <c r="J116" i="449"/>
  <c r="I116" i="449"/>
  <c r="J115" i="449"/>
  <c r="I115" i="449"/>
  <c r="J114" i="449"/>
  <c r="I114" i="449"/>
  <c r="J113" i="449"/>
  <c r="I113" i="449"/>
  <c r="J112" i="449"/>
  <c r="I112" i="449"/>
  <c r="J111" i="449"/>
  <c r="I111" i="449"/>
  <c r="J110" i="449"/>
  <c r="I110" i="449"/>
  <c r="J109" i="449"/>
  <c r="I109" i="449"/>
  <c r="J108" i="449"/>
  <c r="I108" i="449"/>
  <c r="J107" i="449"/>
  <c r="I107" i="449"/>
  <c r="J106" i="449"/>
  <c r="I106" i="449"/>
  <c r="J105" i="449"/>
  <c r="I105" i="449"/>
  <c r="J104" i="449"/>
  <c r="I104" i="449"/>
  <c r="J103" i="449"/>
  <c r="I103" i="449"/>
  <c r="J102" i="449"/>
  <c r="I102" i="449"/>
  <c r="J101" i="449"/>
  <c r="I101" i="449"/>
  <c r="J100" i="449"/>
  <c r="I100" i="449"/>
  <c r="J99" i="449"/>
  <c r="I99" i="449"/>
  <c r="J98" i="449"/>
  <c r="I98" i="449"/>
  <c r="J97" i="449"/>
  <c r="I97" i="449"/>
  <c r="J96" i="449"/>
  <c r="I96" i="449"/>
  <c r="J95" i="449"/>
  <c r="I95" i="449"/>
  <c r="J94" i="449"/>
  <c r="I94" i="449"/>
  <c r="J93" i="449"/>
  <c r="I93" i="449"/>
  <c r="J92" i="449"/>
  <c r="I92" i="449"/>
  <c r="J91" i="449"/>
  <c r="I91" i="449"/>
  <c r="J90" i="449"/>
  <c r="I90" i="449"/>
  <c r="J89" i="449"/>
  <c r="I89" i="449"/>
  <c r="J88" i="449"/>
  <c r="I88" i="449"/>
  <c r="J87" i="449"/>
  <c r="I87" i="449"/>
  <c r="J86" i="449"/>
  <c r="I86" i="449"/>
  <c r="J85" i="449"/>
  <c r="I85" i="449"/>
  <c r="J84" i="449"/>
  <c r="I84" i="449"/>
  <c r="J83" i="449"/>
  <c r="I83" i="449"/>
  <c r="J82" i="449"/>
  <c r="I82" i="449"/>
  <c r="J81" i="449"/>
  <c r="I81" i="449"/>
  <c r="J80" i="449"/>
  <c r="I80" i="449"/>
  <c r="J79" i="449"/>
  <c r="I79" i="449"/>
  <c r="J78" i="449"/>
  <c r="I78" i="449"/>
  <c r="J77" i="449"/>
  <c r="I77" i="449"/>
  <c r="J76" i="449"/>
  <c r="I76" i="449"/>
  <c r="J75" i="449"/>
  <c r="I75" i="449"/>
  <c r="J74" i="449"/>
  <c r="I74" i="449"/>
  <c r="J73" i="449"/>
  <c r="I73" i="449"/>
  <c r="J72" i="449"/>
  <c r="I72" i="449"/>
  <c r="J71" i="449"/>
  <c r="I71" i="449"/>
  <c r="J70" i="449"/>
  <c r="I70" i="449"/>
  <c r="J69" i="449"/>
  <c r="I69" i="449"/>
  <c r="J68" i="449"/>
  <c r="I68" i="449"/>
  <c r="J67" i="449"/>
  <c r="I67" i="449"/>
  <c r="J66" i="449"/>
  <c r="I66" i="449"/>
  <c r="J65" i="449"/>
  <c r="I65" i="449"/>
  <c r="J64" i="449"/>
  <c r="I64" i="449"/>
  <c r="J63" i="449"/>
  <c r="I63" i="449"/>
  <c r="J62" i="449"/>
  <c r="I62" i="449"/>
  <c r="J61" i="449"/>
  <c r="I61" i="449"/>
  <c r="J60" i="449"/>
  <c r="I60" i="449"/>
  <c r="J59" i="449"/>
  <c r="I59" i="449"/>
  <c r="J58" i="449"/>
  <c r="I58" i="449"/>
  <c r="J57" i="449"/>
  <c r="I57" i="449"/>
  <c r="J56" i="449"/>
  <c r="I56" i="449"/>
  <c r="J55" i="449"/>
  <c r="I55" i="449"/>
  <c r="J54" i="449"/>
  <c r="I54" i="449"/>
  <c r="J53" i="449"/>
  <c r="I53" i="449"/>
  <c r="J52" i="449"/>
  <c r="I52" i="449"/>
  <c r="J51" i="449"/>
  <c r="I51" i="449"/>
  <c r="J50" i="449"/>
  <c r="I50" i="449"/>
  <c r="J49" i="449"/>
  <c r="I49" i="449"/>
  <c r="J48" i="449"/>
  <c r="I48" i="449"/>
  <c r="J47" i="449"/>
  <c r="I47" i="449"/>
  <c r="J46" i="449"/>
  <c r="I46" i="449"/>
  <c r="J45" i="449"/>
  <c r="I45" i="449"/>
  <c r="J44" i="449"/>
  <c r="I44" i="449"/>
  <c r="J43" i="449"/>
  <c r="I43" i="449"/>
  <c r="J42" i="449"/>
  <c r="I42" i="449"/>
  <c r="J41" i="449"/>
  <c r="I41" i="449"/>
  <c r="J40" i="449"/>
  <c r="I40" i="449"/>
  <c r="J39" i="449"/>
  <c r="I39" i="449"/>
  <c r="J38" i="449"/>
  <c r="I38" i="449"/>
  <c r="J37" i="449"/>
  <c r="I37" i="449"/>
  <c r="J36" i="449"/>
  <c r="I36" i="449"/>
  <c r="J35" i="449"/>
  <c r="I35" i="449"/>
  <c r="J34" i="449"/>
  <c r="I34" i="449"/>
  <c r="J33" i="449"/>
  <c r="I33" i="449"/>
  <c r="J32" i="449"/>
  <c r="I32" i="449"/>
  <c r="J31" i="449"/>
  <c r="I31" i="449"/>
  <c r="J30" i="449"/>
  <c r="I30" i="449"/>
  <c r="J29" i="449"/>
  <c r="I29" i="449"/>
  <c r="J28" i="449"/>
  <c r="I28" i="449"/>
  <c r="J27" i="449"/>
  <c r="I27" i="449"/>
  <c r="J26" i="449"/>
  <c r="I26" i="449"/>
  <c r="J25" i="449"/>
  <c r="I25" i="449"/>
  <c r="J24" i="449"/>
  <c r="I24" i="449"/>
  <c r="J23" i="449"/>
  <c r="I23" i="449"/>
  <c r="J22" i="449"/>
  <c r="I22" i="449"/>
  <c r="J21" i="449"/>
  <c r="I21" i="449"/>
  <c r="J20" i="449"/>
  <c r="I20" i="449"/>
  <c r="J19" i="449"/>
  <c r="I19" i="449"/>
  <c r="J18" i="449"/>
  <c r="I18" i="449"/>
  <c r="J17" i="449"/>
  <c r="I17" i="449"/>
  <c r="T16" i="449"/>
  <c r="J16" i="449"/>
  <c r="I16" i="449"/>
  <c r="R5" i="449"/>
  <c r="R4" i="449"/>
  <c r="J145" i="448"/>
  <c r="I145" i="448"/>
  <c r="J144" i="448"/>
  <c r="I144" i="448"/>
  <c r="J143" i="448"/>
  <c r="I143" i="448"/>
  <c r="J142" i="448"/>
  <c r="I142" i="448"/>
  <c r="J141" i="448"/>
  <c r="I141" i="448"/>
  <c r="J140" i="448"/>
  <c r="I140" i="448"/>
  <c r="J139" i="448"/>
  <c r="I139" i="448"/>
  <c r="J138" i="448"/>
  <c r="I138" i="448"/>
  <c r="J137" i="448"/>
  <c r="I137" i="448"/>
  <c r="J136" i="448"/>
  <c r="I136" i="448"/>
  <c r="J135" i="448"/>
  <c r="I135" i="448"/>
  <c r="J134" i="448"/>
  <c r="I134" i="448"/>
  <c r="J133" i="448"/>
  <c r="I133" i="448"/>
  <c r="J132" i="448"/>
  <c r="I132" i="448"/>
  <c r="J131" i="448"/>
  <c r="I131" i="448"/>
  <c r="J130" i="448"/>
  <c r="I130" i="448"/>
  <c r="J129" i="448"/>
  <c r="I129" i="448"/>
  <c r="J128" i="448"/>
  <c r="I128" i="448"/>
  <c r="J127" i="448"/>
  <c r="I127" i="448"/>
  <c r="J126" i="448"/>
  <c r="I126" i="448"/>
  <c r="J125" i="448"/>
  <c r="I125" i="448"/>
  <c r="J124" i="448"/>
  <c r="I124" i="448"/>
  <c r="J123" i="448"/>
  <c r="I123" i="448"/>
  <c r="J122" i="448"/>
  <c r="I122" i="448"/>
  <c r="J121" i="448"/>
  <c r="I121" i="448"/>
  <c r="J120" i="448"/>
  <c r="I120" i="448"/>
  <c r="J119" i="448"/>
  <c r="I119" i="448"/>
  <c r="J118" i="448"/>
  <c r="I118" i="448"/>
  <c r="J117" i="448"/>
  <c r="I117" i="448"/>
  <c r="J116" i="448"/>
  <c r="I116" i="448"/>
  <c r="J115" i="448"/>
  <c r="I115" i="448"/>
  <c r="J114" i="448"/>
  <c r="I114" i="448"/>
  <c r="J113" i="448"/>
  <c r="I113" i="448"/>
  <c r="J112" i="448"/>
  <c r="I112" i="448"/>
  <c r="J111" i="448"/>
  <c r="I111" i="448"/>
  <c r="J110" i="448"/>
  <c r="I110" i="448"/>
  <c r="J109" i="448"/>
  <c r="I109" i="448"/>
  <c r="J108" i="448"/>
  <c r="I108" i="448"/>
  <c r="J107" i="448"/>
  <c r="I107" i="448"/>
  <c r="J106" i="448"/>
  <c r="I106" i="448"/>
  <c r="J105" i="448"/>
  <c r="I105" i="448"/>
  <c r="J104" i="448"/>
  <c r="I104" i="448"/>
  <c r="J103" i="448"/>
  <c r="I103" i="448"/>
  <c r="J102" i="448"/>
  <c r="I102" i="448"/>
  <c r="J101" i="448"/>
  <c r="I101" i="448"/>
  <c r="J100" i="448"/>
  <c r="I100" i="448"/>
  <c r="J99" i="448"/>
  <c r="I99" i="448"/>
  <c r="J98" i="448"/>
  <c r="I98" i="448"/>
  <c r="J97" i="448"/>
  <c r="I97" i="448"/>
  <c r="J96" i="448"/>
  <c r="I96" i="448"/>
  <c r="J95" i="448"/>
  <c r="I95" i="448"/>
  <c r="J94" i="448"/>
  <c r="I94" i="448"/>
  <c r="J93" i="448"/>
  <c r="I93" i="448"/>
  <c r="J92" i="448"/>
  <c r="I92" i="448"/>
  <c r="J91" i="448"/>
  <c r="I91" i="448"/>
  <c r="J90" i="448"/>
  <c r="I90" i="448"/>
  <c r="J89" i="448"/>
  <c r="I89" i="448"/>
  <c r="J88" i="448"/>
  <c r="I88" i="448"/>
  <c r="J87" i="448"/>
  <c r="I87" i="448"/>
  <c r="J86" i="448"/>
  <c r="I86" i="448"/>
  <c r="J85" i="448"/>
  <c r="I85" i="448"/>
  <c r="J84" i="448"/>
  <c r="I84" i="448"/>
  <c r="J83" i="448"/>
  <c r="I83" i="448"/>
  <c r="J82" i="448"/>
  <c r="I82" i="448"/>
  <c r="J81" i="448"/>
  <c r="I81" i="448"/>
  <c r="J80" i="448"/>
  <c r="I80" i="448"/>
  <c r="J79" i="448"/>
  <c r="I79" i="448"/>
  <c r="J78" i="448"/>
  <c r="I78" i="448"/>
  <c r="J77" i="448"/>
  <c r="I77" i="448"/>
  <c r="J76" i="448"/>
  <c r="I76" i="448"/>
  <c r="J75" i="448"/>
  <c r="I75" i="448"/>
  <c r="J74" i="448"/>
  <c r="I74" i="448"/>
  <c r="J73" i="448"/>
  <c r="I73" i="448"/>
  <c r="J72" i="448"/>
  <c r="I72" i="448"/>
  <c r="J71" i="448"/>
  <c r="I71" i="448"/>
  <c r="J70" i="448"/>
  <c r="I70" i="448"/>
  <c r="J69" i="448"/>
  <c r="I69" i="448"/>
  <c r="J68" i="448"/>
  <c r="I68" i="448"/>
  <c r="J67" i="448"/>
  <c r="I67" i="448"/>
  <c r="J66" i="448"/>
  <c r="I66" i="448"/>
  <c r="J65" i="448"/>
  <c r="I65" i="448"/>
  <c r="J64" i="448"/>
  <c r="I64" i="448"/>
  <c r="J63" i="448"/>
  <c r="I63" i="448"/>
  <c r="J62" i="448"/>
  <c r="I62" i="448"/>
  <c r="J61" i="448"/>
  <c r="I61" i="448"/>
  <c r="J60" i="448"/>
  <c r="I60" i="448"/>
  <c r="J59" i="448"/>
  <c r="I59" i="448"/>
  <c r="J58" i="448"/>
  <c r="I58" i="448"/>
  <c r="J57" i="448"/>
  <c r="I57" i="448"/>
  <c r="J56" i="448"/>
  <c r="I56" i="448"/>
  <c r="J55" i="448"/>
  <c r="I55" i="448"/>
  <c r="J54" i="448"/>
  <c r="I54" i="448"/>
  <c r="J53" i="448"/>
  <c r="I53" i="448"/>
  <c r="J52" i="448"/>
  <c r="I52" i="448"/>
  <c r="J51" i="448"/>
  <c r="I51" i="448"/>
  <c r="J50" i="448"/>
  <c r="I50" i="448"/>
  <c r="J49" i="448"/>
  <c r="I49" i="448"/>
  <c r="J48" i="448"/>
  <c r="I48" i="448"/>
  <c r="J47" i="448"/>
  <c r="I47" i="448"/>
  <c r="J46" i="448"/>
  <c r="I46" i="448"/>
  <c r="J45" i="448"/>
  <c r="I45" i="448"/>
  <c r="J44" i="448"/>
  <c r="I44" i="448"/>
  <c r="J43" i="448"/>
  <c r="I43" i="448"/>
  <c r="J42" i="448"/>
  <c r="I42" i="448"/>
  <c r="J41" i="448"/>
  <c r="I41" i="448"/>
  <c r="J40" i="448"/>
  <c r="I40" i="448"/>
  <c r="J39" i="448"/>
  <c r="I39" i="448"/>
  <c r="J38" i="448"/>
  <c r="I38" i="448"/>
  <c r="J37" i="448"/>
  <c r="I37" i="448"/>
  <c r="J36" i="448"/>
  <c r="I36" i="448"/>
  <c r="J35" i="448"/>
  <c r="I35" i="448"/>
  <c r="J34" i="448"/>
  <c r="I34" i="448"/>
  <c r="J33" i="448"/>
  <c r="I33" i="448"/>
  <c r="J32" i="448"/>
  <c r="I32" i="448"/>
  <c r="J31" i="448"/>
  <c r="I31" i="448"/>
  <c r="J30" i="448"/>
  <c r="I30" i="448"/>
  <c r="J29" i="448"/>
  <c r="I29" i="448"/>
  <c r="J28" i="448"/>
  <c r="I28" i="448"/>
  <c r="J27" i="448"/>
  <c r="I27" i="448"/>
  <c r="J26" i="448"/>
  <c r="I26" i="448"/>
  <c r="J25" i="448"/>
  <c r="I25" i="448"/>
  <c r="J24" i="448"/>
  <c r="I24" i="448"/>
  <c r="J23" i="448"/>
  <c r="I23" i="448"/>
  <c r="J22" i="448"/>
  <c r="I22" i="448"/>
  <c r="J21" i="448"/>
  <c r="I21" i="448"/>
  <c r="J20" i="448"/>
  <c r="I20" i="448"/>
  <c r="J19" i="448"/>
  <c r="I19" i="448"/>
  <c r="J18" i="448"/>
  <c r="I18" i="448"/>
  <c r="J17" i="448"/>
  <c r="I17" i="448"/>
  <c r="T16" i="448"/>
  <c r="T17" i="448" s="1"/>
  <c r="J16" i="448"/>
  <c r="I16" i="448"/>
  <c r="R5" i="448"/>
  <c r="R4" i="448"/>
  <c r="J155" i="447"/>
  <c r="I157" i="447" s="1"/>
  <c r="J157" i="447" s="1"/>
  <c r="I159" i="447" s="1"/>
  <c r="Z20" i="447" s="1"/>
  <c r="AA20" i="447" s="1"/>
  <c r="AB20" i="447" s="1"/>
  <c r="Z149" i="447"/>
  <c r="J149" i="447"/>
  <c r="I149" i="447"/>
  <c r="Z148" i="447"/>
  <c r="J148" i="447"/>
  <c r="I148" i="447"/>
  <c r="Z147" i="447"/>
  <c r="J147" i="447"/>
  <c r="I147" i="447"/>
  <c r="Z146" i="447"/>
  <c r="J146" i="447"/>
  <c r="I146" i="447"/>
  <c r="Z145" i="447"/>
  <c r="J145" i="447"/>
  <c r="I145" i="447"/>
  <c r="Z144" i="447"/>
  <c r="J144" i="447"/>
  <c r="I144" i="447"/>
  <c r="Z143" i="447"/>
  <c r="J143" i="447"/>
  <c r="I143" i="447"/>
  <c r="Z142" i="447"/>
  <c r="J142" i="447"/>
  <c r="I142" i="447"/>
  <c r="Z141" i="447"/>
  <c r="J141" i="447"/>
  <c r="I141" i="447"/>
  <c r="Z140" i="447"/>
  <c r="J140" i="447"/>
  <c r="I140" i="447"/>
  <c r="Z139" i="447"/>
  <c r="J139" i="447"/>
  <c r="I139" i="447"/>
  <c r="Z138" i="447"/>
  <c r="J138" i="447"/>
  <c r="I138" i="447"/>
  <c r="Z137" i="447"/>
  <c r="J137" i="447"/>
  <c r="I137" i="447"/>
  <c r="Z136" i="447"/>
  <c r="J136" i="447"/>
  <c r="I136" i="447"/>
  <c r="Z135" i="447"/>
  <c r="J135" i="447"/>
  <c r="I135" i="447"/>
  <c r="Z134" i="447"/>
  <c r="J134" i="447"/>
  <c r="I134" i="447"/>
  <c r="Z133" i="447"/>
  <c r="J133" i="447"/>
  <c r="I133" i="447"/>
  <c r="Z132" i="447"/>
  <c r="J132" i="447"/>
  <c r="I132" i="447"/>
  <c r="Z131" i="447"/>
  <c r="J131" i="447"/>
  <c r="I131" i="447"/>
  <c r="Z130" i="447"/>
  <c r="J130" i="447"/>
  <c r="I130" i="447"/>
  <c r="Z129" i="447"/>
  <c r="J129" i="447"/>
  <c r="I129" i="447"/>
  <c r="Z128" i="447"/>
  <c r="J128" i="447"/>
  <c r="I128" i="447"/>
  <c r="Z127" i="447"/>
  <c r="J127" i="447"/>
  <c r="I127" i="447"/>
  <c r="Z126" i="447"/>
  <c r="J126" i="447"/>
  <c r="I126" i="447"/>
  <c r="Z125" i="447"/>
  <c r="J125" i="447"/>
  <c r="I125" i="447"/>
  <c r="Z124" i="447"/>
  <c r="J124" i="447"/>
  <c r="I124" i="447"/>
  <c r="Z123" i="447"/>
  <c r="J123" i="447"/>
  <c r="I123" i="447"/>
  <c r="Z122" i="447"/>
  <c r="J122" i="447"/>
  <c r="I122" i="447"/>
  <c r="Z121" i="447"/>
  <c r="J121" i="447"/>
  <c r="I121" i="447"/>
  <c r="Z120" i="447"/>
  <c r="J120" i="447"/>
  <c r="I120" i="447"/>
  <c r="Z119" i="447"/>
  <c r="J119" i="447"/>
  <c r="I119" i="447"/>
  <c r="Z118" i="447"/>
  <c r="J118" i="447"/>
  <c r="I118" i="447"/>
  <c r="Z117" i="447"/>
  <c r="J117" i="447"/>
  <c r="I117" i="447"/>
  <c r="Z116" i="447"/>
  <c r="J116" i="447"/>
  <c r="I116" i="447"/>
  <c r="Z115" i="447"/>
  <c r="J115" i="447"/>
  <c r="I115" i="447"/>
  <c r="Z114" i="447"/>
  <c r="J114" i="447"/>
  <c r="I114" i="447"/>
  <c r="Z113" i="447"/>
  <c r="J113" i="447"/>
  <c r="I113" i="447"/>
  <c r="Z112" i="447"/>
  <c r="J112" i="447"/>
  <c r="I112" i="447"/>
  <c r="Z111" i="447"/>
  <c r="J111" i="447"/>
  <c r="I111" i="447"/>
  <c r="Z110" i="447"/>
  <c r="J110" i="447"/>
  <c r="I110" i="447"/>
  <c r="Z109" i="447"/>
  <c r="J109" i="447"/>
  <c r="I109" i="447"/>
  <c r="Z108" i="447"/>
  <c r="J108" i="447"/>
  <c r="I108" i="447"/>
  <c r="Z107" i="447"/>
  <c r="J107" i="447"/>
  <c r="I107" i="447"/>
  <c r="Z106" i="447"/>
  <c r="J106" i="447"/>
  <c r="I106" i="447"/>
  <c r="Z105" i="447"/>
  <c r="J105" i="447"/>
  <c r="I105" i="447"/>
  <c r="Z104" i="447"/>
  <c r="J104" i="447"/>
  <c r="I104" i="447"/>
  <c r="Z103" i="447"/>
  <c r="J103" i="447"/>
  <c r="I103" i="447"/>
  <c r="Z102" i="447"/>
  <c r="J102" i="447"/>
  <c r="I102" i="447"/>
  <c r="Z101" i="447"/>
  <c r="J101" i="447"/>
  <c r="I101" i="447"/>
  <c r="Z100" i="447"/>
  <c r="J100" i="447"/>
  <c r="I100" i="447"/>
  <c r="Z99" i="447"/>
  <c r="J99" i="447"/>
  <c r="I99" i="447"/>
  <c r="Z98" i="447"/>
  <c r="J98" i="447"/>
  <c r="I98" i="447"/>
  <c r="Z97" i="447"/>
  <c r="J97" i="447"/>
  <c r="I97" i="447"/>
  <c r="Z96" i="447"/>
  <c r="J96" i="447"/>
  <c r="I96" i="447"/>
  <c r="Z95" i="447"/>
  <c r="J95" i="447"/>
  <c r="I95" i="447"/>
  <c r="Z94" i="447"/>
  <c r="J94" i="447"/>
  <c r="I94" i="447"/>
  <c r="Z93" i="447"/>
  <c r="J93" i="447"/>
  <c r="I93" i="447"/>
  <c r="Z92" i="447"/>
  <c r="J92" i="447"/>
  <c r="I92" i="447"/>
  <c r="Z91" i="447"/>
  <c r="J91" i="447"/>
  <c r="I91" i="447"/>
  <c r="Z90" i="447"/>
  <c r="J90" i="447"/>
  <c r="I90" i="447"/>
  <c r="Z89" i="447"/>
  <c r="J89" i="447"/>
  <c r="I89" i="447"/>
  <c r="Z88" i="447"/>
  <c r="J88" i="447"/>
  <c r="I88" i="447"/>
  <c r="Z87" i="447"/>
  <c r="J87" i="447"/>
  <c r="I87" i="447"/>
  <c r="Z86" i="447"/>
  <c r="J86" i="447"/>
  <c r="I86" i="447"/>
  <c r="J85" i="447"/>
  <c r="I85" i="447"/>
  <c r="Z84" i="447"/>
  <c r="J84" i="447"/>
  <c r="I84" i="447"/>
  <c r="Z83" i="447"/>
  <c r="J83" i="447"/>
  <c r="I83" i="447"/>
  <c r="Z82" i="447"/>
  <c r="J82" i="447"/>
  <c r="I82" i="447"/>
  <c r="Z81" i="447"/>
  <c r="J81" i="447"/>
  <c r="I81" i="447"/>
  <c r="Z80" i="447"/>
  <c r="J80" i="447"/>
  <c r="I80" i="447"/>
  <c r="Z79" i="447"/>
  <c r="J79" i="447"/>
  <c r="I79" i="447"/>
  <c r="Z78" i="447"/>
  <c r="J78" i="447"/>
  <c r="I78" i="447"/>
  <c r="Z77" i="447"/>
  <c r="J77" i="447"/>
  <c r="I77" i="447"/>
  <c r="Z76" i="447"/>
  <c r="J76" i="447"/>
  <c r="I76" i="447"/>
  <c r="Z75" i="447"/>
  <c r="J75" i="447"/>
  <c r="I75" i="447"/>
  <c r="Z74" i="447"/>
  <c r="J74" i="447"/>
  <c r="I74" i="447"/>
  <c r="Z73" i="447"/>
  <c r="J73" i="447"/>
  <c r="I73" i="447"/>
  <c r="Z72" i="447"/>
  <c r="J72" i="447"/>
  <c r="I72" i="447"/>
  <c r="Z71" i="447"/>
  <c r="J71" i="447"/>
  <c r="I71" i="447"/>
  <c r="Z70" i="447"/>
  <c r="J70" i="447"/>
  <c r="I70" i="447"/>
  <c r="Z69" i="447"/>
  <c r="J69" i="447"/>
  <c r="I69" i="447"/>
  <c r="Z68" i="447"/>
  <c r="J68" i="447"/>
  <c r="I68" i="447"/>
  <c r="Z67" i="447"/>
  <c r="J67" i="447"/>
  <c r="I67" i="447"/>
  <c r="Z66" i="447"/>
  <c r="J66" i="447"/>
  <c r="I66" i="447"/>
  <c r="Z65" i="447"/>
  <c r="J65" i="447"/>
  <c r="I65" i="447"/>
  <c r="Z64" i="447"/>
  <c r="J64" i="447"/>
  <c r="I64" i="447"/>
  <c r="Z63" i="447"/>
  <c r="J63" i="447"/>
  <c r="I63" i="447"/>
  <c r="Z62" i="447"/>
  <c r="J62" i="447"/>
  <c r="I62" i="447"/>
  <c r="Z61" i="447"/>
  <c r="J61" i="447"/>
  <c r="I61" i="447"/>
  <c r="Z60" i="447"/>
  <c r="J60" i="447"/>
  <c r="I60" i="447"/>
  <c r="Z59" i="447"/>
  <c r="J59" i="447"/>
  <c r="I59" i="447"/>
  <c r="Z58" i="447"/>
  <c r="J58" i="447"/>
  <c r="I58" i="447"/>
  <c r="Z57" i="447"/>
  <c r="J57" i="447"/>
  <c r="I57" i="447"/>
  <c r="Z56" i="447"/>
  <c r="J56" i="447"/>
  <c r="I56" i="447"/>
  <c r="Z55" i="447"/>
  <c r="J55" i="447"/>
  <c r="I55" i="447"/>
  <c r="Z54" i="447"/>
  <c r="J54" i="447"/>
  <c r="I54" i="447"/>
  <c r="Z53" i="447"/>
  <c r="J53" i="447"/>
  <c r="I53" i="447"/>
  <c r="Z52" i="447"/>
  <c r="J52" i="447"/>
  <c r="I52" i="447"/>
  <c r="Z51" i="447"/>
  <c r="J51" i="447"/>
  <c r="I51" i="447"/>
  <c r="Z50" i="447"/>
  <c r="J50" i="447"/>
  <c r="I50" i="447"/>
  <c r="Z49" i="447"/>
  <c r="J49" i="447"/>
  <c r="I49" i="447"/>
  <c r="Z48" i="447"/>
  <c r="J48" i="447"/>
  <c r="I48" i="447"/>
  <c r="Z47" i="447"/>
  <c r="J47" i="447"/>
  <c r="I47" i="447"/>
  <c r="Z46" i="447"/>
  <c r="J46" i="447"/>
  <c r="I46" i="447"/>
  <c r="Z45" i="447"/>
  <c r="J45" i="447"/>
  <c r="I45" i="447"/>
  <c r="Z44" i="447"/>
  <c r="J44" i="447"/>
  <c r="I44" i="447"/>
  <c r="Z43" i="447"/>
  <c r="J43" i="447"/>
  <c r="I43" i="447"/>
  <c r="Z42" i="447"/>
  <c r="J42" i="447"/>
  <c r="I42" i="447"/>
  <c r="Z41" i="447"/>
  <c r="J41" i="447"/>
  <c r="I41" i="447"/>
  <c r="Z40" i="447"/>
  <c r="J40" i="447"/>
  <c r="I40" i="447"/>
  <c r="Z39" i="447"/>
  <c r="J39" i="447"/>
  <c r="I39" i="447"/>
  <c r="Z38" i="447"/>
  <c r="J38" i="447"/>
  <c r="I38" i="447"/>
  <c r="Z37" i="447"/>
  <c r="J37" i="447"/>
  <c r="I37" i="447"/>
  <c r="Z36" i="447"/>
  <c r="J36" i="447"/>
  <c r="I36" i="447"/>
  <c r="Z35" i="447"/>
  <c r="J35" i="447"/>
  <c r="I35" i="447"/>
  <c r="Z34" i="447"/>
  <c r="J34" i="447"/>
  <c r="I34" i="447"/>
  <c r="Z33" i="447"/>
  <c r="J33" i="447"/>
  <c r="I33" i="447"/>
  <c r="Z32" i="447"/>
  <c r="J32" i="447"/>
  <c r="I32" i="447"/>
  <c r="Z31" i="447"/>
  <c r="J31" i="447"/>
  <c r="I31" i="447"/>
  <c r="Z30" i="447"/>
  <c r="J30" i="447"/>
  <c r="I30" i="447"/>
  <c r="Z29" i="447"/>
  <c r="J29" i="447"/>
  <c r="I29" i="447"/>
  <c r="Z28" i="447"/>
  <c r="J28" i="447"/>
  <c r="I28" i="447"/>
  <c r="Z27" i="447"/>
  <c r="J27" i="447"/>
  <c r="I27" i="447"/>
  <c r="Z26" i="447"/>
  <c r="J26" i="447"/>
  <c r="I26" i="447"/>
  <c r="Z25" i="447"/>
  <c r="J25" i="447"/>
  <c r="I25" i="447"/>
  <c r="Z24" i="447"/>
  <c r="J24" i="447"/>
  <c r="I24" i="447"/>
  <c r="Z23" i="447"/>
  <c r="J23" i="447"/>
  <c r="I23" i="447"/>
  <c r="Z22" i="447"/>
  <c r="J22" i="447"/>
  <c r="I22" i="447"/>
  <c r="Z21" i="447"/>
  <c r="J21" i="447"/>
  <c r="I21" i="447"/>
  <c r="J20" i="447"/>
  <c r="I20" i="447"/>
  <c r="J10" i="447"/>
  <c r="R9" i="447"/>
  <c r="J9" i="447"/>
  <c r="R8" i="447"/>
  <c r="J7" i="447"/>
  <c r="J6" i="447"/>
  <c r="J4" i="447"/>
  <c r="Q101" i="447" s="1"/>
  <c r="J3" i="447"/>
  <c r="R98" i="447" s="1"/>
  <c r="J155" i="446"/>
  <c r="I157" i="446" s="1"/>
  <c r="J157" i="446" s="1"/>
  <c r="I159" i="446" s="1"/>
  <c r="Z20" i="446" s="1"/>
  <c r="AA20" i="446" s="1"/>
  <c r="Z149" i="446"/>
  <c r="J149" i="446"/>
  <c r="I149" i="446"/>
  <c r="Z148" i="446"/>
  <c r="J148" i="446"/>
  <c r="I148" i="446"/>
  <c r="Z147" i="446"/>
  <c r="J147" i="446"/>
  <c r="I147" i="446"/>
  <c r="Z146" i="446"/>
  <c r="J146" i="446"/>
  <c r="I146" i="446"/>
  <c r="Z145" i="446"/>
  <c r="J145" i="446"/>
  <c r="I145" i="446"/>
  <c r="Z144" i="446"/>
  <c r="J144" i="446"/>
  <c r="I144" i="446"/>
  <c r="Z143" i="446"/>
  <c r="J143" i="446"/>
  <c r="I143" i="446"/>
  <c r="Z142" i="446"/>
  <c r="J142" i="446"/>
  <c r="I142" i="446"/>
  <c r="Z141" i="446"/>
  <c r="J141" i="446"/>
  <c r="I141" i="446"/>
  <c r="Z140" i="446"/>
  <c r="J140" i="446"/>
  <c r="I140" i="446"/>
  <c r="Z139" i="446"/>
  <c r="J139" i="446"/>
  <c r="I139" i="446"/>
  <c r="Z138" i="446"/>
  <c r="J138" i="446"/>
  <c r="I138" i="446"/>
  <c r="Z137" i="446"/>
  <c r="J137" i="446"/>
  <c r="I137" i="446"/>
  <c r="Z136" i="446"/>
  <c r="J136" i="446"/>
  <c r="I136" i="446"/>
  <c r="Z135" i="446"/>
  <c r="J135" i="446"/>
  <c r="I135" i="446"/>
  <c r="Z134" i="446"/>
  <c r="J134" i="446"/>
  <c r="I134" i="446"/>
  <c r="Z133" i="446"/>
  <c r="J133" i="446"/>
  <c r="I133" i="446"/>
  <c r="Z132" i="446"/>
  <c r="J132" i="446"/>
  <c r="I132" i="446"/>
  <c r="Z131" i="446"/>
  <c r="J131" i="446"/>
  <c r="I131" i="446"/>
  <c r="Z130" i="446"/>
  <c r="J130" i="446"/>
  <c r="I130" i="446"/>
  <c r="Z129" i="446"/>
  <c r="J129" i="446"/>
  <c r="I129" i="446"/>
  <c r="Z128" i="446"/>
  <c r="J128" i="446"/>
  <c r="I128" i="446"/>
  <c r="Z127" i="446"/>
  <c r="J127" i="446"/>
  <c r="I127" i="446"/>
  <c r="Z126" i="446"/>
  <c r="J126" i="446"/>
  <c r="I126" i="446"/>
  <c r="Z125" i="446"/>
  <c r="J125" i="446"/>
  <c r="I125" i="446"/>
  <c r="Z124" i="446"/>
  <c r="J124" i="446"/>
  <c r="I124" i="446"/>
  <c r="Z123" i="446"/>
  <c r="J123" i="446"/>
  <c r="I123" i="446"/>
  <c r="Z122" i="446"/>
  <c r="J122" i="446"/>
  <c r="I122" i="446"/>
  <c r="Z121" i="446"/>
  <c r="J121" i="446"/>
  <c r="I121" i="446"/>
  <c r="Z120" i="446"/>
  <c r="J120" i="446"/>
  <c r="I120" i="446"/>
  <c r="Z119" i="446"/>
  <c r="J119" i="446"/>
  <c r="I119" i="446"/>
  <c r="Z118" i="446"/>
  <c r="J118" i="446"/>
  <c r="I118" i="446"/>
  <c r="Z117" i="446"/>
  <c r="J117" i="446"/>
  <c r="I117" i="446"/>
  <c r="Z116" i="446"/>
  <c r="J116" i="446"/>
  <c r="I116" i="446"/>
  <c r="Z115" i="446"/>
  <c r="J115" i="446"/>
  <c r="I115" i="446"/>
  <c r="Z114" i="446"/>
  <c r="J114" i="446"/>
  <c r="I114" i="446"/>
  <c r="Z113" i="446"/>
  <c r="J113" i="446"/>
  <c r="I113" i="446"/>
  <c r="Z112" i="446"/>
  <c r="J112" i="446"/>
  <c r="I112" i="446"/>
  <c r="Z111" i="446"/>
  <c r="J111" i="446"/>
  <c r="I111" i="446"/>
  <c r="Z110" i="446"/>
  <c r="J110" i="446"/>
  <c r="I110" i="446"/>
  <c r="Z109" i="446"/>
  <c r="J109" i="446"/>
  <c r="I109" i="446"/>
  <c r="Z108" i="446"/>
  <c r="J108" i="446"/>
  <c r="I108" i="446"/>
  <c r="Z107" i="446"/>
  <c r="J107" i="446"/>
  <c r="I107" i="446"/>
  <c r="Z106" i="446"/>
  <c r="J106" i="446"/>
  <c r="I106" i="446"/>
  <c r="Z105" i="446"/>
  <c r="J105" i="446"/>
  <c r="I105" i="446"/>
  <c r="Z104" i="446"/>
  <c r="J104" i="446"/>
  <c r="I104" i="446"/>
  <c r="Z103" i="446"/>
  <c r="J103" i="446"/>
  <c r="I103" i="446"/>
  <c r="Z102" i="446"/>
  <c r="J102" i="446"/>
  <c r="I102" i="446"/>
  <c r="Z101" i="446"/>
  <c r="J101" i="446"/>
  <c r="I101" i="446"/>
  <c r="Z100" i="446"/>
  <c r="J100" i="446"/>
  <c r="I100" i="446"/>
  <c r="Z99" i="446"/>
  <c r="J99" i="446"/>
  <c r="I99" i="446"/>
  <c r="Z98" i="446"/>
  <c r="J98" i="446"/>
  <c r="I98" i="446"/>
  <c r="Z97" i="446"/>
  <c r="J97" i="446"/>
  <c r="I97" i="446"/>
  <c r="Z96" i="446"/>
  <c r="J96" i="446"/>
  <c r="I96" i="446"/>
  <c r="Z95" i="446"/>
  <c r="J95" i="446"/>
  <c r="I95" i="446"/>
  <c r="Z94" i="446"/>
  <c r="J94" i="446"/>
  <c r="I94" i="446"/>
  <c r="Z93" i="446"/>
  <c r="J93" i="446"/>
  <c r="I93" i="446"/>
  <c r="Z92" i="446"/>
  <c r="J92" i="446"/>
  <c r="I92" i="446"/>
  <c r="Z91" i="446"/>
  <c r="J91" i="446"/>
  <c r="I91" i="446"/>
  <c r="Z90" i="446"/>
  <c r="J90" i="446"/>
  <c r="I90" i="446"/>
  <c r="Z89" i="446"/>
  <c r="J89" i="446"/>
  <c r="I89" i="446"/>
  <c r="Z88" i="446"/>
  <c r="J88" i="446"/>
  <c r="I88" i="446"/>
  <c r="Z87" i="446"/>
  <c r="J87" i="446"/>
  <c r="I87" i="446"/>
  <c r="Z86" i="446"/>
  <c r="J86" i="446"/>
  <c r="I86" i="446"/>
  <c r="J85" i="446"/>
  <c r="I85" i="446"/>
  <c r="Z84" i="446"/>
  <c r="J84" i="446"/>
  <c r="I84" i="446"/>
  <c r="Z83" i="446"/>
  <c r="J83" i="446"/>
  <c r="I83" i="446"/>
  <c r="Z82" i="446"/>
  <c r="J82" i="446"/>
  <c r="I82" i="446"/>
  <c r="Z81" i="446"/>
  <c r="J81" i="446"/>
  <c r="I81" i="446"/>
  <c r="Z80" i="446"/>
  <c r="J80" i="446"/>
  <c r="I80" i="446"/>
  <c r="Z79" i="446"/>
  <c r="J79" i="446"/>
  <c r="I79" i="446"/>
  <c r="Z78" i="446"/>
  <c r="J78" i="446"/>
  <c r="I78" i="446"/>
  <c r="Z77" i="446"/>
  <c r="J77" i="446"/>
  <c r="I77" i="446"/>
  <c r="Z76" i="446"/>
  <c r="J76" i="446"/>
  <c r="I76" i="446"/>
  <c r="Z75" i="446"/>
  <c r="J75" i="446"/>
  <c r="I75" i="446"/>
  <c r="Z74" i="446"/>
  <c r="J74" i="446"/>
  <c r="I74" i="446"/>
  <c r="Z73" i="446"/>
  <c r="J73" i="446"/>
  <c r="I73" i="446"/>
  <c r="Z72" i="446"/>
  <c r="J72" i="446"/>
  <c r="I72" i="446"/>
  <c r="Z71" i="446"/>
  <c r="J71" i="446"/>
  <c r="I71" i="446"/>
  <c r="Z70" i="446"/>
  <c r="J70" i="446"/>
  <c r="I70" i="446"/>
  <c r="Z69" i="446"/>
  <c r="J69" i="446"/>
  <c r="I69" i="446"/>
  <c r="Z68" i="446"/>
  <c r="J68" i="446"/>
  <c r="I68" i="446"/>
  <c r="Z67" i="446"/>
  <c r="J67" i="446"/>
  <c r="I67" i="446"/>
  <c r="Z66" i="446"/>
  <c r="J66" i="446"/>
  <c r="I66" i="446"/>
  <c r="Z65" i="446"/>
  <c r="J65" i="446"/>
  <c r="I65" i="446"/>
  <c r="Z64" i="446"/>
  <c r="J64" i="446"/>
  <c r="I64" i="446"/>
  <c r="Z63" i="446"/>
  <c r="J63" i="446"/>
  <c r="I63" i="446"/>
  <c r="Z62" i="446"/>
  <c r="J62" i="446"/>
  <c r="I62" i="446"/>
  <c r="Z61" i="446"/>
  <c r="J61" i="446"/>
  <c r="I61" i="446"/>
  <c r="Z60" i="446"/>
  <c r="J60" i="446"/>
  <c r="I60" i="446"/>
  <c r="Z59" i="446"/>
  <c r="J59" i="446"/>
  <c r="I59" i="446"/>
  <c r="Z58" i="446"/>
  <c r="J58" i="446"/>
  <c r="I58" i="446"/>
  <c r="Z57" i="446"/>
  <c r="J57" i="446"/>
  <c r="I57" i="446"/>
  <c r="Z56" i="446"/>
  <c r="J56" i="446"/>
  <c r="I56" i="446"/>
  <c r="Z55" i="446"/>
  <c r="J55" i="446"/>
  <c r="I55" i="446"/>
  <c r="Z54" i="446"/>
  <c r="J54" i="446"/>
  <c r="I54" i="446"/>
  <c r="Z53" i="446"/>
  <c r="J53" i="446"/>
  <c r="I53" i="446"/>
  <c r="Z52" i="446"/>
  <c r="J52" i="446"/>
  <c r="I52" i="446"/>
  <c r="Z51" i="446"/>
  <c r="J51" i="446"/>
  <c r="I51" i="446"/>
  <c r="Z50" i="446"/>
  <c r="J50" i="446"/>
  <c r="I50" i="446"/>
  <c r="Z49" i="446"/>
  <c r="J49" i="446"/>
  <c r="I49" i="446"/>
  <c r="Z48" i="446"/>
  <c r="J48" i="446"/>
  <c r="I48" i="446"/>
  <c r="Z47" i="446"/>
  <c r="J47" i="446"/>
  <c r="I47" i="446"/>
  <c r="Z46" i="446"/>
  <c r="J46" i="446"/>
  <c r="I46" i="446"/>
  <c r="Z45" i="446"/>
  <c r="J45" i="446"/>
  <c r="I45" i="446"/>
  <c r="Z44" i="446"/>
  <c r="J44" i="446"/>
  <c r="I44" i="446"/>
  <c r="Z43" i="446"/>
  <c r="J43" i="446"/>
  <c r="I43" i="446"/>
  <c r="Z42" i="446"/>
  <c r="J42" i="446"/>
  <c r="I42" i="446"/>
  <c r="Z41" i="446"/>
  <c r="J41" i="446"/>
  <c r="I41" i="446"/>
  <c r="Z40" i="446"/>
  <c r="J40" i="446"/>
  <c r="I40" i="446"/>
  <c r="Z39" i="446"/>
  <c r="J39" i="446"/>
  <c r="I39" i="446"/>
  <c r="Z38" i="446"/>
  <c r="J38" i="446"/>
  <c r="I38" i="446"/>
  <c r="Z37" i="446"/>
  <c r="J37" i="446"/>
  <c r="I37" i="446"/>
  <c r="Z36" i="446"/>
  <c r="J36" i="446"/>
  <c r="I36" i="446"/>
  <c r="Z35" i="446"/>
  <c r="J35" i="446"/>
  <c r="I35" i="446"/>
  <c r="Z34" i="446"/>
  <c r="J34" i="446"/>
  <c r="I34" i="446"/>
  <c r="Z33" i="446"/>
  <c r="J33" i="446"/>
  <c r="I33" i="446"/>
  <c r="Z32" i="446"/>
  <c r="J32" i="446"/>
  <c r="I32" i="446"/>
  <c r="Z31" i="446"/>
  <c r="J31" i="446"/>
  <c r="I31" i="446"/>
  <c r="Z30" i="446"/>
  <c r="J30" i="446"/>
  <c r="I30" i="446"/>
  <c r="Z29" i="446"/>
  <c r="J29" i="446"/>
  <c r="I29" i="446"/>
  <c r="Z28" i="446"/>
  <c r="J28" i="446"/>
  <c r="I28" i="446"/>
  <c r="Z27" i="446"/>
  <c r="J27" i="446"/>
  <c r="I27" i="446"/>
  <c r="Z26" i="446"/>
  <c r="J26" i="446"/>
  <c r="I26" i="446"/>
  <c r="Z25" i="446"/>
  <c r="J25" i="446"/>
  <c r="I25" i="446"/>
  <c r="Z24" i="446"/>
  <c r="J24" i="446"/>
  <c r="I24" i="446"/>
  <c r="Z23" i="446"/>
  <c r="J23" i="446"/>
  <c r="I23" i="446"/>
  <c r="Z22" i="446"/>
  <c r="J22" i="446"/>
  <c r="I22" i="446"/>
  <c r="Z21" i="446"/>
  <c r="J21" i="446"/>
  <c r="I21" i="446"/>
  <c r="J20" i="446"/>
  <c r="I20" i="446"/>
  <c r="J10" i="446"/>
  <c r="R9" i="446"/>
  <c r="J9" i="446"/>
  <c r="R8" i="446"/>
  <c r="J7" i="446"/>
  <c r="J6" i="446"/>
  <c r="J4" i="446"/>
  <c r="Q68" i="446" s="1"/>
  <c r="J3" i="446"/>
  <c r="J155" i="445"/>
  <c r="I157" i="445" s="1"/>
  <c r="J157" i="445" s="1"/>
  <c r="I159" i="445" s="1"/>
  <c r="Z20" i="445" s="1"/>
  <c r="AA20" i="445" s="1"/>
  <c r="Z149" i="445"/>
  <c r="J149" i="445"/>
  <c r="I149" i="445"/>
  <c r="Z148" i="445"/>
  <c r="J148" i="445"/>
  <c r="I148" i="445"/>
  <c r="Z147" i="445"/>
  <c r="J147" i="445"/>
  <c r="I147" i="445"/>
  <c r="Z146" i="445"/>
  <c r="J146" i="445"/>
  <c r="I146" i="445"/>
  <c r="Z145" i="445"/>
  <c r="J145" i="445"/>
  <c r="I145" i="445"/>
  <c r="Z144" i="445"/>
  <c r="J144" i="445"/>
  <c r="I144" i="445"/>
  <c r="Z143" i="445"/>
  <c r="J143" i="445"/>
  <c r="I143" i="445"/>
  <c r="Z142" i="445"/>
  <c r="J142" i="445"/>
  <c r="I142" i="445"/>
  <c r="Z141" i="445"/>
  <c r="J141" i="445"/>
  <c r="I141" i="445"/>
  <c r="Z140" i="445"/>
  <c r="J140" i="445"/>
  <c r="I140" i="445"/>
  <c r="Z139" i="445"/>
  <c r="J139" i="445"/>
  <c r="I139" i="445"/>
  <c r="Z138" i="445"/>
  <c r="J138" i="445"/>
  <c r="I138" i="445"/>
  <c r="Z137" i="445"/>
  <c r="J137" i="445"/>
  <c r="I137" i="445"/>
  <c r="Z136" i="445"/>
  <c r="J136" i="445"/>
  <c r="I136" i="445"/>
  <c r="Z135" i="445"/>
  <c r="J135" i="445"/>
  <c r="I135" i="445"/>
  <c r="Z134" i="445"/>
  <c r="J134" i="445"/>
  <c r="I134" i="445"/>
  <c r="Z133" i="445"/>
  <c r="J133" i="445"/>
  <c r="I133" i="445"/>
  <c r="Z132" i="445"/>
  <c r="J132" i="445"/>
  <c r="I132" i="445"/>
  <c r="Z131" i="445"/>
  <c r="J131" i="445"/>
  <c r="I131" i="445"/>
  <c r="Z130" i="445"/>
  <c r="J130" i="445"/>
  <c r="I130" i="445"/>
  <c r="Z129" i="445"/>
  <c r="J129" i="445"/>
  <c r="I129" i="445"/>
  <c r="Z128" i="445"/>
  <c r="J128" i="445"/>
  <c r="I128" i="445"/>
  <c r="Z127" i="445"/>
  <c r="J127" i="445"/>
  <c r="I127" i="445"/>
  <c r="Z126" i="445"/>
  <c r="J126" i="445"/>
  <c r="I126" i="445"/>
  <c r="Z125" i="445"/>
  <c r="J125" i="445"/>
  <c r="I125" i="445"/>
  <c r="Z124" i="445"/>
  <c r="J124" i="445"/>
  <c r="I124" i="445"/>
  <c r="Z123" i="445"/>
  <c r="J123" i="445"/>
  <c r="I123" i="445"/>
  <c r="Z122" i="445"/>
  <c r="J122" i="445"/>
  <c r="I122" i="445"/>
  <c r="Z121" i="445"/>
  <c r="J121" i="445"/>
  <c r="I121" i="445"/>
  <c r="Z120" i="445"/>
  <c r="J120" i="445"/>
  <c r="I120" i="445"/>
  <c r="Z119" i="445"/>
  <c r="J119" i="445"/>
  <c r="I119" i="445"/>
  <c r="Z118" i="445"/>
  <c r="J118" i="445"/>
  <c r="I118" i="445"/>
  <c r="Z117" i="445"/>
  <c r="J117" i="445"/>
  <c r="I117" i="445"/>
  <c r="Z116" i="445"/>
  <c r="J116" i="445"/>
  <c r="I116" i="445"/>
  <c r="Z115" i="445"/>
  <c r="J115" i="445"/>
  <c r="I115" i="445"/>
  <c r="Z114" i="445"/>
  <c r="J114" i="445"/>
  <c r="I114" i="445"/>
  <c r="Z113" i="445"/>
  <c r="J113" i="445"/>
  <c r="I113" i="445"/>
  <c r="Z112" i="445"/>
  <c r="J112" i="445"/>
  <c r="I112" i="445"/>
  <c r="Z111" i="445"/>
  <c r="J111" i="445"/>
  <c r="I111" i="445"/>
  <c r="Z110" i="445"/>
  <c r="J110" i="445"/>
  <c r="I110" i="445"/>
  <c r="Z109" i="445"/>
  <c r="J109" i="445"/>
  <c r="I109" i="445"/>
  <c r="Z108" i="445"/>
  <c r="J108" i="445"/>
  <c r="I108" i="445"/>
  <c r="Z107" i="445"/>
  <c r="J107" i="445"/>
  <c r="I107" i="445"/>
  <c r="Z106" i="445"/>
  <c r="J106" i="445"/>
  <c r="I106" i="445"/>
  <c r="Z105" i="445"/>
  <c r="J105" i="445"/>
  <c r="I105" i="445"/>
  <c r="Z104" i="445"/>
  <c r="J104" i="445"/>
  <c r="I104" i="445"/>
  <c r="Z103" i="445"/>
  <c r="J103" i="445"/>
  <c r="I103" i="445"/>
  <c r="Z102" i="445"/>
  <c r="J102" i="445"/>
  <c r="I102" i="445"/>
  <c r="Z101" i="445"/>
  <c r="J101" i="445"/>
  <c r="I101" i="445"/>
  <c r="Z100" i="445"/>
  <c r="J100" i="445"/>
  <c r="I100" i="445"/>
  <c r="Z99" i="445"/>
  <c r="J99" i="445"/>
  <c r="I99" i="445"/>
  <c r="Z98" i="445"/>
  <c r="J98" i="445"/>
  <c r="I98" i="445"/>
  <c r="Z97" i="445"/>
  <c r="J97" i="445"/>
  <c r="I97" i="445"/>
  <c r="Z96" i="445"/>
  <c r="J96" i="445"/>
  <c r="I96" i="445"/>
  <c r="Z95" i="445"/>
  <c r="J95" i="445"/>
  <c r="I95" i="445"/>
  <c r="Z94" i="445"/>
  <c r="J94" i="445"/>
  <c r="I94" i="445"/>
  <c r="Z93" i="445"/>
  <c r="J93" i="445"/>
  <c r="I93" i="445"/>
  <c r="Z92" i="445"/>
  <c r="J92" i="445"/>
  <c r="I92" i="445"/>
  <c r="Z91" i="445"/>
  <c r="J91" i="445"/>
  <c r="I91" i="445"/>
  <c r="Z90" i="445"/>
  <c r="J90" i="445"/>
  <c r="I90" i="445"/>
  <c r="Z89" i="445"/>
  <c r="J89" i="445"/>
  <c r="I89" i="445"/>
  <c r="Z88" i="445"/>
  <c r="J88" i="445"/>
  <c r="I88" i="445"/>
  <c r="Z87" i="445"/>
  <c r="J87" i="445"/>
  <c r="I87" i="445"/>
  <c r="Z86" i="445"/>
  <c r="J86" i="445"/>
  <c r="I86" i="445"/>
  <c r="J85" i="445"/>
  <c r="I85" i="445"/>
  <c r="Z84" i="445"/>
  <c r="J84" i="445"/>
  <c r="I84" i="445"/>
  <c r="Z83" i="445"/>
  <c r="J83" i="445"/>
  <c r="I83" i="445"/>
  <c r="Z82" i="445"/>
  <c r="J82" i="445"/>
  <c r="I82" i="445"/>
  <c r="Z81" i="445"/>
  <c r="J81" i="445"/>
  <c r="I81" i="445"/>
  <c r="Z80" i="445"/>
  <c r="J80" i="445"/>
  <c r="I80" i="445"/>
  <c r="Z79" i="445"/>
  <c r="J79" i="445"/>
  <c r="I79" i="445"/>
  <c r="Z78" i="445"/>
  <c r="J78" i="445"/>
  <c r="I78" i="445"/>
  <c r="Z77" i="445"/>
  <c r="J77" i="445"/>
  <c r="I77" i="445"/>
  <c r="Z76" i="445"/>
  <c r="J76" i="445"/>
  <c r="I76" i="445"/>
  <c r="Z75" i="445"/>
  <c r="J75" i="445"/>
  <c r="I75" i="445"/>
  <c r="Z74" i="445"/>
  <c r="J74" i="445"/>
  <c r="I74" i="445"/>
  <c r="Z73" i="445"/>
  <c r="J73" i="445"/>
  <c r="I73" i="445"/>
  <c r="Z72" i="445"/>
  <c r="J72" i="445"/>
  <c r="I72" i="445"/>
  <c r="Z71" i="445"/>
  <c r="J71" i="445"/>
  <c r="I71" i="445"/>
  <c r="Z70" i="445"/>
  <c r="J70" i="445"/>
  <c r="I70" i="445"/>
  <c r="Z69" i="445"/>
  <c r="J69" i="445"/>
  <c r="I69" i="445"/>
  <c r="Z68" i="445"/>
  <c r="J68" i="445"/>
  <c r="I68" i="445"/>
  <c r="Z67" i="445"/>
  <c r="J67" i="445"/>
  <c r="I67" i="445"/>
  <c r="Z66" i="445"/>
  <c r="J66" i="445"/>
  <c r="I66" i="445"/>
  <c r="Z65" i="445"/>
  <c r="J65" i="445"/>
  <c r="I65" i="445"/>
  <c r="Z64" i="445"/>
  <c r="J64" i="445"/>
  <c r="I64" i="445"/>
  <c r="Z63" i="445"/>
  <c r="J63" i="445"/>
  <c r="I63" i="445"/>
  <c r="Z62" i="445"/>
  <c r="J62" i="445"/>
  <c r="I62" i="445"/>
  <c r="Z61" i="445"/>
  <c r="J61" i="445"/>
  <c r="I61" i="445"/>
  <c r="Z60" i="445"/>
  <c r="J60" i="445"/>
  <c r="I60" i="445"/>
  <c r="Z59" i="445"/>
  <c r="J59" i="445"/>
  <c r="I59" i="445"/>
  <c r="Z58" i="445"/>
  <c r="J58" i="445"/>
  <c r="I58" i="445"/>
  <c r="Z57" i="445"/>
  <c r="J57" i="445"/>
  <c r="I57" i="445"/>
  <c r="Z56" i="445"/>
  <c r="J56" i="445"/>
  <c r="I56" i="445"/>
  <c r="Z55" i="445"/>
  <c r="J55" i="445"/>
  <c r="I55" i="445"/>
  <c r="Z54" i="445"/>
  <c r="J54" i="445"/>
  <c r="I54" i="445"/>
  <c r="Z53" i="445"/>
  <c r="J53" i="445"/>
  <c r="I53" i="445"/>
  <c r="Z52" i="445"/>
  <c r="J52" i="445"/>
  <c r="I52" i="445"/>
  <c r="Z51" i="445"/>
  <c r="J51" i="445"/>
  <c r="I51" i="445"/>
  <c r="Z50" i="445"/>
  <c r="J50" i="445"/>
  <c r="I50" i="445"/>
  <c r="Z49" i="445"/>
  <c r="J49" i="445"/>
  <c r="I49" i="445"/>
  <c r="Z48" i="445"/>
  <c r="J48" i="445"/>
  <c r="I48" i="445"/>
  <c r="Z47" i="445"/>
  <c r="J47" i="445"/>
  <c r="I47" i="445"/>
  <c r="Z46" i="445"/>
  <c r="J46" i="445"/>
  <c r="I46" i="445"/>
  <c r="Z45" i="445"/>
  <c r="J45" i="445"/>
  <c r="I45" i="445"/>
  <c r="Z44" i="445"/>
  <c r="J44" i="445"/>
  <c r="I44" i="445"/>
  <c r="Z43" i="445"/>
  <c r="J43" i="445"/>
  <c r="I43" i="445"/>
  <c r="Z42" i="445"/>
  <c r="J42" i="445"/>
  <c r="I42" i="445"/>
  <c r="Z41" i="445"/>
  <c r="J41" i="445"/>
  <c r="I41" i="445"/>
  <c r="Z40" i="445"/>
  <c r="J40" i="445"/>
  <c r="I40" i="445"/>
  <c r="Z39" i="445"/>
  <c r="J39" i="445"/>
  <c r="I39" i="445"/>
  <c r="Z38" i="445"/>
  <c r="J38" i="445"/>
  <c r="I38" i="445"/>
  <c r="Z37" i="445"/>
  <c r="J37" i="445"/>
  <c r="I37" i="445"/>
  <c r="Z36" i="445"/>
  <c r="J36" i="445"/>
  <c r="I36" i="445"/>
  <c r="Z35" i="445"/>
  <c r="J35" i="445"/>
  <c r="I35" i="445"/>
  <c r="Z34" i="445"/>
  <c r="J34" i="445"/>
  <c r="I34" i="445"/>
  <c r="Z33" i="445"/>
  <c r="J33" i="445"/>
  <c r="I33" i="445"/>
  <c r="Z32" i="445"/>
  <c r="J32" i="445"/>
  <c r="I32" i="445"/>
  <c r="Z31" i="445"/>
  <c r="J31" i="445"/>
  <c r="I31" i="445"/>
  <c r="Z30" i="445"/>
  <c r="J30" i="445"/>
  <c r="I30" i="445"/>
  <c r="Z29" i="445"/>
  <c r="J29" i="445"/>
  <c r="I29" i="445"/>
  <c r="Z28" i="445"/>
  <c r="J28" i="445"/>
  <c r="I28" i="445"/>
  <c r="Z27" i="445"/>
  <c r="J27" i="445"/>
  <c r="I27" i="445"/>
  <c r="Z26" i="445"/>
  <c r="J26" i="445"/>
  <c r="I26" i="445"/>
  <c r="Z25" i="445"/>
  <c r="J25" i="445"/>
  <c r="I25" i="445"/>
  <c r="Z24" i="445"/>
  <c r="J24" i="445"/>
  <c r="I24" i="445"/>
  <c r="Z23" i="445"/>
  <c r="J23" i="445"/>
  <c r="I23" i="445"/>
  <c r="Z22" i="445"/>
  <c r="J22" i="445"/>
  <c r="I22" i="445"/>
  <c r="Z21" i="445"/>
  <c r="J21" i="445"/>
  <c r="I21" i="445"/>
  <c r="J20" i="445"/>
  <c r="I20" i="445"/>
  <c r="J10" i="445"/>
  <c r="R9" i="445"/>
  <c r="J9" i="445"/>
  <c r="R8" i="445"/>
  <c r="J7" i="445"/>
  <c r="J6" i="445"/>
  <c r="J4" i="445"/>
  <c r="J3" i="445"/>
  <c r="J145" i="444"/>
  <c r="I145" i="444"/>
  <c r="J144" i="444"/>
  <c r="I144" i="444"/>
  <c r="J143" i="444"/>
  <c r="I143" i="444"/>
  <c r="J142" i="444"/>
  <c r="I142" i="444"/>
  <c r="J141" i="444"/>
  <c r="I141" i="444"/>
  <c r="J140" i="444"/>
  <c r="I140" i="444"/>
  <c r="J139" i="444"/>
  <c r="I139" i="444"/>
  <c r="J138" i="444"/>
  <c r="I138" i="444"/>
  <c r="J137" i="444"/>
  <c r="I137" i="444"/>
  <c r="J136" i="444"/>
  <c r="I136" i="444"/>
  <c r="J135" i="444"/>
  <c r="I135" i="444"/>
  <c r="J134" i="444"/>
  <c r="I134" i="444"/>
  <c r="J133" i="444"/>
  <c r="I133" i="444"/>
  <c r="J132" i="444"/>
  <c r="I132" i="444"/>
  <c r="J131" i="444"/>
  <c r="I131" i="444"/>
  <c r="J130" i="444"/>
  <c r="I130" i="444"/>
  <c r="J129" i="444"/>
  <c r="I129" i="444"/>
  <c r="J128" i="444"/>
  <c r="I128" i="444"/>
  <c r="J127" i="444"/>
  <c r="I127" i="444"/>
  <c r="J126" i="444"/>
  <c r="I126" i="444"/>
  <c r="J125" i="444"/>
  <c r="I125" i="444"/>
  <c r="J124" i="444"/>
  <c r="I124" i="444"/>
  <c r="J123" i="444"/>
  <c r="I123" i="444"/>
  <c r="J122" i="444"/>
  <c r="I122" i="444"/>
  <c r="J121" i="444"/>
  <c r="I121" i="444"/>
  <c r="J120" i="444"/>
  <c r="I120" i="444"/>
  <c r="J119" i="444"/>
  <c r="I119" i="444"/>
  <c r="J118" i="444"/>
  <c r="I118" i="444"/>
  <c r="J117" i="444"/>
  <c r="I117" i="444"/>
  <c r="J116" i="444"/>
  <c r="I116" i="444"/>
  <c r="J115" i="444"/>
  <c r="I115" i="444"/>
  <c r="J114" i="444"/>
  <c r="I114" i="444"/>
  <c r="J113" i="444"/>
  <c r="I113" i="444"/>
  <c r="J112" i="444"/>
  <c r="I112" i="444"/>
  <c r="J111" i="444"/>
  <c r="I111" i="444"/>
  <c r="J110" i="444"/>
  <c r="I110" i="444"/>
  <c r="J109" i="444"/>
  <c r="I109" i="444"/>
  <c r="J108" i="444"/>
  <c r="I108" i="444"/>
  <c r="J107" i="444"/>
  <c r="I107" i="444"/>
  <c r="J106" i="444"/>
  <c r="I106" i="444"/>
  <c r="J105" i="444"/>
  <c r="I105" i="444"/>
  <c r="J104" i="444"/>
  <c r="I104" i="444"/>
  <c r="J103" i="444"/>
  <c r="I103" i="444"/>
  <c r="J102" i="444"/>
  <c r="I102" i="444"/>
  <c r="J101" i="444"/>
  <c r="I101" i="444"/>
  <c r="J100" i="444"/>
  <c r="I100" i="444"/>
  <c r="J99" i="444"/>
  <c r="I99" i="444"/>
  <c r="J98" i="444"/>
  <c r="I98" i="444"/>
  <c r="J97" i="444"/>
  <c r="I97" i="444"/>
  <c r="J96" i="444"/>
  <c r="I96" i="444"/>
  <c r="J95" i="444"/>
  <c r="I95" i="444"/>
  <c r="J94" i="444"/>
  <c r="I94" i="444"/>
  <c r="J93" i="444"/>
  <c r="I93" i="444"/>
  <c r="J92" i="444"/>
  <c r="I92" i="444"/>
  <c r="J91" i="444"/>
  <c r="I91" i="444"/>
  <c r="J90" i="444"/>
  <c r="I90" i="444"/>
  <c r="J89" i="444"/>
  <c r="I89" i="444"/>
  <c r="J88" i="444"/>
  <c r="I88" i="444"/>
  <c r="J87" i="444"/>
  <c r="I87" i="444"/>
  <c r="J86" i="444"/>
  <c r="I86" i="444"/>
  <c r="J85" i="444"/>
  <c r="I85" i="444"/>
  <c r="J84" i="444"/>
  <c r="I84" i="444"/>
  <c r="J83" i="444"/>
  <c r="I83" i="444"/>
  <c r="J82" i="444"/>
  <c r="I82" i="444"/>
  <c r="J81" i="444"/>
  <c r="I81" i="444"/>
  <c r="J80" i="444"/>
  <c r="I80" i="444"/>
  <c r="J79" i="444"/>
  <c r="I79" i="444"/>
  <c r="J78" i="444"/>
  <c r="I78" i="444"/>
  <c r="J77" i="444"/>
  <c r="I77" i="444"/>
  <c r="J76" i="444"/>
  <c r="I76" i="444"/>
  <c r="J75" i="444"/>
  <c r="I75" i="444"/>
  <c r="J74" i="444"/>
  <c r="I74" i="444"/>
  <c r="J73" i="444"/>
  <c r="I73" i="444"/>
  <c r="J72" i="444"/>
  <c r="I72" i="444"/>
  <c r="J71" i="444"/>
  <c r="I71" i="444"/>
  <c r="J70" i="444"/>
  <c r="I70" i="444"/>
  <c r="J69" i="444"/>
  <c r="I69" i="444"/>
  <c r="J68" i="444"/>
  <c r="I68" i="444"/>
  <c r="J67" i="444"/>
  <c r="I67" i="444"/>
  <c r="J66" i="444"/>
  <c r="I66" i="444"/>
  <c r="J65" i="444"/>
  <c r="I65" i="444"/>
  <c r="J64" i="444"/>
  <c r="I64" i="444"/>
  <c r="J63" i="444"/>
  <c r="I63" i="444"/>
  <c r="J62" i="444"/>
  <c r="I62" i="444"/>
  <c r="J61" i="444"/>
  <c r="I61" i="444"/>
  <c r="J60" i="444"/>
  <c r="I60" i="444"/>
  <c r="J59" i="444"/>
  <c r="I59" i="444"/>
  <c r="J58" i="444"/>
  <c r="I58" i="444"/>
  <c r="J57" i="444"/>
  <c r="I57" i="444"/>
  <c r="J56" i="444"/>
  <c r="I56" i="444"/>
  <c r="J55" i="444"/>
  <c r="I55" i="444"/>
  <c r="J54" i="444"/>
  <c r="I54" i="444"/>
  <c r="J53" i="444"/>
  <c r="I53" i="444"/>
  <c r="J52" i="444"/>
  <c r="I52" i="444"/>
  <c r="J51" i="444"/>
  <c r="I51" i="444"/>
  <c r="J50" i="444"/>
  <c r="I50" i="444"/>
  <c r="J49" i="444"/>
  <c r="I49" i="444"/>
  <c r="J48" i="444"/>
  <c r="I48" i="444"/>
  <c r="J47" i="444"/>
  <c r="I47" i="444"/>
  <c r="J46" i="444"/>
  <c r="I46" i="444"/>
  <c r="J45" i="444"/>
  <c r="I45" i="444"/>
  <c r="J44" i="444"/>
  <c r="I44" i="444"/>
  <c r="J43" i="444"/>
  <c r="I43" i="444"/>
  <c r="J42" i="444"/>
  <c r="I42" i="444"/>
  <c r="J41" i="444"/>
  <c r="I41" i="444"/>
  <c r="J40" i="444"/>
  <c r="I40" i="444"/>
  <c r="J39" i="444"/>
  <c r="I39" i="444"/>
  <c r="J38" i="444"/>
  <c r="I38" i="444"/>
  <c r="J37" i="444"/>
  <c r="I37" i="444"/>
  <c r="J36" i="444"/>
  <c r="I36" i="444"/>
  <c r="J35" i="444"/>
  <c r="I35" i="444"/>
  <c r="J34" i="444"/>
  <c r="I34" i="444"/>
  <c r="J33" i="444"/>
  <c r="I33" i="444"/>
  <c r="J32" i="444"/>
  <c r="I32" i="444"/>
  <c r="J31" i="444"/>
  <c r="I31" i="444"/>
  <c r="J30" i="444"/>
  <c r="I30" i="444"/>
  <c r="J29" i="444"/>
  <c r="I29" i="444"/>
  <c r="J28" i="444"/>
  <c r="I28" i="444"/>
  <c r="J27" i="444"/>
  <c r="I27" i="444"/>
  <c r="J26" i="444"/>
  <c r="I26" i="444"/>
  <c r="J25" i="444"/>
  <c r="I25" i="444"/>
  <c r="J24" i="444"/>
  <c r="I24" i="444"/>
  <c r="J23" i="444"/>
  <c r="I23" i="444"/>
  <c r="J22" i="444"/>
  <c r="I22" i="444"/>
  <c r="J21" i="444"/>
  <c r="I21" i="444"/>
  <c r="J20" i="444"/>
  <c r="I20" i="444"/>
  <c r="J19" i="444"/>
  <c r="I19" i="444"/>
  <c r="J18" i="444"/>
  <c r="I18" i="444"/>
  <c r="J17" i="444"/>
  <c r="I17" i="444"/>
  <c r="T16" i="444"/>
  <c r="T17" i="444" s="1"/>
  <c r="J16" i="444"/>
  <c r="I16" i="444"/>
  <c r="R5" i="444"/>
  <c r="R4" i="444"/>
  <c r="J145" i="443"/>
  <c r="I145" i="443"/>
  <c r="J144" i="443"/>
  <c r="I144" i="443"/>
  <c r="J143" i="443"/>
  <c r="I143" i="443"/>
  <c r="J142" i="443"/>
  <c r="I142" i="443"/>
  <c r="J141" i="443"/>
  <c r="I141" i="443"/>
  <c r="J140" i="443"/>
  <c r="I140" i="443"/>
  <c r="J139" i="443"/>
  <c r="I139" i="443"/>
  <c r="J138" i="443"/>
  <c r="I138" i="443"/>
  <c r="J137" i="443"/>
  <c r="I137" i="443"/>
  <c r="J136" i="443"/>
  <c r="I136" i="443"/>
  <c r="J135" i="443"/>
  <c r="I135" i="443"/>
  <c r="J134" i="443"/>
  <c r="I134" i="443"/>
  <c r="J133" i="443"/>
  <c r="I133" i="443"/>
  <c r="J132" i="443"/>
  <c r="I132" i="443"/>
  <c r="J131" i="443"/>
  <c r="I131" i="443"/>
  <c r="J130" i="443"/>
  <c r="I130" i="443"/>
  <c r="J129" i="443"/>
  <c r="I129" i="443"/>
  <c r="J128" i="443"/>
  <c r="I128" i="443"/>
  <c r="J127" i="443"/>
  <c r="I127" i="443"/>
  <c r="J126" i="443"/>
  <c r="I126" i="443"/>
  <c r="J125" i="443"/>
  <c r="I125" i="443"/>
  <c r="J124" i="443"/>
  <c r="I124" i="443"/>
  <c r="J123" i="443"/>
  <c r="I123" i="443"/>
  <c r="J122" i="443"/>
  <c r="I122" i="443"/>
  <c r="J121" i="443"/>
  <c r="I121" i="443"/>
  <c r="J120" i="443"/>
  <c r="I120" i="443"/>
  <c r="J119" i="443"/>
  <c r="I119" i="443"/>
  <c r="J118" i="443"/>
  <c r="I118" i="443"/>
  <c r="J117" i="443"/>
  <c r="I117" i="443"/>
  <c r="J116" i="443"/>
  <c r="I116" i="443"/>
  <c r="J115" i="443"/>
  <c r="I115" i="443"/>
  <c r="J114" i="443"/>
  <c r="I114" i="443"/>
  <c r="J113" i="443"/>
  <c r="I113" i="443"/>
  <c r="J112" i="443"/>
  <c r="I112" i="443"/>
  <c r="J111" i="443"/>
  <c r="I111" i="443"/>
  <c r="J110" i="443"/>
  <c r="I110" i="443"/>
  <c r="J109" i="443"/>
  <c r="I109" i="443"/>
  <c r="J108" i="443"/>
  <c r="I108" i="443"/>
  <c r="J107" i="443"/>
  <c r="I107" i="443"/>
  <c r="J106" i="443"/>
  <c r="I106" i="443"/>
  <c r="J105" i="443"/>
  <c r="I105" i="443"/>
  <c r="J104" i="443"/>
  <c r="I104" i="443"/>
  <c r="J103" i="443"/>
  <c r="I103" i="443"/>
  <c r="J102" i="443"/>
  <c r="I102" i="443"/>
  <c r="J101" i="443"/>
  <c r="I101" i="443"/>
  <c r="J100" i="443"/>
  <c r="I100" i="443"/>
  <c r="J99" i="443"/>
  <c r="I99" i="443"/>
  <c r="J98" i="443"/>
  <c r="I98" i="443"/>
  <c r="J97" i="443"/>
  <c r="I97" i="443"/>
  <c r="J96" i="443"/>
  <c r="I96" i="443"/>
  <c r="J95" i="443"/>
  <c r="I95" i="443"/>
  <c r="J94" i="443"/>
  <c r="I94" i="443"/>
  <c r="J93" i="443"/>
  <c r="I93" i="443"/>
  <c r="J92" i="443"/>
  <c r="I92" i="443"/>
  <c r="J91" i="443"/>
  <c r="I91" i="443"/>
  <c r="J90" i="443"/>
  <c r="I90" i="443"/>
  <c r="J89" i="443"/>
  <c r="I89" i="443"/>
  <c r="J88" i="443"/>
  <c r="I88" i="443"/>
  <c r="J87" i="443"/>
  <c r="I87" i="443"/>
  <c r="J86" i="443"/>
  <c r="I86" i="443"/>
  <c r="J85" i="443"/>
  <c r="I85" i="443"/>
  <c r="J84" i="443"/>
  <c r="I84" i="443"/>
  <c r="J83" i="443"/>
  <c r="I83" i="443"/>
  <c r="J82" i="443"/>
  <c r="I82" i="443"/>
  <c r="J81" i="443"/>
  <c r="I81" i="443"/>
  <c r="J80" i="443"/>
  <c r="I80" i="443"/>
  <c r="J79" i="443"/>
  <c r="I79" i="443"/>
  <c r="J78" i="443"/>
  <c r="I78" i="443"/>
  <c r="J77" i="443"/>
  <c r="I77" i="443"/>
  <c r="J76" i="443"/>
  <c r="I76" i="443"/>
  <c r="J75" i="443"/>
  <c r="I75" i="443"/>
  <c r="J74" i="443"/>
  <c r="I74" i="443"/>
  <c r="J73" i="443"/>
  <c r="I73" i="443"/>
  <c r="J72" i="443"/>
  <c r="I72" i="443"/>
  <c r="J71" i="443"/>
  <c r="I71" i="443"/>
  <c r="J70" i="443"/>
  <c r="I70" i="443"/>
  <c r="J69" i="443"/>
  <c r="I69" i="443"/>
  <c r="J68" i="443"/>
  <c r="I68" i="443"/>
  <c r="J67" i="443"/>
  <c r="I67" i="443"/>
  <c r="J66" i="443"/>
  <c r="I66" i="443"/>
  <c r="J65" i="443"/>
  <c r="I65" i="443"/>
  <c r="J64" i="443"/>
  <c r="I64" i="443"/>
  <c r="J63" i="443"/>
  <c r="I63" i="443"/>
  <c r="J62" i="443"/>
  <c r="I62" i="443"/>
  <c r="J61" i="443"/>
  <c r="I61" i="443"/>
  <c r="J60" i="443"/>
  <c r="I60" i="443"/>
  <c r="J59" i="443"/>
  <c r="I59" i="443"/>
  <c r="J58" i="443"/>
  <c r="I58" i="443"/>
  <c r="J57" i="443"/>
  <c r="I57" i="443"/>
  <c r="J56" i="443"/>
  <c r="I56" i="443"/>
  <c r="J55" i="443"/>
  <c r="I55" i="443"/>
  <c r="J54" i="443"/>
  <c r="I54" i="443"/>
  <c r="J53" i="443"/>
  <c r="I53" i="443"/>
  <c r="J52" i="443"/>
  <c r="I52" i="443"/>
  <c r="J51" i="443"/>
  <c r="I51" i="443"/>
  <c r="J50" i="443"/>
  <c r="I50" i="443"/>
  <c r="J49" i="443"/>
  <c r="I49" i="443"/>
  <c r="J48" i="443"/>
  <c r="I48" i="443"/>
  <c r="J47" i="443"/>
  <c r="I47" i="443"/>
  <c r="J46" i="443"/>
  <c r="I46" i="443"/>
  <c r="J45" i="443"/>
  <c r="I45" i="443"/>
  <c r="J44" i="443"/>
  <c r="I44" i="443"/>
  <c r="J43" i="443"/>
  <c r="I43" i="443"/>
  <c r="J42" i="443"/>
  <c r="I42" i="443"/>
  <c r="J41" i="443"/>
  <c r="I41" i="443"/>
  <c r="J40" i="443"/>
  <c r="I40" i="443"/>
  <c r="J39" i="443"/>
  <c r="I39" i="443"/>
  <c r="J38" i="443"/>
  <c r="I38" i="443"/>
  <c r="J37" i="443"/>
  <c r="I37" i="443"/>
  <c r="J36" i="443"/>
  <c r="I36" i="443"/>
  <c r="J35" i="443"/>
  <c r="I35" i="443"/>
  <c r="J34" i="443"/>
  <c r="I34" i="443"/>
  <c r="J33" i="443"/>
  <c r="I33" i="443"/>
  <c r="J32" i="443"/>
  <c r="I32" i="443"/>
  <c r="J31" i="443"/>
  <c r="I31" i="443"/>
  <c r="J30" i="443"/>
  <c r="I30" i="443"/>
  <c r="J29" i="443"/>
  <c r="I29" i="443"/>
  <c r="J28" i="443"/>
  <c r="I28" i="443"/>
  <c r="J27" i="443"/>
  <c r="I27" i="443"/>
  <c r="J26" i="443"/>
  <c r="I26" i="443"/>
  <c r="J25" i="443"/>
  <c r="I25" i="443"/>
  <c r="J24" i="443"/>
  <c r="I24" i="443"/>
  <c r="J23" i="443"/>
  <c r="I23" i="443"/>
  <c r="J22" i="443"/>
  <c r="I22" i="443"/>
  <c r="J21" i="443"/>
  <c r="I21" i="443"/>
  <c r="J20" i="443"/>
  <c r="I20" i="443"/>
  <c r="J19" i="443"/>
  <c r="I19" i="443"/>
  <c r="J18" i="443"/>
  <c r="I18" i="443"/>
  <c r="J17" i="443"/>
  <c r="I17" i="443"/>
  <c r="T16" i="443"/>
  <c r="T17" i="443" s="1"/>
  <c r="T18" i="443" s="1"/>
  <c r="T19" i="443" s="1"/>
  <c r="J16" i="443"/>
  <c r="I16" i="443"/>
  <c r="R5" i="443"/>
  <c r="R4" i="443"/>
  <c r="J155" i="442"/>
  <c r="I157" i="442" s="1"/>
  <c r="J157" i="442" s="1"/>
  <c r="I159" i="442" s="1"/>
  <c r="Z149" i="442"/>
  <c r="J149" i="442"/>
  <c r="I149" i="442"/>
  <c r="Z148" i="442"/>
  <c r="J148" i="442"/>
  <c r="I148" i="442"/>
  <c r="Z147" i="442"/>
  <c r="J147" i="442"/>
  <c r="I147" i="442"/>
  <c r="Z146" i="442"/>
  <c r="J146" i="442"/>
  <c r="I146" i="442"/>
  <c r="Z145" i="442"/>
  <c r="J145" i="442"/>
  <c r="I145" i="442"/>
  <c r="Z144" i="442"/>
  <c r="J144" i="442"/>
  <c r="I144" i="442"/>
  <c r="Z143" i="442"/>
  <c r="J143" i="442"/>
  <c r="I143" i="442"/>
  <c r="Z142" i="442"/>
  <c r="J142" i="442"/>
  <c r="I142" i="442"/>
  <c r="Z141" i="442"/>
  <c r="J141" i="442"/>
  <c r="I141" i="442"/>
  <c r="Z140" i="442"/>
  <c r="J140" i="442"/>
  <c r="I140" i="442"/>
  <c r="Z139" i="442"/>
  <c r="J139" i="442"/>
  <c r="I139" i="442"/>
  <c r="Z138" i="442"/>
  <c r="J138" i="442"/>
  <c r="I138" i="442"/>
  <c r="Z137" i="442"/>
  <c r="J137" i="442"/>
  <c r="I137" i="442"/>
  <c r="Z136" i="442"/>
  <c r="J136" i="442"/>
  <c r="I136" i="442"/>
  <c r="Z135" i="442"/>
  <c r="J135" i="442"/>
  <c r="I135" i="442"/>
  <c r="Z134" i="442"/>
  <c r="J134" i="442"/>
  <c r="I134" i="442"/>
  <c r="Z133" i="442"/>
  <c r="J133" i="442"/>
  <c r="I133" i="442"/>
  <c r="Z132" i="442"/>
  <c r="J132" i="442"/>
  <c r="I132" i="442"/>
  <c r="Z131" i="442"/>
  <c r="J131" i="442"/>
  <c r="I131" i="442"/>
  <c r="Z130" i="442"/>
  <c r="J130" i="442"/>
  <c r="I130" i="442"/>
  <c r="Z129" i="442"/>
  <c r="J129" i="442"/>
  <c r="I129" i="442"/>
  <c r="Z128" i="442"/>
  <c r="J128" i="442"/>
  <c r="I128" i="442"/>
  <c r="Z127" i="442"/>
  <c r="J127" i="442"/>
  <c r="I127" i="442"/>
  <c r="Z126" i="442"/>
  <c r="J126" i="442"/>
  <c r="I126" i="442"/>
  <c r="Z125" i="442"/>
  <c r="J125" i="442"/>
  <c r="I125" i="442"/>
  <c r="Z124" i="442"/>
  <c r="J124" i="442"/>
  <c r="I124" i="442"/>
  <c r="Z123" i="442"/>
  <c r="J123" i="442"/>
  <c r="I123" i="442"/>
  <c r="Z122" i="442"/>
  <c r="J122" i="442"/>
  <c r="I122" i="442"/>
  <c r="Z121" i="442"/>
  <c r="J121" i="442"/>
  <c r="I121" i="442"/>
  <c r="Z120" i="442"/>
  <c r="J120" i="442"/>
  <c r="I120" i="442"/>
  <c r="Z119" i="442"/>
  <c r="J119" i="442"/>
  <c r="I119" i="442"/>
  <c r="Z118" i="442"/>
  <c r="J118" i="442"/>
  <c r="I118" i="442"/>
  <c r="Z117" i="442"/>
  <c r="J117" i="442"/>
  <c r="I117" i="442"/>
  <c r="Z116" i="442"/>
  <c r="J116" i="442"/>
  <c r="I116" i="442"/>
  <c r="Z115" i="442"/>
  <c r="J115" i="442"/>
  <c r="I115" i="442"/>
  <c r="Z114" i="442"/>
  <c r="J114" i="442"/>
  <c r="I114" i="442"/>
  <c r="Z113" i="442"/>
  <c r="J113" i="442"/>
  <c r="I113" i="442"/>
  <c r="Z112" i="442"/>
  <c r="J112" i="442"/>
  <c r="I112" i="442"/>
  <c r="Z111" i="442"/>
  <c r="J111" i="442"/>
  <c r="I111" i="442"/>
  <c r="Z110" i="442"/>
  <c r="J110" i="442"/>
  <c r="I110" i="442"/>
  <c r="Z109" i="442"/>
  <c r="J109" i="442"/>
  <c r="I109" i="442"/>
  <c r="Z108" i="442"/>
  <c r="J108" i="442"/>
  <c r="I108" i="442"/>
  <c r="Z107" i="442"/>
  <c r="J107" i="442"/>
  <c r="I107" i="442"/>
  <c r="Z106" i="442"/>
  <c r="J106" i="442"/>
  <c r="I106" i="442"/>
  <c r="Z105" i="442"/>
  <c r="J105" i="442"/>
  <c r="I105" i="442"/>
  <c r="Z104" i="442"/>
  <c r="J104" i="442"/>
  <c r="I104" i="442"/>
  <c r="Z103" i="442"/>
  <c r="J103" i="442"/>
  <c r="I103" i="442"/>
  <c r="Z102" i="442"/>
  <c r="J102" i="442"/>
  <c r="I102" i="442"/>
  <c r="Z101" i="442"/>
  <c r="J101" i="442"/>
  <c r="I101" i="442"/>
  <c r="Z100" i="442"/>
  <c r="J100" i="442"/>
  <c r="I100" i="442"/>
  <c r="Z99" i="442"/>
  <c r="J99" i="442"/>
  <c r="I99" i="442"/>
  <c r="Z98" i="442"/>
  <c r="J98" i="442"/>
  <c r="I98" i="442"/>
  <c r="Z97" i="442"/>
  <c r="J97" i="442"/>
  <c r="I97" i="442"/>
  <c r="Z96" i="442"/>
  <c r="J96" i="442"/>
  <c r="I96" i="442"/>
  <c r="Z95" i="442"/>
  <c r="J95" i="442"/>
  <c r="I95" i="442"/>
  <c r="Z94" i="442"/>
  <c r="J94" i="442"/>
  <c r="I94" i="442"/>
  <c r="Z93" i="442"/>
  <c r="J93" i="442"/>
  <c r="I93" i="442"/>
  <c r="Z92" i="442"/>
  <c r="J92" i="442"/>
  <c r="I92" i="442"/>
  <c r="Z91" i="442"/>
  <c r="J91" i="442"/>
  <c r="I91" i="442"/>
  <c r="Z90" i="442"/>
  <c r="J90" i="442"/>
  <c r="I90" i="442"/>
  <c r="Z89" i="442"/>
  <c r="J89" i="442"/>
  <c r="I89" i="442"/>
  <c r="Z88" i="442"/>
  <c r="J88" i="442"/>
  <c r="I88" i="442"/>
  <c r="Z87" i="442"/>
  <c r="J87" i="442"/>
  <c r="I87" i="442"/>
  <c r="Z86" i="442"/>
  <c r="J86" i="442"/>
  <c r="I86" i="442"/>
  <c r="J85" i="442"/>
  <c r="I85" i="442"/>
  <c r="Z84" i="442"/>
  <c r="J84" i="442"/>
  <c r="I84" i="442"/>
  <c r="Z83" i="442"/>
  <c r="J83" i="442"/>
  <c r="I83" i="442"/>
  <c r="Z82" i="442"/>
  <c r="J82" i="442"/>
  <c r="I82" i="442"/>
  <c r="Z81" i="442"/>
  <c r="J81" i="442"/>
  <c r="I81" i="442"/>
  <c r="Z80" i="442"/>
  <c r="J80" i="442"/>
  <c r="I80" i="442"/>
  <c r="Z79" i="442"/>
  <c r="J79" i="442"/>
  <c r="I79" i="442"/>
  <c r="Z78" i="442"/>
  <c r="J78" i="442"/>
  <c r="I78" i="442"/>
  <c r="Z77" i="442"/>
  <c r="J77" i="442"/>
  <c r="I77" i="442"/>
  <c r="Z76" i="442"/>
  <c r="J76" i="442"/>
  <c r="I76" i="442"/>
  <c r="Z75" i="442"/>
  <c r="J75" i="442"/>
  <c r="I75" i="442"/>
  <c r="Z74" i="442"/>
  <c r="J74" i="442"/>
  <c r="I74" i="442"/>
  <c r="Z73" i="442"/>
  <c r="J73" i="442"/>
  <c r="I73" i="442"/>
  <c r="Z72" i="442"/>
  <c r="J72" i="442"/>
  <c r="I72" i="442"/>
  <c r="Z71" i="442"/>
  <c r="J71" i="442"/>
  <c r="I71" i="442"/>
  <c r="Z70" i="442"/>
  <c r="J70" i="442"/>
  <c r="I70" i="442"/>
  <c r="Z69" i="442"/>
  <c r="J69" i="442"/>
  <c r="I69" i="442"/>
  <c r="Z68" i="442"/>
  <c r="J68" i="442"/>
  <c r="I68" i="442"/>
  <c r="Z67" i="442"/>
  <c r="J67" i="442"/>
  <c r="I67" i="442"/>
  <c r="Z66" i="442"/>
  <c r="J66" i="442"/>
  <c r="I66" i="442"/>
  <c r="Z65" i="442"/>
  <c r="J65" i="442"/>
  <c r="I65" i="442"/>
  <c r="Z64" i="442"/>
  <c r="J64" i="442"/>
  <c r="I64" i="442"/>
  <c r="Z63" i="442"/>
  <c r="J63" i="442"/>
  <c r="I63" i="442"/>
  <c r="Z62" i="442"/>
  <c r="J62" i="442"/>
  <c r="I62" i="442"/>
  <c r="Z61" i="442"/>
  <c r="J61" i="442"/>
  <c r="I61" i="442"/>
  <c r="Z60" i="442"/>
  <c r="J60" i="442"/>
  <c r="I60" i="442"/>
  <c r="Z59" i="442"/>
  <c r="J59" i="442"/>
  <c r="I59" i="442"/>
  <c r="Z58" i="442"/>
  <c r="J58" i="442"/>
  <c r="I58" i="442"/>
  <c r="Z57" i="442"/>
  <c r="J57" i="442"/>
  <c r="I57" i="442"/>
  <c r="Z56" i="442"/>
  <c r="J56" i="442"/>
  <c r="I56" i="442"/>
  <c r="Z55" i="442"/>
  <c r="J55" i="442"/>
  <c r="I55" i="442"/>
  <c r="Z54" i="442"/>
  <c r="J54" i="442"/>
  <c r="I54" i="442"/>
  <c r="Z53" i="442"/>
  <c r="J53" i="442"/>
  <c r="I53" i="442"/>
  <c r="Z52" i="442"/>
  <c r="J52" i="442"/>
  <c r="I52" i="442"/>
  <c r="Z51" i="442"/>
  <c r="J51" i="442"/>
  <c r="I51" i="442"/>
  <c r="Z50" i="442"/>
  <c r="J50" i="442"/>
  <c r="I50" i="442"/>
  <c r="Z49" i="442"/>
  <c r="J49" i="442"/>
  <c r="I49" i="442"/>
  <c r="Z48" i="442"/>
  <c r="J48" i="442"/>
  <c r="I48" i="442"/>
  <c r="Z47" i="442"/>
  <c r="J47" i="442"/>
  <c r="I47" i="442"/>
  <c r="Z46" i="442"/>
  <c r="J46" i="442"/>
  <c r="I46" i="442"/>
  <c r="Z45" i="442"/>
  <c r="J45" i="442"/>
  <c r="I45" i="442"/>
  <c r="Z44" i="442"/>
  <c r="J44" i="442"/>
  <c r="I44" i="442"/>
  <c r="Z43" i="442"/>
  <c r="J43" i="442"/>
  <c r="I43" i="442"/>
  <c r="Z42" i="442"/>
  <c r="J42" i="442"/>
  <c r="I42" i="442"/>
  <c r="Z41" i="442"/>
  <c r="J41" i="442"/>
  <c r="I41" i="442"/>
  <c r="Z40" i="442"/>
  <c r="J40" i="442"/>
  <c r="I40" i="442"/>
  <c r="Z39" i="442"/>
  <c r="J39" i="442"/>
  <c r="I39" i="442"/>
  <c r="Z38" i="442"/>
  <c r="J38" i="442"/>
  <c r="I38" i="442"/>
  <c r="Z37" i="442"/>
  <c r="J37" i="442"/>
  <c r="I37" i="442"/>
  <c r="Z36" i="442"/>
  <c r="J36" i="442"/>
  <c r="I36" i="442"/>
  <c r="Z35" i="442"/>
  <c r="J35" i="442"/>
  <c r="I35" i="442"/>
  <c r="Z34" i="442"/>
  <c r="J34" i="442"/>
  <c r="I34" i="442"/>
  <c r="Z33" i="442"/>
  <c r="J33" i="442"/>
  <c r="I33" i="442"/>
  <c r="Z32" i="442"/>
  <c r="J32" i="442"/>
  <c r="I32" i="442"/>
  <c r="Z31" i="442"/>
  <c r="J31" i="442"/>
  <c r="I31" i="442"/>
  <c r="Z30" i="442"/>
  <c r="J30" i="442"/>
  <c r="I30" i="442"/>
  <c r="Z29" i="442"/>
  <c r="J29" i="442"/>
  <c r="I29" i="442"/>
  <c r="Z28" i="442"/>
  <c r="J28" i="442"/>
  <c r="I28" i="442"/>
  <c r="Z27" i="442"/>
  <c r="J27" i="442"/>
  <c r="I27" i="442"/>
  <c r="Z26" i="442"/>
  <c r="J26" i="442"/>
  <c r="I26" i="442"/>
  <c r="Z25" i="442"/>
  <c r="J25" i="442"/>
  <c r="I25" i="442"/>
  <c r="Z24" i="442"/>
  <c r="J24" i="442"/>
  <c r="I24" i="442"/>
  <c r="Z23" i="442"/>
  <c r="J23" i="442"/>
  <c r="I23" i="442"/>
  <c r="Z22" i="442"/>
  <c r="J22" i="442"/>
  <c r="I22" i="442"/>
  <c r="Z21" i="442"/>
  <c r="J21" i="442"/>
  <c r="I21" i="442"/>
  <c r="J20" i="442"/>
  <c r="I20" i="442"/>
  <c r="J10" i="442"/>
  <c r="R9" i="442"/>
  <c r="J9" i="442"/>
  <c r="R8" i="442"/>
  <c r="J7" i="442"/>
  <c r="J6" i="442"/>
  <c r="J4" i="442"/>
  <c r="Q82" i="442" s="1"/>
  <c r="J3" i="442"/>
  <c r="R143" i="442" s="1"/>
  <c r="J155" i="441"/>
  <c r="I157" i="441" s="1"/>
  <c r="J157" i="441" s="1"/>
  <c r="I159" i="441" s="1"/>
  <c r="Z149" i="441"/>
  <c r="J149" i="441"/>
  <c r="I149" i="441"/>
  <c r="Z148" i="441"/>
  <c r="J148" i="441"/>
  <c r="I148" i="441"/>
  <c r="Z147" i="441"/>
  <c r="J147" i="441"/>
  <c r="I147" i="441"/>
  <c r="Z146" i="441"/>
  <c r="J146" i="441"/>
  <c r="I146" i="441"/>
  <c r="Z145" i="441"/>
  <c r="J145" i="441"/>
  <c r="I145" i="441"/>
  <c r="Z144" i="441"/>
  <c r="J144" i="441"/>
  <c r="I144" i="441"/>
  <c r="Z143" i="441"/>
  <c r="J143" i="441"/>
  <c r="I143" i="441"/>
  <c r="Z142" i="441"/>
  <c r="J142" i="441"/>
  <c r="I142" i="441"/>
  <c r="Z141" i="441"/>
  <c r="J141" i="441"/>
  <c r="I141" i="441"/>
  <c r="Z140" i="441"/>
  <c r="J140" i="441"/>
  <c r="I140" i="441"/>
  <c r="Z139" i="441"/>
  <c r="J139" i="441"/>
  <c r="I139" i="441"/>
  <c r="Z138" i="441"/>
  <c r="J138" i="441"/>
  <c r="I138" i="441"/>
  <c r="Z137" i="441"/>
  <c r="J137" i="441"/>
  <c r="I137" i="441"/>
  <c r="Z136" i="441"/>
  <c r="J136" i="441"/>
  <c r="I136" i="441"/>
  <c r="Z135" i="441"/>
  <c r="J135" i="441"/>
  <c r="I135" i="441"/>
  <c r="Z134" i="441"/>
  <c r="J134" i="441"/>
  <c r="I134" i="441"/>
  <c r="Z133" i="441"/>
  <c r="J133" i="441"/>
  <c r="I133" i="441"/>
  <c r="Z132" i="441"/>
  <c r="J132" i="441"/>
  <c r="I132" i="441"/>
  <c r="Z131" i="441"/>
  <c r="J131" i="441"/>
  <c r="I131" i="441"/>
  <c r="Z130" i="441"/>
  <c r="J130" i="441"/>
  <c r="I130" i="441"/>
  <c r="Z129" i="441"/>
  <c r="J129" i="441"/>
  <c r="I129" i="441"/>
  <c r="Z128" i="441"/>
  <c r="J128" i="441"/>
  <c r="I128" i="441"/>
  <c r="Z127" i="441"/>
  <c r="J127" i="441"/>
  <c r="I127" i="441"/>
  <c r="Z126" i="441"/>
  <c r="J126" i="441"/>
  <c r="I126" i="441"/>
  <c r="Z125" i="441"/>
  <c r="J125" i="441"/>
  <c r="I125" i="441"/>
  <c r="Z124" i="441"/>
  <c r="J124" i="441"/>
  <c r="I124" i="441"/>
  <c r="Z123" i="441"/>
  <c r="J123" i="441"/>
  <c r="I123" i="441"/>
  <c r="Z122" i="441"/>
  <c r="J122" i="441"/>
  <c r="I122" i="441"/>
  <c r="Z121" i="441"/>
  <c r="J121" i="441"/>
  <c r="I121" i="441"/>
  <c r="Z120" i="441"/>
  <c r="J120" i="441"/>
  <c r="I120" i="441"/>
  <c r="Z119" i="441"/>
  <c r="J119" i="441"/>
  <c r="I119" i="441"/>
  <c r="Z118" i="441"/>
  <c r="J118" i="441"/>
  <c r="I118" i="441"/>
  <c r="Z117" i="441"/>
  <c r="J117" i="441"/>
  <c r="I117" i="441"/>
  <c r="Z116" i="441"/>
  <c r="J116" i="441"/>
  <c r="I116" i="441"/>
  <c r="Z115" i="441"/>
  <c r="J115" i="441"/>
  <c r="I115" i="441"/>
  <c r="Z114" i="441"/>
  <c r="J114" i="441"/>
  <c r="I114" i="441"/>
  <c r="Z113" i="441"/>
  <c r="J113" i="441"/>
  <c r="I113" i="441"/>
  <c r="Z112" i="441"/>
  <c r="J112" i="441"/>
  <c r="I112" i="441"/>
  <c r="Z111" i="441"/>
  <c r="J111" i="441"/>
  <c r="I111" i="441"/>
  <c r="Z110" i="441"/>
  <c r="J110" i="441"/>
  <c r="I110" i="441"/>
  <c r="Z109" i="441"/>
  <c r="J109" i="441"/>
  <c r="I109" i="441"/>
  <c r="Z108" i="441"/>
  <c r="J108" i="441"/>
  <c r="I108" i="441"/>
  <c r="Z107" i="441"/>
  <c r="J107" i="441"/>
  <c r="I107" i="441"/>
  <c r="Z106" i="441"/>
  <c r="J106" i="441"/>
  <c r="I106" i="441"/>
  <c r="Z105" i="441"/>
  <c r="J105" i="441"/>
  <c r="I105" i="441"/>
  <c r="Z104" i="441"/>
  <c r="J104" i="441"/>
  <c r="I104" i="441"/>
  <c r="Z103" i="441"/>
  <c r="J103" i="441"/>
  <c r="I103" i="441"/>
  <c r="Z102" i="441"/>
  <c r="J102" i="441"/>
  <c r="I102" i="441"/>
  <c r="Z101" i="441"/>
  <c r="J101" i="441"/>
  <c r="I101" i="441"/>
  <c r="Z100" i="441"/>
  <c r="J100" i="441"/>
  <c r="I100" i="441"/>
  <c r="Z99" i="441"/>
  <c r="J99" i="441"/>
  <c r="I99" i="441"/>
  <c r="Z98" i="441"/>
  <c r="J98" i="441"/>
  <c r="I98" i="441"/>
  <c r="Z97" i="441"/>
  <c r="J97" i="441"/>
  <c r="I97" i="441"/>
  <c r="Z96" i="441"/>
  <c r="J96" i="441"/>
  <c r="I96" i="441"/>
  <c r="Z95" i="441"/>
  <c r="J95" i="441"/>
  <c r="I95" i="441"/>
  <c r="Z94" i="441"/>
  <c r="J94" i="441"/>
  <c r="I94" i="441"/>
  <c r="Z93" i="441"/>
  <c r="J93" i="441"/>
  <c r="I93" i="441"/>
  <c r="Z92" i="441"/>
  <c r="J92" i="441"/>
  <c r="I92" i="441"/>
  <c r="Z91" i="441"/>
  <c r="J91" i="441"/>
  <c r="I91" i="441"/>
  <c r="Z90" i="441"/>
  <c r="J90" i="441"/>
  <c r="I90" i="441"/>
  <c r="Z89" i="441"/>
  <c r="J89" i="441"/>
  <c r="I89" i="441"/>
  <c r="Z88" i="441"/>
  <c r="J88" i="441"/>
  <c r="I88" i="441"/>
  <c r="Z87" i="441"/>
  <c r="J87" i="441"/>
  <c r="I87" i="441"/>
  <c r="Z86" i="441"/>
  <c r="J86" i="441"/>
  <c r="I86" i="441"/>
  <c r="J85" i="441"/>
  <c r="I85" i="441"/>
  <c r="Z84" i="441"/>
  <c r="J84" i="441"/>
  <c r="I84" i="441"/>
  <c r="Z83" i="441"/>
  <c r="J83" i="441"/>
  <c r="I83" i="441"/>
  <c r="Z82" i="441"/>
  <c r="J82" i="441"/>
  <c r="I82" i="441"/>
  <c r="Z81" i="441"/>
  <c r="J81" i="441"/>
  <c r="I81" i="441"/>
  <c r="Z80" i="441"/>
  <c r="J80" i="441"/>
  <c r="I80" i="441"/>
  <c r="Z79" i="441"/>
  <c r="J79" i="441"/>
  <c r="I79" i="441"/>
  <c r="Z78" i="441"/>
  <c r="J78" i="441"/>
  <c r="I78" i="441"/>
  <c r="Z77" i="441"/>
  <c r="J77" i="441"/>
  <c r="I77" i="441"/>
  <c r="Z76" i="441"/>
  <c r="J76" i="441"/>
  <c r="I76" i="441"/>
  <c r="Z75" i="441"/>
  <c r="J75" i="441"/>
  <c r="I75" i="441"/>
  <c r="Z74" i="441"/>
  <c r="J74" i="441"/>
  <c r="I74" i="441"/>
  <c r="Z73" i="441"/>
  <c r="J73" i="441"/>
  <c r="I73" i="441"/>
  <c r="Z72" i="441"/>
  <c r="J72" i="441"/>
  <c r="I72" i="441"/>
  <c r="Z71" i="441"/>
  <c r="J71" i="441"/>
  <c r="I71" i="441"/>
  <c r="Z70" i="441"/>
  <c r="J70" i="441"/>
  <c r="I70" i="441"/>
  <c r="Z69" i="441"/>
  <c r="J69" i="441"/>
  <c r="I69" i="441"/>
  <c r="Z68" i="441"/>
  <c r="J68" i="441"/>
  <c r="I68" i="441"/>
  <c r="Z67" i="441"/>
  <c r="J67" i="441"/>
  <c r="I67" i="441"/>
  <c r="Z66" i="441"/>
  <c r="J66" i="441"/>
  <c r="I66" i="441"/>
  <c r="Z65" i="441"/>
  <c r="J65" i="441"/>
  <c r="I65" i="441"/>
  <c r="Z64" i="441"/>
  <c r="J64" i="441"/>
  <c r="I64" i="441"/>
  <c r="Z63" i="441"/>
  <c r="J63" i="441"/>
  <c r="I63" i="441"/>
  <c r="Z62" i="441"/>
  <c r="J62" i="441"/>
  <c r="I62" i="441"/>
  <c r="Z61" i="441"/>
  <c r="J61" i="441"/>
  <c r="I61" i="441"/>
  <c r="Z60" i="441"/>
  <c r="J60" i="441"/>
  <c r="I60" i="441"/>
  <c r="Z59" i="441"/>
  <c r="J59" i="441"/>
  <c r="I59" i="441"/>
  <c r="Z58" i="441"/>
  <c r="J58" i="441"/>
  <c r="I58" i="441"/>
  <c r="Z57" i="441"/>
  <c r="J57" i="441"/>
  <c r="I57" i="441"/>
  <c r="Z56" i="441"/>
  <c r="J56" i="441"/>
  <c r="I56" i="441"/>
  <c r="Z55" i="441"/>
  <c r="J55" i="441"/>
  <c r="I55" i="441"/>
  <c r="Z54" i="441"/>
  <c r="J54" i="441"/>
  <c r="I54" i="441"/>
  <c r="Z53" i="441"/>
  <c r="J53" i="441"/>
  <c r="I53" i="441"/>
  <c r="Z52" i="441"/>
  <c r="J52" i="441"/>
  <c r="I52" i="441"/>
  <c r="Z51" i="441"/>
  <c r="J51" i="441"/>
  <c r="I51" i="441"/>
  <c r="Z50" i="441"/>
  <c r="J50" i="441"/>
  <c r="I50" i="441"/>
  <c r="Z49" i="441"/>
  <c r="J49" i="441"/>
  <c r="I49" i="441"/>
  <c r="Z48" i="441"/>
  <c r="J48" i="441"/>
  <c r="I48" i="441"/>
  <c r="Z47" i="441"/>
  <c r="J47" i="441"/>
  <c r="I47" i="441"/>
  <c r="Z46" i="441"/>
  <c r="J46" i="441"/>
  <c r="I46" i="441"/>
  <c r="Z45" i="441"/>
  <c r="J45" i="441"/>
  <c r="I45" i="441"/>
  <c r="Z44" i="441"/>
  <c r="J44" i="441"/>
  <c r="I44" i="441"/>
  <c r="Z43" i="441"/>
  <c r="J43" i="441"/>
  <c r="I43" i="441"/>
  <c r="Z42" i="441"/>
  <c r="J42" i="441"/>
  <c r="I42" i="441"/>
  <c r="Z41" i="441"/>
  <c r="J41" i="441"/>
  <c r="I41" i="441"/>
  <c r="Z40" i="441"/>
  <c r="J40" i="441"/>
  <c r="I40" i="441"/>
  <c r="Z39" i="441"/>
  <c r="J39" i="441"/>
  <c r="I39" i="441"/>
  <c r="Z38" i="441"/>
  <c r="J38" i="441"/>
  <c r="I38" i="441"/>
  <c r="Z37" i="441"/>
  <c r="J37" i="441"/>
  <c r="I37" i="441"/>
  <c r="Z36" i="441"/>
  <c r="J36" i="441"/>
  <c r="I36" i="441"/>
  <c r="Z35" i="441"/>
  <c r="J35" i="441"/>
  <c r="I35" i="441"/>
  <c r="Z34" i="441"/>
  <c r="J34" i="441"/>
  <c r="I34" i="441"/>
  <c r="Z33" i="441"/>
  <c r="J33" i="441"/>
  <c r="I33" i="441"/>
  <c r="Z32" i="441"/>
  <c r="J32" i="441"/>
  <c r="I32" i="441"/>
  <c r="Z31" i="441"/>
  <c r="J31" i="441"/>
  <c r="I31" i="441"/>
  <c r="Z30" i="441"/>
  <c r="J30" i="441"/>
  <c r="I30" i="441"/>
  <c r="Z29" i="441"/>
  <c r="J29" i="441"/>
  <c r="I29" i="441"/>
  <c r="Z28" i="441"/>
  <c r="J28" i="441"/>
  <c r="I28" i="441"/>
  <c r="Z27" i="441"/>
  <c r="J27" i="441"/>
  <c r="I27" i="441"/>
  <c r="Z26" i="441"/>
  <c r="J26" i="441"/>
  <c r="I26" i="441"/>
  <c r="Z25" i="441"/>
  <c r="J25" i="441"/>
  <c r="I25" i="441"/>
  <c r="Z24" i="441"/>
  <c r="J24" i="441"/>
  <c r="I24" i="441"/>
  <c r="Z23" i="441"/>
  <c r="J23" i="441"/>
  <c r="I23" i="441"/>
  <c r="Z22" i="441"/>
  <c r="J22" i="441"/>
  <c r="I22" i="441"/>
  <c r="Z21" i="441"/>
  <c r="J21" i="441"/>
  <c r="I21" i="441"/>
  <c r="J20" i="441"/>
  <c r="I20" i="441"/>
  <c r="J10" i="441"/>
  <c r="R9" i="441"/>
  <c r="J9" i="441"/>
  <c r="R8" i="441"/>
  <c r="J7" i="441"/>
  <c r="J6" i="441"/>
  <c r="J4" i="441"/>
  <c r="Q30" i="441" s="1"/>
  <c r="J3" i="441"/>
  <c r="J155" i="440"/>
  <c r="I157" i="440" s="1"/>
  <c r="J157" i="440" s="1"/>
  <c r="I159" i="440" s="1"/>
  <c r="Z149" i="440"/>
  <c r="J149" i="440"/>
  <c r="I149" i="440"/>
  <c r="Z148" i="440"/>
  <c r="J148" i="440"/>
  <c r="I148" i="440"/>
  <c r="Z147" i="440"/>
  <c r="J147" i="440"/>
  <c r="I147" i="440"/>
  <c r="Z146" i="440"/>
  <c r="J146" i="440"/>
  <c r="I146" i="440"/>
  <c r="Z145" i="440"/>
  <c r="J145" i="440"/>
  <c r="I145" i="440"/>
  <c r="Z144" i="440"/>
  <c r="J144" i="440"/>
  <c r="I144" i="440"/>
  <c r="Z143" i="440"/>
  <c r="J143" i="440"/>
  <c r="I143" i="440"/>
  <c r="Z142" i="440"/>
  <c r="J142" i="440"/>
  <c r="I142" i="440"/>
  <c r="Z141" i="440"/>
  <c r="J141" i="440"/>
  <c r="I141" i="440"/>
  <c r="Z140" i="440"/>
  <c r="J140" i="440"/>
  <c r="I140" i="440"/>
  <c r="Z139" i="440"/>
  <c r="J139" i="440"/>
  <c r="I139" i="440"/>
  <c r="Z138" i="440"/>
  <c r="J138" i="440"/>
  <c r="I138" i="440"/>
  <c r="Z137" i="440"/>
  <c r="J137" i="440"/>
  <c r="I137" i="440"/>
  <c r="Z136" i="440"/>
  <c r="J136" i="440"/>
  <c r="I136" i="440"/>
  <c r="Z135" i="440"/>
  <c r="J135" i="440"/>
  <c r="I135" i="440"/>
  <c r="Z134" i="440"/>
  <c r="J134" i="440"/>
  <c r="I134" i="440"/>
  <c r="Z133" i="440"/>
  <c r="J133" i="440"/>
  <c r="I133" i="440"/>
  <c r="Z132" i="440"/>
  <c r="J132" i="440"/>
  <c r="I132" i="440"/>
  <c r="Z131" i="440"/>
  <c r="J131" i="440"/>
  <c r="I131" i="440"/>
  <c r="Z130" i="440"/>
  <c r="J130" i="440"/>
  <c r="I130" i="440"/>
  <c r="Z129" i="440"/>
  <c r="J129" i="440"/>
  <c r="I129" i="440"/>
  <c r="Z128" i="440"/>
  <c r="J128" i="440"/>
  <c r="I128" i="440"/>
  <c r="Z127" i="440"/>
  <c r="J127" i="440"/>
  <c r="I127" i="440"/>
  <c r="Z126" i="440"/>
  <c r="J126" i="440"/>
  <c r="I126" i="440"/>
  <c r="Z125" i="440"/>
  <c r="J125" i="440"/>
  <c r="I125" i="440"/>
  <c r="Z124" i="440"/>
  <c r="J124" i="440"/>
  <c r="I124" i="440"/>
  <c r="Z123" i="440"/>
  <c r="J123" i="440"/>
  <c r="I123" i="440"/>
  <c r="Z122" i="440"/>
  <c r="J122" i="440"/>
  <c r="I122" i="440"/>
  <c r="Z121" i="440"/>
  <c r="J121" i="440"/>
  <c r="I121" i="440"/>
  <c r="Z120" i="440"/>
  <c r="J120" i="440"/>
  <c r="I120" i="440"/>
  <c r="Z119" i="440"/>
  <c r="J119" i="440"/>
  <c r="I119" i="440"/>
  <c r="Z118" i="440"/>
  <c r="J118" i="440"/>
  <c r="I118" i="440"/>
  <c r="Z117" i="440"/>
  <c r="J117" i="440"/>
  <c r="I117" i="440"/>
  <c r="Z116" i="440"/>
  <c r="J116" i="440"/>
  <c r="I116" i="440"/>
  <c r="Z115" i="440"/>
  <c r="J115" i="440"/>
  <c r="I115" i="440"/>
  <c r="Z114" i="440"/>
  <c r="J114" i="440"/>
  <c r="I114" i="440"/>
  <c r="Z113" i="440"/>
  <c r="J113" i="440"/>
  <c r="I113" i="440"/>
  <c r="Z112" i="440"/>
  <c r="J112" i="440"/>
  <c r="I112" i="440"/>
  <c r="Z111" i="440"/>
  <c r="J111" i="440"/>
  <c r="I111" i="440"/>
  <c r="Z110" i="440"/>
  <c r="J110" i="440"/>
  <c r="I110" i="440"/>
  <c r="Z109" i="440"/>
  <c r="J109" i="440"/>
  <c r="I109" i="440"/>
  <c r="Z108" i="440"/>
  <c r="J108" i="440"/>
  <c r="I108" i="440"/>
  <c r="Z107" i="440"/>
  <c r="J107" i="440"/>
  <c r="I107" i="440"/>
  <c r="Z106" i="440"/>
  <c r="J106" i="440"/>
  <c r="I106" i="440"/>
  <c r="Z105" i="440"/>
  <c r="J105" i="440"/>
  <c r="I105" i="440"/>
  <c r="Z104" i="440"/>
  <c r="J104" i="440"/>
  <c r="I104" i="440"/>
  <c r="Z103" i="440"/>
  <c r="J103" i="440"/>
  <c r="I103" i="440"/>
  <c r="Z102" i="440"/>
  <c r="J102" i="440"/>
  <c r="I102" i="440"/>
  <c r="Z101" i="440"/>
  <c r="J101" i="440"/>
  <c r="I101" i="440"/>
  <c r="Z100" i="440"/>
  <c r="J100" i="440"/>
  <c r="I100" i="440"/>
  <c r="Z99" i="440"/>
  <c r="J99" i="440"/>
  <c r="I99" i="440"/>
  <c r="Z98" i="440"/>
  <c r="J98" i="440"/>
  <c r="I98" i="440"/>
  <c r="Z97" i="440"/>
  <c r="J97" i="440"/>
  <c r="I97" i="440"/>
  <c r="Z96" i="440"/>
  <c r="J96" i="440"/>
  <c r="I96" i="440"/>
  <c r="Z95" i="440"/>
  <c r="J95" i="440"/>
  <c r="I95" i="440"/>
  <c r="Z94" i="440"/>
  <c r="J94" i="440"/>
  <c r="I94" i="440"/>
  <c r="Z93" i="440"/>
  <c r="J93" i="440"/>
  <c r="I93" i="440"/>
  <c r="Z92" i="440"/>
  <c r="J92" i="440"/>
  <c r="I92" i="440"/>
  <c r="Z91" i="440"/>
  <c r="J91" i="440"/>
  <c r="I91" i="440"/>
  <c r="Z90" i="440"/>
  <c r="J90" i="440"/>
  <c r="I90" i="440"/>
  <c r="Z89" i="440"/>
  <c r="J89" i="440"/>
  <c r="I89" i="440"/>
  <c r="Z88" i="440"/>
  <c r="J88" i="440"/>
  <c r="I88" i="440"/>
  <c r="Z87" i="440"/>
  <c r="J87" i="440"/>
  <c r="I87" i="440"/>
  <c r="Z86" i="440"/>
  <c r="J86" i="440"/>
  <c r="I86" i="440"/>
  <c r="J85" i="440"/>
  <c r="I85" i="440"/>
  <c r="Z84" i="440"/>
  <c r="J84" i="440"/>
  <c r="I84" i="440"/>
  <c r="Z83" i="440"/>
  <c r="J83" i="440"/>
  <c r="I83" i="440"/>
  <c r="Z82" i="440"/>
  <c r="J82" i="440"/>
  <c r="I82" i="440"/>
  <c r="Z81" i="440"/>
  <c r="J81" i="440"/>
  <c r="I81" i="440"/>
  <c r="Z80" i="440"/>
  <c r="J80" i="440"/>
  <c r="I80" i="440"/>
  <c r="Z79" i="440"/>
  <c r="J79" i="440"/>
  <c r="I79" i="440"/>
  <c r="Z78" i="440"/>
  <c r="J78" i="440"/>
  <c r="I78" i="440"/>
  <c r="Z77" i="440"/>
  <c r="J77" i="440"/>
  <c r="I77" i="440"/>
  <c r="Z76" i="440"/>
  <c r="J76" i="440"/>
  <c r="I76" i="440"/>
  <c r="Z75" i="440"/>
  <c r="J75" i="440"/>
  <c r="I75" i="440"/>
  <c r="Z74" i="440"/>
  <c r="J74" i="440"/>
  <c r="I74" i="440"/>
  <c r="Z73" i="440"/>
  <c r="J73" i="440"/>
  <c r="I73" i="440"/>
  <c r="Z72" i="440"/>
  <c r="J72" i="440"/>
  <c r="I72" i="440"/>
  <c r="Z71" i="440"/>
  <c r="J71" i="440"/>
  <c r="I71" i="440"/>
  <c r="Z70" i="440"/>
  <c r="J70" i="440"/>
  <c r="I70" i="440"/>
  <c r="Z69" i="440"/>
  <c r="J69" i="440"/>
  <c r="I69" i="440"/>
  <c r="Z68" i="440"/>
  <c r="J68" i="440"/>
  <c r="I68" i="440"/>
  <c r="Z67" i="440"/>
  <c r="J67" i="440"/>
  <c r="I67" i="440"/>
  <c r="Z66" i="440"/>
  <c r="J66" i="440"/>
  <c r="I66" i="440"/>
  <c r="Z65" i="440"/>
  <c r="J65" i="440"/>
  <c r="I65" i="440"/>
  <c r="Z64" i="440"/>
  <c r="J64" i="440"/>
  <c r="I64" i="440"/>
  <c r="Z63" i="440"/>
  <c r="J63" i="440"/>
  <c r="I63" i="440"/>
  <c r="Z62" i="440"/>
  <c r="J62" i="440"/>
  <c r="I62" i="440"/>
  <c r="Z61" i="440"/>
  <c r="J61" i="440"/>
  <c r="I61" i="440"/>
  <c r="Z60" i="440"/>
  <c r="J60" i="440"/>
  <c r="I60" i="440"/>
  <c r="Z59" i="440"/>
  <c r="J59" i="440"/>
  <c r="I59" i="440"/>
  <c r="Z58" i="440"/>
  <c r="J58" i="440"/>
  <c r="I58" i="440"/>
  <c r="Z57" i="440"/>
  <c r="J57" i="440"/>
  <c r="I57" i="440"/>
  <c r="Z56" i="440"/>
  <c r="J56" i="440"/>
  <c r="I56" i="440"/>
  <c r="Z55" i="440"/>
  <c r="J55" i="440"/>
  <c r="I55" i="440"/>
  <c r="Z54" i="440"/>
  <c r="J54" i="440"/>
  <c r="I54" i="440"/>
  <c r="Z53" i="440"/>
  <c r="J53" i="440"/>
  <c r="I53" i="440"/>
  <c r="Z52" i="440"/>
  <c r="J52" i="440"/>
  <c r="I52" i="440"/>
  <c r="Z51" i="440"/>
  <c r="J51" i="440"/>
  <c r="I51" i="440"/>
  <c r="Z50" i="440"/>
  <c r="J50" i="440"/>
  <c r="I50" i="440"/>
  <c r="Z49" i="440"/>
  <c r="J49" i="440"/>
  <c r="I49" i="440"/>
  <c r="Z48" i="440"/>
  <c r="J48" i="440"/>
  <c r="I48" i="440"/>
  <c r="Z47" i="440"/>
  <c r="J47" i="440"/>
  <c r="I47" i="440"/>
  <c r="Z46" i="440"/>
  <c r="J46" i="440"/>
  <c r="I46" i="440"/>
  <c r="Z45" i="440"/>
  <c r="J45" i="440"/>
  <c r="I45" i="440"/>
  <c r="Z44" i="440"/>
  <c r="J44" i="440"/>
  <c r="I44" i="440"/>
  <c r="Z43" i="440"/>
  <c r="J43" i="440"/>
  <c r="I43" i="440"/>
  <c r="Z42" i="440"/>
  <c r="J42" i="440"/>
  <c r="I42" i="440"/>
  <c r="Z41" i="440"/>
  <c r="J41" i="440"/>
  <c r="I41" i="440"/>
  <c r="Z40" i="440"/>
  <c r="J40" i="440"/>
  <c r="I40" i="440"/>
  <c r="Z39" i="440"/>
  <c r="J39" i="440"/>
  <c r="I39" i="440"/>
  <c r="Z38" i="440"/>
  <c r="J38" i="440"/>
  <c r="I38" i="440"/>
  <c r="Z37" i="440"/>
  <c r="J37" i="440"/>
  <c r="I37" i="440"/>
  <c r="Z36" i="440"/>
  <c r="J36" i="440"/>
  <c r="I36" i="440"/>
  <c r="Z35" i="440"/>
  <c r="J35" i="440"/>
  <c r="I35" i="440"/>
  <c r="Z34" i="440"/>
  <c r="J34" i="440"/>
  <c r="I34" i="440"/>
  <c r="Z33" i="440"/>
  <c r="J33" i="440"/>
  <c r="I33" i="440"/>
  <c r="Z32" i="440"/>
  <c r="J32" i="440"/>
  <c r="I32" i="440"/>
  <c r="Z31" i="440"/>
  <c r="J31" i="440"/>
  <c r="I31" i="440"/>
  <c r="Z30" i="440"/>
  <c r="J30" i="440"/>
  <c r="I30" i="440"/>
  <c r="Z29" i="440"/>
  <c r="J29" i="440"/>
  <c r="I29" i="440"/>
  <c r="Z28" i="440"/>
  <c r="J28" i="440"/>
  <c r="I28" i="440"/>
  <c r="Z27" i="440"/>
  <c r="J27" i="440"/>
  <c r="I27" i="440"/>
  <c r="Z26" i="440"/>
  <c r="J26" i="440"/>
  <c r="I26" i="440"/>
  <c r="Z25" i="440"/>
  <c r="J25" i="440"/>
  <c r="I25" i="440"/>
  <c r="Z24" i="440"/>
  <c r="J24" i="440"/>
  <c r="I24" i="440"/>
  <c r="Z23" i="440"/>
  <c r="J23" i="440"/>
  <c r="I23" i="440"/>
  <c r="Z22" i="440"/>
  <c r="J22" i="440"/>
  <c r="I22" i="440"/>
  <c r="Z21" i="440"/>
  <c r="J21" i="440"/>
  <c r="I21" i="440"/>
  <c r="J20" i="440"/>
  <c r="I20" i="440"/>
  <c r="J10" i="440"/>
  <c r="R9" i="440"/>
  <c r="J9" i="440"/>
  <c r="R8" i="440"/>
  <c r="J7" i="440"/>
  <c r="J6" i="440"/>
  <c r="J4" i="440"/>
  <c r="Q149" i="440" s="1"/>
  <c r="J3" i="440"/>
  <c r="J145" i="439"/>
  <c r="I145" i="439"/>
  <c r="J144" i="439"/>
  <c r="I144" i="439"/>
  <c r="J143" i="439"/>
  <c r="I143" i="439"/>
  <c r="J142" i="439"/>
  <c r="I142" i="439"/>
  <c r="J141" i="439"/>
  <c r="I141" i="439"/>
  <c r="J140" i="439"/>
  <c r="I140" i="439"/>
  <c r="J139" i="439"/>
  <c r="I139" i="439"/>
  <c r="J138" i="439"/>
  <c r="I138" i="439"/>
  <c r="J137" i="439"/>
  <c r="I137" i="439"/>
  <c r="J136" i="439"/>
  <c r="I136" i="439"/>
  <c r="J135" i="439"/>
  <c r="I135" i="439"/>
  <c r="J134" i="439"/>
  <c r="I134" i="439"/>
  <c r="J133" i="439"/>
  <c r="I133" i="439"/>
  <c r="J132" i="439"/>
  <c r="I132" i="439"/>
  <c r="J131" i="439"/>
  <c r="I131" i="439"/>
  <c r="J130" i="439"/>
  <c r="I130" i="439"/>
  <c r="J129" i="439"/>
  <c r="I129" i="439"/>
  <c r="J128" i="439"/>
  <c r="I128" i="439"/>
  <c r="J127" i="439"/>
  <c r="I127" i="439"/>
  <c r="J126" i="439"/>
  <c r="I126" i="439"/>
  <c r="J125" i="439"/>
  <c r="I125" i="439"/>
  <c r="J124" i="439"/>
  <c r="I124" i="439"/>
  <c r="J123" i="439"/>
  <c r="I123" i="439"/>
  <c r="J122" i="439"/>
  <c r="I122" i="439"/>
  <c r="J121" i="439"/>
  <c r="I121" i="439"/>
  <c r="J120" i="439"/>
  <c r="I120" i="439"/>
  <c r="J119" i="439"/>
  <c r="I119" i="439"/>
  <c r="J118" i="439"/>
  <c r="I118" i="439"/>
  <c r="J117" i="439"/>
  <c r="I117" i="439"/>
  <c r="J116" i="439"/>
  <c r="I116" i="439"/>
  <c r="J115" i="439"/>
  <c r="I115" i="439"/>
  <c r="J114" i="439"/>
  <c r="I114" i="439"/>
  <c r="J113" i="439"/>
  <c r="I113" i="439"/>
  <c r="J112" i="439"/>
  <c r="I112" i="439"/>
  <c r="J111" i="439"/>
  <c r="I111" i="439"/>
  <c r="J110" i="439"/>
  <c r="I110" i="439"/>
  <c r="J109" i="439"/>
  <c r="I109" i="439"/>
  <c r="J108" i="439"/>
  <c r="I108" i="439"/>
  <c r="J107" i="439"/>
  <c r="I107" i="439"/>
  <c r="J106" i="439"/>
  <c r="I106" i="439"/>
  <c r="J105" i="439"/>
  <c r="I105" i="439"/>
  <c r="J104" i="439"/>
  <c r="I104" i="439"/>
  <c r="J103" i="439"/>
  <c r="I103" i="439"/>
  <c r="J102" i="439"/>
  <c r="I102" i="439"/>
  <c r="J101" i="439"/>
  <c r="I101" i="439"/>
  <c r="J100" i="439"/>
  <c r="I100" i="439"/>
  <c r="J99" i="439"/>
  <c r="I99" i="439"/>
  <c r="J98" i="439"/>
  <c r="I98" i="439"/>
  <c r="J97" i="439"/>
  <c r="I97" i="439"/>
  <c r="J96" i="439"/>
  <c r="I96" i="439"/>
  <c r="J95" i="439"/>
  <c r="I95" i="439"/>
  <c r="J94" i="439"/>
  <c r="I94" i="439"/>
  <c r="J93" i="439"/>
  <c r="I93" i="439"/>
  <c r="J92" i="439"/>
  <c r="I92" i="439"/>
  <c r="J91" i="439"/>
  <c r="I91" i="439"/>
  <c r="J90" i="439"/>
  <c r="I90" i="439"/>
  <c r="J89" i="439"/>
  <c r="I89" i="439"/>
  <c r="J88" i="439"/>
  <c r="I88" i="439"/>
  <c r="J87" i="439"/>
  <c r="I87" i="439"/>
  <c r="J86" i="439"/>
  <c r="I86" i="439"/>
  <c r="J85" i="439"/>
  <c r="I85" i="439"/>
  <c r="J84" i="439"/>
  <c r="I84" i="439"/>
  <c r="J83" i="439"/>
  <c r="I83" i="439"/>
  <c r="J82" i="439"/>
  <c r="I82" i="439"/>
  <c r="J81" i="439"/>
  <c r="I81" i="439"/>
  <c r="J80" i="439"/>
  <c r="I80" i="439"/>
  <c r="J79" i="439"/>
  <c r="I79" i="439"/>
  <c r="J78" i="439"/>
  <c r="I78" i="439"/>
  <c r="J77" i="439"/>
  <c r="I77" i="439"/>
  <c r="J76" i="439"/>
  <c r="I76" i="439"/>
  <c r="J75" i="439"/>
  <c r="I75" i="439"/>
  <c r="J74" i="439"/>
  <c r="I74" i="439"/>
  <c r="J73" i="439"/>
  <c r="I73" i="439"/>
  <c r="J72" i="439"/>
  <c r="I72" i="439"/>
  <c r="J71" i="439"/>
  <c r="I71" i="439"/>
  <c r="J70" i="439"/>
  <c r="I70" i="439"/>
  <c r="J69" i="439"/>
  <c r="I69" i="439"/>
  <c r="J68" i="439"/>
  <c r="I68" i="439"/>
  <c r="J67" i="439"/>
  <c r="I67" i="439"/>
  <c r="J66" i="439"/>
  <c r="I66" i="439"/>
  <c r="J65" i="439"/>
  <c r="I65" i="439"/>
  <c r="J64" i="439"/>
  <c r="I64" i="439"/>
  <c r="J63" i="439"/>
  <c r="I63" i="439"/>
  <c r="J62" i="439"/>
  <c r="I62" i="439"/>
  <c r="J61" i="439"/>
  <c r="I61" i="439"/>
  <c r="J60" i="439"/>
  <c r="I60" i="439"/>
  <c r="J59" i="439"/>
  <c r="I59" i="439"/>
  <c r="J58" i="439"/>
  <c r="I58" i="439"/>
  <c r="J57" i="439"/>
  <c r="I57" i="439"/>
  <c r="J56" i="439"/>
  <c r="I56" i="439"/>
  <c r="J55" i="439"/>
  <c r="I55" i="439"/>
  <c r="J54" i="439"/>
  <c r="I54" i="439"/>
  <c r="J53" i="439"/>
  <c r="I53" i="439"/>
  <c r="J52" i="439"/>
  <c r="I52" i="439"/>
  <c r="J51" i="439"/>
  <c r="I51" i="439"/>
  <c r="J50" i="439"/>
  <c r="I50" i="439"/>
  <c r="J49" i="439"/>
  <c r="I49" i="439"/>
  <c r="J48" i="439"/>
  <c r="I48" i="439"/>
  <c r="J47" i="439"/>
  <c r="I47" i="439"/>
  <c r="J46" i="439"/>
  <c r="I46" i="439"/>
  <c r="J45" i="439"/>
  <c r="I45" i="439"/>
  <c r="J44" i="439"/>
  <c r="I44" i="439"/>
  <c r="J43" i="439"/>
  <c r="I43" i="439"/>
  <c r="J42" i="439"/>
  <c r="I42" i="439"/>
  <c r="J41" i="439"/>
  <c r="I41" i="439"/>
  <c r="J40" i="439"/>
  <c r="I40" i="439"/>
  <c r="J39" i="439"/>
  <c r="I39" i="439"/>
  <c r="J38" i="439"/>
  <c r="I38" i="439"/>
  <c r="J37" i="439"/>
  <c r="I37" i="439"/>
  <c r="J36" i="439"/>
  <c r="I36" i="439"/>
  <c r="J35" i="439"/>
  <c r="I35" i="439"/>
  <c r="J34" i="439"/>
  <c r="I34" i="439"/>
  <c r="J33" i="439"/>
  <c r="I33" i="439"/>
  <c r="J32" i="439"/>
  <c r="I32" i="439"/>
  <c r="J31" i="439"/>
  <c r="I31" i="439"/>
  <c r="J30" i="439"/>
  <c r="I30" i="439"/>
  <c r="J29" i="439"/>
  <c r="I29" i="439"/>
  <c r="J28" i="439"/>
  <c r="I28" i="439"/>
  <c r="J27" i="439"/>
  <c r="I27" i="439"/>
  <c r="J26" i="439"/>
  <c r="I26" i="439"/>
  <c r="J25" i="439"/>
  <c r="I25" i="439"/>
  <c r="J24" i="439"/>
  <c r="I24" i="439"/>
  <c r="J23" i="439"/>
  <c r="I23" i="439"/>
  <c r="J22" i="439"/>
  <c r="I22" i="439"/>
  <c r="J21" i="439"/>
  <c r="I21" i="439"/>
  <c r="J20" i="439"/>
  <c r="I20" i="439"/>
  <c r="J19" i="439"/>
  <c r="I19" i="439"/>
  <c r="J18" i="439"/>
  <c r="I18" i="439"/>
  <c r="T17" i="439"/>
  <c r="U17" i="439" s="1"/>
  <c r="J17" i="439"/>
  <c r="I17" i="439"/>
  <c r="T16" i="439"/>
  <c r="U16" i="439" s="1"/>
  <c r="J16" i="439"/>
  <c r="I16" i="439"/>
  <c r="R5" i="439"/>
  <c r="R4" i="439"/>
  <c r="J145" i="438"/>
  <c r="I145" i="438"/>
  <c r="J144" i="438"/>
  <c r="I144" i="438"/>
  <c r="J143" i="438"/>
  <c r="I143" i="438"/>
  <c r="J142" i="438"/>
  <c r="I142" i="438"/>
  <c r="J141" i="438"/>
  <c r="I141" i="438"/>
  <c r="J140" i="438"/>
  <c r="I140" i="438"/>
  <c r="J139" i="438"/>
  <c r="I139" i="438"/>
  <c r="J138" i="438"/>
  <c r="I138" i="438"/>
  <c r="J137" i="438"/>
  <c r="I137" i="438"/>
  <c r="J136" i="438"/>
  <c r="I136" i="438"/>
  <c r="J135" i="438"/>
  <c r="I135" i="438"/>
  <c r="J134" i="438"/>
  <c r="I134" i="438"/>
  <c r="J133" i="438"/>
  <c r="I133" i="438"/>
  <c r="J132" i="438"/>
  <c r="I132" i="438"/>
  <c r="J131" i="438"/>
  <c r="I131" i="438"/>
  <c r="J130" i="438"/>
  <c r="I130" i="438"/>
  <c r="J129" i="438"/>
  <c r="I129" i="438"/>
  <c r="J128" i="438"/>
  <c r="I128" i="438"/>
  <c r="J127" i="438"/>
  <c r="I127" i="438"/>
  <c r="J126" i="438"/>
  <c r="I126" i="438"/>
  <c r="J125" i="438"/>
  <c r="I125" i="438"/>
  <c r="J124" i="438"/>
  <c r="I124" i="438"/>
  <c r="J123" i="438"/>
  <c r="I123" i="438"/>
  <c r="J122" i="438"/>
  <c r="I122" i="438"/>
  <c r="J121" i="438"/>
  <c r="I121" i="438"/>
  <c r="J120" i="438"/>
  <c r="I120" i="438"/>
  <c r="J119" i="438"/>
  <c r="I119" i="438"/>
  <c r="J118" i="438"/>
  <c r="I118" i="438"/>
  <c r="J117" i="438"/>
  <c r="I117" i="438"/>
  <c r="J116" i="438"/>
  <c r="I116" i="438"/>
  <c r="J115" i="438"/>
  <c r="I115" i="438"/>
  <c r="J114" i="438"/>
  <c r="I114" i="438"/>
  <c r="J113" i="438"/>
  <c r="I113" i="438"/>
  <c r="J112" i="438"/>
  <c r="I112" i="438"/>
  <c r="J111" i="438"/>
  <c r="I111" i="438"/>
  <c r="J110" i="438"/>
  <c r="I110" i="438"/>
  <c r="J109" i="438"/>
  <c r="I109" i="438"/>
  <c r="J108" i="438"/>
  <c r="I108" i="438"/>
  <c r="J107" i="438"/>
  <c r="I107" i="438"/>
  <c r="J106" i="438"/>
  <c r="I106" i="438"/>
  <c r="J105" i="438"/>
  <c r="I105" i="438"/>
  <c r="J104" i="438"/>
  <c r="I104" i="438"/>
  <c r="J103" i="438"/>
  <c r="I103" i="438"/>
  <c r="J102" i="438"/>
  <c r="I102" i="438"/>
  <c r="J101" i="438"/>
  <c r="I101" i="438"/>
  <c r="J100" i="438"/>
  <c r="I100" i="438"/>
  <c r="J99" i="438"/>
  <c r="I99" i="438"/>
  <c r="J98" i="438"/>
  <c r="I98" i="438"/>
  <c r="J97" i="438"/>
  <c r="I97" i="438"/>
  <c r="J96" i="438"/>
  <c r="I96" i="438"/>
  <c r="J95" i="438"/>
  <c r="I95" i="438"/>
  <c r="J94" i="438"/>
  <c r="I94" i="438"/>
  <c r="J93" i="438"/>
  <c r="I93" i="438"/>
  <c r="J92" i="438"/>
  <c r="I92" i="438"/>
  <c r="J91" i="438"/>
  <c r="I91" i="438"/>
  <c r="J90" i="438"/>
  <c r="I90" i="438"/>
  <c r="J89" i="438"/>
  <c r="I89" i="438"/>
  <c r="J88" i="438"/>
  <c r="I88" i="438"/>
  <c r="J87" i="438"/>
  <c r="I87" i="438"/>
  <c r="J86" i="438"/>
  <c r="I86" i="438"/>
  <c r="J85" i="438"/>
  <c r="I85" i="438"/>
  <c r="J84" i="438"/>
  <c r="I84" i="438"/>
  <c r="J83" i="438"/>
  <c r="I83" i="438"/>
  <c r="J82" i="438"/>
  <c r="I82" i="438"/>
  <c r="J81" i="438"/>
  <c r="I81" i="438"/>
  <c r="J80" i="438"/>
  <c r="I80" i="438"/>
  <c r="J79" i="438"/>
  <c r="I79" i="438"/>
  <c r="J78" i="438"/>
  <c r="I78" i="438"/>
  <c r="J77" i="438"/>
  <c r="I77" i="438"/>
  <c r="J76" i="438"/>
  <c r="I76" i="438"/>
  <c r="J75" i="438"/>
  <c r="I75" i="438"/>
  <c r="J74" i="438"/>
  <c r="I74" i="438"/>
  <c r="J73" i="438"/>
  <c r="I73" i="438"/>
  <c r="J72" i="438"/>
  <c r="I72" i="438"/>
  <c r="J71" i="438"/>
  <c r="I71" i="438"/>
  <c r="J70" i="438"/>
  <c r="I70" i="438"/>
  <c r="J69" i="438"/>
  <c r="I69" i="438"/>
  <c r="J68" i="438"/>
  <c r="I68" i="438"/>
  <c r="J67" i="438"/>
  <c r="I67" i="438"/>
  <c r="J66" i="438"/>
  <c r="I66" i="438"/>
  <c r="J65" i="438"/>
  <c r="I65" i="438"/>
  <c r="J64" i="438"/>
  <c r="I64" i="438"/>
  <c r="J63" i="438"/>
  <c r="I63" i="438"/>
  <c r="J62" i="438"/>
  <c r="I62" i="438"/>
  <c r="J61" i="438"/>
  <c r="I61" i="438"/>
  <c r="J60" i="438"/>
  <c r="I60" i="438"/>
  <c r="J59" i="438"/>
  <c r="I59" i="438"/>
  <c r="J58" i="438"/>
  <c r="I58" i="438"/>
  <c r="J57" i="438"/>
  <c r="I57" i="438"/>
  <c r="J56" i="438"/>
  <c r="I56" i="438"/>
  <c r="J55" i="438"/>
  <c r="I55" i="438"/>
  <c r="J54" i="438"/>
  <c r="I54" i="438"/>
  <c r="J53" i="438"/>
  <c r="I53" i="438"/>
  <c r="J52" i="438"/>
  <c r="I52" i="438"/>
  <c r="J51" i="438"/>
  <c r="I51" i="438"/>
  <c r="J50" i="438"/>
  <c r="I50" i="438"/>
  <c r="J49" i="438"/>
  <c r="I49" i="438"/>
  <c r="J48" i="438"/>
  <c r="I48" i="438"/>
  <c r="J47" i="438"/>
  <c r="I47" i="438"/>
  <c r="J46" i="438"/>
  <c r="I46" i="438"/>
  <c r="J45" i="438"/>
  <c r="I45" i="438"/>
  <c r="J44" i="438"/>
  <c r="I44" i="438"/>
  <c r="J43" i="438"/>
  <c r="I43" i="438"/>
  <c r="J42" i="438"/>
  <c r="I42" i="438"/>
  <c r="J41" i="438"/>
  <c r="I41" i="438"/>
  <c r="J40" i="438"/>
  <c r="I40" i="438"/>
  <c r="J39" i="438"/>
  <c r="I39" i="438"/>
  <c r="J38" i="438"/>
  <c r="I38" i="438"/>
  <c r="J37" i="438"/>
  <c r="I37" i="438"/>
  <c r="J36" i="438"/>
  <c r="I36" i="438"/>
  <c r="J35" i="438"/>
  <c r="I35" i="438"/>
  <c r="J34" i="438"/>
  <c r="I34" i="438"/>
  <c r="J33" i="438"/>
  <c r="I33" i="438"/>
  <c r="J32" i="438"/>
  <c r="I32" i="438"/>
  <c r="J31" i="438"/>
  <c r="I31" i="438"/>
  <c r="J30" i="438"/>
  <c r="I30" i="438"/>
  <c r="J29" i="438"/>
  <c r="I29" i="438"/>
  <c r="J28" i="438"/>
  <c r="I28" i="438"/>
  <c r="J27" i="438"/>
  <c r="I27" i="438"/>
  <c r="J26" i="438"/>
  <c r="I26" i="438"/>
  <c r="J25" i="438"/>
  <c r="I25" i="438"/>
  <c r="J24" i="438"/>
  <c r="I24" i="438"/>
  <c r="J23" i="438"/>
  <c r="I23" i="438"/>
  <c r="J22" i="438"/>
  <c r="I22" i="438"/>
  <c r="J21" i="438"/>
  <c r="I21" i="438"/>
  <c r="J20" i="438"/>
  <c r="I20" i="438"/>
  <c r="J19" i="438"/>
  <c r="I19" i="438"/>
  <c r="J18" i="438"/>
  <c r="I18" i="438"/>
  <c r="J17" i="438"/>
  <c r="I17" i="438"/>
  <c r="T16" i="438"/>
  <c r="T17" i="438" s="1"/>
  <c r="J16" i="438"/>
  <c r="I16" i="438"/>
  <c r="R5" i="438"/>
  <c r="R4" i="438"/>
  <c r="J155" i="437"/>
  <c r="I157" i="437" s="1"/>
  <c r="J157" i="437" s="1"/>
  <c r="I159" i="437" s="1"/>
  <c r="J159" i="437" s="1"/>
  <c r="I161" i="437" s="1"/>
  <c r="J161" i="437" s="1"/>
  <c r="I163" i="437" s="1"/>
  <c r="J163" i="437" s="1"/>
  <c r="I165" i="437" s="1"/>
  <c r="Z149" i="437"/>
  <c r="J149" i="437"/>
  <c r="I149" i="437"/>
  <c r="Z148" i="437"/>
  <c r="J148" i="437"/>
  <c r="I148" i="437"/>
  <c r="Z147" i="437"/>
  <c r="J147" i="437"/>
  <c r="I147" i="437"/>
  <c r="Z146" i="437"/>
  <c r="J146" i="437"/>
  <c r="I146" i="437"/>
  <c r="Z145" i="437"/>
  <c r="J145" i="437"/>
  <c r="I145" i="437"/>
  <c r="Z144" i="437"/>
  <c r="J144" i="437"/>
  <c r="I144" i="437"/>
  <c r="Z143" i="437"/>
  <c r="J143" i="437"/>
  <c r="I143" i="437"/>
  <c r="Z142" i="437"/>
  <c r="J142" i="437"/>
  <c r="I142" i="437"/>
  <c r="Z141" i="437"/>
  <c r="J141" i="437"/>
  <c r="I141" i="437"/>
  <c r="Z140" i="437"/>
  <c r="J140" i="437"/>
  <c r="I140" i="437"/>
  <c r="Z139" i="437"/>
  <c r="J139" i="437"/>
  <c r="I139" i="437"/>
  <c r="Z138" i="437"/>
  <c r="J138" i="437"/>
  <c r="I138" i="437"/>
  <c r="Z137" i="437"/>
  <c r="J137" i="437"/>
  <c r="I137" i="437"/>
  <c r="Z136" i="437"/>
  <c r="J136" i="437"/>
  <c r="I136" i="437"/>
  <c r="Z135" i="437"/>
  <c r="J135" i="437"/>
  <c r="I135" i="437"/>
  <c r="Z134" i="437"/>
  <c r="J134" i="437"/>
  <c r="I134" i="437"/>
  <c r="Z133" i="437"/>
  <c r="J133" i="437"/>
  <c r="I133" i="437"/>
  <c r="Z132" i="437"/>
  <c r="J132" i="437"/>
  <c r="I132" i="437"/>
  <c r="Z131" i="437"/>
  <c r="J131" i="437"/>
  <c r="I131" i="437"/>
  <c r="Z130" i="437"/>
  <c r="J130" i="437"/>
  <c r="I130" i="437"/>
  <c r="Z129" i="437"/>
  <c r="J129" i="437"/>
  <c r="I129" i="437"/>
  <c r="Z128" i="437"/>
  <c r="J128" i="437"/>
  <c r="I128" i="437"/>
  <c r="Z127" i="437"/>
  <c r="J127" i="437"/>
  <c r="I127" i="437"/>
  <c r="Z126" i="437"/>
  <c r="J126" i="437"/>
  <c r="I126" i="437"/>
  <c r="Z125" i="437"/>
  <c r="J125" i="437"/>
  <c r="I125" i="437"/>
  <c r="Z124" i="437"/>
  <c r="J124" i="437"/>
  <c r="I124" i="437"/>
  <c r="Z123" i="437"/>
  <c r="J123" i="437"/>
  <c r="I123" i="437"/>
  <c r="Z122" i="437"/>
  <c r="J122" i="437"/>
  <c r="I122" i="437"/>
  <c r="Z121" i="437"/>
  <c r="J121" i="437"/>
  <c r="I121" i="437"/>
  <c r="Z120" i="437"/>
  <c r="J120" i="437"/>
  <c r="I120" i="437"/>
  <c r="Z119" i="437"/>
  <c r="J119" i="437"/>
  <c r="I119" i="437"/>
  <c r="Z118" i="437"/>
  <c r="J118" i="437"/>
  <c r="I118" i="437"/>
  <c r="Z117" i="437"/>
  <c r="J117" i="437"/>
  <c r="I117" i="437"/>
  <c r="Z116" i="437"/>
  <c r="J116" i="437"/>
  <c r="I116" i="437"/>
  <c r="Z115" i="437"/>
  <c r="J115" i="437"/>
  <c r="I115" i="437"/>
  <c r="Z114" i="437"/>
  <c r="J114" i="437"/>
  <c r="I114" i="437"/>
  <c r="Z113" i="437"/>
  <c r="J113" i="437"/>
  <c r="I113" i="437"/>
  <c r="Z112" i="437"/>
  <c r="J112" i="437"/>
  <c r="I112" i="437"/>
  <c r="Z111" i="437"/>
  <c r="J111" i="437"/>
  <c r="I111" i="437"/>
  <c r="Z110" i="437"/>
  <c r="J110" i="437"/>
  <c r="I110" i="437"/>
  <c r="Z109" i="437"/>
  <c r="J109" i="437"/>
  <c r="I109" i="437"/>
  <c r="Z108" i="437"/>
  <c r="J108" i="437"/>
  <c r="I108" i="437"/>
  <c r="Z107" i="437"/>
  <c r="J107" i="437"/>
  <c r="I107" i="437"/>
  <c r="Z106" i="437"/>
  <c r="J106" i="437"/>
  <c r="I106" i="437"/>
  <c r="Z105" i="437"/>
  <c r="J105" i="437"/>
  <c r="I105" i="437"/>
  <c r="Z104" i="437"/>
  <c r="J104" i="437"/>
  <c r="I104" i="437"/>
  <c r="Z103" i="437"/>
  <c r="J103" i="437"/>
  <c r="I103" i="437"/>
  <c r="Z102" i="437"/>
  <c r="J102" i="437"/>
  <c r="I102" i="437"/>
  <c r="Z101" i="437"/>
  <c r="J101" i="437"/>
  <c r="I101" i="437"/>
  <c r="Z100" i="437"/>
  <c r="J100" i="437"/>
  <c r="I100" i="437"/>
  <c r="Z99" i="437"/>
  <c r="J99" i="437"/>
  <c r="I99" i="437"/>
  <c r="Z98" i="437"/>
  <c r="J98" i="437"/>
  <c r="I98" i="437"/>
  <c r="Z97" i="437"/>
  <c r="J97" i="437"/>
  <c r="I97" i="437"/>
  <c r="Z96" i="437"/>
  <c r="J96" i="437"/>
  <c r="I96" i="437"/>
  <c r="Z95" i="437"/>
  <c r="J95" i="437"/>
  <c r="I95" i="437"/>
  <c r="Z94" i="437"/>
  <c r="J94" i="437"/>
  <c r="I94" i="437"/>
  <c r="Z93" i="437"/>
  <c r="J93" i="437"/>
  <c r="I93" i="437"/>
  <c r="Z92" i="437"/>
  <c r="J92" i="437"/>
  <c r="I92" i="437"/>
  <c r="Z91" i="437"/>
  <c r="J91" i="437"/>
  <c r="I91" i="437"/>
  <c r="Z90" i="437"/>
  <c r="J90" i="437"/>
  <c r="I90" i="437"/>
  <c r="Z89" i="437"/>
  <c r="J89" i="437"/>
  <c r="I89" i="437"/>
  <c r="Z88" i="437"/>
  <c r="J88" i="437"/>
  <c r="I88" i="437"/>
  <c r="Z87" i="437"/>
  <c r="J87" i="437"/>
  <c r="I87" i="437"/>
  <c r="Z86" i="437"/>
  <c r="J86" i="437"/>
  <c r="I86" i="437"/>
  <c r="J85" i="437"/>
  <c r="I85" i="437"/>
  <c r="Z84" i="437"/>
  <c r="J84" i="437"/>
  <c r="I84" i="437"/>
  <c r="Z83" i="437"/>
  <c r="J83" i="437"/>
  <c r="I83" i="437"/>
  <c r="Z82" i="437"/>
  <c r="J82" i="437"/>
  <c r="I82" i="437"/>
  <c r="Z81" i="437"/>
  <c r="J81" i="437"/>
  <c r="I81" i="437"/>
  <c r="Z80" i="437"/>
  <c r="J80" i="437"/>
  <c r="I80" i="437"/>
  <c r="Z79" i="437"/>
  <c r="J79" i="437"/>
  <c r="I79" i="437"/>
  <c r="Z78" i="437"/>
  <c r="J78" i="437"/>
  <c r="I78" i="437"/>
  <c r="Z77" i="437"/>
  <c r="J77" i="437"/>
  <c r="I77" i="437"/>
  <c r="Z76" i="437"/>
  <c r="J76" i="437"/>
  <c r="I76" i="437"/>
  <c r="Z75" i="437"/>
  <c r="J75" i="437"/>
  <c r="I75" i="437"/>
  <c r="Z74" i="437"/>
  <c r="J74" i="437"/>
  <c r="I74" i="437"/>
  <c r="Z73" i="437"/>
  <c r="J73" i="437"/>
  <c r="I73" i="437"/>
  <c r="Z72" i="437"/>
  <c r="J72" i="437"/>
  <c r="I72" i="437"/>
  <c r="Z71" i="437"/>
  <c r="J71" i="437"/>
  <c r="I71" i="437"/>
  <c r="Z70" i="437"/>
  <c r="J70" i="437"/>
  <c r="I70" i="437"/>
  <c r="Z69" i="437"/>
  <c r="J69" i="437"/>
  <c r="I69" i="437"/>
  <c r="Z68" i="437"/>
  <c r="J68" i="437"/>
  <c r="I68" i="437"/>
  <c r="Z67" i="437"/>
  <c r="J67" i="437"/>
  <c r="I67" i="437"/>
  <c r="Z66" i="437"/>
  <c r="J66" i="437"/>
  <c r="I66" i="437"/>
  <c r="Z65" i="437"/>
  <c r="J65" i="437"/>
  <c r="I65" i="437"/>
  <c r="Z64" i="437"/>
  <c r="J64" i="437"/>
  <c r="I64" i="437"/>
  <c r="Z63" i="437"/>
  <c r="J63" i="437"/>
  <c r="I63" i="437"/>
  <c r="Z62" i="437"/>
  <c r="J62" i="437"/>
  <c r="I62" i="437"/>
  <c r="Z61" i="437"/>
  <c r="J61" i="437"/>
  <c r="I61" i="437"/>
  <c r="Z60" i="437"/>
  <c r="J60" i="437"/>
  <c r="I60" i="437"/>
  <c r="Z59" i="437"/>
  <c r="J59" i="437"/>
  <c r="I59" i="437"/>
  <c r="Z58" i="437"/>
  <c r="J58" i="437"/>
  <c r="I58" i="437"/>
  <c r="Z57" i="437"/>
  <c r="J57" i="437"/>
  <c r="I57" i="437"/>
  <c r="Z56" i="437"/>
  <c r="J56" i="437"/>
  <c r="I56" i="437"/>
  <c r="Z55" i="437"/>
  <c r="J55" i="437"/>
  <c r="I55" i="437"/>
  <c r="Z54" i="437"/>
  <c r="J54" i="437"/>
  <c r="I54" i="437"/>
  <c r="Z53" i="437"/>
  <c r="J53" i="437"/>
  <c r="I53" i="437"/>
  <c r="Z52" i="437"/>
  <c r="J52" i="437"/>
  <c r="I52" i="437"/>
  <c r="Z51" i="437"/>
  <c r="J51" i="437"/>
  <c r="I51" i="437"/>
  <c r="Z50" i="437"/>
  <c r="J50" i="437"/>
  <c r="I50" i="437"/>
  <c r="Z49" i="437"/>
  <c r="J49" i="437"/>
  <c r="I49" i="437"/>
  <c r="Z48" i="437"/>
  <c r="J48" i="437"/>
  <c r="I48" i="437"/>
  <c r="Z47" i="437"/>
  <c r="J47" i="437"/>
  <c r="I47" i="437"/>
  <c r="Z46" i="437"/>
  <c r="J46" i="437"/>
  <c r="I46" i="437"/>
  <c r="Z45" i="437"/>
  <c r="J45" i="437"/>
  <c r="I45" i="437"/>
  <c r="Z44" i="437"/>
  <c r="J44" i="437"/>
  <c r="I44" i="437"/>
  <c r="Z43" i="437"/>
  <c r="J43" i="437"/>
  <c r="I43" i="437"/>
  <c r="Z42" i="437"/>
  <c r="J42" i="437"/>
  <c r="I42" i="437"/>
  <c r="Z41" i="437"/>
  <c r="J41" i="437"/>
  <c r="I41" i="437"/>
  <c r="Z40" i="437"/>
  <c r="J40" i="437"/>
  <c r="I40" i="437"/>
  <c r="Z39" i="437"/>
  <c r="J39" i="437"/>
  <c r="I39" i="437"/>
  <c r="Z38" i="437"/>
  <c r="J38" i="437"/>
  <c r="I38" i="437"/>
  <c r="Z37" i="437"/>
  <c r="J37" i="437"/>
  <c r="I37" i="437"/>
  <c r="Z36" i="437"/>
  <c r="J36" i="437"/>
  <c r="I36" i="437"/>
  <c r="Z35" i="437"/>
  <c r="J35" i="437"/>
  <c r="I35" i="437"/>
  <c r="Z34" i="437"/>
  <c r="J34" i="437"/>
  <c r="I34" i="437"/>
  <c r="Z33" i="437"/>
  <c r="J33" i="437"/>
  <c r="I33" i="437"/>
  <c r="Z32" i="437"/>
  <c r="J32" i="437"/>
  <c r="I32" i="437"/>
  <c r="Z31" i="437"/>
  <c r="J31" i="437"/>
  <c r="I31" i="437"/>
  <c r="Z30" i="437"/>
  <c r="J30" i="437"/>
  <c r="I30" i="437"/>
  <c r="Z29" i="437"/>
  <c r="J29" i="437"/>
  <c r="I29" i="437"/>
  <c r="Z28" i="437"/>
  <c r="J28" i="437"/>
  <c r="I28" i="437"/>
  <c r="Z27" i="437"/>
  <c r="J27" i="437"/>
  <c r="I27" i="437"/>
  <c r="Z26" i="437"/>
  <c r="J26" i="437"/>
  <c r="I26" i="437"/>
  <c r="Z25" i="437"/>
  <c r="J25" i="437"/>
  <c r="I25" i="437"/>
  <c r="Z24" i="437"/>
  <c r="J24" i="437"/>
  <c r="I24" i="437"/>
  <c r="Z23" i="437"/>
  <c r="J23" i="437"/>
  <c r="I23" i="437"/>
  <c r="Z22" i="437"/>
  <c r="J22" i="437"/>
  <c r="I22" i="437"/>
  <c r="Z21" i="437"/>
  <c r="J21" i="437"/>
  <c r="I21" i="437"/>
  <c r="J20" i="437"/>
  <c r="I20" i="437"/>
  <c r="J10" i="437"/>
  <c r="R9" i="437"/>
  <c r="J9" i="437"/>
  <c r="R8" i="437"/>
  <c r="J7" i="437"/>
  <c r="J6" i="437"/>
  <c r="J4" i="437"/>
  <c r="J3" i="437"/>
  <c r="J155" i="436"/>
  <c r="I157" i="436" s="1"/>
  <c r="J157" i="436" s="1"/>
  <c r="I159" i="436" s="1"/>
  <c r="Z149" i="436"/>
  <c r="J149" i="436"/>
  <c r="I149" i="436"/>
  <c r="Z148" i="436"/>
  <c r="J148" i="436"/>
  <c r="I148" i="436"/>
  <c r="Z147" i="436"/>
  <c r="J147" i="436"/>
  <c r="I147" i="436"/>
  <c r="Z146" i="436"/>
  <c r="J146" i="436"/>
  <c r="I146" i="436"/>
  <c r="Z145" i="436"/>
  <c r="J145" i="436"/>
  <c r="I145" i="436"/>
  <c r="Z144" i="436"/>
  <c r="J144" i="436"/>
  <c r="I144" i="436"/>
  <c r="Z143" i="436"/>
  <c r="J143" i="436"/>
  <c r="I143" i="436"/>
  <c r="Z142" i="436"/>
  <c r="J142" i="436"/>
  <c r="I142" i="436"/>
  <c r="Z141" i="436"/>
  <c r="J141" i="436"/>
  <c r="I141" i="436"/>
  <c r="Z140" i="436"/>
  <c r="J140" i="436"/>
  <c r="I140" i="436"/>
  <c r="Z139" i="436"/>
  <c r="J139" i="436"/>
  <c r="I139" i="436"/>
  <c r="Z138" i="436"/>
  <c r="J138" i="436"/>
  <c r="I138" i="436"/>
  <c r="Z137" i="436"/>
  <c r="J137" i="436"/>
  <c r="I137" i="436"/>
  <c r="Z136" i="436"/>
  <c r="J136" i="436"/>
  <c r="I136" i="436"/>
  <c r="Z135" i="436"/>
  <c r="J135" i="436"/>
  <c r="I135" i="436"/>
  <c r="Z134" i="436"/>
  <c r="J134" i="436"/>
  <c r="I134" i="436"/>
  <c r="Z133" i="436"/>
  <c r="J133" i="436"/>
  <c r="I133" i="436"/>
  <c r="Z132" i="436"/>
  <c r="J132" i="436"/>
  <c r="I132" i="436"/>
  <c r="Z131" i="436"/>
  <c r="J131" i="436"/>
  <c r="I131" i="436"/>
  <c r="Z130" i="436"/>
  <c r="J130" i="436"/>
  <c r="I130" i="436"/>
  <c r="Z129" i="436"/>
  <c r="J129" i="436"/>
  <c r="I129" i="436"/>
  <c r="Z128" i="436"/>
  <c r="J128" i="436"/>
  <c r="I128" i="436"/>
  <c r="Z127" i="436"/>
  <c r="J127" i="436"/>
  <c r="I127" i="436"/>
  <c r="Z126" i="436"/>
  <c r="J126" i="436"/>
  <c r="I126" i="436"/>
  <c r="Z125" i="436"/>
  <c r="J125" i="436"/>
  <c r="I125" i="436"/>
  <c r="Z124" i="436"/>
  <c r="J124" i="436"/>
  <c r="I124" i="436"/>
  <c r="Z123" i="436"/>
  <c r="J123" i="436"/>
  <c r="I123" i="436"/>
  <c r="Z122" i="436"/>
  <c r="J122" i="436"/>
  <c r="I122" i="436"/>
  <c r="Z121" i="436"/>
  <c r="J121" i="436"/>
  <c r="I121" i="436"/>
  <c r="Z120" i="436"/>
  <c r="J120" i="436"/>
  <c r="I120" i="436"/>
  <c r="Z119" i="436"/>
  <c r="J119" i="436"/>
  <c r="I119" i="436"/>
  <c r="Z118" i="436"/>
  <c r="J118" i="436"/>
  <c r="I118" i="436"/>
  <c r="Z117" i="436"/>
  <c r="J117" i="436"/>
  <c r="I117" i="436"/>
  <c r="Z116" i="436"/>
  <c r="J116" i="436"/>
  <c r="I116" i="436"/>
  <c r="Z115" i="436"/>
  <c r="J115" i="436"/>
  <c r="I115" i="436"/>
  <c r="Z114" i="436"/>
  <c r="J114" i="436"/>
  <c r="I114" i="436"/>
  <c r="Z113" i="436"/>
  <c r="J113" i="436"/>
  <c r="I113" i="436"/>
  <c r="Z112" i="436"/>
  <c r="J112" i="436"/>
  <c r="I112" i="436"/>
  <c r="Z111" i="436"/>
  <c r="J111" i="436"/>
  <c r="I111" i="436"/>
  <c r="Z110" i="436"/>
  <c r="J110" i="436"/>
  <c r="I110" i="436"/>
  <c r="Z109" i="436"/>
  <c r="J109" i="436"/>
  <c r="I109" i="436"/>
  <c r="Z108" i="436"/>
  <c r="J108" i="436"/>
  <c r="I108" i="436"/>
  <c r="Z107" i="436"/>
  <c r="J107" i="436"/>
  <c r="I107" i="436"/>
  <c r="Z106" i="436"/>
  <c r="J106" i="436"/>
  <c r="I106" i="436"/>
  <c r="Z105" i="436"/>
  <c r="J105" i="436"/>
  <c r="I105" i="436"/>
  <c r="Z104" i="436"/>
  <c r="J104" i="436"/>
  <c r="I104" i="436"/>
  <c r="Z103" i="436"/>
  <c r="J103" i="436"/>
  <c r="I103" i="436"/>
  <c r="Z102" i="436"/>
  <c r="J102" i="436"/>
  <c r="I102" i="436"/>
  <c r="Z101" i="436"/>
  <c r="J101" i="436"/>
  <c r="I101" i="436"/>
  <c r="Z100" i="436"/>
  <c r="J100" i="436"/>
  <c r="I100" i="436"/>
  <c r="Z99" i="436"/>
  <c r="J99" i="436"/>
  <c r="I99" i="436"/>
  <c r="Z98" i="436"/>
  <c r="J98" i="436"/>
  <c r="I98" i="436"/>
  <c r="Z97" i="436"/>
  <c r="J97" i="436"/>
  <c r="I97" i="436"/>
  <c r="Z96" i="436"/>
  <c r="J96" i="436"/>
  <c r="I96" i="436"/>
  <c r="Z95" i="436"/>
  <c r="J95" i="436"/>
  <c r="I95" i="436"/>
  <c r="Z94" i="436"/>
  <c r="J94" i="436"/>
  <c r="I94" i="436"/>
  <c r="Z93" i="436"/>
  <c r="J93" i="436"/>
  <c r="I93" i="436"/>
  <c r="Z92" i="436"/>
  <c r="J92" i="436"/>
  <c r="I92" i="436"/>
  <c r="Z91" i="436"/>
  <c r="J91" i="436"/>
  <c r="I91" i="436"/>
  <c r="Z90" i="436"/>
  <c r="J90" i="436"/>
  <c r="I90" i="436"/>
  <c r="Z89" i="436"/>
  <c r="J89" i="436"/>
  <c r="I89" i="436"/>
  <c r="Z88" i="436"/>
  <c r="J88" i="436"/>
  <c r="I88" i="436"/>
  <c r="Z87" i="436"/>
  <c r="J87" i="436"/>
  <c r="I87" i="436"/>
  <c r="Z86" i="436"/>
  <c r="J86" i="436"/>
  <c r="I86" i="436"/>
  <c r="J85" i="436"/>
  <c r="I85" i="436"/>
  <c r="Z84" i="436"/>
  <c r="J84" i="436"/>
  <c r="I84" i="436"/>
  <c r="Z83" i="436"/>
  <c r="J83" i="436"/>
  <c r="I83" i="436"/>
  <c r="Z82" i="436"/>
  <c r="J82" i="436"/>
  <c r="I82" i="436"/>
  <c r="Z81" i="436"/>
  <c r="J81" i="436"/>
  <c r="I81" i="436"/>
  <c r="Z80" i="436"/>
  <c r="J80" i="436"/>
  <c r="I80" i="436"/>
  <c r="Z79" i="436"/>
  <c r="J79" i="436"/>
  <c r="I79" i="436"/>
  <c r="Z78" i="436"/>
  <c r="J78" i="436"/>
  <c r="I78" i="436"/>
  <c r="Z77" i="436"/>
  <c r="J77" i="436"/>
  <c r="I77" i="436"/>
  <c r="Z76" i="436"/>
  <c r="J76" i="436"/>
  <c r="I76" i="436"/>
  <c r="Z75" i="436"/>
  <c r="J75" i="436"/>
  <c r="I75" i="436"/>
  <c r="Z74" i="436"/>
  <c r="J74" i="436"/>
  <c r="I74" i="436"/>
  <c r="Z73" i="436"/>
  <c r="J73" i="436"/>
  <c r="I73" i="436"/>
  <c r="Z72" i="436"/>
  <c r="J72" i="436"/>
  <c r="I72" i="436"/>
  <c r="Z71" i="436"/>
  <c r="J71" i="436"/>
  <c r="I71" i="436"/>
  <c r="Z70" i="436"/>
  <c r="J70" i="436"/>
  <c r="I70" i="436"/>
  <c r="Z69" i="436"/>
  <c r="J69" i="436"/>
  <c r="I69" i="436"/>
  <c r="Z68" i="436"/>
  <c r="J68" i="436"/>
  <c r="I68" i="436"/>
  <c r="Z67" i="436"/>
  <c r="J67" i="436"/>
  <c r="I67" i="436"/>
  <c r="Z66" i="436"/>
  <c r="J66" i="436"/>
  <c r="I66" i="436"/>
  <c r="Z65" i="436"/>
  <c r="J65" i="436"/>
  <c r="I65" i="436"/>
  <c r="Z64" i="436"/>
  <c r="J64" i="436"/>
  <c r="I64" i="436"/>
  <c r="Z63" i="436"/>
  <c r="J63" i="436"/>
  <c r="I63" i="436"/>
  <c r="Z62" i="436"/>
  <c r="J62" i="436"/>
  <c r="I62" i="436"/>
  <c r="Z61" i="436"/>
  <c r="J61" i="436"/>
  <c r="I61" i="436"/>
  <c r="Z60" i="436"/>
  <c r="J60" i="436"/>
  <c r="I60" i="436"/>
  <c r="Z59" i="436"/>
  <c r="J59" i="436"/>
  <c r="I59" i="436"/>
  <c r="Z58" i="436"/>
  <c r="J58" i="436"/>
  <c r="I58" i="436"/>
  <c r="Z57" i="436"/>
  <c r="J57" i="436"/>
  <c r="I57" i="436"/>
  <c r="Z56" i="436"/>
  <c r="J56" i="436"/>
  <c r="I56" i="436"/>
  <c r="Z55" i="436"/>
  <c r="J55" i="436"/>
  <c r="I55" i="436"/>
  <c r="Z54" i="436"/>
  <c r="J54" i="436"/>
  <c r="I54" i="436"/>
  <c r="Z53" i="436"/>
  <c r="J53" i="436"/>
  <c r="I53" i="436"/>
  <c r="Z52" i="436"/>
  <c r="J52" i="436"/>
  <c r="I52" i="436"/>
  <c r="Z51" i="436"/>
  <c r="J51" i="436"/>
  <c r="I51" i="436"/>
  <c r="Z50" i="436"/>
  <c r="J50" i="436"/>
  <c r="I50" i="436"/>
  <c r="Z49" i="436"/>
  <c r="J49" i="436"/>
  <c r="I49" i="436"/>
  <c r="Z48" i="436"/>
  <c r="J48" i="436"/>
  <c r="I48" i="436"/>
  <c r="Z47" i="436"/>
  <c r="J47" i="436"/>
  <c r="I47" i="436"/>
  <c r="Z46" i="436"/>
  <c r="J46" i="436"/>
  <c r="I46" i="436"/>
  <c r="Z45" i="436"/>
  <c r="J45" i="436"/>
  <c r="I45" i="436"/>
  <c r="Z44" i="436"/>
  <c r="J44" i="436"/>
  <c r="I44" i="436"/>
  <c r="Z43" i="436"/>
  <c r="J43" i="436"/>
  <c r="I43" i="436"/>
  <c r="Z42" i="436"/>
  <c r="J42" i="436"/>
  <c r="I42" i="436"/>
  <c r="Z41" i="436"/>
  <c r="J41" i="436"/>
  <c r="I41" i="436"/>
  <c r="Z40" i="436"/>
  <c r="J40" i="436"/>
  <c r="I40" i="436"/>
  <c r="Z39" i="436"/>
  <c r="J39" i="436"/>
  <c r="I39" i="436"/>
  <c r="Z38" i="436"/>
  <c r="J38" i="436"/>
  <c r="I38" i="436"/>
  <c r="Z37" i="436"/>
  <c r="J37" i="436"/>
  <c r="I37" i="436"/>
  <c r="Z36" i="436"/>
  <c r="J36" i="436"/>
  <c r="I36" i="436"/>
  <c r="Z35" i="436"/>
  <c r="J35" i="436"/>
  <c r="I35" i="436"/>
  <c r="Z34" i="436"/>
  <c r="J34" i="436"/>
  <c r="I34" i="436"/>
  <c r="Z33" i="436"/>
  <c r="J33" i="436"/>
  <c r="I33" i="436"/>
  <c r="Z32" i="436"/>
  <c r="J32" i="436"/>
  <c r="I32" i="436"/>
  <c r="Z31" i="436"/>
  <c r="J31" i="436"/>
  <c r="I31" i="436"/>
  <c r="Z30" i="436"/>
  <c r="J30" i="436"/>
  <c r="I30" i="436"/>
  <c r="Z29" i="436"/>
  <c r="J29" i="436"/>
  <c r="I29" i="436"/>
  <c r="Z28" i="436"/>
  <c r="J28" i="436"/>
  <c r="I28" i="436"/>
  <c r="Z27" i="436"/>
  <c r="J27" i="436"/>
  <c r="I27" i="436"/>
  <c r="Z26" i="436"/>
  <c r="J26" i="436"/>
  <c r="I26" i="436"/>
  <c r="Z25" i="436"/>
  <c r="J25" i="436"/>
  <c r="I25" i="436"/>
  <c r="Z24" i="436"/>
  <c r="J24" i="436"/>
  <c r="I24" i="436"/>
  <c r="Z23" i="436"/>
  <c r="J23" i="436"/>
  <c r="I23" i="436"/>
  <c r="Z22" i="436"/>
  <c r="J22" i="436"/>
  <c r="I22" i="436"/>
  <c r="Z21" i="436"/>
  <c r="J21" i="436"/>
  <c r="I21" i="436"/>
  <c r="J20" i="436"/>
  <c r="I20" i="436"/>
  <c r="J10" i="436"/>
  <c r="R9" i="436"/>
  <c r="J9" i="436"/>
  <c r="R8" i="436"/>
  <c r="J7" i="436"/>
  <c r="J6" i="436"/>
  <c r="J4" i="436"/>
  <c r="J3" i="436"/>
  <c r="R75" i="436" s="1"/>
  <c r="J155" i="435"/>
  <c r="I157" i="435" s="1"/>
  <c r="J157" i="435" s="1"/>
  <c r="I159" i="435" s="1"/>
  <c r="Z149" i="435"/>
  <c r="J149" i="435"/>
  <c r="I149" i="435"/>
  <c r="Z148" i="435"/>
  <c r="J148" i="435"/>
  <c r="I148" i="435"/>
  <c r="Z147" i="435"/>
  <c r="J147" i="435"/>
  <c r="I147" i="435"/>
  <c r="Z146" i="435"/>
  <c r="J146" i="435"/>
  <c r="I146" i="435"/>
  <c r="Z145" i="435"/>
  <c r="J145" i="435"/>
  <c r="I145" i="435"/>
  <c r="Z144" i="435"/>
  <c r="J144" i="435"/>
  <c r="I144" i="435"/>
  <c r="Z143" i="435"/>
  <c r="J143" i="435"/>
  <c r="I143" i="435"/>
  <c r="Z142" i="435"/>
  <c r="J142" i="435"/>
  <c r="I142" i="435"/>
  <c r="Z141" i="435"/>
  <c r="J141" i="435"/>
  <c r="I141" i="435"/>
  <c r="Z140" i="435"/>
  <c r="J140" i="435"/>
  <c r="I140" i="435"/>
  <c r="Z139" i="435"/>
  <c r="J139" i="435"/>
  <c r="I139" i="435"/>
  <c r="Z138" i="435"/>
  <c r="J138" i="435"/>
  <c r="I138" i="435"/>
  <c r="Z137" i="435"/>
  <c r="J137" i="435"/>
  <c r="I137" i="435"/>
  <c r="Z136" i="435"/>
  <c r="J136" i="435"/>
  <c r="I136" i="435"/>
  <c r="Z135" i="435"/>
  <c r="J135" i="435"/>
  <c r="I135" i="435"/>
  <c r="Z134" i="435"/>
  <c r="J134" i="435"/>
  <c r="I134" i="435"/>
  <c r="Z133" i="435"/>
  <c r="J133" i="435"/>
  <c r="I133" i="435"/>
  <c r="Z132" i="435"/>
  <c r="J132" i="435"/>
  <c r="I132" i="435"/>
  <c r="Z131" i="435"/>
  <c r="J131" i="435"/>
  <c r="I131" i="435"/>
  <c r="Z130" i="435"/>
  <c r="J130" i="435"/>
  <c r="I130" i="435"/>
  <c r="Z129" i="435"/>
  <c r="J129" i="435"/>
  <c r="I129" i="435"/>
  <c r="Z128" i="435"/>
  <c r="J128" i="435"/>
  <c r="I128" i="435"/>
  <c r="Z127" i="435"/>
  <c r="J127" i="435"/>
  <c r="I127" i="435"/>
  <c r="Z126" i="435"/>
  <c r="J126" i="435"/>
  <c r="I126" i="435"/>
  <c r="Z125" i="435"/>
  <c r="J125" i="435"/>
  <c r="I125" i="435"/>
  <c r="Z124" i="435"/>
  <c r="J124" i="435"/>
  <c r="I124" i="435"/>
  <c r="Z123" i="435"/>
  <c r="J123" i="435"/>
  <c r="I123" i="435"/>
  <c r="Z122" i="435"/>
  <c r="J122" i="435"/>
  <c r="I122" i="435"/>
  <c r="Z121" i="435"/>
  <c r="J121" i="435"/>
  <c r="I121" i="435"/>
  <c r="Z120" i="435"/>
  <c r="J120" i="435"/>
  <c r="I120" i="435"/>
  <c r="Z119" i="435"/>
  <c r="J119" i="435"/>
  <c r="I119" i="435"/>
  <c r="Z118" i="435"/>
  <c r="J118" i="435"/>
  <c r="I118" i="435"/>
  <c r="Z117" i="435"/>
  <c r="J117" i="435"/>
  <c r="I117" i="435"/>
  <c r="Z116" i="435"/>
  <c r="J116" i="435"/>
  <c r="I116" i="435"/>
  <c r="Z115" i="435"/>
  <c r="J115" i="435"/>
  <c r="I115" i="435"/>
  <c r="Z114" i="435"/>
  <c r="J114" i="435"/>
  <c r="I114" i="435"/>
  <c r="Z113" i="435"/>
  <c r="J113" i="435"/>
  <c r="I113" i="435"/>
  <c r="Z112" i="435"/>
  <c r="J112" i="435"/>
  <c r="I112" i="435"/>
  <c r="Z111" i="435"/>
  <c r="J111" i="435"/>
  <c r="I111" i="435"/>
  <c r="Z110" i="435"/>
  <c r="J110" i="435"/>
  <c r="I110" i="435"/>
  <c r="Z109" i="435"/>
  <c r="J109" i="435"/>
  <c r="I109" i="435"/>
  <c r="Z108" i="435"/>
  <c r="J108" i="435"/>
  <c r="I108" i="435"/>
  <c r="Z107" i="435"/>
  <c r="J107" i="435"/>
  <c r="I107" i="435"/>
  <c r="Z106" i="435"/>
  <c r="J106" i="435"/>
  <c r="I106" i="435"/>
  <c r="Z105" i="435"/>
  <c r="J105" i="435"/>
  <c r="I105" i="435"/>
  <c r="Z104" i="435"/>
  <c r="J104" i="435"/>
  <c r="I104" i="435"/>
  <c r="Z103" i="435"/>
  <c r="J103" i="435"/>
  <c r="I103" i="435"/>
  <c r="Z102" i="435"/>
  <c r="J102" i="435"/>
  <c r="I102" i="435"/>
  <c r="Z101" i="435"/>
  <c r="J101" i="435"/>
  <c r="I101" i="435"/>
  <c r="Z100" i="435"/>
  <c r="J100" i="435"/>
  <c r="I100" i="435"/>
  <c r="Z99" i="435"/>
  <c r="J99" i="435"/>
  <c r="I99" i="435"/>
  <c r="Z98" i="435"/>
  <c r="J98" i="435"/>
  <c r="I98" i="435"/>
  <c r="Z97" i="435"/>
  <c r="J97" i="435"/>
  <c r="I97" i="435"/>
  <c r="Z96" i="435"/>
  <c r="J96" i="435"/>
  <c r="I96" i="435"/>
  <c r="Z95" i="435"/>
  <c r="J95" i="435"/>
  <c r="I95" i="435"/>
  <c r="Z94" i="435"/>
  <c r="J94" i="435"/>
  <c r="I94" i="435"/>
  <c r="Z93" i="435"/>
  <c r="J93" i="435"/>
  <c r="I93" i="435"/>
  <c r="Z92" i="435"/>
  <c r="J92" i="435"/>
  <c r="I92" i="435"/>
  <c r="Z91" i="435"/>
  <c r="J91" i="435"/>
  <c r="I91" i="435"/>
  <c r="Z90" i="435"/>
  <c r="J90" i="435"/>
  <c r="I90" i="435"/>
  <c r="Z89" i="435"/>
  <c r="J89" i="435"/>
  <c r="I89" i="435"/>
  <c r="Z88" i="435"/>
  <c r="J88" i="435"/>
  <c r="I88" i="435"/>
  <c r="Z87" i="435"/>
  <c r="J87" i="435"/>
  <c r="I87" i="435"/>
  <c r="Z86" i="435"/>
  <c r="J86" i="435"/>
  <c r="I86" i="435"/>
  <c r="J85" i="435"/>
  <c r="I85" i="435"/>
  <c r="Z84" i="435"/>
  <c r="J84" i="435"/>
  <c r="I84" i="435"/>
  <c r="Z83" i="435"/>
  <c r="J83" i="435"/>
  <c r="I83" i="435"/>
  <c r="Z82" i="435"/>
  <c r="J82" i="435"/>
  <c r="I82" i="435"/>
  <c r="Z81" i="435"/>
  <c r="J81" i="435"/>
  <c r="I81" i="435"/>
  <c r="Z80" i="435"/>
  <c r="J80" i="435"/>
  <c r="I80" i="435"/>
  <c r="Z79" i="435"/>
  <c r="J79" i="435"/>
  <c r="I79" i="435"/>
  <c r="Z78" i="435"/>
  <c r="J78" i="435"/>
  <c r="I78" i="435"/>
  <c r="Z77" i="435"/>
  <c r="J77" i="435"/>
  <c r="I77" i="435"/>
  <c r="Z76" i="435"/>
  <c r="J76" i="435"/>
  <c r="I76" i="435"/>
  <c r="Z75" i="435"/>
  <c r="J75" i="435"/>
  <c r="I75" i="435"/>
  <c r="Z74" i="435"/>
  <c r="J74" i="435"/>
  <c r="I74" i="435"/>
  <c r="Z73" i="435"/>
  <c r="J73" i="435"/>
  <c r="I73" i="435"/>
  <c r="Z72" i="435"/>
  <c r="J72" i="435"/>
  <c r="I72" i="435"/>
  <c r="Z71" i="435"/>
  <c r="J71" i="435"/>
  <c r="I71" i="435"/>
  <c r="Z70" i="435"/>
  <c r="J70" i="435"/>
  <c r="I70" i="435"/>
  <c r="Z69" i="435"/>
  <c r="J69" i="435"/>
  <c r="I69" i="435"/>
  <c r="Z68" i="435"/>
  <c r="J68" i="435"/>
  <c r="I68" i="435"/>
  <c r="Z67" i="435"/>
  <c r="J67" i="435"/>
  <c r="I67" i="435"/>
  <c r="Z66" i="435"/>
  <c r="J66" i="435"/>
  <c r="I66" i="435"/>
  <c r="Z65" i="435"/>
  <c r="J65" i="435"/>
  <c r="I65" i="435"/>
  <c r="Z64" i="435"/>
  <c r="J64" i="435"/>
  <c r="I64" i="435"/>
  <c r="Z63" i="435"/>
  <c r="J63" i="435"/>
  <c r="I63" i="435"/>
  <c r="Z62" i="435"/>
  <c r="J62" i="435"/>
  <c r="I62" i="435"/>
  <c r="Z61" i="435"/>
  <c r="J61" i="435"/>
  <c r="I61" i="435"/>
  <c r="Z60" i="435"/>
  <c r="J60" i="435"/>
  <c r="I60" i="435"/>
  <c r="Z59" i="435"/>
  <c r="J59" i="435"/>
  <c r="I59" i="435"/>
  <c r="Z58" i="435"/>
  <c r="J58" i="435"/>
  <c r="I58" i="435"/>
  <c r="Z57" i="435"/>
  <c r="J57" i="435"/>
  <c r="I57" i="435"/>
  <c r="Z56" i="435"/>
  <c r="J56" i="435"/>
  <c r="I56" i="435"/>
  <c r="Z55" i="435"/>
  <c r="J55" i="435"/>
  <c r="I55" i="435"/>
  <c r="Z54" i="435"/>
  <c r="J54" i="435"/>
  <c r="I54" i="435"/>
  <c r="Z53" i="435"/>
  <c r="J53" i="435"/>
  <c r="I53" i="435"/>
  <c r="Z52" i="435"/>
  <c r="J52" i="435"/>
  <c r="I52" i="435"/>
  <c r="Z51" i="435"/>
  <c r="J51" i="435"/>
  <c r="I51" i="435"/>
  <c r="Z50" i="435"/>
  <c r="J50" i="435"/>
  <c r="I50" i="435"/>
  <c r="Z49" i="435"/>
  <c r="J49" i="435"/>
  <c r="I49" i="435"/>
  <c r="Z48" i="435"/>
  <c r="J48" i="435"/>
  <c r="I48" i="435"/>
  <c r="Z47" i="435"/>
  <c r="J47" i="435"/>
  <c r="I47" i="435"/>
  <c r="Z46" i="435"/>
  <c r="J46" i="435"/>
  <c r="I46" i="435"/>
  <c r="Z45" i="435"/>
  <c r="J45" i="435"/>
  <c r="I45" i="435"/>
  <c r="Z44" i="435"/>
  <c r="J44" i="435"/>
  <c r="I44" i="435"/>
  <c r="Z43" i="435"/>
  <c r="J43" i="435"/>
  <c r="I43" i="435"/>
  <c r="Z42" i="435"/>
  <c r="J42" i="435"/>
  <c r="I42" i="435"/>
  <c r="Z41" i="435"/>
  <c r="J41" i="435"/>
  <c r="I41" i="435"/>
  <c r="Z40" i="435"/>
  <c r="J40" i="435"/>
  <c r="I40" i="435"/>
  <c r="Z39" i="435"/>
  <c r="J39" i="435"/>
  <c r="I39" i="435"/>
  <c r="Z38" i="435"/>
  <c r="J38" i="435"/>
  <c r="I38" i="435"/>
  <c r="Z37" i="435"/>
  <c r="J37" i="435"/>
  <c r="I37" i="435"/>
  <c r="Z36" i="435"/>
  <c r="J36" i="435"/>
  <c r="I36" i="435"/>
  <c r="Z35" i="435"/>
  <c r="J35" i="435"/>
  <c r="I35" i="435"/>
  <c r="Z34" i="435"/>
  <c r="J34" i="435"/>
  <c r="I34" i="435"/>
  <c r="Z33" i="435"/>
  <c r="J33" i="435"/>
  <c r="I33" i="435"/>
  <c r="Z32" i="435"/>
  <c r="J32" i="435"/>
  <c r="I32" i="435"/>
  <c r="Z31" i="435"/>
  <c r="J31" i="435"/>
  <c r="I31" i="435"/>
  <c r="Z30" i="435"/>
  <c r="J30" i="435"/>
  <c r="I30" i="435"/>
  <c r="Z29" i="435"/>
  <c r="J29" i="435"/>
  <c r="I29" i="435"/>
  <c r="Z28" i="435"/>
  <c r="J28" i="435"/>
  <c r="I28" i="435"/>
  <c r="Z27" i="435"/>
  <c r="J27" i="435"/>
  <c r="I27" i="435"/>
  <c r="Z26" i="435"/>
  <c r="J26" i="435"/>
  <c r="I26" i="435"/>
  <c r="Z25" i="435"/>
  <c r="J25" i="435"/>
  <c r="I25" i="435"/>
  <c r="Z24" i="435"/>
  <c r="J24" i="435"/>
  <c r="I24" i="435"/>
  <c r="Z23" i="435"/>
  <c r="J23" i="435"/>
  <c r="I23" i="435"/>
  <c r="Z22" i="435"/>
  <c r="J22" i="435"/>
  <c r="I22" i="435"/>
  <c r="Z21" i="435"/>
  <c r="J21" i="435"/>
  <c r="I21" i="435"/>
  <c r="J20" i="435"/>
  <c r="I20" i="435"/>
  <c r="J10" i="435"/>
  <c r="R9" i="435"/>
  <c r="J9" i="435"/>
  <c r="R8" i="435"/>
  <c r="J7" i="435"/>
  <c r="J6" i="435"/>
  <c r="J4" i="435"/>
  <c r="Q81" i="435" s="1"/>
  <c r="J3" i="435"/>
  <c r="J145" i="434"/>
  <c r="I145" i="434"/>
  <c r="J144" i="434"/>
  <c r="I144" i="434"/>
  <c r="J143" i="434"/>
  <c r="I143" i="434"/>
  <c r="J142" i="434"/>
  <c r="I142" i="434"/>
  <c r="J141" i="434"/>
  <c r="I141" i="434"/>
  <c r="J140" i="434"/>
  <c r="I140" i="434"/>
  <c r="J139" i="434"/>
  <c r="I139" i="434"/>
  <c r="J138" i="434"/>
  <c r="I138" i="434"/>
  <c r="J137" i="434"/>
  <c r="I137" i="434"/>
  <c r="J136" i="434"/>
  <c r="I136" i="434"/>
  <c r="J135" i="434"/>
  <c r="I135" i="434"/>
  <c r="J134" i="434"/>
  <c r="I134" i="434"/>
  <c r="J133" i="434"/>
  <c r="I133" i="434"/>
  <c r="J132" i="434"/>
  <c r="I132" i="434"/>
  <c r="J131" i="434"/>
  <c r="I131" i="434"/>
  <c r="J130" i="434"/>
  <c r="I130" i="434"/>
  <c r="J129" i="434"/>
  <c r="I129" i="434"/>
  <c r="J128" i="434"/>
  <c r="I128" i="434"/>
  <c r="J127" i="434"/>
  <c r="I127" i="434"/>
  <c r="J126" i="434"/>
  <c r="I126" i="434"/>
  <c r="J125" i="434"/>
  <c r="I125" i="434"/>
  <c r="J124" i="434"/>
  <c r="I124" i="434"/>
  <c r="J123" i="434"/>
  <c r="I123" i="434"/>
  <c r="J122" i="434"/>
  <c r="I122" i="434"/>
  <c r="J121" i="434"/>
  <c r="I121" i="434"/>
  <c r="J120" i="434"/>
  <c r="I120" i="434"/>
  <c r="J119" i="434"/>
  <c r="I119" i="434"/>
  <c r="J118" i="434"/>
  <c r="I118" i="434"/>
  <c r="J117" i="434"/>
  <c r="I117" i="434"/>
  <c r="J116" i="434"/>
  <c r="I116" i="434"/>
  <c r="J115" i="434"/>
  <c r="I115" i="434"/>
  <c r="J114" i="434"/>
  <c r="I114" i="434"/>
  <c r="J113" i="434"/>
  <c r="I113" i="434"/>
  <c r="J112" i="434"/>
  <c r="I112" i="434"/>
  <c r="J111" i="434"/>
  <c r="I111" i="434"/>
  <c r="J110" i="434"/>
  <c r="I110" i="434"/>
  <c r="J109" i="434"/>
  <c r="I109" i="434"/>
  <c r="J108" i="434"/>
  <c r="I108" i="434"/>
  <c r="J107" i="434"/>
  <c r="I107" i="434"/>
  <c r="J106" i="434"/>
  <c r="I106" i="434"/>
  <c r="J105" i="434"/>
  <c r="I105" i="434"/>
  <c r="J104" i="434"/>
  <c r="I104" i="434"/>
  <c r="J103" i="434"/>
  <c r="I103" i="434"/>
  <c r="J102" i="434"/>
  <c r="I102" i="434"/>
  <c r="J101" i="434"/>
  <c r="I101" i="434"/>
  <c r="J100" i="434"/>
  <c r="I100" i="434"/>
  <c r="J99" i="434"/>
  <c r="I99" i="434"/>
  <c r="J98" i="434"/>
  <c r="I98" i="434"/>
  <c r="J97" i="434"/>
  <c r="I97" i="434"/>
  <c r="J96" i="434"/>
  <c r="I96" i="434"/>
  <c r="J95" i="434"/>
  <c r="I95" i="434"/>
  <c r="J94" i="434"/>
  <c r="I94" i="434"/>
  <c r="J93" i="434"/>
  <c r="I93" i="434"/>
  <c r="J92" i="434"/>
  <c r="I92" i="434"/>
  <c r="J91" i="434"/>
  <c r="I91" i="434"/>
  <c r="J90" i="434"/>
  <c r="I90" i="434"/>
  <c r="J89" i="434"/>
  <c r="I89" i="434"/>
  <c r="J88" i="434"/>
  <c r="I88" i="434"/>
  <c r="J87" i="434"/>
  <c r="I87" i="434"/>
  <c r="J86" i="434"/>
  <c r="I86" i="434"/>
  <c r="J85" i="434"/>
  <c r="I85" i="434"/>
  <c r="J84" i="434"/>
  <c r="I84" i="434"/>
  <c r="J83" i="434"/>
  <c r="I83" i="434"/>
  <c r="J82" i="434"/>
  <c r="I82" i="434"/>
  <c r="J81" i="434"/>
  <c r="I81" i="434"/>
  <c r="J80" i="434"/>
  <c r="I80" i="434"/>
  <c r="J79" i="434"/>
  <c r="I79" i="434"/>
  <c r="J78" i="434"/>
  <c r="I78" i="434"/>
  <c r="J77" i="434"/>
  <c r="I77" i="434"/>
  <c r="J76" i="434"/>
  <c r="I76" i="434"/>
  <c r="J75" i="434"/>
  <c r="I75" i="434"/>
  <c r="J74" i="434"/>
  <c r="I74" i="434"/>
  <c r="J73" i="434"/>
  <c r="I73" i="434"/>
  <c r="J72" i="434"/>
  <c r="I72" i="434"/>
  <c r="J71" i="434"/>
  <c r="I71" i="434"/>
  <c r="J70" i="434"/>
  <c r="I70" i="434"/>
  <c r="J69" i="434"/>
  <c r="I69" i="434"/>
  <c r="J68" i="434"/>
  <c r="I68" i="434"/>
  <c r="J67" i="434"/>
  <c r="I67" i="434"/>
  <c r="J66" i="434"/>
  <c r="I66" i="434"/>
  <c r="J65" i="434"/>
  <c r="I65" i="434"/>
  <c r="J64" i="434"/>
  <c r="I64" i="434"/>
  <c r="J63" i="434"/>
  <c r="I63" i="434"/>
  <c r="J62" i="434"/>
  <c r="I62" i="434"/>
  <c r="J61" i="434"/>
  <c r="I61" i="434"/>
  <c r="J60" i="434"/>
  <c r="I60" i="434"/>
  <c r="J59" i="434"/>
  <c r="I59" i="434"/>
  <c r="J58" i="434"/>
  <c r="I58" i="434"/>
  <c r="J57" i="434"/>
  <c r="I57" i="434"/>
  <c r="J56" i="434"/>
  <c r="I56" i="434"/>
  <c r="J55" i="434"/>
  <c r="I55" i="434"/>
  <c r="J54" i="434"/>
  <c r="I54" i="434"/>
  <c r="J53" i="434"/>
  <c r="I53" i="434"/>
  <c r="J52" i="434"/>
  <c r="I52" i="434"/>
  <c r="J51" i="434"/>
  <c r="I51" i="434"/>
  <c r="J50" i="434"/>
  <c r="I50" i="434"/>
  <c r="J49" i="434"/>
  <c r="I49" i="434"/>
  <c r="J48" i="434"/>
  <c r="I48" i="434"/>
  <c r="J47" i="434"/>
  <c r="I47" i="434"/>
  <c r="J46" i="434"/>
  <c r="I46" i="434"/>
  <c r="J45" i="434"/>
  <c r="I45" i="434"/>
  <c r="J44" i="434"/>
  <c r="I44" i="434"/>
  <c r="J43" i="434"/>
  <c r="I43" i="434"/>
  <c r="J42" i="434"/>
  <c r="I42" i="434"/>
  <c r="J41" i="434"/>
  <c r="I41" i="434"/>
  <c r="J40" i="434"/>
  <c r="I40" i="434"/>
  <c r="J39" i="434"/>
  <c r="I39" i="434"/>
  <c r="J38" i="434"/>
  <c r="I38" i="434"/>
  <c r="J37" i="434"/>
  <c r="I37" i="434"/>
  <c r="J36" i="434"/>
  <c r="I36" i="434"/>
  <c r="J35" i="434"/>
  <c r="I35" i="434"/>
  <c r="J34" i="434"/>
  <c r="I34" i="434"/>
  <c r="J33" i="434"/>
  <c r="I33" i="434"/>
  <c r="J32" i="434"/>
  <c r="I32" i="434"/>
  <c r="J31" i="434"/>
  <c r="I31" i="434"/>
  <c r="J30" i="434"/>
  <c r="I30" i="434"/>
  <c r="J29" i="434"/>
  <c r="I29" i="434"/>
  <c r="J28" i="434"/>
  <c r="I28" i="434"/>
  <c r="J27" i="434"/>
  <c r="I27" i="434"/>
  <c r="J26" i="434"/>
  <c r="I26" i="434"/>
  <c r="J25" i="434"/>
  <c r="I25" i="434"/>
  <c r="J24" i="434"/>
  <c r="I24" i="434"/>
  <c r="J23" i="434"/>
  <c r="I23" i="434"/>
  <c r="J22" i="434"/>
  <c r="I22" i="434"/>
  <c r="J21" i="434"/>
  <c r="I21" i="434"/>
  <c r="J20" i="434"/>
  <c r="I20" i="434"/>
  <c r="J19" i="434"/>
  <c r="I19" i="434"/>
  <c r="J18" i="434"/>
  <c r="I18" i="434"/>
  <c r="J17" i="434"/>
  <c r="I17" i="434"/>
  <c r="T16" i="434"/>
  <c r="T17" i="434" s="1"/>
  <c r="T18" i="434" s="1"/>
  <c r="T19" i="434" s="1"/>
  <c r="T20" i="434" s="1"/>
  <c r="T21" i="434" s="1"/>
  <c r="T22" i="434" s="1"/>
  <c r="T23" i="434" s="1"/>
  <c r="T24" i="434" s="1"/>
  <c r="T25" i="434" s="1"/>
  <c r="T26" i="434" s="1"/>
  <c r="T27" i="434" s="1"/>
  <c r="T28" i="434" s="1"/>
  <c r="T29" i="434" s="1"/>
  <c r="T30" i="434" s="1"/>
  <c r="T31" i="434" s="1"/>
  <c r="T32" i="434" s="1"/>
  <c r="T33" i="434" s="1"/>
  <c r="T34" i="434" s="1"/>
  <c r="T35" i="434" s="1"/>
  <c r="T36" i="434" s="1"/>
  <c r="T37" i="434" s="1"/>
  <c r="T38" i="434" s="1"/>
  <c r="T39" i="434" s="1"/>
  <c r="J16" i="434"/>
  <c r="I16" i="434"/>
  <c r="R5" i="434"/>
  <c r="R4" i="434"/>
  <c r="J145" i="433"/>
  <c r="I145" i="433"/>
  <c r="J144" i="433"/>
  <c r="I144" i="433"/>
  <c r="J143" i="433"/>
  <c r="I143" i="433"/>
  <c r="J142" i="433"/>
  <c r="I142" i="433"/>
  <c r="J141" i="433"/>
  <c r="I141" i="433"/>
  <c r="J140" i="433"/>
  <c r="I140" i="433"/>
  <c r="J139" i="433"/>
  <c r="I139" i="433"/>
  <c r="J138" i="433"/>
  <c r="I138" i="433"/>
  <c r="J137" i="433"/>
  <c r="I137" i="433"/>
  <c r="J136" i="433"/>
  <c r="I136" i="433"/>
  <c r="J135" i="433"/>
  <c r="I135" i="433"/>
  <c r="J134" i="433"/>
  <c r="I134" i="433"/>
  <c r="J133" i="433"/>
  <c r="I133" i="433"/>
  <c r="J132" i="433"/>
  <c r="I132" i="433"/>
  <c r="J131" i="433"/>
  <c r="I131" i="433"/>
  <c r="J130" i="433"/>
  <c r="I130" i="433"/>
  <c r="J129" i="433"/>
  <c r="I129" i="433"/>
  <c r="J128" i="433"/>
  <c r="I128" i="433"/>
  <c r="J127" i="433"/>
  <c r="I127" i="433"/>
  <c r="J126" i="433"/>
  <c r="I126" i="433"/>
  <c r="J125" i="433"/>
  <c r="I125" i="433"/>
  <c r="J124" i="433"/>
  <c r="I124" i="433"/>
  <c r="J123" i="433"/>
  <c r="I123" i="433"/>
  <c r="J122" i="433"/>
  <c r="I122" i="433"/>
  <c r="J121" i="433"/>
  <c r="I121" i="433"/>
  <c r="J120" i="433"/>
  <c r="I120" i="433"/>
  <c r="J119" i="433"/>
  <c r="I119" i="433"/>
  <c r="J118" i="433"/>
  <c r="I118" i="433"/>
  <c r="J117" i="433"/>
  <c r="I117" i="433"/>
  <c r="J116" i="433"/>
  <c r="I116" i="433"/>
  <c r="J115" i="433"/>
  <c r="I115" i="433"/>
  <c r="J114" i="433"/>
  <c r="I114" i="433"/>
  <c r="J113" i="433"/>
  <c r="I113" i="433"/>
  <c r="J112" i="433"/>
  <c r="I112" i="433"/>
  <c r="J111" i="433"/>
  <c r="I111" i="433"/>
  <c r="J110" i="433"/>
  <c r="I110" i="433"/>
  <c r="J109" i="433"/>
  <c r="I109" i="433"/>
  <c r="J108" i="433"/>
  <c r="I108" i="433"/>
  <c r="J107" i="433"/>
  <c r="I107" i="433"/>
  <c r="J106" i="433"/>
  <c r="I106" i="433"/>
  <c r="J105" i="433"/>
  <c r="I105" i="433"/>
  <c r="J104" i="433"/>
  <c r="I104" i="433"/>
  <c r="J103" i="433"/>
  <c r="I103" i="433"/>
  <c r="J102" i="433"/>
  <c r="I102" i="433"/>
  <c r="J101" i="433"/>
  <c r="I101" i="433"/>
  <c r="J100" i="433"/>
  <c r="I100" i="433"/>
  <c r="J99" i="433"/>
  <c r="I99" i="433"/>
  <c r="J98" i="433"/>
  <c r="I98" i="433"/>
  <c r="J97" i="433"/>
  <c r="I97" i="433"/>
  <c r="J96" i="433"/>
  <c r="I96" i="433"/>
  <c r="J95" i="433"/>
  <c r="I95" i="433"/>
  <c r="J94" i="433"/>
  <c r="I94" i="433"/>
  <c r="J93" i="433"/>
  <c r="I93" i="433"/>
  <c r="J92" i="433"/>
  <c r="I92" i="433"/>
  <c r="J91" i="433"/>
  <c r="I91" i="433"/>
  <c r="J90" i="433"/>
  <c r="I90" i="433"/>
  <c r="J89" i="433"/>
  <c r="I89" i="433"/>
  <c r="J88" i="433"/>
  <c r="I88" i="433"/>
  <c r="J87" i="433"/>
  <c r="I87" i="433"/>
  <c r="J86" i="433"/>
  <c r="I86" i="433"/>
  <c r="J85" i="433"/>
  <c r="I85" i="433"/>
  <c r="J84" i="433"/>
  <c r="I84" i="433"/>
  <c r="J83" i="433"/>
  <c r="I83" i="433"/>
  <c r="J82" i="433"/>
  <c r="I82" i="433"/>
  <c r="J81" i="433"/>
  <c r="I81" i="433"/>
  <c r="J80" i="433"/>
  <c r="I80" i="433"/>
  <c r="J79" i="433"/>
  <c r="I79" i="433"/>
  <c r="J78" i="433"/>
  <c r="I78" i="433"/>
  <c r="J77" i="433"/>
  <c r="I77" i="433"/>
  <c r="J76" i="433"/>
  <c r="I76" i="433"/>
  <c r="J75" i="433"/>
  <c r="I75" i="433"/>
  <c r="J74" i="433"/>
  <c r="I74" i="433"/>
  <c r="J73" i="433"/>
  <c r="I73" i="433"/>
  <c r="J72" i="433"/>
  <c r="I72" i="433"/>
  <c r="J71" i="433"/>
  <c r="I71" i="433"/>
  <c r="J70" i="433"/>
  <c r="I70" i="433"/>
  <c r="J69" i="433"/>
  <c r="I69" i="433"/>
  <c r="J68" i="433"/>
  <c r="I68" i="433"/>
  <c r="J67" i="433"/>
  <c r="I67" i="433"/>
  <c r="J66" i="433"/>
  <c r="I66" i="433"/>
  <c r="J65" i="433"/>
  <c r="I65" i="433"/>
  <c r="J64" i="433"/>
  <c r="I64" i="433"/>
  <c r="J63" i="433"/>
  <c r="I63" i="433"/>
  <c r="J62" i="433"/>
  <c r="I62" i="433"/>
  <c r="J61" i="433"/>
  <c r="I61" i="433"/>
  <c r="J60" i="433"/>
  <c r="I60" i="433"/>
  <c r="J59" i="433"/>
  <c r="I59" i="433"/>
  <c r="J58" i="433"/>
  <c r="I58" i="433"/>
  <c r="J57" i="433"/>
  <c r="I57" i="433"/>
  <c r="J56" i="433"/>
  <c r="I56" i="433"/>
  <c r="J55" i="433"/>
  <c r="I55" i="433"/>
  <c r="J54" i="433"/>
  <c r="I54" i="433"/>
  <c r="J53" i="433"/>
  <c r="I53" i="433"/>
  <c r="J52" i="433"/>
  <c r="I52" i="433"/>
  <c r="J51" i="433"/>
  <c r="I51" i="433"/>
  <c r="J50" i="433"/>
  <c r="I50" i="433"/>
  <c r="J49" i="433"/>
  <c r="I49" i="433"/>
  <c r="J48" i="433"/>
  <c r="I48" i="433"/>
  <c r="J47" i="433"/>
  <c r="I47" i="433"/>
  <c r="J46" i="433"/>
  <c r="I46" i="433"/>
  <c r="J45" i="433"/>
  <c r="I45" i="433"/>
  <c r="J44" i="433"/>
  <c r="I44" i="433"/>
  <c r="J43" i="433"/>
  <c r="I43" i="433"/>
  <c r="J42" i="433"/>
  <c r="I42" i="433"/>
  <c r="J41" i="433"/>
  <c r="I41" i="433"/>
  <c r="J40" i="433"/>
  <c r="I40" i="433"/>
  <c r="J39" i="433"/>
  <c r="I39" i="433"/>
  <c r="J38" i="433"/>
  <c r="I38" i="433"/>
  <c r="J37" i="433"/>
  <c r="I37" i="433"/>
  <c r="J36" i="433"/>
  <c r="I36" i="433"/>
  <c r="J35" i="433"/>
  <c r="I35" i="433"/>
  <c r="J34" i="433"/>
  <c r="I34" i="433"/>
  <c r="J33" i="433"/>
  <c r="I33" i="433"/>
  <c r="J32" i="433"/>
  <c r="I32" i="433"/>
  <c r="J31" i="433"/>
  <c r="I31" i="433"/>
  <c r="J30" i="433"/>
  <c r="I30" i="433"/>
  <c r="J29" i="433"/>
  <c r="I29" i="433"/>
  <c r="J28" i="433"/>
  <c r="I28" i="433"/>
  <c r="J27" i="433"/>
  <c r="I27" i="433"/>
  <c r="J26" i="433"/>
  <c r="I26" i="433"/>
  <c r="J25" i="433"/>
  <c r="I25" i="433"/>
  <c r="J24" i="433"/>
  <c r="I24" i="433"/>
  <c r="J23" i="433"/>
  <c r="I23" i="433"/>
  <c r="J22" i="433"/>
  <c r="I22" i="433"/>
  <c r="J21" i="433"/>
  <c r="I21" i="433"/>
  <c r="J20" i="433"/>
  <c r="I20" i="433"/>
  <c r="J19" i="433"/>
  <c r="I19" i="433"/>
  <c r="J18" i="433"/>
  <c r="I18" i="433"/>
  <c r="J17" i="433"/>
  <c r="I17" i="433"/>
  <c r="T16" i="433"/>
  <c r="U16" i="433" s="1"/>
  <c r="J16" i="433"/>
  <c r="I16" i="433"/>
  <c r="R5" i="433"/>
  <c r="R4" i="433"/>
  <c r="J155" i="432"/>
  <c r="I157" i="432" s="1"/>
  <c r="J157" i="432" s="1"/>
  <c r="I159" i="432" s="1"/>
  <c r="Z149" i="432"/>
  <c r="J149" i="432"/>
  <c r="I149" i="432"/>
  <c r="Z148" i="432"/>
  <c r="J148" i="432"/>
  <c r="I148" i="432"/>
  <c r="Z147" i="432"/>
  <c r="J147" i="432"/>
  <c r="I147" i="432"/>
  <c r="Z146" i="432"/>
  <c r="J146" i="432"/>
  <c r="I146" i="432"/>
  <c r="Z145" i="432"/>
  <c r="J145" i="432"/>
  <c r="I145" i="432"/>
  <c r="Z144" i="432"/>
  <c r="J144" i="432"/>
  <c r="I144" i="432"/>
  <c r="Z143" i="432"/>
  <c r="J143" i="432"/>
  <c r="I143" i="432"/>
  <c r="Z142" i="432"/>
  <c r="J142" i="432"/>
  <c r="I142" i="432"/>
  <c r="Z141" i="432"/>
  <c r="J141" i="432"/>
  <c r="I141" i="432"/>
  <c r="Z140" i="432"/>
  <c r="J140" i="432"/>
  <c r="I140" i="432"/>
  <c r="Z139" i="432"/>
  <c r="J139" i="432"/>
  <c r="I139" i="432"/>
  <c r="Z138" i="432"/>
  <c r="J138" i="432"/>
  <c r="I138" i="432"/>
  <c r="Z137" i="432"/>
  <c r="J137" i="432"/>
  <c r="I137" i="432"/>
  <c r="Z136" i="432"/>
  <c r="J136" i="432"/>
  <c r="I136" i="432"/>
  <c r="Z135" i="432"/>
  <c r="J135" i="432"/>
  <c r="I135" i="432"/>
  <c r="Z134" i="432"/>
  <c r="J134" i="432"/>
  <c r="I134" i="432"/>
  <c r="Z133" i="432"/>
  <c r="J133" i="432"/>
  <c r="I133" i="432"/>
  <c r="Z132" i="432"/>
  <c r="J132" i="432"/>
  <c r="I132" i="432"/>
  <c r="Z131" i="432"/>
  <c r="J131" i="432"/>
  <c r="I131" i="432"/>
  <c r="Z130" i="432"/>
  <c r="J130" i="432"/>
  <c r="I130" i="432"/>
  <c r="Z129" i="432"/>
  <c r="J129" i="432"/>
  <c r="I129" i="432"/>
  <c r="Z128" i="432"/>
  <c r="J128" i="432"/>
  <c r="I128" i="432"/>
  <c r="Z127" i="432"/>
  <c r="J127" i="432"/>
  <c r="I127" i="432"/>
  <c r="Z126" i="432"/>
  <c r="J126" i="432"/>
  <c r="I126" i="432"/>
  <c r="Z125" i="432"/>
  <c r="J125" i="432"/>
  <c r="I125" i="432"/>
  <c r="Z124" i="432"/>
  <c r="J124" i="432"/>
  <c r="I124" i="432"/>
  <c r="Z123" i="432"/>
  <c r="J123" i="432"/>
  <c r="I123" i="432"/>
  <c r="Z122" i="432"/>
  <c r="J122" i="432"/>
  <c r="I122" i="432"/>
  <c r="Z121" i="432"/>
  <c r="J121" i="432"/>
  <c r="I121" i="432"/>
  <c r="Z120" i="432"/>
  <c r="J120" i="432"/>
  <c r="I120" i="432"/>
  <c r="Z119" i="432"/>
  <c r="J119" i="432"/>
  <c r="I119" i="432"/>
  <c r="Z118" i="432"/>
  <c r="J118" i="432"/>
  <c r="I118" i="432"/>
  <c r="Z117" i="432"/>
  <c r="J117" i="432"/>
  <c r="I117" i="432"/>
  <c r="Z116" i="432"/>
  <c r="J116" i="432"/>
  <c r="I116" i="432"/>
  <c r="Z115" i="432"/>
  <c r="J115" i="432"/>
  <c r="I115" i="432"/>
  <c r="Z114" i="432"/>
  <c r="J114" i="432"/>
  <c r="I114" i="432"/>
  <c r="Z113" i="432"/>
  <c r="J113" i="432"/>
  <c r="I113" i="432"/>
  <c r="Z112" i="432"/>
  <c r="J112" i="432"/>
  <c r="I112" i="432"/>
  <c r="Z111" i="432"/>
  <c r="J111" i="432"/>
  <c r="I111" i="432"/>
  <c r="Z110" i="432"/>
  <c r="J110" i="432"/>
  <c r="I110" i="432"/>
  <c r="Z109" i="432"/>
  <c r="J109" i="432"/>
  <c r="I109" i="432"/>
  <c r="Z108" i="432"/>
  <c r="J108" i="432"/>
  <c r="I108" i="432"/>
  <c r="Z107" i="432"/>
  <c r="J107" i="432"/>
  <c r="I107" i="432"/>
  <c r="Z106" i="432"/>
  <c r="J106" i="432"/>
  <c r="I106" i="432"/>
  <c r="Z105" i="432"/>
  <c r="J105" i="432"/>
  <c r="I105" i="432"/>
  <c r="Z104" i="432"/>
  <c r="J104" i="432"/>
  <c r="I104" i="432"/>
  <c r="Z103" i="432"/>
  <c r="J103" i="432"/>
  <c r="I103" i="432"/>
  <c r="Z102" i="432"/>
  <c r="J102" i="432"/>
  <c r="I102" i="432"/>
  <c r="Z101" i="432"/>
  <c r="J101" i="432"/>
  <c r="I101" i="432"/>
  <c r="Z100" i="432"/>
  <c r="J100" i="432"/>
  <c r="I100" i="432"/>
  <c r="Z99" i="432"/>
  <c r="J99" i="432"/>
  <c r="I99" i="432"/>
  <c r="Z98" i="432"/>
  <c r="J98" i="432"/>
  <c r="I98" i="432"/>
  <c r="Z97" i="432"/>
  <c r="J97" i="432"/>
  <c r="I97" i="432"/>
  <c r="Z96" i="432"/>
  <c r="J96" i="432"/>
  <c r="I96" i="432"/>
  <c r="Z95" i="432"/>
  <c r="J95" i="432"/>
  <c r="I95" i="432"/>
  <c r="Z94" i="432"/>
  <c r="J94" i="432"/>
  <c r="I94" i="432"/>
  <c r="Z93" i="432"/>
  <c r="J93" i="432"/>
  <c r="I93" i="432"/>
  <c r="Z92" i="432"/>
  <c r="J92" i="432"/>
  <c r="I92" i="432"/>
  <c r="Z91" i="432"/>
  <c r="J91" i="432"/>
  <c r="I91" i="432"/>
  <c r="Z90" i="432"/>
  <c r="J90" i="432"/>
  <c r="I90" i="432"/>
  <c r="Z89" i="432"/>
  <c r="J89" i="432"/>
  <c r="I89" i="432"/>
  <c r="Z88" i="432"/>
  <c r="J88" i="432"/>
  <c r="I88" i="432"/>
  <c r="Z87" i="432"/>
  <c r="J87" i="432"/>
  <c r="I87" i="432"/>
  <c r="Z86" i="432"/>
  <c r="J86" i="432"/>
  <c r="I86" i="432"/>
  <c r="J85" i="432"/>
  <c r="I85" i="432"/>
  <c r="Z84" i="432"/>
  <c r="J84" i="432"/>
  <c r="I84" i="432"/>
  <c r="Z83" i="432"/>
  <c r="J83" i="432"/>
  <c r="I83" i="432"/>
  <c r="Z82" i="432"/>
  <c r="J82" i="432"/>
  <c r="I82" i="432"/>
  <c r="Z81" i="432"/>
  <c r="J81" i="432"/>
  <c r="I81" i="432"/>
  <c r="Z80" i="432"/>
  <c r="J80" i="432"/>
  <c r="I80" i="432"/>
  <c r="Z79" i="432"/>
  <c r="J79" i="432"/>
  <c r="I79" i="432"/>
  <c r="Z78" i="432"/>
  <c r="J78" i="432"/>
  <c r="I78" i="432"/>
  <c r="Z77" i="432"/>
  <c r="J77" i="432"/>
  <c r="I77" i="432"/>
  <c r="Z76" i="432"/>
  <c r="J76" i="432"/>
  <c r="I76" i="432"/>
  <c r="Z75" i="432"/>
  <c r="J75" i="432"/>
  <c r="I75" i="432"/>
  <c r="Z74" i="432"/>
  <c r="J74" i="432"/>
  <c r="I74" i="432"/>
  <c r="Z73" i="432"/>
  <c r="J73" i="432"/>
  <c r="I73" i="432"/>
  <c r="Z72" i="432"/>
  <c r="J72" i="432"/>
  <c r="I72" i="432"/>
  <c r="Z71" i="432"/>
  <c r="J71" i="432"/>
  <c r="I71" i="432"/>
  <c r="Z70" i="432"/>
  <c r="J70" i="432"/>
  <c r="I70" i="432"/>
  <c r="Z69" i="432"/>
  <c r="J69" i="432"/>
  <c r="I69" i="432"/>
  <c r="Z68" i="432"/>
  <c r="J68" i="432"/>
  <c r="I68" i="432"/>
  <c r="Z67" i="432"/>
  <c r="J67" i="432"/>
  <c r="I67" i="432"/>
  <c r="Z66" i="432"/>
  <c r="J66" i="432"/>
  <c r="I66" i="432"/>
  <c r="Z65" i="432"/>
  <c r="J65" i="432"/>
  <c r="I65" i="432"/>
  <c r="Z64" i="432"/>
  <c r="J64" i="432"/>
  <c r="I64" i="432"/>
  <c r="Z63" i="432"/>
  <c r="J63" i="432"/>
  <c r="I63" i="432"/>
  <c r="Z62" i="432"/>
  <c r="J62" i="432"/>
  <c r="I62" i="432"/>
  <c r="Z61" i="432"/>
  <c r="J61" i="432"/>
  <c r="I61" i="432"/>
  <c r="Z60" i="432"/>
  <c r="J60" i="432"/>
  <c r="I60" i="432"/>
  <c r="Z59" i="432"/>
  <c r="J59" i="432"/>
  <c r="I59" i="432"/>
  <c r="Z58" i="432"/>
  <c r="J58" i="432"/>
  <c r="I58" i="432"/>
  <c r="Z57" i="432"/>
  <c r="J57" i="432"/>
  <c r="I57" i="432"/>
  <c r="Z56" i="432"/>
  <c r="J56" i="432"/>
  <c r="I56" i="432"/>
  <c r="Z55" i="432"/>
  <c r="J55" i="432"/>
  <c r="I55" i="432"/>
  <c r="Z54" i="432"/>
  <c r="J54" i="432"/>
  <c r="I54" i="432"/>
  <c r="Z53" i="432"/>
  <c r="J53" i="432"/>
  <c r="I53" i="432"/>
  <c r="Z52" i="432"/>
  <c r="J52" i="432"/>
  <c r="I52" i="432"/>
  <c r="Z51" i="432"/>
  <c r="J51" i="432"/>
  <c r="I51" i="432"/>
  <c r="Z50" i="432"/>
  <c r="J50" i="432"/>
  <c r="I50" i="432"/>
  <c r="Z49" i="432"/>
  <c r="J49" i="432"/>
  <c r="I49" i="432"/>
  <c r="Z48" i="432"/>
  <c r="J48" i="432"/>
  <c r="I48" i="432"/>
  <c r="Z47" i="432"/>
  <c r="J47" i="432"/>
  <c r="I47" i="432"/>
  <c r="Z46" i="432"/>
  <c r="J46" i="432"/>
  <c r="I46" i="432"/>
  <c r="Z45" i="432"/>
  <c r="J45" i="432"/>
  <c r="I45" i="432"/>
  <c r="Z44" i="432"/>
  <c r="J44" i="432"/>
  <c r="I44" i="432"/>
  <c r="Z43" i="432"/>
  <c r="J43" i="432"/>
  <c r="I43" i="432"/>
  <c r="Z42" i="432"/>
  <c r="J42" i="432"/>
  <c r="I42" i="432"/>
  <c r="Z41" i="432"/>
  <c r="J41" i="432"/>
  <c r="I41" i="432"/>
  <c r="Z40" i="432"/>
  <c r="J40" i="432"/>
  <c r="I40" i="432"/>
  <c r="Z39" i="432"/>
  <c r="J39" i="432"/>
  <c r="I39" i="432"/>
  <c r="Z38" i="432"/>
  <c r="J38" i="432"/>
  <c r="I38" i="432"/>
  <c r="Z37" i="432"/>
  <c r="J37" i="432"/>
  <c r="I37" i="432"/>
  <c r="Z36" i="432"/>
  <c r="J36" i="432"/>
  <c r="I36" i="432"/>
  <c r="Z35" i="432"/>
  <c r="J35" i="432"/>
  <c r="I35" i="432"/>
  <c r="Z34" i="432"/>
  <c r="J34" i="432"/>
  <c r="I34" i="432"/>
  <c r="Z33" i="432"/>
  <c r="J33" i="432"/>
  <c r="I33" i="432"/>
  <c r="Z32" i="432"/>
  <c r="J32" i="432"/>
  <c r="I32" i="432"/>
  <c r="Z31" i="432"/>
  <c r="J31" i="432"/>
  <c r="I31" i="432"/>
  <c r="Z30" i="432"/>
  <c r="J30" i="432"/>
  <c r="I30" i="432"/>
  <c r="Z29" i="432"/>
  <c r="J29" i="432"/>
  <c r="I29" i="432"/>
  <c r="Z28" i="432"/>
  <c r="J28" i="432"/>
  <c r="I28" i="432"/>
  <c r="Z27" i="432"/>
  <c r="J27" i="432"/>
  <c r="I27" i="432"/>
  <c r="Z26" i="432"/>
  <c r="J26" i="432"/>
  <c r="I26" i="432"/>
  <c r="Z25" i="432"/>
  <c r="J25" i="432"/>
  <c r="I25" i="432"/>
  <c r="Z24" i="432"/>
  <c r="J24" i="432"/>
  <c r="I24" i="432"/>
  <c r="Z23" i="432"/>
  <c r="J23" i="432"/>
  <c r="I23" i="432"/>
  <c r="Z22" i="432"/>
  <c r="J22" i="432"/>
  <c r="I22" i="432"/>
  <c r="Z21" i="432"/>
  <c r="J21" i="432"/>
  <c r="I21" i="432"/>
  <c r="J20" i="432"/>
  <c r="I20" i="432"/>
  <c r="J10" i="432"/>
  <c r="R9" i="432"/>
  <c r="J9" i="432"/>
  <c r="R8" i="432"/>
  <c r="J7" i="432"/>
  <c r="J6" i="432"/>
  <c r="J4" i="432"/>
  <c r="J3" i="432"/>
  <c r="J155" i="431"/>
  <c r="I157" i="431" s="1"/>
  <c r="J157" i="431" s="1"/>
  <c r="I159" i="431" s="1"/>
  <c r="J159" i="431" s="1"/>
  <c r="I161" i="431" s="1"/>
  <c r="J161" i="431" s="1"/>
  <c r="I163" i="431" s="1"/>
  <c r="J163" i="431" s="1"/>
  <c r="I165" i="431" s="1"/>
  <c r="J165" i="431" s="1"/>
  <c r="Z149" i="431"/>
  <c r="J149" i="431"/>
  <c r="I149" i="431"/>
  <c r="Z148" i="431"/>
  <c r="J148" i="431"/>
  <c r="I148" i="431"/>
  <c r="Z147" i="431"/>
  <c r="J147" i="431"/>
  <c r="I147" i="431"/>
  <c r="Z146" i="431"/>
  <c r="J146" i="431"/>
  <c r="I146" i="431"/>
  <c r="Z145" i="431"/>
  <c r="J145" i="431"/>
  <c r="I145" i="431"/>
  <c r="Z144" i="431"/>
  <c r="J144" i="431"/>
  <c r="I144" i="431"/>
  <c r="Z143" i="431"/>
  <c r="J143" i="431"/>
  <c r="I143" i="431"/>
  <c r="Z142" i="431"/>
  <c r="J142" i="431"/>
  <c r="I142" i="431"/>
  <c r="Z141" i="431"/>
  <c r="J141" i="431"/>
  <c r="I141" i="431"/>
  <c r="Z140" i="431"/>
  <c r="J140" i="431"/>
  <c r="I140" i="431"/>
  <c r="Z139" i="431"/>
  <c r="J139" i="431"/>
  <c r="I139" i="431"/>
  <c r="Z138" i="431"/>
  <c r="J138" i="431"/>
  <c r="I138" i="431"/>
  <c r="Z137" i="431"/>
  <c r="J137" i="431"/>
  <c r="I137" i="431"/>
  <c r="Z136" i="431"/>
  <c r="J136" i="431"/>
  <c r="I136" i="431"/>
  <c r="Z135" i="431"/>
  <c r="J135" i="431"/>
  <c r="I135" i="431"/>
  <c r="Z134" i="431"/>
  <c r="J134" i="431"/>
  <c r="I134" i="431"/>
  <c r="Z133" i="431"/>
  <c r="J133" i="431"/>
  <c r="I133" i="431"/>
  <c r="Z132" i="431"/>
  <c r="J132" i="431"/>
  <c r="I132" i="431"/>
  <c r="Z131" i="431"/>
  <c r="J131" i="431"/>
  <c r="I131" i="431"/>
  <c r="Z130" i="431"/>
  <c r="J130" i="431"/>
  <c r="I130" i="431"/>
  <c r="Z129" i="431"/>
  <c r="J129" i="431"/>
  <c r="I129" i="431"/>
  <c r="Z128" i="431"/>
  <c r="J128" i="431"/>
  <c r="I128" i="431"/>
  <c r="Z127" i="431"/>
  <c r="J127" i="431"/>
  <c r="I127" i="431"/>
  <c r="Z126" i="431"/>
  <c r="J126" i="431"/>
  <c r="I126" i="431"/>
  <c r="Z125" i="431"/>
  <c r="J125" i="431"/>
  <c r="I125" i="431"/>
  <c r="Z124" i="431"/>
  <c r="J124" i="431"/>
  <c r="I124" i="431"/>
  <c r="Z123" i="431"/>
  <c r="J123" i="431"/>
  <c r="I123" i="431"/>
  <c r="Z122" i="431"/>
  <c r="J122" i="431"/>
  <c r="I122" i="431"/>
  <c r="Z121" i="431"/>
  <c r="J121" i="431"/>
  <c r="I121" i="431"/>
  <c r="Z120" i="431"/>
  <c r="J120" i="431"/>
  <c r="I120" i="431"/>
  <c r="Z119" i="431"/>
  <c r="J119" i="431"/>
  <c r="I119" i="431"/>
  <c r="Z118" i="431"/>
  <c r="J118" i="431"/>
  <c r="I118" i="431"/>
  <c r="Z117" i="431"/>
  <c r="J117" i="431"/>
  <c r="I117" i="431"/>
  <c r="Z116" i="431"/>
  <c r="J116" i="431"/>
  <c r="I116" i="431"/>
  <c r="Z115" i="431"/>
  <c r="J115" i="431"/>
  <c r="I115" i="431"/>
  <c r="Z114" i="431"/>
  <c r="J114" i="431"/>
  <c r="I114" i="431"/>
  <c r="Z113" i="431"/>
  <c r="J113" i="431"/>
  <c r="I113" i="431"/>
  <c r="Z112" i="431"/>
  <c r="J112" i="431"/>
  <c r="I112" i="431"/>
  <c r="Z111" i="431"/>
  <c r="J111" i="431"/>
  <c r="I111" i="431"/>
  <c r="Z110" i="431"/>
  <c r="J110" i="431"/>
  <c r="I110" i="431"/>
  <c r="Z109" i="431"/>
  <c r="J109" i="431"/>
  <c r="I109" i="431"/>
  <c r="Z108" i="431"/>
  <c r="J108" i="431"/>
  <c r="I108" i="431"/>
  <c r="Z107" i="431"/>
  <c r="J107" i="431"/>
  <c r="I107" i="431"/>
  <c r="Z106" i="431"/>
  <c r="J106" i="431"/>
  <c r="I106" i="431"/>
  <c r="Z105" i="431"/>
  <c r="J105" i="431"/>
  <c r="I105" i="431"/>
  <c r="Z104" i="431"/>
  <c r="J104" i="431"/>
  <c r="I104" i="431"/>
  <c r="Z103" i="431"/>
  <c r="J103" i="431"/>
  <c r="I103" i="431"/>
  <c r="Z102" i="431"/>
  <c r="J102" i="431"/>
  <c r="I102" i="431"/>
  <c r="Z101" i="431"/>
  <c r="J101" i="431"/>
  <c r="I101" i="431"/>
  <c r="Z100" i="431"/>
  <c r="J100" i="431"/>
  <c r="I100" i="431"/>
  <c r="Z99" i="431"/>
  <c r="J99" i="431"/>
  <c r="I99" i="431"/>
  <c r="Z98" i="431"/>
  <c r="J98" i="431"/>
  <c r="I98" i="431"/>
  <c r="Z97" i="431"/>
  <c r="J97" i="431"/>
  <c r="I97" i="431"/>
  <c r="Z96" i="431"/>
  <c r="J96" i="431"/>
  <c r="I96" i="431"/>
  <c r="Z95" i="431"/>
  <c r="J95" i="431"/>
  <c r="I95" i="431"/>
  <c r="Z94" i="431"/>
  <c r="J94" i="431"/>
  <c r="I94" i="431"/>
  <c r="Z93" i="431"/>
  <c r="J93" i="431"/>
  <c r="I93" i="431"/>
  <c r="Z92" i="431"/>
  <c r="J92" i="431"/>
  <c r="I92" i="431"/>
  <c r="Z91" i="431"/>
  <c r="J91" i="431"/>
  <c r="I91" i="431"/>
  <c r="Z90" i="431"/>
  <c r="J90" i="431"/>
  <c r="I90" i="431"/>
  <c r="Z89" i="431"/>
  <c r="J89" i="431"/>
  <c r="I89" i="431"/>
  <c r="Z88" i="431"/>
  <c r="J88" i="431"/>
  <c r="I88" i="431"/>
  <c r="Z87" i="431"/>
  <c r="J87" i="431"/>
  <c r="I87" i="431"/>
  <c r="Z86" i="431"/>
  <c r="J86" i="431"/>
  <c r="I86" i="431"/>
  <c r="J85" i="431"/>
  <c r="I85" i="431"/>
  <c r="Z84" i="431"/>
  <c r="J84" i="431"/>
  <c r="I84" i="431"/>
  <c r="Z83" i="431"/>
  <c r="J83" i="431"/>
  <c r="I83" i="431"/>
  <c r="Z82" i="431"/>
  <c r="J82" i="431"/>
  <c r="I82" i="431"/>
  <c r="Z81" i="431"/>
  <c r="J81" i="431"/>
  <c r="I81" i="431"/>
  <c r="Z80" i="431"/>
  <c r="J80" i="431"/>
  <c r="I80" i="431"/>
  <c r="Z79" i="431"/>
  <c r="J79" i="431"/>
  <c r="I79" i="431"/>
  <c r="Z78" i="431"/>
  <c r="J78" i="431"/>
  <c r="I78" i="431"/>
  <c r="Z77" i="431"/>
  <c r="J77" i="431"/>
  <c r="I77" i="431"/>
  <c r="Z76" i="431"/>
  <c r="J76" i="431"/>
  <c r="I76" i="431"/>
  <c r="Z75" i="431"/>
  <c r="J75" i="431"/>
  <c r="I75" i="431"/>
  <c r="Z74" i="431"/>
  <c r="J74" i="431"/>
  <c r="I74" i="431"/>
  <c r="Z73" i="431"/>
  <c r="J73" i="431"/>
  <c r="I73" i="431"/>
  <c r="Z72" i="431"/>
  <c r="J72" i="431"/>
  <c r="I72" i="431"/>
  <c r="Z71" i="431"/>
  <c r="J71" i="431"/>
  <c r="I71" i="431"/>
  <c r="Z70" i="431"/>
  <c r="J70" i="431"/>
  <c r="I70" i="431"/>
  <c r="Z69" i="431"/>
  <c r="J69" i="431"/>
  <c r="I69" i="431"/>
  <c r="Z68" i="431"/>
  <c r="J68" i="431"/>
  <c r="I68" i="431"/>
  <c r="Z67" i="431"/>
  <c r="J67" i="431"/>
  <c r="I67" i="431"/>
  <c r="Z66" i="431"/>
  <c r="J66" i="431"/>
  <c r="I66" i="431"/>
  <c r="Z65" i="431"/>
  <c r="J65" i="431"/>
  <c r="I65" i="431"/>
  <c r="Z64" i="431"/>
  <c r="J64" i="431"/>
  <c r="I64" i="431"/>
  <c r="Z63" i="431"/>
  <c r="J63" i="431"/>
  <c r="I63" i="431"/>
  <c r="Z62" i="431"/>
  <c r="J62" i="431"/>
  <c r="I62" i="431"/>
  <c r="Z61" i="431"/>
  <c r="J61" i="431"/>
  <c r="I61" i="431"/>
  <c r="Z60" i="431"/>
  <c r="J60" i="431"/>
  <c r="I60" i="431"/>
  <c r="Z59" i="431"/>
  <c r="J59" i="431"/>
  <c r="I59" i="431"/>
  <c r="Z58" i="431"/>
  <c r="J58" i="431"/>
  <c r="I58" i="431"/>
  <c r="Z57" i="431"/>
  <c r="J57" i="431"/>
  <c r="I57" i="431"/>
  <c r="Z56" i="431"/>
  <c r="J56" i="431"/>
  <c r="I56" i="431"/>
  <c r="Z55" i="431"/>
  <c r="J55" i="431"/>
  <c r="I55" i="431"/>
  <c r="Z54" i="431"/>
  <c r="J54" i="431"/>
  <c r="I54" i="431"/>
  <c r="Z53" i="431"/>
  <c r="J53" i="431"/>
  <c r="I53" i="431"/>
  <c r="Z52" i="431"/>
  <c r="J52" i="431"/>
  <c r="I52" i="431"/>
  <c r="Z51" i="431"/>
  <c r="J51" i="431"/>
  <c r="I51" i="431"/>
  <c r="Z50" i="431"/>
  <c r="J50" i="431"/>
  <c r="I50" i="431"/>
  <c r="Z49" i="431"/>
  <c r="J49" i="431"/>
  <c r="I49" i="431"/>
  <c r="Z48" i="431"/>
  <c r="J48" i="431"/>
  <c r="I48" i="431"/>
  <c r="Z47" i="431"/>
  <c r="J47" i="431"/>
  <c r="I47" i="431"/>
  <c r="Z46" i="431"/>
  <c r="J46" i="431"/>
  <c r="I46" i="431"/>
  <c r="Z45" i="431"/>
  <c r="J45" i="431"/>
  <c r="I45" i="431"/>
  <c r="Z44" i="431"/>
  <c r="J44" i="431"/>
  <c r="I44" i="431"/>
  <c r="Z43" i="431"/>
  <c r="J43" i="431"/>
  <c r="I43" i="431"/>
  <c r="Z42" i="431"/>
  <c r="J42" i="431"/>
  <c r="I42" i="431"/>
  <c r="Z41" i="431"/>
  <c r="J41" i="431"/>
  <c r="I41" i="431"/>
  <c r="Z40" i="431"/>
  <c r="J40" i="431"/>
  <c r="I40" i="431"/>
  <c r="Z39" i="431"/>
  <c r="J39" i="431"/>
  <c r="I39" i="431"/>
  <c r="Z38" i="431"/>
  <c r="J38" i="431"/>
  <c r="I38" i="431"/>
  <c r="Z37" i="431"/>
  <c r="J37" i="431"/>
  <c r="I37" i="431"/>
  <c r="Z36" i="431"/>
  <c r="J36" i="431"/>
  <c r="I36" i="431"/>
  <c r="Z35" i="431"/>
  <c r="J35" i="431"/>
  <c r="I35" i="431"/>
  <c r="Z34" i="431"/>
  <c r="J34" i="431"/>
  <c r="I34" i="431"/>
  <c r="Z33" i="431"/>
  <c r="J33" i="431"/>
  <c r="I33" i="431"/>
  <c r="Z32" i="431"/>
  <c r="J32" i="431"/>
  <c r="I32" i="431"/>
  <c r="Z31" i="431"/>
  <c r="J31" i="431"/>
  <c r="I31" i="431"/>
  <c r="Z30" i="431"/>
  <c r="J30" i="431"/>
  <c r="I30" i="431"/>
  <c r="Z29" i="431"/>
  <c r="J29" i="431"/>
  <c r="I29" i="431"/>
  <c r="Z28" i="431"/>
  <c r="J28" i="431"/>
  <c r="I28" i="431"/>
  <c r="Z27" i="431"/>
  <c r="J27" i="431"/>
  <c r="I27" i="431"/>
  <c r="Z26" i="431"/>
  <c r="J26" i="431"/>
  <c r="I26" i="431"/>
  <c r="Z25" i="431"/>
  <c r="J25" i="431"/>
  <c r="I25" i="431"/>
  <c r="Z24" i="431"/>
  <c r="J24" i="431"/>
  <c r="I24" i="431"/>
  <c r="Z23" i="431"/>
  <c r="J23" i="431"/>
  <c r="I23" i="431"/>
  <c r="Z22" i="431"/>
  <c r="J22" i="431"/>
  <c r="I22" i="431"/>
  <c r="Z21" i="431"/>
  <c r="J21" i="431"/>
  <c r="I21" i="431"/>
  <c r="J20" i="431"/>
  <c r="I20" i="431"/>
  <c r="J10" i="431"/>
  <c r="R9" i="431"/>
  <c r="J9" i="431"/>
  <c r="R8" i="431"/>
  <c r="J7" i="431"/>
  <c r="J6" i="431"/>
  <c r="J4" i="431"/>
  <c r="Q66" i="431" s="1"/>
  <c r="J3" i="431"/>
  <c r="J155" i="430"/>
  <c r="I157" i="430" s="1"/>
  <c r="J157" i="430" s="1"/>
  <c r="I159" i="430" s="1"/>
  <c r="Z149" i="430"/>
  <c r="J149" i="430"/>
  <c r="I149" i="430"/>
  <c r="Z148" i="430"/>
  <c r="J148" i="430"/>
  <c r="I148" i="430"/>
  <c r="Z147" i="430"/>
  <c r="J147" i="430"/>
  <c r="I147" i="430"/>
  <c r="Z146" i="430"/>
  <c r="J146" i="430"/>
  <c r="I146" i="430"/>
  <c r="Z145" i="430"/>
  <c r="J145" i="430"/>
  <c r="I145" i="430"/>
  <c r="Z144" i="430"/>
  <c r="J144" i="430"/>
  <c r="I144" i="430"/>
  <c r="Z143" i="430"/>
  <c r="J143" i="430"/>
  <c r="I143" i="430"/>
  <c r="Z142" i="430"/>
  <c r="J142" i="430"/>
  <c r="I142" i="430"/>
  <c r="Z141" i="430"/>
  <c r="J141" i="430"/>
  <c r="I141" i="430"/>
  <c r="Z140" i="430"/>
  <c r="J140" i="430"/>
  <c r="I140" i="430"/>
  <c r="Z139" i="430"/>
  <c r="J139" i="430"/>
  <c r="I139" i="430"/>
  <c r="Z138" i="430"/>
  <c r="J138" i="430"/>
  <c r="I138" i="430"/>
  <c r="Z137" i="430"/>
  <c r="J137" i="430"/>
  <c r="I137" i="430"/>
  <c r="Z136" i="430"/>
  <c r="J136" i="430"/>
  <c r="I136" i="430"/>
  <c r="Z135" i="430"/>
  <c r="J135" i="430"/>
  <c r="I135" i="430"/>
  <c r="Z134" i="430"/>
  <c r="J134" i="430"/>
  <c r="I134" i="430"/>
  <c r="Z133" i="430"/>
  <c r="J133" i="430"/>
  <c r="I133" i="430"/>
  <c r="Z132" i="430"/>
  <c r="J132" i="430"/>
  <c r="I132" i="430"/>
  <c r="Z131" i="430"/>
  <c r="J131" i="430"/>
  <c r="I131" i="430"/>
  <c r="Z130" i="430"/>
  <c r="J130" i="430"/>
  <c r="I130" i="430"/>
  <c r="Z129" i="430"/>
  <c r="J129" i="430"/>
  <c r="I129" i="430"/>
  <c r="Z128" i="430"/>
  <c r="J128" i="430"/>
  <c r="I128" i="430"/>
  <c r="Z127" i="430"/>
  <c r="J127" i="430"/>
  <c r="I127" i="430"/>
  <c r="Z126" i="430"/>
  <c r="J126" i="430"/>
  <c r="I126" i="430"/>
  <c r="Z125" i="430"/>
  <c r="J125" i="430"/>
  <c r="I125" i="430"/>
  <c r="Z124" i="430"/>
  <c r="J124" i="430"/>
  <c r="I124" i="430"/>
  <c r="Z123" i="430"/>
  <c r="J123" i="430"/>
  <c r="I123" i="430"/>
  <c r="Z122" i="430"/>
  <c r="J122" i="430"/>
  <c r="I122" i="430"/>
  <c r="Z121" i="430"/>
  <c r="J121" i="430"/>
  <c r="I121" i="430"/>
  <c r="Z120" i="430"/>
  <c r="J120" i="430"/>
  <c r="I120" i="430"/>
  <c r="Z119" i="430"/>
  <c r="J119" i="430"/>
  <c r="I119" i="430"/>
  <c r="Z118" i="430"/>
  <c r="J118" i="430"/>
  <c r="I118" i="430"/>
  <c r="Z117" i="430"/>
  <c r="J117" i="430"/>
  <c r="I117" i="430"/>
  <c r="Z116" i="430"/>
  <c r="J116" i="430"/>
  <c r="I116" i="430"/>
  <c r="Z115" i="430"/>
  <c r="J115" i="430"/>
  <c r="I115" i="430"/>
  <c r="Z114" i="430"/>
  <c r="J114" i="430"/>
  <c r="I114" i="430"/>
  <c r="Z113" i="430"/>
  <c r="J113" i="430"/>
  <c r="I113" i="430"/>
  <c r="Z112" i="430"/>
  <c r="J112" i="430"/>
  <c r="I112" i="430"/>
  <c r="Z111" i="430"/>
  <c r="J111" i="430"/>
  <c r="I111" i="430"/>
  <c r="Z110" i="430"/>
  <c r="J110" i="430"/>
  <c r="I110" i="430"/>
  <c r="Z109" i="430"/>
  <c r="J109" i="430"/>
  <c r="I109" i="430"/>
  <c r="Z108" i="430"/>
  <c r="J108" i="430"/>
  <c r="I108" i="430"/>
  <c r="Z107" i="430"/>
  <c r="J107" i="430"/>
  <c r="I107" i="430"/>
  <c r="Z106" i="430"/>
  <c r="J106" i="430"/>
  <c r="I106" i="430"/>
  <c r="Z105" i="430"/>
  <c r="J105" i="430"/>
  <c r="I105" i="430"/>
  <c r="Z104" i="430"/>
  <c r="J104" i="430"/>
  <c r="I104" i="430"/>
  <c r="Z103" i="430"/>
  <c r="J103" i="430"/>
  <c r="I103" i="430"/>
  <c r="Z102" i="430"/>
  <c r="J102" i="430"/>
  <c r="I102" i="430"/>
  <c r="Z101" i="430"/>
  <c r="J101" i="430"/>
  <c r="I101" i="430"/>
  <c r="Z100" i="430"/>
  <c r="J100" i="430"/>
  <c r="I100" i="430"/>
  <c r="Z99" i="430"/>
  <c r="J99" i="430"/>
  <c r="I99" i="430"/>
  <c r="Z98" i="430"/>
  <c r="J98" i="430"/>
  <c r="I98" i="430"/>
  <c r="Z97" i="430"/>
  <c r="J97" i="430"/>
  <c r="I97" i="430"/>
  <c r="Z96" i="430"/>
  <c r="J96" i="430"/>
  <c r="I96" i="430"/>
  <c r="Z95" i="430"/>
  <c r="J95" i="430"/>
  <c r="I95" i="430"/>
  <c r="Z94" i="430"/>
  <c r="J94" i="430"/>
  <c r="I94" i="430"/>
  <c r="Z93" i="430"/>
  <c r="J93" i="430"/>
  <c r="I93" i="430"/>
  <c r="Z92" i="430"/>
  <c r="J92" i="430"/>
  <c r="I92" i="430"/>
  <c r="Z91" i="430"/>
  <c r="J91" i="430"/>
  <c r="I91" i="430"/>
  <c r="Z90" i="430"/>
  <c r="J90" i="430"/>
  <c r="I90" i="430"/>
  <c r="Z89" i="430"/>
  <c r="J89" i="430"/>
  <c r="I89" i="430"/>
  <c r="Z88" i="430"/>
  <c r="J88" i="430"/>
  <c r="I88" i="430"/>
  <c r="Z87" i="430"/>
  <c r="J87" i="430"/>
  <c r="I87" i="430"/>
  <c r="Z86" i="430"/>
  <c r="J86" i="430"/>
  <c r="I86" i="430"/>
  <c r="J85" i="430"/>
  <c r="I85" i="430"/>
  <c r="Z84" i="430"/>
  <c r="J84" i="430"/>
  <c r="I84" i="430"/>
  <c r="Z83" i="430"/>
  <c r="J83" i="430"/>
  <c r="I83" i="430"/>
  <c r="Z82" i="430"/>
  <c r="J82" i="430"/>
  <c r="I82" i="430"/>
  <c r="Z81" i="430"/>
  <c r="J81" i="430"/>
  <c r="I81" i="430"/>
  <c r="Z80" i="430"/>
  <c r="J80" i="430"/>
  <c r="I80" i="430"/>
  <c r="Z79" i="430"/>
  <c r="J79" i="430"/>
  <c r="I79" i="430"/>
  <c r="Z78" i="430"/>
  <c r="J78" i="430"/>
  <c r="I78" i="430"/>
  <c r="Z77" i="430"/>
  <c r="J77" i="430"/>
  <c r="I77" i="430"/>
  <c r="Z76" i="430"/>
  <c r="J76" i="430"/>
  <c r="I76" i="430"/>
  <c r="Z75" i="430"/>
  <c r="J75" i="430"/>
  <c r="I75" i="430"/>
  <c r="Z74" i="430"/>
  <c r="J74" i="430"/>
  <c r="I74" i="430"/>
  <c r="Z73" i="430"/>
  <c r="J73" i="430"/>
  <c r="I73" i="430"/>
  <c r="Z72" i="430"/>
  <c r="J72" i="430"/>
  <c r="I72" i="430"/>
  <c r="Z71" i="430"/>
  <c r="J71" i="430"/>
  <c r="I71" i="430"/>
  <c r="Z70" i="430"/>
  <c r="J70" i="430"/>
  <c r="I70" i="430"/>
  <c r="Z69" i="430"/>
  <c r="J69" i="430"/>
  <c r="I69" i="430"/>
  <c r="Z68" i="430"/>
  <c r="J68" i="430"/>
  <c r="I68" i="430"/>
  <c r="Z67" i="430"/>
  <c r="J67" i="430"/>
  <c r="I67" i="430"/>
  <c r="Z66" i="430"/>
  <c r="J66" i="430"/>
  <c r="I66" i="430"/>
  <c r="Z65" i="430"/>
  <c r="J65" i="430"/>
  <c r="I65" i="430"/>
  <c r="Z64" i="430"/>
  <c r="J64" i="430"/>
  <c r="I64" i="430"/>
  <c r="Z63" i="430"/>
  <c r="J63" i="430"/>
  <c r="I63" i="430"/>
  <c r="Z62" i="430"/>
  <c r="J62" i="430"/>
  <c r="I62" i="430"/>
  <c r="Z61" i="430"/>
  <c r="J61" i="430"/>
  <c r="I61" i="430"/>
  <c r="Z60" i="430"/>
  <c r="J60" i="430"/>
  <c r="I60" i="430"/>
  <c r="Z59" i="430"/>
  <c r="J59" i="430"/>
  <c r="I59" i="430"/>
  <c r="Z58" i="430"/>
  <c r="J58" i="430"/>
  <c r="I58" i="430"/>
  <c r="Z57" i="430"/>
  <c r="J57" i="430"/>
  <c r="I57" i="430"/>
  <c r="Z56" i="430"/>
  <c r="J56" i="430"/>
  <c r="I56" i="430"/>
  <c r="Z55" i="430"/>
  <c r="J55" i="430"/>
  <c r="I55" i="430"/>
  <c r="Z54" i="430"/>
  <c r="J54" i="430"/>
  <c r="I54" i="430"/>
  <c r="Z53" i="430"/>
  <c r="J53" i="430"/>
  <c r="I53" i="430"/>
  <c r="Z52" i="430"/>
  <c r="J52" i="430"/>
  <c r="I52" i="430"/>
  <c r="Z51" i="430"/>
  <c r="J51" i="430"/>
  <c r="I51" i="430"/>
  <c r="Z50" i="430"/>
  <c r="J50" i="430"/>
  <c r="I50" i="430"/>
  <c r="Z49" i="430"/>
  <c r="J49" i="430"/>
  <c r="I49" i="430"/>
  <c r="Z48" i="430"/>
  <c r="J48" i="430"/>
  <c r="I48" i="430"/>
  <c r="Z47" i="430"/>
  <c r="J47" i="430"/>
  <c r="I47" i="430"/>
  <c r="Z46" i="430"/>
  <c r="J46" i="430"/>
  <c r="I46" i="430"/>
  <c r="Z45" i="430"/>
  <c r="J45" i="430"/>
  <c r="I45" i="430"/>
  <c r="Z44" i="430"/>
  <c r="J44" i="430"/>
  <c r="I44" i="430"/>
  <c r="Z43" i="430"/>
  <c r="J43" i="430"/>
  <c r="I43" i="430"/>
  <c r="Z42" i="430"/>
  <c r="J42" i="430"/>
  <c r="I42" i="430"/>
  <c r="Z41" i="430"/>
  <c r="J41" i="430"/>
  <c r="I41" i="430"/>
  <c r="Z40" i="430"/>
  <c r="J40" i="430"/>
  <c r="I40" i="430"/>
  <c r="Z39" i="430"/>
  <c r="J39" i="430"/>
  <c r="I39" i="430"/>
  <c r="Z38" i="430"/>
  <c r="J38" i="430"/>
  <c r="I38" i="430"/>
  <c r="Z37" i="430"/>
  <c r="J37" i="430"/>
  <c r="I37" i="430"/>
  <c r="Z36" i="430"/>
  <c r="J36" i="430"/>
  <c r="I36" i="430"/>
  <c r="Z35" i="430"/>
  <c r="J35" i="430"/>
  <c r="I35" i="430"/>
  <c r="Z34" i="430"/>
  <c r="J34" i="430"/>
  <c r="I34" i="430"/>
  <c r="Z33" i="430"/>
  <c r="J33" i="430"/>
  <c r="I33" i="430"/>
  <c r="Z32" i="430"/>
  <c r="J32" i="430"/>
  <c r="I32" i="430"/>
  <c r="Z31" i="430"/>
  <c r="J31" i="430"/>
  <c r="I31" i="430"/>
  <c r="Z30" i="430"/>
  <c r="J30" i="430"/>
  <c r="I30" i="430"/>
  <c r="Z29" i="430"/>
  <c r="J29" i="430"/>
  <c r="I29" i="430"/>
  <c r="Z28" i="430"/>
  <c r="J28" i="430"/>
  <c r="I28" i="430"/>
  <c r="Z27" i="430"/>
  <c r="J27" i="430"/>
  <c r="I27" i="430"/>
  <c r="Z26" i="430"/>
  <c r="J26" i="430"/>
  <c r="I26" i="430"/>
  <c r="Z25" i="430"/>
  <c r="J25" i="430"/>
  <c r="I25" i="430"/>
  <c r="Z24" i="430"/>
  <c r="J24" i="430"/>
  <c r="I24" i="430"/>
  <c r="Z23" i="430"/>
  <c r="J23" i="430"/>
  <c r="I23" i="430"/>
  <c r="Z22" i="430"/>
  <c r="J22" i="430"/>
  <c r="I22" i="430"/>
  <c r="Z21" i="430"/>
  <c r="J21" i="430"/>
  <c r="I21" i="430"/>
  <c r="J20" i="430"/>
  <c r="I20" i="430"/>
  <c r="J10" i="430"/>
  <c r="R9" i="430"/>
  <c r="J9" i="430"/>
  <c r="R8" i="430"/>
  <c r="J7" i="430"/>
  <c r="J6" i="430"/>
  <c r="J4" i="430"/>
  <c r="J3" i="430"/>
  <c r="J7" i="469"/>
  <c r="J7" i="458"/>
  <c r="J10" i="454"/>
  <c r="J7" i="444"/>
  <c r="J9" i="439"/>
  <c r="J7" i="433"/>
  <c r="J4" i="464"/>
  <c r="J7" i="464"/>
  <c r="J7" i="454"/>
  <c r="J10" i="443"/>
  <c r="J6" i="438"/>
  <c r="J10" i="469"/>
  <c r="J10" i="459"/>
  <c r="J7" i="453"/>
  <c r="J3" i="449"/>
  <c r="J10" i="439"/>
  <c r="J9" i="448"/>
  <c r="J10" i="463"/>
  <c r="J10" i="458"/>
  <c r="J4" i="454"/>
  <c r="J6" i="444"/>
  <c r="J10" i="438"/>
  <c r="J9" i="433"/>
  <c r="J10" i="433"/>
  <c r="J7" i="459"/>
  <c r="J9" i="449"/>
  <c r="J7" i="434"/>
  <c r="J4" i="459"/>
  <c r="J10" i="448"/>
  <c r="J6" i="433"/>
  <c r="J3" i="459"/>
  <c r="J9" i="458"/>
  <c r="J10" i="434"/>
  <c r="J9" i="464"/>
  <c r="J6" i="448"/>
  <c r="J9" i="434"/>
  <c r="J9" i="459"/>
  <c r="J7" i="448"/>
  <c r="J3" i="434"/>
  <c r="J6" i="458"/>
  <c r="J9" i="438"/>
  <c r="J7" i="463"/>
  <c r="J10" i="449"/>
  <c r="J6" i="434"/>
  <c r="J3" i="458"/>
  <c r="J4" i="448"/>
  <c r="J6" i="439"/>
  <c r="J7" i="438"/>
  <c r="J6" i="469"/>
  <c r="J4" i="463"/>
  <c r="J6" i="454"/>
  <c r="J7" i="449"/>
  <c r="J9" i="444"/>
  <c r="J4" i="438"/>
  <c r="J3" i="469"/>
  <c r="J10" i="464"/>
  <c r="J3" i="454"/>
  <c r="J4" i="449"/>
  <c r="J3" i="443"/>
  <c r="J4" i="434"/>
  <c r="J10" i="468"/>
  <c r="J3" i="463"/>
  <c r="J3" i="453"/>
  <c r="J3" i="448"/>
  <c r="J3" i="439"/>
  <c r="J9" i="469"/>
  <c r="J9" i="463"/>
  <c r="J10" i="453"/>
  <c r="J6" i="449"/>
  <c r="J7" i="443"/>
  <c r="J3" i="438"/>
  <c r="J9" i="468"/>
  <c r="J7" i="468"/>
  <c r="J4" i="453"/>
  <c r="J9" i="443"/>
  <c r="J4" i="468"/>
  <c r="J9" i="454"/>
  <c r="J4" i="439"/>
  <c r="J3" i="464"/>
  <c r="J10" i="444"/>
  <c r="J4" i="469"/>
  <c r="J6" i="453"/>
  <c r="J6" i="443"/>
  <c r="J3" i="444"/>
  <c r="J6" i="468"/>
  <c r="J6" i="459"/>
  <c r="J7" i="439"/>
  <c r="J3" i="468"/>
  <c r="J4" i="458"/>
  <c r="J4" i="444"/>
  <c r="J4" i="433"/>
  <c r="J6" i="463"/>
  <c r="J4" i="443"/>
  <c r="J6" i="464"/>
  <c r="J9" i="453"/>
  <c r="J3" i="433"/>
  <c r="R144" i="467" l="1"/>
  <c r="U144" i="467" s="1"/>
  <c r="R35" i="461"/>
  <c r="U35" i="461" s="1"/>
  <c r="U28" i="459"/>
  <c r="U50" i="459"/>
  <c r="U18" i="443"/>
  <c r="U16" i="438"/>
  <c r="Q120" i="436"/>
  <c r="T120" i="436" s="1"/>
  <c r="R88" i="432"/>
  <c r="U88" i="432" s="1"/>
  <c r="Q29" i="432"/>
  <c r="R30" i="430"/>
  <c r="U30" i="430" s="1"/>
  <c r="Q61" i="430"/>
  <c r="R29" i="437"/>
  <c r="U29" i="437" s="1"/>
  <c r="R148" i="441"/>
  <c r="U148" i="441" s="1"/>
  <c r="U32" i="459"/>
  <c r="U52" i="459"/>
  <c r="U74" i="459"/>
  <c r="R85" i="465"/>
  <c r="U85" i="465" s="1"/>
  <c r="Q55" i="467"/>
  <c r="T55" i="467" s="1"/>
  <c r="R82" i="431"/>
  <c r="U82" i="431" s="1"/>
  <c r="Q83" i="437"/>
  <c r="T83" i="437" s="1"/>
  <c r="U18" i="459"/>
  <c r="U40" i="459"/>
  <c r="U60" i="459"/>
  <c r="R70" i="462"/>
  <c r="U70" i="462" s="1"/>
  <c r="Q143" i="465"/>
  <c r="T143" i="465" s="1"/>
  <c r="R20" i="435"/>
  <c r="U20" i="435" s="1"/>
  <c r="R81" i="440"/>
  <c r="U81" i="440" s="1"/>
  <c r="Q55" i="445"/>
  <c r="R85" i="446"/>
  <c r="R148" i="451"/>
  <c r="U148" i="451" s="1"/>
  <c r="R65" i="455"/>
  <c r="U65" i="455" s="1"/>
  <c r="U20" i="459"/>
  <c r="U42" i="459"/>
  <c r="U64" i="459"/>
  <c r="Q142" i="466"/>
  <c r="T142" i="466" s="1"/>
  <c r="U16" i="468"/>
  <c r="R75" i="467"/>
  <c r="U75" i="467" s="1"/>
  <c r="R83" i="467"/>
  <c r="U83" i="467" s="1"/>
  <c r="R86" i="467"/>
  <c r="U86" i="467" s="1"/>
  <c r="R87" i="467"/>
  <c r="U87" i="467" s="1"/>
  <c r="R91" i="467"/>
  <c r="U91" i="467" s="1"/>
  <c r="R114" i="467"/>
  <c r="U114" i="467" s="1"/>
  <c r="R115" i="467"/>
  <c r="U115" i="467" s="1"/>
  <c r="R116" i="467"/>
  <c r="U116" i="467" s="1"/>
  <c r="R117" i="467"/>
  <c r="U117" i="467" s="1"/>
  <c r="R118" i="467"/>
  <c r="U118" i="467" s="1"/>
  <c r="R119" i="467"/>
  <c r="U119" i="467" s="1"/>
  <c r="R120" i="467"/>
  <c r="U120" i="467" s="1"/>
  <c r="R121" i="467"/>
  <c r="U121" i="467" s="1"/>
  <c r="R122" i="467"/>
  <c r="U122" i="467" s="1"/>
  <c r="R123" i="467"/>
  <c r="U123" i="467" s="1"/>
  <c r="R124" i="467"/>
  <c r="U124" i="467" s="1"/>
  <c r="R125" i="467"/>
  <c r="U125" i="467" s="1"/>
  <c r="R126" i="467"/>
  <c r="U126" i="467" s="1"/>
  <c r="R127" i="467"/>
  <c r="U127" i="467" s="1"/>
  <c r="R128" i="467"/>
  <c r="U128" i="467" s="1"/>
  <c r="R129" i="467"/>
  <c r="U129" i="467" s="1"/>
  <c r="R130" i="467"/>
  <c r="U130" i="467" s="1"/>
  <c r="R131" i="467"/>
  <c r="U131" i="467" s="1"/>
  <c r="R132" i="467"/>
  <c r="U132" i="467" s="1"/>
  <c r="R136" i="467"/>
  <c r="U136" i="467" s="1"/>
  <c r="R140" i="467"/>
  <c r="U140" i="467" s="1"/>
  <c r="R109" i="467"/>
  <c r="U109" i="467" s="1"/>
  <c r="R97" i="467"/>
  <c r="U97" i="467" s="1"/>
  <c r="R101" i="467"/>
  <c r="U101" i="467" s="1"/>
  <c r="R105" i="467"/>
  <c r="U105" i="467" s="1"/>
  <c r="R110" i="467"/>
  <c r="U110" i="467" s="1"/>
  <c r="R111" i="467"/>
  <c r="U111" i="467" s="1"/>
  <c r="R146" i="467"/>
  <c r="U146" i="467" s="1"/>
  <c r="R74" i="467"/>
  <c r="U74" i="467" s="1"/>
  <c r="R78" i="467"/>
  <c r="U78" i="467" s="1"/>
  <c r="R82" i="467"/>
  <c r="U82" i="467" s="1"/>
  <c r="R90" i="467"/>
  <c r="U90" i="467" s="1"/>
  <c r="R94" i="467"/>
  <c r="U94" i="467" s="1"/>
  <c r="R95" i="467"/>
  <c r="U95" i="467" s="1"/>
  <c r="R99" i="467"/>
  <c r="U99" i="467" s="1"/>
  <c r="R103" i="467"/>
  <c r="U103" i="467" s="1"/>
  <c r="R107" i="467"/>
  <c r="U107" i="467" s="1"/>
  <c r="R113" i="467"/>
  <c r="U113" i="467" s="1"/>
  <c r="R148" i="467"/>
  <c r="U148" i="467" s="1"/>
  <c r="R21" i="467"/>
  <c r="U21" i="467" s="1"/>
  <c r="R25" i="467"/>
  <c r="U25" i="467" s="1"/>
  <c r="R29" i="467"/>
  <c r="U29" i="467" s="1"/>
  <c r="R33" i="467"/>
  <c r="U33" i="467" s="1"/>
  <c r="R37" i="467"/>
  <c r="U37" i="467" s="1"/>
  <c r="R41" i="467"/>
  <c r="U41" i="467" s="1"/>
  <c r="R45" i="467"/>
  <c r="U45" i="467" s="1"/>
  <c r="R49" i="467"/>
  <c r="U49" i="467" s="1"/>
  <c r="R53" i="467"/>
  <c r="U53" i="467" s="1"/>
  <c r="R57" i="467"/>
  <c r="U57" i="467" s="1"/>
  <c r="R61" i="467"/>
  <c r="U61" i="467" s="1"/>
  <c r="R65" i="467"/>
  <c r="U65" i="467" s="1"/>
  <c r="R69" i="467"/>
  <c r="U69" i="467" s="1"/>
  <c r="R73" i="467"/>
  <c r="U73" i="467" s="1"/>
  <c r="R81" i="467"/>
  <c r="U81" i="467" s="1"/>
  <c r="R89" i="467"/>
  <c r="U89" i="467" s="1"/>
  <c r="R93" i="467"/>
  <c r="U93" i="467" s="1"/>
  <c r="R98" i="467"/>
  <c r="U98" i="467" s="1"/>
  <c r="R102" i="467"/>
  <c r="U102" i="467" s="1"/>
  <c r="R106" i="467"/>
  <c r="U106" i="467" s="1"/>
  <c r="R134" i="467"/>
  <c r="U134" i="467" s="1"/>
  <c r="R138" i="467"/>
  <c r="U138" i="467" s="1"/>
  <c r="R142" i="467"/>
  <c r="U142" i="467" s="1"/>
  <c r="Q25" i="467"/>
  <c r="T25" i="467" s="1"/>
  <c r="Q51" i="467"/>
  <c r="T51" i="467" s="1"/>
  <c r="Q59" i="467"/>
  <c r="T59" i="467" s="1"/>
  <c r="Q63" i="467"/>
  <c r="T63" i="467" s="1"/>
  <c r="Q67" i="467"/>
  <c r="T67" i="467" s="1"/>
  <c r="Q71" i="467"/>
  <c r="T71" i="467" s="1"/>
  <c r="Q79" i="467"/>
  <c r="T79" i="467" s="1"/>
  <c r="Q24" i="467"/>
  <c r="T24" i="467" s="1"/>
  <c r="Q23" i="467"/>
  <c r="T23" i="467" s="1"/>
  <c r="Q27" i="467"/>
  <c r="T27" i="467" s="1"/>
  <c r="Q31" i="467"/>
  <c r="T31" i="467" s="1"/>
  <c r="Q35" i="467"/>
  <c r="T35" i="467" s="1"/>
  <c r="Q39" i="467"/>
  <c r="T39" i="467" s="1"/>
  <c r="Q43" i="467"/>
  <c r="T43" i="467" s="1"/>
  <c r="Q47" i="467"/>
  <c r="T47" i="467" s="1"/>
  <c r="J11" i="467"/>
  <c r="Q26" i="467"/>
  <c r="T26" i="467" s="1"/>
  <c r="Q76" i="467"/>
  <c r="T76" i="467" s="1"/>
  <c r="Q80" i="467"/>
  <c r="T80" i="467" s="1"/>
  <c r="Q84" i="467"/>
  <c r="T84" i="467" s="1"/>
  <c r="Q114" i="467"/>
  <c r="T114" i="467" s="1"/>
  <c r="Z20" i="467"/>
  <c r="AA20" i="467" s="1"/>
  <c r="AB20" i="467" s="1"/>
  <c r="R23" i="466"/>
  <c r="U23" i="466" s="1"/>
  <c r="R35" i="466"/>
  <c r="U35" i="466" s="1"/>
  <c r="R39" i="466"/>
  <c r="U39" i="466" s="1"/>
  <c r="R43" i="466"/>
  <c r="U43" i="466" s="1"/>
  <c r="R47" i="466"/>
  <c r="U47" i="466" s="1"/>
  <c r="R51" i="466"/>
  <c r="U51" i="466" s="1"/>
  <c r="R59" i="466"/>
  <c r="U59" i="466" s="1"/>
  <c r="R63" i="466"/>
  <c r="U63" i="466" s="1"/>
  <c r="R67" i="466"/>
  <c r="U67" i="466" s="1"/>
  <c r="R71" i="466"/>
  <c r="U71" i="466" s="1"/>
  <c r="R75" i="466"/>
  <c r="U75" i="466" s="1"/>
  <c r="R79" i="466"/>
  <c r="U79" i="466" s="1"/>
  <c r="R83" i="466"/>
  <c r="U83" i="466" s="1"/>
  <c r="R86" i="466"/>
  <c r="U86" i="466" s="1"/>
  <c r="R90" i="466"/>
  <c r="U90" i="466" s="1"/>
  <c r="R94" i="466"/>
  <c r="U94" i="466" s="1"/>
  <c r="R98" i="466"/>
  <c r="U98" i="466" s="1"/>
  <c r="R102" i="466"/>
  <c r="U102" i="466" s="1"/>
  <c r="U20" i="466"/>
  <c r="R22" i="466"/>
  <c r="U22" i="466" s="1"/>
  <c r="R26" i="466"/>
  <c r="U26" i="466" s="1"/>
  <c r="R30" i="466"/>
  <c r="U30" i="466" s="1"/>
  <c r="R34" i="466"/>
  <c r="U34" i="466" s="1"/>
  <c r="R38" i="466"/>
  <c r="U38" i="466" s="1"/>
  <c r="R42" i="466"/>
  <c r="U42" i="466" s="1"/>
  <c r="R46" i="466"/>
  <c r="U46" i="466" s="1"/>
  <c r="R50" i="466"/>
  <c r="U50" i="466" s="1"/>
  <c r="R54" i="466"/>
  <c r="U54" i="466" s="1"/>
  <c r="R58" i="466"/>
  <c r="U58" i="466" s="1"/>
  <c r="R62" i="466"/>
  <c r="U62" i="466" s="1"/>
  <c r="R66" i="466"/>
  <c r="U66" i="466" s="1"/>
  <c r="R70" i="466"/>
  <c r="U70" i="466" s="1"/>
  <c r="R74" i="466"/>
  <c r="U74" i="466" s="1"/>
  <c r="R78" i="466"/>
  <c r="U78" i="466" s="1"/>
  <c r="R82" i="466"/>
  <c r="U82" i="466" s="1"/>
  <c r="R89" i="466"/>
  <c r="U89" i="466" s="1"/>
  <c r="R93" i="466"/>
  <c r="U93" i="466" s="1"/>
  <c r="R97" i="466"/>
  <c r="U97" i="466" s="1"/>
  <c r="R101" i="466"/>
  <c r="U101" i="466" s="1"/>
  <c r="R105" i="466"/>
  <c r="U105" i="466" s="1"/>
  <c r="R109" i="466"/>
  <c r="U109" i="466" s="1"/>
  <c r="R113" i="466"/>
  <c r="U113" i="466" s="1"/>
  <c r="R117" i="466"/>
  <c r="U117" i="466" s="1"/>
  <c r="R121" i="466"/>
  <c r="U121" i="466" s="1"/>
  <c r="R125" i="466"/>
  <c r="U125" i="466" s="1"/>
  <c r="R129" i="466"/>
  <c r="U129" i="466" s="1"/>
  <c r="R133" i="466"/>
  <c r="U133" i="466" s="1"/>
  <c r="R137" i="466"/>
  <c r="U137" i="466" s="1"/>
  <c r="R141" i="466"/>
  <c r="U141" i="466" s="1"/>
  <c r="R145" i="466"/>
  <c r="U145" i="466" s="1"/>
  <c r="R149" i="466"/>
  <c r="U149" i="466" s="1"/>
  <c r="R21" i="466"/>
  <c r="U21" i="466" s="1"/>
  <c r="R25" i="466"/>
  <c r="U25" i="466" s="1"/>
  <c r="R29" i="466"/>
  <c r="U29" i="466" s="1"/>
  <c r="R33" i="466"/>
  <c r="U33" i="466" s="1"/>
  <c r="R37" i="466"/>
  <c r="U37" i="466" s="1"/>
  <c r="R41" i="466"/>
  <c r="U41" i="466" s="1"/>
  <c r="R45" i="466"/>
  <c r="U45" i="466" s="1"/>
  <c r="R49" i="466"/>
  <c r="U49" i="466" s="1"/>
  <c r="R53" i="466"/>
  <c r="U53" i="466" s="1"/>
  <c r="R57" i="466"/>
  <c r="U57" i="466" s="1"/>
  <c r="R61" i="466"/>
  <c r="U61" i="466" s="1"/>
  <c r="R65" i="466"/>
  <c r="U65" i="466" s="1"/>
  <c r="R69" i="466"/>
  <c r="U69" i="466" s="1"/>
  <c r="R73" i="466"/>
  <c r="U73" i="466" s="1"/>
  <c r="R77" i="466"/>
  <c r="U77" i="466" s="1"/>
  <c r="R81" i="466"/>
  <c r="U81" i="466" s="1"/>
  <c r="R85" i="466"/>
  <c r="U85" i="466" s="1"/>
  <c r="R88" i="466"/>
  <c r="U88" i="466" s="1"/>
  <c r="R92" i="466"/>
  <c r="U92" i="466" s="1"/>
  <c r="R96" i="466"/>
  <c r="U96" i="466" s="1"/>
  <c r="R100" i="466"/>
  <c r="U100" i="466" s="1"/>
  <c r="R104" i="466"/>
  <c r="U104" i="466" s="1"/>
  <c r="R108" i="466"/>
  <c r="U108" i="466" s="1"/>
  <c r="R112" i="466"/>
  <c r="U112" i="466" s="1"/>
  <c r="R24" i="466"/>
  <c r="U24" i="466" s="1"/>
  <c r="R28" i="466"/>
  <c r="U28" i="466" s="1"/>
  <c r="R32" i="466"/>
  <c r="U32" i="466" s="1"/>
  <c r="R36" i="466"/>
  <c r="U36" i="466" s="1"/>
  <c r="R40" i="466"/>
  <c r="U40" i="466" s="1"/>
  <c r="R44" i="466"/>
  <c r="U44" i="466" s="1"/>
  <c r="R48" i="466"/>
  <c r="U48" i="466" s="1"/>
  <c r="R52" i="466"/>
  <c r="U52" i="466" s="1"/>
  <c r="R56" i="466"/>
  <c r="U56" i="466" s="1"/>
  <c r="R60" i="466"/>
  <c r="U60" i="466" s="1"/>
  <c r="R64" i="466"/>
  <c r="U64" i="466" s="1"/>
  <c r="R68" i="466"/>
  <c r="U68" i="466" s="1"/>
  <c r="R72" i="466"/>
  <c r="U72" i="466" s="1"/>
  <c r="R76" i="466"/>
  <c r="U76" i="466" s="1"/>
  <c r="R80" i="466"/>
  <c r="U80" i="466" s="1"/>
  <c r="R84" i="466"/>
  <c r="U84" i="466" s="1"/>
  <c r="R87" i="466"/>
  <c r="U87" i="466" s="1"/>
  <c r="R91" i="466"/>
  <c r="U91" i="466" s="1"/>
  <c r="R95" i="466"/>
  <c r="U95" i="466" s="1"/>
  <c r="R99" i="466"/>
  <c r="U99" i="466" s="1"/>
  <c r="R103" i="466"/>
  <c r="U103" i="466" s="1"/>
  <c r="R107" i="466"/>
  <c r="U107" i="466" s="1"/>
  <c r="R111" i="466"/>
  <c r="U111" i="466" s="1"/>
  <c r="R115" i="466"/>
  <c r="U115" i="466" s="1"/>
  <c r="R119" i="466"/>
  <c r="U119" i="466" s="1"/>
  <c r="R123" i="466"/>
  <c r="U123" i="466" s="1"/>
  <c r="R127" i="466"/>
  <c r="U127" i="466" s="1"/>
  <c r="R131" i="466"/>
  <c r="U131" i="466" s="1"/>
  <c r="R135" i="466"/>
  <c r="U135" i="466" s="1"/>
  <c r="R139" i="466"/>
  <c r="U139" i="466" s="1"/>
  <c r="R143" i="466"/>
  <c r="U143" i="466" s="1"/>
  <c r="R147" i="466"/>
  <c r="U147" i="466" s="1"/>
  <c r="Q23" i="466"/>
  <c r="T23" i="466" s="1"/>
  <c r="Q31" i="466"/>
  <c r="T31" i="466" s="1"/>
  <c r="Q136" i="466"/>
  <c r="T136" i="466" s="1"/>
  <c r="Q39" i="466"/>
  <c r="T39" i="466" s="1"/>
  <c r="Q47" i="466"/>
  <c r="T47" i="466" s="1"/>
  <c r="Q55" i="466"/>
  <c r="T55" i="466" s="1"/>
  <c r="Q63" i="466"/>
  <c r="T63" i="466" s="1"/>
  <c r="Q67" i="466"/>
  <c r="T67" i="466" s="1"/>
  <c r="Q71" i="466"/>
  <c r="T71" i="466" s="1"/>
  <c r="Q79" i="466"/>
  <c r="T79" i="466" s="1"/>
  <c r="Q83" i="466"/>
  <c r="T83" i="466" s="1"/>
  <c r="Q116" i="466"/>
  <c r="T116" i="466" s="1"/>
  <c r="Q118" i="466"/>
  <c r="T118" i="466" s="1"/>
  <c r="Q122" i="466"/>
  <c r="T122" i="466" s="1"/>
  <c r="Q132" i="466"/>
  <c r="T132" i="466" s="1"/>
  <c r="Q134" i="466"/>
  <c r="T134" i="466" s="1"/>
  <c r="Q138" i="466"/>
  <c r="T138" i="466" s="1"/>
  <c r="Q148" i="466"/>
  <c r="T148" i="466" s="1"/>
  <c r="Q25" i="466"/>
  <c r="T25" i="466" s="1"/>
  <c r="Q108" i="466"/>
  <c r="T108" i="466" s="1"/>
  <c r="Q128" i="466"/>
  <c r="T128" i="466" s="1"/>
  <c r="Q144" i="466"/>
  <c r="T144" i="466" s="1"/>
  <c r="Q33" i="466"/>
  <c r="T33" i="466" s="1"/>
  <c r="Q72" i="466"/>
  <c r="T72" i="466" s="1"/>
  <c r="Q120" i="466"/>
  <c r="T120" i="466" s="1"/>
  <c r="Q41" i="466"/>
  <c r="T41" i="466" s="1"/>
  <c r="Q49" i="466"/>
  <c r="T49" i="466" s="1"/>
  <c r="Q106" i="466"/>
  <c r="T106" i="466" s="1"/>
  <c r="Q114" i="466"/>
  <c r="T114" i="466" s="1"/>
  <c r="Q124" i="466"/>
  <c r="T124" i="466" s="1"/>
  <c r="Q126" i="466"/>
  <c r="T126" i="466" s="1"/>
  <c r="Q130" i="466"/>
  <c r="T130" i="466" s="1"/>
  <c r="Q140" i="466"/>
  <c r="T140" i="466" s="1"/>
  <c r="Q146" i="466"/>
  <c r="T146" i="466" s="1"/>
  <c r="R22" i="465"/>
  <c r="U22" i="465" s="1"/>
  <c r="R26" i="465"/>
  <c r="U26" i="465" s="1"/>
  <c r="R80" i="465"/>
  <c r="U80" i="465" s="1"/>
  <c r="J11" i="465"/>
  <c r="R29" i="465"/>
  <c r="U29" i="465" s="1"/>
  <c r="R33" i="465"/>
  <c r="U33" i="465" s="1"/>
  <c r="R37" i="465"/>
  <c r="U37" i="465" s="1"/>
  <c r="R41" i="465"/>
  <c r="U41" i="465" s="1"/>
  <c r="R45" i="465"/>
  <c r="U45" i="465" s="1"/>
  <c r="R49" i="465"/>
  <c r="U49" i="465" s="1"/>
  <c r="R53" i="465"/>
  <c r="U53" i="465" s="1"/>
  <c r="R57" i="465"/>
  <c r="U57" i="465" s="1"/>
  <c r="R61" i="465"/>
  <c r="U61" i="465" s="1"/>
  <c r="R65" i="465"/>
  <c r="U65" i="465" s="1"/>
  <c r="R69" i="465"/>
  <c r="U69" i="465" s="1"/>
  <c r="R73" i="465"/>
  <c r="U73" i="465" s="1"/>
  <c r="Q101" i="465"/>
  <c r="T101" i="465" s="1"/>
  <c r="Q105" i="465"/>
  <c r="T105" i="465" s="1"/>
  <c r="Q109" i="465"/>
  <c r="T109" i="465" s="1"/>
  <c r="Q138" i="465"/>
  <c r="T138" i="465" s="1"/>
  <c r="Q147" i="465"/>
  <c r="T147" i="465" s="1"/>
  <c r="Q119" i="465"/>
  <c r="T119" i="465" s="1"/>
  <c r="Q123" i="465"/>
  <c r="T123" i="465" s="1"/>
  <c r="Q127" i="465"/>
  <c r="T127" i="465" s="1"/>
  <c r="Q131" i="465"/>
  <c r="T131" i="465" s="1"/>
  <c r="Q133" i="465"/>
  <c r="T133" i="465" s="1"/>
  <c r="Q134" i="465"/>
  <c r="T134" i="465" s="1"/>
  <c r="Q137" i="465"/>
  <c r="T137" i="465" s="1"/>
  <c r="Q78" i="465"/>
  <c r="T78" i="465" s="1"/>
  <c r="Q103" i="465"/>
  <c r="T103" i="465" s="1"/>
  <c r="Q107" i="465"/>
  <c r="T107" i="465" s="1"/>
  <c r="Q111" i="465"/>
  <c r="T111" i="465" s="1"/>
  <c r="Q113" i="465"/>
  <c r="T113" i="465" s="1"/>
  <c r="Q114" i="465"/>
  <c r="T114" i="465" s="1"/>
  <c r="Q115" i="465"/>
  <c r="T115" i="465" s="1"/>
  <c r="Q118" i="465"/>
  <c r="T118" i="465" s="1"/>
  <c r="Q122" i="465"/>
  <c r="T122" i="465" s="1"/>
  <c r="Q126" i="465"/>
  <c r="T126" i="465" s="1"/>
  <c r="Q130" i="465"/>
  <c r="T130" i="465" s="1"/>
  <c r="Q145" i="465"/>
  <c r="T145" i="465" s="1"/>
  <c r="Q146" i="465"/>
  <c r="T146" i="465" s="1"/>
  <c r="Q149" i="465"/>
  <c r="T149" i="465" s="1"/>
  <c r="Q77" i="465"/>
  <c r="T77" i="465" s="1"/>
  <c r="Q82" i="465"/>
  <c r="T82" i="465" s="1"/>
  <c r="Q102" i="465"/>
  <c r="T102" i="465" s="1"/>
  <c r="Q106" i="465"/>
  <c r="T106" i="465" s="1"/>
  <c r="Q110" i="465"/>
  <c r="T110" i="465" s="1"/>
  <c r="Q117" i="465"/>
  <c r="T117" i="465" s="1"/>
  <c r="Q121" i="465"/>
  <c r="T121" i="465" s="1"/>
  <c r="Q125" i="465"/>
  <c r="T125" i="465" s="1"/>
  <c r="Q129" i="465"/>
  <c r="T129" i="465" s="1"/>
  <c r="Q135" i="465"/>
  <c r="T135" i="465" s="1"/>
  <c r="Q139" i="465"/>
  <c r="T139" i="465" s="1"/>
  <c r="Q141" i="465"/>
  <c r="T141" i="465" s="1"/>
  <c r="Q142" i="465"/>
  <c r="T142" i="465" s="1"/>
  <c r="R30" i="462"/>
  <c r="U30" i="462" s="1"/>
  <c r="R34" i="462"/>
  <c r="U34" i="462" s="1"/>
  <c r="R38" i="462"/>
  <c r="U38" i="462" s="1"/>
  <c r="R42" i="462"/>
  <c r="U42" i="462" s="1"/>
  <c r="R72" i="462"/>
  <c r="U72" i="462" s="1"/>
  <c r="R76" i="462"/>
  <c r="U76" i="462" s="1"/>
  <c r="R80" i="462"/>
  <c r="U80" i="462" s="1"/>
  <c r="R84" i="462"/>
  <c r="U84" i="462" s="1"/>
  <c r="R87" i="462"/>
  <c r="U87" i="462" s="1"/>
  <c r="R91" i="462"/>
  <c r="U91" i="462" s="1"/>
  <c r="R95" i="462"/>
  <c r="U95" i="462" s="1"/>
  <c r="R99" i="462"/>
  <c r="U99" i="462" s="1"/>
  <c r="R103" i="462"/>
  <c r="U103" i="462" s="1"/>
  <c r="R107" i="462"/>
  <c r="U107" i="462" s="1"/>
  <c r="R111" i="462"/>
  <c r="U111" i="462" s="1"/>
  <c r="R115" i="462"/>
  <c r="U115" i="462" s="1"/>
  <c r="R119" i="462"/>
  <c r="U119" i="462" s="1"/>
  <c r="R123" i="462"/>
  <c r="U123" i="462" s="1"/>
  <c r="R127" i="462"/>
  <c r="U127" i="462" s="1"/>
  <c r="R131" i="462"/>
  <c r="U131" i="462" s="1"/>
  <c r="R135" i="462"/>
  <c r="U135" i="462" s="1"/>
  <c r="R139" i="462"/>
  <c r="U139" i="462" s="1"/>
  <c r="R143" i="462"/>
  <c r="U143" i="462" s="1"/>
  <c r="R147" i="462"/>
  <c r="U147" i="462" s="1"/>
  <c r="R28" i="462"/>
  <c r="U28" i="462" s="1"/>
  <c r="R46" i="462"/>
  <c r="U46" i="462" s="1"/>
  <c r="R50" i="462"/>
  <c r="U50" i="462" s="1"/>
  <c r="R54" i="462"/>
  <c r="U54" i="462" s="1"/>
  <c r="R58" i="462"/>
  <c r="U58" i="462" s="1"/>
  <c r="R62" i="462"/>
  <c r="U62" i="462" s="1"/>
  <c r="R66" i="462"/>
  <c r="U66" i="462" s="1"/>
  <c r="R86" i="462"/>
  <c r="U86" i="462" s="1"/>
  <c r="R90" i="462"/>
  <c r="U90" i="462" s="1"/>
  <c r="R94" i="462"/>
  <c r="U94" i="462" s="1"/>
  <c r="R98" i="462"/>
  <c r="U98" i="462" s="1"/>
  <c r="R102" i="462"/>
  <c r="U102" i="462" s="1"/>
  <c r="R106" i="462"/>
  <c r="U106" i="462" s="1"/>
  <c r="R110" i="462"/>
  <c r="U110" i="462" s="1"/>
  <c r="R114" i="462"/>
  <c r="U114" i="462" s="1"/>
  <c r="R118" i="462"/>
  <c r="U118" i="462" s="1"/>
  <c r="R122" i="462"/>
  <c r="U122" i="462" s="1"/>
  <c r="R126" i="462"/>
  <c r="U126" i="462" s="1"/>
  <c r="R130" i="462"/>
  <c r="U130" i="462" s="1"/>
  <c r="R134" i="462"/>
  <c r="U134" i="462" s="1"/>
  <c r="R138" i="462"/>
  <c r="U138" i="462" s="1"/>
  <c r="R142" i="462"/>
  <c r="U142" i="462" s="1"/>
  <c r="R146" i="462"/>
  <c r="U146" i="462" s="1"/>
  <c r="R20" i="462"/>
  <c r="U20" i="462" s="1"/>
  <c r="R32" i="462"/>
  <c r="U32" i="462" s="1"/>
  <c r="R36" i="462"/>
  <c r="U36" i="462" s="1"/>
  <c r="R40" i="462"/>
  <c r="U40" i="462" s="1"/>
  <c r="R44" i="462"/>
  <c r="U44" i="462" s="1"/>
  <c r="R74" i="462"/>
  <c r="U74" i="462" s="1"/>
  <c r="R78" i="462"/>
  <c r="U78" i="462" s="1"/>
  <c r="R82" i="462"/>
  <c r="U82" i="462" s="1"/>
  <c r="R89" i="462"/>
  <c r="U89" i="462" s="1"/>
  <c r="R93" i="462"/>
  <c r="U93" i="462" s="1"/>
  <c r="R97" i="462"/>
  <c r="U97" i="462" s="1"/>
  <c r="R101" i="462"/>
  <c r="U101" i="462" s="1"/>
  <c r="R105" i="462"/>
  <c r="U105" i="462" s="1"/>
  <c r="R109" i="462"/>
  <c r="U109" i="462" s="1"/>
  <c r="R113" i="462"/>
  <c r="U113" i="462" s="1"/>
  <c r="R117" i="462"/>
  <c r="U117" i="462" s="1"/>
  <c r="R121" i="462"/>
  <c r="U121" i="462" s="1"/>
  <c r="R125" i="462"/>
  <c r="U125" i="462" s="1"/>
  <c r="R129" i="462"/>
  <c r="U129" i="462" s="1"/>
  <c r="R133" i="462"/>
  <c r="U133" i="462" s="1"/>
  <c r="R137" i="462"/>
  <c r="U137" i="462" s="1"/>
  <c r="R141" i="462"/>
  <c r="U141" i="462" s="1"/>
  <c r="R145" i="462"/>
  <c r="U145" i="462" s="1"/>
  <c r="R149" i="462"/>
  <c r="U149" i="462" s="1"/>
  <c r="R22" i="462"/>
  <c r="U22" i="462" s="1"/>
  <c r="R26" i="462"/>
  <c r="U26" i="462" s="1"/>
  <c r="R48" i="462"/>
  <c r="U48" i="462" s="1"/>
  <c r="R52" i="462"/>
  <c r="U52" i="462" s="1"/>
  <c r="R56" i="462"/>
  <c r="U56" i="462" s="1"/>
  <c r="R60" i="462"/>
  <c r="U60" i="462" s="1"/>
  <c r="R64" i="462"/>
  <c r="U64" i="462" s="1"/>
  <c r="R68" i="462"/>
  <c r="U68" i="462" s="1"/>
  <c r="R85" i="462"/>
  <c r="U85" i="462" s="1"/>
  <c r="R88" i="462"/>
  <c r="U88" i="462" s="1"/>
  <c r="R92" i="462"/>
  <c r="U92" i="462" s="1"/>
  <c r="R96" i="462"/>
  <c r="U96" i="462" s="1"/>
  <c r="R100" i="462"/>
  <c r="U100" i="462" s="1"/>
  <c r="R104" i="462"/>
  <c r="U104" i="462" s="1"/>
  <c r="R108" i="462"/>
  <c r="U108" i="462" s="1"/>
  <c r="R112" i="462"/>
  <c r="U112" i="462" s="1"/>
  <c r="R116" i="462"/>
  <c r="U116" i="462" s="1"/>
  <c r="R120" i="462"/>
  <c r="U120" i="462" s="1"/>
  <c r="R124" i="462"/>
  <c r="U124" i="462" s="1"/>
  <c r="R128" i="462"/>
  <c r="U128" i="462" s="1"/>
  <c r="R132" i="462"/>
  <c r="U132" i="462" s="1"/>
  <c r="R136" i="462"/>
  <c r="U136" i="462" s="1"/>
  <c r="R140" i="462"/>
  <c r="U140" i="462" s="1"/>
  <c r="R144" i="462"/>
  <c r="U144" i="462" s="1"/>
  <c r="R148" i="462"/>
  <c r="U148" i="462" s="1"/>
  <c r="J11" i="462"/>
  <c r="R24" i="461"/>
  <c r="U24" i="461" s="1"/>
  <c r="R28" i="461"/>
  <c r="U28" i="461" s="1"/>
  <c r="R29" i="461"/>
  <c r="U29" i="461" s="1"/>
  <c r="R33" i="461"/>
  <c r="U33" i="461" s="1"/>
  <c r="R79" i="461"/>
  <c r="U79" i="461" s="1"/>
  <c r="R83" i="461"/>
  <c r="U83" i="461" s="1"/>
  <c r="R86" i="461"/>
  <c r="U86" i="461" s="1"/>
  <c r="R90" i="461"/>
  <c r="U90" i="461" s="1"/>
  <c r="R94" i="461"/>
  <c r="U94" i="461" s="1"/>
  <c r="R98" i="461"/>
  <c r="U98" i="461" s="1"/>
  <c r="R102" i="461"/>
  <c r="U102" i="461" s="1"/>
  <c r="R106" i="461"/>
  <c r="U106" i="461" s="1"/>
  <c r="R110" i="461"/>
  <c r="U110" i="461" s="1"/>
  <c r="R114" i="461"/>
  <c r="U114" i="461" s="1"/>
  <c r="R118" i="461"/>
  <c r="U118" i="461" s="1"/>
  <c r="R122" i="461"/>
  <c r="U122" i="461" s="1"/>
  <c r="R126" i="461"/>
  <c r="U126" i="461" s="1"/>
  <c r="R130" i="461"/>
  <c r="U130" i="461" s="1"/>
  <c r="R134" i="461"/>
  <c r="U134" i="461" s="1"/>
  <c r="R138" i="461"/>
  <c r="U138" i="461" s="1"/>
  <c r="R142" i="461"/>
  <c r="U142" i="461" s="1"/>
  <c r="R146" i="461"/>
  <c r="U146" i="461" s="1"/>
  <c r="R20" i="461"/>
  <c r="U20" i="461" s="1"/>
  <c r="R23" i="461"/>
  <c r="U23" i="461" s="1"/>
  <c r="R27" i="461"/>
  <c r="U27" i="461" s="1"/>
  <c r="R32" i="461"/>
  <c r="U32" i="461" s="1"/>
  <c r="R37" i="461"/>
  <c r="U37" i="461" s="1"/>
  <c r="R41" i="461"/>
  <c r="U41" i="461" s="1"/>
  <c r="R45" i="461"/>
  <c r="U45" i="461" s="1"/>
  <c r="R49" i="461"/>
  <c r="U49" i="461" s="1"/>
  <c r="R53" i="461"/>
  <c r="U53" i="461" s="1"/>
  <c r="R57" i="461"/>
  <c r="U57" i="461" s="1"/>
  <c r="R61" i="461"/>
  <c r="U61" i="461" s="1"/>
  <c r="R65" i="461"/>
  <c r="U65" i="461" s="1"/>
  <c r="R69" i="461"/>
  <c r="U69" i="461" s="1"/>
  <c r="R73" i="461"/>
  <c r="U73" i="461" s="1"/>
  <c r="R77" i="461"/>
  <c r="U77" i="461" s="1"/>
  <c r="R89" i="461"/>
  <c r="U89" i="461" s="1"/>
  <c r="R93" i="461"/>
  <c r="U93" i="461" s="1"/>
  <c r="R97" i="461"/>
  <c r="U97" i="461" s="1"/>
  <c r="R101" i="461"/>
  <c r="U101" i="461" s="1"/>
  <c r="R105" i="461"/>
  <c r="U105" i="461" s="1"/>
  <c r="R109" i="461"/>
  <c r="U109" i="461" s="1"/>
  <c r="R113" i="461"/>
  <c r="U113" i="461" s="1"/>
  <c r="R117" i="461"/>
  <c r="U117" i="461" s="1"/>
  <c r="R121" i="461"/>
  <c r="U121" i="461" s="1"/>
  <c r="R125" i="461"/>
  <c r="U125" i="461" s="1"/>
  <c r="R129" i="461"/>
  <c r="U129" i="461" s="1"/>
  <c r="R133" i="461"/>
  <c r="U133" i="461" s="1"/>
  <c r="R137" i="461"/>
  <c r="U137" i="461" s="1"/>
  <c r="R141" i="461"/>
  <c r="U141" i="461" s="1"/>
  <c r="R145" i="461"/>
  <c r="U145" i="461" s="1"/>
  <c r="R149" i="461"/>
  <c r="U149" i="461" s="1"/>
  <c r="R31" i="461"/>
  <c r="U31" i="461" s="1"/>
  <c r="R36" i="461"/>
  <c r="U36" i="461" s="1"/>
  <c r="R40" i="461"/>
  <c r="U40" i="461" s="1"/>
  <c r="R44" i="461"/>
  <c r="U44" i="461" s="1"/>
  <c r="R48" i="461"/>
  <c r="U48" i="461" s="1"/>
  <c r="R52" i="461"/>
  <c r="U52" i="461" s="1"/>
  <c r="R56" i="461"/>
  <c r="U56" i="461" s="1"/>
  <c r="R60" i="461"/>
  <c r="U60" i="461" s="1"/>
  <c r="R64" i="461"/>
  <c r="U64" i="461" s="1"/>
  <c r="R68" i="461"/>
  <c r="U68" i="461" s="1"/>
  <c r="R72" i="461"/>
  <c r="U72" i="461" s="1"/>
  <c r="R76" i="461"/>
  <c r="U76" i="461" s="1"/>
  <c r="R81" i="461"/>
  <c r="U81" i="461" s="1"/>
  <c r="R85" i="461"/>
  <c r="U85" i="461" s="1"/>
  <c r="R88" i="461"/>
  <c r="U88" i="461" s="1"/>
  <c r="R92" i="461"/>
  <c r="U92" i="461" s="1"/>
  <c r="R96" i="461"/>
  <c r="U96" i="461" s="1"/>
  <c r="R100" i="461"/>
  <c r="U100" i="461" s="1"/>
  <c r="R104" i="461"/>
  <c r="U104" i="461" s="1"/>
  <c r="R108" i="461"/>
  <c r="U108" i="461" s="1"/>
  <c r="R112" i="461"/>
  <c r="U112" i="461" s="1"/>
  <c r="R116" i="461"/>
  <c r="U116" i="461" s="1"/>
  <c r="R120" i="461"/>
  <c r="U120" i="461" s="1"/>
  <c r="R124" i="461"/>
  <c r="U124" i="461" s="1"/>
  <c r="R128" i="461"/>
  <c r="U128" i="461" s="1"/>
  <c r="R132" i="461"/>
  <c r="U132" i="461" s="1"/>
  <c r="R136" i="461"/>
  <c r="U136" i="461" s="1"/>
  <c r="R140" i="461"/>
  <c r="U140" i="461" s="1"/>
  <c r="R144" i="461"/>
  <c r="U144" i="461" s="1"/>
  <c r="R148" i="461"/>
  <c r="U148" i="461" s="1"/>
  <c r="R21" i="461"/>
  <c r="U21" i="461" s="1"/>
  <c r="R25" i="461"/>
  <c r="U25" i="461" s="1"/>
  <c r="R39" i="461"/>
  <c r="U39" i="461" s="1"/>
  <c r="R43" i="461"/>
  <c r="U43" i="461" s="1"/>
  <c r="R47" i="461"/>
  <c r="U47" i="461" s="1"/>
  <c r="R51" i="461"/>
  <c r="U51" i="461" s="1"/>
  <c r="R55" i="461"/>
  <c r="U55" i="461" s="1"/>
  <c r="R59" i="461"/>
  <c r="U59" i="461" s="1"/>
  <c r="R63" i="461"/>
  <c r="U63" i="461" s="1"/>
  <c r="R67" i="461"/>
  <c r="U67" i="461" s="1"/>
  <c r="R71" i="461"/>
  <c r="U71" i="461" s="1"/>
  <c r="R75" i="461"/>
  <c r="U75" i="461" s="1"/>
  <c r="R80" i="461"/>
  <c r="U80" i="461" s="1"/>
  <c r="R84" i="461"/>
  <c r="U84" i="461" s="1"/>
  <c r="R87" i="461"/>
  <c r="U87" i="461" s="1"/>
  <c r="R91" i="461"/>
  <c r="U91" i="461" s="1"/>
  <c r="R95" i="461"/>
  <c r="U95" i="461" s="1"/>
  <c r="R99" i="461"/>
  <c r="U99" i="461" s="1"/>
  <c r="R103" i="461"/>
  <c r="U103" i="461" s="1"/>
  <c r="R107" i="461"/>
  <c r="U107" i="461" s="1"/>
  <c r="R111" i="461"/>
  <c r="U111" i="461" s="1"/>
  <c r="R115" i="461"/>
  <c r="U115" i="461" s="1"/>
  <c r="R119" i="461"/>
  <c r="U119" i="461" s="1"/>
  <c r="R123" i="461"/>
  <c r="U123" i="461" s="1"/>
  <c r="R127" i="461"/>
  <c r="U127" i="461" s="1"/>
  <c r="R131" i="461"/>
  <c r="U131" i="461" s="1"/>
  <c r="R135" i="461"/>
  <c r="U135" i="461" s="1"/>
  <c r="R139" i="461"/>
  <c r="U139" i="461" s="1"/>
  <c r="R143" i="461"/>
  <c r="U143" i="461" s="1"/>
  <c r="R147" i="461"/>
  <c r="U147" i="461" s="1"/>
  <c r="Q40" i="461"/>
  <c r="T40" i="461" s="1"/>
  <c r="Q60" i="461"/>
  <c r="T60" i="461" s="1"/>
  <c r="Q72" i="461"/>
  <c r="T72" i="461" s="1"/>
  <c r="Q92" i="461"/>
  <c r="T92" i="461" s="1"/>
  <c r="Q100" i="461"/>
  <c r="T100" i="461" s="1"/>
  <c r="Q116" i="461"/>
  <c r="T116" i="461" s="1"/>
  <c r="Q124" i="461"/>
  <c r="T124" i="461" s="1"/>
  <c r="Q136" i="461"/>
  <c r="T136" i="461" s="1"/>
  <c r="Q20" i="461"/>
  <c r="T20" i="461" s="1"/>
  <c r="Q32" i="461"/>
  <c r="T32" i="461" s="1"/>
  <c r="Q48" i="461"/>
  <c r="T48" i="461" s="1"/>
  <c r="Q64" i="461"/>
  <c r="T64" i="461" s="1"/>
  <c r="Q96" i="461"/>
  <c r="T96" i="461" s="1"/>
  <c r="Q104" i="461"/>
  <c r="T104" i="461" s="1"/>
  <c r="Q112" i="461"/>
  <c r="T112" i="461" s="1"/>
  <c r="Q120" i="461"/>
  <c r="T120" i="461" s="1"/>
  <c r="Q132" i="461"/>
  <c r="T132" i="461" s="1"/>
  <c r="Q140" i="461"/>
  <c r="T140" i="461" s="1"/>
  <c r="Q80" i="461"/>
  <c r="T80" i="461" s="1"/>
  <c r="Q84" i="461"/>
  <c r="T84" i="461" s="1"/>
  <c r="Q36" i="461"/>
  <c r="T36" i="461" s="1"/>
  <c r="Q44" i="461"/>
  <c r="T44" i="461" s="1"/>
  <c r="Q52" i="461"/>
  <c r="T52" i="461" s="1"/>
  <c r="Q56" i="461"/>
  <c r="T56" i="461" s="1"/>
  <c r="Q68" i="461"/>
  <c r="T68" i="461" s="1"/>
  <c r="Q76" i="461"/>
  <c r="T76" i="461" s="1"/>
  <c r="Q88" i="461"/>
  <c r="T88" i="461" s="1"/>
  <c r="Q108" i="461"/>
  <c r="T108" i="461" s="1"/>
  <c r="Q128" i="461"/>
  <c r="T128" i="461" s="1"/>
  <c r="Q144" i="461"/>
  <c r="T144" i="461" s="1"/>
  <c r="Q24" i="461"/>
  <c r="T24" i="461" s="1"/>
  <c r="Q28" i="461"/>
  <c r="T28" i="461" s="1"/>
  <c r="Q86" i="461"/>
  <c r="T86" i="461" s="1"/>
  <c r="Q90" i="461"/>
  <c r="T90" i="461" s="1"/>
  <c r="Q94" i="461"/>
  <c r="T94" i="461" s="1"/>
  <c r="Q98" i="461"/>
  <c r="T98" i="461" s="1"/>
  <c r="Q102" i="461"/>
  <c r="T102" i="461" s="1"/>
  <c r="Q106" i="461"/>
  <c r="T106" i="461" s="1"/>
  <c r="Q110" i="461"/>
  <c r="T110" i="461" s="1"/>
  <c r="Q114" i="461"/>
  <c r="T114" i="461" s="1"/>
  <c r="Q118" i="461"/>
  <c r="T118" i="461" s="1"/>
  <c r="Q122" i="461"/>
  <c r="T122" i="461" s="1"/>
  <c r="Q126" i="461"/>
  <c r="T126" i="461" s="1"/>
  <c r="Q130" i="461"/>
  <c r="T130" i="461" s="1"/>
  <c r="Q134" i="461"/>
  <c r="T134" i="461" s="1"/>
  <c r="Q138" i="461"/>
  <c r="T138" i="461" s="1"/>
  <c r="Q142" i="461"/>
  <c r="T142" i="461" s="1"/>
  <c r="Q146" i="461"/>
  <c r="T146" i="461" s="1"/>
  <c r="R82" i="461"/>
  <c r="U82" i="461" s="1"/>
  <c r="U82" i="460"/>
  <c r="R22" i="460"/>
  <c r="U22" i="460" s="1"/>
  <c r="R26" i="460"/>
  <c r="U26" i="460" s="1"/>
  <c r="R30" i="460"/>
  <c r="U30" i="460" s="1"/>
  <c r="R34" i="460"/>
  <c r="U34" i="460" s="1"/>
  <c r="R38" i="460"/>
  <c r="U38" i="460" s="1"/>
  <c r="R42" i="460"/>
  <c r="U42" i="460" s="1"/>
  <c r="R50" i="460"/>
  <c r="U50" i="460" s="1"/>
  <c r="R54" i="460"/>
  <c r="U54" i="460" s="1"/>
  <c r="R58" i="460"/>
  <c r="U58" i="460" s="1"/>
  <c r="R62" i="460"/>
  <c r="U62" i="460" s="1"/>
  <c r="R66" i="460"/>
  <c r="U66" i="460" s="1"/>
  <c r="R70" i="460"/>
  <c r="U70" i="460" s="1"/>
  <c r="R74" i="460"/>
  <c r="U74" i="460" s="1"/>
  <c r="R21" i="460"/>
  <c r="U21" i="460" s="1"/>
  <c r="R25" i="460"/>
  <c r="U25" i="460" s="1"/>
  <c r="R29" i="460"/>
  <c r="U29" i="460" s="1"/>
  <c r="R33" i="460"/>
  <c r="U33" i="460" s="1"/>
  <c r="R37" i="460"/>
  <c r="U37" i="460" s="1"/>
  <c r="R41" i="460"/>
  <c r="U41" i="460" s="1"/>
  <c r="R45" i="460"/>
  <c r="U45" i="460" s="1"/>
  <c r="R49" i="460"/>
  <c r="U49" i="460" s="1"/>
  <c r="R53" i="460"/>
  <c r="U53" i="460" s="1"/>
  <c r="R57" i="460"/>
  <c r="U57" i="460" s="1"/>
  <c r="R61" i="460"/>
  <c r="U61" i="460" s="1"/>
  <c r="R65" i="460"/>
  <c r="U65" i="460" s="1"/>
  <c r="R69" i="460"/>
  <c r="U69" i="460" s="1"/>
  <c r="R73" i="460"/>
  <c r="U73" i="460" s="1"/>
  <c r="R77" i="460"/>
  <c r="U77" i="460" s="1"/>
  <c r="R81" i="460"/>
  <c r="U81" i="460" s="1"/>
  <c r="R23" i="460"/>
  <c r="U23" i="460" s="1"/>
  <c r="R27" i="460"/>
  <c r="U27" i="460" s="1"/>
  <c r="R31" i="460"/>
  <c r="U31" i="460" s="1"/>
  <c r="R35" i="460"/>
  <c r="U35" i="460" s="1"/>
  <c r="R39" i="460"/>
  <c r="U39" i="460" s="1"/>
  <c r="R43" i="460"/>
  <c r="U43" i="460" s="1"/>
  <c r="R47" i="460"/>
  <c r="U47" i="460" s="1"/>
  <c r="R51" i="460"/>
  <c r="U51" i="460" s="1"/>
  <c r="R55" i="460"/>
  <c r="U55" i="460" s="1"/>
  <c r="R59" i="460"/>
  <c r="U59" i="460" s="1"/>
  <c r="R63" i="460"/>
  <c r="U63" i="460" s="1"/>
  <c r="R67" i="460"/>
  <c r="U67" i="460" s="1"/>
  <c r="R71" i="460"/>
  <c r="U71" i="460" s="1"/>
  <c r="R75" i="460"/>
  <c r="U75" i="460" s="1"/>
  <c r="R79" i="460"/>
  <c r="U79" i="460" s="1"/>
  <c r="R83" i="460"/>
  <c r="U83" i="460" s="1"/>
  <c r="T135" i="460"/>
  <c r="Q99" i="460"/>
  <c r="T99" i="460" s="1"/>
  <c r="Q105" i="460"/>
  <c r="T105" i="460" s="1"/>
  <c r="Q131" i="460"/>
  <c r="T131" i="460" s="1"/>
  <c r="Q137" i="460"/>
  <c r="T137" i="460" s="1"/>
  <c r="Q87" i="460"/>
  <c r="T87" i="460" s="1"/>
  <c r="Q91" i="460"/>
  <c r="T91" i="460" s="1"/>
  <c r="Q95" i="460"/>
  <c r="T95" i="460" s="1"/>
  <c r="Q97" i="460"/>
  <c r="T97" i="460" s="1"/>
  <c r="Q101" i="460"/>
  <c r="T101" i="460" s="1"/>
  <c r="Q103" i="460"/>
  <c r="T103" i="460" s="1"/>
  <c r="Q107" i="460"/>
  <c r="T107" i="460" s="1"/>
  <c r="Q111" i="460"/>
  <c r="T111" i="460" s="1"/>
  <c r="Q115" i="460"/>
  <c r="T115" i="460" s="1"/>
  <c r="Q119" i="460"/>
  <c r="T119" i="460" s="1"/>
  <c r="Q123" i="460"/>
  <c r="T123" i="460" s="1"/>
  <c r="Q127" i="460"/>
  <c r="T127" i="460" s="1"/>
  <c r="Q129" i="460"/>
  <c r="T129" i="460" s="1"/>
  <c r="Q133" i="460"/>
  <c r="T133" i="460" s="1"/>
  <c r="Q139" i="460"/>
  <c r="T139" i="460" s="1"/>
  <c r="Q143" i="460"/>
  <c r="T143" i="460" s="1"/>
  <c r="Q147" i="460"/>
  <c r="T147" i="460" s="1"/>
  <c r="J11" i="460"/>
  <c r="Q89" i="460"/>
  <c r="T89" i="460" s="1"/>
  <c r="Q93" i="460"/>
  <c r="T93" i="460" s="1"/>
  <c r="Q109" i="460"/>
  <c r="T109" i="460" s="1"/>
  <c r="Q113" i="460"/>
  <c r="T113" i="460" s="1"/>
  <c r="Q117" i="460"/>
  <c r="T117" i="460" s="1"/>
  <c r="Q121" i="460"/>
  <c r="T121" i="460" s="1"/>
  <c r="Q125" i="460"/>
  <c r="T125" i="460" s="1"/>
  <c r="Q141" i="460"/>
  <c r="T141" i="460" s="1"/>
  <c r="Q145" i="460"/>
  <c r="T145" i="460" s="1"/>
  <c r="Q149" i="460"/>
  <c r="T149" i="460" s="1"/>
  <c r="U24" i="459"/>
  <c r="U34" i="459"/>
  <c r="U44" i="459"/>
  <c r="U56" i="459"/>
  <c r="U66" i="459"/>
  <c r="U76" i="459"/>
  <c r="U16" i="459"/>
  <c r="U26" i="459"/>
  <c r="U36" i="459"/>
  <c r="U48" i="459"/>
  <c r="U58" i="459"/>
  <c r="U68" i="459"/>
  <c r="U80" i="459"/>
  <c r="T17" i="458"/>
  <c r="J11" i="457"/>
  <c r="R27" i="457"/>
  <c r="U27" i="457" s="1"/>
  <c r="R31" i="457"/>
  <c r="U31" i="457" s="1"/>
  <c r="R35" i="457"/>
  <c r="U35" i="457" s="1"/>
  <c r="R39" i="457"/>
  <c r="U39" i="457" s="1"/>
  <c r="R43" i="457"/>
  <c r="U43" i="457" s="1"/>
  <c r="R47" i="457"/>
  <c r="U47" i="457" s="1"/>
  <c r="R51" i="457"/>
  <c r="U51" i="457" s="1"/>
  <c r="R22" i="457"/>
  <c r="U22" i="457" s="1"/>
  <c r="Q22" i="457"/>
  <c r="T22" i="457" s="1"/>
  <c r="Q24" i="457"/>
  <c r="T24" i="457" s="1"/>
  <c r="Q56" i="457"/>
  <c r="T56" i="457" s="1"/>
  <c r="Q60" i="457"/>
  <c r="T60" i="457" s="1"/>
  <c r="Q64" i="457"/>
  <c r="T64" i="457" s="1"/>
  <c r="Q68" i="457"/>
  <c r="T68" i="457" s="1"/>
  <c r="Q72" i="457"/>
  <c r="T72" i="457" s="1"/>
  <c r="Q76" i="457"/>
  <c r="T76" i="457" s="1"/>
  <c r="Q80" i="457"/>
  <c r="T80" i="457" s="1"/>
  <c r="Q84" i="457"/>
  <c r="T84" i="457" s="1"/>
  <c r="Q20" i="457"/>
  <c r="T20" i="457" s="1"/>
  <c r="Q31" i="457"/>
  <c r="T31" i="457" s="1"/>
  <c r="Q55" i="457"/>
  <c r="T55" i="457" s="1"/>
  <c r="Q59" i="457"/>
  <c r="T59" i="457" s="1"/>
  <c r="Q63" i="457"/>
  <c r="T63" i="457" s="1"/>
  <c r="Q67" i="457"/>
  <c r="T67" i="457" s="1"/>
  <c r="Q71" i="457"/>
  <c r="T71" i="457" s="1"/>
  <c r="Q75" i="457"/>
  <c r="T75" i="457" s="1"/>
  <c r="Q79" i="457"/>
  <c r="T79" i="457" s="1"/>
  <c r="Q83" i="457"/>
  <c r="T83" i="457" s="1"/>
  <c r="Q86" i="457"/>
  <c r="T86" i="457" s="1"/>
  <c r="Q90" i="457"/>
  <c r="T90" i="457" s="1"/>
  <c r="Q94" i="457"/>
  <c r="T94" i="457" s="1"/>
  <c r="Q98" i="457"/>
  <c r="T98" i="457" s="1"/>
  <c r="Q102" i="457"/>
  <c r="T102" i="457" s="1"/>
  <c r="Q106" i="457"/>
  <c r="T106" i="457" s="1"/>
  <c r="Q110" i="457"/>
  <c r="T110" i="457" s="1"/>
  <c r="Q114" i="457"/>
  <c r="T114" i="457" s="1"/>
  <c r="Q118" i="457"/>
  <c r="T118" i="457" s="1"/>
  <c r="Q122" i="457"/>
  <c r="T122" i="457" s="1"/>
  <c r="Q126" i="457"/>
  <c r="T126" i="457" s="1"/>
  <c r="Q130" i="457"/>
  <c r="T130" i="457" s="1"/>
  <c r="Q134" i="457"/>
  <c r="T134" i="457" s="1"/>
  <c r="Q138" i="457"/>
  <c r="T138" i="457" s="1"/>
  <c r="Q142" i="457"/>
  <c r="T142" i="457" s="1"/>
  <c r="Q146" i="457"/>
  <c r="T146" i="457" s="1"/>
  <c r="Q25" i="457"/>
  <c r="T25" i="457" s="1"/>
  <c r="Q88" i="457"/>
  <c r="T88" i="457" s="1"/>
  <c r="Q92" i="457"/>
  <c r="T92" i="457" s="1"/>
  <c r="Q96" i="457"/>
  <c r="T96" i="457" s="1"/>
  <c r="Q100" i="457"/>
  <c r="T100" i="457" s="1"/>
  <c r="Q104" i="457"/>
  <c r="T104" i="457" s="1"/>
  <c r="Q108" i="457"/>
  <c r="T108" i="457" s="1"/>
  <c r="Q112" i="457"/>
  <c r="T112" i="457" s="1"/>
  <c r="Q116" i="457"/>
  <c r="T116" i="457" s="1"/>
  <c r="Q120" i="457"/>
  <c r="T120" i="457" s="1"/>
  <c r="Q124" i="457"/>
  <c r="T124" i="457" s="1"/>
  <c r="Q128" i="457"/>
  <c r="T128" i="457" s="1"/>
  <c r="Q132" i="457"/>
  <c r="T132" i="457" s="1"/>
  <c r="Q136" i="457"/>
  <c r="T136" i="457" s="1"/>
  <c r="Q140" i="457"/>
  <c r="T140" i="457" s="1"/>
  <c r="Q144" i="457"/>
  <c r="T144" i="457" s="1"/>
  <c r="Q148" i="457"/>
  <c r="T148" i="457" s="1"/>
  <c r="U148" i="456"/>
  <c r="R22" i="456"/>
  <c r="U22" i="456" s="1"/>
  <c r="R26" i="456"/>
  <c r="U26" i="456" s="1"/>
  <c r="R30" i="456"/>
  <c r="U30" i="456" s="1"/>
  <c r="R34" i="456"/>
  <c r="U34" i="456" s="1"/>
  <c r="R38" i="456"/>
  <c r="U38" i="456" s="1"/>
  <c r="R42" i="456"/>
  <c r="U42" i="456" s="1"/>
  <c r="R46" i="456"/>
  <c r="U46" i="456" s="1"/>
  <c r="R50" i="456"/>
  <c r="U50" i="456" s="1"/>
  <c r="R54" i="456"/>
  <c r="U54" i="456" s="1"/>
  <c r="R58" i="456"/>
  <c r="U58" i="456" s="1"/>
  <c r="R62" i="456"/>
  <c r="U62" i="456" s="1"/>
  <c r="R66" i="456"/>
  <c r="U66" i="456" s="1"/>
  <c r="R70" i="456"/>
  <c r="U70" i="456" s="1"/>
  <c r="R74" i="456"/>
  <c r="U74" i="456" s="1"/>
  <c r="R78" i="456"/>
  <c r="U78" i="456" s="1"/>
  <c r="R82" i="456"/>
  <c r="U82" i="456" s="1"/>
  <c r="J11" i="456"/>
  <c r="R85" i="456"/>
  <c r="U85" i="456" s="1"/>
  <c r="R24" i="456"/>
  <c r="U24" i="456" s="1"/>
  <c r="R28" i="456"/>
  <c r="U28" i="456" s="1"/>
  <c r="R32" i="456"/>
  <c r="U32" i="456" s="1"/>
  <c r="R36" i="456"/>
  <c r="U36" i="456" s="1"/>
  <c r="R40" i="456"/>
  <c r="U40" i="456" s="1"/>
  <c r="R44" i="456"/>
  <c r="U44" i="456" s="1"/>
  <c r="R48" i="456"/>
  <c r="U48" i="456" s="1"/>
  <c r="R52" i="456"/>
  <c r="U52" i="456" s="1"/>
  <c r="R56" i="456"/>
  <c r="U56" i="456" s="1"/>
  <c r="R60" i="456"/>
  <c r="U60" i="456" s="1"/>
  <c r="R64" i="456"/>
  <c r="U64" i="456" s="1"/>
  <c r="R68" i="456"/>
  <c r="U68" i="456" s="1"/>
  <c r="R72" i="456"/>
  <c r="U72" i="456" s="1"/>
  <c r="R76" i="456"/>
  <c r="U76" i="456" s="1"/>
  <c r="R80" i="456"/>
  <c r="U80" i="456" s="1"/>
  <c r="R84" i="456"/>
  <c r="U84" i="456" s="1"/>
  <c r="Q85" i="456"/>
  <c r="T85" i="456" s="1"/>
  <c r="Q88" i="456"/>
  <c r="T88" i="456" s="1"/>
  <c r="Q92" i="456"/>
  <c r="T92" i="456" s="1"/>
  <c r="Q24" i="456"/>
  <c r="T24" i="456" s="1"/>
  <c r="Q28" i="456"/>
  <c r="T28" i="456" s="1"/>
  <c r="Q32" i="456"/>
  <c r="T32" i="456" s="1"/>
  <c r="Q36" i="456"/>
  <c r="T36" i="456" s="1"/>
  <c r="Q40" i="456"/>
  <c r="T40" i="456" s="1"/>
  <c r="Q44" i="456"/>
  <c r="T44" i="456" s="1"/>
  <c r="Q48" i="456"/>
  <c r="T48" i="456" s="1"/>
  <c r="Q52" i="456"/>
  <c r="T52" i="456" s="1"/>
  <c r="Q56" i="456"/>
  <c r="T56" i="456" s="1"/>
  <c r="Q68" i="456"/>
  <c r="T68" i="456" s="1"/>
  <c r="Q72" i="456"/>
  <c r="T72" i="456" s="1"/>
  <c r="Q76" i="456"/>
  <c r="T76" i="456" s="1"/>
  <c r="Q80" i="456"/>
  <c r="T80" i="456" s="1"/>
  <c r="Q84" i="456"/>
  <c r="T84" i="456" s="1"/>
  <c r="Q87" i="456"/>
  <c r="T87" i="456" s="1"/>
  <c r="Q91" i="456"/>
  <c r="T91" i="456" s="1"/>
  <c r="Q20" i="456"/>
  <c r="T20" i="456" s="1"/>
  <c r="Q86" i="456"/>
  <c r="T86" i="456" s="1"/>
  <c r="Q90" i="456"/>
  <c r="T90" i="456" s="1"/>
  <c r="Q94" i="456"/>
  <c r="T94" i="456" s="1"/>
  <c r="Q22" i="456"/>
  <c r="T22" i="456" s="1"/>
  <c r="Q26" i="456"/>
  <c r="T26" i="456" s="1"/>
  <c r="Q30" i="456"/>
  <c r="T30" i="456" s="1"/>
  <c r="Q34" i="456"/>
  <c r="T34" i="456" s="1"/>
  <c r="Q38" i="456"/>
  <c r="T38" i="456" s="1"/>
  <c r="Q42" i="456"/>
  <c r="T42" i="456" s="1"/>
  <c r="Q46" i="456"/>
  <c r="T46" i="456" s="1"/>
  <c r="Q50" i="456"/>
  <c r="T50" i="456" s="1"/>
  <c r="Q54" i="456"/>
  <c r="T54" i="456" s="1"/>
  <c r="Q58" i="456"/>
  <c r="T58" i="456" s="1"/>
  <c r="Q62" i="456"/>
  <c r="T62" i="456" s="1"/>
  <c r="Q66" i="456"/>
  <c r="T66" i="456" s="1"/>
  <c r="Q70" i="456"/>
  <c r="T70" i="456" s="1"/>
  <c r="Q74" i="456"/>
  <c r="T74" i="456" s="1"/>
  <c r="Q78" i="456"/>
  <c r="T78" i="456" s="1"/>
  <c r="Q82" i="456"/>
  <c r="T82" i="456" s="1"/>
  <c r="Q89" i="456"/>
  <c r="T89" i="456" s="1"/>
  <c r="Q93" i="456"/>
  <c r="T93" i="456" s="1"/>
  <c r="R22" i="455"/>
  <c r="R26" i="455"/>
  <c r="R30" i="455"/>
  <c r="U30" i="455" s="1"/>
  <c r="R34" i="455"/>
  <c r="U34" i="455" s="1"/>
  <c r="R38" i="455"/>
  <c r="U38" i="455" s="1"/>
  <c r="R42" i="455"/>
  <c r="U42" i="455" s="1"/>
  <c r="R46" i="455"/>
  <c r="U46" i="455" s="1"/>
  <c r="R50" i="455"/>
  <c r="U50" i="455" s="1"/>
  <c r="R54" i="455"/>
  <c r="U54" i="455" s="1"/>
  <c r="R58" i="455"/>
  <c r="U58" i="455" s="1"/>
  <c r="R62" i="455"/>
  <c r="U62" i="455" s="1"/>
  <c r="R66" i="455"/>
  <c r="U66" i="455" s="1"/>
  <c r="R70" i="455"/>
  <c r="U70" i="455" s="1"/>
  <c r="R74" i="455"/>
  <c r="U74" i="455" s="1"/>
  <c r="R78" i="455"/>
  <c r="U78" i="455" s="1"/>
  <c r="R82" i="455"/>
  <c r="U82" i="455" s="1"/>
  <c r="U22" i="455"/>
  <c r="U26" i="455"/>
  <c r="J11" i="455"/>
  <c r="R85" i="455"/>
  <c r="U85" i="455" s="1"/>
  <c r="R24" i="455"/>
  <c r="U24" i="455" s="1"/>
  <c r="R28" i="455"/>
  <c r="U28" i="455" s="1"/>
  <c r="R32" i="455"/>
  <c r="U32" i="455" s="1"/>
  <c r="R36" i="455"/>
  <c r="U36" i="455" s="1"/>
  <c r="R40" i="455"/>
  <c r="U40" i="455" s="1"/>
  <c r="R44" i="455"/>
  <c r="U44" i="455" s="1"/>
  <c r="R48" i="455"/>
  <c r="U48" i="455" s="1"/>
  <c r="R52" i="455"/>
  <c r="U52" i="455" s="1"/>
  <c r="R56" i="455"/>
  <c r="U56" i="455" s="1"/>
  <c r="R60" i="455"/>
  <c r="U60" i="455" s="1"/>
  <c r="R64" i="455"/>
  <c r="U64" i="455" s="1"/>
  <c r="R68" i="455"/>
  <c r="U68" i="455" s="1"/>
  <c r="R72" i="455"/>
  <c r="U72" i="455" s="1"/>
  <c r="R76" i="455"/>
  <c r="U76" i="455" s="1"/>
  <c r="R80" i="455"/>
  <c r="U80" i="455" s="1"/>
  <c r="R84" i="455"/>
  <c r="U84" i="455" s="1"/>
  <c r="Q22" i="455"/>
  <c r="T22" i="455" s="1"/>
  <c r="Q26" i="455"/>
  <c r="T26" i="455" s="1"/>
  <c r="Q30" i="455"/>
  <c r="T30" i="455" s="1"/>
  <c r="Q34" i="455"/>
  <c r="T34" i="455" s="1"/>
  <c r="Q38" i="455"/>
  <c r="T38" i="455" s="1"/>
  <c r="Q42" i="455"/>
  <c r="T42" i="455" s="1"/>
  <c r="Q46" i="455"/>
  <c r="T46" i="455" s="1"/>
  <c r="Q50" i="455"/>
  <c r="T50" i="455" s="1"/>
  <c r="Q54" i="455"/>
  <c r="T54" i="455" s="1"/>
  <c r="Q58" i="455"/>
  <c r="T58" i="455" s="1"/>
  <c r="Q62" i="455"/>
  <c r="T62" i="455" s="1"/>
  <c r="Q70" i="455"/>
  <c r="T70" i="455" s="1"/>
  <c r="Q74" i="455"/>
  <c r="T74" i="455" s="1"/>
  <c r="Q78" i="455"/>
  <c r="T78" i="455" s="1"/>
  <c r="Q82" i="455"/>
  <c r="T82" i="455" s="1"/>
  <c r="Q89" i="455"/>
  <c r="T89" i="455" s="1"/>
  <c r="Q93" i="455"/>
  <c r="T93" i="455" s="1"/>
  <c r="Q97" i="455"/>
  <c r="T97" i="455" s="1"/>
  <c r="Q101" i="455"/>
  <c r="T101" i="455" s="1"/>
  <c r="Q105" i="455"/>
  <c r="T105" i="455" s="1"/>
  <c r="Q109" i="455"/>
  <c r="T109" i="455" s="1"/>
  <c r="Q113" i="455"/>
  <c r="T113" i="455" s="1"/>
  <c r="Q117" i="455"/>
  <c r="T117" i="455" s="1"/>
  <c r="Q121" i="455"/>
  <c r="T121" i="455" s="1"/>
  <c r="Q125" i="455"/>
  <c r="T125" i="455" s="1"/>
  <c r="Q129" i="455"/>
  <c r="T129" i="455" s="1"/>
  <c r="Q133" i="455"/>
  <c r="T133" i="455" s="1"/>
  <c r="Q137" i="455"/>
  <c r="T137" i="455" s="1"/>
  <c r="Q141" i="455"/>
  <c r="T141" i="455" s="1"/>
  <c r="Q145" i="455"/>
  <c r="T145" i="455" s="1"/>
  <c r="Q149" i="455"/>
  <c r="T149" i="455" s="1"/>
  <c r="Q85" i="455"/>
  <c r="T85" i="455" s="1"/>
  <c r="Q88" i="455"/>
  <c r="T88" i="455" s="1"/>
  <c r="Q92" i="455"/>
  <c r="T92" i="455" s="1"/>
  <c r="Q96" i="455"/>
  <c r="T96" i="455" s="1"/>
  <c r="Q100" i="455"/>
  <c r="T100" i="455" s="1"/>
  <c r="Q104" i="455"/>
  <c r="T104" i="455" s="1"/>
  <c r="Q108" i="455"/>
  <c r="T108" i="455" s="1"/>
  <c r="Q112" i="455"/>
  <c r="T112" i="455" s="1"/>
  <c r="Q116" i="455"/>
  <c r="T116" i="455" s="1"/>
  <c r="Q120" i="455"/>
  <c r="T120" i="455" s="1"/>
  <c r="Q124" i="455"/>
  <c r="T124" i="455" s="1"/>
  <c r="Q128" i="455"/>
  <c r="T128" i="455" s="1"/>
  <c r="Q132" i="455"/>
  <c r="T132" i="455" s="1"/>
  <c r="Q136" i="455"/>
  <c r="T136" i="455" s="1"/>
  <c r="Q140" i="455"/>
  <c r="T140" i="455" s="1"/>
  <c r="Q144" i="455"/>
  <c r="T144" i="455" s="1"/>
  <c r="Q148" i="455"/>
  <c r="T148" i="455" s="1"/>
  <c r="Q24" i="455"/>
  <c r="T24" i="455" s="1"/>
  <c r="Q28" i="455"/>
  <c r="T28" i="455" s="1"/>
  <c r="Q32" i="455"/>
  <c r="T32" i="455" s="1"/>
  <c r="Q36" i="455"/>
  <c r="T36" i="455" s="1"/>
  <c r="Q40" i="455"/>
  <c r="T40" i="455" s="1"/>
  <c r="Q44" i="455"/>
  <c r="T44" i="455" s="1"/>
  <c r="Q48" i="455"/>
  <c r="T48" i="455" s="1"/>
  <c r="Q52" i="455"/>
  <c r="T52" i="455" s="1"/>
  <c r="Q56" i="455"/>
  <c r="T56" i="455" s="1"/>
  <c r="Q60" i="455"/>
  <c r="T60" i="455" s="1"/>
  <c r="Q64" i="455"/>
  <c r="T64" i="455" s="1"/>
  <c r="Q68" i="455"/>
  <c r="T68" i="455" s="1"/>
  <c r="Q72" i="455"/>
  <c r="T72" i="455" s="1"/>
  <c r="Q76" i="455"/>
  <c r="T76" i="455" s="1"/>
  <c r="Q80" i="455"/>
  <c r="T80" i="455" s="1"/>
  <c r="Q84" i="455"/>
  <c r="T84" i="455" s="1"/>
  <c r="Q87" i="455"/>
  <c r="T87" i="455" s="1"/>
  <c r="Q91" i="455"/>
  <c r="T91" i="455" s="1"/>
  <c r="Q95" i="455"/>
  <c r="T95" i="455" s="1"/>
  <c r="Q99" i="455"/>
  <c r="T99" i="455" s="1"/>
  <c r="Q103" i="455"/>
  <c r="T103" i="455" s="1"/>
  <c r="Q107" i="455"/>
  <c r="T107" i="455" s="1"/>
  <c r="Q111" i="455"/>
  <c r="T111" i="455" s="1"/>
  <c r="Q115" i="455"/>
  <c r="T115" i="455" s="1"/>
  <c r="Q119" i="455"/>
  <c r="T119" i="455" s="1"/>
  <c r="Q123" i="455"/>
  <c r="T123" i="455" s="1"/>
  <c r="Q127" i="455"/>
  <c r="T127" i="455" s="1"/>
  <c r="Q131" i="455"/>
  <c r="T131" i="455" s="1"/>
  <c r="Q135" i="455"/>
  <c r="T135" i="455" s="1"/>
  <c r="Q139" i="455"/>
  <c r="T139" i="455" s="1"/>
  <c r="Q143" i="455"/>
  <c r="T143" i="455" s="1"/>
  <c r="Q147" i="455"/>
  <c r="T147" i="455" s="1"/>
  <c r="Q20" i="455"/>
  <c r="T20" i="455" s="1"/>
  <c r="Q86" i="455"/>
  <c r="T86" i="455" s="1"/>
  <c r="Q90" i="455"/>
  <c r="T90" i="455" s="1"/>
  <c r="Q94" i="455"/>
  <c r="T94" i="455" s="1"/>
  <c r="Q98" i="455"/>
  <c r="T98" i="455" s="1"/>
  <c r="Q102" i="455"/>
  <c r="T102" i="455" s="1"/>
  <c r="Q106" i="455"/>
  <c r="T106" i="455" s="1"/>
  <c r="Q110" i="455"/>
  <c r="T110" i="455" s="1"/>
  <c r="Q114" i="455"/>
  <c r="T114" i="455" s="1"/>
  <c r="Q118" i="455"/>
  <c r="T118" i="455" s="1"/>
  <c r="Q122" i="455"/>
  <c r="T122" i="455" s="1"/>
  <c r="Q126" i="455"/>
  <c r="T126" i="455" s="1"/>
  <c r="Q130" i="455"/>
  <c r="T130" i="455" s="1"/>
  <c r="Q134" i="455"/>
  <c r="T134" i="455" s="1"/>
  <c r="Q138" i="455"/>
  <c r="T138" i="455" s="1"/>
  <c r="Q142" i="455"/>
  <c r="T142" i="455" s="1"/>
  <c r="Q146" i="455"/>
  <c r="T146" i="455" s="1"/>
  <c r="U16" i="453"/>
  <c r="J11" i="452"/>
  <c r="R22" i="452"/>
  <c r="U22" i="452" s="1"/>
  <c r="R26" i="452"/>
  <c r="U26" i="452" s="1"/>
  <c r="R30" i="452"/>
  <c r="U30" i="452" s="1"/>
  <c r="R34" i="452"/>
  <c r="U34" i="452" s="1"/>
  <c r="R38" i="452"/>
  <c r="U38" i="452" s="1"/>
  <c r="R42" i="452"/>
  <c r="U42" i="452" s="1"/>
  <c r="R46" i="452"/>
  <c r="U46" i="452" s="1"/>
  <c r="R50" i="452"/>
  <c r="U50" i="452" s="1"/>
  <c r="R54" i="452"/>
  <c r="U54" i="452" s="1"/>
  <c r="R58" i="452"/>
  <c r="U58" i="452" s="1"/>
  <c r="R62" i="452"/>
  <c r="U62" i="452" s="1"/>
  <c r="R66" i="452"/>
  <c r="U66" i="452" s="1"/>
  <c r="R70" i="452"/>
  <c r="U70" i="452" s="1"/>
  <c r="R74" i="452"/>
  <c r="U74" i="452" s="1"/>
  <c r="R78" i="452"/>
  <c r="U78" i="452" s="1"/>
  <c r="R24" i="452"/>
  <c r="U24" i="452" s="1"/>
  <c r="R28" i="452"/>
  <c r="U28" i="452" s="1"/>
  <c r="R32" i="452"/>
  <c r="U32" i="452" s="1"/>
  <c r="R36" i="452"/>
  <c r="U36" i="452" s="1"/>
  <c r="R40" i="452"/>
  <c r="U40" i="452" s="1"/>
  <c r="R44" i="452"/>
  <c r="U44" i="452" s="1"/>
  <c r="R48" i="452"/>
  <c r="U48" i="452" s="1"/>
  <c r="R52" i="452"/>
  <c r="U52" i="452" s="1"/>
  <c r="R56" i="452"/>
  <c r="U56" i="452" s="1"/>
  <c r="R60" i="452"/>
  <c r="U60" i="452" s="1"/>
  <c r="R64" i="452"/>
  <c r="U64" i="452" s="1"/>
  <c r="R68" i="452"/>
  <c r="U68" i="452" s="1"/>
  <c r="R72" i="452"/>
  <c r="U72" i="452" s="1"/>
  <c r="R76" i="452"/>
  <c r="U76" i="452" s="1"/>
  <c r="T149" i="452"/>
  <c r="Q24" i="452"/>
  <c r="T24" i="452" s="1"/>
  <c r="Q28" i="452"/>
  <c r="T28" i="452" s="1"/>
  <c r="Q32" i="452"/>
  <c r="T32" i="452" s="1"/>
  <c r="Q36" i="452"/>
  <c r="T36" i="452" s="1"/>
  <c r="Q40" i="452"/>
  <c r="T40" i="452" s="1"/>
  <c r="Q44" i="452"/>
  <c r="T44" i="452" s="1"/>
  <c r="Q48" i="452"/>
  <c r="T48" i="452" s="1"/>
  <c r="Q52" i="452"/>
  <c r="T52" i="452" s="1"/>
  <c r="Q56" i="452"/>
  <c r="T56" i="452" s="1"/>
  <c r="Q60" i="452"/>
  <c r="T60" i="452" s="1"/>
  <c r="Q64" i="452"/>
  <c r="T64" i="452" s="1"/>
  <c r="Q91" i="452"/>
  <c r="T91" i="452" s="1"/>
  <c r="Q95" i="452"/>
  <c r="T95" i="452" s="1"/>
  <c r="Q99" i="452"/>
  <c r="T99" i="452" s="1"/>
  <c r="Q103" i="452"/>
  <c r="T103" i="452" s="1"/>
  <c r="Q107" i="452"/>
  <c r="T107" i="452" s="1"/>
  <c r="Q111" i="452"/>
  <c r="T111" i="452" s="1"/>
  <c r="Q115" i="452"/>
  <c r="T115" i="452" s="1"/>
  <c r="Q119" i="452"/>
  <c r="T119" i="452" s="1"/>
  <c r="Q123" i="452"/>
  <c r="T123" i="452" s="1"/>
  <c r="Q127" i="452"/>
  <c r="T127" i="452" s="1"/>
  <c r="Q131" i="452"/>
  <c r="T131" i="452" s="1"/>
  <c r="Q20" i="452"/>
  <c r="T20" i="452" s="1"/>
  <c r="Q90" i="452"/>
  <c r="T90" i="452" s="1"/>
  <c r="Q94" i="452"/>
  <c r="T94" i="452" s="1"/>
  <c r="Q98" i="452"/>
  <c r="T98" i="452" s="1"/>
  <c r="Q102" i="452"/>
  <c r="T102" i="452" s="1"/>
  <c r="Q106" i="452"/>
  <c r="T106" i="452" s="1"/>
  <c r="Q110" i="452"/>
  <c r="T110" i="452" s="1"/>
  <c r="Q114" i="452"/>
  <c r="T114" i="452" s="1"/>
  <c r="Q118" i="452"/>
  <c r="T118" i="452" s="1"/>
  <c r="Q122" i="452"/>
  <c r="T122" i="452" s="1"/>
  <c r="Q126" i="452"/>
  <c r="T126" i="452" s="1"/>
  <c r="Q130" i="452"/>
  <c r="T130" i="452" s="1"/>
  <c r="Q134" i="452"/>
  <c r="T134" i="452" s="1"/>
  <c r="Q22" i="452"/>
  <c r="T22" i="452" s="1"/>
  <c r="Q26" i="452"/>
  <c r="T26" i="452" s="1"/>
  <c r="Q30" i="452"/>
  <c r="T30" i="452" s="1"/>
  <c r="Q34" i="452"/>
  <c r="T34" i="452" s="1"/>
  <c r="Q38" i="452"/>
  <c r="T38" i="452" s="1"/>
  <c r="Q42" i="452"/>
  <c r="T42" i="452" s="1"/>
  <c r="Q46" i="452"/>
  <c r="T46" i="452" s="1"/>
  <c r="Q50" i="452"/>
  <c r="T50" i="452" s="1"/>
  <c r="Q54" i="452"/>
  <c r="T54" i="452" s="1"/>
  <c r="Q58" i="452"/>
  <c r="T58" i="452" s="1"/>
  <c r="Q62" i="452"/>
  <c r="T62" i="452" s="1"/>
  <c r="Q66" i="452"/>
  <c r="T66" i="452" s="1"/>
  <c r="Q70" i="452"/>
  <c r="T70" i="452" s="1"/>
  <c r="Q74" i="452"/>
  <c r="T74" i="452" s="1"/>
  <c r="Q78" i="452"/>
  <c r="T78" i="452" s="1"/>
  <c r="Q82" i="452"/>
  <c r="T82" i="452" s="1"/>
  <c r="Q89" i="452"/>
  <c r="T89" i="452" s="1"/>
  <c r="Q93" i="452"/>
  <c r="T93" i="452" s="1"/>
  <c r="Q97" i="452"/>
  <c r="T97" i="452" s="1"/>
  <c r="Q101" i="452"/>
  <c r="T101" i="452" s="1"/>
  <c r="Q105" i="452"/>
  <c r="T105" i="452" s="1"/>
  <c r="Q109" i="452"/>
  <c r="T109" i="452" s="1"/>
  <c r="Q113" i="452"/>
  <c r="T113" i="452" s="1"/>
  <c r="Q117" i="452"/>
  <c r="T117" i="452" s="1"/>
  <c r="Q121" i="452"/>
  <c r="T121" i="452" s="1"/>
  <c r="Q125" i="452"/>
  <c r="T125" i="452" s="1"/>
  <c r="Q129" i="452"/>
  <c r="T129" i="452" s="1"/>
  <c r="Q133" i="452"/>
  <c r="T133" i="452" s="1"/>
  <c r="Q92" i="452"/>
  <c r="T92" i="452" s="1"/>
  <c r="Q96" i="452"/>
  <c r="T96" i="452" s="1"/>
  <c r="Q100" i="452"/>
  <c r="T100" i="452" s="1"/>
  <c r="Q104" i="452"/>
  <c r="T104" i="452" s="1"/>
  <c r="Q108" i="452"/>
  <c r="T108" i="452" s="1"/>
  <c r="Q112" i="452"/>
  <c r="T112" i="452" s="1"/>
  <c r="Q116" i="452"/>
  <c r="T116" i="452" s="1"/>
  <c r="Q120" i="452"/>
  <c r="T120" i="452" s="1"/>
  <c r="Q124" i="452"/>
  <c r="T124" i="452" s="1"/>
  <c r="Q128" i="452"/>
  <c r="T128" i="452" s="1"/>
  <c r="Q132" i="452"/>
  <c r="T132" i="452" s="1"/>
  <c r="R22" i="451"/>
  <c r="U22" i="451" s="1"/>
  <c r="R26" i="451"/>
  <c r="U26" i="451" s="1"/>
  <c r="R30" i="451"/>
  <c r="U30" i="451" s="1"/>
  <c r="R34" i="451"/>
  <c r="U34" i="451" s="1"/>
  <c r="R38" i="451"/>
  <c r="U38" i="451" s="1"/>
  <c r="R42" i="451"/>
  <c r="U42" i="451" s="1"/>
  <c r="R46" i="451"/>
  <c r="U46" i="451" s="1"/>
  <c r="R50" i="451"/>
  <c r="U50" i="451" s="1"/>
  <c r="R54" i="451"/>
  <c r="U54" i="451" s="1"/>
  <c r="R58" i="451"/>
  <c r="U58" i="451" s="1"/>
  <c r="R62" i="451"/>
  <c r="U62" i="451" s="1"/>
  <c r="R66" i="451"/>
  <c r="U66" i="451" s="1"/>
  <c r="R70" i="451"/>
  <c r="U70" i="451" s="1"/>
  <c r="R74" i="451"/>
  <c r="U74" i="451" s="1"/>
  <c r="R78" i="451"/>
  <c r="U78" i="451" s="1"/>
  <c r="R82" i="451"/>
  <c r="U82" i="451" s="1"/>
  <c r="J11" i="451"/>
  <c r="R85" i="451"/>
  <c r="U85" i="451" s="1"/>
  <c r="R24" i="451"/>
  <c r="U24" i="451" s="1"/>
  <c r="R28" i="451"/>
  <c r="U28" i="451" s="1"/>
  <c r="R32" i="451"/>
  <c r="U32" i="451" s="1"/>
  <c r="R36" i="451"/>
  <c r="U36" i="451" s="1"/>
  <c r="R40" i="451"/>
  <c r="U40" i="451" s="1"/>
  <c r="R44" i="451"/>
  <c r="U44" i="451" s="1"/>
  <c r="R48" i="451"/>
  <c r="U48" i="451" s="1"/>
  <c r="R52" i="451"/>
  <c r="U52" i="451" s="1"/>
  <c r="R56" i="451"/>
  <c r="U56" i="451" s="1"/>
  <c r="R60" i="451"/>
  <c r="U60" i="451" s="1"/>
  <c r="R64" i="451"/>
  <c r="U64" i="451" s="1"/>
  <c r="R68" i="451"/>
  <c r="U68" i="451" s="1"/>
  <c r="R72" i="451"/>
  <c r="U72" i="451" s="1"/>
  <c r="R76" i="451"/>
  <c r="U76" i="451" s="1"/>
  <c r="R80" i="451"/>
  <c r="U80" i="451" s="1"/>
  <c r="R84" i="451"/>
  <c r="U84" i="451" s="1"/>
  <c r="Q22" i="451"/>
  <c r="T22" i="451" s="1"/>
  <c r="Q26" i="451"/>
  <c r="T26" i="451" s="1"/>
  <c r="Q30" i="451"/>
  <c r="T30" i="451" s="1"/>
  <c r="Q34" i="451"/>
  <c r="T34" i="451" s="1"/>
  <c r="Q38" i="451"/>
  <c r="T38" i="451" s="1"/>
  <c r="Q42" i="451"/>
  <c r="T42" i="451" s="1"/>
  <c r="Q46" i="451"/>
  <c r="T46" i="451" s="1"/>
  <c r="Q50" i="451"/>
  <c r="T50" i="451" s="1"/>
  <c r="Q54" i="451"/>
  <c r="T54" i="451" s="1"/>
  <c r="Q58" i="451"/>
  <c r="T58" i="451" s="1"/>
  <c r="Q62" i="451"/>
  <c r="T62" i="451" s="1"/>
  <c r="Q66" i="451"/>
  <c r="T66" i="451" s="1"/>
  <c r="Q70" i="451"/>
  <c r="T70" i="451" s="1"/>
  <c r="Q74" i="451"/>
  <c r="T74" i="451" s="1"/>
  <c r="Q78" i="451"/>
  <c r="T78" i="451" s="1"/>
  <c r="Q82" i="451"/>
  <c r="T82" i="451" s="1"/>
  <c r="Q89" i="451"/>
  <c r="T89" i="451" s="1"/>
  <c r="Q93" i="451"/>
  <c r="T93" i="451" s="1"/>
  <c r="Q97" i="451"/>
  <c r="T97" i="451" s="1"/>
  <c r="Q101" i="451"/>
  <c r="T101" i="451" s="1"/>
  <c r="Q105" i="451"/>
  <c r="T105" i="451" s="1"/>
  <c r="Q109" i="451"/>
  <c r="T109" i="451" s="1"/>
  <c r="Q113" i="451"/>
  <c r="T113" i="451" s="1"/>
  <c r="Q117" i="451"/>
  <c r="T117" i="451" s="1"/>
  <c r="Q121" i="451"/>
  <c r="T121" i="451" s="1"/>
  <c r="Q125" i="451"/>
  <c r="T125" i="451" s="1"/>
  <c r="Q129" i="451"/>
  <c r="T129" i="451" s="1"/>
  <c r="Q133" i="451"/>
  <c r="T133" i="451" s="1"/>
  <c r="Q137" i="451"/>
  <c r="T137" i="451" s="1"/>
  <c r="Q141" i="451"/>
  <c r="T141" i="451" s="1"/>
  <c r="Q145" i="451"/>
  <c r="T145" i="451" s="1"/>
  <c r="Q149" i="451"/>
  <c r="T149" i="451" s="1"/>
  <c r="Q85" i="451"/>
  <c r="T85" i="451" s="1"/>
  <c r="Q88" i="451"/>
  <c r="T88" i="451" s="1"/>
  <c r="Q92" i="451"/>
  <c r="T92" i="451" s="1"/>
  <c r="Q96" i="451"/>
  <c r="T96" i="451" s="1"/>
  <c r="Q100" i="451"/>
  <c r="T100" i="451" s="1"/>
  <c r="Q104" i="451"/>
  <c r="T104" i="451" s="1"/>
  <c r="Q108" i="451"/>
  <c r="T108" i="451" s="1"/>
  <c r="Q112" i="451"/>
  <c r="T112" i="451" s="1"/>
  <c r="Q116" i="451"/>
  <c r="T116" i="451" s="1"/>
  <c r="Q120" i="451"/>
  <c r="T120" i="451" s="1"/>
  <c r="Q124" i="451"/>
  <c r="T124" i="451" s="1"/>
  <c r="Q128" i="451"/>
  <c r="T128" i="451" s="1"/>
  <c r="Q132" i="451"/>
  <c r="T132" i="451" s="1"/>
  <c r="Q136" i="451"/>
  <c r="T136" i="451" s="1"/>
  <c r="Q140" i="451"/>
  <c r="T140" i="451" s="1"/>
  <c r="Q144" i="451"/>
  <c r="T144" i="451" s="1"/>
  <c r="Q148" i="451"/>
  <c r="T148" i="451" s="1"/>
  <c r="Q24" i="451"/>
  <c r="T24" i="451" s="1"/>
  <c r="Q28" i="451"/>
  <c r="T28" i="451" s="1"/>
  <c r="Q32" i="451"/>
  <c r="T32" i="451" s="1"/>
  <c r="Q36" i="451"/>
  <c r="T36" i="451" s="1"/>
  <c r="Q40" i="451"/>
  <c r="T40" i="451" s="1"/>
  <c r="Q44" i="451"/>
  <c r="T44" i="451" s="1"/>
  <c r="Q48" i="451"/>
  <c r="T48" i="451" s="1"/>
  <c r="Q52" i="451"/>
  <c r="T52" i="451" s="1"/>
  <c r="Q56" i="451"/>
  <c r="T56" i="451" s="1"/>
  <c r="Q60" i="451"/>
  <c r="T60" i="451" s="1"/>
  <c r="Q64" i="451"/>
  <c r="T64" i="451" s="1"/>
  <c r="Q68" i="451"/>
  <c r="T68" i="451" s="1"/>
  <c r="Q72" i="451"/>
  <c r="T72" i="451" s="1"/>
  <c r="Q76" i="451"/>
  <c r="T76" i="451" s="1"/>
  <c r="Q80" i="451"/>
  <c r="T80" i="451" s="1"/>
  <c r="Q84" i="451"/>
  <c r="T84" i="451" s="1"/>
  <c r="Q87" i="451"/>
  <c r="T87" i="451" s="1"/>
  <c r="Q91" i="451"/>
  <c r="T91" i="451" s="1"/>
  <c r="Q95" i="451"/>
  <c r="T95" i="451" s="1"/>
  <c r="Q99" i="451"/>
  <c r="T99" i="451" s="1"/>
  <c r="Q103" i="451"/>
  <c r="T103" i="451" s="1"/>
  <c r="Q107" i="451"/>
  <c r="T107" i="451" s="1"/>
  <c r="Q111" i="451"/>
  <c r="T111" i="451" s="1"/>
  <c r="Q115" i="451"/>
  <c r="T115" i="451" s="1"/>
  <c r="Q119" i="451"/>
  <c r="T119" i="451" s="1"/>
  <c r="Q123" i="451"/>
  <c r="T123" i="451" s="1"/>
  <c r="Q127" i="451"/>
  <c r="T127" i="451" s="1"/>
  <c r="Q131" i="451"/>
  <c r="T131" i="451" s="1"/>
  <c r="Q135" i="451"/>
  <c r="T135" i="451" s="1"/>
  <c r="Q139" i="451"/>
  <c r="T139" i="451" s="1"/>
  <c r="Q143" i="451"/>
  <c r="T143" i="451" s="1"/>
  <c r="Q147" i="451"/>
  <c r="T147" i="451" s="1"/>
  <c r="Q20" i="451"/>
  <c r="T20" i="451" s="1"/>
  <c r="Q86" i="451"/>
  <c r="T86" i="451" s="1"/>
  <c r="Q90" i="451"/>
  <c r="T90" i="451" s="1"/>
  <c r="Q94" i="451"/>
  <c r="T94" i="451" s="1"/>
  <c r="Q98" i="451"/>
  <c r="T98" i="451" s="1"/>
  <c r="Q102" i="451"/>
  <c r="T102" i="451" s="1"/>
  <c r="Q106" i="451"/>
  <c r="T106" i="451" s="1"/>
  <c r="Q110" i="451"/>
  <c r="T110" i="451" s="1"/>
  <c r="Q114" i="451"/>
  <c r="T114" i="451" s="1"/>
  <c r="Q118" i="451"/>
  <c r="T118" i="451" s="1"/>
  <c r="Q122" i="451"/>
  <c r="T122" i="451" s="1"/>
  <c r="Q126" i="451"/>
  <c r="T126" i="451" s="1"/>
  <c r="Q130" i="451"/>
  <c r="T130" i="451" s="1"/>
  <c r="Q134" i="451"/>
  <c r="T134" i="451" s="1"/>
  <c r="Q138" i="451"/>
  <c r="T138" i="451" s="1"/>
  <c r="Q142" i="451"/>
  <c r="T142" i="451" s="1"/>
  <c r="Q146" i="451"/>
  <c r="T146" i="451" s="1"/>
  <c r="R22" i="450"/>
  <c r="U22" i="450" s="1"/>
  <c r="R26" i="450"/>
  <c r="U26" i="450" s="1"/>
  <c r="R30" i="450"/>
  <c r="U30" i="450" s="1"/>
  <c r="R34" i="450"/>
  <c r="U34" i="450" s="1"/>
  <c r="R38" i="450"/>
  <c r="U38" i="450" s="1"/>
  <c r="R42" i="450"/>
  <c r="U42" i="450" s="1"/>
  <c r="R46" i="450"/>
  <c r="U46" i="450" s="1"/>
  <c r="R50" i="450"/>
  <c r="U50" i="450" s="1"/>
  <c r="R54" i="450"/>
  <c r="U54" i="450" s="1"/>
  <c r="R58" i="450"/>
  <c r="U58" i="450" s="1"/>
  <c r="R62" i="450"/>
  <c r="U62" i="450" s="1"/>
  <c r="R66" i="450"/>
  <c r="U66" i="450" s="1"/>
  <c r="R70" i="450"/>
  <c r="U70" i="450" s="1"/>
  <c r="R74" i="450"/>
  <c r="U74" i="450" s="1"/>
  <c r="R78" i="450"/>
  <c r="U78" i="450" s="1"/>
  <c r="R82" i="450"/>
  <c r="U82" i="450" s="1"/>
  <c r="J11" i="450"/>
  <c r="R85" i="450"/>
  <c r="U85" i="450" s="1"/>
  <c r="R24" i="450"/>
  <c r="U24" i="450" s="1"/>
  <c r="R28" i="450"/>
  <c r="U28" i="450" s="1"/>
  <c r="R32" i="450"/>
  <c r="U32" i="450" s="1"/>
  <c r="R36" i="450"/>
  <c r="U36" i="450" s="1"/>
  <c r="R40" i="450"/>
  <c r="U40" i="450" s="1"/>
  <c r="R44" i="450"/>
  <c r="U44" i="450" s="1"/>
  <c r="R48" i="450"/>
  <c r="U48" i="450" s="1"/>
  <c r="R52" i="450"/>
  <c r="U52" i="450" s="1"/>
  <c r="R56" i="450"/>
  <c r="U56" i="450" s="1"/>
  <c r="R60" i="450"/>
  <c r="U60" i="450" s="1"/>
  <c r="R64" i="450"/>
  <c r="U64" i="450" s="1"/>
  <c r="R68" i="450"/>
  <c r="U68" i="450" s="1"/>
  <c r="R72" i="450"/>
  <c r="U72" i="450" s="1"/>
  <c r="R76" i="450"/>
  <c r="U76" i="450" s="1"/>
  <c r="R80" i="450"/>
  <c r="U80" i="450" s="1"/>
  <c r="R84" i="450"/>
  <c r="U84" i="450" s="1"/>
  <c r="Q24" i="450"/>
  <c r="T24" i="450" s="1"/>
  <c r="Q28" i="450"/>
  <c r="T28" i="450" s="1"/>
  <c r="Q32" i="450"/>
  <c r="T32" i="450" s="1"/>
  <c r="Q36" i="450"/>
  <c r="T36" i="450" s="1"/>
  <c r="Q40" i="450"/>
  <c r="T40" i="450" s="1"/>
  <c r="Q44" i="450"/>
  <c r="T44" i="450" s="1"/>
  <c r="Q48" i="450"/>
  <c r="T48" i="450" s="1"/>
  <c r="Q52" i="450"/>
  <c r="T52" i="450" s="1"/>
  <c r="Q56" i="450"/>
  <c r="T56" i="450" s="1"/>
  <c r="Q60" i="450"/>
  <c r="T60" i="450" s="1"/>
  <c r="Q64" i="450"/>
  <c r="T64" i="450" s="1"/>
  <c r="W64" i="450" s="1"/>
  <c r="X64" i="450" s="1"/>
  <c r="Q68" i="450"/>
  <c r="T68" i="450" s="1"/>
  <c r="Q72" i="450"/>
  <c r="T72" i="450" s="1"/>
  <c r="Q76" i="450"/>
  <c r="T76" i="450" s="1"/>
  <c r="Q80" i="450"/>
  <c r="T80" i="450" s="1"/>
  <c r="W80" i="450" s="1"/>
  <c r="X80" i="450" s="1"/>
  <c r="Q84" i="450"/>
  <c r="T84" i="450" s="1"/>
  <c r="Q87" i="450"/>
  <c r="T87" i="450" s="1"/>
  <c r="Q91" i="450"/>
  <c r="T91" i="450" s="1"/>
  <c r="Q95" i="450"/>
  <c r="T95" i="450" s="1"/>
  <c r="Q99" i="450"/>
  <c r="T99" i="450" s="1"/>
  <c r="Q103" i="450"/>
  <c r="T103" i="450" s="1"/>
  <c r="Q107" i="450"/>
  <c r="T107" i="450" s="1"/>
  <c r="Q111" i="450"/>
  <c r="T111" i="450" s="1"/>
  <c r="Q115" i="450"/>
  <c r="T115" i="450" s="1"/>
  <c r="Q119" i="450"/>
  <c r="T119" i="450" s="1"/>
  <c r="Q123" i="450"/>
  <c r="T123" i="450" s="1"/>
  <c r="Q127" i="450"/>
  <c r="T127" i="450" s="1"/>
  <c r="Q131" i="450"/>
  <c r="T131" i="450" s="1"/>
  <c r="Q135" i="450"/>
  <c r="T135" i="450" s="1"/>
  <c r="Q139" i="450"/>
  <c r="T139" i="450" s="1"/>
  <c r="Q143" i="450"/>
  <c r="T143" i="450" s="1"/>
  <c r="Q147" i="450"/>
  <c r="T147" i="450" s="1"/>
  <c r="Q22" i="450"/>
  <c r="T22" i="450" s="1"/>
  <c r="Q26" i="450"/>
  <c r="T26" i="450" s="1"/>
  <c r="Q30" i="450"/>
  <c r="T30" i="450" s="1"/>
  <c r="Q34" i="450"/>
  <c r="T34" i="450" s="1"/>
  <c r="Q38" i="450"/>
  <c r="T38" i="450" s="1"/>
  <c r="Q62" i="450"/>
  <c r="T62" i="450" s="1"/>
  <c r="Q66" i="450"/>
  <c r="T66" i="450" s="1"/>
  <c r="Q70" i="450"/>
  <c r="T70" i="450" s="1"/>
  <c r="Q74" i="450"/>
  <c r="T74" i="450" s="1"/>
  <c r="Q78" i="450"/>
  <c r="T78" i="450" s="1"/>
  <c r="Q82" i="450"/>
  <c r="T82" i="450" s="1"/>
  <c r="Q89" i="450"/>
  <c r="T89" i="450" s="1"/>
  <c r="Q93" i="450"/>
  <c r="T93" i="450" s="1"/>
  <c r="Q97" i="450"/>
  <c r="T97" i="450" s="1"/>
  <c r="Q101" i="450"/>
  <c r="T101" i="450" s="1"/>
  <c r="Q105" i="450"/>
  <c r="T105" i="450" s="1"/>
  <c r="Q109" i="450"/>
  <c r="T109" i="450" s="1"/>
  <c r="Q113" i="450"/>
  <c r="T113" i="450" s="1"/>
  <c r="Q117" i="450"/>
  <c r="T117" i="450" s="1"/>
  <c r="Q121" i="450"/>
  <c r="T121" i="450" s="1"/>
  <c r="Q125" i="450"/>
  <c r="T125" i="450" s="1"/>
  <c r="Q129" i="450"/>
  <c r="T129" i="450" s="1"/>
  <c r="Q133" i="450"/>
  <c r="T133" i="450" s="1"/>
  <c r="Q137" i="450"/>
  <c r="T137" i="450" s="1"/>
  <c r="Q141" i="450"/>
  <c r="T141" i="450" s="1"/>
  <c r="Q145" i="450"/>
  <c r="T145" i="450" s="1"/>
  <c r="Q149" i="450"/>
  <c r="T149" i="450" s="1"/>
  <c r="Q85" i="450"/>
  <c r="T85" i="450" s="1"/>
  <c r="Q88" i="450"/>
  <c r="T88" i="450" s="1"/>
  <c r="Q92" i="450"/>
  <c r="T92" i="450" s="1"/>
  <c r="Q96" i="450"/>
  <c r="T96" i="450" s="1"/>
  <c r="Q100" i="450"/>
  <c r="T100" i="450" s="1"/>
  <c r="Q104" i="450"/>
  <c r="T104" i="450" s="1"/>
  <c r="Q108" i="450"/>
  <c r="T108" i="450" s="1"/>
  <c r="Q112" i="450"/>
  <c r="T112" i="450" s="1"/>
  <c r="Q116" i="450"/>
  <c r="T116" i="450" s="1"/>
  <c r="Q120" i="450"/>
  <c r="T120" i="450" s="1"/>
  <c r="Q124" i="450"/>
  <c r="T124" i="450" s="1"/>
  <c r="Q128" i="450"/>
  <c r="T128" i="450" s="1"/>
  <c r="Q132" i="450"/>
  <c r="T132" i="450" s="1"/>
  <c r="Q136" i="450"/>
  <c r="T136" i="450" s="1"/>
  <c r="Q140" i="450"/>
  <c r="T140" i="450" s="1"/>
  <c r="Q144" i="450"/>
  <c r="T144" i="450" s="1"/>
  <c r="Q148" i="450"/>
  <c r="T148" i="450" s="1"/>
  <c r="Q20" i="450"/>
  <c r="T20" i="450" s="1"/>
  <c r="Q86" i="450"/>
  <c r="T86" i="450" s="1"/>
  <c r="Q90" i="450"/>
  <c r="T90" i="450" s="1"/>
  <c r="Q94" i="450"/>
  <c r="T94" i="450" s="1"/>
  <c r="Q98" i="450"/>
  <c r="T98" i="450" s="1"/>
  <c r="Q102" i="450"/>
  <c r="T102" i="450" s="1"/>
  <c r="Q106" i="450"/>
  <c r="T106" i="450" s="1"/>
  <c r="Q110" i="450"/>
  <c r="T110" i="450" s="1"/>
  <c r="Q114" i="450"/>
  <c r="T114" i="450" s="1"/>
  <c r="Q118" i="450"/>
  <c r="T118" i="450" s="1"/>
  <c r="Q122" i="450"/>
  <c r="T122" i="450" s="1"/>
  <c r="Q126" i="450"/>
  <c r="T126" i="450" s="1"/>
  <c r="Q130" i="450"/>
  <c r="T130" i="450" s="1"/>
  <c r="Q134" i="450"/>
  <c r="T134" i="450" s="1"/>
  <c r="Q138" i="450"/>
  <c r="T138" i="450" s="1"/>
  <c r="Q142" i="450"/>
  <c r="T142" i="450" s="1"/>
  <c r="Q146" i="450"/>
  <c r="T146" i="450" s="1"/>
  <c r="Q20" i="465"/>
  <c r="T20" i="465" s="1"/>
  <c r="L20" i="467"/>
  <c r="M20" i="467" s="1"/>
  <c r="J159" i="460"/>
  <c r="I161" i="460" s="1"/>
  <c r="J161" i="460" s="1"/>
  <c r="I163" i="460" s="1"/>
  <c r="J163" i="460" s="1"/>
  <c r="I165" i="460" s="1"/>
  <c r="Z20" i="460"/>
  <c r="AA20" i="460" s="1"/>
  <c r="N20" i="460" s="1"/>
  <c r="O20" i="460" s="1"/>
  <c r="T17" i="463"/>
  <c r="T18" i="463" s="1"/>
  <c r="U16" i="463"/>
  <c r="Z20" i="465"/>
  <c r="AA20" i="465" s="1"/>
  <c r="AA21" i="465" s="1"/>
  <c r="N21" i="465" s="1"/>
  <c r="O21" i="465" s="1"/>
  <c r="J159" i="465"/>
  <c r="I161" i="465" s="1"/>
  <c r="J161" i="465" s="1"/>
  <c r="I163" i="465" s="1"/>
  <c r="J163" i="465" s="1"/>
  <c r="I165" i="465" s="1"/>
  <c r="Z85" i="465" s="1"/>
  <c r="Z20" i="466"/>
  <c r="AA20" i="466" s="1"/>
  <c r="N20" i="466" s="1"/>
  <c r="O20" i="466" s="1"/>
  <c r="R79" i="467"/>
  <c r="U79" i="467" s="1"/>
  <c r="Q58" i="450"/>
  <c r="T58" i="450" s="1"/>
  <c r="Q66" i="455"/>
  <c r="T66" i="455" s="1"/>
  <c r="Q149" i="456"/>
  <c r="T149" i="456" s="1"/>
  <c r="R146" i="466"/>
  <c r="U146" i="466" s="1"/>
  <c r="U22" i="459"/>
  <c r="U30" i="459"/>
  <c r="U38" i="459"/>
  <c r="U46" i="459"/>
  <c r="U54" i="459"/>
  <c r="U62" i="459"/>
  <c r="U70" i="459"/>
  <c r="U78" i="459"/>
  <c r="L145" i="454"/>
  <c r="N145" i="454" s="1"/>
  <c r="L141" i="454"/>
  <c r="N141" i="454" s="1"/>
  <c r="L137" i="454"/>
  <c r="N137" i="454" s="1"/>
  <c r="L133" i="454"/>
  <c r="N133" i="454" s="1"/>
  <c r="L140" i="454"/>
  <c r="N140" i="454" s="1"/>
  <c r="L132" i="454"/>
  <c r="N132" i="454" s="1"/>
  <c r="L124" i="454"/>
  <c r="N124" i="454" s="1"/>
  <c r="L116" i="454"/>
  <c r="N116" i="454" s="1"/>
  <c r="L108" i="454"/>
  <c r="N108" i="454" s="1"/>
  <c r="L142" i="454"/>
  <c r="N142" i="454" s="1"/>
  <c r="L134" i="454"/>
  <c r="N134" i="454" s="1"/>
  <c r="L126" i="454"/>
  <c r="N126" i="454" s="1"/>
  <c r="L118" i="454"/>
  <c r="N118" i="454" s="1"/>
  <c r="L110" i="454"/>
  <c r="N110" i="454" s="1"/>
  <c r="L102" i="454"/>
  <c r="N102" i="454" s="1"/>
  <c r="L94" i="454"/>
  <c r="N94" i="454" s="1"/>
  <c r="L86" i="454"/>
  <c r="N86" i="454" s="1"/>
  <c r="L77" i="454"/>
  <c r="N77" i="454" s="1"/>
  <c r="L73" i="454"/>
  <c r="N73" i="454" s="1"/>
  <c r="L69" i="454"/>
  <c r="N69" i="454" s="1"/>
  <c r="L65" i="454"/>
  <c r="N65" i="454" s="1"/>
  <c r="L61" i="454"/>
  <c r="N61" i="454" s="1"/>
  <c r="L57" i="454"/>
  <c r="N57" i="454" s="1"/>
  <c r="L53" i="454"/>
  <c r="N53" i="454" s="1"/>
  <c r="L49" i="454"/>
  <c r="N49" i="454" s="1"/>
  <c r="L43" i="454"/>
  <c r="N43" i="454" s="1"/>
  <c r="L42" i="454"/>
  <c r="N42" i="454" s="1"/>
  <c r="L41" i="454"/>
  <c r="N41" i="454" s="1"/>
  <c r="L40" i="454"/>
  <c r="N40" i="454" s="1"/>
  <c r="L39" i="454"/>
  <c r="N39" i="454" s="1"/>
  <c r="L38" i="454"/>
  <c r="N38" i="454" s="1"/>
  <c r="L145" i="458"/>
  <c r="N145" i="458" s="1"/>
  <c r="L141" i="458"/>
  <c r="N141" i="458" s="1"/>
  <c r="L137" i="458"/>
  <c r="N137" i="458" s="1"/>
  <c r="L133" i="458"/>
  <c r="N133" i="458" s="1"/>
  <c r="L129" i="458"/>
  <c r="N129" i="458" s="1"/>
  <c r="L125" i="458"/>
  <c r="N125" i="458" s="1"/>
  <c r="L121" i="458"/>
  <c r="N121" i="458" s="1"/>
  <c r="L117" i="458"/>
  <c r="N117" i="458" s="1"/>
  <c r="L113" i="458"/>
  <c r="N113" i="458" s="1"/>
  <c r="L109" i="458"/>
  <c r="N109" i="458" s="1"/>
  <c r="L105" i="458"/>
  <c r="N105" i="458" s="1"/>
  <c r="L101" i="458"/>
  <c r="N101" i="458" s="1"/>
  <c r="L97" i="458"/>
  <c r="N97" i="458" s="1"/>
  <c r="L93" i="458"/>
  <c r="N93" i="458" s="1"/>
  <c r="L89" i="458"/>
  <c r="N89" i="458" s="1"/>
  <c r="L85" i="458"/>
  <c r="N85" i="458" s="1"/>
  <c r="L81" i="458"/>
  <c r="N81" i="458" s="1"/>
  <c r="L142" i="458"/>
  <c r="N142" i="458" s="1"/>
  <c r="L134" i="458"/>
  <c r="N134" i="458" s="1"/>
  <c r="L126" i="458"/>
  <c r="N126" i="458" s="1"/>
  <c r="L118" i="458"/>
  <c r="N118" i="458" s="1"/>
  <c r="L110" i="458"/>
  <c r="N110" i="458" s="1"/>
  <c r="L102" i="458"/>
  <c r="N102" i="458" s="1"/>
  <c r="L94" i="458"/>
  <c r="N94" i="458" s="1"/>
  <c r="L86" i="458"/>
  <c r="N86" i="458" s="1"/>
  <c r="L77" i="458"/>
  <c r="N77" i="458" s="1"/>
  <c r="L73" i="458"/>
  <c r="N73" i="458" s="1"/>
  <c r="L69" i="458"/>
  <c r="N69" i="458" s="1"/>
  <c r="L65" i="458"/>
  <c r="N65" i="458" s="1"/>
  <c r="L61" i="458"/>
  <c r="N61" i="458" s="1"/>
  <c r="L57" i="458"/>
  <c r="N57" i="458" s="1"/>
  <c r="L53" i="458"/>
  <c r="N53" i="458" s="1"/>
  <c r="L49" i="458"/>
  <c r="N49" i="458" s="1"/>
  <c r="L45" i="458"/>
  <c r="N45" i="458" s="1"/>
  <c r="L41" i="458"/>
  <c r="N41" i="458" s="1"/>
  <c r="L37" i="458"/>
  <c r="N37" i="458" s="1"/>
  <c r="L33" i="458"/>
  <c r="N33" i="458" s="1"/>
  <c r="L29" i="458"/>
  <c r="N29" i="458" s="1"/>
  <c r="L25" i="458"/>
  <c r="N25" i="458" s="1"/>
  <c r="L21" i="458"/>
  <c r="N21" i="458" s="1"/>
  <c r="L17" i="458"/>
  <c r="N17" i="458" s="1"/>
  <c r="L16" i="458"/>
  <c r="N16" i="458" s="1"/>
  <c r="L136" i="458"/>
  <c r="N136" i="458" s="1"/>
  <c r="L120" i="458"/>
  <c r="N120" i="458" s="1"/>
  <c r="L104" i="458"/>
  <c r="N104" i="458" s="1"/>
  <c r="L88" i="458"/>
  <c r="N88" i="458" s="1"/>
  <c r="L76" i="458"/>
  <c r="N76" i="458" s="1"/>
  <c r="L68" i="458"/>
  <c r="N68" i="458" s="1"/>
  <c r="L60" i="458"/>
  <c r="N60" i="458" s="1"/>
  <c r="L52" i="458"/>
  <c r="N52" i="458" s="1"/>
  <c r="L44" i="458"/>
  <c r="N44" i="458" s="1"/>
  <c r="L36" i="458"/>
  <c r="N36" i="458" s="1"/>
  <c r="L28" i="458"/>
  <c r="N28" i="458" s="1"/>
  <c r="L20" i="458"/>
  <c r="N20" i="458" s="1"/>
  <c r="M86" i="453"/>
  <c r="O86" i="453" s="1"/>
  <c r="M82" i="453"/>
  <c r="O82" i="453" s="1"/>
  <c r="M83" i="453"/>
  <c r="O83" i="453" s="1"/>
  <c r="M63" i="453"/>
  <c r="O63" i="453" s="1"/>
  <c r="M62" i="453"/>
  <c r="O62" i="453" s="1"/>
  <c r="M61" i="453"/>
  <c r="O61" i="453" s="1"/>
  <c r="M54" i="453"/>
  <c r="O54" i="453" s="1"/>
  <c r="M53" i="453"/>
  <c r="O53" i="453" s="1"/>
  <c r="M52" i="453"/>
  <c r="O52" i="453" s="1"/>
  <c r="M51" i="453"/>
  <c r="O51" i="453" s="1"/>
  <c r="M50" i="453"/>
  <c r="O50" i="453" s="1"/>
  <c r="M49" i="453"/>
  <c r="O49" i="453" s="1"/>
  <c r="M48" i="453"/>
  <c r="O48" i="453" s="1"/>
  <c r="M47" i="453"/>
  <c r="O47" i="453" s="1"/>
  <c r="M46" i="453"/>
  <c r="O46" i="453" s="1"/>
  <c r="M45" i="453"/>
  <c r="O45" i="453" s="1"/>
  <c r="M44" i="453"/>
  <c r="O44" i="453" s="1"/>
  <c r="M43" i="453"/>
  <c r="O43" i="453" s="1"/>
  <c r="M42" i="453"/>
  <c r="O42" i="453" s="1"/>
  <c r="L89" i="453"/>
  <c r="N89" i="453" s="1"/>
  <c r="L85" i="453"/>
  <c r="N85" i="453" s="1"/>
  <c r="L81" i="453"/>
  <c r="N81" i="453" s="1"/>
  <c r="L82" i="453"/>
  <c r="N82" i="453" s="1"/>
  <c r="M142" i="454"/>
  <c r="O142" i="454" s="1"/>
  <c r="M138" i="454"/>
  <c r="O138" i="454" s="1"/>
  <c r="M134" i="454"/>
  <c r="O134" i="454" s="1"/>
  <c r="M100" i="454"/>
  <c r="O100" i="454" s="1"/>
  <c r="M96" i="454"/>
  <c r="O96" i="454" s="1"/>
  <c r="M88" i="454"/>
  <c r="O88" i="454" s="1"/>
  <c r="M141" i="454"/>
  <c r="O141" i="454" s="1"/>
  <c r="M133" i="454"/>
  <c r="O133" i="454" s="1"/>
  <c r="M125" i="454"/>
  <c r="O125" i="454" s="1"/>
  <c r="M117" i="454"/>
  <c r="O117" i="454" s="1"/>
  <c r="M109" i="454"/>
  <c r="O109" i="454" s="1"/>
  <c r="M101" i="454"/>
  <c r="O101" i="454" s="1"/>
  <c r="M93" i="454"/>
  <c r="O93" i="454" s="1"/>
  <c r="M85" i="454"/>
  <c r="O85" i="454" s="1"/>
  <c r="M43" i="454"/>
  <c r="O43" i="454" s="1"/>
  <c r="M42" i="454"/>
  <c r="O42" i="454" s="1"/>
  <c r="M41" i="454"/>
  <c r="O41" i="454" s="1"/>
  <c r="M40" i="454"/>
  <c r="O40" i="454" s="1"/>
  <c r="M39" i="454"/>
  <c r="O39" i="454" s="1"/>
  <c r="M38" i="454"/>
  <c r="O38" i="454" s="1"/>
  <c r="M37" i="454"/>
  <c r="O37" i="454" s="1"/>
  <c r="M36" i="454"/>
  <c r="O36" i="454" s="1"/>
  <c r="M35" i="454"/>
  <c r="O35" i="454" s="1"/>
  <c r="M145" i="454"/>
  <c r="O145" i="454" s="1"/>
  <c r="M137" i="454"/>
  <c r="O137" i="454" s="1"/>
  <c r="M129" i="454"/>
  <c r="O129" i="454" s="1"/>
  <c r="M121" i="454"/>
  <c r="O121" i="454" s="1"/>
  <c r="M113" i="454"/>
  <c r="O113" i="454" s="1"/>
  <c r="M105" i="454"/>
  <c r="O105" i="454" s="1"/>
  <c r="M97" i="454"/>
  <c r="O97" i="454" s="1"/>
  <c r="M89" i="454"/>
  <c r="O89" i="454" s="1"/>
  <c r="M81" i="454"/>
  <c r="O81" i="454" s="1"/>
  <c r="M109" i="459"/>
  <c r="O109" i="459" s="1"/>
  <c r="M105" i="459"/>
  <c r="O105" i="459" s="1"/>
  <c r="M93" i="459"/>
  <c r="O93" i="459" s="1"/>
  <c r="M89" i="459"/>
  <c r="O89" i="459" s="1"/>
  <c r="M143" i="459"/>
  <c r="O143" i="459" s="1"/>
  <c r="M130" i="459"/>
  <c r="O130" i="459" s="1"/>
  <c r="M114" i="459"/>
  <c r="O114" i="459" s="1"/>
  <c r="M98" i="459"/>
  <c r="O98" i="459" s="1"/>
  <c r="M82" i="459"/>
  <c r="O82" i="459" s="1"/>
  <c r="M73" i="459"/>
  <c r="O73" i="459" s="1"/>
  <c r="M65" i="459"/>
  <c r="O65" i="459" s="1"/>
  <c r="M57" i="459"/>
  <c r="O57" i="459" s="1"/>
  <c r="M49" i="459"/>
  <c r="O49" i="459" s="1"/>
  <c r="M41" i="459"/>
  <c r="O41" i="459" s="1"/>
  <c r="M33" i="459"/>
  <c r="O33" i="459" s="1"/>
  <c r="M25" i="459"/>
  <c r="O25" i="459" s="1"/>
  <c r="M17" i="459"/>
  <c r="O17" i="459" s="1"/>
  <c r="M142" i="459"/>
  <c r="O142" i="459" s="1"/>
  <c r="M126" i="459"/>
  <c r="O126" i="459" s="1"/>
  <c r="M110" i="459"/>
  <c r="O110" i="459" s="1"/>
  <c r="M94" i="459"/>
  <c r="O94" i="459" s="1"/>
  <c r="M79" i="459"/>
  <c r="O79" i="459" s="1"/>
  <c r="M71" i="459"/>
  <c r="O71" i="459" s="1"/>
  <c r="M63" i="459"/>
  <c r="O63" i="459" s="1"/>
  <c r="M55" i="459"/>
  <c r="O55" i="459" s="1"/>
  <c r="M47" i="459"/>
  <c r="O47" i="459" s="1"/>
  <c r="M39" i="459"/>
  <c r="O39" i="459" s="1"/>
  <c r="M31" i="459"/>
  <c r="O31" i="459" s="1"/>
  <c r="M23" i="459"/>
  <c r="O23" i="459" s="1"/>
  <c r="M138" i="459"/>
  <c r="O138" i="459" s="1"/>
  <c r="M122" i="459"/>
  <c r="O122" i="459" s="1"/>
  <c r="M106" i="459"/>
  <c r="O106" i="459" s="1"/>
  <c r="M90" i="459"/>
  <c r="O90" i="459" s="1"/>
  <c r="M77" i="459"/>
  <c r="O77" i="459" s="1"/>
  <c r="M69" i="459"/>
  <c r="O69" i="459" s="1"/>
  <c r="M61" i="459"/>
  <c r="O61" i="459" s="1"/>
  <c r="M53" i="459"/>
  <c r="O53" i="459" s="1"/>
  <c r="M45" i="459"/>
  <c r="O45" i="459" s="1"/>
  <c r="M37" i="459"/>
  <c r="O37" i="459" s="1"/>
  <c r="M29" i="459"/>
  <c r="O29" i="459" s="1"/>
  <c r="M21" i="459"/>
  <c r="O21" i="459" s="1"/>
  <c r="M16" i="459"/>
  <c r="O16" i="459" s="1"/>
  <c r="M134" i="459"/>
  <c r="O134" i="459" s="1"/>
  <c r="M118" i="459"/>
  <c r="O118" i="459" s="1"/>
  <c r="M102" i="459"/>
  <c r="O102" i="459" s="1"/>
  <c r="M86" i="459"/>
  <c r="O86" i="459" s="1"/>
  <c r="M75" i="459"/>
  <c r="O75" i="459" s="1"/>
  <c r="M67" i="459"/>
  <c r="O67" i="459" s="1"/>
  <c r="M59" i="459"/>
  <c r="O59" i="459" s="1"/>
  <c r="M51" i="459"/>
  <c r="O51" i="459" s="1"/>
  <c r="M43" i="459"/>
  <c r="O43" i="459" s="1"/>
  <c r="M35" i="459"/>
  <c r="O35" i="459" s="1"/>
  <c r="M27" i="459"/>
  <c r="O27" i="459" s="1"/>
  <c r="M19" i="459"/>
  <c r="O19" i="459" s="1"/>
  <c r="M142" i="458"/>
  <c r="O142" i="458" s="1"/>
  <c r="M138" i="458"/>
  <c r="O138" i="458" s="1"/>
  <c r="M134" i="458"/>
  <c r="O134" i="458" s="1"/>
  <c r="M130" i="458"/>
  <c r="O130" i="458" s="1"/>
  <c r="M126" i="458"/>
  <c r="O126" i="458" s="1"/>
  <c r="M122" i="458"/>
  <c r="O122" i="458" s="1"/>
  <c r="M118" i="458"/>
  <c r="O118" i="458" s="1"/>
  <c r="M114" i="458"/>
  <c r="O114" i="458" s="1"/>
  <c r="M110" i="458"/>
  <c r="O110" i="458" s="1"/>
  <c r="M106" i="458"/>
  <c r="O106" i="458" s="1"/>
  <c r="M102" i="458"/>
  <c r="O102" i="458" s="1"/>
  <c r="M98" i="458"/>
  <c r="O98" i="458" s="1"/>
  <c r="M94" i="458"/>
  <c r="O94" i="458" s="1"/>
  <c r="M90" i="458"/>
  <c r="O90" i="458" s="1"/>
  <c r="M86" i="458"/>
  <c r="O86" i="458" s="1"/>
  <c r="M82" i="458"/>
  <c r="O82" i="458" s="1"/>
  <c r="M139" i="458"/>
  <c r="O139" i="458" s="1"/>
  <c r="M123" i="458"/>
  <c r="O123" i="458" s="1"/>
  <c r="M107" i="458"/>
  <c r="O107" i="458" s="1"/>
  <c r="M91" i="458"/>
  <c r="O91" i="458" s="1"/>
  <c r="M135" i="458"/>
  <c r="O135" i="458" s="1"/>
  <c r="M119" i="458"/>
  <c r="O119" i="458" s="1"/>
  <c r="M103" i="458"/>
  <c r="O103" i="458" s="1"/>
  <c r="M87" i="458"/>
  <c r="O87" i="458" s="1"/>
  <c r="M131" i="458"/>
  <c r="O131" i="458" s="1"/>
  <c r="M115" i="458"/>
  <c r="O115" i="458" s="1"/>
  <c r="M99" i="458"/>
  <c r="O99" i="458" s="1"/>
  <c r="M83" i="458"/>
  <c r="O83" i="458" s="1"/>
  <c r="M143" i="458"/>
  <c r="O143" i="458" s="1"/>
  <c r="M127" i="458"/>
  <c r="O127" i="458" s="1"/>
  <c r="M111" i="458"/>
  <c r="O111" i="458" s="1"/>
  <c r="M95" i="458"/>
  <c r="O95" i="458" s="1"/>
  <c r="M131" i="463"/>
  <c r="O131" i="463" s="1"/>
  <c r="M115" i="463"/>
  <c r="O115" i="463" s="1"/>
  <c r="M99" i="463"/>
  <c r="O99" i="463" s="1"/>
  <c r="M83" i="463"/>
  <c r="O83" i="463" s="1"/>
  <c r="M139" i="463"/>
  <c r="O139" i="463" s="1"/>
  <c r="M134" i="463"/>
  <c r="O134" i="463" s="1"/>
  <c r="M123" i="463"/>
  <c r="O123" i="463" s="1"/>
  <c r="M118" i="463"/>
  <c r="O118" i="463" s="1"/>
  <c r="M107" i="463"/>
  <c r="O107" i="463" s="1"/>
  <c r="M102" i="463"/>
  <c r="O102" i="463" s="1"/>
  <c r="M91" i="463"/>
  <c r="O91" i="463" s="1"/>
  <c r="M86" i="463"/>
  <c r="O86" i="463" s="1"/>
  <c r="M128" i="463"/>
  <c r="O128" i="463" s="1"/>
  <c r="M119" i="463"/>
  <c r="O119" i="463" s="1"/>
  <c r="M96" i="463"/>
  <c r="O96" i="463" s="1"/>
  <c r="M87" i="463"/>
  <c r="O87" i="463" s="1"/>
  <c r="M144" i="463"/>
  <c r="O144" i="463" s="1"/>
  <c r="M135" i="463"/>
  <c r="O135" i="463" s="1"/>
  <c r="M112" i="463"/>
  <c r="O112" i="463" s="1"/>
  <c r="M103" i="463"/>
  <c r="O103" i="463" s="1"/>
  <c r="M80" i="463"/>
  <c r="O80" i="463" s="1"/>
  <c r="M127" i="463"/>
  <c r="O127" i="463" s="1"/>
  <c r="M114" i="463"/>
  <c r="O114" i="463" s="1"/>
  <c r="M88" i="463"/>
  <c r="O88" i="463" s="1"/>
  <c r="M69" i="463"/>
  <c r="O69" i="463" s="1"/>
  <c r="M61" i="463"/>
  <c r="O61" i="463" s="1"/>
  <c r="M53" i="463"/>
  <c r="O53" i="463" s="1"/>
  <c r="M45" i="463"/>
  <c r="O45" i="463" s="1"/>
  <c r="M37" i="463"/>
  <c r="O37" i="463" s="1"/>
  <c r="M29" i="463"/>
  <c r="O29" i="463" s="1"/>
  <c r="M19" i="463"/>
  <c r="O19" i="463" s="1"/>
  <c r="M120" i="463"/>
  <c r="O120" i="463" s="1"/>
  <c r="M95" i="463"/>
  <c r="O95" i="463" s="1"/>
  <c r="M82" i="463"/>
  <c r="O82" i="463" s="1"/>
  <c r="M73" i="463"/>
  <c r="O73" i="463" s="1"/>
  <c r="M65" i="463"/>
  <c r="O65" i="463" s="1"/>
  <c r="M57" i="463"/>
  <c r="O57" i="463" s="1"/>
  <c r="M49" i="463"/>
  <c r="O49" i="463" s="1"/>
  <c r="M41" i="463"/>
  <c r="O41" i="463" s="1"/>
  <c r="M33" i="463"/>
  <c r="O33" i="463" s="1"/>
  <c r="M27" i="463"/>
  <c r="O27" i="463" s="1"/>
  <c r="M21" i="463"/>
  <c r="O21" i="463" s="1"/>
  <c r="M143" i="463"/>
  <c r="O143" i="463" s="1"/>
  <c r="M136" i="463"/>
  <c r="O136" i="463" s="1"/>
  <c r="M98" i="463"/>
  <c r="O98" i="463" s="1"/>
  <c r="M71" i="463"/>
  <c r="O71" i="463" s="1"/>
  <c r="M63" i="463"/>
  <c r="O63" i="463" s="1"/>
  <c r="M55" i="463"/>
  <c r="O55" i="463" s="1"/>
  <c r="M47" i="463"/>
  <c r="O47" i="463" s="1"/>
  <c r="M39" i="463"/>
  <c r="O39" i="463" s="1"/>
  <c r="M31" i="463"/>
  <c r="O31" i="463" s="1"/>
  <c r="M17" i="463"/>
  <c r="O17" i="463" s="1"/>
  <c r="M130" i="463"/>
  <c r="O130" i="463" s="1"/>
  <c r="M78" i="463"/>
  <c r="O78" i="463" s="1"/>
  <c r="M16" i="463"/>
  <c r="O16" i="463" s="1"/>
  <c r="M75" i="463"/>
  <c r="O75" i="463" s="1"/>
  <c r="M67" i="463"/>
  <c r="O67" i="463" s="1"/>
  <c r="M59" i="463"/>
  <c r="O59" i="463" s="1"/>
  <c r="M51" i="463"/>
  <c r="O51" i="463" s="1"/>
  <c r="M43" i="463"/>
  <c r="O43" i="463" s="1"/>
  <c r="M35" i="463"/>
  <c r="O35" i="463" s="1"/>
  <c r="M25" i="463"/>
  <c r="O25" i="463" s="1"/>
  <c r="M23" i="463"/>
  <c r="O23" i="463" s="1"/>
  <c r="M111" i="463"/>
  <c r="O111" i="463" s="1"/>
  <c r="M104" i="463"/>
  <c r="O104" i="463" s="1"/>
  <c r="L112" i="459"/>
  <c r="N112" i="459" s="1"/>
  <c r="L108" i="459"/>
  <c r="N108" i="459" s="1"/>
  <c r="L145" i="459"/>
  <c r="N145" i="459" s="1"/>
  <c r="L137" i="459"/>
  <c r="N137" i="459" s="1"/>
  <c r="L129" i="459"/>
  <c r="N129" i="459" s="1"/>
  <c r="L121" i="459"/>
  <c r="N121" i="459" s="1"/>
  <c r="L113" i="459"/>
  <c r="N113" i="459" s="1"/>
  <c r="L105" i="459"/>
  <c r="N105" i="459" s="1"/>
  <c r="L97" i="459"/>
  <c r="N97" i="459" s="1"/>
  <c r="L89" i="459"/>
  <c r="N89" i="459" s="1"/>
  <c r="L81" i="459"/>
  <c r="N81" i="459" s="1"/>
  <c r="L131" i="459"/>
  <c r="N131" i="459" s="1"/>
  <c r="L115" i="459"/>
  <c r="N115" i="459" s="1"/>
  <c r="L99" i="459"/>
  <c r="N99" i="459" s="1"/>
  <c r="L83" i="459"/>
  <c r="N83" i="459" s="1"/>
  <c r="L143" i="459"/>
  <c r="N143" i="459" s="1"/>
  <c r="L127" i="459"/>
  <c r="N127" i="459" s="1"/>
  <c r="L111" i="459"/>
  <c r="N111" i="459" s="1"/>
  <c r="L95" i="459"/>
  <c r="N95" i="459" s="1"/>
  <c r="L138" i="463"/>
  <c r="N138" i="463" s="1"/>
  <c r="L122" i="463"/>
  <c r="N122" i="463" s="1"/>
  <c r="L106" i="463"/>
  <c r="N106" i="463" s="1"/>
  <c r="L90" i="463"/>
  <c r="N90" i="463" s="1"/>
  <c r="L141" i="463"/>
  <c r="N141" i="463" s="1"/>
  <c r="L135" i="463"/>
  <c r="N135" i="463" s="1"/>
  <c r="L130" i="463"/>
  <c r="N130" i="463" s="1"/>
  <c r="L125" i="463"/>
  <c r="N125" i="463" s="1"/>
  <c r="L119" i="463"/>
  <c r="N119" i="463" s="1"/>
  <c r="L114" i="463"/>
  <c r="N114" i="463" s="1"/>
  <c r="L109" i="463"/>
  <c r="N109" i="463" s="1"/>
  <c r="L103" i="463"/>
  <c r="N103" i="463" s="1"/>
  <c r="L98" i="463"/>
  <c r="N98" i="463" s="1"/>
  <c r="L93" i="463"/>
  <c r="N93" i="463" s="1"/>
  <c r="L87" i="463"/>
  <c r="N87" i="463" s="1"/>
  <c r="L82" i="463"/>
  <c r="N82" i="463" s="1"/>
  <c r="L137" i="463"/>
  <c r="N137" i="463" s="1"/>
  <c r="L134" i="463"/>
  <c r="N134" i="463" s="1"/>
  <c r="L131" i="463"/>
  <c r="N131" i="463" s="1"/>
  <c r="L105" i="463"/>
  <c r="N105" i="463" s="1"/>
  <c r="L102" i="463"/>
  <c r="N102" i="463" s="1"/>
  <c r="L99" i="463"/>
  <c r="N99" i="463" s="1"/>
  <c r="L118" i="463"/>
  <c r="N118" i="463" s="1"/>
  <c r="L86" i="463"/>
  <c r="N86" i="463" s="1"/>
  <c r="L126" i="463"/>
  <c r="N126" i="463" s="1"/>
  <c r="L107" i="463"/>
  <c r="N107" i="463" s="1"/>
  <c r="L94" i="463"/>
  <c r="N94" i="463" s="1"/>
  <c r="L81" i="463"/>
  <c r="N81" i="463" s="1"/>
  <c r="L91" i="463"/>
  <c r="N91" i="463" s="1"/>
  <c r="L110" i="463"/>
  <c r="N110" i="463" s="1"/>
  <c r="L142" i="463"/>
  <c r="N142" i="463" s="1"/>
  <c r="L97" i="463"/>
  <c r="N97" i="463" s="1"/>
  <c r="L131" i="464"/>
  <c r="N131" i="464" s="1"/>
  <c r="L115" i="464"/>
  <c r="N115" i="464" s="1"/>
  <c r="L99" i="464"/>
  <c r="N99" i="464" s="1"/>
  <c r="L83" i="464"/>
  <c r="N83" i="464" s="1"/>
  <c r="L144" i="464"/>
  <c r="N144" i="464" s="1"/>
  <c r="L139" i="464"/>
  <c r="N139" i="464" s="1"/>
  <c r="L134" i="464"/>
  <c r="N134" i="464" s="1"/>
  <c r="L128" i="464"/>
  <c r="N128" i="464" s="1"/>
  <c r="L123" i="464"/>
  <c r="N123" i="464" s="1"/>
  <c r="L118" i="464"/>
  <c r="N118" i="464" s="1"/>
  <c r="L112" i="464"/>
  <c r="N112" i="464" s="1"/>
  <c r="L107" i="464"/>
  <c r="N107" i="464" s="1"/>
  <c r="L102" i="464"/>
  <c r="N102" i="464" s="1"/>
  <c r="L96" i="464"/>
  <c r="N96" i="464" s="1"/>
  <c r="L91" i="464"/>
  <c r="N91" i="464" s="1"/>
  <c r="L86" i="464"/>
  <c r="N86" i="464" s="1"/>
  <c r="L80" i="464"/>
  <c r="N80" i="464" s="1"/>
  <c r="L78" i="464"/>
  <c r="N78" i="464" s="1"/>
  <c r="L76" i="464"/>
  <c r="N76" i="464" s="1"/>
  <c r="L74" i="464"/>
  <c r="N74" i="464" s="1"/>
  <c r="L72" i="464"/>
  <c r="N72" i="464" s="1"/>
  <c r="L70" i="464"/>
  <c r="N70" i="464" s="1"/>
  <c r="L68" i="464"/>
  <c r="N68" i="464" s="1"/>
  <c r="L66" i="464"/>
  <c r="N66" i="464" s="1"/>
  <c r="L64" i="464"/>
  <c r="N64" i="464" s="1"/>
  <c r="L62" i="464"/>
  <c r="N62" i="464" s="1"/>
  <c r="L60" i="464"/>
  <c r="N60" i="464" s="1"/>
  <c r="L58" i="464"/>
  <c r="N58" i="464" s="1"/>
  <c r="L56" i="464"/>
  <c r="N56" i="464" s="1"/>
  <c r="L54" i="464"/>
  <c r="N54" i="464" s="1"/>
  <c r="L52" i="464"/>
  <c r="N52" i="464" s="1"/>
  <c r="L50" i="464"/>
  <c r="N50" i="464" s="1"/>
  <c r="L48" i="464"/>
  <c r="N48" i="464" s="1"/>
  <c r="L46" i="464"/>
  <c r="N46" i="464" s="1"/>
  <c r="L44" i="464"/>
  <c r="N44" i="464" s="1"/>
  <c r="L42" i="464"/>
  <c r="N42" i="464" s="1"/>
  <c r="L40" i="464"/>
  <c r="N40" i="464" s="1"/>
  <c r="L38" i="464"/>
  <c r="N38" i="464" s="1"/>
  <c r="L36" i="464"/>
  <c r="N36" i="464" s="1"/>
  <c r="L34" i="464"/>
  <c r="N34" i="464" s="1"/>
  <c r="L32" i="464"/>
  <c r="N32" i="464" s="1"/>
  <c r="L30" i="464"/>
  <c r="N30" i="464" s="1"/>
  <c r="L28" i="464"/>
  <c r="N28" i="464" s="1"/>
  <c r="L26" i="464"/>
  <c r="N26" i="464" s="1"/>
  <c r="L24" i="464"/>
  <c r="N24" i="464" s="1"/>
  <c r="L22" i="464"/>
  <c r="N22" i="464" s="1"/>
  <c r="L20" i="464"/>
  <c r="N20" i="464" s="1"/>
  <c r="L18" i="464"/>
  <c r="N18" i="464" s="1"/>
  <c r="L16" i="464"/>
  <c r="N16" i="464" s="1"/>
  <c r="L143" i="464"/>
  <c r="N143" i="464" s="1"/>
  <c r="L140" i="464"/>
  <c r="N140" i="464" s="1"/>
  <c r="L114" i="464"/>
  <c r="N114" i="464" s="1"/>
  <c r="L111" i="464"/>
  <c r="N111" i="464" s="1"/>
  <c r="L108" i="464"/>
  <c r="N108" i="464" s="1"/>
  <c r="L82" i="464"/>
  <c r="N82" i="464" s="1"/>
  <c r="L127" i="464"/>
  <c r="N127" i="464" s="1"/>
  <c r="L95" i="464"/>
  <c r="N95" i="464" s="1"/>
  <c r="L138" i="464"/>
  <c r="N138" i="464" s="1"/>
  <c r="L87" i="464"/>
  <c r="N87" i="464" s="1"/>
  <c r="L119" i="464"/>
  <c r="N119" i="464" s="1"/>
  <c r="L106" i="464"/>
  <c r="N106" i="464" s="1"/>
  <c r="L135" i="464"/>
  <c r="N135" i="464" s="1"/>
  <c r="L116" i="464"/>
  <c r="N116" i="464" s="1"/>
  <c r="L103" i="464"/>
  <c r="N103" i="464" s="1"/>
  <c r="M140" i="464"/>
  <c r="O140" i="464" s="1"/>
  <c r="M124" i="464"/>
  <c r="O124" i="464" s="1"/>
  <c r="M108" i="464"/>
  <c r="O108" i="464" s="1"/>
  <c r="M92" i="464"/>
  <c r="O92" i="464" s="1"/>
  <c r="M143" i="464"/>
  <c r="O143" i="464" s="1"/>
  <c r="M132" i="464"/>
  <c r="O132" i="464" s="1"/>
  <c r="M127" i="464"/>
  <c r="O127" i="464" s="1"/>
  <c r="M116" i="464"/>
  <c r="O116" i="464" s="1"/>
  <c r="M111" i="464"/>
  <c r="O111" i="464" s="1"/>
  <c r="M100" i="464"/>
  <c r="O100" i="464" s="1"/>
  <c r="M95" i="464"/>
  <c r="O95" i="464" s="1"/>
  <c r="M84" i="464"/>
  <c r="O84" i="464" s="1"/>
  <c r="M137" i="464"/>
  <c r="O137" i="464" s="1"/>
  <c r="M128" i="464"/>
  <c r="O128" i="464" s="1"/>
  <c r="M105" i="464"/>
  <c r="O105" i="464" s="1"/>
  <c r="M96" i="464"/>
  <c r="O96" i="464" s="1"/>
  <c r="M79" i="464"/>
  <c r="O79" i="464" s="1"/>
  <c r="M77" i="464"/>
  <c r="O77" i="464" s="1"/>
  <c r="M75" i="464"/>
  <c r="O75" i="464" s="1"/>
  <c r="M73" i="464"/>
  <c r="O73" i="464" s="1"/>
  <c r="M71" i="464"/>
  <c r="O71" i="464" s="1"/>
  <c r="M69" i="464"/>
  <c r="O69" i="464" s="1"/>
  <c r="M67" i="464"/>
  <c r="O67" i="464" s="1"/>
  <c r="M65" i="464"/>
  <c r="O65" i="464" s="1"/>
  <c r="M63" i="464"/>
  <c r="O63" i="464" s="1"/>
  <c r="M61" i="464"/>
  <c r="O61" i="464" s="1"/>
  <c r="M59" i="464"/>
  <c r="O59" i="464" s="1"/>
  <c r="M57" i="464"/>
  <c r="O57" i="464" s="1"/>
  <c r="M55" i="464"/>
  <c r="O55" i="464" s="1"/>
  <c r="M53" i="464"/>
  <c r="O53" i="464" s="1"/>
  <c r="M51" i="464"/>
  <c r="O51" i="464" s="1"/>
  <c r="M49" i="464"/>
  <c r="O49" i="464" s="1"/>
  <c r="M47" i="464"/>
  <c r="O47" i="464" s="1"/>
  <c r="M45" i="464"/>
  <c r="O45" i="464" s="1"/>
  <c r="M43" i="464"/>
  <c r="O43" i="464" s="1"/>
  <c r="M41" i="464"/>
  <c r="O41" i="464" s="1"/>
  <c r="M39" i="464"/>
  <c r="O39" i="464" s="1"/>
  <c r="M37" i="464"/>
  <c r="O37" i="464" s="1"/>
  <c r="M35" i="464"/>
  <c r="O35" i="464" s="1"/>
  <c r="M33" i="464"/>
  <c r="O33" i="464" s="1"/>
  <c r="M31" i="464"/>
  <c r="O31" i="464" s="1"/>
  <c r="M29" i="464"/>
  <c r="O29" i="464" s="1"/>
  <c r="M27" i="464"/>
  <c r="O27" i="464" s="1"/>
  <c r="M25" i="464"/>
  <c r="O25" i="464" s="1"/>
  <c r="M23" i="464"/>
  <c r="O23" i="464" s="1"/>
  <c r="M21" i="464"/>
  <c r="O21" i="464" s="1"/>
  <c r="M19" i="464"/>
  <c r="O19" i="464" s="1"/>
  <c r="M17" i="464"/>
  <c r="O17" i="464" s="1"/>
  <c r="M144" i="464"/>
  <c r="O144" i="464" s="1"/>
  <c r="M121" i="464"/>
  <c r="O121" i="464" s="1"/>
  <c r="M112" i="464"/>
  <c r="O112" i="464" s="1"/>
  <c r="M89" i="464"/>
  <c r="O89" i="464" s="1"/>
  <c r="M80" i="464"/>
  <c r="O80" i="464" s="1"/>
  <c r="M78" i="464"/>
  <c r="O78" i="464" s="1"/>
  <c r="M76" i="464"/>
  <c r="O76" i="464" s="1"/>
  <c r="M74" i="464"/>
  <c r="O74" i="464" s="1"/>
  <c r="M72" i="464"/>
  <c r="O72" i="464" s="1"/>
  <c r="M70" i="464"/>
  <c r="O70" i="464" s="1"/>
  <c r="M68" i="464"/>
  <c r="O68" i="464" s="1"/>
  <c r="M66" i="464"/>
  <c r="O66" i="464" s="1"/>
  <c r="M64" i="464"/>
  <c r="O64" i="464" s="1"/>
  <c r="M62" i="464"/>
  <c r="O62" i="464" s="1"/>
  <c r="M60" i="464"/>
  <c r="O60" i="464" s="1"/>
  <c r="M58" i="464"/>
  <c r="O58" i="464" s="1"/>
  <c r="M56" i="464"/>
  <c r="O56" i="464" s="1"/>
  <c r="M54" i="464"/>
  <c r="O54" i="464" s="1"/>
  <c r="M52" i="464"/>
  <c r="O52" i="464" s="1"/>
  <c r="M50" i="464"/>
  <c r="O50" i="464" s="1"/>
  <c r="M48" i="464"/>
  <c r="O48" i="464" s="1"/>
  <c r="M46" i="464"/>
  <c r="O46" i="464" s="1"/>
  <c r="M44" i="464"/>
  <c r="O44" i="464" s="1"/>
  <c r="M42" i="464"/>
  <c r="O42" i="464" s="1"/>
  <c r="M40" i="464"/>
  <c r="O40" i="464" s="1"/>
  <c r="M38" i="464"/>
  <c r="O38" i="464" s="1"/>
  <c r="M36" i="464"/>
  <c r="O36" i="464" s="1"/>
  <c r="M34" i="464"/>
  <c r="O34" i="464" s="1"/>
  <c r="M32" i="464"/>
  <c r="O32" i="464" s="1"/>
  <c r="M30" i="464"/>
  <c r="O30" i="464" s="1"/>
  <c r="M28" i="464"/>
  <c r="O28" i="464" s="1"/>
  <c r="M26" i="464"/>
  <c r="O26" i="464" s="1"/>
  <c r="M24" i="464"/>
  <c r="O24" i="464" s="1"/>
  <c r="M22" i="464"/>
  <c r="O22" i="464" s="1"/>
  <c r="M20" i="464"/>
  <c r="O20" i="464" s="1"/>
  <c r="M18" i="464"/>
  <c r="O18" i="464" s="1"/>
  <c r="M16" i="464"/>
  <c r="O16" i="464" s="1"/>
  <c r="M139" i="464"/>
  <c r="O139" i="464" s="1"/>
  <c r="M113" i="464"/>
  <c r="O113" i="464" s="1"/>
  <c r="M88" i="464"/>
  <c r="O88" i="464" s="1"/>
  <c r="M145" i="464"/>
  <c r="O145" i="464" s="1"/>
  <c r="M120" i="464"/>
  <c r="O120" i="464" s="1"/>
  <c r="M107" i="464"/>
  <c r="O107" i="464" s="1"/>
  <c r="M81" i="464"/>
  <c r="O81" i="464" s="1"/>
  <c r="M104" i="464"/>
  <c r="O104" i="464" s="1"/>
  <c r="M97" i="464"/>
  <c r="O97" i="464" s="1"/>
  <c r="M136" i="464"/>
  <c r="O136" i="464" s="1"/>
  <c r="M129" i="464"/>
  <c r="O129" i="464" s="1"/>
  <c r="M91" i="464"/>
  <c r="O91" i="464" s="1"/>
  <c r="M123" i="464"/>
  <c r="O123" i="464" s="1"/>
  <c r="M143" i="468"/>
  <c r="O143" i="468" s="1"/>
  <c r="M139" i="468"/>
  <c r="O139" i="468" s="1"/>
  <c r="M135" i="468"/>
  <c r="O135" i="468" s="1"/>
  <c r="M131" i="468"/>
  <c r="O131" i="468" s="1"/>
  <c r="M127" i="468"/>
  <c r="O127" i="468" s="1"/>
  <c r="M123" i="468"/>
  <c r="O123" i="468" s="1"/>
  <c r="M119" i="468"/>
  <c r="O119" i="468" s="1"/>
  <c r="M115" i="468"/>
  <c r="O115" i="468" s="1"/>
  <c r="M111" i="468"/>
  <c r="O111" i="468" s="1"/>
  <c r="M107" i="468"/>
  <c r="O107" i="468" s="1"/>
  <c r="M103" i="468"/>
  <c r="O103" i="468" s="1"/>
  <c r="M99" i="468"/>
  <c r="O99" i="468" s="1"/>
  <c r="M95" i="468"/>
  <c r="O95" i="468" s="1"/>
  <c r="M91" i="468"/>
  <c r="O91" i="468" s="1"/>
  <c r="M87" i="468"/>
  <c r="O87" i="468" s="1"/>
  <c r="M83" i="468"/>
  <c r="O83" i="468" s="1"/>
  <c r="M145" i="468"/>
  <c r="O145" i="468" s="1"/>
  <c r="M73" i="468"/>
  <c r="O73" i="468" s="1"/>
  <c r="M71" i="468"/>
  <c r="O71" i="468" s="1"/>
  <c r="M69" i="468"/>
  <c r="O69" i="468" s="1"/>
  <c r="M67" i="468"/>
  <c r="O67" i="468" s="1"/>
  <c r="M65" i="468"/>
  <c r="O65" i="468" s="1"/>
  <c r="M63" i="468"/>
  <c r="O63" i="468" s="1"/>
  <c r="M61" i="468"/>
  <c r="O61" i="468" s="1"/>
  <c r="M59" i="468"/>
  <c r="O59" i="468" s="1"/>
  <c r="M57" i="468"/>
  <c r="O57" i="468" s="1"/>
  <c r="M55" i="468"/>
  <c r="O55" i="468" s="1"/>
  <c r="M53" i="468"/>
  <c r="O53" i="468" s="1"/>
  <c r="M51" i="468"/>
  <c r="O51" i="468" s="1"/>
  <c r="M49" i="468"/>
  <c r="O49" i="468" s="1"/>
  <c r="M47" i="468"/>
  <c r="O47" i="468" s="1"/>
  <c r="M45" i="468"/>
  <c r="O45" i="468" s="1"/>
  <c r="M43" i="468"/>
  <c r="O43" i="468" s="1"/>
  <c r="M41" i="468"/>
  <c r="O41" i="468" s="1"/>
  <c r="M142" i="468"/>
  <c r="O142" i="468" s="1"/>
  <c r="M126" i="468"/>
  <c r="O126" i="468" s="1"/>
  <c r="M110" i="468"/>
  <c r="O110" i="468" s="1"/>
  <c r="M94" i="468"/>
  <c r="O94" i="468" s="1"/>
  <c r="M79" i="468"/>
  <c r="O79" i="468" s="1"/>
  <c r="M134" i="468"/>
  <c r="O134" i="468" s="1"/>
  <c r="M118" i="468"/>
  <c r="O118" i="468" s="1"/>
  <c r="M102" i="468"/>
  <c r="O102" i="468" s="1"/>
  <c r="M86" i="468"/>
  <c r="O86" i="468" s="1"/>
  <c r="M75" i="468"/>
  <c r="O75" i="468" s="1"/>
  <c r="M122" i="468"/>
  <c r="O122" i="468" s="1"/>
  <c r="M90" i="468"/>
  <c r="O90" i="468" s="1"/>
  <c r="M36" i="468"/>
  <c r="O36" i="468" s="1"/>
  <c r="M28" i="468"/>
  <c r="O28" i="468" s="1"/>
  <c r="M20" i="468"/>
  <c r="O20" i="468" s="1"/>
  <c r="M138" i="468"/>
  <c r="O138" i="468" s="1"/>
  <c r="M106" i="468"/>
  <c r="O106" i="468" s="1"/>
  <c r="M32" i="468"/>
  <c r="O32" i="468" s="1"/>
  <c r="M24" i="468"/>
  <c r="O24" i="468" s="1"/>
  <c r="M130" i="468"/>
  <c r="O130" i="468" s="1"/>
  <c r="M77" i="468"/>
  <c r="O77" i="468" s="1"/>
  <c r="M38" i="468"/>
  <c r="O38" i="468" s="1"/>
  <c r="M22" i="468"/>
  <c r="O22" i="468" s="1"/>
  <c r="M98" i="468"/>
  <c r="O98" i="468" s="1"/>
  <c r="M30" i="468"/>
  <c r="O30" i="468" s="1"/>
  <c r="M114" i="468"/>
  <c r="O114" i="468" s="1"/>
  <c r="M34" i="468"/>
  <c r="O34" i="468" s="1"/>
  <c r="M82" i="468"/>
  <c r="O82" i="468" s="1"/>
  <c r="M26" i="468"/>
  <c r="O26" i="468" s="1"/>
  <c r="M18" i="468"/>
  <c r="O18" i="468" s="1"/>
  <c r="L145" i="469"/>
  <c r="N145" i="469" s="1"/>
  <c r="L141" i="469"/>
  <c r="N141" i="469" s="1"/>
  <c r="L137" i="469"/>
  <c r="N137" i="469" s="1"/>
  <c r="L133" i="469"/>
  <c r="N133" i="469" s="1"/>
  <c r="L121" i="469"/>
  <c r="N121" i="469" s="1"/>
  <c r="L131" i="469"/>
  <c r="N131" i="469" s="1"/>
  <c r="L127" i="469"/>
  <c r="N127" i="469" s="1"/>
  <c r="L123" i="469"/>
  <c r="N123" i="469" s="1"/>
  <c r="L113" i="469"/>
  <c r="N113" i="469" s="1"/>
  <c r="L144" i="469"/>
  <c r="N144" i="469" s="1"/>
  <c r="L110" i="469"/>
  <c r="N110" i="469" s="1"/>
  <c r="L109" i="469"/>
  <c r="N109" i="469" s="1"/>
  <c r="L102" i="469"/>
  <c r="N102" i="469" s="1"/>
  <c r="L134" i="469"/>
  <c r="N134" i="469" s="1"/>
  <c r="L128" i="469"/>
  <c r="N128" i="469" s="1"/>
  <c r="L122" i="469"/>
  <c r="N122" i="469" s="1"/>
  <c r="L116" i="469"/>
  <c r="N116" i="469" s="1"/>
  <c r="L105" i="469"/>
  <c r="N105" i="469" s="1"/>
  <c r="L99" i="469"/>
  <c r="N99" i="469" s="1"/>
  <c r="L94" i="469"/>
  <c r="N94" i="469" s="1"/>
  <c r="L92" i="469"/>
  <c r="N92" i="469" s="1"/>
  <c r="L88" i="469"/>
  <c r="N88" i="469" s="1"/>
  <c r="L98" i="469"/>
  <c r="N98" i="469" s="1"/>
  <c r="L136" i="469"/>
  <c r="N136" i="469" s="1"/>
  <c r="L87" i="469"/>
  <c r="N87" i="469" s="1"/>
  <c r="L117" i="469"/>
  <c r="N117" i="469" s="1"/>
  <c r="L103" i="469"/>
  <c r="N103" i="469" s="1"/>
  <c r="L81" i="469"/>
  <c r="N81" i="469" s="1"/>
  <c r="L54" i="469"/>
  <c r="N54" i="469" s="1"/>
  <c r="L50" i="469"/>
  <c r="N50" i="469" s="1"/>
  <c r="L46" i="469"/>
  <c r="N46" i="469" s="1"/>
  <c r="L42" i="469"/>
  <c r="N42" i="469" s="1"/>
  <c r="L38" i="469"/>
  <c r="N38" i="469" s="1"/>
  <c r="L34" i="469"/>
  <c r="N34" i="469" s="1"/>
  <c r="L30" i="469"/>
  <c r="N30" i="469" s="1"/>
  <c r="L26" i="469"/>
  <c r="N26" i="469" s="1"/>
  <c r="L22" i="469"/>
  <c r="N22" i="469" s="1"/>
  <c r="L17" i="469"/>
  <c r="N17" i="469" s="1"/>
  <c r="L120" i="469"/>
  <c r="N120" i="469" s="1"/>
  <c r="L93" i="469"/>
  <c r="N93" i="469" s="1"/>
  <c r="L53" i="469"/>
  <c r="N53" i="469" s="1"/>
  <c r="L37" i="469"/>
  <c r="N37" i="469" s="1"/>
  <c r="L21" i="469"/>
  <c r="N21" i="469" s="1"/>
  <c r="L41" i="469"/>
  <c r="N41" i="469" s="1"/>
  <c r="L106" i="469"/>
  <c r="N106" i="469" s="1"/>
  <c r="L142" i="468"/>
  <c r="N142" i="468" s="1"/>
  <c r="L138" i="468"/>
  <c r="N138" i="468" s="1"/>
  <c r="L134" i="468"/>
  <c r="N134" i="468" s="1"/>
  <c r="L130" i="468"/>
  <c r="N130" i="468" s="1"/>
  <c r="L126" i="468"/>
  <c r="N126" i="468" s="1"/>
  <c r="L122" i="468"/>
  <c r="N122" i="468" s="1"/>
  <c r="L118" i="468"/>
  <c r="N118" i="468" s="1"/>
  <c r="L114" i="468"/>
  <c r="N114" i="468" s="1"/>
  <c r="L110" i="468"/>
  <c r="N110" i="468" s="1"/>
  <c r="L106" i="468"/>
  <c r="N106" i="468" s="1"/>
  <c r="L102" i="468"/>
  <c r="N102" i="468" s="1"/>
  <c r="L98" i="468"/>
  <c r="N98" i="468" s="1"/>
  <c r="L94" i="468"/>
  <c r="N94" i="468" s="1"/>
  <c r="L90" i="468"/>
  <c r="N90" i="468" s="1"/>
  <c r="L86" i="468"/>
  <c r="N86" i="468" s="1"/>
  <c r="L82" i="468"/>
  <c r="N82" i="468" s="1"/>
  <c r="L145" i="468"/>
  <c r="N145" i="468" s="1"/>
  <c r="L137" i="468"/>
  <c r="N137" i="468" s="1"/>
  <c r="L129" i="468"/>
  <c r="N129" i="468" s="1"/>
  <c r="L121" i="468"/>
  <c r="N121" i="468" s="1"/>
  <c r="L113" i="468"/>
  <c r="N113" i="468" s="1"/>
  <c r="L105" i="468"/>
  <c r="N105" i="468" s="1"/>
  <c r="L97" i="468"/>
  <c r="N97" i="468" s="1"/>
  <c r="L89" i="468"/>
  <c r="N89" i="468" s="1"/>
  <c r="L81" i="468"/>
  <c r="N81" i="468" s="1"/>
  <c r="L73" i="468"/>
  <c r="N73" i="468" s="1"/>
  <c r="L71" i="468"/>
  <c r="N71" i="468" s="1"/>
  <c r="L69" i="468"/>
  <c r="N69" i="468" s="1"/>
  <c r="L67" i="468"/>
  <c r="N67" i="468" s="1"/>
  <c r="L65" i="468"/>
  <c r="N65" i="468" s="1"/>
  <c r="L63" i="468"/>
  <c r="N63" i="468" s="1"/>
  <c r="L61" i="468"/>
  <c r="N61" i="468" s="1"/>
  <c r="L59" i="468"/>
  <c r="N59" i="468" s="1"/>
  <c r="L57" i="468"/>
  <c r="N57" i="468" s="1"/>
  <c r="L55" i="468"/>
  <c r="N55" i="468" s="1"/>
  <c r="L53" i="468"/>
  <c r="N53" i="468" s="1"/>
  <c r="L51" i="468"/>
  <c r="N51" i="468" s="1"/>
  <c r="L49" i="468"/>
  <c r="N49" i="468" s="1"/>
  <c r="L47" i="468"/>
  <c r="N47" i="468" s="1"/>
  <c r="L45" i="468"/>
  <c r="N45" i="468" s="1"/>
  <c r="L43" i="468"/>
  <c r="N43" i="468" s="1"/>
  <c r="L41" i="468"/>
  <c r="N41" i="468" s="1"/>
  <c r="L135" i="468"/>
  <c r="N135" i="468" s="1"/>
  <c r="L119" i="468"/>
  <c r="N119" i="468" s="1"/>
  <c r="L103" i="468"/>
  <c r="N103" i="468" s="1"/>
  <c r="L87" i="468"/>
  <c r="N87" i="468" s="1"/>
  <c r="L72" i="468"/>
  <c r="N72" i="468" s="1"/>
  <c r="L70" i="468"/>
  <c r="N70" i="468" s="1"/>
  <c r="L68" i="468"/>
  <c r="N68" i="468" s="1"/>
  <c r="L66" i="468"/>
  <c r="N66" i="468" s="1"/>
  <c r="L64" i="468"/>
  <c r="N64" i="468" s="1"/>
  <c r="L62" i="468"/>
  <c r="N62" i="468" s="1"/>
  <c r="L60" i="468"/>
  <c r="N60" i="468" s="1"/>
  <c r="L58" i="468"/>
  <c r="N58" i="468" s="1"/>
  <c r="L56" i="468"/>
  <c r="N56" i="468" s="1"/>
  <c r="L54" i="468"/>
  <c r="N54" i="468" s="1"/>
  <c r="L52" i="468"/>
  <c r="N52" i="468" s="1"/>
  <c r="L50" i="468"/>
  <c r="N50" i="468" s="1"/>
  <c r="L48" i="468"/>
  <c r="N48" i="468" s="1"/>
  <c r="L46" i="468"/>
  <c r="N46" i="468" s="1"/>
  <c r="L44" i="468"/>
  <c r="N44" i="468" s="1"/>
  <c r="L42" i="468"/>
  <c r="N42" i="468" s="1"/>
  <c r="L40" i="468"/>
  <c r="N40" i="468" s="1"/>
  <c r="L131" i="468"/>
  <c r="N131" i="468" s="1"/>
  <c r="L99" i="468"/>
  <c r="N99" i="468" s="1"/>
  <c r="L123" i="468"/>
  <c r="N123" i="468" s="1"/>
  <c r="L139" i="468"/>
  <c r="N139" i="468" s="1"/>
  <c r="M142" i="469"/>
  <c r="O142" i="469" s="1"/>
  <c r="M138" i="469"/>
  <c r="O138" i="469" s="1"/>
  <c r="M134" i="469"/>
  <c r="O134" i="469" s="1"/>
  <c r="M132" i="469"/>
  <c r="O132" i="469" s="1"/>
  <c r="M128" i="469"/>
  <c r="O128" i="469" s="1"/>
  <c r="M124" i="469"/>
  <c r="O124" i="469" s="1"/>
  <c r="M129" i="469"/>
  <c r="O129" i="469" s="1"/>
  <c r="M118" i="469"/>
  <c r="O118" i="469" s="1"/>
  <c r="M114" i="469"/>
  <c r="O114" i="469" s="1"/>
  <c r="M95" i="469"/>
  <c r="O95" i="469" s="1"/>
  <c r="M145" i="469"/>
  <c r="O145" i="469" s="1"/>
  <c r="M103" i="469"/>
  <c r="O103" i="469" s="1"/>
  <c r="M98" i="469"/>
  <c r="O98" i="469" s="1"/>
  <c r="M89" i="469"/>
  <c r="O89" i="469" s="1"/>
  <c r="M85" i="469"/>
  <c r="O85" i="469" s="1"/>
  <c r="M131" i="469"/>
  <c r="O131" i="469" s="1"/>
  <c r="M111" i="469"/>
  <c r="O111" i="469" s="1"/>
  <c r="M110" i="469"/>
  <c r="O110" i="469" s="1"/>
  <c r="M137" i="469"/>
  <c r="O137" i="469" s="1"/>
  <c r="M115" i="469"/>
  <c r="O115" i="469" s="1"/>
  <c r="M99" i="469"/>
  <c r="O99" i="469" s="1"/>
  <c r="M121" i="469"/>
  <c r="O121" i="469" s="1"/>
  <c r="M80" i="469"/>
  <c r="O80" i="469" s="1"/>
  <c r="M72" i="469"/>
  <c r="O72" i="469" s="1"/>
  <c r="M64" i="469"/>
  <c r="O64" i="469" s="1"/>
  <c r="M57" i="469"/>
  <c r="O57" i="469" s="1"/>
  <c r="M133" i="469"/>
  <c r="O133" i="469" s="1"/>
  <c r="M109" i="469"/>
  <c r="O109" i="469" s="1"/>
  <c r="M88" i="469"/>
  <c r="O88" i="469" s="1"/>
  <c r="M76" i="469"/>
  <c r="O76" i="469" s="1"/>
  <c r="M68" i="469"/>
  <c r="O68" i="469" s="1"/>
  <c r="M61" i="469"/>
  <c r="O61" i="469" s="1"/>
  <c r="M66" i="469"/>
  <c r="O66" i="469" s="1"/>
  <c r="M59" i="469"/>
  <c r="O59" i="469" s="1"/>
  <c r="M107" i="469"/>
  <c r="O107" i="469" s="1"/>
  <c r="M100" i="469"/>
  <c r="O100" i="469" s="1"/>
  <c r="M84" i="469"/>
  <c r="O84" i="469" s="1"/>
  <c r="M74" i="469"/>
  <c r="O74" i="469" s="1"/>
  <c r="M94" i="469"/>
  <c r="O94" i="469" s="1"/>
  <c r="M70" i="469"/>
  <c r="O70" i="469" s="1"/>
  <c r="M62" i="469"/>
  <c r="O62" i="469" s="1"/>
  <c r="M78" i="469"/>
  <c r="O78" i="469" s="1"/>
  <c r="M92" i="469"/>
  <c r="O92" i="469" s="1"/>
  <c r="R57" i="450"/>
  <c r="U57" i="450" s="1"/>
  <c r="R53" i="450"/>
  <c r="U53" i="450" s="1"/>
  <c r="R49" i="450"/>
  <c r="U49" i="450" s="1"/>
  <c r="R45" i="450"/>
  <c r="U45" i="450" s="1"/>
  <c r="R41" i="450"/>
  <c r="U41" i="450" s="1"/>
  <c r="R20" i="450"/>
  <c r="U20" i="450" s="1"/>
  <c r="R87" i="450"/>
  <c r="U87" i="450" s="1"/>
  <c r="R89" i="450"/>
  <c r="U89" i="450" s="1"/>
  <c r="R91" i="450"/>
  <c r="U91" i="450" s="1"/>
  <c r="R93" i="450"/>
  <c r="U93" i="450" s="1"/>
  <c r="R95" i="450"/>
  <c r="U95" i="450" s="1"/>
  <c r="R97" i="450"/>
  <c r="U97" i="450" s="1"/>
  <c r="R99" i="450"/>
  <c r="U99" i="450" s="1"/>
  <c r="R101" i="450"/>
  <c r="U101" i="450" s="1"/>
  <c r="R103" i="450"/>
  <c r="U103" i="450" s="1"/>
  <c r="R105" i="450"/>
  <c r="U105" i="450" s="1"/>
  <c r="R107" i="450"/>
  <c r="U107" i="450" s="1"/>
  <c r="R109" i="450"/>
  <c r="U109" i="450" s="1"/>
  <c r="R111" i="450"/>
  <c r="U111" i="450" s="1"/>
  <c r="R113" i="450"/>
  <c r="U113" i="450" s="1"/>
  <c r="R115" i="450"/>
  <c r="U115" i="450" s="1"/>
  <c r="R117" i="450"/>
  <c r="U117" i="450" s="1"/>
  <c r="R119" i="450"/>
  <c r="U119" i="450" s="1"/>
  <c r="R121" i="450"/>
  <c r="U121" i="450" s="1"/>
  <c r="R123" i="450"/>
  <c r="U123" i="450" s="1"/>
  <c r="R125" i="450"/>
  <c r="U125" i="450" s="1"/>
  <c r="R127" i="450"/>
  <c r="U127" i="450" s="1"/>
  <c r="R129" i="450"/>
  <c r="U129" i="450" s="1"/>
  <c r="R131" i="450"/>
  <c r="U131" i="450" s="1"/>
  <c r="R133" i="450"/>
  <c r="U133" i="450" s="1"/>
  <c r="R135" i="450"/>
  <c r="U135" i="450" s="1"/>
  <c r="R137" i="450"/>
  <c r="U137" i="450" s="1"/>
  <c r="R139" i="450"/>
  <c r="U139" i="450" s="1"/>
  <c r="R141" i="450"/>
  <c r="U141" i="450" s="1"/>
  <c r="R143" i="450"/>
  <c r="U143" i="450" s="1"/>
  <c r="R145" i="450"/>
  <c r="U145" i="450" s="1"/>
  <c r="R147" i="450"/>
  <c r="U147" i="450" s="1"/>
  <c r="R149" i="450"/>
  <c r="U149" i="450" s="1"/>
  <c r="J159" i="450"/>
  <c r="I161" i="450" s="1"/>
  <c r="J161" i="450" s="1"/>
  <c r="I163" i="450" s="1"/>
  <c r="J163" i="450" s="1"/>
  <c r="I165" i="450" s="1"/>
  <c r="Z20" i="450"/>
  <c r="AA20" i="450" s="1"/>
  <c r="AA21" i="450" s="1"/>
  <c r="R20" i="451"/>
  <c r="U20" i="451" s="1"/>
  <c r="R87" i="451"/>
  <c r="U87" i="451" s="1"/>
  <c r="R89" i="451"/>
  <c r="U89" i="451" s="1"/>
  <c r="R91" i="451"/>
  <c r="U91" i="451" s="1"/>
  <c r="R93" i="451"/>
  <c r="U93" i="451" s="1"/>
  <c r="R95" i="451"/>
  <c r="U95" i="451" s="1"/>
  <c r="R97" i="451"/>
  <c r="U97" i="451" s="1"/>
  <c r="R99" i="451"/>
  <c r="U99" i="451" s="1"/>
  <c r="R101" i="451"/>
  <c r="U101" i="451" s="1"/>
  <c r="R103" i="451"/>
  <c r="U103" i="451" s="1"/>
  <c r="R105" i="451"/>
  <c r="U105" i="451" s="1"/>
  <c r="R107" i="451"/>
  <c r="U107" i="451" s="1"/>
  <c r="R109" i="451"/>
  <c r="U109" i="451" s="1"/>
  <c r="R111" i="451"/>
  <c r="U111" i="451" s="1"/>
  <c r="R113" i="451"/>
  <c r="U113" i="451" s="1"/>
  <c r="R115" i="451"/>
  <c r="U115" i="451" s="1"/>
  <c r="R117" i="451"/>
  <c r="U117" i="451" s="1"/>
  <c r="R119" i="451"/>
  <c r="U119" i="451" s="1"/>
  <c r="R121" i="451"/>
  <c r="U121" i="451" s="1"/>
  <c r="R123" i="451"/>
  <c r="U123" i="451" s="1"/>
  <c r="R125" i="451"/>
  <c r="U125" i="451" s="1"/>
  <c r="R127" i="451"/>
  <c r="U127" i="451" s="1"/>
  <c r="R129" i="451"/>
  <c r="U129" i="451" s="1"/>
  <c r="R131" i="451"/>
  <c r="U131" i="451" s="1"/>
  <c r="R133" i="451"/>
  <c r="U133" i="451" s="1"/>
  <c r="R135" i="451"/>
  <c r="U135" i="451" s="1"/>
  <c r="R137" i="451"/>
  <c r="U137" i="451" s="1"/>
  <c r="R139" i="451"/>
  <c r="U139" i="451" s="1"/>
  <c r="R141" i="451"/>
  <c r="U141" i="451" s="1"/>
  <c r="R143" i="451"/>
  <c r="U143" i="451" s="1"/>
  <c r="R145" i="451"/>
  <c r="U145" i="451" s="1"/>
  <c r="R147" i="451"/>
  <c r="U147" i="451" s="1"/>
  <c r="R149" i="451"/>
  <c r="U149" i="451" s="1"/>
  <c r="J159" i="451"/>
  <c r="I161" i="451" s="1"/>
  <c r="J161" i="451" s="1"/>
  <c r="I163" i="451" s="1"/>
  <c r="J163" i="451" s="1"/>
  <c r="I165" i="451" s="1"/>
  <c r="Z20" i="451"/>
  <c r="AA20" i="451" s="1"/>
  <c r="AA21" i="451" s="1"/>
  <c r="R145" i="452"/>
  <c r="U145" i="452" s="1"/>
  <c r="R144" i="452"/>
  <c r="U144" i="452" s="1"/>
  <c r="R143" i="452"/>
  <c r="U143" i="452" s="1"/>
  <c r="R106" i="452"/>
  <c r="U106" i="452" s="1"/>
  <c r="R105" i="452"/>
  <c r="U105" i="452" s="1"/>
  <c r="R102" i="452"/>
  <c r="U102" i="452" s="1"/>
  <c r="R101" i="452"/>
  <c r="U101" i="452" s="1"/>
  <c r="R100" i="452"/>
  <c r="U100" i="452" s="1"/>
  <c r="R83" i="452"/>
  <c r="U83" i="452" s="1"/>
  <c r="R79" i="452"/>
  <c r="U79" i="452" s="1"/>
  <c r="R75" i="452"/>
  <c r="U75" i="452" s="1"/>
  <c r="R71" i="452"/>
  <c r="U71" i="452" s="1"/>
  <c r="R20" i="452"/>
  <c r="U20" i="452" s="1"/>
  <c r="R80" i="452"/>
  <c r="U80" i="452" s="1"/>
  <c r="R84" i="452"/>
  <c r="U84" i="452" s="1"/>
  <c r="R87" i="452"/>
  <c r="U87" i="452" s="1"/>
  <c r="R91" i="452"/>
  <c r="U91" i="452" s="1"/>
  <c r="R95" i="452"/>
  <c r="U95" i="452" s="1"/>
  <c r="R99" i="452"/>
  <c r="U99" i="452" s="1"/>
  <c r="R103" i="452"/>
  <c r="U103" i="452" s="1"/>
  <c r="R107" i="452"/>
  <c r="U107" i="452" s="1"/>
  <c r="R111" i="452"/>
  <c r="U111" i="452" s="1"/>
  <c r="R115" i="452"/>
  <c r="U115" i="452" s="1"/>
  <c r="R119" i="452"/>
  <c r="U119" i="452" s="1"/>
  <c r="R123" i="452"/>
  <c r="U123" i="452" s="1"/>
  <c r="R127" i="452"/>
  <c r="U127" i="452" s="1"/>
  <c r="R131" i="452"/>
  <c r="U131" i="452" s="1"/>
  <c r="R135" i="452"/>
  <c r="U135" i="452" s="1"/>
  <c r="R139" i="452"/>
  <c r="U139" i="452" s="1"/>
  <c r="R147" i="452"/>
  <c r="U147" i="452" s="1"/>
  <c r="L16" i="453"/>
  <c r="N16" i="453" s="1"/>
  <c r="L17" i="453"/>
  <c r="N17" i="453" s="1"/>
  <c r="L19" i="453"/>
  <c r="N19" i="453" s="1"/>
  <c r="L21" i="453"/>
  <c r="N21" i="453" s="1"/>
  <c r="L23" i="453"/>
  <c r="N23" i="453" s="1"/>
  <c r="L25" i="453"/>
  <c r="N25" i="453" s="1"/>
  <c r="L27" i="453"/>
  <c r="N27" i="453" s="1"/>
  <c r="L29" i="453"/>
  <c r="N29" i="453" s="1"/>
  <c r="L31" i="453"/>
  <c r="N31" i="453" s="1"/>
  <c r="L33" i="453"/>
  <c r="N33" i="453" s="1"/>
  <c r="L35" i="453"/>
  <c r="N35" i="453" s="1"/>
  <c r="L37" i="453"/>
  <c r="N37" i="453" s="1"/>
  <c r="L39" i="453"/>
  <c r="N39" i="453" s="1"/>
  <c r="L41" i="453"/>
  <c r="N41" i="453" s="1"/>
  <c r="L43" i="453"/>
  <c r="N43" i="453" s="1"/>
  <c r="L45" i="453"/>
  <c r="N45" i="453" s="1"/>
  <c r="L47" i="453"/>
  <c r="N47" i="453" s="1"/>
  <c r="L49" i="453"/>
  <c r="N49" i="453" s="1"/>
  <c r="L51" i="453"/>
  <c r="N51" i="453" s="1"/>
  <c r="L53" i="453"/>
  <c r="N53" i="453" s="1"/>
  <c r="L55" i="453"/>
  <c r="N55" i="453" s="1"/>
  <c r="L57" i="453"/>
  <c r="N57" i="453" s="1"/>
  <c r="L59" i="453"/>
  <c r="N59" i="453" s="1"/>
  <c r="L61" i="453"/>
  <c r="N61" i="453" s="1"/>
  <c r="L63" i="453"/>
  <c r="N63" i="453" s="1"/>
  <c r="L65" i="453"/>
  <c r="N65" i="453" s="1"/>
  <c r="L67" i="453"/>
  <c r="N67" i="453" s="1"/>
  <c r="L69" i="453"/>
  <c r="N69" i="453" s="1"/>
  <c r="L71" i="453"/>
  <c r="N71" i="453" s="1"/>
  <c r="L73" i="453"/>
  <c r="N73" i="453" s="1"/>
  <c r="L75" i="453"/>
  <c r="N75" i="453" s="1"/>
  <c r="L77" i="453"/>
  <c r="N77" i="453" s="1"/>
  <c r="L79" i="453"/>
  <c r="N79" i="453" s="1"/>
  <c r="L83" i="453"/>
  <c r="N83" i="453" s="1"/>
  <c r="L87" i="453"/>
  <c r="N87" i="453" s="1"/>
  <c r="L91" i="453"/>
  <c r="N91" i="453" s="1"/>
  <c r="L93" i="453"/>
  <c r="N93" i="453" s="1"/>
  <c r="L95" i="453"/>
  <c r="N95" i="453" s="1"/>
  <c r="L97" i="453"/>
  <c r="N97" i="453" s="1"/>
  <c r="L99" i="453"/>
  <c r="N99" i="453" s="1"/>
  <c r="L101" i="453"/>
  <c r="N101" i="453" s="1"/>
  <c r="L103" i="453"/>
  <c r="N103" i="453" s="1"/>
  <c r="L105" i="453"/>
  <c r="N105" i="453" s="1"/>
  <c r="L107" i="453"/>
  <c r="N107" i="453" s="1"/>
  <c r="L109" i="453"/>
  <c r="N109" i="453" s="1"/>
  <c r="L111" i="453"/>
  <c r="N111" i="453" s="1"/>
  <c r="L113" i="453"/>
  <c r="N113" i="453" s="1"/>
  <c r="L115" i="453"/>
  <c r="N115" i="453" s="1"/>
  <c r="L117" i="453"/>
  <c r="N117" i="453" s="1"/>
  <c r="L119" i="453"/>
  <c r="N119" i="453" s="1"/>
  <c r="L121" i="453"/>
  <c r="N121" i="453" s="1"/>
  <c r="L123" i="453"/>
  <c r="N123" i="453" s="1"/>
  <c r="L125" i="453"/>
  <c r="N125" i="453" s="1"/>
  <c r="L127" i="453"/>
  <c r="N127" i="453" s="1"/>
  <c r="L129" i="453"/>
  <c r="N129" i="453" s="1"/>
  <c r="L131" i="453"/>
  <c r="N131" i="453" s="1"/>
  <c r="L133" i="453"/>
  <c r="N133" i="453" s="1"/>
  <c r="L135" i="453"/>
  <c r="N135" i="453" s="1"/>
  <c r="L137" i="453"/>
  <c r="N137" i="453" s="1"/>
  <c r="L139" i="453"/>
  <c r="N139" i="453" s="1"/>
  <c r="L141" i="453"/>
  <c r="N141" i="453" s="1"/>
  <c r="L143" i="453"/>
  <c r="N143" i="453" s="1"/>
  <c r="L145" i="453"/>
  <c r="N145" i="453" s="1"/>
  <c r="L16" i="454"/>
  <c r="N16" i="454" s="1"/>
  <c r="M17" i="454"/>
  <c r="O17" i="454" s="1"/>
  <c r="M19" i="454"/>
  <c r="O19" i="454" s="1"/>
  <c r="M21" i="454"/>
  <c r="O21" i="454" s="1"/>
  <c r="M23" i="454"/>
  <c r="O23" i="454" s="1"/>
  <c r="M25" i="454"/>
  <c r="O25" i="454" s="1"/>
  <c r="M27" i="454"/>
  <c r="O27" i="454" s="1"/>
  <c r="M29" i="454"/>
  <c r="O29" i="454" s="1"/>
  <c r="M31" i="454"/>
  <c r="O31" i="454" s="1"/>
  <c r="M33" i="454"/>
  <c r="O33" i="454" s="1"/>
  <c r="M83" i="454"/>
  <c r="O83" i="454" s="1"/>
  <c r="M87" i="454"/>
  <c r="O87" i="454" s="1"/>
  <c r="M91" i="454"/>
  <c r="O91" i="454" s="1"/>
  <c r="M95" i="454"/>
  <c r="O95" i="454" s="1"/>
  <c r="M99" i="454"/>
  <c r="O99" i="454" s="1"/>
  <c r="M103" i="454"/>
  <c r="O103" i="454" s="1"/>
  <c r="M107" i="454"/>
  <c r="O107" i="454" s="1"/>
  <c r="M111" i="454"/>
  <c r="O111" i="454" s="1"/>
  <c r="M115" i="454"/>
  <c r="O115" i="454" s="1"/>
  <c r="M119" i="454"/>
  <c r="O119" i="454" s="1"/>
  <c r="M123" i="454"/>
  <c r="O123" i="454" s="1"/>
  <c r="M127" i="454"/>
  <c r="O127" i="454" s="1"/>
  <c r="M131" i="454"/>
  <c r="O131" i="454" s="1"/>
  <c r="M135" i="454"/>
  <c r="O135" i="454" s="1"/>
  <c r="M139" i="454"/>
  <c r="O139" i="454" s="1"/>
  <c r="M143" i="454"/>
  <c r="O143" i="454" s="1"/>
  <c r="N20" i="457"/>
  <c r="O20" i="457" s="1"/>
  <c r="AB20" i="457"/>
  <c r="L20" i="457"/>
  <c r="M20" i="457" s="1"/>
  <c r="L87" i="459"/>
  <c r="N87" i="459" s="1"/>
  <c r="L91" i="459"/>
  <c r="N91" i="459" s="1"/>
  <c r="L103" i="459"/>
  <c r="N103" i="459" s="1"/>
  <c r="L107" i="459"/>
  <c r="N107" i="459" s="1"/>
  <c r="L119" i="459"/>
  <c r="N119" i="459" s="1"/>
  <c r="L123" i="459"/>
  <c r="N123" i="459" s="1"/>
  <c r="L135" i="459"/>
  <c r="N135" i="459" s="1"/>
  <c r="L139" i="459"/>
  <c r="N139" i="459" s="1"/>
  <c r="L123" i="463"/>
  <c r="N123" i="463" s="1"/>
  <c r="L129" i="463"/>
  <c r="N129" i="463" s="1"/>
  <c r="Q21" i="450"/>
  <c r="T21" i="450" s="1"/>
  <c r="Q23" i="450"/>
  <c r="T23" i="450" s="1"/>
  <c r="Q25" i="450"/>
  <c r="T25" i="450" s="1"/>
  <c r="Q27" i="450"/>
  <c r="T27" i="450" s="1"/>
  <c r="Q29" i="450"/>
  <c r="T29" i="450" s="1"/>
  <c r="Q31" i="450"/>
  <c r="T31" i="450" s="1"/>
  <c r="Q33" i="450"/>
  <c r="T33" i="450" s="1"/>
  <c r="Q35" i="450"/>
  <c r="T35" i="450" s="1"/>
  <c r="Q37" i="450"/>
  <c r="T37" i="450" s="1"/>
  <c r="Q39" i="450"/>
  <c r="T39" i="450" s="1"/>
  <c r="Q41" i="450"/>
  <c r="T41" i="450" s="1"/>
  <c r="Q43" i="450"/>
  <c r="T43" i="450" s="1"/>
  <c r="Q45" i="450"/>
  <c r="T45" i="450" s="1"/>
  <c r="Q47" i="450"/>
  <c r="T47" i="450" s="1"/>
  <c r="Q49" i="450"/>
  <c r="T49" i="450" s="1"/>
  <c r="Q51" i="450"/>
  <c r="T51" i="450" s="1"/>
  <c r="Q53" i="450"/>
  <c r="T53" i="450" s="1"/>
  <c r="Q55" i="450"/>
  <c r="T55" i="450" s="1"/>
  <c r="Q57" i="450"/>
  <c r="T57" i="450" s="1"/>
  <c r="Q59" i="450"/>
  <c r="T59" i="450" s="1"/>
  <c r="Q61" i="450"/>
  <c r="T61" i="450" s="1"/>
  <c r="Q63" i="450"/>
  <c r="T63" i="450" s="1"/>
  <c r="Q65" i="450"/>
  <c r="T65" i="450" s="1"/>
  <c r="Q67" i="450"/>
  <c r="T67" i="450" s="1"/>
  <c r="Q69" i="450"/>
  <c r="T69" i="450" s="1"/>
  <c r="Q71" i="450"/>
  <c r="T71" i="450" s="1"/>
  <c r="Q73" i="450"/>
  <c r="T73" i="450" s="1"/>
  <c r="Q75" i="450"/>
  <c r="T75" i="450" s="1"/>
  <c r="Q77" i="450"/>
  <c r="T77" i="450" s="1"/>
  <c r="Q79" i="450"/>
  <c r="T79" i="450" s="1"/>
  <c r="Q81" i="450"/>
  <c r="T81" i="450" s="1"/>
  <c r="Q83" i="450"/>
  <c r="T83" i="450" s="1"/>
  <c r="Q21" i="451"/>
  <c r="T21" i="451" s="1"/>
  <c r="Q23" i="451"/>
  <c r="T23" i="451" s="1"/>
  <c r="Q25" i="451"/>
  <c r="T25" i="451" s="1"/>
  <c r="Q27" i="451"/>
  <c r="T27" i="451" s="1"/>
  <c r="Q29" i="451"/>
  <c r="T29" i="451" s="1"/>
  <c r="Q31" i="451"/>
  <c r="T31" i="451" s="1"/>
  <c r="Q33" i="451"/>
  <c r="T33" i="451" s="1"/>
  <c r="Q35" i="451"/>
  <c r="T35" i="451" s="1"/>
  <c r="Q37" i="451"/>
  <c r="T37" i="451" s="1"/>
  <c r="Q39" i="451"/>
  <c r="T39" i="451" s="1"/>
  <c r="Q41" i="451"/>
  <c r="T41" i="451" s="1"/>
  <c r="Q43" i="451"/>
  <c r="T43" i="451" s="1"/>
  <c r="Q45" i="451"/>
  <c r="T45" i="451" s="1"/>
  <c r="Q47" i="451"/>
  <c r="T47" i="451" s="1"/>
  <c r="Q49" i="451"/>
  <c r="T49" i="451" s="1"/>
  <c r="Q51" i="451"/>
  <c r="T51" i="451" s="1"/>
  <c r="Q53" i="451"/>
  <c r="T53" i="451" s="1"/>
  <c r="Q55" i="451"/>
  <c r="T55" i="451" s="1"/>
  <c r="Q57" i="451"/>
  <c r="T57" i="451" s="1"/>
  <c r="Q59" i="451"/>
  <c r="T59" i="451" s="1"/>
  <c r="Q61" i="451"/>
  <c r="T61" i="451" s="1"/>
  <c r="Q63" i="451"/>
  <c r="T63" i="451" s="1"/>
  <c r="Q65" i="451"/>
  <c r="T65" i="451" s="1"/>
  <c r="Q67" i="451"/>
  <c r="T67" i="451" s="1"/>
  <c r="Q69" i="451"/>
  <c r="T69" i="451" s="1"/>
  <c r="Q71" i="451"/>
  <c r="T71" i="451" s="1"/>
  <c r="Q73" i="451"/>
  <c r="T73" i="451" s="1"/>
  <c r="Q75" i="451"/>
  <c r="T75" i="451" s="1"/>
  <c r="Q77" i="451"/>
  <c r="T77" i="451" s="1"/>
  <c r="Q79" i="451"/>
  <c r="T79" i="451" s="1"/>
  <c r="Q81" i="451"/>
  <c r="T81" i="451" s="1"/>
  <c r="Q83" i="451"/>
  <c r="T83" i="451" s="1"/>
  <c r="Q21" i="452"/>
  <c r="T21" i="452" s="1"/>
  <c r="Q23" i="452"/>
  <c r="T23" i="452" s="1"/>
  <c r="Q25" i="452"/>
  <c r="T25" i="452" s="1"/>
  <c r="Q27" i="452"/>
  <c r="T27" i="452" s="1"/>
  <c r="Q29" i="452"/>
  <c r="T29" i="452" s="1"/>
  <c r="Q31" i="452"/>
  <c r="T31" i="452" s="1"/>
  <c r="Q33" i="452"/>
  <c r="T33" i="452" s="1"/>
  <c r="Q35" i="452"/>
  <c r="T35" i="452" s="1"/>
  <c r="Q37" i="452"/>
  <c r="T37" i="452" s="1"/>
  <c r="Q39" i="452"/>
  <c r="T39" i="452" s="1"/>
  <c r="Q41" i="452"/>
  <c r="T41" i="452" s="1"/>
  <c r="Q43" i="452"/>
  <c r="T43" i="452" s="1"/>
  <c r="Q45" i="452"/>
  <c r="T45" i="452" s="1"/>
  <c r="Q47" i="452"/>
  <c r="T47" i="452" s="1"/>
  <c r="Q49" i="452"/>
  <c r="T49" i="452" s="1"/>
  <c r="Q51" i="452"/>
  <c r="T51" i="452" s="1"/>
  <c r="Q53" i="452"/>
  <c r="T53" i="452" s="1"/>
  <c r="Q55" i="452"/>
  <c r="T55" i="452" s="1"/>
  <c r="Q57" i="452"/>
  <c r="T57" i="452" s="1"/>
  <c r="Q59" i="452"/>
  <c r="T59" i="452" s="1"/>
  <c r="Q61" i="452"/>
  <c r="T61" i="452" s="1"/>
  <c r="Q63" i="452"/>
  <c r="T63" i="452" s="1"/>
  <c r="Q65" i="452"/>
  <c r="T65" i="452" s="1"/>
  <c r="Q67" i="452"/>
  <c r="T67" i="452" s="1"/>
  <c r="Q69" i="452"/>
  <c r="T69" i="452" s="1"/>
  <c r="Q71" i="452"/>
  <c r="T71" i="452" s="1"/>
  <c r="Q73" i="452"/>
  <c r="T73" i="452" s="1"/>
  <c r="Q75" i="452"/>
  <c r="T75" i="452" s="1"/>
  <c r="Q77" i="452"/>
  <c r="T77" i="452" s="1"/>
  <c r="R86" i="452"/>
  <c r="U86" i="452" s="1"/>
  <c r="R90" i="452"/>
  <c r="U90" i="452" s="1"/>
  <c r="R94" i="452"/>
  <c r="U94" i="452" s="1"/>
  <c r="R98" i="452"/>
  <c r="U98" i="452" s="1"/>
  <c r="R110" i="452"/>
  <c r="U110" i="452" s="1"/>
  <c r="R114" i="452"/>
  <c r="U114" i="452" s="1"/>
  <c r="R118" i="452"/>
  <c r="U118" i="452" s="1"/>
  <c r="R122" i="452"/>
  <c r="U122" i="452" s="1"/>
  <c r="R126" i="452"/>
  <c r="U126" i="452" s="1"/>
  <c r="R130" i="452"/>
  <c r="U130" i="452" s="1"/>
  <c r="R134" i="452"/>
  <c r="U134" i="452" s="1"/>
  <c r="R138" i="452"/>
  <c r="U138" i="452" s="1"/>
  <c r="R142" i="452"/>
  <c r="U142" i="452" s="1"/>
  <c r="R146" i="452"/>
  <c r="U146" i="452" s="1"/>
  <c r="J159" i="452"/>
  <c r="I161" i="452" s="1"/>
  <c r="J161" i="452" s="1"/>
  <c r="I163" i="452" s="1"/>
  <c r="J163" i="452" s="1"/>
  <c r="I165" i="452" s="1"/>
  <c r="Z20" i="452"/>
  <c r="AA20" i="452" s="1"/>
  <c r="AA21" i="452" s="1"/>
  <c r="M16" i="453"/>
  <c r="O16" i="453" s="1"/>
  <c r="M17" i="453"/>
  <c r="O17" i="453" s="1"/>
  <c r="M19" i="453"/>
  <c r="O19" i="453" s="1"/>
  <c r="M21" i="453"/>
  <c r="O21" i="453" s="1"/>
  <c r="M23" i="453"/>
  <c r="O23" i="453" s="1"/>
  <c r="M25" i="453"/>
  <c r="O25" i="453" s="1"/>
  <c r="M27" i="453"/>
  <c r="O27" i="453" s="1"/>
  <c r="M29" i="453"/>
  <c r="O29" i="453" s="1"/>
  <c r="M31" i="453"/>
  <c r="O31" i="453" s="1"/>
  <c r="M33" i="453"/>
  <c r="O33" i="453" s="1"/>
  <c r="M35" i="453"/>
  <c r="O35" i="453" s="1"/>
  <c r="M37" i="453"/>
  <c r="O37" i="453" s="1"/>
  <c r="M39" i="453"/>
  <c r="O39" i="453" s="1"/>
  <c r="M41" i="453"/>
  <c r="O41" i="453" s="1"/>
  <c r="M55" i="453"/>
  <c r="O55" i="453" s="1"/>
  <c r="M57" i="453"/>
  <c r="O57" i="453" s="1"/>
  <c r="M59" i="453"/>
  <c r="O59" i="453" s="1"/>
  <c r="M65" i="453"/>
  <c r="O65" i="453" s="1"/>
  <c r="M67" i="453"/>
  <c r="O67" i="453" s="1"/>
  <c r="M69" i="453"/>
  <c r="O69" i="453" s="1"/>
  <c r="M71" i="453"/>
  <c r="O71" i="453" s="1"/>
  <c r="M73" i="453"/>
  <c r="O73" i="453" s="1"/>
  <c r="M75" i="453"/>
  <c r="O75" i="453" s="1"/>
  <c r="M77" i="453"/>
  <c r="O77" i="453" s="1"/>
  <c r="M79" i="453"/>
  <c r="O79" i="453" s="1"/>
  <c r="M81" i="453"/>
  <c r="O81" i="453" s="1"/>
  <c r="M85" i="453"/>
  <c r="O85" i="453" s="1"/>
  <c r="M87" i="453"/>
  <c r="O87" i="453" s="1"/>
  <c r="M89" i="453"/>
  <c r="O89" i="453" s="1"/>
  <c r="M91" i="453"/>
  <c r="O91" i="453" s="1"/>
  <c r="M93" i="453"/>
  <c r="O93" i="453" s="1"/>
  <c r="M95" i="453"/>
  <c r="O95" i="453" s="1"/>
  <c r="M97" i="453"/>
  <c r="O97" i="453" s="1"/>
  <c r="M99" i="453"/>
  <c r="O99" i="453" s="1"/>
  <c r="M101" i="453"/>
  <c r="O101" i="453" s="1"/>
  <c r="M103" i="453"/>
  <c r="O103" i="453" s="1"/>
  <c r="M105" i="453"/>
  <c r="O105" i="453" s="1"/>
  <c r="M107" i="453"/>
  <c r="O107" i="453" s="1"/>
  <c r="M109" i="453"/>
  <c r="O109" i="453" s="1"/>
  <c r="M111" i="453"/>
  <c r="O111" i="453" s="1"/>
  <c r="M113" i="453"/>
  <c r="O113" i="453" s="1"/>
  <c r="M115" i="453"/>
  <c r="O115" i="453" s="1"/>
  <c r="M117" i="453"/>
  <c r="O117" i="453" s="1"/>
  <c r="M119" i="453"/>
  <c r="O119" i="453" s="1"/>
  <c r="M121" i="453"/>
  <c r="O121" i="453" s="1"/>
  <c r="M123" i="453"/>
  <c r="O123" i="453" s="1"/>
  <c r="M125" i="453"/>
  <c r="O125" i="453" s="1"/>
  <c r="M127" i="453"/>
  <c r="O127" i="453" s="1"/>
  <c r="M129" i="453"/>
  <c r="O129" i="453" s="1"/>
  <c r="M131" i="453"/>
  <c r="O131" i="453" s="1"/>
  <c r="M133" i="453"/>
  <c r="O133" i="453" s="1"/>
  <c r="M135" i="453"/>
  <c r="O135" i="453" s="1"/>
  <c r="M137" i="453"/>
  <c r="O137" i="453" s="1"/>
  <c r="M139" i="453"/>
  <c r="O139" i="453" s="1"/>
  <c r="M141" i="453"/>
  <c r="O141" i="453" s="1"/>
  <c r="M143" i="453"/>
  <c r="O143" i="453" s="1"/>
  <c r="M145" i="453"/>
  <c r="O145" i="453" s="1"/>
  <c r="M16" i="454"/>
  <c r="O16" i="454" s="1"/>
  <c r="L18" i="454"/>
  <c r="N18" i="454" s="1"/>
  <c r="L20" i="454"/>
  <c r="N20" i="454" s="1"/>
  <c r="L22" i="454"/>
  <c r="N22" i="454" s="1"/>
  <c r="L24" i="454"/>
  <c r="N24" i="454" s="1"/>
  <c r="L26" i="454"/>
  <c r="N26" i="454" s="1"/>
  <c r="L28" i="454"/>
  <c r="N28" i="454" s="1"/>
  <c r="L30" i="454"/>
  <c r="N30" i="454" s="1"/>
  <c r="L32" i="454"/>
  <c r="N32" i="454" s="1"/>
  <c r="L34" i="454"/>
  <c r="N34" i="454" s="1"/>
  <c r="L36" i="454"/>
  <c r="N36" i="454" s="1"/>
  <c r="L44" i="454"/>
  <c r="N44" i="454" s="1"/>
  <c r="L46" i="454"/>
  <c r="N46" i="454" s="1"/>
  <c r="L48" i="454"/>
  <c r="N48" i="454" s="1"/>
  <c r="L50" i="454"/>
  <c r="N50" i="454" s="1"/>
  <c r="L52" i="454"/>
  <c r="N52" i="454" s="1"/>
  <c r="L54" i="454"/>
  <c r="N54" i="454" s="1"/>
  <c r="L56" i="454"/>
  <c r="N56" i="454" s="1"/>
  <c r="L58" i="454"/>
  <c r="N58" i="454" s="1"/>
  <c r="L60" i="454"/>
  <c r="N60" i="454" s="1"/>
  <c r="L62" i="454"/>
  <c r="N62" i="454" s="1"/>
  <c r="L64" i="454"/>
  <c r="N64" i="454" s="1"/>
  <c r="L66" i="454"/>
  <c r="N66" i="454" s="1"/>
  <c r="L68" i="454"/>
  <c r="N68" i="454" s="1"/>
  <c r="L70" i="454"/>
  <c r="N70" i="454" s="1"/>
  <c r="L72" i="454"/>
  <c r="N72" i="454" s="1"/>
  <c r="L74" i="454"/>
  <c r="N74" i="454" s="1"/>
  <c r="L76" i="454"/>
  <c r="N76" i="454" s="1"/>
  <c r="L78" i="454"/>
  <c r="N78" i="454" s="1"/>
  <c r="L80" i="454"/>
  <c r="N80" i="454" s="1"/>
  <c r="L82" i="454"/>
  <c r="N82" i="454" s="1"/>
  <c r="L84" i="454"/>
  <c r="N84" i="454" s="1"/>
  <c r="L88" i="454"/>
  <c r="N88" i="454" s="1"/>
  <c r="L90" i="454"/>
  <c r="N90" i="454" s="1"/>
  <c r="L92" i="454"/>
  <c r="N92" i="454" s="1"/>
  <c r="L96" i="454"/>
  <c r="N96" i="454" s="1"/>
  <c r="L98" i="454"/>
  <c r="N98" i="454" s="1"/>
  <c r="L100" i="454"/>
  <c r="N100" i="454" s="1"/>
  <c r="L104" i="454"/>
  <c r="N104" i="454" s="1"/>
  <c r="L106" i="454"/>
  <c r="N106" i="454" s="1"/>
  <c r="L112" i="454"/>
  <c r="N112" i="454" s="1"/>
  <c r="L114" i="454"/>
  <c r="N114" i="454" s="1"/>
  <c r="L120" i="454"/>
  <c r="N120" i="454" s="1"/>
  <c r="L122" i="454"/>
  <c r="N122" i="454" s="1"/>
  <c r="L128" i="454"/>
  <c r="N128" i="454" s="1"/>
  <c r="L130" i="454"/>
  <c r="N130" i="454" s="1"/>
  <c r="L136" i="454"/>
  <c r="N136" i="454" s="1"/>
  <c r="L138" i="454"/>
  <c r="N138" i="454" s="1"/>
  <c r="L144" i="454"/>
  <c r="N144" i="454" s="1"/>
  <c r="L18" i="458"/>
  <c r="N18" i="458" s="1"/>
  <c r="L22" i="458"/>
  <c r="N22" i="458" s="1"/>
  <c r="L24" i="458"/>
  <c r="N24" i="458" s="1"/>
  <c r="L26" i="458"/>
  <c r="N26" i="458" s="1"/>
  <c r="L30" i="458"/>
  <c r="N30" i="458" s="1"/>
  <c r="L32" i="458"/>
  <c r="N32" i="458" s="1"/>
  <c r="L34" i="458"/>
  <c r="N34" i="458" s="1"/>
  <c r="L38" i="458"/>
  <c r="N38" i="458" s="1"/>
  <c r="L40" i="458"/>
  <c r="N40" i="458" s="1"/>
  <c r="L42" i="458"/>
  <c r="N42" i="458" s="1"/>
  <c r="L46" i="458"/>
  <c r="N46" i="458" s="1"/>
  <c r="L48" i="458"/>
  <c r="N48" i="458" s="1"/>
  <c r="L50" i="458"/>
  <c r="N50" i="458" s="1"/>
  <c r="L54" i="458"/>
  <c r="N54" i="458" s="1"/>
  <c r="L56" i="458"/>
  <c r="N56" i="458" s="1"/>
  <c r="L58" i="458"/>
  <c r="N58" i="458" s="1"/>
  <c r="L62" i="458"/>
  <c r="N62" i="458" s="1"/>
  <c r="L64" i="458"/>
  <c r="N64" i="458" s="1"/>
  <c r="L66" i="458"/>
  <c r="N66" i="458" s="1"/>
  <c r="L70" i="458"/>
  <c r="N70" i="458" s="1"/>
  <c r="L72" i="458"/>
  <c r="N72" i="458" s="1"/>
  <c r="L74" i="458"/>
  <c r="N74" i="458" s="1"/>
  <c r="L78" i="458"/>
  <c r="N78" i="458" s="1"/>
  <c r="L80" i="458"/>
  <c r="N80" i="458" s="1"/>
  <c r="L84" i="458"/>
  <c r="N84" i="458" s="1"/>
  <c r="L92" i="458"/>
  <c r="N92" i="458" s="1"/>
  <c r="L96" i="458"/>
  <c r="N96" i="458" s="1"/>
  <c r="L100" i="458"/>
  <c r="N100" i="458" s="1"/>
  <c r="L108" i="458"/>
  <c r="N108" i="458" s="1"/>
  <c r="L112" i="458"/>
  <c r="N112" i="458" s="1"/>
  <c r="L116" i="458"/>
  <c r="N116" i="458" s="1"/>
  <c r="L124" i="458"/>
  <c r="N124" i="458" s="1"/>
  <c r="L128" i="458"/>
  <c r="N128" i="458" s="1"/>
  <c r="L132" i="458"/>
  <c r="N132" i="458" s="1"/>
  <c r="L140" i="458"/>
  <c r="N140" i="458" s="1"/>
  <c r="L144" i="458"/>
  <c r="N144" i="458" s="1"/>
  <c r="L84" i="464"/>
  <c r="N84" i="464" s="1"/>
  <c r="L90" i="464"/>
  <c r="N90" i="464" s="1"/>
  <c r="L122" i="464"/>
  <c r="N122" i="464" s="1"/>
  <c r="R21" i="450"/>
  <c r="U21" i="450" s="1"/>
  <c r="R25" i="450"/>
  <c r="U25" i="450" s="1"/>
  <c r="R29" i="450"/>
  <c r="U29" i="450" s="1"/>
  <c r="R33" i="450"/>
  <c r="U33" i="450" s="1"/>
  <c r="R37" i="450"/>
  <c r="U37" i="450" s="1"/>
  <c r="R61" i="450"/>
  <c r="U61" i="450" s="1"/>
  <c r="R65" i="450"/>
  <c r="U65" i="450" s="1"/>
  <c r="R69" i="450"/>
  <c r="U69" i="450" s="1"/>
  <c r="R73" i="450"/>
  <c r="U73" i="450" s="1"/>
  <c r="R77" i="450"/>
  <c r="U77" i="450" s="1"/>
  <c r="R81" i="450"/>
  <c r="U81" i="450" s="1"/>
  <c r="R86" i="450"/>
  <c r="U86" i="450" s="1"/>
  <c r="R88" i="450"/>
  <c r="U88" i="450" s="1"/>
  <c r="R90" i="450"/>
  <c r="U90" i="450" s="1"/>
  <c r="R92" i="450"/>
  <c r="U92" i="450" s="1"/>
  <c r="R94" i="450"/>
  <c r="U94" i="450" s="1"/>
  <c r="R96" i="450"/>
  <c r="U96" i="450" s="1"/>
  <c r="R98" i="450"/>
  <c r="U98" i="450" s="1"/>
  <c r="R100" i="450"/>
  <c r="U100" i="450" s="1"/>
  <c r="R102" i="450"/>
  <c r="U102" i="450" s="1"/>
  <c r="R104" i="450"/>
  <c r="U104" i="450" s="1"/>
  <c r="R106" i="450"/>
  <c r="U106" i="450" s="1"/>
  <c r="R108" i="450"/>
  <c r="U108" i="450" s="1"/>
  <c r="R110" i="450"/>
  <c r="U110" i="450" s="1"/>
  <c r="R112" i="450"/>
  <c r="U112" i="450" s="1"/>
  <c r="R114" i="450"/>
  <c r="U114" i="450" s="1"/>
  <c r="R116" i="450"/>
  <c r="U116" i="450" s="1"/>
  <c r="R118" i="450"/>
  <c r="U118" i="450" s="1"/>
  <c r="R120" i="450"/>
  <c r="U120" i="450" s="1"/>
  <c r="R122" i="450"/>
  <c r="U122" i="450" s="1"/>
  <c r="R124" i="450"/>
  <c r="U124" i="450" s="1"/>
  <c r="R126" i="450"/>
  <c r="U126" i="450" s="1"/>
  <c r="R128" i="450"/>
  <c r="U128" i="450" s="1"/>
  <c r="R130" i="450"/>
  <c r="U130" i="450" s="1"/>
  <c r="R132" i="450"/>
  <c r="U132" i="450" s="1"/>
  <c r="R134" i="450"/>
  <c r="U134" i="450" s="1"/>
  <c r="R136" i="450"/>
  <c r="U136" i="450" s="1"/>
  <c r="R138" i="450"/>
  <c r="U138" i="450" s="1"/>
  <c r="R140" i="450"/>
  <c r="U140" i="450" s="1"/>
  <c r="R142" i="450"/>
  <c r="U142" i="450" s="1"/>
  <c r="R144" i="450"/>
  <c r="U144" i="450" s="1"/>
  <c r="R146" i="450"/>
  <c r="U146" i="450" s="1"/>
  <c r="R148" i="450"/>
  <c r="U148" i="450" s="1"/>
  <c r="R23" i="451"/>
  <c r="U23" i="451" s="1"/>
  <c r="R27" i="451"/>
  <c r="U27" i="451" s="1"/>
  <c r="R31" i="451"/>
  <c r="U31" i="451" s="1"/>
  <c r="R35" i="451"/>
  <c r="U35" i="451" s="1"/>
  <c r="R39" i="451"/>
  <c r="U39" i="451" s="1"/>
  <c r="R43" i="451"/>
  <c r="U43" i="451" s="1"/>
  <c r="R47" i="451"/>
  <c r="U47" i="451" s="1"/>
  <c r="R51" i="451"/>
  <c r="U51" i="451" s="1"/>
  <c r="R55" i="451"/>
  <c r="U55" i="451" s="1"/>
  <c r="R59" i="451"/>
  <c r="U59" i="451" s="1"/>
  <c r="R63" i="451"/>
  <c r="U63" i="451" s="1"/>
  <c r="R67" i="451"/>
  <c r="U67" i="451" s="1"/>
  <c r="R71" i="451"/>
  <c r="U71" i="451" s="1"/>
  <c r="R75" i="451"/>
  <c r="U75" i="451" s="1"/>
  <c r="R79" i="451"/>
  <c r="U79" i="451" s="1"/>
  <c r="R83" i="451"/>
  <c r="U83" i="451" s="1"/>
  <c r="R86" i="451"/>
  <c r="U86" i="451" s="1"/>
  <c r="R88" i="451"/>
  <c r="U88" i="451" s="1"/>
  <c r="R90" i="451"/>
  <c r="U90" i="451" s="1"/>
  <c r="R92" i="451"/>
  <c r="U92" i="451" s="1"/>
  <c r="R94" i="451"/>
  <c r="U94" i="451" s="1"/>
  <c r="R96" i="451"/>
  <c r="U96" i="451" s="1"/>
  <c r="R98" i="451"/>
  <c r="U98" i="451" s="1"/>
  <c r="R100" i="451"/>
  <c r="U100" i="451" s="1"/>
  <c r="R102" i="451"/>
  <c r="U102" i="451" s="1"/>
  <c r="R104" i="451"/>
  <c r="U104" i="451" s="1"/>
  <c r="R106" i="451"/>
  <c r="U106" i="451" s="1"/>
  <c r="R108" i="451"/>
  <c r="U108" i="451" s="1"/>
  <c r="R110" i="451"/>
  <c r="U110" i="451" s="1"/>
  <c r="R112" i="451"/>
  <c r="U112" i="451" s="1"/>
  <c r="R114" i="451"/>
  <c r="U114" i="451" s="1"/>
  <c r="R116" i="451"/>
  <c r="U116" i="451" s="1"/>
  <c r="R118" i="451"/>
  <c r="U118" i="451" s="1"/>
  <c r="R120" i="451"/>
  <c r="U120" i="451" s="1"/>
  <c r="R122" i="451"/>
  <c r="U122" i="451" s="1"/>
  <c r="R124" i="451"/>
  <c r="U124" i="451" s="1"/>
  <c r="R126" i="451"/>
  <c r="U126" i="451" s="1"/>
  <c r="R128" i="451"/>
  <c r="U128" i="451" s="1"/>
  <c r="R130" i="451"/>
  <c r="U130" i="451" s="1"/>
  <c r="R132" i="451"/>
  <c r="U132" i="451" s="1"/>
  <c r="R134" i="451"/>
  <c r="U134" i="451" s="1"/>
  <c r="R136" i="451"/>
  <c r="U136" i="451" s="1"/>
  <c r="R138" i="451"/>
  <c r="U138" i="451" s="1"/>
  <c r="R140" i="451"/>
  <c r="U140" i="451" s="1"/>
  <c r="R142" i="451"/>
  <c r="U142" i="451" s="1"/>
  <c r="R144" i="451"/>
  <c r="U144" i="451" s="1"/>
  <c r="R146" i="451"/>
  <c r="U146" i="451" s="1"/>
  <c r="R21" i="452"/>
  <c r="U21" i="452" s="1"/>
  <c r="R25" i="452"/>
  <c r="U25" i="452" s="1"/>
  <c r="R29" i="452"/>
  <c r="U29" i="452" s="1"/>
  <c r="R33" i="452"/>
  <c r="U33" i="452" s="1"/>
  <c r="R37" i="452"/>
  <c r="U37" i="452" s="1"/>
  <c r="R41" i="452"/>
  <c r="U41" i="452" s="1"/>
  <c r="R45" i="452"/>
  <c r="U45" i="452" s="1"/>
  <c r="R49" i="452"/>
  <c r="U49" i="452" s="1"/>
  <c r="R53" i="452"/>
  <c r="U53" i="452" s="1"/>
  <c r="R57" i="452"/>
  <c r="U57" i="452" s="1"/>
  <c r="R61" i="452"/>
  <c r="U61" i="452" s="1"/>
  <c r="R65" i="452"/>
  <c r="U65" i="452" s="1"/>
  <c r="R69" i="452"/>
  <c r="U69" i="452" s="1"/>
  <c r="R73" i="452"/>
  <c r="U73" i="452" s="1"/>
  <c r="R77" i="452"/>
  <c r="U77" i="452" s="1"/>
  <c r="R89" i="452"/>
  <c r="U89" i="452" s="1"/>
  <c r="R93" i="452"/>
  <c r="U93" i="452" s="1"/>
  <c r="R97" i="452"/>
  <c r="U97" i="452" s="1"/>
  <c r="R109" i="452"/>
  <c r="U109" i="452" s="1"/>
  <c r="R113" i="452"/>
  <c r="U113" i="452" s="1"/>
  <c r="R117" i="452"/>
  <c r="U117" i="452" s="1"/>
  <c r="R121" i="452"/>
  <c r="U121" i="452" s="1"/>
  <c r="R125" i="452"/>
  <c r="U125" i="452" s="1"/>
  <c r="R129" i="452"/>
  <c r="U129" i="452" s="1"/>
  <c r="R133" i="452"/>
  <c r="U133" i="452" s="1"/>
  <c r="R137" i="452"/>
  <c r="U137" i="452" s="1"/>
  <c r="R141" i="452"/>
  <c r="U141" i="452" s="1"/>
  <c r="R149" i="452"/>
  <c r="U149" i="452" s="1"/>
  <c r="U17" i="453"/>
  <c r="T18" i="453"/>
  <c r="L18" i="453"/>
  <c r="N18" i="453" s="1"/>
  <c r="L20" i="453"/>
  <c r="N20" i="453" s="1"/>
  <c r="L22" i="453"/>
  <c r="N22" i="453" s="1"/>
  <c r="L24" i="453"/>
  <c r="N24" i="453" s="1"/>
  <c r="L26" i="453"/>
  <c r="N26" i="453" s="1"/>
  <c r="L28" i="453"/>
  <c r="N28" i="453" s="1"/>
  <c r="L30" i="453"/>
  <c r="N30" i="453" s="1"/>
  <c r="L32" i="453"/>
  <c r="N32" i="453" s="1"/>
  <c r="L34" i="453"/>
  <c r="N34" i="453" s="1"/>
  <c r="L36" i="453"/>
  <c r="N36" i="453" s="1"/>
  <c r="L38" i="453"/>
  <c r="N38" i="453" s="1"/>
  <c r="L40" i="453"/>
  <c r="N40" i="453" s="1"/>
  <c r="L42" i="453"/>
  <c r="N42" i="453" s="1"/>
  <c r="L44" i="453"/>
  <c r="N44" i="453" s="1"/>
  <c r="L46" i="453"/>
  <c r="N46" i="453" s="1"/>
  <c r="L48" i="453"/>
  <c r="N48" i="453" s="1"/>
  <c r="L50" i="453"/>
  <c r="N50" i="453" s="1"/>
  <c r="L52" i="453"/>
  <c r="N52" i="453" s="1"/>
  <c r="L54" i="453"/>
  <c r="N54" i="453" s="1"/>
  <c r="L56" i="453"/>
  <c r="N56" i="453" s="1"/>
  <c r="L58" i="453"/>
  <c r="N58" i="453" s="1"/>
  <c r="L60" i="453"/>
  <c r="N60" i="453" s="1"/>
  <c r="L62" i="453"/>
  <c r="N62" i="453" s="1"/>
  <c r="L64" i="453"/>
  <c r="N64" i="453" s="1"/>
  <c r="L66" i="453"/>
  <c r="N66" i="453" s="1"/>
  <c r="L68" i="453"/>
  <c r="N68" i="453" s="1"/>
  <c r="L70" i="453"/>
  <c r="N70" i="453" s="1"/>
  <c r="L72" i="453"/>
  <c r="N72" i="453" s="1"/>
  <c r="L74" i="453"/>
  <c r="N74" i="453" s="1"/>
  <c r="L76" i="453"/>
  <c r="N76" i="453" s="1"/>
  <c r="L78" i="453"/>
  <c r="N78" i="453" s="1"/>
  <c r="L80" i="453"/>
  <c r="N80" i="453" s="1"/>
  <c r="L84" i="453"/>
  <c r="N84" i="453" s="1"/>
  <c r="L86" i="453"/>
  <c r="N86" i="453" s="1"/>
  <c r="L88" i="453"/>
  <c r="N88" i="453" s="1"/>
  <c r="L90" i="453"/>
  <c r="N90" i="453" s="1"/>
  <c r="L92" i="453"/>
  <c r="N92" i="453" s="1"/>
  <c r="L94" i="453"/>
  <c r="N94" i="453" s="1"/>
  <c r="L96" i="453"/>
  <c r="N96" i="453" s="1"/>
  <c r="L98" i="453"/>
  <c r="N98" i="453" s="1"/>
  <c r="L100" i="453"/>
  <c r="N100" i="453" s="1"/>
  <c r="L102" i="453"/>
  <c r="N102" i="453" s="1"/>
  <c r="L104" i="453"/>
  <c r="N104" i="453" s="1"/>
  <c r="L106" i="453"/>
  <c r="N106" i="453" s="1"/>
  <c r="L108" i="453"/>
  <c r="N108" i="453" s="1"/>
  <c r="L110" i="453"/>
  <c r="N110" i="453" s="1"/>
  <c r="L112" i="453"/>
  <c r="N112" i="453" s="1"/>
  <c r="L114" i="453"/>
  <c r="N114" i="453" s="1"/>
  <c r="L116" i="453"/>
  <c r="N116" i="453" s="1"/>
  <c r="L118" i="453"/>
  <c r="N118" i="453" s="1"/>
  <c r="L120" i="453"/>
  <c r="N120" i="453" s="1"/>
  <c r="L122" i="453"/>
  <c r="N122" i="453" s="1"/>
  <c r="L124" i="453"/>
  <c r="N124" i="453" s="1"/>
  <c r="L126" i="453"/>
  <c r="N126" i="453" s="1"/>
  <c r="L128" i="453"/>
  <c r="N128" i="453" s="1"/>
  <c r="L130" i="453"/>
  <c r="N130" i="453" s="1"/>
  <c r="L132" i="453"/>
  <c r="N132" i="453" s="1"/>
  <c r="L134" i="453"/>
  <c r="N134" i="453" s="1"/>
  <c r="L136" i="453"/>
  <c r="N136" i="453" s="1"/>
  <c r="L138" i="453"/>
  <c r="N138" i="453" s="1"/>
  <c r="L140" i="453"/>
  <c r="N140" i="453" s="1"/>
  <c r="L142" i="453"/>
  <c r="N142" i="453" s="1"/>
  <c r="L144" i="453"/>
  <c r="N144" i="453" s="1"/>
  <c r="M18" i="454"/>
  <c r="O18" i="454" s="1"/>
  <c r="M20" i="454"/>
  <c r="O20" i="454" s="1"/>
  <c r="M22" i="454"/>
  <c r="O22" i="454" s="1"/>
  <c r="M24" i="454"/>
  <c r="O24" i="454" s="1"/>
  <c r="M26" i="454"/>
  <c r="O26" i="454" s="1"/>
  <c r="M28" i="454"/>
  <c r="O28" i="454" s="1"/>
  <c r="M30" i="454"/>
  <c r="O30" i="454" s="1"/>
  <c r="M32" i="454"/>
  <c r="O32" i="454" s="1"/>
  <c r="M34" i="454"/>
  <c r="O34" i="454" s="1"/>
  <c r="R81" i="452"/>
  <c r="U81" i="452" s="1"/>
  <c r="R85" i="452"/>
  <c r="U85" i="452" s="1"/>
  <c r="R88" i="452"/>
  <c r="U88" i="452" s="1"/>
  <c r="R92" i="452"/>
  <c r="U92" i="452" s="1"/>
  <c r="R96" i="452"/>
  <c r="U96" i="452" s="1"/>
  <c r="R104" i="452"/>
  <c r="U104" i="452" s="1"/>
  <c r="R108" i="452"/>
  <c r="U108" i="452" s="1"/>
  <c r="R112" i="452"/>
  <c r="U112" i="452" s="1"/>
  <c r="R116" i="452"/>
  <c r="U116" i="452" s="1"/>
  <c r="R120" i="452"/>
  <c r="U120" i="452" s="1"/>
  <c r="R124" i="452"/>
  <c r="U124" i="452" s="1"/>
  <c r="R128" i="452"/>
  <c r="U128" i="452" s="1"/>
  <c r="R132" i="452"/>
  <c r="U132" i="452" s="1"/>
  <c r="R136" i="452"/>
  <c r="U136" i="452" s="1"/>
  <c r="R140" i="452"/>
  <c r="U140" i="452" s="1"/>
  <c r="R148" i="452"/>
  <c r="U148" i="452" s="1"/>
  <c r="M18" i="453"/>
  <c r="O18" i="453" s="1"/>
  <c r="M20" i="453"/>
  <c r="O20" i="453" s="1"/>
  <c r="M22" i="453"/>
  <c r="O22" i="453" s="1"/>
  <c r="M24" i="453"/>
  <c r="O24" i="453" s="1"/>
  <c r="M26" i="453"/>
  <c r="O26" i="453" s="1"/>
  <c r="M28" i="453"/>
  <c r="O28" i="453" s="1"/>
  <c r="M30" i="453"/>
  <c r="O30" i="453" s="1"/>
  <c r="M32" i="453"/>
  <c r="O32" i="453" s="1"/>
  <c r="M34" i="453"/>
  <c r="O34" i="453" s="1"/>
  <c r="M36" i="453"/>
  <c r="O36" i="453" s="1"/>
  <c r="M38" i="453"/>
  <c r="O38" i="453" s="1"/>
  <c r="M40" i="453"/>
  <c r="O40" i="453" s="1"/>
  <c r="M56" i="453"/>
  <c r="O56" i="453" s="1"/>
  <c r="M58" i="453"/>
  <c r="O58" i="453" s="1"/>
  <c r="M60" i="453"/>
  <c r="O60" i="453" s="1"/>
  <c r="M64" i="453"/>
  <c r="O64" i="453" s="1"/>
  <c r="M66" i="453"/>
  <c r="O66" i="453" s="1"/>
  <c r="M68" i="453"/>
  <c r="O68" i="453" s="1"/>
  <c r="M70" i="453"/>
  <c r="O70" i="453" s="1"/>
  <c r="M72" i="453"/>
  <c r="O72" i="453" s="1"/>
  <c r="M74" i="453"/>
  <c r="O74" i="453" s="1"/>
  <c r="M76" i="453"/>
  <c r="O76" i="453" s="1"/>
  <c r="M78" i="453"/>
  <c r="O78" i="453" s="1"/>
  <c r="M80" i="453"/>
  <c r="O80" i="453" s="1"/>
  <c r="M84" i="453"/>
  <c r="O84" i="453" s="1"/>
  <c r="M88" i="453"/>
  <c r="O88" i="453" s="1"/>
  <c r="M90" i="453"/>
  <c r="O90" i="453" s="1"/>
  <c r="M92" i="453"/>
  <c r="O92" i="453" s="1"/>
  <c r="M94" i="453"/>
  <c r="O94" i="453" s="1"/>
  <c r="M96" i="453"/>
  <c r="O96" i="453" s="1"/>
  <c r="M98" i="453"/>
  <c r="O98" i="453" s="1"/>
  <c r="M100" i="453"/>
  <c r="O100" i="453" s="1"/>
  <c r="M102" i="453"/>
  <c r="O102" i="453" s="1"/>
  <c r="M104" i="453"/>
  <c r="O104" i="453" s="1"/>
  <c r="M106" i="453"/>
  <c r="O106" i="453" s="1"/>
  <c r="M108" i="453"/>
  <c r="O108" i="453" s="1"/>
  <c r="M110" i="453"/>
  <c r="O110" i="453" s="1"/>
  <c r="M112" i="453"/>
  <c r="O112" i="453" s="1"/>
  <c r="M114" i="453"/>
  <c r="O114" i="453" s="1"/>
  <c r="M116" i="453"/>
  <c r="O116" i="453" s="1"/>
  <c r="M118" i="453"/>
  <c r="O118" i="453" s="1"/>
  <c r="M120" i="453"/>
  <c r="O120" i="453" s="1"/>
  <c r="M122" i="453"/>
  <c r="O122" i="453" s="1"/>
  <c r="M124" i="453"/>
  <c r="O124" i="453" s="1"/>
  <c r="M126" i="453"/>
  <c r="O126" i="453" s="1"/>
  <c r="M128" i="453"/>
  <c r="O128" i="453" s="1"/>
  <c r="M130" i="453"/>
  <c r="O130" i="453" s="1"/>
  <c r="M132" i="453"/>
  <c r="O132" i="453" s="1"/>
  <c r="M134" i="453"/>
  <c r="O134" i="453" s="1"/>
  <c r="M136" i="453"/>
  <c r="O136" i="453" s="1"/>
  <c r="M138" i="453"/>
  <c r="O138" i="453" s="1"/>
  <c r="M140" i="453"/>
  <c r="O140" i="453" s="1"/>
  <c r="M142" i="453"/>
  <c r="O142" i="453" s="1"/>
  <c r="M144" i="453"/>
  <c r="O144" i="453" s="1"/>
  <c r="L17" i="454"/>
  <c r="N17" i="454" s="1"/>
  <c r="L19" i="454"/>
  <c r="N19" i="454" s="1"/>
  <c r="L21" i="454"/>
  <c r="N21" i="454" s="1"/>
  <c r="L23" i="454"/>
  <c r="N23" i="454" s="1"/>
  <c r="L25" i="454"/>
  <c r="N25" i="454" s="1"/>
  <c r="L27" i="454"/>
  <c r="N27" i="454" s="1"/>
  <c r="L29" i="454"/>
  <c r="N29" i="454" s="1"/>
  <c r="L31" i="454"/>
  <c r="N31" i="454" s="1"/>
  <c r="L33" i="454"/>
  <c r="N33" i="454" s="1"/>
  <c r="L35" i="454"/>
  <c r="N35" i="454" s="1"/>
  <c r="L37" i="454"/>
  <c r="N37" i="454" s="1"/>
  <c r="L45" i="454"/>
  <c r="N45" i="454" s="1"/>
  <c r="L47" i="454"/>
  <c r="N47" i="454" s="1"/>
  <c r="L51" i="454"/>
  <c r="N51" i="454" s="1"/>
  <c r="L55" i="454"/>
  <c r="N55" i="454" s="1"/>
  <c r="L59" i="454"/>
  <c r="N59" i="454" s="1"/>
  <c r="L63" i="454"/>
  <c r="N63" i="454" s="1"/>
  <c r="L67" i="454"/>
  <c r="N67" i="454" s="1"/>
  <c r="L71" i="454"/>
  <c r="N71" i="454" s="1"/>
  <c r="L75" i="454"/>
  <c r="N75" i="454" s="1"/>
  <c r="L79" i="454"/>
  <c r="N79" i="454" s="1"/>
  <c r="Q79" i="452"/>
  <c r="T79" i="452" s="1"/>
  <c r="R82" i="452"/>
  <c r="U82" i="452" s="1"/>
  <c r="Q83" i="452"/>
  <c r="T83" i="452" s="1"/>
  <c r="M48" i="454"/>
  <c r="O48" i="454" s="1"/>
  <c r="M52" i="454"/>
  <c r="O52" i="454" s="1"/>
  <c r="M56" i="454"/>
  <c r="O56" i="454" s="1"/>
  <c r="M60" i="454"/>
  <c r="O60" i="454" s="1"/>
  <c r="M64" i="454"/>
  <c r="O64" i="454" s="1"/>
  <c r="M68" i="454"/>
  <c r="O68" i="454" s="1"/>
  <c r="M72" i="454"/>
  <c r="O72" i="454" s="1"/>
  <c r="M76" i="454"/>
  <c r="O76" i="454" s="1"/>
  <c r="M80" i="454"/>
  <c r="O80" i="454" s="1"/>
  <c r="L85" i="454"/>
  <c r="N85" i="454" s="1"/>
  <c r="L93" i="454"/>
  <c r="N93" i="454" s="1"/>
  <c r="L101" i="454"/>
  <c r="N101" i="454" s="1"/>
  <c r="M104" i="454"/>
  <c r="O104" i="454" s="1"/>
  <c r="L109" i="454"/>
  <c r="N109" i="454" s="1"/>
  <c r="M112" i="454"/>
  <c r="O112" i="454" s="1"/>
  <c r="L117" i="454"/>
  <c r="N117" i="454" s="1"/>
  <c r="M120" i="454"/>
  <c r="O120" i="454" s="1"/>
  <c r="L125" i="454"/>
  <c r="N125" i="454" s="1"/>
  <c r="M128" i="454"/>
  <c r="O128" i="454" s="1"/>
  <c r="M136" i="454"/>
  <c r="O136" i="454" s="1"/>
  <c r="M144" i="454"/>
  <c r="O144" i="454" s="1"/>
  <c r="R20" i="455"/>
  <c r="U20" i="455" s="1"/>
  <c r="R87" i="455"/>
  <c r="U87" i="455" s="1"/>
  <c r="R89" i="455"/>
  <c r="U89" i="455" s="1"/>
  <c r="R91" i="455"/>
  <c r="U91" i="455" s="1"/>
  <c r="R93" i="455"/>
  <c r="U93" i="455" s="1"/>
  <c r="R95" i="455"/>
  <c r="U95" i="455" s="1"/>
  <c r="R97" i="455"/>
  <c r="U97" i="455" s="1"/>
  <c r="R99" i="455"/>
  <c r="U99" i="455" s="1"/>
  <c r="R101" i="455"/>
  <c r="U101" i="455" s="1"/>
  <c r="R103" i="455"/>
  <c r="U103" i="455" s="1"/>
  <c r="R105" i="455"/>
  <c r="U105" i="455" s="1"/>
  <c r="R107" i="455"/>
  <c r="U107" i="455" s="1"/>
  <c r="R109" i="455"/>
  <c r="U109" i="455" s="1"/>
  <c r="R111" i="455"/>
  <c r="U111" i="455" s="1"/>
  <c r="R113" i="455"/>
  <c r="U113" i="455" s="1"/>
  <c r="R115" i="455"/>
  <c r="U115" i="455" s="1"/>
  <c r="R117" i="455"/>
  <c r="U117" i="455" s="1"/>
  <c r="R119" i="455"/>
  <c r="U119" i="455" s="1"/>
  <c r="R121" i="455"/>
  <c r="U121" i="455" s="1"/>
  <c r="R123" i="455"/>
  <c r="U123" i="455" s="1"/>
  <c r="R125" i="455"/>
  <c r="U125" i="455" s="1"/>
  <c r="R127" i="455"/>
  <c r="U127" i="455" s="1"/>
  <c r="R129" i="455"/>
  <c r="U129" i="455" s="1"/>
  <c r="R131" i="455"/>
  <c r="U131" i="455" s="1"/>
  <c r="R133" i="455"/>
  <c r="U133" i="455" s="1"/>
  <c r="R135" i="455"/>
  <c r="U135" i="455" s="1"/>
  <c r="R137" i="455"/>
  <c r="U137" i="455" s="1"/>
  <c r="R139" i="455"/>
  <c r="U139" i="455" s="1"/>
  <c r="R141" i="455"/>
  <c r="U141" i="455" s="1"/>
  <c r="R143" i="455"/>
  <c r="U143" i="455" s="1"/>
  <c r="R145" i="455"/>
  <c r="U145" i="455" s="1"/>
  <c r="R147" i="455"/>
  <c r="U147" i="455" s="1"/>
  <c r="R149" i="455"/>
  <c r="U149" i="455" s="1"/>
  <c r="J159" i="455"/>
  <c r="I161" i="455" s="1"/>
  <c r="J161" i="455" s="1"/>
  <c r="I163" i="455" s="1"/>
  <c r="J163" i="455" s="1"/>
  <c r="I165" i="455" s="1"/>
  <c r="Z20" i="455"/>
  <c r="AA20" i="455" s="1"/>
  <c r="R20" i="456"/>
  <c r="U20" i="456" s="1"/>
  <c r="R87" i="456"/>
  <c r="U87" i="456" s="1"/>
  <c r="R89" i="456"/>
  <c r="U89" i="456" s="1"/>
  <c r="R91" i="456"/>
  <c r="U91" i="456" s="1"/>
  <c r="R93" i="456"/>
  <c r="U93" i="456" s="1"/>
  <c r="R95" i="456"/>
  <c r="U95" i="456" s="1"/>
  <c r="R97" i="456"/>
  <c r="U97" i="456" s="1"/>
  <c r="R99" i="456"/>
  <c r="U99" i="456" s="1"/>
  <c r="R101" i="456"/>
  <c r="U101" i="456" s="1"/>
  <c r="R103" i="456"/>
  <c r="U103" i="456" s="1"/>
  <c r="R105" i="456"/>
  <c r="U105" i="456" s="1"/>
  <c r="R107" i="456"/>
  <c r="U107" i="456" s="1"/>
  <c r="R109" i="456"/>
  <c r="U109" i="456" s="1"/>
  <c r="R111" i="456"/>
  <c r="U111" i="456" s="1"/>
  <c r="R113" i="456"/>
  <c r="U113" i="456" s="1"/>
  <c r="R115" i="456"/>
  <c r="U115" i="456" s="1"/>
  <c r="R117" i="456"/>
  <c r="U117" i="456" s="1"/>
  <c r="R119" i="456"/>
  <c r="U119" i="456" s="1"/>
  <c r="R121" i="456"/>
  <c r="U121" i="456" s="1"/>
  <c r="R123" i="456"/>
  <c r="U123" i="456" s="1"/>
  <c r="R125" i="456"/>
  <c r="U125" i="456" s="1"/>
  <c r="R127" i="456"/>
  <c r="U127" i="456" s="1"/>
  <c r="R129" i="456"/>
  <c r="U129" i="456" s="1"/>
  <c r="R131" i="456"/>
  <c r="U131" i="456" s="1"/>
  <c r="R133" i="456"/>
  <c r="U133" i="456" s="1"/>
  <c r="R135" i="456"/>
  <c r="U135" i="456" s="1"/>
  <c r="R137" i="456"/>
  <c r="U137" i="456" s="1"/>
  <c r="R139" i="456"/>
  <c r="U139" i="456" s="1"/>
  <c r="R141" i="456"/>
  <c r="U141" i="456" s="1"/>
  <c r="R143" i="456"/>
  <c r="U143" i="456" s="1"/>
  <c r="R145" i="456"/>
  <c r="U145" i="456" s="1"/>
  <c r="R147" i="456"/>
  <c r="U147" i="456" s="1"/>
  <c r="R149" i="456"/>
  <c r="U149" i="456" s="1"/>
  <c r="J159" i="456"/>
  <c r="I161" i="456" s="1"/>
  <c r="J161" i="456" s="1"/>
  <c r="I163" i="456" s="1"/>
  <c r="J163" i="456" s="1"/>
  <c r="I165" i="456" s="1"/>
  <c r="Z20" i="456"/>
  <c r="AA20" i="456" s="1"/>
  <c r="R149" i="457"/>
  <c r="U149" i="457" s="1"/>
  <c r="R148" i="457"/>
  <c r="U148" i="457" s="1"/>
  <c r="R147" i="457"/>
  <c r="U147" i="457" s="1"/>
  <c r="R146" i="457"/>
  <c r="U146" i="457" s="1"/>
  <c r="R145" i="457"/>
  <c r="U145" i="457" s="1"/>
  <c r="R144" i="457"/>
  <c r="U144" i="457" s="1"/>
  <c r="R143" i="457"/>
  <c r="U143" i="457" s="1"/>
  <c r="R142" i="457"/>
  <c r="U142" i="457" s="1"/>
  <c r="R141" i="457"/>
  <c r="U141" i="457" s="1"/>
  <c r="R140" i="457"/>
  <c r="U140" i="457" s="1"/>
  <c r="R139" i="457"/>
  <c r="U139" i="457" s="1"/>
  <c r="R138" i="457"/>
  <c r="U138" i="457" s="1"/>
  <c r="R137" i="457"/>
  <c r="U137" i="457" s="1"/>
  <c r="R136" i="457"/>
  <c r="U136" i="457" s="1"/>
  <c r="R135" i="457"/>
  <c r="U135" i="457" s="1"/>
  <c r="R134" i="457"/>
  <c r="U134" i="457" s="1"/>
  <c r="R133" i="457"/>
  <c r="U133" i="457" s="1"/>
  <c r="R132" i="457"/>
  <c r="U132" i="457" s="1"/>
  <c r="R131" i="457"/>
  <c r="U131" i="457" s="1"/>
  <c r="R130" i="457"/>
  <c r="U130" i="457" s="1"/>
  <c r="R129" i="457"/>
  <c r="U129" i="457" s="1"/>
  <c r="R128" i="457"/>
  <c r="U128" i="457" s="1"/>
  <c r="R127" i="457"/>
  <c r="U127" i="457" s="1"/>
  <c r="R126" i="457"/>
  <c r="U126" i="457" s="1"/>
  <c r="R125" i="457"/>
  <c r="U125" i="457" s="1"/>
  <c r="R124" i="457"/>
  <c r="U124" i="457" s="1"/>
  <c r="R123" i="457"/>
  <c r="U123" i="457" s="1"/>
  <c r="R122" i="457"/>
  <c r="U122" i="457" s="1"/>
  <c r="R121" i="457"/>
  <c r="U121" i="457" s="1"/>
  <c r="R120" i="457"/>
  <c r="U120" i="457" s="1"/>
  <c r="R119" i="457"/>
  <c r="U119" i="457" s="1"/>
  <c r="R118" i="457"/>
  <c r="U118" i="457" s="1"/>
  <c r="R117" i="457"/>
  <c r="U117" i="457" s="1"/>
  <c r="R116" i="457"/>
  <c r="U116" i="457" s="1"/>
  <c r="R115" i="457"/>
  <c r="U115" i="457" s="1"/>
  <c r="R114" i="457"/>
  <c r="U114" i="457" s="1"/>
  <c r="R113" i="457"/>
  <c r="U113" i="457" s="1"/>
  <c r="R112" i="457"/>
  <c r="U112" i="457" s="1"/>
  <c r="R111" i="457"/>
  <c r="U111" i="457" s="1"/>
  <c r="R110" i="457"/>
  <c r="U110" i="457" s="1"/>
  <c r="R109" i="457"/>
  <c r="U109" i="457" s="1"/>
  <c r="R108" i="457"/>
  <c r="U108" i="457" s="1"/>
  <c r="R107" i="457"/>
  <c r="U107" i="457" s="1"/>
  <c r="R106" i="457"/>
  <c r="U106" i="457" s="1"/>
  <c r="R105" i="457"/>
  <c r="U105" i="457" s="1"/>
  <c r="R104" i="457"/>
  <c r="U104" i="457" s="1"/>
  <c r="R103" i="457"/>
  <c r="U103" i="457" s="1"/>
  <c r="R102" i="457"/>
  <c r="U102" i="457" s="1"/>
  <c r="R101" i="457"/>
  <c r="U101" i="457" s="1"/>
  <c r="R100" i="457"/>
  <c r="U100" i="457" s="1"/>
  <c r="R99" i="457"/>
  <c r="U99" i="457" s="1"/>
  <c r="R98" i="457"/>
  <c r="U98" i="457" s="1"/>
  <c r="R97" i="457"/>
  <c r="U97" i="457" s="1"/>
  <c r="R96" i="457"/>
  <c r="U96" i="457" s="1"/>
  <c r="R95" i="457"/>
  <c r="U95" i="457" s="1"/>
  <c r="R94" i="457"/>
  <c r="U94" i="457" s="1"/>
  <c r="R93" i="457"/>
  <c r="U93" i="457" s="1"/>
  <c r="R92" i="457"/>
  <c r="U92" i="457" s="1"/>
  <c r="R91" i="457"/>
  <c r="U91" i="457" s="1"/>
  <c r="R90" i="457"/>
  <c r="U90" i="457" s="1"/>
  <c r="R89" i="457"/>
  <c r="U89" i="457" s="1"/>
  <c r="R88" i="457"/>
  <c r="U88" i="457" s="1"/>
  <c r="R87" i="457"/>
  <c r="U87" i="457" s="1"/>
  <c r="R86" i="457"/>
  <c r="U86" i="457" s="1"/>
  <c r="R85" i="457"/>
  <c r="U85" i="457" s="1"/>
  <c r="R84" i="457"/>
  <c r="U84" i="457" s="1"/>
  <c r="R80" i="457"/>
  <c r="U80" i="457" s="1"/>
  <c r="R76" i="457"/>
  <c r="U76" i="457" s="1"/>
  <c r="R72" i="457"/>
  <c r="U72" i="457" s="1"/>
  <c r="R68" i="457"/>
  <c r="U68" i="457" s="1"/>
  <c r="R64" i="457"/>
  <c r="U64" i="457" s="1"/>
  <c r="R60" i="457"/>
  <c r="U60" i="457" s="1"/>
  <c r="R56" i="457"/>
  <c r="U56" i="457" s="1"/>
  <c r="R21" i="457"/>
  <c r="U21" i="457" s="1"/>
  <c r="R20" i="457"/>
  <c r="U20" i="457" s="1"/>
  <c r="AA21" i="457"/>
  <c r="R24" i="457"/>
  <c r="U24" i="457" s="1"/>
  <c r="R53" i="457"/>
  <c r="U53" i="457" s="1"/>
  <c r="R57" i="457"/>
  <c r="U57" i="457" s="1"/>
  <c r="R61" i="457"/>
  <c r="U61" i="457" s="1"/>
  <c r="R65" i="457"/>
  <c r="U65" i="457" s="1"/>
  <c r="R69" i="457"/>
  <c r="U69" i="457" s="1"/>
  <c r="R73" i="457"/>
  <c r="U73" i="457" s="1"/>
  <c r="R77" i="457"/>
  <c r="U77" i="457" s="1"/>
  <c r="R81" i="457"/>
  <c r="U81" i="457" s="1"/>
  <c r="M17" i="458"/>
  <c r="O17" i="458" s="1"/>
  <c r="L19" i="458"/>
  <c r="N19" i="458" s="1"/>
  <c r="M25" i="458"/>
  <c r="O25" i="458" s="1"/>
  <c r="L27" i="458"/>
  <c r="N27" i="458" s="1"/>
  <c r="M33" i="458"/>
  <c r="O33" i="458" s="1"/>
  <c r="L35" i="458"/>
  <c r="N35" i="458" s="1"/>
  <c r="M41" i="458"/>
  <c r="O41" i="458" s="1"/>
  <c r="L43" i="458"/>
  <c r="N43" i="458" s="1"/>
  <c r="M49" i="458"/>
  <c r="O49" i="458" s="1"/>
  <c r="L51" i="458"/>
  <c r="N51" i="458" s="1"/>
  <c r="M57" i="458"/>
  <c r="O57" i="458" s="1"/>
  <c r="L59" i="458"/>
  <c r="N59" i="458" s="1"/>
  <c r="M65" i="458"/>
  <c r="O65" i="458" s="1"/>
  <c r="L67" i="458"/>
  <c r="N67" i="458" s="1"/>
  <c r="M73" i="458"/>
  <c r="O73" i="458" s="1"/>
  <c r="L75" i="458"/>
  <c r="N75" i="458" s="1"/>
  <c r="M81" i="458"/>
  <c r="O81" i="458" s="1"/>
  <c r="L87" i="458"/>
  <c r="N87" i="458" s="1"/>
  <c r="M97" i="458"/>
  <c r="O97" i="458" s="1"/>
  <c r="L103" i="458"/>
  <c r="N103" i="458" s="1"/>
  <c r="M113" i="458"/>
  <c r="O113" i="458" s="1"/>
  <c r="L119" i="458"/>
  <c r="N119" i="458" s="1"/>
  <c r="M129" i="458"/>
  <c r="O129" i="458" s="1"/>
  <c r="L135" i="458"/>
  <c r="N135" i="458" s="1"/>
  <c r="M145" i="458"/>
  <c r="O145" i="458" s="1"/>
  <c r="M20" i="459"/>
  <c r="O20" i="459" s="1"/>
  <c r="L23" i="459"/>
  <c r="N23" i="459" s="1"/>
  <c r="M28" i="459"/>
  <c r="O28" i="459" s="1"/>
  <c r="L31" i="459"/>
  <c r="N31" i="459" s="1"/>
  <c r="M36" i="459"/>
  <c r="O36" i="459" s="1"/>
  <c r="L39" i="459"/>
  <c r="N39" i="459" s="1"/>
  <c r="M44" i="459"/>
  <c r="O44" i="459" s="1"/>
  <c r="L47" i="459"/>
  <c r="N47" i="459" s="1"/>
  <c r="M52" i="459"/>
  <c r="O52" i="459" s="1"/>
  <c r="L55" i="459"/>
  <c r="N55" i="459" s="1"/>
  <c r="M60" i="459"/>
  <c r="O60" i="459" s="1"/>
  <c r="L63" i="459"/>
  <c r="N63" i="459" s="1"/>
  <c r="M68" i="459"/>
  <c r="O68" i="459" s="1"/>
  <c r="L71" i="459"/>
  <c r="N71" i="459" s="1"/>
  <c r="M76" i="459"/>
  <c r="O76" i="459" s="1"/>
  <c r="L79" i="459"/>
  <c r="N79" i="459" s="1"/>
  <c r="T82" i="459"/>
  <c r="U81" i="459"/>
  <c r="M88" i="459"/>
  <c r="O88" i="459" s="1"/>
  <c r="L93" i="459"/>
  <c r="N93" i="459" s="1"/>
  <c r="L94" i="459"/>
  <c r="N94" i="459" s="1"/>
  <c r="M104" i="459"/>
  <c r="O104" i="459" s="1"/>
  <c r="L109" i="459"/>
  <c r="N109" i="459" s="1"/>
  <c r="L110" i="459"/>
  <c r="N110" i="459" s="1"/>
  <c r="M120" i="459"/>
  <c r="O120" i="459" s="1"/>
  <c r="M121" i="459"/>
  <c r="O121" i="459" s="1"/>
  <c r="L125" i="459"/>
  <c r="N125" i="459" s="1"/>
  <c r="L126" i="459"/>
  <c r="N126" i="459" s="1"/>
  <c r="M136" i="459"/>
  <c r="O136" i="459" s="1"/>
  <c r="M137" i="459"/>
  <c r="O137" i="459" s="1"/>
  <c r="L141" i="459"/>
  <c r="N141" i="459" s="1"/>
  <c r="L142" i="459"/>
  <c r="N142" i="459" s="1"/>
  <c r="J11" i="461"/>
  <c r="L16" i="463"/>
  <c r="N16" i="463" s="1"/>
  <c r="M26" i="463"/>
  <c r="O26" i="463" s="1"/>
  <c r="M28" i="463"/>
  <c r="O28" i="463" s="1"/>
  <c r="M36" i="463"/>
  <c r="O36" i="463" s="1"/>
  <c r="M44" i="463"/>
  <c r="O44" i="463" s="1"/>
  <c r="M52" i="463"/>
  <c r="O52" i="463" s="1"/>
  <c r="M60" i="463"/>
  <c r="O60" i="463" s="1"/>
  <c r="M68" i="463"/>
  <c r="O68" i="463" s="1"/>
  <c r="M76" i="463"/>
  <c r="O76" i="463" s="1"/>
  <c r="L78" i="463"/>
  <c r="N78" i="463" s="1"/>
  <c r="L85" i="463"/>
  <c r="N85" i="463" s="1"/>
  <c r="M90" i="463"/>
  <c r="O90" i="463" s="1"/>
  <c r="L113" i="463"/>
  <c r="N113" i="463" s="1"/>
  <c r="L98" i="464"/>
  <c r="N98" i="464" s="1"/>
  <c r="L129" i="464"/>
  <c r="N129" i="464" s="1"/>
  <c r="M134" i="464"/>
  <c r="O134" i="464" s="1"/>
  <c r="L136" i="464"/>
  <c r="N136" i="464" s="1"/>
  <c r="M141" i="464"/>
  <c r="O141" i="464" s="1"/>
  <c r="R23" i="450"/>
  <c r="U23" i="450" s="1"/>
  <c r="R27" i="450"/>
  <c r="U27" i="450" s="1"/>
  <c r="R31" i="450"/>
  <c r="U31" i="450" s="1"/>
  <c r="R35" i="450"/>
  <c r="U35" i="450" s="1"/>
  <c r="R39" i="450"/>
  <c r="U39" i="450" s="1"/>
  <c r="R43" i="450"/>
  <c r="U43" i="450" s="1"/>
  <c r="R47" i="450"/>
  <c r="U47" i="450" s="1"/>
  <c r="R51" i="450"/>
  <c r="U51" i="450" s="1"/>
  <c r="R55" i="450"/>
  <c r="U55" i="450" s="1"/>
  <c r="R59" i="450"/>
  <c r="U59" i="450" s="1"/>
  <c r="R63" i="450"/>
  <c r="U63" i="450" s="1"/>
  <c r="R67" i="450"/>
  <c r="U67" i="450" s="1"/>
  <c r="R71" i="450"/>
  <c r="U71" i="450" s="1"/>
  <c r="R75" i="450"/>
  <c r="U75" i="450" s="1"/>
  <c r="R79" i="450"/>
  <c r="U79" i="450" s="1"/>
  <c r="R83" i="450"/>
  <c r="U83" i="450" s="1"/>
  <c r="R21" i="451"/>
  <c r="U21" i="451" s="1"/>
  <c r="R25" i="451"/>
  <c r="U25" i="451" s="1"/>
  <c r="R29" i="451"/>
  <c r="U29" i="451" s="1"/>
  <c r="R33" i="451"/>
  <c r="U33" i="451" s="1"/>
  <c r="R37" i="451"/>
  <c r="U37" i="451" s="1"/>
  <c r="R41" i="451"/>
  <c r="U41" i="451" s="1"/>
  <c r="R45" i="451"/>
  <c r="U45" i="451" s="1"/>
  <c r="R49" i="451"/>
  <c r="U49" i="451" s="1"/>
  <c r="R53" i="451"/>
  <c r="U53" i="451" s="1"/>
  <c r="R57" i="451"/>
  <c r="U57" i="451" s="1"/>
  <c r="R61" i="451"/>
  <c r="U61" i="451" s="1"/>
  <c r="R65" i="451"/>
  <c r="U65" i="451" s="1"/>
  <c r="R69" i="451"/>
  <c r="U69" i="451" s="1"/>
  <c r="R73" i="451"/>
  <c r="U73" i="451" s="1"/>
  <c r="R77" i="451"/>
  <c r="U77" i="451" s="1"/>
  <c r="R81" i="451"/>
  <c r="U81" i="451" s="1"/>
  <c r="R23" i="452"/>
  <c r="U23" i="452" s="1"/>
  <c r="R27" i="452"/>
  <c r="U27" i="452" s="1"/>
  <c r="R31" i="452"/>
  <c r="U31" i="452" s="1"/>
  <c r="R35" i="452"/>
  <c r="U35" i="452" s="1"/>
  <c r="R39" i="452"/>
  <c r="U39" i="452" s="1"/>
  <c r="R43" i="452"/>
  <c r="U43" i="452" s="1"/>
  <c r="R47" i="452"/>
  <c r="U47" i="452" s="1"/>
  <c r="R51" i="452"/>
  <c r="U51" i="452" s="1"/>
  <c r="R55" i="452"/>
  <c r="U55" i="452" s="1"/>
  <c r="R59" i="452"/>
  <c r="U59" i="452" s="1"/>
  <c r="R63" i="452"/>
  <c r="U63" i="452" s="1"/>
  <c r="R67" i="452"/>
  <c r="U67" i="452" s="1"/>
  <c r="Q68" i="452"/>
  <c r="T68" i="452" s="1"/>
  <c r="Q72" i="452"/>
  <c r="T72" i="452" s="1"/>
  <c r="Q76" i="452"/>
  <c r="T76" i="452" s="1"/>
  <c r="Q80" i="452"/>
  <c r="T80" i="452" s="1"/>
  <c r="Q84" i="452"/>
  <c r="T84" i="452" s="1"/>
  <c r="Q85" i="452"/>
  <c r="T85" i="452" s="1"/>
  <c r="Q86" i="452"/>
  <c r="T86" i="452" s="1"/>
  <c r="Q87" i="452"/>
  <c r="T87" i="452" s="1"/>
  <c r="Q88" i="452"/>
  <c r="T88" i="452" s="1"/>
  <c r="Q135" i="452"/>
  <c r="T135" i="452" s="1"/>
  <c r="Q136" i="452"/>
  <c r="T136" i="452" s="1"/>
  <c r="Q137" i="452"/>
  <c r="T137" i="452" s="1"/>
  <c r="Q138" i="452"/>
  <c r="T138" i="452" s="1"/>
  <c r="Q139" i="452"/>
  <c r="T139" i="452" s="1"/>
  <c r="Q140" i="452"/>
  <c r="T140" i="452" s="1"/>
  <c r="Q141" i="452"/>
  <c r="T141" i="452" s="1"/>
  <c r="Q142" i="452"/>
  <c r="T142" i="452" s="1"/>
  <c r="Q143" i="452"/>
  <c r="T143" i="452" s="1"/>
  <c r="Q144" i="452"/>
  <c r="T144" i="452" s="1"/>
  <c r="Q145" i="452"/>
  <c r="T145" i="452" s="1"/>
  <c r="Q146" i="452"/>
  <c r="T146" i="452" s="1"/>
  <c r="Q147" i="452"/>
  <c r="T147" i="452" s="1"/>
  <c r="Q148" i="452"/>
  <c r="T148" i="452" s="1"/>
  <c r="M44" i="454"/>
  <c r="O44" i="454" s="1"/>
  <c r="M47" i="454"/>
  <c r="O47" i="454" s="1"/>
  <c r="M51" i="454"/>
  <c r="O51" i="454" s="1"/>
  <c r="M55" i="454"/>
  <c r="O55" i="454" s="1"/>
  <c r="M59" i="454"/>
  <c r="O59" i="454" s="1"/>
  <c r="M63" i="454"/>
  <c r="O63" i="454" s="1"/>
  <c r="M67" i="454"/>
  <c r="O67" i="454" s="1"/>
  <c r="M71" i="454"/>
  <c r="O71" i="454" s="1"/>
  <c r="M75" i="454"/>
  <c r="O75" i="454" s="1"/>
  <c r="M79" i="454"/>
  <c r="O79" i="454" s="1"/>
  <c r="M82" i="454"/>
  <c r="O82" i="454" s="1"/>
  <c r="L87" i="454"/>
  <c r="N87" i="454" s="1"/>
  <c r="M90" i="454"/>
  <c r="O90" i="454" s="1"/>
  <c r="L95" i="454"/>
  <c r="N95" i="454" s="1"/>
  <c r="M98" i="454"/>
  <c r="O98" i="454" s="1"/>
  <c r="L103" i="454"/>
  <c r="N103" i="454" s="1"/>
  <c r="M106" i="454"/>
  <c r="O106" i="454" s="1"/>
  <c r="L111" i="454"/>
  <c r="N111" i="454" s="1"/>
  <c r="M114" i="454"/>
  <c r="O114" i="454" s="1"/>
  <c r="L119" i="454"/>
  <c r="N119" i="454" s="1"/>
  <c r="M122" i="454"/>
  <c r="O122" i="454" s="1"/>
  <c r="L127" i="454"/>
  <c r="N127" i="454" s="1"/>
  <c r="M130" i="454"/>
  <c r="O130" i="454" s="1"/>
  <c r="L135" i="454"/>
  <c r="N135" i="454" s="1"/>
  <c r="L143" i="454"/>
  <c r="N143" i="454" s="1"/>
  <c r="Q21" i="455"/>
  <c r="T21" i="455" s="1"/>
  <c r="Q23" i="455"/>
  <c r="T23" i="455" s="1"/>
  <c r="Q25" i="455"/>
  <c r="T25" i="455" s="1"/>
  <c r="Q27" i="455"/>
  <c r="T27" i="455" s="1"/>
  <c r="Q29" i="455"/>
  <c r="T29" i="455" s="1"/>
  <c r="Q31" i="455"/>
  <c r="T31" i="455" s="1"/>
  <c r="Q33" i="455"/>
  <c r="T33" i="455" s="1"/>
  <c r="Q35" i="455"/>
  <c r="T35" i="455" s="1"/>
  <c r="Q37" i="455"/>
  <c r="T37" i="455" s="1"/>
  <c r="Q39" i="455"/>
  <c r="T39" i="455" s="1"/>
  <c r="Q41" i="455"/>
  <c r="T41" i="455" s="1"/>
  <c r="Q43" i="455"/>
  <c r="T43" i="455" s="1"/>
  <c r="Q45" i="455"/>
  <c r="T45" i="455" s="1"/>
  <c r="Q47" i="455"/>
  <c r="T47" i="455" s="1"/>
  <c r="Q49" i="455"/>
  <c r="T49" i="455" s="1"/>
  <c r="Q51" i="455"/>
  <c r="T51" i="455" s="1"/>
  <c r="Q53" i="455"/>
  <c r="T53" i="455" s="1"/>
  <c r="Q55" i="455"/>
  <c r="T55" i="455" s="1"/>
  <c r="Q57" i="455"/>
  <c r="T57" i="455" s="1"/>
  <c r="Q59" i="455"/>
  <c r="T59" i="455" s="1"/>
  <c r="Q61" i="455"/>
  <c r="T61" i="455" s="1"/>
  <c r="Q63" i="455"/>
  <c r="T63" i="455" s="1"/>
  <c r="Q65" i="455"/>
  <c r="T65" i="455" s="1"/>
  <c r="Q67" i="455"/>
  <c r="T67" i="455" s="1"/>
  <c r="Q69" i="455"/>
  <c r="T69" i="455" s="1"/>
  <c r="Q71" i="455"/>
  <c r="T71" i="455" s="1"/>
  <c r="Q73" i="455"/>
  <c r="T73" i="455" s="1"/>
  <c r="Q75" i="455"/>
  <c r="T75" i="455" s="1"/>
  <c r="Q77" i="455"/>
  <c r="T77" i="455" s="1"/>
  <c r="Q79" i="455"/>
  <c r="T79" i="455" s="1"/>
  <c r="Q81" i="455"/>
  <c r="T81" i="455" s="1"/>
  <c r="Q83" i="455"/>
  <c r="T83" i="455" s="1"/>
  <c r="Q21" i="456"/>
  <c r="T21" i="456" s="1"/>
  <c r="Q23" i="456"/>
  <c r="T23" i="456" s="1"/>
  <c r="Q25" i="456"/>
  <c r="T25" i="456" s="1"/>
  <c r="Q27" i="456"/>
  <c r="T27" i="456" s="1"/>
  <c r="Q29" i="456"/>
  <c r="T29" i="456" s="1"/>
  <c r="Q31" i="456"/>
  <c r="T31" i="456" s="1"/>
  <c r="Q33" i="456"/>
  <c r="T33" i="456" s="1"/>
  <c r="Q35" i="456"/>
  <c r="T35" i="456" s="1"/>
  <c r="Q37" i="456"/>
  <c r="T37" i="456" s="1"/>
  <c r="Q39" i="456"/>
  <c r="T39" i="456" s="1"/>
  <c r="Q41" i="456"/>
  <c r="T41" i="456" s="1"/>
  <c r="Q43" i="456"/>
  <c r="T43" i="456" s="1"/>
  <c r="Q45" i="456"/>
  <c r="T45" i="456" s="1"/>
  <c r="Q47" i="456"/>
  <c r="T47" i="456" s="1"/>
  <c r="Q49" i="456"/>
  <c r="T49" i="456" s="1"/>
  <c r="Q51" i="456"/>
  <c r="T51" i="456" s="1"/>
  <c r="Q53" i="456"/>
  <c r="T53" i="456" s="1"/>
  <c r="Q55" i="456"/>
  <c r="T55" i="456" s="1"/>
  <c r="Q57" i="456"/>
  <c r="T57" i="456" s="1"/>
  <c r="Q59" i="456"/>
  <c r="T59" i="456" s="1"/>
  <c r="Q61" i="456"/>
  <c r="T61" i="456" s="1"/>
  <c r="Q63" i="456"/>
  <c r="T63" i="456" s="1"/>
  <c r="Q65" i="456"/>
  <c r="T65" i="456" s="1"/>
  <c r="Q67" i="456"/>
  <c r="T67" i="456" s="1"/>
  <c r="Q69" i="456"/>
  <c r="T69" i="456" s="1"/>
  <c r="Q71" i="456"/>
  <c r="T71" i="456" s="1"/>
  <c r="Q73" i="456"/>
  <c r="T73" i="456" s="1"/>
  <c r="Q75" i="456"/>
  <c r="T75" i="456" s="1"/>
  <c r="Q77" i="456"/>
  <c r="T77" i="456" s="1"/>
  <c r="Q79" i="456"/>
  <c r="T79" i="456" s="1"/>
  <c r="Q81" i="456"/>
  <c r="T81" i="456" s="1"/>
  <c r="Q83" i="456"/>
  <c r="T83" i="456" s="1"/>
  <c r="Q21" i="457"/>
  <c r="T21" i="457" s="1"/>
  <c r="R25" i="457"/>
  <c r="U25" i="457" s="1"/>
  <c r="Q26" i="457"/>
  <c r="T26" i="457" s="1"/>
  <c r="Q28" i="457"/>
  <c r="T28" i="457" s="1"/>
  <c r="R28" i="457"/>
  <c r="U28" i="457" s="1"/>
  <c r="R29" i="457"/>
  <c r="U29" i="457" s="1"/>
  <c r="Q30" i="457"/>
  <c r="T30" i="457" s="1"/>
  <c r="Q32" i="457"/>
  <c r="T32" i="457" s="1"/>
  <c r="R32" i="457"/>
  <c r="U32" i="457" s="1"/>
  <c r="R33" i="457"/>
  <c r="U33" i="457" s="1"/>
  <c r="Q34" i="457"/>
  <c r="T34" i="457" s="1"/>
  <c r="Q36" i="457"/>
  <c r="T36" i="457" s="1"/>
  <c r="R36" i="457"/>
  <c r="U36" i="457" s="1"/>
  <c r="R37" i="457"/>
  <c r="U37" i="457" s="1"/>
  <c r="Q38" i="457"/>
  <c r="T38" i="457" s="1"/>
  <c r="Q40" i="457"/>
  <c r="T40" i="457" s="1"/>
  <c r="R40" i="457"/>
  <c r="U40" i="457" s="1"/>
  <c r="R41" i="457"/>
  <c r="U41" i="457" s="1"/>
  <c r="Q42" i="457"/>
  <c r="T42" i="457" s="1"/>
  <c r="Q44" i="457"/>
  <c r="T44" i="457" s="1"/>
  <c r="R44" i="457"/>
  <c r="U44" i="457" s="1"/>
  <c r="R45" i="457"/>
  <c r="U45" i="457" s="1"/>
  <c r="Q46" i="457"/>
  <c r="T46" i="457" s="1"/>
  <c r="Q48" i="457"/>
  <c r="T48" i="457" s="1"/>
  <c r="R48" i="457"/>
  <c r="U48" i="457" s="1"/>
  <c r="R49" i="457"/>
  <c r="U49" i="457" s="1"/>
  <c r="Q50" i="457"/>
  <c r="T50" i="457" s="1"/>
  <c r="Q52" i="457"/>
  <c r="T52" i="457" s="1"/>
  <c r="R52" i="457"/>
  <c r="U52" i="457" s="1"/>
  <c r="M19" i="458"/>
  <c r="O19" i="458" s="1"/>
  <c r="M27" i="458"/>
  <c r="O27" i="458" s="1"/>
  <c r="M35" i="458"/>
  <c r="O35" i="458" s="1"/>
  <c r="M43" i="458"/>
  <c r="O43" i="458" s="1"/>
  <c r="M51" i="458"/>
  <c r="O51" i="458" s="1"/>
  <c r="M59" i="458"/>
  <c r="O59" i="458" s="1"/>
  <c r="M67" i="458"/>
  <c r="O67" i="458" s="1"/>
  <c r="M75" i="458"/>
  <c r="O75" i="458" s="1"/>
  <c r="M85" i="458"/>
  <c r="O85" i="458" s="1"/>
  <c r="L90" i="458"/>
  <c r="N90" i="458" s="1"/>
  <c r="L91" i="458"/>
  <c r="N91" i="458" s="1"/>
  <c r="M101" i="458"/>
  <c r="O101" i="458" s="1"/>
  <c r="L106" i="458"/>
  <c r="N106" i="458" s="1"/>
  <c r="L107" i="458"/>
  <c r="N107" i="458" s="1"/>
  <c r="M117" i="458"/>
  <c r="O117" i="458" s="1"/>
  <c r="L122" i="458"/>
  <c r="N122" i="458" s="1"/>
  <c r="L123" i="458"/>
  <c r="N123" i="458" s="1"/>
  <c r="M133" i="458"/>
  <c r="O133" i="458" s="1"/>
  <c r="L138" i="458"/>
  <c r="N138" i="458" s="1"/>
  <c r="L139" i="458"/>
  <c r="N139" i="458" s="1"/>
  <c r="L17" i="459"/>
  <c r="N17" i="459" s="1"/>
  <c r="M22" i="459"/>
  <c r="O22" i="459" s="1"/>
  <c r="L25" i="459"/>
  <c r="N25" i="459" s="1"/>
  <c r="M30" i="459"/>
  <c r="O30" i="459" s="1"/>
  <c r="L33" i="459"/>
  <c r="N33" i="459" s="1"/>
  <c r="M38" i="459"/>
  <c r="O38" i="459" s="1"/>
  <c r="L41" i="459"/>
  <c r="N41" i="459" s="1"/>
  <c r="M46" i="459"/>
  <c r="O46" i="459" s="1"/>
  <c r="L49" i="459"/>
  <c r="N49" i="459" s="1"/>
  <c r="M54" i="459"/>
  <c r="O54" i="459" s="1"/>
  <c r="L57" i="459"/>
  <c r="N57" i="459" s="1"/>
  <c r="M62" i="459"/>
  <c r="O62" i="459" s="1"/>
  <c r="L65" i="459"/>
  <c r="N65" i="459" s="1"/>
  <c r="M70" i="459"/>
  <c r="O70" i="459" s="1"/>
  <c r="L73" i="459"/>
  <c r="N73" i="459" s="1"/>
  <c r="M78" i="459"/>
  <c r="O78" i="459" s="1"/>
  <c r="L82" i="459"/>
  <c r="N82" i="459" s="1"/>
  <c r="M92" i="459"/>
  <c r="O92" i="459" s="1"/>
  <c r="L98" i="459"/>
  <c r="N98" i="459" s="1"/>
  <c r="M108" i="459"/>
  <c r="O108" i="459" s="1"/>
  <c r="L114" i="459"/>
  <c r="N114" i="459" s="1"/>
  <c r="M124" i="459"/>
  <c r="O124" i="459" s="1"/>
  <c r="M125" i="459"/>
  <c r="O125" i="459" s="1"/>
  <c r="L130" i="459"/>
  <c r="N130" i="459" s="1"/>
  <c r="M140" i="459"/>
  <c r="O140" i="459" s="1"/>
  <c r="M141" i="459"/>
  <c r="O141" i="459" s="1"/>
  <c r="Q21" i="461"/>
  <c r="T21" i="461" s="1"/>
  <c r="Q25" i="461"/>
  <c r="T25" i="461" s="1"/>
  <c r="Q29" i="461"/>
  <c r="T29" i="461" s="1"/>
  <c r="Q33" i="461"/>
  <c r="T33" i="461" s="1"/>
  <c r="Q37" i="461"/>
  <c r="T37" i="461" s="1"/>
  <c r="Q41" i="461"/>
  <c r="T41" i="461" s="1"/>
  <c r="Q45" i="461"/>
  <c r="T45" i="461" s="1"/>
  <c r="Q49" i="461"/>
  <c r="T49" i="461" s="1"/>
  <c r="Q53" i="461"/>
  <c r="T53" i="461" s="1"/>
  <c r="Q57" i="461"/>
  <c r="T57" i="461" s="1"/>
  <c r="Q61" i="461"/>
  <c r="T61" i="461" s="1"/>
  <c r="Q65" i="461"/>
  <c r="T65" i="461" s="1"/>
  <c r="Q69" i="461"/>
  <c r="T69" i="461" s="1"/>
  <c r="Q73" i="461"/>
  <c r="T73" i="461" s="1"/>
  <c r="Q77" i="461"/>
  <c r="T77" i="461" s="1"/>
  <c r="Q81" i="461"/>
  <c r="T81" i="461" s="1"/>
  <c r="Q25" i="462"/>
  <c r="T25" i="462" s="1"/>
  <c r="Q29" i="462"/>
  <c r="T29" i="462" s="1"/>
  <c r="Q33" i="462"/>
  <c r="T33" i="462" s="1"/>
  <c r="Q37" i="462"/>
  <c r="T37" i="462" s="1"/>
  <c r="Q41" i="462"/>
  <c r="T41" i="462" s="1"/>
  <c r="Q45" i="462"/>
  <c r="T45" i="462" s="1"/>
  <c r="Q49" i="462"/>
  <c r="T49" i="462" s="1"/>
  <c r="Q53" i="462"/>
  <c r="T53" i="462" s="1"/>
  <c r="Q57" i="462"/>
  <c r="T57" i="462" s="1"/>
  <c r="Q61" i="462"/>
  <c r="T61" i="462" s="1"/>
  <c r="Q65" i="462"/>
  <c r="T65" i="462" s="1"/>
  <c r="Q69" i="462"/>
  <c r="T69" i="462" s="1"/>
  <c r="Q73" i="462"/>
  <c r="T73" i="462" s="1"/>
  <c r="Q77" i="462"/>
  <c r="T77" i="462" s="1"/>
  <c r="Q81" i="462"/>
  <c r="T81" i="462" s="1"/>
  <c r="L17" i="463"/>
  <c r="N17" i="463" s="1"/>
  <c r="L31" i="463"/>
  <c r="N31" i="463" s="1"/>
  <c r="L39" i="463"/>
  <c r="N39" i="463" s="1"/>
  <c r="L47" i="463"/>
  <c r="N47" i="463" s="1"/>
  <c r="L55" i="463"/>
  <c r="N55" i="463" s="1"/>
  <c r="L63" i="463"/>
  <c r="N63" i="463" s="1"/>
  <c r="L71" i="463"/>
  <c r="N71" i="463" s="1"/>
  <c r="L136" i="463"/>
  <c r="N136" i="463" s="1"/>
  <c r="M141" i="463"/>
  <c r="O141" i="463" s="1"/>
  <c r="L143" i="463"/>
  <c r="N143" i="463" s="1"/>
  <c r="L97" i="464"/>
  <c r="N97" i="464" s="1"/>
  <c r="M102" i="464"/>
  <c r="O102" i="464" s="1"/>
  <c r="L104" i="464"/>
  <c r="N104" i="464" s="1"/>
  <c r="M109" i="464"/>
  <c r="O109" i="464" s="1"/>
  <c r="L132" i="464"/>
  <c r="N132" i="464" s="1"/>
  <c r="L142" i="464"/>
  <c r="N142" i="464" s="1"/>
  <c r="R84" i="465"/>
  <c r="U84" i="465" s="1"/>
  <c r="Q81" i="452"/>
  <c r="T81" i="452" s="1"/>
  <c r="T17" i="454"/>
  <c r="M45" i="454"/>
  <c r="O45" i="454" s="1"/>
  <c r="M46" i="454"/>
  <c r="O46" i="454" s="1"/>
  <c r="M50" i="454"/>
  <c r="O50" i="454" s="1"/>
  <c r="M54" i="454"/>
  <c r="O54" i="454" s="1"/>
  <c r="M58" i="454"/>
  <c r="O58" i="454" s="1"/>
  <c r="M62" i="454"/>
  <c r="O62" i="454" s="1"/>
  <c r="M66" i="454"/>
  <c r="O66" i="454" s="1"/>
  <c r="M70" i="454"/>
  <c r="O70" i="454" s="1"/>
  <c r="M74" i="454"/>
  <c r="O74" i="454" s="1"/>
  <c r="M78" i="454"/>
  <c r="O78" i="454" s="1"/>
  <c r="L81" i="454"/>
  <c r="N81" i="454" s="1"/>
  <c r="M84" i="454"/>
  <c r="O84" i="454" s="1"/>
  <c r="L89" i="454"/>
  <c r="N89" i="454" s="1"/>
  <c r="M92" i="454"/>
  <c r="O92" i="454" s="1"/>
  <c r="L97" i="454"/>
  <c r="N97" i="454" s="1"/>
  <c r="L105" i="454"/>
  <c r="N105" i="454" s="1"/>
  <c r="M108" i="454"/>
  <c r="O108" i="454" s="1"/>
  <c r="L113" i="454"/>
  <c r="N113" i="454" s="1"/>
  <c r="M116" i="454"/>
  <c r="O116" i="454" s="1"/>
  <c r="L121" i="454"/>
  <c r="N121" i="454" s="1"/>
  <c r="M124" i="454"/>
  <c r="O124" i="454" s="1"/>
  <c r="L129" i="454"/>
  <c r="N129" i="454" s="1"/>
  <c r="M132" i="454"/>
  <c r="O132" i="454" s="1"/>
  <c r="M140" i="454"/>
  <c r="O140" i="454" s="1"/>
  <c r="R21" i="455"/>
  <c r="U21" i="455" s="1"/>
  <c r="R25" i="455"/>
  <c r="U25" i="455" s="1"/>
  <c r="R29" i="455"/>
  <c r="U29" i="455" s="1"/>
  <c r="R33" i="455"/>
  <c r="U33" i="455" s="1"/>
  <c r="R37" i="455"/>
  <c r="U37" i="455" s="1"/>
  <c r="R41" i="455"/>
  <c r="U41" i="455" s="1"/>
  <c r="R45" i="455"/>
  <c r="U45" i="455" s="1"/>
  <c r="R49" i="455"/>
  <c r="U49" i="455" s="1"/>
  <c r="R53" i="455"/>
  <c r="U53" i="455" s="1"/>
  <c r="R57" i="455"/>
  <c r="U57" i="455" s="1"/>
  <c r="R61" i="455"/>
  <c r="U61" i="455" s="1"/>
  <c r="R69" i="455"/>
  <c r="U69" i="455" s="1"/>
  <c r="R73" i="455"/>
  <c r="U73" i="455" s="1"/>
  <c r="R77" i="455"/>
  <c r="U77" i="455" s="1"/>
  <c r="R81" i="455"/>
  <c r="U81" i="455" s="1"/>
  <c r="R86" i="455"/>
  <c r="U86" i="455" s="1"/>
  <c r="R88" i="455"/>
  <c r="U88" i="455" s="1"/>
  <c r="R90" i="455"/>
  <c r="U90" i="455" s="1"/>
  <c r="R92" i="455"/>
  <c r="U92" i="455" s="1"/>
  <c r="R94" i="455"/>
  <c r="U94" i="455" s="1"/>
  <c r="R96" i="455"/>
  <c r="U96" i="455" s="1"/>
  <c r="R98" i="455"/>
  <c r="U98" i="455" s="1"/>
  <c r="R100" i="455"/>
  <c r="U100" i="455" s="1"/>
  <c r="R102" i="455"/>
  <c r="U102" i="455" s="1"/>
  <c r="R104" i="455"/>
  <c r="U104" i="455" s="1"/>
  <c r="R106" i="455"/>
  <c r="U106" i="455" s="1"/>
  <c r="R108" i="455"/>
  <c r="U108" i="455" s="1"/>
  <c r="R110" i="455"/>
  <c r="U110" i="455" s="1"/>
  <c r="R112" i="455"/>
  <c r="U112" i="455" s="1"/>
  <c r="R114" i="455"/>
  <c r="U114" i="455" s="1"/>
  <c r="R116" i="455"/>
  <c r="U116" i="455" s="1"/>
  <c r="R118" i="455"/>
  <c r="U118" i="455" s="1"/>
  <c r="R120" i="455"/>
  <c r="U120" i="455" s="1"/>
  <c r="R122" i="455"/>
  <c r="U122" i="455" s="1"/>
  <c r="R124" i="455"/>
  <c r="U124" i="455" s="1"/>
  <c r="R126" i="455"/>
  <c r="U126" i="455" s="1"/>
  <c r="R128" i="455"/>
  <c r="U128" i="455" s="1"/>
  <c r="R130" i="455"/>
  <c r="U130" i="455" s="1"/>
  <c r="R132" i="455"/>
  <c r="U132" i="455" s="1"/>
  <c r="R134" i="455"/>
  <c r="U134" i="455" s="1"/>
  <c r="R136" i="455"/>
  <c r="U136" i="455" s="1"/>
  <c r="R138" i="455"/>
  <c r="U138" i="455" s="1"/>
  <c r="R140" i="455"/>
  <c r="U140" i="455" s="1"/>
  <c r="R142" i="455"/>
  <c r="U142" i="455" s="1"/>
  <c r="R144" i="455"/>
  <c r="U144" i="455" s="1"/>
  <c r="R146" i="455"/>
  <c r="U146" i="455" s="1"/>
  <c r="R148" i="455"/>
  <c r="U148" i="455" s="1"/>
  <c r="R23" i="456"/>
  <c r="U23" i="456" s="1"/>
  <c r="R27" i="456"/>
  <c r="U27" i="456" s="1"/>
  <c r="R31" i="456"/>
  <c r="U31" i="456" s="1"/>
  <c r="R35" i="456"/>
  <c r="U35" i="456" s="1"/>
  <c r="R39" i="456"/>
  <c r="U39" i="456" s="1"/>
  <c r="R43" i="456"/>
  <c r="U43" i="456" s="1"/>
  <c r="R47" i="456"/>
  <c r="U47" i="456" s="1"/>
  <c r="R51" i="456"/>
  <c r="U51" i="456" s="1"/>
  <c r="R55" i="456"/>
  <c r="U55" i="456" s="1"/>
  <c r="R59" i="456"/>
  <c r="U59" i="456" s="1"/>
  <c r="R63" i="456"/>
  <c r="U63" i="456" s="1"/>
  <c r="R67" i="456"/>
  <c r="U67" i="456" s="1"/>
  <c r="R71" i="456"/>
  <c r="U71" i="456" s="1"/>
  <c r="R75" i="456"/>
  <c r="U75" i="456" s="1"/>
  <c r="R79" i="456"/>
  <c r="U79" i="456" s="1"/>
  <c r="R83" i="456"/>
  <c r="U83" i="456" s="1"/>
  <c r="R86" i="456"/>
  <c r="U86" i="456" s="1"/>
  <c r="R88" i="456"/>
  <c r="U88" i="456" s="1"/>
  <c r="R90" i="456"/>
  <c r="U90" i="456" s="1"/>
  <c r="R92" i="456"/>
  <c r="U92" i="456" s="1"/>
  <c r="R94" i="456"/>
  <c r="U94" i="456" s="1"/>
  <c r="R96" i="456"/>
  <c r="U96" i="456" s="1"/>
  <c r="R98" i="456"/>
  <c r="U98" i="456" s="1"/>
  <c r="R100" i="456"/>
  <c r="U100" i="456" s="1"/>
  <c r="R102" i="456"/>
  <c r="U102" i="456" s="1"/>
  <c r="R104" i="456"/>
  <c r="U104" i="456" s="1"/>
  <c r="R106" i="456"/>
  <c r="U106" i="456" s="1"/>
  <c r="R108" i="456"/>
  <c r="U108" i="456" s="1"/>
  <c r="R110" i="456"/>
  <c r="U110" i="456" s="1"/>
  <c r="R112" i="456"/>
  <c r="U112" i="456" s="1"/>
  <c r="R114" i="456"/>
  <c r="U114" i="456" s="1"/>
  <c r="R116" i="456"/>
  <c r="U116" i="456" s="1"/>
  <c r="R118" i="456"/>
  <c r="U118" i="456" s="1"/>
  <c r="R120" i="456"/>
  <c r="U120" i="456" s="1"/>
  <c r="R122" i="456"/>
  <c r="U122" i="456" s="1"/>
  <c r="R124" i="456"/>
  <c r="U124" i="456" s="1"/>
  <c r="R126" i="456"/>
  <c r="U126" i="456" s="1"/>
  <c r="R128" i="456"/>
  <c r="U128" i="456" s="1"/>
  <c r="R130" i="456"/>
  <c r="U130" i="456" s="1"/>
  <c r="R132" i="456"/>
  <c r="U132" i="456" s="1"/>
  <c r="R134" i="456"/>
  <c r="U134" i="456" s="1"/>
  <c r="R136" i="456"/>
  <c r="U136" i="456" s="1"/>
  <c r="R138" i="456"/>
  <c r="U138" i="456" s="1"/>
  <c r="R140" i="456"/>
  <c r="U140" i="456" s="1"/>
  <c r="R142" i="456"/>
  <c r="U142" i="456" s="1"/>
  <c r="R144" i="456"/>
  <c r="U144" i="456" s="1"/>
  <c r="R146" i="456"/>
  <c r="U146" i="456" s="1"/>
  <c r="Q23" i="457"/>
  <c r="T23" i="457" s="1"/>
  <c r="R55" i="457"/>
  <c r="U55" i="457" s="1"/>
  <c r="R59" i="457"/>
  <c r="U59" i="457" s="1"/>
  <c r="R63" i="457"/>
  <c r="U63" i="457" s="1"/>
  <c r="R67" i="457"/>
  <c r="U67" i="457" s="1"/>
  <c r="R71" i="457"/>
  <c r="U71" i="457" s="1"/>
  <c r="R75" i="457"/>
  <c r="U75" i="457" s="1"/>
  <c r="R79" i="457"/>
  <c r="U79" i="457" s="1"/>
  <c r="R83" i="457"/>
  <c r="U83" i="457" s="1"/>
  <c r="U17" i="458"/>
  <c r="T18" i="458"/>
  <c r="M21" i="458"/>
  <c r="O21" i="458" s="1"/>
  <c r="L23" i="458"/>
  <c r="N23" i="458" s="1"/>
  <c r="M29" i="458"/>
  <c r="O29" i="458" s="1"/>
  <c r="L31" i="458"/>
  <c r="N31" i="458" s="1"/>
  <c r="M37" i="458"/>
  <c r="O37" i="458" s="1"/>
  <c r="L39" i="458"/>
  <c r="N39" i="458" s="1"/>
  <c r="M45" i="458"/>
  <c r="O45" i="458" s="1"/>
  <c r="L47" i="458"/>
  <c r="N47" i="458" s="1"/>
  <c r="M53" i="458"/>
  <c r="O53" i="458" s="1"/>
  <c r="L55" i="458"/>
  <c r="N55" i="458" s="1"/>
  <c r="M61" i="458"/>
  <c r="O61" i="458" s="1"/>
  <c r="L63" i="458"/>
  <c r="N63" i="458" s="1"/>
  <c r="M69" i="458"/>
  <c r="O69" i="458" s="1"/>
  <c r="L71" i="458"/>
  <c r="N71" i="458" s="1"/>
  <c r="M77" i="458"/>
  <c r="O77" i="458" s="1"/>
  <c r="L79" i="458"/>
  <c r="N79" i="458" s="1"/>
  <c r="M89" i="458"/>
  <c r="O89" i="458" s="1"/>
  <c r="L95" i="458"/>
  <c r="N95" i="458" s="1"/>
  <c r="M105" i="458"/>
  <c r="O105" i="458" s="1"/>
  <c r="L111" i="458"/>
  <c r="N111" i="458" s="1"/>
  <c r="M121" i="458"/>
  <c r="O121" i="458" s="1"/>
  <c r="L127" i="458"/>
  <c r="N127" i="458" s="1"/>
  <c r="M137" i="458"/>
  <c r="O137" i="458" s="1"/>
  <c r="L143" i="458"/>
  <c r="N143" i="458" s="1"/>
  <c r="L19" i="459"/>
  <c r="N19" i="459" s="1"/>
  <c r="M24" i="459"/>
  <c r="O24" i="459" s="1"/>
  <c r="L27" i="459"/>
  <c r="N27" i="459" s="1"/>
  <c r="M32" i="459"/>
  <c r="O32" i="459" s="1"/>
  <c r="L35" i="459"/>
  <c r="N35" i="459" s="1"/>
  <c r="M40" i="459"/>
  <c r="O40" i="459" s="1"/>
  <c r="L43" i="459"/>
  <c r="N43" i="459" s="1"/>
  <c r="M48" i="459"/>
  <c r="O48" i="459" s="1"/>
  <c r="L51" i="459"/>
  <c r="N51" i="459" s="1"/>
  <c r="M56" i="459"/>
  <c r="O56" i="459" s="1"/>
  <c r="L59" i="459"/>
  <c r="N59" i="459" s="1"/>
  <c r="M64" i="459"/>
  <c r="O64" i="459" s="1"/>
  <c r="L67" i="459"/>
  <c r="N67" i="459" s="1"/>
  <c r="M72" i="459"/>
  <c r="O72" i="459" s="1"/>
  <c r="L75" i="459"/>
  <c r="N75" i="459" s="1"/>
  <c r="M80" i="459"/>
  <c r="O80" i="459" s="1"/>
  <c r="M81" i="459"/>
  <c r="O81" i="459" s="1"/>
  <c r="L85" i="459"/>
  <c r="N85" i="459" s="1"/>
  <c r="L86" i="459"/>
  <c r="N86" i="459" s="1"/>
  <c r="M96" i="459"/>
  <c r="O96" i="459" s="1"/>
  <c r="M97" i="459"/>
  <c r="O97" i="459" s="1"/>
  <c r="L101" i="459"/>
  <c r="N101" i="459" s="1"/>
  <c r="L102" i="459"/>
  <c r="N102" i="459" s="1"/>
  <c r="M112" i="459"/>
  <c r="O112" i="459" s="1"/>
  <c r="M113" i="459"/>
  <c r="O113" i="459" s="1"/>
  <c r="L117" i="459"/>
  <c r="N117" i="459" s="1"/>
  <c r="L118" i="459"/>
  <c r="N118" i="459" s="1"/>
  <c r="M128" i="459"/>
  <c r="O128" i="459" s="1"/>
  <c r="M129" i="459"/>
  <c r="O129" i="459" s="1"/>
  <c r="L133" i="459"/>
  <c r="N133" i="459" s="1"/>
  <c r="L134" i="459"/>
  <c r="N134" i="459" s="1"/>
  <c r="M144" i="459"/>
  <c r="O144" i="459" s="1"/>
  <c r="M145" i="459"/>
  <c r="O145" i="459" s="1"/>
  <c r="Q148" i="461"/>
  <c r="T148" i="461" s="1"/>
  <c r="M18" i="463"/>
  <c r="O18" i="463" s="1"/>
  <c r="M20" i="463"/>
  <c r="O20" i="463" s="1"/>
  <c r="M32" i="463"/>
  <c r="O32" i="463" s="1"/>
  <c r="M40" i="463"/>
  <c r="O40" i="463" s="1"/>
  <c r="M48" i="463"/>
  <c r="O48" i="463" s="1"/>
  <c r="M56" i="463"/>
  <c r="O56" i="463" s="1"/>
  <c r="M64" i="463"/>
  <c r="O64" i="463" s="1"/>
  <c r="M72" i="463"/>
  <c r="O72" i="463" s="1"/>
  <c r="L104" i="463"/>
  <c r="N104" i="463" s="1"/>
  <c r="M109" i="463"/>
  <c r="O109" i="463" s="1"/>
  <c r="L111" i="463"/>
  <c r="N111" i="463" s="1"/>
  <c r="M116" i="463"/>
  <c r="O116" i="463" s="1"/>
  <c r="L139" i="463"/>
  <c r="N139" i="463" s="1"/>
  <c r="L100" i="464"/>
  <c r="N100" i="464" s="1"/>
  <c r="L110" i="464"/>
  <c r="N110" i="464" s="1"/>
  <c r="M115" i="464"/>
  <c r="O115" i="464" s="1"/>
  <c r="L124" i="464"/>
  <c r="N124" i="464" s="1"/>
  <c r="Q64" i="466"/>
  <c r="T64" i="466" s="1"/>
  <c r="Q42" i="450"/>
  <c r="T42" i="450" s="1"/>
  <c r="Q46" i="450"/>
  <c r="T46" i="450" s="1"/>
  <c r="Q50" i="450"/>
  <c r="T50" i="450" s="1"/>
  <c r="Q54" i="450"/>
  <c r="T54" i="450" s="1"/>
  <c r="M49" i="454"/>
  <c r="O49" i="454" s="1"/>
  <c r="M53" i="454"/>
  <c r="O53" i="454" s="1"/>
  <c r="M57" i="454"/>
  <c r="O57" i="454" s="1"/>
  <c r="M61" i="454"/>
  <c r="O61" i="454" s="1"/>
  <c r="M65" i="454"/>
  <c r="O65" i="454" s="1"/>
  <c r="M69" i="454"/>
  <c r="O69" i="454" s="1"/>
  <c r="M73" i="454"/>
  <c r="O73" i="454" s="1"/>
  <c r="M77" i="454"/>
  <c r="O77" i="454" s="1"/>
  <c r="L83" i="454"/>
  <c r="N83" i="454" s="1"/>
  <c r="M86" i="454"/>
  <c r="O86" i="454" s="1"/>
  <c r="L91" i="454"/>
  <c r="N91" i="454" s="1"/>
  <c r="M94" i="454"/>
  <c r="O94" i="454" s="1"/>
  <c r="L99" i="454"/>
  <c r="N99" i="454" s="1"/>
  <c r="M102" i="454"/>
  <c r="O102" i="454" s="1"/>
  <c r="L107" i="454"/>
  <c r="N107" i="454" s="1"/>
  <c r="M110" i="454"/>
  <c r="O110" i="454" s="1"/>
  <c r="L115" i="454"/>
  <c r="N115" i="454" s="1"/>
  <c r="M118" i="454"/>
  <c r="O118" i="454" s="1"/>
  <c r="L123" i="454"/>
  <c r="N123" i="454" s="1"/>
  <c r="M126" i="454"/>
  <c r="O126" i="454" s="1"/>
  <c r="L131" i="454"/>
  <c r="N131" i="454" s="1"/>
  <c r="L139" i="454"/>
  <c r="N139" i="454" s="1"/>
  <c r="Q54" i="457"/>
  <c r="T54" i="457" s="1"/>
  <c r="Q58" i="457"/>
  <c r="T58" i="457" s="1"/>
  <c r="Q62" i="457"/>
  <c r="T62" i="457" s="1"/>
  <c r="Q66" i="457"/>
  <c r="T66" i="457" s="1"/>
  <c r="Q70" i="457"/>
  <c r="T70" i="457" s="1"/>
  <c r="Q74" i="457"/>
  <c r="T74" i="457" s="1"/>
  <c r="Q78" i="457"/>
  <c r="T78" i="457" s="1"/>
  <c r="Q82" i="457"/>
  <c r="T82" i="457" s="1"/>
  <c r="J159" i="457"/>
  <c r="I161" i="457" s="1"/>
  <c r="J161" i="457" s="1"/>
  <c r="I163" i="457" s="1"/>
  <c r="J163" i="457" s="1"/>
  <c r="I165" i="457" s="1"/>
  <c r="M23" i="458"/>
  <c r="O23" i="458" s="1"/>
  <c r="M31" i="458"/>
  <c r="O31" i="458" s="1"/>
  <c r="M39" i="458"/>
  <c r="O39" i="458" s="1"/>
  <c r="M47" i="458"/>
  <c r="O47" i="458" s="1"/>
  <c r="M55" i="458"/>
  <c r="O55" i="458" s="1"/>
  <c r="M63" i="458"/>
  <c r="O63" i="458" s="1"/>
  <c r="M71" i="458"/>
  <c r="O71" i="458" s="1"/>
  <c r="M79" i="458"/>
  <c r="O79" i="458" s="1"/>
  <c r="L82" i="458"/>
  <c r="N82" i="458" s="1"/>
  <c r="L83" i="458"/>
  <c r="N83" i="458" s="1"/>
  <c r="M93" i="458"/>
  <c r="O93" i="458" s="1"/>
  <c r="L98" i="458"/>
  <c r="N98" i="458" s="1"/>
  <c r="L99" i="458"/>
  <c r="N99" i="458" s="1"/>
  <c r="M109" i="458"/>
  <c r="O109" i="458" s="1"/>
  <c r="L114" i="458"/>
  <c r="N114" i="458" s="1"/>
  <c r="L115" i="458"/>
  <c r="N115" i="458" s="1"/>
  <c r="M125" i="458"/>
  <c r="O125" i="458" s="1"/>
  <c r="L130" i="458"/>
  <c r="N130" i="458" s="1"/>
  <c r="L131" i="458"/>
  <c r="N131" i="458" s="1"/>
  <c r="M141" i="458"/>
  <c r="O141" i="458" s="1"/>
  <c r="L16" i="459"/>
  <c r="N16" i="459" s="1"/>
  <c r="M18" i="459"/>
  <c r="O18" i="459" s="1"/>
  <c r="L21" i="459"/>
  <c r="N21" i="459" s="1"/>
  <c r="M26" i="459"/>
  <c r="O26" i="459" s="1"/>
  <c r="L29" i="459"/>
  <c r="N29" i="459" s="1"/>
  <c r="M34" i="459"/>
  <c r="O34" i="459" s="1"/>
  <c r="L37" i="459"/>
  <c r="N37" i="459" s="1"/>
  <c r="M42" i="459"/>
  <c r="O42" i="459" s="1"/>
  <c r="L45" i="459"/>
  <c r="N45" i="459" s="1"/>
  <c r="M50" i="459"/>
  <c r="O50" i="459" s="1"/>
  <c r="L53" i="459"/>
  <c r="N53" i="459" s="1"/>
  <c r="M58" i="459"/>
  <c r="O58" i="459" s="1"/>
  <c r="L61" i="459"/>
  <c r="N61" i="459" s="1"/>
  <c r="M66" i="459"/>
  <c r="O66" i="459" s="1"/>
  <c r="L69" i="459"/>
  <c r="N69" i="459" s="1"/>
  <c r="M74" i="459"/>
  <c r="O74" i="459" s="1"/>
  <c r="L77" i="459"/>
  <c r="N77" i="459" s="1"/>
  <c r="M84" i="459"/>
  <c r="O84" i="459" s="1"/>
  <c r="M85" i="459"/>
  <c r="O85" i="459" s="1"/>
  <c r="L90" i="459"/>
  <c r="N90" i="459" s="1"/>
  <c r="M100" i="459"/>
  <c r="O100" i="459" s="1"/>
  <c r="M101" i="459"/>
  <c r="O101" i="459" s="1"/>
  <c r="L106" i="459"/>
  <c r="N106" i="459" s="1"/>
  <c r="M116" i="459"/>
  <c r="O116" i="459" s="1"/>
  <c r="M117" i="459"/>
  <c r="O117" i="459" s="1"/>
  <c r="L122" i="459"/>
  <c r="N122" i="459" s="1"/>
  <c r="M132" i="459"/>
  <c r="O132" i="459" s="1"/>
  <c r="M133" i="459"/>
  <c r="O133" i="459" s="1"/>
  <c r="L138" i="459"/>
  <c r="N138" i="459" s="1"/>
  <c r="AA21" i="460"/>
  <c r="AA22" i="460" s="1"/>
  <c r="Q85" i="460"/>
  <c r="T85" i="460" s="1"/>
  <c r="Q83" i="461"/>
  <c r="T83" i="461" s="1"/>
  <c r="Q79" i="461"/>
  <c r="T79" i="461" s="1"/>
  <c r="Q75" i="461"/>
  <c r="T75" i="461" s="1"/>
  <c r="Q71" i="461"/>
  <c r="T71" i="461" s="1"/>
  <c r="Q67" i="461"/>
  <c r="T67" i="461" s="1"/>
  <c r="Q63" i="461"/>
  <c r="T63" i="461" s="1"/>
  <c r="Q59" i="461"/>
  <c r="T59" i="461" s="1"/>
  <c r="Q55" i="461"/>
  <c r="T55" i="461" s="1"/>
  <c r="Q51" i="461"/>
  <c r="T51" i="461" s="1"/>
  <c r="Q47" i="461"/>
  <c r="T47" i="461" s="1"/>
  <c r="Q43" i="461"/>
  <c r="T43" i="461" s="1"/>
  <c r="Q39" i="461"/>
  <c r="T39" i="461" s="1"/>
  <c r="Q35" i="461"/>
  <c r="T35" i="461" s="1"/>
  <c r="Q31" i="461"/>
  <c r="T31" i="461" s="1"/>
  <c r="Q27" i="461"/>
  <c r="T27" i="461" s="1"/>
  <c r="Q23" i="461"/>
  <c r="T23" i="461" s="1"/>
  <c r="Q22" i="461"/>
  <c r="T22" i="461" s="1"/>
  <c r="Q26" i="461"/>
  <c r="T26" i="461" s="1"/>
  <c r="Q30" i="461"/>
  <c r="T30" i="461" s="1"/>
  <c r="Q34" i="461"/>
  <c r="T34" i="461" s="1"/>
  <c r="Q38" i="461"/>
  <c r="T38" i="461" s="1"/>
  <c r="Q42" i="461"/>
  <c r="T42" i="461" s="1"/>
  <c r="Q46" i="461"/>
  <c r="T46" i="461" s="1"/>
  <c r="Q50" i="461"/>
  <c r="T50" i="461" s="1"/>
  <c r="Q54" i="461"/>
  <c r="T54" i="461" s="1"/>
  <c r="Q58" i="461"/>
  <c r="T58" i="461" s="1"/>
  <c r="Q62" i="461"/>
  <c r="T62" i="461" s="1"/>
  <c r="Q66" i="461"/>
  <c r="T66" i="461" s="1"/>
  <c r="Q70" i="461"/>
  <c r="T70" i="461" s="1"/>
  <c r="Q74" i="461"/>
  <c r="T74" i="461" s="1"/>
  <c r="Q78" i="461"/>
  <c r="T78" i="461" s="1"/>
  <c r="Q82" i="461"/>
  <c r="T82" i="461" s="1"/>
  <c r="J159" i="461"/>
  <c r="I161" i="461" s="1"/>
  <c r="J161" i="461" s="1"/>
  <c r="I163" i="461" s="1"/>
  <c r="J163" i="461" s="1"/>
  <c r="I165" i="461" s="1"/>
  <c r="Z20" i="461"/>
  <c r="AA20" i="461" s="1"/>
  <c r="R24" i="462"/>
  <c r="U24" i="462" s="1"/>
  <c r="Q27" i="462"/>
  <c r="T27" i="462" s="1"/>
  <c r="Q31" i="462"/>
  <c r="T31" i="462" s="1"/>
  <c r="Q35" i="462"/>
  <c r="T35" i="462" s="1"/>
  <c r="Q39" i="462"/>
  <c r="T39" i="462" s="1"/>
  <c r="Q43" i="462"/>
  <c r="T43" i="462" s="1"/>
  <c r="Q47" i="462"/>
  <c r="T47" i="462" s="1"/>
  <c r="Q51" i="462"/>
  <c r="T51" i="462" s="1"/>
  <c r="Q55" i="462"/>
  <c r="T55" i="462" s="1"/>
  <c r="Q59" i="462"/>
  <c r="T59" i="462" s="1"/>
  <c r="Q63" i="462"/>
  <c r="T63" i="462" s="1"/>
  <c r="Q67" i="462"/>
  <c r="T67" i="462" s="1"/>
  <c r="Q71" i="462"/>
  <c r="T71" i="462" s="1"/>
  <c r="Q75" i="462"/>
  <c r="T75" i="462" s="1"/>
  <c r="Q79" i="462"/>
  <c r="T79" i="462" s="1"/>
  <c r="Q83" i="462"/>
  <c r="T83" i="462" s="1"/>
  <c r="L23" i="463"/>
  <c r="N23" i="463" s="1"/>
  <c r="L25" i="463"/>
  <c r="N25" i="463" s="1"/>
  <c r="L35" i="463"/>
  <c r="N35" i="463" s="1"/>
  <c r="L43" i="463"/>
  <c r="N43" i="463" s="1"/>
  <c r="L51" i="463"/>
  <c r="N51" i="463" s="1"/>
  <c r="L59" i="463"/>
  <c r="N59" i="463" s="1"/>
  <c r="L67" i="463"/>
  <c r="N67" i="463" s="1"/>
  <c r="L75" i="463"/>
  <c r="N75" i="463" s="1"/>
  <c r="M77" i="463"/>
  <c r="O77" i="463" s="1"/>
  <c r="M84" i="463"/>
  <c r="O84" i="463" s="1"/>
  <c r="L117" i="463"/>
  <c r="N117" i="463" s="1"/>
  <c r="M122" i="463"/>
  <c r="O122" i="463" s="1"/>
  <c r="L145" i="463"/>
  <c r="N145" i="463" s="1"/>
  <c r="M83" i="464"/>
  <c r="O83" i="464" s="1"/>
  <c r="L92" i="464"/>
  <c r="N92" i="464" s="1"/>
  <c r="L130" i="464"/>
  <c r="N130" i="464" s="1"/>
  <c r="R105" i="465"/>
  <c r="U105" i="465" s="1"/>
  <c r="R113" i="465"/>
  <c r="U113" i="465" s="1"/>
  <c r="R121" i="465"/>
  <c r="U121" i="465" s="1"/>
  <c r="R129" i="465"/>
  <c r="U129" i="465" s="1"/>
  <c r="R137" i="465"/>
  <c r="U137" i="465" s="1"/>
  <c r="R145" i="465"/>
  <c r="U145" i="465" s="1"/>
  <c r="Q40" i="466"/>
  <c r="T40" i="466" s="1"/>
  <c r="R23" i="455"/>
  <c r="U23" i="455" s="1"/>
  <c r="R27" i="455"/>
  <c r="U27" i="455" s="1"/>
  <c r="R31" i="455"/>
  <c r="U31" i="455" s="1"/>
  <c r="R35" i="455"/>
  <c r="U35" i="455" s="1"/>
  <c r="R39" i="455"/>
  <c r="U39" i="455" s="1"/>
  <c r="R43" i="455"/>
  <c r="U43" i="455" s="1"/>
  <c r="R47" i="455"/>
  <c r="U47" i="455" s="1"/>
  <c r="R51" i="455"/>
  <c r="U51" i="455" s="1"/>
  <c r="R55" i="455"/>
  <c r="U55" i="455" s="1"/>
  <c r="R59" i="455"/>
  <c r="U59" i="455" s="1"/>
  <c r="R63" i="455"/>
  <c r="U63" i="455" s="1"/>
  <c r="R67" i="455"/>
  <c r="U67" i="455" s="1"/>
  <c r="R71" i="455"/>
  <c r="U71" i="455" s="1"/>
  <c r="R75" i="455"/>
  <c r="U75" i="455" s="1"/>
  <c r="R79" i="455"/>
  <c r="U79" i="455" s="1"/>
  <c r="R83" i="455"/>
  <c r="U83" i="455" s="1"/>
  <c r="R21" i="456"/>
  <c r="U21" i="456" s="1"/>
  <c r="R25" i="456"/>
  <c r="U25" i="456" s="1"/>
  <c r="R29" i="456"/>
  <c r="U29" i="456" s="1"/>
  <c r="R33" i="456"/>
  <c r="U33" i="456" s="1"/>
  <c r="R37" i="456"/>
  <c r="U37" i="456" s="1"/>
  <c r="R41" i="456"/>
  <c r="U41" i="456" s="1"/>
  <c r="R45" i="456"/>
  <c r="U45" i="456" s="1"/>
  <c r="R49" i="456"/>
  <c r="U49" i="456" s="1"/>
  <c r="R53" i="456"/>
  <c r="U53" i="456" s="1"/>
  <c r="R57" i="456"/>
  <c r="U57" i="456" s="1"/>
  <c r="R61" i="456"/>
  <c r="U61" i="456" s="1"/>
  <c r="R65" i="456"/>
  <c r="U65" i="456" s="1"/>
  <c r="R69" i="456"/>
  <c r="U69" i="456" s="1"/>
  <c r="R73" i="456"/>
  <c r="U73" i="456" s="1"/>
  <c r="R77" i="456"/>
  <c r="U77" i="456" s="1"/>
  <c r="R81" i="456"/>
  <c r="U81" i="456" s="1"/>
  <c r="Q81" i="457"/>
  <c r="T81" i="457" s="1"/>
  <c r="Q77" i="457"/>
  <c r="T77" i="457" s="1"/>
  <c r="Q73" i="457"/>
  <c r="T73" i="457" s="1"/>
  <c r="Q69" i="457"/>
  <c r="T69" i="457" s="1"/>
  <c r="Q65" i="457"/>
  <c r="T65" i="457" s="1"/>
  <c r="Q61" i="457"/>
  <c r="T61" i="457" s="1"/>
  <c r="Q57" i="457"/>
  <c r="T57" i="457" s="1"/>
  <c r="Q53" i="457"/>
  <c r="T53" i="457" s="1"/>
  <c r="R23" i="457"/>
  <c r="U23" i="457" s="1"/>
  <c r="R26" i="457"/>
  <c r="U26" i="457" s="1"/>
  <c r="Q27" i="457"/>
  <c r="T27" i="457" s="1"/>
  <c r="Q29" i="457"/>
  <c r="T29" i="457" s="1"/>
  <c r="R34" i="457"/>
  <c r="U34" i="457" s="1"/>
  <c r="Q35" i="457"/>
  <c r="T35" i="457" s="1"/>
  <c r="Q37" i="457"/>
  <c r="T37" i="457" s="1"/>
  <c r="R42" i="457"/>
  <c r="U42" i="457" s="1"/>
  <c r="Q43" i="457"/>
  <c r="T43" i="457" s="1"/>
  <c r="Q45" i="457"/>
  <c r="T45" i="457" s="1"/>
  <c r="R50" i="457"/>
  <c r="U50" i="457" s="1"/>
  <c r="Q51" i="457"/>
  <c r="T51" i="457" s="1"/>
  <c r="R54" i="457"/>
  <c r="U54" i="457" s="1"/>
  <c r="R58" i="457"/>
  <c r="U58" i="457" s="1"/>
  <c r="R62" i="457"/>
  <c r="U62" i="457" s="1"/>
  <c r="R66" i="457"/>
  <c r="U66" i="457" s="1"/>
  <c r="R70" i="457"/>
  <c r="U70" i="457" s="1"/>
  <c r="R74" i="457"/>
  <c r="U74" i="457" s="1"/>
  <c r="R78" i="457"/>
  <c r="U78" i="457" s="1"/>
  <c r="R82" i="457"/>
  <c r="U82" i="457" s="1"/>
  <c r="Q85" i="457"/>
  <c r="T85" i="457" s="1"/>
  <c r="Q89" i="457"/>
  <c r="T89" i="457" s="1"/>
  <c r="Q93" i="457"/>
  <c r="T93" i="457" s="1"/>
  <c r="Q97" i="457"/>
  <c r="T97" i="457" s="1"/>
  <c r="Q101" i="457"/>
  <c r="T101" i="457" s="1"/>
  <c r="Q105" i="457"/>
  <c r="T105" i="457" s="1"/>
  <c r="Q109" i="457"/>
  <c r="T109" i="457" s="1"/>
  <c r="Q113" i="457"/>
  <c r="T113" i="457" s="1"/>
  <c r="Q117" i="457"/>
  <c r="T117" i="457" s="1"/>
  <c r="Q121" i="457"/>
  <c r="T121" i="457" s="1"/>
  <c r="Q125" i="457"/>
  <c r="T125" i="457" s="1"/>
  <c r="Q129" i="457"/>
  <c r="T129" i="457" s="1"/>
  <c r="Q133" i="457"/>
  <c r="T133" i="457" s="1"/>
  <c r="Q137" i="457"/>
  <c r="T137" i="457" s="1"/>
  <c r="Q141" i="457"/>
  <c r="T141" i="457" s="1"/>
  <c r="Q145" i="457"/>
  <c r="T145" i="457" s="1"/>
  <c r="Q149" i="457"/>
  <c r="T149" i="457" s="1"/>
  <c r="M18" i="458"/>
  <c r="O18" i="458" s="1"/>
  <c r="M22" i="458"/>
  <c r="O22" i="458" s="1"/>
  <c r="M26" i="458"/>
  <c r="O26" i="458" s="1"/>
  <c r="M30" i="458"/>
  <c r="O30" i="458" s="1"/>
  <c r="M34" i="458"/>
  <c r="O34" i="458" s="1"/>
  <c r="M38" i="458"/>
  <c r="O38" i="458" s="1"/>
  <c r="M42" i="458"/>
  <c r="O42" i="458" s="1"/>
  <c r="M46" i="458"/>
  <c r="O46" i="458" s="1"/>
  <c r="M50" i="458"/>
  <c r="O50" i="458" s="1"/>
  <c r="M54" i="458"/>
  <c r="O54" i="458" s="1"/>
  <c r="M58" i="458"/>
  <c r="O58" i="458" s="1"/>
  <c r="M62" i="458"/>
  <c r="O62" i="458" s="1"/>
  <c r="M66" i="458"/>
  <c r="O66" i="458" s="1"/>
  <c r="M70" i="458"/>
  <c r="O70" i="458" s="1"/>
  <c r="M74" i="458"/>
  <c r="O74" i="458" s="1"/>
  <c r="M78" i="458"/>
  <c r="O78" i="458" s="1"/>
  <c r="M84" i="458"/>
  <c r="O84" i="458" s="1"/>
  <c r="M92" i="458"/>
  <c r="O92" i="458" s="1"/>
  <c r="M100" i="458"/>
  <c r="O100" i="458" s="1"/>
  <c r="M108" i="458"/>
  <c r="O108" i="458" s="1"/>
  <c r="M116" i="458"/>
  <c r="O116" i="458" s="1"/>
  <c r="M124" i="458"/>
  <c r="O124" i="458" s="1"/>
  <c r="M132" i="458"/>
  <c r="O132" i="458" s="1"/>
  <c r="M140" i="458"/>
  <c r="O140" i="458" s="1"/>
  <c r="L18" i="459"/>
  <c r="N18" i="459" s="1"/>
  <c r="U19" i="459"/>
  <c r="L22" i="459"/>
  <c r="N22" i="459" s="1"/>
  <c r="U23" i="459"/>
  <c r="L26" i="459"/>
  <c r="N26" i="459" s="1"/>
  <c r="U27" i="459"/>
  <c r="L30" i="459"/>
  <c r="N30" i="459" s="1"/>
  <c r="U31" i="459"/>
  <c r="L34" i="459"/>
  <c r="N34" i="459" s="1"/>
  <c r="U35" i="459"/>
  <c r="L38" i="459"/>
  <c r="N38" i="459" s="1"/>
  <c r="U39" i="459"/>
  <c r="L42" i="459"/>
  <c r="N42" i="459" s="1"/>
  <c r="U43" i="459"/>
  <c r="L46" i="459"/>
  <c r="N46" i="459" s="1"/>
  <c r="U47" i="459"/>
  <c r="L50" i="459"/>
  <c r="N50" i="459" s="1"/>
  <c r="U51" i="459"/>
  <c r="L54" i="459"/>
  <c r="N54" i="459" s="1"/>
  <c r="U55" i="459"/>
  <c r="L58" i="459"/>
  <c r="N58" i="459" s="1"/>
  <c r="U59" i="459"/>
  <c r="L62" i="459"/>
  <c r="N62" i="459" s="1"/>
  <c r="U63" i="459"/>
  <c r="L66" i="459"/>
  <c r="N66" i="459" s="1"/>
  <c r="U67" i="459"/>
  <c r="L70" i="459"/>
  <c r="N70" i="459" s="1"/>
  <c r="U71" i="459"/>
  <c r="L74" i="459"/>
  <c r="N74" i="459" s="1"/>
  <c r="U75" i="459"/>
  <c r="L78" i="459"/>
  <c r="N78" i="459" s="1"/>
  <c r="U79" i="459"/>
  <c r="L84" i="459"/>
  <c r="N84" i="459" s="1"/>
  <c r="M87" i="459"/>
  <c r="O87" i="459" s="1"/>
  <c r="L92" i="459"/>
  <c r="N92" i="459" s="1"/>
  <c r="M95" i="459"/>
  <c r="O95" i="459" s="1"/>
  <c r="L100" i="459"/>
  <c r="N100" i="459" s="1"/>
  <c r="M103" i="459"/>
  <c r="O103" i="459" s="1"/>
  <c r="M111" i="459"/>
  <c r="O111" i="459" s="1"/>
  <c r="L116" i="459"/>
  <c r="N116" i="459" s="1"/>
  <c r="M119" i="459"/>
  <c r="O119" i="459" s="1"/>
  <c r="L124" i="459"/>
  <c r="N124" i="459" s="1"/>
  <c r="M127" i="459"/>
  <c r="O127" i="459" s="1"/>
  <c r="L132" i="459"/>
  <c r="N132" i="459" s="1"/>
  <c r="M135" i="459"/>
  <c r="O135" i="459" s="1"/>
  <c r="L140" i="459"/>
  <c r="N140" i="459" s="1"/>
  <c r="Q83" i="460"/>
  <c r="T83" i="460" s="1"/>
  <c r="Q79" i="460"/>
  <c r="T79" i="460" s="1"/>
  <c r="Q21" i="460"/>
  <c r="T21" i="460" s="1"/>
  <c r="Q23" i="460"/>
  <c r="T23" i="460" s="1"/>
  <c r="Q25" i="460"/>
  <c r="T25" i="460" s="1"/>
  <c r="Q27" i="460"/>
  <c r="T27" i="460" s="1"/>
  <c r="Q29" i="460"/>
  <c r="T29" i="460" s="1"/>
  <c r="Q31" i="460"/>
  <c r="T31" i="460" s="1"/>
  <c r="Q33" i="460"/>
  <c r="T33" i="460" s="1"/>
  <c r="Q35" i="460"/>
  <c r="T35" i="460" s="1"/>
  <c r="Q37" i="460"/>
  <c r="T37" i="460" s="1"/>
  <c r="Q39" i="460"/>
  <c r="T39" i="460" s="1"/>
  <c r="Q41" i="460"/>
  <c r="T41" i="460" s="1"/>
  <c r="Q43" i="460"/>
  <c r="T43" i="460" s="1"/>
  <c r="Q45" i="460"/>
  <c r="T45" i="460" s="1"/>
  <c r="Q47" i="460"/>
  <c r="T47" i="460" s="1"/>
  <c r="Q49" i="460"/>
  <c r="T49" i="460" s="1"/>
  <c r="Q51" i="460"/>
  <c r="T51" i="460" s="1"/>
  <c r="Q53" i="460"/>
  <c r="T53" i="460" s="1"/>
  <c r="Q55" i="460"/>
  <c r="T55" i="460" s="1"/>
  <c r="Q57" i="460"/>
  <c r="T57" i="460" s="1"/>
  <c r="Q59" i="460"/>
  <c r="T59" i="460" s="1"/>
  <c r="Q61" i="460"/>
  <c r="T61" i="460" s="1"/>
  <c r="Q63" i="460"/>
  <c r="T63" i="460" s="1"/>
  <c r="Q65" i="460"/>
  <c r="T65" i="460" s="1"/>
  <c r="Q67" i="460"/>
  <c r="T67" i="460" s="1"/>
  <c r="Q69" i="460"/>
  <c r="T69" i="460" s="1"/>
  <c r="Q71" i="460"/>
  <c r="T71" i="460" s="1"/>
  <c r="Q73" i="460"/>
  <c r="T73" i="460" s="1"/>
  <c r="Q75" i="460"/>
  <c r="T75" i="460" s="1"/>
  <c r="Q77" i="460"/>
  <c r="T77" i="460" s="1"/>
  <c r="Q81" i="460"/>
  <c r="T81" i="460" s="1"/>
  <c r="Q86" i="460"/>
  <c r="T86" i="460" s="1"/>
  <c r="Q90" i="460"/>
  <c r="T90" i="460" s="1"/>
  <c r="Q94" i="460"/>
  <c r="T94" i="460" s="1"/>
  <c r="Q98" i="460"/>
  <c r="T98" i="460" s="1"/>
  <c r="Q102" i="460"/>
  <c r="T102" i="460" s="1"/>
  <c r="Q106" i="460"/>
  <c r="T106" i="460" s="1"/>
  <c r="Q110" i="460"/>
  <c r="T110" i="460" s="1"/>
  <c r="Q114" i="460"/>
  <c r="T114" i="460" s="1"/>
  <c r="Q118" i="460"/>
  <c r="T118" i="460" s="1"/>
  <c r="Q122" i="460"/>
  <c r="T122" i="460" s="1"/>
  <c r="Q126" i="460"/>
  <c r="T126" i="460" s="1"/>
  <c r="Q130" i="460"/>
  <c r="T130" i="460" s="1"/>
  <c r="Q134" i="460"/>
  <c r="T134" i="460" s="1"/>
  <c r="Q138" i="460"/>
  <c r="T138" i="460" s="1"/>
  <c r="Q142" i="460"/>
  <c r="T142" i="460" s="1"/>
  <c r="Q146" i="460"/>
  <c r="T146" i="460" s="1"/>
  <c r="Q87" i="461"/>
  <c r="T87" i="461" s="1"/>
  <c r="Q91" i="461"/>
  <c r="T91" i="461" s="1"/>
  <c r="Q95" i="461"/>
  <c r="T95" i="461" s="1"/>
  <c r="Q99" i="461"/>
  <c r="T99" i="461" s="1"/>
  <c r="Q103" i="461"/>
  <c r="T103" i="461" s="1"/>
  <c r="Q107" i="461"/>
  <c r="T107" i="461" s="1"/>
  <c r="Q111" i="461"/>
  <c r="T111" i="461" s="1"/>
  <c r="Q115" i="461"/>
  <c r="T115" i="461" s="1"/>
  <c r="Q119" i="461"/>
  <c r="T119" i="461" s="1"/>
  <c r="Q123" i="461"/>
  <c r="T123" i="461" s="1"/>
  <c r="Q127" i="461"/>
  <c r="T127" i="461" s="1"/>
  <c r="Q131" i="461"/>
  <c r="T131" i="461" s="1"/>
  <c r="Q135" i="461"/>
  <c r="T135" i="461" s="1"/>
  <c r="Q139" i="461"/>
  <c r="T139" i="461" s="1"/>
  <c r="Q143" i="461"/>
  <c r="T143" i="461" s="1"/>
  <c r="Q147" i="461"/>
  <c r="T147" i="461" s="1"/>
  <c r="R21" i="462"/>
  <c r="U21" i="462" s="1"/>
  <c r="L19" i="463"/>
  <c r="N19" i="463" s="1"/>
  <c r="M22" i="463"/>
  <c r="O22" i="463" s="1"/>
  <c r="L29" i="463"/>
  <c r="N29" i="463" s="1"/>
  <c r="M34" i="463"/>
  <c r="O34" i="463" s="1"/>
  <c r="L37" i="463"/>
  <c r="N37" i="463" s="1"/>
  <c r="M42" i="463"/>
  <c r="O42" i="463" s="1"/>
  <c r="L45" i="463"/>
  <c r="N45" i="463" s="1"/>
  <c r="M50" i="463"/>
  <c r="O50" i="463" s="1"/>
  <c r="L53" i="463"/>
  <c r="N53" i="463" s="1"/>
  <c r="M58" i="463"/>
  <c r="O58" i="463" s="1"/>
  <c r="L61" i="463"/>
  <c r="N61" i="463" s="1"/>
  <c r="M66" i="463"/>
  <c r="O66" i="463" s="1"/>
  <c r="L69" i="463"/>
  <c r="N69" i="463" s="1"/>
  <c r="M74" i="463"/>
  <c r="O74" i="463" s="1"/>
  <c r="L88" i="463"/>
  <c r="N88" i="463" s="1"/>
  <c r="L89" i="463"/>
  <c r="N89" i="463" s="1"/>
  <c r="M93" i="463"/>
  <c r="O93" i="463" s="1"/>
  <c r="L101" i="463"/>
  <c r="N101" i="463" s="1"/>
  <c r="M106" i="463"/>
  <c r="O106" i="463" s="1"/>
  <c r="L115" i="463"/>
  <c r="N115" i="463" s="1"/>
  <c r="L127" i="463"/>
  <c r="N127" i="463" s="1"/>
  <c r="M132" i="463"/>
  <c r="O132" i="463" s="1"/>
  <c r="L88" i="464"/>
  <c r="N88" i="464" s="1"/>
  <c r="M93" i="464"/>
  <c r="O93" i="464" s="1"/>
  <c r="L113" i="464"/>
  <c r="N113" i="464" s="1"/>
  <c r="M118" i="464"/>
  <c r="O118" i="464" s="1"/>
  <c r="L126" i="464"/>
  <c r="N126" i="464" s="1"/>
  <c r="M131" i="464"/>
  <c r="O131" i="464" s="1"/>
  <c r="R30" i="465"/>
  <c r="U30" i="465" s="1"/>
  <c r="R34" i="465"/>
  <c r="U34" i="465" s="1"/>
  <c r="R38" i="465"/>
  <c r="U38" i="465" s="1"/>
  <c r="R42" i="465"/>
  <c r="U42" i="465" s="1"/>
  <c r="R46" i="465"/>
  <c r="U46" i="465" s="1"/>
  <c r="R50" i="465"/>
  <c r="U50" i="465" s="1"/>
  <c r="R54" i="465"/>
  <c r="U54" i="465" s="1"/>
  <c r="R58" i="465"/>
  <c r="U58" i="465" s="1"/>
  <c r="R62" i="465"/>
  <c r="U62" i="465" s="1"/>
  <c r="R66" i="465"/>
  <c r="U66" i="465" s="1"/>
  <c r="R70" i="465"/>
  <c r="U70" i="465" s="1"/>
  <c r="R74" i="465"/>
  <c r="U74" i="465" s="1"/>
  <c r="R109" i="465"/>
  <c r="U109" i="465" s="1"/>
  <c r="R125" i="465"/>
  <c r="U125" i="465" s="1"/>
  <c r="R141" i="465"/>
  <c r="U141" i="465" s="1"/>
  <c r="Q80" i="466"/>
  <c r="T80" i="466" s="1"/>
  <c r="R31" i="467"/>
  <c r="U31" i="467" s="1"/>
  <c r="R47" i="467"/>
  <c r="U47" i="467" s="1"/>
  <c r="Q60" i="456"/>
  <c r="T60" i="456" s="1"/>
  <c r="Q64" i="456"/>
  <c r="T64" i="456" s="1"/>
  <c r="Q95" i="456"/>
  <c r="T95" i="456" s="1"/>
  <c r="Q96" i="456"/>
  <c r="T96" i="456" s="1"/>
  <c r="Q97" i="456"/>
  <c r="T97" i="456" s="1"/>
  <c r="Q98" i="456"/>
  <c r="T98" i="456" s="1"/>
  <c r="Q99" i="456"/>
  <c r="T99" i="456" s="1"/>
  <c r="Q100" i="456"/>
  <c r="T100" i="456" s="1"/>
  <c r="Q101" i="456"/>
  <c r="T101" i="456" s="1"/>
  <c r="Q102" i="456"/>
  <c r="T102" i="456" s="1"/>
  <c r="Q103" i="456"/>
  <c r="T103" i="456" s="1"/>
  <c r="Q104" i="456"/>
  <c r="T104" i="456" s="1"/>
  <c r="Q105" i="456"/>
  <c r="T105" i="456" s="1"/>
  <c r="Q106" i="456"/>
  <c r="T106" i="456" s="1"/>
  <c r="Q107" i="456"/>
  <c r="T107" i="456" s="1"/>
  <c r="Q108" i="456"/>
  <c r="T108" i="456" s="1"/>
  <c r="Q109" i="456"/>
  <c r="T109" i="456" s="1"/>
  <c r="Q110" i="456"/>
  <c r="T110" i="456" s="1"/>
  <c r="Q111" i="456"/>
  <c r="T111" i="456" s="1"/>
  <c r="Q112" i="456"/>
  <c r="T112" i="456" s="1"/>
  <c r="Q113" i="456"/>
  <c r="T113" i="456" s="1"/>
  <c r="Q114" i="456"/>
  <c r="T114" i="456" s="1"/>
  <c r="Q115" i="456"/>
  <c r="T115" i="456" s="1"/>
  <c r="Q116" i="456"/>
  <c r="T116" i="456" s="1"/>
  <c r="Q117" i="456"/>
  <c r="T117" i="456" s="1"/>
  <c r="Q118" i="456"/>
  <c r="T118" i="456" s="1"/>
  <c r="Q119" i="456"/>
  <c r="T119" i="456" s="1"/>
  <c r="Q120" i="456"/>
  <c r="T120" i="456" s="1"/>
  <c r="Q121" i="456"/>
  <c r="T121" i="456" s="1"/>
  <c r="Q122" i="456"/>
  <c r="T122" i="456" s="1"/>
  <c r="Q123" i="456"/>
  <c r="T123" i="456" s="1"/>
  <c r="Q124" i="456"/>
  <c r="T124" i="456" s="1"/>
  <c r="Q125" i="456"/>
  <c r="T125" i="456" s="1"/>
  <c r="Q126" i="456"/>
  <c r="T126" i="456" s="1"/>
  <c r="Q127" i="456"/>
  <c r="T127" i="456" s="1"/>
  <c r="Q128" i="456"/>
  <c r="T128" i="456" s="1"/>
  <c r="Q129" i="456"/>
  <c r="T129" i="456" s="1"/>
  <c r="Q130" i="456"/>
  <c r="T130" i="456" s="1"/>
  <c r="Q131" i="456"/>
  <c r="T131" i="456" s="1"/>
  <c r="Q132" i="456"/>
  <c r="T132" i="456" s="1"/>
  <c r="Q133" i="456"/>
  <c r="T133" i="456" s="1"/>
  <c r="Q134" i="456"/>
  <c r="T134" i="456" s="1"/>
  <c r="Q135" i="456"/>
  <c r="T135" i="456" s="1"/>
  <c r="Q136" i="456"/>
  <c r="T136" i="456" s="1"/>
  <c r="Q137" i="456"/>
  <c r="T137" i="456" s="1"/>
  <c r="Q138" i="456"/>
  <c r="T138" i="456" s="1"/>
  <c r="Q139" i="456"/>
  <c r="T139" i="456" s="1"/>
  <c r="Q140" i="456"/>
  <c r="T140" i="456" s="1"/>
  <c r="Q141" i="456"/>
  <c r="T141" i="456" s="1"/>
  <c r="Q142" i="456"/>
  <c r="T142" i="456" s="1"/>
  <c r="Q143" i="456"/>
  <c r="T143" i="456" s="1"/>
  <c r="Q144" i="456"/>
  <c r="T144" i="456" s="1"/>
  <c r="Q145" i="456"/>
  <c r="T145" i="456" s="1"/>
  <c r="Q146" i="456"/>
  <c r="T146" i="456" s="1"/>
  <c r="Q147" i="456"/>
  <c r="T147" i="456" s="1"/>
  <c r="Q148" i="456"/>
  <c r="T148" i="456" s="1"/>
  <c r="R30" i="457"/>
  <c r="U30" i="457" s="1"/>
  <c r="Q33" i="457"/>
  <c r="T33" i="457" s="1"/>
  <c r="R38" i="457"/>
  <c r="U38" i="457" s="1"/>
  <c r="Q39" i="457"/>
  <c r="T39" i="457" s="1"/>
  <c r="Q41" i="457"/>
  <c r="T41" i="457" s="1"/>
  <c r="R46" i="457"/>
  <c r="U46" i="457" s="1"/>
  <c r="Q47" i="457"/>
  <c r="T47" i="457" s="1"/>
  <c r="Q49" i="457"/>
  <c r="T49" i="457" s="1"/>
  <c r="Q87" i="457"/>
  <c r="T87" i="457" s="1"/>
  <c r="Q91" i="457"/>
  <c r="T91" i="457" s="1"/>
  <c r="Q95" i="457"/>
  <c r="T95" i="457" s="1"/>
  <c r="Q99" i="457"/>
  <c r="T99" i="457" s="1"/>
  <c r="Q103" i="457"/>
  <c r="T103" i="457" s="1"/>
  <c r="Q107" i="457"/>
  <c r="T107" i="457" s="1"/>
  <c r="Q111" i="457"/>
  <c r="T111" i="457" s="1"/>
  <c r="Q115" i="457"/>
  <c r="T115" i="457" s="1"/>
  <c r="Q119" i="457"/>
  <c r="T119" i="457" s="1"/>
  <c r="Q123" i="457"/>
  <c r="T123" i="457" s="1"/>
  <c r="Q127" i="457"/>
  <c r="T127" i="457" s="1"/>
  <c r="Q131" i="457"/>
  <c r="T131" i="457" s="1"/>
  <c r="Q135" i="457"/>
  <c r="T135" i="457" s="1"/>
  <c r="Q139" i="457"/>
  <c r="T139" i="457" s="1"/>
  <c r="Q143" i="457"/>
  <c r="T143" i="457" s="1"/>
  <c r="Q147" i="457"/>
  <c r="T147" i="457" s="1"/>
  <c r="M16" i="458"/>
  <c r="O16" i="458" s="1"/>
  <c r="M20" i="458"/>
  <c r="O20" i="458" s="1"/>
  <c r="M24" i="458"/>
  <c r="O24" i="458" s="1"/>
  <c r="M28" i="458"/>
  <c r="O28" i="458" s="1"/>
  <c r="M32" i="458"/>
  <c r="O32" i="458" s="1"/>
  <c r="M36" i="458"/>
  <c r="O36" i="458" s="1"/>
  <c r="M40" i="458"/>
  <c r="O40" i="458" s="1"/>
  <c r="M44" i="458"/>
  <c r="O44" i="458" s="1"/>
  <c r="M48" i="458"/>
  <c r="O48" i="458" s="1"/>
  <c r="M52" i="458"/>
  <c r="O52" i="458" s="1"/>
  <c r="M56" i="458"/>
  <c r="O56" i="458" s="1"/>
  <c r="M60" i="458"/>
  <c r="O60" i="458" s="1"/>
  <c r="M64" i="458"/>
  <c r="O64" i="458" s="1"/>
  <c r="M68" i="458"/>
  <c r="O68" i="458" s="1"/>
  <c r="M72" i="458"/>
  <c r="O72" i="458" s="1"/>
  <c r="M76" i="458"/>
  <c r="O76" i="458" s="1"/>
  <c r="M80" i="458"/>
  <c r="O80" i="458" s="1"/>
  <c r="M88" i="458"/>
  <c r="O88" i="458" s="1"/>
  <c r="M96" i="458"/>
  <c r="O96" i="458" s="1"/>
  <c r="M104" i="458"/>
  <c r="O104" i="458" s="1"/>
  <c r="M112" i="458"/>
  <c r="O112" i="458" s="1"/>
  <c r="M120" i="458"/>
  <c r="O120" i="458" s="1"/>
  <c r="M128" i="458"/>
  <c r="O128" i="458" s="1"/>
  <c r="M136" i="458"/>
  <c r="O136" i="458" s="1"/>
  <c r="M144" i="458"/>
  <c r="O144" i="458" s="1"/>
  <c r="U17" i="459"/>
  <c r="L20" i="459"/>
  <c r="N20" i="459" s="1"/>
  <c r="U21" i="459"/>
  <c r="L24" i="459"/>
  <c r="N24" i="459" s="1"/>
  <c r="U25" i="459"/>
  <c r="L28" i="459"/>
  <c r="N28" i="459" s="1"/>
  <c r="U29" i="459"/>
  <c r="L32" i="459"/>
  <c r="N32" i="459" s="1"/>
  <c r="U33" i="459"/>
  <c r="L36" i="459"/>
  <c r="N36" i="459" s="1"/>
  <c r="U37" i="459"/>
  <c r="L40" i="459"/>
  <c r="N40" i="459" s="1"/>
  <c r="U41" i="459"/>
  <c r="L44" i="459"/>
  <c r="N44" i="459" s="1"/>
  <c r="U45" i="459"/>
  <c r="L48" i="459"/>
  <c r="N48" i="459" s="1"/>
  <c r="U49" i="459"/>
  <c r="L52" i="459"/>
  <c r="N52" i="459" s="1"/>
  <c r="U53" i="459"/>
  <c r="L56" i="459"/>
  <c r="N56" i="459" s="1"/>
  <c r="U57" i="459"/>
  <c r="L60" i="459"/>
  <c r="N60" i="459" s="1"/>
  <c r="U61" i="459"/>
  <c r="L64" i="459"/>
  <c r="N64" i="459" s="1"/>
  <c r="U65" i="459"/>
  <c r="L68" i="459"/>
  <c r="N68" i="459" s="1"/>
  <c r="U69" i="459"/>
  <c r="L72" i="459"/>
  <c r="N72" i="459" s="1"/>
  <c r="U73" i="459"/>
  <c r="L76" i="459"/>
  <c r="N76" i="459" s="1"/>
  <c r="U77" i="459"/>
  <c r="L80" i="459"/>
  <c r="N80" i="459" s="1"/>
  <c r="M83" i="459"/>
  <c r="O83" i="459" s="1"/>
  <c r="L88" i="459"/>
  <c r="N88" i="459" s="1"/>
  <c r="M91" i="459"/>
  <c r="O91" i="459" s="1"/>
  <c r="L96" i="459"/>
  <c r="N96" i="459" s="1"/>
  <c r="M99" i="459"/>
  <c r="O99" i="459" s="1"/>
  <c r="L104" i="459"/>
  <c r="N104" i="459" s="1"/>
  <c r="M107" i="459"/>
  <c r="O107" i="459" s="1"/>
  <c r="M115" i="459"/>
  <c r="O115" i="459" s="1"/>
  <c r="L120" i="459"/>
  <c r="N120" i="459" s="1"/>
  <c r="M123" i="459"/>
  <c r="O123" i="459" s="1"/>
  <c r="L128" i="459"/>
  <c r="N128" i="459" s="1"/>
  <c r="M131" i="459"/>
  <c r="O131" i="459" s="1"/>
  <c r="L136" i="459"/>
  <c r="N136" i="459" s="1"/>
  <c r="M139" i="459"/>
  <c r="O139" i="459" s="1"/>
  <c r="L144" i="459"/>
  <c r="N144" i="459" s="1"/>
  <c r="Q20" i="460"/>
  <c r="T20" i="460" s="1"/>
  <c r="Q22" i="460"/>
  <c r="T22" i="460" s="1"/>
  <c r="Q24" i="460"/>
  <c r="T24" i="460" s="1"/>
  <c r="Q26" i="460"/>
  <c r="T26" i="460" s="1"/>
  <c r="Q28" i="460"/>
  <c r="T28" i="460" s="1"/>
  <c r="Q30" i="460"/>
  <c r="T30" i="460" s="1"/>
  <c r="Q32" i="460"/>
  <c r="T32" i="460" s="1"/>
  <c r="Q34" i="460"/>
  <c r="T34" i="460" s="1"/>
  <c r="Q36" i="460"/>
  <c r="T36" i="460" s="1"/>
  <c r="Q38" i="460"/>
  <c r="T38" i="460" s="1"/>
  <c r="Q40" i="460"/>
  <c r="T40" i="460" s="1"/>
  <c r="Q42" i="460"/>
  <c r="T42" i="460" s="1"/>
  <c r="Q44" i="460"/>
  <c r="T44" i="460" s="1"/>
  <c r="Q46" i="460"/>
  <c r="T46" i="460" s="1"/>
  <c r="Q48" i="460"/>
  <c r="T48" i="460" s="1"/>
  <c r="Q50" i="460"/>
  <c r="T50" i="460" s="1"/>
  <c r="Q52" i="460"/>
  <c r="T52" i="460" s="1"/>
  <c r="Q54" i="460"/>
  <c r="T54" i="460" s="1"/>
  <c r="Q56" i="460"/>
  <c r="T56" i="460" s="1"/>
  <c r="Q58" i="460"/>
  <c r="T58" i="460" s="1"/>
  <c r="Q60" i="460"/>
  <c r="T60" i="460" s="1"/>
  <c r="Q62" i="460"/>
  <c r="T62" i="460" s="1"/>
  <c r="Q64" i="460"/>
  <c r="T64" i="460" s="1"/>
  <c r="Q66" i="460"/>
  <c r="T66" i="460" s="1"/>
  <c r="Q68" i="460"/>
  <c r="T68" i="460" s="1"/>
  <c r="Q70" i="460"/>
  <c r="T70" i="460" s="1"/>
  <c r="Q72" i="460"/>
  <c r="T72" i="460" s="1"/>
  <c r="Q74" i="460"/>
  <c r="T74" i="460" s="1"/>
  <c r="Q76" i="460"/>
  <c r="T76" i="460" s="1"/>
  <c r="Q78" i="460"/>
  <c r="T78" i="460" s="1"/>
  <c r="Q80" i="460"/>
  <c r="T80" i="460" s="1"/>
  <c r="Q82" i="460"/>
  <c r="T82" i="460" s="1"/>
  <c r="Q84" i="460"/>
  <c r="T84" i="460" s="1"/>
  <c r="Q88" i="460"/>
  <c r="T88" i="460" s="1"/>
  <c r="Q92" i="460"/>
  <c r="T92" i="460" s="1"/>
  <c r="Q96" i="460"/>
  <c r="T96" i="460" s="1"/>
  <c r="Q100" i="460"/>
  <c r="T100" i="460" s="1"/>
  <c r="Q104" i="460"/>
  <c r="T104" i="460" s="1"/>
  <c r="Q108" i="460"/>
  <c r="T108" i="460" s="1"/>
  <c r="Q112" i="460"/>
  <c r="T112" i="460" s="1"/>
  <c r="Q116" i="460"/>
  <c r="T116" i="460" s="1"/>
  <c r="Q120" i="460"/>
  <c r="T120" i="460" s="1"/>
  <c r="Q124" i="460"/>
  <c r="T124" i="460" s="1"/>
  <c r="Q128" i="460"/>
  <c r="T128" i="460" s="1"/>
  <c r="Q132" i="460"/>
  <c r="T132" i="460" s="1"/>
  <c r="Q136" i="460"/>
  <c r="T136" i="460" s="1"/>
  <c r="Q140" i="460"/>
  <c r="T140" i="460" s="1"/>
  <c r="Q144" i="460"/>
  <c r="T144" i="460" s="1"/>
  <c r="Q148" i="460"/>
  <c r="T148" i="460" s="1"/>
  <c r="Q85" i="461"/>
  <c r="T85" i="461" s="1"/>
  <c r="Q89" i="461"/>
  <c r="T89" i="461" s="1"/>
  <c r="Q93" i="461"/>
  <c r="T93" i="461" s="1"/>
  <c r="Q97" i="461"/>
  <c r="T97" i="461" s="1"/>
  <c r="Q101" i="461"/>
  <c r="T101" i="461" s="1"/>
  <c r="Q105" i="461"/>
  <c r="T105" i="461" s="1"/>
  <c r="Q109" i="461"/>
  <c r="T109" i="461" s="1"/>
  <c r="Q113" i="461"/>
  <c r="T113" i="461" s="1"/>
  <c r="Q117" i="461"/>
  <c r="T117" i="461" s="1"/>
  <c r="Q121" i="461"/>
  <c r="T121" i="461" s="1"/>
  <c r="Q125" i="461"/>
  <c r="T125" i="461" s="1"/>
  <c r="Q129" i="461"/>
  <c r="T129" i="461" s="1"/>
  <c r="Q133" i="461"/>
  <c r="T133" i="461" s="1"/>
  <c r="Q137" i="461"/>
  <c r="T137" i="461" s="1"/>
  <c r="Q141" i="461"/>
  <c r="T141" i="461" s="1"/>
  <c r="Q145" i="461"/>
  <c r="T145" i="461" s="1"/>
  <c r="Q149" i="462"/>
  <c r="T149" i="462" s="1"/>
  <c r="Q148" i="462"/>
  <c r="T148" i="462" s="1"/>
  <c r="Q147" i="462"/>
  <c r="T147" i="462" s="1"/>
  <c r="Q146" i="462"/>
  <c r="T146" i="462" s="1"/>
  <c r="Q145" i="462"/>
  <c r="T145" i="462" s="1"/>
  <c r="Q144" i="462"/>
  <c r="T144" i="462" s="1"/>
  <c r="Q143" i="462"/>
  <c r="T143" i="462" s="1"/>
  <c r="Q142" i="462"/>
  <c r="T142" i="462" s="1"/>
  <c r="Q141" i="462"/>
  <c r="T141" i="462" s="1"/>
  <c r="Q140" i="462"/>
  <c r="T140" i="462" s="1"/>
  <c r="Q139" i="462"/>
  <c r="T139" i="462" s="1"/>
  <c r="Q138" i="462"/>
  <c r="T138" i="462" s="1"/>
  <c r="Q137" i="462"/>
  <c r="T137" i="462" s="1"/>
  <c r="Q136" i="462"/>
  <c r="T136" i="462" s="1"/>
  <c r="Q135" i="462"/>
  <c r="T135" i="462" s="1"/>
  <c r="Q134" i="462"/>
  <c r="T134" i="462" s="1"/>
  <c r="Q133" i="462"/>
  <c r="T133" i="462" s="1"/>
  <c r="Q132" i="462"/>
  <c r="T132" i="462" s="1"/>
  <c r="Q131" i="462"/>
  <c r="T131" i="462" s="1"/>
  <c r="Q130" i="462"/>
  <c r="T130" i="462" s="1"/>
  <c r="Q129" i="462"/>
  <c r="T129" i="462" s="1"/>
  <c r="Q128" i="462"/>
  <c r="T128" i="462" s="1"/>
  <c r="Q127" i="462"/>
  <c r="T127" i="462" s="1"/>
  <c r="Q126" i="462"/>
  <c r="T126" i="462" s="1"/>
  <c r="Q125" i="462"/>
  <c r="T125" i="462" s="1"/>
  <c r="Q124" i="462"/>
  <c r="T124" i="462" s="1"/>
  <c r="Q123" i="462"/>
  <c r="T123" i="462" s="1"/>
  <c r="Q122" i="462"/>
  <c r="T122" i="462" s="1"/>
  <c r="Q121" i="462"/>
  <c r="T121" i="462" s="1"/>
  <c r="Q120" i="462"/>
  <c r="T120" i="462" s="1"/>
  <c r="Q119" i="462"/>
  <c r="T119" i="462" s="1"/>
  <c r="Q118" i="462"/>
  <c r="T118" i="462" s="1"/>
  <c r="Q117" i="462"/>
  <c r="T117" i="462" s="1"/>
  <c r="Q116" i="462"/>
  <c r="T116" i="462" s="1"/>
  <c r="Q115" i="462"/>
  <c r="T115" i="462" s="1"/>
  <c r="Q114" i="462"/>
  <c r="T114" i="462" s="1"/>
  <c r="Q113" i="462"/>
  <c r="T113" i="462" s="1"/>
  <c r="Q112" i="462"/>
  <c r="T112" i="462" s="1"/>
  <c r="Q111" i="462"/>
  <c r="T111" i="462" s="1"/>
  <c r="Q110" i="462"/>
  <c r="T110" i="462" s="1"/>
  <c r="Q109" i="462"/>
  <c r="T109" i="462" s="1"/>
  <c r="Q108" i="462"/>
  <c r="T108" i="462" s="1"/>
  <c r="Q107" i="462"/>
  <c r="T107" i="462" s="1"/>
  <c r="Q106" i="462"/>
  <c r="T106" i="462" s="1"/>
  <c r="Q105" i="462"/>
  <c r="T105" i="462" s="1"/>
  <c r="Q104" i="462"/>
  <c r="T104" i="462" s="1"/>
  <c r="Q103" i="462"/>
  <c r="T103" i="462" s="1"/>
  <c r="Q102" i="462"/>
  <c r="T102" i="462" s="1"/>
  <c r="Q101" i="462"/>
  <c r="T101" i="462" s="1"/>
  <c r="Q100" i="462"/>
  <c r="T100" i="462" s="1"/>
  <c r="Q99" i="462"/>
  <c r="T99" i="462" s="1"/>
  <c r="Q98" i="462"/>
  <c r="T98" i="462" s="1"/>
  <c r="Q97" i="462"/>
  <c r="T97" i="462" s="1"/>
  <c r="Q96" i="462"/>
  <c r="T96" i="462" s="1"/>
  <c r="Q95" i="462"/>
  <c r="T95" i="462" s="1"/>
  <c r="Q94" i="462"/>
  <c r="T94" i="462" s="1"/>
  <c r="Q93" i="462"/>
  <c r="T93" i="462" s="1"/>
  <c r="Q92" i="462"/>
  <c r="T92" i="462" s="1"/>
  <c r="Q91" i="462"/>
  <c r="T91" i="462" s="1"/>
  <c r="Q90" i="462"/>
  <c r="T90" i="462" s="1"/>
  <c r="Q89" i="462"/>
  <c r="T89" i="462" s="1"/>
  <c r="Q88" i="462"/>
  <c r="T88" i="462" s="1"/>
  <c r="Q87" i="462"/>
  <c r="T87" i="462" s="1"/>
  <c r="Q86" i="462"/>
  <c r="T86" i="462" s="1"/>
  <c r="Q85" i="462"/>
  <c r="T85" i="462" s="1"/>
  <c r="Q84" i="462"/>
  <c r="T84" i="462" s="1"/>
  <c r="Q80" i="462"/>
  <c r="T80" i="462" s="1"/>
  <c r="Q76" i="462"/>
  <c r="T76" i="462" s="1"/>
  <c r="Q72" i="462"/>
  <c r="T72" i="462" s="1"/>
  <c r="Q68" i="462"/>
  <c r="T68" i="462" s="1"/>
  <c r="Q64" i="462"/>
  <c r="T64" i="462" s="1"/>
  <c r="Q60" i="462"/>
  <c r="T60" i="462" s="1"/>
  <c r="Q56" i="462"/>
  <c r="T56" i="462" s="1"/>
  <c r="Q52" i="462"/>
  <c r="T52" i="462" s="1"/>
  <c r="Q48" i="462"/>
  <c r="T48" i="462" s="1"/>
  <c r="Q44" i="462"/>
  <c r="T44" i="462" s="1"/>
  <c r="Q40" i="462"/>
  <c r="T40" i="462" s="1"/>
  <c r="Q36" i="462"/>
  <c r="T36" i="462" s="1"/>
  <c r="Q32" i="462"/>
  <c r="T32" i="462" s="1"/>
  <c r="Q28" i="462"/>
  <c r="T28" i="462" s="1"/>
  <c r="Q24" i="462"/>
  <c r="T24" i="462" s="1"/>
  <c r="Q20" i="462"/>
  <c r="T20" i="462" s="1"/>
  <c r="Q21" i="462"/>
  <c r="T21" i="462" s="1"/>
  <c r="Q22" i="462"/>
  <c r="T22" i="462" s="1"/>
  <c r="Q23" i="462"/>
  <c r="T23" i="462" s="1"/>
  <c r="Q26" i="462"/>
  <c r="T26" i="462" s="1"/>
  <c r="Q30" i="462"/>
  <c r="T30" i="462" s="1"/>
  <c r="Q34" i="462"/>
  <c r="T34" i="462" s="1"/>
  <c r="Q38" i="462"/>
  <c r="T38" i="462" s="1"/>
  <c r="Q42" i="462"/>
  <c r="T42" i="462" s="1"/>
  <c r="Q46" i="462"/>
  <c r="T46" i="462" s="1"/>
  <c r="Q50" i="462"/>
  <c r="T50" i="462" s="1"/>
  <c r="Q54" i="462"/>
  <c r="T54" i="462" s="1"/>
  <c r="Q58" i="462"/>
  <c r="T58" i="462" s="1"/>
  <c r="Q62" i="462"/>
  <c r="T62" i="462" s="1"/>
  <c r="Q66" i="462"/>
  <c r="T66" i="462" s="1"/>
  <c r="Q70" i="462"/>
  <c r="T70" i="462" s="1"/>
  <c r="Q74" i="462"/>
  <c r="T74" i="462" s="1"/>
  <c r="Q78" i="462"/>
  <c r="T78" i="462" s="1"/>
  <c r="Q82" i="462"/>
  <c r="T82" i="462" s="1"/>
  <c r="J159" i="462"/>
  <c r="I161" i="462" s="1"/>
  <c r="J161" i="462" s="1"/>
  <c r="I163" i="462" s="1"/>
  <c r="J163" i="462" s="1"/>
  <c r="I165" i="462" s="1"/>
  <c r="Z20" i="462"/>
  <c r="AA20" i="462" s="1"/>
  <c r="L21" i="463"/>
  <c r="N21" i="463" s="1"/>
  <c r="M24" i="463"/>
  <c r="O24" i="463" s="1"/>
  <c r="L27" i="463"/>
  <c r="N27" i="463" s="1"/>
  <c r="M30" i="463"/>
  <c r="O30" i="463" s="1"/>
  <c r="L33" i="463"/>
  <c r="N33" i="463" s="1"/>
  <c r="M38" i="463"/>
  <c r="O38" i="463" s="1"/>
  <c r="L41" i="463"/>
  <c r="N41" i="463" s="1"/>
  <c r="M46" i="463"/>
  <c r="O46" i="463" s="1"/>
  <c r="L49" i="463"/>
  <c r="N49" i="463" s="1"/>
  <c r="M54" i="463"/>
  <c r="O54" i="463" s="1"/>
  <c r="L57" i="463"/>
  <c r="N57" i="463" s="1"/>
  <c r="M62" i="463"/>
  <c r="O62" i="463" s="1"/>
  <c r="L65" i="463"/>
  <c r="N65" i="463" s="1"/>
  <c r="M70" i="463"/>
  <c r="O70" i="463" s="1"/>
  <c r="L73" i="463"/>
  <c r="N73" i="463" s="1"/>
  <c r="L83" i="463"/>
  <c r="N83" i="463" s="1"/>
  <c r="L95" i="463"/>
  <c r="N95" i="463" s="1"/>
  <c r="M100" i="463"/>
  <c r="O100" i="463" s="1"/>
  <c r="L120" i="463"/>
  <c r="N120" i="463" s="1"/>
  <c r="L121" i="463"/>
  <c r="N121" i="463" s="1"/>
  <c r="M125" i="463"/>
  <c r="O125" i="463" s="1"/>
  <c r="L133" i="463"/>
  <c r="N133" i="463" s="1"/>
  <c r="M138" i="463"/>
  <c r="O138" i="463" s="1"/>
  <c r="L81" i="464"/>
  <c r="N81" i="464" s="1"/>
  <c r="M86" i="464"/>
  <c r="O86" i="464" s="1"/>
  <c r="L94" i="464"/>
  <c r="N94" i="464" s="1"/>
  <c r="M99" i="464"/>
  <c r="O99" i="464" s="1"/>
  <c r="L120" i="464"/>
  <c r="N120" i="464" s="1"/>
  <c r="M125" i="464"/>
  <c r="O125" i="464" s="1"/>
  <c r="L145" i="464"/>
  <c r="N145" i="464" s="1"/>
  <c r="R28" i="465"/>
  <c r="U28" i="465" s="1"/>
  <c r="R32" i="465"/>
  <c r="U32" i="465" s="1"/>
  <c r="R36" i="465"/>
  <c r="U36" i="465" s="1"/>
  <c r="R40" i="465"/>
  <c r="U40" i="465" s="1"/>
  <c r="R44" i="465"/>
  <c r="U44" i="465" s="1"/>
  <c r="R48" i="465"/>
  <c r="U48" i="465" s="1"/>
  <c r="R52" i="465"/>
  <c r="U52" i="465" s="1"/>
  <c r="R56" i="465"/>
  <c r="U56" i="465" s="1"/>
  <c r="R60" i="465"/>
  <c r="U60" i="465" s="1"/>
  <c r="R64" i="465"/>
  <c r="U64" i="465" s="1"/>
  <c r="R68" i="465"/>
  <c r="U68" i="465" s="1"/>
  <c r="R72" i="465"/>
  <c r="U72" i="465" s="1"/>
  <c r="R76" i="465"/>
  <c r="U76" i="465" s="1"/>
  <c r="Q81" i="465"/>
  <c r="T81" i="465" s="1"/>
  <c r="R101" i="465"/>
  <c r="U101" i="465" s="1"/>
  <c r="R117" i="465"/>
  <c r="U117" i="465" s="1"/>
  <c r="R133" i="465"/>
  <c r="U133" i="465" s="1"/>
  <c r="R149" i="465"/>
  <c r="U149" i="465" s="1"/>
  <c r="R27" i="466"/>
  <c r="U27" i="466" s="1"/>
  <c r="R31" i="466"/>
  <c r="U31" i="466" s="1"/>
  <c r="Q36" i="466"/>
  <c r="T36" i="466" s="1"/>
  <c r="R55" i="466"/>
  <c r="U55" i="466" s="1"/>
  <c r="R39" i="467"/>
  <c r="U39" i="467" s="1"/>
  <c r="R20" i="460"/>
  <c r="U20" i="460" s="1"/>
  <c r="R24" i="460"/>
  <c r="U24" i="460" s="1"/>
  <c r="R28" i="460"/>
  <c r="U28" i="460" s="1"/>
  <c r="R32" i="460"/>
  <c r="U32" i="460" s="1"/>
  <c r="R36" i="460"/>
  <c r="U36" i="460" s="1"/>
  <c r="R40" i="460"/>
  <c r="U40" i="460" s="1"/>
  <c r="R44" i="460"/>
  <c r="U44" i="460" s="1"/>
  <c r="R48" i="460"/>
  <c r="U48" i="460" s="1"/>
  <c r="R52" i="460"/>
  <c r="U52" i="460" s="1"/>
  <c r="R56" i="460"/>
  <c r="U56" i="460" s="1"/>
  <c r="R60" i="460"/>
  <c r="U60" i="460" s="1"/>
  <c r="R64" i="460"/>
  <c r="U64" i="460" s="1"/>
  <c r="R68" i="460"/>
  <c r="U68" i="460" s="1"/>
  <c r="R72" i="460"/>
  <c r="U72" i="460" s="1"/>
  <c r="R76" i="460"/>
  <c r="U76" i="460" s="1"/>
  <c r="R80" i="460"/>
  <c r="U80" i="460" s="1"/>
  <c r="R84" i="460"/>
  <c r="U84" i="460" s="1"/>
  <c r="R85" i="460"/>
  <c r="U85" i="460" s="1"/>
  <c r="R86" i="460"/>
  <c r="U86" i="460" s="1"/>
  <c r="R87" i="460"/>
  <c r="U87" i="460" s="1"/>
  <c r="R88" i="460"/>
  <c r="U88" i="460" s="1"/>
  <c r="R89" i="460"/>
  <c r="U89" i="460" s="1"/>
  <c r="R90" i="460"/>
  <c r="U90" i="460" s="1"/>
  <c r="R91" i="460"/>
  <c r="U91" i="460" s="1"/>
  <c r="R92" i="460"/>
  <c r="U92" i="460" s="1"/>
  <c r="R93" i="460"/>
  <c r="U93" i="460" s="1"/>
  <c r="R94" i="460"/>
  <c r="U94" i="460" s="1"/>
  <c r="R95" i="460"/>
  <c r="U95" i="460" s="1"/>
  <c r="R96" i="460"/>
  <c r="U96" i="460" s="1"/>
  <c r="R97" i="460"/>
  <c r="U97" i="460" s="1"/>
  <c r="R98" i="460"/>
  <c r="U98" i="460" s="1"/>
  <c r="R99" i="460"/>
  <c r="U99" i="460" s="1"/>
  <c r="R100" i="460"/>
  <c r="U100" i="460" s="1"/>
  <c r="R101" i="460"/>
  <c r="U101" i="460" s="1"/>
  <c r="R102" i="460"/>
  <c r="U102" i="460" s="1"/>
  <c r="R103" i="460"/>
  <c r="U103" i="460" s="1"/>
  <c r="R104" i="460"/>
  <c r="U104" i="460" s="1"/>
  <c r="R105" i="460"/>
  <c r="U105" i="460" s="1"/>
  <c r="R106" i="460"/>
  <c r="U106" i="460" s="1"/>
  <c r="R107" i="460"/>
  <c r="U107" i="460" s="1"/>
  <c r="R108" i="460"/>
  <c r="U108" i="460" s="1"/>
  <c r="R109" i="460"/>
  <c r="U109" i="460" s="1"/>
  <c r="R110" i="460"/>
  <c r="U110" i="460" s="1"/>
  <c r="R111" i="460"/>
  <c r="U111" i="460" s="1"/>
  <c r="R112" i="460"/>
  <c r="U112" i="460" s="1"/>
  <c r="R113" i="460"/>
  <c r="U113" i="460" s="1"/>
  <c r="R114" i="460"/>
  <c r="U114" i="460" s="1"/>
  <c r="R115" i="460"/>
  <c r="U115" i="460" s="1"/>
  <c r="R116" i="460"/>
  <c r="U116" i="460" s="1"/>
  <c r="R117" i="460"/>
  <c r="U117" i="460" s="1"/>
  <c r="R118" i="460"/>
  <c r="U118" i="460" s="1"/>
  <c r="R119" i="460"/>
  <c r="U119" i="460" s="1"/>
  <c r="R120" i="460"/>
  <c r="U120" i="460" s="1"/>
  <c r="R121" i="460"/>
  <c r="U121" i="460" s="1"/>
  <c r="R122" i="460"/>
  <c r="U122" i="460" s="1"/>
  <c r="R123" i="460"/>
  <c r="U123" i="460" s="1"/>
  <c r="R124" i="460"/>
  <c r="U124" i="460" s="1"/>
  <c r="R125" i="460"/>
  <c r="U125" i="460" s="1"/>
  <c r="R126" i="460"/>
  <c r="U126" i="460" s="1"/>
  <c r="R127" i="460"/>
  <c r="U127" i="460" s="1"/>
  <c r="R128" i="460"/>
  <c r="U128" i="460" s="1"/>
  <c r="R129" i="460"/>
  <c r="U129" i="460" s="1"/>
  <c r="R130" i="460"/>
  <c r="U130" i="460" s="1"/>
  <c r="R131" i="460"/>
  <c r="U131" i="460" s="1"/>
  <c r="R132" i="460"/>
  <c r="U132" i="460" s="1"/>
  <c r="R133" i="460"/>
  <c r="U133" i="460" s="1"/>
  <c r="R134" i="460"/>
  <c r="U134" i="460" s="1"/>
  <c r="R135" i="460"/>
  <c r="U135" i="460" s="1"/>
  <c r="R136" i="460"/>
  <c r="U136" i="460" s="1"/>
  <c r="R137" i="460"/>
  <c r="U137" i="460" s="1"/>
  <c r="R138" i="460"/>
  <c r="U138" i="460" s="1"/>
  <c r="R139" i="460"/>
  <c r="U139" i="460" s="1"/>
  <c r="R140" i="460"/>
  <c r="U140" i="460" s="1"/>
  <c r="R141" i="460"/>
  <c r="U141" i="460" s="1"/>
  <c r="R142" i="460"/>
  <c r="U142" i="460" s="1"/>
  <c r="R143" i="460"/>
  <c r="U143" i="460" s="1"/>
  <c r="R144" i="460"/>
  <c r="U144" i="460" s="1"/>
  <c r="R145" i="460"/>
  <c r="U145" i="460" s="1"/>
  <c r="R146" i="460"/>
  <c r="U146" i="460" s="1"/>
  <c r="R147" i="460"/>
  <c r="U147" i="460" s="1"/>
  <c r="R148" i="460"/>
  <c r="U148" i="460" s="1"/>
  <c r="R149" i="460"/>
  <c r="U149" i="460" s="1"/>
  <c r="R22" i="461"/>
  <c r="U22" i="461" s="1"/>
  <c r="R26" i="461"/>
  <c r="U26" i="461" s="1"/>
  <c r="R30" i="461"/>
  <c r="U30" i="461" s="1"/>
  <c r="R34" i="461"/>
  <c r="U34" i="461" s="1"/>
  <c r="R38" i="461"/>
  <c r="U38" i="461" s="1"/>
  <c r="R42" i="461"/>
  <c r="U42" i="461" s="1"/>
  <c r="R46" i="461"/>
  <c r="U46" i="461" s="1"/>
  <c r="R50" i="461"/>
  <c r="U50" i="461" s="1"/>
  <c r="R54" i="461"/>
  <c r="U54" i="461" s="1"/>
  <c r="R58" i="461"/>
  <c r="U58" i="461" s="1"/>
  <c r="R62" i="461"/>
  <c r="U62" i="461" s="1"/>
  <c r="R66" i="461"/>
  <c r="U66" i="461" s="1"/>
  <c r="R70" i="461"/>
  <c r="U70" i="461" s="1"/>
  <c r="R74" i="461"/>
  <c r="U74" i="461" s="1"/>
  <c r="R78" i="461"/>
  <c r="U78" i="461" s="1"/>
  <c r="Q149" i="461"/>
  <c r="T149" i="461" s="1"/>
  <c r="R83" i="462"/>
  <c r="U83" i="462" s="1"/>
  <c r="R79" i="462"/>
  <c r="U79" i="462" s="1"/>
  <c r="R75" i="462"/>
  <c r="U75" i="462" s="1"/>
  <c r="R71" i="462"/>
  <c r="U71" i="462" s="1"/>
  <c r="R67" i="462"/>
  <c r="U67" i="462" s="1"/>
  <c r="R63" i="462"/>
  <c r="U63" i="462" s="1"/>
  <c r="R59" i="462"/>
  <c r="U59" i="462" s="1"/>
  <c r="R55" i="462"/>
  <c r="U55" i="462" s="1"/>
  <c r="R51" i="462"/>
  <c r="U51" i="462" s="1"/>
  <c r="R47" i="462"/>
  <c r="U47" i="462" s="1"/>
  <c r="R43" i="462"/>
  <c r="U43" i="462" s="1"/>
  <c r="R39" i="462"/>
  <c r="U39" i="462" s="1"/>
  <c r="R35" i="462"/>
  <c r="U35" i="462" s="1"/>
  <c r="R31" i="462"/>
  <c r="U31" i="462" s="1"/>
  <c r="R27" i="462"/>
  <c r="U27" i="462" s="1"/>
  <c r="L20" i="463"/>
  <c r="N20" i="463" s="1"/>
  <c r="L24" i="463"/>
  <c r="N24" i="463" s="1"/>
  <c r="L28" i="463"/>
  <c r="N28" i="463" s="1"/>
  <c r="L32" i="463"/>
  <c r="N32" i="463" s="1"/>
  <c r="L36" i="463"/>
  <c r="N36" i="463" s="1"/>
  <c r="L40" i="463"/>
  <c r="N40" i="463" s="1"/>
  <c r="L44" i="463"/>
  <c r="N44" i="463" s="1"/>
  <c r="L48" i="463"/>
  <c r="N48" i="463" s="1"/>
  <c r="L52" i="463"/>
  <c r="N52" i="463" s="1"/>
  <c r="L56" i="463"/>
  <c r="N56" i="463" s="1"/>
  <c r="L60" i="463"/>
  <c r="N60" i="463" s="1"/>
  <c r="L64" i="463"/>
  <c r="N64" i="463" s="1"/>
  <c r="L68" i="463"/>
  <c r="N68" i="463" s="1"/>
  <c r="L72" i="463"/>
  <c r="N72" i="463" s="1"/>
  <c r="L76" i="463"/>
  <c r="N76" i="463" s="1"/>
  <c r="M92" i="463"/>
  <c r="O92" i="463" s="1"/>
  <c r="L96" i="463"/>
  <c r="N96" i="463" s="1"/>
  <c r="M101" i="463"/>
  <c r="O101" i="463" s="1"/>
  <c r="M110" i="463"/>
  <c r="O110" i="463" s="1"/>
  <c r="M124" i="463"/>
  <c r="O124" i="463" s="1"/>
  <c r="L128" i="463"/>
  <c r="N128" i="463" s="1"/>
  <c r="M133" i="463"/>
  <c r="O133" i="463" s="1"/>
  <c r="M142" i="463"/>
  <c r="O142" i="463" s="1"/>
  <c r="L17" i="464"/>
  <c r="N17" i="464" s="1"/>
  <c r="T17" i="464"/>
  <c r="L19" i="464"/>
  <c r="N19" i="464" s="1"/>
  <c r="L21" i="464"/>
  <c r="N21" i="464" s="1"/>
  <c r="L23" i="464"/>
  <c r="N23" i="464" s="1"/>
  <c r="L25" i="464"/>
  <c r="N25" i="464" s="1"/>
  <c r="L27" i="464"/>
  <c r="N27" i="464" s="1"/>
  <c r="L29" i="464"/>
  <c r="N29" i="464" s="1"/>
  <c r="L31" i="464"/>
  <c r="N31" i="464" s="1"/>
  <c r="L33" i="464"/>
  <c r="N33" i="464" s="1"/>
  <c r="L35" i="464"/>
  <c r="N35" i="464" s="1"/>
  <c r="L37" i="464"/>
  <c r="N37" i="464" s="1"/>
  <c r="L39" i="464"/>
  <c r="N39" i="464" s="1"/>
  <c r="L41" i="464"/>
  <c r="N41" i="464" s="1"/>
  <c r="L43" i="464"/>
  <c r="N43" i="464" s="1"/>
  <c r="L45" i="464"/>
  <c r="N45" i="464" s="1"/>
  <c r="L47" i="464"/>
  <c r="N47" i="464" s="1"/>
  <c r="L49" i="464"/>
  <c r="N49" i="464" s="1"/>
  <c r="L51" i="464"/>
  <c r="N51" i="464" s="1"/>
  <c r="L53" i="464"/>
  <c r="N53" i="464" s="1"/>
  <c r="L55" i="464"/>
  <c r="N55" i="464" s="1"/>
  <c r="L57" i="464"/>
  <c r="N57" i="464" s="1"/>
  <c r="L59" i="464"/>
  <c r="N59" i="464" s="1"/>
  <c r="L61" i="464"/>
  <c r="N61" i="464" s="1"/>
  <c r="L63" i="464"/>
  <c r="N63" i="464" s="1"/>
  <c r="L65" i="464"/>
  <c r="N65" i="464" s="1"/>
  <c r="L67" i="464"/>
  <c r="N67" i="464" s="1"/>
  <c r="L69" i="464"/>
  <c r="N69" i="464" s="1"/>
  <c r="L71" i="464"/>
  <c r="N71" i="464" s="1"/>
  <c r="L73" i="464"/>
  <c r="N73" i="464" s="1"/>
  <c r="L75" i="464"/>
  <c r="N75" i="464" s="1"/>
  <c r="L77" i="464"/>
  <c r="N77" i="464" s="1"/>
  <c r="L79" i="464"/>
  <c r="N79" i="464" s="1"/>
  <c r="M87" i="464"/>
  <c r="O87" i="464" s="1"/>
  <c r="M101" i="464"/>
  <c r="O101" i="464" s="1"/>
  <c r="L105" i="464"/>
  <c r="N105" i="464" s="1"/>
  <c r="M110" i="464"/>
  <c r="O110" i="464" s="1"/>
  <c r="M119" i="464"/>
  <c r="O119" i="464" s="1"/>
  <c r="M133" i="464"/>
  <c r="O133" i="464" s="1"/>
  <c r="L137" i="464"/>
  <c r="N137" i="464" s="1"/>
  <c r="M142" i="464"/>
  <c r="O142" i="464" s="1"/>
  <c r="R83" i="465"/>
  <c r="U83" i="465" s="1"/>
  <c r="R79" i="465"/>
  <c r="U79" i="465" s="1"/>
  <c r="R75" i="465"/>
  <c r="U75" i="465" s="1"/>
  <c r="R71" i="465"/>
  <c r="U71" i="465" s="1"/>
  <c r="R67" i="465"/>
  <c r="U67" i="465" s="1"/>
  <c r="R63" i="465"/>
  <c r="U63" i="465" s="1"/>
  <c r="R59" i="465"/>
  <c r="U59" i="465" s="1"/>
  <c r="R55" i="465"/>
  <c r="U55" i="465" s="1"/>
  <c r="R51" i="465"/>
  <c r="U51" i="465" s="1"/>
  <c r="R47" i="465"/>
  <c r="U47" i="465" s="1"/>
  <c r="R43" i="465"/>
  <c r="U43" i="465" s="1"/>
  <c r="R39" i="465"/>
  <c r="U39" i="465" s="1"/>
  <c r="R35" i="465"/>
  <c r="U35" i="465" s="1"/>
  <c r="R31" i="465"/>
  <c r="U31" i="465" s="1"/>
  <c r="R99" i="465"/>
  <c r="U99" i="465" s="1"/>
  <c r="R97" i="465"/>
  <c r="U97" i="465" s="1"/>
  <c r="R95" i="465"/>
  <c r="U95" i="465" s="1"/>
  <c r="R93" i="465"/>
  <c r="U93" i="465" s="1"/>
  <c r="R91" i="465"/>
  <c r="U91" i="465" s="1"/>
  <c r="R89" i="465"/>
  <c r="U89" i="465" s="1"/>
  <c r="R87" i="465"/>
  <c r="U87" i="465" s="1"/>
  <c r="R78" i="465"/>
  <c r="U78" i="465" s="1"/>
  <c r="R20" i="465"/>
  <c r="U20" i="465" s="1"/>
  <c r="Q21" i="465"/>
  <c r="T21" i="465" s="1"/>
  <c r="Q23" i="465"/>
  <c r="T23" i="465" s="1"/>
  <c r="R23" i="465"/>
  <c r="U23" i="465" s="1"/>
  <c r="R24" i="465"/>
  <c r="U24" i="465" s="1"/>
  <c r="Q25" i="465"/>
  <c r="T25" i="465" s="1"/>
  <c r="Q27" i="465"/>
  <c r="T27" i="465" s="1"/>
  <c r="R27" i="465"/>
  <c r="U27" i="465" s="1"/>
  <c r="R108" i="465"/>
  <c r="U108" i="465" s="1"/>
  <c r="R116" i="465"/>
  <c r="U116" i="465" s="1"/>
  <c r="R124" i="465"/>
  <c r="U124" i="465" s="1"/>
  <c r="R132" i="465"/>
  <c r="U132" i="465" s="1"/>
  <c r="R140" i="465"/>
  <c r="U140" i="465" s="1"/>
  <c r="R148" i="465"/>
  <c r="U148" i="465" s="1"/>
  <c r="J165" i="465"/>
  <c r="Q28" i="466"/>
  <c r="T28" i="466" s="1"/>
  <c r="Q30" i="466"/>
  <c r="T30" i="466" s="1"/>
  <c r="Q38" i="466"/>
  <c r="T38" i="466" s="1"/>
  <c r="Q109" i="466"/>
  <c r="T109" i="466" s="1"/>
  <c r="R23" i="467"/>
  <c r="U23" i="467" s="1"/>
  <c r="L23" i="469"/>
  <c r="N23" i="469" s="1"/>
  <c r="L49" i="469"/>
  <c r="N49" i="469" s="1"/>
  <c r="R46" i="460"/>
  <c r="U46" i="460" s="1"/>
  <c r="R78" i="460"/>
  <c r="U78" i="460" s="1"/>
  <c r="R23" i="462"/>
  <c r="U23" i="462" s="1"/>
  <c r="R25" i="462"/>
  <c r="U25" i="462" s="1"/>
  <c r="R29" i="462"/>
  <c r="U29" i="462" s="1"/>
  <c r="R33" i="462"/>
  <c r="U33" i="462" s="1"/>
  <c r="R37" i="462"/>
  <c r="U37" i="462" s="1"/>
  <c r="R41" i="462"/>
  <c r="U41" i="462" s="1"/>
  <c r="R45" i="462"/>
  <c r="U45" i="462" s="1"/>
  <c r="R49" i="462"/>
  <c r="U49" i="462" s="1"/>
  <c r="R53" i="462"/>
  <c r="U53" i="462" s="1"/>
  <c r="R57" i="462"/>
  <c r="U57" i="462" s="1"/>
  <c r="R61" i="462"/>
  <c r="U61" i="462" s="1"/>
  <c r="R65" i="462"/>
  <c r="U65" i="462" s="1"/>
  <c r="R69" i="462"/>
  <c r="U69" i="462" s="1"/>
  <c r="R73" i="462"/>
  <c r="U73" i="462" s="1"/>
  <c r="R77" i="462"/>
  <c r="U77" i="462" s="1"/>
  <c r="R81" i="462"/>
  <c r="U81" i="462" s="1"/>
  <c r="L18" i="463"/>
  <c r="N18" i="463" s="1"/>
  <c r="L22" i="463"/>
  <c r="N22" i="463" s="1"/>
  <c r="L26" i="463"/>
  <c r="N26" i="463" s="1"/>
  <c r="L30" i="463"/>
  <c r="N30" i="463" s="1"/>
  <c r="L34" i="463"/>
  <c r="N34" i="463" s="1"/>
  <c r="L38" i="463"/>
  <c r="N38" i="463" s="1"/>
  <c r="L42" i="463"/>
  <c r="N42" i="463" s="1"/>
  <c r="L46" i="463"/>
  <c r="N46" i="463" s="1"/>
  <c r="L50" i="463"/>
  <c r="N50" i="463" s="1"/>
  <c r="L54" i="463"/>
  <c r="N54" i="463" s="1"/>
  <c r="L58" i="463"/>
  <c r="N58" i="463" s="1"/>
  <c r="L62" i="463"/>
  <c r="N62" i="463" s="1"/>
  <c r="L66" i="463"/>
  <c r="N66" i="463" s="1"/>
  <c r="L70" i="463"/>
  <c r="N70" i="463" s="1"/>
  <c r="L74" i="463"/>
  <c r="N74" i="463" s="1"/>
  <c r="M79" i="463"/>
  <c r="O79" i="463" s="1"/>
  <c r="L80" i="463"/>
  <c r="N80" i="463" s="1"/>
  <c r="M85" i="463"/>
  <c r="O85" i="463" s="1"/>
  <c r="M94" i="463"/>
  <c r="O94" i="463" s="1"/>
  <c r="M108" i="463"/>
  <c r="O108" i="463" s="1"/>
  <c r="L112" i="463"/>
  <c r="N112" i="463" s="1"/>
  <c r="M117" i="463"/>
  <c r="O117" i="463" s="1"/>
  <c r="M126" i="463"/>
  <c r="O126" i="463" s="1"/>
  <c r="M140" i="463"/>
  <c r="O140" i="463" s="1"/>
  <c r="L144" i="463"/>
  <c r="N144" i="463" s="1"/>
  <c r="M85" i="464"/>
  <c r="O85" i="464" s="1"/>
  <c r="L89" i="464"/>
  <c r="N89" i="464" s="1"/>
  <c r="M94" i="464"/>
  <c r="O94" i="464" s="1"/>
  <c r="M103" i="464"/>
  <c r="O103" i="464" s="1"/>
  <c r="M117" i="464"/>
  <c r="O117" i="464" s="1"/>
  <c r="L121" i="464"/>
  <c r="N121" i="464" s="1"/>
  <c r="M126" i="464"/>
  <c r="O126" i="464" s="1"/>
  <c r="M135" i="464"/>
  <c r="O135" i="464" s="1"/>
  <c r="R104" i="465"/>
  <c r="U104" i="465" s="1"/>
  <c r="R112" i="465"/>
  <c r="U112" i="465" s="1"/>
  <c r="R120" i="465"/>
  <c r="U120" i="465" s="1"/>
  <c r="R128" i="465"/>
  <c r="U128" i="465" s="1"/>
  <c r="R136" i="465"/>
  <c r="U136" i="465" s="1"/>
  <c r="R144" i="465"/>
  <c r="U144" i="465" s="1"/>
  <c r="Q32" i="466"/>
  <c r="T32" i="466" s="1"/>
  <c r="Q34" i="466"/>
  <c r="T34" i="466" s="1"/>
  <c r="Q62" i="466"/>
  <c r="T62" i="466" s="1"/>
  <c r="Q78" i="466"/>
  <c r="T78" i="466" s="1"/>
  <c r="L36" i="469"/>
  <c r="N36" i="469" s="1"/>
  <c r="L79" i="463"/>
  <c r="N79" i="463" s="1"/>
  <c r="L84" i="463"/>
  <c r="N84" i="463" s="1"/>
  <c r="M89" i="463"/>
  <c r="O89" i="463" s="1"/>
  <c r="L100" i="463"/>
  <c r="N100" i="463" s="1"/>
  <c r="M105" i="463"/>
  <c r="O105" i="463" s="1"/>
  <c r="L116" i="463"/>
  <c r="N116" i="463" s="1"/>
  <c r="M121" i="463"/>
  <c r="O121" i="463" s="1"/>
  <c r="L132" i="463"/>
  <c r="N132" i="463" s="1"/>
  <c r="M137" i="463"/>
  <c r="O137" i="463" s="1"/>
  <c r="M82" i="464"/>
  <c r="O82" i="464" s="1"/>
  <c r="L93" i="464"/>
  <c r="N93" i="464" s="1"/>
  <c r="M98" i="464"/>
  <c r="O98" i="464" s="1"/>
  <c r="L109" i="464"/>
  <c r="N109" i="464" s="1"/>
  <c r="M114" i="464"/>
  <c r="O114" i="464" s="1"/>
  <c r="L125" i="464"/>
  <c r="N125" i="464" s="1"/>
  <c r="M130" i="464"/>
  <c r="O130" i="464" s="1"/>
  <c r="L141" i="464"/>
  <c r="N141" i="464" s="1"/>
  <c r="Q100" i="465"/>
  <c r="T100" i="465" s="1"/>
  <c r="Q99" i="465"/>
  <c r="T99" i="465" s="1"/>
  <c r="Q98" i="465"/>
  <c r="T98" i="465" s="1"/>
  <c r="Q97" i="465"/>
  <c r="T97" i="465" s="1"/>
  <c r="Q96" i="465"/>
  <c r="T96" i="465" s="1"/>
  <c r="Q95" i="465"/>
  <c r="T95" i="465" s="1"/>
  <c r="Q94" i="465"/>
  <c r="T94" i="465" s="1"/>
  <c r="Q93" i="465"/>
  <c r="T93" i="465" s="1"/>
  <c r="Q92" i="465"/>
  <c r="T92" i="465" s="1"/>
  <c r="Q91" i="465"/>
  <c r="T91" i="465" s="1"/>
  <c r="Q90" i="465"/>
  <c r="T90" i="465" s="1"/>
  <c r="Q89" i="465"/>
  <c r="T89" i="465" s="1"/>
  <c r="Q88" i="465"/>
  <c r="T88" i="465" s="1"/>
  <c r="Q87" i="465"/>
  <c r="T87" i="465" s="1"/>
  <c r="Q86" i="465"/>
  <c r="T86" i="465" s="1"/>
  <c r="Q85" i="465"/>
  <c r="T85" i="465" s="1"/>
  <c r="Q84" i="465"/>
  <c r="T84" i="465" s="1"/>
  <c r="Q80" i="465"/>
  <c r="T80" i="465" s="1"/>
  <c r="Q76" i="465"/>
  <c r="T76" i="465" s="1"/>
  <c r="Q72" i="465"/>
  <c r="T72" i="465" s="1"/>
  <c r="Q68" i="465"/>
  <c r="T68" i="465" s="1"/>
  <c r="Q64" i="465"/>
  <c r="T64" i="465" s="1"/>
  <c r="Q60" i="465"/>
  <c r="T60" i="465" s="1"/>
  <c r="Q56" i="465"/>
  <c r="T56" i="465" s="1"/>
  <c r="Q52" i="465"/>
  <c r="T52" i="465" s="1"/>
  <c r="Q48" i="465"/>
  <c r="T48" i="465" s="1"/>
  <c r="Q44" i="465"/>
  <c r="T44" i="465" s="1"/>
  <c r="Q40" i="465"/>
  <c r="T40" i="465" s="1"/>
  <c r="Q36" i="465"/>
  <c r="T36" i="465" s="1"/>
  <c r="Q32" i="465"/>
  <c r="T32" i="465" s="1"/>
  <c r="Q28" i="465"/>
  <c r="T28" i="465" s="1"/>
  <c r="Q148" i="465"/>
  <c r="T148" i="465" s="1"/>
  <c r="Q144" i="465"/>
  <c r="T144" i="465" s="1"/>
  <c r="Q140" i="465"/>
  <c r="T140" i="465" s="1"/>
  <c r="Q136" i="465"/>
  <c r="T136" i="465" s="1"/>
  <c r="Q132" i="465"/>
  <c r="T132" i="465" s="1"/>
  <c r="Q128" i="465"/>
  <c r="T128" i="465" s="1"/>
  <c r="Q124" i="465"/>
  <c r="T124" i="465" s="1"/>
  <c r="Q120" i="465"/>
  <c r="T120" i="465" s="1"/>
  <c r="Q116" i="465"/>
  <c r="T116" i="465" s="1"/>
  <c r="Q112" i="465"/>
  <c r="T112" i="465" s="1"/>
  <c r="Q108" i="465"/>
  <c r="T108" i="465" s="1"/>
  <c r="Q104" i="465"/>
  <c r="T104" i="465" s="1"/>
  <c r="R25" i="465"/>
  <c r="U25" i="465" s="1"/>
  <c r="Q26" i="465"/>
  <c r="T26" i="465" s="1"/>
  <c r="Q29" i="465"/>
  <c r="T29" i="465" s="1"/>
  <c r="Q31" i="465"/>
  <c r="T31" i="465" s="1"/>
  <c r="Q33" i="465"/>
  <c r="T33" i="465" s="1"/>
  <c r="Q35" i="465"/>
  <c r="T35" i="465" s="1"/>
  <c r="Q37" i="465"/>
  <c r="T37" i="465" s="1"/>
  <c r="Q39" i="465"/>
  <c r="T39" i="465" s="1"/>
  <c r="Q41" i="465"/>
  <c r="T41" i="465" s="1"/>
  <c r="W41" i="465" s="1"/>
  <c r="X41" i="465" s="1"/>
  <c r="Q43" i="465"/>
  <c r="T43" i="465" s="1"/>
  <c r="Q45" i="465"/>
  <c r="T45" i="465" s="1"/>
  <c r="Q47" i="465"/>
  <c r="T47" i="465" s="1"/>
  <c r="Q49" i="465"/>
  <c r="T49" i="465" s="1"/>
  <c r="Q51" i="465"/>
  <c r="T51" i="465" s="1"/>
  <c r="Q53" i="465"/>
  <c r="T53" i="465" s="1"/>
  <c r="Q55" i="465"/>
  <c r="T55" i="465" s="1"/>
  <c r="Q57" i="465"/>
  <c r="T57" i="465" s="1"/>
  <c r="W57" i="465" s="1"/>
  <c r="X57" i="465" s="1"/>
  <c r="Q59" i="465"/>
  <c r="T59" i="465" s="1"/>
  <c r="Q61" i="465"/>
  <c r="T61" i="465" s="1"/>
  <c r="Q63" i="465"/>
  <c r="T63" i="465" s="1"/>
  <c r="Q65" i="465"/>
  <c r="T65" i="465" s="1"/>
  <c r="Q67" i="465"/>
  <c r="T67" i="465" s="1"/>
  <c r="Q69" i="465"/>
  <c r="T69" i="465" s="1"/>
  <c r="Q71" i="465"/>
  <c r="T71" i="465" s="1"/>
  <c r="Q73" i="465"/>
  <c r="T73" i="465" s="1"/>
  <c r="W73" i="465" s="1"/>
  <c r="X73" i="465" s="1"/>
  <c r="Q75" i="465"/>
  <c r="T75" i="465" s="1"/>
  <c r="Q83" i="465"/>
  <c r="T83" i="465" s="1"/>
  <c r="Q22" i="466"/>
  <c r="T22" i="466" s="1"/>
  <c r="Q44" i="466"/>
  <c r="T44" i="466" s="1"/>
  <c r="Q46" i="466"/>
  <c r="T46" i="466" s="1"/>
  <c r="Q48" i="466"/>
  <c r="T48" i="466" s="1"/>
  <c r="Q52" i="466"/>
  <c r="T52" i="466" s="1"/>
  <c r="Q56" i="466"/>
  <c r="T56" i="466" s="1"/>
  <c r="Q70" i="466"/>
  <c r="T70" i="466" s="1"/>
  <c r="J165" i="466"/>
  <c r="Z85" i="466"/>
  <c r="R27" i="467"/>
  <c r="U27" i="467" s="1"/>
  <c r="R43" i="467"/>
  <c r="U43" i="467" s="1"/>
  <c r="Z85" i="467"/>
  <c r="J165" i="467"/>
  <c r="L107" i="468"/>
  <c r="N107" i="468" s="1"/>
  <c r="L85" i="469"/>
  <c r="N85" i="469" s="1"/>
  <c r="L77" i="463"/>
  <c r="N77" i="463" s="1"/>
  <c r="M81" i="463"/>
  <c r="O81" i="463" s="1"/>
  <c r="L92" i="463"/>
  <c r="N92" i="463" s="1"/>
  <c r="M97" i="463"/>
  <c r="O97" i="463" s="1"/>
  <c r="L108" i="463"/>
  <c r="N108" i="463" s="1"/>
  <c r="M113" i="463"/>
  <c r="O113" i="463" s="1"/>
  <c r="L124" i="463"/>
  <c r="N124" i="463" s="1"/>
  <c r="M129" i="463"/>
  <c r="O129" i="463" s="1"/>
  <c r="L140" i="463"/>
  <c r="N140" i="463" s="1"/>
  <c r="M145" i="463"/>
  <c r="O145" i="463" s="1"/>
  <c r="L85" i="464"/>
  <c r="N85" i="464" s="1"/>
  <c r="M90" i="464"/>
  <c r="O90" i="464" s="1"/>
  <c r="L101" i="464"/>
  <c r="N101" i="464" s="1"/>
  <c r="M106" i="464"/>
  <c r="O106" i="464" s="1"/>
  <c r="L117" i="464"/>
  <c r="N117" i="464" s="1"/>
  <c r="M122" i="464"/>
  <c r="O122" i="464" s="1"/>
  <c r="L133" i="464"/>
  <c r="N133" i="464" s="1"/>
  <c r="M138" i="464"/>
  <c r="O138" i="464" s="1"/>
  <c r="R21" i="465"/>
  <c r="U21" i="465" s="1"/>
  <c r="Q22" i="465"/>
  <c r="T22" i="465" s="1"/>
  <c r="Q24" i="465"/>
  <c r="T24" i="465" s="1"/>
  <c r="Q30" i="465"/>
  <c r="T30" i="465" s="1"/>
  <c r="Q34" i="465"/>
  <c r="T34" i="465" s="1"/>
  <c r="Q38" i="465"/>
  <c r="T38" i="465" s="1"/>
  <c r="Q42" i="465"/>
  <c r="T42" i="465" s="1"/>
  <c r="Q46" i="465"/>
  <c r="T46" i="465" s="1"/>
  <c r="Q50" i="465"/>
  <c r="T50" i="465" s="1"/>
  <c r="Q54" i="465"/>
  <c r="T54" i="465" s="1"/>
  <c r="Q58" i="465"/>
  <c r="T58" i="465" s="1"/>
  <c r="Q62" i="465"/>
  <c r="T62" i="465" s="1"/>
  <c r="Q66" i="465"/>
  <c r="T66" i="465" s="1"/>
  <c r="Q70" i="465"/>
  <c r="T70" i="465" s="1"/>
  <c r="Q74" i="465"/>
  <c r="T74" i="465" s="1"/>
  <c r="Q79" i="465"/>
  <c r="T79" i="465" s="1"/>
  <c r="R82" i="465"/>
  <c r="U82" i="465" s="1"/>
  <c r="R86" i="465"/>
  <c r="U86" i="465" s="1"/>
  <c r="R88" i="465"/>
  <c r="U88" i="465" s="1"/>
  <c r="R90" i="465"/>
  <c r="U90" i="465" s="1"/>
  <c r="R92" i="465"/>
  <c r="U92" i="465" s="1"/>
  <c r="R94" i="465"/>
  <c r="U94" i="465" s="1"/>
  <c r="R96" i="465"/>
  <c r="U96" i="465" s="1"/>
  <c r="R98" i="465"/>
  <c r="U98" i="465" s="1"/>
  <c r="R100" i="465"/>
  <c r="U100" i="465" s="1"/>
  <c r="R103" i="465"/>
  <c r="U103" i="465" s="1"/>
  <c r="R107" i="465"/>
  <c r="U107" i="465" s="1"/>
  <c r="R111" i="465"/>
  <c r="U111" i="465" s="1"/>
  <c r="R115" i="465"/>
  <c r="U115" i="465" s="1"/>
  <c r="R119" i="465"/>
  <c r="U119" i="465" s="1"/>
  <c r="R123" i="465"/>
  <c r="U123" i="465" s="1"/>
  <c r="R127" i="465"/>
  <c r="U127" i="465" s="1"/>
  <c r="R131" i="465"/>
  <c r="U131" i="465" s="1"/>
  <c r="R135" i="465"/>
  <c r="U135" i="465" s="1"/>
  <c r="R139" i="465"/>
  <c r="U139" i="465" s="1"/>
  <c r="R143" i="465"/>
  <c r="U143" i="465" s="1"/>
  <c r="R147" i="465"/>
  <c r="U147" i="465" s="1"/>
  <c r="Q20" i="466"/>
  <c r="T20" i="466" s="1"/>
  <c r="Q24" i="466"/>
  <c r="T24" i="466" s="1"/>
  <c r="Q50" i="466"/>
  <c r="T50" i="466" s="1"/>
  <c r="Q54" i="466"/>
  <c r="T54" i="466" s="1"/>
  <c r="Q111" i="466"/>
  <c r="T111" i="466" s="1"/>
  <c r="R35" i="467"/>
  <c r="U35" i="467" s="1"/>
  <c r="L34" i="468"/>
  <c r="N34" i="468" s="1"/>
  <c r="L91" i="468"/>
  <c r="N91" i="468" s="1"/>
  <c r="M23" i="468"/>
  <c r="O23" i="468" s="1"/>
  <c r="L29" i="469"/>
  <c r="N29" i="469" s="1"/>
  <c r="M30" i="469"/>
  <c r="O30" i="469" s="1"/>
  <c r="L55" i="469"/>
  <c r="N55" i="469" s="1"/>
  <c r="L78" i="469"/>
  <c r="N78" i="469" s="1"/>
  <c r="R51" i="467"/>
  <c r="U51" i="467" s="1"/>
  <c r="R55" i="467"/>
  <c r="U55" i="467" s="1"/>
  <c r="R59" i="467"/>
  <c r="U59" i="467" s="1"/>
  <c r="R63" i="467"/>
  <c r="U63" i="467" s="1"/>
  <c r="R67" i="467"/>
  <c r="U67" i="467" s="1"/>
  <c r="R71" i="467"/>
  <c r="U71" i="467" s="1"/>
  <c r="L18" i="468"/>
  <c r="N18" i="468" s="1"/>
  <c r="M31" i="468"/>
  <c r="O31" i="468" s="1"/>
  <c r="M93" i="468"/>
  <c r="O93" i="468" s="1"/>
  <c r="M100" i="468"/>
  <c r="O100" i="468" s="1"/>
  <c r="L33" i="469"/>
  <c r="N33" i="469" s="1"/>
  <c r="R77" i="465"/>
  <c r="U77" i="465" s="1"/>
  <c r="R81" i="465"/>
  <c r="U81" i="465" s="1"/>
  <c r="R102" i="465"/>
  <c r="U102" i="465" s="1"/>
  <c r="R106" i="465"/>
  <c r="U106" i="465" s="1"/>
  <c r="R110" i="465"/>
  <c r="U110" i="465" s="1"/>
  <c r="R114" i="465"/>
  <c r="U114" i="465" s="1"/>
  <c r="R118" i="465"/>
  <c r="U118" i="465" s="1"/>
  <c r="R122" i="465"/>
  <c r="U122" i="465" s="1"/>
  <c r="R126" i="465"/>
  <c r="U126" i="465" s="1"/>
  <c r="R130" i="465"/>
  <c r="U130" i="465" s="1"/>
  <c r="R134" i="465"/>
  <c r="U134" i="465" s="1"/>
  <c r="R138" i="465"/>
  <c r="U138" i="465" s="1"/>
  <c r="R142" i="465"/>
  <c r="U142" i="465" s="1"/>
  <c r="R146" i="465"/>
  <c r="U146" i="465" s="1"/>
  <c r="Q26" i="466"/>
  <c r="T26" i="466" s="1"/>
  <c r="Q42" i="466"/>
  <c r="T42" i="466" s="1"/>
  <c r="L26" i="468"/>
  <c r="N26" i="468" s="1"/>
  <c r="M39" i="468"/>
  <c r="O39" i="468" s="1"/>
  <c r="M125" i="468"/>
  <c r="O125" i="468" s="1"/>
  <c r="M132" i="468"/>
  <c r="O132" i="468" s="1"/>
  <c r="Q58" i="466"/>
  <c r="T58" i="466" s="1"/>
  <c r="Q60" i="466"/>
  <c r="T60" i="466" s="1"/>
  <c r="Q74" i="466"/>
  <c r="T74" i="466" s="1"/>
  <c r="Q76" i="466"/>
  <c r="T76" i="466" s="1"/>
  <c r="Q85" i="466"/>
  <c r="T85" i="466" s="1"/>
  <c r="Q87" i="466"/>
  <c r="T87" i="466" s="1"/>
  <c r="Q89" i="466"/>
  <c r="T89" i="466" s="1"/>
  <c r="Q91" i="466"/>
  <c r="T91" i="466" s="1"/>
  <c r="Q93" i="466"/>
  <c r="T93" i="466" s="1"/>
  <c r="Q95" i="466"/>
  <c r="T95" i="466" s="1"/>
  <c r="Q97" i="466"/>
  <c r="T97" i="466" s="1"/>
  <c r="Q99" i="466"/>
  <c r="T99" i="466" s="1"/>
  <c r="Q101" i="466"/>
  <c r="T101" i="466" s="1"/>
  <c r="Q103" i="466"/>
  <c r="T103" i="466" s="1"/>
  <c r="Q105" i="466"/>
  <c r="T105" i="466" s="1"/>
  <c r="Q113" i="466"/>
  <c r="T113" i="466" s="1"/>
  <c r="Q115" i="466"/>
  <c r="T115" i="466" s="1"/>
  <c r="Q117" i="466"/>
  <c r="T117" i="466" s="1"/>
  <c r="Q119" i="466"/>
  <c r="T119" i="466" s="1"/>
  <c r="Q121" i="466"/>
  <c r="T121" i="466" s="1"/>
  <c r="Q123" i="466"/>
  <c r="T123" i="466" s="1"/>
  <c r="Q125" i="466"/>
  <c r="T125" i="466" s="1"/>
  <c r="Q127" i="466"/>
  <c r="T127" i="466" s="1"/>
  <c r="Q129" i="466"/>
  <c r="T129" i="466" s="1"/>
  <c r="Q131" i="466"/>
  <c r="T131" i="466" s="1"/>
  <c r="Q133" i="466"/>
  <c r="T133" i="466" s="1"/>
  <c r="Q135" i="466"/>
  <c r="T135" i="466" s="1"/>
  <c r="Q137" i="466"/>
  <c r="T137" i="466" s="1"/>
  <c r="Q139" i="466"/>
  <c r="T139" i="466" s="1"/>
  <c r="Q141" i="466"/>
  <c r="T141" i="466" s="1"/>
  <c r="Q143" i="466"/>
  <c r="T143" i="466" s="1"/>
  <c r="Q145" i="466"/>
  <c r="T145" i="466" s="1"/>
  <c r="Q147" i="466"/>
  <c r="T147" i="466" s="1"/>
  <c r="Q149" i="466"/>
  <c r="T149" i="466" s="1"/>
  <c r="R20" i="467"/>
  <c r="U20" i="467" s="1"/>
  <c r="R28" i="467"/>
  <c r="U28" i="467" s="1"/>
  <c r="Q32" i="467"/>
  <c r="T32" i="467" s="1"/>
  <c r="Q33" i="467"/>
  <c r="T33" i="467" s="1"/>
  <c r="Q34" i="467"/>
  <c r="T34" i="467" s="1"/>
  <c r="R36" i="467"/>
  <c r="U36" i="467" s="1"/>
  <c r="Q40" i="467"/>
  <c r="T40" i="467" s="1"/>
  <c r="Q41" i="467"/>
  <c r="T41" i="467" s="1"/>
  <c r="Q42" i="467"/>
  <c r="T42" i="467" s="1"/>
  <c r="R44" i="467"/>
  <c r="U44" i="467" s="1"/>
  <c r="Q48" i="467"/>
  <c r="T48" i="467" s="1"/>
  <c r="Q49" i="467"/>
  <c r="T49" i="467" s="1"/>
  <c r="Q50" i="467"/>
  <c r="T50" i="467" s="1"/>
  <c r="R52" i="467"/>
  <c r="U52" i="467" s="1"/>
  <c r="Q56" i="467"/>
  <c r="T56" i="467" s="1"/>
  <c r="Q57" i="467"/>
  <c r="T57" i="467" s="1"/>
  <c r="Q58" i="467"/>
  <c r="T58" i="467" s="1"/>
  <c r="R60" i="467"/>
  <c r="U60" i="467" s="1"/>
  <c r="Q64" i="467"/>
  <c r="T64" i="467" s="1"/>
  <c r="Q65" i="467"/>
  <c r="T65" i="467" s="1"/>
  <c r="Q66" i="467"/>
  <c r="T66" i="467" s="1"/>
  <c r="R68" i="467"/>
  <c r="U68" i="467" s="1"/>
  <c r="Q72" i="467"/>
  <c r="T72" i="467" s="1"/>
  <c r="Q73" i="467"/>
  <c r="T73" i="467" s="1"/>
  <c r="Q86" i="467"/>
  <c r="T86" i="467" s="1"/>
  <c r="Q90" i="467"/>
  <c r="T90" i="467" s="1"/>
  <c r="Q94" i="467"/>
  <c r="T94" i="467" s="1"/>
  <c r="Q98" i="467"/>
  <c r="T98" i="467" s="1"/>
  <c r="Q102" i="467"/>
  <c r="T102" i="467" s="1"/>
  <c r="Q106" i="467"/>
  <c r="T106" i="467" s="1"/>
  <c r="Q110" i="467"/>
  <c r="T110" i="467" s="1"/>
  <c r="Q139" i="467"/>
  <c r="T139" i="467" s="1"/>
  <c r="Q143" i="467"/>
  <c r="T143" i="467" s="1"/>
  <c r="Q147" i="467"/>
  <c r="T147" i="467" s="1"/>
  <c r="M19" i="468"/>
  <c r="O19" i="468" s="1"/>
  <c r="L22" i="468"/>
  <c r="N22" i="468" s="1"/>
  <c r="M35" i="468"/>
  <c r="O35" i="468" s="1"/>
  <c r="L38" i="468"/>
  <c r="N38" i="468" s="1"/>
  <c r="M40" i="468"/>
  <c r="O40" i="468" s="1"/>
  <c r="M44" i="468"/>
  <c r="O44" i="468" s="1"/>
  <c r="M48" i="468"/>
  <c r="O48" i="468" s="1"/>
  <c r="M52" i="468"/>
  <c r="O52" i="468" s="1"/>
  <c r="M56" i="468"/>
  <c r="O56" i="468" s="1"/>
  <c r="M60" i="468"/>
  <c r="O60" i="468" s="1"/>
  <c r="M64" i="468"/>
  <c r="O64" i="468" s="1"/>
  <c r="M68" i="468"/>
  <c r="O68" i="468" s="1"/>
  <c r="M72" i="468"/>
  <c r="O72" i="468" s="1"/>
  <c r="L77" i="468"/>
  <c r="N77" i="468" s="1"/>
  <c r="L83" i="468"/>
  <c r="N83" i="468" s="1"/>
  <c r="M84" i="468"/>
  <c r="O84" i="468" s="1"/>
  <c r="M109" i="468"/>
  <c r="O109" i="468" s="1"/>
  <c r="L45" i="469"/>
  <c r="N45" i="469" s="1"/>
  <c r="M46" i="469"/>
  <c r="O46" i="469" s="1"/>
  <c r="L52" i="469"/>
  <c r="N52" i="469" s="1"/>
  <c r="Q81" i="466"/>
  <c r="T81" i="466" s="1"/>
  <c r="Q77" i="466"/>
  <c r="T77" i="466" s="1"/>
  <c r="Q73" i="466"/>
  <c r="T73" i="466" s="1"/>
  <c r="Q69" i="466"/>
  <c r="T69" i="466" s="1"/>
  <c r="Q65" i="466"/>
  <c r="T65" i="466" s="1"/>
  <c r="Q61" i="466"/>
  <c r="T61" i="466" s="1"/>
  <c r="Q57" i="466"/>
  <c r="T57" i="466" s="1"/>
  <c r="J11" i="466"/>
  <c r="Q21" i="466"/>
  <c r="T21" i="466" s="1"/>
  <c r="Q27" i="466"/>
  <c r="T27" i="466" s="1"/>
  <c r="Q29" i="466"/>
  <c r="T29" i="466" s="1"/>
  <c r="Q35" i="466"/>
  <c r="T35" i="466" s="1"/>
  <c r="Q37" i="466"/>
  <c r="T37" i="466" s="1"/>
  <c r="Q43" i="466"/>
  <c r="T43" i="466" s="1"/>
  <c r="Q45" i="466"/>
  <c r="T45" i="466" s="1"/>
  <c r="Q51" i="466"/>
  <c r="T51" i="466" s="1"/>
  <c r="Q53" i="466"/>
  <c r="T53" i="466" s="1"/>
  <c r="Q59" i="466"/>
  <c r="T59" i="466" s="1"/>
  <c r="Q66" i="466"/>
  <c r="T66" i="466" s="1"/>
  <c r="Q68" i="466"/>
  <c r="T68" i="466" s="1"/>
  <c r="Q75" i="466"/>
  <c r="T75" i="466" s="1"/>
  <c r="Q82" i="466"/>
  <c r="T82" i="466" s="1"/>
  <c r="Q84" i="466"/>
  <c r="T84" i="466" s="1"/>
  <c r="Q86" i="466"/>
  <c r="T86" i="466" s="1"/>
  <c r="Q88" i="466"/>
  <c r="T88" i="466" s="1"/>
  <c r="Q90" i="466"/>
  <c r="T90" i="466" s="1"/>
  <c r="Q92" i="466"/>
  <c r="T92" i="466" s="1"/>
  <c r="Q94" i="466"/>
  <c r="T94" i="466" s="1"/>
  <c r="Q96" i="466"/>
  <c r="T96" i="466" s="1"/>
  <c r="Q98" i="466"/>
  <c r="T98" i="466" s="1"/>
  <c r="Q100" i="466"/>
  <c r="T100" i="466" s="1"/>
  <c r="Q102" i="466"/>
  <c r="T102" i="466" s="1"/>
  <c r="Q104" i="466"/>
  <c r="T104" i="466" s="1"/>
  <c r="Q107" i="466"/>
  <c r="T107" i="466" s="1"/>
  <c r="Q110" i="466"/>
  <c r="T110" i="466" s="1"/>
  <c r="Q112" i="466"/>
  <c r="T112" i="466" s="1"/>
  <c r="Q137" i="467"/>
  <c r="T137" i="467" s="1"/>
  <c r="Q136" i="467"/>
  <c r="T136" i="467" s="1"/>
  <c r="Q135" i="467"/>
  <c r="T135" i="467" s="1"/>
  <c r="Q134" i="467"/>
  <c r="T134" i="467" s="1"/>
  <c r="Q133" i="467"/>
  <c r="T133" i="467" s="1"/>
  <c r="Q131" i="467"/>
  <c r="T131" i="467" s="1"/>
  <c r="Q129" i="467"/>
  <c r="T129" i="467" s="1"/>
  <c r="Q127" i="467"/>
  <c r="T127" i="467" s="1"/>
  <c r="Q125" i="467"/>
  <c r="T125" i="467" s="1"/>
  <c r="Q123" i="467"/>
  <c r="T123" i="467" s="1"/>
  <c r="Q121" i="467"/>
  <c r="T121" i="467" s="1"/>
  <c r="Q119" i="467"/>
  <c r="T119" i="467" s="1"/>
  <c r="Q117" i="467"/>
  <c r="T117" i="467" s="1"/>
  <c r="Q115" i="467"/>
  <c r="T115" i="467" s="1"/>
  <c r="Q113" i="467"/>
  <c r="T113" i="467" s="1"/>
  <c r="Q111" i="467"/>
  <c r="T111" i="467" s="1"/>
  <c r="Q109" i="467"/>
  <c r="T109" i="467" s="1"/>
  <c r="Q107" i="467"/>
  <c r="T107" i="467" s="1"/>
  <c r="Q105" i="467"/>
  <c r="T105" i="467" s="1"/>
  <c r="Q103" i="467"/>
  <c r="T103" i="467" s="1"/>
  <c r="Q101" i="467"/>
  <c r="T101" i="467" s="1"/>
  <c r="Q99" i="467"/>
  <c r="T99" i="467" s="1"/>
  <c r="Q97" i="467"/>
  <c r="T97" i="467" s="1"/>
  <c r="Q95" i="467"/>
  <c r="T95" i="467" s="1"/>
  <c r="Q93" i="467"/>
  <c r="T93" i="467" s="1"/>
  <c r="Q91" i="467"/>
  <c r="T91" i="467" s="1"/>
  <c r="Q89" i="467"/>
  <c r="T89" i="467" s="1"/>
  <c r="Q87" i="467"/>
  <c r="T87" i="467" s="1"/>
  <c r="Q132" i="467"/>
  <c r="T132" i="467" s="1"/>
  <c r="Q130" i="467"/>
  <c r="T130" i="467" s="1"/>
  <c r="Q128" i="467"/>
  <c r="T128" i="467" s="1"/>
  <c r="Q126" i="467"/>
  <c r="T126" i="467" s="1"/>
  <c r="Q124" i="467"/>
  <c r="T124" i="467" s="1"/>
  <c r="Q122" i="467"/>
  <c r="T122" i="467" s="1"/>
  <c r="Q120" i="467"/>
  <c r="T120" i="467" s="1"/>
  <c r="Q118" i="467"/>
  <c r="T118" i="467" s="1"/>
  <c r="Q116" i="467"/>
  <c r="T116" i="467" s="1"/>
  <c r="Q83" i="467"/>
  <c r="T83" i="467" s="1"/>
  <c r="Q75" i="467"/>
  <c r="T75" i="467" s="1"/>
  <c r="Q20" i="467"/>
  <c r="T20" i="467" s="1"/>
  <c r="Q21" i="467"/>
  <c r="T21" i="467" s="1"/>
  <c r="Q22" i="467"/>
  <c r="T22" i="467" s="1"/>
  <c r="R24" i="467"/>
  <c r="U24" i="467" s="1"/>
  <c r="Q28" i="467"/>
  <c r="T28" i="467" s="1"/>
  <c r="Q29" i="467"/>
  <c r="T29" i="467" s="1"/>
  <c r="Q30" i="467"/>
  <c r="T30" i="467" s="1"/>
  <c r="R32" i="467"/>
  <c r="U32" i="467" s="1"/>
  <c r="Q36" i="467"/>
  <c r="T36" i="467" s="1"/>
  <c r="Q37" i="467"/>
  <c r="T37" i="467" s="1"/>
  <c r="Q38" i="467"/>
  <c r="T38" i="467" s="1"/>
  <c r="R40" i="467"/>
  <c r="U40" i="467" s="1"/>
  <c r="Q44" i="467"/>
  <c r="T44" i="467" s="1"/>
  <c r="Q45" i="467"/>
  <c r="T45" i="467" s="1"/>
  <c r="Q46" i="467"/>
  <c r="T46" i="467" s="1"/>
  <c r="R48" i="467"/>
  <c r="U48" i="467" s="1"/>
  <c r="Q52" i="467"/>
  <c r="T52" i="467" s="1"/>
  <c r="Q53" i="467"/>
  <c r="T53" i="467" s="1"/>
  <c r="Q54" i="467"/>
  <c r="T54" i="467" s="1"/>
  <c r="R56" i="467"/>
  <c r="U56" i="467" s="1"/>
  <c r="Q60" i="467"/>
  <c r="T60" i="467" s="1"/>
  <c r="Q61" i="467"/>
  <c r="T61" i="467" s="1"/>
  <c r="Q62" i="467"/>
  <c r="T62" i="467" s="1"/>
  <c r="R64" i="467"/>
  <c r="U64" i="467" s="1"/>
  <c r="Q68" i="467"/>
  <c r="T68" i="467" s="1"/>
  <c r="Q69" i="467"/>
  <c r="T69" i="467" s="1"/>
  <c r="Q70" i="467"/>
  <c r="T70" i="467" s="1"/>
  <c r="R72" i="467"/>
  <c r="U72" i="467" s="1"/>
  <c r="Q77" i="467"/>
  <c r="T77" i="467" s="1"/>
  <c r="Q78" i="467"/>
  <c r="T78" i="467" s="1"/>
  <c r="Q85" i="467"/>
  <c r="T85" i="467" s="1"/>
  <c r="Q88" i="467"/>
  <c r="T88" i="467" s="1"/>
  <c r="Q92" i="467"/>
  <c r="T92" i="467" s="1"/>
  <c r="Q96" i="467"/>
  <c r="T96" i="467" s="1"/>
  <c r="Q100" i="467"/>
  <c r="T100" i="467" s="1"/>
  <c r="Q104" i="467"/>
  <c r="T104" i="467" s="1"/>
  <c r="Q108" i="467"/>
  <c r="T108" i="467" s="1"/>
  <c r="Q112" i="467"/>
  <c r="T112" i="467" s="1"/>
  <c r="Q141" i="467"/>
  <c r="T141" i="467" s="1"/>
  <c r="Q145" i="467"/>
  <c r="T145" i="467" s="1"/>
  <c r="Q149" i="467"/>
  <c r="T149" i="467" s="1"/>
  <c r="M27" i="468"/>
  <c r="O27" i="468" s="1"/>
  <c r="L30" i="468"/>
  <c r="N30" i="468" s="1"/>
  <c r="M42" i="468"/>
  <c r="O42" i="468" s="1"/>
  <c r="M46" i="468"/>
  <c r="O46" i="468" s="1"/>
  <c r="M50" i="468"/>
  <c r="O50" i="468" s="1"/>
  <c r="M54" i="468"/>
  <c r="O54" i="468" s="1"/>
  <c r="M58" i="468"/>
  <c r="O58" i="468" s="1"/>
  <c r="M62" i="468"/>
  <c r="O62" i="468" s="1"/>
  <c r="M66" i="468"/>
  <c r="O66" i="468" s="1"/>
  <c r="M70" i="468"/>
  <c r="O70" i="468" s="1"/>
  <c r="M74" i="468"/>
  <c r="O74" i="468" s="1"/>
  <c r="L115" i="468"/>
  <c r="N115" i="468" s="1"/>
  <c r="M116" i="468"/>
  <c r="O116" i="468" s="1"/>
  <c r="M141" i="468"/>
  <c r="O141" i="468" s="1"/>
  <c r="L20" i="469"/>
  <c r="N20" i="469" s="1"/>
  <c r="L25" i="469"/>
  <c r="N25" i="469" s="1"/>
  <c r="L39" i="469"/>
  <c r="N39" i="469" s="1"/>
  <c r="L101" i="469"/>
  <c r="N101" i="469" s="1"/>
  <c r="L126" i="469"/>
  <c r="N126" i="469" s="1"/>
  <c r="R116" i="466"/>
  <c r="U116" i="466" s="1"/>
  <c r="R120" i="466"/>
  <c r="U120" i="466" s="1"/>
  <c r="R124" i="466"/>
  <c r="U124" i="466" s="1"/>
  <c r="R128" i="466"/>
  <c r="U128" i="466" s="1"/>
  <c r="R132" i="466"/>
  <c r="U132" i="466" s="1"/>
  <c r="R136" i="466"/>
  <c r="U136" i="466" s="1"/>
  <c r="R140" i="466"/>
  <c r="U140" i="466" s="1"/>
  <c r="R144" i="466"/>
  <c r="U144" i="466" s="1"/>
  <c r="R148" i="466"/>
  <c r="U148" i="466" s="1"/>
  <c r="R22" i="467"/>
  <c r="U22" i="467" s="1"/>
  <c r="R30" i="467"/>
  <c r="U30" i="467" s="1"/>
  <c r="R38" i="467"/>
  <c r="U38" i="467" s="1"/>
  <c r="R46" i="467"/>
  <c r="U46" i="467" s="1"/>
  <c r="R54" i="467"/>
  <c r="U54" i="467" s="1"/>
  <c r="R62" i="467"/>
  <c r="U62" i="467" s="1"/>
  <c r="R70" i="467"/>
  <c r="U70" i="467" s="1"/>
  <c r="Q74" i="467"/>
  <c r="T74" i="467" s="1"/>
  <c r="R76" i="467"/>
  <c r="U76" i="467" s="1"/>
  <c r="R77" i="467"/>
  <c r="U77" i="467" s="1"/>
  <c r="R80" i="467"/>
  <c r="U80" i="467" s="1"/>
  <c r="Q82" i="467"/>
  <c r="T82" i="467" s="1"/>
  <c r="R84" i="467"/>
  <c r="U84" i="467" s="1"/>
  <c r="R85" i="467"/>
  <c r="U85" i="467" s="1"/>
  <c r="R88" i="467"/>
  <c r="U88" i="467" s="1"/>
  <c r="R92" i="467"/>
  <c r="U92" i="467" s="1"/>
  <c r="R96" i="467"/>
  <c r="U96" i="467" s="1"/>
  <c r="R100" i="467"/>
  <c r="U100" i="467" s="1"/>
  <c r="R104" i="467"/>
  <c r="U104" i="467" s="1"/>
  <c r="R108" i="467"/>
  <c r="U108" i="467" s="1"/>
  <c r="R112" i="467"/>
  <c r="U112" i="467" s="1"/>
  <c r="R133" i="467"/>
  <c r="U133" i="467" s="1"/>
  <c r="R137" i="467"/>
  <c r="U137" i="467" s="1"/>
  <c r="Q138" i="467"/>
  <c r="T138" i="467" s="1"/>
  <c r="R141" i="467"/>
  <c r="U141" i="467" s="1"/>
  <c r="Q142" i="467"/>
  <c r="T142" i="467" s="1"/>
  <c r="R145" i="467"/>
  <c r="U145" i="467" s="1"/>
  <c r="Q146" i="467"/>
  <c r="T146" i="467" s="1"/>
  <c r="R149" i="467"/>
  <c r="U149" i="467" s="1"/>
  <c r="T19" i="468"/>
  <c r="U18" i="468"/>
  <c r="M17" i="468"/>
  <c r="O17" i="468" s="1"/>
  <c r="L20" i="468"/>
  <c r="N20" i="468" s="1"/>
  <c r="M25" i="468"/>
  <c r="O25" i="468" s="1"/>
  <c r="L28" i="468"/>
  <c r="N28" i="468" s="1"/>
  <c r="M33" i="468"/>
  <c r="O33" i="468" s="1"/>
  <c r="L36" i="468"/>
  <c r="N36" i="468" s="1"/>
  <c r="M78" i="468"/>
  <c r="O78" i="468" s="1"/>
  <c r="M92" i="468"/>
  <c r="O92" i="468" s="1"/>
  <c r="L95" i="468"/>
  <c r="N95" i="468" s="1"/>
  <c r="M101" i="468"/>
  <c r="O101" i="468" s="1"/>
  <c r="M124" i="468"/>
  <c r="O124" i="468" s="1"/>
  <c r="L127" i="468"/>
  <c r="N127" i="468" s="1"/>
  <c r="M133" i="468"/>
  <c r="O133" i="468" s="1"/>
  <c r="T17" i="469"/>
  <c r="U16" i="469"/>
  <c r="M19" i="469"/>
  <c r="O19" i="469" s="1"/>
  <c r="M22" i="469"/>
  <c r="O22" i="469" s="1"/>
  <c r="L44" i="469"/>
  <c r="N44" i="469" s="1"/>
  <c r="L47" i="469"/>
  <c r="N47" i="469" s="1"/>
  <c r="M54" i="469"/>
  <c r="O54" i="469" s="1"/>
  <c r="R106" i="466"/>
  <c r="U106" i="466" s="1"/>
  <c r="R110" i="466"/>
  <c r="U110" i="466" s="1"/>
  <c r="R114" i="466"/>
  <c r="U114" i="466" s="1"/>
  <c r="R118" i="466"/>
  <c r="U118" i="466" s="1"/>
  <c r="R122" i="466"/>
  <c r="U122" i="466" s="1"/>
  <c r="R126" i="466"/>
  <c r="U126" i="466" s="1"/>
  <c r="R130" i="466"/>
  <c r="U130" i="466" s="1"/>
  <c r="R134" i="466"/>
  <c r="U134" i="466" s="1"/>
  <c r="R138" i="466"/>
  <c r="U138" i="466" s="1"/>
  <c r="R142" i="466"/>
  <c r="U142" i="466" s="1"/>
  <c r="R26" i="467"/>
  <c r="U26" i="467" s="1"/>
  <c r="R34" i="467"/>
  <c r="U34" i="467" s="1"/>
  <c r="R42" i="467"/>
  <c r="U42" i="467" s="1"/>
  <c r="R50" i="467"/>
  <c r="U50" i="467" s="1"/>
  <c r="R58" i="467"/>
  <c r="U58" i="467" s="1"/>
  <c r="R66" i="467"/>
  <c r="U66" i="467" s="1"/>
  <c r="Q81" i="467"/>
  <c r="T81" i="467" s="1"/>
  <c r="R135" i="467"/>
  <c r="U135" i="467" s="1"/>
  <c r="R139" i="467"/>
  <c r="U139" i="467" s="1"/>
  <c r="Q140" i="467"/>
  <c r="T140" i="467" s="1"/>
  <c r="R143" i="467"/>
  <c r="U143" i="467" s="1"/>
  <c r="Q144" i="467"/>
  <c r="T144" i="467" s="1"/>
  <c r="R147" i="467"/>
  <c r="U147" i="467" s="1"/>
  <c r="Q148" i="467"/>
  <c r="T148" i="467" s="1"/>
  <c r="M16" i="468"/>
  <c r="O16" i="468" s="1"/>
  <c r="U17" i="468"/>
  <c r="M21" i="468"/>
  <c r="O21" i="468" s="1"/>
  <c r="L24" i="468"/>
  <c r="N24" i="468" s="1"/>
  <c r="M29" i="468"/>
  <c r="O29" i="468" s="1"/>
  <c r="L32" i="468"/>
  <c r="N32" i="468" s="1"/>
  <c r="M37" i="468"/>
  <c r="O37" i="468" s="1"/>
  <c r="M85" i="468"/>
  <c r="O85" i="468" s="1"/>
  <c r="M108" i="468"/>
  <c r="O108" i="468" s="1"/>
  <c r="L111" i="468"/>
  <c r="N111" i="468" s="1"/>
  <c r="M117" i="468"/>
  <c r="O117" i="468" s="1"/>
  <c r="M140" i="468"/>
  <c r="O140" i="468" s="1"/>
  <c r="L143" i="468"/>
  <c r="N143" i="468" s="1"/>
  <c r="L16" i="469"/>
  <c r="N16" i="469" s="1"/>
  <c r="L28" i="469"/>
  <c r="N28" i="469" s="1"/>
  <c r="L31" i="469"/>
  <c r="N31" i="469" s="1"/>
  <c r="M38" i="469"/>
  <c r="O38" i="469" s="1"/>
  <c r="L62" i="469"/>
  <c r="N62" i="469" s="1"/>
  <c r="M75" i="469"/>
  <c r="O75" i="469" s="1"/>
  <c r="L19" i="468"/>
  <c r="N19" i="468" s="1"/>
  <c r="L23" i="468"/>
  <c r="N23" i="468" s="1"/>
  <c r="L27" i="468"/>
  <c r="N27" i="468" s="1"/>
  <c r="L31" i="468"/>
  <c r="N31" i="468" s="1"/>
  <c r="L35" i="468"/>
  <c r="N35" i="468" s="1"/>
  <c r="L39" i="468"/>
  <c r="N39" i="468" s="1"/>
  <c r="M76" i="468"/>
  <c r="O76" i="468" s="1"/>
  <c r="L79" i="468"/>
  <c r="N79" i="468" s="1"/>
  <c r="M88" i="468"/>
  <c r="O88" i="468" s="1"/>
  <c r="M89" i="468"/>
  <c r="O89" i="468" s="1"/>
  <c r="L93" i="468"/>
  <c r="N93" i="468" s="1"/>
  <c r="M104" i="468"/>
  <c r="O104" i="468" s="1"/>
  <c r="M105" i="468"/>
  <c r="O105" i="468" s="1"/>
  <c r="L109" i="468"/>
  <c r="N109" i="468" s="1"/>
  <c r="M120" i="468"/>
  <c r="O120" i="468" s="1"/>
  <c r="M121" i="468"/>
  <c r="O121" i="468" s="1"/>
  <c r="L125" i="468"/>
  <c r="N125" i="468" s="1"/>
  <c r="M136" i="468"/>
  <c r="O136" i="468" s="1"/>
  <c r="M137" i="468"/>
  <c r="O137" i="468" s="1"/>
  <c r="L141" i="468"/>
  <c r="N141" i="468" s="1"/>
  <c r="L18" i="469"/>
  <c r="N18" i="469" s="1"/>
  <c r="L24" i="469"/>
  <c r="N24" i="469" s="1"/>
  <c r="M26" i="469"/>
  <c r="O26" i="469" s="1"/>
  <c r="L35" i="469"/>
  <c r="N35" i="469" s="1"/>
  <c r="L40" i="469"/>
  <c r="N40" i="469" s="1"/>
  <c r="M42" i="469"/>
  <c r="O42" i="469" s="1"/>
  <c r="L51" i="469"/>
  <c r="N51" i="469" s="1"/>
  <c r="L56" i="469"/>
  <c r="N56" i="469" s="1"/>
  <c r="M67" i="469"/>
  <c r="O67" i="469" s="1"/>
  <c r="L83" i="469"/>
  <c r="N83" i="469" s="1"/>
  <c r="M87" i="469"/>
  <c r="O87" i="469" s="1"/>
  <c r="L114" i="469"/>
  <c r="N114" i="469" s="1"/>
  <c r="L16" i="468"/>
  <c r="N16" i="468" s="1"/>
  <c r="L17" i="468"/>
  <c r="N17" i="468" s="1"/>
  <c r="L21" i="468"/>
  <c r="N21" i="468" s="1"/>
  <c r="L25" i="468"/>
  <c r="N25" i="468" s="1"/>
  <c r="L29" i="468"/>
  <c r="N29" i="468" s="1"/>
  <c r="L33" i="468"/>
  <c r="N33" i="468" s="1"/>
  <c r="L37" i="468"/>
  <c r="N37" i="468" s="1"/>
  <c r="L75" i="468"/>
  <c r="N75" i="468" s="1"/>
  <c r="M80" i="468"/>
  <c r="O80" i="468" s="1"/>
  <c r="M81" i="468"/>
  <c r="O81" i="468" s="1"/>
  <c r="L85" i="468"/>
  <c r="N85" i="468" s="1"/>
  <c r="M96" i="468"/>
  <c r="O96" i="468" s="1"/>
  <c r="M97" i="468"/>
  <c r="O97" i="468" s="1"/>
  <c r="L101" i="468"/>
  <c r="N101" i="468" s="1"/>
  <c r="M112" i="468"/>
  <c r="O112" i="468" s="1"/>
  <c r="M113" i="468"/>
  <c r="O113" i="468" s="1"/>
  <c r="L117" i="468"/>
  <c r="N117" i="468" s="1"/>
  <c r="M128" i="468"/>
  <c r="O128" i="468" s="1"/>
  <c r="M129" i="468"/>
  <c r="O129" i="468" s="1"/>
  <c r="L133" i="468"/>
  <c r="N133" i="468" s="1"/>
  <c r="M144" i="468"/>
  <c r="O144" i="468" s="1"/>
  <c r="L27" i="469"/>
  <c r="N27" i="469" s="1"/>
  <c r="L32" i="469"/>
  <c r="N32" i="469" s="1"/>
  <c r="M34" i="469"/>
  <c r="O34" i="469" s="1"/>
  <c r="L43" i="469"/>
  <c r="N43" i="469" s="1"/>
  <c r="L48" i="469"/>
  <c r="N48" i="469" s="1"/>
  <c r="M50" i="469"/>
  <c r="O50" i="469" s="1"/>
  <c r="L70" i="469"/>
  <c r="N70" i="469" s="1"/>
  <c r="L76" i="468"/>
  <c r="N76" i="468" s="1"/>
  <c r="L80" i="468"/>
  <c r="N80" i="468" s="1"/>
  <c r="L88" i="468"/>
  <c r="N88" i="468" s="1"/>
  <c r="L96" i="468"/>
  <c r="N96" i="468" s="1"/>
  <c r="L104" i="468"/>
  <c r="N104" i="468" s="1"/>
  <c r="L112" i="468"/>
  <c r="N112" i="468" s="1"/>
  <c r="L120" i="468"/>
  <c r="N120" i="468" s="1"/>
  <c r="L128" i="468"/>
  <c r="N128" i="468" s="1"/>
  <c r="L136" i="468"/>
  <c r="N136" i="468" s="1"/>
  <c r="L144" i="468"/>
  <c r="N144" i="468" s="1"/>
  <c r="M17" i="469"/>
  <c r="O17" i="469" s="1"/>
  <c r="M20" i="469"/>
  <c r="O20" i="469" s="1"/>
  <c r="M28" i="469"/>
  <c r="O28" i="469" s="1"/>
  <c r="M36" i="469"/>
  <c r="O36" i="469" s="1"/>
  <c r="M44" i="469"/>
  <c r="O44" i="469" s="1"/>
  <c r="M52" i="469"/>
  <c r="O52" i="469" s="1"/>
  <c r="L59" i="469"/>
  <c r="N59" i="469" s="1"/>
  <c r="M63" i="469"/>
  <c r="O63" i="469" s="1"/>
  <c r="L66" i="469"/>
  <c r="N66" i="469" s="1"/>
  <c r="M79" i="469"/>
  <c r="O79" i="469" s="1"/>
  <c r="L91" i="469"/>
  <c r="N91" i="469" s="1"/>
  <c r="L95" i="469"/>
  <c r="N95" i="469" s="1"/>
  <c r="M139" i="469"/>
  <c r="O139" i="469" s="1"/>
  <c r="M144" i="469"/>
  <c r="O144" i="469" s="1"/>
  <c r="L74" i="468"/>
  <c r="N74" i="468" s="1"/>
  <c r="L78" i="468"/>
  <c r="N78" i="468" s="1"/>
  <c r="L84" i="468"/>
  <c r="N84" i="468" s="1"/>
  <c r="L92" i="468"/>
  <c r="N92" i="468" s="1"/>
  <c r="L100" i="468"/>
  <c r="N100" i="468" s="1"/>
  <c r="L108" i="468"/>
  <c r="N108" i="468" s="1"/>
  <c r="L116" i="468"/>
  <c r="N116" i="468" s="1"/>
  <c r="L124" i="468"/>
  <c r="N124" i="468" s="1"/>
  <c r="L132" i="468"/>
  <c r="N132" i="468" s="1"/>
  <c r="L140" i="468"/>
  <c r="N140" i="468" s="1"/>
  <c r="L19" i="469"/>
  <c r="N19" i="469" s="1"/>
  <c r="M24" i="469"/>
  <c r="O24" i="469" s="1"/>
  <c r="M32" i="469"/>
  <c r="O32" i="469" s="1"/>
  <c r="M40" i="469"/>
  <c r="O40" i="469" s="1"/>
  <c r="M48" i="469"/>
  <c r="O48" i="469" s="1"/>
  <c r="M56" i="469"/>
  <c r="O56" i="469" s="1"/>
  <c r="M58" i="469"/>
  <c r="O58" i="469" s="1"/>
  <c r="M71" i="469"/>
  <c r="O71" i="469" s="1"/>
  <c r="L74" i="469"/>
  <c r="N74" i="469" s="1"/>
  <c r="L84" i="469"/>
  <c r="N84" i="469" s="1"/>
  <c r="M86" i="469"/>
  <c r="O86" i="469" s="1"/>
  <c r="L89" i="469"/>
  <c r="N89" i="469" s="1"/>
  <c r="L100" i="469"/>
  <c r="N100" i="469" s="1"/>
  <c r="M105" i="469"/>
  <c r="O105" i="469" s="1"/>
  <c r="L107" i="469"/>
  <c r="N107" i="469" s="1"/>
  <c r="M125" i="469"/>
  <c r="O125" i="469" s="1"/>
  <c r="M16" i="469"/>
  <c r="O16" i="469" s="1"/>
  <c r="M23" i="469"/>
  <c r="O23" i="469" s="1"/>
  <c r="M27" i="469"/>
  <c r="O27" i="469" s="1"/>
  <c r="M31" i="469"/>
  <c r="O31" i="469" s="1"/>
  <c r="M35" i="469"/>
  <c r="O35" i="469" s="1"/>
  <c r="M39" i="469"/>
  <c r="O39" i="469" s="1"/>
  <c r="M43" i="469"/>
  <c r="O43" i="469" s="1"/>
  <c r="M47" i="469"/>
  <c r="O47" i="469" s="1"/>
  <c r="M51" i="469"/>
  <c r="O51" i="469" s="1"/>
  <c r="M55" i="469"/>
  <c r="O55" i="469" s="1"/>
  <c r="L57" i="469"/>
  <c r="N57" i="469" s="1"/>
  <c r="L64" i="469"/>
  <c r="N64" i="469" s="1"/>
  <c r="M69" i="469"/>
  <c r="O69" i="469" s="1"/>
  <c r="L72" i="469"/>
  <c r="N72" i="469" s="1"/>
  <c r="M77" i="469"/>
  <c r="O77" i="469" s="1"/>
  <c r="L80" i="469"/>
  <c r="N80" i="469" s="1"/>
  <c r="M90" i="469"/>
  <c r="O90" i="469" s="1"/>
  <c r="M91" i="469"/>
  <c r="O91" i="469" s="1"/>
  <c r="M96" i="469"/>
  <c r="O96" i="469" s="1"/>
  <c r="L112" i="469"/>
  <c r="N112" i="469" s="1"/>
  <c r="M119" i="469"/>
  <c r="O119" i="469" s="1"/>
  <c r="L142" i="469"/>
  <c r="N142" i="469" s="1"/>
  <c r="M18" i="469"/>
  <c r="O18" i="469" s="1"/>
  <c r="M21" i="469"/>
  <c r="O21" i="469" s="1"/>
  <c r="M25" i="469"/>
  <c r="O25" i="469" s="1"/>
  <c r="M29" i="469"/>
  <c r="O29" i="469" s="1"/>
  <c r="M33" i="469"/>
  <c r="O33" i="469" s="1"/>
  <c r="M37" i="469"/>
  <c r="O37" i="469" s="1"/>
  <c r="M41" i="469"/>
  <c r="O41" i="469" s="1"/>
  <c r="M45" i="469"/>
  <c r="O45" i="469" s="1"/>
  <c r="M49" i="469"/>
  <c r="O49" i="469" s="1"/>
  <c r="M53" i="469"/>
  <c r="O53" i="469" s="1"/>
  <c r="M60" i="469"/>
  <c r="O60" i="469" s="1"/>
  <c r="L61" i="469"/>
  <c r="N61" i="469" s="1"/>
  <c r="M65" i="469"/>
  <c r="O65" i="469" s="1"/>
  <c r="L68" i="469"/>
  <c r="N68" i="469" s="1"/>
  <c r="M73" i="469"/>
  <c r="O73" i="469" s="1"/>
  <c r="L76" i="469"/>
  <c r="N76" i="469" s="1"/>
  <c r="M82" i="469"/>
  <c r="O82" i="469" s="1"/>
  <c r="M83" i="469"/>
  <c r="O83" i="469" s="1"/>
  <c r="L97" i="469"/>
  <c r="N97" i="469" s="1"/>
  <c r="M102" i="469"/>
  <c r="O102" i="469" s="1"/>
  <c r="L130" i="469"/>
  <c r="N130" i="469" s="1"/>
  <c r="L140" i="469"/>
  <c r="N140" i="469" s="1"/>
  <c r="L58" i="469"/>
  <c r="N58" i="469" s="1"/>
  <c r="L65" i="469"/>
  <c r="N65" i="469" s="1"/>
  <c r="L69" i="469"/>
  <c r="N69" i="469" s="1"/>
  <c r="L73" i="469"/>
  <c r="N73" i="469" s="1"/>
  <c r="L77" i="469"/>
  <c r="N77" i="469" s="1"/>
  <c r="M81" i="469"/>
  <c r="O81" i="469" s="1"/>
  <c r="L86" i="469"/>
  <c r="N86" i="469" s="1"/>
  <c r="M97" i="469"/>
  <c r="O97" i="469" s="1"/>
  <c r="M106" i="469"/>
  <c r="O106" i="469" s="1"/>
  <c r="L111" i="469"/>
  <c r="N111" i="469" s="1"/>
  <c r="M116" i="469"/>
  <c r="O116" i="469" s="1"/>
  <c r="M122" i="469"/>
  <c r="O122" i="469" s="1"/>
  <c r="M123" i="469"/>
  <c r="O123" i="469" s="1"/>
  <c r="M135" i="469"/>
  <c r="O135" i="469" s="1"/>
  <c r="L143" i="469"/>
  <c r="N143" i="469" s="1"/>
  <c r="L60" i="469"/>
  <c r="N60" i="469" s="1"/>
  <c r="L63" i="469"/>
  <c r="N63" i="469" s="1"/>
  <c r="L67" i="469"/>
  <c r="N67" i="469" s="1"/>
  <c r="L71" i="469"/>
  <c r="N71" i="469" s="1"/>
  <c r="L75" i="469"/>
  <c r="N75" i="469" s="1"/>
  <c r="L79" i="469"/>
  <c r="N79" i="469" s="1"/>
  <c r="L82" i="469"/>
  <c r="N82" i="469" s="1"/>
  <c r="L90" i="469"/>
  <c r="N90" i="469" s="1"/>
  <c r="M104" i="469"/>
  <c r="O104" i="469" s="1"/>
  <c r="L108" i="469"/>
  <c r="N108" i="469" s="1"/>
  <c r="M113" i="469"/>
  <c r="O113" i="469" s="1"/>
  <c r="L124" i="469"/>
  <c r="N124" i="469" s="1"/>
  <c r="L138" i="469"/>
  <c r="N138" i="469" s="1"/>
  <c r="M141" i="469"/>
  <c r="O141" i="469" s="1"/>
  <c r="L96" i="469"/>
  <c r="N96" i="469" s="1"/>
  <c r="M101" i="469"/>
  <c r="O101" i="469" s="1"/>
  <c r="L118" i="469"/>
  <c r="N118" i="469" s="1"/>
  <c r="M120" i="469"/>
  <c r="O120" i="469" s="1"/>
  <c r="L129" i="469"/>
  <c r="N129" i="469" s="1"/>
  <c r="L132" i="469"/>
  <c r="N132" i="469" s="1"/>
  <c r="L135" i="469"/>
  <c r="N135" i="469" s="1"/>
  <c r="M140" i="469"/>
  <c r="O140" i="469" s="1"/>
  <c r="M143" i="469"/>
  <c r="O143" i="469" s="1"/>
  <c r="M93" i="469"/>
  <c r="O93" i="469" s="1"/>
  <c r="L104" i="469"/>
  <c r="N104" i="469" s="1"/>
  <c r="M108" i="469"/>
  <c r="O108" i="469" s="1"/>
  <c r="M112" i="469"/>
  <c r="O112" i="469" s="1"/>
  <c r="M117" i="469"/>
  <c r="O117" i="469" s="1"/>
  <c r="L119" i="469"/>
  <c r="N119" i="469" s="1"/>
  <c r="L125" i="469"/>
  <c r="N125" i="469" s="1"/>
  <c r="M127" i="469"/>
  <c r="O127" i="469" s="1"/>
  <c r="M130" i="469"/>
  <c r="O130" i="469" s="1"/>
  <c r="M136" i="469"/>
  <c r="O136" i="469" s="1"/>
  <c r="L115" i="469"/>
  <c r="N115" i="469" s="1"/>
  <c r="M126" i="469"/>
  <c r="O126" i="469" s="1"/>
  <c r="L139" i="469"/>
  <c r="N139" i="469" s="1"/>
  <c r="R23" i="447"/>
  <c r="R27" i="447"/>
  <c r="U27" i="447" s="1"/>
  <c r="U98" i="447"/>
  <c r="R100" i="447"/>
  <c r="U100" i="447" s="1"/>
  <c r="R31" i="447"/>
  <c r="U31" i="447" s="1"/>
  <c r="R35" i="447"/>
  <c r="U35" i="447" s="1"/>
  <c r="R39" i="447"/>
  <c r="U39" i="447" s="1"/>
  <c r="R43" i="447"/>
  <c r="U43" i="447" s="1"/>
  <c r="R47" i="447"/>
  <c r="U47" i="447" s="1"/>
  <c r="R51" i="447"/>
  <c r="U51" i="447" s="1"/>
  <c r="R55" i="447"/>
  <c r="U55" i="447" s="1"/>
  <c r="R59" i="447"/>
  <c r="U59" i="447" s="1"/>
  <c r="R63" i="447"/>
  <c r="U63" i="447" s="1"/>
  <c r="R67" i="447"/>
  <c r="U67" i="447" s="1"/>
  <c r="R71" i="447"/>
  <c r="U71" i="447" s="1"/>
  <c r="R75" i="447"/>
  <c r="U75" i="447" s="1"/>
  <c r="R79" i="447"/>
  <c r="U79" i="447" s="1"/>
  <c r="R83" i="447"/>
  <c r="U83" i="447" s="1"/>
  <c r="R86" i="447"/>
  <c r="U86" i="447" s="1"/>
  <c r="R90" i="447"/>
  <c r="U90" i="447" s="1"/>
  <c r="U23" i="447"/>
  <c r="R89" i="447"/>
  <c r="U89" i="447" s="1"/>
  <c r="R99" i="447"/>
  <c r="U99" i="447" s="1"/>
  <c r="R103" i="447"/>
  <c r="U103" i="447" s="1"/>
  <c r="R21" i="447"/>
  <c r="U21" i="447" s="1"/>
  <c r="R25" i="447"/>
  <c r="U25" i="447" s="1"/>
  <c r="R29" i="447"/>
  <c r="U29" i="447" s="1"/>
  <c r="R33" i="447"/>
  <c r="U33" i="447" s="1"/>
  <c r="R37" i="447"/>
  <c r="U37" i="447" s="1"/>
  <c r="R41" i="447"/>
  <c r="U41" i="447" s="1"/>
  <c r="R45" i="447"/>
  <c r="U45" i="447" s="1"/>
  <c r="R49" i="447"/>
  <c r="U49" i="447" s="1"/>
  <c r="R53" i="447"/>
  <c r="U53" i="447" s="1"/>
  <c r="R57" i="447"/>
  <c r="U57" i="447" s="1"/>
  <c r="R61" i="447"/>
  <c r="U61" i="447" s="1"/>
  <c r="R65" i="447"/>
  <c r="U65" i="447" s="1"/>
  <c r="R69" i="447"/>
  <c r="U69" i="447" s="1"/>
  <c r="R73" i="447"/>
  <c r="U73" i="447" s="1"/>
  <c r="R77" i="447"/>
  <c r="U77" i="447" s="1"/>
  <c r="R81" i="447"/>
  <c r="U81" i="447" s="1"/>
  <c r="R85" i="447"/>
  <c r="U85" i="447" s="1"/>
  <c r="R88" i="447"/>
  <c r="U88" i="447" s="1"/>
  <c r="R92" i="447"/>
  <c r="U92" i="447" s="1"/>
  <c r="R93" i="447"/>
  <c r="U93" i="447" s="1"/>
  <c r="R94" i="447"/>
  <c r="U94" i="447" s="1"/>
  <c r="R95" i="447"/>
  <c r="U95" i="447" s="1"/>
  <c r="R96" i="447"/>
  <c r="U96" i="447" s="1"/>
  <c r="R97" i="447"/>
  <c r="U97" i="447" s="1"/>
  <c r="R102" i="447"/>
  <c r="U102" i="447" s="1"/>
  <c r="R20" i="447"/>
  <c r="U20" i="447" s="1"/>
  <c r="R24" i="447"/>
  <c r="U24" i="447" s="1"/>
  <c r="R28" i="447"/>
  <c r="U28" i="447" s="1"/>
  <c r="R32" i="447"/>
  <c r="U32" i="447" s="1"/>
  <c r="R36" i="447"/>
  <c r="U36" i="447" s="1"/>
  <c r="R40" i="447"/>
  <c r="U40" i="447" s="1"/>
  <c r="R44" i="447"/>
  <c r="U44" i="447" s="1"/>
  <c r="R48" i="447"/>
  <c r="U48" i="447" s="1"/>
  <c r="R52" i="447"/>
  <c r="U52" i="447" s="1"/>
  <c r="R56" i="447"/>
  <c r="U56" i="447" s="1"/>
  <c r="R60" i="447"/>
  <c r="U60" i="447" s="1"/>
  <c r="R64" i="447"/>
  <c r="U64" i="447" s="1"/>
  <c r="R68" i="447"/>
  <c r="U68" i="447" s="1"/>
  <c r="R72" i="447"/>
  <c r="U72" i="447" s="1"/>
  <c r="R76" i="447"/>
  <c r="U76" i="447" s="1"/>
  <c r="R80" i="447"/>
  <c r="U80" i="447" s="1"/>
  <c r="R84" i="447"/>
  <c r="U84" i="447" s="1"/>
  <c r="R87" i="447"/>
  <c r="U87" i="447" s="1"/>
  <c r="R91" i="447"/>
  <c r="U91" i="447" s="1"/>
  <c r="R101" i="447"/>
  <c r="U101" i="447" s="1"/>
  <c r="Q20" i="447"/>
  <c r="T20" i="447" s="1"/>
  <c r="Q98" i="447"/>
  <c r="T98" i="447" s="1"/>
  <c r="T101" i="447"/>
  <c r="J11" i="447"/>
  <c r="Q90" i="447"/>
  <c r="T90" i="447" s="1"/>
  <c r="Q93" i="447"/>
  <c r="T93" i="447" s="1"/>
  <c r="J159" i="447"/>
  <c r="I161" i="447" s="1"/>
  <c r="J161" i="447" s="1"/>
  <c r="I163" i="447" s="1"/>
  <c r="J163" i="447" s="1"/>
  <c r="I165" i="447" s="1"/>
  <c r="J165" i="447" s="1"/>
  <c r="R22" i="446"/>
  <c r="U22" i="446" s="1"/>
  <c r="R23" i="446"/>
  <c r="U23" i="446" s="1"/>
  <c r="R45" i="446"/>
  <c r="U45" i="446" s="1"/>
  <c r="R49" i="446"/>
  <c r="U49" i="446" s="1"/>
  <c r="R53" i="446"/>
  <c r="U53" i="446" s="1"/>
  <c r="R57" i="446"/>
  <c r="U57" i="446" s="1"/>
  <c r="R61" i="446"/>
  <c r="U61" i="446" s="1"/>
  <c r="R65" i="446"/>
  <c r="U65" i="446" s="1"/>
  <c r="R69" i="446"/>
  <c r="U69" i="446" s="1"/>
  <c r="R73" i="446"/>
  <c r="U73" i="446" s="1"/>
  <c r="R77" i="446"/>
  <c r="U77" i="446" s="1"/>
  <c r="R81" i="446"/>
  <c r="U81" i="446" s="1"/>
  <c r="R20" i="446"/>
  <c r="U20" i="446" s="1"/>
  <c r="R24" i="446"/>
  <c r="U24" i="446" s="1"/>
  <c r="R88" i="446"/>
  <c r="U88" i="446" s="1"/>
  <c r="R92" i="446"/>
  <c r="U92" i="446" s="1"/>
  <c r="J11" i="446"/>
  <c r="T68" i="446"/>
  <c r="Q102" i="446"/>
  <c r="T102" i="446" s="1"/>
  <c r="Q134" i="446"/>
  <c r="T134" i="446" s="1"/>
  <c r="Q135" i="446"/>
  <c r="T135" i="446" s="1"/>
  <c r="Q138" i="446"/>
  <c r="T138" i="446" s="1"/>
  <c r="Q106" i="446"/>
  <c r="T106" i="446" s="1"/>
  <c r="Q103" i="446"/>
  <c r="T103" i="446" s="1"/>
  <c r="Q56" i="446"/>
  <c r="T56" i="446" s="1"/>
  <c r="Q86" i="446"/>
  <c r="T86" i="446" s="1"/>
  <c r="Q90" i="446"/>
  <c r="T90" i="446" s="1"/>
  <c r="Q118" i="446"/>
  <c r="T118" i="446" s="1"/>
  <c r="Q119" i="446"/>
  <c r="T119" i="446" s="1"/>
  <c r="Q122" i="446"/>
  <c r="T122" i="446" s="1"/>
  <c r="Q22" i="446"/>
  <c r="T22" i="446" s="1"/>
  <c r="Q40" i="446"/>
  <c r="T40" i="446" s="1"/>
  <c r="Q72" i="446"/>
  <c r="T72" i="446" s="1"/>
  <c r="Q94" i="446"/>
  <c r="T94" i="446" s="1"/>
  <c r="Q95" i="446"/>
  <c r="T95" i="446" s="1"/>
  <c r="Q98" i="446"/>
  <c r="T98" i="446" s="1"/>
  <c r="Q110" i="446"/>
  <c r="T110" i="446" s="1"/>
  <c r="Q111" i="446"/>
  <c r="T111" i="446" s="1"/>
  <c r="Q114" i="446"/>
  <c r="T114" i="446" s="1"/>
  <c r="Q126" i="446"/>
  <c r="T126" i="446" s="1"/>
  <c r="Q127" i="446"/>
  <c r="T127" i="446" s="1"/>
  <c r="Q130" i="446"/>
  <c r="T130" i="446" s="1"/>
  <c r="Q142" i="446"/>
  <c r="T142" i="446" s="1"/>
  <c r="Q143" i="446"/>
  <c r="T143" i="446" s="1"/>
  <c r="Q146" i="446"/>
  <c r="T146" i="446" s="1"/>
  <c r="Q24" i="446"/>
  <c r="T24" i="446" s="1"/>
  <c r="Q28" i="446"/>
  <c r="T28" i="446" s="1"/>
  <c r="Q32" i="446"/>
  <c r="T32" i="446" s="1"/>
  <c r="Q52" i="446"/>
  <c r="T52" i="446" s="1"/>
  <c r="Q60" i="446"/>
  <c r="T60" i="446" s="1"/>
  <c r="Q64" i="446"/>
  <c r="T64" i="446" s="1"/>
  <c r="Q84" i="446"/>
  <c r="T84" i="446" s="1"/>
  <c r="Q87" i="446"/>
  <c r="T87" i="446" s="1"/>
  <c r="Q91" i="446"/>
  <c r="T91" i="446" s="1"/>
  <c r="Q107" i="446"/>
  <c r="T107" i="446" s="1"/>
  <c r="Q123" i="446"/>
  <c r="T123" i="446" s="1"/>
  <c r="Q139" i="446"/>
  <c r="T139" i="446" s="1"/>
  <c r="Q23" i="446"/>
  <c r="T23" i="446" s="1"/>
  <c r="Q25" i="446"/>
  <c r="T25" i="446" s="1"/>
  <c r="Q36" i="446"/>
  <c r="T36" i="446" s="1"/>
  <c r="Q44" i="446"/>
  <c r="T44" i="446" s="1"/>
  <c r="Q48" i="446"/>
  <c r="T48" i="446" s="1"/>
  <c r="Q76" i="446"/>
  <c r="T76" i="446" s="1"/>
  <c r="Q80" i="446"/>
  <c r="T80" i="446" s="1"/>
  <c r="Q99" i="446"/>
  <c r="T99" i="446" s="1"/>
  <c r="Q115" i="446"/>
  <c r="T115" i="446" s="1"/>
  <c r="Q131" i="446"/>
  <c r="T131" i="446" s="1"/>
  <c r="Q147" i="446"/>
  <c r="T147" i="446" s="1"/>
  <c r="N20" i="446"/>
  <c r="O20" i="446" s="1"/>
  <c r="L20" i="446"/>
  <c r="M20" i="446" s="1"/>
  <c r="J159" i="446"/>
  <c r="I161" i="446" s="1"/>
  <c r="J161" i="446" s="1"/>
  <c r="I163" i="446" s="1"/>
  <c r="J163" i="446" s="1"/>
  <c r="I165" i="446" s="1"/>
  <c r="J165" i="446" s="1"/>
  <c r="R90" i="446"/>
  <c r="U90" i="446" s="1"/>
  <c r="AA21" i="446"/>
  <c r="Q149" i="446"/>
  <c r="T149" i="446" s="1"/>
  <c r="J11" i="445"/>
  <c r="T55" i="445"/>
  <c r="Q71" i="445"/>
  <c r="T71" i="445" s="1"/>
  <c r="Q27" i="445"/>
  <c r="T27" i="445" s="1"/>
  <c r="Q30" i="445"/>
  <c r="T30" i="445" s="1"/>
  <c r="Q34" i="445"/>
  <c r="T34" i="445" s="1"/>
  <c r="Q38" i="445"/>
  <c r="T38" i="445" s="1"/>
  <c r="Q59" i="445"/>
  <c r="T59" i="445" s="1"/>
  <c r="Q62" i="445"/>
  <c r="T62" i="445" s="1"/>
  <c r="Q66" i="445"/>
  <c r="T66" i="445" s="1"/>
  <c r="Q70" i="445"/>
  <c r="T70" i="445" s="1"/>
  <c r="Q42" i="445"/>
  <c r="T42" i="445" s="1"/>
  <c r="Q22" i="445"/>
  <c r="T22" i="445" s="1"/>
  <c r="Q43" i="445"/>
  <c r="T43" i="445" s="1"/>
  <c r="Q46" i="445"/>
  <c r="T46" i="445" s="1"/>
  <c r="Q50" i="445"/>
  <c r="T50" i="445" s="1"/>
  <c r="Q54" i="445"/>
  <c r="T54" i="445" s="1"/>
  <c r="Q75" i="445"/>
  <c r="T75" i="445" s="1"/>
  <c r="Q78" i="445"/>
  <c r="T78" i="445" s="1"/>
  <c r="Q82" i="445"/>
  <c r="T82" i="445" s="1"/>
  <c r="Q39" i="445"/>
  <c r="T39" i="445" s="1"/>
  <c r="Q47" i="445"/>
  <c r="T47" i="445" s="1"/>
  <c r="Q51" i="445"/>
  <c r="T51" i="445" s="1"/>
  <c r="Q74" i="445"/>
  <c r="T74" i="445" s="1"/>
  <c r="Q79" i="445"/>
  <c r="T79" i="445" s="1"/>
  <c r="Q83" i="445"/>
  <c r="T83" i="445" s="1"/>
  <c r="Q23" i="445"/>
  <c r="T23" i="445" s="1"/>
  <c r="Q26" i="445"/>
  <c r="T26" i="445" s="1"/>
  <c r="Q31" i="445"/>
  <c r="T31" i="445" s="1"/>
  <c r="Q35" i="445"/>
  <c r="T35" i="445" s="1"/>
  <c r="Q58" i="445"/>
  <c r="T58" i="445" s="1"/>
  <c r="Q63" i="445"/>
  <c r="T63" i="445" s="1"/>
  <c r="Q67" i="445"/>
  <c r="T67" i="445" s="1"/>
  <c r="Q140" i="445"/>
  <c r="T140" i="445" s="1"/>
  <c r="J159" i="445"/>
  <c r="I161" i="445" s="1"/>
  <c r="J161" i="445" s="1"/>
  <c r="I163" i="445" s="1"/>
  <c r="J163" i="445" s="1"/>
  <c r="I165" i="445" s="1"/>
  <c r="J165" i="445" s="1"/>
  <c r="U16" i="444"/>
  <c r="U17" i="443"/>
  <c r="U16" i="443"/>
  <c r="U143" i="442"/>
  <c r="J11" i="442"/>
  <c r="R34" i="442"/>
  <c r="U34" i="442" s="1"/>
  <c r="R38" i="442"/>
  <c r="U38" i="442" s="1"/>
  <c r="R43" i="442"/>
  <c r="U43" i="442" s="1"/>
  <c r="R47" i="442"/>
  <c r="U47" i="442" s="1"/>
  <c r="R51" i="442"/>
  <c r="U51" i="442" s="1"/>
  <c r="R55" i="442"/>
  <c r="U55" i="442" s="1"/>
  <c r="R59" i="442"/>
  <c r="U59" i="442" s="1"/>
  <c r="R60" i="442"/>
  <c r="U60" i="442" s="1"/>
  <c r="R65" i="442"/>
  <c r="U65" i="442" s="1"/>
  <c r="R69" i="442"/>
  <c r="U69" i="442" s="1"/>
  <c r="R73" i="442"/>
  <c r="U73" i="442" s="1"/>
  <c r="R105" i="442"/>
  <c r="U105" i="442" s="1"/>
  <c r="R113" i="442"/>
  <c r="U113" i="442" s="1"/>
  <c r="R121" i="442"/>
  <c r="U121" i="442" s="1"/>
  <c r="R21" i="442"/>
  <c r="U21" i="442" s="1"/>
  <c r="R27" i="442"/>
  <c r="U27" i="442" s="1"/>
  <c r="R28" i="442"/>
  <c r="U28" i="442" s="1"/>
  <c r="R42" i="442"/>
  <c r="U42" i="442" s="1"/>
  <c r="R46" i="442"/>
  <c r="U46" i="442" s="1"/>
  <c r="R50" i="442"/>
  <c r="U50" i="442" s="1"/>
  <c r="R54" i="442"/>
  <c r="U54" i="442" s="1"/>
  <c r="R58" i="442"/>
  <c r="U58" i="442" s="1"/>
  <c r="R77" i="442"/>
  <c r="U77" i="442" s="1"/>
  <c r="R81" i="442"/>
  <c r="U81" i="442" s="1"/>
  <c r="R129" i="442"/>
  <c r="U129" i="442" s="1"/>
  <c r="R137" i="442"/>
  <c r="U137" i="442" s="1"/>
  <c r="R145" i="442"/>
  <c r="U145" i="442" s="1"/>
  <c r="R20" i="442"/>
  <c r="U20" i="442" s="1"/>
  <c r="R26" i="442"/>
  <c r="U26" i="442" s="1"/>
  <c r="R32" i="442"/>
  <c r="U32" i="442" s="1"/>
  <c r="R36" i="442"/>
  <c r="U36" i="442" s="1"/>
  <c r="R62" i="442"/>
  <c r="U62" i="442" s="1"/>
  <c r="R63" i="442"/>
  <c r="U63" i="442" s="1"/>
  <c r="R71" i="442"/>
  <c r="U71" i="442" s="1"/>
  <c r="R23" i="442"/>
  <c r="U23" i="442" s="1"/>
  <c r="R24" i="442"/>
  <c r="U24" i="442" s="1"/>
  <c r="R25" i="442"/>
  <c r="U25" i="442" s="1"/>
  <c r="R30" i="442"/>
  <c r="U30" i="442" s="1"/>
  <c r="R31" i="442"/>
  <c r="U31" i="442" s="1"/>
  <c r="R35" i="442"/>
  <c r="U35" i="442" s="1"/>
  <c r="R39" i="442"/>
  <c r="U39" i="442" s="1"/>
  <c r="R40" i="442"/>
  <c r="U40" i="442" s="1"/>
  <c r="R44" i="442"/>
  <c r="U44" i="442" s="1"/>
  <c r="R48" i="442"/>
  <c r="U48" i="442" s="1"/>
  <c r="R52" i="442"/>
  <c r="U52" i="442" s="1"/>
  <c r="R56" i="442"/>
  <c r="U56" i="442" s="1"/>
  <c r="T82" i="442"/>
  <c r="Q24" i="442"/>
  <c r="T24" i="442" s="1"/>
  <c r="Q28" i="442"/>
  <c r="T28" i="442" s="1"/>
  <c r="Q37" i="442"/>
  <c r="T37" i="442" s="1"/>
  <c r="Q40" i="442"/>
  <c r="T40" i="442" s="1"/>
  <c r="Q66" i="442"/>
  <c r="T66" i="442" s="1"/>
  <c r="Q45" i="442"/>
  <c r="T45" i="442" s="1"/>
  <c r="Q61" i="442"/>
  <c r="T61" i="442" s="1"/>
  <c r="Q67" i="442"/>
  <c r="T67" i="442" s="1"/>
  <c r="Q70" i="442"/>
  <c r="T70" i="442" s="1"/>
  <c r="Q74" i="442"/>
  <c r="T74" i="442" s="1"/>
  <c r="Q103" i="442"/>
  <c r="T103" i="442" s="1"/>
  <c r="Q111" i="442"/>
  <c r="T111" i="442" s="1"/>
  <c r="Q119" i="442"/>
  <c r="T119" i="442" s="1"/>
  <c r="Q127" i="442"/>
  <c r="T127" i="442" s="1"/>
  <c r="Q20" i="442"/>
  <c r="T20" i="442" s="1"/>
  <c r="Q21" i="442"/>
  <c r="T21" i="442" s="1"/>
  <c r="Q25" i="442"/>
  <c r="T25" i="442" s="1"/>
  <c r="Q29" i="442"/>
  <c r="T29" i="442" s="1"/>
  <c r="Q33" i="442"/>
  <c r="T33" i="442" s="1"/>
  <c r="Q41" i="442"/>
  <c r="T41" i="442" s="1"/>
  <c r="Q44" i="442"/>
  <c r="T44" i="442" s="1"/>
  <c r="Q48" i="442"/>
  <c r="T48" i="442" s="1"/>
  <c r="Q53" i="442"/>
  <c r="T53" i="442" s="1"/>
  <c r="Q57" i="442"/>
  <c r="T57" i="442" s="1"/>
  <c r="Q64" i="442"/>
  <c r="T64" i="442" s="1"/>
  <c r="Q75" i="442"/>
  <c r="T75" i="442" s="1"/>
  <c r="Q135" i="442"/>
  <c r="T135" i="442" s="1"/>
  <c r="Q22" i="442"/>
  <c r="T22" i="442" s="1"/>
  <c r="Q26" i="442"/>
  <c r="T26" i="442" s="1"/>
  <c r="Q32" i="442"/>
  <c r="T32" i="442" s="1"/>
  <c r="Q36" i="442"/>
  <c r="T36" i="442" s="1"/>
  <c r="Q49" i="442"/>
  <c r="T49" i="442" s="1"/>
  <c r="Q52" i="442"/>
  <c r="T52" i="442" s="1"/>
  <c r="Q56" i="442"/>
  <c r="T56" i="442" s="1"/>
  <c r="Q60" i="442"/>
  <c r="T60" i="442" s="1"/>
  <c r="Q72" i="442"/>
  <c r="T72" i="442" s="1"/>
  <c r="R20" i="441"/>
  <c r="U20" i="441" s="1"/>
  <c r="R33" i="441"/>
  <c r="U33" i="441" s="1"/>
  <c r="R37" i="441"/>
  <c r="U37" i="441" s="1"/>
  <c r="R41" i="441"/>
  <c r="U41" i="441" s="1"/>
  <c r="R45" i="441"/>
  <c r="U45" i="441" s="1"/>
  <c r="R49" i="441"/>
  <c r="U49" i="441" s="1"/>
  <c r="R59" i="441"/>
  <c r="U59" i="441" s="1"/>
  <c r="R63" i="441"/>
  <c r="U63" i="441" s="1"/>
  <c r="R87" i="441"/>
  <c r="U87" i="441" s="1"/>
  <c r="R91" i="441"/>
  <c r="U91" i="441" s="1"/>
  <c r="R95" i="441"/>
  <c r="U95" i="441" s="1"/>
  <c r="R99" i="441"/>
  <c r="U99" i="441" s="1"/>
  <c r="R103" i="441"/>
  <c r="U103" i="441" s="1"/>
  <c r="R107" i="441"/>
  <c r="U107" i="441" s="1"/>
  <c r="R111" i="441"/>
  <c r="U111" i="441" s="1"/>
  <c r="R115" i="441"/>
  <c r="U115" i="441" s="1"/>
  <c r="R119" i="441"/>
  <c r="U119" i="441" s="1"/>
  <c r="R123" i="441"/>
  <c r="U123" i="441" s="1"/>
  <c r="R127" i="441"/>
  <c r="U127" i="441" s="1"/>
  <c r="R131" i="441"/>
  <c r="U131" i="441" s="1"/>
  <c r="R135" i="441"/>
  <c r="U135" i="441" s="1"/>
  <c r="R139" i="441"/>
  <c r="U139" i="441" s="1"/>
  <c r="R23" i="441"/>
  <c r="U23" i="441" s="1"/>
  <c r="R27" i="441"/>
  <c r="U27" i="441" s="1"/>
  <c r="R31" i="441"/>
  <c r="U31" i="441" s="1"/>
  <c r="R40" i="441"/>
  <c r="U40" i="441" s="1"/>
  <c r="R44" i="441"/>
  <c r="U44" i="441" s="1"/>
  <c r="R48" i="441"/>
  <c r="U48" i="441" s="1"/>
  <c r="R52" i="441"/>
  <c r="U52" i="441" s="1"/>
  <c r="R53" i="441"/>
  <c r="U53" i="441" s="1"/>
  <c r="R67" i="441"/>
  <c r="U67" i="441" s="1"/>
  <c r="R71" i="441"/>
  <c r="U71" i="441" s="1"/>
  <c r="R75" i="441"/>
  <c r="U75" i="441" s="1"/>
  <c r="R79" i="441"/>
  <c r="U79" i="441" s="1"/>
  <c r="R83" i="441"/>
  <c r="U83" i="441" s="1"/>
  <c r="R86" i="441"/>
  <c r="U86" i="441" s="1"/>
  <c r="R90" i="441"/>
  <c r="U90" i="441" s="1"/>
  <c r="R94" i="441"/>
  <c r="U94" i="441" s="1"/>
  <c r="R98" i="441"/>
  <c r="U98" i="441" s="1"/>
  <c r="R102" i="441"/>
  <c r="U102" i="441" s="1"/>
  <c r="R106" i="441"/>
  <c r="U106" i="441" s="1"/>
  <c r="R110" i="441"/>
  <c r="U110" i="441" s="1"/>
  <c r="R114" i="441"/>
  <c r="U114" i="441" s="1"/>
  <c r="R118" i="441"/>
  <c r="U118" i="441" s="1"/>
  <c r="R122" i="441"/>
  <c r="U122" i="441" s="1"/>
  <c r="R126" i="441"/>
  <c r="U126" i="441" s="1"/>
  <c r="R130" i="441"/>
  <c r="U130" i="441" s="1"/>
  <c r="R134" i="441"/>
  <c r="U134" i="441" s="1"/>
  <c r="R138" i="441"/>
  <c r="U138" i="441" s="1"/>
  <c r="R142" i="441"/>
  <c r="U142" i="441" s="1"/>
  <c r="J11" i="441"/>
  <c r="R35" i="441"/>
  <c r="U35" i="441" s="1"/>
  <c r="R39" i="441"/>
  <c r="U39" i="441" s="1"/>
  <c r="R43" i="441"/>
  <c r="U43" i="441" s="1"/>
  <c r="R47" i="441"/>
  <c r="U47" i="441" s="1"/>
  <c r="R51" i="441"/>
  <c r="U51" i="441" s="1"/>
  <c r="R57" i="441"/>
  <c r="U57" i="441" s="1"/>
  <c r="R61" i="441"/>
  <c r="U61" i="441" s="1"/>
  <c r="R89" i="441"/>
  <c r="U89" i="441" s="1"/>
  <c r="R93" i="441"/>
  <c r="U93" i="441" s="1"/>
  <c r="R97" i="441"/>
  <c r="U97" i="441" s="1"/>
  <c r="R101" i="441"/>
  <c r="U101" i="441" s="1"/>
  <c r="R105" i="441"/>
  <c r="U105" i="441" s="1"/>
  <c r="R109" i="441"/>
  <c r="U109" i="441" s="1"/>
  <c r="R113" i="441"/>
  <c r="U113" i="441" s="1"/>
  <c r="R117" i="441"/>
  <c r="U117" i="441" s="1"/>
  <c r="R121" i="441"/>
  <c r="U121" i="441" s="1"/>
  <c r="R125" i="441"/>
  <c r="U125" i="441" s="1"/>
  <c r="R129" i="441"/>
  <c r="U129" i="441" s="1"/>
  <c r="R133" i="441"/>
  <c r="U133" i="441" s="1"/>
  <c r="R137" i="441"/>
  <c r="U137" i="441" s="1"/>
  <c r="R141" i="441"/>
  <c r="U141" i="441" s="1"/>
  <c r="R21" i="441"/>
  <c r="U21" i="441" s="1"/>
  <c r="R25" i="441"/>
  <c r="U25" i="441" s="1"/>
  <c r="R29" i="441"/>
  <c r="U29" i="441" s="1"/>
  <c r="R55" i="441"/>
  <c r="U55" i="441" s="1"/>
  <c r="R56" i="441"/>
  <c r="U56" i="441" s="1"/>
  <c r="R60" i="441"/>
  <c r="U60" i="441" s="1"/>
  <c r="R65" i="441"/>
  <c r="U65" i="441" s="1"/>
  <c r="R69" i="441"/>
  <c r="U69" i="441" s="1"/>
  <c r="R73" i="441"/>
  <c r="U73" i="441" s="1"/>
  <c r="R77" i="441"/>
  <c r="U77" i="441" s="1"/>
  <c r="R81" i="441"/>
  <c r="U81" i="441" s="1"/>
  <c r="R88" i="441"/>
  <c r="U88" i="441" s="1"/>
  <c r="R92" i="441"/>
  <c r="U92" i="441" s="1"/>
  <c r="R96" i="441"/>
  <c r="U96" i="441" s="1"/>
  <c r="R100" i="441"/>
  <c r="U100" i="441" s="1"/>
  <c r="R104" i="441"/>
  <c r="U104" i="441" s="1"/>
  <c r="R108" i="441"/>
  <c r="U108" i="441" s="1"/>
  <c r="R112" i="441"/>
  <c r="U112" i="441" s="1"/>
  <c r="R116" i="441"/>
  <c r="U116" i="441" s="1"/>
  <c r="R120" i="441"/>
  <c r="U120" i="441" s="1"/>
  <c r="R124" i="441"/>
  <c r="U124" i="441" s="1"/>
  <c r="R128" i="441"/>
  <c r="U128" i="441" s="1"/>
  <c r="R132" i="441"/>
  <c r="U132" i="441" s="1"/>
  <c r="R136" i="441"/>
  <c r="U136" i="441" s="1"/>
  <c r="R140" i="441"/>
  <c r="U140" i="441" s="1"/>
  <c r="T30" i="441"/>
  <c r="Q41" i="441"/>
  <c r="T41" i="441" s="1"/>
  <c r="Q26" i="441"/>
  <c r="T26" i="441" s="1"/>
  <c r="Q66" i="441"/>
  <c r="T66" i="441" s="1"/>
  <c r="Q78" i="441"/>
  <c r="T78" i="441" s="1"/>
  <c r="Q54" i="441"/>
  <c r="T54" i="441" s="1"/>
  <c r="Q58" i="441"/>
  <c r="T58" i="441" s="1"/>
  <c r="Q74" i="441"/>
  <c r="T74" i="441" s="1"/>
  <c r="Q34" i="441"/>
  <c r="T34" i="441" s="1"/>
  <c r="Q21" i="441"/>
  <c r="T21" i="441" s="1"/>
  <c r="Q82" i="441"/>
  <c r="T82" i="441" s="1"/>
  <c r="Q38" i="441"/>
  <c r="T38" i="441" s="1"/>
  <c r="Q46" i="441"/>
  <c r="T46" i="441" s="1"/>
  <c r="Q50" i="441"/>
  <c r="T50" i="441" s="1"/>
  <c r="Q57" i="441"/>
  <c r="T57" i="441" s="1"/>
  <c r="Q61" i="441"/>
  <c r="T61" i="441" s="1"/>
  <c r="Q22" i="441"/>
  <c r="T22" i="441" s="1"/>
  <c r="Q25" i="441"/>
  <c r="T25" i="441" s="1"/>
  <c r="Q42" i="441"/>
  <c r="T42" i="441" s="1"/>
  <c r="Q45" i="441"/>
  <c r="T45" i="441" s="1"/>
  <c r="Q49" i="441"/>
  <c r="T49" i="441" s="1"/>
  <c r="Q53" i="441"/>
  <c r="T53" i="441" s="1"/>
  <c r="Q62" i="441"/>
  <c r="T62" i="441" s="1"/>
  <c r="Q149" i="441"/>
  <c r="T149" i="441" s="1"/>
  <c r="Q70" i="441"/>
  <c r="T70" i="441" s="1"/>
  <c r="J159" i="441"/>
  <c r="I161" i="441" s="1"/>
  <c r="J161" i="441" s="1"/>
  <c r="I163" i="441" s="1"/>
  <c r="J163" i="441" s="1"/>
  <c r="I165" i="441" s="1"/>
  <c r="Z20" i="441"/>
  <c r="AA20" i="441" s="1"/>
  <c r="N20" i="441" s="1"/>
  <c r="O20" i="441" s="1"/>
  <c r="Q81" i="441"/>
  <c r="T81" i="441" s="1"/>
  <c r="R71" i="440"/>
  <c r="U71" i="440" s="1"/>
  <c r="R75" i="440"/>
  <c r="U75" i="440" s="1"/>
  <c r="R79" i="440"/>
  <c r="U79" i="440" s="1"/>
  <c r="R80" i="440"/>
  <c r="U80" i="440" s="1"/>
  <c r="R84" i="440"/>
  <c r="U84" i="440" s="1"/>
  <c r="R87" i="440"/>
  <c r="U87" i="440" s="1"/>
  <c r="R91" i="440"/>
  <c r="U91" i="440" s="1"/>
  <c r="R95" i="440"/>
  <c r="U95" i="440" s="1"/>
  <c r="R99" i="440"/>
  <c r="U99" i="440" s="1"/>
  <c r="R103" i="440"/>
  <c r="U103" i="440" s="1"/>
  <c r="R107" i="440"/>
  <c r="U107" i="440" s="1"/>
  <c r="R111" i="440"/>
  <c r="U111" i="440" s="1"/>
  <c r="R115" i="440"/>
  <c r="U115" i="440" s="1"/>
  <c r="R26" i="440"/>
  <c r="U26" i="440" s="1"/>
  <c r="R42" i="440"/>
  <c r="U42" i="440" s="1"/>
  <c r="R70" i="440"/>
  <c r="U70" i="440" s="1"/>
  <c r="J11" i="440"/>
  <c r="R21" i="440"/>
  <c r="U21" i="440" s="1"/>
  <c r="R33" i="440"/>
  <c r="U33" i="440" s="1"/>
  <c r="R37" i="440"/>
  <c r="U37" i="440" s="1"/>
  <c r="R48" i="440"/>
  <c r="U48" i="440" s="1"/>
  <c r="R52" i="440"/>
  <c r="U52" i="440" s="1"/>
  <c r="R20" i="440"/>
  <c r="U20" i="440" s="1"/>
  <c r="R23" i="440"/>
  <c r="U23" i="440" s="1"/>
  <c r="R30" i="440"/>
  <c r="U30" i="440" s="1"/>
  <c r="R35" i="440"/>
  <c r="U35" i="440" s="1"/>
  <c r="R39" i="440"/>
  <c r="U39" i="440" s="1"/>
  <c r="R46" i="440"/>
  <c r="U46" i="440" s="1"/>
  <c r="R50" i="440"/>
  <c r="U50" i="440" s="1"/>
  <c r="R54" i="440"/>
  <c r="U54" i="440" s="1"/>
  <c r="R59" i="440"/>
  <c r="U59" i="440" s="1"/>
  <c r="R63" i="440"/>
  <c r="U63" i="440" s="1"/>
  <c r="R67" i="440"/>
  <c r="U67" i="440" s="1"/>
  <c r="R68" i="440"/>
  <c r="U68" i="440" s="1"/>
  <c r="R82" i="440"/>
  <c r="U82" i="440" s="1"/>
  <c r="R89" i="440"/>
  <c r="U89" i="440" s="1"/>
  <c r="R93" i="440"/>
  <c r="U93" i="440" s="1"/>
  <c r="R97" i="440"/>
  <c r="U97" i="440" s="1"/>
  <c r="R101" i="440"/>
  <c r="U101" i="440" s="1"/>
  <c r="R105" i="440"/>
  <c r="U105" i="440" s="1"/>
  <c r="R109" i="440"/>
  <c r="U109" i="440" s="1"/>
  <c r="R113" i="440"/>
  <c r="U113" i="440" s="1"/>
  <c r="R117" i="440"/>
  <c r="U117" i="440" s="1"/>
  <c r="R22" i="440"/>
  <c r="U22" i="440" s="1"/>
  <c r="R27" i="440"/>
  <c r="U27" i="440" s="1"/>
  <c r="R28" i="440"/>
  <c r="U28" i="440" s="1"/>
  <c r="R29" i="440"/>
  <c r="U29" i="440" s="1"/>
  <c r="R34" i="440"/>
  <c r="U34" i="440" s="1"/>
  <c r="R38" i="440"/>
  <c r="U38" i="440" s="1"/>
  <c r="R43" i="440"/>
  <c r="U43" i="440" s="1"/>
  <c r="R44" i="440"/>
  <c r="U44" i="440" s="1"/>
  <c r="R45" i="440"/>
  <c r="U45" i="440" s="1"/>
  <c r="R49" i="440"/>
  <c r="U49" i="440" s="1"/>
  <c r="R58" i="440"/>
  <c r="U58" i="440" s="1"/>
  <c r="R62" i="440"/>
  <c r="U62" i="440" s="1"/>
  <c r="R66" i="440"/>
  <c r="U66" i="440" s="1"/>
  <c r="R72" i="440"/>
  <c r="U72" i="440" s="1"/>
  <c r="R76" i="440"/>
  <c r="U76" i="440" s="1"/>
  <c r="R85" i="440"/>
  <c r="U85" i="440" s="1"/>
  <c r="R88" i="440"/>
  <c r="U88" i="440" s="1"/>
  <c r="R92" i="440"/>
  <c r="U92" i="440" s="1"/>
  <c r="R96" i="440"/>
  <c r="U96" i="440" s="1"/>
  <c r="R100" i="440"/>
  <c r="U100" i="440" s="1"/>
  <c r="R104" i="440"/>
  <c r="U104" i="440" s="1"/>
  <c r="R108" i="440"/>
  <c r="U108" i="440" s="1"/>
  <c r="R112" i="440"/>
  <c r="U112" i="440" s="1"/>
  <c r="R116" i="440"/>
  <c r="U116" i="440" s="1"/>
  <c r="R24" i="440"/>
  <c r="U24" i="440" s="1"/>
  <c r="R25" i="440"/>
  <c r="U25" i="440" s="1"/>
  <c r="R31" i="440"/>
  <c r="U31" i="440" s="1"/>
  <c r="R32" i="440"/>
  <c r="U32" i="440" s="1"/>
  <c r="R36" i="440"/>
  <c r="U36" i="440" s="1"/>
  <c r="R40" i="440"/>
  <c r="U40" i="440" s="1"/>
  <c r="R41" i="440"/>
  <c r="U41" i="440" s="1"/>
  <c r="R47" i="440"/>
  <c r="U47" i="440" s="1"/>
  <c r="R51" i="440"/>
  <c r="U51" i="440" s="1"/>
  <c r="R55" i="440"/>
  <c r="U55" i="440" s="1"/>
  <c r="R56" i="440"/>
  <c r="U56" i="440" s="1"/>
  <c r="R60" i="440"/>
  <c r="U60" i="440" s="1"/>
  <c r="R64" i="440"/>
  <c r="U64" i="440" s="1"/>
  <c r="R74" i="440"/>
  <c r="U74" i="440" s="1"/>
  <c r="R78" i="440"/>
  <c r="U78" i="440" s="1"/>
  <c r="R83" i="440"/>
  <c r="U83" i="440" s="1"/>
  <c r="R86" i="440"/>
  <c r="U86" i="440" s="1"/>
  <c r="R90" i="440"/>
  <c r="U90" i="440" s="1"/>
  <c r="R94" i="440"/>
  <c r="U94" i="440" s="1"/>
  <c r="R98" i="440"/>
  <c r="U98" i="440" s="1"/>
  <c r="R102" i="440"/>
  <c r="U102" i="440" s="1"/>
  <c r="R106" i="440"/>
  <c r="U106" i="440" s="1"/>
  <c r="R110" i="440"/>
  <c r="U110" i="440" s="1"/>
  <c r="R114" i="440"/>
  <c r="U114" i="440" s="1"/>
  <c r="R118" i="440"/>
  <c r="U118" i="440" s="1"/>
  <c r="Q81" i="440"/>
  <c r="T81" i="440" s="1"/>
  <c r="Q84" i="440"/>
  <c r="T84" i="440" s="1"/>
  <c r="Q87" i="440"/>
  <c r="T87" i="440" s="1"/>
  <c r="Q91" i="440"/>
  <c r="T91" i="440" s="1"/>
  <c r="Q95" i="440"/>
  <c r="T95" i="440" s="1"/>
  <c r="Q99" i="440"/>
  <c r="T99" i="440" s="1"/>
  <c r="Q103" i="440"/>
  <c r="T103" i="440" s="1"/>
  <c r="Q107" i="440"/>
  <c r="T107" i="440" s="1"/>
  <c r="Q111" i="440"/>
  <c r="T111" i="440" s="1"/>
  <c r="Q115" i="440"/>
  <c r="T115" i="440" s="1"/>
  <c r="Q30" i="440"/>
  <c r="T30" i="440" s="1"/>
  <c r="Q33" i="440"/>
  <c r="T33" i="440" s="1"/>
  <c r="Q36" i="440"/>
  <c r="T36" i="440" s="1"/>
  <c r="Q38" i="440"/>
  <c r="T38" i="440" s="1"/>
  <c r="Q41" i="440"/>
  <c r="T41" i="440" s="1"/>
  <c r="Q69" i="440"/>
  <c r="T69" i="440" s="1"/>
  <c r="Q73" i="440"/>
  <c r="T73" i="440" s="1"/>
  <c r="Q144" i="440"/>
  <c r="T144" i="440" s="1"/>
  <c r="Q49" i="440"/>
  <c r="T49" i="440" s="1"/>
  <c r="Q52" i="440"/>
  <c r="T52" i="440" s="1"/>
  <c r="Q56" i="440"/>
  <c r="T56" i="440" s="1"/>
  <c r="Q22" i="440"/>
  <c r="T22" i="440" s="1"/>
  <c r="Q25" i="440"/>
  <c r="Q44" i="440"/>
  <c r="T44" i="440" s="1"/>
  <c r="Q21" i="440"/>
  <c r="T21" i="440" s="1"/>
  <c r="Q28" i="440"/>
  <c r="T28" i="440" s="1"/>
  <c r="Q37" i="440"/>
  <c r="T37" i="440" s="1"/>
  <c r="Q42" i="440"/>
  <c r="T42" i="440" s="1"/>
  <c r="Q48" i="440"/>
  <c r="T48" i="440" s="1"/>
  <c r="Q53" i="440"/>
  <c r="T53" i="440" s="1"/>
  <c r="Q85" i="440"/>
  <c r="T85" i="440" s="1"/>
  <c r="Q88" i="440"/>
  <c r="T88" i="440" s="1"/>
  <c r="Q92" i="440"/>
  <c r="T92" i="440" s="1"/>
  <c r="Q96" i="440"/>
  <c r="T96" i="440" s="1"/>
  <c r="Q100" i="440"/>
  <c r="T100" i="440" s="1"/>
  <c r="Q104" i="440"/>
  <c r="T104" i="440" s="1"/>
  <c r="Q108" i="440"/>
  <c r="T108" i="440" s="1"/>
  <c r="Q112" i="440"/>
  <c r="T112" i="440" s="1"/>
  <c r="Q116" i="440"/>
  <c r="T116" i="440" s="1"/>
  <c r="Q120" i="440"/>
  <c r="T120" i="440" s="1"/>
  <c r="Q140" i="440"/>
  <c r="T140" i="440" s="1"/>
  <c r="Q148" i="440"/>
  <c r="T148" i="440" s="1"/>
  <c r="T25" i="440"/>
  <c r="Q20" i="440"/>
  <c r="T20" i="440" s="1"/>
  <c r="Q24" i="440"/>
  <c r="T24" i="440" s="1"/>
  <c r="Q29" i="440"/>
  <c r="T29" i="440" s="1"/>
  <c r="Q40" i="440"/>
  <c r="T40" i="440" s="1"/>
  <c r="Q46" i="440"/>
  <c r="T46" i="440" s="1"/>
  <c r="Q61" i="440"/>
  <c r="T61" i="440" s="1"/>
  <c r="Q65" i="440"/>
  <c r="T65" i="440" s="1"/>
  <c r="Q72" i="440"/>
  <c r="T72" i="440" s="1"/>
  <c r="Q76" i="440"/>
  <c r="T76" i="440" s="1"/>
  <c r="Q86" i="440"/>
  <c r="T86" i="440" s="1"/>
  <c r="Q90" i="440"/>
  <c r="T90" i="440" s="1"/>
  <c r="Q94" i="440"/>
  <c r="T94" i="440" s="1"/>
  <c r="Q98" i="440"/>
  <c r="T98" i="440" s="1"/>
  <c r="Q102" i="440"/>
  <c r="T102" i="440" s="1"/>
  <c r="Q106" i="440"/>
  <c r="T106" i="440" s="1"/>
  <c r="Q110" i="440"/>
  <c r="T110" i="440" s="1"/>
  <c r="Q114" i="440"/>
  <c r="T114" i="440" s="1"/>
  <c r="Q118" i="440"/>
  <c r="T118" i="440" s="1"/>
  <c r="Q122" i="440"/>
  <c r="T122" i="440" s="1"/>
  <c r="Q124" i="440"/>
  <c r="T124" i="440" s="1"/>
  <c r="Q132" i="440"/>
  <c r="T132" i="440" s="1"/>
  <c r="Q136" i="440"/>
  <c r="T136" i="440" s="1"/>
  <c r="T149" i="440"/>
  <c r="Q26" i="440"/>
  <c r="T26" i="440" s="1"/>
  <c r="Q32" i="440"/>
  <c r="T32" i="440" s="1"/>
  <c r="Q34" i="440"/>
  <c r="T34" i="440" s="1"/>
  <c r="Q45" i="440"/>
  <c r="T45" i="440" s="1"/>
  <c r="Q50" i="440"/>
  <c r="T50" i="440" s="1"/>
  <c r="Q57" i="440"/>
  <c r="T57" i="440" s="1"/>
  <c r="Q60" i="440"/>
  <c r="T60" i="440" s="1"/>
  <c r="Q64" i="440"/>
  <c r="T64" i="440" s="1"/>
  <c r="Q68" i="440"/>
  <c r="T68" i="440" s="1"/>
  <c r="Q77" i="440"/>
  <c r="T77" i="440" s="1"/>
  <c r="Q80" i="440"/>
  <c r="T80" i="440" s="1"/>
  <c r="Q89" i="440"/>
  <c r="T89" i="440" s="1"/>
  <c r="Q93" i="440"/>
  <c r="T93" i="440" s="1"/>
  <c r="Q97" i="440"/>
  <c r="T97" i="440" s="1"/>
  <c r="Q101" i="440"/>
  <c r="T101" i="440" s="1"/>
  <c r="Q105" i="440"/>
  <c r="T105" i="440" s="1"/>
  <c r="Q109" i="440"/>
  <c r="T109" i="440" s="1"/>
  <c r="Q113" i="440"/>
  <c r="T113" i="440" s="1"/>
  <c r="Q117" i="440"/>
  <c r="T117" i="440" s="1"/>
  <c r="Q121" i="440"/>
  <c r="T121" i="440" s="1"/>
  <c r="Q128" i="440"/>
  <c r="T128" i="440" s="1"/>
  <c r="J159" i="440"/>
  <c r="I161" i="440" s="1"/>
  <c r="J161" i="440" s="1"/>
  <c r="I163" i="440" s="1"/>
  <c r="J163" i="440" s="1"/>
  <c r="I165" i="440" s="1"/>
  <c r="J165" i="440" s="1"/>
  <c r="Z20" i="440"/>
  <c r="AA20" i="440" s="1"/>
  <c r="AA21" i="440" s="1"/>
  <c r="T18" i="439"/>
  <c r="R20" i="437"/>
  <c r="U20" i="437" s="1"/>
  <c r="R32" i="437"/>
  <c r="U32" i="437" s="1"/>
  <c r="R33" i="437"/>
  <c r="U33" i="437" s="1"/>
  <c r="R40" i="437"/>
  <c r="U40" i="437" s="1"/>
  <c r="R41" i="437"/>
  <c r="U41" i="437" s="1"/>
  <c r="R45" i="437"/>
  <c r="U45" i="437" s="1"/>
  <c r="R49" i="437"/>
  <c r="U49" i="437" s="1"/>
  <c r="R53" i="437"/>
  <c r="U53" i="437" s="1"/>
  <c r="R57" i="437"/>
  <c r="U57" i="437" s="1"/>
  <c r="R61" i="437"/>
  <c r="U61" i="437" s="1"/>
  <c r="R65" i="437"/>
  <c r="U65" i="437" s="1"/>
  <c r="R69" i="437"/>
  <c r="U69" i="437" s="1"/>
  <c r="R73" i="437"/>
  <c r="U73" i="437" s="1"/>
  <c r="R77" i="437"/>
  <c r="U77" i="437" s="1"/>
  <c r="R81" i="437"/>
  <c r="U81" i="437" s="1"/>
  <c r="R103" i="437"/>
  <c r="U103" i="437" s="1"/>
  <c r="R104" i="437"/>
  <c r="U104" i="437" s="1"/>
  <c r="R108" i="437"/>
  <c r="U108" i="437" s="1"/>
  <c r="R119" i="437"/>
  <c r="U119" i="437" s="1"/>
  <c r="R120" i="437"/>
  <c r="U120" i="437" s="1"/>
  <c r="R124" i="437"/>
  <c r="U124" i="437" s="1"/>
  <c r="R135" i="437"/>
  <c r="U135" i="437" s="1"/>
  <c r="R136" i="437"/>
  <c r="U136" i="437" s="1"/>
  <c r="R140" i="437"/>
  <c r="U140" i="437" s="1"/>
  <c r="R22" i="437"/>
  <c r="U22" i="437" s="1"/>
  <c r="R26" i="437"/>
  <c r="U26" i="437" s="1"/>
  <c r="R38" i="437"/>
  <c r="U38" i="437" s="1"/>
  <c r="R44" i="437"/>
  <c r="U44" i="437" s="1"/>
  <c r="R48" i="437"/>
  <c r="U48" i="437" s="1"/>
  <c r="R52" i="437"/>
  <c r="U52" i="437" s="1"/>
  <c r="R107" i="437"/>
  <c r="U107" i="437" s="1"/>
  <c r="R123" i="437"/>
  <c r="U123" i="437" s="1"/>
  <c r="R139" i="437"/>
  <c r="U139" i="437" s="1"/>
  <c r="R21" i="437"/>
  <c r="U21" i="437" s="1"/>
  <c r="R25" i="437"/>
  <c r="U25" i="437" s="1"/>
  <c r="R30" i="437"/>
  <c r="U30" i="437" s="1"/>
  <c r="R36" i="437"/>
  <c r="U36" i="437" s="1"/>
  <c r="R37" i="437"/>
  <c r="U37" i="437" s="1"/>
  <c r="R95" i="437"/>
  <c r="U95" i="437" s="1"/>
  <c r="R96" i="437"/>
  <c r="U96" i="437" s="1"/>
  <c r="R100" i="437"/>
  <c r="U100" i="437" s="1"/>
  <c r="R111" i="437"/>
  <c r="U111" i="437" s="1"/>
  <c r="R112" i="437"/>
  <c r="U112" i="437" s="1"/>
  <c r="R116" i="437"/>
  <c r="U116" i="437" s="1"/>
  <c r="R127" i="437"/>
  <c r="U127" i="437" s="1"/>
  <c r="R128" i="437"/>
  <c r="U128" i="437" s="1"/>
  <c r="R132" i="437"/>
  <c r="U132" i="437" s="1"/>
  <c r="R143" i="437"/>
  <c r="U143" i="437" s="1"/>
  <c r="R144" i="437"/>
  <c r="U144" i="437" s="1"/>
  <c r="R148" i="437"/>
  <c r="U148" i="437" s="1"/>
  <c r="R24" i="437"/>
  <c r="U24" i="437" s="1"/>
  <c r="R28" i="437"/>
  <c r="U28" i="437" s="1"/>
  <c r="R34" i="437"/>
  <c r="U34" i="437" s="1"/>
  <c r="R42" i="437"/>
  <c r="U42" i="437" s="1"/>
  <c r="R46" i="437"/>
  <c r="U46" i="437" s="1"/>
  <c r="R50" i="437"/>
  <c r="U50" i="437" s="1"/>
  <c r="R54" i="437"/>
  <c r="U54" i="437" s="1"/>
  <c r="R58" i="437"/>
  <c r="U58" i="437" s="1"/>
  <c r="R62" i="437"/>
  <c r="U62" i="437" s="1"/>
  <c r="R66" i="437"/>
  <c r="U66" i="437" s="1"/>
  <c r="R70" i="437"/>
  <c r="U70" i="437" s="1"/>
  <c r="R74" i="437"/>
  <c r="U74" i="437" s="1"/>
  <c r="R78" i="437"/>
  <c r="U78" i="437" s="1"/>
  <c r="R82" i="437"/>
  <c r="U82" i="437" s="1"/>
  <c r="R99" i="437"/>
  <c r="U99" i="437" s="1"/>
  <c r="R115" i="437"/>
  <c r="U115" i="437" s="1"/>
  <c r="R131" i="437"/>
  <c r="U131" i="437" s="1"/>
  <c r="R147" i="437"/>
  <c r="U147" i="437" s="1"/>
  <c r="J11" i="437"/>
  <c r="Q22" i="437"/>
  <c r="T22" i="437" s="1"/>
  <c r="Q30" i="437"/>
  <c r="T30" i="437" s="1"/>
  <c r="Q33" i="437"/>
  <c r="T33" i="437" s="1"/>
  <c r="Q42" i="437"/>
  <c r="T42" i="437" s="1"/>
  <c r="Q49" i="437"/>
  <c r="T49" i="437" s="1"/>
  <c r="Q21" i="437"/>
  <c r="T21" i="437" s="1"/>
  <c r="Q25" i="437"/>
  <c r="T25" i="437" s="1"/>
  <c r="Q37" i="437"/>
  <c r="T37" i="437" s="1"/>
  <c r="Q41" i="437"/>
  <c r="T41" i="437" s="1"/>
  <c r="Q46" i="437"/>
  <c r="T46" i="437" s="1"/>
  <c r="Q26" i="437"/>
  <c r="T26" i="437" s="1"/>
  <c r="Q29" i="437"/>
  <c r="T29" i="437" s="1"/>
  <c r="Q34" i="437"/>
  <c r="T34" i="437" s="1"/>
  <c r="Q38" i="437"/>
  <c r="T38" i="437" s="1"/>
  <c r="Q50" i="437"/>
  <c r="T50" i="437" s="1"/>
  <c r="Q54" i="437"/>
  <c r="T54" i="437" s="1"/>
  <c r="Q45" i="437"/>
  <c r="T45" i="437" s="1"/>
  <c r="Q53" i="437"/>
  <c r="T53" i="437" s="1"/>
  <c r="Z20" i="437"/>
  <c r="AA20" i="437" s="1"/>
  <c r="AA21" i="437" s="1"/>
  <c r="U75" i="436"/>
  <c r="R50" i="436"/>
  <c r="U50" i="436" s="1"/>
  <c r="R51" i="436"/>
  <c r="U51" i="436" s="1"/>
  <c r="R55" i="436"/>
  <c r="U55" i="436" s="1"/>
  <c r="R66" i="436"/>
  <c r="U66" i="436" s="1"/>
  <c r="R67" i="436"/>
  <c r="U67" i="436" s="1"/>
  <c r="R71" i="436"/>
  <c r="U71" i="436" s="1"/>
  <c r="R82" i="436"/>
  <c r="U82" i="436" s="1"/>
  <c r="R83" i="436"/>
  <c r="U83" i="436" s="1"/>
  <c r="R24" i="436"/>
  <c r="U24" i="436" s="1"/>
  <c r="R28" i="436"/>
  <c r="U28" i="436" s="1"/>
  <c r="R32" i="436"/>
  <c r="U32" i="436" s="1"/>
  <c r="R36" i="436"/>
  <c r="U36" i="436" s="1"/>
  <c r="R40" i="436"/>
  <c r="U40" i="436" s="1"/>
  <c r="R44" i="436"/>
  <c r="U44" i="436" s="1"/>
  <c r="R54" i="436"/>
  <c r="U54" i="436" s="1"/>
  <c r="R70" i="436"/>
  <c r="U70" i="436" s="1"/>
  <c r="R20" i="436"/>
  <c r="U20" i="436" s="1"/>
  <c r="R23" i="436"/>
  <c r="U23" i="436" s="1"/>
  <c r="R27" i="436"/>
  <c r="U27" i="436" s="1"/>
  <c r="R31" i="436"/>
  <c r="U31" i="436" s="1"/>
  <c r="R35" i="436"/>
  <c r="U35" i="436" s="1"/>
  <c r="R39" i="436"/>
  <c r="U39" i="436" s="1"/>
  <c r="R43" i="436"/>
  <c r="U43" i="436" s="1"/>
  <c r="R47" i="436"/>
  <c r="U47" i="436" s="1"/>
  <c r="R58" i="436"/>
  <c r="U58" i="436" s="1"/>
  <c r="R59" i="436"/>
  <c r="U59" i="436" s="1"/>
  <c r="R63" i="436"/>
  <c r="U63" i="436" s="1"/>
  <c r="R74" i="436"/>
  <c r="U74" i="436" s="1"/>
  <c r="R79" i="436"/>
  <c r="U79" i="436" s="1"/>
  <c r="R22" i="436"/>
  <c r="U22" i="436" s="1"/>
  <c r="R26" i="436"/>
  <c r="U26" i="436" s="1"/>
  <c r="R30" i="436"/>
  <c r="U30" i="436" s="1"/>
  <c r="R34" i="436"/>
  <c r="U34" i="436" s="1"/>
  <c r="R38" i="436"/>
  <c r="U38" i="436" s="1"/>
  <c r="R42" i="436"/>
  <c r="U42" i="436" s="1"/>
  <c r="R46" i="436"/>
  <c r="U46" i="436" s="1"/>
  <c r="R62" i="436"/>
  <c r="U62" i="436" s="1"/>
  <c r="R78" i="436"/>
  <c r="U78" i="436" s="1"/>
  <c r="Q114" i="436"/>
  <c r="T114" i="436" s="1"/>
  <c r="Q112" i="436"/>
  <c r="T112" i="436" s="1"/>
  <c r="Q138" i="436"/>
  <c r="T138" i="436" s="1"/>
  <c r="Q24" i="436"/>
  <c r="T24" i="436" s="1"/>
  <c r="Q28" i="436"/>
  <c r="T28" i="436" s="1"/>
  <c r="Q32" i="436"/>
  <c r="T32" i="436" s="1"/>
  <c r="Q36" i="436"/>
  <c r="T36" i="436" s="1"/>
  <c r="Q40" i="436"/>
  <c r="T40" i="436" s="1"/>
  <c r="Q44" i="436"/>
  <c r="T44" i="436" s="1"/>
  <c r="Q106" i="436"/>
  <c r="T106" i="436" s="1"/>
  <c r="Q144" i="436"/>
  <c r="T144" i="436" s="1"/>
  <c r="Q146" i="436"/>
  <c r="T146" i="436" s="1"/>
  <c r="Q96" i="436"/>
  <c r="T96" i="436" s="1"/>
  <c r="Q98" i="436"/>
  <c r="T98" i="436" s="1"/>
  <c r="Q122" i="436"/>
  <c r="T122" i="436" s="1"/>
  <c r="Q90" i="436"/>
  <c r="T90" i="436" s="1"/>
  <c r="Q128" i="436"/>
  <c r="T128" i="436" s="1"/>
  <c r="Q130" i="436"/>
  <c r="T130" i="436" s="1"/>
  <c r="J11" i="436"/>
  <c r="Q47" i="436"/>
  <c r="T47" i="436" s="1"/>
  <c r="Q85" i="436"/>
  <c r="T85" i="436" s="1"/>
  <c r="Q104" i="436"/>
  <c r="T104" i="436" s="1"/>
  <c r="Q136" i="436"/>
  <c r="T136" i="436" s="1"/>
  <c r="Q21" i="436"/>
  <c r="T21" i="436" s="1"/>
  <c r="Q25" i="436"/>
  <c r="T25" i="436" s="1"/>
  <c r="Q29" i="436"/>
  <c r="T29" i="436" s="1"/>
  <c r="Q33" i="436"/>
  <c r="T33" i="436" s="1"/>
  <c r="Q37" i="436"/>
  <c r="T37" i="436" s="1"/>
  <c r="Q41" i="436"/>
  <c r="T41" i="436" s="1"/>
  <c r="Q45" i="436"/>
  <c r="T45" i="436" s="1"/>
  <c r="Q88" i="436"/>
  <c r="T88" i="436" s="1"/>
  <c r="R22" i="435"/>
  <c r="U22" i="435" s="1"/>
  <c r="R26" i="435"/>
  <c r="U26" i="435" s="1"/>
  <c r="R30" i="435"/>
  <c r="U30" i="435" s="1"/>
  <c r="R34" i="435"/>
  <c r="U34" i="435" s="1"/>
  <c r="R38" i="435"/>
  <c r="U38" i="435" s="1"/>
  <c r="R42" i="435"/>
  <c r="U42" i="435" s="1"/>
  <c r="R46" i="435"/>
  <c r="U46" i="435" s="1"/>
  <c r="R50" i="435"/>
  <c r="U50" i="435" s="1"/>
  <c r="R54" i="435"/>
  <c r="U54" i="435" s="1"/>
  <c r="R58" i="435"/>
  <c r="U58" i="435" s="1"/>
  <c r="R62" i="435"/>
  <c r="U62" i="435" s="1"/>
  <c r="R66" i="435"/>
  <c r="U66" i="435" s="1"/>
  <c r="R70" i="435"/>
  <c r="U70" i="435" s="1"/>
  <c r="R74" i="435"/>
  <c r="U74" i="435" s="1"/>
  <c r="R78" i="435"/>
  <c r="U78" i="435" s="1"/>
  <c r="R82" i="435"/>
  <c r="U82" i="435" s="1"/>
  <c r="R86" i="435"/>
  <c r="U86" i="435" s="1"/>
  <c r="R21" i="435"/>
  <c r="U21" i="435" s="1"/>
  <c r="R25" i="435"/>
  <c r="U25" i="435" s="1"/>
  <c r="R29" i="435"/>
  <c r="U29" i="435" s="1"/>
  <c r="R33" i="435"/>
  <c r="U33" i="435" s="1"/>
  <c r="R37" i="435"/>
  <c r="U37" i="435" s="1"/>
  <c r="R41" i="435"/>
  <c r="U41" i="435" s="1"/>
  <c r="R45" i="435"/>
  <c r="U45" i="435" s="1"/>
  <c r="R49" i="435"/>
  <c r="U49" i="435" s="1"/>
  <c r="R53" i="435"/>
  <c r="U53" i="435" s="1"/>
  <c r="R57" i="435"/>
  <c r="U57" i="435" s="1"/>
  <c r="R61" i="435"/>
  <c r="U61" i="435" s="1"/>
  <c r="R65" i="435"/>
  <c r="U65" i="435" s="1"/>
  <c r="R69" i="435"/>
  <c r="U69" i="435" s="1"/>
  <c r="R73" i="435"/>
  <c r="U73" i="435" s="1"/>
  <c r="R77" i="435"/>
  <c r="U77" i="435" s="1"/>
  <c r="R81" i="435"/>
  <c r="U81" i="435" s="1"/>
  <c r="R85" i="435"/>
  <c r="U85" i="435" s="1"/>
  <c r="R24" i="435"/>
  <c r="U24" i="435" s="1"/>
  <c r="R28" i="435"/>
  <c r="U28" i="435" s="1"/>
  <c r="R32" i="435"/>
  <c r="U32" i="435" s="1"/>
  <c r="R36" i="435"/>
  <c r="U36" i="435" s="1"/>
  <c r="R40" i="435"/>
  <c r="U40" i="435" s="1"/>
  <c r="R44" i="435"/>
  <c r="U44" i="435" s="1"/>
  <c r="R48" i="435"/>
  <c r="U48" i="435" s="1"/>
  <c r="R52" i="435"/>
  <c r="U52" i="435" s="1"/>
  <c r="R56" i="435"/>
  <c r="U56" i="435" s="1"/>
  <c r="R60" i="435"/>
  <c r="U60" i="435" s="1"/>
  <c r="R64" i="435"/>
  <c r="U64" i="435" s="1"/>
  <c r="R68" i="435"/>
  <c r="U68" i="435" s="1"/>
  <c r="R72" i="435"/>
  <c r="U72" i="435" s="1"/>
  <c r="R76" i="435"/>
  <c r="U76" i="435" s="1"/>
  <c r="R80" i="435"/>
  <c r="U80" i="435" s="1"/>
  <c r="R84" i="435"/>
  <c r="U84" i="435" s="1"/>
  <c r="R88" i="435"/>
  <c r="U88" i="435" s="1"/>
  <c r="R23" i="435"/>
  <c r="U23" i="435" s="1"/>
  <c r="R27" i="435"/>
  <c r="U27" i="435" s="1"/>
  <c r="R31" i="435"/>
  <c r="U31" i="435" s="1"/>
  <c r="R35" i="435"/>
  <c r="U35" i="435" s="1"/>
  <c r="R39" i="435"/>
  <c r="U39" i="435" s="1"/>
  <c r="R43" i="435"/>
  <c r="U43" i="435" s="1"/>
  <c r="R47" i="435"/>
  <c r="U47" i="435" s="1"/>
  <c r="R51" i="435"/>
  <c r="U51" i="435" s="1"/>
  <c r="R55" i="435"/>
  <c r="U55" i="435" s="1"/>
  <c r="R59" i="435"/>
  <c r="U59" i="435" s="1"/>
  <c r="R63" i="435"/>
  <c r="U63" i="435" s="1"/>
  <c r="R67" i="435"/>
  <c r="U67" i="435" s="1"/>
  <c r="R71" i="435"/>
  <c r="U71" i="435" s="1"/>
  <c r="R75" i="435"/>
  <c r="U75" i="435" s="1"/>
  <c r="R79" i="435"/>
  <c r="U79" i="435" s="1"/>
  <c r="R83" i="435"/>
  <c r="U83" i="435" s="1"/>
  <c r="R87" i="435"/>
  <c r="U87" i="435" s="1"/>
  <c r="T81" i="435"/>
  <c r="J11" i="435"/>
  <c r="Q21" i="435"/>
  <c r="T21" i="435" s="1"/>
  <c r="Q30" i="435"/>
  <c r="T30" i="435" s="1"/>
  <c r="Q40" i="435"/>
  <c r="T40" i="435" s="1"/>
  <c r="Q46" i="435"/>
  <c r="T46" i="435" s="1"/>
  <c r="Q56" i="435"/>
  <c r="T56" i="435" s="1"/>
  <c r="Q69" i="435"/>
  <c r="T69" i="435" s="1"/>
  <c r="Q78" i="435"/>
  <c r="T78" i="435" s="1"/>
  <c r="Q86" i="435"/>
  <c r="T86" i="435" s="1"/>
  <c r="Q98" i="435"/>
  <c r="T98" i="435" s="1"/>
  <c r="Q25" i="435"/>
  <c r="T25" i="435" s="1"/>
  <c r="Q28" i="435"/>
  <c r="T28" i="435" s="1"/>
  <c r="Q34" i="435"/>
  <c r="T34" i="435" s="1"/>
  <c r="Q41" i="435"/>
  <c r="T41" i="435" s="1"/>
  <c r="Q44" i="435"/>
  <c r="T44" i="435" s="1"/>
  <c r="Q50" i="435"/>
  <c r="T50" i="435" s="1"/>
  <c r="Q57" i="435"/>
  <c r="T57" i="435" s="1"/>
  <c r="Q60" i="435"/>
  <c r="T60" i="435" s="1"/>
  <c r="Q66" i="435"/>
  <c r="T66" i="435" s="1"/>
  <c r="Q73" i="435"/>
  <c r="T73" i="435" s="1"/>
  <c r="Q76" i="435"/>
  <c r="T76" i="435" s="1"/>
  <c r="Q82" i="435"/>
  <c r="T82" i="435" s="1"/>
  <c r="Q87" i="435"/>
  <c r="T87" i="435" s="1"/>
  <c r="Q88" i="435"/>
  <c r="T88" i="435" s="1"/>
  <c r="Q91" i="435"/>
  <c r="T91" i="435" s="1"/>
  <c r="Q92" i="435"/>
  <c r="T92" i="435" s="1"/>
  <c r="Q93" i="435"/>
  <c r="T93" i="435" s="1"/>
  <c r="Q94" i="435"/>
  <c r="T94" i="435" s="1"/>
  <c r="Q97" i="435"/>
  <c r="T97" i="435" s="1"/>
  <c r="Q22" i="435"/>
  <c r="T22" i="435" s="1"/>
  <c r="Q29" i="435"/>
  <c r="T29" i="435" s="1"/>
  <c r="Q32" i="435"/>
  <c r="T32" i="435" s="1"/>
  <c r="Q38" i="435"/>
  <c r="T38" i="435" s="1"/>
  <c r="Q45" i="435"/>
  <c r="T45" i="435" s="1"/>
  <c r="Q48" i="435"/>
  <c r="T48" i="435" s="1"/>
  <c r="Q54" i="435"/>
  <c r="T54" i="435" s="1"/>
  <c r="Q61" i="435"/>
  <c r="T61" i="435" s="1"/>
  <c r="Q64" i="435"/>
  <c r="T64" i="435" s="1"/>
  <c r="Q70" i="435"/>
  <c r="T70" i="435" s="1"/>
  <c r="Q77" i="435"/>
  <c r="T77" i="435" s="1"/>
  <c r="Q80" i="435"/>
  <c r="T80" i="435" s="1"/>
  <c r="Q85" i="435"/>
  <c r="T85" i="435" s="1"/>
  <c r="Q96" i="435"/>
  <c r="T96" i="435" s="1"/>
  <c r="Q99" i="435"/>
  <c r="T99" i="435" s="1"/>
  <c r="Q100" i="435"/>
  <c r="T100" i="435" s="1"/>
  <c r="Q24" i="435"/>
  <c r="T24" i="435" s="1"/>
  <c r="Q37" i="435"/>
  <c r="T37" i="435" s="1"/>
  <c r="Q53" i="435"/>
  <c r="T53" i="435" s="1"/>
  <c r="Q62" i="435"/>
  <c r="T62" i="435" s="1"/>
  <c r="Q72" i="435"/>
  <c r="T72" i="435" s="1"/>
  <c r="Q89" i="435"/>
  <c r="T89" i="435" s="1"/>
  <c r="Q20" i="435"/>
  <c r="T20" i="435" s="1"/>
  <c r="Q26" i="435"/>
  <c r="T26" i="435" s="1"/>
  <c r="Q33" i="435"/>
  <c r="T33" i="435" s="1"/>
  <c r="Q36" i="435"/>
  <c r="T36" i="435" s="1"/>
  <c r="Q42" i="435"/>
  <c r="T42" i="435" s="1"/>
  <c r="Q49" i="435"/>
  <c r="T49" i="435" s="1"/>
  <c r="Q52" i="435"/>
  <c r="T52" i="435" s="1"/>
  <c r="Q58" i="435"/>
  <c r="T58" i="435" s="1"/>
  <c r="Q65" i="435"/>
  <c r="T65" i="435" s="1"/>
  <c r="Q68" i="435"/>
  <c r="T68" i="435" s="1"/>
  <c r="Q74" i="435"/>
  <c r="T74" i="435" s="1"/>
  <c r="Q84" i="435"/>
  <c r="T84" i="435" s="1"/>
  <c r="Q90" i="435"/>
  <c r="T90" i="435" s="1"/>
  <c r="Q95" i="435"/>
  <c r="T95" i="435" s="1"/>
  <c r="J159" i="435"/>
  <c r="I161" i="435" s="1"/>
  <c r="J161" i="435" s="1"/>
  <c r="I163" i="435" s="1"/>
  <c r="J163" i="435" s="1"/>
  <c r="I165" i="435" s="1"/>
  <c r="Z85" i="435" s="1"/>
  <c r="Z20" i="435"/>
  <c r="AA20" i="435" s="1"/>
  <c r="N20" i="435" s="1"/>
  <c r="O20" i="435" s="1"/>
  <c r="U25" i="434"/>
  <c r="U29" i="434"/>
  <c r="U20" i="434"/>
  <c r="U28" i="434"/>
  <c r="U36" i="434"/>
  <c r="U19" i="434"/>
  <c r="U23" i="434"/>
  <c r="U27" i="434"/>
  <c r="U31" i="434"/>
  <c r="U35" i="434"/>
  <c r="U17" i="434"/>
  <c r="U21" i="434"/>
  <c r="U33" i="434"/>
  <c r="U37" i="434"/>
  <c r="U16" i="434"/>
  <c r="U24" i="434"/>
  <c r="U32" i="434"/>
  <c r="U18" i="434"/>
  <c r="U22" i="434"/>
  <c r="U26" i="434"/>
  <c r="U30" i="434"/>
  <c r="U34" i="434"/>
  <c r="U38" i="434"/>
  <c r="L145" i="448"/>
  <c r="N145" i="448" s="1"/>
  <c r="L141" i="448"/>
  <c r="N141" i="448" s="1"/>
  <c r="L125" i="448"/>
  <c r="N125" i="448" s="1"/>
  <c r="L138" i="448"/>
  <c r="N138" i="448" s="1"/>
  <c r="L137" i="448"/>
  <c r="N137" i="448" s="1"/>
  <c r="L129" i="448"/>
  <c r="N129" i="448" s="1"/>
  <c r="L117" i="448"/>
  <c r="N117" i="448" s="1"/>
  <c r="L98" i="448"/>
  <c r="N98" i="448" s="1"/>
  <c r="L82" i="448"/>
  <c r="N82" i="448" s="1"/>
  <c r="L132" i="448"/>
  <c r="N132" i="448" s="1"/>
  <c r="L126" i="448"/>
  <c r="N126" i="448" s="1"/>
  <c r="L113" i="448"/>
  <c r="N113" i="448" s="1"/>
  <c r="L106" i="448"/>
  <c r="N106" i="448" s="1"/>
  <c r="L101" i="448"/>
  <c r="N101" i="448" s="1"/>
  <c r="L140" i="448"/>
  <c r="N140" i="448" s="1"/>
  <c r="L121" i="448"/>
  <c r="N121" i="448" s="1"/>
  <c r="L133" i="448"/>
  <c r="N133" i="448" s="1"/>
  <c r="L97" i="448"/>
  <c r="N97" i="448" s="1"/>
  <c r="L86" i="448"/>
  <c r="N86" i="448" s="1"/>
  <c r="L122" i="448"/>
  <c r="N122" i="448" s="1"/>
  <c r="L107" i="448"/>
  <c r="N107" i="448" s="1"/>
  <c r="L94" i="448"/>
  <c r="N94" i="448" s="1"/>
  <c r="L89" i="448"/>
  <c r="N89" i="448" s="1"/>
  <c r="L81" i="448"/>
  <c r="N81" i="448" s="1"/>
  <c r="L102" i="448"/>
  <c r="N102" i="448" s="1"/>
  <c r="L41" i="448"/>
  <c r="N41" i="448" s="1"/>
  <c r="L38" i="448"/>
  <c r="N38" i="448" s="1"/>
  <c r="L36" i="448"/>
  <c r="N36" i="448" s="1"/>
  <c r="L34" i="448"/>
  <c r="N34" i="448" s="1"/>
  <c r="L32" i="448"/>
  <c r="N32" i="448" s="1"/>
  <c r="L30" i="448"/>
  <c r="N30" i="448" s="1"/>
  <c r="L28" i="448"/>
  <c r="N28" i="448" s="1"/>
  <c r="L26" i="448"/>
  <c r="N26" i="448" s="1"/>
  <c r="L24" i="448"/>
  <c r="N24" i="448" s="1"/>
  <c r="L22" i="448"/>
  <c r="N22" i="448" s="1"/>
  <c r="L21" i="448"/>
  <c r="N21" i="448" s="1"/>
  <c r="L20" i="448"/>
  <c r="N20" i="448" s="1"/>
  <c r="L19" i="448"/>
  <c r="N19" i="448" s="1"/>
  <c r="L18" i="448"/>
  <c r="N18" i="448" s="1"/>
  <c r="L17" i="448"/>
  <c r="N17" i="448" s="1"/>
  <c r="L42" i="448"/>
  <c r="N42" i="448" s="1"/>
  <c r="L128" i="448"/>
  <c r="N128" i="448" s="1"/>
  <c r="L95" i="448"/>
  <c r="N95" i="448" s="1"/>
  <c r="L91" i="448"/>
  <c r="N91" i="448" s="1"/>
  <c r="L90" i="448"/>
  <c r="N90" i="448" s="1"/>
  <c r="L16" i="448"/>
  <c r="N16" i="448" s="1"/>
  <c r="L111" i="448"/>
  <c r="N111" i="448" s="1"/>
  <c r="L40" i="448"/>
  <c r="N40" i="448" s="1"/>
  <c r="L39" i="448"/>
  <c r="N39" i="448" s="1"/>
  <c r="L110" i="448"/>
  <c r="N110" i="448" s="1"/>
  <c r="L85" i="448"/>
  <c r="N85" i="448" s="1"/>
  <c r="L44" i="448"/>
  <c r="N44" i="448" s="1"/>
  <c r="L43" i="448"/>
  <c r="N43" i="448" s="1"/>
  <c r="M134" i="448"/>
  <c r="O134" i="448" s="1"/>
  <c r="M118" i="448"/>
  <c r="O118" i="448" s="1"/>
  <c r="M130" i="448"/>
  <c r="O130" i="448" s="1"/>
  <c r="M126" i="448"/>
  <c r="O126" i="448" s="1"/>
  <c r="M142" i="448"/>
  <c r="O142" i="448" s="1"/>
  <c r="M122" i="448"/>
  <c r="O122" i="448" s="1"/>
  <c r="M121" i="448"/>
  <c r="O121" i="448" s="1"/>
  <c r="M107" i="448"/>
  <c r="O107" i="448" s="1"/>
  <c r="M91" i="448"/>
  <c r="O91" i="448" s="1"/>
  <c r="M137" i="448"/>
  <c r="O137" i="448" s="1"/>
  <c r="M115" i="448"/>
  <c r="O115" i="448" s="1"/>
  <c r="M111" i="448"/>
  <c r="O111" i="448" s="1"/>
  <c r="M110" i="448"/>
  <c r="O110" i="448" s="1"/>
  <c r="M88" i="448"/>
  <c r="O88" i="448" s="1"/>
  <c r="M74" i="448"/>
  <c r="O74" i="448" s="1"/>
  <c r="M58" i="448"/>
  <c r="O58" i="448" s="1"/>
  <c r="M43" i="448"/>
  <c r="O43" i="448" s="1"/>
  <c r="M41" i="448"/>
  <c r="O41" i="448" s="1"/>
  <c r="M39" i="448"/>
  <c r="O39" i="448" s="1"/>
  <c r="M138" i="448"/>
  <c r="O138" i="448" s="1"/>
  <c r="M127" i="448"/>
  <c r="O127" i="448" s="1"/>
  <c r="M123" i="448"/>
  <c r="O123" i="448" s="1"/>
  <c r="M104" i="448"/>
  <c r="O104" i="448" s="1"/>
  <c r="M100" i="448"/>
  <c r="O100" i="448" s="1"/>
  <c r="M96" i="448"/>
  <c r="O96" i="448" s="1"/>
  <c r="M87" i="448"/>
  <c r="O87" i="448" s="1"/>
  <c r="M83" i="448"/>
  <c r="O83" i="448" s="1"/>
  <c r="M82" i="448"/>
  <c r="O82" i="448" s="1"/>
  <c r="M114" i="448"/>
  <c r="O114" i="448" s="1"/>
  <c r="M112" i="448"/>
  <c r="O112" i="448" s="1"/>
  <c r="M103" i="448"/>
  <c r="O103" i="448" s="1"/>
  <c r="M95" i="448"/>
  <c r="O95" i="448" s="1"/>
  <c r="M70" i="448"/>
  <c r="O70" i="448" s="1"/>
  <c r="M66" i="448"/>
  <c r="O66" i="448" s="1"/>
  <c r="M62" i="448"/>
  <c r="O62" i="448" s="1"/>
  <c r="M47" i="448"/>
  <c r="O47" i="448" s="1"/>
  <c r="M44" i="448"/>
  <c r="O44" i="448" s="1"/>
  <c r="M42" i="448"/>
  <c r="O42" i="448" s="1"/>
  <c r="M40" i="448"/>
  <c r="O40" i="448" s="1"/>
  <c r="M133" i="448"/>
  <c r="O133" i="448" s="1"/>
  <c r="M131" i="448"/>
  <c r="O131" i="448" s="1"/>
  <c r="M125" i="448"/>
  <c r="O125" i="448" s="1"/>
  <c r="M98" i="448"/>
  <c r="O98" i="448" s="1"/>
  <c r="M68" i="448"/>
  <c r="O68" i="448" s="1"/>
  <c r="M56" i="448"/>
  <c r="O56" i="448" s="1"/>
  <c r="M54" i="448"/>
  <c r="O54" i="448" s="1"/>
  <c r="M50" i="448"/>
  <c r="O50" i="448" s="1"/>
  <c r="M46" i="448"/>
  <c r="O46" i="448" s="1"/>
  <c r="M37" i="448"/>
  <c r="O37" i="448" s="1"/>
  <c r="M35" i="448"/>
  <c r="O35" i="448" s="1"/>
  <c r="M33" i="448"/>
  <c r="O33" i="448" s="1"/>
  <c r="M31" i="448"/>
  <c r="O31" i="448" s="1"/>
  <c r="M29" i="448"/>
  <c r="O29" i="448" s="1"/>
  <c r="M27" i="448"/>
  <c r="O27" i="448" s="1"/>
  <c r="M25" i="448"/>
  <c r="O25" i="448" s="1"/>
  <c r="M23" i="448"/>
  <c r="O23" i="448" s="1"/>
  <c r="M52" i="448"/>
  <c r="O52" i="448" s="1"/>
  <c r="M16" i="448"/>
  <c r="O16" i="448" s="1"/>
  <c r="M78" i="448"/>
  <c r="O78" i="448" s="1"/>
  <c r="M71" i="448"/>
  <c r="O71" i="448" s="1"/>
  <c r="M38" i="448"/>
  <c r="O38" i="448" s="1"/>
  <c r="M36" i="448"/>
  <c r="O36" i="448" s="1"/>
  <c r="M34" i="448"/>
  <c r="O34" i="448" s="1"/>
  <c r="M32" i="448"/>
  <c r="O32" i="448" s="1"/>
  <c r="M30" i="448"/>
  <c r="O30" i="448" s="1"/>
  <c r="M28" i="448"/>
  <c r="O28" i="448" s="1"/>
  <c r="M26" i="448"/>
  <c r="O26" i="448" s="1"/>
  <c r="M24" i="448"/>
  <c r="O24" i="448" s="1"/>
  <c r="M22" i="448"/>
  <c r="O22" i="448" s="1"/>
  <c r="M21" i="448"/>
  <c r="O21" i="448" s="1"/>
  <c r="M20" i="448"/>
  <c r="O20" i="448" s="1"/>
  <c r="M19" i="448"/>
  <c r="O19" i="448" s="1"/>
  <c r="M18" i="448"/>
  <c r="O18" i="448" s="1"/>
  <c r="M17" i="448"/>
  <c r="O17" i="448" s="1"/>
  <c r="M99" i="448"/>
  <c r="O99" i="448" s="1"/>
  <c r="M94" i="448"/>
  <c r="O94" i="448" s="1"/>
  <c r="M79" i="448"/>
  <c r="O79" i="448" s="1"/>
  <c r="M67" i="448"/>
  <c r="O67" i="448" s="1"/>
  <c r="M63" i="448"/>
  <c r="O63" i="448" s="1"/>
  <c r="M142" i="449"/>
  <c r="O142" i="449" s="1"/>
  <c r="M139" i="449"/>
  <c r="O139" i="449" s="1"/>
  <c r="M134" i="449"/>
  <c r="O134" i="449" s="1"/>
  <c r="M131" i="449"/>
  <c r="O131" i="449" s="1"/>
  <c r="M126" i="449"/>
  <c r="O126" i="449" s="1"/>
  <c r="M123" i="449"/>
  <c r="O123" i="449" s="1"/>
  <c r="M118" i="449"/>
  <c r="O118" i="449" s="1"/>
  <c r="M143" i="449"/>
  <c r="O143" i="449" s="1"/>
  <c r="M138" i="449"/>
  <c r="O138" i="449" s="1"/>
  <c r="M127" i="449"/>
  <c r="O127" i="449" s="1"/>
  <c r="M122" i="449"/>
  <c r="O122" i="449" s="1"/>
  <c r="M111" i="449"/>
  <c r="O111" i="449" s="1"/>
  <c r="M110" i="449"/>
  <c r="O110" i="449" s="1"/>
  <c r="M98" i="449"/>
  <c r="O98" i="449" s="1"/>
  <c r="M130" i="449"/>
  <c r="O130" i="449" s="1"/>
  <c r="M115" i="449"/>
  <c r="O115" i="449" s="1"/>
  <c r="M114" i="449"/>
  <c r="O114" i="449" s="1"/>
  <c r="M101" i="449"/>
  <c r="O101" i="449" s="1"/>
  <c r="M135" i="449"/>
  <c r="O135" i="449" s="1"/>
  <c r="M106" i="449"/>
  <c r="O106" i="449" s="1"/>
  <c r="M102" i="449"/>
  <c r="O102" i="449" s="1"/>
  <c r="M94" i="449"/>
  <c r="O94" i="449" s="1"/>
  <c r="M89" i="449"/>
  <c r="O89" i="449" s="1"/>
  <c r="M86" i="449"/>
  <c r="O86" i="449" s="1"/>
  <c r="M81" i="449"/>
  <c r="O81" i="449" s="1"/>
  <c r="M82" i="449"/>
  <c r="O82" i="449" s="1"/>
  <c r="M97" i="449"/>
  <c r="O97" i="449" s="1"/>
  <c r="M93" i="449"/>
  <c r="O93" i="449" s="1"/>
  <c r="M36" i="449"/>
  <c r="O36" i="449" s="1"/>
  <c r="M32" i="449"/>
  <c r="O32" i="449" s="1"/>
  <c r="M28" i="449"/>
  <c r="O28" i="449" s="1"/>
  <c r="M24" i="449"/>
  <c r="O24" i="449" s="1"/>
  <c r="M20" i="449"/>
  <c r="O20" i="449" s="1"/>
  <c r="M16" i="449"/>
  <c r="O16" i="449" s="1"/>
  <c r="M61" i="449"/>
  <c r="O61" i="449" s="1"/>
  <c r="M57" i="449"/>
  <c r="O57" i="449" s="1"/>
  <c r="M53" i="449"/>
  <c r="O53" i="449" s="1"/>
  <c r="M49" i="449"/>
  <c r="O49" i="449" s="1"/>
  <c r="M45" i="449"/>
  <c r="O45" i="449" s="1"/>
  <c r="M41" i="449"/>
  <c r="O41" i="449" s="1"/>
  <c r="M34" i="449"/>
  <c r="O34" i="449" s="1"/>
  <c r="M27" i="449"/>
  <c r="O27" i="449" s="1"/>
  <c r="M25" i="449"/>
  <c r="O25" i="449" s="1"/>
  <c r="M18" i="449"/>
  <c r="O18" i="449" s="1"/>
  <c r="M119" i="449"/>
  <c r="O119" i="449" s="1"/>
  <c r="M90" i="449"/>
  <c r="O90" i="449" s="1"/>
  <c r="M85" i="449"/>
  <c r="O85" i="449" s="1"/>
  <c r="M39" i="449"/>
  <c r="O39" i="449" s="1"/>
  <c r="M37" i="449"/>
  <c r="O37" i="449" s="1"/>
  <c r="M30" i="449"/>
  <c r="O30" i="449" s="1"/>
  <c r="M23" i="449"/>
  <c r="O23" i="449" s="1"/>
  <c r="M21" i="449"/>
  <c r="O21" i="449" s="1"/>
  <c r="M55" i="449"/>
  <c r="O55" i="449" s="1"/>
  <c r="M47" i="449"/>
  <c r="O47" i="449" s="1"/>
  <c r="M38" i="449"/>
  <c r="O38" i="449" s="1"/>
  <c r="M35" i="449"/>
  <c r="O35" i="449" s="1"/>
  <c r="M33" i="449"/>
  <c r="O33" i="449" s="1"/>
  <c r="M31" i="449"/>
  <c r="O31" i="449" s="1"/>
  <c r="M29" i="449"/>
  <c r="O29" i="449" s="1"/>
  <c r="M26" i="449"/>
  <c r="O26" i="449" s="1"/>
  <c r="M59" i="449"/>
  <c r="O59" i="449" s="1"/>
  <c r="M43" i="449"/>
  <c r="O43" i="449" s="1"/>
  <c r="M22" i="449"/>
  <c r="O22" i="449" s="1"/>
  <c r="M17" i="449"/>
  <c r="O17" i="449" s="1"/>
  <c r="M107" i="449"/>
  <c r="O107" i="449" s="1"/>
  <c r="M19" i="449"/>
  <c r="O19" i="449" s="1"/>
  <c r="M51" i="449"/>
  <c r="O51" i="449" s="1"/>
  <c r="L141" i="449"/>
  <c r="N141" i="449" s="1"/>
  <c r="L133" i="449"/>
  <c r="N133" i="449" s="1"/>
  <c r="L125" i="449"/>
  <c r="N125" i="449" s="1"/>
  <c r="L117" i="449"/>
  <c r="N117" i="449" s="1"/>
  <c r="L114" i="449"/>
  <c r="N114" i="449" s="1"/>
  <c r="L142" i="449"/>
  <c r="N142" i="449" s="1"/>
  <c r="L134" i="449"/>
  <c r="N134" i="449" s="1"/>
  <c r="L126" i="449"/>
  <c r="N126" i="449" s="1"/>
  <c r="L118" i="449"/>
  <c r="N118" i="449" s="1"/>
  <c r="L145" i="449"/>
  <c r="N145" i="449" s="1"/>
  <c r="L129" i="449"/>
  <c r="N129" i="449" s="1"/>
  <c r="L115" i="449"/>
  <c r="N115" i="449" s="1"/>
  <c r="L101" i="449"/>
  <c r="N101" i="449" s="1"/>
  <c r="L138" i="449"/>
  <c r="N138" i="449" s="1"/>
  <c r="L122" i="449"/>
  <c r="N122" i="449" s="1"/>
  <c r="L111" i="449"/>
  <c r="N111" i="449" s="1"/>
  <c r="L110" i="449"/>
  <c r="N110" i="449" s="1"/>
  <c r="L105" i="449"/>
  <c r="N105" i="449" s="1"/>
  <c r="L97" i="449"/>
  <c r="N97" i="449" s="1"/>
  <c r="L93" i="449"/>
  <c r="N93" i="449" s="1"/>
  <c r="L85" i="449"/>
  <c r="N85" i="449" s="1"/>
  <c r="L79" i="449"/>
  <c r="N79" i="449" s="1"/>
  <c r="L75" i="449"/>
  <c r="N75" i="449" s="1"/>
  <c r="L71" i="449"/>
  <c r="N71" i="449" s="1"/>
  <c r="L67" i="449"/>
  <c r="N67" i="449" s="1"/>
  <c r="L63" i="449"/>
  <c r="N63" i="449" s="1"/>
  <c r="L130" i="449"/>
  <c r="N130" i="449" s="1"/>
  <c r="L121" i="449"/>
  <c r="N121" i="449" s="1"/>
  <c r="L108" i="449"/>
  <c r="N108" i="449" s="1"/>
  <c r="L88" i="449"/>
  <c r="N88" i="449" s="1"/>
  <c r="L80" i="449"/>
  <c r="N80" i="449" s="1"/>
  <c r="L76" i="449"/>
  <c r="N76" i="449" s="1"/>
  <c r="L72" i="449"/>
  <c r="N72" i="449" s="1"/>
  <c r="L68" i="449"/>
  <c r="N68" i="449" s="1"/>
  <c r="L64" i="449"/>
  <c r="N64" i="449" s="1"/>
  <c r="L60" i="449"/>
  <c r="N60" i="449" s="1"/>
  <c r="L58" i="449"/>
  <c r="N58" i="449" s="1"/>
  <c r="L56" i="449"/>
  <c r="N56" i="449" s="1"/>
  <c r="L54" i="449"/>
  <c r="N54" i="449" s="1"/>
  <c r="L52" i="449"/>
  <c r="N52" i="449" s="1"/>
  <c r="L50" i="449"/>
  <c r="N50" i="449" s="1"/>
  <c r="L48" i="449"/>
  <c r="N48" i="449" s="1"/>
  <c r="L46" i="449"/>
  <c r="N46" i="449" s="1"/>
  <c r="L44" i="449"/>
  <c r="N44" i="449" s="1"/>
  <c r="L42" i="449"/>
  <c r="N42" i="449" s="1"/>
  <c r="L40" i="449"/>
  <c r="N40" i="449" s="1"/>
  <c r="L84" i="449"/>
  <c r="N84" i="449" s="1"/>
  <c r="L74" i="449"/>
  <c r="N74" i="449" s="1"/>
  <c r="L104" i="449"/>
  <c r="N104" i="449" s="1"/>
  <c r="L102" i="449"/>
  <c r="N102" i="449" s="1"/>
  <c r="L98" i="449"/>
  <c r="N98" i="449" s="1"/>
  <c r="L81" i="449"/>
  <c r="N81" i="449" s="1"/>
  <c r="L73" i="449"/>
  <c r="N73" i="449" s="1"/>
  <c r="L65" i="449"/>
  <c r="N65" i="449" s="1"/>
  <c r="L62" i="449"/>
  <c r="N62" i="449" s="1"/>
  <c r="L137" i="449"/>
  <c r="N137" i="449" s="1"/>
  <c r="L89" i="449"/>
  <c r="N89" i="449" s="1"/>
  <c r="L78" i="449"/>
  <c r="N78" i="449" s="1"/>
  <c r="L77" i="449"/>
  <c r="N77" i="449" s="1"/>
  <c r="L59" i="449"/>
  <c r="N59" i="449" s="1"/>
  <c r="L55" i="449"/>
  <c r="N55" i="449" s="1"/>
  <c r="L51" i="449"/>
  <c r="N51" i="449" s="1"/>
  <c r="L47" i="449"/>
  <c r="N47" i="449" s="1"/>
  <c r="L43" i="449"/>
  <c r="N43" i="449" s="1"/>
  <c r="L66" i="449"/>
  <c r="N66" i="449" s="1"/>
  <c r="L57" i="449"/>
  <c r="N57" i="449" s="1"/>
  <c r="L49" i="449"/>
  <c r="N49" i="449" s="1"/>
  <c r="L41" i="449"/>
  <c r="N41" i="449" s="1"/>
  <c r="L70" i="449"/>
  <c r="N70" i="449" s="1"/>
  <c r="L61" i="449"/>
  <c r="N61" i="449" s="1"/>
  <c r="L45" i="449"/>
  <c r="N45" i="449" s="1"/>
  <c r="L69" i="449"/>
  <c r="N69" i="449" s="1"/>
  <c r="L92" i="449"/>
  <c r="N92" i="449" s="1"/>
  <c r="L53" i="449"/>
  <c r="N53" i="449" s="1"/>
  <c r="R83" i="445"/>
  <c r="U83" i="445" s="1"/>
  <c r="R79" i="445"/>
  <c r="U79" i="445" s="1"/>
  <c r="R75" i="445"/>
  <c r="U75" i="445" s="1"/>
  <c r="R71" i="445"/>
  <c r="U71" i="445" s="1"/>
  <c r="R67" i="445"/>
  <c r="U67" i="445" s="1"/>
  <c r="R63" i="445"/>
  <c r="U63" i="445" s="1"/>
  <c r="R59" i="445"/>
  <c r="U59" i="445" s="1"/>
  <c r="R55" i="445"/>
  <c r="U55" i="445" s="1"/>
  <c r="R51" i="445"/>
  <c r="U51" i="445" s="1"/>
  <c r="R31" i="445"/>
  <c r="U31" i="445" s="1"/>
  <c r="R27" i="445"/>
  <c r="U27" i="445" s="1"/>
  <c r="R23" i="445"/>
  <c r="U23" i="445" s="1"/>
  <c r="R47" i="445"/>
  <c r="U47" i="445" s="1"/>
  <c r="R43" i="445"/>
  <c r="U43" i="445" s="1"/>
  <c r="R39" i="445"/>
  <c r="U39" i="445" s="1"/>
  <c r="R35" i="445"/>
  <c r="U35" i="445" s="1"/>
  <c r="Q25" i="445"/>
  <c r="T25" i="445" s="1"/>
  <c r="Q33" i="445"/>
  <c r="T33" i="445" s="1"/>
  <c r="Q57" i="445"/>
  <c r="T57" i="445" s="1"/>
  <c r="Q73" i="445"/>
  <c r="T73" i="445" s="1"/>
  <c r="R88" i="445"/>
  <c r="U88" i="445" s="1"/>
  <c r="R90" i="445"/>
  <c r="U90" i="445" s="1"/>
  <c r="R110" i="445"/>
  <c r="U110" i="445" s="1"/>
  <c r="R112" i="445"/>
  <c r="U112" i="445" s="1"/>
  <c r="R114" i="445"/>
  <c r="U114" i="445" s="1"/>
  <c r="R122" i="445"/>
  <c r="U122" i="445" s="1"/>
  <c r="R124" i="445"/>
  <c r="U124" i="445" s="1"/>
  <c r="R134" i="445"/>
  <c r="U134" i="445" s="1"/>
  <c r="R138" i="445"/>
  <c r="U138" i="445" s="1"/>
  <c r="R142" i="445"/>
  <c r="U142" i="445" s="1"/>
  <c r="R144" i="445"/>
  <c r="U144" i="445" s="1"/>
  <c r="R146" i="445"/>
  <c r="U146" i="445" s="1"/>
  <c r="R148" i="445"/>
  <c r="U148" i="445" s="1"/>
  <c r="R37" i="446"/>
  <c r="U37" i="446" s="1"/>
  <c r="R25" i="445"/>
  <c r="U25" i="445" s="1"/>
  <c r="R26" i="445"/>
  <c r="U26" i="445" s="1"/>
  <c r="R36" i="445"/>
  <c r="U36" i="445" s="1"/>
  <c r="R44" i="445"/>
  <c r="U44" i="445" s="1"/>
  <c r="R49" i="445"/>
  <c r="U49" i="445" s="1"/>
  <c r="R50" i="445"/>
  <c r="U50" i="445" s="1"/>
  <c r="R52" i="445"/>
  <c r="U52" i="445" s="1"/>
  <c r="R57" i="445"/>
  <c r="U57" i="445" s="1"/>
  <c r="R58" i="445"/>
  <c r="U58" i="445" s="1"/>
  <c r="R68" i="445"/>
  <c r="U68" i="445" s="1"/>
  <c r="R76" i="445"/>
  <c r="U76" i="445" s="1"/>
  <c r="R81" i="445"/>
  <c r="U81" i="445" s="1"/>
  <c r="R82" i="445"/>
  <c r="U82" i="445" s="1"/>
  <c r="Q21" i="446"/>
  <c r="T21" i="446" s="1"/>
  <c r="R33" i="446"/>
  <c r="U33" i="446" s="1"/>
  <c r="R21" i="445"/>
  <c r="U21" i="445" s="1"/>
  <c r="R22" i="445"/>
  <c r="U22" i="445" s="1"/>
  <c r="R24" i="445"/>
  <c r="U24" i="445" s="1"/>
  <c r="R29" i="445"/>
  <c r="U29" i="445" s="1"/>
  <c r="R30" i="445"/>
  <c r="U30" i="445" s="1"/>
  <c r="R32" i="445"/>
  <c r="U32" i="445" s="1"/>
  <c r="R38" i="445"/>
  <c r="U38" i="445" s="1"/>
  <c r="R40" i="445"/>
  <c r="U40" i="445" s="1"/>
  <c r="R46" i="445"/>
  <c r="U46" i="445" s="1"/>
  <c r="R48" i="445"/>
  <c r="U48" i="445" s="1"/>
  <c r="R53" i="445"/>
  <c r="U53" i="445" s="1"/>
  <c r="R54" i="445"/>
  <c r="U54" i="445" s="1"/>
  <c r="R56" i="445"/>
  <c r="U56" i="445" s="1"/>
  <c r="R61" i="445"/>
  <c r="U61" i="445" s="1"/>
  <c r="R62" i="445"/>
  <c r="U62" i="445" s="1"/>
  <c r="R64" i="445"/>
  <c r="U64" i="445" s="1"/>
  <c r="R69" i="445"/>
  <c r="U69" i="445" s="1"/>
  <c r="R70" i="445"/>
  <c r="U70" i="445" s="1"/>
  <c r="R72" i="445"/>
  <c r="U72" i="445" s="1"/>
  <c r="R77" i="445"/>
  <c r="U77" i="445" s="1"/>
  <c r="R78" i="445"/>
  <c r="U78" i="445" s="1"/>
  <c r="R80" i="445"/>
  <c r="U80" i="445" s="1"/>
  <c r="R85" i="445"/>
  <c r="U85" i="445" s="1"/>
  <c r="AA22" i="446"/>
  <c r="R41" i="446"/>
  <c r="U41" i="446" s="1"/>
  <c r="M55" i="448"/>
  <c r="O55" i="448" s="1"/>
  <c r="Q41" i="445"/>
  <c r="T41" i="445" s="1"/>
  <c r="Q49" i="445"/>
  <c r="T49" i="445" s="1"/>
  <c r="Q65" i="445"/>
  <c r="T65" i="445" s="1"/>
  <c r="Q81" i="445"/>
  <c r="T81" i="445" s="1"/>
  <c r="R86" i="445"/>
  <c r="U86" i="445" s="1"/>
  <c r="R92" i="445"/>
  <c r="U92" i="445" s="1"/>
  <c r="R94" i="445"/>
  <c r="U94" i="445" s="1"/>
  <c r="R96" i="445"/>
  <c r="U96" i="445" s="1"/>
  <c r="R98" i="445"/>
  <c r="U98" i="445" s="1"/>
  <c r="R100" i="445"/>
  <c r="U100" i="445" s="1"/>
  <c r="R102" i="445"/>
  <c r="U102" i="445" s="1"/>
  <c r="R104" i="445"/>
  <c r="U104" i="445" s="1"/>
  <c r="R106" i="445"/>
  <c r="U106" i="445" s="1"/>
  <c r="R108" i="445"/>
  <c r="U108" i="445" s="1"/>
  <c r="R116" i="445"/>
  <c r="U116" i="445" s="1"/>
  <c r="R118" i="445"/>
  <c r="U118" i="445" s="1"/>
  <c r="R120" i="445"/>
  <c r="U120" i="445" s="1"/>
  <c r="R126" i="445"/>
  <c r="U126" i="445" s="1"/>
  <c r="R128" i="445"/>
  <c r="U128" i="445" s="1"/>
  <c r="R130" i="445"/>
  <c r="U130" i="445" s="1"/>
  <c r="R132" i="445"/>
  <c r="U132" i="445" s="1"/>
  <c r="R136" i="445"/>
  <c r="U136" i="445" s="1"/>
  <c r="R140" i="445"/>
  <c r="U140" i="445" s="1"/>
  <c r="N20" i="445"/>
  <c r="O20" i="445" s="1"/>
  <c r="AB20" i="445"/>
  <c r="L20" i="445"/>
  <c r="M20" i="445" s="1"/>
  <c r="R28" i="445"/>
  <c r="U28" i="445" s="1"/>
  <c r="R33" i="445"/>
  <c r="U33" i="445" s="1"/>
  <c r="R34" i="445"/>
  <c r="U34" i="445" s="1"/>
  <c r="R42" i="445"/>
  <c r="U42" i="445" s="1"/>
  <c r="R60" i="445"/>
  <c r="U60" i="445" s="1"/>
  <c r="R65" i="445"/>
  <c r="U65" i="445" s="1"/>
  <c r="R66" i="445"/>
  <c r="U66" i="445" s="1"/>
  <c r="R73" i="445"/>
  <c r="U73" i="445" s="1"/>
  <c r="R74" i="445"/>
  <c r="U74" i="445" s="1"/>
  <c r="R84" i="445"/>
  <c r="U84" i="445" s="1"/>
  <c r="L21" i="446"/>
  <c r="M21" i="446" s="1"/>
  <c r="AB21" i="446"/>
  <c r="N21" i="446"/>
  <c r="O21" i="446" s="1"/>
  <c r="R26" i="446"/>
  <c r="U26" i="446" s="1"/>
  <c r="R20" i="445"/>
  <c r="U20" i="445" s="1"/>
  <c r="Q21" i="445"/>
  <c r="T21" i="445" s="1"/>
  <c r="AA21" i="445"/>
  <c r="Q29" i="445"/>
  <c r="T29" i="445" s="1"/>
  <c r="Q37" i="445"/>
  <c r="T37" i="445" s="1"/>
  <c r="Q45" i="445"/>
  <c r="T45" i="445" s="1"/>
  <c r="Q53" i="445"/>
  <c r="T53" i="445" s="1"/>
  <c r="Q61" i="445"/>
  <c r="T61" i="445" s="1"/>
  <c r="Q69" i="445"/>
  <c r="T69" i="445" s="1"/>
  <c r="Q77" i="445"/>
  <c r="T77" i="445" s="1"/>
  <c r="R87" i="445"/>
  <c r="U87" i="445" s="1"/>
  <c r="R89" i="445"/>
  <c r="U89" i="445" s="1"/>
  <c r="R91" i="445"/>
  <c r="U91" i="445" s="1"/>
  <c r="R93" i="445"/>
  <c r="U93" i="445" s="1"/>
  <c r="R95" i="445"/>
  <c r="U95" i="445" s="1"/>
  <c r="R97" i="445"/>
  <c r="U97" i="445" s="1"/>
  <c r="R99" i="445"/>
  <c r="U99" i="445" s="1"/>
  <c r="R101" i="445"/>
  <c r="U101" i="445" s="1"/>
  <c r="R103" i="445"/>
  <c r="U103" i="445" s="1"/>
  <c r="R105" i="445"/>
  <c r="U105" i="445" s="1"/>
  <c r="R107" i="445"/>
  <c r="U107" i="445" s="1"/>
  <c r="R109" i="445"/>
  <c r="U109" i="445" s="1"/>
  <c r="R111" i="445"/>
  <c r="U111" i="445" s="1"/>
  <c r="R113" i="445"/>
  <c r="U113" i="445" s="1"/>
  <c r="R115" i="445"/>
  <c r="U115" i="445" s="1"/>
  <c r="R117" i="445"/>
  <c r="U117" i="445" s="1"/>
  <c r="R119" i="445"/>
  <c r="U119" i="445" s="1"/>
  <c r="R121" i="445"/>
  <c r="U121" i="445" s="1"/>
  <c r="R123" i="445"/>
  <c r="U123" i="445" s="1"/>
  <c r="R125" i="445"/>
  <c r="U125" i="445" s="1"/>
  <c r="R127" i="445"/>
  <c r="U127" i="445" s="1"/>
  <c r="R129" i="445"/>
  <c r="U129" i="445" s="1"/>
  <c r="R131" i="445"/>
  <c r="U131" i="445" s="1"/>
  <c r="R133" i="445"/>
  <c r="U133" i="445" s="1"/>
  <c r="R135" i="445"/>
  <c r="U135" i="445" s="1"/>
  <c r="R137" i="445"/>
  <c r="U137" i="445" s="1"/>
  <c r="R139" i="445"/>
  <c r="U139" i="445" s="1"/>
  <c r="R141" i="445"/>
  <c r="U141" i="445" s="1"/>
  <c r="R143" i="445"/>
  <c r="U143" i="445" s="1"/>
  <c r="R145" i="445"/>
  <c r="U145" i="445" s="1"/>
  <c r="R147" i="445"/>
  <c r="U147" i="445" s="1"/>
  <c r="R149" i="445"/>
  <c r="U149" i="445" s="1"/>
  <c r="R29" i="446"/>
  <c r="U29" i="446" s="1"/>
  <c r="R97" i="446"/>
  <c r="U97" i="446" s="1"/>
  <c r="R121" i="446"/>
  <c r="U121" i="446" s="1"/>
  <c r="R125" i="446"/>
  <c r="U125" i="446" s="1"/>
  <c r="R129" i="446"/>
  <c r="U129" i="446" s="1"/>
  <c r="R149" i="446"/>
  <c r="U149" i="446" s="1"/>
  <c r="R22" i="447"/>
  <c r="U22" i="447" s="1"/>
  <c r="R78" i="447"/>
  <c r="U78" i="447" s="1"/>
  <c r="Q36" i="445"/>
  <c r="T36" i="445" s="1"/>
  <c r="Q40" i="445"/>
  <c r="T40" i="445" s="1"/>
  <c r="Q44" i="445"/>
  <c r="T44" i="445" s="1"/>
  <c r="Q64" i="445"/>
  <c r="T64" i="445" s="1"/>
  <c r="Q68" i="445"/>
  <c r="T68" i="445" s="1"/>
  <c r="Q80" i="445"/>
  <c r="T80" i="445" s="1"/>
  <c r="Q84" i="445"/>
  <c r="T84" i="445" s="1"/>
  <c r="Q85" i="445"/>
  <c r="T85" i="445" s="1"/>
  <c r="Q87" i="445"/>
  <c r="T87" i="445" s="1"/>
  <c r="Q88" i="445"/>
  <c r="T88" i="445" s="1"/>
  <c r="Q92" i="445"/>
  <c r="T92" i="445" s="1"/>
  <c r="Q93" i="445"/>
  <c r="T93" i="445" s="1"/>
  <c r="Q94" i="445"/>
  <c r="T94" i="445" s="1"/>
  <c r="Q95" i="445"/>
  <c r="T95" i="445" s="1"/>
  <c r="Q100" i="445"/>
  <c r="T100" i="445" s="1"/>
  <c r="Q105" i="445"/>
  <c r="T105" i="445" s="1"/>
  <c r="Q106" i="445"/>
  <c r="T106" i="445" s="1"/>
  <c r="Q109" i="445"/>
  <c r="T109" i="445" s="1"/>
  <c r="Q110" i="445"/>
  <c r="T110" i="445" s="1"/>
  <c r="Q111" i="445"/>
  <c r="T111" i="445" s="1"/>
  <c r="Q112" i="445"/>
  <c r="T112" i="445" s="1"/>
  <c r="Q113" i="445"/>
  <c r="T113" i="445" s="1"/>
  <c r="Q114" i="445"/>
  <c r="T114" i="445" s="1"/>
  <c r="W114" i="445" s="1"/>
  <c r="Q115" i="445"/>
  <c r="T115" i="445" s="1"/>
  <c r="Q118" i="445"/>
  <c r="T118" i="445" s="1"/>
  <c r="Q119" i="445"/>
  <c r="T119" i="445" s="1"/>
  <c r="Q120" i="445"/>
  <c r="T120" i="445" s="1"/>
  <c r="Q121" i="445"/>
  <c r="T121" i="445" s="1"/>
  <c r="Q131" i="445"/>
  <c r="T131" i="445" s="1"/>
  <c r="Q132" i="445"/>
  <c r="T132" i="445" s="1"/>
  <c r="Q134" i="445"/>
  <c r="T134" i="445" s="1"/>
  <c r="Q135" i="445"/>
  <c r="T135" i="445" s="1"/>
  <c r="Q139" i="445"/>
  <c r="T139" i="445" s="1"/>
  <c r="Q141" i="445"/>
  <c r="T141" i="445" s="1"/>
  <c r="Q143" i="445"/>
  <c r="T143" i="445" s="1"/>
  <c r="Q144" i="445"/>
  <c r="T144" i="445" s="1"/>
  <c r="Q148" i="445"/>
  <c r="T148" i="445" s="1"/>
  <c r="Q149" i="445"/>
  <c r="T149" i="445" s="1"/>
  <c r="R32" i="446"/>
  <c r="U32" i="446" s="1"/>
  <c r="R36" i="446"/>
  <c r="U36" i="446" s="1"/>
  <c r="Q38" i="446"/>
  <c r="T38" i="446" s="1"/>
  <c r="R44" i="446"/>
  <c r="U44" i="446" s="1"/>
  <c r="R48" i="446"/>
  <c r="U48" i="446" s="1"/>
  <c r="Q54" i="446"/>
  <c r="T54" i="446" s="1"/>
  <c r="Q58" i="446"/>
  <c r="T58" i="446" s="1"/>
  <c r="Q62" i="446"/>
  <c r="T62" i="446" s="1"/>
  <c r="R68" i="446"/>
  <c r="U68" i="446" s="1"/>
  <c r="R72" i="446"/>
  <c r="U72" i="446" s="1"/>
  <c r="R76" i="446"/>
  <c r="U76" i="446" s="1"/>
  <c r="Q82" i="446"/>
  <c r="T82" i="446" s="1"/>
  <c r="R84" i="446"/>
  <c r="U84" i="446" s="1"/>
  <c r="R87" i="446"/>
  <c r="U87" i="446" s="1"/>
  <c r="R104" i="446"/>
  <c r="U104" i="446" s="1"/>
  <c r="R116" i="446"/>
  <c r="U116" i="446" s="1"/>
  <c r="R124" i="446"/>
  <c r="U124" i="446" s="1"/>
  <c r="R128" i="446"/>
  <c r="U128" i="446" s="1"/>
  <c r="R132" i="446"/>
  <c r="U132" i="446" s="1"/>
  <c r="R136" i="446"/>
  <c r="U136" i="446" s="1"/>
  <c r="R140" i="446"/>
  <c r="U140" i="446" s="1"/>
  <c r="Q26" i="447"/>
  <c r="T26" i="447" s="1"/>
  <c r="Q31" i="447"/>
  <c r="T31" i="447" s="1"/>
  <c r="Q39" i="447"/>
  <c r="T39" i="447" s="1"/>
  <c r="Q42" i="447"/>
  <c r="T42" i="447" s="1"/>
  <c r="Q47" i="447"/>
  <c r="T47" i="447" s="1"/>
  <c r="Q55" i="447"/>
  <c r="T55" i="447" s="1"/>
  <c r="Q63" i="447"/>
  <c r="T63" i="447" s="1"/>
  <c r="Q71" i="447"/>
  <c r="T71" i="447" s="1"/>
  <c r="Q79" i="447"/>
  <c r="T79" i="447" s="1"/>
  <c r="Q82" i="447"/>
  <c r="T82" i="447" s="1"/>
  <c r="T18" i="448"/>
  <c r="U17" i="448"/>
  <c r="M135" i="448"/>
  <c r="O135" i="448" s="1"/>
  <c r="R37" i="445"/>
  <c r="U37" i="445" s="1"/>
  <c r="R41" i="445"/>
  <c r="U41" i="445" s="1"/>
  <c r="R45" i="445"/>
  <c r="U45" i="445" s="1"/>
  <c r="Q20" i="446"/>
  <c r="T20" i="446" s="1"/>
  <c r="R25" i="446"/>
  <c r="U25" i="446" s="1"/>
  <c r="Q26" i="446"/>
  <c r="T26" i="446" s="1"/>
  <c r="Q29" i="446"/>
  <c r="T29" i="446" s="1"/>
  <c r="Q33" i="446"/>
  <c r="T33" i="446" s="1"/>
  <c r="Q37" i="446"/>
  <c r="T37" i="446" s="1"/>
  <c r="Q41" i="446"/>
  <c r="T41" i="446" s="1"/>
  <c r="Q45" i="446"/>
  <c r="T45" i="446" s="1"/>
  <c r="Q49" i="446"/>
  <c r="T49" i="446" s="1"/>
  <c r="Q53" i="446"/>
  <c r="T53" i="446" s="1"/>
  <c r="Q57" i="446"/>
  <c r="T57" i="446" s="1"/>
  <c r="Q61" i="446"/>
  <c r="T61" i="446" s="1"/>
  <c r="Q65" i="446"/>
  <c r="T65" i="446" s="1"/>
  <c r="Q69" i="446"/>
  <c r="T69" i="446" s="1"/>
  <c r="Q73" i="446"/>
  <c r="T73" i="446" s="1"/>
  <c r="Q77" i="446"/>
  <c r="T77" i="446" s="1"/>
  <c r="Q81" i="446"/>
  <c r="T81" i="446" s="1"/>
  <c r="Q85" i="446"/>
  <c r="T85" i="446" s="1"/>
  <c r="Q88" i="446"/>
  <c r="T88" i="446" s="1"/>
  <c r="R89" i="446"/>
  <c r="U89" i="446" s="1"/>
  <c r="Q92" i="446"/>
  <c r="T92" i="446" s="1"/>
  <c r="R93" i="446"/>
  <c r="U93" i="446" s="1"/>
  <c r="Q96" i="446"/>
  <c r="T96" i="446" s="1"/>
  <c r="R98" i="446"/>
  <c r="U98" i="446" s="1"/>
  <c r="Q100" i="446"/>
  <c r="T100" i="446" s="1"/>
  <c r="R102" i="446"/>
  <c r="U102" i="446" s="1"/>
  <c r="Q104" i="446"/>
  <c r="T104" i="446" s="1"/>
  <c r="R106" i="446"/>
  <c r="U106" i="446" s="1"/>
  <c r="Q108" i="446"/>
  <c r="T108" i="446" s="1"/>
  <c r="R110" i="446"/>
  <c r="U110" i="446" s="1"/>
  <c r="Q112" i="446"/>
  <c r="T112" i="446" s="1"/>
  <c r="R114" i="446"/>
  <c r="U114" i="446" s="1"/>
  <c r="Q116" i="446"/>
  <c r="T116" i="446" s="1"/>
  <c r="R118" i="446"/>
  <c r="U118" i="446" s="1"/>
  <c r="Q120" i="446"/>
  <c r="T120" i="446" s="1"/>
  <c r="R122" i="446"/>
  <c r="U122" i="446" s="1"/>
  <c r="Q124" i="446"/>
  <c r="T124" i="446" s="1"/>
  <c r="R126" i="446"/>
  <c r="U126" i="446" s="1"/>
  <c r="Q128" i="446"/>
  <c r="T128" i="446" s="1"/>
  <c r="R130" i="446"/>
  <c r="U130" i="446" s="1"/>
  <c r="Q132" i="446"/>
  <c r="T132" i="446" s="1"/>
  <c r="R134" i="446"/>
  <c r="U134" i="446" s="1"/>
  <c r="Q136" i="446"/>
  <c r="T136" i="446" s="1"/>
  <c r="R138" i="446"/>
  <c r="U138" i="446" s="1"/>
  <c r="Q140" i="446"/>
  <c r="T140" i="446" s="1"/>
  <c r="R142" i="446"/>
  <c r="U142" i="446" s="1"/>
  <c r="Q144" i="446"/>
  <c r="T144" i="446" s="1"/>
  <c r="R146" i="446"/>
  <c r="U146" i="446" s="1"/>
  <c r="Q148" i="446"/>
  <c r="T148" i="446" s="1"/>
  <c r="Q104" i="447"/>
  <c r="T104" i="447" s="1"/>
  <c r="Q100" i="447"/>
  <c r="T100" i="447" s="1"/>
  <c r="Q96" i="447"/>
  <c r="T96" i="447" s="1"/>
  <c r="Q92" i="447"/>
  <c r="T92" i="447" s="1"/>
  <c r="Q88" i="447"/>
  <c r="T88" i="447" s="1"/>
  <c r="Q85" i="447"/>
  <c r="T85" i="447" s="1"/>
  <c r="Q81" i="447"/>
  <c r="T81" i="447" s="1"/>
  <c r="Q77" i="447"/>
  <c r="T77" i="447" s="1"/>
  <c r="Q73" i="447"/>
  <c r="T73" i="447" s="1"/>
  <c r="Q69" i="447"/>
  <c r="T69" i="447" s="1"/>
  <c r="Q65" i="447"/>
  <c r="T65" i="447" s="1"/>
  <c r="Q61" i="447"/>
  <c r="T61" i="447" s="1"/>
  <c r="Q57" i="447"/>
  <c r="T57" i="447" s="1"/>
  <c r="Q53" i="447"/>
  <c r="T53" i="447" s="1"/>
  <c r="Q49" i="447"/>
  <c r="T49" i="447" s="1"/>
  <c r="Q45" i="447"/>
  <c r="T45" i="447" s="1"/>
  <c r="Q41" i="447"/>
  <c r="T41" i="447" s="1"/>
  <c r="Q37" i="447"/>
  <c r="T37" i="447" s="1"/>
  <c r="Q33" i="447"/>
  <c r="T33" i="447" s="1"/>
  <c r="Q29" i="447"/>
  <c r="T29" i="447" s="1"/>
  <c r="Q25" i="447"/>
  <c r="T25" i="447" s="1"/>
  <c r="Q21" i="447"/>
  <c r="T21" i="447" s="1"/>
  <c r="Q103" i="447"/>
  <c r="T103" i="447" s="1"/>
  <c r="Q99" i="447"/>
  <c r="T99" i="447" s="1"/>
  <c r="Q95" i="447"/>
  <c r="T95" i="447" s="1"/>
  <c r="Q91" i="447"/>
  <c r="T91" i="447" s="1"/>
  <c r="Q87" i="447"/>
  <c r="T87" i="447" s="1"/>
  <c r="Q84" i="447"/>
  <c r="T84" i="447" s="1"/>
  <c r="Q80" i="447"/>
  <c r="T80" i="447" s="1"/>
  <c r="Q76" i="447"/>
  <c r="T76" i="447" s="1"/>
  <c r="Q72" i="447"/>
  <c r="T72" i="447" s="1"/>
  <c r="Q68" i="447"/>
  <c r="T68" i="447" s="1"/>
  <c r="Q64" i="447"/>
  <c r="T64" i="447" s="1"/>
  <c r="Q60" i="447"/>
  <c r="T60" i="447" s="1"/>
  <c r="Q56" i="447"/>
  <c r="T56" i="447" s="1"/>
  <c r="Q52" i="447"/>
  <c r="T52" i="447" s="1"/>
  <c r="Q48" i="447"/>
  <c r="T48" i="447" s="1"/>
  <c r="Q44" i="447"/>
  <c r="T44" i="447" s="1"/>
  <c r="Q40" i="447"/>
  <c r="T40" i="447" s="1"/>
  <c r="Q36" i="447"/>
  <c r="T36" i="447" s="1"/>
  <c r="Q32" i="447"/>
  <c r="T32" i="447" s="1"/>
  <c r="Q28" i="447"/>
  <c r="T28" i="447" s="1"/>
  <c r="Q24" i="447"/>
  <c r="T24" i="447" s="1"/>
  <c r="Q22" i="447"/>
  <c r="T22" i="447" s="1"/>
  <c r="Q27" i="447"/>
  <c r="T27" i="447" s="1"/>
  <c r="Q30" i="447"/>
  <c r="T30" i="447" s="1"/>
  <c r="Q35" i="447"/>
  <c r="T35" i="447" s="1"/>
  <c r="Q38" i="447"/>
  <c r="T38" i="447" s="1"/>
  <c r="Q43" i="447"/>
  <c r="T43" i="447" s="1"/>
  <c r="Q46" i="447"/>
  <c r="T46" i="447" s="1"/>
  <c r="Q51" i="447"/>
  <c r="T51" i="447" s="1"/>
  <c r="Q54" i="447"/>
  <c r="T54" i="447" s="1"/>
  <c r="Q59" i="447"/>
  <c r="T59" i="447" s="1"/>
  <c r="Q62" i="447"/>
  <c r="T62" i="447" s="1"/>
  <c r="Q67" i="447"/>
  <c r="T67" i="447" s="1"/>
  <c r="Q70" i="447"/>
  <c r="T70" i="447" s="1"/>
  <c r="Q75" i="447"/>
  <c r="T75" i="447" s="1"/>
  <c r="Q78" i="447"/>
  <c r="T78" i="447" s="1"/>
  <c r="Q83" i="447"/>
  <c r="T83" i="447" s="1"/>
  <c r="N20" i="447"/>
  <c r="O20" i="447" s="1"/>
  <c r="AA21" i="447"/>
  <c r="L20" i="447"/>
  <c r="M20" i="447" s="1"/>
  <c r="M59" i="448"/>
  <c r="O59" i="448" s="1"/>
  <c r="M76" i="448"/>
  <c r="O76" i="448" s="1"/>
  <c r="M84" i="448"/>
  <c r="O84" i="448" s="1"/>
  <c r="U85" i="446"/>
  <c r="R101" i="446"/>
  <c r="U101" i="446" s="1"/>
  <c r="R105" i="446"/>
  <c r="U105" i="446" s="1"/>
  <c r="R109" i="446"/>
  <c r="U109" i="446" s="1"/>
  <c r="R113" i="446"/>
  <c r="U113" i="446" s="1"/>
  <c r="R117" i="446"/>
  <c r="U117" i="446" s="1"/>
  <c r="R133" i="446"/>
  <c r="U133" i="446" s="1"/>
  <c r="R137" i="446"/>
  <c r="U137" i="446" s="1"/>
  <c r="R141" i="446"/>
  <c r="U141" i="446" s="1"/>
  <c r="R145" i="446"/>
  <c r="U145" i="446" s="1"/>
  <c r="R30" i="447"/>
  <c r="U30" i="447" s="1"/>
  <c r="R38" i="447"/>
  <c r="U38" i="447" s="1"/>
  <c r="R46" i="447"/>
  <c r="U46" i="447" s="1"/>
  <c r="R54" i="447"/>
  <c r="U54" i="447" s="1"/>
  <c r="R62" i="447"/>
  <c r="U62" i="447" s="1"/>
  <c r="R70" i="447"/>
  <c r="U70" i="447" s="1"/>
  <c r="L70" i="448"/>
  <c r="N70" i="448" s="1"/>
  <c r="L105" i="448"/>
  <c r="N105" i="448" s="1"/>
  <c r="Q20" i="445"/>
  <c r="T20" i="445" s="1"/>
  <c r="Q24" i="445"/>
  <c r="T24" i="445" s="1"/>
  <c r="Q28" i="445"/>
  <c r="T28" i="445" s="1"/>
  <c r="Q32" i="445"/>
  <c r="T32" i="445" s="1"/>
  <c r="Q48" i="445"/>
  <c r="T48" i="445" s="1"/>
  <c r="Q52" i="445"/>
  <c r="T52" i="445" s="1"/>
  <c r="Q56" i="445"/>
  <c r="T56" i="445" s="1"/>
  <c r="Q60" i="445"/>
  <c r="T60" i="445" s="1"/>
  <c r="Q72" i="445"/>
  <c r="T72" i="445" s="1"/>
  <c r="Q76" i="445"/>
  <c r="T76" i="445" s="1"/>
  <c r="Q86" i="445"/>
  <c r="T86" i="445" s="1"/>
  <c r="Q89" i="445"/>
  <c r="T89" i="445" s="1"/>
  <c r="Q90" i="445"/>
  <c r="T90" i="445" s="1"/>
  <c r="Q91" i="445"/>
  <c r="T91" i="445" s="1"/>
  <c r="Q96" i="445"/>
  <c r="T96" i="445" s="1"/>
  <c r="Q97" i="445"/>
  <c r="T97" i="445" s="1"/>
  <c r="Q98" i="445"/>
  <c r="T98" i="445" s="1"/>
  <c r="Q99" i="445"/>
  <c r="T99" i="445" s="1"/>
  <c r="Q101" i="445"/>
  <c r="T101" i="445" s="1"/>
  <c r="Q102" i="445"/>
  <c r="T102" i="445" s="1"/>
  <c r="Q103" i="445"/>
  <c r="T103" i="445" s="1"/>
  <c r="Q104" i="445"/>
  <c r="T104" i="445" s="1"/>
  <c r="Q107" i="445"/>
  <c r="T107" i="445" s="1"/>
  <c r="Q108" i="445"/>
  <c r="T108" i="445" s="1"/>
  <c r="Q116" i="445"/>
  <c r="T116" i="445" s="1"/>
  <c r="Q117" i="445"/>
  <c r="T117" i="445" s="1"/>
  <c r="Q122" i="445"/>
  <c r="T122" i="445" s="1"/>
  <c r="Q123" i="445"/>
  <c r="T123" i="445" s="1"/>
  <c r="Q124" i="445"/>
  <c r="T124" i="445" s="1"/>
  <c r="Q125" i="445"/>
  <c r="T125" i="445" s="1"/>
  <c r="Q126" i="445"/>
  <c r="T126" i="445" s="1"/>
  <c r="Q127" i="445"/>
  <c r="T127" i="445" s="1"/>
  <c r="Q128" i="445"/>
  <c r="T128" i="445" s="1"/>
  <c r="Q129" i="445"/>
  <c r="T129" i="445" s="1"/>
  <c r="Q130" i="445"/>
  <c r="T130" i="445" s="1"/>
  <c r="Q133" i="445"/>
  <c r="T133" i="445" s="1"/>
  <c r="Q136" i="445"/>
  <c r="T136" i="445" s="1"/>
  <c r="Q137" i="445"/>
  <c r="T137" i="445" s="1"/>
  <c r="Q138" i="445"/>
  <c r="T138" i="445" s="1"/>
  <c r="Q142" i="445"/>
  <c r="T142" i="445" s="1"/>
  <c r="Q145" i="445"/>
  <c r="T145" i="445" s="1"/>
  <c r="Q146" i="445"/>
  <c r="T146" i="445" s="1"/>
  <c r="Q147" i="445"/>
  <c r="T147" i="445" s="1"/>
  <c r="R21" i="446"/>
  <c r="U21" i="446" s="1"/>
  <c r="R28" i="446"/>
  <c r="U28" i="446" s="1"/>
  <c r="Q30" i="446"/>
  <c r="T30" i="446" s="1"/>
  <c r="Q34" i="446"/>
  <c r="T34" i="446" s="1"/>
  <c r="R40" i="446"/>
  <c r="U40" i="446" s="1"/>
  <c r="Q42" i="446"/>
  <c r="T42" i="446" s="1"/>
  <c r="Q46" i="446"/>
  <c r="T46" i="446" s="1"/>
  <c r="Q50" i="446"/>
  <c r="T50" i="446" s="1"/>
  <c r="R52" i="446"/>
  <c r="U52" i="446" s="1"/>
  <c r="R56" i="446"/>
  <c r="U56" i="446" s="1"/>
  <c r="R60" i="446"/>
  <c r="U60" i="446" s="1"/>
  <c r="R64" i="446"/>
  <c r="U64" i="446" s="1"/>
  <c r="Q66" i="446"/>
  <c r="T66" i="446" s="1"/>
  <c r="Q70" i="446"/>
  <c r="T70" i="446" s="1"/>
  <c r="Q74" i="446"/>
  <c r="T74" i="446" s="1"/>
  <c r="Q78" i="446"/>
  <c r="T78" i="446" s="1"/>
  <c r="R80" i="446"/>
  <c r="U80" i="446" s="1"/>
  <c r="R91" i="446"/>
  <c r="U91" i="446" s="1"/>
  <c r="R96" i="446"/>
  <c r="U96" i="446" s="1"/>
  <c r="R100" i="446"/>
  <c r="U100" i="446" s="1"/>
  <c r="R108" i="446"/>
  <c r="U108" i="446" s="1"/>
  <c r="R112" i="446"/>
  <c r="U112" i="446" s="1"/>
  <c r="R120" i="446"/>
  <c r="U120" i="446" s="1"/>
  <c r="R144" i="446"/>
  <c r="U144" i="446" s="1"/>
  <c r="R148" i="446"/>
  <c r="U148" i="446" s="1"/>
  <c r="Q23" i="447"/>
  <c r="T23" i="447" s="1"/>
  <c r="Q34" i="447"/>
  <c r="T34" i="447" s="1"/>
  <c r="Q50" i="447"/>
  <c r="T50" i="447" s="1"/>
  <c r="Q58" i="447"/>
  <c r="T58" i="447" s="1"/>
  <c r="Q66" i="447"/>
  <c r="T66" i="447" s="1"/>
  <c r="Q74" i="447"/>
  <c r="T74" i="447" s="1"/>
  <c r="AB20" i="446"/>
  <c r="Q27" i="446"/>
  <c r="T27" i="446" s="1"/>
  <c r="R27" i="446"/>
  <c r="U27" i="446" s="1"/>
  <c r="R30" i="446"/>
  <c r="U30" i="446" s="1"/>
  <c r="Q31" i="446"/>
  <c r="T31" i="446" s="1"/>
  <c r="R31" i="446"/>
  <c r="U31" i="446" s="1"/>
  <c r="R34" i="446"/>
  <c r="U34" i="446" s="1"/>
  <c r="Q35" i="446"/>
  <c r="T35" i="446" s="1"/>
  <c r="R35" i="446"/>
  <c r="U35" i="446" s="1"/>
  <c r="R38" i="446"/>
  <c r="U38" i="446" s="1"/>
  <c r="Q39" i="446"/>
  <c r="T39" i="446" s="1"/>
  <c r="R39" i="446"/>
  <c r="U39" i="446" s="1"/>
  <c r="R42" i="446"/>
  <c r="U42" i="446" s="1"/>
  <c r="Q43" i="446"/>
  <c r="T43" i="446" s="1"/>
  <c r="R43" i="446"/>
  <c r="U43" i="446" s="1"/>
  <c r="R46" i="446"/>
  <c r="U46" i="446" s="1"/>
  <c r="Q47" i="446"/>
  <c r="T47" i="446" s="1"/>
  <c r="R47" i="446"/>
  <c r="U47" i="446" s="1"/>
  <c r="R50" i="446"/>
  <c r="U50" i="446" s="1"/>
  <c r="Q51" i="446"/>
  <c r="T51" i="446" s="1"/>
  <c r="R51" i="446"/>
  <c r="U51" i="446" s="1"/>
  <c r="R54" i="446"/>
  <c r="U54" i="446" s="1"/>
  <c r="Q55" i="446"/>
  <c r="T55" i="446" s="1"/>
  <c r="R55" i="446"/>
  <c r="U55" i="446" s="1"/>
  <c r="R58" i="446"/>
  <c r="U58" i="446" s="1"/>
  <c r="Q59" i="446"/>
  <c r="T59" i="446" s="1"/>
  <c r="R59" i="446"/>
  <c r="U59" i="446" s="1"/>
  <c r="R62" i="446"/>
  <c r="U62" i="446" s="1"/>
  <c r="Q63" i="446"/>
  <c r="T63" i="446" s="1"/>
  <c r="R63" i="446"/>
  <c r="U63" i="446" s="1"/>
  <c r="R66" i="446"/>
  <c r="U66" i="446" s="1"/>
  <c r="Q67" i="446"/>
  <c r="T67" i="446" s="1"/>
  <c r="R67" i="446"/>
  <c r="U67" i="446" s="1"/>
  <c r="R70" i="446"/>
  <c r="U70" i="446" s="1"/>
  <c r="Q71" i="446"/>
  <c r="T71" i="446" s="1"/>
  <c r="R71" i="446"/>
  <c r="U71" i="446" s="1"/>
  <c r="R74" i="446"/>
  <c r="U74" i="446" s="1"/>
  <c r="Q75" i="446"/>
  <c r="T75" i="446" s="1"/>
  <c r="R75" i="446"/>
  <c r="U75" i="446" s="1"/>
  <c r="R78" i="446"/>
  <c r="U78" i="446" s="1"/>
  <c r="Q79" i="446"/>
  <c r="T79" i="446" s="1"/>
  <c r="R79" i="446"/>
  <c r="U79" i="446" s="1"/>
  <c r="R82" i="446"/>
  <c r="U82" i="446" s="1"/>
  <c r="Q83" i="446"/>
  <c r="T83" i="446" s="1"/>
  <c r="R83" i="446"/>
  <c r="U83" i="446" s="1"/>
  <c r="R86" i="446"/>
  <c r="U86" i="446" s="1"/>
  <c r="Q89" i="446"/>
  <c r="T89" i="446" s="1"/>
  <c r="Q93" i="446"/>
  <c r="T93" i="446" s="1"/>
  <c r="R95" i="446"/>
  <c r="U95" i="446" s="1"/>
  <c r="Q97" i="446"/>
  <c r="T97" i="446" s="1"/>
  <c r="R99" i="446"/>
  <c r="U99" i="446" s="1"/>
  <c r="Q101" i="446"/>
  <c r="T101" i="446" s="1"/>
  <c r="R103" i="446"/>
  <c r="U103" i="446" s="1"/>
  <c r="Q105" i="446"/>
  <c r="T105" i="446" s="1"/>
  <c r="R107" i="446"/>
  <c r="U107" i="446" s="1"/>
  <c r="Q109" i="446"/>
  <c r="T109" i="446" s="1"/>
  <c r="R111" i="446"/>
  <c r="U111" i="446" s="1"/>
  <c r="Q113" i="446"/>
  <c r="T113" i="446" s="1"/>
  <c r="R115" i="446"/>
  <c r="U115" i="446" s="1"/>
  <c r="Q117" i="446"/>
  <c r="T117" i="446" s="1"/>
  <c r="R119" i="446"/>
  <c r="U119" i="446" s="1"/>
  <c r="Q121" i="446"/>
  <c r="T121" i="446" s="1"/>
  <c r="R123" i="446"/>
  <c r="U123" i="446" s="1"/>
  <c r="Q125" i="446"/>
  <c r="T125" i="446" s="1"/>
  <c r="R127" i="446"/>
  <c r="U127" i="446" s="1"/>
  <c r="Q129" i="446"/>
  <c r="T129" i="446" s="1"/>
  <c r="R131" i="446"/>
  <c r="U131" i="446" s="1"/>
  <c r="Q133" i="446"/>
  <c r="T133" i="446" s="1"/>
  <c r="R135" i="446"/>
  <c r="U135" i="446" s="1"/>
  <c r="Q137" i="446"/>
  <c r="T137" i="446" s="1"/>
  <c r="R139" i="446"/>
  <c r="U139" i="446" s="1"/>
  <c r="Q141" i="446"/>
  <c r="T141" i="446" s="1"/>
  <c r="R143" i="446"/>
  <c r="U143" i="446" s="1"/>
  <c r="Q145" i="446"/>
  <c r="T145" i="446" s="1"/>
  <c r="R147" i="446"/>
  <c r="U147" i="446" s="1"/>
  <c r="R26" i="447"/>
  <c r="U26" i="447" s="1"/>
  <c r="R34" i="447"/>
  <c r="U34" i="447" s="1"/>
  <c r="R42" i="447"/>
  <c r="U42" i="447" s="1"/>
  <c r="R50" i="447"/>
  <c r="U50" i="447" s="1"/>
  <c r="R58" i="447"/>
  <c r="U58" i="447" s="1"/>
  <c r="R66" i="447"/>
  <c r="U66" i="447" s="1"/>
  <c r="R74" i="447"/>
  <c r="U74" i="447" s="1"/>
  <c r="R82" i="447"/>
  <c r="U82" i="447" s="1"/>
  <c r="Q86" i="447"/>
  <c r="T86" i="447" s="1"/>
  <c r="Q89" i="447"/>
  <c r="T89" i="447" s="1"/>
  <c r="Q94" i="447"/>
  <c r="T94" i="447" s="1"/>
  <c r="Q97" i="447"/>
  <c r="T97" i="447" s="1"/>
  <c r="Q102" i="447"/>
  <c r="T102" i="447" s="1"/>
  <c r="L46" i="448"/>
  <c r="N46" i="448" s="1"/>
  <c r="L74" i="448"/>
  <c r="N74" i="448" s="1"/>
  <c r="M50" i="449"/>
  <c r="O50" i="449" s="1"/>
  <c r="R94" i="446"/>
  <c r="U94" i="446" s="1"/>
  <c r="M45" i="448"/>
  <c r="O45" i="448" s="1"/>
  <c r="M49" i="448"/>
  <c r="O49" i="448" s="1"/>
  <c r="M51" i="448"/>
  <c r="O51" i="448" s="1"/>
  <c r="M53" i="448"/>
  <c r="O53" i="448" s="1"/>
  <c r="L87" i="448"/>
  <c r="N87" i="448" s="1"/>
  <c r="L92" i="448"/>
  <c r="N92" i="448" s="1"/>
  <c r="L96" i="448"/>
  <c r="N96" i="448" s="1"/>
  <c r="M113" i="448"/>
  <c r="O113" i="448" s="1"/>
  <c r="M117" i="448"/>
  <c r="O117" i="448" s="1"/>
  <c r="L32" i="449"/>
  <c r="N32" i="449" s="1"/>
  <c r="L53" i="448"/>
  <c r="N53" i="448" s="1"/>
  <c r="M93" i="448"/>
  <c r="O93" i="448" s="1"/>
  <c r="M97" i="448"/>
  <c r="O97" i="448" s="1"/>
  <c r="M102" i="448"/>
  <c r="O102" i="448" s="1"/>
  <c r="L115" i="448"/>
  <c r="N115" i="448" s="1"/>
  <c r="R104" i="447"/>
  <c r="U104" i="447" s="1"/>
  <c r="R105" i="447"/>
  <c r="U105" i="447" s="1"/>
  <c r="R106" i="447"/>
  <c r="U106" i="447" s="1"/>
  <c r="R107" i="447"/>
  <c r="U107" i="447" s="1"/>
  <c r="R108" i="447"/>
  <c r="U108" i="447" s="1"/>
  <c r="R109" i="447"/>
  <c r="U109" i="447" s="1"/>
  <c r="R110" i="447"/>
  <c r="U110" i="447" s="1"/>
  <c r="R111" i="447"/>
  <c r="U111" i="447" s="1"/>
  <c r="R112" i="447"/>
  <c r="U112" i="447" s="1"/>
  <c r="R113" i="447"/>
  <c r="U113" i="447" s="1"/>
  <c r="R114" i="447"/>
  <c r="U114" i="447" s="1"/>
  <c r="R115" i="447"/>
  <c r="U115" i="447" s="1"/>
  <c r="R116" i="447"/>
  <c r="U116" i="447" s="1"/>
  <c r="R117" i="447"/>
  <c r="U117" i="447" s="1"/>
  <c r="R118" i="447"/>
  <c r="U118" i="447" s="1"/>
  <c r="R119" i="447"/>
  <c r="U119" i="447" s="1"/>
  <c r="R120" i="447"/>
  <c r="U120" i="447" s="1"/>
  <c r="R121" i="447"/>
  <c r="U121" i="447" s="1"/>
  <c r="R122" i="447"/>
  <c r="U122" i="447" s="1"/>
  <c r="R123" i="447"/>
  <c r="U123" i="447" s="1"/>
  <c r="R124" i="447"/>
  <c r="U124" i="447" s="1"/>
  <c r="R125" i="447"/>
  <c r="U125" i="447" s="1"/>
  <c r="R126" i="447"/>
  <c r="U126" i="447" s="1"/>
  <c r="R127" i="447"/>
  <c r="U127" i="447" s="1"/>
  <c r="R128" i="447"/>
  <c r="U128" i="447" s="1"/>
  <c r="R129" i="447"/>
  <c r="U129" i="447" s="1"/>
  <c r="R130" i="447"/>
  <c r="U130" i="447" s="1"/>
  <c r="R131" i="447"/>
  <c r="U131" i="447" s="1"/>
  <c r="R132" i="447"/>
  <c r="U132" i="447" s="1"/>
  <c r="R133" i="447"/>
  <c r="U133" i="447" s="1"/>
  <c r="R134" i="447"/>
  <c r="U134" i="447" s="1"/>
  <c r="R135" i="447"/>
  <c r="U135" i="447" s="1"/>
  <c r="R136" i="447"/>
  <c r="U136" i="447" s="1"/>
  <c r="R137" i="447"/>
  <c r="U137" i="447" s="1"/>
  <c r="R138" i="447"/>
  <c r="U138" i="447" s="1"/>
  <c r="R139" i="447"/>
  <c r="U139" i="447" s="1"/>
  <c r="R140" i="447"/>
  <c r="U140" i="447" s="1"/>
  <c r="R141" i="447"/>
  <c r="U141" i="447" s="1"/>
  <c r="R142" i="447"/>
  <c r="U142" i="447" s="1"/>
  <c r="R143" i="447"/>
  <c r="U143" i="447" s="1"/>
  <c r="R144" i="447"/>
  <c r="U144" i="447" s="1"/>
  <c r="R145" i="447"/>
  <c r="U145" i="447" s="1"/>
  <c r="R146" i="447"/>
  <c r="U146" i="447" s="1"/>
  <c r="R147" i="447"/>
  <c r="U147" i="447" s="1"/>
  <c r="R148" i="447"/>
  <c r="U148" i="447" s="1"/>
  <c r="R149" i="447"/>
  <c r="U149" i="447" s="1"/>
  <c r="L54" i="448"/>
  <c r="N54" i="448" s="1"/>
  <c r="L58" i="448"/>
  <c r="N58" i="448" s="1"/>
  <c r="M60" i="448"/>
  <c r="O60" i="448" s="1"/>
  <c r="M69" i="448"/>
  <c r="O69" i="448" s="1"/>
  <c r="M80" i="448"/>
  <c r="O80" i="448" s="1"/>
  <c r="M85" i="448"/>
  <c r="O85" i="448" s="1"/>
  <c r="L88" i="448"/>
  <c r="N88" i="448" s="1"/>
  <c r="L25" i="449"/>
  <c r="N25" i="449" s="1"/>
  <c r="L36" i="449"/>
  <c r="N36" i="449" s="1"/>
  <c r="Q105" i="447"/>
  <c r="T105" i="447" s="1"/>
  <c r="Q106" i="447"/>
  <c r="T106" i="447" s="1"/>
  <c r="Q107" i="447"/>
  <c r="T107" i="447" s="1"/>
  <c r="Q108" i="447"/>
  <c r="T108" i="447" s="1"/>
  <c r="Q109" i="447"/>
  <c r="T109" i="447" s="1"/>
  <c r="Q110" i="447"/>
  <c r="T110" i="447" s="1"/>
  <c r="Q111" i="447"/>
  <c r="T111" i="447" s="1"/>
  <c r="Q112" i="447"/>
  <c r="T112" i="447" s="1"/>
  <c r="Q113" i="447"/>
  <c r="T113" i="447" s="1"/>
  <c r="Q114" i="447"/>
  <c r="T114" i="447" s="1"/>
  <c r="Q115" i="447"/>
  <c r="T115" i="447" s="1"/>
  <c r="Q116" i="447"/>
  <c r="T116" i="447" s="1"/>
  <c r="Q117" i="447"/>
  <c r="T117" i="447" s="1"/>
  <c r="Q118" i="447"/>
  <c r="T118" i="447" s="1"/>
  <c r="Q119" i="447"/>
  <c r="T119" i="447" s="1"/>
  <c r="Q120" i="447"/>
  <c r="T120" i="447" s="1"/>
  <c r="Q121" i="447"/>
  <c r="T121" i="447" s="1"/>
  <c r="Q122" i="447"/>
  <c r="T122" i="447" s="1"/>
  <c r="Q123" i="447"/>
  <c r="T123" i="447" s="1"/>
  <c r="Q124" i="447"/>
  <c r="T124" i="447" s="1"/>
  <c r="Q125" i="447"/>
  <c r="T125" i="447" s="1"/>
  <c r="Q126" i="447"/>
  <c r="T126" i="447" s="1"/>
  <c r="Q127" i="447"/>
  <c r="T127" i="447" s="1"/>
  <c r="Q128" i="447"/>
  <c r="T128" i="447" s="1"/>
  <c r="Q129" i="447"/>
  <c r="T129" i="447" s="1"/>
  <c r="Q130" i="447"/>
  <c r="T130" i="447" s="1"/>
  <c r="Q131" i="447"/>
  <c r="T131" i="447" s="1"/>
  <c r="Q132" i="447"/>
  <c r="T132" i="447" s="1"/>
  <c r="Q133" i="447"/>
  <c r="T133" i="447" s="1"/>
  <c r="Q134" i="447"/>
  <c r="T134" i="447" s="1"/>
  <c r="Q135" i="447"/>
  <c r="T135" i="447" s="1"/>
  <c r="Q136" i="447"/>
  <c r="T136" i="447" s="1"/>
  <c r="Q137" i="447"/>
  <c r="T137" i="447" s="1"/>
  <c r="Q138" i="447"/>
  <c r="T138" i="447" s="1"/>
  <c r="Q139" i="447"/>
  <c r="T139" i="447" s="1"/>
  <c r="Q140" i="447"/>
  <c r="T140" i="447" s="1"/>
  <c r="Q141" i="447"/>
  <c r="T141" i="447" s="1"/>
  <c r="Q142" i="447"/>
  <c r="T142" i="447" s="1"/>
  <c r="Q143" i="447"/>
  <c r="T143" i="447" s="1"/>
  <c r="Q144" i="447"/>
  <c r="T144" i="447" s="1"/>
  <c r="Q145" i="447"/>
  <c r="T145" i="447" s="1"/>
  <c r="Q146" i="447"/>
  <c r="T146" i="447" s="1"/>
  <c r="Q147" i="447"/>
  <c r="T147" i="447" s="1"/>
  <c r="Q148" i="447"/>
  <c r="T148" i="447" s="1"/>
  <c r="Q149" i="447"/>
  <c r="T149" i="447" s="1"/>
  <c r="L23" i="448"/>
  <c r="N23" i="448" s="1"/>
  <c r="L25" i="448"/>
  <c r="N25" i="448" s="1"/>
  <c r="L27" i="448"/>
  <c r="N27" i="448" s="1"/>
  <c r="L29" i="448"/>
  <c r="N29" i="448" s="1"/>
  <c r="L31" i="448"/>
  <c r="N31" i="448" s="1"/>
  <c r="L33" i="448"/>
  <c r="N33" i="448" s="1"/>
  <c r="L35" i="448"/>
  <c r="N35" i="448" s="1"/>
  <c r="L37" i="448"/>
  <c r="N37" i="448" s="1"/>
  <c r="L60" i="448"/>
  <c r="N60" i="448" s="1"/>
  <c r="L62" i="448"/>
  <c r="N62" i="448" s="1"/>
  <c r="L64" i="448"/>
  <c r="N64" i="448" s="1"/>
  <c r="L68" i="448"/>
  <c r="N68" i="448" s="1"/>
  <c r="M72" i="448"/>
  <c r="O72" i="448" s="1"/>
  <c r="L80" i="448"/>
  <c r="N80" i="448" s="1"/>
  <c r="M101" i="448"/>
  <c r="O101" i="448" s="1"/>
  <c r="L104" i="448"/>
  <c r="N104" i="448" s="1"/>
  <c r="M119" i="448"/>
  <c r="O119" i="448" s="1"/>
  <c r="M68" i="449"/>
  <c r="O68" i="449" s="1"/>
  <c r="L94" i="449"/>
  <c r="N94" i="449" s="1"/>
  <c r="L100" i="449"/>
  <c r="N100" i="449" s="1"/>
  <c r="U16" i="448"/>
  <c r="M48" i="448"/>
  <c r="O48" i="448" s="1"/>
  <c r="L49" i="448"/>
  <c r="N49" i="448" s="1"/>
  <c r="L57" i="448"/>
  <c r="N57" i="448" s="1"/>
  <c r="M61" i="448"/>
  <c r="O61" i="448" s="1"/>
  <c r="M65" i="448"/>
  <c r="O65" i="448" s="1"/>
  <c r="L69" i="448"/>
  <c r="N69" i="448" s="1"/>
  <c r="M75" i="448"/>
  <c r="O75" i="448" s="1"/>
  <c r="L76" i="448"/>
  <c r="N76" i="448" s="1"/>
  <c r="L78" i="448"/>
  <c r="N78" i="448" s="1"/>
  <c r="L83" i="448"/>
  <c r="N83" i="448" s="1"/>
  <c r="M90" i="448"/>
  <c r="O90" i="448" s="1"/>
  <c r="M109" i="448"/>
  <c r="O109" i="448" s="1"/>
  <c r="L118" i="448"/>
  <c r="N118" i="448" s="1"/>
  <c r="M120" i="448"/>
  <c r="O120" i="448" s="1"/>
  <c r="L139" i="448"/>
  <c r="N139" i="448" s="1"/>
  <c r="L37" i="449"/>
  <c r="N37" i="449" s="1"/>
  <c r="L39" i="449"/>
  <c r="N39" i="449" s="1"/>
  <c r="L48" i="448"/>
  <c r="N48" i="448" s="1"/>
  <c r="L52" i="448"/>
  <c r="N52" i="448" s="1"/>
  <c r="M64" i="448"/>
  <c r="O64" i="448" s="1"/>
  <c r="L65" i="448"/>
  <c r="N65" i="448" s="1"/>
  <c r="L73" i="448"/>
  <c r="N73" i="448" s="1"/>
  <c r="M77" i="448"/>
  <c r="O77" i="448" s="1"/>
  <c r="M81" i="448"/>
  <c r="O81" i="448" s="1"/>
  <c r="L99" i="448"/>
  <c r="N99" i="448" s="1"/>
  <c r="M106" i="448"/>
  <c r="O106" i="448" s="1"/>
  <c r="L109" i="448"/>
  <c r="N109" i="448" s="1"/>
  <c r="L120" i="448"/>
  <c r="N120" i="448" s="1"/>
  <c r="L27" i="449"/>
  <c r="N27" i="449" s="1"/>
  <c r="M42" i="449"/>
  <c r="O42" i="449" s="1"/>
  <c r="M58" i="449"/>
  <c r="O58" i="449" s="1"/>
  <c r="M86" i="448"/>
  <c r="O86" i="448" s="1"/>
  <c r="L93" i="448"/>
  <c r="N93" i="448" s="1"/>
  <c r="M108" i="448"/>
  <c r="O108" i="448" s="1"/>
  <c r="M124" i="448"/>
  <c r="O124" i="448" s="1"/>
  <c r="L130" i="448"/>
  <c r="N130" i="448" s="1"/>
  <c r="L134" i="448"/>
  <c r="N134" i="448" s="1"/>
  <c r="L135" i="448"/>
  <c r="N135" i="448" s="1"/>
  <c r="M141" i="448"/>
  <c r="O141" i="448" s="1"/>
  <c r="M143" i="448"/>
  <c r="O143" i="448" s="1"/>
  <c r="M144" i="448"/>
  <c r="O144" i="448" s="1"/>
  <c r="L16" i="449"/>
  <c r="N16" i="449" s="1"/>
  <c r="L20" i="449"/>
  <c r="N20" i="449" s="1"/>
  <c r="M69" i="449"/>
  <c r="O69" i="449" s="1"/>
  <c r="M72" i="449"/>
  <c r="O72" i="449" s="1"/>
  <c r="L45" i="448"/>
  <c r="N45" i="448" s="1"/>
  <c r="L50" i="448"/>
  <c r="N50" i="448" s="1"/>
  <c r="L56" i="448"/>
  <c r="N56" i="448" s="1"/>
  <c r="M57" i="448"/>
  <c r="O57" i="448" s="1"/>
  <c r="L61" i="448"/>
  <c r="N61" i="448" s="1"/>
  <c r="L66" i="448"/>
  <c r="N66" i="448" s="1"/>
  <c r="L72" i="448"/>
  <c r="N72" i="448" s="1"/>
  <c r="M73" i="448"/>
  <c r="O73" i="448" s="1"/>
  <c r="L77" i="448"/>
  <c r="N77" i="448" s="1"/>
  <c r="M92" i="448"/>
  <c r="O92" i="448" s="1"/>
  <c r="L103" i="448"/>
  <c r="N103" i="448" s="1"/>
  <c r="L108" i="448"/>
  <c r="N108" i="448" s="1"/>
  <c r="L112" i="448"/>
  <c r="N112" i="448" s="1"/>
  <c r="L116" i="448"/>
  <c r="N116" i="448" s="1"/>
  <c r="L124" i="448"/>
  <c r="N124" i="448" s="1"/>
  <c r="M139" i="448"/>
  <c r="O139" i="448" s="1"/>
  <c r="L142" i="448"/>
  <c r="N142" i="448" s="1"/>
  <c r="M145" i="448"/>
  <c r="O145" i="448" s="1"/>
  <c r="U16" i="449"/>
  <c r="T17" i="449"/>
  <c r="L21" i="449"/>
  <c r="N21" i="449" s="1"/>
  <c r="L23" i="449"/>
  <c r="N23" i="449" s="1"/>
  <c r="M46" i="449"/>
  <c r="O46" i="449" s="1"/>
  <c r="M54" i="449"/>
  <c r="O54" i="449" s="1"/>
  <c r="M64" i="449"/>
  <c r="O64" i="449" s="1"/>
  <c r="M91" i="449"/>
  <c r="O91" i="449" s="1"/>
  <c r="L47" i="448"/>
  <c r="N47" i="448" s="1"/>
  <c r="L51" i="448"/>
  <c r="N51" i="448" s="1"/>
  <c r="L55" i="448"/>
  <c r="N55" i="448" s="1"/>
  <c r="L59" i="448"/>
  <c r="N59" i="448" s="1"/>
  <c r="L63" i="448"/>
  <c r="N63" i="448" s="1"/>
  <c r="L67" i="448"/>
  <c r="N67" i="448" s="1"/>
  <c r="L71" i="448"/>
  <c r="N71" i="448" s="1"/>
  <c r="L75" i="448"/>
  <c r="N75" i="448" s="1"/>
  <c r="L79" i="448"/>
  <c r="N79" i="448" s="1"/>
  <c r="L84" i="448"/>
  <c r="N84" i="448" s="1"/>
  <c r="M89" i="448"/>
  <c r="O89" i="448" s="1"/>
  <c r="L100" i="448"/>
  <c r="N100" i="448" s="1"/>
  <c r="M105" i="448"/>
  <c r="O105" i="448" s="1"/>
  <c r="L114" i="448"/>
  <c r="N114" i="448" s="1"/>
  <c r="L119" i="448"/>
  <c r="N119" i="448" s="1"/>
  <c r="L123" i="448"/>
  <c r="N123" i="448" s="1"/>
  <c r="M128" i="448"/>
  <c r="O128" i="448" s="1"/>
  <c r="L131" i="448"/>
  <c r="N131" i="448" s="1"/>
  <c r="M136" i="448"/>
  <c r="O136" i="448" s="1"/>
  <c r="M140" i="448"/>
  <c r="O140" i="448" s="1"/>
  <c r="L24" i="449"/>
  <c r="N24" i="449" s="1"/>
  <c r="L29" i="449"/>
  <c r="N29" i="449" s="1"/>
  <c r="L31" i="449"/>
  <c r="N31" i="449" s="1"/>
  <c r="M40" i="449"/>
  <c r="O40" i="449" s="1"/>
  <c r="M44" i="449"/>
  <c r="O44" i="449" s="1"/>
  <c r="M48" i="449"/>
  <c r="O48" i="449" s="1"/>
  <c r="M52" i="449"/>
  <c r="O52" i="449" s="1"/>
  <c r="M56" i="449"/>
  <c r="O56" i="449" s="1"/>
  <c r="M60" i="449"/>
  <c r="O60" i="449" s="1"/>
  <c r="M65" i="449"/>
  <c r="O65" i="449" s="1"/>
  <c r="M73" i="449"/>
  <c r="O73" i="449" s="1"/>
  <c r="M80" i="449"/>
  <c r="O80" i="449" s="1"/>
  <c r="M99" i="449"/>
  <c r="O99" i="449" s="1"/>
  <c r="M103" i="449"/>
  <c r="O103" i="449" s="1"/>
  <c r="M105" i="449"/>
  <c r="O105" i="449" s="1"/>
  <c r="M121" i="449"/>
  <c r="O121" i="449" s="1"/>
  <c r="M129" i="448"/>
  <c r="O129" i="448" s="1"/>
  <c r="L136" i="448"/>
  <c r="N136" i="448" s="1"/>
  <c r="L17" i="449"/>
  <c r="N17" i="449" s="1"/>
  <c r="L19" i="449"/>
  <c r="N19" i="449" s="1"/>
  <c r="L28" i="449"/>
  <c r="N28" i="449" s="1"/>
  <c r="L33" i="449"/>
  <c r="N33" i="449" s="1"/>
  <c r="L35" i="449"/>
  <c r="N35" i="449" s="1"/>
  <c r="L83" i="449"/>
  <c r="N83" i="449" s="1"/>
  <c r="L128" i="449"/>
  <c r="N128" i="449" s="1"/>
  <c r="M116" i="448"/>
  <c r="O116" i="448" s="1"/>
  <c r="L127" i="448"/>
  <c r="N127" i="448" s="1"/>
  <c r="M132" i="448"/>
  <c r="O132" i="448" s="1"/>
  <c r="L143" i="448"/>
  <c r="N143" i="448" s="1"/>
  <c r="L144" i="448"/>
  <c r="N144" i="448" s="1"/>
  <c r="L18" i="449"/>
  <c r="N18" i="449" s="1"/>
  <c r="L22" i="449"/>
  <c r="N22" i="449" s="1"/>
  <c r="L26" i="449"/>
  <c r="N26" i="449" s="1"/>
  <c r="L30" i="449"/>
  <c r="N30" i="449" s="1"/>
  <c r="L34" i="449"/>
  <c r="N34" i="449" s="1"/>
  <c r="L38" i="449"/>
  <c r="N38" i="449" s="1"/>
  <c r="M83" i="449"/>
  <c r="O83" i="449" s="1"/>
  <c r="L86" i="449"/>
  <c r="N86" i="449" s="1"/>
  <c r="M100" i="449"/>
  <c r="O100" i="449" s="1"/>
  <c r="L109" i="449"/>
  <c r="N109" i="449" s="1"/>
  <c r="M132" i="449"/>
  <c r="O132" i="449" s="1"/>
  <c r="M76" i="449"/>
  <c r="O76" i="449" s="1"/>
  <c r="M77" i="449"/>
  <c r="O77" i="449" s="1"/>
  <c r="M88" i="449"/>
  <c r="O88" i="449" s="1"/>
  <c r="L91" i="449"/>
  <c r="N91" i="449" s="1"/>
  <c r="L99" i="449"/>
  <c r="N99" i="449" s="1"/>
  <c r="L106" i="449"/>
  <c r="N106" i="449" s="1"/>
  <c r="L139" i="449"/>
  <c r="N139" i="449" s="1"/>
  <c r="M63" i="449"/>
  <c r="O63" i="449" s="1"/>
  <c r="M67" i="449"/>
  <c r="O67" i="449" s="1"/>
  <c r="M71" i="449"/>
  <c r="O71" i="449" s="1"/>
  <c r="M75" i="449"/>
  <c r="O75" i="449" s="1"/>
  <c r="M79" i="449"/>
  <c r="O79" i="449" s="1"/>
  <c r="L82" i="449"/>
  <c r="N82" i="449" s="1"/>
  <c r="L87" i="449"/>
  <c r="N87" i="449" s="1"/>
  <c r="L90" i="449"/>
  <c r="N90" i="449" s="1"/>
  <c r="L95" i="449"/>
  <c r="N95" i="449" s="1"/>
  <c r="M116" i="449"/>
  <c r="O116" i="449" s="1"/>
  <c r="L123" i="449"/>
  <c r="N123" i="449" s="1"/>
  <c r="M62" i="449"/>
  <c r="O62" i="449" s="1"/>
  <c r="M66" i="449"/>
  <c r="O66" i="449" s="1"/>
  <c r="M70" i="449"/>
  <c r="O70" i="449" s="1"/>
  <c r="M74" i="449"/>
  <c r="O74" i="449" s="1"/>
  <c r="M78" i="449"/>
  <c r="O78" i="449" s="1"/>
  <c r="M84" i="449"/>
  <c r="O84" i="449" s="1"/>
  <c r="M87" i="449"/>
  <c r="O87" i="449" s="1"/>
  <c r="M92" i="449"/>
  <c r="O92" i="449" s="1"/>
  <c r="M95" i="449"/>
  <c r="O95" i="449" s="1"/>
  <c r="L96" i="449"/>
  <c r="N96" i="449" s="1"/>
  <c r="M104" i="449"/>
  <c r="O104" i="449" s="1"/>
  <c r="M137" i="449"/>
  <c r="O137" i="449" s="1"/>
  <c r="L144" i="449"/>
  <c r="N144" i="449" s="1"/>
  <c r="M96" i="449"/>
  <c r="O96" i="449" s="1"/>
  <c r="L107" i="449"/>
  <c r="N107" i="449" s="1"/>
  <c r="M109" i="449"/>
  <c r="O109" i="449" s="1"/>
  <c r="L112" i="449"/>
  <c r="N112" i="449" s="1"/>
  <c r="L113" i="449"/>
  <c r="N113" i="449" s="1"/>
  <c r="M124" i="449"/>
  <c r="O124" i="449" s="1"/>
  <c r="M129" i="449"/>
  <c r="O129" i="449" s="1"/>
  <c r="M140" i="449"/>
  <c r="O140" i="449" s="1"/>
  <c r="M145" i="449"/>
  <c r="O145" i="449" s="1"/>
  <c r="L103" i="449"/>
  <c r="N103" i="449" s="1"/>
  <c r="M108" i="449"/>
  <c r="O108" i="449" s="1"/>
  <c r="M112" i="449"/>
  <c r="O112" i="449" s="1"/>
  <c r="M113" i="449"/>
  <c r="O113" i="449" s="1"/>
  <c r="L120" i="449"/>
  <c r="N120" i="449" s="1"/>
  <c r="L131" i="449"/>
  <c r="N131" i="449" s="1"/>
  <c r="L136" i="449"/>
  <c r="N136" i="449" s="1"/>
  <c r="M117" i="449"/>
  <c r="O117" i="449" s="1"/>
  <c r="M120" i="449"/>
  <c r="O120" i="449" s="1"/>
  <c r="M125" i="449"/>
  <c r="O125" i="449" s="1"/>
  <c r="M128" i="449"/>
  <c r="O128" i="449" s="1"/>
  <c r="M133" i="449"/>
  <c r="O133" i="449" s="1"/>
  <c r="M136" i="449"/>
  <c r="O136" i="449" s="1"/>
  <c r="M141" i="449"/>
  <c r="O141" i="449" s="1"/>
  <c r="M144" i="449"/>
  <c r="O144" i="449" s="1"/>
  <c r="L116" i="449"/>
  <c r="N116" i="449" s="1"/>
  <c r="L119" i="449"/>
  <c r="N119" i="449" s="1"/>
  <c r="L124" i="449"/>
  <c r="N124" i="449" s="1"/>
  <c r="L127" i="449"/>
  <c r="N127" i="449" s="1"/>
  <c r="L132" i="449"/>
  <c r="N132" i="449" s="1"/>
  <c r="L135" i="449"/>
  <c r="N135" i="449" s="1"/>
  <c r="L140" i="449"/>
  <c r="N140" i="449" s="1"/>
  <c r="L143" i="449"/>
  <c r="N143" i="449" s="1"/>
  <c r="T17" i="433"/>
  <c r="U17" i="433" s="1"/>
  <c r="R20" i="432"/>
  <c r="U20" i="432" s="1"/>
  <c r="R23" i="432"/>
  <c r="U23" i="432" s="1"/>
  <c r="R24" i="432"/>
  <c r="U24" i="432" s="1"/>
  <c r="R30" i="432"/>
  <c r="U30" i="432" s="1"/>
  <c r="R34" i="432"/>
  <c r="U34" i="432" s="1"/>
  <c r="R38" i="432"/>
  <c r="U38" i="432" s="1"/>
  <c r="R39" i="432"/>
  <c r="U39" i="432" s="1"/>
  <c r="R40" i="432"/>
  <c r="U40" i="432" s="1"/>
  <c r="R49" i="432"/>
  <c r="U49" i="432" s="1"/>
  <c r="R53" i="432"/>
  <c r="U53" i="432" s="1"/>
  <c r="R59" i="432"/>
  <c r="U59" i="432" s="1"/>
  <c r="R73" i="432"/>
  <c r="U73" i="432" s="1"/>
  <c r="R79" i="432"/>
  <c r="U79" i="432" s="1"/>
  <c r="R83" i="432"/>
  <c r="U83" i="432" s="1"/>
  <c r="R86" i="432"/>
  <c r="U86" i="432" s="1"/>
  <c r="R91" i="432"/>
  <c r="U91" i="432" s="1"/>
  <c r="R92" i="432"/>
  <c r="U92" i="432" s="1"/>
  <c r="R29" i="432"/>
  <c r="U29" i="432" s="1"/>
  <c r="R33" i="432"/>
  <c r="U33" i="432" s="1"/>
  <c r="R37" i="432"/>
  <c r="U37" i="432" s="1"/>
  <c r="R44" i="432"/>
  <c r="U44" i="432" s="1"/>
  <c r="R48" i="432"/>
  <c r="U48" i="432" s="1"/>
  <c r="R57" i="432"/>
  <c r="U57" i="432" s="1"/>
  <c r="R63" i="432"/>
  <c r="U63" i="432" s="1"/>
  <c r="R67" i="432"/>
  <c r="U67" i="432" s="1"/>
  <c r="R77" i="432"/>
  <c r="U77" i="432" s="1"/>
  <c r="R90" i="432"/>
  <c r="U90" i="432" s="1"/>
  <c r="R26" i="432"/>
  <c r="U26" i="432" s="1"/>
  <c r="R27" i="432"/>
  <c r="U27" i="432" s="1"/>
  <c r="R28" i="432"/>
  <c r="U28" i="432" s="1"/>
  <c r="R32" i="432"/>
  <c r="U32" i="432" s="1"/>
  <c r="R36" i="432"/>
  <c r="U36" i="432" s="1"/>
  <c r="R43" i="432"/>
  <c r="U43" i="432" s="1"/>
  <c r="R47" i="432"/>
  <c r="U47" i="432" s="1"/>
  <c r="R51" i="432"/>
  <c r="U51" i="432" s="1"/>
  <c r="R61" i="432"/>
  <c r="U61" i="432" s="1"/>
  <c r="R71" i="432"/>
  <c r="U71" i="432" s="1"/>
  <c r="R81" i="432"/>
  <c r="U81" i="432" s="1"/>
  <c r="R89" i="432"/>
  <c r="U89" i="432" s="1"/>
  <c r="R25" i="432"/>
  <c r="U25" i="432" s="1"/>
  <c r="R31" i="432"/>
  <c r="U31" i="432" s="1"/>
  <c r="R35" i="432"/>
  <c r="U35" i="432" s="1"/>
  <c r="R41" i="432"/>
  <c r="U41" i="432" s="1"/>
  <c r="R55" i="432"/>
  <c r="U55" i="432" s="1"/>
  <c r="R65" i="432"/>
  <c r="U65" i="432" s="1"/>
  <c r="R69" i="432"/>
  <c r="U69" i="432" s="1"/>
  <c r="R75" i="432"/>
  <c r="U75" i="432" s="1"/>
  <c r="R87" i="432"/>
  <c r="U87" i="432" s="1"/>
  <c r="R93" i="432"/>
  <c r="U93" i="432" s="1"/>
  <c r="Q37" i="432"/>
  <c r="T37" i="432" s="1"/>
  <c r="Q52" i="432"/>
  <c r="T52" i="432" s="1"/>
  <c r="Q72" i="432"/>
  <c r="T72" i="432" s="1"/>
  <c r="Q95" i="432"/>
  <c r="T95" i="432" s="1"/>
  <c r="Q20" i="432"/>
  <c r="T20" i="432" s="1"/>
  <c r="Q43" i="432"/>
  <c r="T43" i="432" s="1"/>
  <c r="Q56" i="432"/>
  <c r="T56" i="432" s="1"/>
  <c r="Q75" i="432"/>
  <c r="T75" i="432" s="1"/>
  <c r="J11" i="432"/>
  <c r="Q23" i="432"/>
  <c r="T23" i="432" s="1"/>
  <c r="Q59" i="432"/>
  <c r="T59" i="432" s="1"/>
  <c r="Q79" i="432"/>
  <c r="T79" i="432" s="1"/>
  <c r="Q84" i="432"/>
  <c r="T84" i="432" s="1"/>
  <c r="Q22" i="432"/>
  <c r="T22" i="432" s="1"/>
  <c r="Q63" i="432"/>
  <c r="T63" i="432" s="1"/>
  <c r="Q68" i="432"/>
  <c r="T68" i="432" s="1"/>
  <c r="Q136" i="432"/>
  <c r="T136" i="432" s="1"/>
  <c r="Q144" i="432"/>
  <c r="T144" i="432" s="1"/>
  <c r="R85" i="432"/>
  <c r="U85" i="432" s="1"/>
  <c r="R127" i="431"/>
  <c r="U127" i="431" s="1"/>
  <c r="R111" i="431"/>
  <c r="U111" i="431" s="1"/>
  <c r="R30" i="431"/>
  <c r="U30" i="431" s="1"/>
  <c r="R73" i="431"/>
  <c r="U73" i="431" s="1"/>
  <c r="R41" i="431"/>
  <c r="U41" i="431" s="1"/>
  <c r="R138" i="431"/>
  <c r="U138" i="431" s="1"/>
  <c r="R57" i="431"/>
  <c r="U57" i="431" s="1"/>
  <c r="R117" i="431"/>
  <c r="U117" i="431" s="1"/>
  <c r="R133" i="431"/>
  <c r="U133" i="431" s="1"/>
  <c r="R25" i="431"/>
  <c r="U25" i="431" s="1"/>
  <c r="R31" i="431"/>
  <c r="U31" i="431" s="1"/>
  <c r="R37" i="431"/>
  <c r="U37" i="431" s="1"/>
  <c r="R47" i="431"/>
  <c r="U47" i="431" s="1"/>
  <c r="R53" i="431"/>
  <c r="U53" i="431" s="1"/>
  <c r="R63" i="431"/>
  <c r="U63" i="431" s="1"/>
  <c r="R69" i="431"/>
  <c r="U69" i="431" s="1"/>
  <c r="R79" i="431"/>
  <c r="U79" i="431" s="1"/>
  <c r="R113" i="431"/>
  <c r="U113" i="431" s="1"/>
  <c r="R123" i="431"/>
  <c r="U123" i="431" s="1"/>
  <c r="R129" i="431"/>
  <c r="U129" i="431" s="1"/>
  <c r="R134" i="431"/>
  <c r="U134" i="431" s="1"/>
  <c r="R139" i="431"/>
  <c r="U139" i="431" s="1"/>
  <c r="R140" i="431"/>
  <c r="U140" i="431" s="1"/>
  <c r="R22" i="431"/>
  <c r="U22" i="431" s="1"/>
  <c r="R23" i="431"/>
  <c r="U23" i="431" s="1"/>
  <c r="R29" i="431"/>
  <c r="U29" i="431" s="1"/>
  <c r="R34" i="431"/>
  <c r="U34" i="431" s="1"/>
  <c r="R35" i="431"/>
  <c r="U35" i="431" s="1"/>
  <c r="R39" i="431"/>
  <c r="U39" i="431" s="1"/>
  <c r="R45" i="431"/>
  <c r="U45" i="431" s="1"/>
  <c r="R51" i="431"/>
  <c r="U51" i="431" s="1"/>
  <c r="R55" i="431"/>
  <c r="U55" i="431" s="1"/>
  <c r="R61" i="431"/>
  <c r="U61" i="431" s="1"/>
  <c r="R67" i="431"/>
  <c r="U67" i="431" s="1"/>
  <c r="R71" i="431"/>
  <c r="U71" i="431" s="1"/>
  <c r="R77" i="431"/>
  <c r="U77" i="431" s="1"/>
  <c r="R83" i="431"/>
  <c r="U83" i="431" s="1"/>
  <c r="R115" i="431"/>
  <c r="U115" i="431" s="1"/>
  <c r="R121" i="431"/>
  <c r="U121" i="431" s="1"/>
  <c r="R131" i="431"/>
  <c r="U131" i="431" s="1"/>
  <c r="R137" i="431"/>
  <c r="U137" i="431" s="1"/>
  <c r="R142" i="431"/>
  <c r="U142" i="431" s="1"/>
  <c r="R21" i="431"/>
  <c r="U21" i="431" s="1"/>
  <c r="R26" i="431"/>
  <c r="U26" i="431" s="1"/>
  <c r="R27" i="431"/>
  <c r="U27" i="431" s="1"/>
  <c r="R33" i="431"/>
  <c r="U33" i="431" s="1"/>
  <c r="R43" i="431"/>
  <c r="U43" i="431" s="1"/>
  <c r="R49" i="431"/>
  <c r="U49" i="431" s="1"/>
  <c r="R59" i="431"/>
  <c r="U59" i="431" s="1"/>
  <c r="R65" i="431"/>
  <c r="U65" i="431" s="1"/>
  <c r="R75" i="431"/>
  <c r="U75" i="431" s="1"/>
  <c r="R81" i="431"/>
  <c r="U81" i="431" s="1"/>
  <c r="R109" i="431"/>
  <c r="U109" i="431" s="1"/>
  <c r="R119" i="431"/>
  <c r="U119" i="431" s="1"/>
  <c r="R125" i="431"/>
  <c r="U125" i="431" s="1"/>
  <c r="R135" i="431"/>
  <c r="U135" i="431" s="1"/>
  <c r="R136" i="431"/>
  <c r="U136" i="431" s="1"/>
  <c r="R141" i="431"/>
  <c r="U141" i="431" s="1"/>
  <c r="T66" i="431"/>
  <c r="Q68" i="431"/>
  <c r="T68" i="431" s="1"/>
  <c r="Q84" i="431"/>
  <c r="T84" i="431" s="1"/>
  <c r="Q72" i="431"/>
  <c r="T72" i="431" s="1"/>
  <c r="Q50" i="431"/>
  <c r="T50" i="431" s="1"/>
  <c r="Q22" i="431"/>
  <c r="T22" i="431" s="1"/>
  <c r="J11" i="431"/>
  <c r="Q34" i="431"/>
  <c r="T34" i="431" s="1"/>
  <c r="Q38" i="431"/>
  <c r="T38" i="431" s="1"/>
  <c r="Q54" i="431"/>
  <c r="T54" i="431" s="1"/>
  <c r="Q82" i="431"/>
  <c r="T82" i="431" s="1"/>
  <c r="Q23" i="431"/>
  <c r="T23" i="431" s="1"/>
  <c r="Q24" i="431"/>
  <c r="T24" i="431" s="1"/>
  <c r="Q70" i="431"/>
  <c r="T70" i="431" s="1"/>
  <c r="Q27" i="431"/>
  <c r="T27" i="431" s="1"/>
  <c r="Q36" i="431"/>
  <c r="T36" i="431" s="1"/>
  <c r="Q40" i="431"/>
  <c r="T40" i="431" s="1"/>
  <c r="Q52" i="431"/>
  <c r="T52" i="431" s="1"/>
  <c r="Q56" i="431"/>
  <c r="T56" i="431" s="1"/>
  <c r="Q88" i="431"/>
  <c r="T88" i="431" s="1"/>
  <c r="Q92" i="431"/>
  <c r="T92" i="431" s="1"/>
  <c r="Q96" i="431"/>
  <c r="T96" i="431" s="1"/>
  <c r="Z85" i="431"/>
  <c r="M144" i="443"/>
  <c r="O144" i="443" s="1"/>
  <c r="M140" i="443"/>
  <c r="O140" i="443" s="1"/>
  <c r="M136" i="443"/>
  <c r="O136" i="443" s="1"/>
  <c r="M132" i="443"/>
  <c r="O132" i="443" s="1"/>
  <c r="M128" i="443"/>
  <c r="O128" i="443" s="1"/>
  <c r="M124" i="443"/>
  <c r="O124" i="443" s="1"/>
  <c r="M120" i="443"/>
  <c r="O120" i="443" s="1"/>
  <c r="M116" i="443"/>
  <c r="O116" i="443" s="1"/>
  <c r="M112" i="443"/>
  <c r="O112" i="443" s="1"/>
  <c r="M102" i="443"/>
  <c r="O102" i="443" s="1"/>
  <c r="M98" i="443"/>
  <c r="O98" i="443" s="1"/>
  <c r="M143" i="443"/>
  <c r="O143" i="443" s="1"/>
  <c r="M127" i="443"/>
  <c r="O127" i="443" s="1"/>
  <c r="M111" i="443"/>
  <c r="O111" i="443" s="1"/>
  <c r="M139" i="443"/>
  <c r="O139" i="443" s="1"/>
  <c r="M123" i="443"/>
  <c r="O123" i="443" s="1"/>
  <c r="M107" i="443"/>
  <c r="O107" i="443" s="1"/>
  <c r="M135" i="443"/>
  <c r="O135" i="443" s="1"/>
  <c r="M119" i="443"/>
  <c r="O119" i="443" s="1"/>
  <c r="M103" i="443"/>
  <c r="O103" i="443" s="1"/>
  <c r="M82" i="443"/>
  <c r="O82" i="443" s="1"/>
  <c r="M131" i="443"/>
  <c r="O131" i="443" s="1"/>
  <c r="M95" i="443"/>
  <c r="O95" i="443" s="1"/>
  <c r="M99" i="443"/>
  <c r="O99" i="443" s="1"/>
  <c r="M87" i="443"/>
  <c r="O87" i="443" s="1"/>
  <c r="M115" i="443"/>
  <c r="O115" i="443" s="1"/>
  <c r="M91" i="443"/>
  <c r="O91" i="443" s="1"/>
  <c r="M83" i="443"/>
  <c r="O83" i="443" s="1"/>
  <c r="M51" i="443"/>
  <c r="O51" i="443" s="1"/>
  <c r="M43" i="443"/>
  <c r="O43" i="443" s="1"/>
  <c r="M35" i="443"/>
  <c r="O35" i="443" s="1"/>
  <c r="M27" i="443"/>
  <c r="O27" i="443" s="1"/>
  <c r="M19" i="443"/>
  <c r="O19" i="443" s="1"/>
  <c r="M31" i="443"/>
  <c r="O31" i="443" s="1"/>
  <c r="M23" i="443"/>
  <c r="O23" i="443" s="1"/>
  <c r="M47" i="443"/>
  <c r="O47" i="443" s="1"/>
  <c r="M39" i="443"/>
  <c r="O39" i="443" s="1"/>
  <c r="L143" i="443"/>
  <c r="N143" i="443" s="1"/>
  <c r="L139" i="443"/>
  <c r="N139" i="443" s="1"/>
  <c r="L135" i="443"/>
  <c r="N135" i="443" s="1"/>
  <c r="L131" i="443"/>
  <c r="N131" i="443" s="1"/>
  <c r="L127" i="443"/>
  <c r="N127" i="443" s="1"/>
  <c r="L123" i="443"/>
  <c r="N123" i="443" s="1"/>
  <c r="L119" i="443"/>
  <c r="N119" i="443" s="1"/>
  <c r="L115" i="443"/>
  <c r="N115" i="443" s="1"/>
  <c r="L111" i="443"/>
  <c r="N111" i="443" s="1"/>
  <c r="L101" i="443"/>
  <c r="N101" i="443" s="1"/>
  <c r="L130" i="443"/>
  <c r="N130" i="443" s="1"/>
  <c r="L114" i="443"/>
  <c r="N114" i="443" s="1"/>
  <c r="L98" i="443"/>
  <c r="N98" i="443" s="1"/>
  <c r="L142" i="443"/>
  <c r="N142" i="443" s="1"/>
  <c r="L126" i="443"/>
  <c r="N126" i="443" s="1"/>
  <c r="L110" i="443"/>
  <c r="N110" i="443" s="1"/>
  <c r="L138" i="443"/>
  <c r="N138" i="443" s="1"/>
  <c r="L122" i="443"/>
  <c r="N122" i="443" s="1"/>
  <c r="L106" i="443"/>
  <c r="N106" i="443" s="1"/>
  <c r="L97" i="443"/>
  <c r="N97" i="443" s="1"/>
  <c r="L81" i="443"/>
  <c r="N81" i="443" s="1"/>
  <c r="L118" i="443"/>
  <c r="N118" i="443" s="1"/>
  <c r="L82" i="443"/>
  <c r="N82" i="443" s="1"/>
  <c r="L90" i="443"/>
  <c r="N90" i="443" s="1"/>
  <c r="L56" i="443"/>
  <c r="N56" i="443" s="1"/>
  <c r="L134" i="443"/>
  <c r="N134" i="443" s="1"/>
  <c r="L86" i="443"/>
  <c r="N86" i="443" s="1"/>
  <c r="L102" i="443"/>
  <c r="N102" i="443" s="1"/>
  <c r="L55" i="443"/>
  <c r="N55" i="443" s="1"/>
  <c r="L94" i="443"/>
  <c r="N94" i="443" s="1"/>
  <c r="M144" i="444"/>
  <c r="O144" i="444" s="1"/>
  <c r="M140" i="444"/>
  <c r="O140" i="444" s="1"/>
  <c r="M136" i="444"/>
  <c r="O136" i="444" s="1"/>
  <c r="M132" i="444"/>
  <c r="O132" i="444" s="1"/>
  <c r="M128" i="444"/>
  <c r="O128" i="444" s="1"/>
  <c r="M124" i="444"/>
  <c r="O124" i="444" s="1"/>
  <c r="M120" i="444"/>
  <c r="O120" i="444" s="1"/>
  <c r="M116" i="444"/>
  <c r="O116" i="444" s="1"/>
  <c r="M112" i="444"/>
  <c r="O112" i="444" s="1"/>
  <c r="M133" i="444"/>
  <c r="O133" i="444" s="1"/>
  <c r="M117" i="444"/>
  <c r="O117" i="444" s="1"/>
  <c r="M145" i="444"/>
  <c r="O145" i="444" s="1"/>
  <c r="M129" i="444"/>
  <c r="O129" i="444" s="1"/>
  <c r="M113" i="444"/>
  <c r="O113" i="444" s="1"/>
  <c r="M141" i="444"/>
  <c r="O141" i="444" s="1"/>
  <c r="M125" i="444"/>
  <c r="O125" i="444" s="1"/>
  <c r="M90" i="444"/>
  <c r="O90" i="444" s="1"/>
  <c r="M86" i="444"/>
  <c r="O86" i="444" s="1"/>
  <c r="M121" i="444"/>
  <c r="O121" i="444" s="1"/>
  <c r="M99" i="444"/>
  <c r="O99" i="444" s="1"/>
  <c r="M95" i="444"/>
  <c r="O95" i="444" s="1"/>
  <c r="M85" i="444"/>
  <c r="O85" i="444" s="1"/>
  <c r="M109" i="444"/>
  <c r="O109" i="444" s="1"/>
  <c r="M107" i="444"/>
  <c r="O107" i="444" s="1"/>
  <c r="M91" i="444"/>
  <c r="O91" i="444" s="1"/>
  <c r="M137" i="444"/>
  <c r="O137" i="444" s="1"/>
  <c r="M103" i="444"/>
  <c r="O103" i="444" s="1"/>
  <c r="M65" i="444"/>
  <c r="O65" i="444" s="1"/>
  <c r="M63" i="444"/>
  <c r="O63" i="444" s="1"/>
  <c r="M82" i="444"/>
  <c r="O82" i="444" s="1"/>
  <c r="M16" i="444"/>
  <c r="O16" i="444" s="1"/>
  <c r="M17" i="444"/>
  <c r="O17" i="444" s="1"/>
  <c r="L143" i="444"/>
  <c r="N143" i="444" s="1"/>
  <c r="L139" i="444"/>
  <c r="N139" i="444" s="1"/>
  <c r="L135" i="444"/>
  <c r="N135" i="444" s="1"/>
  <c r="L127" i="444"/>
  <c r="N127" i="444" s="1"/>
  <c r="L123" i="444"/>
  <c r="N123" i="444" s="1"/>
  <c r="L119" i="444"/>
  <c r="N119" i="444" s="1"/>
  <c r="L115" i="444"/>
  <c r="N115" i="444" s="1"/>
  <c r="L136" i="444"/>
  <c r="N136" i="444" s="1"/>
  <c r="L120" i="444"/>
  <c r="N120" i="444" s="1"/>
  <c r="L132" i="444"/>
  <c r="N132" i="444" s="1"/>
  <c r="L116" i="444"/>
  <c r="N116" i="444" s="1"/>
  <c r="L144" i="444"/>
  <c r="N144" i="444" s="1"/>
  <c r="L128" i="444"/>
  <c r="N128" i="444" s="1"/>
  <c r="L112" i="444"/>
  <c r="N112" i="444" s="1"/>
  <c r="L102" i="444"/>
  <c r="N102" i="444" s="1"/>
  <c r="L98" i="444"/>
  <c r="N98" i="444" s="1"/>
  <c r="L140" i="444"/>
  <c r="N140" i="444" s="1"/>
  <c r="L94" i="444"/>
  <c r="N94" i="444" s="1"/>
  <c r="L124" i="444"/>
  <c r="N124" i="444" s="1"/>
  <c r="L90" i="444"/>
  <c r="N90" i="444" s="1"/>
  <c r="L81" i="444"/>
  <c r="N81" i="444" s="1"/>
  <c r="L86" i="444"/>
  <c r="N86" i="444" s="1"/>
  <c r="L21" i="444"/>
  <c r="N21" i="444" s="1"/>
  <c r="L17" i="444"/>
  <c r="N17" i="444" s="1"/>
  <c r="L16" i="444"/>
  <c r="N16" i="444" s="1"/>
  <c r="L106" i="444"/>
  <c r="N106" i="444" s="1"/>
  <c r="L20" i="444"/>
  <c r="N20" i="444" s="1"/>
  <c r="Q79" i="440"/>
  <c r="T79" i="440" s="1"/>
  <c r="AB20" i="440"/>
  <c r="N20" i="440"/>
  <c r="O20" i="440" s="1"/>
  <c r="Q55" i="440"/>
  <c r="T55" i="440" s="1"/>
  <c r="Q71" i="440"/>
  <c r="T71" i="440" s="1"/>
  <c r="Q23" i="440"/>
  <c r="T23" i="440" s="1"/>
  <c r="Q27" i="440"/>
  <c r="T27" i="440" s="1"/>
  <c r="Q31" i="440"/>
  <c r="T31" i="440" s="1"/>
  <c r="Q35" i="440"/>
  <c r="T35" i="440" s="1"/>
  <c r="Q39" i="440"/>
  <c r="T39" i="440" s="1"/>
  <c r="Q43" i="440"/>
  <c r="T43" i="440" s="1"/>
  <c r="Q47" i="440"/>
  <c r="T47" i="440" s="1"/>
  <c r="Q51" i="440"/>
  <c r="T51" i="440" s="1"/>
  <c r="Q59" i="440"/>
  <c r="T59" i="440" s="1"/>
  <c r="Q67" i="440"/>
  <c r="T67" i="440" s="1"/>
  <c r="Q75" i="440"/>
  <c r="T75" i="440" s="1"/>
  <c r="Q83" i="440"/>
  <c r="T83" i="440" s="1"/>
  <c r="Q63" i="440"/>
  <c r="T63" i="440" s="1"/>
  <c r="Q119" i="440"/>
  <c r="T119" i="440" s="1"/>
  <c r="R53" i="440"/>
  <c r="U53" i="440" s="1"/>
  <c r="Q54" i="440"/>
  <c r="T54" i="440" s="1"/>
  <c r="R57" i="440"/>
  <c r="U57" i="440" s="1"/>
  <c r="Q58" i="440"/>
  <c r="T58" i="440" s="1"/>
  <c r="R61" i="440"/>
  <c r="U61" i="440" s="1"/>
  <c r="Q62" i="440"/>
  <c r="T62" i="440" s="1"/>
  <c r="R65" i="440"/>
  <c r="U65" i="440" s="1"/>
  <c r="Q66" i="440"/>
  <c r="T66" i="440" s="1"/>
  <c r="R69" i="440"/>
  <c r="U69" i="440" s="1"/>
  <c r="Q70" i="440"/>
  <c r="T70" i="440" s="1"/>
  <c r="R73" i="440"/>
  <c r="U73" i="440" s="1"/>
  <c r="Q74" i="440"/>
  <c r="T74" i="440" s="1"/>
  <c r="R77" i="440"/>
  <c r="U77" i="440" s="1"/>
  <c r="Q78" i="440"/>
  <c r="T78" i="440" s="1"/>
  <c r="Q82" i="440"/>
  <c r="T82" i="440" s="1"/>
  <c r="R119" i="440"/>
  <c r="U119" i="440" s="1"/>
  <c r="R120" i="440"/>
  <c r="U120" i="440" s="1"/>
  <c r="R121" i="440"/>
  <c r="U121" i="440" s="1"/>
  <c r="R122" i="440"/>
  <c r="U122" i="440" s="1"/>
  <c r="Q123" i="440"/>
  <c r="T123" i="440" s="1"/>
  <c r="Q127" i="440"/>
  <c r="T127" i="440" s="1"/>
  <c r="Q131" i="440"/>
  <c r="T131" i="440" s="1"/>
  <c r="Q135" i="440"/>
  <c r="T135" i="440" s="1"/>
  <c r="Q139" i="440"/>
  <c r="T139" i="440" s="1"/>
  <c r="Q143" i="440"/>
  <c r="T143" i="440" s="1"/>
  <c r="Q147" i="440"/>
  <c r="T147" i="440" s="1"/>
  <c r="Q28" i="441"/>
  <c r="T28" i="441" s="1"/>
  <c r="Q36" i="441"/>
  <c r="T36" i="441" s="1"/>
  <c r="Q44" i="441"/>
  <c r="T44" i="441" s="1"/>
  <c r="Q52" i="441"/>
  <c r="T52" i="441" s="1"/>
  <c r="Q60" i="441"/>
  <c r="T60" i="441" s="1"/>
  <c r="Q68" i="441"/>
  <c r="T68" i="441" s="1"/>
  <c r="Q76" i="441"/>
  <c r="T76" i="441" s="1"/>
  <c r="Q84" i="441"/>
  <c r="T84" i="441" s="1"/>
  <c r="Q88" i="441"/>
  <c r="T88" i="441" s="1"/>
  <c r="Q92" i="441"/>
  <c r="T92" i="441" s="1"/>
  <c r="Q96" i="441"/>
  <c r="T96" i="441" s="1"/>
  <c r="Q100" i="441"/>
  <c r="T100" i="441" s="1"/>
  <c r="Q104" i="441"/>
  <c r="T104" i="441" s="1"/>
  <c r="Q108" i="441"/>
  <c r="T108" i="441" s="1"/>
  <c r="Q112" i="441"/>
  <c r="T112" i="441" s="1"/>
  <c r="Q116" i="441"/>
  <c r="T116" i="441" s="1"/>
  <c r="Q120" i="441"/>
  <c r="T120" i="441" s="1"/>
  <c r="Q124" i="441"/>
  <c r="T124" i="441" s="1"/>
  <c r="Q128" i="441"/>
  <c r="T128" i="441" s="1"/>
  <c r="Q132" i="441"/>
  <c r="T132" i="441" s="1"/>
  <c r="Q136" i="441"/>
  <c r="T136" i="441" s="1"/>
  <c r="Q140" i="441"/>
  <c r="T140" i="441" s="1"/>
  <c r="Q144" i="441"/>
  <c r="T144" i="441" s="1"/>
  <c r="Q148" i="441"/>
  <c r="T148" i="441" s="1"/>
  <c r="Q81" i="442"/>
  <c r="T81" i="442" s="1"/>
  <c r="R85" i="442"/>
  <c r="U85" i="442" s="1"/>
  <c r="R122" i="442"/>
  <c r="U122" i="442" s="1"/>
  <c r="J159" i="442"/>
  <c r="I161" i="442" s="1"/>
  <c r="J161" i="442" s="1"/>
  <c r="I163" i="442" s="1"/>
  <c r="J163" i="442" s="1"/>
  <c r="I165" i="442" s="1"/>
  <c r="Z20" i="442"/>
  <c r="AA20" i="442" s="1"/>
  <c r="AA21" i="442" s="1"/>
  <c r="M38" i="443"/>
  <c r="O38" i="443" s="1"/>
  <c r="Q91" i="441"/>
  <c r="T91" i="441" s="1"/>
  <c r="Q95" i="441"/>
  <c r="T95" i="441" s="1"/>
  <c r="Q107" i="441"/>
  <c r="T107" i="441" s="1"/>
  <c r="Q119" i="441"/>
  <c r="T119" i="441" s="1"/>
  <c r="Q127" i="441"/>
  <c r="T127" i="441" s="1"/>
  <c r="R22" i="442"/>
  <c r="U22" i="442" s="1"/>
  <c r="Q51" i="442"/>
  <c r="T51" i="442" s="1"/>
  <c r="M41" i="443"/>
  <c r="O41" i="443" s="1"/>
  <c r="Q126" i="440"/>
  <c r="T126" i="440" s="1"/>
  <c r="Q130" i="440"/>
  <c r="T130" i="440" s="1"/>
  <c r="Q134" i="440"/>
  <c r="T134" i="440" s="1"/>
  <c r="Q138" i="440"/>
  <c r="T138" i="440" s="1"/>
  <c r="Q142" i="440"/>
  <c r="T142" i="440" s="1"/>
  <c r="Q146" i="440"/>
  <c r="T146" i="440" s="1"/>
  <c r="Q20" i="441"/>
  <c r="T20" i="441" s="1"/>
  <c r="Q24" i="441"/>
  <c r="T24" i="441" s="1"/>
  <c r="Q85" i="441"/>
  <c r="T85" i="441" s="1"/>
  <c r="Q89" i="441"/>
  <c r="T89" i="441" s="1"/>
  <c r="Q93" i="441"/>
  <c r="T93" i="441" s="1"/>
  <c r="Q97" i="441"/>
  <c r="T97" i="441" s="1"/>
  <c r="Q101" i="441"/>
  <c r="T101" i="441" s="1"/>
  <c r="Q105" i="441"/>
  <c r="T105" i="441" s="1"/>
  <c r="Q109" i="441"/>
  <c r="T109" i="441" s="1"/>
  <c r="Q113" i="441"/>
  <c r="T113" i="441" s="1"/>
  <c r="Q117" i="441"/>
  <c r="T117" i="441" s="1"/>
  <c r="Q121" i="441"/>
  <c r="T121" i="441" s="1"/>
  <c r="Q125" i="441"/>
  <c r="T125" i="441" s="1"/>
  <c r="Q129" i="441"/>
  <c r="T129" i="441" s="1"/>
  <c r="Q133" i="441"/>
  <c r="T133" i="441" s="1"/>
  <c r="Q137" i="441"/>
  <c r="T137" i="441" s="1"/>
  <c r="Q141" i="441"/>
  <c r="T141" i="441" s="1"/>
  <c r="Q145" i="441"/>
  <c r="T145" i="441" s="1"/>
  <c r="Q27" i="442"/>
  <c r="T27" i="442" s="1"/>
  <c r="Q43" i="442"/>
  <c r="T43" i="442" s="1"/>
  <c r="Q59" i="442"/>
  <c r="T59" i="442" s="1"/>
  <c r="R84" i="442"/>
  <c r="U84" i="442" s="1"/>
  <c r="Q87" i="441"/>
  <c r="T87" i="441" s="1"/>
  <c r="Q99" i="441"/>
  <c r="T99" i="441" s="1"/>
  <c r="Q103" i="441"/>
  <c r="T103" i="441" s="1"/>
  <c r="Q111" i="441"/>
  <c r="T111" i="441" s="1"/>
  <c r="Q115" i="441"/>
  <c r="T115" i="441" s="1"/>
  <c r="Q123" i="441"/>
  <c r="T123" i="441" s="1"/>
  <c r="Q131" i="441"/>
  <c r="T131" i="441" s="1"/>
  <c r="Q135" i="441"/>
  <c r="T135" i="441" s="1"/>
  <c r="Q139" i="441"/>
  <c r="T139" i="441" s="1"/>
  <c r="Q143" i="441"/>
  <c r="T143" i="441" s="1"/>
  <c r="Q147" i="441"/>
  <c r="T147" i="441" s="1"/>
  <c r="Q35" i="442"/>
  <c r="T35" i="442" s="1"/>
  <c r="Q125" i="440"/>
  <c r="T125" i="440" s="1"/>
  <c r="Q129" i="440"/>
  <c r="T129" i="440" s="1"/>
  <c r="Q133" i="440"/>
  <c r="T133" i="440" s="1"/>
  <c r="Q137" i="440"/>
  <c r="T137" i="440" s="1"/>
  <c r="Q141" i="440"/>
  <c r="T141" i="440" s="1"/>
  <c r="Q145" i="440"/>
  <c r="T145" i="440" s="1"/>
  <c r="L20" i="441"/>
  <c r="M20" i="441" s="1"/>
  <c r="Q32" i="441"/>
  <c r="T32" i="441" s="1"/>
  <c r="Q40" i="441"/>
  <c r="T40" i="441" s="1"/>
  <c r="Q48" i="441"/>
  <c r="T48" i="441" s="1"/>
  <c r="Q56" i="441"/>
  <c r="T56" i="441" s="1"/>
  <c r="Q64" i="441"/>
  <c r="T64" i="441" s="1"/>
  <c r="Q72" i="441"/>
  <c r="T72" i="441" s="1"/>
  <c r="Q80" i="441"/>
  <c r="T80" i="441" s="1"/>
  <c r="Q86" i="441"/>
  <c r="T86" i="441" s="1"/>
  <c r="Q90" i="441"/>
  <c r="T90" i="441" s="1"/>
  <c r="Q94" i="441"/>
  <c r="T94" i="441" s="1"/>
  <c r="Q98" i="441"/>
  <c r="T98" i="441" s="1"/>
  <c r="Q102" i="441"/>
  <c r="T102" i="441" s="1"/>
  <c r="Q106" i="441"/>
  <c r="T106" i="441" s="1"/>
  <c r="Q110" i="441"/>
  <c r="T110" i="441" s="1"/>
  <c r="Q114" i="441"/>
  <c r="T114" i="441" s="1"/>
  <c r="Q118" i="441"/>
  <c r="T118" i="441" s="1"/>
  <c r="Q122" i="441"/>
  <c r="T122" i="441" s="1"/>
  <c r="Q126" i="441"/>
  <c r="T126" i="441" s="1"/>
  <c r="Q130" i="441"/>
  <c r="T130" i="441" s="1"/>
  <c r="Q134" i="441"/>
  <c r="T134" i="441" s="1"/>
  <c r="Q138" i="441"/>
  <c r="T138" i="441" s="1"/>
  <c r="Q142" i="441"/>
  <c r="T142" i="441" s="1"/>
  <c r="Q146" i="441"/>
  <c r="T146" i="441" s="1"/>
  <c r="Q65" i="442"/>
  <c r="T65" i="442" s="1"/>
  <c r="M24" i="443"/>
  <c r="O24" i="443" s="1"/>
  <c r="M26" i="443"/>
  <c r="O26" i="443" s="1"/>
  <c r="R123" i="440"/>
  <c r="U123" i="440" s="1"/>
  <c r="R124" i="440"/>
  <c r="U124" i="440" s="1"/>
  <c r="R125" i="440"/>
  <c r="U125" i="440" s="1"/>
  <c r="R126" i="440"/>
  <c r="U126" i="440" s="1"/>
  <c r="R127" i="440"/>
  <c r="U127" i="440" s="1"/>
  <c r="R128" i="440"/>
  <c r="U128" i="440" s="1"/>
  <c r="R129" i="440"/>
  <c r="U129" i="440" s="1"/>
  <c r="R130" i="440"/>
  <c r="U130" i="440" s="1"/>
  <c r="R131" i="440"/>
  <c r="U131" i="440" s="1"/>
  <c r="R132" i="440"/>
  <c r="U132" i="440" s="1"/>
  <c r="R133" i="440"/>
  <c r="U133" i="440" s="1"/>
  <c r="R134" i="440"/>
  <c r="U134" i="440" s="1"/>
  <c r="R135" i="440"/>
  <c r="U135" i="440" s="1"/>
  <c r="R136" i="440"/>
  <c r="U136" i="440" s="1"/>
  <c r="R137" i="440"/>
  <c r="U137" i="440" s="1"/>
  <c r="R138" i="440"/>
  <c r="U138" i="440" s="1"/>
  <c r="R139" i="440"/>
  <c r="U139" i="440" s="1"/>
  <c r="R140" i="440"/>
  <c r="U140" i="440" s="1"/>
  <c r="R141" i="440"/>
  <c r="U141" i="440" s="1"/>
  <c r="R142" i="440"/>
  <c r="U142" i="440" s="1"/>
  <c r="R143" i="440"/>
  <c r="U143" i="440" s="1"/>
  <c r="R144" i="440"/>
  <c r="U144" i="440" s="1"/>
  <c r="R145" i="440"/>
  <c r="U145" i="440" s="1"/>
  <c r="R146" i="440"/>
  <c r="U146" i="440" s="1"/>
  <c r="R147" i="440"/>
  <c r="U147" i="440" s="1"/>
  <c r="R148" i="440"/>
  <c r="U148" i="440" s="1"/>
  <c r="R149" i="440"/>
  <c r="U149" i="440" s="1"/>
  <c r="R22" i="441"/>
  <c r="U22" i="441" s="1"/>
  <c r="Q23" i="441"/>
  <c r="T23" i="441" s="1"/>
  <c r="R26" i="441"/>
  <c r="U26" i="441" s="1"/>
  <c r="Q27" i="441"/>
  <c r="T27" i="441" s="1"/>
  <c r="R30" i="441"/>
  <c r="U30" i="441" s="1"/>
  <c r="Q31" i="441"/>
  <c r="T31" i="441" s="1"/>
  <c r="R34" i="441"/>
  <c r="U34" i="441" s="1"/>
  <c r="Q35" i="441"/>
  <c r="T35" i="441" s="1"/>
  <c r="R38" i="441"/>
  <c r="U38" i="441" s="1"/>
  <c r="Q39" i="441"/>
  <c r="T39" i="441" s="1"/>
  <c r="R42" i="441"/>
  <c r="U42" i="441" s="1"/>
  <c r="Q43" i="441"/>
  <c r="T43" i="441" s="1"/>
  <c r="R46" i="441"/>
  <c r="U46" i="441" s="1"/>
  <c r="Q47" i="441"/>
  <c r="T47" i="441" s="1"/>
  <c r="R50" i="441"/>
  <c r="U50" i="441" s="1"/>
  <c r="Q51" i="441"/>
  <c r="T51" i="441" s="1"/>
  <c r="R54" i="441"/>
  <c r="U54" i="441" s="1"/>
  <c r="Q55" i="441"/>
  <c r="T55" i="441" s="1"/>
  <c r="R58" i="441"/>
  <c r="U58" i="441" s="1"/>
  <c r="Q59" i="441"/>
  <c r="T59" i="441" s="1"/>
  <c r="R62" i="441"/>
  <c r="U62" i="441" s="1"/>
  <c r="Q63" i="441"/>
  <c r="T63" i="441" s="1"/>
  <c r="R66" i="441"/>
  <c r="U66" i="441" s="1"/>
  <c r="Q67" i="441"/>
  <c r="T67" i="441" s="1"/>
  <c r="R70" i="441"/>
  <c r="U70" i="441" s="1"/>
  <c r="Q71" i="441"/>
  <c r="T71" i="441" s="1"/>
  <c r="R74" i="441"/>
  <c r="U74" i="441" s="1"/>
  <c r="Q75" i="441"/>
  <c r="T75" i="441" s="1"/>
  <c r="R78" i="441"/>
  <c r="U78" i="441" s="1"/>
  <c r="Q79" i="441"/>
  <c r="T79" i="441" s="1"/>
  <c r="R82" i="441"/>
  <c r="U82" i="441" s="1"/>
  <c r="Q83" i="441"/>
  <c r="T83" i="441" s="1"/>
  <c r="R149" i="441"/>
  <c r="U149" i="441" s="1"/>
  <c r="Q23" i="442"/>
  <c r="T23" i="442" s="1"/>
  <c r="R64" i="442"/>
  <c r="U64" i="442" s="1"/>
  <c r="R67" i="442"/>
  <c r="U67" i="442" s="1"/>
  <c r="Q77" i="442"/>
  <c r="T77" i="442" s="1"/>
  <c r="R80" i="442"/>
  <c r="U80" i="442" s="1"/>
  <c r="R114" i="442"/>
  <c r="U114" i="442" s="1"/>
  <c r="R146" i="442"/>
  <c r="U146" i="442" s="1"/>
  <c r="M32" i="443"/>
  <c r="O32" i="443" s="1"/>
  <c r="M34" i="443"/>
  <c r="O34" i="443" s="1"/>
  <c r="M46" i="443"/>
  <c r="O46" i="443" s="1"/>
  <c r="M49" i="443"/>
  <c r="O49" i="443" s="1"/>
  <c r="Q31" i="442"/>
  <c r="T31" i="442" s="1"/>
  <c r="Q39" i="442"/>
  <c r="T39" i="442" s="1"/>
  <c r="Q47" i="442"/>
  <c r="T47" i="442" s="1"/>
  <c r="Q55" i="442"/>
  <c r="T55" i="442" s="1"/>
  <c r="Q63" i="442"/>
  <c r="T63" i="442" s="1"/>
  <c r="Q73" i="442"/>
  <c r="T73" i="442" s="1"/>
  <c r="R106" i="442"/>
  <c r="U106" i="442" s="1"/>
  <c r="R138" i="442"/>
  <c r="U138" i="442" s="1"/>
  <c r="M18" i="443"/>
  <c r="O18" i="443" s="1"/>
  <c r="M22" i="443"/>
  <c r="O22" i="443" s="1"/>
  <c r="M25" i="443"/>
  <c r="O25" i="443" s="1"/>
  <c r="M40" i="443"/>
  <c r="O40" i="443" s="1"/>
  <c r="M42" i="443"/>
  <c r="O42" i="443" s="1"/>
  <c r="M56" i="443"/>
  <c r="O56" i="443" s="1"/>
  <c r="M88" i="443"/>
  <c r="O88" i="443" s="1"/>
  <c r="M97" i="443"/>
  <c r="O97" i="443" s="1"/>
  <c r="R24" i="441"/>
  <c r="U24" i="441" s="1"/>
  <c r="R28" i="441"/>
  <c r="U28" i="441" s="1"/>
  <c r="Q29" i="441"/>
  <c r="T29" i="441" s="1"/>
  <c r="R32" i="441"/>
  <c r="U32" i="441" s="1"/>
  <c r="Q33" i="441"/>
  <c r="T33" i="441" s="1"/>
  <c r="R36" i="441"/>
  <c r="U36" i="441" s="1"/>
  <c r="Q37" i="441"/>
  <c r="T37" i="441" s="1"/>
  <c r="R64" i="441"/>
  <c r="U64" i="441" s="1"/>
  <c r="Q65" i="441"/>
  <c r="T65" i="441" s="1"/>
  <c r="R68" i="441"/>
  <c r="U68" i="441" s="1"/>
  <c r="Q69" i="441"/>
  <c r="T69" i="441" s="1"/>
  <c r="R72" i="441"/>
  <c r="U72" i="441" s="1"/>
  <c r="Q73" i="441"/>
  <c r="T73" i="441" s="1"/>
  <c r="R76" i="441"/>
  <c r="U76" i="441" s="1"/>
  <c r="Q77" i="441"/>
  <c r="T77" i="441" s="1"/>
  <c r="R80" i="441"/>
  <c r="U80" i="441" s="1"/>
  <c r="R84" i="441"/>
  <c r="U84" i="441" s="1"/>
  <c r="R85" i="441"/>
  <c r="U85" i="441" s="1"/>
  <c r="R143" i="441"/>
  <c r="U143" i="441" s="1"/>
  <c r="R144" i="441"/>
  <c r="U144" i="441" s="1"/>
  <c r="R145" i="441"/>
  <c r="U145" i="441" s="1"/>
  <c r="R146" i="441"/>
  <c r="U146" i="441" s="1"/>
  <c r="R147" i="441"/>
  <c r="U147" i="441" s="1"/>
  <c r="R72" i="442"/>
  <c r="U72" i="442" s="1"/>
  <c r="R75" i="442"/>
  <c r="U75" i="442" s="1"/>
  <c r="R86" i="442"/>
  <c r="U86" i="442" s="1"/>
  <c r="R87" i="442"/>
  <c r="U87" i="442" s="1"/>
  <c r="R88" i="442"/>
  <c r="U88" i="442" s="1"/>
  <c r="R89" i="442"/>
  <c r="U89" i="442" s="1"/>
  <c r="R90" i="442"/>
  <c r="U90" i="442" s="1"/>
  <c r="R91" i="442"/>
  <c r="U91" i="442" s="1"/>
  <c r="R92" i="442"/>
  <c r="U92" i="442" s="1"/>
  <c r="R93" i="442"/>
  <c r="U93" i="442" s="1"/>
  <c r="R94" i="442"/>
  <c r="U94" i="442" s="1"/>
  <c r="R95" i="442"/>
  <c r="U95" i="442" s="1"/>
  <c r="R96" i="442"/>
  <c r="U96" i="442" s="1"/>
  <c r="R97" i="442"/>
  <c r="U97" i="442" s="1"/>
  <c r="R98" i="442"/>
  <c r="U98" i="442" s="1"/>
  <c r="R130" i="442"/>
  <c r="U130" i="442" s="1"/>
  <c r="M17" i="443"/>
  <c r="O17" i="443" s="1"/>
  <c r="M30" i="443"/>
  <c r="O30" i="443" s="1"/>
  <c r="M33" i="443"/>
  <c r="O33" i="443" s="1"/>
  <c r="M48" i="443"/>
  <c r="O48" i="443" s="1"/>
  <c r="M50" i="443"/>
  <c r="O50" i="443" s="1"/>
  <c r="R29" i="442"/>
  <c r="U29" i="442" s="1"/>
  <c r="Q30" i="442"/>
  <c r="T30" i="442" s="1"/>
  <c r="R33" i="442"/>
  <c r="U33" i="442" s="1"/>
  <c r="Q34" i="442"/>
  <c r="T34" i="442" s="1"/>
  <c r="R37" i="442"/>
  <c r="U37" i="442" s="1"/>
  <c r="Q38" i="442"/>
  <c r="T38" i="442" s="1"/>
  <c r="R41" i="442"/>
  <c r="U41" i="442" s="1"/>
  <c r="Q42" i="442"/>
  <c r="T42" i="442" s="1"/>
  <c r="R45" i="442"/>
  <c r="U45" i="442" s="1"/>
  <c r="Q46" i="442"/>
  <c r="T46" i="442" s="1"/>
  <c r="R49" i="442"/>
  <c r="U49" i="442" s="1"/>
  <c r="Q50" i="442"/>
  <c r="T50" i="442" s="1"/>
  <c r="W50" i="442" s="1"/>
  <c r="X50" i="442" s="1"/>
  <c r="R53" i="442"/>
  <c r="U53" i="442" s="1"/>
  <c r="Q54" i="442"/>
  <c r="T54" i="442" s="1"/>
  <c r="R57" i="442"/>
  <c r="U57" i="442" s="1"/>
  <c r="Q58" i="442"/>
  <c r="T58" i="442" s="1"/>
  <c r="R61" i="442"/>
  <c r="U61" i="442" s="1"/>
  <c r="Q62" i="442"/>
  <c r="T62" i="442" s="1"/>
  <c r="R70" i="442"/>
  <c r="U70" i="442" s="1"/>
  <c r="Q79" i="442"/>
  <c r="T79" i="442" s="1"/>
  <c r="Q83" i="442"/>
  <c r="T83" i="442" s="1"/>
  <c r="R99" i="442"/>
  <c r="U99" i="442" s="1"/>
  <c r="R100" i="442"/>
  <c r="U100" i="442" s="1"/>
  <c r="Q105" i="442"/>
  <c r="T105" i="442" s="1"/>
  <c r="W105" i="442" s="1"/>
  <c r="X105" i="442" s="1"/>
  <c r="R107" i="442"/>
  <c r="U107" i="442" s="1"/>
  <c r="R108" i="442"/>
  <c r="U108" i="442" s="1"/>
  <c r="Q113" i="442"/>
  <c r="T113" i="442" s="1"/>
  <c r="R115" i="442"/>
  <c r="U115" i="442" s="1"/>
  <c r="R116" i="442"/>
  <c r="U116" i="442" s="1"/>
  <c r="Q121" i="442"/>
  <c r="T121" i="442" s="1"/>
  <c r="R123" i="442"/>
  <c r="U123" i="442" s="1"/>
  <c r="R124" i="442"/>
  <c r="U124" i="442" s="1"/>
  <c r="Q129" i="442"/>
  <c r="T129" i="442" s="1"/>
  <c r="R131" i="442"/>
  <c r="U131" i="442" s="1"/>
  <c r="R132" i="442"/>
  <c r="U132" i="442" s="1"/>
  <c r="Q137" i="442"/>
  <c r="T137" i="442" s="1"/>
  <c r="R139" i="442"/>
  <c r="U139" i="442" s="1"/>
  <c r="R140" i="442"/>
  <c r="U140" i="442" s="1"/>
  <c r="R147" i="442"/>
  <c r="U147" i="442" s="1"/>
  <c r="R148" i="442"/>
  <c r="U148" i="442" s="1"/>
  <c r="T20" i="443"/>
  <c r="U19" i="443"/>
  <c r="L20" i="443"/>
  <c r="N20" i="443" s="1"/>
  <c r="L21" i="443"/>
  <c r="N21" i="443" s="1"/>
  <c r="L28" i="443"/>
  <c r="N28" i="443" s="1"/>
  <c r="L29" i="443"/>
  <c r="N29" i="443" s="1"/>
  <c r="L36" i="443"/>
  <c r="N36" i="443" s="1"/>
  <c r="L37" i="443"/>
  <c r="N37" i="443" s="1"/>
  <c r="L44" i="443"/>
  <c r="N44" i="443" s="1"/>
  <c r="L45" i="443"/>
  <c r="N45" i="443" s="1"/>
  <c r="L52" i="443"/>
  <c r="N52" i="443" s="1"/>
  <c r="L53" i="443"/>
  <c r="N53" i="443" s="1"/>
  <c r="L57" i="443"/>
  <c r="N57" i="443" s="1"/>
  <c r="M60" i="443"/>
  <c r="O60" i="443" s="1"/>
  <c r="M63" i="443"/>
  <c r="O63" i="443" s="1"/>
  <c r="M68" i="443"/>
  <c r="O68" i="443" s="1"/>
  <c r="M71" i="443"/>
  <c r="O71" i="443" s="1"/>
  <c r="M76" i="443"/>
  <c r="O76" i="443" s="1"/>
  <c r="M79" i="443"/>
  <c r="O79" i="443" s="1"/>
  <c r="L92" i="443"/>
  <c r="N92" i="443" s="1"/>
  <c r="R68" i="442"/>
  <c r="U68" i="442" s="1"/>
  <c r="Q68" i="442"/>
  <c r="T68" i="442" s="1"/>
  <c r="Q69" i="442"/>
  <c r="T69" i="442" s="1"/>
  <c r="Q71" i="442"/>
  <c r="T71" i="442" s="1"/>
  <c r="R76" i="442"/>
  <c r="U76" i="442" s="1"/>
  <c r="Q76" i="442"/>
  <c r="T76" i="442" s="1"/>
  <c r="Q78" i="442"/>
  <c r="T78" i="442" s="1"/>
  <c r="R79" i="442"/>
  <c r="U79" i="442" s="1"/>
  <c r="R83" i="442"/>
  <c r="U83" i="442" s="1"/>
  <c r="Q99" i="442"/>
  <c r="T99" i="442" s="1"/>
  <c r="R101" i="442"/>
  <c r="U101" i="442" s="1"/>
  <c r="R102" i="442"/>
  <c r="U102" i="442" s="1"/>
  <c r="Q107" i="442"/>
  <c r="T107" i="442" s="1"/>
  <c r="R109" i="442"/>
  <c r="U109" i="442" s="1"/>
  <c r="R110" i="442"/>
  <c r="U110" i="442" s="1"/>
  <c r="Q115" i="442"/>
  <c r="T115" i="442" s="1"/>
  <c r="W115" i="442" s="1"/>
  <c r="R117" i="442"/>
  <c r="U117" i="442" s="1"/>
  <c r="R118" i="442"/>
  <c r="U118" i="442" s="1"/>
  <c r="Q123" i="442"/>
  <c r="T123" i="442" s="1"/>
  <c r="R125" i="442"/>
  <c r="U125" i="442" s="1"/>
  <c r="R126" i="442"/>
  <c r="U126" i="442" s="1"/>
  <c r="Q131" i="442"/>
  <c r="T131" i="442" s="1"/>
  <c r="R133" i="442"/>
  <c r="U133" i="442" s="1"/>
  <c r="R134" i="442"/>
  <c r="U134" i="442" s="1"/>
  <c r="R141" i="442"/>
  <c r="U141" i="442" s="1"/>
  <c r="R142" i="442"/>
  <c r="U142" i="442" s="1"/>
  <c r="R149" i="442"/>
  <c r="U149" i="442" s="1"/>
  <c r="L16" i="443"/>
  <c r="N16" i="443" s="1"/>
  <c r="M20" i="443"/>
  <c r="O20" i="443" s="1"/>
  <c r="M21" i="443"/>
  <c r="O21" i="443" s="1"/>
  <c r="M28" i="443"/>
  <c r="O28" i="443" s="1"/>
  <c r="M29" i="443"/>
  <c r="O29" i="443" s="1"/>
  <c r="M36" i="443"/>
  <c r="O36" i="443" s="1"/>
  <c r="M37" i="443"/>
  <c r="O37" i="443" s="1"/>
  <c r="M44" i="443"/>
  <c r="O44" i="443" s="1"/>
  <c r="M45" i="443"/>
  <c r="O45" i="443" s="1"/>
  <c r="M52" i="443"/>
  <c r="O52" i="443" s="1"/>
  <c r="M53" i="443"/>
  <c r="O53" i="443" s="1"/>
  <c r="M54" i="443"/>
  <c r="O54" i="443" s="1"/>
  <c r="L83" i="443"/>
  <c r="N83" i="443" s="1"/>
  <c r="M89" i="443"/>
  <c r="O89" i="443" s="1"/>
  <c r="M105" i="443"/>
  <c r="O105" i="443" s="1"/>
  <c r="Q149" i="442"/>
  <c r="T149" i="442" s="1"/>
  <c r="Q148" i="442"/>
  <c r="T148" i="442" s="1"/>
  <c r="W148" i="442" s="1"/>
  <c r="Q147" i="442"/>
  <c r="T147" i="442" s="1"/>
  <c r="Q146" i="442"/>
  <c r="T146" i="442" s="1"/>
  <c r="Q145" i="442"/>
  <c r="T145" i="442" s="1"/>
  <c r="Q144" i="442"/>
  <c r="T144" i="442" s="1"/>
  <c r="Q143" i="442"/>
  <c r="T143" i="442" s="1"/>
  <c r="Q142" i="442"/>
  <c r="T142" i="442" s="1"/>
  <c r="Q141" i="442"/>
  <c r="T141" i="442" s="1"/>
  <c r="Q140" i="442"/>
  <c r="T140" i="442" s="1"/>
  <c r="Q139" i="442"/>
  <c r="T139" i="442" s="1"/>
  <c r="Q138" i="442"/>
  <c r="T138" i="442" s="1"/>
  <c r="R66" i="442"/>
  <c r="U66" i="442" s="1"/>
  <c r="R74" i="442"/>
  <c r="U74" i="442" s="1"/>
  <c r="R78" i="442"/>
  <c r="U78" i="442" s="1"/>
  <c r="Q80" i="442"/>
  <c r="T80" i="442" s="1"/>
  <c r="R82" i="442"/>
  <c r="U82" i="442" s="1"/>
  <c r="Q84" i="442"/>
  <c r="T84" i="442" s="1"/>
  <c r="Q85" i="442"/>
  <c r="T85" i="442" s="1"/>
  <c r="Q86" i="442"/>
  <c r="T86" i="442" s="1"/>
  <c r="Q87" i="442"/>
  <c r="T87" i="442" s="1"/>
  <c r="Q88" i="442"/>
  <c r="T88" i="442" s="1"/>
  <c r="W88" i="442" s="1"/>
  <c r="Q89" i="442"/>
  <c r="T89" i="442" s="1"/>
  <c r="Q90" i="442"/>
  <c r="T90" i="442" s="1"/>
  <c r="Q91" i="442"/>
  <c r="T91" i="442" s="1"/>
  <c r="Q92" i="442"/>
  <c r="T92" i="442" s="1"/>
  <c r="W92" i="442" s="1"/>
  <c r="Q93" i="442"/>
  <c r="T93" i="442" s="1"/>
  <c r="Q94" i="442"/>
  <c r="T94" i="442" s="1"/>
  <c r="Q95" i="442"/>
  <c r="T95" i="442" s="1"/>
  <c r="Q96" i="442"/>
  <c r="T96" i="442" s="1"/>
  <c r="W96" i="442" s="1"/>
  <c r="Q97" i="442"/>
  <c r="T97" i="442" s="1"/>
  <c r="Q101" i="442"/>
  <c r="T101" i="442" s="1"/>
  <c r="R103" i="442"/>
  <c r="U103" i="442" s="1"/>
  <c r="R104" i="442"/>
  <c r="U104" i="442" s="1"/>
  <c r="Q109" i="442"/>
  <c r="T109" i="442" s="1"/>
  <c r="R111" i="442"/>
  <c r="U111" i="442" s="1"/>
  <c r="R112" i="442"/>
  <c r="U112" i="442" s="1"/>
  <c r="Q117" i="442"/>
  <c r="T117" i="442" s="1"/>
  <c r="R119" i="442"/>
  <c r="U119" i="442" s="1"/>
  <c r="R120" i="442"/>
  <c r="U120" i="442" s="1"/>
  <c r="Q125" i="442"/>
  <c r="T125" i="442" s="1"/>
  <c r="R127" i="442"/>
  <c r="U127" i="442" s="1"/>
  <c r="R128" i="442"/>
  <c r="U128" i="442" s="1"/>
  <c r="Q133" i="442"/>
  <c r="T133" i="442" s="1"/>
  <c r="R135" i="442"/>
  <c r="U135" i="442" s="1"/>
  <c r="R136" i="442"/>
  <c r="U136" i="442" s="1"/>
  <c r="R144" i="442"/>
  <c r="U144" i="442" s="1"/>
  <c r="M16" i="443"/>
  <c r="O16" i="443" s="1"/>
  <c r="L17" i="443"/>
  <c r="N17" i="443" s="1"/>
  <c r="L24" i="443"/>
  <c r="N24" i="443" s="1"/>
  <c r="L25" i="443"/>
  <c r="N25" i="443" s="1"/>
  <c r="L32" i="443"/>
  <c r="N32" i="443" s="1"/>
  <c r="L33" i="443"/>
  <c r="N33" i="443" s="1"/>
  <c r="L40" i="443"/>
  <c r="N40" i="443" s="1"/>
  <c r="L41" i="443"/>
  <c r="N41" i="443" s="1"/>
  <c r="L48" i="443"/>
  <c r="N48" i="443" s="1"/>
  <c r="L49" i="443"/>
  <c r="N49" i="443" s="1"/>
  <c r="M59" i="443"/>
  <c r="O59" i="443" s="1"/>
  <c r="M64" i="443"/>
  <c r="O64" i="443" s="1"/>
  <c r="M67" i="443"/>
  <c r="O67" i="443" s="1"/>
  <c r="M72" i="443"/>
  <c r="O72" i="443" s="1"/>
  <c r="M75" i="443"/>
  <c r="O75" i="443" s="1"/>
  <c r="M80" i="443"/>
  <c r="O80" i="443" s="1"/>
  <c r="L91" i="443"/>
  <c r="N91" i="443" s="1"/>
  <c r="L124" i="443"/>
  <c r="N124" i="443" s="1"/>
  <c r="M137" i="443"/>
  <c r="O137" i="443" s="1"/>
  <c r="L19" i="443"/>
  <c r="N19" i="443" s="1"/>
  <c r="L23" i="443"/>
  <c r="N23" i="443" s="1"/>
  <c r="L27" i="443"/>
  <c r="N27" i="443" s="1"/>
  <c r="L31" i="443"/>
  <c r="N31" i="443" s="1"/>
  <c r="L35" i="443"/>
  <c r="N35" i="443" s="1"/>
  <c r="L39" i="443"/>
  <c r="N39" i="443" s="1"/>
  <c r="L43" i="443"/>
  <c r="N43" i="443" s="1"/>
  <c r="L47" i="443"/>
  <c r="N47" i="443" s="1"/>
  <c r="L51" i="443"/>
  <c r="N51" i="443" s="1"/>
  <c r="M58" i="443"/>
  <c r="O58" i="443" s="1"/>
  <c r="M62" i="443"/>
  <c r="O62" i="443" s="1"/>
  <c r="M66" i="443"/>
  <c r="O66" i="443" s="1"/>
  <c r="M70" i="443"/>
  <c r="O70" i="443" s="1"/>
  <c r="M74" i="443"/>
  <c r="O74" i="443" s="1"/>
  <c r="M78" i="443"/>
  <c r="O78" i="443" s="1"/>
  <c r="L85" i="443"/>
  <c r="N85" i="443" s="1"/>
  <c r="M96" i="443"/>
  <c r="O96" i="443" s="1"/>
  <c r="M104" i="443"/>
  <c r="O104" i="443" s="1"/>
  <c r="M106" i="443"/>
  <c r="O106" i="443" s="1"/>
  <c r="Q98" i="442"/>
  <c r="T98" i="442" s="1"/>
  <c r="Q100" i="442"/>
  <c r="T100" i="442" s="1"/>
  <c r="Q102" i="442"/>
  <c r="T102" i="442" s="1"/>
  <c r="Q104" i="442"/>
  <c r="T104" i="442" s="1"/>
  <c r="Q106" i="442"/>
  <c r="T106" i="442" s="1"/>
  <c r="Q108" i="442"/>
  <c r="T108" i="442" s="1"/>
  <c r="Q110" i="442"/>
  <c r="T110" i="442" s="1"/>
  <c r="Q112" i="442"/>
  <c r="T112" i="442" s="1"/>
  <c r="Q114" i="442"/>
  <c r="T114" i="442" s="1"/>
  <c r="Q116" i="442"/>
  <c r="T116" i="442" s="1"/>
  <c r="Q118" i="442"/>
  <c r="T118" i="442" s="1"/>
  <c r="Q120" i="442"/>
  <c r="T120" i="442" s="1"/>
  <c r="Q122" i="442"/>
  <c r="T122" i="442" s="1"/>
  <c r="Q124" i="442"/>
  <c r="T124" i="442" s="1"/>
  <c r="Q126" i="442"/>
  <c r="T126" i="442" s="1"/>
  <c r="Q128" i="442"/>
  <c r="T128" i="442" s="1"/>
  <c r="Q130" i="442"/>
  <c r="T130" i="442" s="1"/>
  <c r="Q132" i="442"/>
  <c r="T132" i="442" s="1"/>
  <c r="Q134" i="442"/>
  <c r="T134" i="442" s="1"/>
  <c r="Q136" i="442"/>
  <c r="T136" i="442" s="1"/>
  <c r="L18" i="443"/>
  <c r="N18" i="443" s="1"/>
  <c r="L22" i="443"/>
  <c r="N22" i="443" s="1"/>
  <c r="L26" i="443"/>
  <c r="N26" i="443" s="1"/>
  <c r="L30" i="443"/>
  <c r="N30" i="443" s="1"/>
  <c r="L34" i="443"/>
  <c r="N34" i="443" s="1"/>
  <c r="L38" i="443"/>
  <c r="N38" i="443" s="1"/>
  <c r="L42" i="443"/>
  <c r="N42" i="443" s="1"/>
  <c r="L46" i="443"/>
  <c r="N46" i="443" s="1"/>
  <c r="L50" i="443"/>
  <c r="N50" i="443" s="1"/>
  <c r="L54" i="443"/>
  <c r="N54" i="443" s="1"/>
  <c r="M61" i="443"/>
  <c r="O61" i="443" s="1"/>
  <c r="M65" i="443"/>
  <c r="O65" i="443" s="1"/>
  <c r="M69" i="443"/>
  <c r="O69" i="443" s="1"/>
  <c r="M73" i="443"/>
  <c r="O73" i="443" s="1"/>
  <c r="M77" i="443"/>
  <c r="O77" i="443" s="1"/>
  <c r="M81" i="443"/>
  <c r="O81" i="443" s="1"/>
  <c r="L84" i="443"/>
  <c r="N84" i="443" s="1"/>
  <c r="M90" i="443"/>
  <c r="O90" i="443" s="1"/>
  <c r="L93" i="443"/>
  <c r="N93" i="443" s="1"/>
  <c r="L125" i="443"/>
  <c r="N125" i="443" s="1"/>
  <c r="M138" i="443"/>
  <c r="O138" i="443" s="1"/>
  <c r="M19" i="444"/>
  <c r="O19" i="444" s="1"/>
  <c r="M55" i="443"/>
  <c r="O55" i="443" s="1"/>
  <c r="L58" i="443"/>
  <c r="N58" i="443" s="1"/>
  <c r="L59" i="443"/>
  <c r="N59" i="443" s="1"/>
  <c r="L60" i="443"/>
  <c r="N60" i="443" s="1"/>
  <c r="L61" i="443"/>
  <c r="N61" i="443" s="1"/>
  <c r="L62" i="443"/>
  <c r="N62" i="443" s="1"/>
  <c r="L63" i="443"/>
  <c r="N63" i="443" s="1"/>
  <c r="L64" i="443"/>
  <c r="N64" i="443" s="1"/>
  <c r="L65" i="443"/>
  <c r="N65" i="443" s="1"/>
  <c r="L66" i="443"/>
  <c r="N66" i="443" s="1"/>
  <c r="L67" i="443"/>
  <c r="N67" i="443" s="1"/>
  <c r="L68" i="443"/>
  <c r="N68" i="443" s="1"/>
  <c r="L69" i="443"/>
  <c r="N69" i="443" s="1"/>
  <c r="L70" i="443"/>
  <c r="N70" i="443" s="1"/>
  <c r="L71" i="443"/>
  <c r="N71" i="443" s="1"/>
  <c r="L72" i="443"/>
  <c r="N72" i="443" s="1"/>
  <c r="L73" i="443"/>
  <c r="N73" i="443" s="1"/>
  <c r="L74" i="443"/>
  <c r="N74" i="443" s="1"/>
  <c r="L75" i="443"/>
  <c r="N75" i="443" s="1"/>
  <c r="L76" i="443"/>
  <c r="N76" i="443" s="1"/>
  <c r="L77" i="443"/>
  <c r="N77" i="443" s="1"/>
  <c r="L78" i="443"/>
  <c r="N78" i="443" s="1"/>
  <c r="L79" i="443"/>
  <c r="N79" i="443" s="1"/>
  <c r="L80" i="443"/>
  <c r="N80" i="443" s="1"/>
  <c r="M92" i="443"/>
  <c r="O92" i="443" s="1"/>
  <c r="M93" i="443"/>
  <c r="O93" i="443" s="1"/>
  <c r="M94" i="443"/>
  <c r="O94" i="443" s="1"/>
  <c r="L95" i="443"/>
  <c r="N95" i="443" s="1"/>
  <c r="L96" i="443"/>
  <c r="N96" i="443" s="1"/>
  <c r="L108" i="443"/>
  <c r="N108" i="443" s="1"/>
  <c r="M121" i="443"/>
  <c r="O121" i="443" s="1"/>
  <c r="L141" i="443"/>
  <c r="N141" i="443" s="1"/>
  <c r="L18" i="444"/>
  <c r="N18" i="444" s="1"/>
  <c r="M23" i="444"/>
  <c r="O23" i="444" s="1"/>
  <c r="M25" i="444"/>
  <c r="O25" i="444" s="1"/>
  <c r="M27" i="444"/>
  <c r="O27" i="444" s="1"/>
  <c r="M29" i="444"/>
  <c r="O29" i="444" s="1"/>
  <c r="M31" i="444"/>
  <c r="O31" i="444" s="1"/>
  <c r="M33" i="444"/>
  <c r="O33" i="444" s="1"/>
  <c r="M35" i="444"/>
  <c r="O35" i="444" s="1"/>
  <c r="M37" i="444"/>
  <c r="O37" i="444" s="1"/>
  <c r="M39" i="444"/>
  <c r="O39" i="444" s="1"/>
  <c r="M41" i="444"/>
  <c r="O41" i="444" s="1"/>
  <c r="M43" i="444"/>
  <c r="O43" i="444" s="1"/>
  <c r="M45" i="444"/>
  <c r="O45" i="444" s="1"/>
  <c r="M47" i="444"/>
  <c r="O47" i="444" s="1"/>
  <c r="M49" i="444"/>
  <c r="O49" i="444" s="1"/>
  <c r="M51" i="444"/>
  <c r="O51" i="444" s="1"/>
  <c r="M53" i="444"/>
  <c r="O53" i="444" s="1"/>
  <c r="M55" i="444"/>
  <c r="O55" i="444" s="1"/>
  <c r="M57" i="444"/>
  <c r="O57" i="444" s="1"/>
  <c r="M59" i="444"/>
  <c r="O59" i="444" s="1"/>
  <c r="M61" i="444"/>
  <c r="O61" i="444" s="1"/>
  <c r="M57" i="443"/>
  <c r="O57" i="443" s="1"/>
  <c r="M84" i="443"/>
  <c r="O84" i="443" s="1"/>
  <c r="M85" i="443"/>
  <c r="O85" i="443" s="1"/>
  <c r="M86" i="443"/>
  <c r="O86" i="443" s="1"/>
  <c r="L87" i="443"/>
  <c r="N87" i="443" s="1"/>
  <c r="L88" i="443"/>
  <c r="N88" i="443" s="1"/>
  <c r="L89" i="443"/>
  <c r="N89" i="443" s="1"/>
  <c r="L107" i="443"/>
  <c r="N107" i="443" s="1"/>
  <c r="L109" i="443"/>
  <c r="N109" i="443" s="1"/>
  <c r="M122" i="443"/>
  <c r="O122" i="443" s="1"/>
  <c r="L140" i="443"/>
  <c r="N140" i="443" s="1"/>
  <c r="M108" i="443"/>
  <c r="O108" i="443" s="1"/>
  <c r="M109" i="443"/>
  <c r="O109" i="443" s="1"/>
  <c r="M110" i="443"/>
  <c r="O110" i="443" s="1"/>
  <c r="L112" i="443"/>
  <c r="N112" i="443" s="1"/>
  <c r="L113" i="443"/>
  <c r="N113" i="443" s="1"/>
  <c r="M125" i="443"/>
  <c r="O125" i="443" s="1"/>
  <c r="M126" i="443"/>
  <c r="O126" i="443" s="1"/>
  <c r="L128" i="443"/>
  <c r="N128" i="443" s="1"/>
  <c r="L129" i="443"/>
  <c r="N129" i="443" s="1"/>
  <c r="M141" i="443"/>
  <c r="O141" i="443" s="1"/>
  <c r="M142" i="443"/>
  <c r="O142" i="443" s="1"/>
  <c r="L144" i="443"/>
  <c r="N144" i="443" s="1"/>
  <c r="L145" i="443"/>
  <c r="N145" i="443" s="1"/>
  <c r="U17" i="444"/>
  <c r="T18" i="444"/>
  <c r="L99" i="443"/>
  <c r="N99" i="443" s="1"/>
  <c r="L100" i="443"/>
  <c r="N100" i="443" s="1"/>
  <c r="M113" i="443"/>
  <c r="O113" i="443" s="1"/>
  <c r="M114" i="443"/>
  <c r="O114" i="443" s="1"/>
  <c r="L116" i="443"/>
  <c r="N116" i="443" s="1"/>
  <c r="L117" i="443"/>
  <c r="N117" i="443" s="1"/>
  <c r="M129" i="443"/>
  <c r="O129" i="443" s="1"/>
  <c r="M130" i="443"/>
  <c r="O130" i="443" s="1"/>
  <c r="L132" i="443"/>
  <c r="N132" i="443" s="1"/>
  <c r="L133" i="443"/>
  <c r="N133" i="443" s="1"/>
  <c r="M145" i="443"/>
  <c r="O145" i="443" s="1"/>
  <c r="M22" i="444"/>
  <c r="O22" i="444" s="1"/>
  <c r="M24" i="444"/>
  <c r="O24" i="444" s="1"/>
  <c r="M26" i="444"/>
  <c r="O26" i="444" s="1"/>
  <c r="M28" i="444"/>
  <c r="O28" i="444" s="1"/>
  <c r="M30" i="444"/>
  <c r="O30" i="444" s="1"/>
  <c r="M32" i="444"/>
  <c r="O32" i="444" s="1"/>
  <c r="M34" i="444"/>
  <c r="O34" i="444" s="1"/>
  <c r="M36" i="444"/>
  <c r="O36" i="444" s="1"/>
  <c r="M38" i="444"/>
  <c r="O38" i="444" s="1"/>
  <c r="M40" i="444"/>
  <c r="O40" i="444" s="1"/>
  <c r="M42" i="444"/>
  <c r="O42" i="444" s="1"/>
  <c r="M44" i="444"/>
  <c r="O44" i="444" s="1"/>
  <c r="M46" i="444"/>
  <c r="O46" i="444" s="1"/>
  <c r="M48" i="444"/>
  <c r="O48" i="444" s="1"/>
  <c r="M50" i="444"/>
  <c r="O50" i="444" s="1"/>
  <c r="M52" i="444"/>
  <c r="O52" i="444" s="1"/>
  <c r="M54" i="444"/>
  <c r="O54" i="444" s="1"/>
  <c r="M56" i="444"/>
  <c r="O56" i="444" s="1"/>
  <c r="M58" i="444"/>
  <c r="O58" i="444" s="1"/>
  <c r="M60" i="444"/>
  <c r="O60" i="444" s="1"/>
  <c r="M62" i="444"/>
  <c r="O62" i="444" s="1"/>
  <c r="M64" i="444"/>
  <c r="O64" i="444" s="1"/>
  <c r="M100" i="443"/>
  <c r="O100" i="443" s="1"/>
  <c r="M101" i="443"/>
  <c r="O101" i="443" s="1"/>
  <c r="L103" i="443"/>
  <c r="N103" i="443" s="1"/>
  <c r="L104" i="443"/>
  <c r="N104" i="443" s="1"/>
  <c r="L105" i="443"/>
  <c r="N105" i="443" s="1"/>
  <c r="M117" i="443"/>
  <c r="O117" i="443" s="1"/>
  <c r="M118" i="443"/>
  <c r="O118" i="443" s="1"/>
  <c r="L120" i="443"/>
  <c r="N120" i="443" s="1"/>
  <c r="L121" i="443"/>
  <c r="N121" i="443" s="1"/>
  <c r="M133" i="443"/>
  <c r="O133" i="443" s="1"/>
  <c r="M134" i="443"/>
  <c r="O134" i="443" s="1"/>
  <c r="L136" i="443"/>
  <c r="N136" i="443" s="1"/>
  <c r="L137" i="443"/>
  <c r="N137" i="443" s="1"/>
  <c r="L19" i="444"/>
  <c r="N19" i="444" s="1"/>
  <c r="M18" i="444"/>
  <c r="O18" i="444" s="1"/>
  <c r="M88" i="444"/>
  <c r="O88" i="444" s="1"/>
  <c r="M108" i="444"/>
  <c r="O108" i="444" s="1"/>
  <c r="M21" i="444"/>
  <c r="O21" i="444" s="1"/>
  <c r="L65" i="444"/>
  <c r="N65" i="444" s="1"/>
  <c r="M20" i="444"/>
  <c r="O20" i="444" s="1"/>
  <c r="L22" i="444"/>
  <c r="N22" i="444" s="1"/>
  <c r="L23" i="444"/>
  <c r="N23" i="444" s="1"/>
  <c r="L24" i="444"/>
  <c r="N24" i="444" s="1"/>
  <c r="L25" i="444"/>
  <c r="N25" i="444" s="1"/>
  <c r="L26" i="444"/>
  <c r="N26" i="444" s="1"/>
  <c r="L27" i="444"/>
  <c r="N27" i="444" s="1"/>
  <c r="L28" i="444"/>
  <c r="N28" i="444" s="1"/>
  <c r="L29" i="444"/>
  <c r="N29" i="444" s="1"/>
  <c r="L30" i="444"/>
  <c r="N30" i="444" s="1"/>
  <c r="L31" i="444"/>
  <c r="N31" i="444" s="1"/>
  <c r="L32" i="444"/>
  <c r="N32" i="444" s="1"/>
  <c r="L33" i="444"/>
  <c r="N33" i="444" s="1"/>
  <c r="L34" i="444"/>
  <c r="N34" i="444" s="1"/>
  <c r="L35" i="444"/>
  <c r="N35" i="444" s="1"/>
  <c r="L36" i="444"/>
  <c r="N36" i="444" s="1"/>
  <c r="L37" i="444"/>
  <c r="N37" i="444" s="1"/>
  <c r="L38" i="444"/>
  <c r="N38" i="444" s="1"/>
  <c r="L39" i="444"/>
  <c r="N39" i="444" s="1"/>
  <c r="L40" i="444"/>
  <c r="N40" i="444" s="1"/>
  <c r="L41" i="444"/>
  <c r="N41" i="444" s="1"/>
  <c r="L42" i="444"/>
  <c r="N42" i="444" s="1"/>
  <c r="L43" i="444"/>
  <c r="N43" i="444" s="1"/>
  <c r="L44" i="444"/>
  <c r="N44" i="444" s="1"/>
  <c r="L45" i="444"/>
  <c r="N45" i="444" s="1"/>
  <c r="L46" i="444"/>
  <c r="N46" i="444" s="1"/>
  <c r="L47" i="444"/>
  <c r="N47" i="444" s="1"/>
  <c r="L48" i="444"/>
  <c r="N48" i="444" s="1"/>
  <c r="L49" i="444"/>
  <c r="N49" i="444" s="1"/>
  <c r="L50" i="444"/>
  <c r="N50" i="444" s="1"/>
  <c r="L51" i="444"/>
  <c r="N51" i="444" s="1"/>
  <c r="L52" i="444"/>
  <c r="N52" i="444" s="1"/>
  <c r="L53" i="444"/>
  <c r="N53" i="444" s="1"/>
  <c r="L54" i="444"/>
  <c r="N54" i="444" s="1"/>
  <c r="L55" i="444"/>
  <c r="N55" i="444" s="1"/>
  <c r="L56" i="444"/>
  <c r="N56" i="444" s="1"/>
  <c r="L57" i="444"/>
  <c r="N57" i="444" s="1"/>
  <c r="L58" i="444"/>
  <c r="N58" i="444" s="1"/>
  <c r="L59" i="444"/>
  <c r="N59" i="444" s="1"/>
  <c r="L60" i="444"/>
  <c r="N60" i="444" s="1"/>
  <c r="L61" i="444"/>
  <c r="N61" i="444" s="1"/>
  <c r="L62" i="444"/>
  <c r="N62" i="444" s="1"/>
  <c r="L63" i="444"/>
  <c r="N63" i="444" s="1"/>
  <c r="L95" i="444"/>
  <c r="N95" i="444" s="1"/>
  <c r="L97" i="444"/>
  <c r="N97" i="444" s="1"/>
  <c r="L64" i="444"/>
  <c r="N64" i="444" s="1"/>
  <c r="L66" i="444"/>
  <c r="N66" i="444" s="1"/>
  <c r="L67" i="444"/>
  <c r="N67" i="444" s="1"/>
  <c r="L68" i="444"/>
  <c r="N68" i="444" s="1"/>
  <c r="L69" i="444"/>
  <c r="N69" i="444" s="1"/>
  <c r="L70" i="444"/>
  <c r="N70" i="444" s="1"/>
  <c r="L71" i="444"/>
  <c r="N71" i="444" s="1"/>
  <c r="L72" i="444"/>
  <c r="N72" i="444" s="1"/>
  <c r="L73" i="444"/>
  <c r="N73" i="444" s="1"/>
  <c r="L74" i="444"/>
  <c r="N74" i="444" s="1"/>
  <c r="L75" i="444"/>
  <c r="N75" i="444" s="1"/>
  <c r="L76" i="444"/>
  <c r="N76" i="444" s="1"/>
  <c r="L77" i="444"/>
  <c r="N77" i="444" s="1"/>
  <c r="L78" i="444"/>
  <c r="N78" i="444" s="1"/>
  <c r="L79" i="444"/>
  <c r="N79" i="444" s="1"/>
  <c r="L80" i="444"/>
  <c r="N80" i="444" s="1"/>
  <c r="L85" i="444"/>
  <c r="N85" i="444" s="1"/>
  <c r="M87" i="444"/>
  <c r="O87" i="444" s="1"/>
  <c r="M93" i="444"/>
  <c r="O93" i="444" s="1"/>
  <c r="L113" i="444"/>
  <c r="N113" i="444" s="1"/>
  <c r="M66" i="444"/>
  <c r="O66" i="444" s="1"/>
  <c r="M67" i="444"/>
  <c r="O67" i="444" s="1"/>
  <c r="M68" i="444"/>
  <c r="O68" i="444" s="1"/>
  <c r="M69" i="444"/>
  <c r="O69" i="444" s="1"/>
  <c r="M70" i="444"/>
  <c r="O70" i="444" s="1"/>
  <c r="M71" i="444"/>
  <c r="O71" i="444" s="1"/>
  <c r="M72" i="444"/>
  <c r="O72" i="444" s="1"/>
  <c r="M73" i="444"/>
  <c r="O73" i="444" s="1"/>
  <c r="M74" i="444"/>
  <c r="O74" i="444" s="1"/>
  <c r="M75" i="444"/>
  <c r="O75" i="444" s="1"/>
  <c r="M76" i="444"/>
  <c r="O76" i="444" s="1"/>
  <c r="M77" i="444"/>
  <c r="O77" i="444" s="1"/>
  <c r="M78" i="444"/>
  <c r="O78" i="444" s="1"/>
  <c r="M79" i="444"/>
  <c r="O79" i="444" s="1"/>
  <c r="M80" i="444"/>
  <c r="O80" i="444" s="1"/>
  <c r="M81" i="444"/>
  <c r="O81" i="444" s="1"/>
  <c r="L82" i="444"/>
  <c r="N82" i="444" s="1"/>
  <c r="L83" i="444"/>
  <c r="N83" i="444" s="1"/>
  <c r="L84" i="444"/>
  <c r="N84" i="444" s="1"/>
  <c r="L96" i="444"/>
  <c r="N96" i="444" s="1"/>
  <c r="M83" i="444"/>
  <c r="O83" i="444" s="1"/>
  <c r="M84" i="444"/>
  <c r="O84" i="444" s="1"/>
  <c r="L88" i="444"/>
  <c r="N88" i="444" s="1"/>
  <c r="M92" i="444"/>
  <c r="O92" i="444" s="1"/>
  <c r="M94" i="444"/>
  <c r="O94" i="444" s="1"/>
  <c r="M126" i="444"/>
  <c r="O126" i="444" s="1"/>
  <c r="L87" i="444"/>
  <c r="N87" i="444" s="1"/>
  <c r="M96" i="444"/>
  <c r="O96" i="444" s="1"/>
  <c r="M97" i="444"/>
  <c r="O97" i="444" s="1"/>
  <c r="M98" i="444"/>
  <c r="O98" i="444" s="1"/>
  <c r="L99" i="444"/>
  <c r="N99" i="444" s="1"/>
  <c r="L100" i="444"/>
  <c r="N100" i="444" s="1"/>
  <c r="L101" i="444"/>
  <c r="N101" i="444" s="1"/>
  <c r="M111" i="444"/>
  <c r="O111" i="444" s="1"/>
  <c r="L129" i="444"/>
  <c r="N129" i="444" s="1"/>
  <c r="L131" i="444"/>
  <c r="N131" i="444" s="1"/>
  <c r="M142" i="444"/>
  <c r="O142" i="444" s="1"/>
  <c r="L89" i="444"/>
  <c r="N89" i="444" s="1"/>
  <c r="M100" i="444"/>
  <c r="O100" i="444" s="1"/>
  <c r="M101" i="444"/>
  <c r="O101" i="444" s="1"/>
  <c r="M102" i="444"/>
  <c r="O102" i="444" s="1"/>
  <c r="L103" i="444"/>
  <c r="N103" i="444" s="1"/>
  <c r="L104" i="444"/>
  <c r="N104" i="444" s="1"/>
  <c r="L105" i="444"/>
  <c r="N105" i="444" s="1"/>
  <c r="L114" i="444"/>
  <c r="N114" i="444" s="1"/>
  <c r="M127" i="444"/>
  <c r="O127" i="444" s="1"/>
  <c r="L145" i="444"/>
  <c r="N145" i="444" s="1"/>
  <c r="M89" i="444"/>
  <c r="O89" i="444" s="1"/>
  <c r="L91" i="444"/>
  <c r="N91" i="444" s="1"/>
  <c r="L92" i="444"/>
  <c r="N92" i="444" s="1"/>
  <c r="L93" i="444"/>
  <c r="N93" i="444" s="1"/>
  <c r="M104" i="444"/>
  <c r="O104" i="444" s="1"/>
  <c r="M105" i="444"/>
  <c r="O105" i="444" s="1"/>
  <c r="M106" i="444"/>
  <c r="O106" i="444" s="1"/>
  <c r="L107" i="444"/>
  <c r="N107" i="444" s="1"/>
  <c r="L108" i="444"/>
  <c r="N108" i="444" s="1"/>
  <c r="M110" i="444"/>
  <c r="O110" i="444" s="1"/>
  <c r="L130" i="444"/>
  <c r="N130" i="444" s="1"/>
  <c r="M143" i="444"/>
  <c r="O143" i="444" s="1"/>
  <c r="M114" i="444"/>
  <c r="O114" i="444" s="1"/>
  <c r="M115" i="444"/>
  <c r="O115" i="444" s="1"/>
  <c r="L117" i="444"/>
  <c r="N117" i="444" s="1"/>
  <c r="L118" i="444"/>
  <c r="N118" i="444" s="1"/>
  <c r="M130" i="444"/>
  <c r="O130" i="444" s="1"/>
  <c r="M131" i="444"/>
  <c r="O131" i="444" s="1"/>
  <c r="L133" i="444"/>
  <c r="N133" i="444" s="1"/>
  <c r="L134" i="444"/>
  <c r="N134" i="444" s="1"/>
  <c r="L109" i="444"/>
  <c r="N109" i="444" s="1"/>
  <c r="M118" i="444"/>
  <c r="O118" i="444" s="1"/>
  <c r="M119" i="444"/>
  <c r="O119" i="444" s="1"/>
  <c r="L121" i="444"/>
  <c r="N121" i="444" s="1"/>
  <c r="L122" i="444"/>
  <c r="N122" i="444" s="1"/>
  <c r="M134" i="444"/>
  <c r="O134" i="444" s="1"/>
  <c r="M135" i="444"/>
  <c r="O135" i="444" s="1"/>
  <c r="L137" i="444"/>
  <c r="N137" i="444" s="1"/>
  <c r="L138" i="444"/>
  <c r="N138" i="444" s="1"/>
  <c r="L110" i="444"/>
  <c r="N110" i="444" s="1"/>
  <c r="L111" i="444"/>
  <c r="N111" i="444" s="1"/>
  <c r="M122" i="444"/>
  <c r="O122" i="444" s="1"/>
  <c r="M123" i="444"/>
  <c r="O123" i="444" s="1"/>
  <c r="L125" i="444"/>
  <c r="N125" i="444" s="1"/>
  <c r="L126" i="444"/>
  <c r="N126" i="444" s="1"/>
  <c r="M138" i="444"/>
  <c r="O138" i="444" s="1"/>
  <c r="M139" i="444"/>
  <c r="O139" i="444" s="1"/>
  <c r="L141" i="444"/>
  <c r="N141" i="444" s="1"/>
  <c r="L142" i="444"/>
  <c r="N142" i="444" s="1"/>
  <c r="R20" i="430"/>
  <c r="U20" i="430" s="1"/>
  <c r="R85" i="430"/>
  <c r="U85" i="430" s="1"/>
  <c r="R22" i="430"/>
  <c r="U22" i="430" s="1"/>
  <c r="R90" i="430"/>
  <c r="U90" i="430" s="1"/>
  <c r="J11" i="430"/>
  <c r="R74" i="430"/>
  <c r="U74" i="430" s="1"/>
  <c r="R82" i="430"/>
  <c r="U82" i="430" s="1"/>
  <c r="Q29" i="430"/>
  <c r="T29" i="430" s="1"/>
  <c r="Q31" i="430"/>
  <c r="T31" i="430" s="1"/>
  <c r="T61" i="430"/>
  <c r="Q64" i="430"/>
  <c r="T64" i="430" s="1"/>
  <c r="Q68" i="430"/>
  <c r="T68" i="430" s="1"/>
  <c r="Q72" i="430"/>
  <c r="T72" i="430" s="1"/>
  <c r="Q76" i="430"/>
  <c r="T76" i="430" s="1"/>
  <c r="Q80" i="430"/>
  <c r="T80" i="430" s="1"/>
  <c r="Q84" i="430"/>
  <c r="T84" i="430" s="1"/>
  <c r="Q87" i="430"/>
  <c r="T87" i="430" s="1"/>
  <c r="Q22" i="430"/>
  <c r="T22" i="430" s="1"/>
  <c r="Q25" i="430"/>
  <c r="T25" i="430" s="1"/>
  <c r="Q27" i="430"/>
  <c r="T27" i="430" s="1"/>
  <c r="Q37" i="430"/>
  <c r="T37" i="430" s="1"/>
  <c r="Q45" i="430"/>
  <c r="T45" i="430" s="1"/>
  <c r="Q53" i="430"/>
  <c r="T53" i="430" s="1"/>
  <c r="Q71" i="430"/>
  <c r="T71" i="430" s="1"/>
  <c r="Q79" i="430"/>
  <c r="T79" i="430" s="1"/>
  <c r="Q86" i="430"/>
  <c r="T86" i="430" s="1"/>
  <c r="Q90" i="430"/>
  <c r="T90" i="430" s="1"/>
  <c r="Q24" i="430"/>
  <c r="T24" i="430" s="1"/>
  <c r="Q32" i="430"/>
  <c r="T32" i="430" s="1"/>
  <c r="Q36" i="430"/>
  <c r="T36" i="430" s="1"/>
  <c r="Q40" i="430"/>
  <c r="T40" i="430" s="1"/>
  <c r="Q44" i="430"/>
  <c r="T44" i="430" s="1"/>
  <c r="Q48" i="430"/>
  <c r="T48" i="430" s="1"/>
  <c r="Q52" i="430"/>
  <c r="T52" i="430" s="1"/>
  <c r="Q56" i="430"/>
  <c r="T56" i="430" s="1"/>
  <c r="Q60" i="430"/>
  <c r="T60" i="430" s="1"/>
  <c r="Q63" i="430"/>
  <c r="T63" i="430" s="1"/>
  <c r="Q89" i="430"/>
  <c r="T89" i="430" s="1"/>
  <c r="Q20" i="430"/>
  <c r="T20" i="430" s="1"/>
  <c r="Q28" i="430"/>
  <c r="T28" i="430" s="1"/>
  <c r="Q39" i="430"/>
  <c r="T39" i="430" s="1"/>
  <c r="Q47" i="430"/>
  <c r="T47" i="430" s="1"/>
  <c r="Q55" i="430"/>
  <c r="T55" i="430" s="1"/>
  <c r="Q69" i="430"/>
  <c r="T69" i="430" s="1"/>
  <c r="Q77" i="430"/>
  <c r="T77" i="430" s="1"/>
  <c r="Q85" i="430"/>
  <c r="T85" i="430" s="1"/>
  <c r="Q88" i="430"/>
  <c r="T88" i="430" s="1"/>
  <c r="M143" i="438"/>
  <c r="O143" i="438" s="1"/>
  <c r="M138" i="438"/>
  <c r="O138" i="438" s="1"/>
  <c r="M135" i="438"/>
  <c r="O135" i="438" s="1"/>
  <c r="M130" i="438"/>
  <c r="O130" i="438" s="1"/>
  <c r="M127" i="438"/>
  <c r="O127" i="438" s="1"/>
  <c r="M122" i="438"/>
  <c r="O122" i="438" s="1"/>
  <c r="M142" i="438"/>
  <c r="O142" i="438" s="1"/>
  <c r="M131" i="438"/>
  <c r="O131" i="438" s="1"/>
  <c r="M126" i="438"/>
  <c r="O126" i="438" s="1"/>
  <c r="M118" i="438"/>
  <c r="O118" i="438" s="1"/>
  <c r="M113" i="438"/>
  <c r="O113" i="438" s="1"/>
  <c r="M110" i="438"/>
  <c r="O110" i="438" s="1"/>
  <c r="M105" i="438"/>
  <c r="O105" i="438" s="1"/>
  <c r="M102" i="438"/>
  <c r="O102" i="438" s="1"/>
  <c r="M97" i="438"/>
  <c r="O97" i="438" s="1"/>
  <c r="M94" i="438"/>
  <c r="O94" i="438" s="1"/>
  <c r="M89" i="438"/>
  <c r="O89" i="438" s="1"/>
  <c r="M86" i="438"/>
  <c r="O86" i="438" s="1"/>
  <c r="M81" i="438"/>
  <c r="O81" i="438" s="1"/>
  <c r="M139" i="438"/>
  <c r="O139" i="438" s="1"/>
  <c r="M117" i="438"/>
  <c r="O117" i="438" s="1"/>
  <c r="M106" i="438"/>
  <c r="O106" i="438" s="1"/>
  <c r="M101" i="438"/>
  <c r="O101" i="438" s="1"/>
  <c r="M90" i="438"/>
  <c r="O90" i="438" s="1"/>
  <c r="M85" i="438"/>
  <c r="O85" i="438" s="1"/>
  <c r="M134" i="438"/>
  <c r="O134" i="438" s="1"/>
  <c r="M98" i="438"/>
  <c r="O98" i="438" s="1"/>
  <c r="M123" i="438"/>
  <c r="O123" i="438" s="1"/>
  <c r="M109" i="438"/>
  <c r="O109" i="438" s="1"/>
  <c r="M114" i="438"/>
  <c r="O114" i="438" s="1"/>
  <c r="M93" i="438"/>
  <c r="O93" i="438" s="1"/>
  <c r="M82" i="438"/>
  <c r="O82" i="438" s="1"/>
  <c r="L145" i="438"/>
  <c r="N145" i="438" s="1"/>
  <c r="L137" i="438"/>
  <c r="N137" i="438" s="1"/>
  <c r="L129" i="438"/>
  <c r="N129" i="438" s="1"/>
  <c r="L121" i="438"/>
  <c r="N121" i="438" s="1"/>
  <c r="L138" i="438"/>
  <c r="N138" i="438" s="1"/>
  <c r="L130" i="438"/>
  <c r="N130" i="438" s="1"/>
  <c r="L122" i="438"/>
  <c r="N122" i="438" s="1"/>
  <c r="L142" i="438"/>
  <c r="N142" i="438" s="1"/>
  <c r="L126" i="438"/>
  <c r="N126" i="438" s="1"/>
  <c r="L113" i="438"/>
  <c r="N113" i="438" s="1"/>
  <c r="L105" i="438"/>
  <c r="N105" i="438" s="1"/>
  <c r="L97" i="438"/>
  <c r="N97" i="438" s="1"/>
  <c r="L89" i="438"/>
  <c r="N89" i="438" s="1"/>
  <c r="L81" i="438"/>
  <c r="N81" i="438" s="1"/>
  <c r="L77" i="438"/>
  <c r="N77" i="438" s="1"/>
  <c r="L73" i="438"/>
  <c r="N73" i="438" s="1"/>
  <c r="L69" i="438"/>
  <c r="N69" i="438" s="1"/>
  <c r="L65" i="438"/>
  <c r="N65" i="438" s="1"/>
  <c r="L61" i="438"/>
  <c r="N61" i="438" s="1"/>
  <c r="L57" i="438"/>
  <c r="N57" i="438" s="1"/>
  <c r="L53" i="438"/>
  <c r="N53" i="438" s="1"/>
  <c r="L49" i="438"/>
  <c r="N49" i="438" s="1"/>
  <c r="L45" i="438"/>
  <c r="N45" i="438" s="1"/>
  <c r="L41" i="438"/>
  <c r="N41" i="438" s="1"/>
  <c r="L37" i="438"/>
  <c r="N37" i="438" s="1"/>
  <c r="L133" i="438"/>
  <c r="N133" i="438" s="1"/>
  <c r="L120" i="438"/>
  <c r="N120" i="438" s="1"/>
  <c r="L112" i="438"/>
  <c r="N112" i="438" s="1"/>
  <c r="L104" i="438"/>
  <c r="N104" i="438" s="1"/>
  <c r="L96" i="438"/>
  <c r="N96" i="438" s="1"/>
  <c r="L88" i="438"/>
  <c r="N88" i="438" s="1"/>
  <c r="L80" i="438"/>
  <c r="N80" i="438" s="1"/>
  <c r="L76" i="438"/>
  <c r="N76" i="438" s="1"/>
  <c r="L72" i="438"/>
  <c r="N72" i="438" s="1"/>
  <c r="L68" i="438"/>
  <c r="N68" i="438" s="1"/>
  <c r="L64" i="438"/>
  <c r="N64" i="438" s="1"/>
  <c r="L60" i="438"/>
  <c r="N60" i="438" s="1"/>
  <c r="L56" i="438"/>
  <c r="N56" i="438" s="1"/>
  <c r="L52" i="438"/>
  <c r="N52" i="438" s="1"/>
  <c r="L48" i="438"/>
  <c r="N48" i="438" s="1"/>
  <c r="L44" i="438"/>
  <c r="N44" i="438" s="1"/>
  <c r="L40" i="438"/>
  <c r="N40" i="438" s="1"/>
  <c r="L36" i="438"/>
  <c r="N36" i="438" s="1"/>
  <c r="L117" i="438"/>
  <c r="N117" i="438" s="1"/>
  <c r="L101" i="438"/>
  <c r="N101" i="438" s="1"/>
  <c r="L85" i="438"/>
  <c r="N85" i="438" s="1"/>
  <c r="L75" i="438"/>
  <c r="N75" i="438" s="1"/>
  <c r="L67" i="438"/>
  <c r="N67" i="438" s="1"/>
  <c r="L59" i="438"/>
  <c r="N59" i="438" s="1"/>
  <c r="L51" i="438"/>
  <c r="N51" i="438" s="1"/>
  <c r="L43" i="438"/>
  <c r="N43" i="438" s="1"/>
  <c r="L134" i="438"/>
  <c r="N134" i="438" s="1"/>
  <c r="L125" i="438"/>
  <c r="N125" i="438" s="1"/>
  <c r="L108" i="438"/>
  <c r="N108" i="438" s="1"/>
  <c r="L92" i="438"/>
  <c r="N92" i="438" s="1"/>
  <c r="L78" i="438"/>
  <c r="N78" i="438" s="1"/>
  <c r="L70" i="438"/>
  <c r="N70" i="438" s="1"/>
  <c r="L62" i="438"/>
  <c r="N62" i="438" s="1"/>
  <c r="L54" i="438"/>
  <c r="N54" i="438" s="1"/>
  <c r="L46" i="438"/>
  <c r="N46" i="438" s="1"/>
  <c r="L38" i="438"/>
  <c r="N38" i="438" s="1"/>
  <c r="L34" i="438"/>
  <c r="N34" i="438" s="1"/>
  <c r="L116" i="438"/>
  <c r="N116" i="438" s="1"/>
  <c r="L93" i="438"/>
  <c r="N93" i="438" s="1"/>
  <c r="L84" i="438"/>
  <c r="N84" i="438" s="1"/>
  <c r="L79" i="438"/>
  <c r="N79" i="438" s="1"/>
  <c r="L74" i="438"/>
  <c r="N74" i="438" s="1"/>
  <c r="L63" i="438"/>
  <c r="N63" i="438" s="1"/>
  <c r="L58" i="438"/>
  <c r="N58" i="438" s="1"/>
  <c r="L47" i="438"/>
  <c r="N47" i="438" s="1"/>
  <c r="L42" i="438"/>
  <c r="N42" i="438" s="1"/>
  <c r="L35" i="438"/>
  <c r="N35" i="438" s="1"/>
  <c r="L33" i="438"/>
  <c r="N33" i="438" s="1"/>
  <c r="L28" i="438"/>
  <c r="N28" i="438" s="1"/>
  <c r="L24" i="438"/>
  <c r="N24" i="438" s="1"/>
  <c r="L20" i="438"/>
  <c r="N20" i="438" s="1"/>
  <c r="L29" i="438"/>
  <c r="N29" i="438" s="1"/>
  <c r="L25" i="438"/>
  <c r="N25" i="438" s="1"/>
  <c r="L21" i="438"/>
  <c r="N21" i="438" s="1"/>
  <c r="L17" i="438"/>
  <c r="N17" i="438" s="1"/>
  <c r="L16" i="438"/>
  <c r="N16" i="438" s="1"/>
  <c r="L100" i="438"/>
  <c r="N100" i="438" s="1"/>
  <c r="L66" i="438"/>
  <c r="N66" i="438" s="1"/>
  <c r="L27" i="438"/>
  <c r="N27" i="438" s="1"/>
  <c r="L19" i="438"/>
  <c r="N19" i="438" s="1"/>
  <c r="L71" i="438"/>
  <c r="N71" i="438" s="1"/>
  <c r="L39" i="438"/>
  <c r="N39" i="438" s="1"/>
  <c r="L32" i="438"/>
  <c r="N32" i="438" s="1"/>
  <c r="L30" i="438"/>
  <c r="N30" i="438" s="1"/>
  <c r="L22" i="438"/>
  <c r="N22" i="438" s="1"/>
  <c r="L50" i="438"/>
  <c r="N50" i="438" s="1"/>
  <c r="L26" i="438"/>
  <c r="N26" i="438" s="1"/>
  <c r="L109" i="438"/>
  <c r="N109" i="438" s="1"/>
  <c r="L55" i="438"/>
  <c r="N55" i="438" s="1"/>
  <c r="L141" i="438"/>
  <c r="N141" i="438" s="1"/>
  <c r="L23" i="438"/>
  <c r="N23" i="438" s="1"/>
  <c r="L18" i="438"/>
  <c r="N18" i="438" s="1"/>
  <c r="M144" i="439"/>
  <c r="O144" i="439" s="1"/>
  <c r="M139" i="439"/>
  <c r="O139" i="439" s="1"/>
  <c r="M136" i="439"/>
  <c r="O136" i="439" s="1"/>
  <c r="M131" i="439"/>
  <c r="O131" i="439" s="1"/>
  <c r="M128" i="439"/>
  <c r="O128" i="439" s="1"/>
  <c r="M123" i="439"/>
  <c r="O123" i="439" s="1"/>
  <c r="M120" i="439"/>
  <c r="O120" i="439" s="1"/>
  <c r="M115" i="439"/>
  <c r="O115" i="439" s="1"/>
  <c r="M112" i="439"/>
  <c r="O112" i="439" s="1"/>
  <c r="M132" i="439"/>
  <c r="O132" i="439" s="1"/>
  <c r="M116" i="439"/>
  <c r="O116" i="439" s="1"/>
  <c r="M107" i="439"/>
  <c r="O107" i="439" s="1"/>
  <c r="M102" i="439"/>
  <c r="O102" i="439" s="1"/>
  <c r="M99" i="439"/>
  <c r="O99" i="439" s="1"/>
  <c r="M94" i="439"/>
  <c r="O94" i="439" s="1"/>
  <c r="M143" i="439"/>
  <c r="O143" i="439" s="1"/>
  <c r="M127" i="439"/>
  <c r="O127" i="439" s="1"/>
  <c r="M111" i="439"/>
  <c r="O111" i="439" s="1"/>
  <c r="M140" i="439"/>
  <c r="O140" i="439" s="1"/>
  <c r="M135" i="439"/>
  <c r="O135" i="439" s="1"/>
  <c r="M106" i="439"/>
  <c r="O106" i="439" s="1"/>
  <c r="M95" i="439"/>
  <c r="O95" i="439" s="1"/>
  <c r="M88" i="439"/>
  <c r="O88" i="439" s="1"/>
  <c r="M85" i="439"/>
  <c r="O85" i="439" s="1"/>
  <c r="M80" i="439"/>
  <c r="O80" i="439" s="1"/>
  <c r="M79" i="439"/>
  <c r="O79" i="439" s="1"/>
  <c r="M78" i="439"/>
  <c r="O78" i="439" s="1"/>
  <c r="M77" i="439"/>
  <c r="O77" i="439" s="1"/>
  <c r="M76" i="439"/>
  <c r="O76" i="439" s="1"/>
  <c r="M75" i="439"/>
  <c r="O75" i="439" s="1"/>
  <c r="M74" i="439"/>
  <c r="O74" i="439" s="1"/>
  <c r="M73" i="439"/>
  <c r="O73" i="439" s="1"/>
  <c r="M72" i="439"/>
  <c r="O72" i="439" s="1"/>
  <c r="M71" i="439"/>
  <c r="O71" i="439" s="1"/>
  <c r="M70" i="439"/>
  <c r="O70" i="439" s="1"/>
  <c r="M69" i="439"/>
  <c r="O69" i="439" s="1"/>
  <c r="M68" i="439"/>
  <c r="O68" i="439" s="1"/>
  <c r="M67" i="439"/>
  <c r="O67" i="439" s="1"/>
  <c r="M66" i="439"/>
  <c r="O66" i="439" s="1"/>
  <c r="M65" i="439"/>
  <c r="O65" i="439" s="1"/>
  <c r="M64" i="439"/>
  <c r="O64" i="439" s="1"/>
  <c r="M63" i="439"/>
  <c r="O63" i="439" s="1"/>
  <c r="M62" i="439"/>
  <c r="O62" i="439" s="1"/>
  <c r="M61" i="439"/>
  <c r="O61" i="439" s="1"/>
  <c r="M60" i="439"/>
  <c r="O60" i="439" s="1"/>
  <c r="M59" i="439"/>
  <c r="O59" i="439" s="1"/>
  <c r="M81" i="439"/>
  <c r="O81" i="439" s="1"/>
  <c r="M55" i="439"/>
  <c r="O55" i="439" s="1"/>
  <c r="M51" i="439"/>
  <c r="O51" i="439" s="1"/>
  <c r="M47" i="439"/>
  <c r="O47" i="439" s="1"/>
  <c r="M43" i="439"/>
  <c r="O43" i="439" s="1"/>
  <c r="M39" i="439"/>
  <c r="O39" i="439" s="1"/>
  <c r="M35" i="439"/>
  <c r="O35" i="439" s="1"/>
  <c r="M34" i="439"/>
  <c r="O34" i="439" s="1"/>
  <c r="M92" i="439"/>
  <c r="O92" i="439" s="1"/>
  <c r="M56" i="439"/>
  <c r="O56" i="439" s="1"/>
  <c r="M52" i="439"/>
  <c r="O52" i="439" s="1"/>
  <c r="M48" i="439"/>
  <c r="O48" i="439" s="1"/>
  <c r="M44" i="439"/>
  <c r="O44" i="439" s="1"/>
  <c r="M40" i="439"/>
  <c r="O40" i="439" s="1"/>
  <c r="M36" i="439"/>
  <c r="O36" i="439" s="1"/>
  <c r="M124" i="439"/>
  <c r="O124" i="439" s="1"/>
  <c r="M98" i="439"/>
  <c r="O98" i="439" s="1"/>
  <c r="M32" i="439"/>
  <c r="O32" i="439" s="1"/>
  <c r="M28" i="439"/>
  <c r="O28" i="439" s="1"/>
  <c r="M24" i="439"/>
  <c r="O24" i="439" s="1"/>
  <c r="M20" i="439"/>
  <c r="O20" i="439" s="1"/>
  <c r="M16" i="439"/>
  <c r="O16" i="439" s="1"/>
  <c r="M103" i="439"/>
  <c r="O103" i="439" s="1"/>
  <c r="M89" i="439"/>
  <c r="O89" i="439" s="1"/>
  <c r="M84" i="439"/>
  <c r="O84" i="439" s="1"/>
  <c r="M54" i="439"/>
  <c r="O54" i="439" s="1"/>
  <c r="M53" i="439"/>
  <c r="O53" i="439" s="1"/>
  <c r="M46" i="439"/>
  <c r="O46" i="439" s="1"/>
  <c r="M45" i="439"/>
  <c r="O45" i="439" s="1"/>
  <c r="M38" i="439"/>
  <c r="O38" i="439" s="1"/>
  <c r="M37" i="439"/>
  <c r="O37" i="439" s="1"/>
  <c r="M33" i="439"/>
  <c r="O33" i="439" s="1"/>
  <c r="M29" i="439"/>
  <c r="O29" i="439" s="1"/>
  <c r="M25" i="439"/>
  <c r="O25" i="439" s="1"/>
  <c r="M21" i="439"/>
  <c r="O21" i="439" s="1"/>
  <c r="M17" i="439"/>
  <c r="O17" i="439" s="1"/>
  <c r="M31" i="439"/>
  <c r="O31" i="439" s="1"/>
  <c r="M23" i="439"/>
  <c r="O23" i="439" s="1"/>
  <c r="M119" i="439"/>
  <c r="O119" i="439" s="1"/>
  <c r="M50" i="439"/>
  <c r="O50" i="439" s="1"/>
  <c r="M49" i="439"/>
  <c r="O49" i="439" s="1"/>
  <c r="M26" i="439"/>
  <c r="O26" i="439" s="1"/>
  <c r="M18" i="439"/>
  <c r="O18" i="439" s="1"/>
  <c r="M58" i="439"/>
  <c r="O58" i="439" s="1"/>
  <c r="M27" i="439"/>
  <c r="O27" i="439" s="1"/>
  <c r="M22" i="439"/>
  <c r="O22" i="439" s="1"/>
  <c r="M57" i="439"/>
  <c r="O57" i="439" s="1"/>
  <c r="M41" i="439"/>
  <c r="O41" i="439" s="1"/>
  <c r="M42" i="439"/>
  <c r="O42" i="439" s="1"/>
  <c r="M19" i="439"/>
  <c r="O19" i="439" s="1"/>
  <c r="M30" i="439"/>
  <c r="O30" i="439" s="1"/>
  <c r="L143" i="439"/>
  <c r="N143" i="439" s="1"/>
  <c r="L135" i="439"/>
  <c r="N135" i="439" s="1"/>
  <c r="L127" i="439"/>
  <c r="N127" i="439" s="1"/>
  <c r="L119" i="439"/>
  <c r="N119" i="439" s="1"/>
  <c r="L111" i="439"/>
  <c r="N111" i="439" s="1"/>
  <c r="L138" i="439"/>
  <c r="N138" i="439" s="1"/>
  <c r="L130" i="439"/>
  <c r="N130" i="439" s="1"/>
  <c r="L122" i="439"/>
  <c r="N122" i="439" s="1"/>
  <c r="L114" i="439"/>
  <c r="N114" i="439" s="1"/>
  <c r="L134" i="439"/>
  <c r="N134" i="439" s="1"/>
  <c r="L118" i="439"/>
  <c r="N118" i="439" s="1"/>
  <c r="L101" i="439"/>
  <c r="N101" i="439" s="1"/>
  <c r="L93" i="439"/>
  <c r="N93" i="439" s="1"/>
  <c r="L131" i="439"/>
  <c r="N131" i="439" s="1"/>
  <c r="L115" i="439"/>
  <c r="N115" i="439" s="1"/>
  <c r="L102" i="439"/>
  <c r="N102" i="439" s="1"/>
  <c r="L94" i="439"/>
  <c r="N94" i="439" s="1"/>
  <c r="L139" i="439"/>
  <c r="N139" i="439" s="1"/>
  <c r="L126" i="439"/>
  <c r="N126" i="439" s="1"/>
  <c r="L97" i="439"/>
  <c r="N97" i="439" s="1"/>
  <c r="L87" i="439"/>
  <c r="N87" i="439" s="1"/>
  <c r="L98" i="439"/>
  <c r="N98" i="439" s="1"/>
  <c r="L92" i="439"/>
  <c r="N92" i="439" s="1"/>
  <c r="L84" i="439"/>
  <c r="N84" i="439" s="1"/>
  <c r="L110" i="439"/>
  <c r="N110" i="439" s="1"/>
  <c r="L83" i="439"/>
  <c r="N83" i="439" s="1"/>
  <c r="L77" i="439"/>
  <c r="N77" i="439" s="1"/>
  <c r="L73" i="439"/>
  <c r="N73" i="439" s="1"/>
  <c r="L69" i="439"/>
  <c r="N69" i="439" s="1"/>
  <c r="L65" i="439"/>
  <c r="N65" i="439" s="1"/>
  <c r="L61" i="439"/>
  <c r="N61" i="439" s="1"/>
  <c r="L58" i="439"/>
  <c r="N58" i="439" s="1"/>
  <c r="L54" i="439"/>
  <c r="N54" i="439" s="1"/>
  <c r="L50" i="439"/>
  <c r="N50" i="439" s="1"/>
  <c r="L46" i="439"/>
  <c r="N46" i="439" s="1"/>
  <c r="L42" i="439"/>
  <c r="N42" i="439" s="1"/>
  <c r="L38" i="439"/>
  <c r="N38" i="439" s="1"/>
  <c r="L80" i="439"/>
  <c r="N80" i="439" s="1"/>
  <c r="L76" i="439"/>
  <c r="N76" i="439" s="1"/>
  <c r="L72" i="439"/>
  <c r="N72" i="439" s="1"/>
  <c r="L68" i="439"/>
  <c r="N68" i="439" s="1"/>
  <c r="L64" i="439"/>
  <c r="N64" i="439" s="1"/>
  <c r="L60" i="439"/>
  <c r="N60" i="439" s="1"/>
  <c r="L55" i="439"/>
  <c r="N55" i="439" s="1"/>
  <c r="L51" i="439"/>
  <c r="N51" i="439" s="1"/>
  <c r="L47" i="439"/>
  <c r="N47" i="439" s="1"/>
  <c r="L43" i="439"/>
  <c r="N43" i="439" s="1"/>
  <c r="L39" i="439"/>
  <c r="N39" i="439" s="1"/>
  <c r="L35" i="439"/>
  <c r="N35" i="439" s="1"/>
  <c r="L106" i="439"/>
  <c r="N106" i="439" s="1"/>
  <c r="L57" i="439"/>
  <c r="N57" i="439" s="1"/>
  <c r="L49" i="439"/>
  <c r="N49" i="439" s="1"/>
  <c r="L41" i="439"/>
  <c r="N41" i="439" s="1"/>
  <c r="L88" i="439"/>
  <c r="N88" i="439" s="1"/>
  <c r="L79" i="439"/>
  <c r="N79" i="439" s="1"/>
  <c r="L78" i="439"/>
  <c r="N78" i="439" s="1"/>
  <c r="L71" i="439"/>
  <c r="N71" i="439" s="1"/>
  <c r="L70" i="439"/>
  <c r="N70" i="439" s="1"/>
  <c r="L63" i="439"/>
  <c r="N63" i="439" s="1"/>
  <c r="L62" i="439"/>
  <c r="N62" i="439" s="1"/>
  <c r="L56" i="439"/>
  <c r="N56" i="439" s="1"/>
  <c r="L48" i="439"/>
  <c r="N48" i="439" s="1"/>
  <c r="L40" i="439"/>
  <c r="N40" i="439" s="1"/>
  <c r="L67" i="439"/>
  <c r="N67" i="439" s="1"/>
  <c r="L66" i="439"/>
  <c r="N66" i="439" s="1"/>
  <c r="L53" i="439"/>
  <c r="N53" i="439" s="1"/>
  <c r="L52" i="439"/>
  <c r="N52" i="439" s="1"/>
  <c r="L37" i="439"/>
  <c r="N37" i="439" s="1"/>
  <c r="L36" i="439"/>
  <c r="N36" i="439" s="1"/>
  <c r="L44" i="439"/>
  <c r="N44" i="439" s="1"/>
  <c r="L105" i="439"/>
  <c r="N105" i="439" s="1"/>
  <c r="L75" i="439"/>
  <c r="N75" i="439" s="1"/>
  <c r="L123" i="439"/>
  <c r="N123" i="439" s="1"/>
  <c r="L74" i="439"/>
  <c r="N74" i="439" s="1"/>
  <c r="L59" i="439"/>
  <c r="N59" i="439" s="1"/>
  <c r="L91" i="439"/>
  <c r="N91" i="439" s="1"/>
  <c r="L45" i="439"/>
  <c r="N45" i="439" s="1"/>
  <c r="L142" i="439"/>
  <c r="N142" i="439" s="1"/>
  <c r="J165" i="435"/>
  <c r="Q104" i="435"/>
  <c r="T104" i="435" s="1"/>
  <c r="R107" i="435"/>
  <c r="U107" i="435" s="1"/>
  <c r="R111" i="435"/>
  <c r="U111" i="435" s="1"/>
  <c r="Q116" i="435"/>
  <c r="T116" i="435" s="1"/>
  <c r="Q120" i="435"/>
  <c r="T120" i="435" s="1"/>
  <c r="Q124" i="435"/>
  <c r="T124" i="435" s="1"/>
  <c r="Q128" i="435"/>
  <c r="T128" i="435" s="1"/>
  <c r="Q132" i="435"/>
  <c r="T132" i="435" s="1"/>
  <c r="R135" i="435"/>
  <c r="U135" i="435" s="1"/>
  <c r="Q140" i="435"/>
  <c r="T140" i="435" s="1"/>
  <c r="Q144" i="435"/>
  <c r="T144" i="435" s="1"/>
  <c r="Q148" i="435"/>
  <c r="T148" i="435" s="1"/>
  <c r="R91" i="436"/>
  <c r="U91" i="436" s="1"/>
  <c r="R97" i="436"/>
  <c r="U97" i="436" s="1"/>
  <c r="R107" i="436"/>
  <c r="U107" i="436" s="1"/>
  <c r="R113" i="436"/>
  <c r="U113" i="436" s="1"/>
  <c r="R123" i="436"/>
  <c r="U123" i="436" s="1"/>
  <c r="R35" i="437"/>
  <c r="U35" i="437" s="1"/>
  <c r="R51" i="437"/>
  <c r="U51" i="437" s="1"/>
  <c r="Q56" i="437"/>
  <c r="T56" i="437" s="1"/>
  <c r="L133" i="439"/>
  <c r="N133" i="439" s="1"/>
  <c r="R89" i="435"/>
  <c r="U89" i="435" s="1"/>
  <c r="R93" i="435"/>
  <c r="U93" i="435" s="1"/>
  <c r="R97" i="435"/>
  <c r="U97" i="435" s="1"/>
  <c r="R101" i="435"/>
  <c r="U101" i="435" s="1"/>
  <c r="R104" i="435"/>
  <c r="U104" i="435" s="1"/>
  <c r="Q105" i="435"/>
  <c r="T105" i="435" s="1"/>
  <c r="R108" i="435"/>
  <c r="U108" i="435" s="1"/>
  <c r="Q109" i="435"/>
  <c r="T109" i="435" s="1"/>
  <c r="R112" i="435"/>
  <c r="U112" i="435" s="1"/>
  <c r="Q113" i="435"/>
  <c r="T113" i="435" s="1"/>
  <c r="R116" i="435"/>
  <c r="U116" i="435" s="1"/>
  <c r="Q117" i="435"/>
  <c r="T117" i="435" s="1"/>
  <c r="R120" i="435"/>
  <c r="U120" i="435" s="1"/>
  <c r="Q121" i="435"/>
  <c r="T121" i="435" s="1"/>
  <c r="R124" i="435"/>
  <c r="U124" i="435" s="1"/>
  <c r="Q125" i="435"/>
  <c r="T125" i="435" s="1"/>
  <c r="R128" i="435"/>
  <c r="U128" i="435" s="1"/>
  <c r="Q129" i="435"/>
  <c r="T129" i="435" s="1"/>
  <c r="R132" i="435"/>
  <c r="U132" i="435" s="1"/>
  <c r="Q133" i="435"/>
  <c r="T133" i="435" s="1"/>
  <c r="R136" i="435"/>
  <c r="U136" i="435" s="1"/>
  <c r="Q141" i="435"/>
  <c r="T141" i="435" s="1"/>
  <c r="Q145" i="435"/>
  <c r="T145" i="435" s="1"/>
  <c r="R148" i="435"/>
  <c r="U148" i="435" s="1"/>
  <c r="R25" i="436"/>
  <c r="U25" i="436" s="1"/>
  <c r="R29" i="436"/>
  <c r="U29" i="436" s="1"/>
  <c r="R33" i="436"/>
  <c r="U33" i="436" s="1"/>
  <c r="R53" i="436"/>
  <c r="U53" i="436" s="1"/>
  <c r="R61" i="436"/>
  <c r="U61" i="436" s="1"/>
  <c r="Q70" i="436"/>
  <c r="T70" i="436" s="1"/>
  <c r="Q78" i="436"/>
  <c r="T78" i="436" s="1"/>
  <c r="Q80" i="437"/>
  <c r="T80" i="437" s="1"/>
  <c r="Q23" i="435"/>
  <c r="T23" i="435" s="1"/>
  <c r="Q27" i="435"/>
  <c r="T27" i="435" s="1"/>
  <c r="Q31" i="435"/>
  <c r="T31" i="435" s="1"/>
  <c r="Q35" i="435"/>
  <c r="T35" i="435" s="1"/>
  <c r="Q39" i="435"/>
  <c r="T39" i="435" s="1"/>
  <c r="Q43" i="435"/>
  <c r="T43" i="435" s="1"/>
  <c r="Q47" i="435"/>
  <c r="T47" i="435" s="1"/>
  <c r="Q51" i="435"/>
  <c r="T51" i="435" s="1"/>
  <c r="Q55" i="435"/>
  <c r="T55" i="435" s="1"/>
  <c r="Q59" i="435"/>
  <c r="T59" i="435" s="1"/>
  <c r="Q63" i="435"/>
  <c r="T63" i="435" s="1"/>
  <c r="Q67" i="435"/>
  <c r="T67" i="435" s="1"/>
  <c r="Q71" i="435"/>
  <c r="T71" i="435" s="1"/>
  <c r="Q75" i="435"/>
  <c r="T75" i="435" s="1"/>
  <c r="Q79" i="435"/>
  <c r="T79" i="435" s="1"/>
  <c r="Q83" i="435"/>
  <c r="T83" i="435" s="1"/>
  <c r="R91" i="435"/>
  <c r="U91" i="435" s="1"/>
  <c r="R95" i="435"/>
  <c r="U95" i="435" s="1"/>
  <c r="R99" i="435"/>
  <c r="U99" i="435" s="1"/>
  <c r="R102" i="435"/>
  <c r="U102" i="435" s="1"/>
  <c r="Q103" i="435"/>
  <c r="T103" i="435" s="1"/>
  <c r="R106" i="435"/>
  <c r="U106" i="435" s="1"/>
  <c r="Q107" i="435"/>
  <c r="T107" i="435" s="1"/>
  <c r="R110" i="435"/>
  <c r="U110" i="435" s="1"/>
  <c r="Q111" i="435"/>
  <c r="T111" i="435" s="1"/>
  <c r="R114" i="435"/>
  <c r="U114" i="435" s="1"/>
  <c r="Q115" i="435"/>
  <c r="T115" i="435" s="1"/>
  <c r="R118" i="435"/>
  <c r="U118" i="435" s="1"/>
  <c r="Q119" i="435"/>
  <c r="T119" i="435" s="1"/>
  <c r="R122" i="435"/>
  <c r="U122" i="435" s="1"/>
  <c r="Q123" i="435"/>
  <c r="T123" i="435" s="1"/>
  <c r="R126" i="435"/>
  <c r="U126" i="435" s="1"/>
  <c r="Q127" i="435"/>
  <c r="T127" i="435" s="1"/>
  <c r="R130" i="435"/>
  <c r="U130" i="435" s="1"/>
  <c r="Q131" i="435"/>
  <c r="T131" i="435" s="1"/>
  <c r="R134" i="435"/>
  <c r="U134" i="435" s="1"/>
  <c r="Q135" i="435"/>
  <c r="T135" i="435" s="1"/>
  <c r="R138" i="435"/>
  <c r="U138" i="435" s="1"/>
  <c r="Q139" i="435"/>
  <c r="T139" i="435" s="1"/>
  <c r="R142" i="435"/>
  <c r="U142" i="435" s="1"/>
  <c r="Q143" i="435"/>
  <c r="T143" i="435" s="1"/>
  <c r="R146" i="435"/>
  <c r="U146" i="435" s="1"/>
  <c r="Q147" i="435"/>
  <c r="T147" i="435" s="1"/>
  <c r="Q49" i="436"/>
  <c r="T49" i="436" s="1"/>
  <c r="Q57" i="436"/>
  <c r="T57" i="436" s="1"/>
  <c r="Q65" i="436"/>
  <c r="T65" i="436" s="1"/>
  <c r="Q73" i="436"/>
  <c r="T73" i="436" s="1"/>
  <c r="Q81" i="436"/>
  <c r="T81" i="436" s="1"/>
  <c r="Q64" i="437"/>
  <c r="T64" i="437" s="1"/>
  <c r="R90" i="435"/>
  <c r="U90" i="435" s="1"/>
  <c r="R94" i="435"/>
  <c r="U94" i="435" s="1"/>
  <c r="R98" i="435"/>
  <c r="U98" i="435" s="1"/>
  <c r="R103" i="435"/>
  <c r="U103" i="435" s="1"/>
  <c r="Q108" i="435"/>
  <c r="T108" i="435" s="1"/>
  <c r="Q112" i="435"/>
  <c r="T112" i="435" s="1"/>
  <c r="R115" i="435"/>
  <c r="U115" i="435" s="1"/>
  <c r="R119" i="435"/>
  <c r="U119" i="435" s="1"/>
  <c r="R123" i="435"/>
  <c r="U123" i="435" s="1"/>
  <c r="R127" i="435"/>
  <c r="U127" i="435" s="1"/>
  <c r="R131" i="435"/>
  <c r="U131" i="435" s="1"/>
  <c r="Q136" i="435"/>
  <c r="T136" i="435" s="1"/>
  <c r="R139" i="435"/>
  <c r="U139" i="435" s="1"/>
  <c r="R143" i="435"/>
  <c r="U143" i="435" s="1"/>
  <c r="R147" i="435"/>
  <c r="U147" i="435" s="1"/>
  <c r="R129" i="436"/>
  <c r="U129" i="436" s="1"/>
  <c r="R139" i="436"/>
  <c r="U139" i="436" s="1"/>
  <c r="R145" i="436"/>
  <c r="U145" i="436" s="1"/>
  <c r="J159" i="436"/>
  <c r="I161" i="436" s="1"/>
  <c r="J161" i="436" s="1"/>
  <c r="I163" i="436" s="1"/>
  <c r="J163" i="436" s="1"/>
  <c r="I165" i="436" s="1"/>
  <c r="Z20" i="436"/>
  <c r="AA20" i="436" s="1"/>
  <c r="R27" i="437"/>
  <c r="U27" i="437" s="1"/>
  <c r="R43" i="437"/>
  <c r="U43" i="437" s="1"/>
  <c r="M18" i="438"/>
  <c r="O18" i="438" s="1"/>
  <c r="Q137" i="435"/>
  <c r="T137" i="435" s="1"/>
  <c r="R140" i="435"/>
  <c r="U140" i="435" s="1"/>
  <c r="R144" i="435"/>
  <c r="U144" i="435" s="1"/>
  <c r="Q149" i="435"/>
  <c r="T149" i="435" s="1"/>
  <c r="R21" i="436"/>
  <c r="U21" i="436" s="1"/>
  <c r="R37" i="436"/>
  <c r="U37" i="436" s="1"/>
  <c r="R41" i="436"/>
  <c r="U41" i="436" s="1"/>
  <c r="R45" i="436"/>
  <c r="U45" i="436" s="1"/>
  <c r="Q54" i="436"/>
  <c r="T54" i="436" s="1"/>
  <c r="Q62" i="436"/>
  <c r="T62" i="436" s="1"/>
  <c r="R69" i="436"/>
  <c r="U69" i="436" s="1"/>
  <c r="R77" i="436"/>
  <c r="U77" i="436" s="1"/>
  <c r="R85" i="436"/>
  <c r="U85" i="436" s="1"/>
  <c r="R92" i="435"/>
  <c r="U92" i="435" s="1"/>
  <c r="R96" i="435"/>
  <c r="U96" i="435" s="1"/>
  <c r="R100" i="435"/>
  <c r="U100" i="435" s="1"/>
  <c r="Q102" i="435"/>
  <c r="T102" i="435" s="1"/>
  <c r="R105" i="435"/>
  <c r="U105" i="435" s="1"/>
  <c r="Q106" i="435"/>
  <c r="T106" i="435" s="1"/>
  <c r="R109" i="435"/>
  <c r="U109" i="435" s="1"/>
  <c r="Q110" i="435"/>
  <c r="T110" i="435" s="1"/>
  <c r="R113" i="435"/>
  <c r="U113" i="435" s="1"/>
  <c r="Q114" i="435"/>
  <c r="T114" i="435" s="1"/>
  <c r="R117" i="435"/>
  <c r="U117" i="435" s="1"/>
  <c r="Q118" i="435"/>
  <c r="T118" i="435" s="1"/>
  <c r="R121" i="435"/>
  <c r="U121" i="435" s="1"/>
  <c r="Q122" i="435"/>
  <c r="T122" i="435" s="1"/>
  <c r="R125" i="435"/>
  <c r="U125" i="435" s="1"/>
  <c r="Q126" i="435"/>
  <c r="T126" i="435" s="1"/>
  <c r="R129" i="435"/>
  <c r="U129" i="435" s="1"/>
  <c r="Q130" i="435"/>
  <c r="T130" i="435" s="1"/>
  <c r="R133" i="435"/>
  <c r="U133" i="435" s="1"/>
  <c r="Q134" i="435"/>
  <c r="T134" i="435" s="1"/>
  <c r="R137" i="435"/>
  <c r="U137" i="435" s="1"/>
  <c r="Q138" i="435"/>
  <c r="T138" i="435" s="1"/>
  <c r="R141" i="435"/>
  <c r="U141" i="435" s="1"/>
  <c r="Q142" i="435"/>
  <c r="T142" i="435" s="1"/>
  <c r="R145" i="435"/>
  <c r="U145" i="435" s="1"/>
  <c r="Q146" i="435"/>
  <c r="T146" i="435" s="1"/>
  <c r="R149" i="435"/>
  <c r="U149" i="435" s="1"/>
  <c r="R89" i="436"/>
  <c r="U89" i="436" s="1"/>
  <c r="R99" i="436"/>
  <c r="U99" i="436" s="1"/>
  <c r="R105" i="436"/>
  <c r="U105" i="436" s="1"/>
  <c r="R115" i="436"/>
  <c r="U115" i="436" s="1"/>
  <c r="R121" i="436"/>
  <c r="U121" i="436" s="1"/>
  <c r="R131" i="436"/>
  <c r="U131" i="436" s="1"/>
  <c r="R137" i="436"/>
  <c r="U137" i="436" s="1"/>
  <c r="R147" i="436"/>
  <c r="U147" i="436" s="1"/>
  <c r="Q20" i="437"/>
  <c r="T20" i="437" s="1"/>
  <c r="R23" i="437"/>
  <c r="U23" i="437" s="1"/>
  <c r="R31" i="437"/>
  <c r="U31" i="437" s="1"/>
  <c r="R39" i="437"/>
  <c r="U39" i="437" s="1"/>
  <c r="R47" i="437"/>
  <c r="U47" i="437" s="1"/>
  <c r="Q72" i="437"/>
  <c r="T72" i="437" s="1"/>
  <c r="R85" i="437"/>
  <c r="U85" i="437" s="1"/>
  <c r="Q24" i="437"/>
  <c r="T24" i="437" s="1"/>
  <c r="Q28" i="437"/>
  <c r="T28" i="437" s="1"/>
  <c r="Q32" i="437"/>
  <c r="T32" i="437" s="1"/>
  <c r="Q36" i="437"/>
  <c r="T36" i="437" s="1"/>
  <c r="Q40" i="437"/>
  <c r="T40" i="437" s="1"/>
  <c r="Q44" i="437"/>
  <c r="T44" i="437" s="1"/>
  <c r="Q48" i="437"/>
  <c r="T48" i="437" s="1"/>
  <c r="Q52" i="437"/>
  <c r="T52" i="437" s="1"/>
  <c r="R56" i="437"/>
  <c r="U56" i="437" s="1"/>
  <c r="R64" i="437"/>
  <c r="U64" i="437" s="1"/>
  <c r="R72" i="437"/>
  <c r="U72" i="437" s="1"/>
  <c r="R80" i="437"/>
  <c r="U80" i="437" s="1"/>
  <c r="Q101" i="435"/>
  <c r="T101" i="435" s="1"/>
  <c r="Q149" i="436"/>
  <c r="T149" i="436" s="1"/>
  <c r="Q147" i="436"/>
  <c r="T147" i="436" s="1"/>
  <c r="Q145" i="436"/>
  <c r="T145" i="436" s="1"/>
  <c r="Q143" i="436"/>
  <c r="T143" i="436" s="1"/>
  <c r="Q141" i="436"/>
  <c r="T141" i="436" s="1"/>
  <c r="Q139" i="436"/>
  <c r="T139" i="436" s="1"/>
  <c r="Q137" i="436"/>
  <c r="T137" i="436" s="1"/>
  <c r="Q135" i="436"/>
  <c r="T135" i="436" s="1"/>
  <c r="Q133" i="436"/>
  <c r="T133" i="436" s="1"/>
  <c r="Q131" i="436"/>
  <c r="T131" i="436" s="1"/>
  <c r="Q129" i="436"/>
  <c r="T129" i="436" s="1"/>
  <c r="Q127" i="436"/>
  <c r="T127" i="436" s="1"/>
  <c r="Q125" i="436"/>
  <c r="T125" i="436" s="1"/>
  <c r="Q123" i="436"/>
  <c r="T123" i="436" s="1"/>
  <c r="Q121" i="436"/>
  <c r="T121" i="436" s="1"/>
  <c r="Q119" i="436"/>
  <c r="T119" i="436" s="1"/>
  <c r="Q117" i="436"/>
  <c r="T117" i="436" s="1"/>
  <c r="Q115" i="436"/>
  <c r="T115" i="436" s="1"/>
  <c r="Q113" i="436"/>
  <c r="T113" i="436" s="1"/>
  <c r="Q111" i="436"/>
  <c r="T111" i="436" s="1"/>
  <c r="Q109" i="436"/>
  <c r="T109" i="436" s="1"/>
  <c r="Q107" i="436"/>
  <c r="T107" i="436" s="1"/>
  <c r="Q105" i="436"/>
  <c r="T105" i="436" s="1"/>
  <c r="Q103" i="436"/>
  <c r="T103" i="436" s="1"/>
  <c r="Q101" i="436"/>
  <c r="T101" i="436" s="1"/>
  <c r="Q99" i="436"/>
  <c r="T99" i="436" s="1"/>
  <c r="Q97" i="436"/>
  <c r="T97" i="436" s="1"/>
  <c r="Q95" i="436"/>
  <c r="T95" i="436" s="1"/>
  <c r="Q93" i="436"/>
  <c r="T93" i="436" s="1"/>
  <c r="Q91" i="436"/>
  <c r="T91" i="436" s="1"/>
  <c r="Q89" i="436"/>
  <c r="T89" i="436" s="1"/>
  <c r="Q87" i="436"/>
  <c r="T87" i="436" s="1"/>
  <c r="Q83" i="436"/>
  <c r="T83" i="436" s="1"/>
  <c r="Q79" i="436"/>
  <c r="T79" i="436" s="1"/>
  <c r="Q75" i="436"/>
  <c r="T75" i="436" s="1"/>
  <c r="Q71" i="436"/>
  <c r="T71" i="436" s="1"/>
  <c r="Q67" i="436"/>
  <c r="T67" i="436" s="1"/>
  <c r="Q63" i="436"/>
  <c r="T63" i="436" s="1"/>
  <c r="Q59" i="436"/>
  <c r="T59" i="436" s="1"/>
  <c r="Q55" i="436"/>
  <c r="T55" i="436" s="1"/>
  <c r="Q51" i="436"/>
  <c r="T51" i="436" s="1"/>
  <c r="Q84" i="436"/>
  <c r="T84" i="436" s="1"/>
  <c r="Q80" i="436"/>
  <c r="T80" i="436" s="1"/>
  <c r="Q76" i="436"/>
  <c r="T76" i="436" s="1"/>
  <c r="Q72" i="436"/>
  <c r="T72" i="436" s="1"/>
  <c r="Q68" i="436"/>
  <c r="T68" i="436" s="1"/>
  <c r="Q64" i="436"/>
  <c r="T64" i="436" s="1"/>
  <c r="Q60" i="436"/>
  <c r="T60" i="436" s="1"/>
  <c r="Q56" i="436"/>
  <c r="T56" i="436" s="1"/>
  <c r="Q52" i="436"/>
  <c r="T52" i="436" s="1"/>
  <c r="Q23" i="436"/>
  <c r="T23" i="436" s="1"/>
  <c r="Q27" i="436"/>
  <c r="T27" i="436" s="1"/>
  <c r="Q31" i="436"/>
  <c r="T31" i="436" s="1"/>
  <c r="Q35" i="436"/>
  <c r="T35" i="436" s="1"/>
  <c r="Q39" i="436"/>
  <c r="T39" i="436" s="1"/>
  <c r="Q43" i="436"/>
  <c r="T43" i="436" s="1"/>
  <c r="Q50" i="436"/>
  <c r="T50" i="436" s="1"/>
  <c r="Q53" i="436"/>
  <c r="T53" i="436" s="1"/>
  <c r="Q58" i="436"/>
  <c r="T58" i="436" s="1"/>
  <c r="Q61" i="436"/>
  <c r="T61" i="436" s="1"/>
  <c r="Q66" i="436"/>
  <c r="T66" i="436" s="1"/>
  <c r="Q69" i="436"/>
  <c r="T69" i="436" s="1"/>
  <c r="Q74" i="436"/>
  <c r="T74" i="436" s="1"/>
  <c r="Q77" i="436"/>
  <c r="T77" i="436" s="1"/>
  <c r="Q82" i="436"/>
  <c r="T82" i="436" s="1"/>
  <c r="Q86" i="436"/>
  <c r="T86" i="436" s="1"/>
  <c r="R87" i="436"/>
  <c r="U87" i="436" s="1"/>
  <c r="Q94" i="436"/>
  <c r="T94" i="436" s="1"/>
  <c r="R95" i="436"/>
  <c r="U95" i="436" s="1"/>
  <c r="Q102" i="436"/>
  <c r="T102" i="436" s="1"/>
  <c r="R103" i="436"/>
  <c r="U103" i="436" s="1"/>
  <c r="Q110" i="436"/>
  <c r="T110" i="436" s="1"/>
  <c r="R111" i="436"/>
  <c r="U111" i="436" s="1"/>
  <c r="Q118" i="436"/>
  <c r="T118" i="436" s="1"/>
  <c r="R119" i="436"/>
  <c r="U119" i="436" s="1"/>
  <c r="Q126" i="436"/>
  <c r="T126" i="436" s="1"/>
  <c r="R127" i="436"/>
  <c r="U127" i="436" s="1"/>
  <c r="Q134" i="436"/>
  <c r="T134" i="436" s="1"/>
  <c r="R135" i="436"/>
  <c r="U135" i="436" s="1"/>
  <c r="Q142" i="436"/>
  <c r="T142" i="436" s="1"/>
  <c r="R143" i="436"/>
  <c r="U143" i="436" s="1"/>
  <c r="Q23" i="437"/>
  <c r="T23" i="437" s="1"/>
  <c r="Q27" i="437"/>
  <c r="T27" i="437" s="1"/>
  <c r="Q31" i="437"/>
  <c r="T31" i="437" s="1"/>
  <c r="Q35" i="437"/>
  <c r="T35" i="437" s="1"/>
  <c r="Q39" i="437"/>
  <c r="T39" i="437" s="1"/>
  <c r="Q43" i="437"/>
  <c r="T43" i="437" s="1"/>
  <c r="Q47" i="437"/>
  <c r="T47" i="437" s="1"/>
  <c r="Q51" i="437"/>
  <c r="T51" i="437" s="1"/>
  <c r="Q61" i="437"/>
  <c r="T61" i="437" s="1"/>
  <c r="Q69" i="437"/>
  <c r="T69" i="437" s="1"/>
  <c r="Q77" i="437"/>
  <c r="T77" i="437" s="1"/>
  <c r="R86" i="437"/>
  <c r="U86" i="437" s="1"/>
  <c r="R87" i="437"/>
  <c r="U87" i="437" s="1"/>
  <c r="R90" i="437"/>
  <c r="U90" i="437" s="1"/>
  <c r="R91" i="437"/>
  <c r="U91" i="437" s="1"/>
  <c r="R94" i="437"/>
  <c r="U94" i="437" s="1"/>
  <c r="Q96" i="437"/>
  <c r="T96" i="437" s="1"/>
  <c r="Q104" i="437"/>
  <c r="T104" i="437" s="1"/>
  <c r="Q112" i="437"/>
  <c r="T112" i="437" s="1"/>
  <c r="Q120" i="437"/>
  <c r="T120" i="437" s="1"/>
  <c r="Q128" i="437"/>
  <c r="T128" i="437" s="1"/>
  <c r="Q136" i="437"/>
  <c r="T136" i="437" s="1"/>
  <c r="Q144" i="437"/>
  <c r="T144" i="437" s="1"/>
  <c r="J165" i="437"/>
  <c r="Z85" i="437"/>
  <c r="M100" i="438"/>
  <c r="O100" i="438" s="1"/>
  <c r="Q88" i="437"/>
  <c r="T88" i="437" s="1"/>
  <c r="Q92" i="437"/>
  <c r="T92" i="437" s="1"/>
  <c r="L31" i="438"/>
  <c r="N31" i="438" s="1"/>
  <c r="Q20" i="436"/>
  <c r="T20" i="436" s="1"/>
  <c r="Q22" i="436"/>
  <c r="T22" i="436" s="1"/>
  <c r="Q26" i="436"/>
  <c r="T26" i="436" s="1"/>
  <c r="Q30" i="436"/>
  <c r="T30" i="436" s="1"/>
  <c r="Q34" i="436"/>
  <c r="T34" i="436" s="1"/>
  <c r="Q38" i="436"/>
  <c r="T38" i="436" s="1"/>
  <c r="Q42" i="436"/>
  <c r="T42" i="436" s="1"/>
  <c r="Q46" i="436"/>
  <c r="T46" i="436" s="1"/>
  <c r="R49" i="436"/>
  <c r="U49" i="436" s="1"/>
  <c r="R57" i="436"/>
  <c r="U57" i="436" s="1"/>
  <c r="R65" i="436"/>
  <c r="U65" i="436" s="1"/>
  <c r="R73" i="436"/>
  <c r="U73" i="436" s="1"/>
  <c r="R81" i="436"/>
  <c r="U81" i="436" s="1"/>
  <c r="Q92" i="436"/>
  <c r="T92" i="436" s="1"/>
  <c r="R93" i="436"/>
  <c r="U93" i="436" s="1"/>
  <c r="Q100" i="436"/>
  <c r="T100" i="436" s="1"/>
  <c r="R101" i="436"/>
  <c r="U101" i="436" s="1"/>
  <c r="Q108" i="436"/>
  <c r="T108" i="436" s="1"/>
  <c r="R109" i="436"/>
  <c r="U109" i="436" s="1"/>
  <c r="Q116" i="436"/>
  <c r="T116" i="436" s="1"/>
  <c r="R117" i="436"/>
  <c r="U117" i="436" s="1"/>
  <c r="Q124" i="436"/>
  <c r="T124" i="436" s="1"/>
  <c r="R125" i="436"/>
  <c r="U125" i="436" s="1"/>
  <c r="Q132" i="436"/>
  <c r="T132" i="436" s="1"/>
  <c r="R133" i="436"/>
  <c r="U133" i="436" s="1"/>
  <c r="Q140" i="436"/>
  <c r="T140" i="436" s="1"/>
  <c r="R141" i="436"/>
  <c r="U141" i="436" s="1"/>
  <c r="Q148" i="436"/>
  <c r="T148" i="436" s="1"/>
  <c r="R149" i="436"/>
  <c r="U149" i="436" s="1"/>
  <c r="Q87" i="437"/>
  <c r="T87" i="437" s="1"/>
  <c r="Q91" i="437"/>
  <c r="T91" i="437" s="1"/>
  <c r="M17" i="438"/>
  <c r="O17" i="438" s="1"/>
  <c r="M49" i="438"/>
  <c r="O49" i="438" s="1"/>
  <c r="L25" i="439"/>
  <c r="N25" i="439" s="1"/>
  <c r="Q48" i="436"/>
  <c r="T48" i="436" s="1"/>
  <c r="R86" i="436"/>
  <c r="U86" i="436" s="1"/>
  <c r="R88" i="436"/>
  <c r="U88" i="436" s="1"/>
  <c r="R90" i="436"/>
  <c r="U90" i="436" s="1"/>
  <c r="R92" i="436"/>
  <c r="U92" i="436" s="1"/>
  <c r="R94" i="436"/>
  <c r="U94" i="436" s="1"/>
  <c r="R96" i="436"/>
  <c r="U96" i="436" s="1"/>
  <c r="R98" i="436"/>
  <c r="U98" i="436" s="1"/>
  <c r="R100" i="436"/>
  <c r="U100" i="436" s="1"/>
  <c r="R102" i="436"/>
  <c r="U102" i="436" s="1"/>
  <c r="R104" i="436"/>
  <c r="U104" i="436" s="1"/>
  <c r="R106" i="436"/>
  <c r="U106" i="436" s="1"/>
  <c r="R108" i="436"/>
  <c r="U108" i="436" s="1"/>
  <c r="R110" i="436"/>
  <c r="U110" i="436" s="1"/>
  <c r="R112" i="436"/>
  <c r="U112" i="436" s="1"/>
  <c r="R114" i="436"/>
  <c r="U114" i="436" s="1"/>
  <c r="R116" i="436"/>
  <c r="U116" i="436" s="1"/>
  <c r="R118" i="436"/>
  <c r="U118" i="436" s="1"/>
  <c r="R120" i="436"/>
  <c r="U120" i="436" s="1"/>
  <c r="R122" i="436"/>
  <c r="U122" i="436" s="1"/>
  <c r="R124" i="436"/>
  <c r="U124" i="436" s="1"/>
  <c r="R126" i="436"/>
  <c r="U126" i="436" s="1"/>
  <c r="R128" i="436"/>
  <c r="U128" i="436" s="1"/>
  <c r="R130" i="436"/>
  <c r="U130" i="436" s="1"/>
  <c r="R132" i="436"/>
  <c r="U132" i="436" s="1"/>
  <c r="R134" i="436"/>
  <c r="U134" i="436" s="1"/>
  <c r="R136" i="436"/>
  <c r="U136" i="436" s="1"/>
  <c r="R138" i="436"/>
  <c r="U138" i="436" s="1"/>
  <c r="R140" i="436"/>
  <c r="U140" i="436" s="1"/>
  <c r="R142" i="436"/>
  <c r="U142" i="436" s="1"/>
  <c r="R144" i="436"/>
  <c r="U144" i="436" s="1"/>
  <c r="R146" i="436"/>
  <c r="U146" i="436" s="1"/>
  <c r="R148" i="436"/>
  <c r="U148" i="436" s="1"/>
  <c r="Q57" i="437"/>
  <c r="T57" i="437" s="1"/>
  <c r="Q60" i="437"/>
  <c r="T60" i="437" s="1"/>
  <c r="Q65" i="437"/>
  <c r="T65" i="437" s="1"/>
  <c r="Q68" i="437"/>
  <c r="T68" i="437" s="1"/>
  <c r="Q73" i="437"/>
  <c r="T73" i="437" s="1"/>
  <c r="Q76" i="437"/>
  <c r="T76" i="437" s="1"/>
  <c r="Q81" i="437"/>
  <c r="T81" i="437" s="1"/>
  <c r="Q84" i="437"/>
  <c r="T84" i="437" s="1"/>
  <c r="R88" i="437"/>
  <c r="U88" i="437" s="1"/>
  <c r="Q89" i="437"/>
  <c r="T89" i="437" s="1"/>
  <c r="R92" i="437"/>
  <c r="U92" i="437" s="1"/>
  <c r="Q93" i="437"/>
  <c r="T93" i="437" s="1"/>
  <c r="T18" i="438"/>
  <c r="U17" i="438"/>
  <c r="M26" i="438"/>
  <c r="O26" i="438" s="1"/>
  <c r="M95" i="438"/>
  <c r="O95" i="438" s="1"/>
  <c r="L82" i="439"/>
  <c r="N82" i="439" s="1"/>
  <c r="M97" i="439"/>
  <c r="O97" i="439" s="1"/>
  <c r="R48" i="436"/>
  <c r="U48" i="436" s="1"/>
  <c r="R52" i="436"/>
  <c r="U52" i="436" s="1"/>
  <c r="R56" i="436"/>
  <c r="U56" i="436" s="1"/>
  <c r="R60" i="436"/>
  <c r="U60" i="436" s="1"/>
  <c r="R64" i="436"/>
  <c r="U64" i="436" s="1"/>
  <c r="R68" i="436"/>
  <c r="U68" i="436" s="1"/>
  <c r="R72" i="436"/>
  <c r="U72" i="436" s="1"/>
  <c r="R76" i="436"/>
  <c r="U76" i="436" s="1"/>
  <c r="R80" i="436"/>
  <c r="U80" i="436" s="1"/>
  <c r="R84" i="436"/>
  <c r="U84" i="436" s="1"/>
  <c r="R60" i="437"/>
  <c r="U60" i="437" s="1"/>
  <c r="R68" i="437"/>
  <c r="U68" i="437" s="1"/>
  <c r="R76" i="437"/>
  <c r="U76" i="437" s="1"/>
  <c r="R84" i="437"/>
  <c r="U84" i="437" s="1"/>
  <c r="Q85" i="437"/>
  <c r="T85" i="437" s="1"/>
  <c r="Q86" i="437"/>
  <c r="T86" i="437" s="1"/>
  <c r="R89" i="437"/>
  <c r="U89" i="437" s="1"/>
  <c r="Q90" i="437"/>
  <c r="T90" i="437" s="1"/>
  <c r="R93" i="437"/>
  <c r="U93" i="437" s="1"/>
  <c r="Q94" i="437"/>
  <c r="T94" i="437" s="1"/>
  <c r="Q100" i="437"/>
  <c r="T100" i="437" s="1"/>
  <c r="Q108" i="437"/>
  <c r="T108" i="437" s="1"/>
  <c r="Q116" i="437"/>
  <c r="T116" i="437" s="1"/>
  <c r="Q124" i="437"/>
  <c r="T124" i="437" s="1"/>
  <c r="Q132" i="437"/>
  <c r="T132" i="437" s="1"/>
  <c r="Q140" i="437"/>
  <c r="T140" i="437" s="1"/>
  <c r="Q148" i="437"/>
  <c r="T148" i="437" s="1"/>
  <c r="M25" i="438"/>
  <c r="O25" i="438" s="1"/>
  <c r="M66" i="438"/>
  <c r="O66" i="438" s="1"/>
  <c r="L143" i="438"/>
  <c r="N143" i="438" s="1"/>
  <c r="L16" i="439"/>
  <c r="N16" i="439" s="1"/>
  <c r="U18" i="439"/>
  <c r="T19" i="439"/>
  <c r="R55" i="437"/>
  <c r="U55" i="437" s="1"/>
  <c r="Q58" i="437"/>
  <c r="T58" i="437" s="1"/>
  <c r="R59" i="437"/>
  <c r="U59" i="437" s="1"/>
  <c r="Q62" i="437"/>
  <c r="T62" i="437" s="1"/>
  <c r="R63" i="437"/>
  <c r="U63" i="437" s="1"/>
  <c r="Q66" i="437"/>
  <c r="T66" i="437" s="1"/>
  <c r="R67" i="437"/>
  <c r="U67" i="437" s="1"/>
  <c r="Q70" i="437"/>
  <c r="T70" i="437" s="1"/>
  <c r="R71" i="437"/>
  <c r="U71" i="437" s="1"/>
  <c r="Q74" i="437"/>
  <c r="T74" i="437" s="1"/>
  <c r="R75" i="437"/>
  <c r="U75" i="437" s="1"/>
  <c r="Q78" i="437"/>
  <c r="T78" i="437" s="1"/>
  <c r="R79" i="437"/>
  <c r="U79" i="437" s="1"/>
  <c r="Q82" i="437"/>
  <c r="T82" i="437" s="1"/>
  <c r="R83" i="437"/>
  <c r="U83" i="437" s="1"/>
  <c r="Q95" i="437"/>
  <c r="T95" i="437" s="1"/>
  <c r="Q99" i="437"/>
  <c r="T99" i="437" s="1"/>
  <c r="Q103" i="437"/>
  <c r="T103" i="437" s="1"/>
  <c r="Q107" i="437"/>
  <c r="T107" i="437" s="1"/>
  <c r="Q111" i="437"/>
  <c r="T111" i="437" s="1"/>
  <c r="Q115" i="437"/>
  <c r="T115" i="437" s="1"/>
  <c r="Q119" i="437"/>
  <c r="T119" i="437" s="1"/>
  <c r="Q123" i="437"/>
  <c r="T123" i="437" s="1"/>
  <c r="Q127" i="437"/>
  <c r="T127" i="437" s="1"/>
  <c r="Q131" i="437"/>
  <c r="T131" i="437" s="1"/>
  <c r="Q135" i="437"/>
  <c r="T135" i="437" s="1"/>
  <c r="Q139" i="437"/>
  <c r="T139" i="437" s="1"/>
  <c r="Q143" i="437"/>
  <c r="T143" i="437" s="1"/>
  <c r="Q147" i="437"/>
  <c r="T147" i="437" s="1"/>
  <c r="M16" i="438"/>
  <c r="O16" i="438" s="1"/>
  <c r="M50" i="438"/>
  <c r="O50" i="438" s="1"/>
  <c r="M65" i="438"/>
  <c r="O65" i="438" s="1"/>
  <c r="L32" i="439"/>
  <c r="N32" i="439" s="1"/>
  <c r="R146" i="437"/>
  <c r="U146" i="437" s="1"/>
  <c r="R142" i="437"/>
  <c r="U142" i="437" s="1"/>
  <c r="R138" i="437"/>
  <c r="U138" i="437" s="1"/>
  <c r="R134" i="437"/>
  <c r="U134" i="437" s="1"/>
  <c r="R130" i="437"/>
  <c r="U130" i="437" s="1"/>
  <c r="R126" i="437"/>
  <c r="U126" i="437" s="1"/>
  <c r="R122" i="437"/>
  <c r="U122" i="437" s="1"/>
  <c r="R118" i="437"/>
  <c r="U118" i="437" s="1"/>
  <c r="R114" i="437"/>
  <c r="U114" i="437" s="1"/>
  <c r="R110" i="437"/>
  <c r="U110" i="437" s="1"/>
  <c r="R106" i="437"/>
  <c r="U106" i="437" s="1"/>
  <c r="R102" i="437"/>
  <c r="U102" i="437" s="1"/>
  <c r="R98" i="437"/>
  <c r="U98" i="437" s="1"/>
  <c r="R149" i="437"/>
  <c r="U149" i="437" s="1"/>
  <c r="R145" i="437"/>
  <c r="U145" i="437" s="1"/>
  <c r="R141" i="437"/>
  <c r="U141" i="437" s="1"/>
  <c r="R137" i="437"/>
  <c r="U137" i="437" s="1"/>
  <c r="R133" i="437"/>
  <c r="U133" i="437" s="1"/>
  <c r="R129" i="437"/>
  <c r="U129" i="437" s="1"/>
  <c r="R125" i="437"/>
  <c r="U125" i="437" s="1"/>
  <c r="R121" i="437"/>
  <c r="U121" i="437" s="1"/>
  <c r="R117" i="437"/>
  <c r="U117" i="437" s="1"/>
  <c r="R113" i="437"/>
  <c r="U113" i="437" s="1"/>
  <c r="R109" i="437"/>
  <c r="U109" i="437" s="1"/>
  <c r="R105" i="437"/>
  <c r="U105" i="437" s="1"/>
  <c r="R101" i="437"/>
  <c r="U101" i="437" s="1"/>
  <c r="R97" i="437"/>
  <c r="U97" i="437" s="1"/>
  <c r="Q55" i="437"/>
  <c r="T55" i="437" s="1"/>
  <c r="Q59" i="437"/>
  <c r="T59" i="437" s="1"/>
  <c r="Q63" i="437"/>
  <c r="T63" i="437" s="1"/>
  <c r="Q67" i="437"/>
  <c r="T67" i="437" s="1"/>
  <c r="Q71" i="437"/>
  <c r="T71" i="437" s="1"/>
  <c r="Q75" i="437"/>
  <c r="T75" i="437" s="1"/>
  <c r="Q79" i="437"/>
  <c r="T79" i="437" s="1"/>
  <c r="M21" i="438"/>
  <c r="O21" i="438" s="1"/>
  <c r="M22" i="438"/>
  <c r="O22" i="438" s="1"/>
  <c r="M29" i="438"/>
  <c r="O29" i="438" s="1"/>
  <c r="M30" i="438"/>
  <c r="O30" i="438" s="1"/>
  <c r="L102" i="438"/>
  <c r="N102" i="438" s="1"/>
  <c r="L107" i="438"/>
  <c r="N107" i="438" s="1"/>
  <c r="Q97" i="437"/>
  <c r="T97" i="437" s="1"/>
  <c r="Q101" i="437"/>
  <c r="T101" i="437" s="1"/>
  <c r="Q105" i="437"/>
  <c r="T105" i="437" s="1"/>
  <c r="Q109" i="437"/>
  <c r="T109" i="437" s="1"/>
  <c r="Q113" i="437"/>
  <c r="T113" i="437" s="1"/>
  <c r="Q117" i="437"/>
  <c r="T117" i="437" s="1"/>
  <c r="Q121" i="437"/>
  <c r="T121" i="437" s="1"/>
  <c r="Q125" i="437"/>
  <c r="T125" i="437" s="1"/>
  <c r="Q129" i="437"/>
  <c r="T129" i="437" s="1"/>
  <c r="Q133" i="437"/>
  <c r="T133" i="437" s="1"/>
  <c r="Q137" i="437"/>
  <c r="T137" i="437" s="1"/>
  <c r="Q141" i="437"/>
  <c r="T141" i="437" s="1"/>
  <c r="Q145" i="437"/>
  <c r="T145" i="437" s="1"/>
  <c r="Q149" i="437"/>
  <c r="T149" i="437" s="1"/>
  <c r="M20" i="438"/>
  <c r="O20" i="438" s="1"/>
  <c r="M24" i="438"/>
  <c r="O24" i="438" s="1"/>
  <c r="M28" i="438"/>
  <c r="O28" i="438" s="1"/>
  <c r="M33" i="438"/>
  <c r="O33" i="438" s="1"/>
  <c r="M35" i="438"/>
  <c r="O35" i="438" s="1"/>
  <c r="M42" i="438"/>
  <c r="O42" i="438" s="1"/>
  <c r="M58" i="438"/>
  <c r="O58" i="438" s="1"/>
  <c r="M74" i="438"/>
  <c r="O74" i="438" s="1"/>
  <c r="M84" i="438"/>
  <c r="O84" i="438" s="1"/>
  <c r="L91" i="438"/>
  <c r="N91" i="438" s="1"/>
  <c r="M116" i="438"/>
  <c r="O116" i="438" s="1"/>
  <c r="Q98" i="437"/>
  <c r="T98" i="437" s="1"/>
  <c r="Q102" i="437"/>
  <c r="T102" i="437" s="1"/>
  <c r="Q106" i="437"/>
  <c r="T106" i="437" s="1"/>
  <c r="Q110" i="437"/>
  <c r="T110" i="437" s="1"/>
  <c r="Q114" i="437"/>
  <c r="T114" i="437" s="1"/>
  <c r="Q118" i="437"/>
  <c r="T118" i="437" s="1"/>
  <c r="Q122" i="437"/>
  <c r="T122" i="437" s="1"/>
  <c r="Q126" i="437"/>
  <c r="T126" i="437" s="1"/>
  <c r="Q130" i="437"/>
  <c r="T130" i="437" s="1"/>
  <c r="Q134" i="437"/>
  <c r="T134" i="437" s="1"/>
  <c r="Q138" i="437"/>
  <c r="T138" i="437" s="1"/>
  <c r="Q142" i="437"/>
  <c r="T142" i="437" s="1"/>
  <c r="Q146" i="437"/>
  <c r="T146" i="437" s="1"/>
  <c r="M19" i="438"/>
  <c r="O19" i="438" s="1"/>
  <c r="M23" i="438"/>
  <c r="O23" i="438" s="1"/>
  <c r="M27" i="438"/>
  <c r="O27" i="438" s="1"/>
  <c r="M41" i="438"/>
  <c r="O41" i="438" s="1"/>
  <c r="M57" i="438"/>
  <c r="O57" i="438" s="1"/>
  <c r="M73" i="438"/>
  <c r="O73" i="438" s="1"/>
  <c r="L86" i="438"/>
  <c r="N86" i="438" s="1"/>
  <c r="M111" i="438"/>
  <c r="O111" i="438" s="1"/>
  <c r="L118" i="438"/>
  <c r="N118" i="438" s="1"/>
  <c r="M136" i="438"/>
  <c r="O136" i="438" s="1"/>
  <c r="M141" i="438"/>
  <c r="O141" i="438" s="1"/>
  <c r="M32" i="438"/>
  <c r="O32" i="438" s="1"/>
  <c r="L83" i="438"/>
  <c r="N83" i="438" s="1"/>
  <c r="L94" i="438"/>
  <c r="N94" i="438" s="1"/>
  <c r="L99" i="438"/>
  <c r="N99" i="438" s="1"/>
  <c r="L110" i="438"/>
  <c r="N110" i="438" s="1"/>
  <c r="L115" i="438"/>
  <c r="N115" i="438" s="1"/>
  <c r="L127" i="438"/>
  <c r="N127" i="438" s="1"/>
  <c r="L17" i="439"/>
  <c r="N17" i="439" s="1"/>
  <c r="L33" i="439"/>
  <c r="N33" i="439" s="1"/>
  <c r="M31" i="438"/>
  <c r="O31" i="438" s="1"/>
  <c r="M34" i="438"/>
  <c r="O34" i="438" s="1"/>
  <c r="M37" i="438"/>
  <c r="O37" i="438" s="1"/>
  <c r="M38" i="438"/>
  <c r="O38" i="438" s="1"/>
  <c r="M45" i="438"/>
  <c r="O45" i="438" s="1"/>
  <c r="M46" i="438"/>
  <c r="O46" i="438" s="1"/>
  <c r="M53" i="438"/>
  <c r="O53" i="438" s="1"/>
  <c r="M54" i="438"/>
  <c r="O54" i="438" s="1"/>
  <c r="M61" i="438"/>
  <c r="O61" i="438" s="1"/>
  <c r="M62" i="438"/>
  <c r="O62" i="438" s="1"/>
  <c r="M69" i="438"/>
  <c r="O69" i="438" s="1"/>
  <c r="M70" i="438"/>
  <c r="O70" i="438" s="1"/>
  <c r="M77" i="438"/>
  <c r="O77" i="438" s="1"/>
  <c r="M78" i="438"/>
  <c r="O78" i="438" s="1"/>
  <c r="M87" i="438"/>
  <c r="O87" i="438" s="1"/>
  <c r="M92" i="438"/>
  <c r="O92" i="438" s="1"/>
  <c r="M103" i="438"/>
  <c r="O103" i="438" s="1"/>
  <c r="M108" i="438"/>
  <c r="O108" i="438" s="1"/>
  <c r="M119" i="438"/>
  <c r="O119" i="438" s="1"/>
  <c r="M125" i="438"/>
  <c r="O125" i="438" s="1"/>
  <c r="L132" i="438"/>
  <c r="N132" i="438" s="1"/>
  <c r="L24" i="439"/>
  <c r="N24" i="439" s="1"/>
  <c r="M90" i="439"/>
  <c r="O90" i="439" s="1"/>
  <c r="M39" i="438"/>
  <c r="O39" i="438" s="1"/>
  <c r="M43" i="438"/>
  <c r="O43" i="438" s="1"/>
  <c r="M47" i="438"/>
  <c r="O47" i="438" s="1"/>
  <c r="M51" i="438"/>
  <c r="O51" i="438" s="1"/>
  <c r="M55" i="438"/>
  <c r="O55" i="438" s="1"/>
  <c r="M59" i="438"/>
  <c r="O59" i="438" s="1"/>
  <c r="M63" i="438"/>
  <c r="O63" i="438" s="1"/>
  <c r="M67" i="438"/>
  <c r="O67" i="438" s="1"/>
  <c r="M71" i="438"/>
  <c r="O71" i="438" s="1"/>
  <c r="M75" i="438"/>
  <c r="O75" i="438" s="1"/>
  <c r="M79" i="438"/>
  <c r="O79" i="438" s="1"/>
  <c r="L82" i="438"/>
  <c r="N82" i="438" s="1"/>
  <c r="L87" i="438"/>
  <c r="N87" i="438" s="1"/>
  <c r="L90" i="438"/>
  <c r="N90" i="438" s="1"/>
  <c r="L95" i="438"/>
  <c r="N95" i="438" s="1"/>
  <c r="L98" i="438"/>
  <c r="N98" i="438" s="1"/>
  <c r="L103" i="438"/>
  <c r="N103" i="438" s="1"/>
  <c r="L106" i="438"/>
  <c r="N106" i="438" s="1"/>
  <c r="L111" i="438"/>
  <c r="N111" i="438" s="1"/>
  <c r="L114" i="438"/>
  <c r="N114" i="438" s="1"/>
  <c r="L119" i="438"/>
  <c r="N119" i="438" s="1"/>
  <c r="L124" i="438"/>
  <c r="N124" i="438" s="1"/>
  <c r="L135" i="438"/>
  <c r="N135" i="438" s="1"/>
  <c r="L140" i="438"/>
  <c r="N140" i="438" s="1"/>
  <c r="L20" i="439"/>
  <c r="N20" i="439" s="1"/>
  <c r="L21" i="439"/>
  <c r="N21" i="439" s="1"/>
  <c r="L28" i="439"/>
  <c r="N28" i="439" s="1"/>
  <c r="L29" i="439"/>
  <c r="N29" i="439" s="1"/>
  <c r="M36" i="438"/>
  <c r="O36" i="438" s="1"/>
  <c r="M40" i="438"/>
  <c r="O40" i="438" s="1"/>
  <c r="M44" i="438"/>
  <c r="O44" i="438" s="1"/>
  <c r="M48" i="438"/>
  <c r="O48" i="438" s="1"/>
  <c r="M52" i="438"/>
  <c r="O52" i="438" s="1"/>
  <c r="M56" i="438"/>
  <c r="O56" i="438" s="1"/>
  <c r="M60" i="438"/>
  <c r="O60" i="438" s="1"/>
  <c r="M64" i="438"/>
  <c r="O64" i="438" s="1"/>
  <c r="M68" i="438"/>
  <c r="O68" i="438" s="1"/>
  <c r="M72" i="438"/>
  <c r="O72" i="438" s="1"/>
  <c r="M76" i="438"/>
  <c r="O76" i="438" s="1"/>
  <c r="M80" i="438"/>
  <c r="O80" i="438" s="1"/>
  <c r="M83" i="438"/>
  <c r="O83" i="438" s="1"/>
  <c r="M88" i="438"/>
  <c r="O88" i="438" s="1"/>
  <c r="M91" i="438"/>
  <c r="O91" i="438" s="1"/>
  <c r="M96" i="438"/>
  <c r="O96" i="438" s="1"/>
  <c r="M99" i="438"/>
  <c r="O99" i="438" s="1"/>
  <c r="M104" i="438"/>
  <c r="O104" i="438" s="1"/>
  <c r="M107" i="438"/>
  <c r="O107" i="438" s="1"/>
  <c r="M112" i="438"/>
  <c r="O112" i="438" s="1"/>
  <c r="M115" i="438"/>
  <c r="O115" i="438" s="1"/>
  <c r="M120" i="438"/>
  <c r="O120" i="438" s="1"/>
  <c r="M128" i="438"/>
  <c r="O128" i="438" s="1"/>
  <c r="M133" i="438"/>
  <c r="O133" i="438" s="1"/>
  <c r="M144" i="438"/>
  <c r="O144" i="438" s="1"/>
  <c r="M121" i="438"/>
  <c r="O121" i="438" s="1"/>
  <c r="M124" i="438"/>
  <c r="O124" i="438" s="1"/>
  <c r="M129" i="438"/>
  <c r="O129" i="438" s="1"/>
  <c r="M132" i="438"/>
  <c r="O132" i="438" s="1"/>
  <c r="M137" i="438"/>
  <c r="O137" i="438" s="1"/>
  <c r="M140" i="438"/>
  <c r="O140" i="438" s="1"/>
  <c r="M145" i="438"/>
  <c r="O145" i="438" s="1"/>
  <c r="L19" i="439"/>
  <c r="N19" i="439" s="1"/>
  <c r="L23" i="439"/>
  <c r="N23" i="439" s="1"/>
  <c r="L27" i="439"/>
  <c r="N27" i="439" s="1"/>
  <c r="L31" i="439"/>
  <c r="N31" i="439" s="1"/>
  <c r="L34" i="439"/>
  <c r="N34" i="439" s="1"/>
  <c r="L128" i="439"/>
  <c r="N128" i="439" s="1"/>
  <c r="M141" i="439"/>
  <c r="O141" i="439" s="1"/>
  <c r="L123" i="438"/>
  <c r="N123" i="438" s="1"/>
  <c r="L128" i="438"/>
  <c r="N128" i="438" s="1"/>
  <c r="L131" i="438"/>
  <c r="N131" i="438" s="1"/>
  <c r="L136" i="438"/>
  <c r="N136" i="438" s="1"/>
  <c r="L139" i="438"/>
  <c r="N139" i="438" s="1"/>
  <c r="L144" i="438"/>
  <c r="N144" i="438" s="1"/>
  <c r="L18" i="439"/>
  <c r="N18" i="439" s="1"/>
  <c r="L22" i="439"/>
  <c r="N22" i="439" s="1"/>
  <c r="L26" i="439"/>
  <c r="N26" i="439" s="1"/>
  <c r="L30" i="439"/>
  <c r="N30" i="439" s="1"/>
  <c r="M108" i="439"/>
  <c r="O108" i="439" s="1"/>
  <c r="M82" i="439"/>
  <c r="O82" i="439" s="1"/>
  <c r="L85" i="439"/>
  <c r="N85" i="439" s="1"/>
  <c r="L96" i="439"/>
  <c r="N96" i="439" s="1"/>
  <c r="L107" i="439"/>
  <c r="N107" i="439" s="1"/>
  <c r="M87" i="439"/>
  <c r="O87" i="439" s="1"/>
  <c r="L90" i="439"/>
  <c r="N90" i="439" s="1"/>
  <c r="M109" i="439"/>
  <c r="O109" i="439" s="1"/>
  <c r="M114" i="439"/>
  <c r="O114" i="439" s="1"/>
  <c r="M83" i="439"/>
  <c r="O83" i="439" s="1"/>
  <c r="M86" i="439"/>
  <c r="O86" i="439" s="1"/>
  <c r="M91" i="439"/>
  <c r="O91" i="439" s="1"/>
  <c r="M100" i="439"/>
  <c r="O100" i="439" s="1"/>
  <c r="M105" i="439"/>
  <c r="O105" i="439" s="1"/>
  <c r="L112" i="439"/>
  <c r="N112" i="439" s="1"/>
  <c r="L117" i="439"/>
  <c r="N117" i="439" s="1"/>
  <c r="L144" i="439"/>
  <c r="N144" i="439" s="1"/>
  <c r="L81" i="439"/>
  <c r="N81" i="439" s="1"/>
  <c r="L86" i="439"/>
  <c r="N86" i="439" s="1"/>
  <c r="L89" i="439"/>
  <c r="N89" i="439" s="1"/>
  <c r="L99" i="439"/>
  <c r="N99" i="439" s="1"/>
  <c r="L104" i="439"/>
  <c r="N104" i="439" s="1"/>
  <c r="M125" i="439"/>
  <c r="O125" i="439" s="1"/>
  <c r="M130" i="439"/>
  <c r="O130" i="439" s="1"/>
  <c r="M93" i="439"/>
  <c r="O93" i="439" s="1"/>
  <c r="M96" i="439"/>
  <c r="O96" i="439" s="1"/>
  <c r="M101" i="439"/>
  <c r="O101" i="439" s="1"/>
  <c r="M104" i="439"/>
  <c r="O104" i="439" s="1"/>
  <c r="M117" i="439"/>
  <c r="O117" i="439" s="1"/>
  <c r="L120" i="439"/>
  <c r="N120" i="439" s="1"/>
  <c r="M133" i="439"/>
  <c r="O133" i="439" s="1"/>
  <c r="L136" i="439"/>
  <c r="N136" i="439" s="1"/>
  <c r="L95" i="439"/>
  <c r="N95" i="439" s="1"/>
  <c r="L100" i="439"/>
  <c r="N100" i="439" s="1"/>
  <c r="L103" i="439"/>
  <c r="N103" i="439" s="1"/>
  <c r="L108" i="439"/>
  <c r="N108" i="439" s="1"/>
  <c r="L109" i="439"/>
  <c r="N109" i="439" s="1"/>
  <c r="M122" i="439"/>
  <c r="O122" i="439" s="1"/>
  <c r="L125" i="439"/>
  <c r="N125" i="439" s="1"/>
  <c r="M138" i="439"/>
  <c r="O138" i="439" s="1"/>
  <c r="L141" i="439"/>
  <c r="N141" i="439" s="1"/>
  <c r="L113" i="439"/>
  <c r="N113" i="439" s="1"/>
  <c r="L116" i="439"/>
  <c r="N116" i="439" s="1"/>
  <c r="L121" i="439"/>
  <c r="N121" i="439" s="1"/>
  <c r="L124" i="439"/>
  <c r="N124" i="439" s="1"/>
  <c r="L129" i="439"/>
  <c r="N129" i="439" s="1"/>
  <c r="L132" i="439"/>
  <c r="N132" i="439" s="1"/>
  <c r="L137" i="439"/>
  <c r="N137" i="439" s="1"/>
  <c r="L140" i="439"/>
  <c r="N140" i="439" s="1"/>
  <c r="L145" i="439"/>
  <c r="N145" i="439" s="1"/>
  <c r="M110" i="439"/>
  <c r="O110" i="439" s="1"/>
  <c r="M113" i="439"/>
  <c r="O113" i="439" s="1"/>
  <c r="M118" i="439"/>
  <c r="O118" i="439" s="1"/>
  <c r="M121" i="439"/>
  <c r="O121" i="439" s="1"/>
  <c r="M126" i="439"/>
  <c r="O126" i="439" s="1"/>
  <c r="M129" i="439"/>
  <c r="O129" i="439" s="1"/>
  <c r="M134" i="439"/>
  <c r="O134" i="439" s="1"/>
  <c r="M137" i="439"/>
  <c r="O137" i="439" s="1"/>
  <c r="M142" i="439"/>
  <c r="O142" i="439" s="1"/>
  <c r="M145" i="439"/>
  <c r="O145" i="439" s="1"/>
  <c r="Q82" i="430"/>
  <c r="T82" i="430" s="1"/>
  <c r="L143" i="433"/>
  <c r="N143" i="433" s="1"/>
  <c r="L139" i="433"/>
  <c r="N139" i="433" s="1"/>
  <c r="L135" i="433"/>
  <c r="N135" i="433" s="1"/>
  <c r="L131" i="433"/>
  <c r="N131" i="433" s="1"/>
  <c r="L127" i="433"/>
  <c r="N127" i="433" s="1"/>
  <c r="L123" i="433"/>
  <c r="N123" i="433" s="1"/>
  <c r="L119" i="433"/>
  <c r="N119" i="433" s="1"/>
  <c r="L115" i="433"/>
  <c r="N115" i="433" s="1"/>
  <c r="L136" i="433"/>
  <c r="N136" i="433" s="1"/>
  <c r="L120" i="433"/>
  <c r="N120" i="433" s="1"/>
  <c r="L132" i="433"/>
  <c r="N132" i="433" s="1"/>
  <c r="L116" i="433"/>
  <c r="N116" i="433" s="1"/>
  <c r="L111" i="433"/>
  <c r="N111" i="433" s="1"/>
  <c r="L140" i="433"/>
  <c r="N140" i="433" s="1"/>
  <c r="L124" i="433"/>
  <c r="N124" i="433" s="1"/>
  <c r="L114" i="433"/>
  <c r="N114" i="433" s="1"/>
  <c r="L108" i="433"/>
  <c r="N108" i="433" s="1"/>
  <c r="L104" i="433"/>
  <c r="N104" i="433" s="1"/>
  <c r="L100" i="433"/>
  <c r="N100" i="433" s="1"/>
  <c r="L96" i="433"/>
  <c r="N96" i="433" s="1"/>
  <c r="L92" i="433"/>
  <c r="N92" i="433" s="1"/>
  <c r="L88" i="433"/>
  <c r="N88" i="433" s="1"/>
  <c r="L84" i="433"/>
  <c r="N84" i="433" s="1"/>
  <c r="L80" i="433"/>
  <c r="N80" i="433" s="1"/>
  <c r="L79" i="433"/>
  <c r="N79" i="433" s="1"/>
  <c r="L78" i="433"/>
  <c r="N78" i="433" s="1"/>
  <c r="L77" i="433"/>
  <c r="N77" i="433" s="1"/>
  <c r="L76" i="433"/>
  <c r="N76" i="433" s="1"/>
  <c r="L75" i="433"/>
  <c r="N75" i="433" s="1"/>
  <c r="L74" i="433"/>
  <c r="N74" i="433" s="1"/>
  <c r="L73" i="433"/>
  <c r="N73" i="433" s="1"/>
  <c r="L72" i="433"/>
  <c r="N72" i="433" s="1"/>
  <c r="L71" i="433"/>
  <c r="N71" i="433" s="1"/>
  <c r="L70" i="433"/>
  <c r="N70" i="433" s="1"/>
  <c r="L107" i="433"/>
  <c r="N107" i="433" s="1"/>
  <c r="L91" i="433"/>
  <c r="N91" i="433" s="1"/>
  <c r="L69" i="433"/>
  <c r="N69" i="433" s="1"/>
  <c r="L68" i="433"/>
  <c r="N68" i="433" s="1"/>
  <c r="L67" i="433"/>
  <c r="N67" i="433" s="1"/>
  <c r="L65" i="433"/>
  <c r="N65" i="433" s="1"/>
  <c r="L63" i="433"/>
  <c r="N63" i="433" s="1"/>
  <c r="L61" i="433"/>
  <c r="N61" i="433" s="1"/>
  <c r="L144" i="433"/>
  <c r="N144" i="433" s="1"/>
  <c r="L99" i="433"/>
  <c r="N99" i="433" s="1"/>
  <c r="L83" i="433"/>
  <c r="N83" i="433" s="1"/>
  <c r="L95" i="433"/>
  <c r="N95" i="433" s="1"/>
  <c r="L103" i="433"/>
  <c r="N103" i="433" s="1"/>
  <c r="L128" i="433"/>
  <c r="N128" i="433" s="1"/>
  <c r="L19" i="433"/>
  <c r="N19" i="433" s="1"/>
  <c r="L110" i="433"/>
  <c r="N110" i="433" s="1"/>
  <c r="L87" i="433"/>
  <c r="N87" i="433" s="1"/>
  <c r="L22" i="433"/>
  <c r="N22" i="433" s="1"/>
  <c r="L20" i="433"/>
  <c r="N20" i="433" s="1"/>
  <c r="L16" i="433"/>
  <c r="N16" i="433" s="1"/>
  <c r="M144" i="433"/>
  <c r="O144" i="433" s="1"/>
  <c r="M140" i="433"/>
  <c r="O140" i="433" s="1"/>
  <c r="M136" i="433"/>
  <c r="O136" i="433" s="1"/>
  <c r="M132" i="433"/>
  <c r="O132" i="433" s="1"/>
  <c r="M128" i="433"/>
  <c r="O128" i="433" s="1"/>
  <c r="M124" i="433"/>
  <c r="O124" i="433" s="1"/>
  <c r="M120" i="433"/>
  <c r="O120" i="433" s="1"/>
  <c r="M116" i="433"/>
  <c r="O116" i="433" s="1"/>
  <c r="M133" i="433"/>
  <c r="O133" i="433" s="1"/>
  <c r="M117" i="433"/>
  <c r="O117" i="433" s="1"/>
  <c r="M145" i="433"/>
  <c r="O145" i="433" s="1"/>
  <c r="M129" i="433"/>
  <c r="O129" i="433" s="1"/>
  <c r="M137" i="433"/>
  <c r="O137" i="433" s="1"/>
  <c r="M121" i="433"/>
  <c r="O121" i="433" s="1"/>
  <c r="M113" i="433"/>
  <c r="O113" i="433" s="1"/>
  <c r="M112" i="433"/>
  <c r="O112" i="433" s="1"/>
  <c r="M105" i="433"/>
  <c r="O105" i="433" s="1"/>
  <c r="M101" i="433"/>
  <c r="O101" i="433" s="1"/>
  <c r="M97" i="433"/>
  <c r="O97" i="433" s="1"/>
  <c r="M93" i="433"/>
  <c r="O93" i="433" s="1"/>
  <c r="M89" i="433"/>
  <c r="O89" i="433" s="1"/>
  <c r="M85" i="433"/>
  <c r="O85" i="433" s="1"/>
  <c r="M81" i="433"/>
  <c r="O81" i="433" s="1"/>
  <c r="M125" i="433"/>
  <c r="O125" i="433" s="1"/>
  <c r="M104" i="433"/>
  <c r="O104" i="433" s="1"/>
  <c r="M88" i="433"/>
  <c r="O88" i="433" s="1"/>
  <c r="M78" i="433"/>
  <c r="O78" i="433" s="1"/>
  <c r="M74" i="433"/>
  <c r="O74" i="433" s="1"/>
  <c r="M70" i="433"/>
  <c r="O70" i="433" s="1"/>
  <c r="M96" i="433"/>
  <c r="O96" i="433" s="1"/>
  <c r="M80" i="433"/>
  <c r="O80" i="433" s="1"/>
  <c r="M76" i="433"/>
  <c r="O76" i="433" s="1"/>
  <c r="M72" i="433"/>
  <c r="O72" i="433" s="1"/>
  <c r="M141" i="433"/>
  <c r="O141" i="433" s="1"/>
  <c r="M109" i="433"/>
  <c r="O109" i="433" s="1"/>
  <c r="M100" i="433"/>
  <c r="O100" i="433" s="1"/>
  <c r="M75" i="433"/>
  <c r="O75" i="433" s="1"/>
  <c r="M67" i="433"/>
  <c r="O67" i="433" s="1"/>
  <c r="M65" i="433"/>
  <c r="O65" i="433" s="1"/>
  <c r="M63" i="433"/>
  <c r="O63" i="433" s="1"/>
  <c r="M61" i="433"/>
  <c r="O61" i="433" s="1"/>
  <c r="M22" i="433"/>
  <c r="O22" i="433" s="1"/>
  <c r="M21" i="433"/>
  <c r="O21" i="433" s="1"/>
  <c r="M20" i="433"/>
  <c r="O20" i="433" s="1"/>
  <c r="M19" i="433"/>
  <c r="O19" i="433" s="1"/>
  <c r="M18" i="433"/>
  <c r="O18" i="433" s="1"/>
  <c r="M17" i="433"/>
  <c r="O17" i="433" s="1"/>
  <c r="M16" i="433"/>
  <c r="O16" i="433" s="1"/>
  <c r="M84" i="433"/>
  <c r="O84" i="433" s="1"/>
  <c r="M79" i="433"/>
  <c r="O79" i="433" s="1"/>
  <c r="M71" i="433"/>
  <c r="O71" i="433" s="1"/>
  <c r="M69" i="433"/>
  <c r="O69" i="433" s="1"/>
  <c r="M66" i="433"/>
  <c r="O66" i="433" s="1"/>
  <c r="M64" i="433"/>
  <c r="O64" i="433" s="1"/>
  <c r="M62" i="433"/>
  <c r="O62" i="433" s="1"/>
  <c r="M108" i="433"/>
  <c r="O108" i="433" s="1"/>
  <c r="M73" i="433"/>
  <c r="O73" i="433" s="1"/>
  <c r="M68" i="433"/>
  <c r="O68" i="433" s="1"/>
  <c r="M57" i="433"/>
  <c r="O57" i="433" s="1"/>
  <c r="M53" i="433"/>
  <c r="O53" i="433" s="1"/>
  <c r="M49" i="433"/>
  <c r="O49" i="433" s="1"/>
  <c r="M45" i="433"/>
  <c r="O45" i="433" s="1"/>
  <c r="M41" i="433"/>
  <c r="O41" i="433" s="1"/>
  <c r="M37" i="433"/>
  <c r="O37" i="433" s="1"/>
  <c r="M33" i="433"/>
  <c r="O33" i="433" s="1"/>
  <c r="M29" i="433"/>
  <c r="O29" i="433" s="1"/>
  <c r="M25" i="433"/>
  <c r="O25" i="433" s="1"/>
  <c r="M59" i="433"/>
  <c r="O59" i="433" s="1"/>
  <c r="M51" i="433"/>
  <c r="O51" i="433" s="1"/>
  <c r="M35" i="433"/>
  <c r="O35" i="433" s="1"/>
  <c r="M55" i="433"/>
  <c r="O55" i="433" s="1"/>
  <c r="M39" i="433"/>
  <c r="O39" i="433" s="1"/>
  <c r="M23" i="433"/>
  <c r="O23" i="433" s="1"/>
  <c r="M92" i="433"/>
  <c r="O92" i="433" s="1"/>
  <c r="M77" i="433"/>
  <c r="O77" i="433" s="1"/>
  <c r="M47" i="433"/>
  <c r="O47" i="433" s="1"/>
  <c r="M31" i="433"/>
  <c r="O31" i="433" s="1"/>
  <c r="M43" i="433"/>
  <c r="O43" i="433" s="1"/>
  <c r="M27" i="433"/>
  <c r="O27" i="433" s="1"/>
  <c r="M142" i="434"/>
  <c r="O142" i="434" s="1"/>
  <c r="M138" i="434"/>
  <c r="O138" i="434" s="1"/>
  <c r="M134" i="434"/>
  <c r="O134" i="434" s="1"/>
  <c r="M130" i="434"/>
  <c r="O130" i="434" s="1"/>
  <c r="M126" i="434"/>
  <c r="O126" i="434" s="1"/>
  <c r="M122" i="434"/>
  <c r="O122" i="434" s="1"/>
  <c r="M118" i="434"/>
  <c r="O118" i="434" s="1"/>
  <c r="M114" i="434"/>
  <c r="O114" i="434" s="1"/>
  <c r="M131" i="434"/>
  <c r="O131" i="434" s="1"/>
  <c r="M115" i="434"/>
  <c r="O115" i="434" s="1"/>
  <c r="M100" i="434"/>
  <c r="O100" i="434" s="1"/>
  <c r="M96" i="434"/>
  <c r="O96" i="434" s="1"/>
  <c r="M92" i="434"/>
  <c r="O92" i="434" s="1"/>
  <c r="M88" i="434"/>
  <c r="O88" i="434" s="1"/>
  <c r="M139" i="434"/>
  <c r="O139" i="434" s="1"/>
  <c r="M123" i="434"/>
  <c r="O123" i="434" s="1"/>
  <c r="M111" i="434"/>
  <c r="O111" i="434" s="1"/>
  <c r="M110" i="434"/>
  <c r="O110" i="434" s="1"/>
  <c r="M106" i="434"/>
  <c r="O106" i="434" s="1"/>
  <c r="M135" i="434"/>
  <c r="O135" i="434" s="1"/>
  <c r="M119" i="434"/>
  <c r="O119" i="434" s="1"/>
  <c r="M97" i="434"/>
  <c r="O97" i="434" s="1"/>
  <c r="M84" i="434"/>
  <c r="O84" i="434" s="1"/>
  <c r="M81" i="434"/>
  <c r="O81" i="434" s="1"/>
  <c r="M143" i="434"/>
  <c r="O143" i="434" s="1"/>
  <c r="M105" i="434"/>
  <c r="O105" i="434" s="1"/>
  <c r="M89" i="434"/>
  <c r="O89" i="434" s="1"/>
  <c r="M83" i="434"/>
  <c r="O83" i="434" s="1"/>
  <c r="M127" i="434"/>
  <c r="O127" i="434" s="1"/>
  <c r="M101" i="434"/>
  <c r="O101" i="434" s="1"/>
  <c r="M93" i="434"/>
  <c r="O93" i="434" s="1"/>
  <c r="M62" i="434"/>
  <c r="O62" i="434" s="1"/>
  <c r="M61" i="434"/>
  <c r="O61" i="434" s="1"/>
  <c r="M60" i="434"/>
  <c r="O60" i="434" s="1"/>
  <c r="M59" i="434"/>
  <c r="O59" i="434" s="1"/>
  <c r="M58" i="434"/>
  <c r="O58" i="434" s="1"/>
  <c r="M57" i="434"/>
  <c r="O57" i="434" s="1"/>
  <c r="M56" i="434"/>
  <c r="O56" i="434" s="1"/>
  <c r="M55" i="434"/>
  <c r="O55" i="434" s="1"/>
  <c r="M54" i="434"/>
  <c r="O54" i="434" s="1"/>
  <c r="M53" i="434"/>
  <c r="O53" i="434" s="1"/>
  <c r="M52" i="434"/>
  <c r="O52" i="434" s="1"/>
  <c r="M51" i="434"/>
  <c r="O51" i="434" s="1"/>
  <c r="M50" i="434"/>
  <c r="O50" i="434" s="1"/>
  <c r="M49" i="434"/>
  <c r="O49" i="434" s="1"/>
  <c r="M48" i="434"/>
  <c r="O48" i="434" s="1"/>
  <c r="M47" i="434"/>
  <c r="O47" i="434" s="1"/>
  <c r="M46" i="434"/>
  <c r="O46" i="434" s="1"/>
  <c r="M45" i="434"/>
  <c r="O45" i="434" s="1"/>
  <c r="M44" i="434"/>
  <c r="O44" i="434" s="1"/>
  <c r="M43" i="434"/>
  <c r="O43" i="434" s="1"/>
  <c r="M82" i="434"/>
  <c r="O82" i="434" s="1"/>
  <c r="M65" i="434"/>
  <c r="O65" i="434" s="1"/>
  <c r="M42" i="434"/>
  <c r="O42" i="434" s="1"/>
  <c r="M41" i="434"/>
  <c r="O41" i="434" s="1"/>
  <c r="M40" i="434"/>
  <c r="O40" i="434" s="1"/>
  <c r="L141" i="434"/>
  <c r="N141" i="434" s="1"/>
  <c r="L137" i="434"/>
  <c r="N137" i="434" s="1"/>
  <c r="L133" i="434"/>
  <c r="N133" i="434" s="1"/>
  <c r="L129" i="434"/>
  <c r="N129" i="434" s="1"/>
  <c r="L125" i="434"/>
  <c r="N125" i="434" s="1"/>
  <c r="L121" i="434"/>
  <c r="N121" i="434" s="1"/>
  <c r="L117" i="434"/>
  <c r="N117" i="434" s="1"/>
  <c r="L134" i="434"/>
  <c r="N134" i="434" s="1"/>
  <c r="L118" i="434"/>
  <c r="N118" i="434" s="1"/>
  <c r="L109" i="434"/>
  <c r="N109" i="434" s="1"/>
  <c r="L99" i="434"/>
  <c r="N99" i="434" s="1"/>
  <c r="L95" i="434"/>
  <c r="N95" i="434" s="1"/>
  <c r="L91" i="434"/>
  <c r="N91" i="434" s="1"/>
  <c r="L87" i="434"/>
  <c r="N87" i="434" s="1"/>
  <c r="L142" i="434"/>
  <c r="N142" i="434" s="1"/>
  <c r="L126" i="434"/>
  <c r="N126" i="434" s="1"/>
  <c r="L112" i="434"/>
  <c r="N112" i="434" s="1"/>
  <c r="L105" i="434"/>
  <c r="N105" i="434" s="1"/>
  <c r="L138" i="434"/>
  <c r="N138" i="434" s="1"/>
  <c r="L122" i="434"/>
  <c r="N122" i="434" s="1"/>
  <c r="L100" i="434"/>
  <c r="N100" i="434" s="1"/>
  <c r="L80" i="434"/>
  <c r="N80" i="434" s="1"/>
  <c r="L79" i="434"/>
  <c r="N79" i="434" s="1"/>
  <c r="L130" i="434"/>
  <c r="N130" i="434" s="1"/>
  <c r="L108" i="434"/>
  <c r="N108" i="434" s="1"/>
  <c r="L92" i="434"/>
  <c r="N92" i="434" s="1"/>
  <c r="L114" i="434"/>
  <c r="N114" i="434" s="1"/>
  <c r="L113" i="434"/>
  <c r="N113" i="434" s="1"/>
  <c r="L104" i="434"/>
  <c r="N104" i="434" s="1"/>
  <c r="L88" i="434"/>
  <c r="N88" i="434" s="1"/>
  <c r="L81" i="434"/>
  <c r="N81" i="434" s="1"/>
  <c r="L96" i="434"/>
  <c r="N96" i="434" s="1"/>
  <c r="L84" i="434"/>
  <c r="N84" i="434" s="1"/>
  <c r="L62" i="434"/>
  <c r="N62" i="434" s="1"/>
  <c r="L58" i="434"/>
  <c r="N58" i="434" s="1"/>
  <c r="L54" i="434"/>
  <c r="N54" i="434" s="1"/>
  <c r="L50" i="434"/>
  <c r="N50" i="434" s="1"/>
  <c r="L46" i="434"/>
  <c r="N46" i="434" s="1"/>
  <c r="L39" i="434"/>
  <c r="N39" i="434" s="1"/>
  <c r="L60" i="434"/>
  <c r="N60" i="434" s="1"/>
  <c r="L56" i="434"/>
  <c r="N56" i="434" s="1"/>
  <c r="L52" i="434"/>
  <c r="N52" i="434" s="1"/>
  <c r="L48" i="434"/>
  <c r="N48" i="434" s="1"/>
  <c r="L44" i="434"/>
  <c r="N44" i="434" s="1"/>
  <c r="L59" i="434"/>
  <c r="N59" i="434" s="1"/>
  <c r="L55" i="434"/>
  <c r="N55" i="434" s="1"/>
  <c r="L51" i="434"/>
  <c r="N51" i="434" s="1"/>
  <c r="L47" i="434"/>
  <c r="N47" i="434" s="1"/>
  <c r="L43" i="434"/>
  <c r="N43" i="434" s="1"/>
  <c r="L42" i="434"/>
  <c r="N42" i="434" s="1"/>
  <c r="L41" i="434"/>
  <c r="N41" i="434" s="1"/>
  <c r="L40" i="434"/>
  <c r="N40" i="434" s="1"/>
  <c r="L57" i="434"/>
  <c r="N57" i="434" s="1"/>
  <c r="L61" i="434"/>
  <c r="N61" i="434" s="1"/>
  <c r="L45" i="434"/>
  <c r="N45" i="434" s="1"/>
  <c r="L53" i="434"/>
  <c r="N53" i="434" s="1"/>
  <c r="L49" i="434"/>
  <c r="N49" i="434" s="1"/>
  <c r="R81" i="430"/>
  <c r="U81" i="430" s="1"/>
  <c r="R77" i="430"/>
  <c r="U77" i="430" s="1"/>
  <c r="R73" i="430"/>
  <c r="U73" i="430" s="1"/>
  <c r="R69" i="430"/>
  <c r="U69" i="430" s="1"/>
  <c r="R65" i="430"/>
  <c r="U65" i="430" s="1"/>
  <c r="R61" i="430"/>
  <c r="U61" i="430" s="1"/>
  <c r="R57" i="430"/>
  <c r="U57" i="430" s="1"/>
  <c r="R53" i="430"/>
  <c r="U53" i="430" s="1"/>
  <c r="R49" i="430"/>
  <c r="U49" i="430" s="1"/>
  <c r="R45" i="430"/>
  <c r="U45" i="430" s="1"/>
  <c r="R41" i="430"/>
  <c r="U41" i="430" s="1"/>
  <c r="R37" i="430"/>
  <c r="U37" i="430" s="1"/>
  <c r="R33" i="430"/>
  <c r="U33" i="430" s="1"/>
  <c r="R29" i="430"/>
  <c r="U29" i="430" s="1"/>
  <c r="R25" i="430"/>
  <c r="U25" i="430" s="1"/>
  <c r="R21" i="430"/>
  <c r="U21" i="430" s="1"/>
  <c r="R36" i="430"/>
  <c r="U36" i="430" s="1"/>
  <c r="R34" i="430"/>
  <c r="U34" i="430" s="1"/>
  <c r="R70" i="430"/>
  <c r="U70" i="430" s="1"/>
  <c r="R68" i="430"/>
  <c r="U68" i="430" s="1"/>
  <c r="R66" i="430"/>
  <c r="U66" i="430" s="1"/>
  <c r="R64" i="430"/>
  <c r="U64" i="430" s="1"/>
  <c r="R62" i="430"/>
  <c r="U62" i="430" s="1"/>
  <c r="R60" i="430"/>
  <c r="U60" i="430" s="1"/>
  <c r="R58" i="430"/>
  <c r="U58" i="430" s="1"/>
  <c r="R56" i="430"/>
  <c r="U56" i="430" s="1"/>
  <c r="R54" i="430"/>
  <c r="U54" i="430" s="1"/>
  <c r="R52" i="430"/>
  <c r="U52" i="430" s="1"/>
  <c r="R50" i="430"/>
  <c r="U50" i="430" s="1"/>
  <c r="R48" i="430"/>
  <c r="U48" i="430" s="1"/>
  <c r="R46" i="430"/>
  <c r="U46" i="430" s="1"/>
  <c r="R44" i="430"/>
  <c r="U44" i="430" s="1"/>
  <c r="R42" i="430"/>
  <c r="U42" i="430" s="1"/>
  <c r="R40" i="430"/>
  <c r="U40" i="430" s="1"/>
  <c r="R38" i="430"/>
  <c r="U38" i="430" s="1"/>
  <c r="R32" i="430"/>
  <c r="U32" i="430" s="1"/>
  <c r="R24" i="430"/>
  <c r="U24" i="430" s="1"/>
  <c r="R76" i="430"/>
  <c r="U76" i="430" s="1"/>
  <c r="R84" i="430"/>
  <c r="U84" i="430" s="1"/>
  <c r="Q20" i="431"/>
  <c r="T20" i="431" s="1"/>
  <c r="R26" i="430"/>
  <c r="U26" i="430" s="1"/>
  <c r="Q33" i="430"/>
  <c r="T33" i="430" s="1"/>
  <c r="Q41" i="430"/>
  <c r="T41" i="430" s="1"/>
  <c r="W41" i="430" s="1"/>
  <c r="Q49" i="430"/>
  <c r="T49" i="430" s="1"/>
  <c r="Q57" i="430"/>
  <c r="T57" i="430" s="1"/>
  <c r="Q65" i="430"/>
  <c r="T65" i="430" s="1"/>
  <c r="Q73" i="430"/>
  <c r="T73" i="430" s="1"/>
  <c r="W73" i="430" s="1"/>
  <c r="R78" i="430"/>
  <c r="U78" i="430" s="1"/>
  <c r="Q81" i="430"/>
  <c r="T81" i="430" s="1"/>
  <c r="R86" i="430"/>
  <c r="U86" i="430" s="1"/>
  <c r="R87" i="430"/>
  <c r="U87" i="430" s="1"/>
  <c r="Q91" i="430"/>
  <c r="T91" i="430" s="1"/>
  <c r="Q93" i="430"/>
  <c r="T93" i="430" s="1"/>
  <c r="Q95" i="430"/>
  <c r="T95" i="430" s="1"/>
  <c r="Q97" i="430"/>
  <c r="T97" i="430" s="1"/>
  <c r="Q99" i="430"/>
  <c r="T99" i="430" s="1"/>
  <c r="Q101" i="430"/>
  <c r="T101" i="430" s="1"/>
  <c r="Q103" i="430"/>
  <c r="T103" i="430" s="1"/>
  <c r="Q105" i="430"/>
  <c r="T105" i="430" s="1"/>
  <c r="Q107" i="430"/>
  <c r="T107" i="430" s="1"/>
  <c r="Q109" i="430"/>
  <c r="T109" i="430" s="1"/>
  <c r="Q111" i="430"/>
  <c r="T111" i="430" s="1"/>
  <c r="Q113" i="430"/>
  <c r="T113" i="430" s="1"/>
  <c r="Q115" i="430"/>
  <c r="T115" i="430" s="1"/>
  <c r="Q117" i="430"/>
  <c r="T117" i="430" s="1"/>
  <c r="Q119" i="430"/>
  <c r="T119" i="430" s="1"/>
  <c r="Q121" i="430"/>
  <c r="T121" i="430" s="1"/>
  <c r="Q123" i="430"/>
  <c r="T123" i="430" s="1"/>
  <c r="Q125" i="430"/>
  <c r="T125" i="430" s="1"/>
  <c r="Q127" i="430"/>
  <c r="T127" i="430" s="1"/>
  <c r="Q129" i="430"/>
  <c r="T129" i="430" s="1"/>
  <c r="Q131" i="430"/>
  <c r="T131" i="430" s="1"/>
  <c r="Q133" i="430"/>
  <c r="T133" i="430" s="1"/>
  <c r="Q135" i="430"/>
  <c r="T135" i="430" s="1"/>
  <c r="Q137" i="430"/>
  <c r="T137" i="430" s="1"/>
  <c r="Q139" i="430"/>
  <c r="T139" i="430" s="1"/>
  <c r="Q141" i="430"/>
  <c r="T141" i="430" s="1"/>
  <c r="Q143" i="430"/>
  <c r="T143" i="430" s="1"/>
  <c r="Q145" i="430"/>
  <c r="T145" i="430" s="1"/>
  <c r="Q147" i="430"/>
  <c r="T147" i="430" s="1"/>
  <c r="Q149" i="430"/>
  <c r="T149" i="430" s="1"/>
  <c r="Q142" i="431"/>
  <c r="T142" i="431" s="1"/>
  <c r="Q141" i="431"/>
  <c r="T141" i="431" s="1"/>
  <c r="Q140" i="431"/>
  <c r="T140" i="431" s="1"/>
  <c r="Q139" i="431"/>
  <c r="T139" i="431" s="1"/>
  <c r="Q138" i="431"/>
  <c r="T138" i="431" s="1"/>
  <c r="Q137" i="431"/>
  <c r="T137" i="431" s="1"/>
  <c r="Q136" i="431"/>
  <c r="T136" i="431" s="1"/>
  <c r="Q135" i="431"/>
  <c r="T135" i="431" s="1"/>
  <c r="Q134" i="431"/>
  <c r="T134" i="431" s="1"/>
  <c r="Q133" i="431"/>
  <c r="T133" i="431" s="1"/>
  <c r="Q132" i="431"/>
  <c r="T132" i="431" s="1"/>
  <c r="Q131" i="431"/>
  <c r="T131" i="431" s="1"/>
  <c r="Q130" i="431"/>
  <c r="T130" i="431" s="1"/>
  <c r="Q129" i="431"/>
  <c r="T129" i="431" s="1"/>
  <c r="Q128" i="431"/>
  <c r="T128" i="431" s="1"/>
  <c r="Q127" i="431"/>
  <c r="T127" i="431" s="1"/>
  <c r="Q126" i="431"/>
  <c r="T126" i="431" s="1"/>
  <c r="Q125" i="431"/>
  <c r="T125" i="431" s="1"/>
  <c r="Q124" i="431"/>
  <c r="T124" i="431" s="1"/>
  <c r="Q123" i="431"/>
  <c r="T123" i="431" s="1"/>
  <c r="Q122" i="431"/>
  <c r="T122" i="431" s="1"/>
  <c r="Q121" i="431"/>
  <c r="T121" i="431" s="1"/>
  <c r="Q120" i="431"/>
  <c r="T120" i="431" s="1"/>
  <c r="Q119" i="431"/>
  <c r="T119" i="431" s="1"/>
  <c r="Q118" i="431"/>
  <c r="T118" i="431" s="1"/>
  <c r="Q117" i="431"/>
  <c r="T117" i="431" s="1"/>
  <c r="Q116" i="431"/>
  <c r="T116" i="431" s="1"/>
  <c r="Q115" i="431"/>
  <c r="T115" i="431" s="1"/>
  <c r="Q114" i="431"/>
  <c r="T114" i="431" s="1"/>
  <c r="Q113" i="431"/>
  <c r="T113" i="431" s="1"/>
  <c r="Q112" i="431"/>
  <c r="T112" i="431" s="1"/>
  <c r="Q111" i="431"/>
  <c r="T111" i="431" s="1"/>
  <c r="Q83" i="431"/>
  <c r="T83" i="431" s="1"/>
  <c r="Q79" i="431"/>
  <c r="T79" i="431" s="1"/>
  <c r="Q75" i="431"/>
  <c r="T75" i="431" s="1"/>
  <c r="Q71" i="431"/>
  <c r="T71" i="431" s="1"/>
  <c r="Q67" i="431"/>
  <c r="T67" i="431" s="1"/>
  <c r="Q63" i="431"/>
  <c r="T63" i="431" s="1"/>
  <c r="Q59" i="431"/>
  <c r="T59" i="431" s="1"/>
  <c r="Q55" i="431"/>
  <c r="T55" i="431" s="1"/>
  <c r="Q51" i="431"/>
  <c r="T51" i="431" s="1"/>
  <c r="Q47" i="431"/>
  <c r="T47" i="431" s="1"/>
  <c r="Q43" i="431"/>
  <c r="T43" i="431" s="1"/>
  <c r="Q39" i="431"/>
  <c r="T39" i="431" s="1"/>
  <c r="Q35" i="431"/>
  <c r="T35" i="431" s="1"/>
  <c r="Q26" i="431"/>
  <c r="T26" i="431" s="1"/>
  <c r="Q28" i="431"/>
  <c r="T28" i="431" s="1"/>
  <c r="Q31" i="431"/>
  <c r="T31" i="431" s="1"/>
  <c r="Q42" i="431"/>
  <c r="T42" i="431" s="1"/>
  <c r="Q44" i="431"/>
  <c r="T44" i="431" s="1"/>
  <c r="Q58" i="431"/>
  <c r="T58" i="431" s="1"/>
  <c r="Q60" i="431"/>
  <c r="T60" i="431" s="1"/>
  <c r="Q74" i="431"/>
  <c r="T74" i="431" s="1"/>
  <c r="Q76" i="431"/>
  <c r="T76" i="431" s="1"/>
  <c r="Q86" i="431"/>
  <c r="T86" i="431" s="1"/>
  <c r="Q90" i="431"/>
  <c r="T90" i="431" s="1"/>
  <c r="Q94" i="431"/>
  <c r="T94" i="431" s="1"/>
  <c r="Q23" i="430"/>
  <c r="T23" i="430" s="1"/>
  <c r="R28" i="430"/>
  <c r="U28" i="430" s="1"/>
  <c r="Q35" i="430"/>
  <c r="T35" i="430" s="1"/>
  <c r="Q43" i="430"/>
  <c r="T43" i="430" s="1"/>
  <c r="Q51" i="430"/>
  <c r="T51" i="430" s="1"/>
  <c r="Q59" i="430"/>
  <c r="T59" i="430" s="1"/>
  <c r="Q67" i="430"/>
  <c r="T67" i="430" s="1"/>
  <c r="R72" i="430"/>
  <c r="U72" i="430" s="1"/>
  <c r="Q75" i="430"/>
  <c r="T75" i="430" s="1"/>
  <c r="R80" i="430"/>
  <c r="U80" i="430" s="1"/>
  <c r="Q83" i="430"/>
  <c r="T83" i="430" s="1"/>
  <c r="R88" i="430"/>
  <c r="U88" i="430" s="1"/>
  <c r="R89" i="430"/>
  <c r="U89" i="430" s="1"/>
  <c r="R92" i="430"/>
  <c r="U92" i="430" s="1"/>
  <c r="R94" i="430"/>
  <c r="U94" i="430" s="1"/>
  <c r="R96" i="430"/>
  <c r="U96" i="430" s="1"/>
  <c r="R98" i="430"/>
  <c r="U98" i="430" s="1"/>
  <c r="R100" i="430"/>
  <c r="U100" i="430" s="1"/>
  <c r="R102" i="430"/>
  <c r="U102" i="430" s="1"/>
  <c r="R104" i="430"/>
  <c r="U104" i="430" s="1"/>
  <c r="R106" i="430"/>
  <c r="U106" i="430" s="1"/>
  <c r="R108" i="430"/>
  <c r="U108" i="430" s="1"/>
  <c r="R110" i="430"/>
  <c r="U110" i="430" s="1"/>
  <c r="R112" i="430"/>
  <c r="U112" i="430" s="1"/>
  <c r="R114" i="430"/>
  <c r="U114" i="430" s="1"/>
  <c r="R116" i="430"/>
  <c r="U116" i="430" s="1"/>
  <c r="R118" i="430"/>
  <c r="U118" i="430" s="1"/>
  <c r="R120" i="430"/>
  <c r="U120" i="430" s="1"/>
  <c r="R122" i="430"/>
  <c r="U122" i="430" s="1"/>
  <c r="R124" i="430"/>
  <c r="U124" i="430" s="1"/>
  <c r="R126" i="430"/>
  <c r="U126" i="430" s="1"/>
  <c r="R128" i="430"/>
  <c r="U128" i="430" s="1"/>
  <c r="R130" i="430"/>
  <c r="U130" i="430" s="1"/>
  <c r="R132" i="430"/>
  <c r="U132" i="430" s="1"/>
  <c r="R134" i="430"/>
  <c r="U134" i="430" s="1"/>
  <c r="R136" i="430"/>
  <c r="U136" i="430" s="1"/>
  <c r="R138" i="430"/>
  <c r="U138" i="430" s="1"/>
  <c r="R140" i="430"/>
  <c r="U140" i="430" s="1"/>
  <c r="R142" i="430"/>
  <c r="U142" i="430" s="1"/>
  <c r="R144" i="430"/>
  <c r="U144" i="430" s="1"/>
  <c r="R146" i="430"/>
  <c r="U146" i="430" s="1"/>
  <c r="R148" i="430"/>
  <c r="U148" i="430" s="1"/>
  <c r="Z20" i="430"/>
  <c r="AA20" i="430" s="1"/>
  <c r="J159" i="430"/>
  <c r="I161" i="430" s="1"/>
  <c r="J161" i="430" s="1"/>
  <c r="I163" i="430" s="1"/>
  <c r="J163" i="430" s="1"/>
  <c r="I165" i="430" s="1"/>
  <c r="Q30" i="431"/>
  <c r="T30" i="431" s="1"/>
  <c r="Q32" i="431"/>
  <c r="T32" i="431" s="1"/>
  <c r="Q46" i="431"/>
  <c r="T46" i="431" s="1"/>
  <c r="Q48" i="431"/>
  <c r="T48" i="431" s="1"/>
  <c r="Q62" i="431"/>
  <c r="T62" i="431" s="1"/>
  <c r="Q64" i="431"/>
  <c r="T64" i="431" s="1"/>
  <c r="Q78" i="431"/>
  <c r="T78" i="431" s="1"/>
  <c r="Q80" i="431"/>
  <c r="T80" i="431" s="1"/>
  <c r="R98" i="431"/>
  <c r="U98" i="431" s="1"/>
  <c r="R101" i="431"/>
  <c r="U101" i="431" s="1"/>
  <c r="R102" i="431"/>
  <c r="U102" i="431" s="1"/>
  <c r="R105" i="431"/>
  <c r="U105" i="431" s="1"/>
  <c r="R106" i="431"/>
  <c r="U106" i="431" s="1"/>
  <c r="Q21" i="431"/>
  <c r="T21" i="431" s="1"/>
  <c r="Q25" i="431"/>
  <c r="T25" i="431" s="1"/>
  <c r="Q29" i="431"/>
  <c r="T29" i="431" s="1"/>
  <c r="Q33" i="431"/>
  <c r="T33" i="431" s="1"/>
  <c r="Q37" i="431"/>
  <c r="T37" i="431" s="1"/>
  <c r="Q41" i="431"/>
  <c r="T41" i="431" s="1"/>
  <c r="Q45" i="431"/>
  <c r="T45" i="431" s="1"/>
  <c r="Q49" i="431"/>
  <c r="T49" i="431" s="1"/>
  <c r="Q53" i="431"/>
  <c r="T53" i="431" s="1"/>
  <c r="Q57" i="431"/>
  <c r="T57" i="431" s="1"/>
  <c r="Q61" i="431"/>
  <c r="T61" i="431" s="1"/>
  <c r="Q65" i="431"/>
  <c r="T65" i="431" s="1"/>
  <c r="Q69" i="431"/>
  <c r="T69" i="431" s="1"/>
  <c r="Q73" i="431"/>
  <c r="T73" i="431" s="1"/>
  <c r="Q77" i="431"/>
  <c r="T77" i="431" s="1"/>
  <c r="Q81" i="431"/>
  <c r="T81" i="431" s="1"/>
  <c r="R99" i="431"/>
  <c r="U99" i="431" s="1"/>
  <c r="R103" i="431"/>
  <c r="U103" i="431" s="1"/>
  <c r="R107" i="431"/>
  <c r="U107" i="431" s="1"/>
  <c r="R108" i="431"/>
  <c r="U108" i="431" s="1"/>
  <c r="R110" i="431"/>
  <c r="U110" i="431" s="1"/>
  <c r="R112" i="431"/>
  <c r="U112" i="431" s="1"/>
  <c r="R114" i="431"/>
  <c r="U114" i="431" s="1"/>
  <c r="R116" i="431"/>
  <c r="U116" i="431" s="1"/>
  <c r="R118" i="431"/>
  <c r="U118" i="431" s="1"/>
  <c r="R120" i="431"/>
  <c r="U120" i="431" s="1"/>
  <c r="R122" i="431"/>
  <c r="U122" i="431" s="1"/>
  <c r="R124" i="431"/>
  <c r="U124" i="431" s="1"/>
  <c r="R126" i="431"/>
  <c r="U126" i="431" s="1"/>
  <c r="R128" i="431"/>
  <c r="U128" i="431" s="1"/>
  <c r="R130" i="431"/>
  <c r="U130" i="431" s="1"/>
  <c r="R132" i="431"/>
  <c r="U132" i="431" s="1"/>
  <c r="Q21" i="430"/>
  <c r="T21" i="430" s="1"/>
  <c r="R100" i="431"/>
  <c r="U100" i="431" s="1"/>
  <c r="R104" i="431"/>
  <c r="U104" i="431" s="1"/>
  <c r="T29" i="432"/>
  <c r="Q58" i="432"/>
  <c r="T58" i="432" s="1"/>
  <c r="Q78" i="432"/>
  <c r="T78" i="432" s="1"/>
  <c r="J159" i="432"/>
  <c r="I161" i="432" s="1"/>
  <c r="J161" i="432" s="1"/>
  <c r="I163" i="432" s="1"/>
  <c r="J163" i="432" s="1"/>
  <c r="I165" i="432" s="1"/>
  <c r="Z20" i="432"/>
  <c r="AA20" i="432" s="1"/>
  <c r="R23" i="430"/>
  <c r="U23" i="430" s="1"/>
  <c r="R27" i="430"/>
  <c r="U27" i="430" s="1"/>
  <c r="R31" i="430"/>
  <c r="U31" i="430" s="1"/>
  <c r="R35" i="430"/>
  <c r="U35" i="430" s="1"/>
  <c r="R39" i="430"/>
  <c r="U39" i="430" s="1"/>
  <c r="R43" i="430"/>
  <c r="U43" i="430" s="1"/>
  <c r="R47" i="430"/>
  <c r="U47" i="430" s="1"/>
  <c r="R51" i="430"/>
  <c r="U51" i="430" s="1"/>
  <c r="R55" i="430"/>
  <c r="U55" i="430" s="1"/>
  <c r="R59" i="430"/>
  <c r="U59" i="430" s="1"/>
  <c r="R63" i="430"/>
  <c r="U63" i="430" s="1"/>
  <c r="R67" i="430"/>
  <c r="U67" i="430" s="1"/>
  <c r="R71" i="430"/>
  <c r="U71" i="430" s="1"/>
  <c r="R75" i="430"/>
  <c r="U75" i="430" s="1"/>
  <c r="R79" i="430"/>
  <c r="U79" i="430" s="1"/>
  <c r="R83" i="430"/>
  <c r="U83" i="430" s="1"/>
  <c r="R91" i="430"/>
  <c r="U91" i="430" s="1"/>
  <c r="Q92" i="430"/>
  <c r="T92" i="430" s="1"/>
  <c r="R95" i="430"/>
  <c r="U95" i="430" s="1"/>
  <c r="Q96" i="430"/>
  <c r="T96" i="430" s="1"/>
  <c r="R99" i="430"/>
  <c r="U99" i="430" s="1"/>
  <c r="Q100" i="430"/>
  <c r="T100" i="430" s="1"/>
  <c r="R103" i="430"/>
  <c r="U103" i="430" s="1"/>
  <c r="Q104" i="430"/>
  <c r="T104" i="430" s="1"/>
  <c r="R107" i="430"/>
  <c r="U107" i="430" s="1"/>
  <c r="Q108" i="430"/>
  <c r="T108" i="430" s="1"/>
  <c r="R111" i="430"/>
  <c r="U111" i="430" s="1"/>
  <c r="Q112" i="430"/>
  <c r="T112" i="430" s="1"/>
  <c r="R115" i="430"/>
  <c r="U115" i="430" s="1"/>
  <c r="Q116" i="430"/>
  <c r="T116" i="430" s="1"/>
  <c r="R119" i="430"/>
  <c r="U119" i="430" s="1"/>
  <c r="Q120" i="430"/>
  <c r="T120" i="430" s="1"/>
  <c r="R123" i="430"/>
  <c r="U123" i="430" s="1"/>
  <c r="Q124" i="430"/>
  <c r="T124" i="430" s="1"/>
  <c r="R127" i="430"/>
  <c r="U127" i="430" s="1"/>
  <c r="Q128" i="430"/>
  <c r="T128" i="430" s="1"/>
  <c r="R131" i="430"/>
  <c r="U131" i="430" s="1"/>
  <c r="Q132" i="430"/>
  <c r="T132" i="430" s="1"/>
  <c r="R135" i="430"/>
  <c r="U135" i="430" s="1"/>
  <c r="Q136" i="430"/>
  <c r="T136" i="430" s="1"/>
  <c r="R139" i="430"/>
  <c r="U139" i="430" s="1"/>
  <c r="Q140" i="430"/>
  <c r="T140" i="430" s="1"/>
  <c r="R143" i="430"/>
  <c r="U143" i="430" s="1"/>
  <c r="Q144" i="430"/>
  <c r="T144" i="430" s="1"/>
  <c r="R147" i="430"/>
  <c r="U147" i="430" s="1"/>
  <c r="Q148" i="430"/>
  <c r="T148" i="430" s="1"/>
  <c r="Q85" i="431"/>
  <c r="T85" i="431" s="1"/>
  <c r="Q89" i="431"/>
  <c r="T89" i="431" s="1"/>
  <c r="Q93" i="431"/>
  <c r="T93" i="431" s="1"/>
  <c r="Q97" i="431"/>
  <c r="T97" i="431" s="1"/>
  <c r="R98" i="432"/>
  <c r="U98" i="432" s="1"/>
  <c r="Q30" i="432"/>
  <c r="T30" i="432" s="1"/>
  <c r="Q42" i="432"/>
  <c r="T42" i="432" s="1"/>
  <c r="Q62" i="432"/>
  <c r="T62" i="432" s="1"/>
  <c r="Q74" i="432"/>
  <c r="T74" i="432" s="1"/>
  <c r="Q26" i="430"/>
  <c r="T26" i="430" s="1"/>
  <c r="Q30" i="430"/>
  <c r="T30" i="430" s="1"/>
  <c r="Q34" i="430"/>
  <c r="T34" i="430" s="1"/>
  <c r="Q38" i="430"/>
  <c r="T38" i="430" s="1"/>
  <c r="Q42" i="430"/>
  <c r="T42" i="430" s="1"/>
  <c r="Q46" i="430"/>
  <c r="T46" i="430" s="1"/>
  <c r="Q50" i="430"/>
  <c r="T50" i="430" s="1"/>
  <c r="Q54" i="430"/>
  <c r="T54" i="430" s="1"/>
  <c r="Q58" i="430"/>
  <c r="T58" i="430" s="1"/>
  <c r="Q62" i="430"/>
  <c r="T62" i="430" s="1"/>
  <c r="Q66" i="430"/>
  <c r="T66" i="430" s="1"/>
  <c r="Q70" i="430"/>
  <c r="T70" i="430" s="1"/>
  <c r="Q74" i="430"/>
  <c r="T74" i="430" s="1"/>
  <c r="Q78" i="430"/>
  <c r="T78" i="430" s="1"/>
  <c r="R93" i="430"/>
  <c r="U93" i="430" s="1"/>
  <c r="Q94" i="430"/>
  <c r="T94" i="430" s="1"/>
  <c r="R97" i="430"/>
  <c r="U97" i="430" s="1"/>
  <c r="Q98" i="430"/>
  <c r="T98" i="430" s="1"/>
  <c r="R101" i="430"/>
  <c r="U101" i="430" s="1"/>
  <c r="Q102" i="430"/>
  <c r="T102" i="430" s="1"/>
  <c r="R105" i="430"/>
  <c r="U105" i="430" s="1"/>
  <c r="Q106" i="430"/>
  <c r="T106" i="430" s="1"/>
  <c r="R109" i="430"/>
  <c r="U109" i="430" s="1"/>
  <c r="Q110" i="430"/>
  <c r="T110" i="430" s="1"/>
  <c r="R113" i="430"/>
  <c r="U113" i="430" s="1"/>
  <c r="Q114" i="430"/>
  <c r="T114" i="430" s="1"/>
  <c r="R117" i="430"/>
  <c r="U117" i="430" s="1"/>
  <c r="Q118" i="430"/>
  <c r="T118" i="430" s="1"/>
  <c r="R121" i="430"/>
  <c r="U121" i="430" s="1"/>
  <c r="Q122" i="430"/>
  <c r="T122" i="430" s="1"/>
  <c r="R125" i="430"/>
  <c r="U125" i="430" s="1"/>
  <c r="Q126" i="430"/>
  <c r="T126" i="430" s="1"/>
  <c r="R129" i="430"/>
  <c r="U129" i="430" s="1"/>
  <c r="Q130" i="430"/>
  <c r="T130" i="430" s="1"/>
  <c r="R133" i="430"/>
  <c r="U133" i="430" s="1"/>
  <c r="Q134" i="430"/>
  <c r="T134" i="430" s="1"/>
  <c r="R137" i="430"/>
  <c r="U137" i="430" s="1"/>
  <c r="Q138" i="430"/>
  <c r="T138" i="430" s="1"/>
  <c r="R141" i="430"/>
  <c r="U141" i="430" s="1"/>
  <c r="Q142" i="430"/>
  <c r="T142" i="430" s="1"/>
  <c r="R145" i="430"/>
  <c r="U145" i="430" s="1"/>
  <c r="Q146" i="430"/>
  <c r="T146" i="430" s="1"/>
  <c r="R149" i="430"/>
  <c r="U149" i="430" s="1"/>
  <c r="Z20" i="431"/>
  <c r="AA20" i="431" s="1"/>
  <c r="Q87" i="431"/>
  <c r="T87" i="431" s="1"/>
  <c r="Q91" i="431"/>
  <c r="T91" i="431" s="1"/>
  <c r="Q95" i="431"/>
  <c r="T95" i="431" s="1"/>
  <c r="R22" i="432"/>
  <c r="U22" i="432" s="1"/>
  <c r="Q38" i="432"/>
  <c r="T38" i="432" s="1"/>
  <c r="R20" i="431"/>
  <c r="U20" i="431" s="1"/>
  <c r="R24" i="431"/>
  <c r="U24" i="431" s="1"/>
  <c r="R28" i="431"/>
  <c r="U28" i="431" s="1"/>
  <c r="R32" i="431"/>
  <c r="U32" i="431" s="1"/>
  <c r="R36" i="431"/>
  <c r="U36" i="431" s="1"/>
  <c r="R40" i="431"/>
  <c r="U40" i="431" s="1"/>
  <c r="R44" i="431"/>
  <c r="U44" i="431" s="1"/>
  <c r="R48" i="431"/>
  <c r="U48" i="431" s="1"/>
  <c r="R52" i="431"/>
  <c r="U52" i="431" s="1"/>
  <c r="R56" i="431"/>
  <c r="U56" i="431" s="1"/>
  <c r="R60" i="431"/>
  <c r="U60" i="431" s="1"/>
  <c r="R64" i="431"/>
  <c r="U64" i="431" s="1"/>
  <c r="R68" i="431"/>
  <c r="U68" i="431" s="1"/>
  <c r="R72" i="431"/>
  <c r="U72" i="431" s="1"/>
  <c r="R76" i="431"/>
  <c r="U76" i="431" s="1"/>
  <c r="R80" i="431"/>
  <c r="U80" i="431" s="1"/>
  <c r="R84" i="431"/>
  <c r="U84" i="431" s="1"/>
  <c r="R85" i="431"/>
  <c r="U85" i="431" s="1"/>
  <c r="R86" i="431"/>
  <c r="U86" i="431" s="1"/>
  <c r="R87" i="431"/>
  <c r="U87" i="431" s="1"/>
  <c r="R88" i="431"/>
  <c r="U88" i="431" s="1"/>
  <c r="R89" i="431"/>
  <c r="U89" i="431" s="1"/>
  <c r="R90" i="431"/>
  <c r="U90" i="431" s="1"/>
  <c r="R91" i="431"/>
  <c r="U91" i="431" s="1"/>
  <c r="R92" i="431"/>
  <c r="U92" i="431" s="1"/>
  <c r="R93" i="431"/>
  <c r="U93" i="431" s="1"/>
  <c r="R94" i="431"/>
  <c r="U94" i="431" s="1"/>
  <c r="R95" i="431"/>
  <c r="U95" i="431" s="1"/>
  <c r="R96" i="431"/>
  <c r="U96" i="431" s="1"/>
  <c r="R97" i="431"/>
  <c r="U97" i="431" s="1"/>
  <c r="Q99" i="431"/>
  <c r="T99" i="431" s="1"/>
  <c r="Q101" i="431"/>
  <c r="T101" i="431" s="1"/>
  <c r="Q103" i="431"/>
  <c r="T103" i="431" s="1"/>
  <c r="Q105" i="431"/>
  <c r="T105" i="431" s="1"/>
  <c r="Q107" i="431"/>
  <c r="T107" i="431" s="1"/>
  <c r="Q109" i="431"/>
  <c r="T109" i="431" s="1"/>
  <c r="Q148" i="432"/>
  <c r="T148" i="432" s="1"/>
  <c r="Q140" i="432"/>
  <c r="T140" i="432" s="1"/>
  <c r="Q132" i="432"/>
  <c r="T132" i="432" s="1"/>
  <c r="Q93" i="432"/>
  <c r="T93" i="432" s="1"/>
  <c r="Q91" i="432"/>
  <c r="T91" i="432" s="1"/>
  <c r="Q89" i="432"/>
  <c r="T89" i="432" s="1"/>
  <c r="Q87" i="432"/>
  <c r="T87" i="432" s="1"/>
  <c r="Q81" i="432"/>
  <c r="T81" i="432" s="1"/>
  <c r="Q77" i="432"/>
  <c r="T77" i="432" s="1"/>
  <c r="Q73" i="432"/>
  <c r="T73" i="432" s="1"/>
  <c r="Q69" i="432"/>
  <c r="T69" i="432" s="1"/>
  <c r="Q65" i="432"/>
  <c r="T65" i="432" s="1"/>
  <c r="Q61" i="432"/>
  <c r="T61" i="432" s="1"/>
  <c r="Q57" i="432"/>
  <c r="T57" i="432" s="1"/>
  <c r="Q53" i="432"/>
  <c r="T53" i="432" s="1"/>
  <c r="Q49" i="432"/>
  <c r="T49" i="432" s="1"/>
  <c r="Q45" i="432"/>
  <c r="T45" i="432" s="1"/>
  <c r="Q41" i="432"/>
  <c r="T41" i="432" s="1"/>
  <c r="Q94" i="432"/>
  <c r="T94" i="432" s="1"/>
  <c r="Q92" i="432"/>
  <c r="T92" i="432" s="1"/>
  <c r="Q90" i="432"/>
  <c r="T90" i="432" s="1"/>
  <c r="Q88" i="432"/>
  <c r="T88" i="432" s="1"/>
  <c r="Q86" i="432"/>
  <c r="T86" i="432" s="1"/>
  <c r="Q129" i="432"/>
  <c r="T129" i="432" s="1"/>
  <c r="Q128" i="432"/>
  <c r="T128" i="432" s="1"/>
  <c r="Q127" i="432"/>
  <c r="T127" i="432" s="1"/>
  <c r="Q126" i="432"/>
  <c r="T126" i="432" s="1"/>
  <c r="Q125" i="432"/>
  <c r="T125" i="432" s="1"/>
  <c r="Q124" i="432"/>
  <c r="T124" i="432" s="1"/>
  <c r="Q123" i="432"/>
  <c r="T123" i="432" s="1"/>
  <c r="Q122" i="432"/>
  <c r="T122" i="432" s="1"/>
  <c r="Q121" i="432"/>
  <c r="T121" i="432" s="1"/>
  <c r="Q120" i="432"/>
  <c r="T120" i="432" s="1"/>
  <c r="Q119" i="432"/>
  <c r="T119" i="432" s="1"/>
  <c r="Q118" i="432"/>
  <c r="T118" i="432" s="1"/>
  <c r="Q117" i="432"/>
  <c r="T117" i="432" s="1"/>
  <c r="Q116" i="432"/>
  <c r="T116" i="432" s="1"/>
  <c r="Q115" i="432"/>
  <c r="T115" i="432" s="1"/>
  <c r="Q114" i="432"/>
  <c r="T114" i="432" s="1"/>
  <c r="Q113" i="432"/>
  <c r="T113" i="432" s="1"/>
  <c r="Q112" i="432"/>
  <c r="T112" i="432" s="1"/>
  <c r="Q111" i="432"/>
  <c r="T111" i="432" s="1"/>
  <c r="Q110" i="432"/>
  <c r="T110" i="432" s="1"/>
  <c r="Q109" i="432"/>
  <c r="T109" i="432" s="1"/>
  <c r="Q108" i="432"/>
  <c r="T108" i="432" s="1"/>
  <c r="Q107" i="432"/>
  <c r="T107" i="432" s="1"/>
  <c r="Q106" i="432"/>
  <c r="T106" i="432" s="1"/>
  <c r="Q105" i="432"/>
  <c r="T105" i="432" s="1"/>
  <c r="Q104" i="432"/>
  <c r="T104" i="432" s="1"/>
  <c r="Q99" i="432"/>
  <c r="T99" i="432" s="1"/>
  <c r="Q85" i="432"/>
  <c r="T85" i="432" s="1"/>
  <c r="Q40" i="432"/>
  <c r="T40" i="432" s="1"/>
  <c r="Q48" i="432"/>
  <c r="T48" i="432" s="1"/>
  <c r="Q36" i="432"/>
  <c r="T36" i="432" s="1"/>
  <c r="Q32" i="432"/>
  <c r="T32" i="432" s="1"/>
  <c r="Q28" i="432"/>
  <c r="T28" i="432" s="1"/>
  <c r="Q24" i="432"/>
  <c r="T24" i="432" s="1"/>
  <c r="R21" i="432"/>
  <c r="U21" i="432" s="1"/>
  <c r="Q25" i="432"/>
  <c r="T25" i="432" s="1"/>
  <c r="Q26" i="432"/>
  <c r="T26" i="432" s="1"/>
  <c r="Q44" i="432"/>
  <c r="T44" i="432" s="1"/>
  <c r="Q50" i="432"/>
  <c r="T50" i="432" s="1"/>
  <c r="Q51" i="432"/>
  <c r="T51" i="432" s="1"/>
  <c r="Q54" i="432"/>
  <c r="T54" i="432" s="1"/>
  <c r="Q55" i="432"/>
  <c r="T55" i="432" s="1"/>
  <c r="Q60" i="432"/>
  <c r="T60" i="432" s="1"/>
  <c r="Q64" i="432"/>
  <c r="T64" i="432" s="1"/>
  <c r="Q82" i="432"/>
  <c r="T82" i="432" s="1"/>
  <c r="Q83" i="432"/>
  <c r="T83" i="432" s="1"/>
  <c r="R38" i="431"/>
  <c r="U38" i="431" s="1"/>
  <c r="R42" i="431"/>
  <c r="U42" i="431" s="1"/>
  <c r="R46" i="431"/>
  <c r="U46" i="431" s="1"/>
  <c r="R50" i="431"/>
  <c r="U50" i="431" s="1"/>
  <c r="R54" i="431"/>
  <c r="U54" i="431" s="1"/>
  <c r="R58" i="431"/>
  <c r="U58" i="431" s="1"/>
  <c r="R62" i="431"/>
  <c r="U62" i="431" s="1"/>
  <c r="R66" i="431"/>
  <c r="U66" i="431" s="1"/>
  <c r="R70" i="431"/>
  <c r="U70" i="431" s="1"/>
  <c r="R74" i="431"/>
  <c r="U74" i="431" s="1"/>
  <c r="R78" i="431"/>
  <c r="U78" i="431" s="1"/>
  <c r="Q98" i="431"/>
  <c r="T98" i="431" s="1"/>
  <c r="Q100" i="431"/>
  <c r="T100" i="431" s="1"/>
  <c r="Q102" i="431"/>
  <c r="T102" i="431" s="1"/>
  <c r="Q104" i="431"/>
  <c r="T104" i="431" s="1"/>
  <c r="Q106" i="431"/>
  <c r="T106" i="431" s="1"/>
  <c r="Q108" i="431"/>
  <c r="T108" i="431" s="1"/>
  <c r="Q110" i="431"/>
  <c r="T110" i="431" s="1"/>
  <c r="Q143" i="431"/>
  <c r="T143" i="431" s="1"/>
  <c r="Q144" i="431"/>
  <c r="T144" i="431" s="1"/>
  <c r="Q145" i="431"/>
  <c r="T145" i="431" s="1"/>
  <c r="Q146" i="431"/>
  <c r="T146" i="431" s="1"/>
  <c r="Q147" i="431"/>
  <c r="T147" i="431" s="1"/>
  <c r="Q148" i="431"/>
  <c r="T148" i="431" s="1"/>
  <c r="Q149" i="431"/>
  <c r="T149" i="431" s="1"/>
  <c r="Q21" i="432"/>
  <c r="T21" i="432" s="1"/>
  <c r="Q33" i="432"/>
  <c r="T33" i="432" s="1"/>
  <c r="Q34" i="432"/>
  <c r="T34" i="432" s="1"/>
  <c r="R45" i="432"/>
  <c r="U45" i="432" s="1"/>
  <c r="Q66" i="432"/>
  <c r="T66" i="432" s="1"/>
  <c r="Q67" i="432"/>
  <c r="T67" i="432" s="1"/>
  <c r="Q70" i="432"/>
  <c r="T70" i="432" s="1"/>
  <c r="Q71" i="432"/>
  <c r="T71" i="432" s="1"/>
  <c r="Q76" i="432"/>
  <c r="T76" i="432" s="1"/>
  <c r="Q80" i="432"/>
  <c r="T80" i="432" s="1"/>
  <c r="Q102" i="432"/>
  <c r="T102" i="432" s="1"/>
  <c r="Q46" i="432"/>
  <c r="T46" i="432" s="1"/>
  <c r="R143" i="431"/>
  <c r="U143" i="431" s="1"/>
  <c r="R144" i="431"/>
  <c r="U144" i="431" s="1"/>
  <c r="R145" i="431"/>
  <c r="U145" i="431" s="1"/>
  <c r="R146" i="431"/>
  <c r="U146" i="431" s="1"/>
  <c r="R147" i="431"/>
  <c r="U147" i="431" s="1"/>
  <c r="R148" i="431"/>
  <c r="U148" i="431" s="1"/>
  <c r="R149" i="431"/>
  <c r="U149" i="431" s="1"/>
  <c r="Q27" i="432"/>
  <c r="T27" i="432" s="1"/>
  <c r="Q31" i="432"/>
  <c r="T31" i="432" s="1"/>
  <c r="Q35" i="432"/>
  <c r="T35" i="432" s="1"/>
  <c r="Q39" i="432"/>
  <c r="T39" i="432" s="1"/>
  <c r="Q47" i="432"/>
  <c r="T47" i="432" s="1"/>
  <c r="R103" i="432"/>
  <c r="U103" i="432" s="1"/>
  <c r="M54" i="433"/>
  <c r="O54" i="433" s="1"/>
  <c r="M56" i="433"/>
  <c r="O56" i="433" s="1"/>
  <c r="R42" i="432"/>
  <c r="U42" i="432" s="1"/>
  <c r="R46" i="432"/>
  <c r="U46" i="432" s="1"/>
  <c r="R50" i="432"/>
  <c r="U50" i="432" s="1"/>
  <c r="R54" i="432"/>
  <c r="U54" i="432" s="1"/>
  <c r="R58" i="432"/>
  <c r="U58" i="432" s="1"/>
  <c r="R62" i="432"/>
  <c r="U62" i="432" s="1"/>
  <c r="R66" i="432"/>
  <c r="U66" i="432" s="1"/>
  <c r="R70" i="432"/>
  <c r="U70" i="432" s="1"/>
  <c r="R74" i="432"/>
  <c r="U74" i="432" s="1"/>
  <c r="R78" i="432"/>
  <c r="U78" i="432" s="1"/>
  <c r="R82" i="432"/>
  <c r="U82" i="432" s="1"/>
  <c r="R94" i="432"/>
  <c r="U94" i="432" s="1"/>
  <c r="R97" i="432"/>
  <c r="U97" i="432" s="1"/>
  <c r="Q98" i="432"/>
  <c r="T98" i="432" s="1"/>
  <c r="R101" i="432"/>
  <c r="U101" i="432" s="1"/>
  <c r="R105" i="432"/>
  <c r="U105" i="432" s="1"/>
  <c r="R106" i="432"/>
  <c r="U106" i="432" s="1"/>
  <c r="R107" i="432"/>
  <c r="U107" i="432" s="1"/>
  <c r="R108" i="432"/>
  <c r="U108" i="432" s="1"/>
  <c r="R109" i="432"/>
  <c r="U109" i="432" s="1"/>
  <c r="R110" i="432"/>
  <c r="U110" i="432" s="1"/>
  <c r="R111" i="432"/>
  <c r="U111" i="432" s="1"/>
  <c r="R112" i="432"/>
  <c r="U112" i="432" s="1"/>
  <c r="R113" i="432"/>
  <c r="U113" i="432" s="1"/>
  <c r="R114" i="432"/>
  <c r="U114" i="432" s="1"/>
  <c r="R115" i="432"/>
  <c r="U115" i="432" s="1"/>
  <c r="R116" i="432"/>
  <c r="U116" i="432" s="1"/>
  <c r="R117" i="432"/>
  <c r="U117" i="432" s="1"/>
  <c r="R118" i="432"/>
  <c r="U118" i="432" s="1"/>
  <c r="R119" i="432"/>
  <c r="U119" i="432" s="1"/>
  <c r="R120" i="432"/>
  <c r="U120" i="432" s="1"/>
  <c r="R121" i="432"/>
  <c r="U121" i="432" s="1"/>
  <c r="R122" i="432"/>
  <c r="U122" i="432" s="1"/>
  <c r="R123" i="432"/>
  <c r="U123" i="432" s="1"/>
  <c r="R124" i="432"/>
  <c r="U124" i="432" s="1"/>
  <c r="R125" i="432"/>
  <c r="U125" i="432" s="1"/>
  <c r="R126" i="432"/>
  <c r="U126" i="432" s="1"/>
  <c r="R127" i="432"/>
  <c r="U127" i="432" s="1"/>
  <c r="R128" i="432"/>
  <c r="U128" i="432" s="1"/>
  <c r="R129" i="432"/>
  <c r="U129" i="432" s="1"/>
  <c r="L17" i="433"/>
  <c r="N17" i="433" s="1"/>
  <c r="L18" i="433"/>
  <c r="N18" i="433" s="1"/>
  <c r="R52" i="432"/>
  <c r="U52" i="432" s="1"/>
  <c r="R56" i="432"/>
  <c r="U56" i="432" s="1"/>
  <c r="R60" i="432"/>
  <c r="U60" i="432" s="1"/>
  <c r="R64" i="432"/>
  <c r="U64" i="432" s="1"/>
  <c r="R68" i="432"/>
  <c r="U68" i="432" s="1"/>
  <c r="R72" i="432"/>
  <c r="U72" i="432" s="1"/>
  <c r="R76" i="432"/>
  <c r="U76" i="432" s="1"/>
  <c r="R80" i="432"/>
  <c r="U80" i="432" s="1"/>
  <c r="R84" i="432"/>
  <c r="U84" i="432" s="1"/>
  <c r="R95" i="432"/>
  <c r="U95" i="432" s="1"/>
  <c r="Q96" i="432"/>
  <c r="T96" i="432" s="1"/>
  <c r="R99" i="432"/>
  <c r="U99" i="432" s="1"/>
  <c r="Q100" i="432"/>
  <c r="T100" i="432" s="1"/>
  <c r="L21" i="433"/>
  <c r="N21" i="433" s="1"/>
  <c r="M38" i="433"/>
  <c r="O38" i="433" s="1"/>
  <c r="M40" i="433"/>
  <c r="O40" i="433" s="1"/>
  <c r="L49" i="433"/>
  <c r="N49" i="433" s="1"/>
  <c r="L117" i="433"/>
  <c r="N117" i="433" s="1"/>
  <c r="R96" i="432"/>
  <c r="U96" i="432" s="1"/>
  <c r="Q97" i="432"/>
  <c r="T97" i="432" s="1"/>
  <c r="R100" i="432"/>
  <c r="U100" i="432" s="1"/>
  <c r="Q101" i="432"/>
  <c r="T101" i="432" s="1"/>
  <c r="R102" i="432"/>
  <c r="U102" i="432" s="1"/>
  <c r="Q103" i="432"/>
  <c r="T103" i="432" s="1"/>
  <c r="R104" i="432"/>
  <c r="U104" i="432" s="1"/>
  <c r="M24" i="433"/>
  <c r="O24" i="433" s="1"/>
  <c r="L33" i="433"/>
  <c r="N33" i="433" s="1"/>
  <c r="M91" i="433"/>
  <c r="O91" i="433" s="1"/>
  <c r="Q131" i="432"/>
  <c r="T131" i="432" s="1"/>
  <c r="Q135" i="432"/>
  <c r="T135" i="432" s="1"/>
  <c r="Q139" i="432"/>
  <c r="T139" i="432" s="1"/>
  <c r="Q143" i="432"/>
  <c r="T143" i="432" s="1"/>
  <c r="Q147" i="432"/>
  <c r="T147" i="432" s="1"/>
  <c r="M26" i="433"/>
  <c r="O26" i="433" s="1"/>
  <c r="M28" i="433"/>
  <c r="O28" i="433" s="1"/>
  <c r="L37" i="433"/>
  <c r="N37" i="433" s="1"/>
  <c r="M42" i="433"/>
  <c r="O42" i="433" s="1"/>
  <c r="M44" i="433"/>
  <c r="O44" i="433" s="1"/>
  <c r="L53" i="433"/>
  <c r="N53" i="433" s="1"/>
  <c r="M82" i="433"/>
  <c r="O82" i="433" s="1"/>
  <c r="Q133" i="432"/>
  <c r="T133" i="432" s="1"/>
  <c r="Q137" i="432"/>
  <c r="T137" i="432" s="1"/>
  <c r="Q141" i="432"/>
  <c r="T141" i="432" s="1"/>
  <c r="Q145" i="432"/>
  <c r="T145" i="432" s="1"/>
  <c r="Q149" i="432"/>
  <c r="T149" i="432" s="1"/>
  <c r="L29" i="433"/>
  <c r="N29" i="433" s="1"/>
  <c r="M34" i="433"/>
  <c r="O34" i="433" s="1"/>
  <c r="M36" i="433"/>
  <c r="O36" i="433" s="1"/>
  <c r="L45" i="433"/>
  <c r="N45" i="433" s="1"/>
  <c r="M50" i="433"/>
  <c r="O50" i="433" s="1"/>
  <c r="M52" i="433"/>
  <c r="O52" i="433" s="1"/>
  <c r="M60" i="433"/>
  <c r="O60" i="433" s="1"/>
  <c r="L85" i="433"/>
  <c r="N85" i="433" s="1"/>
  <c r="M130" i="433"/>
  <c r="O130" i="433" s="1"/>
  <c r="Q130" i="432"/>
  <c r="T130" i="432" s="1"/>
  <c r="Q134" i="432"/>
  <c r="T134" i="432" s="1"/>
  <c r="Q138" i="432"/>
  <c r="T138" i="432" s="1"/>
  <c r="Q142" i="432"/>
  <c r="T142" i="432" s="1"/>
  <c r="Q146" i="432"/>
  <c r="T146" i="432" s="1"/>
  <c r="L25" i="433"/>
  <c r="N25" i="433" s="1"/>
  <c r="M30" i="433"/>
  <c r="O30" i="433" s="1"/>
  <c r="M32" i="433"/>
  <c r="O32" i="433" s="1"/>
  <c r="L41" i="433"/>
  <c r="N41" i="433" s="1"/>
  <c r="M46" i="433"/>
  <c r="O46" i="433" s="1"/>
  <c r="M48" i="433"/>
  <c r="O48" i="433" s="1"/>
  <c r="L57" i="433"/>
  <c r="N57" i="433" s="1"/>
  <c r="M58" i="433"/>
  <c r="O58" i="433" s="1"/>
  <c r="L94" i="433"/>
  <c r="N94" i="433" s="1"/>
  <c r="L23" i="433"/>
  <c r="N23" i="433" s="1"/>
  <c r="L27" i="433"/>
  <c r="N27" i="433" s="1"/>
  <c r="L31" i="433"/>
  <c r="N31" i="433" s="1"/>
  <c r="L35" i="433"/>
  <c r="N35" i="433" s="1"/>
  <c r="L39" i="433"/>
  <c r="N39" i="433" s="1"/>
  <c r="L43" i="433"/>
  <c r="N43" i="433" s="1"/>
  <c r="L47" i="433"/>
  <c r="N47" i="433" s="1"/>
  <c r="L51" i="433"/>
  <c r="N51" i="433" s="1"/>
  <c r="L55" i="433"/>
  <c r="N55" i="433" s="1"/>
  <c r="L59" i="433"/>
  <c r="N59" i="433" s="1"/>
  <c r="M98" i="433"/>
  <c r="O98" i="433" s="1"/>
  <c r="L101" i="433"/>
  <c r="N101" i="433" s="1"/>
  <c r="M107" i="433"/>
  <c r="O107" i="433" s="1"/>
  <c r="L118" i="433"/>
  <c r="N118" i="433" s="1"/>
  <c r="M131" i="433"/>
  <c r="O131" i="433" s="1"/>
  <c r="R130" i="432"/>
  <c r="U130" i="432" s="1"/>
  <c r="R131" i="432"/>
  <c r="U131" i="432" s="1"/>
  <c r="R132" i="432"/>
  <c r="U132" i="432" s="1"/>
  <c r="R133" i="432"/>
  <c r="U133" i="432" s="1"/>
  <c r="R134" i="432"/>
  <c r="U134" i="432" s="1"/>
  <c r="R135" i="432"/>
  <c r="U135" i="432" s="1"/>
  <c r="R136" i="432"/>
  <c r="U136" i="432" s="1"/>
  <c r="R137" i="432"/>
  <c r="U137" i="432" s="1"/>
  <c r="R138" i="432"/>
  <c r="U138" i="432" s="1"/>
  <c r="R139" i="432"/>
  <c r="U139" i="432" s="1"/>
  <c r="R140" i="432"/>
  <c r="U140" i="432" s="1"/>
  <c r="R141" i="432"/>
  <c r="U141" i="432" s="1"/>
  <c r="R142" i="432"/>
  <c r="U142" i="432" s="1"/>
  <c r="R143" i="432"/>
  <c r="U143" i="432" s="1"/>
  <c r="R144" i="432"/>
  <c r="U144" i="432" s="1"/>
  <c r="R145" i="432"/>
  <c r="U145" i="432" s="1"/>
  <c r="R146" i="432"/>
  <c r="U146" i="432" s="1"/>
  <c r="R147" i="432"/>
  <c r="U147" i="432" s="1"/>
  <c r="R148" i="432"/>
  <c r="U148" i="432" s="1"/>
  <c r="R149" i="432"/>
  <c r="U149" i="432" s="1"/>
  <c r="L24" i="433"/>
  <c r="N24" i="433" s="1"/>
  <c r="L28" i="433"/>
  <c r="N28" i="433" s="1"/>
  <c r="L32" i="433"/>
  <c r="N32" i="433" s="1"/>
  <c r="L36" i="433"/>
  <c r="N36" i="433" s="1"/>
  <c r="L40" i="433"/>
  <c r="N40" i="433" s="1"/>
  <c r="L44" i="433"/>
  <c r="N44" i="433" s="1"/>
  <c r="L48" i="433"/>
  <c r="N48" i="433" s="1"/>
  <c r="L52" i="433"/>
  <c r="N52" i="433" s="1"/>
  <c r="L58" i="433"/>
  <c r="N58" i="433" s="1"/>
  <c r="M83" i="433"/>
  <c r="O83" i="433" s="1"/>
  <c r="L86" i="433"/>
  <c r="N86" i="433" s="1"/>
  <c r="M106" i="433"/>
  <c r="O106" i="433" s="1"/>
  <c r="L26" i="433"/>
  <c r="N26" i="433" s="1"/>
  <c r="L30" i="433"/>
  <c r="N30" i="433" s="1"/>
  <c r="L34" i="433"/>
  <c r="N34" i="433" s="1"/>
  <c r="L38" i="433"/>
  <c r="N38" i="433" s="1"/>
  <c r="L42" i="433"/>
  <c r="N42" i="433" s="1"/>
  <c r="L46" i="433"/>
  <c r="N46" i="433" s="1"/>
  <c r="L50" i="433"/>
  <c r="N50" i="433" s="1"/>
  <c r="L54" i="433"/>
  <c r="N54" i="433" s="1"/>
  <c r="L56" i="433"/>
  <c r="N56" i="433" s="1"/>
  <c r="L60" i="433"/>
  <c r="N60" i="433" s="1"/>
  <c r="L62" i="433"/>
  <c r="N62" i="433" s="1"/>
  <c r="L64" i="433"/>
  <c r="N64" i="433" s="1"/>
  <c r="L66" i="433"/>
  <c r="N66" i="433" s="1"/>
  <c r="M90" i="433"/>
  <c r="O90" i="433" s="1"/>
  <c r="L93" i="433"/>
  <c r="N93" i="433" s="1"/>
  <c r="M99" i="433"/>
  <c r="O99" i="433" s="1"/>
  <c r="L102" i="433"/>
  <c r="N102" i="433" s="1"/>
  <c r="L16" i="434"/>
  <c r="N16" i="434" s="1"/>
  <c r="M86" i="433"/>
  <c r="O86" i="433" s="1"/>
  <c r="M87" i="433"/>
  <c r="O87" i="433" s="1"/>
  <c r="L89" i="433"/>
  <c r="N89" i="433" s="1"/>
  <c r="L90" i="433"/>
  <c r="N90" i="433" s="1"/>
  <c r="M102" i="433"/>
  <c r="O102" i="433" s="1"/>
  <c r="M103" i="433"/>
  <c r="O103" i="433" s="1"/>
  <c r="L105" i="433"/>
  <c r="N105" i="433" s="1"/>
  <c r="L106" i="433"/>
  <c r="N106" i="433" s="1"/>
  <c r="L112" i="433"/>
  <c r="N112" i="433" s="1"/>
  <c r="M115" i="433"/>
  <c r="O115" i="433" s="1"/>
  <c r="L133" i="433"/>
  <c r="N133" i="433" s="1"/>
  <c r="L81" i="433"/>
  <c r="N81" i="433" s="1"/>
  <c r="L82" i="433"/>
  <c r="N82" i="433" s="1"/>
  <c r="M94" i="433"/>
  <c r="O94" i="433" s="1"/>
  <c r="M95" i="433"/>
  <c r="O95" i="433" s="1"/>
  <c r="L97" i="433"/>
  <c r="N97" i="433" s="1"/>
  <c r="L98" i="433"/>
  <c r="N98" i="433" s="1"/>
  <c r="M111" i="433"/>
  <c r="O111" i="433" s="1"/>
  <c r="L134" i="433"/>
  <c r="N134" i="433" s="1"/>
  <c r="L86" i="434"/>
  <c r="N86" i="434" s="1"/>
  <c r="M110" i="433"/>
  <c r="O110" i="433" s="1"/>
  <c r="M126" i="433"/>
  <c r="O126" i="433" s="1"/>
  <c r="M127" i="433"/>
  <c r="O127" i="433" s="1"/>
  <c r="L129" i="433"/>
  <c r="N129" i="433" s="1"/>
  <c r="L130" i="433"/>
  <c r="N130" i="433" s="1"/>
  <c r="M142" i="433"/>
  <c r="O142" i="433" s="1"/>
  <c r="M143" i="433"/>
  <c r="O143" i="433" s="1"/>
  <c r="L145" i="433"/>
  <c r="N145" i="433" s="1"/>
  <c r="T40" i="434"/>
  <c r="U39" i="434"/>
  <c r="L66" i="434"/>
  <c r="N66" i="434" s="1"/>
  <c r="L68" i="434"/>
  <c r="N68" i="434" s="1"/>
  <c r="L70" i="434"/>
  <c r="N70" i="434" s="1"/>
  <c r="L72" i="434"/>
  <c r="N72" i="434" s="1"/>
  <c r="L74" i="434"/>
  <c r="N74" i="434" s="1"/>
  <c r="L76" i="434"/>
  <c r="N76" i="434" s="1"/>
  <c r="L78" i="434"/>
  <c r="N78" i="434" s="1"/>
  <c r="L101" i="434"/>
  <c r="N101" i="434" s="1"/>
  <c r="L103" i="434"/>
  <c r="N103" i="434" s="1"/>
  <c r="L113" i="433"/>
  <c r="N113" i="433" s="1"/>
  <c r="M118" i="433"/>
  <c r="O118" i="433" s="1"/>
  <c r="M119" i="433"/>
  <c r="O119" i="433" s="1"/>
  <c r="L121" i="433"/>
  <c r="N121" i="433" s="1"/>
  <c r="L122" i="433"/>
  <c r="N122" i="433" s="1"/>
  <c r="M134" i="433"/>
  <c r="O134" i="433" s="1"/>
  <c r="M135" i="433"/>
  <c r="O135" i="433" s="1"/>
  <c r="L137" i="433"/>
  <c r="N137" i="433" s="1"/>
  <c r="L138" i="433"/>
  <c r="N138" i="433" s="1"/>
  <c r="M16" i="434"/>
  <c r="O16" i="434" s="1"/>
  <c r="L17" i="434"/>
  <c r="N17" i="434" s="1"/>
  <c r="L18" i="434"/>
  <c r="N18" i="434" s="1"/>
  <c r="L19" i="434"/>
  <c r="N19" i="434" s="1"/>
  <c r="L20" i="434"/>
  <c r="N20" i="434" s="1"/>
  <c r="L21" i="434"/>
  <c r="N21" i="434" s="1"/>
  <c r="L22" i="434"/>
  <c r="N22" i="434" s="1"/>
  <c r="L23" i="434"/>
  <c r="N23" i="434" s="1"/>
  <c r="L24" i="434"/>
  <c r="N24" i="434" s="1"/>
  <c r="L25" i="434"/>
  <c r="N25" i="434" s="1"/>
  <c r="L26" i="434"/>
  <c r="N26" i="434" s="1"/>
  <c r="L27" i="434"/>
  <c r="N27" i="434" s="1"/>
  <c r="L28" i="434"/>
  <c r="N28" i="434" s="1"/>
  <c r="L29" i="434"/>
  <c r="N29" i="434" s="1"/>
  <c r="L30" i="434"/>
  <c r="N30" i="434" s="1"/>
  <c r="L31" i="434"/>
  <c r="N31" i="434" s="1"/>
  <c r="L32" i="434"/>
  <c r="N32" i="434" s="1"/>
  <c r="L33" i="434"/>
  <c r="N33" i="434" s="1"/>
  <c r="L34" i="434"/>
  <c r="N34" i="434" s="1"/>
  <c r="L35" i="434"/>
  <c r="N35" i="434" s="1"/>
  <c r="L36" i="434"/>
  <c r="N36" i="434" s="1"/>
  <c r="L37" i="434"/>
  <c r="N37" i="434" s="1"/>
  <c r="L38" i="434"/>
  <c r="N38" i="434" s="1"/>
  <c r="M63" i="434"/>
  <c r="O63" i="434" s="1"/>
  <c r="L109" i="433"/>
  <c r="N109" i="433" s="1"/>
  <c r="M114" i="433"/>
  <c r="O114" i="433" s="1"/>
  <c r="M122" i="433"/>
  <c r="O122" i="433" s="1"/>
  <c r="M123" i="433"/>
  <c r="O123" i="433" s="1"/>
  <c r="L125" i="433"/>
  <c r="N125" i="433" s="1"/>
  <c r="L126" i="433"/>
  <c r="N126" i="433" s="1"/>
  <c r="M138" i="433"/>
  <c r="O138" i="433" s="1"/>
  <c r="M139" i="433"/>
  <c r="O139" i="433" s="1"/>
  <c r="L141" i="433"/>
  <c r="N141" i="433" s="1"/>
  <c r="L142" i="433"/>
  <c r="N142" i="433" s="1"/>
  <c r="M17" i="434"/>
  <c r="O17" i="434" s="1"/>
  <c r="M18" i="434"/>
  <c r="O18" i="434" s="1"/>
  <c r="M19" i="434"/>
  <c r="O19" i="434" s="1"/>
  <c r="M20" i="434"/>
  <c r="O20" i="434" s="1"/>
  <c r="M21" i="434"/>
  <c r="O21" i="434" s="1"/>
  <c r="M22" i="434"/>
  <c r="O22" i="434" s="1"/>
  <c r="M23" i="434"/>
  <c r="O23" i="434" s="1"/>
  <c r="M24" i="434"/>
  <c r="O24" i="434" s="1"/>
  <c r="M25" i="434"/>
  <c r="O25" i="434" s="1"/>
  <c r="M26" i="434"/>
  <c r="O26" i="434" s="1"/>
  <c r="M27" i="434"/>
  <c r="O27" i="434" s="1"/>
  <c r="M28" i="434"/>
  <c r="O28" i="434" s="1"/>
  <c r="M29" i="434"/>
  <c r="O29" i="434" s="1"/>
  <c r="M30" i="434"/>
  <c r="O30" i="434" s="1"/>
  <c r="M31" i="434"/>
  <c r="O31" i="434" s="1"/>
  <c r="M32" i="434"/>
  <c r="O32" i="434" s="1"/>
  <c r="M33" i="434"/>
  <c r="O33" i="434" s="1"/>
  <c r="M34" i="434"/>
  <c r="O34" i="434" s="1"/>
  <c r="M35" i="434"/>
  <c r="O35" i="434" s="1"/>
  <c r="M36" i="434"/>
  <c r="O36" i="434" s="1"/>
  <c r="M37" i="434"/>
  <c r="O37" i="434" s="1"/>
  <c r="M38" i="434"/>
  <c r="O38" i="434" s="1"/>
  <c r="M39" i="434"/>
  <c r="O39" i="434" s="1"/>
  <c r="L67" i="434"/>
  <c r="N67" i="434" s="1"/>
  <c r="L69" i="434"/>
  <c r="N69" i="434" s="1"/>
  <c r="L71" i="434"/>
  <c r="N71" i="434" s="1"/>
  <c r="L73" i="434"/>
  <c r="N73" i="434" s="1"/>
  <c r="L75" i="434"/>
  <c r="N75" i="434" s="1"/>
  <c r="L77" i="434"/>
  <c r="N77" i="434" s="1"/>
  <c r="L63" i="434"/>
  <c r="N63" i="434" s="1"/>
  <c r="M64" i="434"/>
  <c r="O64" i="434" s="1"/>
  <c r="L64" i="434"/>
  <c r="N64" i="434" s="1"/>
  <c r="M98" i="434"/>
  <c r="O98" i="434" s="1"/>
  <c r="L110" i="434"/>
  <c r="N110" i="434" s="1"/>
  <c r="L135" i="434"/>
  <c r="N135" i="434" s="1"/>
  <c r="M66" i="434"/>
  <c r="O66" i="434" s="1"/>
  <c r="M67" i="434"/>
  <c r="O67" i="434" s="1"/>
  <c r="M68" i="434"/>
  <c r="O68" i="434" s="1"/>
  <c r="M69" i="434"/>
  <c r="O69" i="434" s="1"/>
  <c r="M70" i="434"/>
  <c r="O70" i="434" s="1"/>
  <c r="M71" i="434"/>
  <c r="O71" i="434" s="1"/>
  <c r="M72" i="434"/>
  <c r="O72" i="434" s="1"/>
  <c r="M73" i="434"/>
  <c r="O73" i="434" s="1"/>
  <c r="M74" i="434"/>
  <c r="O74" i="434" s="1"/>
  <c r="M75" i="434"/>
  <c r="O75" i="434" s="1"/>
  <c r="M76" i="434"/>
  <c r="O76" i="434" s="1"/>
  <c r="M77" i="434"/>
  <c r="O77" i="434" s="1"/>
  <c r="M78" i="434"/>
  <c r="O78" i="434" s="1"/>
  <c r="M79" i="434"/>
  <c r="O79" i="434" s="1"/>
  <c r="M80" i="434"/>
  <c r="O80" i="434" s="1"/>
  <c r="L82" i="434"/>
  <c r="N82" i="434" s="1"/>
  <c r="L83" i="434"/>
  <c r="N83" i="434" s="1"/>
  <c r="M86" i="434"/>
  <c r="O86" i="434" s="1"/>
  <c r="M99" i="434"/>
  <c r="O99" i="434" s="1"/>
  <c r="L65" i="434"/>
  <c r="N65" i="434" s="1"/>
  <c r="M85" i="434"/>
  <c r="O85" i="434" s="1"/>
  <c r="L102" i="434"/>
  <c r="N102" i="434" s="1"/>
  <c r="M117" i="434"/>
  <c r="O117" i="434" s="1"/>
  <c r="M90" i="434"/>
  <c r="O90" i="434" s="1"/>
  <c r="M91" i="434"/>
  <c r="O91" i="434" s="1"/>
  <c r="L93" i="434"/>
  <c r="N93" i="434" s="1"/>
  <c r="L94" i="434"/>
  <c r="N94" i="434" s="1"/>
  <c r="M107" i="434"/>
  <c r="O107" i="434" s="1"/>
  <c r="M109" i="434"/>
  <c r="O109" i="434" s="1"/>
  <c r="M116" i="434"/>
  <c r="O116" i="434" s="1"/>
  <c r="L136" i="434"/>
  <c r="N136" i="434" s="1"/>
  <c r="L85" i="434"/>
  <c r="N85" i="434" s="1"/>
  <c r="M94" i="434"/>
  <c r="O94" i="434" s="1"/>
  <c r="M95" i="434"/>
  <c r="O95" i="434" s="1"/>
  <c r="L97" i="434"/>
  <c r="N97" i="434" s="1"/>
  <c r="L98" i="434"/>
  <c r="N98" i="434" s="1"/>
  <c r="L119" i="434"/>
  <c r="N119" i="434" s="1"/>
  <c r="M132" i="434"/>
  <c r="O132" i="434" s="1"/>
  <c r="M87" i="434"/>
  <c r="O87" i="434" s="1"/>
  <c r="L89" i="434"/>
  <c r="N89" i="434" s="1"/>
  <c r="L90" i="434"/>
  <c r="N90" i="434" s="1"/>
  <c r="M102" i="434"/>
  <c r="O102" i="434" s="1"/>
  <c r="M103" i="434"/>
  <c r="O103" i="434" s="1"/>
  <c r="M104" i="434"/>
  <c r="O104" i="434" s="1"/>
  <c r="L106" i="434"/>
  <c r="N106" i="434" s="1"/>
  <c r="L107" i="434"/>
  <c r="N107" i="434" s="1"/>
  <c r="M113" i="434"/>
  <c r="O113" i="434" s="1"/>
  <c r="L120" i="434"/>
  <c r="N120" i="434" s="1"/>
  <c r="M133" i="434"/>
  <c r="O133" i="434" s="1"/>
  <c r="M112" i="434"/>
  <c r="O112" i="434" s="1"/>
  <c r="M124" i="434"/>
  <c r="O124" i="434" s="1"/>
  <c r="M125" i="434"/>
  <c r="O125" i="434" s="1"/>
  <c r="L127" i="434"/>
  <c r="N127" i="434" s="1"/>
  <c r="L128" i="434"/>
  <c r="N128" i="434" s="1"/>
  <c r="M140" i="434"/>
  <c r="O140" i="434" s="1"/>
  <c r="M141" i="434"/>
  <c r="O141" i="434" s="1"/>
  <c r="L143" i="434"/>
  <c r="N143" i="434" s="1"/>
  <c r="L144" i="434"/>
  <c r="N144" i="434" s="1"/>
  <c r="L145" i="434"/>
  <c r="N145" i="434" s="1"/>
  <c r="M108" i="434"/>
  <c r="O108" i="434" s="1"/>
  <c r="L115" i="434"/>
  <c r="N115" i="434" s="1"/>
  <c r="L116" i="434"/>
  <c r="N116" i="434" s="1"/>
  <c r="M128" i="434"/>
  <c r="O128" i="434" s="1"/>
  <c r="M129" i="434"/>
  <c r="O129" i="434" s="1"/>
  <c r="L131" i="434"/>
  <c r="N131" i="434" s="1"/>
  <c r="L132" i="434"/>
  <c r="N132" i="434" s="1"/>
  <c r="M144" i="434"/>
  <c r="O144" i="434" s="1"/>
  <c r="M145" i="434"/>
  <c r="O145" i="434" s="1"/>
  <c r="L111" i="434"/>
  <c r="N111" i="434" s="1"/>
  <c r="M120" i="434"/>
  <c r="O120" i="434" s="1"/>
  <c r="M121" i="434"/>
  <c r="O121" i="434" s="1"/>
  <c r="L123" i="434"/>
  <c r="N123" i="434" s="1"/>
  <c r="L124" i="434"/>
  <c r="N124" i="434" s="1"/>
  <c r="M136" i="434"/>
  <c r="O136" i="434" s="1"/>
  <c r="M137" i="434"/>
  <c r="O137" i="434" s="1"/>
  <c r="L139" i="434"/>
  <c r="N139" i="434" s="1"/>
  <c r="L140" i="434"/>
  <c r="N140" i="434" s="1"/>
  <c r="J145" i="299"/>
  <c r="I145" i="299"/>
  <c r="J144" i="299"/>
  <c r="I144" i="299"/>
  <c r="J143" i="299"/>
  <c r="I143" i="299"/>
  <c r="J142" i="299"/>
  <c r="I142" i="299"/>
  <c r="J141" i="299"/>
  <c r="I141" i="299"/>
  <c r="J140" i="299"/>
  <c r="I140" i="299"/>
  <c r="J139" i="299"/>
  <c r="I139" i="299"/>
  <c r="J138" i="299"/>
  <c r="I138" i="299"/>
  <c r="J137" i="299"/>
  <c r="I137" i="299"/>
  <c r="J136" i="299"/>
  <c r="I136" i="299"/>
  <c r="J135" i="299"/>
  <c r="I135" i="299"/>
  <c r="J134" i="299"/>
  <c r="I134" i="299"/>
  <c r="J133" i="299"/>
  <c r="I133" i="299"/>
  <c r="J132" i="299"/>
  <c r="I132" i="299"/>
  <c r="J131" i="299"/>
  <c r="I131" i="299"/>
  <c r="J130" i="299"/>
  <c r="I130" i="299"/>
  <c r="J129" i="299"/>
  <c r="I129" i="299"/>
  <c r="J128" i="299"/>
  <c r="I128" i="299"/>
  <c r="J127" i="299"/>
  <c r="I127" i="299"/>
  <c r="J126" i="299"/>
  <c r="I126" i="299"/>
  <c r="J125" i="299"/>
  <c r="I125" i="299"/>
  <c r="J124" i="299"/>
  <c r="I124" i="299"/>
  <c r="J123" i="299"/>
  <c r="I123" i="299"/>
  <c r="J122" i="299"/>
  <c r="I122" i="299"/>
  <c r="J121" i="299"/>
  <c r="I121" i="299"/>
  <c r="J120" i="299"/>
  <c r="I120" i="299"/>
  <c r="J119" i="299"/>
  <c r="I119" i="299"/>
  <c r="J118" i="299"/>
  <c r="I118" i="299"/>
  <c r="J117" i="299"/>
  <c r="I117" i="299"/>
  <c r="J116" i="299"/>
  <c r="I116" i="299"/>
  <c r="J115" i="299"/>
  <c r="I115" i="299"/>
  <c r="J114" i="299"/>
  <c r="I114" i="299"/>
  <c r="J113" i="299"/>
  <c r="I113" i="299"/>
  <c r="J112" i="299"/>
  <c r="I112" i="299"/>
  <c r="J111" i="299"/>
  <c r="I111" i="299"/>
  <c r="J110" i="299"/>
  <c r="I110" i="299"/>
  <c r="J109" i="299"/>
  <c r="I109" i="299"/>
  <c r="J108" i="299"/>
  <c r="I108" i="299"/>
  <c r="J107" i="299"/>
  <c r="I107" i="299"/>
  <c r="J106" i="299"/>
  <c r="I106" i="299"/>
  <c r="J105" i="299"/>
  <c r="I105" i="299"/>
  <c r="J104" i="299"/>
  <c r="I104" i="299"/>
  <c r="J103" i="299"/>
  <c r="I103" i="299"/>
  <c r="J102" i="299"/>
  <c r="I102" i="299"/>
  <c r="J101" i="299"/>
  <c r="I101" i="299"/>
  <c r="J100" i="299"/>
  <c r="I100" i="299"/>
  <c r="J99" i="299"/>
  <c r="I99" i="299"/>
  <c r="J98" i="299"/>
  <c r="I98" i="299"/>
  <c r="J97" i="299"/>
  <c r="I97" i="299"/>
  <c r="J96" i="299"/>
  <c r="I96" i="299"/>
  <c r="J95" i="299"/>
  <c r="I95" i="299"/>
  <c r="J94" i="299"/>
  <c r="I94" i="299"/>
  <c r="J93" i="299"/>
  <c r="I93" i="299"/>
  <c r="J92" i="299"/>
  <c r="I92" i="299"/>
  <c r="J91" i="299"/>
  <c r="I91" i="299"/>
  <c r="J90" i="299"/>
  <c r="I90" i="299"/>
  <c r="J89" i="299"/>
  <c r="I89" i="299"/>
  <c r="J88" i="299"/>
  <c r="I88" i="299"/>
  <c r="J87" i="299"/>
  <c r="I87" i="299"/>
  <c r="J86" i="299"/>
  <c r="I86" i="299"/>
  <c r="J85" i="299"/>
  <c r="I85" i="299"/>
  <c r="J84" i="299"/>
  <c r="I84" i="299"/>
  <c r="J83" i="299"/>
  <c r="I83" i="299"/>
  <c r="J82" i="299"/>
  <c r="I82" i="299"/>
  <c r="J81" i="299"/>
  <c r="I81" i="299"/>
  <c r="J80" i="299"/>
  <c r="I80" i="299"/>
  <c r="J79" i="299"/>
  <c r="I79" i="299"/>
  <c r="J78" i="299"/>
  <c r="I78" i="299"/>
  <c r="J77" i="299"/>
  <c r="I77" i="299"/>
  <c r="J76" i="299"/>
  <c r="I76" i="299"/>
  <c r="J75" i="299"/>
  <c r="I75" i="299"/>
  <c r="J74" i="299"/>
  <c r="I74" i="299"/>
  <c r="J73" i="299"/>
  <c r="I73" i="299"/>
  <c r="J72" i="299"/>
  <c r="I72" i="299"/>
  <c r="J71" i="299"/>
  <c r="I71" i="299"/>
  <c r="J70" i="299"/>
  <c r="I70" i="299"/>
  <c r="J69" i="299"/>
  <c r="I69" i="299"/>
  <c r="J68" i="299"/>
  <c r="I68" i="299"/>
  <c r="J67" i="299"/>
  <c r="I67" i="299"/>
  <c r="J66" i="299"/>
  <c r="I66" i="299"/>
  <c r="J65" i="299"/>
  <c r="I65" i="299"/>
  <c r="J64" i="299"/>
  <c r="I64" i="299"/>
  <c r="J63" i="299"/>
  <c r="I63" i="299"/>
  <c r="J62" i="299"/>
  <c r="I62" i="299"/>
  <c r="J61" i="299"/>
  <c r="I61" i="299"/>
  <c r="J60" i="299"/>
  <c r="I60" i="299"/>
  <c r="J59" i="299"/>
  <c r="I59" i="299"/>
  <c r="J58" i="299"/>
  <c r="I58" i="299"/>
  <c r="J57" i="299"/>
  <c r="I57" i="299"/>
  <c r="J56" i="299"/>
  <c r="I56" i="299"/>
  <c r="J55" i="299"/>
  <c r="I55" i="299"/>
  <c r="J54" i="299"/>
  <c r="I54" i="299"/>
  <c r="J53" i="299"/>
  <c r="I53" i="299"/>
  <c r="J52" i="299"/>
  <c r="I52" i="299"/>
  <c r="J51" i="299"/>
  <c r="I51" i="299"/>
  <c r="J50" i="299"/>
  <c r="I50" i="299"/>
  <c r="J49" i="299"/>
  <c r="I49" i="299"/>
  <c r="J48" i="299"/>
  <c r="I48" i="299"/>
  <c r="J47" i="299"/>
  <c r="I47" i="299"/>
  <c r="J46" i="299"/>
  <c r="I46" i="299"/>
  <c r="J45" i="299"/>
  <c r="I45" i="299"/>
  <c r="J44" i="299"/>
  <c r="I44" i="299"/>
  <c r="J43" i="299"/>
  <c r="I43" i="299"/>
  <c r="J42" i="299"/>
  <c r="I42" i="299"/>
  <c r="J41" i="299"/>
  <c r="I41" i="299"/>
  <c r="J40" i="299"/>
  <c r="I40" i="299"/>
  <c r="J39" i="299"/>
  <c r="I39" i="299"/>
  <c r="J38" i="299"/>
  <c r="I38" i="299"/>
  <c r="J37" i="299"/>
  <c r="I37" i="299"/>
  <c r="J36" i="299"/>
  <c r="I36" i="299"/>
  <c r="J35" i="299"/>
  <c r="I35" i="299"/>
  <c r="J34" i="299"/>
  <c r="I34" i="299"/>
  <c r="J33" i="299"/>
  <c r="I33" i="299"/>
  <c r="J32" i="299"/>
  <c r="I32" i="299"/>
  <c r="J31" i="299"/>
  <c r="I31" i="299"/>
  <c r="J30" i="299"/>
  <c r="I30" i="299"/>
  <c r="J29" i="299"/>
  <c r="I29" i="299"/>
  <c r="J28" i="299"/>
  <c r="I28" i="299"/>
  <c r="J27" i="299"/>
  <c r="I27" i="299"/>
  <c r="J26" i="299"/>
  <c r="I26" i="299"/>
  <c r="J25" i="299"/>
  <c r="I25" i="299"/>
  <c r="J24" i="299"/>
  <c r="I24" i="299"/>
  <c r="J23" i="299"/>
  <c r="I23" i="299"/>
  <c r="J22" i="299"/>
  <c r="I22" i="299"/>
  <c r="J21" i="299"/>
  <c r="I21" i="299"/>
  <c r="J20" i="299"/>
  <c r="I20" i="299"/>
  <c r="J19" i="299"/>
  <c r="I19" i="299"/>
  <c r="J18" i="299"/>
  <c r="I18" i="299"/>
  <c r="J17" i="299"/>
  <c r="I17" i="299"/>
  <c r="T16" i="299"/>
  <c r="T17" i="299" s="1"/>
  <c r="T18" i="299" s="1"/>
  <c r="T19" i="299" s="1"/>
  <c r="T20" i="299" s="1"/>
  <c r="T21" i="299" s="1"/>
  <c r="T22" i="299" s="1"/>
  <c r="T23" i="299" s="1"/>
  <c r="T24" i="299" s="1"/>
  <c r="T25" i="299" s="1"/>
  <c r="T26" i="299" s="1"/>
  <c r="T27" i="299" s="1"/>
  <c r="T28" i="299" s="1"/>
  <c r="T29" i="299" s="1"/>
  <c r="T30" i="299" s="1"/>
  <c r="T31" i="299" s="1"/>
  <c r="T32" i="299" s="1"/>
  <c r="T33" i="299" s="1"/>
  <c r="T34" i="299" s="1"/>
  <c r="T35" i="299" s="1"/>
  <c r="T36" i="299" s="1"/>
  <c r="J16" i="299"/>
  <c r="I16" i="299"/>
  <c r="R5" i="299"/>
  <c r="R4" i="299"/>
  <c r="I17" i="59"/>
  <c r="J17" i="59"/>
  <c r="I18" i="59"/>
  <c r="J18" i="59"/>
  <c r="I19" i="59"/>
  <c r="J19" i="59"/>
  <c r="I20" i="59"/>
  <c r="J20" i="59"/>
  <c r="I21" i="59"/>
  <c r="J21" i="59"/>
  <c r="I22" i="59"/>
  <c r="J22" i="59"/>
  <c r="I23" i="59"/>
  <c r="J23" i="59"/>
  <c r="I24" i="59"/>
  <c r="J24" i="59"/>
  <c r="I25" i="59"/>
  <c r="J25" i="59"/>
  <c r="I26" i="59"/>
  <c r="J26" i="59"/>
  <c r="I27" i="59"/>
  <c r="J27" i="59"/>
  <c r="I28" i="59"/>
  <c r="J28" i="59"/>
  <c r="I29" i="59"/>
  <c r="J29" i="59"/>
  <c r="I30" i="59"/>
  <c r="J30" i="59"/>
  <c r="I31" i="59"/>
  <c r="J31" i="59"/>
  <c r="I32" i="59"/>
  <c r="J32" i="59"/>
  <c r="I33" i="59"/>
  <c r="J33" i="59"/>
  <c r="I34" i="59"/>
  <c r="J34" i="59"/>
  <c r="I35" i="59"/>
  <c r="J35" i="59"/>
  <c r="I36" i="59"/>
  <c r="J36" i="59"/>
  <c r="I37" i="59"/>
  <c r="J37" i="59"/>
  <c r="I38" i="59"/>
  <c r="J38" i="59"/>
  <c r="I39" i="59"/>
  <c r="J39" i="59"/>
  <c r="I40" i="59"/>
  <c r="J40" i="59"/>
  <c r="I41" i="59"/>
  <c r="J41" i="59"/>
  <c r="I42" i="59"/>
  <c r="J42" i="59"/>
  <c r="I43" i="59"/>
  <c r="J43" i="59"/>
  <c r="I44" i="59"/>
  <c r="J44" i="59"/>
  <c r="I45" i="59"/>
  <c r="J45" i="59"/>
  <c r="I46" i="59"/>
  <c r="J46" i="59"/>
  <c r="I47" i="59"/>
  <c r="J47" i="59"/>
  <c r="I48" i="59"/>
  <c r="J48" i="59"/>
  <c r="I49" i="59"/>
  <c r="J49" i="59"/>
  <c r="I50" i="59"/>
  <c r="J50" i="59"/>
  <c r="I51" i="59"/>
  <c r="J51" i="59"/>
  <c r="I52" i="59"/>
  <c r="J52" i="59"/>
  <c r="I53" i="59"/>
  <c r="J53" i="59"/>
  <c r="I54" i="59"/>
  <c r="J54" i="59"/>
  <c r="I55" i="59"/>
  <c r="J55" i="59"/>
  <c r="I56" i="59"/>
  <c r="J56" i="59"/>
  <c r="I57" i="59"/>
  <c r="J57" i="59"/>
  <c r="I58" i="59"/>
  <c r="J58" i="59"/>
  <c r="I59" i="59"/>
  <c r="J59" i="59"/>
  <c r="I60" i="59"/>
  <c r="J60" i="59"/>
  <c r="I61" i="59"/>
  <c r="J61" i="59"/>
  <c r="I62" i="59"/>
  <c r="J62" i="59"/>
  <c r="I63" i="59"/>
  <c r="J63" i="59"/>
  <c r="I64" i="59"/>
  <c r="J64" i="59"/>
  <c r="I65" i="59"/>
  <c r="J65" i="59"/>
  <c r="I66" i="59"/>
  <c r="J66" i="59"/>
  <c r="I67" i="59"/>
  <c r="J67" i="59"/>
  <c r="I68" i="59"/>
  <c r="J68" i="59"/>
  <c r="I69" i="59"/>
  <c r="J69" i="59"/>
  <c r="I70" i="59"/>
  <c r="J70" i="59"/>
  <c r="I71" i="59"/>
  <c r="J71" i="59"/>
  <c r="I72" i="59"/>
  <c r="J72" i="59"/>
  <c r="I73" i="59"/>
  <c r="J73" i="59"/>
  <c r="I74" i="59"/>
  <c r="J74" i="59"/>
  <c r="I75" i="59"/>
  <c r="J75" i="59"/>
  <c r="I76" i="59"/>
  <c r="J76" i="59"/>
  <c r="I77" i="59"/>
  <c r="J77" i="59"/>
  <c r="I78" i="59"/>
  <c r="J78" i="59"/>
  <c r="I79" i="59"/>
  <c r="J79" i="59"/>
  <c r="I80" i="59"/>
  <c r="J80" i="59"/>
  <c r="I81" i="59"/>
  <c r="J81" i="59"/>
  <c r="I82" i="59"/>
  <c r="J82" i="59"/>
  <c r="I83" i="59"/>
  <c r="J83" i="59"/>
  <c r="I84" i="59"/>
  <c r="J84" i="59"/>
  <c r="I85" i="59"/>
  <c r="J85" i="59"/>
  <c r="I86" i="59"/>
  <c r="J86" i="59"/>
  <c r="I87" i="59"/>
  <c r="J87" i="59"/>
  <c r="I88" i="59"/>
  <c r="J88" i="59"/>
  <c r="I89" i="59"/>
  <c r="J89" i="59"/>
  <c r="I90" i="59"/>
  <c r="J90" i="59"/>
  <c r="I91" i="59"/>
  <c r="J91" i="59"/>
  <c r="I92" i="59"/>
  <c r="J92" i="59"/>
  <c r="I93" i="59"/>
  <c r="J93" i="59"/>
  <c r="I94" i="59"/>
  <c r="J94" i="59"/>
  <c r="I95" i="59"/>
  <c r="J95" i="59"/>
  <c r="I96" i="59"/>
  <c r="J96" i="59"/>
  <c r="I97" i="59"/>
  <c r="J97" i="59"/>
  <c r="I98" i="59"/>
  <c r="J98" i="59"/>
  <c r="I99" i="59"/>
  <c r="J99" i="59"/>
  <c r="I100" i="59"/>
  <c r="J100" i="59"/>
  <c r="I101" i="59"/>
  <c r="J101" i="59"/>
  <c r="I102" i="59"/>
  <c r="J102" i="59"/>
  <c r="I103" i="59"/>
  <c r="J103" i="59"/>
  <c r="I104" i="59"/>
  <c r="J104" i="59"/>
  <c r="I105" i="59"/>
  <c r="J105" i="59"/>
  <c r="I106" i="59"/>
  <c r="J106" i="59"/>
  <c r="I107" i="59"/>
  <c r="J107" i="59"/>
  <c r="I108" i="59"/>
  <c r="J108" i="59"/>
  <c r="I109" i="59"/>
  <c r="J109" i="59"/>
  <c r="I110" i="59"/>
  <c r="J110" i="59"/>
  <c r="I111" i="59"/>
  <c r="J111" i="59"/>
  <c r="I112" i="59"/>
  <c r="J112" i="59"/>
  <c r="I113" i="59"/>
  <c r="J113" i="59"/>
  <c r="I114" i="59"/>
  <c r="J114" i="59"/>
  <c r="I115" i="59"/>
  <c r="J115" i="59"/>
  <c r="I116" i="59"/>
  <c r="J116" i="59"/>
  <c r="I117" i="59"/>
  <c r="J117" i="59"/>
  <c r="I118" i="59"/>
  <c r="J118" i="59"/>
  <c r="I119" i="59"/>
  <c r="J119" i="59"/>
  <c r="I120" i="59"/>
  <c r="J120" i="59"/>
  <c r="I121" i="59"/>
  <c r="J121" i="59"/>
  <c r="I122" i="59"/>
  <c r="J122" i="59"/>
  <c r="I123" i="59"/>
  <c r="J123" i="59"/>
  <c r="I124" i="59"/>
  <c r="J124" i="59"/>
  <c r="I125" i="59"/>
  <c r="J125" i="59"/>
  <c r="I126" i="59"/>
  <c r="J126" i="59"/>
  <c r="I127" i="59"/>
  <c r="J127" i="59"/>
  <c r="I128" i="59"/>
  <c r="J128" i="59"/>
  <c r="I129" i="59"/>
  <c r="J129" i="59"/>
  <c r="I130" i="59"/>
  <c r="J130" i="59"/>
  <c r="I131" i="59"/>
  <c r="J131" i="59"/>
  <c r="I132" i="59"/>
  <c r="J132" i="59"/>
  <c r="I133" i="59"/>
  <c r="J133" i="59"/>
  <c r="I134" i="59"/>
  <c r="J134" i="59"/>
  <c r="I135" i="59"/>
  <c r="J135" i="59"/>
  <c r="I136" i="59"/>
  <c r="J136" i="59"/>
  <c r="I137" i="59"/>
  <c r="J137" i="59"/>
  <c r="I138" i="59"/>
  <c r="J138" i="59"/>
  <c r="I139" i="59"/>
  <c r="J139" i="59"/>
  <c r="I140" i="59"/>
  <c r="J140" i="59"/>
  <c r="I141" i="59"/>
  <c r="J141" i="59"/>
  <c r="I142" i="59"/>
  <c r="J142" i="59"/>
  <c r="I143" i="59"/>
  <c r="J143" i="59"/>
  <c r="I144" i="59"/>
  <c r="J144" i="59"/>
  <c r="I145" i="59"/>
  <c r="J145" i="59"/>
  <c r="J11" i="433"/>
  <c r="I14" i="4"/>
  <c r="J11" i="434"/>
  <c r="I16" i="4"/>
  <c r="I13" i="4"/>
  <c r="J11" i="459"/>
  <c r="I10" i="4"/>
  <c r="J11" i="458"/>
  <c r="J11" i="464"/>
  <c r="J11" i="463"/>
  <c r="D9" i="4"/>
  <c r="J11" i="469"/>
  <c r="I15" i="4"/>
  <c r="J11" i="448"/>
  <c r="I12" i="4"/>
  <c r="D15" i="4"/>
  <c r="D12" i="4"/>
  <c r="J11" i="454"/>
  <c r="D8" i="4"/>
  <c r="I9" i="4"/>
  <c r="J11" i="438"/>
  <c r="I8" i="4"/>
  <c r="J11" i="444"/>
  <c r="J11" i="468"/>
  <c r="D13" i="4"/>
  <c r="D10" i="4"/>
  <c r="D16" i="4"/>
  <c r="J11" i="443"/>
  <c r="J11" i="439"/>
  <c r="J11" i="453"/>
  <c r="J11" i="449"/>
  <c r="D11" i="4"/>
  <c r="D14" i="4"/>
  <c r="I11" i="4"/>
  <c r="L20" i="460" l="1"/>
  <c r="M20" i="460" s="1"/>
  <c r="AB20" i="460"/>
  <c r="W135" i="457"/>
  <c r="X135" i="457" s="1"/>
  <c r="W119" i="457"/>
  <c r="X119" i="457" s="1"/>
  <c r="W103" i="457"/>
  <c r="X103" i="457" s="1"/>
  <c r="W87" i="457"/>
  <c r="X87" i="457" s="1"/>
  <c r="W39" i="457"/>
  <c r="X39" i="457" s="1"/>
  <c r="W27" i="457"/>
  <c r="X27" i="457" s="1"/>
  <c r="W76" i="455"/>
  <c r="X76" i="455" s="1"/>
  <c r="W60" i="455"/>
  <c r="X60" i="455" s="1"/>
  <c r="W44" i="455"/>
  <c r="X44" i="455" s="1"/>
  <c r="W28" i="455"/>
  <c r="X28" i="455" s="1"/>
  <c r="W101" i="455"/>
  <c r="X101" i="455" s="1"/>
  <c r="W101" i="451"/>
  <c r="X101" i="451" s="1"/>
  <c r="W32" i="451"/>
  <c r="X32" i="451" s="1"/>
  <c r="W48" i="450"/>
  <c r="X48" i="450" s="1"/>
  <c r="W32" i="450"/>
  <c r="X32" i="450" s="1"/>
  <c r="W54" i="450"/>
  <c r="X54" i="450" s="1"/>
  <c r="Z85" i="447"/>
  <c r="W123" i="445"/>
  <c r="W60" i="445"/>
  <c r="Z85" i="445"/>
  <c r="N20" i="437"/>
  <c r="O20" i="437" s="1"/>
  <c r="W84" i="431"/>
  <c r="X84" i="431" s="1"/>
  <c r="W27" i="430"/>
  <c r="W84" i="430"/>
  <c r="X84" i="430" s="1"/>
  <c r="T18" i="433"/>
  <c r="W55" i="430"/>
  <c r="X55" i="430" s="1"/>
  <c r="W32" i="430"/>
  <c r="W37" i="430"/>
  <c r="X37" i="430" s="1"/>
  <c r="L20" i="437"/>
  <c r="M20" i="437" s="1"/>
  <c r="AA21" i="441"/>
  <c r="L21" i="441" s="1"/>
  <c r="M21" i="441" s="1"/>
  <c r="AA21" i="435"/>
  <c r="AB20" i="437"/>
  <c r="W66" i="440"/>
  <c r="X66" i="440" s="1"/>
  <c r="Z85" i="440"/>
  <c r="W102" i="445"/>
  <c r="X102" i="445" s="1"/>
  <c r="W31" i="430"/>
  <c r="X31" i="430" s="1"/>
  <c r="W40" i="430"/>
  <c r="X40" i="430" s="1"/>
  <c r="W56" i="430"/>
  <c r="X56" i="430" s="1"/>
  <c r="AB20" i="441"/>
  <c r="Z85" i="446"/>
  <c r="W72" i="466"/>
  <c r="X72" i="466" s="1"/>
  <c r="U17" i="463"/>
  <c r="AA21" i="466"/>
  <c r="AB21" i="465"/>
  <c r="W139" i="461"/>
  <c r="X139" i="461" s="1"/>
  <c r="W123" i="461"/>
  <c r="X123" i="461" s="1"/>
  <c r="W107" i="461"/>
  <c r="X107" i="461" s="1"/>
  <c r="W91" i="461"/>
  <c r="X91" i="461" s="1"/>
  <c r="W29" i="461"/>
  <c r="X29" i="461" s="1"/>
  <c r="W93" i="455"/>
  <c r="X93" i="455" s="1"/>
  <c r="W149" i="450"/>
  <c r="X149" i="450" s="1"/>
  <c r="W133" i="450"/>
  <c r="X133" i="450" s="1"/>
  <c r="W117" i="450"/>
  <c r="X117" i="450" s="1"/>
  <c r="W101" i="450"/>
  <c r="X101" i="450" s="1"/>
  <c r="W146" i="467"/>
  <c r="X146" i="467" s="1"/>
  <c r="W138" i="467"/>
  <c r="X138" i="467" s="1"/>
  <c r="W82" i="467"/>
  <c r="X82" i="467" s="1"/>
  <c r="W39" i="467"/>
  <c r="X39" i="467" s="1"/>
  <c r="W23" i="467"/>
  <c r="X23" i="467" s="1"/>
  <c r="W67" i="467"/>
  <c r="X67" i="467" s="1"/>
  <c r="W148" i="467"/>
  <c r="X148" i="467" s="1"/>
  <c r="W140" i="467"/>
  <c r="X140" i="467" s="1"/>
  <c r="W78" i="467"/>
  <c r="X78" i="467" s="1"/>
  <c r="W83" i="467"/>
  <c r="X83" i="467" s="1"/>
  <c r="W91" i="467"/>
  <c r="X91" i="467" s="1"/>
  <c r="W107" i="467"/>
  <c r="X107" i="467" s="1"/>
  <c r="W123" i="467"/>
  <c r="X123" i="467" s="1"/>
  <c r="W131" i="467"/>
  <c r="X131" i="467" s="1"/>
  <c r="W136" i="467"/>
  <c r="X136" i="467" s="1"/>
  <c r="W63" i="467"/>
  <c r="X63" i="467" s="1"/>
  <c r="W47" i="467"/>
  <c r="X47" i="467" s="1"/>
  <c r="W116" i="467"/>
  <c r="X116" i="467" s="1"/>
  <c r="W124" i="467"/>
  <c r="X124" i="467" s="1"/>
  <c r="W132" i="467"/>
  <c r="X132" i="467" s="1"/>
  <c r="W93" i="467"/>
  <c r="X93" i="467" s="1"/>
  <c r="W109" i="467"/>
  <c r="X109" i="467" s="1"/>
  <c r="W35" i="467"/>
  <c r="X35" i="467" s="1"/>
  <c r="W79" i="467"/>
  <c r="X79" i="467" s="1"/>
  <c r="W59" i="467"/>
  <c r="X59" i="467" s="1"/>
  <c r="W27" i="467"/>
  <c r="X27" i="467" s="1"/>
  <c r="W43" i="467"/>
  <c r="X43" i="467" s="1"/>
  <c r="W51" i="467"/>
  <c r="X51" i="467" s="1"/>
  <c r="W81" i="467"/>
  <c r="X81" i="467" s="1"/>
  <c r="W74" i="467"/>
  <c r="X74" i="467" s="1"/>
  <c r="W117" i="467"/>
  <c r="X117" i="467" s="1"/>
  <c r="N20" i="467"/>
  <c r="O20" i="467" s="1"/>
  <c r="W75" i="467"/>
  <c r="X75" i="467" s="1"/>
  <c r="W121" i="467"/>
  <c r="X121" i="467" s="1"/>
  <c r="W49" i="467"/>
  <c r="X49" i="467" s="1"/>
  <c r="AA21" i="467"/>
  <c r="W70" i="467"/>
  <c r="X70" i="467" s="1"/>
  <c r="W38" i="467"/>
  <c r="X38" i="467" s="1"/>
  <c r="W22" i="467"/>
  <c r="X22" i="467" s="1"/>
  <c r="W99" i="467"/>
  <c r="X99" i="467" s="1"/>
  <c r="W115" i="467"/>
  <c r="X115" i="467" s="1"/>
  <c r="W64" i="467"/>
  <c r="X64" i="467" s="1"/>
  <c r="W48" i="467"/>
  <c r="X48" i="467" s="1"/>
  <c r="W32" i="467"/>
  <c r="X32" i="467" s="1"/>
  <c r="W102" i="466"/>
  <c r="X102" i="466" s="1"/>
  <c r="W86" i="466"/>
  <c r="X86" i="466" s="1"/>
  <c r="W35" i="466"/>
  <c r="X35" i="466" s="1"/>
  <c r="W51" i="466"/>
  <c r="X51" i="466" s="1"/>
  <c r="W94" i="466"/>
  <c r="X94" i="466" s="1"/>
  <c r="W124" i="466"/>
  <c r="X124" i="466" s="1"/>
  <c r="W31" i="466"/>
  <c r="X31" i="466" s="1"/>
  <c r="W142" i="466"/>
  <c r="X142" i="466" s="1"/>
  <c r="W126" i="466"/>
  <c r="X126" i="466" s="1"/>
  <c r="W98" i="466"/>
  <c r="X98" i="466" s="1"/>
  <c r="W90" i="466"/>
  <c r="X90" i="466" s="1"/>
  <c r="W59" i="466"/>
  <c r="X59" i="466" s="1"/>
  <c r="W43" i="466"/>
  <c r="X43" i="466" s="1"/>
  <c r="W27" i="466"/>
  <c r="X27" i="466" s="1"/>
  <c r="W61" i="466"/>
  <c r="X61" i="466" s="1"/>
  <c r="W77" i="466"/>
  <c r="X77" i="466" s="1"/>
  <c r="W75" i="466"/>
  <c r="X75" i="466" s="1"/>
  <c r="L20" i="466"/>
  <c r="M20" i="466" s="1"/>
  <c r="W85" i="465"/>
  <c r="X85" i="465" s="1"/>
  <c r="W65" i="465"/>
  <c r="X65" i="465" s="1"/>
  <c r="W49" i="465"/>
  <c r="X49" i="465" s="1"/>
  <c r="W33" i="465"/>
  <c r="X33" i="465" s="1"/>
  <c r="W67" i="465"/>
  <c r="X67" i="465" s="1"/>
  <c r="W51" i="465"/>
  <c r="X51" i="465" s="1"/>
  <c r="W35" i="465"/>
  <c r="X35" i="465" s="1"/>
  <c r="W26" i="465"/>
  <c r="X26" i="465" s="1"/>
  <c r="W22" i="465"/>
  <c r="X22" i="465" s="1"/>
  <c r="W69" i="465"/>
  <c r="X69" i="465" s="1"/>
  <c r="W53" i="465"/>
  <c r="X53" i="465" s="1"/>
  <c r="W37" i="465"/>
  <c r="X37" i="465" s="1"/>
  <c r="W91" i="465"/>
  <c r="X91" i="465" s="1"/>
  <c r="W99" i="465"/>
  <c r="X99" i="465" s="1"/>
  <c r="W61" i="465"/>
  <c r="X61" i="465" s="1"/>
  <c r="W45" i="465"/>
  <c r="X45" i="465" s="1"/>
  <c r="W29" i="465"/>
  <c r="X29" i="465" s="1"/>
  <c r="W80" i="465"/>
  <c r="X80" i="465" s="1"/>
  <c r="W66" i="465"/>
  <c r="X66" i="465" s="1"/>
  <c r="W50" i="465"/>
  <c r="X50" i="465" s="1"/>
  <c r="W34" i="465"/>
  <c r="X34" i="465" s="1"/>
  <c r="W75" i="465"/>
  <c r="X75" i="465" s="1"/>
  <c r="W59" i="465"/>
  <c r="X59" i="465" s="1"/>
  <c r="W43" i="465"/>
  <c r="X43" i="465" s="1"/>
  <c r="W36" i="465"/>
  <c r="X36" i="465" s="1"/>
  <c r="W52" i="465"/>
  <c r="X52" i="465" s="1"/>
  <c r="W68" i="465"/>
  <c r="X68" i="465" s="1"/>
  <c r="W129" i="465"/>
  <c r="X129" i="465" s="1"/>
  <c r="Q108" i="468"/>
  <c r="R108" i="468" s="1"/>
  <c r="Q33" i="468"/>
  <c r="R33" i="468" s="1"/>
  <c r="Q17" i="468"/>
  <c r="R17" i="468" s="1"/>
  <c r="W17" i="468" s="1"/>
  <c r="Q109" i="468"/>
  <c r="R109" i="468" s="1"/>
  <c r="Q87" i="468"/>
  <c r="R87" i="468" s="1"/>
  <c r="Q106" i="468"/>
  <c r="R106" i="468" s="1"/>
  <c r="W141" i="465"/>
  <c r="X141" i="465" s="1"/>
  <c r="W114" i="465"/>
  <c r="X114" i="465" s="1"/>
  <c r="W103" i="465"/>
  <c r="X103" i="465" s="1"/>
  <c r="W105" i="465"/>
  <c r="X105" i="465" s="1"/>
  <c r="Q86" i="469"/>
  <c r="R86" i="469" s="1"/>
  <c r="Q124" i="468"/>
  <c r="R124" i="468" s="1"/>
  <c r="Q25" i="468"/>
  <c r="R25" i="468" s="1"/>
  <c r="W135" i="465"/>
  <c r="X135" i="465" s="1"/>
  <c r="W119" i="465"/>
  <c r="X119" i="465" s="1"/>
  <c r="W126" i="465"/>
  <c r="X126" i="465" s="1"/>
  <c r="W146" i="465"/>
  <c r="X146" i="465" s="1"/>
  <c r="W130" i="465"/>
  <c r="X130" i="465" s="1"/>
  <c r="W142" i="465"/>
  <c r="X142" i="465" s="1"/>
  <c r="W110" i="465"/>
  <c r="X110" i="465" s="1"/>
  <c r="W143" i="465"/>
  <c r="X143" i="465" s="1"/>
  <c r="W127" i="465"/>
  <c r="X127" i="465" s="1"/>
  <c r="W111" i="465"/>
  <c r="X111" i="465" s="1"/>
  <c r="W70" i="465"/>
  <c r="X70" i="465" s="1"/>
  <c r="W54" i="465"/>
  <c r="X54" i="465" s="1"/>
  <c r="W38" i="465"/>
  <c r="X38" i="465" s="1"/>
  <c r="W32" i="465"/>
  <c r="X32" i="465" s="1"/>
  <c r="W48" i="465"/>
  <c r="X48" i="465" s="1"/>
  <c r="W64" i="465"/>
  <c r="X64" i="465" s="1"/>
  <c r="W145" i="465"/>
  <c r="X145" i="465" s="1"/>
  <c r="W113" i="465"/>
  <c r="X113" i="465" s="1"/>
  <c r="W27" i="465"/>
  <c r="X27" i="465" s="1"/>
  <c r="W23" i="465"/>
  <c r="X23" i="465" s="1"/>
  <c r="W62" i="465"/>
  <c r="X62" i="465" s="1"/>
  <c r="W46" i="465"/>
  <c r="X46" i="465" s="1"/>
  <c r="W30" i="465"/>
  <c r="X30" i="465" s="1"/>
  <c r="W116" i="465"/>
  <c r="X116" i="465" s="1"/>
  <c r="W132" i="465"/>
  <c r="X132" i="465" s="1"/>
  <c r="W148" i="465"/>
  <c r="X148" i="465" s="1"/>
  <c r="W40" i="465"/>
  <c r="X40" i="465" s="1"/>
  <c r="W56" i="465"/>
  <c r="X56" i="465" s="1"/>
  <c r="W72" i="465"/>
  <c r="X72" i="465" s="1"/>
  <c r="W121" i="465"/>
  <c r="X121" i="465" s="1"/>
  <c r="L21" i="465"/>
  <c r="M21" i="465" s="1"/>
  <c r="Q134" i="468"/>
  <c r="R134" i="468" s="1"/>
  <c r="Q94" i="468"/>
  <c r="R94" i="468" s="1"/>
  <c r="Q120" i="468"/>
  <c r="R120" i="468" s="1"/>
  <c r="W90" i="462"/>
  <c r="X90" i="462" s="1"/>
  <c r="W98" i="462"/>
  <c r="X98" i="462" s="1"/>
  <c r="W106" i="462"/>
  <c r="X106" i="462" s="1"/>
  <c r="W114" i="462"/>
  <c r="X114" i="462" s="1"/>
  <c r="W122" i="462"/>
  <c r="X122" i="462" s="1"/>
  <c r="W130" i="462"/>
  <c r="X130" i="462" s="1"/>
  <c r="W138" i="462"/>
  <c r="X138" i="462" s="1"/>
  <c r="W142" i="462"/>
  <c r="X142" i="462" s="1"/>
  <c r="W22" i="462"/>
  <c r="X22" i="462" s="1"/>
  <c r="W86" i="462"/>
  <c r="X86" i="462" s="1"/>
  <c r="W94" i="462"/>
  <c r="X94" i="462" s="1"/>
  <c r="W102" i="462"/>
  <c r="X102" i="462" s="1"/>
  <c r="W110" i="462"/>
  <c r="X110" i="462" s="1"/>
  <c r="W118" i="462"/>
  <c r="X118" i="462" s="1"/>
  <c r="W126" i="462"/>
  <c r="X126" i="462" s="1"/>
  <c r="W134" i="462"/>
  <c r="X134" i="462" s="1"/>
  <c r="W146" i="462"/>
  <c r="X146" i="462" s="1"/>
  <c r="W91" i="462"/>
  <c r="X91" i="462" s="1"/>
  <c r="W99" i="462"/>
  <c r="X99" i="462" s="1"/>
  <c r="W107" i="462"/>
  <c r="X107" i="462" s="1"/>
  <c r="W115" i="462"/>
  <c r="X115" i="462" s="1"/>
  <c r="W123" i="462"/>
  <c r="X123" i="462" s="1"/>
  <c r="W131" i="462"/>
  <c r="X131" i="462" s="1"/>
  <c r="W139" i="462"/>
  <c r="X139" i="462" s="1"/>
  <c r="W147" i="462"/>
  <c r="X147" i="462" s="1"/>
  <c r="W20" i="462"/>
  <c r="X20" i="462" s="1"/>
  <c r="AC20" i="462" s="1"/>
  <c r="Q104" i="469"/>
  <c r="R104" i="469" s="1"/>
  <c r="W28" i="462"/>
  <c r="X28" i="462" s="1"/>
  <c r="W44" i="462"/>
  <c r="X44" i="462" s="1"/>
  <c r="W60" i="462"/>
  <c r="X60" i="462" s="1"/>
  <c r="W76" i="462"/>
  <c r="X76" i="462" s="1"/>
  <c r="W23" i="461"/>
  <c r="X23" i="461" s="1"/>
  <c r="W77" i="461"/>
  <c r="X77" i="461" s="1"/>
  <c r="W61" i="461"/>
  <c r="X61" i="461" s="1"/>
  <c r="W45" i="461"/>
  <c r="X45" i="461" s="1"/>
  <c r="W82" i="461"/>
  <c r="X82" i="461" s="1"/>
  <c r="W39" i="461"/>
  <c r="X39" i="461" s="1"/>
  <c r="W55" i="461"/>
  <c r="X55" i="461" s="1"/>
  <c r="W71" i="461"/>
  <c r="X71" i="461" s="1"/>
  <c r="W32" i="461"/>
  <c r="X32" i="461" s="1"/>
  <c r="W92" i="461"/>
  <c r="X92" i="461" s="1"/>
  <c r="W149" i="461"/>
  <c r="X149" i="461" s="1"/>
  <c r="W141" i="461"/>
  <c r="X141" i="461" s="1"/>
  <c r="W125" i="461"/>
  <c r="X125" i="461" s="1"/>
  <c r="W109" i="461"/>
  <c r="X109" i="461" s="1"/>
  <c r="W93" i="461"/>
  <c r="X93" i="461" s="1"/>
  <c r="W135" i="461"/>
  <c r="X135" i="461" s="1"/>
  <c r="W119" i="461"/>
  <c r="X119" i="461" s="1"/>
  <c r="W103" i="461"/>
  <c r="X103" i="461" s="1"/>
  <c r="W87" i="461"/>
  <c r="X87" i="461" s="1"/>
  <c r="W27" i="461"/>
  <c r="X27" i="461" s="1"/>
  <c r="W43" i="461"/>
  <c r="X43" i="461" s="1"/>
  <c r="W59" i="461"/>
  <c r="X59" i="461" s="1"/>
  <c r="W75" i="461"/>
  <c r="X75" i="461" s="1"/>
  <c r="W73" i="461"/>
  <c r="X73" i="461" s="1"/>
  <c r="W57" i="461"/>
  <c r="X57" i="461" s="1"/>
  <c r="W41" i="461"/>
  <c r="X41" i="461" s="1"/>
  <c r="W25" i="461"/>
  <c r="X25" i="461" s="1"/>
  <c r="W138" i="461"/>
  <c r="X138" i="461" s="1"/>
  <c r="W124" i="461"/>
  <c r="X124" i="461" s="1"/>
  <c r="W137" i="461"/>
  <c r="X137" i="461" s="1"/>
  <c r="W121" i="461"/>
  <c r="X121" i="461" s="1"/>
  <c r="W105" i="461"/>
  <c r="X105" i="461" s="1"/>
  <c r="W89" i="461"/>
  <c r="X89" i="461" s="1"/>
  <c r="W44" i="461"/>
  <c r="X44" i="461" s="1"/>
  <c r="W146" i="461"/>
  <c r="X146" i="461" s="1"/>
  <c r="W130" i="461"/>
  <c r="X130" i="461" s="1"/>
  <c r="W114" i="461"/>
  <c r="X114" i="461" s="1"/>
  <c r="W98" i="461"/>
  <c r="X98" i="461" s="1"/>
  <c r="W28" i="461"/>
  <c r="X28" i="461" s="1"/>
  <c r="W108" i="461"/>
  <c r="X108" i="461" s="1"/>
  <c r="W84" i="461"/>
  <c r="X84" i="461" s="1"/>
  <c r="W133" i="461"/>
  <c r="X133" i="461" s="1"/>
  <c r="W117" i="461"/>
  <c r="X117" i="461" s="1"/>
  <c r="W101" i="461"/>
  <c r="X101" i="461" s="1"/>
  <c r="W85" i="461"/>
  <c r="X85" i="461" s="1"/>
  <c r="W147" i="461"/>
  <c r="X147" i="461" s="1"/>
  <c r="W131" i="461"/>
  <c r="X131" i="461" s="1"/>
  <c r="W115" i="461"/>
  <c r="X115" i="461" s="1"/>
  <c r="W99" i="461"/>
  <c r="X99" i="461" s="1"/>
  <c r="W31" i="461"/>
  <c r="X31" i="461" s="1"/>
  <c r="W47" i="461"/>
  <c r="X47" i="461" s="1"/>
  <c r="W63" i="461"/>
  <c r="X63" i="461" s="1"/>
  <c r="W79" i="461"/>
  <c r="X79" i="461" s="1"/>
  <c r="W148" i="461"/>
  <c r="X148" i="461" s="1"/>
  <c r="W69" i="461"/>
  <c r="X69" i="461" s="1"/>
  <c r="W53" i="461"/>
  <c r="X53" i="461" s="1"/>
  <c r="W37" i="461"/>
  <c r="X37" i="461" s="1"/>
  <c r="W21" i="461"/>
  <c r="X21" i="461" s="1"/>
  <c r="W106" i="461"/>
  <c r="X106" i="461" s="1"/>
  <c r="W145" i="461"/>
  <c r="X145" i="461" s="1"/>
  <c r="W129" i="461"/>
  <c r="X129" i="461" s="1"/>
  <c r="W113" i="461"/>
  <c r="X113" i="461" s="1"/>
  <c r="W97" i="461"/>
  <c r="X97" i="461" s="1"/>
  <c r="W143" i="461"/>
  <c r="X143" i="461" s="1"/>
  <c r="W127" i="461"/>
  <c r="X127" i="461" s="1"/>
  <c r="W111" i="461"/>
  <c r="X111" i="461" s="1"/>
  <c r="W95" i="461"/>
  <c r="X95" i="461" s="1"/>
  <c r="W35" i="461"/>
  <c r="X35" i="461" s="1"/>
  <c r="W51" i="461"/>
  <c r="X51" i="461" s="1"/>
  <c r="W67" i="461"/>
  <c r="X67" i="461" s="1"/>
  <c r="W83" i="461"/>
  <c r="X83" i="461" s="1"/>
  <c r="W81" i="461"/>
  <c r="X81" i="461" s="1"/>
  <c r="W65" i="461"/>
  <c r="X65" i="461" s="1"/>
  <c r="W49" i="461"/>
  <c r="X49" i="461" s="1"/>
  <c r="W33" i="461"/>
  <c r="X33" i="461" s="1"/>
  <c r="W76" i="461"/>
  <c r="X76" i="461" s="1"/>
  <c r="W68" i="461"/>
  <c r="X68" i="461" s="1"/>
  <c r="W36" i="461"/>
  <c r="X36" i="461" s="1"/>
  <c r="W116" i="461"/>
  <c r="X116" i="461" s="1"/>
  <c r="W122" i="461"/>
  <c r="X122" i="461" s="1"/>
  <c r="W90" i="461"/>
  <c r="X90" i="461" s="1"/>
  <c r="W60" i="461"/>
  <c r="X60" i="461" s="1"/>
  <c r="W140" i="461"/>
  <c r="X140" i="461" s="1"/>
  <c r="W20" i="461"/>
  <c r="X20" i="461" s="1"/>
  <c r="AC20" i="461" s="1"/>
  <c r="W52" i="461"/>
  <c r="X52" i="461" s="1"/>
  <c r="W132" i="461"/>
  <c r="X132" i="461" s="1"/>
  <c r="W100" i="461"/>
  <c r="X100" i="461" s="1"/>
  <c r="W74" i="461"/>
  <c r="X74" i="461" s="1"/>
  <c r="W58" i="461"/>
  <c r="X58" i="461" s="1"/>
  <c r="W42" i="461"/>
  <c r="X42" i="461" s="1"/>
  <c r="W26" i="461"/>
  <c r="X26" i="461" s="1"/>
  <c r="W149" i="460"/>
  <c r="X149" i="460" s="1"/>
  <c r="W121" i="460"/>
  <c r="X121" i="460" s="1"/>
  <c r="W113" i="460"/>
  <c r="X113" i="460" s="1"/>
  <c r="W97" i="460"/>
  <c r="X97" i="460" s="1"/>
  <c r="W93" i="460"/>
  <c r="X93" i="460" s="1"/>
  <c r="W75" i="460"/>
  <c r="X75" i="460" s="1"/>
  <c r="W67" i="460"/>
  <c r="X67" i="460" s="1"/>
  <c r="W59" i="460"/>
  <c r="X59" i="460" s="1"/>
  <c r="W51" i="460"/>
  <c r="X51" i="460" s="1"/>
  <c r="W43" i="460"/>
  <c r="X43" i="460" s="1"/>
  <c r="W35" i="460"/>
  <c r="X35" i="460" s="1"/>
  <c r="W27" i="460"/>
  <c r="X27" i="460" s="1"/>
  <c r="W79" i="460"/>
  <c r="X79" i="460" s="1"/>
  <c r="W145" i="460"/>
  <c r="X145" i="460" s="1"/>
  <c r="W133" i="460"/>
  <c r="X133" i="460" s="1"/>
  <c r="W70" i="460"/>
  <c r="X70" i="460" s="1"/>
  <c r="W62" i="460"/>
  <c r="X62" i="460" s="1"/>
  <c r="W54" i="460"/>
  <c r="X54" i="460" s="1"/>
  <c r="W38" i="460"/>
  <c r="X38" i="460" s="1"/>
  <c r="W30" i="460"/>
  <c r="X30" i="460" s="1"/>
  <c r="W22" i="460"/>
  <c r="X22" i="460" s="1"/>
  <c r="AC22" i="460" s="1"/>
  <c r="W77" i="460"/>
  <c r="X77" i="460" s="1"/>
  <c r="W69" i="460"/>
  <c r="X69" i="460" s="1"/>
  <c r="W61" i="460"/>
  <c r="X61" i="460" s="1"/>
  <c r="W53" i="460"/>
  <c r="X53" i="460" s="1"/>
  <c r="W45" i="460"/>
  <c r="X45" i="460" s="1"/>
  <c r="W37" i="460"/>
  <c r="X37" i="460" s="1"/>
  <c r="W29" i="460"/>
  <c r="X29" i="460" s="1"/>
  <c r="W21" i="460"/>
  <c r="X21" i="460" s="1"/>
  <c r="AC21" i="460" s="1"/>
  <c r="W82" i="460"/>
  <c r="X82" i="460" s="1"/>
  <c r="W74" i="460"/>
  <c r="X74" i="460" s="1"/>
  <c r="W66" i="460"/>
  <c r="X66" i="460" s="1"/>
  <c r="W58" i="460"/>
  <c r="X58" i="460" s="1"/>
  <c r="W50" i="460"/>
  <c r="X50" i="460" s="1"/>
  <c r="W42" i="460"/>
  <c r="X42" i="460" s="1"/>
  <c r="W34" i="460"/>
  <c r="X34" i="460" s="1"/>
  <c r="W26" i="460"/>
  <c r="X26" i="460" s="1"/>
  <c r="W73" i="460"/>
  <c r="X73" i="460" s="1"/>
  <c r="W65" i="460"/>
  <c r="X65" i="460" s="1"/>
  <c r="W57" i="460"/>
  <c r="X57" i="460" s="1"/>
  <c r="W49" i="460"/>
  <c r="X49" i="460" s="1"/>
  <c r="W41" i="460"/>
  <c r="X41" i="460" s="1"/>
  <c r="W33" i="460"/>
  <c r="X33" i="460" s="1"/>
  <c r="W25" i="460"/>
  <c r="X25" i="460" s="1"/>
  <c r="W83" i="460"/>
  <c r="X83" i="460" s="1"/>
  <c r="W135" i="460"/>
  <c r="X135" i="460" s="1"/>
  <c r="W119" i="460"/>
  <c r="X119" i="460" s="1"/>
  <c r="W103" i="460"/>
  <c r="X103" i="460" s="1"/>
  <c r="W81" i="460"/>
  <c r="X81" i="460" s="1"/>
  <c r="W71" i="460"/>
  <c r="X71" i="460" s="1"/>
  <c r="W63" i="460"/>
  <c r="X63" i="460" s="1"/>
  <c r="W55" i="460"/>
  <c r="X55" i="460" s="1"/>
  <c r="W47" i="460"/>
  <c r="X47" i="460" s="1"/>
  <c r="W39" i="460"/>
  <c r="X39" i="460" s="1"/>
  <c r="W31" i="460"/>
  <c r="X31" i="460" s="1"/>
  <c r="W23" i="460"/>
  <c r="X23" i="460" s="1"/>
  <c r="W129" i="460"/>
  <c r="X129" i="460" s="1"/>
  <c r="W125" i="460"/>
  <c r="X125" i="460" s="1"/>
  <c r="W101" i="460"/>
  <c r="X101" i="460" s="1"/>
  <c r="W147" i="460"/>
  <c r="X147" i="460" s="1"/>
  <c r="W115" i="460"/>
  <c r="X115" i="460" s="1"/>
  <c r="W99" i="460"/>
  <c r="X99" i="460" s="1"/>
  <c r="W87" i="460"/>
  <c r="X87" i="460" s="1"/>
  <c r="W117" i="460"/>
  <c r="X117" i="460" s="1"/>
  <c r="W89" i="460"/>
  <c r="X89" i="460" s="1"/>
  <c r="W131" i="460"/>
  <c r="X131" i="460" s="1"/>
  <c r="Q24" i="463"/>
  <c r="R24" i="463" s="1"/>
  <c r="Q98" i="463"/>
  <c r="R98" i="463" s="1"/>
  <c r="Q86" i="463"/>
  <c r="R86" i="463" s="1"/>
  <c r="Q103" i="463"/>
  <c r="R103" i="463" s="1"/>
  <c r="Q135" i="463"/>
  <c r="R135" i="463" s="1"/>
  <c r="W147" i="457"/>
  <c r="X147" i="457" s="1"/>
  <c r="W131" i="457"/>
  <c r="X131" i="457" s="1"/>
  <c r="W115" i="457"/>
  <c r="X115" i="457" s="1"/>
  <c r="W99" i="457"/>
  <c r="X99" i="457" s="1"/>
  <c r="W57" i="457"/>
  <c r="X57" i="457" s="1"/>
  <c r="W73" i="457"/>
  <c r="X73" i="457" s="1"/>
  <c r="W143" i="457"/>
  <c r="X143" i="457" s="1"/>
  <c r="W127" i="457"/>
  <c r="X127" i="457" s="1"/>
  <c r="W111" i="457"/>
  <c r="X111" i="457" s="1"/>
  <c r="W95" i="457"/>
  <c r="X95" i="457" s="1"/>
  <c r="W47" i="457"/>
  <c r="X47" i="457" s="1"/>
  <c r="Q96" i="468"/>
  <c r="R96" i="468" s="1"/>
  <c r="W22" i="457"/>
  <c r="X22" i="457" s="1"/>
  <c r="W43" i="457"/>
  <c r="X43" i="457" s="1"/>
  <c r="W53" i="457"/>
  <c r="X53" i="457" s="1"/>
  <c r="W69" i="457"/>
  <c r="X69" i="457" s="1"/>
  <c r="W31" i="457"/>
  <c r="X31" i="457" s="1"/>
  <c r="W41" i="457"/>
  <c r="X41" i="457" s="1"/>
  <c r="W51" i="457"/>
  <c r="X51" i="457" s="1"/>
  <c r="W29" i="457"/>
  <c r="X29" i="457" s="1"/>
  <c r="W35" i="457"/>
  <c r="X35" i="457" s="1"/>
  <c r="W71" i="457"/>
  <c r="X71" i="457" s="1"/>
  <c r="W55" i="457"/>
  <c r="X55" i="457" s="1"/>
  <c r="W96" i="457"/>
  <c r="X96" i="457" s="1"/>
  <c r="W112" i="457"/>
  <c r="X112" i="457" s="1"/>
  <c r="W128" i="457"/>
  <c r="X128" i="457" s="1"/>
  <c r="W144" i="457"/>
  <c r="X144" i="457" s="1"/>
  <c r="W83" i="457"/>
  <c r="X83" i="457" s="1"/>
  <c r="W67" i="457"/>
  <c r="X67" i="457" s="1"/>
  <c r="W24" i="457"/>
  <c r="X24" i="457" s="1"/>
  <c r="W56" i="457"/>
  <c r="X56" i="457" s="1"/>
  <c r="W72" i="457"/>
  <c r="X72" i="457" s="1"/>
  <c r="W79" i="457"/>
  <c r="X79" i="457" s="1"/>
  <c r="W63" i="457"/>
  <c r="X63" i="457" s="1"/>
  <c r="W100" i="457"/>
  <c r="X100" i="457" s="1"/>
  <c r="W116" i="457"/>
  <c r="X116" i="457" s="1"/>
  <c r="W132" i="457"/>
  <c r="X132" i="457" s="1"/>
  <c r="W148" i="457"/>
  <c r="X148" i="457" s="1"/>
  <c r="W50" i="456"/>
  <c r="X50" i="456" s="1"/>
  <c r="W34" i="456"/>
  <c r="X34" i="456" s="1"/>
  <c r="W82" i="456"/>
  <c r="X82" i="456" s="1"/>
  <c r="W66" i="456"/>
  <c r="X66" i="456" s="1"/>
  <c r="W148" i="456"/>
  <c r="X148" i="456" s="1"/>
  <c r="W64" i="456"/>
  <c r="X64" i="456" s="1"/>
  <c r="W144" i="456"/>
  <c r="X144" i="456" s="1"/>
  <c r="W136" i="456"/>
  <c r="X136" i="456" s="1"/>
  <c r="W128" i="456"/>
  <c r="X128" i="456" s="1"/>
  <c r="W120" i="456"/>
  <c r="X120" i="456" s="1"/>
  <c r="W112" i="456"/>
  <c r="X112" i="456" s="1"/>
  <c r="W104" i="456"/>
  <c r="X104" i="456" s="1"/>
  <c r="W96" i="456"/>
  <c r="X96" i="456" s="1"/>
  <c r="W44" i="456"/>
  <c r="X44" i="456" s="1"/>
  <c r="W147" i="456"/>
  <c r="X147" i="456" s="1"/>
  <c r="W139" i="456"/>
  <c r="X139" i="456" s="1"/>
  <c r="W131" i="456"/>
  <c r="X131" i="456" s="1"/>
  <c r="W123" i="456"/>
  <c r="X123" i="456" s="1"/>
  <c r="W115" i="456"/>
  <c r="X115" i="456" s="1"/>
  <c r="W107" i="456"/>
  <c r="X107" i="456" s="1"/>
  <c r="W99" i="456"/>
  <c r="X99" i="456" s="1"/>
  <c r="W76" i="456"/>
  <c r="X76" i="456" s="1"/>
  <c r="W85" i="456"/>
  <c r="X85" i="456" s="1"/>
  <c r="W60" i="456"/>
  <c r="X60" i="456" s="1"/>
  <c r="W70" i="456"/>
  <c r="X70" i="456" s="1"/>
  <c r="W54" i="456"/>
  <c r="X54" i="456" s="1"/>
  <c r="W38" i="456"/>
  <c r="X38" i="456" s="1"/>
  <c r="W22" i="456"/>
  <c r="X22" i="456" s="1"/>
  <c r="W80" i="456"/>
  <c r="X80" i="456" s="1"/>
  <c r="W48" i="456"/>
  <c r="X48" i="456" s="1"/>
  <c r="W32" i="456"/>
  <c r="X32" i="456" s="1"/>
  <c r="W28" i="456"/>
  <c r="X28" i="456" s="1"/>
  <c r="W56" i="456"/>
  <c r="X56" i="456" s="1"/>
  <c r="W40" i="456"/>
  <c r="X40" i="456" s="1"/>
  <c r="W24" i="456"/>
  <c r="X24" i="456" s="1"/>
  <c r="W78" i="456"/>
  <c r="X78" i="456" s="1"/>
  <c r="W62" i="456"/>
  <c r="X62" i="456" s="1"/>
  <c r="W46" i="456"/>
  <c r="X46" i="456" s="1"/>
  <c r="W30" i="456"/>
  <c r="X30" i="456" s="1"/>
  <c r="W72" i="456"/>
  <c r="X72" i="456" s="1"/>
  <c r="W74" i="456"/>
  <c r="X74" i="456" s="1"/>
  <c r="W58" i="456"/>
  <c r="X58" i="456" s="1"/>
  <c r="W42" i="456"/>
  <c r="X42" i="456" s="1"/>
  <c r="W26" i="456"/>
  <c r="X26" i="456" s="1"/>
  <c r="W84" i="456"/>
  <c r="X84" i="456" s="1"/>
  <c r="W68" i="456"/>
  <c r="X68" i="456" s="1"/>
  <c r="W52" i="456"/>
  <c r="X52" i="456" s="1"/>
  <c r="W36" i="456"/>
  <c r="X36" i="456" s="1"/>
  <c r="W149" i="456"/>
  <c r="X149" i="456" s="1"/>
  <c r="W43" i="456"/>
  <c r="X43" i="456" s="1"/>
  <c r="W27" i="456"/>
  <c r="X27" i="456" s="1"/>
  <c r="W20" i="456"/>
  <c r="X20" i="456" s="1"/>
  <c r="AC20" i="456" s="1"/>
  <c r="W143" i="456"/>
  <c r="X143" i="456" s="1"/>
  <c r="W135" i="456"/>
  <c r="X135" i="456" s="1"/>
  <c r="W127" i="456"/>
  <c r="X127" i="456" s="1"/>
  <c r="W119" i="456"/>
  <c r="X119" i="456" s="1"/>
  <c r="W111" i="456"/>
  <c r="X111" i="456" s="1"/>
  <c r="W103" i="456"/>
  <c r="X103" i="456" s="1"/>
  <c r="W95" i="456"/>
  <c r="X95" i="456" s="1"/>
  <c r="W51" i="456"/>
  <c r="X51" i="456" s="1"/>
  <c r="W35" i="456"/>
  <c r="X35" i="456" s="1"/>
  <c r="W55" i="456"/>
  <c r="X55" i="456" s="1"/>
  <c r="W47" i="456"/>
  <c r="X47" i="456" s="1"/>
  <c r="W39" i="456"/>
  <c r="X39" i="456" s="1"/>
  <c r="W54" i="455"/>
  <c r="X54" i="455" s="1"/>
  <c r="W107" i="455"/>
  <c r="X107" i="455" s="1"/>
  <c r="W89" i="455"/>
  <c r="X89" i="455" s="1"/>
  <c r="W26" i="455"/>
  <c r="X26" i="455" s="1"/>
  <c r="W58" i="455"/>
  <c r="X58" i="455" s="1"/>
  <c r="W72" i="455"/>
  <c r="X72" i="455" s="1"/>
  <c r="W56" i="455"/>
  <c r="X56" i="455" s="1"/>
  <c r="W24" i="455"/>
  <c r="X24" i="455" s="1"/>
  <c r="W74" i="455"/>
  <c r="X74" i="455" s="1"/>
  <c r="W38" i="455"/>
  <c r="X38" i="455" s="1"/>
  <c r="W22" i="455"/>
  <c r="X22" i="455" s="1"/>
  <c r="W84" i="455"/>
  <c r="X84" i="455" s="1"/>
  <c r="W68" i="455"/>
  <c r="X68" i="455" s="1"/>
  <c r="W52" i="455"/>
  <c r="X52" i="455" s="1"/>
  <c r="W36" i="455"/>
  <c r="X36" i="455" s="1"/>
  <c r="W85" i="455"/>
  <c r="X85" i="455" s="1"/>
  <c r="W70" i="455"/>
  <c r="X70" i="455" s="1"/>
  <c r="W80" i="455"/>
  <c r="X80" i="455" s="1"/>
  <c r="W64" i="455"/>
  <c r="X64" i="455" s="1"/>
  <c r="W48" i="455"/>
  <c r="X48" i="455" s="1"/>
  <c r="W32" i="455"/>
  <c r="X32" i="455" s="1"/>
  <c r="W40" i="455"/>
  <c r="X40" i="455" s="1"/>
  <c r="W42" i="455"/>
  <c r="X42" i="455" s="1"/>
  <c r="W65" i="455"/>
  <c r="X65" i="455" s="1"/>
  <c r="W62" i="455"/>
  <c r="X62" i="455" s="1"/>
  <c r="W46" i="455"/>
  <c r="X46" i="455" s="1"/>
  <c r="W30" i="455"/>
  <c r="X30" i="455" s="1"/>
  <c r="W78" i="455"/>
  <c r="X78" i="455" s="1"/>
  <c r="W50" i="455"/>
  <c r="X50" i="455" s="1"/>
  <c r="W34" i="455"/>
  <c r="X34" i="455" s="1"/>
  <c r="W82" i="455"/>
  <c r="X82" i="455" s="1"/>
  <c r="W66" i="455"/>
  <c r="X66" i="455" s="1"/>
  <c r="Q84" i="459"/>
  <c r="R84" i="459" s="1"/>
  <c r="Q66" i="459"/>
  <c r="R66" i="459" s="1"/>
  <c r="W66" i="459" s="1"/>
  <c r="Q50" i="459"/>
  <c r="R50" i="459" s="1"/>
  <c r="W50" i="459" s="1"/>
  <c r="Q34" i="459"/>
  <c r="R34" i="459" s="1"/>
  <c r="W34" i="459" s="1"/>
  <c r="Q18" i="459"/>
  <c r="R18" i="459" s="1"/>
  <c r="W18" i="459" s="1"/>
  <c r="W79" i="455"/>
  <c r="X79" i="455" s="1"/>
  <c r="W141" i="455"/>
  <c r="X141" i="455" s="1"/>
  <c r="W125" i="455"/>
  <c r="X125" i="455" s="1"/>
  <c r="W109" i="455"/>
  <c r="X109" i="455" s="1"/>
  <c r="W143" i="455"/>
  <c r="X143" i="455" s="1"/>
  <c r="W135" i="455"/>
  <c r="X135" i="455" s="1"/>
  <c r="W119" i="455"/>
  <c r="X119" i="455" s="1"/>
  <c r="W113" i="455"/>
  <c r="X113" i="455" s="1"/>
  <c r="W131" i="455"/>
  <c r="X131" i="455" s="1"/>
  <c r="W103" i="455"/>
  <c r="X103" i="455" s="1"/>
  <c r="W87" i="455"/>
  <c r="X87" i="455" s="1"/>
  <c r="W117" i="455"/>
  <c r="X117" i="455" s="1"/>
  <c r="W95" i="455"/>
  <c r="X95" i="455" s="1"/>
  <c r="Q68" i="459"/>
  <c r="R68" i="459" s="1"/>
  <c r="W68" i="459" s="1"/>
  <c r="Q52" i="459"/>
  <c r="R52" i="459" s="1"/>
  <c r="W52" i="459" s="1"/>
  <c r="Q36" i="459"/>
  <c r="R36" i="459" s="1"/>
  <c r="W36" i="459" s="1"/>
  <c r="Q20" i="459"/>
  <c r="R20" i="459" s="1"/>
  <c r="W20" i="459" s="1"/>
  <c r="W149" i="455"/>
  <c r="X149" i="455" s="1"/>
  <c r="W127" i="455"/>
  <c r="X127" i="455" s="1"/>
  <c r="W145" i="455"/>
  <c r="X145" i="455" s="1"/>
  <c r="W139" i="455"/>
  <c r="X139" i="455" s="1"/>
  <c r="W129" i="455"/>
  <c r="X129" i="455" s="1"/>
  <c r="W123" i="455"/>
  <c r="X123" i="455" s="1"/>
  <c r="Q26" i="463"/>
  <c r="R26" i="463" s="1"/>
  <c r="Q64" i="463"/>
  <c r="R64" i="463" s="1"/>
  <c r="Q32" i="463"/>
  <c r="R32" i="463" s="1"/>
  <c r="W133" i="455"/>
  <c r="X133" i="455" s="1"/>
  <c r="W111" i="455"/>
  <c r="X111" i="455" s="1"/>
  <c r="W97" i="455"/>
  <c r="X97" i="455" s="1"/>
  <c r="W91" i="455"/>
  <c r="X91" i="455" s="1"/>
  <c r="Q18" i="463"/>
  <c r="R18" i="463" s="1"/>
  <c r="W18" i="463" s="1"/>
  <c r="Q96" i="459"/>
  <c r="R96" i="459" s="1"/>
  <c r="Q80" i="459"/>
  <c r="R80" i="459" s="1"/>
  <c r="W80" i="459" s="1"/>
  <c r="Q64" i="459"/>
  <c r="R64" i="459" s="1"/>
  <c r="W64" i="459" s="1"/>
  <c r="Q32" i="459"/>
  <c r="R32" i="459" s="1"/>
  <c r="W32" i="459" s="1"/>
  <c r="W137" i="455"/>
  <c r="X137" i="455" s="1"/>
  <c r="W115" i="455"/>
  <c r="X115" i="455" s="1"/>
  <c r="W121" i="455"/>
  <c r="X121" i="455" s="1"/>
  <c r="W99" i="455"/>
  <c r="X99" i="455" s="1"/>
  <c r="W147" i="455"/>
  <c r="X147" i="455" s="1"/>
  <c r="W105" i="455"/>
  <c r="X105" i="455" s="1"/>
  <c r="W75" i="455"/>
  <c r="X75" i="455" s="1"/>
  <c r="W71" i="455"/>
  <c r="X71" i="455" s="1"/>
  <c r="W77" i="455"/>
  <c r="X77" i="455" s="1"/>
  <c r="W53" i="455"/>
  <c r="X53" i="455" s="1"/>
  <c r="W37" i="455"/>
  <c r="X37" i="455" s="1"/>
  <c r="W21" i="455"/>
  <c r="X21" i="455" s="1"/>
  <c r="W80" i="452"/>
  <c r="X80" i="452" s="1"/>
  <c r="W102" i="452"/>
  <c r="X102" i="452" s="1"/>
  <c r="W72" i="452"/>
  <c r="X72" i="452" s="1"/>
  <c r="W40" i="452"/>
  <c r="X40" i="452" s="1"/>
  <c r="W24" i="452"/>
  <c r="X24" i="452" s="1"/>
  <c r="W56" i="452"/>
  <c r="X56" i="452" s="1"/>
  <c r="W46" i="452"/>
  <c r="X46" i="452" s="1"/>
  <c r="W146" i="452"/>
  <c r="X146" i="452" s="1"/>
  <c r="W38" i="452"/>
  <c r="X38" i="452" s="1"/>
  <c r="W54" i="452"/>
  <c r="X54" i="452" s="1"/>
  <c r="W71" i="452"/>
  <c r="X71" i="452" s="1"/>
  <c r="W22" i="452"/>
  <c r="X22" i="452" s="1"/>
  <c r="W64" i="452"/>
  <c r="X64" i="452" s="1"/>
  <c r="W48" i="452"/>
  <c r="X48" i="452" s="1"/>
  <c r="W32" i="452"/>
  <c r="X32" i="452" s="1"/>
  <c r="W137" i="452"/>
  <c r="X137" i="452" s="1"/>
  <c r="W70" i="452"/>
  <c r="X70" i="452" s="1"/>
  <c r="W30" i="452"/>
  <c r="X30" i="452" s="1"/>
  <c r="W68" i="452"/>
  <c r="X68" i="452" s="1"/>
  <c r="W74" i="452"/>
  <c r="X74" i="452" s="1"/>
  <c r="W58" i="452"/>
  <c r="X58" i="452" s="1"/>
  <c r="W42" i="452"/>
  <c r="X42" i="452" s="1"/>
  <c r="W26" i="452"/>
  <c r="X26" i="452" s="1"/>
  <c r="W78" i="452"/>
  <c r="X78" i="452" s="1"/>
  <c r="W52" i="452"/>
  <c r="X52" i="452" s="1"/>
  <c r="W36" i="452"/>
  <c r="X36" i="452" s="1"/>
  <c r="W62" i="452"/>
  <c r="X62" i="452" s="1"/>
  <c r="W148" i="452"/>
  <c r="X148" i="452" s="1"/>
  <c r="W100" i="452"/>
  <c r="X100" i="452" s="1"/>
  <c r="W60" i="452"/>
  <c r="X60" i="452" s="1"/>
  <c r="W44" i="452"/>
  <c r="X44" i="452" s="1"/>
  <c r="W28" i="452"/>
  <c r="X28" i="452" s="1"/>
  <c r="W84" i="452"/>
  <c r="X84" i="452" s="1"/>
  <c r="W76" i="452"/>
  <c r="X76" i="452" s="1"/>
  <c r="W66" i="452"/>
  <c r="X66" i="452" s="1"/>
  <c r="W50" i="452"/>
  <c r="X50" i="452" s="1"/>
  <c r="W34" i="452"/>
  <c r="X34" i="452" s="1"/>
  <c r="Q134" i="463"/>
  <c r="R134" i="463" s="1"/>
  <c r="W132" i="452"/>
  <c r="X132" i="452" s="1"/>
  <c r="W116" i="452"/>
  <c r="X116" i="452" s="1"/>
  <c r="W129" i="452"/>
  <c r="X129" i="452" s="1"/>
  <c r="W113" i="452"/>
  <c r="X113" i="452" s="1"/>
  <c r="W97" i="452"/>
  <c r="X97" i="452" s="1"/>
  <c r="W92" i="452"/>
  <c r="X92" i="452" s="1"/>
  <c r="W124" i="452"/>
  <c r="X124" i="452" s="1"/>
  <c r="W108" i="452"/>
  <c r="X108" i="452" s="1"/>
  <c r="W89" i="452"/>
  <c r="X89" i="452" s="1"/>
  <c r="W121" i="452"/>
  <c r="X121" i="452" s="1"/>
  <c r="W126" i="452"/>
  <c r="X126" i="452" s="1"/>
  <c r="W110" i="452"/>
  <c r="X110" i="452" s="1"/>
  <c r="W94" i="452"/>
  <c r="X94" i="452" s="1"/>
  <c r="W82" i="452"/>
  <c r="X82" i="452" s="1"/>
  <c r="W134" i="452"/>
  <c r="X134" i="452" s="1"/>
  <c r="W118" i="452"/>
  <c r="X118" i="452" s="1"/>
  <c r="W20" i="452"/>
  <c r="X20" i="452" s="1"/>
  <c r="AC20" i="452" s="1"/>
  <c r="W144" i="452"/>
  <c r="X144" i="452" s="1"/>
  <c r="W140" i="452"/>
  <c r="X140" i="452" s="1"/>
  <c r="W136" i="452"/>
  <c r="X136" i="452" s="1"/>
  <c r="W86" i="452"/>
  <c r="X86" i="452" s="1"/>
  <c r="W55" i="452"/>
  <c r="X55" i="452" s="1"/>
  <c r="W39" i="452"/>
  <c r="X39" i="452" s="1"/>
  <c r="W23" i="452"/>
  <c r="X23" i="452" s="1"/>
  <c r="W147" i="452"/>
  <c r="X147" i="452" s="1"/>
  <c r="W139" i="452"/>
  <c r="X139" i="452" s="1"/>
  <c r="W85" i="452"/>
  <c r="X85" i="452" s="1"/>
  <c r="W83" i="452"/>
  <c r="X83" i="452" s="1"/>
  <c r="W76" i="451"/>
  <c r="X76" i="451" s="1"/>
  <c r="W60" i="451"/>
  <c r="X60" i="451" s="1"/>
  <c r="W44" i="451"/>
  <c r="X44" i="451" s="1"/>
  <c r="W28" i="451"/>
  <c r="X28" i="451" s="1"/>
  <c r="W36" i="451"/>
  <c r="X36" i="451" s="1"/>
  <c r="W89" i="451"/>
  <c r="X89" i="451" s="1"/>
  <c r="W148" i="451"/>
  <c r="X148" i="451" s="1"/>
  <c r="W70" i="451"/>
  <c r="X70" i="451" s="1"/>
  <c r="W54" i="451"/>
  <c r="X54" i="451" s="1"/>
  <c r="W38" i="451"/>
  <c r="X38" i="451" s="1"/>
  <c r="W22" i="451"/>
  <c r="X22" i="451" s="1"/>
  <c r="W95" i="451"/>
  <c r="X95" i="451" s="1"/>
  <c r="W80" i="451"/>
  <c r="X80" i="451" s="1"/>
  <c r="W64" i="451"/>
  <c r="X64" i="451" s="1"/>
  <c r="W48" i="451"/>
  <c r="X48" i="451" s="1"/>
  <c r="W82" i="451"/>
  <c r="X82" i="451" s="1"/>
  <c r="W66" i="451"/>
  <c r="X66" i="451" s="1"/>
  <c r="W50" i="451"/>
  <c r="X50" i="451" s="1"/>
  <c r="W34" i="451"/>
  <c r="X34" i="451" s="1"/>
  <c r="W84" i="451"/>
  <c r="X84" i="451" s="1"/>
  <c r="W68" i="451"/>
  <c r="X68" i="451" s="1"/>
  <c r="W52" i="451"/>
  <c r="X52" i="451" s="1"/>
  <c r="W85" i="451"/>
  <c r="X85" i="451" s="1"/>
  <c r="W74" i="451"/>
  <c r="X74" i="451" s="1"/>
  <c r="W58" i="451"/>
  <c r="X58" i="451" s="1"/>
  <c r="W42" i="451"/>
  <c r="X42" i="451" s="1"/>
  <c r="W26" i="451"/>
  <c r="X26" i="451" s="1"/>
  <c r="W78" i="451"/>
  <c r="X78" i="451" s="1"/>
  <c r="W62" i="451"/>
  <c r="X62" i="451" s="1"/>
  <c r="W46" i="451"/>
  <c r="X46" i="451" s="1"/>
  <c r="W30" i="451"/>
  <c r="X30" i="451" s="1"/>
  <c r="W72" i="451"/>
  <c r="X72" i="451" s="1"/>
  <c r="W56" i="451"/>
  <c r="X56" i="451" s="1"/>
  <c r="W40" i="451"/>
  <c r="X40" i="451" s="1"/>
  <c r="W24" i="451"/>
  <c r="X24" i="451" s="1"/>
  <c r="W135" i="451"/>
  <c r="X135" i="451" s="1"/>
  <c r="W119" i="451"/>
  <c r="X119" i="451" s="1"/>
  <c r="W103" i="451"/>
  <c r="X103" i="451" s="1"/>
  <c r="W87" i="451"/>
  <c r="X87" i="451" s="1"/>
  <c r="W83" i="451"/>
  <c r="X83" i="451" s="1"/>
  <c r="W67" i="451"/>
  <c r="X67" i="451" s="1"/>
  <c r="W51" i="451"/>
  <c r="X51" i="451" s="1"/>
  <c r="W35" i="451"/>
  <c r="X35" i="451" s="1"/>
  <c r="W143" i="451"/>
  <c r="X143" i="451" s="1"/>
  <c r="W127" i="451"/>
  <c r="X127" i="451" s="1"/>
  <c r="W111" i="451"/>
  <c r="X111" i="451" s="1"/>
  <c r="W147" i="451"/>
  <c r="X147" i="451" s="1"/>
  <c r="W131" i="451"/>
  <c r="X131" i="451" s="1"/>
  <c r="W115" i="451"/>
  <c r="X115" i="451" s="1"/>
  <c r="W99" i="451"/>
  <c r="X99" i="451" s="1"/>
  <c r="W137" i="451"/>
  <c r="X137" i="451" s="1"/>
  <c r="W121" i="451"/>
  <c r="X121" i="451" s="1"/>
  <c r="W105" i="451"/>
  <c r="X105" i="451" s="1"/>
  <c r="W149" i="451"/>
  <c r="X149" i="451" s="1"/>
  <c r="W133" i="451"/>
  <c r="X133" i="451" s="1"/>
  <c r="W117" i="451"/>
  <c r="X117" i="451" s="1"/>
  <c r="W141" i="451"/>
  <c r="X141" i="451" s="1"/>
  <c r="W109" i="451"/>
  <c r="X109" i="451" s="1"/>
  <c r="W97" i="451"/>
  <c r="X97" i="451" s="1"/>
  <c r="W91" i="451"/>
  <c r="X91" i="451" s="1"/>
  <c r="Q123" i="463"/>
  <c r="R123" i="463" s="1"/>
  <c r="Q53" i="453"/>
  <c r="R53" i="453" s="1"/>
  <c r="Q45" i="453"/>
  <c r="R45" i="453" s="1"/>
  <c r="W129" i="451"/>
  <c r="X129" i="451" s="1"/>
  <c r="W123" i="451"/>
  <c r="X123" i="451" s="1"/>
  <c r="W125" i="451"/>
  <c r="X125" i="451" s="1"/>
  <c r="W93" i="451"/>
  <c r="X93" i="451" s="1"/>
  <c r="W20" i="451"/>
  <c r="X20" i="451" s="1"/>
  <c r="AC20" i="451" s="1"/>
  <c r="W145" i="451"/>
  <c r="X145" i="451" s="1"/>
  <c r="W139" i="451"/>
  <c r="X139" i="451" s="1"/>
  <c r="W113" i="451"/>
  <c r="X113" i="451" s="1"/>
  <c r="W107" i="451"/>
  <c r="X107" i="451" s="1"/>
  <c r="W79" i="451"/>
  <c r="X79" i="451" s="1"/>
  <c r="W63" i="451"/>
  <c r="X63" i="451" s="1"/>
  <c r="W47" i="451"/>
  <c r="X47" i="451" s="1"/>
  <c r="W31" i="451"/>
  <c r="X31" i="451" s="1"/>
  <c r="W85" i="450"/>
  <c r="X85" i="450" s="1"/>
  <c r="W70" i="450"/>
  <c r="X70" i="450" s="1"/>
  <c r="W84" i="450"/>
  <c r="X84" i="450" s="1"/>
  <c r="W68" i="450"/>
  <c r="X68" i="450" s="1"/>
  <c r="W52" i="450"/>
  <c r="X52" i="450" s="1"/>
  <c r="W36" i="450"/>
  <c r="X36" i="450" s="1"/>
  <c r="W22" i="450"/>
  <c r="X22" i="450" s="1"/>
  <c r="W139" i="450"/>
  <c r="X139" i="450" s="1"/>
  <c r="W123" i="450"/>
  <c r="W107" i="450"/>
  <c r="X107" i="450" s="1"/>
  <c r="W91" i="450"/>
  <c r="X91" i="450" s="1"/>
  <c r="W76" i="450"/>
  <c r="X76" i="450" s="1"/>
  <c r="W60" i="450"/>
  <c r="X60" i="450" s="1"/>
  <c r="W44" i="450"/>
  <c r="X44" i="450" s="1"/>
  <c r="W28" i="450"/>
  <c r="X28" i="450" s="1"/>
  <c r="W38" i="450"/>
  <c r="X38" i="450" s="1"/>
  <c r="W72" i="450"/>
  <c r="X72" i="450" s="1"/>
  <c r="W56" i="450"/>
  <c r="X56" i="450" s="1"/>
  <c r="W40" i="450"/>
  <c r="X40" i="450" s="1"/>
  <c r="W24" i="450"/>
  <c r="X24" i="450" s="1"/>
  <c r="W30" i="450"/>
  <c r="X30" i="450" s="1"/>
  <c r="W78" i="450"/>
  <c r="X78" i="450" s="1"/>
  <c r="W62" i="450"/>
  <c r="X62" i="450" s="1"/>
  <c r="W46" i="450"/>
  <c r="X46" i="450" s="1"/>
  <c r="W26" i="450"/>
  <c r="X26" i="450" s="1"/>
  <c r="W74" i="450"/>
  <c r="X74" i="450" s="1"/>
  <c r="W42" i="450"/>
  <c r="X42" i="450" s="1"/>
  <c r="W49" i="450"/>
  <c r="X49" i="450" s="1"/>
  <c r="W58" i="450"/>
  <c r="X58" i="450" s="1"/>
  <c r="W50" i="450"/>
  <c r="X50" i="450" s="1"/>
  <c r="W34" i="450"/>
  <c r="X34" i="450" s="1"/>
  <c r="W82" i="450"/>
  <c r="X82" i="450" s="1"/>
  <c r="W66" i="450"/>
  <c r="X66" i="450" s="1"/>
  <c r="Q48" i="459"/>
  <c r="R48" i="459" s="1"/>
  <c r="W48" i="459" s="1"/>
  <c r="W143" i="450"/>
  <c r="X143" i="450" s="1"/>
  <c r="W127" i="450"/>
  <c r="X127" i="450" s="1"/>
  <c r="W111" i="450"/>
  <c r="X111" i="450" s="1"/>
  <c r="W95" i="450"/>
  <c r="X95" i="450" s="1"/>
  <c r="Q127" i="458"/>
  <c r="R127" i="458" s="1"/>
  <c r="Q122" i="458"/>
  <c r="R122" i="458" s="1"/>
  <c r="W147" i="450"/>
  <c r="X147" i="450" s="1"/>
  <c r="W131" i="450"/>
  <c r="X131" i="450" s="1"/>
  <c r="W115" i="450"/>
  <c r="X115" i="450" s="1"/>
  <c r="W99" i="450"/>
  <c r="X99" i="450" s="1"/>
  <c r="Q115" i="458"/>
  <c r="R115" i="458" s="1"/>
  <c r="Q113" i="454"/>
  <c r="R113" i="454" s="1"/>
  <c r="Q90" i="458"/>
  <c r="R90" i="458" s="1"/>
  <c r="Q135" i="454"/>
  <c r="R135" i="454" s="1"/>
  <c r="Q119" i="454"/>
  <c r="R119" i="454" s="1"/>
  <c r="Q103" i="454"/>
  <c r="R103" i="454" s="1"/>
  <c r="Q87" i="454"/>
  <c r="R87" i="454" s="1"/>
  <c r="Q118" i="469"/>
  <c r="R118" i="469" s="1"/>
  <c r="Q61" i="463"/>
  <c r="R61" i="463" s="1"/>
  <c r="Q29" i="463"/>
  <c r="R29" i="463" s="1"/>
  <c r="Q101" i="454"/>
  <c r="R101" i="454" s="1"/>
  <c r="Q61" i="469"/>
  <c r="R61" i="469" s="1"/>
  <c r="Q72" i="469"/>
  <c r="R72" i="469" s="1"/>
  <c r="Q70" i="469"/>
  <c r="R70" i="469" s="1"/>
  <c r="Q75" i="468"/>
  <c r="R75" i="468" s="1"/>
  <c r="Q127" i="463"/>
  <c r="R127" i="463" s="1"/>
  <c r="W145" i="450"/>
  <c r="X145" i="450" s="1"/>
  <c r="W129" i="450"/>
  <c r="X129" i="450" s="1"/>
  <c r="W113" i="450"/>
  <c r="X113" i="450" s="1"/>
  <c r="W97" i="450"/>
  <c r="X97" i="450" s="1"/>
  <c r="W135" i="450"/>
  <c r="X135" i="450" s="1"/>
  <c r="W119" i="450"/>
  <c r="X119" i="450" s="1"/>
  <c r="W103" i="450"/>
  <c r="X103" i="450" s="1"/>
  <c r="W87" i="450"/>
  <c r="X87" i="450" s="1"/>
  <c r="W141" i="450"/>
  <c r="X141" i="450" s="1"/>
  <c r="W125" i="450"/>
  <c r="X125" i="450" s="1"/>
  <c r="W109" i="450"/>
  <c r="X109" i="450" s="1"/>
  <c r="W93" i="450"/>
  <c r="X93" i="450" s="1"/>
  <c r="W20" i="450"/>
  <c r="X20" i="450" s="1"/>
  <c r="AC20" i="450" s="1"/>
  <c r="W137" i="450"/>
  <c r="X137" i="450" s="1"/>
  <c r="W121" i="450"/>
  <c r="X121" i="450" s="1"/>
  <c r="W105" i="450"/>
  <c r="X105" i="450" s="1"/>
  <c r="W89" i="450"/>
  <c r="X89" i="450" s="1"/>
  <c r="Q91" i="468"/>
  <c r="R91" i="468" s="1"/>
  <c r="Q98" i="458"/>
  <c r="R98" i="458" s="1"/>
  <c r="Q129" i="454"/>
  <c r="R129" i="454" s="1"/>
  <c r="Q86" i="453"/>
  <c r="R86" i="453" s="1"/>
  <c r="Q52" i="453"/>
  <c r="R52" i="453" s="1"/>
  <c r="Q44" i="453"/>
  <c r="R44" i="453" s="1"/>
  <c r="Q77" i="469"/>
  <c r="R77" i="469" s="1"/>
  <c r="Q58" i="469"/>
  <c r="R58" i="469" s="1"/>
  <c r="Q88" i="468"/>
  <c r="R88" i="468" s="1"/>
  <c r="Q85" i="468"/>
  <c r="R85" i="468" s="1"/>
  <c r="Q93" i="468"/>
  <c r="R93" i="468" s="1"/>
  <c r="Q79" i="463"/>
  <c r="R79" i="463" s="1"/>
  <c r="Q22" i="463"/>
  <c r="R22" i="463" s="1"/>
  <c r="Q60" i="463"/>
  <c r="R60" i="463" s="1"/>
  <c r="Q28" i="463"/>
  <c r="R28" i="463" s="1"/>
  <c r="Q72" i="459"/>
  <c r="R72" i="459" s="1"/>
  <c r="W72" i="459" s="1"/>
  <c r="Q56" i="459"/>
  <c r="R56" i="459" s="1"/>
  <c r="W56" i="459" s="1"/>
  <c r="Q40" i="459"/>
  <c r="R40" i="459" s="1"/>
  <c r="W40" i="459" s="1"/>
  <c r="Q24" i="459"/>
  <c r="R24" i="459" s="1"/>
  <c r="W24" i="459" s="1"/>
  <c r="Q78" i="459"/>
  <c r="R78" i="459" s="1"/>
  <c r="W78" i="459" s="1"/>
  <c r="Q62" i="459"/>
  <c r="R62" i="459" s="1"/>
  <c r="W62" i="459" s="1"/>
  <c r="Q46" i="459"/>
  <c r="R46" i="459" s="1"/>
  <c r="W46" i="459" s="1"/>
  <c r="Q30" i="459"/>
  <c r="R30" i="459" s="1"/>
  <c r="W30" i="459" s="1"/>
  <c r="Q129" i="469"/>
  <c r="R129" i="469" s="1"/>
  <c r="Q96" i="469"/>
  <c r="R96" i="469" s="1"/>
  <c r="Q82" i="469"/>
  <c r="R82" i="469" s="1"/>
  <c r="Q67" i="469"/>
  <c r="R67" i="469" s="1"/>
  <c r="Q65" i="469"/>
  <c r="R65" i="469" s="1"/>
  <c r="Q92" i="468"/>
  <c r="R92" i="468" s="1"/>
  <c r="Q141" i="468"/>
  <c r="R141" i="468" s="1"/>
  <c r="Q79" i="468"/>
  <c r="R79" i="468" s="1"/>
  <c r="Q116" i="463"/>
  <c r="R116" i="463" s="1"/>
  <c r="Q74" i="463"/>
  <c r="R74" i="463" s="1"/>
  <c r="Q58" i="463"/>
  <c r="R58" i="463" s="1"/>
  <c r="Q42" i="463"/>
  <c r="R42" i="463" s="1"/>
  <c r="Q79" i="464"/>
  <c r="R79" i="464" s="1"/>
  <c r="Q71" i="464"/>
  <c r="R71" i="464" s="1"/>
  <c r="Q63" i="464"/>
  <c r="R63" i="464" s="1"/>
  <c r="Q55" i="464"/>
  <c r="R55" i="464" s="1"/>
  <c r="Q47" i="464"/>
  <c r="R47" i="464" s="1"/>
  <c r="Q39" i="464"/>
  <c r="R39" i="464" s="1"/>
  <c r="Q31" i="464"/>
  <c r="R31" i="464" s="1"/>
  <c r="Q23" i="464"/>
  <c r="R23" i="464" s="1"/>
  <c r="Q69" i="463"/>
  <c r="R69" i="463" s="1"/>
  <c r="Q37" i="463"/>
  <c r="R37" i="463" s="1"/>
  <c r="Q64" i="469"/>
  <c r="R64" i="469" s="1"/>
  <c r="Q143" i="468"/>
  <c r="R143" i="468" s="1"/>
  <c r="Q95" i="468"/>
  <c r="R95" i="468" s="1"/>
  <c r="Q34" i="468"/>
  <c r="R34" i="468" s="1"/>
  <c r="Q112" i="463"/>
  <c r="R112" i="463" s="1"/>
  <c r="Q75" i="464"/>
  <c r="R75" i="464" s="1"/>
  <c r="Q67" i="464"/>
  <c r="R67" i="464" s="1"/>
  <c r="Q59" i="464"/>
  <c r="R59" i="464" s="1"/>
  <c r="Q51" i="464"/>
  <c r="R51" i="464" s="1"/>
  <c r="Q43" i="464"/>
  <c r="R43" i="464" s="1"/>
  <c r="Q35" i="464"/>
  <c r="R35" i="464" s="1"/>
  <c r="Q27" i="464"/>
  <c r="R27" i="464" s="1"/>
  <c r="Q19" i="464"/>
  <c r="R19" i="464" s="1"/>
  <c r="Q51" i="463"/>
  <c r="R51" i="463" s="1"/>
  <c r="Q23" i="463"/>
  <c r="R23" i="463" s="1"/>
  <c r="Q53" i="459"/>
  <c r="R53" i="459" s="1"/>
  <c r="W53" i="459" s="1"/>
  <c r="Q21" i="459"/>
  <c r="R21" i="459" s="1"/>
  <c r="W21" i="459" s="1"/>
  <c r="Q102" i="459"/>
  <c r="R102" i="459" s="1"/>
  <c r="Q59" i="459"/>
  <c r="R59" i="459" s="1"/>
  <c r="W59" i="459" s="1"/>
  <c r="Q27" i="459"/>
  <c r="R27" i="459" s="1"/>
  <c r="W27" i="459" s="1"/>
  <c r="Q82" i="459"/>
  <c r="R82" i="459" s="1"/>
  <c r="W82" i="459" s="1"/>
  <c r="Q49" i="459"/>
  <c r="R49" i="459" s="1"/>
  <c r="W49" i="459" s="1"/>
  <c r="Q17" i="459"/>
  <c r="R17" i="459" s="1"/>
  <c r="W17" i="459" s="1"/>
  <c r="Q55" i="459"/>
  <c r="R55" i="459" s="1"/>
  <c r="W55" i="459" s="1"/>
  <c r="Q23" i="459"/>
  <c r="R23" i="459" s="1"/>
  <c r="W23" i="459" s="1"/>
  <c r="Q76" i="469"/>
  <c r="R76" i="469" s="1"/>
  <c r="Q28" i="469"/>
  <c r="R28" i="469" s="1"/>
  <c r="Q78" i="469"/>
  <c r="R78" i="469" s="1"/>
  <c r="Q84" i="463"/>
  <c r="R84" i="463" s="1"/>
  <c r="Q17" i="464"/>
  <c r="R17" i="464" s="1"/>
  <c r="W17" i="464" s="1"/>
  <c r="Q111" i="463"/>
  <c r="R111" i="463" s="1"/>
  <c r="Q111" i="469"/>
  <c r="R111" i="469" s="1"/>
  <c r="Q142" i="469"/>
  <c r="R142" i="469" s="1"/>
  <c r="Q84" i="469"/>
  <c r="R84" i="469" s="1"/>
  <c r="Q114" i="469"/>
  <c r="R114" i="469" s="1"/>
  <c r="Q48" i="463"/>
  <c r="R48" i="463" s="1"/>
  <c r="Q113" i="464"/>
  <c r="R113" i="464" s="1"/>
  <c r="Q53" i="463"/>
  <c r="R53" i="463" s="1"/>
  <c r="Q19" i="463"/>
  <c r="R19" i="463" s="1"/>
  <c r="Q99" i="458"/>
  <c r="R99" i="458" s="1"/>
  <c r="Q143" i="463"/>
  <c r="R143" i="463" s="1"/>
  <c r="Q63" i="463"/>
  <c r="R63" i="463" s="1"/>
  <c r="Q31" i="463"/>
  <c r="R31" i="463" s="1"/>
  <c r="Q125" i="454"/>
  <c r="R125" i="454" s="1"/>
  <c r="Q31" i="454"/>
  <c r="R31" i="454" s="1"/>
  <c r="Q23" i="454"/>
  <c r="R23" i="454" s="1"/>
  <c r="Q49" i="453"/>
  <c r="R49" i="453" s="1"/>
  <c r="Q122" i="468"/>
  <c r="R122" i="468" s="1"/>
  <c r="Q91" i="463"/>
  <c r="R91" i="463" s="1"/>
  <c r="Q143" i="459"/>
  <c r="R143" i="459" s="1"/>
  <c r="Q45" i="454"/>
  <c r="R45" i="454" s="1"/>
  <c r="Q87" i="459"/>
  <c r="R87" i="459" s="1"/>
  <c r="Q66" i="469"/>
  <c r="R66" i="469" s="1"/>
  <c r="Q62" i="469"/>
  <c r="R62" i="469" s="1"/>
  <c r="Q111" i="468"/>
  <c r="R111" i="468" s="1"/>
  <c r="Q20" i="468"/>
  <c r="R20" i="468" s="1"/>
  <c r="Q22" i="468"/>
  <c r="R22" i="468" s="1"/>
  <c r="Q105" i="464"/>
  <c r="R105" i="464" s="1"/>
  <c r="Q73" i="463"/>
  <c r="R73" i="463" s="1"/>
  <c r="Q41" i="463"/>
  <c r="R41" i="463" s="1"/>
  <c r="Q90" i="459"/>
  <c r="R90" i="459" s="1"/>
  <c r="Q111" i="458"/>
  <c r="R111" i="458" s="1"/>
  <c r="Q107" i="458"/>
  <c r="R107" i="458" s="1"/>
  <c r="Q136" i="464"/>
  <c r="R136" i="464" s="1"/>
  <c r="Q16" i="463"/>
  <c r="R16" i="463" s="1"/>
  <c r="W16" i="463" s="1"/>
  <c r="Q109" i="459"/>
  <c r="R109" i="459" s="1"/>
  <c r="Q103" i="458"/>
  <c r="R103" i="458" s="1"/>
  <c r="Q37" i="454"/>
  <c r="R37" i="454" s="1"/>
  <c r="Q63" i="453"/>
  <c r="R63" i="453" s="1"/>
  <c r="Q43" i="468"/>
  <c r="R43" i="468" s="1"/>
  <c r="Q51" i="468"/>
  <c r="R51" i="468" s="1"/>
  <c r="Q59" i="468"/>
  <c r="R59" i="468" s="1"/>
  <c r="Q67" i="468"/>
  <c r="R67" i="468" s="1"/>
  <c r="Q145" i="468"/>
  <c r="R145" i="468" s="1"/>
  <c r="Q110" i="468"/>
  <c r="R110" i="468" s="1"/>
  <c r="Q117" i="469"/>
  <c r="R117" i="469" s="1"/>
  <c r="Q88" i="469"/>
  <c r="R88" i="469" s="1"/>
  <c r="Q127" i="464"/>
  <c r="R127" i="464" s="1"/>
  <c r="Q107" i="464"/>
  <c r="R107" i="464" s="1"/>
  <c r="Q102" i="458"/>
  <c r="R102" i="458" s="1"/>
  <c r="Q134" i="458"/>
  <c r="R134" i="458" s="1"/>
  <c r="Q105" i="458"/>
  <c r="R105" i="458" s="1"/>
  <c r="Q137" i="458"/>
  <c r="R137" i="458" s="1"/>
  <c r="Q142" i="454"/>
  <c r="R142" i="454" s="1"/>
  <c r="Q24" i="468"/>
  <c r="R24" i="468" s="1"/>
  <c r="Q127" i="468"/>
  <c r="R127" i="468" s="1"/>
  <c r="Q96" i="463"/>
  <c r="R96" i="463" s="1"/>
  <c r="Q68" i="463"/>
  <c r="R68" i="463" s="1"/>
  <c r="Q36" i="463"/>
  <c r="R36" i="463" s="1"/>
  <c r="Q104" i="459"/>
  <c r="R104" i="459" s="1"/>
  <c r="Q139" i="454"/>
  <c r="R139" i="454" s="1"/>
  <c r="Q105" i="454"/>
  <c r="R105" i="454" s="1"/>
  <c r="Q94" i="459"/>
  <c r="R94" i="459" s="1"/>
  <c r="Q93" i="454"/>
  <c r="R93" i="454" s="1"/>
  <c r="Q96" i="454"/>
  <c r="R96" i="454" s="1"/>
  <c r="Q118" i="468"/>
  <c r="R118" i="468" s="1"/>
  <c r="Q99" i="463"/>
  <c r="R99" i="463" s="1"/>
  <c r="Q114" i="463"/>
  <c r="R114" i="463" s="1"/>
  <c r="Q75" i="454"/>
  <c r="R75" i="454" s="1"/>
  <c r="Q59" i="454"/>
  <c r="R59" i="454" s="1"/>
  <c r="Q141" i="464"/>
  <c r="R141" i="464" s="1"/>
  <c r="Q125" i="459"/>
  <c r="R125" i="459" s="1"/>
  <c r="Q135" i="458"/>
  <c r="R135" i="458" s="1"/>
  <c r="Q134" i="453"/>
  <c r="R134" i="453" s="1"/>
  <c r="Q110" i="453"/>
  <c r="R110" i="453" s="1"/>
  <c r="Q135" i="469"/>
  <c r="R135" i="469" s="1"/>
  <c r="Q138" i="469"/>
  <c r="R138" i="469" s="1"/>
  <c r="Q75" i="469"/>
  <c r="R75" i="469" s="1"/>
  <c r="Q68" i="469"/>
  <c r="R68" i="469" s="1"/>
  <c r="Q80" i="469"/>
  <c r="R80" i="469" s="1"/>
  <c r="Q89" i="469"/>
  <c r="R89" i="469" s="1"/>
  <c r="Q140" i="468"/>
  <c r="R140" i="468" s="1"/>
  <c r="Q78" i="468"/>
  <c r="R78" i="468" s="1"/>
  <c r="Q95" i="469"/>
  <c r="R95" i="469" s="1"/>
  <c r="Q144" i="468"/>
  <c r="R144" i="468" s="1"/>
  <c r="Q80" i="468"/>
  <c r="R80" i="468" s="1"/>
  <c r="Q27" i="469"/>
  <c r="R27" i="469" s="1"/>
  <c r="Q39" i="468"/>
  <c r="R39" i="468" s="1"/>
  <c r="Q132" i="463"/>
  <c r="R132" i="463" s="1"/>
  <c r="Q144" i="463"/>
  <c r="R144" i="463" s="1"/>
  <c r="Q80" i="463"/>
  <c r="R80" i="463" s="1"/>
  <c r="Q72" i="463"/>
  <c r="R72" i="463" s="1"/>
  <c r="Q56" i="463"/>
  <c r="R56" i="463" s="1"/>
  <c r="Q40" i="463"/>
  <c r="R40" i="463" s="1"/>
  <c r="Q145" i="464"/>
  <c r="R145" i="464" s="1"/>
  <c r="Q88" i="464"/>
  <c r="R88" i="464" s="1"/>
  <c r="Q88" i="463"/>
  <c r="R88" i="463" s="1"/>
  <c r="Q45" i="463"/>
  <c r="R45" i="463" s="1"/>
  <c r="Q69" i="459"/>
  <c r="R69" i="459" s="1"/>
  <c r="W69" i="459" s="1"/>
  <c r="Q37" i="459"/>
  <c r="R37" i="459" s="1"/>
  <c r="W37" i="459" s="1"/>
  <c r="Q131" i="458"/>
  <c r="R131" i="458" s="1"/>
  <c r="Q114" i="459"/>
  <c r="R114" i="459" s="1"/>
  <c r="Q65" i="459"/>
  <c r="R65" i="459" s="1"/>
  <c r="W65" i="459" s="1"/>
  <c r="Q33" i="459"/>
  <c r="R33" i="459" s="1"/>
  <c r="W33" i="459" s="1"/>
  <c r="Q71" i="459"/>
  <c r="R71" i="459" s="1"/>
  <c r="W71" i="459" s="1"/>
  <c r="Q39" i="459"/>
  <c r="R39" i="459" s="1"/>
  <c r="W39" i="459" s="1"/>
  <c r="Q117" i="454"/>
  <c r="R117" i="454" s="1"/>
  <c r="Q92" i="458"/>
  <c r="R92" i="458" s="1"/>
  <c r="Q54" i="458"/>
  <c r="R54" i="458" s="1"/>
  <c r="Q22" i="458"/>
  <c r="R22" i="458" s="1"/>
  <c r="Q36" i="468"/>
  <c r="R36" i="468" s="1"/>
  <c r="Q77" i="468"/>
  <c r="R77" i="468" s="1"/>
  <c r="Q57" i="463"/>
  <c r="R57" i="463" s="1"/>
  <c r="Q27" i="463"/>
  <c r="R27" i="463" s="1"/>
  <c r="Q143" i="458"/>
  <c r="R143" i="458" s="1"/>
  <c r="Q104" i="464"/>
  <c r="R104" i="464" s="1"/>
  <c r="Q142" i="453"/>
  <c r="R142" i="453" s="1"/>
  <c r="Q126" i="453"/>
  <c r="R126" i="453" s="1"/>
  <c r="Q118" i="453"/>
  <c r="R118" i="453" s="1"/>
  <c r="Q102" i="453"/>
  <c r="R102" i="453" s="1"/>
  <c r="Q94" i="453"/>
  <c r="R94" i="453" s="1"/>
  <c r="Q90" i="454"/>
  <c r="R90" i="454" s="1"/>
  <c r="Q47" i="453"/>
  <c r="R47" i="453" s="1"/>
  <c r="Q83" i="459"/>
  <c r="R83" i="459" s="1"/>
  <c r="Q128" i="463"/>
  <c r="R128" i="463" s="1"/>
  <c r="Q52" i="463"/>
  <c r="R52" i="463" s="1"/>
  <c r="Q20" i="463"/>
  <c r="R20" i="463" s="1"/>
  <c r="Q95" i="463"/>
  <c r="R95" i="463" s="1"/>
  <c r="Q88" i="459"/>
  <c r="R88" i="459" s="1"/>
  <c r="Q76" i="459"/>
  <c r="R76" i="459" s="1"/>
  <c r="W76" i="459" s="1"/>
  <c r="Q60" i="459"/>
  <c r="R60" i="459" s="1"/>
  <c r="W60" i="459" s="1"/>
  <c r="Q44" i="459"/>
  <c r="R44" i="459" s="1"/>
  <c r="W44" i="459" s="1"/>
  <c r="Q28" i="459"/>
  <c r="R28" i="459" s="1"/>
  <c r="W28" i="459" s="1"/>
  <c r="Q95" i="458"/>
  <c r="R95" i="458" s="1"/>
  <c r="Q121" i="454"/>
  <c r="R121" i="454" s="1"/>
  <c r="Q130" i="459"/>
  <c r="R130" i="459" s="1"/>
  <c r="Q139" i="458"/>
  <c r="R139" i="458" s="1"/>
  <c r="Q87" i="458"/>
  <c r="R87" i="458" s="1"/>
  <c r="Q67" i="458"/>
  <c r="R67" i="458" s="1"/>
  <c r="Q35" i="458"/>
  <c r="R35" i="458" s="1"/>
  <c r="Q138" i="454"/>
  <c r="R138" i="454" s="1"/>
  <c r="Q122" i="454"/>
  <c r="R122" i="454" s="1"/>
  <c r="Q106" i="454"/>
  <c r="R106" i="454" s="1"/>
  <c r="Q44" i="454"/>
  <c r="R44" i="454" s="1"/>
  <c r="Q139" i="468"/>
  <c r="R139" i="468" s="1"/>
  <c r="Q135" i="468"/>
  <c r="R135" i="468" s="1"/>
  <c r="Q47" i="468"/>
  <c r="R47" i="468" s="1"/>
  <c r="Q55" i="468"/>
  <c r="R55" i="468" s="1"/>
  <c r="Q63" i="468"/>
  <c r="R63" i="468" s="1"/>
  <c r="Q71" i="468"/>
  <c r="R71" i="468" s="1"/>
  <c r="Q97" i="468"/>
  <c r="R97" i="468" s="1"/>
  <c r="Q86" i="468"/>
  <c r="R86" i="468" s="1"/>
  <c r="Q102" i="468"/>
  <c r="R102" i="468" s="1"/>
  <c r="Q93" i="469"/>
  <c r="R93" i="469" s="1"/>
  <c r="Q94" i="469"/>
  <c r="R94" i="469" s="1"/>
  <c r="Q133" i="469"/>
  <c r="R133" i="469" s="1"/>
  <c r="Q108" i="464"/>
  <c r="R108" i="464" s="1"/>
  <c r="Q143" i="464"/>
  <c r="R143" i="464" s="1"/>
  <c r="Q118" i="464"/>
  <c r="R118" i="464" s="1"/>
  <c r="Q110" i="463"/>
  <c r="R110" i="463" s="1"/>
  <c r="Q107" i="463"/>
  <c r="R107" i="463" s="1"/>
  <c r="Q82" i="453"/>
  <c r="R82" i="453" s="1"/>
  <c r="Q17" i="458"/>
  <c r="R17" i="458" s="1"/>
  <c r="W17" i="458" s="1"/>
  <c r="Q33" i="458"/>
  <c r="R33" i="458" s="1"/>
  <c r="Q49" i="458"/>
  <c r="R49" i="458" s="1"/>
  <c r="Q65" i="458"/>
  <c r="R65" i="458" s="1"/>
  <c r="Q86" i="458"/>
  <c r="R86" i="458" s="1"/>
  <c r="Q118" i="458"/>
  <c r="R118" i="458" s="1"/>
  <c r="Q81" i="458"/>
  <c r="R81" i="458" s="1"/>
  <c r="Q113" i="458"/>
  <c r="R113" i="458" s="1"/>
  <c r="Q145" i="458"/>
  <c r="R145" i="458" s="1"/>
  <c r="Q41" i="454"/>
  <c r="R41" i="454" s="1"/>
  <c r="Q44" i="469"/>
  <c r="R44" i="469" s="1"/>
  <c r="W54" i="467"/>
  <c r="X54" i="467" s="1"/>
  <c r="W74" i="465"/>
  <c r="X74" i="465" s="1"/>
  <c r="W58" i="465"/>
  <c r="X58" i="465" s="1"/>
  <c r="W42" i="465"/>
  <c r="X42" i="465" s="1"/>
  <c r="W137" i="465"/>
  <c r="X137" i="465" s="1"/>
  <c r="W36" i="462"/>
  <c r="X36" i="462" s="1"/>
  <c r="W52" i="462"/>
  <c r="X52" i="462" s="1"/>
  <c r="W68" i="462"/>
  <c r="X68" i="462" s="1"/>
  <c r="W84" i="462"/>
  <c r="X84" i="462" s="1"/>
  <c r="Q92" i="459"/>
  <c r="R92" i="459" s="1"/>
  <c r="Q70" i="459"/>
  <c r="R70" i="459" s="1"/>
  <c r="W70" i="459" s="1"/>
  <c r="Q54" i="459"/>
  <c r="R54" i="459" s="1"/>
  <c r="W54" i="459" s="1"/>
  <c r="Q38" i="459"/>
  <c r="R38" i="459" s="1"/>
  <c r="W38" i="459" s="1"/>
  <c r="Q22" i="459"/>
  <c r="R22" i="459" s="1"/>
  <c r="W22" i="459" s="1"/>
  <c r="W145" i="457"/>
  <c r="X145" i="457" s="1"/>
  <c r="W129" i="457"/>
  <c r="X129" i="457" s="1"/>
  <c r="W113" i="457"/>
  <c r="X113" i="457" s="1"/>
  <c r="W97" i="457"/>
  <c r="X97" i="457" s="1"/>
  <c r="Q131" i="454"/>
  <c r="R131" i="454" s="1"/>
  <c r="Q115" i="454"/>
  <c r="R115" i="454" s="1"/>
  <c r="Q99" i="454"/>
  <c r="R99" i="454" s="1"/>
  <c r="Q83" i="454"/>
  <c r="R83" i="454" s="1"/>
  <c r="Q128" i="468"/>
  <c r="R128" i="468" s="1"/>
  <c r="Q133" i="468"/>
  <c r="R133" i="468" s="1"/>
  <c r="Q35" i="469"/>
  <c r="R35" i="469" s="1"/>
  <c r="Q31" i="468"/>
  <c r="R31" i="468" s="1"/>
  <c r="W73" i="467"/>
  <c r="X73" i="467" s="1"/>
  <c r="W57" i="467"/>
  <c r="X57" i="467" s="1"/>
  <c r="W41" i="467"/>
  <c r="X41" i="467" s="1"/>
  <c r="W83" i="465"/>
  <c r="X83" i="465" s="1"/>
  <c r="W108" i="465"/>
  <c r="X108" i="465" s="1"/>
  <c r="W124" i="465"/>
  <c r="X124" i="465" s="1"/>
  <c r="W140" i="465"/>
  <c r="X140" i="465" s="1"/>
  <c r="W87" i="465"/>
  <c r="X87" i="465" s="1"/>
  <c r="W95" i="465"/>
  <c r="X95" i="465" s="1"/>
  <c r="Q125" i="464"/>
  <c r="R125" i="464" s="1"/>
  <c r="Q93" i="464"/>
  <c r="R93" i="464" s="1"/>
  <c r="Q66" i="463"/>
  <c r="R66" i="463" s="1"/>
  <c r="Q34" i="463"/>
  <c r="R34" i="463" s="1"/>
  <c r="Q76" i="463"/>
  <c r="R76" i="463" s="1"/>
  <c r="Q44" i="463"/>
  <c r="R44" i="463" s="1"/>
  <c r="W70" i="462"/>
  <c r="X70" i="462" s="1"/>
  <c r="W54" i="462"/>
  <c r="X54" i="462" s="1"/>
  <c r="W38" i="462"/>
  <c r="X38" i="462" s="1"/>
  <c r="W24" i="462"/>
  <c r="X24" i="462" s="1"/>
  <c r="W40" i="462"/>
  <c r="X40" i="462" s="1"/>
  <c r="W56" i="462"/>
  <c r="X56" i="462" s="1"/>
  <c r="W72" i="462"/>
  <c r="X72" i="462" s="1"/>
  <c r="W89" i="462"/>
  <c r="X89" i="462" s="1"/>
  <c r="W93" i="462"/>
  <c r="X93" i="462" s="1"/>
  <c r="W97" i="462"/>
  <c r="X97" i="462" s="1"/>
  <c r="W101" i="462"/>
  <c r="X101" i="462" s="1"/>
  <c r="W105" i="462"/>
  <c r="X105" i="462" s="1"/>
  <c r="W109" i="462"/>
  <c r="X109" i="462" s="1"/>
  <c r="W113" i="462"/>
  <c r="X113" i="462" s="1"/>
  <c r="W117" i="462"/>
  <c r="X117" i="462" s="1"/>
  <c r="W121" i="462"/>
  <c r="X121" i="462" s="1"/>
  <c r="W125" i="462"/>
  <c r="X125" i="462" s="1"/>
  <c r="W129" i="462"/>
  <c r="X129" i="462" s="1"/>
  <c r="W133" i="462"/>
  <c r="X133" i="462" s="1"/>
  <c r="W137" i="462"/>
  <c r="X137" i="462" s="1"/>
  <c r="W141" i="462"/>
  <c r="X141" i="462" s="1"/>
  <c r="W145" i="462"/>
  <c r="X145" i="462" s="1"/>
  <c r="W149" i="462"/>
  <c r="X149" i="462" s="1"/>
  <c r="W49" i="457"/>
  <c r="X49" i="457" s="1"/>
  <c r="W140" i="456"/>
  <c r="X140" i="456" s="1"/>
  <c r="W132" i="456"/>
  <c r="X132" i="456" s="1"/>
  <c r="W124" i="456"/>
  <c r="X124" i="456" s="1"/>
  <c r="W116" i="456"/>
  <c r="X116" i="456" s="1"/>
  <c r="W108" i="456"/>
  <c r="X108" i="456" s="1"/>
  <c r="W100" i="456"/>
  <c r="X100" i="456" s="1"/>
  <c r="Q140" i="459"/>
  <c r="R140" i="459" s="1"/>
  <c r="W141" i="457"/>
  <c r="X141" i="457" s="1"/>
  <c r="W125" i="457"/>
  <c r="X125" i="457" s="1"/>
  <c r="W109" i="457"/>
  <c r="X109" i="457" s="1"/>
  <c r="W93" i="457"/>
  <c r="X93" i="457" s="1"/>
  <c r="W37" i="457"/>
  <c r="X37" i="457" s="1"/>
  <c r="W75" i="451"/>
  <c r="X75" i="451" s="1"/>
  <c r="W59" i="451"/>
  <c r="X59" i="451" s="1"/>
  <c r="W43" i="451"/>
  <c r="X43" i="451" s="1"/>
  <c r="W27" i="451"/>
  <c r="X27" i="451" s="1"/>
  <c r="Q60" i="453"/>
  <c r="R60" i="453" s="1"/>
  <c r="W63" i="452"/>
  <c r="X63" i="452" s="1"/>
  <c r="W47" i="452"/>
  <c r="X47" i="452" s="1"/>
  <c r="W31" i="452"/>
  <c r="X31" i="452" s="1"/>
  <c r="Q119" i="469"/>
  <c r="R119" i="469" s="1"/>
  <c r="Q60" i="469"/>
  <c r="R60" i="469" s="1"/>
  <c r="Q73" i="469"/>
  <c r="R73" i="469" s="1"/>
  <c r="Q140" i="469"/>
  <c r="R140" i="469" s="1"/>
  <c r="Q112" i="468"/>
  <c r="R112" i="468" s="1"/>
  <c r="Q48" i="469"/>
  <c r="R48" i="469" s="1"/>
  <c r="Q101" i="468"/>
  <c r="R101" i="468" s="1"/>
  <c r="Q23" i="468"/>
  <c r="R23" i="468" s="1"/>
  <c r="W69" i="467"/>
  <c r="X69" i="467" s="1"/>
  <c r="W61" i="467"/>
  <c r="X61" i="467" s="1"/>
  <c r="W53" i="467"/>
  <c r="X53" i="467" s="1"/>
  <c r="W29" i="467"/>
  <c r="X29" i="467" s="1"/>
  <c r="W101" i="467"/>
  <c r="X101" i="467" s="1"/>
  <c r="W89" i="465"/>
  <c r="X89" i="465" s="1"/>
  <c r="W93" i="465"/>
  <c r="X93" i="465" s="1"/>
  <c r="W97" i="465"/>
  <c r="X97" i="465" s="1"/>
  <c r="Q109" i="464"/>
  <c r="R109" i="464" s="1"/>
  <c r="Q50" i="463"/>
  <c r="R50" i="463" s="1"/>
  <c r="W25" i="465"/>
  <c r="X25" i="465" s="1"/>
  <c r="W21" i="465"/>
  <c r="X21" i="465" s="1"/>
  <c r="AC21" i="465" s="1"/>
  <c r="Q132" i="459"/>
  <c r="R132" i="459" s="1"/>
  <c r="W149" i="457"/>
  <c r="X149" i="457" s="1"/>
  <c r="W133" i="457"/>
  <c r="X133" i="457" s="1"/>
  <c r="W117" i="457"/>
  <c r="X117" i="457" s="1"/>
  <c r="W101" i="457"/>
  <c r="X101" i="457" s="1"/>
  <c r="W85" i="457"/>
  <c r="X85" i="457" s="1"/>
  <c r="W65" i="457"/>
  <c r="X65" i="457" s="1"/>
  <c r="W81" i="457"/>
  <c r="X81" i="457" s="1"/>
  <c r="Q117" i="459"/>
  <c r="R117" i="459" s="1"/>
  <c r="Q85" i="459"/>
  <c r="R85" i="459" s="1"/>
  <c r="Q71" i="458"/>
  <c r="R71" i="458" s="1"/>
  <c r="Q55" i="458"/>
  <c r="R55" i="458" s="1"/>
  <c r="Q39" i="458"/>
  <c r="R39" i="458" s="1"/>
  <c r="Q23" i="458"/>
  <c r="R23" i="458" s="1"/>
  <c r="W69" i="455"/>
  <c r="X69" i="455" s="1"/>
  <c r="W61" i="455"/>
  <c r="X61" i="455" s="1"/>
  <c r="W45" i="455"/>
  <c r="X45" i="455" s="1"/>
  <c r="W29" i="455"/>
  <c r="X29" i="455" s="1"/>
  <c r="Q40" i="468"/>
  <c r="R40" i="468" s="1"/>
  <c r="Q48" i="468"/>
  <c r="R48" i="468" s="1"/>
  <c r="Q56" i="468"/>
  <c r="R56" i="468" s="1"/>
  <c r="Q64" i="468"/>
  <c r="R64" i="468" s="1"/>
  <c r="Q72" i="468"/>
  <c r="R72" i="468" s="1"/>
  <c r="Q129" i="468"/>
  <c r="R129" i="468" s="1"/>
  <c r="Q41" i="469"/>
  <c r="R41" i="469" s="1"/>
  <c r="Q26" i="469"/>
  <c r="R26" i="469" s="1"/>
  <c r="Q123" i="469"/>
  <c r="R123" i="469" s="1"/>
  <c r="Q135" i="464"/>
  <c r="R135" i="464" s="1"/>
  <c r="Q115" i="464"/>
  <c r="R115" i="464" s="1"/>
  <c r="Q122" i="463"/>
  <c r="R122" i="463" s="1"/>
  <c r="Q97" i="459"/>
  <c r="R97" i="459" s="1"/>
  <c r="Q129" i="459"/>
  <c r="R129" i="459" s="1"/>
  <c r="Q28" i="458"/>
  <c r="R28" i="458" s="1"/>
  <c r="Q60" i="458"/>
  <c r="R60" i="458" s="1"/>
  <c r="Q104" i="458"/>
  <c r="R104" i="458" s="1"/>
  <c r="Q97" i="458"/>
  <c r="R97" i="458" s="1"/>
  <c r="Q129" i="458"/>
  <c r="R129" i="458" s="1"/>
  <c r="Q116" i="454"/>
  <c r="R116" i="454" s="1"/>
  <c r="Z85" i="460"/>
  <c r="J165" i="460"/>
  <c r="W31" i="456"/>
  <c r="X31" i="456" s="1"/>
  <c r="W23" i="456"/>
  <c r="X23" i="456" s="1"/>
  <c r="W83" i="455"/>
  <c r="X83" i="455" s="1"/>
  <c r="W67" i="455"/>
  <c r="X67" i="455" s="1"/>
  <c r="Q127" i="454"/>
  <c r="R127" i="454" s="1"/>
  <c r="Q111" i="454"/>
  <c r="R111" i="454" s="1"/>
  <c r="Q95" i="454"/>
  <c r="R95" i="454" s="1"/>
  <c r="W142" i="452"/>
  <c r="X142" i="452" s="1"/>
  <c r="W138" i="452"/>
  <c r="X138" i="452" s="1"/>
  <c r="W88" i="452"/>
  <c r="X88" i="452" s="1"/>
  <c r="Q119" i="458"/>
  <c r="R119" i="458" s="1"/>
  <c r="Q51" i="458"/>
  <c r="R51" i="458" s="1"/>
  <c r="Q19" i="458"/>
  <c r="R19" i="458" s="1"/>
  <c r="Q130" i="454"/>
  <c r="R130" i="454" s="1"/>
  <c r="Q114" i="454"/>
  <c r="R114" i="454" s="1"/>
  <c r="Q100" i="454"/>
  <c r="R100" i="454" s="1"/>
  <c r="Q80" i="454"/>
  <c r="R80" i="454" s="1"/>
  <c r="Q72" i="454"/>
  <c r="R72" i="454" s="1"/>
  <c r="Q64" i="454"/>
  <c r="R64" i="454" s="1"/>
  <c r="Q56" i="454"/>
  <c r="R56" i="454" s="1"/>
  <c r="Q48" i="454"/>
  <c r="R48" i="454" s="1"/>
  <c r="W71" i="451"/>
  <c r="X71" i="451" s="1"/>
  <c r="W55" i="451"/>
  <c r="X55" i="451" s="1"/>
  <c r="W39" i="451"/>
  <c r="X39" i="451" s="1"/>
  <c r="W23" i="451"/>
  <c r="X23" i="451" s="1"/>
  <c r="W57" i="450"/>
  <c r="X57" i="450" s="1"/>
  <c r="W41" i="450"/>
  <c r="X41" i="450" s="1"/>
  <c r="Q103" i="459"/>
  <c r="R103" i="459" s="1"/>
  <c r="Q61" i="453"/>
  <c r="R61" i="453" s="1"/>
  <c r="Q99" i="468"/>
  <c r="R99" i="468" s="1"/>
  <c r="Q103" i="468"/>
  <c r="R103" i="468" s="1"/>
  <c r="Q126" i="468"/>
  <c r="R126" i="468" s="1"/>
  <c r="Q142" i="468"/>
  <c r="R142" i="468" s="1"/>
  <c r="Q17" i="469"/>
  <c r="R17" i="469" s="1"/>
  <c r="W17" i="469" s="1"/>
  <c r="Q50" i="469"/>
  <c r="R50" i="469" s="1"/>
  <c r="Q134" i="469"/>
  <c r="R134" i="469" s="1"/>
  <c r="Q141" i="469"/>
  <c r="R141" i="469" s="1"/>
  <c r="Q103" i="464"/>
  <c r="R103" i="464" s="1"/>
  <c r="Q119" i="464"/>
  <c r="R119" i="464" s="1"/>
  <c r="Q114" i="464"/>
  <c r="R114" i="464" s="1"/>
  <c r="Q86" i="464"/>
  <c r="R86" i="464" s="1"/>
  <c r="Q83" i="464"/>
  <c r="R83" i="464" s="1"/>
  <c r="Q82" i="463"/>
  <c r="R82" i="463" s="1"/>
  <c r="Q125" i="463"/>
  <c r="R125" i="463" s="1"/>
  <c r="Q95" i="459"/>
  <c r="R95" i="459" s="1"/>
  <c r="Q81" i="459"/>
  <c r="R81" i="459" s="1"/>
  <c r="W81" i="459" s="1"/>
  <c r="Q113" i="459"/>
  <c r="R113" i="459" s="1"/>
  <c r="Q145" i="459"/>
  <c r="R145" i="459" s="1"/>
  <c r="Q44" i="458"/>
  <c r="R44" i="458" s="1"/>
  <c r="Q76" i="458"/>
  <c r="R76" i="458" s="1"/>
  <c r="Q136" i="458"/>
  <c r="R136" i="458" s="1"/>
  <c r="Q25" i="458"/>
  <c r="R25" i="458" s="1"/>
  <c r="Q41" i="458"/>
  <c r="R41" i="458" s="1"/>
  <c r="Q57" i="458"/>
  <c r="R57" i="458" s="1"/>
  <c r="Q73" i="458"/>
  <c r="R73" i="458" s="1"/>
  <c r="Q89" i="458"/>
  <c r="R89" i="458" s="1"/>
  <c r="Q121" i="458"/>
  <c r="R121" i="458" s="1"/>
  <c r="Q39" i="454"/>
  <c r="R39" i="454" s="1"/>
  <c r="Q43" i="454"/>
  <c r="R43" i="454" s="1"/>
  <c r="Q132" i="454"/>
  <c r="R132" i="454" s="1"/>
  <c r="Q141" i="454"/>
  <c r="R141" i="454" s="1"/>
  <c r="Q139" i="469"/>
  <c r="R139" i="469" s="1"/>
  <c r="Q90" i="469"/>
  <c r="R90" i="469" s="1"/>
  <c r="Q69" i="469"/>
  <c r="R69" i="469" s="1"/>
  <c r="Q107" i="469"/>
  <c r="R107" i="469" s="1"/>
  <c r="Q76" i="468"/>
  <c r="R76" i="468" s="1"/>
  <c r="Q125" i="468"/>
  <c r="R125" i="468" s="1"/>
  <c r="Q35" i="468"/>
  <c r="R35" i="468" s="1"/>
  <c r="Q19" i="468"/>
  <c r="R19" i="468" s="1"/>
  <c r="W19" i="468" s="1"/>
  <c r="Q28" i="468"/>
  <c r="R28" i="468" s="1"/>
  <c r="Q30" i="468"/>
  <c r="R30" i="468" s="1"/>
  <c r="W68" i="467"/>
  <c r="X68" i="467" s="1"/>
  <c r="W60" i="467"/>
  <c r="X60" i="467" s="1"/>
  <c r="W52" i="467"/>
  <c r="X52" i="467" s="1"/>
  <c r="W44" i="467"/>
  <c r="X44" i="467" s="1"/>
  <c r="W36" i="467"/>
  <c r="X36" i="467" s="1"/>
  <c r="W28" i="467"/>
  <c r="X28" i="467" s="1"/>
  <c r="W20" i="467"/>
  <c r="X20" i="467" s="1"/>
  <c r="AC20" i="467" s="1"/>
  <c r="W118" i="467"/>
  <c r="X118" i="467" s="1"/>
  <c r="W126" i="467"/>
  <c r="X126" i="467" s="1"/>
  <c r="W87" i="467"/>
  <c r="X87" i="467" s="1"/>
  <c r="W95" i="467"/>
  <c r="X95" i="467" s="1"/>
  <c r="W103" i="467"/>
  <c r="X103" i="467" s="1"/>
  <c r="W111" i="467"/>
  <c r="X111" i="467" s="1"/>
  <c r="W119" i="467"/>
  <c r="X119" i="467" s="1"/>
  <c r="W127" i="467"/>
  <c r="X127" i="467" s="1"/>
  <c r="W134" i="467"/>
  <c r="X134" i="467" s="1"/>
  <c r="Q38" i="468"/>
  <c r="R38" i="468" s="1"/>
  <c r="W66" i="467"/>
  <c r="X66" i="467" s="1"/>
  <c r="W50" i="467"/>
  <c r="X50" i="467" s="1"/>
  <c r="W34" i="467"/>
  <c r="X34" i="467" s="1"/>
  <c r="Q26" i="468"/>
  <c r="R26" i="468" s="1"/>
  <c r="Q85" i="469"/>
  <c r="R85" i="469" s="1"/>
  <c r="W71" i="465"/>
  <c r="X71" i="465" s="1"/>
  <c r="W63" i="465"/>
  <c r="X63" i="465" s="1"/>
  <c r="W55" i="465"/>
  <c r="X55" i="465" s="1"/>
  <c r="W47" i="465"/>
  <c r="X47" i="465" s="1"/>
  <c r="W39" i="465"/>
  <c r="X39" i="465" s="1"/>
  <c r="W31" i="465"/>
  <c r="X31" i="465" s="1"/>
  <c r="W28" i="465"/>
  <c r="X28" i="465" s="1"/>
  <c r="W44" i="465"/>
  <c r="X44" i="465" s="1"/>
  <c r="W60" i="465"/>
  <c r="X60" i="465" s="1"/>
  <c r="W125" i="465"/>
  <c r="X125" i="465" s="1"/>
  <c r="W109" i="465"/>
  <c r="X109" i="465" s="1"/>
  <c r="AA22" i="465"/>
  <c r="W20" i="465"/>
  <c r="X20" i="465" s="1"/>
  <c r="AC20" i="465" s="1"/>
  <c r="Q137" i="464"/>
  <c r="R137" i="464" s="1"/>
  <c r="AB20" i="466"/>
  <c r="Q120" i="464"/>
  <c r="R120" i="464" s="1"/>
  <c r="Q81" i="464"/>
  <c r="R81" i="464" s="1"/>
  <c r="Q83" i="463"/>
  <c r="R83" i="463" s="1"/>
  <c r="W78" i="462"/>
  <c r="X78" i="462" s="1"/>
  <c r="W62" i="462"/>
  <c r="X62" i="462" s="1"/>
  <c r="W46" i="462"/>
  <c r="X46" i="462" s="1"/>
  <c r="W30" i="462"/>
  <c r="X30" i="462" s="1"/>
  <c r="W21" i="462"/>
  <c r="X21" i="462" s="1"/>
  <c r="W32" i="462"/>
  <c r="X32" i="462" s="1"/>
  <c r="W48" i="462"/>
  <c r="X48" i="462" s="1"/>
  <c r="W64" i="462"/>
  <c r="X64" i="462" s="1"/>
  <c r="W80" i="462"/>
  <c r="X80" i="462" s="1"/>
  <c r="W87" i="462"/>
  <c r="X87" i="462" s="1"/>
  <c r="W95" i="462"/>
  <c r="X95" i="462" s="1"/>
  <c r="W103" i="462"/>
  <c r="X103" i="462" s="1"/>
  <c r="W111" i="462"/>
  <c r="X111" i="462" s="1"/>
  <c r="W119" i="462"/>
  <c r="X119" i="462" s="1"/>
  <c r="W127" i="462"/>
  <c r="X127" i="462" s="1"/>
  <c r="W135" i="462"/>
  <c r="X135" i="462" s="1"/>
  <c r="W143" i="462"/>
  <c r="X143" i="462" s="1"/>
  <c r="W139" i="457"/>
  <c r="X139" i="457" s="1"/>
  <c r="W123" i="457"/>
  <c r="X123" i="457" s="1"/>
  <c r="W107" i="457"/>
  <c r="X107" i="457" s="1"/>
  <c r="W91" i="457"/>
  <c r="X91" i="457" s="1"/>
  <c r="W33" i="457"/>
  <c r="X33" i="457" s="1"/>
  <c r="W146" i="456"/>
  <c r="X146" i="456" s="1"/>
  <c r="W142" i="456"/>
  <c r="X142" i="456" s="1"/>
  <c r="W138" i="456"/>
  <c r="X138" i="456" s="1"/>
  <c r="W134" i="456"/>
  <c r="X134" i="456" s="1"/>
  <c r="W130" i="456"/>
  <c r="X130" i="456" s="1"/>
  <c r="W126" i="456"/>
  <c r="X126" i="456" s="1"/>
  <c r="W122" i="456"/>
  <c r="X122" i="456" s="1"/>
  <c r="W118" i="456"/>
  <c r="X118" i="456" s="1"/>
  <c r="W114" i="456"/>
  <c r="X114" i="456" s="1"/>
  <c r="W110" i="456"/>
  <c r="X110" i="456" s="1"/>
  <c r="W106" i="456"/>
  <c r="X106" i="456" s="1"/>
  <c r="W102" i="456"/>
  <c r="X102" i="456" s="1"/>
  <c r="W98" i="456"/>
  <c r="X98" i="456" s="1"/>
  <c r="Q100" i="459"/>
  <c r="R100" i="459" s="1"/>
  <c r="Q74" i="459"/>
  <c r="R74" i="459" s="1"/>
  <c r="W74" i="459" s="1"/>
  <c r="Q58" i="459"/>
  <c r="R58" i="459" s="1"/>
  <c r="W58" i="459" s="1"/>
  <c r="Q42" i="459"/>
  <c r="R42" i="459" s="1"/>
  <c r="W42" i="459" s="1"/>
  <c r="Q26" i="459"/>
  <c r="R26" i="459" s="1"/>
  <c r="W26" i="459" s="1"/>
  <c r="W137" i="457"/>
  <c r="X137" i="457" s="1"/>
  <c r="W121" i="457"/>
  <c r="X121" i="457" s="1"/>
  <c r="W105" i="457"/>
  <c r="X105" i="457" s="1"/>
  <c r="W89" i="457"/>
  <c r="X89" i="457" s="1"/>
  <c r="W45" i="457"/>
  <c r="X45" i="457" s="1"/>
  <c r="W61" i="457"/>
  <c r="X61" i="457" s="1"/>
  <c r="W77" i="457"/>
  <c r="X77" i="457" s="1"/>
  <c r="Q92" i="464"/>
  <c r="R92" i="464" s="1"/>
  <c r="Q67" i="463"/>
  <c r="R67" i="463" s="1"/>
  <c r="Q35" i="463"/>
  <c r="R35" i="463" s="1"/>
  <c r="W66" i="461"/>
  <c r="X66" i="461" s="1"/>
  <c r="W50" i="461"/>
  <c r="X50" i="461" s="1"/>
  <c r="W34" i="461"/>
  <c r="X34" i="461" s="1"/>
  <c r="Q122" i="459"/>
  <c r="R122" i="459" s="1"/>
  <c r="Q130" i="458"/>
  <c r="R130" i="458" s="1"/>
  <c r="Q83" i="458"/>
  <c r="R83" i="458" s="1"/>
  <c r="Q123" i="454"/>
  <c r="R123" i="454" s="1"/>
  <c r="Q107" i="454"/>
  <c r="R107" i="454" s="1"/>
  <c r="Q91" i="454"/>
  <c r="R91" i="454" s="1"/>
  <c r="Q124" i="464"/>
  <c r="R124" i="464" s="1"/>
  <c r="Q139" i="463"/>
  <c r="R139" i="463" s="1"/>
  <c r="Q104" i="463"/>
  <c r="R104" i="463" s="1"/>
  <c r="Q134" i="459"/>
  <c r="R134" i="459" s="1"/>
  <c r="Q75" i="459"/>
  <c r="R75" i="459" s="1"/>
  <c r="W75" i="459" s="1"/>
  <c r="Q43" i="459"/>
  <c r="R43" i="459" s="1"/>
  <c r="W43" i="459" s="1"/>
  <c r="Q89" i="454"/>
  <c r="R89" i="454" s="1"/>
  <c r="Q136" i="463"/>
  <c r="R136" i="463" s="1"/>
  <c r="Q47" i="463"/>
  <c r="R47" i="463" s="1"/>
  <c r="W52" i="457"/>
  <c r="X52" i="457" s="1"/>
  <c r="W44" i="457"/>
  <c r="X44" i="457" s="1"/>
  <c r="W36" i="457"/>
  <c r="X36" i="457" s="1"/>
  <c r="W28" i="457"/>
  <c r="X28" i="457" s="1"/>
  <c r="W81" i="455"/>
  <c r="X81" i="455" s="1"/>
  <c r="W73" i="455"/>
  <c r="X73" i="455" s="1"/>
  <c r="W57" i="455"/>
  <c r="X57" i="455" s="1"/>
  <c r="W49" i="455"/>
  <c r="X49" i="455" s="1"/>
  <c r="W41" i="455"/>
  <c r="X41" i="455" s="1"/>
  <c r="W33" i="455"/>
  <c r="X33" i="455" s="1"/>
  <c r="W25" i="455"/>
  <c r="X25" i="455" s="1"/>
  <c r="Q98" i="464"/>
  <c r="R98" i="464" s="1"/>
  <c r="Q78" i="463"/>
  <c r="R78" i="463" s="1"/>
  <c r="Q126" i="459"/>
  <c r="R126" i="459" s="1"/>
  <c r="Q93" i="459"/>
  <c r="R93" i="459" s="1"/>
  <c r="Q109" i="454"/>
  <c r="R109" i="454" s="1"/>
  <c r="Q85" i="454"/>
  <c r="R85" i="454" s="1"/>
  <c r="W79" i="452"/>
  <c r="X79" i="452" s="1"/>
  <c r="Q67" i="454"/>
  <c r="R67" i="454" s="1"/>
  <c r="Q51" i="454"/>
  <c r="R51" i="454" s="1"/>
  <c r="Q35" i="454"/>
  <c r="R35" i="454" s="1"/>
  <c r="Q27" i="454"/>
  <c r="R27" i="454" s="1"/>
  <c r="Q19" i="454"/>
  <c r="R19" i="454" s="1"/>
  <c r="Q138" i="453"/>
  <c r="R138" i="453" s="1"/>
  <c r="Q130" i="453"/>
  <c r="R130" i="453" s="1"/>
  <c r="Q122" i="453"/>
  <c r="R122" i="453" s="1"/>
  <c r="Q114" i="453"/>
  <c r="R114" i="453" s="1"/>
  <c r="Q106" i="453"/>
  <c r="R106" i="453" s="1"/>
  <c r="Q98" i="453"/>
  <c r="R98" i="453" s="1"/>
  <c r="Q90" i="453"/>
  <c r="R90" i="453" s="1"/>
  <c r="Q56" i="453"/>
  <c r="R56" i="453" s="1"/>
  <c r="Q48" i="453"/>
  <c r="R48" i="453" s="1"/>
  <c r="Q84" i="464"/>
  <c r="R84" i="464" s="1"/>
  <c r="Q124" i="458"/>
  <c r="R124" i="458" s="1"/>
  <c r="Q70" i="458"/>
  <c r="R70" i="458" s="1"/>
  <c r="Q38" i="458"/>
  <c r="R38" i="458" s="1"/>
  <c r="W75" i="452"/>
  <c r="X75" i="452" s="1"/>
  <c r="W67" i="452"/>
  <c r="X67" i="452" s="1"/>
  <c r="W59" i="452"/>
  <c r="X59" i="452" s="1"/>
  <c r="W51" i="452"/>
  <c r="X51" i="452" s="1"/>
  <c r="W43" i="452"/>
  <c r="X43" i="452" s="1"/>
  <c r="W35" i="452"/>
  <c r="X35" i="452" s="1"/>
  <c r="W27" i="452"/>
  <c r="X27" i="452" s="1"/>
  <c r="Q87" i="453"/>
  <c r="R87" i="453" s="1"/>
  <c r="Q51" i="453"/>
  <c r="R51" i="453" s="1"/>
  <c r="Q43" i="453"/>
  <c r="R43" i="453" s="1"/>
  <c r="Q119" i="468"/>
  <c r="R119" i="468" s="1"/>
  <c r="Q131" i="463"/>
  <c r="R131" i="463" s="1"/>
  <c r="Q130" i="463"/>
  <c r="R130" i="463" s="1"/>
  <c r="N20" i="465"/>
  <c r="O20" i="465" s="1"/>
  <c r="L20" i="465"/>
  <c r="M20" i="465" s="1"/>
  <c r="AB20" i="465"/>
  <c r="T19" i="463"/>
  <c r="U18" i="463"/>
  <c r="Q83" i="469"/>
  <c r="R83" i="469" s="1"/>
  <c r="Q24" i="469"/>
  <c r="R24" i="469" s="1"/>
  <c r="T18" i="469"/>
  <c r="U17" i="469"/>
  <c r="Q126" i="469"/>
  <c r="R126" i="469" s="1"/>
  <c r="Q20" i="469"/>
  <c r="R20" i="469" s="1"/>
  <c r="W62" i="467"/>
  <c r="X62" i="467" s="1"/>
  <c r="W46" i="467"/>
  <c r="X46" i="467" s="1"/>
  <c r="W30" i="467"/>
  <c r="X30" i="467" s="1"/>
  <c r="W122" i="467"/>
  <c r="X122" i="467" s="1"/>
  <c r="W130" i="467"/>
  <c r="X130" i="467" s="1"/>
  <c r="Q45" i="469"/>
  <c r="R45" i="469" s="1"/>
  <c r="W149" i="466"/>
  <c r="X149" i="466" s="1"/>
  <c r="W147" i="466"/>
  <c r="X147" i="466" s="1"/>
  <c r="W141" i="466"/>
  <c r="X141" i="466" s="1"/>
  <c r="W139" i="466"/>
  <c r="X139" i="466" s="1"/>
  <c r="W133" i="466"/>
  <c r="X133" i="466" s="1"/>
  <c r="W131" i="466"/>
  <c r="X131" i="466" s="1"/>
  <c r="W125" i="466"/>
  <c r="X125" i="466" s="1"/>
  <c r="W123" i="466"/>
  <c r="X123" i="466" s="1"/>
  <c r="W117" i="466"/>
  <c r="X117" i="466" s="1"/>
  <c r="W115" i="466"/>
  <c r="X115" i="466" s="1"/>
  <c r="W105" i="466"/>
  <c r="X105" i="466" s="1"/>
  <c r="W97" i="466"/>
  <c r="X97" i="466" s="1"/>
  <c r="W89" i="466"/>
  <c r="X89" i="466" s="1"/>
  <c r="W74" i="466"/>
  <c r="X74" i="466" s="1"/>
  <c r="W60" i="466"/>
  <c r="X60" i="466" s="1"/>
  <c r="W26" i="466"/>
  <c r="X26" i="466" s="1"/>
  <c r="W80" i="467"/>
  <c r="X80" i="467" s="1"/>
  <c r="W111" i="466"/>
  <c r="X111" i="466" s="1"/>
  <c r="W20" i="466"/>
  <c r="X20" i="466" s="1"/>
  <c r="AC20" i="466" s="1"/>
  <c r="W25" i="467"/>
  <c r="X25" i="467" s="1"/>
  <c r="W70" i="466"/>
  <c r="X70" i="466" s="1"/>
  <c r="W56" i="466"/>
  <c r="X56" i="466" s="1"/>
  <c r="W144" i="466"/>
  <c r="X144" i="466" s="1"/>
  <c r="W32" i="466"/>
  <c r="X32" i="466" s="1"/>
  <c r="AB22" i="465"/>
  <c r="N22" i="465"/>
  <c r="O22" i="465" s="1"/>
  <c r="Q23" i="469"/>
  <c r="R23" i="469" s="1"/>
  <c r="W128" i="466"/>
  <c r="X128" i="466" s="1"/>
  <c r="W38" i="466"/>
  <c r="X38" i="466" s="1"/>
  <c r="W33" i="466"/>
  <c r="X33" i="466" s="1"/>
  <c r="W28" i="466"/>
  <c r="X28" i="466" s="1"/>
  <c r="W36" i="466"/>
  <c r="X36" i="466" s="1"/>
  <c r="Q94" i="464"/>
  <c r="R94" i="464" s="1"/>
  <c r="Q133" i="463"/>
  <c r="R133" i="463" s="1"/>
  <c r="W23" i="462"/>
  <c r="X23" i="462" s="1"/>
  <c r="W85" i="462"/>
  <c r="X85" i="462" s="1"/>
  <c r="W80" i="466"/>
  <c r="X80" i="466" s="1"/>
  <c r="Q145" i="463"/>
  <c r="R145" i="463" s="1"/>
  <c r="W75" i="462"/>
  <c r="X75" i="462" s="1"/>
  <c r="W59" i="462"/>
  <c r="X59" i="462" s="1"/>
  <c r="W43" i="462"/>
  <c r="X43" i="462" s="1"/>
  <c r="W27" i="462"/>
  <c r="X27" i="462" s="1"/>
  <c r="J165" i="461"/>
  <c r="Z85" i="461"/>
  <c r="J165" i="457"/>
  <c r="Z85" i="457"/>
  <c r="W78" i="457"/>
  <c r="X78" i="457" s="1"/>
  <c r="W70" i="457"/>
  <c r="X70" i="457" s="1"/>
  <c r="W62" i="457"/>
  <c r="X62" i="457" s="1"/>
  <c r="W54" i="457"/>
  <c r="X54" i="457" s="1"/>
  <c r="Q110" i="464"/>
  <c r="R110" i="464" s="1"/>
  <c r="Q133" i="459"/>
  <c r="R133" i="459" s="1"/>
  <c r="Q101" i="459"/>
  <c r="R101" i="459" s="1"/>
  <c r="W69" i="462"/>
  <c r="X69" i="462" s="1"/>
  <c r="W53" i="462"/>
  <c r="X53" i="462" s="1"/>
  <c r="W37" i="462"/>
  <c r="X37" i="462" s="1"/>
  <c r="W81" i="456"/>
  <c r="X81" i="456" s="1"/>
  <c r="W77" i="456"/>
  <c r="X77" i="456" s="1"/>
  <c r="W73" i="456"/>
  <c r="X73" i="456" s="1"/>
  <c r="W69" i="456"/>
  <c r="X69" i="456" s="1"/>
  <c r="W65" i="456"/>
  <c r="X65" i="456" s="1"/>
  <c r="W61" i="456"/>
  <c r="X61" i="456" s="1"/>
  <c r="W57" i="456"/>
  <c r="X57" i="456" s="1"/>
  <c r="W53" i="456"/>
  <c r="X53" i="456" s="1"/>
  <c r="W49" i="456"/>
  <c r="X49" i="456" s="1"/>
  <c r="W45" i="456"/>
  <c r="X45" i="456" s="1"/>
  <c r="W41" i="456"/>
  <c r="X41" i="456" s="1"/>
  <c r="W37" i="456"/>
  <c r="X37" i="456" s="1"/>
  <c r="W33" i="456"/>
  <c r="X33" i="456" s="1"/>
  <c r="W29" i="456"/>
  <c r="X29" i="456" s="1"/>
  <c r="W25" i="456"/>
  <c r="X25" i="456" s="1"/>
  <c r="W21" i="456"/>
  <c r="X21" i="456" s="1"/>
  <c r="W63" i="455"/>
  <c r="X63" i="455" s="1"/>
  <c r="W59" i="455"/>
  <c r="X59" i="455" s="1"/>
  <c r="W55" i="455"/>
  <c r="X55" i="455" s="1"/>
  <c r="W51" i="455"/>
  <c r="X51" i="455" s="1"/>
  <c r="W47" i="455"/>
  <c r="X47" i="455" s="1"/>
  <c r="W43" i="455"/>
  <c r="X43" i="455" s="1"/>
  <c r="W39" i="455"/>
  <c r="X39" i="455" s="1"/>
  <c r="W35" i="455"/>
  <c r="X35" i="455" s="1"/>
  <c r="W31" i="455"/>
  <c r="X31" i="455" s="1"/>
  <c r="W27" i="455"/>
  <c r="X27" i="455" s="1"/>
  <c r="W23" i="455"/>
  <c r="X23" i="455" s="1"/>
  <c r="T83" i="459"/>
  <c r="U82" i="459"/>
  <c r="AB20" i="456"/>
  <c r="L20" i="456"/>
  <c r="M20" i="456" s="1"/>
  <c r="N20" i="456"/>
  <c r="O20" i="456" s="1"/>
  <c r="W76" i="457"/>
  <c r="X76" i="457" s="1"/>
  <c r="W60" i="457"/>
  <c r="X60" i="457" s="1"/>
  <c r="Q76" i="453"/>
  <c r="R76" i="453" s="1"/>
  <c r="Q68" i="453"/>
  <c r="R68" i="453" s="1"/>
  <c r="Q36" i="453"/>
  <c r="R36" i="453" s="1"/>
  <c r="Q28" i="453"/>
  <c r="R28" i="453" s="1"/>
  <c r="Q20" i="453"/>
  <c r="R20" i="453" s="1"/>
  <c r="Q122" i="464"/>
  <c r="R122" i="464" s="1"/>
  <c r="Q132" i="458"/>
  <c r="R132" i="458" s="1"/>
  <c r="Q112" i="458"/>
  <c r="R112" i="458" s="1"/>
  <c r="Q74" i="458"/>
  <c r="R74" i="458" s="1"/>
  <c r="Q64" i="458"/>
  <c r="R64" i="458" s="1"/>
  <c r="Q42" i="458"/>
  <c r="R42" i="458" s="1"/>
  <c r="Q32" i="458"/>
  <c r="R32" i="458" s="1"/>
  <c r="Q84" i="454"/>
  <c r="R84" i="454" s="1"/>
  <c r="Q76" i="454"/>
  <c r="R76" i="454" s="1"/>
  <c r="Q68" i="454"/>
  <c r="R68" i="454" s="1"/>
  <c r="Q60" i="454"/>
  <c r="R60" i="454" s="1"/>
  <c r="Q52" i="454"/>
  <c r="R52" i="454" s="1"/>
  <c r="Q30" i="454"/>
  <c r="R30" i="454" s="1"/>
  <c r="Q22" i="454"/>
  <c r="R22" i="454" s="1"/>
  <c r="W149" i="452"/>
  <c r="X149" i="452" s="1"/>
  <c r="W81" i="451"/>
  <c r="X81" i="451" s="1"/>
  <c r="W77" i="451"/>
  <c r="X77" i="451" s="1"/>
  <c r="W73" i="451"/>
  <c r="X73" i="451" s="1"/>
  <c r="W69" i="451"/>
  <c r="X69" i="451" s="1"/>
  <c r="W65" i="451"/>
  <c r="X65" i="451" s="1"/>
  <c r="W61" i="451"/>
  <c r="X61" i="451" s="1"/>
  <c r="W57" i="451"/>
  <c r="X57" i="451" s="1"/>
  <c r="W53" i="451"/>
  <c r="X53" i="451" s="1"/>
  <c r="W49" i="451"/>
  <c r="X49" i="451" s="1"/>
  <c r="W45" i="451"/>
  <c r="X45" i="451" s="1"/>
  <c r="W41" i="451"/>
  <c r="X41" i="451" s="1"/>
  <c r="W37" i="451"/>
  <c r="X37" i="451" s="1"/>
  <c r="W33" i="451"/>
  <c r="X33" i="451" s="1"/>
  <c r="W29" i="451"/>
  <c r="X29" i="451" s="1"/>
  <c r="W25" i="451"/>
  <c r="X25" i="451" s="1"/>
  <c r="W21" i="451"/>
  <c r="X21" i="451" s="1"/>
  <c r="AC21" i="451" s="1"/>
  <c r="Q129" i="463"/>
  <c r="R129" i="463" s="1"/>
  <c r="Q135" i="459"/>
  <c r="R135" i="459" s="1"/>
  <c r="W138" i="457"/>
  <c r="X138" i="457" s="1"/>
  <c r="W122" i="457"/>
  <c r="X122" i="457" s="1"/>
  <c r="W106" i="457"/>
  <c r="X106" i="457" s="1"/>
  <c r="W90" i="457"/>
  <c r="X90" i="457" s="1"/>
  <c r="Q141" i="453"/>
  <c r="R141" i="453" s="1"/>
  <c r="Q133" i="453"/>
  <c r="R133" i="453" s="1"/>
  <c r="Q125" i="453"/>
  <c r="R125" i="453" s="1"/>
  <c r="Q117" i="453"/>
  <c r="R117" i="453" s="1"/>
  <c r="Q109" i="453"/>
  <c r="R109" i="453" s="1"/>
  <c r="Q101" i="453"/>
  <c r="R101" i="453" s="1"/>
  <c r="Q93" i="453"/>
  <c r="R93" i="453" s="1"/>
  <c r="Q79" i="453"/>
  <c r="R79" i="453" s="1"/>
  <c r="Q71" i="453"/>
  <c r="R71" i="453" s="1"/>
  <c r="Q55" i="453"/>
  <c r="R55" i="453" s="1"/>
  <c r="Q39" i="453"/>
  <c r="R39" i="453" s="1"/>
  <c r="Q31" i="453"/>
  <c r="R31" i="453" s="1"/>
  <c r="Q23" i="453"/>
  <c r="R23" i="453" s="1"/>
  <c r="Q16" i="453"/>
  <c r="R16" i="453" s="1"/>
  <c r="W16" i="453" s="1"/>
  <c r="Q42" i="469"/>
  <c r="R42" i="469" s="1"/>
  <c r="Q81" i="469"/>
  <c r="R81" i="469" s="1"/>
  <c r="Q136" i="469"/>
  <c r="R136" i="469" s="1"/>
  <c r="Q122" i="469"/>
  <c r="R122" i="469" s="1"/>
  <c r="Q109" i="469"/>
  <c r="R109" i="469" s="1"/>
  <c r="Q138" i="464"/>
  <c r="R138" i="464" s="1"/>
  <c r="Q22" i="464"/>
  <c r="R22" i="464" s="1"/>
  <c r="Q30" i="464"/>
  <c r="R30" i="464" s="1"/>
  <c r="Q38" i="464"/>
  <c r="R38" i="464" s="1"/>
  <c r="Q46" i="464"/>
  <c r="R46" i="464" s="1"/>
  <c r="Q54" i="464"/>
  <c r="R54" i="464" s="1"/>
  <c r="Q62" i="464"/>
  <c r="R62" i="464" s="1"/>
  <c r="Q70" i="464"/>
  <c r="R70" i="464" s="1"/>
  <c r="Q78" i="464"/>
  <c r="R78" i="464" s="1"/>
  <c r="Q96" i="464"/>
  <c r="R96" i="464" s="1"/>
  <c r="Q139" i="464"/>
  <c r="R139" i="464" s="1"/>
  <c r="Q93" i="463"/>
  <c r="R93" i="463" s="1"/>
  <c r="Q127" i="459"/>
  <c r="R127" i="459" s="1"/>
  <c r="Q115" i="459"/>
  <c r="R115" i="459" s="1"/>
  <c r="Q112" i="459"/>
  <c r="R112" i="459" s="1"/>
  <c r="Q53" i="454"/>
  <c r="R53" i="454" s="1"/>
  <c r="Q69" i="454"/>
  <c r="R69" i="454" s="1"/>
  <c r="Q94" i="454"/>
  <c r="R94" i="454" s="1"/>
  <c r="Q126" i="454"/>
  <c r="R126" i="454" s="1"/>
  <c r="Q133" i="454"/>
  <c r="R133" i="454" s="1"/>
  <c r="Q115" i="469"/>
  <c r="R115" i="469" s="1"/>
  <c r="Q125" i="469"/>
  <c r="R125" i="469" s="1"/>
  <c r="Q108" i="469"/>
  <c r="R108" i="469" s="1"/>
  <c r="Q79" i="469"/>
  <c r="R79" i="469" s="1"/>
  <c r="Q63" i="469"/>
  <c r="R63" i="469" s="1"/>
  <c r="Q97" i="469"/>
  <c r="R97" i="469" s="1"/>
  <c r="Q100" i="469"/>
  <c r="R100" i="469" s="1"/>
  <c r="Q74" i="469"/>
  <c r="R74" i="469" s="1"/>
  <c r="Q19" i="469"/>
  <c r="R19" i="469" s="1"/>
  <c r="Q116" i="468"/>
  <c r="R116" i="468" s="1"/>
  <c r="Q84" i="468"/>
  <c r="R84" i="468" s="1"/>
  <c r="Q32" i="469"/>
  <c r="R32" i="469" s="1"/>
  <c r="Q37" i="468"/>
  <c r="R37" i="468" s="1"/>
  <c r="Q21" i="468"/>
  <c r="R21" i="468" s="1"/>
  <c r="Q40" i="469"/>
  <c r="R40" i="469" s="1"/>
  <c r="Q18" i="469"/>
  <c r="R18" i="469" s="1"/>
  <c r="W18" i="469" s="1"/>
  <c r="Q31" i="469"/>
  <c r="R31" i="469" s="1"/>
  <c r="W144" i="467"/>
  <c r="X144" i="467" s="1"/>
  <c r="W142" i="467"/>
  <c r="X142" i="467" s="1"/>
  <c r="Q101" i="469"/>
  <c r="R101" i="469" s="1"/>
  <c r="W145" i="467"/>
  <c r="X145" i="467" s="1"/>
  <c r="W108" i="467"/>
  <c r="X108" i="467" s="1"/>
  <c r="W100" i="467"/>
  <c r="X100" i="467" s="1"/>
  <c r="W92" i="467"/>
  <c r="X92" i="467" s="1"/>
  <c r="W85" i="467"/>
  <c r="X85" i="467" s="1"/>
  <c r="W77" i="467"/>
  <c r="X77" i="467" s="1"/>
  <c r="W45" i="467"/>
  <c r="X45" i="467" s="1"/>
  <c r="W37" i="467"/>
  <c r="X37" i="467" s="1"/>
  <c r="W21" i="467"/>
  <c r="X21" i="467" s="1"/>
  <c r="W125" i="467"/>
  <c r="X125" i="467" s="1"/>
  <c r="W133" i="467"/>
  <c r="X133" i="467" s="1"/>
  <c r="W137" i="467"/>
  <c r="X137" i="467" s="1"/>
  <c r="W112" i="466"/>
  <c r="X112" i="466" s="1"/>
  <c r="W107" i="466"/>
  <c r="X107" i="466" s="1"/>
  <c r="W100" i="466"/>
  <c r="X100" i="466" s="1"/>
  <c r="W92" i="466"/>
  <c r="X92" i="466" s="1"/>
  <c r="W84" i="466"/>
  <c r="X84" i="466" s="1"/>
  <c r="W66" i="466"/>
  <c r="X66" i="466" s="1"/>
  <c r="W53" i="466"/>
  <c r="X53" i="466" s="1"/>
  <c r="W45" i="466"/>
  <c r="X45" i="466" s="1"/>
  <c r="W37" i="466"/>
  <c r="X37" i="466" s="1"/>
  <c r="W29" i="466"/>
  <c r="X29" i="466" s="1"/>
  <c r="W21" i="466"/>
  <c r="X21" i="466" s="1"/>
  <c r="AC21" i="466" s="1"/>
  <c r="W65" i="466"/>
  <c r="X65" i="466" s="1"/>
  <c r="W81" i="466"/>
  <c r="X81" i="466" s="1"/>
  <c r="W143" i="467"/>
  <c r="X143" i="467" s="1"/>
  <c r="W106" i="467"/>
  <c r="X106" i="467" s="1"/>
  <c r="W98" i="467"/>
  <c r="X98" i="467" s="1"/>
  <c r="W90" i="467"/>
  <c r="X90" i="467" s="1"/>
  <c r="W65" i="467"/>
  <c r="X65" i="467" s="1"/>
  <c r="W56" i="467"/>
  <c r="X56" i="467" s="1"/>
  <c r="W42" i="467"/>
  <c r="X42" i="467" s="1"/>
  <c r="W33" i="467"/>
  <c r="X33" i="467" s="1"/>
  <c r="W99" i="466"/>
  <c r="X99" i="466" s="1"/>
  <c r="W91" i="466"/>
  <c r="X91" i="466" s="1"/>
  <c r="W85" i="466"/>
  <c r="X85" i="466" s="1"/>
  <c r="W67" i="466"/>
  <c r="X67" i="466" s="1"/>
  <c r="W84" i="467"/>
  <c r="X84" i="467" s="1"/>
  <c r="W31" i="467"/>
  <c r="X31" i="467" s="1"/>
  <c r="W71" i="466"/>
  <c r="X71" i="466" s="1"/>
  <c r="W55" i="466"/>
  <c r="X55" i="466" s="1"/>
  <c r="Q33" i="469"/>
  <c r="R33" i="469" s="1"/>
  <c r="Q18" i="468"/>
  <c r="R18" i="468" s="1"/>
  <c r="W18" i="468" s="1"/>
  <c r="W76" i="467"/>
  <c r="X76" i="467" s="1"/>
  <c r="Q55" i="469"/>
  <c r="R55" i="469" s="1"/>
  <c r="W138" i="466"/>
  <c r="X138" i="466" s="1"/>
  <c r="W122" i="466"/>
  <c r="X122" i="466" s="1"/>
  <c r="W148" i="466"/>
  <c r="X148" i="466" s="1"/>
  <c r="W116" i="466"/>
  <c r="X116" i="466" s="1"/>
  <c r="W79" i="466"/>
  <c r="X79" i="466" s="1"/>
  <c r="W50" i="466"/>
  <c r="X50" i="466" s="1"/>
  <c r="W79" i="465"/>
  <c r="X79" i="465" s="1"/>
  <c r="Q117" i="464"/>
  <c r="R117" i="464" s="1"/>
  <c r="Q85" i="464"/>
  <c r="R85" i="464" s="1"/>
  <c r="Q124" i="463"/>
  <c r="R124" i="463" s="1"/>
  <c r="Q92" i="463"/>
  <c r="R92" i="463" s="1"/>
  <c r="Q107" i="468"/>
  <c r="R107" i="468" s="1"/>
  <c r="W48" i="466"/>
  <c r="X48" i="466" s="1"/>
  <c r="W44" i="466"/>
  <c r="X44" i="466" s="1"/>
  <c r="W22" i="466"/>
  <c r="X22" i="466" s="1"/>
  <c r="W112" i="465"/>
  <c r="X112" i="465" s="1"/>
  <c r="W128" i="465"/>
  <c r="X128" i="465" s="1"/>
  <c r="W144" i="465"/>
  <c r="X144" i="465" s="1"/>
  <c r="W84" i="465"/>
  <c r="X84" i="465" s="1"/>
  <c r="W88" i="465"/>
  <c r="X88" i="465" s="1"/>
  <c r="W92" i="465"/>
  <c r="X92" i="465" s="1"/>
  <c r="W96" i="465"/>
  <c r="X96" i="465" s="1"/>
  <c r="W100" i="465"/>
  <c r="X100" i="465" s="1"/>
  <c r="W34" i="466"/>
  <c r="X34" i="466" s="1"/>
  <c r="W149" i="465"/>
  <c r="X149" i="465" s="1"/>
  <c r="W133" i="465"/>
  <c r="X133" i="465" s="1"/>
  <c r="W117" i="465"/>
  <c r="X117" i="465" s="1"/>
  <c r="W101" i="465"/>
  <c r="X101" i="465" s="1"/>
  <c r="Q121" i="464"/>
  <c r="R121" i="464" s="1"/>
  <c r="Q89" i="464"/>
  <c r="R89" i="464" s="1"/>
  <c r="Q73" i="464"/>
  <c r="R73" i="464" s="1"/>
  <c r="Q65" i="464"/>
  <c r="R65" i="464" s="1"/>
  <c r="Q57" i="464"/>
  <c r="R57" i="464" s="1"/>
  <c r="Q49" i="464"/>
  <c r="R49" i="464" s="1"/>
  <c r="Q41" i="464"/>
  <c r="R41" i="464" s="1"/>
  <c r="Q33" i="464"/>
  <c r="R33" i="464" s="1"/>
  <c r="Q25" i="464"/>
  <c r="R25" i="464" s="1"/>
  <c r="U17" i="464"/>
  <c r="T18" i="464"/>
  <c r="W120" i="466"/>
  <c r="X120" i="466" s="1"/>
  <c r="W78" i="465"/>
  <c r="X78" i="465" s="1"/>
  <c r="Q65" i="463"/>
  <c r="R65" i="463" s="1"/>
  <c r="Q49" i="463"/>
  <c r="R49" i="463" s="1"/>
  <c r="Q33" i="463"/>
  <c r="R33" i="463" s="1"/>
  <c r="Q21" i="463"/>
  <c r="R21" i="463" s="1"/>
  <c r="W82" i="462"/>
  <c r="X82" i="462" s="1"/>
  <c r="W66" i="462"/>
  <c r="X66" i="462" s="1"/>
  <c r="W50" i="462"/>
  <c r="X50" i="462" s="1"/>
  <c r="W34" i="462"/>
  <c r="X34" i="462" s="1"/>
  <c r="W84" i="460"/>
  <c r="X84" i="460" s="1"/>
  <c r="W80" i="460"/>
  <c r="X80" i="460" s="1"/>
  <c r="W76" i="460"/>
  <c r="X76" i="460" s="1"/>
  <c r="W72" i="460"/>
  <c r="X72" i="460" s="1"/>
  <c r="W68" i="460"/>
  <c r="X68" i="460" s="1"/>
  <c r="W64" i="460"/>
  <c r="X64" i="460" s="1"/>
  <c r="W60" i="460"/>
  <c r="X60" i="460" s="1"/>
  <c r="W56" i="460"/>
  <c r="X56" i="460" s="1"/>
  <c r="W52" i="460"/>
  <c r="X52" i="460" s="1"/>
  <c r="W48" i="460"/>
  <c r="X48" i="460" s="1"/>
  <c r="W44" i="460"/>
  <c r="X44" i="460" s="1"/>
  <c r="W40" i="460"/>
  <c r="X40" i="460" s="1"/>
  <c r="W36" i="460"/>
  <c r="X36" i="460" s="1"/>
  <c r="W32" i="460"/>
  <c r="X32" i="460" s="1"/>
  <c r="W28" i="460"/>
  <c r="X28" i="460" s="1"/>
  <c r="W24" i="460"/>
  <c r="X24" i="460" s="1"/>
  <c r="W20" i="460"/>
  <c r="X20" i="460" s="1"/>
  <c r="AC20" i="460" s="1"/>
  <c r="Q136" i="459"/>
  <c r="R136" i="459" s="1"/>
  <c r="Q120" i="459"/>
  <c r="R120" i="459" s="1"/>
  <c r="W77" i="465"/>
  <c r="X77" i="465" s="1"/>
  <c r="Q115" i="463"/>
  <c r="R115" i="463" s="1"/>
  <c r="Q89" i="463"/>
  <c r="R89" i="463" s="1"/>
  <c r="Q124" i="459"/>
  <c r="R124" i="459" s="1"/>
  <c r="W40" i="466"/>
  <c r="X40" i="466" s="1"/>
  <c r="W134" i="465"/>
  <c r="X134" i="465" s="1"/>
  <c r="W118" i="465"/>
  <c r="X118" i="465" s="1"/>
  <c r="W102" i="465"/>
  <c r="X102" i="465" s="1"/>
  <c r="Q130" i="464"/>
  <c r="R130" i="464" s="1"/>
  <c r="Q75" i="463"/>
  <c r="R75" i="463" s="1"/>
  <c r="Q43" i="463"/>
  <c r="R43" i="463" s="1"/>
  <c r="W79" i="462"/>
  <c r="X79" i="462" s="1"/>
  <c r="W63" i="462"/>
  <c r="X63" i="462" s="1"/>
  <c r="W47" i="462"/>
  <c r="X47" i="462" s="1"/>
  <c r="W31" i="462"/>
  <c r="X31" i="462" s="1"/>
  <c r="W70" i="461"/>
  <c r="X70" i="461" s="1"/>
  <c r="W54" i="461"/>
  <c r="X54" i="461" s="1"/>
  <c r="W38" i="461"/>
  <c r="X38" i="461" s="1"/>
  <c r="W22" i="461"/>
  <c r="X22" i="461" s="1"/>
  <c r="N21" i="460"/>
  <c r="O21" i="460" s="1"/>
  <c r="AB21" i="460"/>
  <c r="L21" i="460"/>
  <c r="M21" i="460" s="1"/>
  <c r="Q106" i="459"/>
  <c r="R106" i="459" s="1"/>
  <c r="Q114" i="458"/>
  <c r="R114" i="458" s="1"/>
  <c r="W75" i="457"/>
  <c r="X75" i="457" s="1"/>
  <c r="W59" i="457"/>
  <c r="X59" i="457" s="1"/>
  <c r="Q100" i="464"/>
  <c r="R100" i="464" s="1"/>
  <c r="Q67" i="459"/>
  <c r="R67" i="459" s="1"/>
  <c r="W67" i="459" s="1"/>
  <c r="Q51" i="459"/>
  <c r="R51" i="459" s="1"/>
  <c r="W51" i="459" s="1"/>
  <c r="Q35" i="459"/>
  <c r="R35" i="459" s="1"/>
  <c r="W35" i="459" s="1"/>
  <c r="Q19" i="459"/>
  <c r="R19" i="459" s="1"/>
  <c r="W19" i="459" s="1"/>
  <c r="W23" i="457"/>
  <c r="X23" i="457" s="1"/>
  <c r="W92" i="456"/>
  <c r="X92" i="456" s="1"/>
  <c r="W88" i="456"/>
  <c r="X88" i="456" s="1"/>
  <c r="W146" i="455"/>
  <c r="X146" i="455" s="1"/>
  <c r="W142" i="455"/>
  <c r="X142" i="455" s="1"/>
  <c r="W138" i="455"/>
  <c r="X138" i="455" s="1"/>
  <c r="W134" i="455"/>
  <c r="X134" i="455" s="1"/>
  <c r="W130" i="455"/>
  <c r="X130" i="455" s="1"/>
  <c r="W126" i="455"/>
  <c r="X126" i="455" s="1"/>
  <c r="W122" i="455"/>
  <c r="X122" i="455" s="1"/>
  <c r="W118" i="455"/>
  <c r="X118" i="455" s="1"/>
  <c r="W114" i="455"/>
  <c r="X114" i="455" s="1"/>
  <c r="W110" i="455"/>
  <c r="X110" i="455" s="1"/>
  <c r="W106" i="455"/>
  <c r="X106" i="455" s="1"/>
  <c r="W102" i="455"/>
  <c r="X102" i="455" s="1"/>
  <c r="W98" i="455"/>
  <c r="X98" i="455" s="1"/>
  <c r="W94" i="455"/>
  <c r="X94" i="455" s="1"/>
  <c r="W90" i="455"/>
  <c r="X90" i="455" s="1"/>
  <c r="W86" i="455"/>
  <c r="X86" i="455" s="1"/>
  <c r="Q55" i="463"/>
  <c r="R55" i="463" s="1"/>
  <c r="Q17" i="463"/>
  <c r="R17" i="463" s="1"/>
  <c r="W17" i="463" s="1"/>
  <c r="W73" i="462"/>
  <c r="X73" i="462" s="1"/>
  <c r="W57" i="462"/>
  <c r="X57" i="462" s="1"/>
  <c r="W41" i="462"/>
  <c r="X41" i="462" s="1"/>
  <c r="W25" i="462"/>
  <c r="X25" i="462" s="1"/>
  <c r="Q98" i="459"/>
  <c r="R98" i="459" s="1"/>
  <c r="Q73" i="459"/>
  <c r="R73" i="459" s="1"/>
  <c r="W73" i="459" s="1"/>
  <c r="Q57" i="459"/>
  <c r="R57" i="459" s="1"/>
  <c r="W57" i="459" s="1"/>
  <c r="Q41" i="459"/>
  <c r="R41" i="459" s="1"/>
  <c r="W41" i="459" s="1"/>
  <c r="Q25" i="459"/>
  <c r="R25" i="459" s="1"/>
  <c r="W25" i="459" s="1"/>
  <c r="Q138" i="458"/>
  <c r="R138" i="458" s="1"/>
  <c r="Q91" i="458"/>
  <c r="R91" i="458" s="1"/>
  <c r="W46" i="457"/>
  <c r="X46" i="457" s="1"/>
  <c r="W38" i="457"/>
  <c r="X38" i="457" s="1"/>
  <c r="W30" i="457"/>
  <c r="X30" i="457" s="1"/>
  <c r="W25" i="457"/>
  <c r="X25" i="457" s="1"/>
  <c r="Q143" i="454"/>
  <c r="R143" i="454" s="1"/>
  <c r="W145" i="452"/>
  <c r="X145" i="452" s="1"/>
  <c r="W141" i="452"/>
  <c r="X141" i="452" s="1"/>
  <c r="W87" i="452"/>
  <c r="X87" i="452" s="1"/>
  <c r="Q113" i="463"/>
  <c r="R113" i="463" s="1"/>
  <c r="Q142" i="459"/>
  <c r="R142" i="459" s="1"/>
  <c r="Q110" i="459"/>
  <c r="R110" i="459" s="1"/>
  <c r="Q79" i="459"/>
  <c r="R79" i="459" s="1"/>
  <c r="W79" i="459" s="1"/>
  <c r="Q63" i="459"/>
  <c r="R63" i="459" s="1"/>
  <c r="W63" i="459" s="1"/>
  <c r="Q47" i="459"/>
  <c r="R47" i="459" s="1"/>
  <c r="W47" i="459" s="1"/>
  <c r="Q31" i="459"/>
  <c r="R31" i="459" s="1"/>
  <c r="W31" i="459" s="1"/>
  <c r="W20" i="457"/>
  <c r="X20" i="457" s="1"/>
  <c r="AC20" i="457" s="1"/>
  <c r="J165" i="456"/>
  <c r="Z85" i="456"/>
  <c r="W91" i="456"/>
  <c r="X91" i="456" s="1"/>
  <c r="W87" i="456"/>
  <c r="X87" i="456" s="1"/>
  <c r="N20" i="455"/>
  <c r="O20" i="455" s="1"/>
  <c r="AB20" i="455"/>
  <c r="L20" i="455"/>
  <c r="M20" i="455" s="1"/>
  <c r="W20" i="455"/>
  <c r="X20" i="455" s="1"/>
  <c r="AC20" i="455" s="1"/>
  <c r="W134" i="461"/>
  <c r="X134" i="461" s="1"/>
  <c r="W118" i="461"/>
  <c r="X118" i="461" s="1"/>
  <c r="W102" i="461"/>
  <c r="X102" i="461" s="1"/>
  <c r="W86" i="461"/>
  <c r="X86" i="461" s="1"/>
  <c r="Q71" i="454"/>
  <c r="R71" i="454" s="1"/>
  <c r="Q55" i="454"/>
  <c r="R55" i="454" s="1"/>
  <c r="Q29" i="454"/>
  <c r="R29" i="454" s="1"/>
  <c r="Q21" i="454"/>
  <c r="R21" i="454" s="1"/>
  <c r="W127" i="452"/>
  <c r="X127" i="452" s="1"/>
  <c r="W119" i="452"/>
  <c r="X119" i="452" s="1"/>
  <c r="W111" i="452"/>
  <c r="X111" i="452" s="1"/>
  <c r="W103" i="452"/>
  <c r="X103" i="452" s="1"/>
  <c r="W95" i="452"/>
  <c r="X95" i="452" s="1"/>
  <c r="W139" i="460"/>
  <c r="X139" i="460" s="1"/>
  <c r="W107" i="460"/>
  <c r="X107" i="460" s="1"/>
  <c r="Q140" i="453"/>
  <c r="R140" i="453" s="1"/>
  <c r="Q132" i="453"/>
  <c r="R132" i="453" s="1"/>
  <c r="Q124" i="453"/>
  <c r="R124" i="453" s="1"/>
  <c r="Q116" i="453"/>
  <c r="R116" i="453" s="1"/>
  <c r="Q108" i="453"/>
  <c r="R108" i="453" s="1"/>
  <c r="Q100" i="453"/>
  <c r="R100" i="453" s="1"/>
  <c r="Q92" i="453"/>
  <c r="R92" i="453" s="1"/>
  <c r="Q84" i="453"/>
  <c r="R84" i="453" s="1"/>
  <c r="Q74" i="453"/>
  <c r="R74" i="453" s="1"/>
  <c r="Q66" i="453"/>
  <c r="R66" i="453" s="1"/>
  <c r="Q58" i="453"/>
  <c r="R58" i="453" s="1"/>
  <c r="Q50" i="453"/>
  <c r="R50" i="453" s="1"/>
  <c r="Q42" i="453"/>
  <c r="R42" i="453" s="1"/>
  <c r="Q34" i="453"/>
  <c r="R34" i="453" s="1"/>
  <c r="Q26" i="453"/>
  <c r="R26" i="453" s="1"/>
  <c r="Q18" i="453"/>
  <c r="R18" i="453" s="1"/>
  <c r="W18" i="453" s="1"/>
  <c r="W144" i="451"/>
  <c r="X144" i="451" s="1"/>
  <c r="W140" i="451"/>
  <c r="X140" i="451" s="1"/>
  <c r="W136" i="451"/>
  <c r="X136" i="451" s="1"/>
  <c r="W132" i="451"/>
  <c r="X132" i="451" s="1"/>
  <c r="W128" i="451"/>
  <c r="X128" i="451" s="1"/>
  <c r="W124" i="451"/>
  <c r="X124" i="451" s="1"/>
  <c r="W120" i="451"/>
  <c r="X120" i="451" s="1"/>
  <c r="W116" i="451"/>
  <c r="X116" i="451" s="1"/>
  <c r="W112" i="451"/>
  <c r="X112" i="451" s="1"/>
  <c r="W108" i="451"/>
  <c r="X108" i="451" s="1"/>
  <c r="W104" i="451"/>
  <c r="X104" i="451" s="1"/>
  <c r="W100" i="451"/>
  <c r="X100" i="451" s="1"/>
  <c r="W96" i="451"/>
  <c r="X96" i="451" s="1"/>
  <c r="W92" i="451"/>
  <c r="X92" i="451" s="1"/>
  <c r="W88" i="451"/>
  <c r="X88" i="451" s="1"/>
  <c r="W148" i="450"/>
  <c r="X148" i="450" s="1"/>
  <c r="W144" i="450"/>
  <c r="X144" i="450" s="1"/>
  <c r="W140" i="450"/>
  <c r="X140" i="450" s="1"/>
  <c r="W136" i="450"/>
  <c r="X136" i="450" s="1"/>
  <c r="W132" i="450"/>
  <c r="X132" i="450" s="1"/>
  <c r="W128" i="450"/>
  <c r="X128" i="450" s="1"/>
  <c r="W124" i="450"/>
  <c r="X124" i="450" s="1"/>
  <c r="W120" i="450"/>
  <c r="X120" i="450" s="1"/>
  <c r="W116" i="450"/>
  <c r="X116" i="450" s="1"/>
  <c r="W112" i="450"/>
  <c r="X112" i="450" s="1"/>
  <c r="W108" i="450"/>
  <c r="X108" i="450" s="1"/>
  <c r="W104" i="450"/>
  <c r="X104" i="450" s="1"/>
  <c r="W100" i="450"/>
  <c r="X100" i="450" s="1"/>
  <c r="W96" i="450"/>
  <c r="X96" i="450" s="1"/>
  <c r="W92" i="450"/>
  <c r="X92" i="450" s="1"/>
  <c r="W88" i="450"/>
  <c r="X88" i="450" s="1"/>
  <c r="Q90" i="464"/>
  <c r="R90" i="464" s="1"/>
  <c r="W136" i="461"/>
  <c r="X136" i="461" s="1"/>
  <c r="W120" i="461"/>
  <c r="X120" i="461" s="1"/>
  <c r="W104" i="461"/>
  <c r="X104" i="461" s="1"/>
  <c r="W88" i="461"/>
  <c r="X88" i="461" s="1"/>
  <c r="Q128" i="458"/>
  <c r="R128" i="458" s="1"/>
  <c r="Q108" i="458"/>
  <c r="R108" i="458" s="1"/>
  <c r="Q84" i="458"/>
  <c r="R84" i="458" s="1"/>
  <c r="Q72" i="458"/>
  <c r="R72" i="458" s="1"/>
  <c r="Q62" i="458"/>
  <c r="R62" i="458" s="1"/>
  <c r="Q50" i="458"/>
  <c r="R50" i="458" s="1"/>
  <c r="Q40" i="458"/>
  <c r="R40" i="458" s="1"/>
  <c r="Q30" i="458"/>
  <c r="R30" i="458" s="1"/>
  <c r="Q18" i="458"/>
  <c r="R18" i="458" s="1"/>
  <c r="W18" i="458" s="1"/>
  <c r="Q136" i="454"/>
  <c r="R136" i="454" s="1"/>
  <c r="Q120" i="454"/>
  <c r="R120" i="454" s="1"/>
  <c r="Q104" i="454"/>
  <c r="R104" i="454" s="1"/>
  <c r="Q92" i="454"/>
  <c r="R92" i="454" s="1"/>
  <c r="Q82" i="454"/>
  <c r="R82" i="454" s="1"/>
  <c r="Q74" i="454"/>
  <c r="R74" i="454" s="1"/>
  <c r="Q66" i="454"/>
  <c r="R66" i="454" s="1"/>
  <c r="Q58" i="454"/>
  <c r="R58" i="454" s="1"/>
  <c r="Q50" i="454"/>
  <c r="R50" i="454" s="1"/>
  <c r="Q36" i="454"/>
  <c r="R36" i="454" s="1"/>
  <c r="Q28" i="454"/>
  <c r="R28" i="454" s="1"/>
  <c r="Q20" i="454"/>
  <c r="R20" i="454" s="1"/>
  <c r="N20" i="452"/>
  <c r="O20" i="452" s="1"/>
  <c r="AB20" i="452"/>
  <c r="L20" i="452"/>
  <c r="M20" i="452" s="1"/>
  <c r="W105" i="452"/>
  <c r="X105" i="452" s="1"/>
  <c r="W81" i="450"/>
  <c r="X81" i="450" s="1"/>
  <c r="W77" i="450"/>
  <c r="X77" i="450" s="1"/>
  <c r="W73" i="450"/>
  <c r="X73" i="450" s="1"/>
  <c r="W69" i="450"/>
  <c r="X69" i="450" s="1"/>
  <c r="W65" i="450"/>
  <c r="X65" i="450" s="1"/>
  <c r="W61" i="450"/>
  <c r="X61" i="450" s="1"/>
  <c r="W53" i="450"/>
  <c r="X53" i="450" s="1"/>
  <c r="W45" i="450"/>
  <c r="X45" i="450" s="1"/>
  <c r="W37" i="450"/>
  <c r="X37" i="450" s="1"/>
  <c r="W33" i="450"/>
  <c r="X33" i="450" s="1"/>
  <c r="W29" i="450"/>
  <c r="X29" i="450" s="1"/>
  <c r="W25" i="450"/>
  <c r="X25" i="450" s="1"/>
  <c r="W21" i="450"/>
  <c r="X21" i="450" s="1"/>
  <c r="AC21" i="450" s="1"/>
  <c r="W72" i="461"/>
  <c r="X72" i="461" s="1"/>
  <c r="W56" i="461"/>
  <c r="X56" i="461" s="1"/>
  <c r="W40" i="461"/>
  <c r="X40" i="461" s="1"/>
  <c r="W24" i="461"/>
  <c r="X24" i="461" s="1"/>
  <c r="W127" i="460"/>
  <c r="X127" i="460" s="1"/>
  <c r="W95" i="460"/>
  <c r="X95" i="460" s="1"/>
  <c r="Q123" i="459"/>
  <c r="R123" i="459" s="1"/>
  <c r="Q91" i="459"/>
  <c r="R91" i="459" s="1"/>
  <c r="W134" i="457"/>
  <c r="X134" i="457" s="1"/>
  <c r="W118" i="457"/>
  <c r="X118" i="457" s="1"/>
  <c r="W102" i="457"/>
  <c r="X102" i="457" s="1"/>
  <c r="W86" i="457"/>
  <c r="X86" i="457" s="1"/>
  <c r="Q16" i="454"/>
  <c r="R16" i="454" s="1"/>
  <c r="W16" i="454" s="1"/>
  <c r="Q139" i="453"/>
  <c r="R139" i="453" s="1"/>
  <c r="Q131" i="453"/>
  <c r="R131" i="453" s="1"/>
  <c r="Q123" i="453"/>
  <c r="R123" i="453" s="1"/>
  <c r="Q115" i="453"/>
  <c r="R115" i="453" s="1"/>
  <c r="Q107" i="453"/>
  <c r="R107" i="453" s="1"/>
  <c r="Q99" i="453"/>
  <c r="R99" i="453" s="1"/>
  <c r="Q91" i="453"/>
  <c r="R91" i="453" s="1"/>
  <c r="Q77" i="453"/>
  <c r="R77" i="453" s="1"/>
  <c r="Q69" i="453"/>
  <c r="R69" i="453" s="1"/>
  <c r="Q37" i="453"/>
  <c r="R37" i="453" s="1"/>
  <c r="Q29" i="453"/>
  <c r="R29" i="453" s="1"/>
  <c r="Q21" i="453"/>
  <c r="R21" i="453" s="1"/>
  <c r="AB20" i="451"/>
  <c r="L20" i="451"/>
  <c r="M20" i="451" s="1"/>
  <c r="N20" i="451"/>
  <c r="O20" i="451" s="1"/>
  <c r="N20" i="450"/>
  <c r="O20" i="450" s="1"/>
  <c r="AB20" i="450"/>
  <c r="L20" i="450"/>
  <c r="M20" i="450" s="1"/>
  <c r="X123" i="450"/>
  <c r="Q123" i="468"/>
  <c r="R123" i="468" s="1"/>
  <c r="Q42" i="468"/>
  <c r="R42" i="468" s="1"/>
  <c r="Q50" i="468"/>
  <c r="R50" i="468" s="1"/>
  <c r="Q58" i="468"/>
  <c r="R58" i="468" s="1"/>
  <c r="Q66" i="468"/>
  <c r="R66" i="468" s="1"/>
  <c r="Q41" i="468"/>
  <c r="R41" i="468" s="1"/>
  <c r="Q49" i="468"/>
  <c r="R49" i="468" s="1"/>
  <c r="Q57" i="468"/>
  <c r="R57" i="468" s="1"/>
  <c r="Q65" i="468"/>
  <c r="R65" i="468" s="1"/>
  <c r="Q73" i="468"/>
  <c r="R73" i="468" s="1"/>
  <c r="Q105" i="468"/>
  <c r="R105" i="468" s="1"/>
  <c r="Q137" i="468"/>
  <c r="R137" i="468" s="1"/>
  <c r="Q90" i="468"/>
  <c r="R90" i="468" s="1"/>
  <c r="Q138" i="468"/>
  <c r="R138" i="468" s="1"/>
  <c r="Q21" i="469"/>
  <c r="R21" i="469" s="1"/>
  <c r="Q120" i="469"/>
  <c r="R120" i="469" s="1"/>
  <c r="Q30" i="469"/>
  <c r="R30" i="469" s="1"/>
  <c r="Q46" i="469"/>
  <c r="R46" i="469" s="1"/>
  <c r="Q103" i="469"/>
  <c r="R103" i="469" s="1"/>
  <c r="Q98" i="469"/>
  <c r="R98" i="469" s="1"/>
  <c r="Q99" i="469"/>
  <c r="R99" i="469" s="1"/>
  <c r="Q128" i="469"/>
  <c r="R128" i="469" s="1"/>
  <c r="Q110" i="469"/>
  <c r="R110" i="469" s="1"/>
  <c r="Q127" i="469"/>
  <c r="R127" i="469" s="1"/>
  <c r="Q137" i="469"/>
  <c r="R137" i="469" s="1"/>
  <c r="Q106" i="464"/>
  <c r="R106" i="464" s="1"/>
  <c r="Q95" i="464"/>
  <c r="R95" i="464" s="1"/>
  <c r="Q111" i="464"/>
  <c r="R111" i="464" s="1"/>
  <c r="Q16" i="464"/>
  <c r="R16" i="464" s="1"/>
  <c r="W16" i="464" s="1"/>
  <c r="Q24" i="464"/>
  <c r="R24" i="464" s="1"/>
  <c r="Q32" i="464"/>
  <c r="R32" i="464" s="1"/>
  <c r="Q40" i="464"/>
  <c r="R40" i="464" s="1"/>
  <c r="Q48" i="464"/>
  <c r="R48" i="464" s="1"/>
  <c r="Q56" i="464"/>
  <c r="R56" i="464" s="1"/>
  <c r="Q64" i="464"/>
  <c r="R64" i="464" s="1"/>
  <c r="Q72" i="464"/>
  <c r="R72" i="464" s="1"/>
  <c r="Q80" i="464"/>
  <c r="R80" i="464" s="1"/>
  <c r="Q102" i="464"/>
  <c r="R102" i="464" s="1"/>
  <c r="Q123" i="464"/>
  <c r="R123" i="464" s="1"/>
  <c r="Q144" i="464"/>
  <c r="R144" i="464" s="1"/>
  <c r="Q131" i="464"/>
  <c r="R131" i="464" s="1"/>
  <c r="Q126" i="463"/>
  <c r="R126" i="463" s="1"/>
  <c r="Q102" i="463"/>
  <c r="R102" i="463" s="1"/>
  <c r="Q137" i="463"/>
  <c r="R137" i="463" s="1"/>
  <c r="Q119" i="463"/>
  <c r="R119" i="463" s="1"/>
  <c r="Q141" i="463"/>
  <c r="R141" i="463" s="1"/>
  <c r="Q138" i="463"/>
  <c r="R138" i="463" s="1"/>
  <c r="Q131" i="459"/>
  <c r="R131" i="459" s="1"/>
  <c r="Q105" i="459"/>
  <c r="R105" i="459" s="1"/>
  <c r="Q137" i="459"/>
  <c r="R137" i="459" s="1"/>
  <c r="Q81" i="453"/>
  <c r="R81" i="453" s="1"/>
  <c r="Q36" i="458"/>
  <c r="R36" i="458" s="1"/>
  <c r="Q68" i="458"/>
  <c r="R68" i="458" s="1"/>
  <c r="Q120" i="458"/>
  <c r="R120" i="458" s="1"/>
  <c r="Q21" i="458"/>
  <c r="R21" i="458" s="1"/>
  <c r="Q37" i="458"/>
  <c r="R37" i="458" s="1"/>
  <c r="Q53" i="458"/>
  <c r="R53" i="458" s="1"/>
  <c r="Q69" i="458"/>
  <c r="R69" i="458" s="1"/>
  <c r="Q94" i="458"/>
  <c r="R94" i="458" s="1"/>
  <c r="Q126" i="458"/>
  <c r="R126" i="458" s="1"/>
  <c r="Q85" i="458"/>
  <c r="R85" i="458" s="1"/>
  <c r="Q101" i="458"/>
  <c r="R101" i="458" s="1"/>
  <c r="Q117" i="458"/>
  <c r="R117" i="458" s="1"/>
  <c r="Q133" i="458"/>
  <c r="R133" i="458" s="1"/>
  <c r="Q38" i="454"/>
  <c r="R38" i="454" s="1"/>
  <c r="Q42" i="454"/>
  <c r="R42" i="454" s="1"/>
  <c r="Q57" i="454"/>
  <c r="R57" i="454" s="1"/>
  <c r="Q73" i="454"/>
  <c r="R73" i="454" s="1"/>
  <c r="Q102" i="454"/>
  <c r="R102" i="454" s="1"/>
  <c r="Q134" i="454"/>
  <c r="R134" i="454" s="1"/>
  <c r="Q124" i="454"/>
  <c r="R124" i="454" s="1"/>
  <c r="Q137" i="454"/>
  <c r="R137" i="454" s="1"/>
  <c r="Q112" i="469"/>
  <c r="R112" i="469" s="1"/>
  <c r="Q56" i="469"/>
  <c r="R56" i="469" s="1"/>
  <c r="Q39" i="469"/>
  <c r="R39" i="469" s="1"/>
  <c r="W114" i="467"/>
  <c r="X114" i="467" s="1"/>
  <c r="W110" i="466"/>
  <c r="X110" i="466" s="1"/>
  <c r="W41" i="466"/>
  <c r="X41" i="466" s="1"/>
  <c r="W25" i="466"/>
  <c r="X25" i="466" s="1"/>
  <c r="W49" i="466"/>
  <c r="X49" i="466" s="1"/>
  <c r="W69" i="466"/>
  <c r="X69" i="466" s="1"/>
  <c r="Q52" i="469"/>
  <c r="R52" i="469" s="1"/>
  <c r="W145" i="466"/>
  <c r="X145" i="466" s="1"/>
  <c r="W143" i="466"/>
  <c r="X143" i="466" s="1"/>
  <c r="W137" i="466"/>
  <c r="X137" i="466" s="1"/>
  <c r="W135" i="466"/>
  <c r="X135" i="466" s="1"/>
  <c r="W129" i="466"/>
  <c r="X129" i="466" s="1"/>
  <c r="W127" i="466"/>
  <c r="X127" i="466" s="1"/>
  <c r="W121" i="466"/>
  <c r="X121" i="466" s="1"/>
  <c r="W119" i="466"/>
  <c r="X119" i="466" s="1"/>
  <c r="W113" i="466"/>
  <c r="X113" i="466" s="1"/>
  <c r="W101" i="466"/>
  <c r="X101" i="466" s="1"/>
  <c r="W93" i="466"/>
  <c r="X93" i="466" s="1"/>
  <c r="W76" i="466"/>
  <c r="X76" i="466" s="1"/>
  <c r="W58" i="466"/>
  <c r="X58" i="466" s="1"/>
  <c r="W134" i="466"/>
  <c r="X134" i="466" s="1"/>
  <c r="W118" i="466"/>
  <c r="X118" i="466" s="1"/>
  <c r="W39" i="466"/>
  <c r="X39" i="466" s="1"/>
  <c r="W106" i="466"/>
  <c r="X106" i="466" s="1"/>
  <c r="W63" i="466"/>
  <c r="X63" i="466" s="1"/>
  <c r="W54" i="466"/>
  <c r="X54" i="466" s="1"/>
  <c r="W24" i="466"/>
  <c r="X24" i="466" s="1"/>
  <c r="W140" i="466"/>
  <c r="X140" i="466" s="1"/>
  <c r="W52" i="466"/>
  <c r="X52" i="466" s="1"/>
  <c r="Q36" i="469"/>
  <c r="R36" i="469" s="1"/>
  <c r="W82" i="465"/>
  <c r="X82" i="465" s="1"/>
  <c r="W30" i="466"/>
  <c r="X30" i="466" s="1"/>
  <c r="W108" i="466"/>
  <c r="X108" i="466" s="1"/>
  <c r="Q121" i="463"/>
  <c r="R121" i="463" s="1"/>
  <c r="N20" i="462"/>
  <c r="O20" i="462" s="1"/>
  <c r="AB20" i="462"/>
  <c r="L20" i="462"/>
  <c r="M20" i="462" s="1"/>
  <c r="W148" i="460"/>
  <c r="X148" i="460" s="1"/>
  <c r="W144" i="460"/>
  <c r="X144" i="460" s="1"/>
  <c r="W140" i="460"/>
  <c r="X140" i="460" s="1"/>
  <c r="W136" i="460"/>
  <c r="X136" i="460" s="1"/>
  <c r="W132" i="460"/>
  <c r="X132" i="460" s="1"/>
  <c r="W128" i="460"/>
  <c r="X128" i="460" s="1"/>
  <c r="W124" i="460"/>
  <c r="X124" i="460" s="1"/>
  <c r="W120" i="460"/>
  <c r="X120" i="460" s="1"/>
  <c r="W116" i="460"/>
  <c r="X116" i="460" s="1"/>
  <c r="W112" i="460"/>
  <c r="X112" i="460" s="1"/>
  <c r="W108" i="460"/>
  <c r="X108" i="460" s="1"/>
  <c r="W104" i="460"/>
  <c r="X104" i="460" s="1"/>
  <c r="W100" i="460"/>
  <c r="X100" i="460" s="1"/>
  <c r="W96" i="460"/>
  <c r="X96" i="460" s="1"/>
  <c r="W92" i="460"/>
  <c r="X92" i="460" s="1"/>
  <c r="W88" i="460"/>
  <c r="X88" i="460" s="1"/>
  <c r="W139" i="465"/>
  <c r="X139" i="465" s="1"/>
  <c r="W123" i="465"/>
  <c r="X123" i="465" s="1"/>
  <c r="W107" i="465"/>
  <c r="X107" i="465" s="1"/>
  <c r="Q126" i="464"/>
  <c r="R126" i="464" s="1"/>
  <c r="AA21" i="462"/>
  <c r="W146" i="460"/>
  <c r="X146" i="460" s="1"/>
  <c r="W142" i="460"/>
  <c r="X142" i="460" s="1"/>
  <c r="W138" i="460"/>
  <c r="X138" i="460" s="1"/>
  <c r="W134" i="460"/>
  <c r="X134" i="460" s="1"/>
  <c r="W130" i="460"/>
  <c r="X130" i="460" s="1"/>
  <c r="W126" i="460"/>
  <c r="X126" i="460" s="1"/>
  <c r="W122" i="460"/>
  <c r="X122" i="460" s="1"/>
  <c r="W118" i="460"/>
  <c r="X118" i="460" s="1"/>
  <c r="W114" i="460"/>
  <c r="X114" i="460" s="1"/>
  <c r="W110" i="460"/>
  <c r="X110" i="460" s="1"/>
  <c r="W106" i="460"/>
  <c r="X106" i="460" s="1"/>
  <c r="W102" i="460"/>
  <c r="X102" i="460" s="1"/>
  <c r="W98" i="460"/>
  <c r="X98" i="460" s="1"/>
  <c r="W94" i="460"/>
  <c r="X94" i="460" s="1"/>
  <c r="W90" i="460"/>
  <c r="X90" i="460" s="1"/>
  <c r="W86" i="460"/>
  <c r="X86" i="460" s="1"/>
  <c r="Q117" i="463"/>
  <c r="R117" i="463" s="1"/>
  <c r="W83" i="462"/>
  <c r="X83" i="462" s="1"/>
  <c r="W67" i="462"/>
  <c r="X67" i="462" s="1"/>
  <c r="W51" i="462"/>
  <c r="X51" i="462" s="1"/>
  <c r="W35" i="462"/>
  <c r="X35" i="462" s="1"/>
  <c r="AB22" i="460"/>
  <c r="AA23" i="460"/>
  <c r="L22" i="460"/>
  <c r="M22" i="460" s="1"/>
  <c r="N22" i="460"/>
  <c r="O22" i="460" s="1"/>
  <c r="W82" i="457"/>
  <c r="X82" i="457" s="1"/>
  <c r="W74" i="457"/>
  <c r="X74" i="457" s="1"/>
  <c r="W66" i="457"/>
  <c r="X66" i="457" s="1"/>
  <c r="W58" i="457"/>
  <c r="X58" i="457" s="1"/>
  <c r="W136" i="466"/>
  <c r="X136" i="466" s="1"/>
  <c r="W64" i="466"/>
  <c r="X64" i="466" s="1"/>
  <c r="Q79" i="458"/>
  <c r="R79" i="458" s="1"/>
  <c r="Q63" i="458"/>
  <c r="R63" i="458" s="1"/>
  <c r="Q47" i="458"/>
  <c r="R47" i="458" s="1"/>
  <c r="Q31" i="458"/>
  <c r="R31" i="458" s="1"/>
  <c r="U18" i="458"/>
  <c r="T19" i="458"/>
  <c r="U17" i="454"/>
  <c r="T18" i="454"/>
  <c r="Q142" i="464"/>
  <c r="R142" i="464" s="1"/>
  <c r="W77" i="462"/>
  <c r="X77" i="462" s="1"/>
  <c r="W61" i="462"/>
  <c r="X61" i="462" s="1"/>
  <c r="W45" i="462"/>
  <c r="X45" i="462" s="1"/>
  <c r="W29" i="462"/>
  <c r="X29" i="462" s="1"/>
  <c r="W83" i="456"/>
  <c r="X83" i="456" s="1"/>
  <c r="W79" i="456"/>
  <c r="X79" i="456" s="1"/>
  <c r="W75" i="456"/>
  <c r="X75" i="456" s="1"/>
  <c r="W71" i="456"/>
  <c r="X71" i="456" s="1"/>
  <c r="W67" i="456"/>
  <c r="X67" i="456" s="1"/>
  <c r="W63" i="456"/>
  <c r="X63" i="456" s="1"/>
  <c r="W59" i="456"/>
  <c r="X59" i="456" s="1"/>
  <c r="Q141" i="459"/>
  <c r="R141" i="459" s="1"/>
  <c r="Q75" i="458"/>
  <c r="R75" i="458" s="1"/>
  <c r="Q59" i="458"/>
  <c r="R59" i="458" s="1"/>
  <c r="Q43" i="458"/>
  <c r="R43" i="458" s="1"/>
  <c r="Q27" i="458"/>
  <c r="R27" i="458" s="1"/>
  <c r="AA21" i="456"/>
  <c r="Z85" i="455"/>
  <c r="J165" i="455"/>
  <c r="W84" i="457"/>
  <c r="X84" i="457" s="1"/>
  <c r="W68" i="457"/>
  <c r="X68" i="457" s="1"/>
  <c r="W140" i="457"/>
  <c r="X140" i="457" s="1"/>
  <c r="W124" i="457"/>
  <c r="X124" i="457" s="1"/>
  <c r="W108" i="457"/>
  <c r="X108" i="457" s="1"/>
  <c r="W92" i="457"/>
  <c r="X92" i="457" s="1"/>
  <c r="Q80" i="453"/>
  <c r="R80" i="453" s="1"/>
  <c r="Q72" i="453"/>
  <c r="R72" i="453" s="1"/>
  <c r="Q64" i="453"/>
  <c r="R64" i="453" s="1"/>
  <c r="Q40" i="453"/>
  <c r="R40" i="453" s="1"/>
  <c r="Q32" i="453"/>
  <c r="R32" i="453" s="1"/>
  <c r="Q24" i="453"/>
  <c r="R24" i="453" s="1"/>
  <c r="U18" i="453"/>
  <c r="T19" i="453"/>
  <c r="Q144" i="458"/>
  <c r="R144" i="458" s="1"/>
  <c r="Q100" i="458"/>
  <c r="R100" i="458" s="1"/>
  <c r="Q80" i="458"/>
  <c r="R80" i="458" s="1"/>
  <c r="Q58" i="458"/>
  <c r="R58" i="458" s="1"/>
  <c r="Q48" i="458"/>
  <c r="R48" i="458" s="1"/>
  <c r="Q26" i="458"/>
  <c r="R26" i="458" s="1"/>
  <c r="Q34" i="454"/>
  <c r="R34" i="454" s="1"/>
  <c r="Q26" i="454"/>
  <c r="R26" i="454" s="1"/>
  <c r="Q18" i="454"/>
  <c r="R18" i="454" s="1"/>
  <c r="W18" i="454" s="1"/>
  <c r="Z85" i="452"/>
  <c r="J165" i="452"/>
  <c r="W77" i="452"/>
  <c r="X77" i="452" s="1"/>
  <c r="W73" i="452"/>
  <c r="X73" i="452" s="1"/>
  <c r="W69" i="452"/>
  <c r="X69" i="452" s="1"/>
  <c r="W65" i="452"/>
  <c r="X65" i="452" s="1"/>
  <c r="W61" i="452"/>
  <c r="X61" i="452" s="1"/>
  <c r="W57" i="452"/>
  <c r="X57" i="452" s="1"/>
  <c r="W53" i="452"/>
  <c r="X53" i="452" s="1"/>
  <c r="W49" i="452"/>
  <c r="X49" i="452" s="1"/>
  <c r="W45" i="452"/>
  <c r="X45" i="452" s="1"/>
  <c r="W41" i="452"/>
  <c r="X41" i="452" s="1"/>
  <c r="W37" i="452"/>
  <c r="X37" i="452" s="1"/>
  <c r="W33" i="452"/>
  <c r="X33" i="452" s="1"/>
  <c r="W29" i="452"/>
  <c r="X29" i="452" s="1"/>
  <c r="W25" i="452"/>
  <c r="X25" i="452" s="1"/>
  <c r="W21" i="452"/>
  <c r="X21" i="452" s="1"/>
  <c r="AC21" i="452" s="1"/>
  <c r="Q119" i="459"/>
  <c r="R119" i="459" s="1"/>
  <c r="W146" i="457"/>
  <c r="X146" i="457" s="1"/>
  <c r="W130" i="457"/>
  <c r="X130" i="457" s="1"/>
  <c r="W114" i="457"/>
  <c r="X114" i="457" s="1"/>
  <c r="W98" i="457"/>
  <c r="X98" i="457" s="1"/>
  <c r="Q145" i="453"/>
  <c r="R145" i="453" s="1"/>
  <c r="Q137" i="453"/>
  <c r="R137" i="453" s="1"/>
  <c r="Q129" i="453"/>
  <c r="R129" i="453" s="1"/>
  <c r="Q121" i="453"/>
  <c r="R121" i="453" s="1"/>
  <c r="Q113" i="453"/>
  <c r="R113" i="453" s="1"/>
  <c r="Q105" i="453"/>
  <c r="R105" i="453" s="1"/>
  <c r="Q97" i="453"/>
  <c r="R97" i="453" s="1"/>
  <c r="Q75" i="453"/>
  <c r="R75" i="453" s="1"/>
  <c r="Q67" i="453"/>
  <c r="R67" i="453" s="1"/>
  <c r="Q59" i="453"/>
  <c r="R59" i="453" s="1"/>
  <c r="Q35" i="453"/>
  <c r="R35" i="453" s="1"/>
  <c r="Q27" i="453"/>
  <c r="R27" i="453" s="1"/>
  <c r="Q19" i="453"/>
  <c r="R19" i="453" s="1"/>
  <c r="AA22" i="452"/>
  <c r="L21" i="452"/>
  <c r="M21" i="452" s="1"/>
  <c r="AB21" i="452"/>
  <c r="N21" i="452"/>
  <c r="O21" i="452" s="1"/>
  <c r="J165" i="451"/>
  <c r="Z85" i="451"/>
  <c r="AA22" i="451"/>
  <c r="L21" i="451"/>
  <c r="M21" i="451" s="1"/>
  <c r="AB21" i="451"/>
  <c r="N21" i="451"/>
  <c r="O21" i="451" s="1"/>
  <c r="Z85" i="450"/>
  <c r="J165" i="450"/>
  <c r="AA22" i="450"/>
  <c r="L21" i="450"/>
  <c r="M21" i="450" s="1"/>
  <c r="AB21" i="450"/>
  <c r="N21" i="450"/>
  <c r="O21" i="450" s="1"/>
  <c r="Q44" i="468"/>
  <c r="R44" i="468" s="1"/>
  <c r="Q52" i="468"/>
  <c r="R52" i="468" s="1"/>
  <c r="Q60" i="468"/>
  <c r="R60" i="468" s="1"/>
  <c r="Q68" i="468"/>
  <c r="R68" i="468" s="1"/>
  <c r="Q81" i="468"/>
  <c r="R81" i="468" s="1"/>
  <c r="Q113" i="468"/>
  <c r="R113" i="468" s="1"/>
  <c r="Q37" i="469"/>
  <c r="R37" i="469" s="1"/>
  <c r="Q34" i="469"/>
  <c r="R34" i="469" s="1"/>
  <c r="Q105" i="469"/>
  <c r="R105" i="469" s="1"/>
  <c r="Q144" i="469"/>
  <c r="R144" i="469" s="1"/>
  <c r="Q131" i="469"/>
  <c r="R131" i="469" s="1"/>
  <c r="Q18" i="464"/>
  <c r="R18" i="464" s="1"/>
  <c r="W18" i="464" s="1"/>
  <c r="Q26" i="464"/>
  <c r="R26" i="464" s="1"/>
  <c r="Q34" i="464"/>
  <c r="R34" i="464" s="1"/>
  <c r="Q42" i="464"/>
  <c r="R42" i="464" s="1"/>
  <c r="Q50" i="464"/>
  <c r="R50" i="464" s="1"/>
  <c r="Q58" i="464"/>
  <c r="R58" i="464" s="1"/>
  <c r="Q66" i="464"/>
  <c r="R66" i="464" s="1"/>
  <c r="Q74" i="464"/>
  <c r="R74" i="464" s="1"/>
  <c r="Q128" i="464"/>
  <c r="R128" i="464" s="1"/>
  <c r="Q97" i="463"/>
  <c r="R97" i="463" s="1"/>
  <c r="Q81" i="463"/>
  <c r="R81" i="463" s="1"/>
  <c r="Q105" i="463"/>
  <c r="R105" i="463" s="1"/>
  <c r="Q90" i="463"/>
  <c r="R90" i="463" s="1"/>
  <c r="Q85" i="453"/>
  <c r="R85" i="453" s="1"/>
  <c r="Q61" i="454"/>
  <c r="R61" i="454" s="1"/>
  <c r="Q77" i="454"/>
  <c r="R77" i="454" s="1"/>
  <c r="Q110" i="454"/>
  <c r="R110" i="454" s="1"/>
  <c r="Q132" i="469"/>
  <c r="R132" i="469" s="1"/>
  <c r="Q124" i="469"/>
  <c r="R124" i="469" s="1"/>
  <c r="Q71" i="469"/>
  <c r="R71" i="469" s="1"/>
  <c r="Q143" i="469"/>
  <c r="R143" i="469" s="1"/>
  <c r="Q130" i="469"/>
  <c r="R130" i="469" s="1"/>
  <c r="Q57" i="469"/>
  <c r="R57" i="469" s="1"/>
  <c r="Q132" i="468"/>
  <c r="R132" i="468" s="1"/>
  <c r="Q100" i="468"/>
  <c r="R100" i="468" s="1"/>
  <c r="Q74" i="468"/>
  <c r="R74" i="468" s="1"/>
  <c r="Q91" i="469"/>
  <c r="R91" i="469" s="1"/>
  <c r="Q59" i="469"/>
  <c r="R59" i="469" s="1"/>
  <c r="Q136" i="468"/>
  <c r="R136" i="468" s="1"/>
  <c r="Q104" i="468"/>
  <c r="R104" i="468" s="1"/>
  <c r="Q43" i="469"/>
  <c r="R43" i="469" s="1"/>
  <c r="Q117" i="468"/>
  <c r="R117" i="468" s="1"/>
  <c r="Q29" i="468"/>
  <c r="R29" i="468" s="1"/>
  <c r="Q16" i="468"/>
  <c r="R16" i="468" s="1"/>
  <c r="W16" i="468" s="1"/>
  <c r="Q51" i="469"/>
  <c r="R51" i="469" s="1"/>
  <c r="Q27" i="468"/>
  <c r="R27" i="468" s="1"/>
  <c r="Q16" i="469"/>
  <c r="R16" i="469" s="1"/>
  <c r="W16" i="469" s="1"/>
  <c r="Q32" i="468"/>
  <c r="R32" i="468" s="1"/>
  <c r="Q47" i="469"/>
  <c r="R47" i="469" s="1"/>
  <c r="T20" i="468"/>
  <c r="U19" i="468"/>
  <c r="Q25" i="469"/>
  <c r="R25" i="469" s="1"/>
  <c r="Q115" i="468"/>
  <c r="R115" i="468" s="1"/>
  <c r="W149" i="467"/>
  <c r="X149" i="467" s="1"/>
  <c r="W141" i="467"/>
  <c r="X141" i="467" s="1"/>
  <c r="W112" i="467"/>
  <c r="X112" i="467" s="1"/>
  <c r="W104" i="467"/>
  <c r="X104" i="467" s="1"/>
  <c r="W96" i="467"/>
  <c r="X96" i="467" s="1"/>
  <c r="W88" i="467"/>
  <c r="X88" i="467" s="1"/>
  <c r="W120" i="467"/>
  <c r="X120" i="467" s="1"/>
  <c r="W128" i="467"/>
  <c r="X128" i="467" s="1"/>
  <c r="W89" i="467"/>
  <c r="X89" i="467" s="1"/>
  <c r="W97" i="467"/>
  <c r="X97" i="467" s="1"/>
  <c r="W105" i="467"/>
  <c r="X105" i="467" s="1"/>
  <c r="W113" i="467"/>
  <c r="X113" i="467" s="1"/>
  <c r="W129" i="467"/>
  <c r="X129" i="467" s="1"/>
  <c r="W135" i="467"/>
  <c r="X135" i="467" s="1"/>
  <c r="W104" i="466"/>
  <c r="X104" i="466" s="1"/>
  <c r="W96" i="466"/>
  <c r="X96" i="466" s="1"/>
  <c r="W88" i="466"/>
  <c r="X88" i="466" s="1"/>
  <c r="W82" i="466"/>
  <c r="X82" i="466" s="1"/>
  <c r="W68" i="466"/>
  <c r="X68" i="466" s="1"/>
  <c r="W57" i="466"/>
  <c r="X57" i="466" s="1"/>
  <c r="W73" i="466"/>
  <c r="X73" i="466" s="1"/>
  <c r="Q83" i="468"/>
  <c r="R83" i="468" s="1"/>
  <c r="W147" i="467"/>
  <c r="X147" i="467" s="1"/>
  <c r="W139" i="467"/>
  <c r="X139" i="467" s="1"/>
  <c r="W110" i="467"/>
  <c r="X110" i="467" s="1"/>
  <c r="W102" i="467"/>
  <c r="X102" i="467" s="1"/>
  <c r="W94" i="467"/>
  <c r="X94" i="467" s="1"/>
  <c r="W86" i="467"/>
  <c r="X86" i="467" s="1"/>
  <c r="W72" i="467"/>
  <c r="X72" i="467" s="1"/>
  <c r="W58" i="467"/>
  <c r="X58" i="467" s="1"/>
  <c r="W40" i="467"/>
  <c r="X40" i="467" s="1"/>
  <c r="W24" i="467"/>
  <c r="X24" i="467" s="1"/>
  <c r="W103" i="466"/>
  <c r="X103" i="466" s="1"/>
  <c r="W95" i="466"/>
  <c r="X95" i="466" s="1"/>
  <c r="W87" i="466"/>
  <c r="X87" i="466" s="1"/>
  <c r="W83" i="466"/>
  <c r="X83" i="466" s="1"/>
  <c r="W71" i="467"/>
  <c r="X71" i="467" s="1"/>
  <c r="W55" i="467"/>
  <c r="X55" i="467" s="1"/>
  <c r="W42" i="466"/>
  <c r="X42" i="466" s="1"/>
  <c r="W23" i="466"/>
  <c r="X23" i="466" s="1"/>
  <c r="Q29" i="469"/>
  <c r="R29" i="469" s="1"/>
  <c r="W146" i="466"/>
  <c r="X146" i="466" s="1"/>
  <c r="W130" i="466"/>
  <c r="X130" i="466" s="1"/>
  <c r="W114" i="466"/>
  <c r="X114" i="466" s="1"/>
  <c r="W132" i="466"/>
  <c r="X132" i="466" s="1"/>
  <c r="W24" i="465"/>
  <c r="X24" i="465" s="1"/>
  <c r="Q133" i="464"/>
  <c r="R133" i="464" s="1"/>
  <c r="Q101" i="464"/>
  <c r="R101" i="464" s="1"/>
  <c r="Q140" i="463"/>
  <c r="R140" i="463" s="1"/>
  <c r="Q108" i="463"/>
  <c r="R108" i="463" s="1"/>
  <c r="Q77" i="463"/>
  <c r="R77" i="463" s="1"/>
  <c r="W26" i="467"/>
  <c r="X26" i="467" s="1"/>
  <c r="W46" i="466"/>
  <c r="X46" i="466" s="1"/>
  <c r="W104" i="465"/>
  <c r="X104" i="465" s="1"/>
  <c r="W120" i="465"/>
  <c r="X120" i="465" s="1"/>
  <c r="W136" i="465"/>
  <c r="X136" i="465" s="1"/>
  <c r="W76" i="465"/>
  <c r="X76" i="465" s="1"/>
  <c r="W86" i="465"/>
  <c r="X86" i="465" s="1"/>
  <c r="W90" i="465"/>
  <c r="X90" i="465" s="1"/>
  <c r="W94" i="465"/>
  <c r="X94" i="465" s="1"/>
  <c r="W98" i="465"/>
  <c r="X98" i="465" s="1"/>
  <c r="Q100" i="463"/>
  <c r="R100" i="463" s="1"/>
  <c r="W78" i="466"/>
  <c r="X78" i="466" s="1"/>
  <c r="W62" i="466"/>
  <c r="X62" i="466" s="1"/>
  <c r="AA23" i="465"/>
  <c r="Q70" i="463"/>
  <c r="R70" i="463" s="1"/>
  <c r="Q62" i="463"/>
  <c r="R62" i="463" s="1"/>
  <c r="Q54" i="463"/>
  <c r="R54" i="463" s="1"/>
  <c r="Q46" i="463"/>
  <c r="R46" i="463" s="1"/>
  <c r="Q38" i="463"/>
  <c r="R38" i="463" s="1"/>
  <c r="Q30" i="463"/>
  <c r="R30" i="463" s="1"/>
  <c r="Q49" i="469"/>
  <c r="R49" i="469" s="1"/>
  <c r="W109" i="466"/>
  <c r="X109" i="466" s="1"/>
  <c r="W47" i="466"/>
  <c r="X47" i="466" s="1"/>
  <c r="Q77" i="464"/>
  <c r="R77" i="464" s="1"/>
  <c r="Q69" i="464"/>
  <c r="R69" i="464" s="1"/>
  <c r="Q61" i="464"/>
  <c r="R61" i="464" s="1"/>
  <c r="Q53" i="464"/>
  <c r="R53" i="464" s="1"/>
  <c r="Q45" i="464"/>
  <c r="R45" i="464" s="1"/>
  <c r="Q37" i="464"/>
  <c r="R37" i="464" s="1"/>
  <c r="Q29" i="464"/>
  <c r="R29" i="464" s="1"/>
  <c r="Q21" i="464"/>
  <c r="R21" i="464" s="1"/>
  <c r="N21" i="466"/>
  <c r="O21" i="466" s="1"/>
  <c r="AA22" i="466"/>
  <c r="L21" i="466"/>
  <c r="M21" i="466" s="1"/>
  <c r="AB21" i="466"/>
  <c r="W147" i="465"/>
  <c r="X147" i="465" s="1"/>
  <c r="W131" i="465"/>
  <c r="X131" i="465" s="1"/>
  <c r="W115" i="465"/>
  <c r="X115" i="465" s="1"/>
  <c r="W81" i="465"/>
  <c r="X81" i="465" s="1"/>
  <c r="Q120" i="463"/>
  <c r="R120" i="463" s="1"/>
  <c r="Z85" i="462"/>
  <c r="J165" i="462"/>
  <c r="W74" i="462"/>
  <c r="X74" i="462" s="1"/>
  <c r="W58" i="462"/>
  <c r="X58" i="462" s="1"/>
  <c r="W42" i="462"/>
  <c r="X42" i="462" s="1"/>
  <c r="W26" i="462"/>
  <c r="X26" i="462" s="1"/>
  <c r="W88" i="462"/>
  <c r="X88" i="462" s="1"/>
  <c r="W92" i="462"/>
  <c r="X92" i="462" s="1"/>
  <c r="W96" i="462"/>
  <c r="X96" i="462" s="1"/>
  <c r="W100" i="462"/>
  <c r="X100" i="462" s="1"/>
  <c r="W104" i="462"/>
  <c r="X104" i="462" s="1"/>
  <c r="W108" i="462"/>
  <c r="X108" i="462" s="1"/>
  <c r="W112" i="462"/>
  <c r="X112" i="462" s="1"/>
  <c r="W116" i="462"/>
  <c r="X116" i="462" s="1"/>
  <c r="W120" i="462"/>
  <c r="X120" i="462" s="1"/>
  <c r="W124" i="462"/>
  <c r="X124" i="462" s="1"/>
  <c r="W128" i="462"/>
  <c r="X128" i="462" s="1"/>
  <c r="W132" i="462"/>
  <c r="X132" i="462" s="1"/>
  <c r="W136" i="462"/>
  <c r="X136" i="462" s="1"/>
  <c r="W140" i="462"/>
  <c r="X140" i="462" s="1"/>
  <c r="W144" i="462"/>
  <c r="X144" i="462" s="1"/>
  <c r="W148" i="462"/>
  <c r="X148" i="462" s="1"/>
  <c r="W78" i="460"/>
  <c r="X78" i="460" s="1"/>
  <c r="W46" i="460"/>
  <c r="X46" i="460" s="1"/>
  <c r="Q144" i="459"/>
  <c r="R144" i="459" s="1"/>
  <c r="Q128" i="459"/>
  <c r="R128" i="459" s="1"/>
  <c r="W145" i="456"/>
  <c r="X145" i="456" s="1"/>
  <c r="W141" i="456"/>
  <c r="X141" i="456" s="1"/>
  <c r="W137" i="456"/>
  <c r="X137" i="456" s="1"/>
  <c r="W133" i="456"/>
  <c r="X133" i="456" s="1"/>
  <c r="W129" i="456"/>
  <c r="X129" i="456" s="1"/>
  <c r="W125" i="456"/>
  <c r="X125" i="456" s="1"/>
  <c r="W121" i="456"/>
  <c r="X121" i="456" s="1"/>
  <c r="W117" i="456"/>
  <c r="X117" i="456" s="1"/>
  <c r="W113" i="456"/>
  <c r="X113" i="456" s="1"/>
  <c r="W109" i="456"/>
  <c r="X109" i="456" s="1"/>
  <c r="W105" i="456"/>
  <c r="X105" i="456" s="1"/>
  <c r="W101" i="456"/>
  <c r="X101" i="456" s="1"/>
  <c r="W97" i="456"/>
  <c r="X97" i="456" s="1"/>
  <c r="W138" i="465"/>
  <c r="X138" i="465" s="1"/>
  <c r="W122" i="465"/>
  <c r="X122" i="465" s="1"/>
  <c r="W106" i="465"/>
  <c r="X106" i="465" s="1"/>
  <c r="Q101" i="463"/>
  <c r="R101" i="463" s="1"/>
  <c r="Q116" i="459"/>
  <c r="R116" i="459" s="1"/>
  <c r="Q59" i="463"/>
  <c r="R59" i="463" s="1"/>
  <c r="Q25" i="463"/>
  <c r="R25" i="463" s="1"/>
  <c r="W71" i="462"/>
  <c r="X71" i="462" s="1"/>
  <c r="W55" i="462"/>
  <c r="X55" i="462" s="1"/>
  <c r="W39" i="462"/>
  <c r="X39" i="462" s="1"/>
  <c r="N20" i="461"/>
  <c r="O20" i="461" s="1"/>
  <c r="AA21" i="461"/>
  <c r="L20" i="461"/>
  <c r="M20" i="461" s="1"/>
  <c r="AB20" i="461"/>
  <c r="W78" i="461"/>
  <c r="X78" i="461" s="1"/>
  <c r="W62" i="461"/>
  <c r="X62" i="461" s="1"/>
  <c r="W46" i="461"/>
  <c r="X46" i="461" s="1"/>
  <c r="W30" i="461"/>
  <c r="X30" i="461" s="1"/>
  <c r="W85" i="460"/>
  <c r="X85" i="460" s="1"/>
  <c r="Q138" i="459"/>
  <c r="R138" i="459" s="1"/>
  <c r="Q77" i="459"/>
  <c r="R77" i="459" s="1"/>
  <c r="W77" i="459" s="1"/>
  <c r="Q61" i="459"/>
  <c r="R61" i="459" s="1"/>
  <c r="W61" i="459" s="1"/>
  <c r="Q45" i="459"/>
  <c r="R45" i="459" s="1"/>
  <c r="W45" i="459" s="1"/>
  <c r="Q29" i="459"/>
  <c r="R29" i="459" s="1"/>
  <c r="W29" i="459" s="1"/>
  <c r="Q16" i="459"/>
  <c r="R16" i="459" s="1"/>
  <c r="W16" i="459" s="1"/>
  <c r="Q82" i="458"/>
  <c r="R82" i="458" s="1"/>
  <c r="Q118" i="459"/>
  <c r="R118" i="459" s="1"/>
  <c r="Q86" i="459"/>
  <c r="R86" i="459" s="1"/>
  <c r="W94" i="456"/>
  <c r="X94" i="456" s="1"/>
  <c r="W90" i="456"/>
  <c r="X90" i="456" s="1"/>
  <c r="W86" i="456"/>
  <c r="X86" i="456" s="1"/>
  <c r="W148" i="455"/>
  <c r="X148" i="455" s="1"/>
  <c r="W144" i="455"/>
  <c r="X144" i="455" s="1"/>
  <c r="W140" i="455"/>
  <c r="X140" i="455" s="1"/>
  <c r="W136" i="455"/>
  <c r="X136" i="455" s="1"/>
  <c r="W132" i="455"/>
  <c r="X132" i="455" s="1"/>
  <c r="W128" i="455"/>
  <c r="X128" i="455" s="1"/>
  <c r="W124" i="455"/>
  <c r="X124" i="455" s="1"/>
  <c r="W120" i="455"/>
  <c r="X120" i="455" s="1"/>
  <c r="W116" i="455"/>
  <c r="X116" i="455" s="1"/>
  <c r="W112" i="455"/>
  <c r="X112" i="455" s="1"/>
  <c r="W108" i="455"/>
  <c r="X108" i="455" s="1"/>
  <c r="W104" i="455"/>
  <c r="X104" i="455" s="1"/>
  <c r="W100" i="455"/>
  <c r="X100" i="455" s="1"/>
  <c r="W96" i="455"/>
  <c r="X96" i="455" s="1"/>
  <c r="W92" i="455"/>
  <c r="X92" i="455" s="1"/>
  <c r="W88" i="455"/>
  <c r="X88" i="455" s="1"/>
  <c r="Q97" i="454"/>
  <c r="R97" i="454" s="1"/>
  <c r="Q81" i="454"/>
  <c r="R81" i="454" s="1"/>
  <c r="W81" i="452"/>
  <c r="X81" i="452" s="1"/>
  <c r="Q132" i="464"/>
  <c r="R132" i="464" s="1"/>
  <c r="Q97" i="464"/>
  <c r="R97" i="464" s="1"/>
  <c r="Q71" i="463"/>
  <c r="R71" i="463" s="1"/>
  <c r="Q39" i="463"/>
  <c r="R39" i="463" s="1"/>
  <c r="W81" i="462"/>
  <c r="X81" i="462" s="1"/>
  <c r="W65" i="462"/>
  <c r="X65" i="462" s="1"/>
  <c r="W49" i="462"/>
  <c r="X49" i="462" s="1"/>
  <c r="W33" i="462"/>
  <c r="X33" i="462" s="1"/>
  <c r="Q123" i="458"/>
  <c r="R123" i="458" s="1"/>
  <c r="Q106" i="458"/>
  <c r="R106" i="458" s="1"/>
  <c r="W50" i="457"/>
  <c r="X50" i="457" s="1"/>
  <c r="W48" i="457"/>
  <c r="X48" i="457" s="1"/>
  <c r="W42" i="457"/>
  <c r="X42" i="457" s="1"/>
  <c r="W40" i="457"/>
  <c r="X40" i="457" s="1"/>
  <c r="W34" i="457"/>
  <c r="X34" i="457" s="1"/>
  <c r="W32" i="457"/>
  <c r="X32" i="457" s="1"/>
  <c r="W26" i="457"/>
  <c r="X26" i="457" s="1"/>
  <c r="W21" i="457"/>
  <c r="X21" i="457" s="1"/>
  <c r="AC21" i="457" s="1"/>
  <c r="W143" i="452"/>
  <c r="X143" i="452" s="1"/>
  <c r="W135" i="452"/>
  <c r="X135" i="452" s="1"/>
  <c r="Q129" i="464"/>
  <c r="R129" i="464" s="1"/>
  <c r="Q85" i="463"/>
  <c r="R85" i="463" s="1"/>
  <c r="L21" i="457"/>
  <c r="M21" i="457" s="1"/>
  <c r="AB21" i="457"/>
  <c r="AA22" i="457"/>
  <c r="N21" i="457"/>
  <c r="O21" i="457" s="1"/>
  <c r="W93" i="456"/>
  <c r="X93" i="456" s="1"/>
  <c r="W89" i="456"/>
  <c r="X89" i="456" s="1"/>
  <c r="AA21" i="455"/>
  <c r="W142" i="461"/>
  <c r="X142" i="461" s="1"/>
  <c r="W126" i="461"/>
  <c r="X126" i="461" s="1"/>
  <c r="W110" i="461"/>
  <c r="X110" i="461" s="1"/>
  <c r="W94" i="461"/>
  <c r="X94" i="461" s="1"/>
  <c r="W137" i="460"/>
  <c r="X137" i="460" s="1"/>
  <c r="W105" i="460"/>
  <c r="X105" i="460" s="1"/>
  <c r="W80" i="457"/>
  <c r="X80" i="457" s="1"/>
  <c r="W64" i="457"/>
  <c r="X64" i="457" s="1"/>
  <c r="Q79" i="454"/>
  <c r="R79" i="454" s="1"/>
  <c r="Q63" i="454"/>
  <c r="R63" i="454" s="1"/>
  <c r="Q47" i="454"/>
  <c r="R47" i="454" s="1"/>
  <c r="Q33" i="454"/>
  <c r="R33" i="454" s="1"/>
  <c r="Q25" i="454"/>
  <c r="R25" i="454" s="1"/>
  <c r="Q17" i="454"/>
  <c r="R17" i="454" s="1"/>
  <c r="W17" i="454" s="1"/>
  <c r="W131" i="452"/>
  <c r="X131" i="452" s="1"/>
  <c r="W123" i="452"/>
  <c r="X123" i="452" s="1"/>
  <c r="W115" i="452"/>
  <c r="X115" i="452" s="1"/>
  <c r="W107" i="452"/>
  <c r="X107" i="452" s="1"/>
  <c r="W99" i="452"/>
  <c r="X99" i="452" s="1"/>
  <c r="W91" i="452"/>
  <c r="X91" i="452" s="1"/>
  <c r="W123" i="460"/>
  <c r="X123" i="460" s="1"/>
  <c r="W91" i="460"/>
  <c r="X91" i="460" s="1"/>
  <c r="W136" i="457"/>
  <c r="X136" i="457" s="1"/>
  <c r="W120" i="457"/>
  <c r="X120" i="457" s="1"/>
  <c r="W104" i="457"/>
  <c r="X104" i="457" s="1"/>
  <c r="W88" i="457"/>
  <c r="X88" i="457" s="1"/>
  <c r="Q144" i="453"/>
  <c r="R144" i="453" s="1"/>
  <c r="Q136" i="453"/>
  <c r="R136" i="453" s="1"/>
  <c r="Q128" i="453"/>
  <c r="R128" i="453" s="1"/>
  <c r="Q120" i="453"/>
  <c r="R120" i="453" s="1"/>
  <c r="Q112" i="453"/>
  <c r="R112" i="453" s="1"/>
  <c r="Q104" i="453"/>
  <c r="R104" i="453" s="1"/>
  <c r="Q96" i="453"/>
  <c r="R96" i="453" s="1"/>
  <c r="Q88" i="453"/>
  <c r="R88" i="453" s="1"/>
  <c r="Q78" i="453"/>
  <c r="R78" i="453" s="1"/>
  <c r="Q70" i="453"/>
  <c r="R70" i="453" s="1"/>
  <c r="Q62" i="453"/>
  <c r="R62" i="453" s="1"/>
  <c r="Q54" i="453"/>
  <c r="R54" i="453" s="1"/>
  <c r="Q46" i="453"/>
  <c r="R46" i="453" s="1"/>
  <c r="Q38" i="453"/>
  <c r="R38" i="453" s="1"/>
  <c r="Q30" i="453"/>
  <c r="R30" i="453" s="1"/>
  <c r="Q22" i="453"/>
  <c r="R22" i="453" s="1"/>
  <c r="W128" i="452"/>
  <c r="X128" i="452" s="1"/>
  <c r="W120" i="452"/>
  <c r="X120" i="452" s="1"/>
  <c r="W112" i="452"/>
  <c r="X112" i="452" s="1"/>
  <c r="W104" i="452"/>
  <c r="X104" i="452" s="1"/>
  <c r="W96" i="452"/>
  <c r="X96" i="452" s="1"/>
  <c r="W146" i="451"/>
  <c r="X146" i="451" s="1"/>
  <c r="W142" i="451"/>
  <c r="X142" i="451" s="1"/>
  <c r="W138" i="451"/>
  <c r="X138" i="451" s="1"/>
  <c r="W134" i="451"/>
  <c r="X134" i="451" s="1"/>
  <c r="W130" i="451"/>
  <c r="X130" i="451" s="1"/>
  <c r="W126" i="451"/>
  <c r="X126" i="451" s="1"/>
  <c r="W122" i="451"/>
  <c r="X122" i="451" s="1"/>
  <c r="W118" i="451"/>
  <c r="X118" i="451" s="1"/>
  <c r="W114" i="451"/>
  <c r="X114" i="451" s="1"/>
  <c r="W110" i="451"/>
  <c r="X110" i="451" s="1"/>
  <c r="W106" i="451"/>
  <c r="X106" i="451" s="1"/>
  <c r="W102" i="451"/>
  <c r="X102" i="451" s="1"/>
  <c r="W98" i="451"/>
  <c r="X98" i="451" s="1"/>
  <c r="W94" i="451"/>
  <c r="X94" i="451" s="1"/>
  <c r="W90" i="451"/>
  <c r="X90" i="451" s="1"/>
  <c r="W86" i="451"/>
  <c r="X86" i="451" s="1"/>
  <c r="W146" i="450"/>
  <c r="X146" i="450" s="1"/>
  <c r="W142" i="450"/>
  <c r="X142" i="450" s="1"/>
  <c r="W138" i="450"/>
  <c r="X138" i="450" s="1"/>
  <c r="W134" i="450"/>
  <c r="X134" i="450" s="1"/>
  <c r="W130" i="450"/>
  <c r="X130" i="450" s="1"/>
  <c r="W126" i="450"/>
  <c r="X126" i="450" s="1"/>
  <c r="W122" i="450"/>
  <c r="X122" i="450" s="1"/>
  <c r="W118" i="450"/>
  <c r="X118" i="450" s="1"/>
  <c r="W114" i="450"/>
  <c r="X114" i="450" s="1"/>
  <c r="W110" i="450"/>
  <c r="X110" i="450" s="1"/>
  <c r="W106" i="450"/>
  <c r="X106" i="450" s="1"/>
  <c r="W102" i="450"/>
  <c r="X102" i="450" s="1"/>
  <c r="W98" i="450"/>
  <c r="X98" i="450" s="1"/>
  <c r="W94" i="450"/>
  <c r="X94" i="450" s="1"/>
  <c r="W90" i="450"/>
  <c r="X90" i="450" s="1"/>
  <c r="W86" i="450"/>
  <c r="X86" i="450" s="1"/>
  <c r="W144" i="461"/>
  <c r="X144" i="461" s="1"/>
  <c r="W128" i="461"/>
  <c r="X128" i="461" s="1"/>
  <c r="W112" i="461"/>
  <c r="X112" i="461" s="1"/>
  <c r="W96" i="461"/>
  <c r="X96" i="461" s="1"/>
  <c r="W141" i="460"/>
  <c r="X141" i="460" s="1"/>
  <c r="W109" i="460"/>
  <c r="X109" i="460" s="1"/>
  <c r="Q140" i="458"/>
  <c r="R140" i="458" s="1"/>
  <c r="Q116" i="458"/>
  <c r="R116" i="458" s="1"/>
  <c r="Q96" i="458"/>
  <c r="R96" i="458" s="1"/>
  <c r="Q78" i="458"/>
  <c r="R78" i="458" s="1"/>
  <c r="Q66" i="458"/>
  <c r="R66" i="458" s="1"/>
  <c r="Q56" i="458"/>
  <c r="R56" i="458" s="1"/>
  <c r="Q46" i="458"/>
  <c r="R46" i="458" s="1"/>
  <c r="Q34" i="458"/>
  <c r="R34" i="458" s="1"/>
  <c r="Q24" i="458"/>
  <c r="R24" i="458" s="1"/>
  <c r="Q144" i="454"/>
  <c r="R144" i="454" s="1"/>
  <c r="Q128" i="454"/>
  <c r="R128" i="454" s="1"/>
  <c r="Q112" i="454"/>
  <c r="R112" i="454" s="1"/>
  <c r="Q98" i="454"/>
  <c r="R98" i="454" s="1"/>
  <c r="Q88" i="454"/>
  <c r="R88" i="454" s="1"/>
  <c r="Q78" i="454"/>
  <c r="R78" i="454" s="1"/>
  <c r="Q70" i="454"/>
  <c r="R70" i="454" s="1"/>
  <c r="Q62" i="454"/>
  <c r="R62" i="454" s="1"/>
  <c r="Q54" i="454"/>
  <c r="R54" i="454" s="1"/>
  <c r="Q46" i="454"/>
  <c r="R46" i="454" s="1"/>
  <c r="Q32" i="454"/>
  <c r="R32" i="454" s="1"/>
  <c r="Q24" i="454"/>
  <c r="R24" i="454" s="1"/>
  <c r="W133" i="452"/>
  <c r="X133" i="452" s="1"/>
  <c r="W125" i="452"/>
  <c r="X125" i="452" s="1"/>
  <c r="W117" i="452"/>
  <c r="X117" i="452" s="1"/>
  <c r="W109" i="452"/>
  <c r="X109" i="452" s="1"/>
  <c r="W101" i="452"/>
  <c r="X101" i="452" s="1"/>
  <c r="W93" i="452"/>
  <c r="X93" i="452" s="1"/>
  <c r="W83" i="450"/>
  <c r="X83" i="450" s="1"/>
  <c r="W79" i="450"/>
  <c r="X79" i="450" s="1"/>
  <c r="W75" i="450"/>
  <c r="X75" i="450" s="1"/>
  <c r="W71" i="450"/>
  <c r="X71" i="450" s="1"/>
  <c r="W67" i="450"/>
  <c r="X67" i="450" s="1"/>
  <c r="W63" i="450"/>
  <c r="X63" i="450" s="1"/>
  <c r="W59" i="450"/>
  <c r="X59" i="450" s="1"/>
  <c r="W55" i="450"/>
  <c r="X55" i="450" s="1"/>
  <c r="W51" i="450"/>
  <c r="X51" i="450" s="1"/>
  <c r="W47" i="450"/>
  <c r="X47" i="450" s="1"/>
  <c r="W43" i="450"/>
  <c r="X43" i="450" s="1"/>
  <c r="W39" i="450"/>
  <c r="X39" i="450" s="1"/>
  <c r="W35" i="450"/>
  <c r="X35" i="450" s="1"/>
  <c r="W31" i="450"/>
  <c r="X31" i="450" s="1"/>
  <c r="W27" i="450"/>
  <c r="X27" i="450" s="1"/>
  <c r="W23" i="450"/>
  <c r="X23" i="450" s="1"/>
  <c r="W80" i="461"/>
  <c r="X80" i="461" s="1"/>
  <c r="W64" i="461"/>
  <c r="X64" i="461" s="1"/>
  <c r="W48" i="461"/>
  <c r="X48" i="461" s="1"/>
  <c r="W143" i="460"/>
  <c r="X143" i="460" s="1"/>
  <c r="W111" i="460"/>
  <c r="X111" i="460" s="1"/>
  <c r="Q139" i="459"/>
  <c r="R139" i="459" s="1"/>
  <c r="Q107" i="459"/>
  <c r="R107" i="459" s="1"/>
  <c r="W142" i="457"/>
  <c r="X142" i="457" s="1"/>
  <c r="W126" i="457"/>
  <c r="X126" i="457" s="1"/>
  <c r="W110" i="457"/>
  <c r="X110" i="457" s="1"/>
  <c r="W94" i="457"/>
  <c r="X94" i="457" s="1"/>
  <c r="Q143" i="453"/>
  <c r="R143" i="453" s="1"/>
  <c r="Q135" i="453"/>
  <c r="R135" i="453" s="1"/>
  <c r="Q127" i="453"/>
  <c r="R127" i="453" s="1"/>
  <c r="Q119" i="453"/>
  <c r="R119" i="453" s="1"/>
  <c r="Q111" i="453"/>
  <c r="R111" i="453" s="1"/>
  <c r="Q103" i="453"/>
  <c r="R103" i="453" s="1"/>
  <c r="Q95" i="453"/>
  <c r="R95" i="453" s="1"/>
  <c r="Q83" i="453"/>
  <c r="R83" i="453" s="1"/>
  <c r="Q73" i="453"/>
  <c r="R73" i="453" s="1"/>
  <c r="Q65" i="453"/>
  <c r="R65" i="453" s="1"/>
  <c r="Q57" i="453"/>
  <c r="R57" i="453" s="1"/>
  <c r="Q41" i="453"/>
  <c r="R41" i="453" s="1"/>
  <c r="Q33" i="453"/>
  <c r="R33" i="453" s="1"/>
  <c r="Q25" i="453"/>
  <c r="R25" i="453" s="1"/>
  <c r="Q17" i="453"/>
  <c r="R17" i="453" s="1"/>
  <c r="W17" i="453" s="1"/>
  <c r="W130" i="452"/>
  <c r="X130" i="452" s="1"/>
  <c r="W122" i="452"/>
  <c r="X122" i="452" s="1"/>
  <c r="W114" i="452"/>
  <c r="X114" i="452" s="1"/>
  <c r="W106" i="452"/>
  <c r="X106" i="452" s="1"/>
  <c r="W98" i="452"/>
  <c r="X98" i="452" s="1"/>
  <c r="W90" i="452"/>
  <c r="X90" i="452" s="1"/>
  <c r="Q131" i="468"/>
  <c r="R131" i="468" s="1"/>
  <c r="Q46" i="468"/>
  <c r="R46" i="468" s="1"/>
  <c r="Q54" i="468"/>
  <c r="R54" i="468" s="1"/>
  <c r="Q62" i="468"/>
  <c r="R62" i="468" s="1"/>
  <c r="Q70" i="468"/>
  <c r="R70" i="468" s="1"/>
  <c r="Q45" i="468"/>
  <c r="R45" i="468" s="1"/>
  <c r="Q53" i="468"/>
  <c r="R53" i="468" s="1"/>
  <c r="Q61" i="468"/>
  <c r="R61" i="468" s="1"/>
  <c r="Q69" i="468"/>
  <c r="R69" i="468" s="1"/>
  <c r="Q89" i="468"/>
  <c r="R89" i="468" s="1"/>
  <c r="Q121" i="468"/>
  <c r="R121" i="468" s="1"/>
  <c r="Q82" i="468"/>
  <c r="R82" i="468" s="1"/>
  <c r="Q98" i="468"/>
  <c r="R98" i="468" s="1"/>
  <c r="Q114" i="468"/>
  <c r="R114" i="468" s="1"/>
  <c r="Q130" i="468"/>
  <c r="R130" i="468" s="1"/>
  <c r="Q106" i="469"/>
  <c r="R106" i="469" s="1"/>
  <c r="Q53" i="469"/>
  <c r="R53" i="469" s="1"/>
  <c r="Q22" i="469"/>
  <c r="R22" i="469" s="1"/>
  <c r="Q38" i="469"/>
  <c r="R38" i="469" s="1"/>
  <c r="Q54" i="469"/>
  <c r="R54" i="469" s="1"/>
  <c r="Q87" i="469"/>
  <c r="R87" i="469" s="1"/>
  <c r="Q92" i="469"/>
  <c r="R92" i="469" s="1"/>
  <c r="Q116" i="469"/>
  <c r="R116" i="469" s="1"/>
  <c r="Q102" i="469"/>
  <c r="R102" i="469" s="1"/>
  <c r="Q113" i="469"/>
  <c r="R113" i="469" s="1"/>
  <c r="Q121" i="469"/>
  <c r="R121" i="469" s="1"/>
  <c r="Q145" i="469"/>
  <c r="R145" i="469" s="1"/>
  <c r="Q116" i="464"/>
  <c r="R116" i="464" s="1"/>
  <c r="Q87" i="464"/>
  <c r="R87" i="464" s="1"/>
  <c r="Q82" i="464"/>
  <c r="R82" i="464" s="1"/>
  <c r="Q140" i="464"/>
  <c r="R140" i="464" s="1"/>
  <c r="Q20" i="464"/>
  <c r="R20" i="464" s="1"/>
  <c r="Q28" i="464"/>
  <c r="R28" i="464" s="1"/>
  <c r="Q36" i="464"/>
  <c r="R36" i="464" s="1"/>
  <c r="Q44" i="464"/>
  <c r="R44" i="464" s="1"/>
  <c r="Q52" i="464"/>
  <c r="R52" i="464" s="1"/>
  <c r="Q60" i="464"/>
  <c r="R60" i="464" s="1"/>
  <c r="Q68" i="464"/>
  <c r="R68" i="464" s="1"/>
  <c r="Q76" i="464"/>
  <c r="R76" i="464" s="1"/>
  <c r="Q91" i="464"/>
  <c r="R91" i="464" s="1"/>
  <c r="Q112" i="464"/>
  <c r="R112" i="464" s="1"/>
  <c r="Q134" i="464"/>
  <c r="R134" i="464" s="1"/>
  <c r="Q99" i="464"/>
  <c r="R99" i="464" s="1"/>
  <c r="Q142" i="463"/>
  <c r="R142" i="463" s="1"/>
  <c r="Q94" i="463"/>
  <c r="R94" i="463" s="1"/>
  <c r="Q118" i="463"/>
  <c r="R118" i="463" s="1"/>
  <c r="Q87" i="463"/>
  <c r="R87" i="463" s="1"/>
  <c r="Q109" i="463"/>
  <c r="R109" i="463" s="1"/>
  <c r="Q106" i="463"/>
  <c r="R106" i="463" s="1"/>
  <c r="Q111" i="459"/>
  <c r="R111" i="459" s="1"/>
  <c r="Q99" i="459"/>
  <c r="R99" i="459" s="1"/>
  <c r="Q89" i="459"/>
  <c r="R89" i="459" s="1"/>
  <c r="Q121" i="459"/>
  <c r="R121" i="459" s="1"/>
  <c r="Q108" i="459"/>
  <c r="R108" i="459" s="1"/>
  <c r="Q89" i="453"/>
  <c r="R89" i="453" s="1"/>
  <c r="Q20" i="458"/>
  <c r="R20" i="458" s="1"/>
  <c r="Q52" i="458"/>
  <c r="R52" i="458" s="1"/>
  <c r="Q88" i="458"/>
  <c r="R88" i="458" s="1"/>
  <c r="Q16" i="458"/>
  <c r="R16" i="458" s="1"/>
  <c r="W16" i="458" s="1"/>
  <c r="Q29" i="458"/>
  <c r="R29" i="458" s="1"/>
  <c r="Q45" i="458"/>
  <c r="R45" i="458" s="1"/>
  <c r="Q61" i="458"/>
  <c r="R61" i="458" s="1"/>
  <c r="Q77" i="458"/>
  <c r="R77" i="458" s="1"/>
  <c r="Q110" i="458"/>
  <c r="R110" i="458" s="1"/>
  <c r="Q142" i="458"/>
  <c r="R142" i="458" s="1"/>
  <c r="Q93" i="458"/>
  <c r="R93" i="458" s="1"/>
  <c r="Q109" i="458"/>
  <c r="R109" i="458" s="1"/>
  <c r="Q125" i="458"/>
  <c r="R125" i="458" s="1"/>
  <c r="Q141" i="458"/>
  <c r="R141" i="458" s="1"/>
  <c r="Q40" i="454"/>
  <c r="R40" i="454" s="1"/>
  <c r="Q49" i="454"/>
  <c r="R49" i="454" s="1"/>
  <c r="Q65" i="454"/>
  <c r="R65" i="454" s="1"/>
  <c r="Q86" i="454"/>
  <c r="R86" i="454" s="1"/>
  <c r="Q118" i="454"/>
  <c r="R118" i="454" s="1"/>
  <c r="Q108" i="454"/>
  <c r="R108" i="454" s="1"/>
  <c r="Q140" i="454"/>
  <c r="R140" i="454" s="1"/>
  <c r="Q145" i="454"/>
  <c r="R145" i="454" s="1"/>
  <c r="W148" i="447"/>
  <c r="X148" i="447" s="1"/>
  <c r="W144" i="447"/>
  <c r="X144" i="447" s="1"/>
  <c r="W140" i="447"/>
  <c r="X140" i="447" s="1"/>
  <c r="W136" i="447"/>
  <c r="X136" i="447" s="1"/>
  <c r="W132" i="447"/>
  <c r="X132" i="447" s="1"/>
  <c r="W128" i="447"/>
  <c r="X128" i="447" s="1"/>
  <c r="W124" i="447"/>
  <c r="X124" i="447" s="1"/>
  <c r="W120" i="447"/>
  <c r="X120" i="447" s="1"/>
  <c r="W116" i="447"/>
  <c r="X116" i="447" s="1"/>
  <c r="W112" i="447"/>
  <c r="X112" i="447" s="1"/>
  <c r="W108" i="447"/>
  <c r="X108" i="447" s="1"/>
  <c r="W94" i="447"/>
  <c r="X94" i="447" s="1"/>
  <c r="W75" i="447"/>
  <c r="X75" i="447" s="1"/>
  <c r="W59" i="447"/>
  <c r="X59" i="447" s="1"/>
  <c r="W43" i="447"/>
  <c r="X43" i="447" s="1"/>
  <c r="W27" i="447"/>
  <c r="X27" i="447" s="1"/>
  <c r="W32" i="447"/>
  <c r="X32" i="447" s="1"/>
  <c r="W48" i="447"/>
  <c r="X48" i="447" s="1"/>
  <c r="W64" i="447"/>
  <c r="X64" i="447" s="1"/>
  <c r="W80" i="447"/>
  <c r="X80" i="447" s="1"/>
  <c r="W95" i="447"/>
  <c r="X95" i="447" s="1"/>
  <c r="W25" i="447"/>
  <c r="X25" i="447" s="1"/>
  <c r="W41" i="447"/>
  <c r="X41" i="447" s="1"/>
  <c r="W57" i="447"/>
  <c r="X57" i="447" s="1"/>
  <c r="W73" i="447"/>
  <c r="X73" i="447" s="1"/>
  <c r="W88" i="447"/>
  <c r="X88" i="447" s="1"/>
  <c r="W71" i="447"/>
  <c r="X71" i="447" s="1"/>
  <c r="W20" i="447"/>
  <c r="X20" i="447" s="1"/>
  <c r="AC20" i="447" s="1"/>
  <c r="W101" i="447"/>
  <c r="X101" i="447" s="1"/>
  <c r="W98" i="447"/>
  <c r="X98" i="447" s="1"/>
  <c r="W102" i="447"/>
  <c r="X102" i="447" s="1"/>
  <c r="W86" i="447"/>
  <c r="X86" i="447" s="1"/>
  <c r="W34" i="447"/>
  <c r="X34" i="447" s="1"/>
  <c r="W83" i="447"/>
  <c r="X83" i="447" s="1"/>
  <c r="W67" i="447"/>
  <c r="X67" i="447" s="1"/>
  <c r="W51" i="447"/>
  <c r="X51" i="447" s="1"/>
  <c r="W35" i="447"/>
  <c r="X35" i="447" s="1"/>
  <c r="W24" i="447"/>
  <c r="X24" i="447" s="1"/>
  <c r="W40" i="447"/>
  <c r="X40" i="447" s="1"/>
  <c r="W56" i="447"/>
  <c r="X56" i="447" s="1"/>
  <c r="W72" i="447"/>
  <c r="X72" i="447" s="1"/>
  <c r="W87" i="447"/>
  <c r="X87" i="447" s="1"/>
  <c r="W103" i="447"/>
  <c r="X103" i="447" s="1"/>
  <c r="W33" i="447"/>
  <c r="X33" i="447" s="1"/>
  <c r="W49" i="447"/>
  <c r="X49" i="447" s="1"/>
  <c r="W65" i="447"/>
  <c r="X65" i="447" s="1"/>
  <c r="W81" i="447"/>
  <c r="X81" i="447" s="1"/>
  <c r="W96" i="447"/>
  <c r="X96" i="447" s="1"/>
  <c r="W55" i="447"/>
  <c r="X55" i="447" s="1"/>
  <c r="W31" i="447"/>
  <c r="X31" i="447" s="1"/>
  <c r="W93" i="447"/>
  <c r="X93" i="447" s="1"/>
  <c r="W97" i="447"/>
  <c r="X97" i="447" s="1"/>
  <c r="W23" i="447"/>
  <c r="X23" i="447" s="1"/>
  <c r="W78" i="447"/>
  <c r="X78" i="447" s="1"/>
  <c r="W28" i="447"/>
  <c r="X28" i="447" s="1"/>
  <c r="W44" i="447"/>
  <c r="X44" i="447" s="1"/>
  <c r="W60" i="447"/>
  <c r="X60" i="447" s="1"/>
  <c r="W76" i="447"/>
  <c r="X76" i="447" s="1"/>
  <c r="W91" i="447"/>
  <c r="X91" i="447" s="1"/>
  <c r="W21" i="447"/>
  <c r="X21" i="447" s="1"/>
  <c r="AC21" i="447" s="1"/>
  <c r="W37" i="447"/>
  <c r="X37" i="447" s="1"/>
  <c r="W53" i="447"/>
  <c r="X53" i="447" s="1"/>
  <c r="W69" i="447"/>
  <c r="X69" i="447" s="1"/>
  <c r="W85" i="447"/>
  <c r="X85" i="447" s="1"/>
  <c r="W100" i="447"/>
  <c r="X100" i="447" s="1"/>
  <c r="W79" i="447"/>
  <c r="X79" i="447" s="1"/>
  <c r="W47" i="447"/>
  <c r="X47" i="447" s="1"/>
  <c r="W147" i="447"/>
  <c r="X147" i="447" s="1"/>
  <c r="W143" i="447"/>
  <c r="X143" i="447" s="1"/>
  <c r="W139" i="447"/>
  <c r="X139" i="447" s="1"/>
  <c r="W135" i="447"/>
  <c r="X135" i="447" s="1"/>
  <c r="W131" i="447"/>
  <c r="X131" i="447" s="1"/>
  <c r="W127" i="447"/>
  <c r="X127" i="447" s="1"/>
  <c r="W123" i="447"/>
  <c r="X123" i="447" s="1"/>
  <c r="W119" i="447"/>
  <c r="X119" i="447" s="1"/>
  <c r="W115" i="447"/>
  <c r="X115" i="447" s="1"/>
  <c r="W111" i="447"/>
  <c r="X111" i="447" s="1"/>
  <c r="W107" i="447"/>
  <c r="X107" i="447" s="1"/>
  <c r="W89" i="447"/>
  <c r="X89" i="447" s="1"/>
  <c r="W50" i="447"/>
  <c r="X50" i="447" s="1"/>
  <c r="W22" i="447"/>
  <c r="X22" i="447" s="1"/>
  <c r="W36" i="447"/>
  <c r="X36" i="447" s="1"/>
  <c r="W52" i="447"/>
  <c r="X52" i="447" s="1"/>
  <c r="W68" i="447"/>
  <c r="X68" i="447" s="1"/>
  <c r="W84" i="447"/>
  <c r="X84" i="447" s="1"/>
  <c r="W99" i="447"/>
  <c r="X99" i="447" s="1"/>
  <c r="W29" i="447"/>
  <c r="X29" i="447" s="1"/>
  <c r="W45" i="447"/>
  <c r="X45" i="447" s="1"/>
  <c r="W61" i="447"/>
  <c r="X61" i="447" s="1"/>
  <c r="W77" i="447"/>
  <c r="X77" i="447" s="1"/>
  <c r="W92" i="447"/>
  <c r="X92" i="447" s="1"/>
  <c r="W63" i="447"/>
  <c r="X63" i="447" s="1"/>
  <c r="W39" i="447"/>
  <c r="X39" i="447" s="1"/>
  <c r="W90" i="447"/>
  <c r="X90" i="447" s="1"/>
  <c r="W46" i="447"/>
  <c r="X46" i="447" s="1"/>
  <c r="W82" i="447"/>
  <c r="X82" i="447" s="1"/>
  <c r="W146" i="447"/>
  <c r="X146" i="447" s="1"/>
  <c r="W142" i="447"/>
  <c r="X142" i="447" s="1"/>
  <c r="W138" i="447"/>
  <c r="X138" i="447" s="1"/>
  <c r="W134" i="447"/>
  <c r="X134" i="447" s="1"/>
  <c r="W130" i="447"/>
  <c r="X130" i="447" s="1"/>
  <c r="W126" i="447"/>
  <c r="X126" i="447" s="1"/>
  <c r="W122" i="447"/>
  <c r="X122" i="447" s="1"/>
  <c r="W118" i="447"/>
  <c r="X118" i="447" s="1"/>
  <c r="W114" i="447"/>
  <c r="X114" i="447" s="1"/>
  <c r="W110" i="447"/>
  <c r="X110" i="447" s="1"/>
  <c r="W106" i="447"/>
  <c r="X106" i="447" s="1"/>
  <c r="W70" i="447"/>
  <c r="X70" i="447" s="1"/>
  <c r="W54" i="447"/>
  <c r="X54" i="447" s="1"/>
  <c r="W38" i="447"/>
  <c r="X38" i="447" s="1"/>
  <c r="W127" i="446"/>
  <c r="X127" i="446" s="1"/>
  <c r="W53" i="446"/>
  <c r="X53" i="446" s="1"/>
  <c r="W69" i="446"/>
  <c r="X69" i="446" s="1"/>
  <c r="W79" i="446"/>
  <c r="X79" i="446" s="1"/>
  <c r="W63" i="446"/>
  <c r="X63" i="446" s="1"/>
  <c r="W47" i="446"/>
  <c r="X47" i="446" s="1"/>
  <c r="W141" i="446"/>
  <c r="X141" i="446" s="1"/>
  <c r="W133" i="446"/>
  <c r="X133" i="446" s="1"/>
  <c r="W125" i="446"/>
  <c r="X125" i="446" s="1"/>
  <c r="W49" i="446"/>
  <c r="X49" i="446" s="1"/>
  <c r="W33" i="446"/>
  <c r="X33" i="446" s="1"/>
  <c r="W61" i="446"/>
  <c r="X61" i="446" s="1"/>
  <c r="W45" i="446"/>
  <c r="X45" i="446" s="1"/>
  <c r="W29" i="446"/>
  <c r="X29" i="446" s="1"/>
  <c r="W105" i="446"/>
  <c r="X105" i="446" s="1"/>
  <c r="W104" i="446"/>
  <c r="X104" i="446" s="1"/>
  <c r="W57" i="446"/>
  <c r="X57" i="446" s="1"/>
  <c r="W41" i="446"/>
  <c r="X41" i="446" s="1"/>
  <c r="W82" i="446"/>
  <c r="X82" i="446" s="1"/>
  <c r="W123" i="446"/>
  <c r="X123" i="446" s="1"/>
  <c r="W84" i="446"/>
  <c r="X84" i="446" s="1"/>
  <c r="W80" i="446"/>
  <c r="X80" i="446" s="1"/>
  <c r="W103" i="446"/>
  <c r="X103" i="446" s="1"/>
  <c r="W134" i="446"/>
  <c r="X134" i="446" s="1"/>
  <c r="W126" i="446"/>
  <c r="X126" i="446" s="1"/>
  <c r="W118" i="446"/>
  <c r="X118" i="446" s="1"/>
  <c r="W64" i="446"/>
  <c r="X64" i="446" s="1"/>
  <c r="W142" i="446"/>
  <c r="X142" i="446" s="1"/>
  <c r="W25" i="446"/>
  <c r="X25" i="446" s="1"/>
  <c r="W111" i="446"/>
  <c r="X111" i="446" s="1"/>
  <c r="W22" i="446"/>
  <c r="X22" i="446" s="1"/>
  <c r="AC22" i="446" s="1"/>
  <c r="W72" i="446"/>
  <c r="X72" i="446" s="1"/>
  <c r="W146" i="446"/>
  <c r="X146" i="446" s="1"/>
  <c r="W52" i="446"/>
  <c r="X52" i="446" s="1"/>
  <c r="W44" i="446"/>
  <c r="X44" i="446" s="1"/>
  <c r="W48" i="446"/>
  <c r="X48" i="446" s="1"/>
  <c r="W95" i="446"/>
  <c r="X95" i="446" s="1"/>
  <c r="W28" i="446"/>
  <c r="X28" i="446" s="1"/>
  <c r="W114" i="446"/>
  <c r="X114" i="446" s="1"/>
  <c r="W149" i="446"/>
  <c r="X149" i="446" s="1"/>
  <c r="W60" i="446"/>
  <c r="X60" i="446" s="1"/>
  <c r="W23" i="446"/>
  <c r="X23" i="446" s="1"/>
  <c r="W117" i="446"/>
  <c r="X117" i="446" s="1"/>
  <c r="W101" i="446"/>
  <c r="X101" i="446" s="1"/>
  <c r="W83" i="446"/>
  <c r="X83" i="446" s="1"/>
  <c r="W67" i="446"/>
  <c r="X67" i="446" s="1"/>
  <c r="W51" i="446"/>
  <c r="X51" i="446" s="1"/>
  <c r="W35" i="446"/>
  <c r="X35" i="446" s="1"/>
  <c r="W26" i="446"/>
  <c r="X26" i="446" s="1"/>
  <c r="W24" i="446"/>
  <c r="X24" i="446" s="1"/>
  <c r="W89" i="446"/>
  <c r="X89" i="446" s="1"/>
  <c r="W71" i="446"/>
  <c r="X71" i="446" s="1"/>
  <c r="W55" i="446"/>
  <c r="X55" i="446" s="1"/>
  <c r="W50" i="446"/>
  <c r="X50" i="446" s="1"/>
  <c r="W37" i="446"/>
  <c r="X37" i="446" s="1"/>
  <c r="W137" i="446"/>
  <c r="X137" i="446" s="1"/>
  <c r="W129" i="446"/>
  <c r="X129" i="446" s="1"/>
  <c r="W121" i="446"/>
  <c r="X121" i="446" s="1"/>
  <c r="W113" i="446"/>
  <c r="X113" i="446" s="1"/>
  <c r="W97" i="446"/>
  <c r="X97" i="446" s="1"/>
  <c r="W75" i="446"/>
  <c r="X75" i="446" s="1"/>
  <c r="W59" i="446"/>
  <c r="X59" i="446" s="1"/>
  <c r="W43" i="446"/>
  <c r="X43" i="446" s="1"/>
  <c r="W27" i="446"/>
  <c r="X27" i="446" s="1"/>
  <c r="W90" i="446"/>
  <c r="X90" i="446" s="1"/>
  <c r="W74" i="446"/>
  <c r="X74" i="446" s="1"/>
  <c r="W148" i="446"/>
  <c r="X148" i="446" s="1"/>
  <c r="W140" i="446"/>
  <c r="X140" i="446" s="1"/>
  <c r="W132" i="446"/>
  <c r="X132" i="446" s="1"/>
  <c r="W124" i="446"/>
  <c r="X124" i="446" s="1"/>
  <c r="W116" i="446"/>
  <c r="X116" i="446" s="1"/>
  <c r="W100" i="446"/>
  <c r="X100" i="446" s="1"/>
  <c r="W81" i="446"/>
  <c r="X81" i="446" s="1"/>
  <c r="W65" i="446"/>
  <c r="X65" i="446" s="1"/>
  <c r="W90" i="445"/>
  <c r="X90" i="445" s="1"/>
  <c r="W48" i="445"/>
  <c r="X48" i="445" s="1"/>
  <c r="W93" i="445"/>
  <c r="X93" i="445" s="1"/>
  <c r="W113" i="445"/>
  <c r="X113" i="445" s="1"/>
  <c r="W29" i="445"/>
  <c r="X29" i="445" s="1"/>
  <c r="W87" i="445"/>
  <c r="X87" i="445" s="1"/>
  <c r="W53" i="445"/>
  <c r="X53" i="445" s="1"/>
  <c r="W66" i="445"/>
  <c r="X66" i="445" s="1"/>
  <c r="W122" i="445"/>
  <c r="X122" i="445" s="1"/>
  <c r="W80" i="445"/>
  <c r="X80" i="445" s="1"/>
  <c r="W52" i="445"/>
  <c r="X52" i="445" s="1"/>
  <c r="W36" i="445"/>
  <c r="X36" i="445" s="1"/>
  <c r="W142" i="445"/>
  <c r="X142" i="445" s="1"/>
  <c r="W32" i="445"/>
  <c r="X32" i="445" s="1"/>
  <c r="W28" i="445"/>
  <c r="X28" i="445" s="1"/>
  <c r="W61" i="445"/>
  <c r="X61" i="445" s="1"/>
  <c r="W21" i="445"/>
  <c r="X21" i="445" s="1"/>
  <c r="AC21" i="445" s="1"/>
  <c r="W84" i="445"/>
  <c r="X84" i="445" s="1"/>
  <c r="W125" i="445"/>
  <c r="X125" i="445" s="1"/>
  <c r="W117" i="445"/>
  <c r="X117" i="445" s="1"/>
  <c r="W133" i="445"/>
  <c r="X133" i="445" s="1"/>
  <c r="W44" i="445"/>
  <c r="X44" i="445" s="1"/>
  <c r="W81" i="445"/>
  <c r="X81" i="445" s="1"/>
  <c r="W101" i="445"/>
  <c r="X101" i="445" s="1"/>
  <c r="W149" i="445"/>
  <c r="X149" i="445" s="1"/>
  <c r="W141" i="445"/>
  <c r="X141" i="445" s="1"/>
  <c r="W132" i="445"/>
  <c r="X132" i="445" s="1"/>
  <c r="W109" i="445"/>
  <c r="X109" i="445" s="1"/>
  <c r="Q75" i="448"/>
  <c r="R75" i="448" s="1"/>
  <c r="Q49" i="448"/>
  <c r="R49" i="448" s="1"/>
  <c r="W77" i="445"/>
  <c r="X77" i="445" s="1"/>
  <c r="Q144" i="448"/>
  <c r="R144" i="448" s="1"/>
  <c r="W127" i="445"/>
  <c r="X127" i="445" s="1"/>
  <c r="W108" i="445"/>
  <c r="X108" i="445" s="1"/>
  <c r="W143" i="445"/>
  <c r="X143" i="445" s="1"/>
  <c r="W134" i="445"/>
  <c r="X134" i="445" s="1"/>
  <c r="W100" i="445"/>
  <c r="X100" i="445" s="1"/>
  <c r="W92" i="445"/>
  <c r="X92" i="445" s="1"/>
  <c r="Q53" i="449"/>
  <c r="R53" i="449" s="1"/>
  <c r="Q102" i="449"/>
  <c r="R102" i="449" s="1"/>
  <c r="Q138" i="449"/>
  <c r="R138" i="449" s="1"/>
  <c r="Q143" i="448"/>
  <c r="R143" i="448" s="1"/>
  <c r="Q60" i="448"/>
  <c r="R60" i="448" s="1"/>
  <c r="W126" i="445"/>
  <c r="X126" i="445" s="1"/>
  <c r="W119" i="445"/>
  <c r="X119" i="445" s="1"/>
  <c r="W95" i="445"/>
  <c r="X95" i="445" s="1"/>
  <c r="W40" i="445"/>
  <c r="X40" i="445" s="1"/>
  <c r="W39" i="445"/>
  <c r="X39" i="445" s="1"/>
  <c r="W22" i="445"/>
  <c r="X22" i="445" s="1"/>
  <c r="W73" i="445"/>
  <c r="X73" i="445" s="1"/>
  <c r="W74" i="445"/>
  <c r="X74" i="445" s="1"/>
  <c r="W38" i="445"/>
  <c r="X38" i="445" s="1"/>
  <c r="W75" i="445"/>
  <c r="X75" i="445" s="1"/>
  <c r="W55" i="445"/>
  <c r="X55" i="445" s="1"/>
  <c r="W70" i="445"/>
  <c r="X70" i="445" s="1"/>
  <c r="W42" i="445"/>
  <c r="X42" i="445" s="1"/>
  <c r="W46" i="445"/>
  <c r="X46" i="445" s="1"/>
  <c r="W51" i="445"/>
  <c r="X51" i="445" s="1"/>
  <c r="W67" i="445"/>
  <c r="X67" i="445" s="1"/>
  <c r="W27" i="445"/>
  <c r="X27" i="445" s="1"/>
  <c r="W59" i="445"/>
  <c r="X59" i="445" s="1"/>
  <c r="W26" i="445"/>
  <c r="X26" i="445" s="1"/>
  <c r="W82" i="445"/>
  <c r="X82" i="445" s="1"/>
  <c r="Q34" i="449"/>
  <c r="R34" i="449" s="1"/>
  <c r="Q36" i="449"/>
  <c r="R36" i="449" s="1"/>
  <c r="W47" i="445"/>
  <c r="X47" i="445" s="1"/>
  <c r="W83" i="445"/>
  <c r="X83" i="445" s="1"/>
  <c r="W35" i="445"/>
  <c r="X35" i="445" s="1"/>
  <c r="Q28" i="449"/>
  <c r="R28" i="449" s="1"/>
  <c r="Q86" i="449"/>
  <c r="R86" i="449" s="1"/>
  <c r="Q78" i="448"/>
  <c r="R78" i="448" s="1"/>
  <c r="Q62" i="448"/>
  <c r="R62" i="448" s="1"/>
  <c r="Q33" i="448"/>
  <c r="R33" i="448" s="1"/>
  <c r="Q25" i="448"/>
  <c r="R25" i="448" s="1"/>
  <c r="W147" i="445"/>
  <c r="X147" i="445" s="1"/>
  <c r="W138" i="445"/>
  <c r="X138" i="445" s="1"/>
  <c r="W130" i="445"/>
  <c r="X130" i="445" s="1"/>
  <c r="W107" i="445"/>
  <c r="X107" i="445" s="1"/>
  <c r="W96" i="445"/>
  <c r="X96" i="445" s="1"/>
  <c r="W88" i="445"/>
  <c r="X88" i="445" s="1"/>
  <c r="W146" i="445"/>
  <c r="X146" i="445" s="1"/>
  <c r="W104" i="445"/>
  <c r="X104" i="445" s="1"/>
  <c r="W99" i="445"/>
  <c r="X99" i="445" s="1"/>
  <c r="W91" i="445"/>
  <c r="X91" i="445" s="1"/>
  <c r="W148" i="445"/>
  <c r="X148" i="445" s="1"/>
  <c r="W139" i="445"/>
  <c r="X139" i="445" s="1"/>
  <c r="W131" i="445"/>
  <c r="X131" i="445" s="1"/>
  <c r="W118" i="445"/>
  <c r="X118" i="445" s="1"/>
  <c r="W112" i="445"/>
  <c r="X112" i="445" s="1"/>
  <c r="W94" i="445"/>
  <c r="X94" i="445" s="1"/>
  <c r="W68" i="445"/>
  <c r="X68" i="445" s="1"/>
  <c r="W69" i="445"/>
  <c r="X69" i="445" s="1"/>
  <c r="W49" i="445"/>
  <c r="X49" i="445" s="1"/>
  <c r="W136" i="445"/>
  <c r="X136" i="445" s="1"/>
  <c r="W128" i="445"/>
  <c r="X128" i="445" s="1"/>
  <c r="W124" i="445"/>
  <c r="X124" i="445" s="1"/>
  <c r="W116" i="445"/>
  <c r="X116" i="445" s="1"/>
  <c r="W103" i="445"/>
  <c r="X103" i="445" s="1"/>
  <c r="W72" i="445"/>
  <c r="X72" i="445" s="1"/>
  <c r="W20" i="445"/>
  <c r="X20" i="445" s="1"/>
  <c r="AC20" i="445" s="1"/>
  <c r="W135" i="445"/>
  <c r="X135" i="445" s="1"/>
  <c r="W115" i="445"/>
  <c r="X115" i="445" s="1"/>
  <c r="W111" i="445"/>
  <c r="X111" i="445" s="1"/>
  <c r="W85" i="445"/>
  <c r="X85" i="445" s="1"/>
  <c r="W64" i="445"/>
  <c r="X64" i="445" s="1"/>
  <c r="W43" i="442"/>
  <c r="X43" i="442" s="1"/>
  <c r="W24" i="442"/>
  <c r="X24" i="442" s="1"/>
  <c r="W118" i="442"/>
  <c r="W110" i="442"/>
  <c r="X110" i="442" s="1"/>
  <c r="W94" i="442"/>
  <c r="X94" i="442" s="1"/>
  <c r="W90" i="442"/>
  <c r="X90" i="442" s="1"/>
  <c r="W86" i="442"/>
  <c r="X86" i="442" s="1"/>
  <c r="W80" i="442"/>
  <c r="X80" i="442" s="1"/>
  <c r="W131" i="442"/>
  <c r="X131" i="442" s="1"/>
  <c r="W99" i="442"/>
  <c r="X99" i="442" s="1"/>
  <c r="W121" i="442"/>
  <c r="X121" i="442" s="1"/>
  <c r="W62" i="442"/>
  <c r="X62" i="442" s="1"/>
  <c r="W46" i="442"/>
  <c r="X46" i="442" s="1"/>
  <c r="W38" i="442"/>
  <c r="X38" i="442" s="1"/>
  <c r="W30" i="442"/>
  <c r="X30" i="442" s="1"/>
  <c r="W73" i="442"/>
  <c r="X73" i="442" s="1"/>
  <c r="W23" i="442"/>
  <c r="X23" i="442" s="1"/>
  <c r="W35" i="442"/>
  <c r="X35" i="442" s="1"/>
  <c r="W116" i="442"/>
  <c r="W97" i="442"/>
  <c r="X97" i="442" s="1"/>
  <c r="W93" i="442"/>
  <c r="X93" i="442" s="1"/>
  <c r="W89" i="442"/>
  <c r="X89" i="442" s="1"/>
  <c r="W139" i="442"/>
  <c r="X139" i="442" s="1"/>
  <c r="W143" i="442"/>
  <c r="X143" i="442" s="1"/>
  <c r="W107" i="442"/>
  <c r="X107" i="442" s="1"/>
  <c r="W129" i="442"/>
  <c r="X129" i="442" s="1"/>
  <c r="W63" i="442"/>
  <c r="X63" i="442" s="1"/>
  <c r="W31" i="442"/>
  <c r="X31" i="442" s="1"/>
  <c r="W77" i="442"/>
  <c r="X77" i="442" s="1"/>
  <c r="W59" i="442"/>
  <c r="X59" i="442" s="1"/>
  <c r="W51" i="442"/>
  <c r="X51" i="442" s="1"/>
  <c r="W81" i="442"/>
  <c r="X81" i="442" s="1"/>
  <c r="W112" i="442"/>
  <c r="X112" i="442" s="1"/>
  <c r="W95" i="442"/>
  <c r="X95" i="442" s="1"/>
  <c r="W91" i="442"/>
  <c r="X91" i="442" s="1"/>
  <c r="W87" i="442"/>
  <c r="X87" i="442" s="1"/>
  <c r="W145" i="442"/>
  <c r="X145" i="442" s="1"/>
  <c r="W149" i="442"/>
  <c r="X149" i="442" s="1"/>
  <c r="W123" i="442"/>
  <c r="X123" i="442" s="1"/>
  <c r="W47" i="442"/>
  <c r="X47" i="442" s="1"/>
  <c r="W27" i="442"/>
  <c r="X27" i="442" s="1"/>
  <c r="W60" i="442"/>
  <c r="X60" i="442" s="1"/>
  <c r="W21" i="442"/>
  <c r="X21" i="442" s="1"/>
  <c r="AC21" i="442" s="1"/>
  <c r="W134" i="442"/>
  <c r="X134" i="442" s="1"/>
  <c r="W102" i="442"/>
  <c r="X102" i="442" s="1"/>
  <c r="W138" i="442"/>
  <c r="X138" i="442" s="1"/>
  <c r="W146" i="442"/>
  <c r="X146" i="442" s="1"/>
  <c r="W124" i="442"/>
  <c r="X124" i="442" s="1"/>
  <c r="W20" i="442"/>
  <c r="X20" i="442" s="1"/>
  <c r="AC20" i="442" s="1"/>
  <c r="W48" i="442"/>
  <c r="X48" i="442" s="1"/>
  <c r="W28" i="442"/>
  <c r="X28" i="442" s="1"/>
  <c r="W133" i="442"/>
  <c r="X133" i="442" s="1"/>
  <c r="W101" i="442"/>
  <c r="X101" i="442" s="1"/>
  <c r="W132" i="442"/>
  <c r="X132" i="442" s="1"/>
  <c r="W100" i="442"/>
  <c r="X100" i="442" s="1"/>
  <c r="W85" i="442"/>
  <c r="X85" i="442" s="1"/>
  <c r="W147" i="442"/>
  <c r="X147" i="442" s="1"/>
  <c r="W56" i="442"/>
  <c r="X56" i="442" s="1"/>
  <c r="W32" i="442"/>
  <c r="X32" i="442" s="1"/>
  <c r="W130" i="442"/>
  <c r="X130" i="442" s="1"/>
  <c r="W122" i="442"/>
  <c r="X122" i="442" s="1"/>
  <c r="W69" i="442"/>
  <c r="X69" i="442" s="1"/>
  <c r="W113" i="442"/>
  <c r="X113" i="442" s="1"/>
  <c r="W65" i="442"/>
  <c r="X65" i="442" s="1"/>
  <c r="W40" i="442"/>
  <c r="X40" i="442" s="1"/>
  <c r="W126" i="442"/>
  <c r="X126" i="442" s="1"/>
  <c r="W54" i="442"/>
  <c r="X54" i="442" s="1"/>
  <c r="W39" i="442"/>
  <c r="X39" i="442" s="1"/>
  <c r="W71" i="442"/>
  <c r="X71" i="442" s="1"/>
  <c r="W137" i="442"/>
  <c r="X137" i="442" s="1"/>
  <c r="W58" i="442"/>
  <c r="X58" i="442" s="1"/>
  <c r="W42" i="442"/>
  <c r="X42" i="442" s="1"/>
  <c r="W34" i="442"/>
  <c r="X34" i="442" s="1"/>
  <c r="W55" i="442"/>
  <c r="X55" i="442" s="1"/>
  <c r="W52" i="442"/>
  <c r="X52" i="442" s="1"/>
  <c r="W26" i="442"/>
  <c r="X26" i="442" s="1"/>
  <c r="W25" i="442"/>
  <c r="X25" i="442" s="1"/>
  <c r="W36" i="442"/>
  <c r="X36" i="442" s="1"/>
  <c r="W44" i="442"/>
  <c r="X44" i="442" s="1"/>
  <c r="W64" i="442"/>
  <c r="X64" i="442" s="1"/>
  <c r="W67" i="442"/>
  <c r="X67" i="442" s="1"/>
  <c r="W22" i="442"/>
  <c r="X22" i="442" s="1"/>
  <c r="Q55" i="448"/>
  <c r="R55" i="448" s="1"/>
  <c r="Q142" i="449"/>
  <c r="R142" i="449" s="1"/>
  <c r="W37" i="442"/>
  <c r="X37" i="442" s="1"/>
  <c r="W108" i="442"/>
  <c r="X108" i="442" s="1"/>
  <c r="W109" i="442"/>
  <c r="X109" i="442" s="1"/>
  <c r="W114" i="442"/>
  <c r="X114" i="442" s="1"/>
  <c r="W106" i="442"/>
  <c r="X106" i="442" s="1"/>
  <c r="W98" i="442"/>
  <c r="X98" i="442" s="1"/>
  <c r="W117" i="442"/>
  <c r="X117" i="442" s="1"/>
  <c r="W84" i="442"/>
  <c r="X84" i="442" s="1"/>
  <c r="W140" i="442"/>
  <c r="X140" i="442" s="1"/>
  <c r="W136" i="442"/>
  <c r="X136" i="442" s="1"/>
  <c r="W128" i="442"/>
  <c r="X128" i="442" s="1"/>
  <c r="W120" i="442"/>
  <c r="X120" i="442" s="1"/>
  <c r="W104" i="442"/>
  <c r="X104" i="442" s="1"/>
  <c r="W125" i="442"/>
  <c r="X125" i="442" s="1"/>
  <c r="W141" i="442"/>
  <c r="X141" i="442" s="1"/>
  <c r="W21" i="441"/>
  <c r="X21" i="441" s="1"/>
  <c r="AC21" i="441" s="1"/>
  <c r="W73" i="441"/>
  <c r="X73" i="441" s="1"/>
  <c r="W65" i="441"/>
  <c r="X65" i="441" s="1"/>
  <c r="W83" i="441"/>
  <c r="X83" i="441" s="1"/>
  <c r="W75" i="441"/>
  <c r="X75" i="441" s="1"/>
  <c r="W67" i="441"/>
  <c r="X67" i="441" s="1"/>
  <c r="W59" i="441"/>
  <c r="X59" i="441" s="1"/>
  <c r="W51" i="441"/>
  <c r="X51" i="441" s="1"/>
  <c r="W35" i="441"/>
  <c r="X35" i="441" s="1"/>
  <c r="W27" i="441"/>
  <c r="X27" i="441" s="1"/>
  <c r="W134" i="441"/>
  <c r="X134" i="441" s="1"/>
  <c r="W118" i="441"/>
  <c r="X118" i="441" s="1"/>
  <c r="W102" i="441"/>
  <c r="X102" i="441" s="1"/>
  <c r="W86" i="441"/>
  <c r="X86" i="441" s="1"/>
  <c r="W56" i="441"/>
  <c r="X56" i="441" s="1"/>
  <c r="W131" i="441"/>
  <c r="X131" i="441" s="1"/>
  <c r="W103" i="441"/>
  <c r="X103" i="441" s="1"/>
  <c r="W127" i="441"/>
  <c r="X127" i="441" s="1"/>
  <c r="W140" i="441"/>
  <c r="X140" i="441" s="1"/>
  <c r="W124" i="441"/>
  <c r="X124" i="441" s="1"/>
  <c r="W108" i="441"/>
  <c r="X108" i="441" s="1"/>
  <c r="W92" i="441"/>
  <c r="X92" i="441" s="1"/>
  <c r="W81" i="441"/>
  <c r="X81" i="441" s="1"/>
  <c r="W130" i="441"/>
  <c r="X130" i="441" s="1"/>
  <c r="W114" i="441"/>
  <c r="X114" i="441" s="1"/>
  <c r="W98" i="441"/>
  <c r="X98" i="441" s="1"/>
  <c r="W48" i="441"/>
  <c r="X48" i="441" s="1"/>
  <c r="W123" i="441"/>
  <c r="X123" i="441" s="1"/>
  <c r="W99" i="441"/>
  <c r="X99" i="441" s="1"/>
  <c r="W129" i="441"/>
  <c r="X129" i="441" s="1"/>
  <c r="W113" i="441"/>
  <c r="X113" i="441" s="1"/>
  <c r="W97" i="441"/>
  <c r="X97" i="441" s="1"/>
  <c r="W119" i="441"/>
  <c r="X119" i="441" s="1"/>
  <c r="W136" i="441"/>
  <c r="X136" i="441" s="1"/>
  <c r="W120" i="441"/>
  <c r="X120" i="441" s="1"/>
  <c r="W104" i="441"/>
  <c r="X104" i="441" s="1"/>
  <c r="W88" i="441"/>
  <c r="X88" i="441" s="1"/>
  <c r="W60" i="441"/>
  <c r="X60" i="441" s="1"/>
  <c r="W69" i="441"/>
  <c r="X69" i="441" s="1"/>
  <c r="W37" i="441"/>
  <c r="X37" i="441" s="1"/>
  <c r="W29" i="441"/>
  <c r="X29" i="441" s="1"/>
  <c r="W71" i="441"/>
  <c r="X71" i="441" s="1"/>
  <c r="W63" i="441"/>
  <c r="X63" i="441" s="1"/>
  <c r="W55" i="441"/>
  <c r="X55" i="441" s="1"/>
  <c r="W47" i="441"/>
  <c r="X47" i="441" s="1"/>
  <c r="W39" i="441"/>
  <c r="X39" i="441" s="1"/>
  <c r="W31" i="441"/>
  <c r="X31" i="441" s="1"/>
  <c r="W23" i="441"/>
  <c r="X23" i="441" s="1"/>
  <c r="W115" i="441"/>
  <c r="X115" i="441" s="1"/>
  <c r="W87" i="441"/>
  <c r="X87" i="441" s="1"/>
  <c r="W141" i="441"/>
  <c r="X141" i="441" s="1"/>
  <c r="W125" i="441"/>
  <c r="X125" i="441" s="1"/>
  <c r="W109" i="441"/>
  <c r="X109" i="441" s="1"/>
  <c r="W93" i="441"/>
  <c r="X93" i="441" s="1"/>
  <c r="W20" i="441"/>
  <c r="X20" i="441" s="1"/>
  <c r="AC20" i="441" s="1"/>
  <c r="W148" i="441"/>
  <c r="X148" i="441" s="1"/>
  <c r="W132" i="441"/>
  <c r="X132" i="441" s="1"/>
  <c r="W116" i="441"/>
  <c r="X116" i="441" s="1"/>
  <c r="W100" i="441"/>
  <c r="X100" i="441" s="1"/>
  <c r="W52" i="441"/>
  <c r="X52" i="441" s="1"/>
  <c r="W138" i="441"/>
  <c r="X138" i="441" s="1"/>
  <c r="W122" i="441"/>
  <c r="X122" i="441" s="1"/>
  <c r="W106" i="441"/>
  <c r="X106" i="441" s="1"/>
  <c r="W90" i="441"/>
  <c r="X90" i="441" s="1"/>
  <c r="W135" i="441"/>
  <c r="X135" i="441" s="1"/>
  <c r="W111" i="441"/>
  <c r="X111" i="441" s="1"/>
  <c r="W137" i="441"/>
  <c r="X137" i="441" s="1"/>
  <c r="W121" i="441"/>
  <c r="X121" i="441" s="1"/>
  <c r="W105" i="441"/>
  <c r="X105" i="441" s="1"/>
  <c r="W89" i="441"/>
  <c r="X89" i="441" s="1"/>
  <c r="W95" i="441"/>
  <c r="X95" i="441" s="1"/>
  <c r="W44" i="441"/>
  <c r="X44" i="441" s="1"/>
  <c r="W57" i="441"/>
  <c r="X57" i="441" s="1"/>
  <c r="W49" i="441"/>
  <c r="X49" i="441" s="1"/>
  <c r="W142" i="441"/>
  <c r="X142" i="441" s="1"/>
  <c r="W94" i="441"/>
  <c r="X94" i="441" s="1"/>
  <c r="W40" i="441"/>
  <c r="X40" i="441" s="1"/>
  <c r="W139" i="441"/>
  <c r="X139" i="441" s="1"/>
  <c r="W107" i="441"/>
  <c r="X107" i="441" s="1"/>
  <c r="W77" i="441"/>
  <c r="X77" i="441" s="1"/>
  <c r="W79" i="441"/>
  <c r="X79" i="441" s="1"/>
  <c r="W110" i="441"/>
  <c r="X110" i="441" s="1"/>
  <c r="W128" i="441"/>
  <c r="X128" i="441" s="1"/>
  <c r="W112" i="441"/>
  <c r="X112" i="441" s="1"/>
  <c r="W96" i="441"/>
  <c r="X96" i="441" s="1"/>
  <c r="W33" i="441"/>
  <c r="X33" i="441" s="1"/>
  <c r="W43" i="441"/>
  <c r="X43" i="441" s="1"/>
  <c r="W133" i="441"/>
  <c r="X133" i="441" s="1"/>
  <c r="W117" i="441"/>
  <c r="X117" i="441" s="1"/>
  <c r="W101" i="441"/>
  <c r="X101" i="441" s="1"/>
  <c r="W91" i="441"/>
  <c r="X91" i="441" s="1"/>
  <c r="W53" i="441"/>
  <c r="X53" i="441" s="1"/>
  <c r="W25" i="441"/>
  <c r="X25" i="441" s="1"/>
  <c r="W126" i="441"/>
  <c r="X126" i="441" s="1"/>
  <c r="W45" i="441"/>
  <c r="X45" i="441" s="1"/>
  <c r="W61" i="441"/>
  <c r="X61" i="441" s="1"/>
  <c r="W41" i="441"/>
  <c r="X41" i="441" s="1"/>
  <c r="Q49" i="449"/>
  <c r="R49" i="449" s="1"/>
  <c r="Q71" i="448"/>
  <c r="R71" i="448" s="1"/>
  <c r="J165" i="441"/>
  <c r="Z85" i="441"/>
  <c r="W116" i="440"/>
  <c r="X116" i="440" s="1"/>
  <c r="W100" i="440"/>
  <c r="X100" i="440" s="1"/>
  <c r="W85" i="440"/>
  <c r="X85" i="440" s="1"/>
  <c r="W71" i="440"/>
  <c r="X71" i="440" s="1"/>
  <c r="W74" i="440"/>
  <c r="X74" i="440" s="1"/>
  <c r="W67" i="440"/>
  <c r="X67" i="440" s="1"/>
  <c r="W27" i="440"/>
  <c r="X27" i="440" s="1"/>
  <c r="W62" i="440"/>
  <c r="X62" i="440" s="1"/>
  <c r="W83" i="440"/>
  <c r="X83" i="440" s="1"/>
  <c r="W51" i="440"/>
  <c r="X51" i="440" s="1"/>
  <c r="W75" i="440"/>
  <c r="X75" i="440" s="1"/>
  <c r="W31" i="440"/>
  <c r="X31" i="440" s="1"/>
  <c r="W63" i="440"/>
  <c r="X63" i="440" s="1"/>
  <c r="W23" i="440"/>
  <c r="X23" i="440" s="1"/>
  <c r="W103" i="440"/>
  <c r="X103" i="440" s="1"/>
  <c r="W87" i="440"/>
  <c r="X87" i="440" s="1"/>
  <c r="W45" i="440"/>
  <c r="X45" i="440" s="1"/>
  <c r="W105" i="440"/>
  <c r="X105" i="440" s="1"/>
  <c r="W89" i="440"/>
  <c r="X89" i="440" s="1"/>
  <c r="W64" i="440"/>
  <c r="X64" i="440" s="1"/>
  <c r="W112" i="440"/>
  <c r="X112" i="440" s="1"/>
  <c r="W96" i="440"/>
  <c r="X96" i="440" s="1"/>
  <c r="W28" i="440"/>
  <c r="X28" i="440" s="1"/>
  <c r="W22" i="440"/>
  <c r="X22" i="440" s="1"/>
  <c r="W115" i="440"/>
  <c r="X115" i="440" s="1"/>
  <c r="W99" i="440"/>
  <c r="X99" i="440" s="1"/>
  <c r="W84" i="440"/>
  <c r="X84" i="440" s="1"/>
  <c r="W113" i="440"/>
  <c r="X113" i="440" s="1"/>
  <c r="W46" i="440"/>
  <c r="X46" i="440" s="1"/>
  <c r="W34" i="440"/>
  <c r="X34" i="440" s="1"/>
  <c r="W118" i="440"/>
  <c r="X118" i="440" s="1"/>
  <c r="W102" i="440"/>
  <c r="X102" i="440" s="1"/>
  <c r="W86" i="440"/>
  <c r="X86" i="440" s="1"/>
  <c r="W24" i="440"/>
  <c r="X24" i="440" s="1"/>
  <c r="W108" i="440"/>
  <c r="X108" i="440" s="1"/>
  <c r="W92" i="440"/>
  <c r="X92" i="440" s="1"/>
  <c r="W36" i="440"/>
  <c r="X36" i="440" s="1"/>
  <c r="W81" i="440"/>
  <c r="X81" i="440" s="1"/>
  <c r="W104" i="440"/>
  <c r="X104" i="440" s="1"/>
  <c r="W88" i="440"/>
  <c r="X88" i="440" s="1"/>
  <c r="W80" i="440"/>
  <c r="X80" i="440" s="1"/>
  <c r="W111" i="440"/>
  <c r="X111" i="440" s="1"/>
  <c r="W95" i="440"/>
  <c r="X95" i="440" s="1"/>
  <c r="W109" i="440"/>
  <c r="X109" i="440" s="1"/>
  <c r="W93" i="440"/>
  <c r="X93" i="440" s="1"/>
  <c r="W50" i="440"/>
  <c r="X50" i="440" s="1"/>
  <c r="W26" i="440"/>
  <c r="X26" i="440" s="1"/>
  <c r="W72" i="440"/>
  <c r="X72" i="440" s="1"/>
  <c r="W40" i="440"/>
  <c r="X40" i="440" s="1"/>
  <c r="W25" i="440"/>
  <c r="X25" i="440" s="1"/>
  <c r="W37" i="440"/>
  <c r="X37" i="440" s="1"/>
  <c r="W49" i="440"/>
  <c r="X49" i="440" s="1"/>
  <c r="W30" i="440"/>
  <c r="X30" i="440" s="1"/>
  <c r="W55" i="440"/>
  <c r="X55" i="440" s="1"/>
  <c r="W106" i="440"/>
  <c r="X106" i="440" s="1"/>
  <c r="W90" i="440"/>
  <c r="X90" i="440" s="1"/>
  <c r="W38" i="440"/>
  <c r="X38" i="440" s="1"/>
  <c r="W82" i="440"/>
  <c r="X82" i="440" s="1"/>
  <c r="W59" i="440"/>
  <c r="X59" i="440" s="1"/>
  <c r="W39" i="440"/>
  <c r="X39" i="440" s="1"/>
  <c r="W32" i="440"/>
  <c r="X32" i="440" s="1"/>
  <c r="W114" i="440"/>
  <c r="X114" i="440" s="1"/>
  <c r="W98" i="440"/>
  <c r="X98" i="440" s="1"/>
  <c r="W20" i="440"/>
  <c r="X20" i="440" s="1"/>
  <c r="AC20" i="440" s="1"/>
  <c r="W42" i="440"/>
  <c r="X42" i="440" s="1"/>
  <c r="W44" i="440"/>
  <c r="X44" i="440" s="1"/>
  <c r="W52" i="440"/>
  <c r="X52" i="440" s="1"/>
  <c r="W33" i="440"/>
  <c r="X33" i="440" s="1"/>
  <c r="W107" i="440"/>
  <c r="X107" i="440" s="1"/>
  <c r="W91" i="440"/>
  <c r="X91" i="440" s="1"/>
  <c r="W47" i="440"/>
  <c r="X47" i="440" s="1"/>
  <c r="W29" i="440"/>
  <c r="X29" i="440" s="1"/>
  <c r="W79" i="440"/>
  <c r="X79" i="440" s="1"/>
  <c r="W117" i="440"/>
  <c r="X117" i="440" s="1"/>
  <c r="W101" i="440"/>
  <c r="X101" i="440" s="1"/>
  <c r="W60" i="440"/>
  <c r="X60" i="440" s="1"/>
  <c r="Q18" i="443"/>
  <c r="R18" i="443" s="1"/>
  <c r="W18" i="443" s="1"/>
  <c r="Q105" i="443"/>
  <c r="R105" i="443" s="1"/>
  <c r="Q77" i="443"/>
  <c r="R77" i="443" s="1"/>
  <c r="Q93" i="444"/>
  <c r="R93" i="444" s="1"/>
  <c r="Q50" i="443"/>
  <c r="R50" i="443" s="1"/>
  <c r="Q24" i="443"/>
  <c r="R24" i="443" s="1"/>
  <c r="Q128" i="444"/>
  <c r="R128" i="444" s="1"/>
  <c r="Q89" i="443"/>
  <c r="R89" i="443" s="1"/>
  <c r="W70" i="440"/>
  <c r="X70" i="440" s="1"/>
  <c r="Q34" i="443"/>
  <c r="R34" i="443" s="1"/>
  <c r="Q111" i="444"/>
  <c r="R111" i="444" s="1"/>
  <c r="Q55" i="444"/>
  <c r="R55" i="444" s="1"/>
  <c r="Q78" i="443"/>
  <c r="R78" i="443" s="1"/>
  <c r="W58" i="440"/>
  <c r="X58" i="440" s="1"/>
  <c r="W48" i="440"/>
  <c r="X48" i="440" s="1"/>
  <c r="W21" i="440"/>
  <c r="X21" i="440" s="1"/>
  <c r="AC21" i="440" s="1"/>
  <c r="W43" i="440"/>
  <c r="X43" i="440" s="1"/>
  <c r="W56" i="440"/>
  <c r="X56" i="440" s="1"/>
  <c r="W78" i="440"/>
  <c r="X78" i="440" s="1"/>
  <c r="W54" i="440"/>
  <c r="X54" i="440" s="1"/>
  <c r="W97" i="440"/>
  <c r="X97" i="440" s="1"/>
  <c r="W76" i="440"/>
  <c r="X76" i="440" s="1"/>
  <c r="W35" i="440"/>
  <c r="X35" i="440" s="1"/>
  <c r="W68" i="440"/>
  <c r="X68" i="440" s="1"/>
  <c r="W110" i="440"/>
  <c r="X110" i="440" s="1"/>
  <c r="W94" i="440"/>
  <c r="X94" i="440" s="1"/>
  <c r="W41" i="440"/>
  <c r="X41" i="440" s="1"/>
  <c r="Q39" i="444"/>
  <c r="R39" i="444" s="1"/>
  <c r="W120" i="440"/>
  <c r="X120" i="440" s="1"/>
  <c r="Q42" i="444"/>
  <c r="R42" i="444" s="1"/>
  <c r="Q91" i="444"/>
  <c r="R91" i="444" s="1"/>
  <c r="Q121" i="444"/>
  <c r="R121" i="444" s="1"/>
  <c r="Q31" i="443"/>
  <c r="R31" i="443" s="1"/>
  <c r="Q133" i="444"/>
  <c r="R133" i="444" s="1"/>
  <c r="Q136" i="443"/>
  <c r="R136" i="443" s="1"/>
  <c r="Q120" i="443"/>
  <c r="R120" i="443" s="1"/>
  <c r="Q95" i="443"/>
  <c r="R95" i="443" s="1"/>
  <c r="L20" i="440"/>
  <c r="M20" i="440" s="1"/>
  <c r="Q132" i="449"/>
  <c r="R132" i="449" s="1"/>
  <c r="W24" i="437"/>
  <c r="X24" i="437" s="1"/>
  <c r="Q59" i="443"/>
  <c r="R59" i="443" s="1"/>
  <c r="Q61" i="443"/>
  <c r="R61" i="443" s="1"/>
  <c r="Q80" i="443"/>
  <c r="R80" i="443" s="1"/>
  <c r="Q64" i="443"/>
  <c r="R64" i="443" s="1"/>
  <c r="W34" i="437"/>
  <c r="X34" i="437" s="1"/>
  <c r="W35" i="437"/>
  <c r="X35" i="437" s="1"/>
  <c r="W44" i="437"/>
  <c r="X44" i="437" s="1"/>
  <c r="W144" i="437"/>
  <c r="X144" i="437" s="1"/>
  <c r="W112" i="437"/>
  <c r="X112" i="437" s="1"/>
  <c r="W77" i="437"/>
  <c r="X77" i="437" s="1"/>
  <c r="W47" i="437"/>
  <c r="X47" i="437" s="1"/>
  <c r="W20" i="437"/>
  <c r="X20" i="437" s="1"/>
  <c r="AC20" i="437" s="1"/>
  <c r="W141" i="437"/>
  <c r="X141" i="437" s="1"/>
  <c r="W125" i="437"/>
  <c r="X125" i="437" s="1"/>
  <c r="W109" i="437"/>
  <c r="X109" i="437" s="1"/>
  <c r="W71" i="437"/>
  <c r="X71" i="437" s="1"/>
  <c r="W147" i="437"/>
  <c r="X147" i="437" s="1"/>
  <c r="W131" i="437"/>
  <c r="X131" i="437" s="1"/>
  <c r="W115" i="437"/>
  <c r="X115" i="437" s="1"/>
  <c r="W99" i="437"/>
  <c r="X99" i="437" s="1"/>
  <c r="W140" i="437"/>
  <c r="X140" i="437" s="1"/>
  <c r="W108" i="437"/>
  <c r="X108" i="437" s="1"/>
  <c r="W54" i="437"/>
  <c r="X54" i="437" s="1"/>
  <c r="W29" i="437"/>
  <c r="X29" i="437" s="1"/>
  <c r="W149" i="437"/>
  <c r="X149" i="437" s="1"/>
  <c r="W133" i="437"/>
  <c r="X133" i="437" s="1"/>
  <c r="W117" i="437"/>
  <c r="X117" i="437" s="1"/>
  <c r="W101" i="437"/>
  <c r="X101" i="437" s="1"/>
  <c r="W79" i="437"/>
  <c r="X79" i="437" s="1"/>
  <c r="W63" i="437"/>
  <c r="X63" i="437" s="1"/>
  <c r="W139" i="437"/>
  <c r="X139" i="437" s="1"/>
  <c r="W123" i="437"/>
  <c r="X123" i="437" s="1"/>
  <c r="W107" i="437"/>
  <c r="X107" i="437" s="1"/>
  <c r="W124" i="437"/>
  <c r="X124" i="437" s="1"/>
  <c r="W93" i="437"/>
  <c r="X93" i="437" s="1"/>
  <c r="W128" i="437"/>
  <c r="X128" i="437" s="1"/>
  <c r="W96" i="437"/>
  <c r="X96" i="437" s="1"/>
  <c r="W61" i="437"/>
  <c r="X61" i="437" s="1"/>
  <c r="W27" i="437"/>
  <c r="X27" i="437" s="1"/>
  <c r="W52" i="437"/>
  <c r="X52" i="437" s="1"/>
  <c r="W38" i="437"/>
  <c r="X38" i="437" s="1"/>
  <c r="W30" i="437"/>
  <c r="X30" i="437" s="1"/>
  <c r="W37" i="437"/>
  <c r="X37" i="437" s="1"/>
  <c r="W53" i="437"/>
  <c r="X53" i="437" s="1"/>
  <c r="W46" i="437"/>
  <c r="X46" i="437" s="1"/>
  <c r="W21" i="437"/>
  <c r="X21" i="437" s="1"/>
  <c r="AC21" i="437" s="1"/>
  <c r="W145" i="437"/>
  <c r="X145" i="437" s="1"/>
  <c r="W129" i="437"/>
  <c r="X129" i="437" s="1"/>
  <c r="W113" i="437"/>
  <c r="X113" i="437" s="1"/>
  <c r="W97" i="437"/>
  <c r="X97" i="437" s="1"/>
  <c r="W135" i="437"/>
  <c r="X135" i="437" s="1"/>
  <c r="W119" i="437"/>
  <c r="X119" i="437" s="1"/>
  <c r="W103" i="437"/>
  <c r="X103" i="437" s="1"/>
  <c r="W82" i="437"/>
  <c r="X82" i="437" s="1"/>
  <c r="W74" i="437"/>
  <c r="X74" i="437" s="1"/>
  <c r="W66" i="437"/>
  <c r="X66" i="437" s="1"/>
  <c r="W58" i="437"/>
  <c r="X58" i="437" s="1"/>
  <c r="W148" i="437"/>
  <c r="X148" i="437" s="1"/>
  <c r="W116" i="437"/>
  <c r="X116" i="437" s="1"/>
  <c r="W94" i="437"/>
  <c r="X94" i="437" s="1"/>
  <c r="W86" i="437"/>
  <c r="X86" i="437" s="1"/>
  <c r="W81" i="437"/>
  <c r="X81" i="437" s="1"/>
  <c r="W65" i="437"/>
  <c r="X65" i="437" s="1"/>
  <c r="W120" i="437"/>
  <c r="X120" i="437" s="1"/>
  <c r="W23" i="437"/>
  <c r="X23" i="437" s="1"/>
  <c r="W48" i="437"/>
  <c r="X48" i="437" s="1"/>
  <c r="W36" i="437"/>
  <c r="X36" i="437" s="1"/>
  <c r="W28" i="437"/>
  <c r="X28" i="437" s="1"/>
  <c r="W22" i="437"/>
  <c r="X22" i="437" s="1"/>
  <c r="W41" i="437"/>
  <c r="X41" i="437" s="1"/>
  <c r="W49" i="437"/>
  <c r="X49" i="437" s="1"/>
  <c r="W42" i="437"/>
  <c r="X42" i="437" s="1"/>
  <c r="W143" i="437"/>
  <c r="X143" i="437" s="1"/>
  <c r="W127" i="437"/>
  <c r="X127" i="437" s="1"/>
  <c r="W111" i="437"/>
  <c r="X111" i="437" s="1"/>
  <c r="W95" i="437"/>
  <c r="X95" i="437" s="1"/>
  <c r="W78" i="437"/>
  <c r="X78" i="437" s="1"/>
  <c r="W70" i="437"/>
  <c r="X70" i="437" s="1"/>
  <c r="W62" i="437"/>
  <c r="X62" i="437" s="1"/>
  <c r="W132" i="437"/>
  <c r="X132" i="437" s="1"/>
  <c r="W100" i="437"/>
  <c r="X100" i="437" s="1"/>
  <c r="W90" i="437"/>
  <c r="X90" i="437" s="1"/>
  <c r="W73" i="437"/>
  <c r="X73" i="437" s="1"/>
  <c r="W57" i="437"/>
  <c r="X57" i="437" s="1"/>
  <c r="W136" i="437"/>
  <c r="X136" i="437" s="1"/>
  <c r="W104" i="437"/>
  <c r="X104" i="437" s="1"/>
  <c r="W69" i="437"/>
  <c r="X69" i="437" s="1"/>
  <c r="W43" i="437"/>
  <c r="X43" i="437" s="1"/>
  <c r="W40" i="437"/>
  <c r="X40" i="437" s="1"/>
  <c r="W32" i="437"/>
  <c r="X32" i="437" s="1"/>
  <c r="W45" i="437"/>
  <c r="X45" i="437" s="1"/>
  <c r="W50" i="437"/>
  <c r="X50" i="437" s="1"/>
  <c r="W26" i="437"/>
  <c r="X26" i="437" s="1"/>
  <c r="W25" i="437"/>
  <c r="X25" i="437" s="1"/>
  <c r="W33" i="437"/>
  <c r="X33" i="437" s="1"/>
  <c r="Q98" i="449"/>
  <c r="R98" i="449" s="1"/>
  <c r="W31" i="437"/>
  <c r="X31" i="437" s="1"/>
  <c r="W134" i="437"/>
  <c r="X134" i="437" s="1"/>
  <c r="W118" i="437"/>
  <c r="X118" i="437" s="1"/>
  <c r="W102" i="437"/>
  <c r="X102" i="437" s="1"/>
  <c r="W137" i="437"/>
  <c r="X137" i="437" s="1"/>
  <c r="W121" i="437"/>
  <c r="X121" i="437" s="1"/>
  <c r="W105" i="437"/>
  <c r="X105" i="437" s="1"/>
  <c r="W67" i="437"/>
  <c r="X67" i="437" s="1"/>
  <c r="W89" i="437"/>
  <c r="X89" i="437" s="1"/>
  <c r="W76" i="437"/>
  <c r="X76" i="437" s="1"/>
  <c r="W39" i="437"/>
  <c r="X39" i="437" s="1"/>
  <c r="W68" i="437"/>
  <c r="X68" i="437" s="1"/>
  <c r="W51" i="437"/>
  <c r="X51" i="437" s="1"/>
  <c r="W80" i="437"/>
  <c r="X80" i="437" s="1"/>
  <c r="Q35" i="443"/>
  <c r="R35" i="443" s="1"/>
  <c r="Q72" i="448"/>
  <c r="R72" i="448" s="1"/>
  <c r="Q31" i="444"/>
  <c r="R31" i="444" s="1"/>
  <c r="Q88" i="448"/>
  <c r="R88" i="448" s="1"/>
  <c r="W88" i="436"/>
  <c r="X88" i="436" s="1"/>
  <c r="W24" i="436"/>
  <c r="X24" i="436" s="1"/>
  <c r="Q99" i="448"/>
  <c r="R99" i="448" s="1"/>
  <c r="W106" i="436"/>
  <c r="X106" i="436" s="1"/>
  <c r="W104" i="436"/>
  <c r="X104" i="436" s="1"/>
  <c r="W112" i="436"/>
  <c r="X112" i="436" s="1"/>
  <c r="W46" i="436"/>
  <c r="X46" i="436" s="1"/>
  <c r="W30" i="436"/>
  <c r="X30" i="436" s="1"/>
  <c r="W74" i="436"/>
  <c r="X74" i="436" s="1"/>
  <c r="W58" i="436"/>
  <c r="X58" i="436" s="1"/>
  <c r="W39" i="436"/>
  <c r="X39" i="436" s="1"/>
  <c r="W23" i="436"/>
  <c r="X23" i="436" s="1"/>
  <c r="W59" i="436"/>
  <c r="X59" i="436" s="1"/>
  <c r="W75" i="436"/>
  <c r="X75" i="436" s="1"/>
  <c r="W89" i="436"/>
  <c r="X89" i="436" s="1"/>
  <c r="W97" i="436"/>
  <c r="X97" i="436" s="1"/>
  <c r="W121" i="436"/>
  <c r="X121" i="436" s="1"/>
  <c r="W145" i="436"/>
  <c r="X145" i="436" s="1"/>
  <c r="W120" i="436"/>
  <c r="X120" i="436" s="1"/>
  <c r="W42" i="436"/>
  <c r="X42" i="436" s="1"/>
  <c r="W26" i="436"/>
  <c r="X26" i="436" s="1"/>
  <c r="W35" i="436"/>
  <c r="X35" i="436" s="1"/>
  <c r="W63" i="436"/>
  <c r="X63" i="436" s="1"/>
  <c r="W79" i="436"/>
  <c r="X79" i="436" s="1"/>
  <c r="W91" i="436"/>
  <c r="X91" i="436" s="1"/>
  <c r="W123" i="436"/>
  <c r="X123" i="436" s="1"/>
  <c r="W81" i="436"/>
  <c r="X81" i="436" s="1"/>
  <c r="W49" i="436"/>
  <c r="X49" i="436" s="1"/>
  <c r="W78" i="436"/>
  <c r="X78" i="436" s="1"/>
  <c r="W136" i="436"/>
  <c r="X136" i="436" s="1"/>
  <c r="W36" i="436"/>
  <c r="X36" i="436" s="1"/>
  <c r="W148" i="436"/>
  <c r="X148" i="436" s="1"/>
  <c r="W132" i="436"/>
  <c r="X132" i="436" s="1"/>
  <c r="W116" i="436"/>
  <c r="X116" i="436" s="1"/>
  <c r="W100" i="436"/>
  <c r="X100" i="436" s="1"/>
  <c r="W38" i="436"/>
  <c r="X38" i="436" s="1"/>
  <c r="W22" i="436"/>
  <c r="X22" i="436" s="1"/>
  <c r="W82" i="436"/>
  <c r="X82" i="436" s="1"/>
  <c r="W66" i="436"/>
  <c r="X66" i="436" s="1"/>
  <c r="W50" i="436"/>
  <c r="X50" i="436" s="1"/>
  <c r="W31" i="436"/>
  <c r="X31" i="436" s="1"/>
  <c r="W51" i="436"/>
  <c r="X51" i="436" s="1"/>
  <c r="W67" i="436"/>
  <c r="X67" i="436" s="1"/>
  <c r="W83" i="436"/>
  <c r="X83" i="436" s="1"/>
  <c r="W93" i="436"/>
  <c r="X93" i="436" s="1"/>
  <c r="W101" i="436"/>
  <c r="X101" i="436" s="1"/>
  <c r="W109" i="436"/>
  <c r="X109" i="436" s="1"/>
  <c r="W117" i="436"/>
  <c r="X117" i="436" s="1"/>
  <c r="W33" i="436"/>
  <c r="X33" i="436" s="1"/>
  <c r="W62" i="436"/>
  <c r="X62" i="436" s="1"/>
  <c r="W73" i="436"/>
  <c r="X73" i="436" s="1"/>
  <c r="W70" i="436"/>
  <c r="X70" i="436" s="1"/>
  <c r="W32" i="436"/>
  <c r="X32" i="436" s="1"/>
  <c r="W96" i="436"/>
  <c r="X96" i="436" s="1"/>
  <c r="W28" i="436"/>
  <c r="X28" i="436" s="1"/>
  <c r="W122" i="436"/>
  <c r="X122" i="436" s="1"/>
  <c r="W34" i="436"/>
  <c r="X34" i="436" s="1"/>
  <c r="W20" i="436"/>
  <c r="X20" i="436" s="1"/>
  <c r="AC20" i="436" s="1"/>
  <c r="W77" i="436"/>
  <c r="X77" i="436" s="1"/>
  <c r="W61" i="436"/>
  <c r="X61" i="436" s="1"/>
  <c r="W43" i="436"/>
  <c r="X43" i="436" s="1"/>
  <c r="W27" i="436"/>
  <c r="X27" i="436" s="1"/>
  <c r="W55" i="436"/>
  <c r="X55" i="436" s="1"/>
  <c r="W71" i="436"/>
  <c r="X71" i="436" s="1"/>
  <c r="W54" i="436"/>
  <c r="X54" i="436" s="1"/>
  <c r="W47" i="436"/>
  <c r="X47" i="436" s="1"/>
  <c r="W40" i="436"/>
  <c r="X40" i="436" s="1"/>
  <c r="W138" i="436"/>
  <c r="X138" i="436" s="1"/>
  <c r="W144" i="436"/>
  <c r="X144" i="436" s="1"/>
  <c r="W90" i="436"/>
  <c r="X90" i="436" s="1"/>
  <c r="W37" i="436"/>
  <c r="X37" i="436" s="1"/>
  <c r="W45" i="436"/>
  <c r="X45" i="436" s="1"/>
  <c r="W21" i="436"/>
  <c r="X21" i="436" s="1"/>
  <c r="W41" i="436"/>
  <c r="X41" i="436" s="1"/>
  <c r="W25" i="436"/>
  <c r="X25" i="436" s="1"/>
  <c r="W44" i="436"/>
  <c r="X44" i="436" s="1"/>
  <c r="W29" i="436"/>
  <c r="X29" i="436" s="1"/>
  <c r="W65" i="436"/>
  <c r="X65" i="436" s="1"/>
  <c r="W140" i="436"/>
  <c r="X140" i="436" s="1"/>
  <c r="W124" i="436"/>
  <c r="X124" i="436" s="1"/>
  <c r="W108" i="436"/>
  <c r="X108" i="436" s="1"/>
  <c r="W92" i="436"/>
  <c r="X92" i="436" s="1"/>
  <c r="W64" i="436"/>
  <c r="X64" i="436" s="1"/>
  <c r="W80" i="436"/>
  <c r="X80" i="436" s="1"/>
  <c r="W105" i="436"/>
  <c r="X105" i="436" s="1"/>
  <c r="W113" i="436"/>
  <c r="X113" i="436" s="1"/>
  <c r="W129" i="436"/>
  <c r="X129" i="436" s="1"/>
  <c r="W137" i="436"/>
  <c r="X137" i="436" s="1"/>
  <c r="W107" i="436"/>
  <c r="X107" i="436" s="1"/>
  <c r="W139" i="436"/>
  <c r="X139" i="436" s="1"/>
  <c r="Q58" i="444"/>
  <c r="R58" i="444" s="1"/>
  <c r="Q47" i="449"/>
  <c r="R47" i="449" s="1"/>
  <c r="W83" i="435"/>
  <c r="X83" i="435" s="1"/>
  <c r="W67" i="435"/>
  <c r="X67" i="435" s="1"/>
  <c r="W51" i="435"/>
  <c r="X51" i="435" s="1"/>
  <c r="W35" i="435"/>
  <c r="X35" i="435" s="1"/>
  <c r="W140" i="435"/>
  <c r="X140" i="435" s="1"/>
  <c r="W124" i="435"/>
  <c r="X124" i="435" s="1"/>
  <c r="Q39" i="449"/>
  <c r="R39" i="449" s="1"/>
  <c r="W68" i="435"/>
  <c r="X68" i="435" s="1"/>
  <c r="W49" i="435"/>
  <c r="X49" i="435" s="1"/>
  <c r="W26" i="435"/>
  <c r="X26" i="435" s="1"/>
  <c r="W62" i="435"/>
  <c r="X62" i="435" s="1"/>
  <c r="W80" i="435"/>
  <c r="X80" i="435" s="1"/>
  <c r="W61" i="435"/>
  <c r="X61" i="435" s="1"/>
  <c r="W38" i="435"/>
  <c r="X38" i="435" s="1"/>
  <c r="W97" i="435"/>
  <c r="X97" i="435" s="1"/>
  <c r="W76" i="435"/>
  <c r="X76" i="435" s="1"/>
  <c r="W57" i="435"/>
  <c r="X57" i="435" s="1"/>
  <c r="W34" i="435"/>
  <c r="X34" i="435" s="1"/>
  <c r="W46" i="435"/>
  <c r="X46" i="435" s="1"/>
  <c r="W86" i="435"/>
  <c r="X86" i="435" s="1"/>
  <c r="Q86" i="444"/>
  <c r="R86" i="444" s="1"/>
  <c r="W45" i="435"/>
  <c r="X45" i="435" s="1"/>
  <c r="W33" i="435"/>
  <c r="X33" i="435" s="1"/>
  <c r="W146" i="435"/>
  <c r="X146" i="435" s="1"/>
  <c r="W138" i="435"/>
  <c r="X138" i="435" s="1"/>
  <c r="W130" i="435"/>
  <c r="X130" i="435" s="1"/>
  <c r="W122" i="435"/>
  <c r="X122" i="435" s="1"/>
  <c r="W114" i="435"/>
  <c r="X114" i="435" s="1"/>
  <c r="W106" i="435"/>
  <c r="X106" i="435" s="1"/>
  <c r="W112" i="435"/>
  <c r="X112" i="435" s="1"/>
  <c r="W75" i="435"/>
  <c r="X75" i="435" s="1"/>
  <c r="W59" i="435"/>
  <c r="X59" i="435" s="1"/>
  <c r="W43" i="435"/>
  <c r="X43" i="435" s="1"/>
  <c r="W27" i="435"/>
  <c r="X27" i="435" s="1"/>
  <c r="W132" i="435"/>
  <c r="X132" i="435" s="1"/>
  <c r="W116" i="435"/>
  <c r="X116" i="435" s="1"/>
  <c r="W82" i="435"/>
  <c r="X82" i="435" s="1"/>
  <c r="Q26" i="444"/>
  <c r="R26" i="444" s="1"/>
  <c r="Q126" i="444"/>
  <c r="R126" i="444" s="1"/>
  <c r="W74" i="435"/>
  <c r="X74" i="435" s="1"/>
  <c r="W108" i="435"/>
  <c r="X108" i="435" s="1"/>
  <c r="W111" i="435"/>
  <c r="X111" i="435" s="1"/>
  <c r="W71" i="435"/>
  <c r="X71" i="435" s="1"/>
  <c r="W55" i="435"/>
  <c r="X55" i="435" s="1"/>
  <c r="W39" i="435"/>
  <c r="X39" i="435" s="1"/>
  <c r="W23" i="435"/>
  <c r="X23" i="435" s="1"/>
  <c r="W41" i="435"/>
  <c r="X41" i="435" s="1"/>
  <c r="W22" i="435"/>
  <c r="X22" i="435" s="1"/>
  <c r="W98" i="435"/>
  <c r="X98" i="435" s="1"/>
  <c r="W79" i="435"/>
  <c r="X79" i="435" s="1"/>
  <c r="W63" i="435"/>
  <c r="X63" i="435" s="1"/>
  <c r="W47" i="435"/>
  <c r="X47" i="435" s="1"/>
  <c r="W31" i="435"/>
  <c r="X31" i="435" s="1"/>
  <c r="W21" i="435"/>
  <c r="X21" i="435" s="1"/>
  <c r="AC21" i="435" s="1"/>
  <c r="Q65" i="448"/>
  <c r="R65" i="448" s="1"/>
  <c r="Q103" i="449"/>
  <c r="R103" i="449" s="1"/>
  <c r="W77" i="435"/>
  <c r="X77" i="435" s="1"/>
  <c r="W52" i="435"/>
  <c r="X52" i="435" s="1"/>
  <c r="W72" i="435"/>
  <c r="X72" i="435" s="1"/>
  <c r="W65" i="435"/>
  <c r="X65" i="435" s="1"/>
  <c r="W42" i="435"/>
  <c r="X42" i="435" s="1"/>
  <c r="W53" i="435"/>
  <c r="X53" i="435" s="1"/>
  <c r="W54" i="435"/>
  <c r="X54" i="435" s="1"/>
  <c r="W32" i="435"/>
  <c r="X32" i="435" s="1"/>
  <c r="W73" i="435"/>
  <c r="X73" i="435" s="1"/>
  <c r="W50" i="435"/>
  <c r="X50" i="435" s="1"/>
  <c r="W78" i="435"/>
  <c r="X78" i="435" s="1"/>
  <c r="W81" i="435"/>
  <c r="X81" i="435" s="1"/>
  <c r="W24" i="435"/>
  <c r="X24" i="435" s="1"/>
  <c r="W84" i="435"/>
  <c r="X84" i="435" s="1"/>
  <c r="W58" i="435"/>
  <c r="X58" i="435" s="1"/>
  <c r="W36" i="435"/>
  <c r="X36" i="435" s="1"/>
  <c r="W37" i="435"/>
  <c r="X37" i="435" s="1"/>
  <c r="W70" i="435"/>
  <c r="X70" i="435" s="1"/>
  <c r="W48" i="435"/>
  <c r="X48" i="435" s="1"/>
  <c r="W29" i="435"/>
  <c r="X29" i="435" s="1"/>
  <c r="W87" i="435"/>
  <c r="X87" i="435" s="1"/>
  <c r="W66" i="435"/>
  <c r="X66" i="435" s="1"/>
  <c r="W44" i="435"/>
  <c r="X44" i="435" s="1"/>
  <c r="W25" i="435"/>
  <c r="X25" i="435" s="1"/>
  <c r="W69" i="435"/>
  <c r="X69" i="435" s="1"/>
  <c r="W30" i="435"/>
  <c r="X30" i="435" s="1"/>
  <c r="Q75" i="443"/>
  <c r="R75" i="443" s="1"/>
  <c r="W94" i="435"/>
  <c r="X94" i="435" s="1"/>
  <c r="W20" i="435"/>
  <c r="X20" i="435" s="1"/>
  <c r="AC20" i="435" s="1"/>
  <c r="W40" i="435"/>
  <c r="X40" i="435" s="1"/>
  <c r="W85" i="435"/>
  <c r="X85" i="435" s="1"/>
  <c r="W60" i="435"/>
  <c r="X60" i="435" s="1"/>
  <c r="W56" i="435"/>
  <c r="X56" i="435" s="1"/>
  <c r="W64" i="435"/>
  <c r="X64" i="435" s="1"/>
  <c r="W28" i="435"/>
  <c r="X28" i="435" s="1"/>
  <c r="W88" i="435"/>
  <c r="X88" i="435" s="1"/>
  <c r="Q61" i="439"/>
  <c r="R61" i="439" s="1"/>
  <c r="Q89" i="438"/>
  <c r="R89" i="438" s="1"/>
  <c r="Q74" i="439"/>
  <c r="R74" i="439" s="1"/>
  <c r="Q88" i="439"/>
  <c r="R88" i="439" s="1"/>
  <c r="Q98" i="439"/>
  <c r="R98" i="439" s="1"/>
  <c r="Q127" i="438"/>
  <c r="R127" i="438" s="1"/>
  <c r="Q89" i="439"/>
  <c r="R89" i="439" s="1"/>
  <c r="Q34" i="439"/>
  <c r="R34" i="439" s="1"/>
  <c r="W96" i="435"/>
  <c r="X96" i="435" s="1"/>
  <c r="Q71" i="439"/>
  <c r="R71" i="439" s="1"/>
  <c r="Q41" i="439"/>
  <c r="R41" i="439" s="1"/>
  <c r="Q22" i="439"/>
  <c r="R22" i="439" s="1"/>
  <c r="Q109" i="438"/>
  <c r="R109" i="438" s="1"/>
  <c r="Q86" i="439"/>
  <c r="R86" i="439" s="1"/>
  <c r="Q37" i="439"/>
  <c r="R37" i="439" s="1"/>
  <c r="Q72" i="439"/>
  <c r="R72" i="439" s="1"/>
  <c r="W91" i="435"/>
  <c r="X91" i="435" s="1"/>
  <c r="Q32" i="439"/>
  <c r="R32" i="439" s="1"/>
  <c r="Q103" i="439"/>
  <c r="R103" i="439" s="1"/>
  <c r="Q112" i="439"/>
  <c r="R112" i="439" s="1"/>
  <c r="Q114" i="438"/>
  <c r="R114" i="438" s="1"/>
  <c r="Q86" i="438"/>
  <c r="R86" i="438" s="1"/>
  <c r="Q140" i="439"/>
  <c r="R140" i="439" s="1"/>
  <c r="W107" i="435"/>
  <c r="X107" i="435" s="1"/>
  <c r="W142" i="435"/>
  <c r="X142" i="435" s="1"/>
  <c r="W134" i="435"/>
  <c r="X134" i="435" s="1"/>
  <c r="W126" i="435"/>
  <c r="X126" i="435" s="1"/>
  <c r="W118" i="435"/>
  <c r="X118" i="435" s="1"/>
  <c r="W110" i="435"/>
  <c r="X110" i="435" s="1"/>
  <c r="W102" i="435"/>
  <c r="X102" i="435" s="1"/>
  <c r="L20" i="435"/>
  <c r="M20" i="435" s="1"/>
  <c r="W136" i="435"/>
  <c r="X136" i="435" s="1"/>
  <c r="W143" i="435"/>
  <c r="X143" i="435" s="1"/>
  <c r="W135" i="435"/>
  <c r="X135" i="435" s="1"/>
  <c r="W127" i="435"/>
  <c r="X127" i="435" s="1"/>
  <c r="W119" i="435"/>
  <c r="X119" i="435" s="1"/>
  <c r="W103" i="435"/>
  <c r="X103" i="435" s="1"/>
  <c r="AB20" i="435"/>
  <c r="Q100" i="448"/>
  <c r="R100" i="448" s="1"/>
  <c r="Q68" i="448"/>
  <c r="R68" i="448" s="1"/>
  <c r="Q58" i="448"/>
  <c r="R58" i="448" s="1"/>
  <c r="Q119" i="449"/>
  <c r="R119" i="449" s="1"/>
  <c r="Q107" i="449"/>
  <c r="R107" i="449" s="1"/>
  <c r="Q33" i="449"/>
  <c r="R33" i="449" s="1"/>
  <c r="Q84" i="448"/>
  <c r="R84" i="448" s="1"/>
  <c r="Q46" i="448"/>
  <c r="R46" i="448" s="1"/>
  <c r="Q55" i="449"/>
  <c r="R55" i="449" s="1"/>
  <c r="Q110" i="449"/>
  <c r="R110" i="449" s="1"/>
  <c r="Q114" i="449"/>
  <c r="R114" i="449" s="1"/>
  <c r="Q95" i="449"/>
  <c r="R95" i="449" s="1"/>
  <c r="Q91" i="449"/>
  <c r="R91" i="449" s="1"/>
  <c r="Q128" i="449"/>
  <c r="R128" i="449" s="1"/>
  <c r="Q79" i="448"/>
  <c r="R79" i="448" s="1"/>
  <c r="Q47" i="448"/>
  <c r="R47" i="448" s="1"/>
  <c r="Q124" i="448"/>
  <c r="R124" i="448" s="1"/>
  <c r="Q56" i="448"/>
  <c r="R56" i="448" s="1"/>
  <c r="Q120" i="448"/>
  <c r="R120" i="448" s="1"/>
  <c r="Q37" i="449"/>
  <c r="R37" i="449" s="1"/>
  <c r="Q31" i="448"/>
  <c r="R31" i="448" s="1"/>
  <c r="Q23" i="448"/>
  <c r="R23" i="448" s="1"/>
  <c r="Q59" i="449"/>
  <c r="R59" i="449" s="1"/>
  <c r="Q81" i="449"/>
  <c r="R81" i="449" s="1"/>
  <c r="Q126" i="449"/>
  <c r="R126" i="449" s="1"/>
  <c r="Q135" i="449"/>
  <c r="R135" i="449" s="1"/>
  <c r="Q29" i="449"/>
  <c r="R29" i="449" s="1"/>
  <c r="Q67" i="448"/>
  <c r="R67" i="448" s="1"/>
  <c r="Q51" i="448"/>
  <c r="R51" i="448" s="1"/>
  <c r="Q93" i="448"/>
  <c r="R93" i="448" s="1"/>
  <c r="Q118" i="448"/>
  <c r="R118" i="448" s="1"/>
  <c r="Q80" i="448"/>
  <c r="R80" i="448" s="1"/>
  <c r="Q25" i="449"/>
  <c r="R25" i="449" s="1"/>
  <c r="Q87" i="448"/>
  <c r="R87" i="448" s="1"/>
  <c r="Q89" i="449"/>
  <c r="R89" i="449" s="1"/>
  <c r="Q85" i="449"/>
  <c r="R85" i="449" s="1"/>
  <c r="Q118" i="449"/>
  <c r="R118" i="449" s="1"/>
  <c r="Q140" i="449"/>
  <c r="R140" i="449" s="1"/>
  <c r="Q77" i="448"/>
  <c r="R77" i="448" s="1"/>
  <c r="Q135" i="448"/>
  <c r="R135" i="448" s="1"/>
  <c r="Q116" i="449"/>
  <c r="R116" i="449" s="1"/>
  <c r="Q26" i="449"/>
  <c r="R26" i="449" s="1"/>
  <c r="Q24" i="449"/>
  <c r="R24" i="449" s="1"/>
  <c r="Q63" i="448"/>
  <c r="R63" i="448" s="1"/>
  <c r="Q103" i="448"/>
  <c r="R103" i="448" s="1"/>
  <c r="Q130" i="448"/>
  <c r="R130" i="448" s="1"/>
  <c r="Q76" i="448"/>
  <c r="R76" i="448" s="1"/>
  <c r="Q41" i="449"/>
  <c r="R41" i="449" s="1"/>
  <c r="Q93" i="449"/>
  <c r="R93" i="449" s="1"/>
  <c r="Q111" i="449"/>
  <c r="R111" i="449" s="1"/>
  <c r="Q115" i="449"/>
  <c r="R115" i="449" s="1"/>
  <c r="Q143" i="449"/>
  <c r="R143" i="449" s="1"/>
  <c r="Q136" i="449"/>
  <c r="R136" i="449" s="1"/>
  <c r="Q38" i="449"/>
  <c r="R38" i="449" s="1"/>
  <c r="Q22" i="449"/>
  <c r="R22" i="449" s="1"/>
  <c r="Q123" i="448"/>
  <c r="R123" i="448" s="1"/>
  <c r="Q59" i="448"/>
  <c r="R59" i="448" s="1"/>
  <c r="Q23" i="449"/>
  <c r="R23" i="449" s="1"/>
  <c r="Q66" i="448"/>
  <c r="R66" i="448" s="1"/>
  <c r="Q50" i="448"/>
  <c r="R50" i="448" s="1"/>
  <c r="Q20" i="449"/>
  <c r="R20" i="449" s="1"/>
  <c r="Q104" i="448"/>
  <c r="R104" i="448" s="1"/>
  <c r="Q115" i="448"/>
  <c r="R115" i="448" s="1"/>
  <c r="Q45" i="449"/>
  <c r="R45" i="449" s="1"/>
  <c r="Q77" i="449"/>
  <c r="R77" i="449" s="1"/>
  <c r="Q62" i="449"/>
  <c r="R62" i="449" s="1"/>
  <c r="Q54" i="449"/>
  <c r="R54" i="449" s="1"/>
  <c r="Q64" i="449"/>
  <c r="R64" i="449" s="1"/>
  <c r="Q80" i="449"/>
  <c r="R80" i="449" s="1"/>
  <c r="Q130" i="449"/>
  <c r="R130" i="449" s="1"/>
  <c r="Q75" i="449"/>
  <c r="R75" i="449" s="1"/>
  <c r="Q97" i="449"/>
  <c r="R97" i="449" s="1"/>
  <c r="Q122" i="449"/>
  <c r="R122" i="449" s="1"/>
  <c r="Q129" i="449"/>
  <c r="R129" i="449" s="1"/>
  <c r="Q134" i="449"/>
  <c r="R134" i="449" s="1"/>
  <c r="Q125" i="449"/>
  <c r="R125" i="449" s="1"/>
  <c r="Q16" i="448"/>
  <c r="R16" i="448" s="1"/>
  <c r="W16" i="448" s="1"/>
  <c r="Q19" i="448"/>
  <c r="R19" i="448" s="1"/>
  <c r="Q24" i="448"/>
  <c r="R24" i="448" s="1"/>
  <c r="Q32" i="448"/>
  <c r="R32" i="448" s="1"/>
  <c r="Q41" i="448"/>
  <c r="R41" i="448" s="1"/>
  <c r="Q94" i="448"/>
  <c r="R94" i="448" s="1"/>
  <c r="Q97" i="448"/>
  <c r="R97" i="448" s="1"/>
  <c r="Q101" i="448"/>
  <c r="R101" i="448" s="1"/>
  <c r="Q132" i="448"/>
  <c r="R132" i="448" s="1"/>
  <c r="Q141" i="448"/>
  <c r="R141" i="448" s="1"/>
  <c r="Q124" i="449"/>
  <c r="R124" i="449" s="1"/>
  <c r="Q131" i="449"/>
  <c r="R131" i="449" s="1"/>
  <c r="Q87" i="449"/>
  <c r="R87" i="449" s="1"/>
  <c r="Q106" i="449"/>
  <c r="R106" i="449" s="1"/>
  <c r="Q18" i="449"/>
  <c r="R18" i="449" s="1"/>
  <c r="Q35" i="449"/>
  <c r="R35" i="449" s="1"/>
  <c r="Q17" i="449"/>
  <c r="R17" i="449" s="1"/>
  <c r="W17" i="449" s="1"/>
  <c r="Q21" i="449"/>
  <c r="R21" i="449" s="1"/>
  <c r="Q112" i="448"/>
  <c r="R112" i="448" s="1"/>
  <c r="Q45" i="448"/>
  <c r="R45" i="448" s="1"/>
  <c r="Q73" i="448"/>
  <c r="R73" i="448" s="1"/>
  <c r="Q48" i="448"/>
  <c r="R48" i="448" s="1"/>
  <c r="Q83" i="448"/>
  <c r="R83" i="448" s="1"/>
  <c r="Q35" i="448"/>
  <c r="R35" i="448" s="1"/>
  <c r="Q27" i="448"/>
  <c r="R27" i="448" s="1"/>
  <c r="Q54" i="448"/>
  <c r="R54" i="448" s="1"/>
  <c r="Q74" i="448"/>
  <c r="R74" i="448" s="1"/>
  <c r="Q61" i="449"/>
  <c r="R61" i="449" s="1"/>
  <c r="Q57" i="449"/>
  <c r="R57" i="449" s="1"/>
  <c r="Q51" i="449"/>
  <c r="R51" i="449" s="1"/>
  <c r="W43" i="445"/>
  <c r="X43" i="445" s="1"/>
  <c r="Q110" i="448"/>
  <c r="R110" i="448" s="1"/>
  <c r="Q128" i="448"/>
  <c r="R128" i="448" s="1"/>
  <c r="Q123" i="449"/>
  <c r="R123" i="449" s="1"/>
  <c r="Q127" i="448"/>
  <c r="R127" i="448" s="1"/>
  <c r="Q31" i="449"/>
  <c r="R31" i="449" s="1"/>
  <c r="Q119" i="448"/>
  <c r="R119" i="448" s="1"/>
  <c r="Q142" i="448"/>
  <c r="R142" i="448" s="1"/>
  <c r="Q61" i="448"/>
  <c r="R61" i="448" s="1"/>
  <c r="Q16" i="449"/>
  <c r="R16" i="449" s="1"/>
  <c r="W16" i="449" s="1"/>
  <c r="Q69" i="448"/>
  <c r="R69" i="448" s="1"/>
  <c r="Q94" i="449"/>
  <c r="R94" i="449" s="1"/>
  <c r="Q64" i="448"/>
  <c r="R64" i="448" s="1"/>
  <c r="W149" i="447"/>
  <c r="X149" i="447" s="1"/>
  <c r="W145" i="447"/>
  <c r="X145" i="447" s="1"/>
  <c r="W141" i="447"/>
  <c r="X141" i="447" s="1"/>
  <c r="W137" i="447"/>
  <c r="X137" i="447" s="1"/>
  <c r="W133" i="447"/>
  <c r="X133" i="447" s="1"/>
  <c r="W129" i="447"/>
  <c r="X129" i="447" s="1"/>
  <c r="W125" i="447"/>
  <c r="X125" i="447" s="1"/>
  <c r="W121" i="447"/>
  <c r="X121" i="447" s="1"/>
  <c r="W117" i="447"/>
  <c r="X117" i="447" s="1"/>
  <c r="W113" i="447"/>
  <c r="X113" i="447" s="1"/>
  <c r="W109" i="447"/>
  <c r="X109" i="447" s="1"/>
  <c r="W105" i="447"/>
  <c r="X105" i="447" s="1"/>
  <c r="Q32" i="449"/>
  <c r="R32" i="449" s="1"/>
  <c r="Q92" i="448"/>
  <c r="R92" i="448" s="1"/>
  <c r="W143" i="446"/>
  <c r="X143" i="446" s="1"/>
  <c r="W106" i="446"/>
  <c r="X106" i="446" s="1"/>
  <c r="W32" i="446"/>
  <c r="X32" i="446" s="1"/>
  <c r="AB21" i="445"/>
  <c r="L21" i="445"/>
  <c r="M21" i="445" s="1"/>
  <c r="N21" i="445"/>
  <c r="O21" i="445" s="1"/>
  <c r="AA22" i="445"/>
  <c r="W34" i="445"/>
  <c r="X34" i="445" s="1"/>
  <c r="W30" i="445"/>
  <c r="X30" i="445" s="1"/>
  <c r="W50" i="445"/>
  <c r="X50" i="445" s="1"/>
  <c r="Q96" i="449"/>
  <c r="R96" i="449" s="1"/>
  <c r="W31" i="445"/>
  <c r="X31" i="445" s="1"/>
  <c r="W63" i="445"/>
  <c r="X63" i="445" s="1"/>
  <c r="W79" i="445"/>
  <c r="X79" i="445" s="1"/>
  <c r="Q46" i="449"/>
  <c r="R46" i="449" s="1"/>
  <c r="Q120" i="449"/>
  <c r="R120" i="449" s="1"/>
  <c r="Q82" i="449"/>
  <c r="R82" i="449" s="1"/>
  <c r="Q99" i="449"/>
  <c r="R99" i="449" s="1"/>
  <c r="Q30" i="449"/>
  <c r="R30" i="449" s="1"/>
  <c r="Q136" i="448"/>
  <c r="R136" i="448" s="1"/>
  <c r="Q131" i="448"/>
  <c r="R131" i="448" s="1"/>
  <c r="Q114" i="448"/>
  <c r="R114" i="448" s="1"/>
  <c r="U17" i="449"/>
  <c r="T18" i="449"/>
  <c r="Q108" i="448"/>
  <c r="R108" i="448" s="1"/>
  <c r="Q134" i="448"/>
  <c r="R134" i="448" s="1"/>
  <c r="Q27" i="449"/>
  <c r="R27" i="449" s="1"/>
  <c r="Q53" i="448"/>
  <c r="R53" i="448" s="1"/>
  <c r="W147" i="446"/>
  <c r="X147" i="446" s="1"/>
  <c r="W107" i="446"/>
  <c r="X107" i="446" s="1"/>
  <c r="W145" i="445"/>
  <c r="X145" i="445" s="1"/>
  <c r="W98" i="445"/>
  <c r="X98" i="445" s="1"/>
  <c r="N21" i="447"/>
  <c r="O21" i="447" s="1"/>
  <c r="AA22" i="447"/>
  <c r="AB21" i="447"/>
  <c r="L21" i="447"/>
  <c r="M21" i="447" s="1"/>
  <c r="W42" i="447"/>
  <c r="X42" i="447" s="1"/>
  <c r="W87" i="446"/>
  <c r="X87" i="446" s="1"/>
  <c r="W58" i="445"/>
  <c r="X58" i="445" s="1"/>
  <c r="Q113" i="449"/>
  <c r="R113" i="449" s="1"/>
  <c r="W139" i="446"/>
  <c r="X139" i="446" s="1"/>
  <c r="W138" i="446"/>
  <c r="X138" i="446" s="1"/>
  <c r="Q84" i="449"/>
  <c r="R84" i="449" s="1"/>
  <c r="Q129" i="448"/>
  <c r="R129" i="448" s="1"/>
  <c r="Q127" i="449"/>
  <c r="R127" i="449" s="1"/>
  <c r="Q112" i="449"/>
  <c r="R112" i="449" s="1"/>
  <c r="Q144" i="449"/>
  <c r="R144" i="449" s="1"/>
  <c r="Q90" i="449"/>
  <c r="R90" i="449" s="1"/>
  <c r="Q139" i="449"/>
  <c r="R139" i="449" s="1"/>
  <c r="Q109" i="449"/>
  <c r="R109" i="449" s="1"/>
  <c r="Q83" i="449"/>
  <c r="R83" i="449" s="1"/>
  <c r="Q19" i="449"/>
  <c r="R19" i="449" s="1"/>
  <c r="Q116" i="448"/>
  <c r="R116" i="448" s="1"/>
  <c r="Q109" i="448"/>
  <c r="R109" i="448" s="1"/>
  <c r="Q52" i="448"/>
  <c r="R52" i="448" s="1"/>
  <c r="Q139" i="448"/>
  <c r="R139" i="448" s="1"/>
  <c r="Q57" i="448"/>
  <c r="R57" i="448" s="1"/>
  <c r="Q100" i="449"/>
  <c r="R100" i="449" s="1"/>
  <c r="Q37" i="448"/>
  <c r="R37" i="448" s="1"/>
  <c r="Q29" i="448"/>
  <c r="R29" i="448" s="1"/>
  <c r="Q96" i="448"/>
  <c r="R96" i="448" s="1"/>
  <c r="W94" i="446"/>
  <c r="X94" i="446" s="1"/>
  <c r="W122" i="446"/>
  <c r="X122" i="446" s="1"/>
  <c r="AB22" i="446"/>
  <c r="L22" i="446"/>
  <c r="M22" i="446" s="1"/>
  <c r="N22" i="446"/>
  <c r="O22" i="446" s="1"/>
  <c r="AA23" i="446"/>
  <c r="W62" i="445"/>
  <c r="X62" i="445" s="1"/>
  <c r="W109" i="446"/>
  <c r="X109" i="446" s="1"/>
  <c r="W93" i="446"/>
  <c r="X93" i="446" s="1"/>
  <c r="W66" i="447"/>
  <c r="X66" i="447" s="1"/>
  <c r="W66" i="446"/>
  <c r="X66" i="446" s="1"/>
  <c r="W42" i="446"/>
  <c r="X42" i="446" s="1"/>
  <c r="W30" i="446"/>
  <c r="X30" i="446" s="1"/>
  <c r="W86" i="445"/>
  <c r="X86" i="445" s="1"/>
  <c r="W56" i="445"/>
  <c r="X56" i="445" s="1"/>
  <c r="Q70" i="448"/>
  <c r="R70" i="448" s="1"/>
  <c r="W108" i="446"/>
  <c r="X108" i="446" s="1"/>
  <c r="W92" i="446"/>
  <c r="X92" i="446" s="1"/>
  <c r="W85" i="446"/>
  <c r="X85" i="446" s="1"/>
  <c r="W73" i="446"/>
  <c r="X73" i="446" s="1"/>
  <c r="W20" i="446"/>
  <c r="X20" i="446" s="1"/>
  <c r="AC20" i="446" s="1"/>
  <c r="W26" i="447"/>
  <c r="X26" i="447" s="1"/>
  <c r="W58" i="446"/>
  <c r="X58" i="446" s="1"/>
  <c r="W144" i="445"/>
  <c r="X144" i="445" s="1"/>
  <c r="W121" i="445"/>
  <c r="X121" i="445" s="1"/>
  <c r="W105" i="445"/>
  <c r="X105" i="445" s="1"/>
  <c r="W130" i="446"/>
  <c r="X130" i="446" s="1"/>
  <c r="W98" i="446"/>
  <c r="X98" i="446" s="1"/>
  <c r="X60" i="445"/>
  <c r="X114" i="445"/>
  <c r="W78" i="445"/>
  <c r="X78" i="445" s="1"/>
  <c r="Q92" i="449"/>
  <c r="R92" i="449" s="1"/>
  <c r="Q70" i="449"/>
  <c r="R70" i="449" s="1"/>
  <c r="Q66" i="449"/>
  <c r="R66" i="449" s="1"/>
  <c r="Q73" i="449"/>
  <c r="R73" i="449" s="1"/>
  <c r="Q104" i="449"/>
  <c r="R104" i="449" s="1"/>
  <c r="Q42" i="449"/>
  <c r="R42" i="449" s="1"/>
  <c r="Q50" i="449"/>
  <c r="R50" i="449" s="1"/>
  <c r="Q58" i="449"/>
  <c r="R58" i="449" s="1"/>
  <c r="Q72" i="449"/>
  <c r="R72" i="449" s="1"/>
  <c r="Q108" i="449"/>
  <c r="R108" i="449" s="1"/>
  <c r="Q67" i="449"/>
  <c r="R67" i="449" s="1"/>
  <c r="Q101" i="449"/>
  <c r="R101" i="449" s="1"/>
  <c r="Q141" i="449"/>
  <c r="R141" i="449" s="1"/>
  <c r="Q44" i="448"/>
  <c r="R44" i="448" s="1"/>
  <c r="Q40" i="448"/>
  <c r="R40" i="448" s="1"/>
  <c r="Q91" i="448"/>
  <c r="R91" i="448" s="1"/>
  <c r="Q17" i="448"/>
  <c r="R17" i="448" s="1"/>
  <c r="W17" i="448" s="1"/>
  <c r="Q21" i="448"/>
  <c r="R21" i="448" s="1"/>
  <c r="Q28" i="448"/>
  <c r="R28" i="448" s="1"/>
  <c r="Q36" i="448"/>
  <c r="R36" i="448" s="1"/>
  <c r="Q81" i="448"/>
  <c r="R81" i="448" s="1"/>
  <c r="Q122" i="448"/>
  <c r="R122" i="448" s="1"/>
  <c r="Q121" i="448"/>
  <c r="R121" i="448" s="1"/>
  <c r="Q113" i="448"/>
  <c r="R113" i="448" s="1"/>
  <c r="Q98" i="448"/>
  <c r="R98" i="448" s="1"/>
  <c r="Q138" i="448"/>
  <c r="R138" i="448" s="1"/>
  <c r="W145" i="446"/>
  <c r="X145" i="446" s="1"/>
  <c r="W39" i="446"/>
  <c r="X39" i="446" s="1"/>
  <c r="W74" i="447"/>
  <c r="X74" i="447" s="1"/>
  <c r="W70" i="446"/>
  <c r="X70" i="446" s="1"/>
  <c r="W46" i="446"/>
  <c r="X46" i="446" s="1"/>
  <c r="W34" i="446"/>
  <c r="X34" i="446" s="1"/>
  <c r="W137" i="445"/>
  <c r="X137" i="445" s="1"/>
  <c r="W129" i="445"/>
  <c r="X129" i="445" s="1"/>
  <c r="W76" i="445"/>
  <c r="X76" i="445" s="1"/>
  <c r="W24" i="445"/>
  <c r="X24" i="445" s="1"/>
  <c r="W62" i="447"/>
  <c r="X62" i="447" s="1"/>
  <c r="W30" i="447"/>
  <c r="X30" i="447" s="1"/>
  <c r="W104" i="447"/>
  <c r="X104" i="447" s="1"/>
  <c r="W144" i="446"/>
  <c r="X144" i="446" s="1"/>
  <c r="W128" i="446"/>
  <c r="X128" i="446" s="1"/>
  <c r="W112" i="446"/>
  <c r="X112" i="446" s="1"/>
  <c r="W96" i="446"/>
  <c r="X96" i="446" s="1"/>
  <c r="W77" i="446"/>
  <c r="X77" i="446" s="1"/>
  <c r="W62" i="446"/>
  <c r="X62" i="446" s="1"/>
  <c r="W120" i="445"/>
  <c r="X120" i="445" s="1"/>
  <c r="W110" i="445"/>
  <c r="X110" i="445" s="1"/>
  <c r="W115" i="446"/>
  <c r="X115" i="446" s="1"/>
  <c r="X123" i="445"/>
  <c r="W45" i="445"/>
  <c r="X45" i="445" s="1"/>
  <c r="W37" i="445"/>
  <c r="X37" i="445" s="1"/>
  <c r="W119" i="446"/>
  <c r="X119" i="446" s="1"/>
  <c r="W40" i="446"/>
  <c r="X40" i="446" s="1"/>
  <c r="W65" i="445"/>
  <c r="X65" i="445" s="1"/>
  <c r="W21" i="446"/>
  <c r="X21" i="446" s="1"/>
  <c r="AC21" i="446" s="1"/>
  <c r="W140" i="445"/>
  <c r="X140" i="445" s="1"/>
  <c r="W135" i="446"/>
  <c r="X135" i="446" s="1"/>
  <c r="W57" i="445"/>
  <c r="X57" i="445" s="1"/>
  <c r="W71" i="445"/>
  <c r="X71" i="445" s="1"/>
  <c r="Q69" i="449"/>
  <c r="R69" i="449" s="1"/>
  <c r="Q43" i="449"/>
  <c r="R43" i="449" s="1"/>
  <c r="Q137" i="449"/>
  <c r="R137" i="449" s="1"/>
  <c r="Q74" i="449"/>
  <c r="R74" i="449" s="1"/>
  <c r="Q44" i="449"/>
  <c r="R44" i="449" s="1"/>
  <c r="Q52" i="449"/>
  <c r="R52" i="449" s="1"/>
  <c r="Q60" i="449"/>
  <c r="R60" i="449" s="1"/>
  <c r="Q76" i="449"/>
  <c r="R76" i="449" s="1"/>
  <c r="Q121" i="449"/>
  <c r="R121" i="449" s="1"/>
  <c r="Q71" i="449"/>
  <c r="R71" i="449" s="1"/>
  <c r="Q117" i="449"/>
  <c r="R117" i="449" s="1"/>
  <c r="Q85" i="448"/>
  <c r="R85" i="448" s="1"/>
  <c r="Q111" i="448"/>
  <c r="R111" i="448" s="1"/>
  <c r="Q95" i="448"/>
  <c r="R95" i="448" s="1"/>
  <c r="Q18" i="448"/>
  <c r="R18" i="448" s="1"/>
  <c r="W18" i="448" s="1"/>
  <c r="Q22" i="448"/>
  <c r="R22" i="448" s="1"/>
  <c r="Q30" i="448"/>
  <c r="R30" i="448" s="1"/>
  <c r="Q38" i="448"/>
  <c r="R38" i="448" s="1"/>
  <c r="Q89" i="448"/>
  <c r="R89" i="448" s="1"/>
  <c r="Q86" i="448"/>
  <c r="R86" i="448" s="1"/>
  <c r="Q140" i="448"/>
  <c r="R140" i="448" s="1"/>
  <c r="Q126" i="448"/>
  <c r="R126" i="448" s="1"/>
  <c r="Q117" i="448"/>
  <c r="R117" i="448" s="1"/>
  <c r="Q125" i="448"/>
  <c r="R125" i="448" s="1"/>
  <c r="W31" i="446"/>
  <c r="X31" i="446" s="1"/>
  <c r="W58" i="447"/>
  <c r="X58" i="447" s="1"/>
  <c r="W86" i="446"/>
  <c r="X86" i="446" s="1"/>
  <c r="W78" i="446"/>
  <c r="X78" i="446" s="1"/>
  <c r="W97" i="445"/>
  <c r="X97" i="445" s="1"/>
  <c r="W89" i="445"/>
  <c r="X89" i="445" s="1"/>
  <c r="Q105" i="448"/>
  <c r="R105" i="448" s="1"/>
  <c r="W136" i="446"/>
  <c r="X136" i="446" s="1"/>
  <c r="W120" i="446"/>
  <c r="X120" i="446" s="1"/>
  <c r="W88" i="446"/>
  <c r="X88" i="446" s="1"/>
  <c r="T19" i="448"/>
  <c r="U18" i="448"/>
  <c r="W54" i="446"/>
  <c r="X54" i="446" s="1"/>
  <c r="W38" i="446"/>
  <c r="X38" i="446" s="1"/>
  <c r="W106" i="445"/>
  <c r="X106" i="445" s="1"/>
  <c r="W131" i="446"/>
  <c r="X131" i="446" s="1"/>
  <c r="W99" i="446"/>
  <c r="X99" i="446" s="1"/>
  <c r="W91" i="446"/>
  <c r="X91" i="446" s="1"/>
  <c r="W36" i="446"/>
  <c r="X36" i="446" s="1"/>
  <c r="W110" i="446"/>
  <c r="X110" i="446" s="1"/>
  <c r="W41" i="445"/>
  <c r="X41" i="445" s="1"/>
  <c r="W68" i="446"/>
  <c r="X68" i="446" s="1"/>
  <c r="W76" i="446"/>
  <c r="X76" i="446" s="1"/>
  <c r="W102" i="446"/>
  <c r="X102" i="446" s="1"/>
  <c r="W56" i="446"/>
  <c r="X56" i="446" s="1"/>
  <c r="W54" i="445"/>
  <c r="X54" i="445" s="1"/>
  <c r="W33" i="445"/>
  <c r="X33" i="445" s="1"/>
  <c r="W25" i="445"/>
  <c r="X25" i="445" s="1"/>
  <c r="W23" i="445"/>
  <c r="X23" i="445" s="1"/>
  <c r="Q78" i="449"/>
  <c r="R78" i="449" s="1"/>
  <c r="Q65" i="449"/>
  <c r="R65" i="449" s="1"/>
  <c r="Q40" i="449"/>
  <c r="R40" i="449" s="1"/>
  <c r="Q48" i="449"/>
  <c r="R48" i="449" s="1"/>
  <c r="Q56" i="449"/>
  <c r="R56" i="449" s="1"/>
  <c r="Q68" i="449"/>
  <c r="R68" i="449" s="1"/>
  <c r="Q88" i="449"/>
  <c r="R88" i="449" s="1"/>
  <c r="Q63" i="449"/>
  <c r="R63" i="449" s="1"/>
  <c r="Q79" i="449"/>
  <c r="R79" i="449" s="1"/>
  <c r="Q105" i="449"/>
  <c r="R105" i="449" s="1"/>
  <c r="Q145" i="449"/>
  <c r="R145" i="449" s="1"/>
  <c r="Q133" i="449"/>
  <c r="R133" i="449" s="1"/>
  <c r="Q43" i="448"/>
  <c r="R43" i="448" s="1"/>
  <c r="Q39" i="448"/>
  <c r="R39" i="448" s="1"/>
  <c r="Q90" i="448"/>
  <c r="R90" i="448" s="1"/>
  <c r="Q42" i="448"/>
  <c r="R42" i="448" s="1"/>
  <c r="Q20" i="448"/>
  <c r="R20" i="448" s="1"/>
  <c r="Q26" i="448"/>
  <c r="R26" i="448" s="1"/>
  <c r="Q34" i="448"/>
  <c r="R34" i="448" s="1"/>
  <c r="Q102" i="448"/>
  <c r="R102" i="448" s="1"/>
  <c r="Q107" i="448"/>
  <c r="R107" i="448" s="1"/>
  <c r="Q133" i="448"/>
  <c r="R133" i="448" s="1"/>
  <c r="Q106" i="448"/>
  <c r="R106" i="448" s="1"/>
  <c r="Q82" i="448"/>
  <c r="R82" i="448" s="1"/>
  <c r="Q137" i="448"/>
  <c r="R137" i="448" s="1"/>
  <c r="Q145" i="448"/>
  <c r="R145" i="448" s="1"/>
  <c r="Q111" i="439"/>
  <c r="R111" i="439" s="1"/>
  <c r="Q17" i="444"/>
  <c r="R17" i="444" s="1"/>
  <c r="W17" i="444" s="1"/>
  <c r="W103" i="432"/>
  <c r="X103" i="432" s="1"/>
  <c r="W51" i="432"/>
  <c r="X51" i="432" s="1"/>
  <c r="W25" i="432"/>
  <c r="X25" i="432" s="1"/>
  <c r="W32" i="432"/>
  <c r="X32" i="432" s="1"/>
  <c r="W85" i="432"/>
  <c r="X85" i="432" s="1"/>
  <c r="W86" i="432"/>
  <c r="X86" i="432" s="1"/>
  <c r="W94" i="432"/>
  <c r="X94" i="432" s="1"/>
  <c r="W53" i="432"/>
  <c r="X53" i="432" s="1"/>
  <c r="W69" i="432"/>
  <c r="X69" i="432" s="1"/>
  <c r="W87" i="432"/>
  <c r="X87" i="432" s="1"/>
  <c r="W71" i="432"/>
  <c r="X71" i="432" s="1"/>
  <c r="W39" i="432"/>
  <c r="X39" i="432" s="1"/>
  <c r="W34" i="432"/>
  <c r="X34" i="432" s="1"/>
  <c r="W83" i="432"/>
  <c r="X83" i="432" s="1"/>
  <c r="W36" i="432"/>
  <c r="X36" i="432" s="1"/>
  <c r="W88" i="432"/>
  <c r="X88" i="432" s="1"/>
  <c r="W41" i="432"/>
  <c r="X41" i="432" s="1"/>
  <c r="W57" i="432"/>
  <c r="X57" i="432" s="1"/>
  <c r="W73" i="432"/>
  <c r="X73" i="432" s="1"/>
  <c r="W89" i="432"/>
  <c r="X89" i="432" s="1"/>
  <c r="W30" i="432"/>
  <c r="X30" i="432" s="1"/>
  <c r="W149" i="432"/>
  <c r="X149" i="432" s="1"/>
  <c r="W133" i="432"/>
  <c r="X133" i="432" s="1"/>
  <c r="W35" i="432"/>
  <c r="X35" i="432" s="1"/>
  <c r="W37" i="432"/>
  <c r="X37" i="432" s="1"/>
  <c r="W141" i="432"/>
  <c r="X141" i="432" s="1"/>
  <c r="W31" i="432"/>
  <c r="X31" i="432" s="1"/>
  <c r="W67" i="432"/>
  <c r="X67" i="432" s="1"/>
  <c r="W33" i="432"/>
  <c r="X33" i="432" s="1"/>
  <c r="W55" i="432"/>
  <c r="X55" i="432" s="1"/>
  <c r="W44" i="432"/>
  <c r="X44" i="432" s="1"/>
  <c r="W24" i="432"/>
  <c r="X24" i="432" s="1"/>
  <c r="W48" i="432"/>
  <c r="X48" i="432" s="1"/>
  <c r="W90" i="432"/>
  <c r="X90" i="432" s="1"/>
  <c r="W61" i="432"/>
  <c r="X61" i="432" s="1"/>
  <c r="W77" i="432"/>
  <c r="X77" i="432" s="1"/>
  <c r="W91" i="432"/>
  <c r="X91" i="432" s="1"/>
  <c r="W29" i="432"/>
  <c r="X29" i="432" s="1"/>
  <c r="W47" i="432"/>
  <c r="X47" i="432" s="1"/>
  <c r="W27" i="432"/>
  <c r="X27" i="432" s="1"/>
  <c r="W21" i="432"/>
  <c r="X21" i="432" s="1"/>
  <c r="W26" i="432"/>
  <c r="X26" i="432" s="1"/>
  <c r="W28" i="432"/>
  <c r="X28" i="432" s="1"/>
  <c r="W40" i="432"/>
  <c r="X40" i="432" s="1"/>
  <c r="W92" i="432"/>
  <c r="X92" i="432" s="1"/>
  <c r="W49" i="432"/>
  <c r="X49" i="432" s="1"/>
  <c r="W65" i="432"/>
  <c r="X65" i="432" s="1"/>
  <c r="W81" i="432"/>
  <c r="X81" i="432" s="1"/>
  <c r="W93" i="432"/>
  <c r="X93" i="432" s="1"/>
  <c r="W38" i="432"/>
  <c r="X38" i="432" s="1"/>
  <c r="Q77" i="439"/>
  <c r="R77" i="439" s="1"/>
  <c r="Q87" i="443"/>
  <c r="R87" i="443" s="1"/>
  <c r="Q22" i="443"/>
  <c r="R22" i="443" s="1"/>
  <c r="W63" i="432"/>
  <c r="X63" i="432" s="1"/>
  <c r="W79" i="432"/>
  <c r="X79" i="432" s="1"/>
  <c r="W23" i="432"/>
  <c r="X23" i="432" s="1"/>
  <c r="W59" i="432"/>
  <c r="X59" i="432" s="1"/>
  <c r="W56" i="432"/>
  <c r="X56" i="432" s="1"/>
  <c r="W75" i="432"/>
  <c r="X75" i="432" s="1"/>
  <c r="W43" i="432"/>
  <c r="X43" i="432" s="1"/>
  <c r="W20" i="432"/>
  <c r="X20" i="432" s="1"/>
  <c r="AC20" i="432" s="1"/>
  <c r="W142" i="432"/>
  <c r="X142" i="432" s="1"/>
  <c r="W96" i="432"/>
  <c r="X96" i="432" s="1"/>
  <c r="W138" i="432"/>
  <c r="X138" i="432" s="1"/>
  <c r="W137" i="432"/>
  <c r="X137" i="432" s="1"/>
  <c r="W101" i="432"/>
  <c r="X101" i="432" s="1"/>
  <c r="W76" i="432"/>
  <c r="X76" i="432" s="1"/>
  <c r="W22" i="432"/>
  <c r="X22" i="432" s="1"/>
  <c r="W134" i="432"/>
  <c r="X134" i="432" s="1"/>
  <c r="W60" i="432"/>
  <c r="X60" i="432" s="1"/>
  <c r="W106" i="432"/>
  <c r="X106" i="432" s="1"/>
  <c r="W110" i="432"/>
  <c r="X110" i="432" s="1"/>
  <c r="W114" i="432"/>
  <c r="X114" i="432" s="1"/>
  <c r="W118" i="432"/>
  <c r="X118" i="432" s="1"/>
  <c r="W122" i="432"/>
  <c r="X122" i="432" s="1"/>
  <c r="W126" i="432"/>
  <c r="X126" i="432" s="1"/>
  <c r="W132" i="432"/>
  <c r="X132" i="432" s="1"/>
  <c r="W136" i="432"/>
  <c r="X136" i="432" s="1"/>
  <c r="W146" i="432"/>
  <c r="X146" i="432" s="1"/>
  <c r="W130" i="432"/>
  <c r="X130" i="432" s="1"/>
  <c r="W145" i="432"/>
  <c r="X145" i="432" s="1"/>
  <c r="W97" i="432"/>
  <c r="X97" i="432" s="1"/>
  <c r="W98" i="432"/>
  <c r="X98" i="432" s="1"/>
  <c r="Q144" i="438"/>
  <c r="R144" i="438" s="1"/>
  <c r="Q50" i="444"/>
  <c r="R50" i="444" s="1"/>
  <c r="Q47" i="444"/>
  <c r="R47" i="444" s="1"/>
  <c r="Q111" i="443"/>
  <c r="R111" i="443" s="1"/>
  <c r="Q34" i="444"/>
  <c r="R34" i="444" s="1"/>
  <c r="Q110" i="444"/>
  <c r="R110" i="444" s="1"/>
  <c r="Q23" i="444"/>
  <c r="R23" i="444" s="1"/>
  <c r="Q139" i="443"/>
  <c r="R139" i="443" s="1"/>
  <c r="Q125" i="439"/>
  <c r="R125" i="439" s="1"/>
  <c r="Q90" i="438"/>
  <c r="R90" i="438" s="1"/>
  <c r="Q40" i="439"/>
  <c r="R40" i="439" s="1"/>
  <c r="Q62" i="443"/>
  <c r="R62" i="443" s="1"/>
  <c r="Q115" i="439"/>
  <c r="R115" i="439" s="1"/>
  <c r="W77" i="431"/>
  <c r="X77" i="431" s="1"/>
  <c r="W61" i="431"/>
  <c r="X61" i="431" s="1"/>
  <c r="W45" i="431"/>
  <c r="X45" i="431" s="1"/>
  <c r="W29" i="431"/>
  <c r="X29" i="431" s="1"/>
  <c r="W35" i="431"/>
  <c r="X35" i="431" s="1"/>
  <c r="W51" i="431"/>
  <c r="X51" i="431" s="1"/>
  <c r="W67" i="431"/>
  <c r="X67" i="431" s="1"/>
  <c r="W83" i="431"/>
  <c r="X83" i="431" s="1"/>
  <c r="W134" i="431"/>
  <c r="X134" i="431" s="1"/>
  <c r="W138" i="431"/>
  <c r="X138" i="431" s="1"/>
  <c r="W142" i="431"/>
  <c r="X142" i="431" s="1"/>
  <c r="W68" i="431"/>
  <c r="X68" i="431" s="1"/>
  <c r="W82" i="431"/>
  <c r="X82" i="431" s="1"/>
  <c r="W50" i="431"/>
  <c r="X50" i="431" s="1"/>
  <c r="W105" i="431"/>
  <c r="X105" i="431" s="1"/>
  <c r="W81" i="431"/>
  <c r="X81" i="431" s="1"/>
  <c r="W65" i="431"/>
  <c r="X65" i="431" s="1"/>
  <c r="W49" i="431"/>
  <c r="X49" i="431" s="1"/>
  <c r="W33" i="431"/>
  <c r="X33" i="431" s="1"/>
  <c r="W30" i="431"/>
  <c r="X30" i="431" s="1"/>
  <c r="W26" i="431"/>
  <c r="X26" i="431" s="1"/>
  <c r="W47" i="431"/>
  <c r="X47" i="431" s="1"/>
  <c r="W63" i="431"/>
  <c r="X63" i="431" s="1"/>
  <c r="W79" i="431"/>
  <c r="X79" i="431" s="1"/>
  <c r="W113" i="431"/>
  <c r="X113" i="431" s="1"/>
  <c r="W117" i="431"/>
  <c r="X117" i="431" s="1"/>
  <c r="W121" i="431"/>
  <c r="X121" i="431" s="1"/>
  <c r="W125" i="431"/>
  <c r="X125" i="431" s="1"/>
  <c r="W129" i="431"/>
  <c r="X129" i="431" s="1"/>
  <c r="W133" i="431"/>
  <c r="X133" i="431" s="1"/>
  <c r="W137" i="431"/>
  <c r="X137" i="431" s="1"/>
  <c r="W141" i="431"/>
  <c r="X141" i="431" s="1"/>
  <c r="W36" i="431"/>
  <c r="X36" i="431" s="1"/>
  <c r="W109" i="431"/>
  <c r="X109" i="431" s="1"/>
  <c r="W101" i="431"/>
  <c r="X101" i="431" s="1"/>
  <c r="W73" i="431"/>
  <c r="X73" i="431" s="1"/>
  <c r="W57" i="431"/>
  <c r="X57" i="431" s="1"/>
  <c r="W41" i="431"/>
  <c r="X41" i="431" s="1"/>
  <c r="W25" i="431"/>
  <c r="X25" i="431" s="1"/>
  <c r="W78" i="431"/>
  <c r="X78" i="431" s="1"/>
  <c r="W31" i="431"/>
  <c r="X31" i="431" s="1"/>
  <c r="W39" i="431"/>
  <c r="X39" i="431" s="1"/>
  <c r="W55" i="431"/>
  <c r="X55" i="431" s="1"/>
  <c r="W71" i="431"/>
  <c r="X71" i="431" s="1"/>
  <c r="W111" i="431"/>
  <c r="X111" i="431" s="1"/>
  <c r="W115" i="431"/>
  <c r="X115" i="431" s="1"/>
  <c r="W119" i="431"/>
  <c r="X119" i="431" s="1"/>
  <c r="W123" i="431"/>
  <c r="X123" i="431" s="1"/>
  <c r="W127" i="431"/>
  <c r="X127" i="431" s="1"/>
  <c r="W131" i="431"/>
  <c r="X131" i="431" s="1"/>
  <c r="W135" i="431"/>
  <c r="X135" i="431" s="1"/>
  <c r="W139" i="431"/>
  <c r="X139" i="431" s="1"/>
  <c r="W100" i="431"/>
  <c r="X100" i="431" s="1"/>
  <c r="W54" i="431"/>
  <c r="X54" i="431" s="1"/>
  <c r="W107" i="431"/>
  <c r="X107" i="431" s="1"/>
  <c r="W99" i="431"/>
  <c r="X99" i="431" s="1"/>
  <c r="W69" i="431"/>
  <c r="X69" i="431" s="1"/>
  <c r="W53" i="431"/>
  <c r="X53" i="431" s="1"/>
  <c r="W37" i="431"/>
  <c r="X37" i="431" s="1"/>
  <c r="W21" i="431"/>
  <c r="X21" i="431" s="1"/>
  <c r="W43" i="431"/>
  <c r="X43" i="431" s="1"/>
  <c r="W59" i="431"/>
  <c r="X59" i="431" s="1"/>
  <c r="W75" i="431"/>
  <c r="X75" i="431" s="1"/>
  <c r="W136" i="431"/>
  <c r="X136" i="431" s="1"/>
  <c r="W140" i="431"/>
  <c r="X140" i="431" s="1"/>
  <c r="W20" i="431"/>
  <c r="X20" i="431" s="1"/>
  <c r="AC20" i="431" s="1"/>
  <c r="W88" i="431"/>
  <c r="X88" i="431" s="1"/>
  <c r="Q125" i="444"/>
  <c r="R125" i="444" s="1"/>
  <c r="Q23" i="443"/>
  <c r="R23" i="443" s="1"/>
  <c r="Q91" i="443"/>
  <c r="R91" i="443" s="1"/>
  <c r="W22" i="431"/>
  <c r="X22" i="431" s="1"/>
  <c r="Q137" i="444"/>
  <c r="R137" i="444" s="1"/>
  <c r="Q107" i="444"/>
  <c r="R107" i="444" s="1"/>
  <c r="Q145" i="444"/>
  <c r="R145" i="444" s="1"/>
  <c r="Q99" i="444"/>
  <c r="R99" i="444" s="1"/>
  <c r="Q88" i="444"/>
  <c r="R88" i="444" s="1"/>
  <c r="Q60" i="444"/>
  <c r="R60" i="444" s="1"/>
  <c r="Q56" i="444"/>
  <c r="R56" i="444" s="1"/>
  <c r="Q52" i="444"/>
  <c r="R52" i="444" s="1"/>
  <c r="Q48" i="444"/>
  <c r="R48" i="444" s="1"/>
  <c r="Q44" i="444"/>
  <c r="R44" i="444" s="1"/>
  <c r="Q40" i="444"/>
  <c r="R40" i="444" s="1"/>
  <c r="Q36" i="444"/>
  <c r="R36" i="444" s="1"/>
  <c r="Q32" i="444"/>
  <c r="R32" i="444" s="1"/>
  <c r="Q28" i="444"/>
  <c r="R28" i="444" s="1"/>
  <c r="Q24" i="444"/>
  <c r="R24" i="444" s="1"/>
  <c r="Q65" i="444"/>
  <c r="R65" i="444" s="1"/>
  <c r="Q79" i="443"/>
  <c r="R79" i="443" s="1"/>
  <c r="Q71" i="443"/>
  <c r="R71" i="443" s="1"/>
  <c r="Q63" i="443"/>
  <c r="R63" i="443" s="1"/>
  <c r="Q40" i="443"/>
  <c r="R40" i="443" s="1"/>
  <c r="Q124" i="444"/>
  <c r="R124" i="444" s="1"/>
  <c r="Q116" i="444"/>
  <c r="R116" i="444" s="1"/>
  <c r="Q98" i="443"/>
  <c r="R98" i="443" s="1"/>
  <c r="Q127" i="443"/>
  <c r="R127" i="443" s="1"/>
  <c r="W96" i="431"/>
  <c r="X96" i="431" s="1"/>
  <c r="W52" i="431"/>
  <c r="X52" i="431" s="1"/>
  <c r="Q119" i="443"/>
  <c r="R119" i="443" s="1"/>
  <c r="W23" i="431"/>
  <c r="X23" i="431" s="1"/>
  <c r="W27" i="431"/>
  <c r="X27" i="431" s="1"/>
  <c r="W34" i="431"/>
  <c r="X34" i="431" s="1"/>
  <c r="Q129" i="444"/>
  <c r="R129" i="444" s="1"/>
  <c r="Q95" i="444"/>
  <c r="R95" i="444" s="1"/>
  <c r="Q103" i="443"/>
  <c r="R103" i="443" s="1"/>
  <c r="Q88" i="443"/>
  <c r="R88" i="443" s="1"/>
  <c r="Q67" i="443"/>
  <c r="R67" i="443" s="1"/>
  <c r="Q47" i="443"/>
  <c r="R47" i="443" s="1"/>
  <c r="Q83" i="443"/>
  <c r="R83" i="443" s="1"/>
  <c r="Q132" i="444"/>
  <c r="R132" i="444" s="1"/>
  <c r="Q114" i="444"/>
  <c r="R114" i="444" s="1"/>
  <c r="Q101" i="444"/>
  <c r="R101" i="444" s="1"/>
  <c r="Q77" i="444"/>
  <c r="R77" i="444" s="1"/>
  <c r="Q73" i="444"/>
  <c r="R73" i="444" s="1"/>
  <c r="Q69" i="444"/>
  <c r="R69" i="444" s="1"/>
  <c r="Q64" i="444"/>
  <c r="R64" i="444" s="1"/>
  <c r="Q96" i="443"/>
  <c r="R96" i="443" s="1"/>
  <c r="Q73" i="443"/>
  <c r="R73" i="443" s="1"/>
  <c r="Q26" i="443"/>
  <c r="R26" i="443" s="1"/>
  <c r="Q130" i="444"/>
  <c r="R130" i="444" s="1"/>
  <c r="Q92" i="444"/>
  <c r="R92" i="444" s="1"/>
  <c r="Q59" i="444"/>
  <c r="R59" i="444" s="1"/>
  <c r="Q51" i="444"/>
  <c r="R51" i="444" s="1"/>
  <c r="Q43" i="444"/>
  <c r="R43" i="444" s="1"/>
  <c r="Q35" i="444"/>
  <c r="R35" i="444" s="1"/>
  <c r="Q27" i="444"/>
  <c r="R27" i="444" s="1"/>
  <c r="Q19" i="444"/>
  <c r="R19" i="444" s="1"/>
  <c r="Q70" i="443"/>
  <c r="R70" i="443" s="1"/>
  <c r="Q46" i="443"/>
  <c r="R46" i="443" s="1"/>
  <c r="Q30" i="443"/>
  <c r="R30" i="443" s="1"/>
  <c r="Q141" i="444"/>
  <c r="R141" i="444" s="1"/>
  <c r="Q82" i="444"/>
  <c r="R82" i="444" s="1"/>
  <c r="Q85" i="444"/>
  <c r="R85" i="444" s="1"/>
  <c r="Q137" i="443"/>
  <c r="R137" i="443" s="1"/>
  <c r="Q107" i="443"/>
  <c r="R107" i="443" s="1"/>
  <c r="Q65" i="443"/>
  <c r="R65" i="443" s="1"/>
  <c r="Q39" i="443"/>
  <c r="R39" i="443" s="1"/>
  <c r="Q48" i="443"/>
  <c r="R48" i="443" s="1"/>
  <c r="Q32" i="443"/>
  <c r="R32" i="443" s="1"/>
  <c r="Q140" i="444"/>
  <c r="R140" i="444" s="1"/>
  <c r="Q82" i="443"/>
  <c r="R82" i="443" s="1"/>
  <c r="Q113" i="444"/>
  <c r="R113" i="444" s="1"/>
  <c r="Q144" i="443"/>
  <c r="R144" i="443" s="1"/>
  <c r="Q128" i="443"/>
  <c r="R128" i="443" s="1"/>
  <c r="Q112" i="443"/>
  <c r="R112" i="443" s="1"/>
  <c r="Q72" i="443"/>
  <c r="R72" i="443" s="1"/>
  <c r="Q54" i="443"/>
  <c r="R54" i="443" s="1"/>
  <c r="Q51" i="443"/>
  <c r="R51" i="443" s="1"/>
  <c r="Q19" i="443"/>
  <c r="R19" i="443" s="1"/>
  <c r="W19" i="443" s="1"/>
  <c r="Q143" i="443"/>
  <c r="R143" i="443" s="1"/>
  <c r="W108" i="431"/>
  <c r="X108" i="431" s="1"/>
  <c r="W48" i="431"/>
  <c r="X48" i="431" s="1"/>
  <c r="W148" i="431"/>
  <c r="X148" i="431" s="1"/>
  <c r="W144" i="431"/>
  <c r="X144" i="431" s="1"/>
  <c r="W74" i="431"/>
  <c r="X74" i="431" s="1"/>
  <c r="W103" i="431"/>
  <c r="X103" i="431" s="1"/>
  <c r="Q62" i="444"/>
  <c r="R62" i="444" s="1"/>
  <c r="Q54" i="444"/>
  <c r="R54" i="444" s="1"/>
  <c r="Q46" i="444"/>
  <c r="R46" i="444" s="1"/>
  <c r="Q38" i="444"/>
  <c r="R38" i="444" s="1"/>
  <c r="Q30" i="444"/>
  <c r="R30" i="444" s="1"/>
  <c r="Q22" i="444"/>
  <c r="R22" i="444" s="1"/>
  <c r="Q121" i="443"/>
  <c r="R121" i="443" s="1"/>
  <c r="Q69" i="443"/>
  <c r="R69" i="443" s="1"/>
  <c r="Q42" i="443"/>
  <c r="R42" i="443" s="1"/>
  <c r="Q16" i="444"/>
  <c r="R16" i="444" s="1"/>
  <c r="W16" i="444" s="1"/>
  <c r="Q120" i="444"/>
  <c r="R120" i="444" s="1"/>
  <c r="Q135" i="443"/>
  <c r="R135" i="443" s="1"/>
  <c r="Q109" i="444"/>
  <c r="R109" i="444" s="1"/>
  <c r="Q108" i="444"/>
  <c r="R108" i="444" s="1"/>
  <c r="Q61" i="444"/>
  <c r="R61" i="444" s="1"/>
  <c r="Q57" i="444"/>
  <c r="R57" i="444" s="1"/>
  <c r="Q53" i="444"/>
  <c r="R53" i="444" s="1"/>
  <c r="Q49" i="444"/>
  <c r="R49" i="444" s="1"/>
  <c r="Q45" i="444"/>
  <c r="R45" i="444" s="1"/>
  <c r="Q41" i="444"/>
  <c r="R41" i="444" s="1"/>
  <c r="Q37" i="444"/>
  <c r="R37" i="444" s="1"/>
  <c r="Q33" i="444"/>
  <c r="R33" i="444" s="1"/>
  <c r="Q29" i="444"/>
  <c r="R29" i="444" s="1"/>
  <c r="Q25" i="444"/>
  <c r="R25" i="444" s="1"/>
  <c r="Q104" i="443"/>
  <c r="R104" i="443" s="1"/>
  <c r="Q132" i="443"/>
  <c r="R132" i="443" s="1"/>
  <c r="Q116" i="443"/>
  <c r="R116" i="443" s="1"/>
  <c r="Q99" i="443"/>
  <c r="R99" i="443" s="1"/>
  <c r="Q140" i="443"/>
  <c r="R140" i="443" s="1"/>
  <c r="Q76" i="443"/>
  <c r="R76" i="443" s="1"/>
  <c r="Q68" i="443"/>
  <c r="R68" i="443" s="1"/>
  <c r="Q60" i="443"/>
  <c r="R60" i="443" s="1"/>
  <c r="Q38" i="443"/>
  <c r="R38" i="443" s="1"/>
  <c r="Q41" i="443"/>
  <c r="R41" i="443" s="1"/>
  <c r="Q25" i="443"/>
  <c r="R25" i="443" s="1"/>
  <c r="Q90" i="444"/>
  <c r="R90" i="444" s="1"/>
  <c r="Q144" i="444"/>
  <c r="R144" i="444" s="1"/>
  <c r="Q136" i="444"/>
  <c r="R136" i="444" s="1"/>
  <c r="Q123" i="443"/>
  <c r="R123" i="443" s="1"/>
  <c r="Q142" i="444"/>
  <c r="R142" i="444" s="1"/>
  <c r="Q117" i="444"/>
  <c r="R117" i="444" s="1"/>
  <c r="Q103" i="444"/>
  <c r="R103" i="444" s="1"/>
  <c r="Q89" i="444"/>
  <c r="R89" i="444" s="1"/>
  <c r="Q63" i="444"/>
  <c r="R63" i="444" s="1"/>
  <c r="Q74" i="443"/>
  <c r="R74" i="443" s="1"/>
  <c r="Q66" i="443"/>
  <c r="R66" i="443" s="1"/>
  <c r="Q58" i="443"/>
  <c r="R58" i="443" s="1"/>
  <c r="Q43" i="443"/>
  <c r="R43" i="443" s="1"/>
  <c r="Q27" i="443"/>
  <c r="R27" i="443" s="1"/>
  <c r="Q124" i="443"/>
  <c r="R124" i="443" s="1"/>
  <c r="Q49" i="443"/>
  <c r="R49" i="443" s="1"/>
  <c r="Q33" i="443"/>
  <c r="R33" i="443" s="1"/>
  <c r="Q17" i="443"/>
  <c r="R17" i="443" s="1"/>
  <c r="W17" i="443" s="1"/>
  <c r="Q112" i="444"/>
  <c r="R112" i="444" s="1"/>
  <c r="Q102" i="443"/>
  <c r="R102" i="443" s="1"/>
  <c r="Q115" i="443"/>
  <c r="R115" i="443" s="1"/>
  <c r="Q131" i="443"/>
  <c r="R131" i="443" s="1"/>
  <c r="Q138" i="444"/>
  <c r="R138" i="444" s="1"/>
  <c r="Q122" i="444"/>
  <c r="R122" i="444" s="1"/>
  <c r="Q105" i="444"/>
  <c r="R105" i="444" s="1"/>
  <c r="Q131" i="444"/>
  <c r="R131" i="444" s="1"/>
  <c r="Q100" i="444"/>
  <c r="R100" i="444" s="1"/>
  <c r="Q96" i="444"/>
  <c r="R96" i="444" s="1"/>
  <c r="Q80" i="444"/>
  <c r="R80" i="444" s="1"/>
  <c r="Q76" i="444"/>
  <c r="R76" i="444" s="1"/>
  <c r="Q72" i="444"/>
  <c r="R72" i="444" s="1"/>
  <c r="Q68" i="444"/>
  <c r="R68" i="444" s="1"/>
  <c r="Q97" i="444"/>
  <c r="R97" i="444" s="1"/>
  <c r="Q141" i="443"/>
  <c r="R141" i="443" s="1"/>
  <c r="W111" i="442"/>
  <c r="X111" i="442" s="1"/>
  <c r="W142" i="442"/>
  <c r="X142" i="442" s="1"/>
  <c r="X118" i="442"/>
  <c r="W76" i="442"/>
  <c r="X76" i="442" s="1"/>
  <c r="Q57" i="443"/>
  <c r="R57" i="443" s="1"/>
  <c r="Q44" i="443"/>
  <c r="R44" i="443" s="1"/>
  <c r="Q28" i="443"/>
  <c r="R28" i="443" s="1"/>
  <c r="T21" i="443"/>
  <c r="U20" i="443"/>
  <c r="W57" i="442"/>
  <c r="X57" i="442" s="1"/>
  <c r="W41" i="442"/>
  <c r="X41" i="442" s="1"/>
  <c r="W78" i="441"/>
  <c r="X78" i="441" s="1"/>
  <c r="W70" i="441"/>
  <c r="X70" i="441" s="1"/>
  <c r="W62" i="441"/>
  <c r="X62" i="441" s="1"/>
  <c r="W46" i="441"/>
  <c r="X46" i="441" s="1"/>
  <c r="W34" i="441"/>
  <c r="X34" i="441" s="1"/>
  <c r="W26" i="441"/>
  <c r="X26" i="441" s="1"/>
  <c r="W148" i="440"/>
  <c r="X148" i="440" s="1"/>
  <c r="W144" i="440"/>
  <c r="X144" i="440" s="1"/>
  <c r="W140" i="440"/>
  <c r="X140" i="440" s="1"/>
  <c r="W136" i="440"/>
  <c r="X136" i="440" s="1"/>
  <c r="W132" i="440"/>
  <c r="X132" i="440" s="1"/>
  <c r="W128" i="440"/>
  <c r="X128" i="440" s="1"/>
  <c r="W124" i="440"/>
  <c r="X124" i="440" s="1"/>
  <c r="W72" i="442"/>
  <c r="X72" i="442" s="1"/>
  <c r="Q134" i="444"/>
  <c r="R134" i="444" s="1"/>
  <c r="Q118" i="444"/>
  <c r="R118" i="444" s="1"/>
  <c r="Q104" i="444"/>
  <c r="R104" i="444" s="1"/>
  <c r="Q87" i="444"/>
  <c r="R87" i="444" s="1"/>
  <c r="Q84" i="444"/>
  <c r="R84" i="444" s="1"/>
  <c r="Q79" i="444"/>
  <c r="R79" i="444" s="1"/>
  <c r="Q75" i="444"/>
  <c r="R75" i="444" s="1"/>
  <c r="Q71" i="444"/>
  <c r="R71" i="444" s="1"/>
  <c r="Q67" i="444"/>
  <c r="R67" i="444" s="1"/>
  <c r="U18" i="444"/>
  <c r="T19" i="444"/>
  <c r="Q84" i="443"/>
  <c r="R84" i="443" s="1"/>
  <c r="Q85" i="443"/>
  <c r="R85" i="443" s="1"/>
  <c r="Q92" i="443"/>
  <c r="R92" i="443" s="1"/>
  <c r="Q53" i="443"/>
  <c r="R53" i="443" s="1"/>
  <c r="Q37" i="443"/>
  <c r="R37" i="443" s="1"/>
  <c r="Q21" i="443"/>
  <c r="R21" i="443" s="1"/>
  <c r="X116" i="442"/>
  <c r="W79" i="442"/>
  <c r="X79" i="442" s="1"/>
  <c r="W61" i="442"/>
  <c r="X61" i="442" s="1"/>
  <c r="W45" i="442"/>
  <c r="X45" i="442" s="1"/>
  <c r="W29" i="442"/>
  <c r="X29" i="442" s="1"/>
  <c r="W75" i="442"/>
  <c r="X75" i="442" s="1"/>
  <c r="W50" i="441"/>
  <c r="X50" i="441" s="1"/>
  <c r="W70" i="442"/>
  <c r="X70" i="442" s="1"/>
  <c r="Q83" i="444"/>
  <c r="R83" i="444" s="1"/>
  <c r="Q78" i="444"/>
  <c r="R78" i="444" s="1"/>
  <c r="Q74" i="444"/>
  <c r="R74" i="444" s="1"/>
  <c r="Q70" i="444"/>
  <c r="R70" i="444" s="1"/>
  <c r="Q66" i="444"/>
  <c r="R66" i="444" s="1"/>
  <c r="Q109" i="443"/>
  <c r="R109" i="443" s="1"/>
  <c r="Q108" i="443"/>
  <c r="R108" i="443" s="1"/>
  <c r="Q125" i="443"/>
  <c r="R125" i="443" s="1"/>
  <c r="W82" i="442"/>
  <c r="X82" i="442" s="1"/>
  <c r="W66" i="442"/>
  <c r="X66" i="442" s="1"/>
  <c r="W144" i="442"/>
  <c r="X144" i="442" s="1"/>
  <c r="Q16" i="443"/>
  <c r="R16" i="443" s="1"/>
  <c r="W16" i="443" s="1"/>
  <c r="W68" i="442"/>
  <c r="X68" i="442" s="1"/>
  <c r="Q52" i="443"/>
  <c r="R52" i="443" s="1"/>
  <c r="Q36" i="443"/>
  <c r="R36" i="443" s="1"/>
  <c r="Q20" i="443"/>
  <c r="R20" i="443" s="1"/>
  <c r="W20" i="443" s="1"/>
  <c r="X148" i="442"/>
  <c r="X115" i="442"/>
  <c r="W49" i="442"/>
  <c r="X49" i="442" s="1"/>
  <c r="W33" i="442"/>
  <c r="X33" i="442" s="1"/>
  <c r="X96" i="442"/>
  <c r="X92" i="442"/>
  <c r="X88" i="442"/>
  <c r="W127" i="442"/>
  <c r="X127" i="442" s="1"/>
  <c r="W135" i="442"/>
  <c r="X135" i="442" s="1"/>
  <c r="W103" i="442"/>
  <c r="X103" i="442" s="1"/>
  <c r="W82" i="441"/>
  <c r="X82" i="441" s="1"/>
  <c r="W74" i="441"/>
  <c r="X74" i="441" s="1"/>
  <c r="W66" i="441"/>
  <c r="X66" i="441" s="1"/>
  <c r="W54" i="441"/>
  <c r="X54" i="441" s="1"/>
  <c r="W38" i="441"/>
  <c r="X38" i="441" s="1"/>
  <c r="W30" i="441"/>
  <c r="X30" i="441" s="1"/>
  <c r="W22" i="441"/>
  <c r="X22" i="441" s="1"/>
  <c r="W146" i="441"/>
  <c r="X146" i="441" s="1"/>
  <c r="W64" i="441"/>
  <c r="X64" i="441" s="1"/>
  <c r="W137" i="440"/>
  <c r="X137" i="440" s="1"/>
  <c r="Q133" i="443"/>
  <c r="R133" i="443" s="1"/>
  <c r="Q117" i="443"/>
  <c r="R117" i="443" s="1"/>
  <c r="Q100" i="443"/>
  <c r="R100" i="443" s="1"/>
  <c r="Q145" i="443"/>
  <c r="R145" i="443" s="1"/>
  <c r="Q129" i="443"/>
  <c r="R129" i="443" s="1"/>
  <c r="Q113" i="443"/>
  <c r="R113" i="443" s="1"/>
  <c r="Q18" i="444"/>
  <c r="R18" i="444" s="1"/>
  <c r="W18" i="444" s="1"/>
  <c r="Q93" i="443"/>
  <c r="R93" i="443" s="1"/>
  <c r="W74" i="442"/>
  <c r="X74" i="442" s="1"/>
  <c r="W78" i="442"/>
  <c r="X78" i="442" s="1"/>
  <c r="Q45" i="443"/>
  <c r="R45" i="443" s="1"/>
  <c r="Q29" i="443"/>
  <c r="R29" i="443" s="1"/>
  <c r="W83" i="442"/>
  <c r="X83" i="442" s="1"/>
  <c r="W119" i="442"/>
  <c r="X119" i="442" s="1"/>
  <c r="W149" i="441"/>
  <c r="X149" i="441" s="1"/>
  <c r="W58" i="441"/>
  <c r="X58" i="441" s="1"/>
  <c r="W42" i="441"/>
  <c r="X42" i="441" s="1"/>
  <c r="W149" i="440"/>
  <c r="X149" i="440" s="1"/>
  <c r="W53" i="442"/>
  <c r="X53" i="442" s="1"/>
  <c r="W80" i="441"/>
  <c r="X80" i="441" s="1"/>
  <c r="W133" i="440"/>
  <c r="X133" i="440" s="1"/>
  <c r="W72" i="441"/>
  <c r="X72" i="441" s="1"/>
  <c r="AB21" i="441"/>
  <c r="N21" i="441"/>
  <c r="O21" i="441" s="1"/>
  <c r="W141" i="440"/>
  <c r="X141" i="440" s="1"/>
  <c r="W125" i="440"/>
  <c r="X125" i="440" s="1"/>
  <c r="W24" i="441"/>
  <c r="X24" i="441" s="1"/>
  <c r="W146" i="440"/>
  <c r="X146" i="440" s="1"/>
  <c r="W130" i="440"/>
  <c r="X130" i="440" s="1"/>
  <c r="J165" i="442"/>
  <c r="Z85" i="442"/>
  <c r="W28" i="441"/>
  <c r="X28" i="441" s="1"/>
  <c r="W147" i="440"/>
  <c r="X147" i="440" s="1"/>
  <c r="W131" i="440"/>
  <c r="X131" i="440" s="1"/>
  <c r="W122" i="440"/>
  <c r="X122" i="440" s="1"/>
  <c r="W77" i="440"/>
  <c r="X77" i="440" s="1"/>
  <c r="W61" i="440"/>
  <c r="X61" i="440" s="1"/>
  <c r="W32" i="441"/>
  <c r="X32" i="441" s="1"/>
  <c r="W145" i="440"/>
  <c r="X145" i="440" s="1"/>
  <c r="W129" i="440"/>
  <c r="X129" i="440" s="1"/>
  <c r="W147" i="441"/>
  <c r="X147" i="441" s="1"/>
  <c r="W134" i="440"/>
  <c r="X134" i="440" s="1"/>
  <c r="W76" i="441"/>
  <c r="X76" i="441" s="1"/>
  <c r="W135" i="440"/>
  <c r="X135" i="440" s="1"/>
  <c r="W121" i="440"/>
  <c r="X121" i="440" s="1"/>
  <c r="W65" i="440"/>
  <c r="X65" i="440" s="1"/>
  <c r="W119" i="440"/>
  <c r="X119" i="440" s="1"/>
  <c r="N21" i="442"/>
  <c r="O21" i="442" s="1"/>
  <c r="AA22" i="442"/>
  <c r="L21" i="442"/>
  <c r="M21" i="442" s="1"/>
  <c r="AB21" i="442"/>
  <c r="W145" i="441"/>
  <c r="X145" i="441" s="1"/>
  <c r="W85" i="441"/>
  <c r="X85" i="441" s="1"/>
  <c r="W138" i="440"/>
  <c r="X138" i="440" s="1"/>
  <c r="W36" i="441"/>
  <c r="X36" i="441" s="1"/>
  <c r="W139" i="440"/>
  <c r="X139" i="440" s="1"/>
  <c r="W69" i="440"/>
  <c r="X69" i="440" s="1"/>
  <c r="W53" i="440"/>
  <c r="X53" i="440" s="1"/>
  <c r="W143" i="441"/>
  <c r="X143" i="441" s="1"/>
  <c r="W142" i="440"/>
  <c r="X142" i="440" s="1"/>
  <c r="W126" i="440"/>
  <c r="X126" i="440" s="1"/>
  <c r="AB20" i="442"/>
  <c r="L20" i="442"/>
  <c r="M20" i="442" s="1"/>
  <c r="N20" i="442"/>
  <c r="O20" i="442" s="1"/>
  <c r="W144" i="441"/>
  <c r="X144" i="441" s="1"/>
  <c r="W84" i="441"/>
  <c r="X84" i="441" s="1"/>
  <c r="W68" i="441"/>
  <c r="X68" i="441" s="1"/>
  <c r="W143" i="440"/>
  <c r="X143" i="440" s="1"/>
  <c r="W127" i="440"/>
  <c r="X127" i="440" s="1"/>
  <c r="W123" i="440"/>
  <c r="X123" i="440" s="1"/>
  <c r="W73" i="440"/>
  <c r="X73" i="440" s="1"/>
  <c r="W57" i="440"/>
  <c r="X57" i="440" s="1"/>
  <c r="N21" i="440"/>
  <c r="O21" i="440" s="1"/>
  <c r="AB21" i="440"/>
  <c r="AA22" i="440"/>
  <c r="L21" i="440"/>
  <c r="M21" i="440" s="1"/>
  <c r="Q81" i="444"/>
  <c r="R81" i="444" s="1"/>
  <c r="Q123" i="444"/>
  <c r="R123" i="444" s="1"/>
  <c r="Q143" i="444"/>
  <c r="R143" i="444" s="1"/>
  <c r="Q86" i="443"/>
  <c r="R86" i="443" s="1"/>
  <c r="Q106" i="443"/>
  <c r="R106" i="443" s="1"/>
  <c r="Q126" i="443"/>
  <c r="R126" i="443" s="1"/>
  <c r="Q130" i="443"/>
  <c r="R130" i="443" s="1"/>
  <c r="Q98" i="444"/>
  <c r="R98" i="444" s="1"/>
  <c r="Q127" i="444"/>
  <c r="R127" i="444" s="1"/>
  <c r="Q94" i="443"/>
  <c r="R94" i="443" s="1"/>
  <c r="Q134" i="443"/>
  <c r="R134" i="443" s="1"/>
  <c r="Q118" i="443"/>
  <c r="R118" i="443" s="1"/>
  <c r="Q122" i="443"/>
  <c r="R122" i="443" s="1"/>
  <c r="Q142" i="443"/>
  <c r="R142" i="443" s="1"/>
  <c r="Q101" i="443"/>
  <c r="R101" i="443" s="1"/>
  <c r="Q20" i="444"/>
  <c r="R20" i="444" s="1"/>
  <c r="Q21" i="444"/>
  <c r="R21" i="444" s="1"/>
  <c r="Q102" i="444"/>
  <c r="R102" i="444" s="1"/>
  <c r="Q115" i="444"/>
  <c r="R115" i="444" s="1"/>
  <c r="Q135" i="444"/>
  <c r="R135" i="444" s="1"/>
  <c r="Q55" i="443"/>
  <c r="R55" i="443" s="1"/>
  <c r="Q56" i="443"/>
  <c r="R56" i="443" s="1"/>
  <c r="Q81" i="443"/>
  <c r="R81" i="443" s="1"/>
  <c r="Q138" i="443"/>
  <c r="R138" i="443" s="1"/>
  <c r="Q106" i="444"/>
  <c r="R106" i="444" s="1"/>
  <c r="Q94" i="444"/>
  <c r="R94" i="444" s="1"/>
  <c r="Q119" i="444"/>
  <c r="R119" i="444" s="1"/>
  <c r="Q139" i="444"/>
  <c r="R139" i="444" s="1"/>
  <c r="Q90" i="443"/>
  <c r="R90" i="443" s="1"/>
  <c r="Q97" i="443"/>
  <c r="R97" i="443" s="1"/>
  <c r="Q110" i="443"/>
  <c r="R110" i="443" s="1"/>
  <c r="Q114" i="443"/>
  <c r="R114" i="443" s="1"/>
  <c r="W81" i="430"/>
  <c r="X81" i="430" s="1"/>
  <c r="W36" i="430"/>
  <c r="X36" i="430" s="1"/>
  <c r="W85" i="430"/>
  <c r="X85" i="430" s="1"/>
  <c r="W82" i="430"/>
  <c r="X82" i="430" s="1"/>
  <c r="W62" i="430"/>
  <c r="X62" i="430" s="1"/>
  <c r="W46" i="430"/>
  <c r="X46" i="430" s="1"/>
  <c r="W30" i="430"/>
  <c r="X30" i="430" s="1"/>
  <c r="Q132" i="434"/>
  <c r="R132" i="434" s="1"/>
  <c r="Q42" i="433"/>
  <c r="R42" i="433" s="1"/>
  <c r="Q49" i="434"/>
  <c r="R49" i="434" s="1"/>
  <c r="Q57" i="434"/>
  <c r="R57" i="434" s="1"/>
  <c r="Q40" i="434"/>
  <c r="R40" i="434" s="1"/>
  <c r="W40" i="434" s="1"/>
  <c r="Q96" i="434"/>
  <c r="R96" i="434" s="1"/>
  <c r="Q130" i="433"/>
  <c r="R130" i="433" s="1"/>
  <c r="Q41" i="434"/>
  <c r="R41" i="434" s="1"/>
  <c r="Q142" i="433"/>
  <c r="R142" i="433" s="1"/>
  <c r="Q54" i="434"/>
  <c r="R54" i="434" s="1"/>
  <c r="Q63" i="434"/>
  <c r="R63" i="434" s="1"/>
  <c r="Q30" i="433"/>
  <c r="R30" i="433" s="1"/>
  <c r="Q44" i="433"/>
  <c r="R44" i="433" s="1"/>
  <c r="W57" i="430"/>
  <c r="X57" i="430" s="1"/>
  <c r="Q42" i="434"/>
  <c r="R42" i="434" s="1"/>
  <c r="Q52" i="434"/>
  <c r="R52" i="434" s="1"/>
  <c r="Q88" i="434"/>
  <c r="R88" i="434" s="1"/>
  <c r="W76" i="430"/>
  <c r="X76" i="430" s="1"/>
  <c r="Q44" i="439"/>
  <c r="R44" i="439" s="1"/>
  <c r="Q50" i="433"/>
  <c r="R50" i="433" s="1"/>
  <c r="W64" i="430"/>
  <c r="X64" i="430" s="1"/>
  <c r="Q119" i="439"/>
  <c r="R119" i="439" s="1"/>
  <c r="Q32" i="433"/>
  <c r="R32" i="433" s="1"/>
  <c r="W72" i="430"/>
  <c r="X72" i="430" s="1"/>
  <c r="W87" i="430"/>
  <c r="X87" i="430" s="1"/>
  <c r="W28" i="430"/>
  <c r="X28" i="430" s="1"/>
  <c r="W44" i="430"/>
  <c r="X44" i="430" s="1"/>
  <c r="W60" i="430"/>
  <c r="X60" i="430" s="1"/>
  <c r="W68" i="430"/>
  <c r="X68" i="430" s="1"/>
  <c r="W69" i="430"/>
  <c r="X69" i="430" s="1"/>
  <c r="Q109" i="433"/>
  <c r="R109" i="433" s="1"/>
  <c r="Q62" i="433"/>
  <c r="R62" i="433" s="1"/>
  <c r="Q57" i="433"/>
  <c r="R57" i="433" s="1"/>
  <c r="Q17" i="433"/>
  <c r="R17" i="433" s="1"/>
  <c r="W17" i="433" s="1"/>
  <c r="W80" i="430"/>
  <c r="X80" i="430" s="1"/>
  <c r="W20" i="430"/>
  <c r="X20" i="430" s="1"/>
  <c r="AC20" i="430" s="1"/>
  <c r="W25" i="430"/>
  <c r="X25" i="430" s="1"/>
  <c r="W89" i="430"/>
  <c r="X89" i="430" s="1"/>
  <c r="W52" i="430"/>
  <c r="X52" i="430" s="1"/>
  <c r="W86" i="430"/>
  <c r="X86" i="430" s="1"/>
  <c r="W47" i="430"/>
  <c r="X47" i="430" s="1"/>
  <c r="W45" i="430"/>
  <c r="X45" i="430" s="1"/>
  <c r="W22" i="430"/>
  <c r="X22" i="430" s="1"/>
  <c r="W63" i="430"/>
  <c r="X63" i="430" s="1"/>
  <c r="W48" i="430"/>
  <c r="X48" i="430" s="1"/>
  <c r="W77" i="430"/>
  <c r="X77" i="430" s="1"/>
  <c r="Q123" i="434"/>
  <c r="R123" i="434" s="1"/>
  <c r="Q82" i="434"/>
  <c r="R82" i="434" s="1"/>
  <c r="Q135" i="434"/>
  <c r="R135" i="434" s="1"/>
  <c r="Q27" i="433"/>
  <c r="R27" i="433" s="1"/>
  <c r="Q111" i="434"/>
  <c r="R111" i="434" s="1"/>
  <c r="Q131" i="434"/>
  <c r="R131" i="434" s="1"/>
  <c r="Q143" i="434"/>
  <c r="R143" i="434" s="1"/>
  <c r="Q127" i="434"/>
  <c r="R127" i="434" s="1"/>
  <c r="Q119" i="434"/>
  <c r="R119" i="434" s="1"/>
  <c r="Q47" i="433"/>
  <c r="R47" i="433" s="1"/>
  <c r="Q37" i="433"/>
  <c r="R37" i="433" s="1"/>
  <c r="W66" i="430"/>
  <c r="X66" i="430" s="1"/>
  <c r="W50" i="430"/>
  <c r="X50" i="430" s="1"/>
  <c r="W34" i="430"/>
  <c r="X34" i="430" s="1"/>
  <c r="W148" i="430"/>
  <c r="X148" i="430" s="1"/>
  <c r="W140" i="430"/>
  <c r="X140" i="430" s="1"/>
  <c r="W132" i="430"/>
  <c r="X132" i="430" s="1"/>
  <c r="W124" i="430"/>
  <c r="X124" i="430" s="1"/>
  <c r="W116" i="430"/>
  <c r="X116" i="430" s="1"/>
  <c r="W108" i="430"/>
  <c r="X108" i="430" s="1"/>
  <c r="W100" i="430"/>
  <c r="X100" i="430" s="1"/>
  <c r="W92" i="430"/>
  <c r="X92" i="430" s="1"/>
  <c r="Q90" i="433"/>
  <c r="R90" i="433" s="1"/>
  <c r="Q102" i="439"/>
  <c r="R102" i="439" s="1"/>
  <c r="Q70" i="439"/>
  <c r="R70" i="439" s="1"/>
  <c r="Q90" i="439"/>
  <c r="R90" i="439" s="1"/>
  <c r="Q123" i="439"/>
  <c r="R123" i="439" s="1"/>
  <c r="Q105" i="434"/>
  <c r="R105" i="434" s="1"/>
  <c r="Q131" i="438"/>
  <c r="R131" i="438" s="1"/>
  <c r="Q51" i="434"/>
  <c r="R51" i="434" s="1"/>
  <c r="Q136" i="438"/>
  <c r="R136" i="438" s="1"/>
  <c r="Q143" i="438"/>
  <c r="R143" i="438" s="1"/>
  <c r="Q126" i="438"/>
  <c r="R126" i="438" s="1"/>
  <c r="Q85" i="439"/>
  <c r="R85" i="439" s="1"/>
  <c r="Q26" i="439"/>
  <c r="R26" i="439" s="1"/>
  <c r="Q16" i="439"/>
  <c r="R16" i="439" s="1"/>
  <c r="W16" i="439" s="1"/>
  <c r="Q124" i="439"/>
  <c r="R124" i="439" s="1"/>
  <c r="Q109" i="439"/>
  <c r="R109" i="439" s="1"/>
  <c r="Q95" i="439"/>
  <c r="R95" i="439" s="1"/>
  <c r="Q99" i="439"/>
  <c r="R99" i="439" s="1"/>
  <c r="Q132" i="438"/>
  <c r="R132" i="438" s="1"/>
  <c r="Q115" i="438"/>
  <c r="R115" i="438" s="1"/>
  <c r="Q83" i="438"/>
  <c r="R83" i="438" s="1"/>
  <c r="Q48" i="439"/>
  <c r="R48" i="439" s="1"/>
  <c r="Q47" i="439"/>
  <c r="R47" i="439" s="1"/>
  <c r="Q50" i="439"/>
  <c r="R50" i="439" s="1"/>
  <c r="Q139" i="439"/>
  <c r="R139" i="439" s="1"/>
  <c r="Q93" i="438"/>
  <c r="R93" i="438" s="1"/>
  <c r="Q97" i="438"/>
  <c r="R97" i="438" s="1"/>
  <c r="Q142" i="438"/>
  <c r="R142" i="438" s="1"/>
  <c r="Q138" i="439"/>
  <c r="R138" i="439" s="1"/>
  <c r="Q32" i="438"/>
  <c r="R32" i="438" s="1"/>
  <c r="Q41" i="438"/>
  <c r="R41" i="438" s="1"/>
  <c r="Q33" i="439"/>
  <c r="R33" i="439" s="1"/>
  <c r="Q39" i="439"/>
  <c r="R39" i="439" s="1"/>
  <c r="Q55" i="439"/>
  <c r="R55" i="439" s="1"/>
  <c r="Q73" i="439"/>
  <c r="R73" i="439" s="1"/>
  <c r="Q85" i="438"/>
  <c r="R85" i="438" s="1"/>
  <c r="Q141" i="439"/>
  <c r="R141" i="439" s="1"/>
  <c r="Q144" i="439"/>
  <c r="R144" i="439" s="1"/>
  <c r="Q107" i="439"/>
  <c r="R107" i="439" s="1"/>
  <c r="Q18" i="439"/>
  <c r="R18" i="439" s="1"/>
  <c r="W18" i="439" s="1"/>
  <c r="Q128" i="439"/>
  <c r="R128" i="439" s="1"/>
  <c r="Q23" i="439"/>
  <c r="R23" i="439" s="1"/>
  <c r="Q21" i="439"/>
  <c r="R21" i="439" s="1"/>
  <c r="Q124" i="438"/>
  <c r="R124" i="438" s="1"/>
  <c r="Q106" i="438"/>
  <c r="R106" i="438" s="1"/>
  <c r="Q118" i="438"/>
  <c r="R118" i="438" s="1"/>
  <c r="Q102" i="438"/>
  <c r="R102" i="438" s="1"/>
  <c r="Q25" i="439"/>
  <c r="R25" i="439" s="1"/>
  <c r="Q65" i="439"/>
  <c r="R65" i="439" s="1"/>
  <c r="Q83" i="439"/>
  <c r="R83" i="439" s="1"/>
  <c r="Q131" i="439"/>
  <c r="R131" i="439" s="1"/>
  <c r="Q135" i="439"/>
  <c r="R135" i="439" s="1"/>
  <c r="Q23" i="438"/>
  <c r="R23" i="438" s="1"/>
  <c r="Q26" i="438"/>
  <c r="R26" i="438" s="1"/>
  <c r="Q63" i="438"/>
  <c r="R63" i="438" s="1"/>
  <c r="Q46" i="438"/>
  <c r="R46" i="438" s="1"/>
  <c r="Q78" i="438"/>
  <c r="R78" i="438" s="1"/>
  <c r="Q117" i="438"/>
  <c r="R117" i="438" s="1"/>
  <c r="Q73" i="438"/>
  <c r="R73" i="438" s="1"/>
  <c r="Q137" i="439"/>
  <c r="R137" i="439" s="1"/>
  <c r="Q128" i="438"/>
  <c r="R128" i="438" s="1"/>
  <c r="Q19" i="439"/>
  <c r="R19" i="439" s="1"/>
  <c r="W19" i="439" s="1"/>
  <c r="Q56" i="439"/>
  <c r="R56" i="439" s="1"/>
  <c r="Q38" i="439"/>
  <c r="R38" i="439" s="1"/>
  <c r="Q54" i="439"/>
  <c r="R54" i="439" s="1"/>
  <c r="Q69" i="439"/>
  <c r="R69" i="439" s="1"/>
  <c r="Q143" i="439"/>
  <c r="R143" i="439" s="1"/>
  <c r="Q121" i="439"/>
  <c r="R121" i="439" s="1"/>
  <c r="Q53" i="439"/>
  <c r="R53" i="439" s="1"/>
  <c r="Q106" i="439"/>
  <c r="R106" i="439" s="1"/>
  <c r="Q64" i="439"/>
  <c r="R64" i="439" s="1"/>
  <c r="Q80" i="439"/>
  <c r="R80" i="439" s="1"/>
  <c r="Q134" i="438"/>
  <c r="R134" i="438" s="1"/>
  <c r="Q96" i="439"/>
  <c r="R96" i="439" s="1"/>
  <c r="Q142" i="439"/>
  <c r="R142" i="439" s="1"/>
  <c r="Q27" i="438"/>
  <c r="R27" i="438" s="1"/>
  <c r="Q17" i="438"/>
  <c r="R17" i="438" s="1"/>
  <c r="W17" i="438" s="1"/>
  <c r="Q67" i="438"/>
  <c r="R67" i="438" s="1"/>
  <c r="Q48" i="438"/>
  <c r="R48" i="438" s="1"/>
  <c r="Q64" i="438"/>
  <c r="R64" i="438" s="1"/>
  <c r="Q80" i="438"/>
  <c r="R80" i="438" s="1"/>
  <c r="Q112" i="438"/>
  <c r="R112" i="438" s="1"/>
  <c r="Q30" i="439"/>
  <c r="R30" i="439" s="1"/>
  <c r="Q119" i="438"/>
  <c r="R119" i="438" s="1"/>
  <c r="Q87" i="438"/>
  <c r="R87" i="438" s="1"/>
  <c r="Q36" i="439"/>
  <c r="R36" i="439" s="1"/>
  <c r="Q35" i="439"/>
  <c r="R35" i="439" s="1"/>
  <c r="Q51" i="439"/>
  <c r="R51" i="439" s="1"/>
  <c r="Q68" i="439"/>
  <c r="R68" i="439" s="1"/>
  <c r="Q110" i="439"/>
  <c r="R110" i="439" s="1"/>
  <c r="Q87" i="439"/>
  <c r="R87" i="439" s="1"/>
  <c r="Q141" i="438"/>
  <c r="R141" i="438" s="1"/>
  <c r="Q24" i="438"/>
  <c r="R24" i="438" s="1"/>
  <c r="Q42" i="438"/>
  <c r="R42" i="438" s="1"/>
  <c r="Q116" i="438"/>
  <c r="R116" i="438" s="1"/>
  <c r="Q105" i="438"/>
  <c r="R105" i="438" s="1"/>
  <c r="Q122" i="438"/>
  <c r="R122" i="438" s="1"/>
  <c r="Q129" i="438"/>
  <c r="R129" i="438" s="1"/>
  <c r="Q28" i="439"/>
  <c r="R28" i="439" s="1"/>
  <c r="Q52" i="439"/>
  <c r="R52" i="439" s="1"/>
  <c r="Q57" i="439"/>
  <c r="R57" i="439" s="1"/>
  <c r="Q60" i="439"/>
  <c r="R60" i="439" s="1"/>
  <c r="Q76" i="439"/>
  <c r="R76" i="439" s="1"/>
  <c r="Q127" i="439"/>
  <c r="R127" i="439" s="1"/>
  <c r="Q138" i="438"/>
  <c r="R138" i="438" s="1"/>
  <c r="Q140" i="438"/>
  <c r="R140" i="438" s="1"/>
  <c r="Q66" i="438"/>
  <c r="R66" i="438" s="1"/>
  <c r="Q133" i="439"/>
  <c r="R133" i="439" s="1"/>
  <c r="W60" i="437"/>
  <c r="X60" i="437" s="1"/>
  <c r="W147" i="435"/>
  <c r="X147" i="435" s="1"/>
  <c r="W131" i="435"/>
  <c r="X131" i="435" s="1"/>
  <c r="W115" i="435"/>
  <c r="X115" i="435" s="1"/>
  <c r="N21" i="437"/>
  <c r="O21" i="437" s="1"/>
  <c r="AA22" i="437"/>
  <c r="AB21" i="437"/>
  <c r="L21" i="437"/>
  <c r="M21" i="437" s="1"/>
  <c r="W56" i="437"/>
  <c r="X56" i="437" s="1"/>
  <c r="W148" i="435"/>
  <c r="X148" i="435" s="1"/>
  <c r="Q35" i="438"/>
  <c r="R35" i="438" s="1"/>
  <c r="Q57" i="438"/>
  <c r="R57" i="438" s="1"/>
  <c r="Q121" i="438"/>
  <c r="R121" i="438" s="1"/>
  <c r="Q136" i="439"/>
  <c r="R136" i="439" s="1"/>
  <c r="Q20" i="439"/>
  <c r="R20" i="439" s="1"/>
  <c r="W106" i="437"/>
  <c r="X106" i="437" s="1"/>
  <c r="W87" i="437"/>
  <c r="X87" i="437" s="1"/>
  <c r="W134" i="436"/>
  <c r="X134" i="436" s="1"/>
  <c r="W118" i="436"/>
  <c r="X118" i="436" s="1"/>
  <c r="W102" i="436"/>
  <c r="X102" i="436" s="1"/>
  <c r="W86" i="436"/>
  <c r="X86" i="436" s="1"/>
  <c r="W68" i="436"/>
  <c r="X68" i="436" s="1"/>
  <c r="W84" i="436"/>
  <c r="X84" i="436" s="1"/>
  <c r="W115" i="436"/>
  <c r="X115" i="436" s="1"/>
  <c r="W95" i="435"/>
  <c r="X95" i="435" s="1"/>
  <c r="Q66" i="439"/>
  <c r="R66" i="439" s="1"/>
  <c r="Q94" i="439"/>
  <c r="R94" i="439" s="1"/>
  <c r="Q114" i="439"/>
  <c r="R114" i="439" s="1"/>
  <c r="Q21" i="438"/>
  <c r="R21" i="438" s="1"/>
  <c r="Q74" i="438"/>
  <c r="R74" i="438" s="1"/>
  <c r="Q54" i="438"/>
  <c r="R54" i="438" s="1"/>
  <c r="Q75" i="438"/>
  <c r="R75" i="438" s="1"/>
  <c r="Q36" i="438"/>
  <c r="R36" i="438" s="1"/>
  <c r="Q68" i="438"/>
  <c r="R68" i="438" s="1"/>
  <c r="Q45" i="438"/>
  <c r="R45" i="438" s="1"/>
  <c r="Q132" i="439"/>
  <c r="R132" i="439" s="1"/>
  <c r="Q116" i="439"/>
  <c r="R116" i="439" s="1"/>
  <c r="Q139" i="438"/>
  <c r="R139" i="438" s="1"/>
  <c r="Q123" i="438"/>
  <c r="R123" i="438" s="1"/>
  <c r="Q31" i="439"/>
  <c r="R31" i="439" s="1"/>
  <c r="Q29" i="439"/>
  <c r="R29" i="439" s="1"/>
  <c r="Q98" i="438"/>
  <c r="R98" i="438" s="1"/>
  <c r="Q82" i="438"/>
  <c r="R82" i="438" s="1"/>
  <c r="Q17" i="439"/>
  <c r="R17" i="439" s="1"/>
  <c r="W17" i="439" s="1"/>
  <c r="Q99" i="438"/>
  <c r="R99" i="438" s="1"/>
  <c r="W142" i="437"/>
  <c r="X142" i="437" s="1"/>
  <c r="W126" i="437"/>
  <c r="X126" i="437" s="1"/>
  <c r="W110" i="437"/>
  <c r="X110" i="437" s="1"/>
  <c r="W55" i="437"/>
  <c r="X55" i="437" s="1"/>
  <c r="U19" i="439"/>
  <c r="T20" i="439"/>
  <c r="W85" i="437"/>
  <c r="X85" i="437" s="1"/>
  <c r="W84" i="437"/>
  <c r="X84" i="437" s="1"/>
  <c r="W69" i="436"/>
  <c r="X69" i="436" s="1"/>
  <c r="W53" i="436"/>
  <c r="X53" i="436" s="1"/>
  <c r="W56" i="436"/>
  <c r="X56" i="436" s="1"/>
  <c r="W72" i="436"/>
  <c r="X72" i="436" s="1"/>
  <c r="W125" i="436"/>
  <c r="X125" i="436" s="1"/>
  <c r="W133" i="436"/>
  <c r="X133" i="436" s="1"/>
  <c r="W141" i="436"/>
  <c r="X141" i="436" s="1"/>
  <c r="W149" i="436"/>
  <c r="X149" i="436" s="1"/>
  <c r="N20" i="436"/>
  <c r="O20" i="436" s="1"/>
  <c r="AB20" i="436"/>
  <c r="AA21" i="436"/>
  <c r="L20" i="436"/>
  <c r="M20" i="436" s="1"/>
  <c r="W146" i="436"/>
  <c r="X146" i="436" s="1"/>
  <c r="W130" i="436"/>
  <c r="X130" i="436" s="1"/>
  <c r="W114" i="436"/>
  <c r="X114" i="436" s="1"/>
  <c r="W98" i="436"/>
  <c r="X98" i="436" s="1"/>
  <c r="N21" i="435"/>
  <c r="O21" i="435" s="1"/>
  <c r="L21" i="435"/>
  <c r="M21" i="435" s="1"/>
  <c r="AB21" i="435"/>
  <c r="AA22" i="435"/>
  <c r="W144" i="435"/>
  <c r="X144" i="435" s="1"/>
  <c r="W128" i="435"/>
  <c r="X128" i="435" s="1"/>
  <c r="W120" i="435"/>
  <c r="X120" i="435" s="1"/>
  <c r="W104" i="435"/>
  <c r="X104" i="435" s="1"/>
  <c r="W89" i="435"/>
  <c r="X89" i="435" s="1"/>
  <c r="W100" i="435"/>
  <c r="X100" i="435" s="1"/>
  <c r="Q91" i="439"/>
  <c r="R91" i="439" s="1"/>
  <c r="Q75" i="439"/>
  <c r="R75" i="439" s="1"/>
  <c r="Q67" i="439"/>
  <c r="R67" i="439" s="1"/>
  <c r="Q62" i="439"/>
  <c r="R62" i="439" s="1"/>
  <c r="Q78" i="439"/>
  <c r="R78" i="439" s="1"/>
  <c r="Q49" i="439"/>
  <c r="R49" i="439" s="1"/>
  <c r="Q42" i="439"/>
  <c r="R42" i="439" s="1"/>
  <c r="Q58" i="439"/>
  <c r="R58" i="439" s="1"/>
  <c r="Q84" i="439"/>
  <c r="R84" i="439" s="1"/>
  <c r="Q97" i="439"/>
  <c r="R97" i="439" s="1"/>
  <c r="Q101" i="439"/>
  <c r="R101" i="439" s="1"/>
  <c r="Q122" i="439"/>
  <c r="R122" i="439" s="1"/>
  <c r="Q55" i="438"/>
  <c r="R55" i="438" s="1"/>
  <c r="Q22" i="438"/>
  <c r="R22" i="438" s="1"/>
  <c r="Q71" i="438"/>
  <c r="R71" i="438" s="1"/>
  <c r="Q100" i="438"/>
  <c r="R100" i="438" s="1"/>
  <c r="Q25" i="438"/>
  <c r="R25" i="438" s="1"/>
  <c r="Q28" i="438"/>
  <c r="R28" i="438" s="1"/>
  <c r="Q47" i="438"/>
  <c r="R47" i="438" s="1"/>
  <c r="Q79" i="438"/>
  <c r="R79" i="438" s="1"/>
  <c r="Q34" i="438"/>
  <c r="R34" i="438" s="1"/>
  <c r="Q62" i="438"/>
  <c r="R62" i="438" s="1"/>
  <c r="Q108" i="438"/>
  <c r="R108" i="438" s="1"/>
  <c r="Q51" i="438"/>
  <c r="R51" i="438" s="1"/>
  <c r="Q40" i="438"/>
  <c r="R40" i="438" s="1"/>
  <c r="Q56" i="438"/>
  <c r="R56" i="438" s="1"/>
  <c r="Q72" i="438"/>
  <c r="R72" i="438" s="1"/>
  <c r="Q96" i="438"/>
  <c r="R96" i="438" s="1"/>
  <c r="Q133" i="438"/>
  <c r="R133" i="438" s="1"/>
  <c r="Q49" i="438"/>
  <c r="R49" i="438" s="1"/>
  <c r="Q65" i="438"/>
  <c r="R65" i="438" s="1"/>
  <c r="Q81" i="438"/>
  <c r="R81" i="438" s="1"/>
  <c r="Q113" i="438"/>
  <c r="R113" i="438" s="1"/>
  <c r="Q130" i="438"/>
  <c r="R130" i="438" s="1"/>
  <c r="Q137" i="438"/>
  <c r="R137" i="438" s="1"/>
  <c r="W57" i="436"/>
  <c r="X57" i="436" s="1"/>
  <c r="W139" i="435"/>
  <c r="X139" i="435" s="1"/>
  <c r="W123" i="435"/>
  <c r="X123" i="435" s="1"/>
  <c r="W90" i="435"/>
  <c r="X90" i="435" s="1"/>
  <c r="W92" i="435"/>
  <c r="X92" i="435" s="1"/>
  <c r="Q134" i="439"/>
  <c r="R134" i="439" s="1"/>
  <c r="Q20" i="438"/>
  <c r="R20" i="438" s="1"/>
  <c r="Q108" i="439"/>
  <c r="R108" i="439" s="1"/>
  <c r="Q117" i="439"/>
  <c r="R117" i="439" s="1"/>
  <c r="Q103" i="438"/>
  <c r="R103" i="438" s="1"/>
  <c r="Q110" i="438"/>
  <c r="R110" i="438" s="1"/>
  <c r="W138" i="437"/>
  <c r="X138" i="437" s="1"/>
  <c r="W122" i="437"/>
  <c r="X122" i="437" s="1"/>
  <c r="Q31" i="438"/>
  <c r="R31" i="438" s="1"/>
  <c r="W92" i="437"/>
  <c r="X92" i="437" s="1"/>
  <c r="W142" i="436"/>
  <c r="X142" i="436" s="1"/>
  <c r="W126" i="436"/>
  <c r="X126" i="436" s="1"/>
  <c r="W110" i="436"/>
  <c r="X110" i="436" s="1"/>
  <c r="W94" i="436"/>
  <c r="X94" i="436" s="1"/>
  <c r="W52" i="436"/>
  <c r="X52" i="436" s="1"/>
  <c r="W99" i="436"/>
  <c r="X99" i="436" s="1"/>
  <c r="W131" i="436"/>
  <c r="X131" i="436" s="1"/>
  <c r="W147" i="436"/>
  <c r="X147" i="436" s="1"/>
  <c r="W72" i="437"/>
  <c r="X72" i="437" s="1"/>
  <c r="W149" i="435"/>
  <c r="X149" i="435" s="1"/>
  <c r="W145" i="435"/>
  <c r="X145" i="435" s="1"/>
  <c r="W93" i="435"/>
  <c r="X93" i="435" s="1"/>
  <c r="Q45" i="439"/>
  <c r="R45" i="439" s="1"/>
  <c r="Q93" i="439"/>
  <c r="R93" i="439" s="1"/>
  <c r="Q50" i="438"/>
  <c r="R50" i="438" s="1"/>
  <c r="Q39" i="438"/>
  <c r="R39" i="438" s="1"/>
  <c r="Q92" i="438"/>
  <c r="R92" i="438" s="1"/>
  <c r="Q43" i="438"/>
  <c r="R43" i="438" s="1"/>
  <c r="Q52" i="438"/>
  <c r="R52" i="438" s="1"/>
  <c r="Q88" i="438"/>
  <c r="R88" i="438" s="1"/>
  <c r="Q120" i="438"/>
  <c r="R120" i="438" s="1"/>
  <c r="Q61" i="438"/>
  <c r="R61" i="438" s="1"/>
  <c r="Q77" i="438"/>
  <c r="R77" i="438" s="1"/>
  <c r="Q145" i="439"/>
  <c r="R145" i="439" s="1"/>
  <c r="Q129" i="439"/>
  <c r="R129" i="439" s="1"/>
  <c r="Q113" i="439"/>
  <c r="R113" i="439" s="1"/>
  <c r="Q100" i="439"/>
  <c r="R100" i="439" s="1"/>
  <c r="Q120" i="439"/>
  <c r="R120" i="439" s="1"/>
  <c r="Q104" i="439"/>
  <c r="R104" i="439" s="1"/>
  <c r="Q81" i="439"/>
  <c r="R81" i="439" s="1"/>
  <c r="Q27" i="439"/>
  <c r="R27" i="439" s="1"/>
  <c r="Q135" i="438"/>
  <c r="R135" i="438" s="1"/>
  <c r="Q111" i="438"/>
  <c r="R111" i="438" s="1"/>
  <c r="Q95" i="438"/>
  <c r="R95" i="438" s="1"/>
  <c r="Q24" i="439"/>
  <c r="R24" i="439" s="1"/>
  <c r="Q94" i="438"/>
  <c r="R94" i="438" s="1"/>
  <c r="W146" i="437"/>
  <c r="X146" i="437" s="1"/>
  <c r="W130" i="437"/>
  <c r="X130" i="437" s="1"/>
  <c r="W114" i="437"/>
  <c r="X114" i="437" s="1"/>
  <c r="W98" i="437"/>
  <c r="X98" i="437" s="1"/>
  <c r="Q91" i="438"/>
  <c r="R91" i="438" s="1"/>
  <c r="Q107" i="438"/>
  <c r="R107" i="438" s="1"/>
  <c r="W75" i="437"/>
  <c r="X75" i="437" s="1"/>
  <c r="W59" i="437"/>
  <c r="X59" i="437" s="1"/>
  <c r="Q82" i="439"/>
  <c r="R82" i="439" s="1"/>
  <c r="T19" i="438"/>
  <c r="U18" i="438"/>
  <c r="W48" i="436"/>
  <c r="X48" i="436" s="1"/>
  <c r="W91" i="437"/>
  <c r="X91" i="437" s="1"/>
  <c r="W88" i="437"/>
  <c r="X88" i="437" s="1"/>
  <c r="W60" i="436"/>
  <c r="X60" i="436" s="1"/>
  <c r="W76" i="436"/>
  <c r="X76" i="436" s="1"/>
  <c r="W87" i="436"/>
  <c r="X87" i="436" s="1"/>
  <c r="W95" i="436"/>
  <c r="X95" i="436" s="1"/>
  <c r="W103" i="436"/>
  <c r="X103" i="436" s="1"/>
  <c r="W111" i="436"/>
  <c r="X111" i="436" s="1"/>
  <c r="W119" i="436"/>
  <c r="X119" i="436" s="1"/>
  <c r="W127" i="436"/>
  <c r="X127" i="436" s="1"/>
  <c r="W135" i="436"/>
  <c r="X135" i="436" s="1"/>
  <c r="W143" i="436"/>
  <c r="X143" i="436" s="1"/>
  <c r="W101" i="435"/>
  <c r="X101" i="435" s="1"/>
  <c r="W85" i="436"/>
  <c r="X85" i="436" s="1"/>
  <c r="W137" i="435"/>
  <c r="X137" i="435" s="1"/>
  <c r="Z85" i="436"/>
  <c r="J165" i="436"/>
  <c r="W64" i="437"/>
  <c r="X64" i="437" s="1"/>
  <c r="W128" i="436"/>
  <c r="X128" i="436" s="1"/>
  <c r="W141" i="435"/>
  <c r="X141" i="435" s="1"/>
  <c r="W133" i="435"/>
  <c r="X133" i="435" s="1"/>
  <c r="W129" i="435"/>
  <c r="X129" i="435" s="1"/>
  <c r="W125" i="435"/>
  <c r="X125" i="435" s="1"/>
  <c r="W121" i="435"/>
  <c r="X121" i="435" s="1"/>
  <c r="W117" i="435"/>
  <c r="X117" i="435" s="1"/>
  <c r="W113" i="435"/>
  <c r="X113" i="435" s="1"/>
  <c r="W109" i="435"/>
  <c r="X109" i="435" s="1"/>
  <c r="W105" i="435"/>
  <c r="X105" i="435" s="1"/>
  <c r="W83" i="437"/>
  <c r="X83" i="437" s="1"/>
  <c r="W99" i="435"/>
  <c r="X99" i="435" s="1"/>
  <c r="Q59" i="439"/>
  <c r="R59" i="439" s="1"/>
  <c r="Q105" i="439"/>
  <c r="R105" i="439" s="1"/>
  <c r="Q63" i="439"/>
  <c r="R63" i="439" s="1"/>
  <c r="Q79" i="439"/>
  <c r="R79" i="439" s="1"/>
  <c r="Q43" i="439"/>
  <c r="R43" i="439" s="1"/>
  <c r="Q46" i="439"/>
  <c r="R46" i="439" s="1"/>
  <c r="Q92" i="439"/>
  <c r="R92" i="439" s="1"/>
  <c r="Q126" i="439"/>
  <c r="R126" i="439" s="1"/>
  <c r="Q118" i="439"/>
  <c r="R118" i="439" s="1"/>
  <c r="Q130" i="439"/>
  <c r="R130" i="439" s="1"/>
  <c r="Q18" i="438"/>
  <c r="R18" i="438" s="1"/>
  <c r="W18" i="438" s="1"/>
  <c r="Q30" i="438"/>
  <c r="R30" i="438" s="1"/>
  <c r="Q19" i="438"/>
  <c r="R19" i="438" s="1"/>
  <c r="Q16" i="438"/>
  <c r="R16" i="438" s="1"/>
  <c r="W16" i="438" s="1"/>
  <c r="Q29" i="438"/>
  <c r="R29" i="438" s="1"/>
  <c r="Q33" i="438"/>
  <c r="R33" i="438" s="1"/>
  <c r="Q58" i="438"/>
  <c r="R58" i="438" s="1"/>
  <c r="Q84" i="438"/>
  <c r="R84" i="438" s="1"/>
  <c r="Q38" i="438"/>
  <c r="R38" i="438" s="1"/>
  <c r="Q70" i="438"/>
  <c r="R70" i="438" s="1"/>
  <c r="Q125" i="438"/>
  <c r="R125" i="438" s="1"/>
  <c r="Q59" i="438"/>
  <c r="R59" i="438" s="1"/>
  <c r="Q101" i="438"/>
  <c r="R101" i="438" s="1"/>
  <c r="Q44" i="438"/>
  <c r="R44" i="438" s="1"/>
  <c r="Q60" i="438"/>
  <c r="R60" i="438" s="1"/>
  <c r="Q76" i="438"/>
  <c r="R76" i="438" s="1"/>
  <c r="Q104" i="438"/>
  <c r="R104" i="438" s="1"/>
  <c r="Q37" i="438"/>
  <c r="R37" i="438" s="1"/>
  <c r="Q53" i="438"/>
  <c r="R53" i="438" s="1"/>
  <c r="Q69" i="438"/>
  <c r="R69" i="438" s="1"/>
  <c r="Q145" i="438"/>
  <c r="R145" i="438" s="1"/>
  <c r="Q116" i="434"/>
  <c r="R116" i="434" s="1"/>
  <c r="Q130" i="434"/>
  <c r="R130" i="434" s="1"/>
  <c r="Q126" i="433"/>
  <c r="R126" i="433" s="1"/>
  <c r="Q83" i="434"/>
  <c r="R83" i="434" s="1"/>
  <c r="Q41" i="433"/>
  <c r="R41" i="433" s="1"/>
  <c r="Q50" i="434"/>
  <c r="R50" i="434" s="1"/>
  <c r="Q113" i="433"/>
  <c r="R113" i="433" s="1"/>
  <c r="Q145" i="433"/>
  <c r="R145" i="433" s="1"/>
  <c r="Q97" i="433"/>
  <c r="R97" i="433" s="1"/>
  <c r="Q81" i="433"/>
  <c r="R81" i="433" s="1"/>
  <c r="Q55" i="433"/>
  <c r="R55" i="433" s="1"/>
  <c r="Q21" i="433"/>
  <c r="R21" i="433" s="1"/>
  <c r="Q61" i="434"/>
  <c r="R61" i="434" s="1"/>
  <c r="Q46" i="434"/>
  <c r="R46" i="434" s="1"/>
  <c r="Q62" i="434"/>
  <c r="R62" i="434" s="1"/>
  <c r="Q92" i="434"/>
  <c r="R92" i="434" s="1"/>
  <c r="Q77" i="433"/>
  <c r="R77" i="433" s="1"/>
  <c r="Q100" i="433"/>
  <c r="R100" i="433" s="1"/>
  <c r="Q132" i="433"/>
  <c r="R132" i="433" s="1"/>
  <c r="Q93" i="434"/>
  <c r="R93" i="434" s="1"/>
  <c r="Q121" i="433"/>
  <c r="R121" i="433" s="1"/>
  <c r="Q101" i="433"/>
  <c r="R101" i="433" s="1"/>
  <c r="Q35" i="433"/>
  <c r="R35" i="433" s="1"/>
  <c r="Q65" i="434"/>
  <c r="R65" i="434" s="1"/>
  <c r="Q125" i="433"/>
  <c r="R125" i="433" s="1"/>
  <c r="Q112" i="433"/>
  <c r="R112" i="433" s="1"/>
  <c r="Q93" i="433"/>
  <c r="R93" i="433" s="1"/>
  <c r="Q59" i="433"/>
  <c r="R59" i="433" s="1"/>
  <c r="Q53" i="433"/>
  <c r="R53" i="433" s="1"/>
  <c r="Q106" i="434"/>
  <c r="R106" i="434" s="1"/>
  <c r="Q64" i="433"/>
  <c r="R64" i="433" s="1"/>
  <c r="Q18" i="433"/>
  <c r="R18" i="433" s="1"/>
  <c r="W18" i="433" s="1"/>
  <c r="W49" i="430"/>
  <c r="X49" i="430" s="1"/>
  <c r="Q55" i="434"/>
  <c r="R55" i="434" s="1"/>
  <c r="Q67" i="433"/>
  <c r="R67" i="433" s="1"/>
  <c r="Q124" i="433"/>
  <c r="R124" i="433" s="1"/>
  <c r="Q139" i="434"/>
  <c r="R139" i="434" s="1"/>
  <c r="Q120" i="434"/>
  <c r="R120" i="434" s="1"/>
  <c r="Q89" i="434"/>
  <c r="R89" i="434" s="1"/>
  <c r="Q98" i="434"/>
  <c r="R98" i="434" s="1"/>
  <c r="Q141" i="433"/>
  <c r="R141" i="433" s="1"/>
  <c r="Q43" i="433"/>
  <c r="R43" i="433" s="1"/>
  <c r="Q29" i="433"/>
  <c r="R29" i="433" s="1"/>
  <c r="W74" i="430"/>
  <c r="X74" i="430" s="1"/>
  <c r="W58" i="430"/>
  <c r="X58" i="430" s="1"/>
  <c r="W42" i="430"/>
  <c r="X42" i="430" s="1"/>
  <c r="Q43" i="434"/>
  <c r="R43" i="434" s="1"/>
  <c r="Q59" i="434"/>
  <c r="R59" i="434" s="1"/>
  <c r="Q84" i="434"/>
  <c r="R84" i="434" s="1"/>
  <c r="Q100" i="434"/>
  <c r="R100" i="434" s="1"/>
  <c r="Q118" i="434"/>
  <c r="R118" i="434" s="1"/>
  <c r="Q136" i="434"/>
  <c r="R136" i="434" s="1"/>
  <c r="Q71" i="434"/>
  <c r="R71" i="434" s="1"/>
  <c r="Q138" i="433"/>
  <c r="R138" i="433" s="1"/>
  <c r="Q122" i="433"/>
  <c r="R122" i="433" s="1"/>
  <c r="Q86" i="434"/>
  <c r="R86" i="434" s="1"/>
  <c r="Q60" i="433"/>
  <c r="R60" i="433" s="1"/>
  <c r="Q46" i="433"/>
  <c r="R46" i="433" s="1"/>
  <c r="Q85" i="433"/>
  <c r="R85" i="433" s="1"/>
  <c r="Q45" i="433"/>
  <c r="R45" i="433" s="1"/>
  <c r="Q117" i="433"/>
  <c r="R117" i="433" s="1"/>
  <c r="W142" i="430"/>
  <c r="X142" i="430" s="1"/>
  <c r="W134" i="430"/>
  <c r="X134" i="430" s="1"/>
  <c r="W126" i="430"/>
  <c r="X126" i="430" s="1"/>
  <c r="W118" i="430"/>
  <c r="X118" i="430" s="1"/>
  <c r="W110" i="430"/>
  <c r="X110" i="430" s="1"/>
  <c r="W102" i="430"/>
  <c r="X102" i="430" s="1"/>
  <c r="W94" i="430"/>
  <c r="X94" i="430" s="1"/>
  <c r="W70" i="430"/>
  <c r="X70" i="430" s="1"/>
  <c r="W54" i="430"/>
  <c r="X54" i="430" s="1"/>
  <c r="W38" i="430"/>
  <c r="X38" i="430" s="1"/>
  <c r="W144" i="430"/>
  <c r="X144" i="430" s="1"/>
  <c r="W136" i="430"/>
  <c r="X136" i="430" s="1"/>
  <c r="W128" i="430"/>
  <c r="X128" i="430" s="1"/>
  <c r="W120" i="430"/>
  <c r="X120" i="430" s="1"/>
  <c r="W112" i="430"/>
  <c r="X112" i="430" s="1"/>
  <c r="W104" i="430"/>
  <c r="X104" i="430" s="1"/>
  <c r="W96" i="430"/>
  <c r="X96" i="430" s="1"/>
  <c r="W59" i="430"/>
  <c r="X59" i="430" s="1"/>
  <c r="Q47" i="434"/>
  <c r="R47" i="434" s="1"/>
  <c r="Q134" i="434"/>
  <c r="R134" i="434" s="1"/>
  <c r="Q109" i="434"/>
  <c r="R109" i="434" s="1"/>
  <c r="Q87" i="433"/>
  <c r="R87" i="433" s="1"/>
  <c r="Q103" i="433"/>
  <c r="R103" i="433" s="1"/>
  <c r="Q119" i="433"/>
  <c r="R119" i="433" s="1"/>
  <c r="Q135" i="433"/>
  <c r="R135" i="433" s="1"/>
  <c r="Q85" i="434"/>
  <c r="R85" i="434" s="1"/>
  <c r="Q36" i="434"/>
  <c r="R36" i="434" s="1"/>
  <c r="W36" i="434" s="1"/>
  <c r="Q32" i="434"/>
  <c r="R32" i="434" s="1"/>
  <c r="W32" i="434" s="1"/>
  <c r="Q28" i="434"/>
  <c r="R28" i="434" s="1"/>
  <c r="W28" i="434" s="1"/>
  <c r="Q24" i="434"/>
  <c r="R24" i="434" s="1"/>
  <c r="W24" i="434" s="1"/>
  <c r="Q20" i="434"/>
  <c r="R20" i="434" s="1"/>
  <c r="W20" i="434" s="1"/>
  <c r="Q78" i="434"/>
  <c r="R78" i="434" s="1"/>
  <c r="Q70" i="434"/>
  <c r="R70" i="434" s="1"/>
  <c r="Q98" i="433"/>
  <c r="R98" i="433" s="1"/>
  <c r="Q34" i="433"/>
  <c r="R34" i="433" s="1"/>
  <c r="Q145" i="434"/>
  <c r="R145" i="434" s="1"/>
  <c r="Q97" i="434"/>
  <c r="R97" i="434" s="1"/>
  <c r="Q94" i="434"/>
  <c r="R94" i="434" s="1"/>
  <c r="Q110" i="434"/>
  <c r="R110" i="434" s="1"/>
  <c r="Q35" i="434"/>
  <c r="R35" i="434" s="1"/>
  <c r="W35" i="434" s="1"/>
  <c r="Q31" i="434"/>
  <c r="R31" i="434" s="1"/>
  <c r="W31" i="434" s="1"/>
  <c r="Q27" i="434"/>
  <c r="R27" i="434" s="1"/>
  <c r="W27" i="434" s="1"/>
  <c r="Q23" i="434"/>
  <c r="R23" i="434" s="1"/>
  <c r="W23" i="434" s="1"/>
  <c r="Q19" i="434"/>
  <c r="R19" i="434" s="1"/>
  <c r="W19" i="434" s="1"/>
  <c r="Q129" i="433"/>
  <c r="R129" i="433" s="1"/>
  <c r="Q106" i="433"/>
  <c r="R106" i="433" s="1"/>
  <c r="Q16" i="434"/>
  <c r="R16" i="434" s="1"/>
  <c r="W16" i="434" s="1"/>
  <c r="Q28" i="433"/>
  <c r="R28" i="433" s="1"/>
  <c r="Q39" i="433"/>
  <c r="R39" i="433" s="1"/>
  <c r="Q23" i="433"/>
  <c r="R23" i="433" s="1"/>
  <c r="Q53" i="434"/>
  <c r="R53" i="434" s="1"/>
  <c r="Q126" i="434"/>
  <c r="R126" i="434" s="1"/>
  <c r="Q74" i="434"/>
  <c r="R74" i="434" s="1"/>
  <c r="Q66" i="434"/>
  <c r="R66" i="434" s="1"/>
  <c r="Q56" i="433"/>
  <c r="R56" i="433" s="1"/>
  <c r="Q26" i="433"/>
  <c r="R26" i="433" s="1"/>
  <c r="Q58" i="433"/>
  <c r="R58" i="433" s="1"/>
  <c r="Q40" i="433"/>
  <c r="R40" i="433" s="1"/>
  <c r="Q24" i="433"/>
  <c r="R24" i="433" s="1"/>
  <c r="Q94" i="433"/>
  <c r="R94" i="433" s="1"/>
  <c r="Q25" i="433"/>
  <c r="R25" i="433" s="1"/>
  <c r="Q45" i="434"/>
  <c r="R45" i="434" s="1"/>
  <c r="Q58" i="434"/>
  <c r="R58" i="434" s="1"/>
  <c r="Q81" i="434"/>
  <c r="R81" i="434" s="1"/>
  <c r="Q114" i="434"/>
  <c r="R114" i="434" s="1"/>
  <c r="Q142" i="434"/>
  <c r="R142" i="434" s="1"/>
  <c r="Q68" i="434"/>
  <c r="R68" i="434" s="1"/>
  <c r="W139" i="432"/>
  <c r="X139" i="432" s="1"/>
  <c r="W131" i="430"/>
  <c r="X131" i="430" s="1"/>
  <c r="Q73" i="434"/>
  <c r="R73" i="434" s="1"/>
  <c r="T41" i="434"/>
  <c r="U40" i="434"/>
  <c r="Q82" i="433"/>
  <c r="R82" i="433" s="1"/>
  <c r="Q86" i="433"/>
  <c r="R86" i="433" s="1"/>
  <c r="Q48" i="433"/>
  <c r="R48" i="433" s="1"/>
  <c r="Q118" i="433"/>
  <c r="R118" i="433" s="1"/>
  <c r="U18" i="433"/>
  <c r="T19" i="433"/>
  <c r="W80" i="432"/>
  <c r="X80" i="432" s="1"/>
  <c r="W146" i="431"/>
  <c r="X146" i="431" s="1"/>
  <c r="W110" i="431"/>
  <c r="X110" i="431" s="1"/>
  <c r="W102" i="431"/>
  <c r="X102" i="431" s="1"/>
  <c r="W64" i="432"/>
  <c r="X64" i="432" s="1"/>
  <c r="W105" i="432"/>
  <c r="X105" i="432" s="1"/>
  <c r="W109" i="432"/>
  <c r="X109" i="432" s="1"/>
  <c r="W113" i="432"/>
  <c r="X113" i="432" s="1"/>
  <c r="W117" i="432"/>
  <c r="X117" i="432" s="1"/>
  <c r="W121" i="432"/>
  <c r="X121" i="432" s="1"/>
  <c r="W125" i="432"/>
  <c r="X125" i="432" s="1"/>
  <c r="W129" i="432"/>
  <c r="X129" i="432" s="1"/>
  <c r="W95" i="432"/>
  <c r="X95" i="432" s="1"/>
  <c r="W95" i="431"/>
  <c r="X95" i="431" s="1"/>
  <c r="W91" i="431"/>
  <c r="X91" i="431" s="1"/>
  <c r="W87" i="431"/>
  <c r="X87" i="431" s="1"/>
  <c r="W144" i="432"/>
  <c r="X144" i="432" s="1"/>
  <c r="W62" i="432"/>
  <c r="X62" i="432" s="1"/>
  <c r="X27" i="430"/>
  <c r="W68" i="432"/>
  <c r="X68" i="432" s="1"/>
  <c r="W58" i="432"/>
  <c r="X58" i="432" s="1"/>
  <c r="W21" i="430"/>
  <c r="X21" i="430" s="1"/>
  <c r="W64" i="431"/>
  <c r="X64" i="431" s="1"/>
  <c r="W51" i="430"/>
  <c r="X51" i="430" s="1"/>
  <c r="W23" i="430"/>
  <c r="X23" i="430" s="1"/>
  <c r="W86" i="431"/>
  <c r="X86" i="431" s="1"/>
  <c r="W60" i="431"/>
  <c r="X60" i="431" s="1"/>
  <c r="W112" i="431"/>
  <c r="X112" i="431" s="1"/>
  <c r="W116" i="431"/>
  <c r="X116" i="431" s="1"/>
  <c r="W120" i="431"/>
  <c r="X120" i="431" s="1"/>
  <c r="W124" i="431"/>
  <c r="X124" i="431" s="1"/>
  <c r="W128" i="431"/>
  <c r="X128" i="431" s="1"/>
  <c r="W132" i="431"/>
  <c r="X132" i="431" s="1"/>
  <c r="W38" i="431"/>
  <c r="X38" i="431" s="1"/>
  <c r="Q48" i="434"/>
  <c r="R48" i="434" s="1"/>
  <c r="Q39" i="434"/>
  <c r="R39" i="434" s="1"/>
  <c r="W39" i="434" s="1"/>
  <c r="Q79" i="434"/>
  <c r="R79" i="434" s="1"/>
  <c r="Q138" i="434"/>
  <c r="R138" i="434" s="1"/>
  <c r="Q99" i="434"/>
  <c r="R99" i="434" s="1"/>
  <c r="Q117" i="434"/>
  <c r="R117" i="434" s="1"/>
  <c r="Q133" i="434"/>
  <c r="R133" i="434" s="1"/>
  <c r="Q22" i="433"/>
  <c r="R22" i="433" s="1"/>
  <c r="Q128" i="433"/>
  <c r="R128" i="433" s="1"/>
  <c r="Q99" i="433"/>
  <c r="R99" i="433" s="1"/>
  <c r="Q65" i="433"/>
  <c r="R65" i="433" s="1"/>
  <c r="Q91" i="433"/>
  <c r="R91" i="433" s="1"/>
  <c r="Q72" i="433"/>
  <c r="R72" i="433" s="1"/>
  <c r="Q76" i="433"/>
  <c r="R76" i="433" s="1"/>
  <c r="Q80" i="433"/>
  <c r="R80" i="433" s="1"/>
  <c r="Q96" i="433"/>
  <c r="R96" i="433" s="1"/>
  <c r="Q114" i="433"/>
  <c r="R114" i="433" s="1"/>
  <c r="Q116" i="433"/>
  <c r="R116" i="433" s="1"/>
  <c r="Q115" i="433"/>
  <c r="R115" i="433" s="1"/>
  <c r="Q131" i="433"/>
  <c r="R131" i="433" s="1"/>
  <c r="Q76" i="434"/>
  <c r="R76" i="434" s="1"/>
  <c r="W147" i="432"/>
  <c r="X147" i="432" s="1"/>
  <c r="W131" i="432"/>
  <c r="X131" i="432" s="1"/>
  <c r="W102" i="432"/>
  <c r="X102" i="432" s="1"/>
  <c r="W44" i="431"/>
  <c r="X44" i="431" s="1"/>
  <c r="W147" i="430"/>
  <c r="X147" i="430" s="1"/>
  <c r="W139" i="430"/>
  <c r="X139" i="430" s="1"/>
  <c r="W123" i="430"/>
  <c r="X123" i="430" s="1"/>
  <c r="W111" i="430"/>
  <c r="X111" i="430" s="1"/>
  <c r="W103" i="430"/>
  <c r="X103" i="430" s="1"/>
  <c r="W91" i="430"/>
  <c r="X91" i="430" s="1"/>
  <c r="Q80" i="434"/>
  <c r="R80" i="434" s="1"/>
  <c r="Q87" i="434"/>
  <c r="R87" i="434" s="1"/>
  <c r="Q121" i="434"/>
  <c r="R121" i="434" s="1"/>
  <c r="Q102" i="434"/>
  <c r="R102" i="434" s="1"/>
  <c r="Q38" i="434"/>
  <c r="R38" i="434" s="1"/>
  <c r="W38" i="434" s="1"/>
  <c r="Q26" i="434"/>
  <c r="R26" i="434" s="1"/>
  <c r="W26" i="434" s="1"/>
  <c r="Q137" i="433"/>
  <c r="R137" i="433" s="1"/>
  <c r="Q89" i="433"/>
  <c r="R89" i="433" s="1"/>
  <c r="Q66" i="433"/>
  <c r="R66" i="433" s="1"/>
  <c r="Q33" i="433"/>
  <c r="R33" i="433" s="1"/>
  <c r="Q49" i="433"/>
  <c r="R49" i="433" s="1"/>
  <c r="W100" i="432"/>
  <c r="X100" i="432" s="1"/>
  <c r="W70" i="432"/>
  <c r="X70" i="432" s="1"/>
  <c r="W66" i="432"/>
  <c r="X66" i="432" s="1"/>
  <c r="W149" i="431"/>
  <c r="X149" i="431" s="1"/>
  <c r="W147" i="431"/>
  <c r="X147" i="431" s="1"/>
  <c r="W145" i="431"/>
  <c r="X145" i="431" s="1"/>
  <c r="W143" i="431"/>
  <c r="X143" i="431" s="1"/>
  <c r="W106" i="431"/>
  <c r="X106" i="431" s="1"/>
  <c r="W98" i="431"/>
  <c r="X98" i="431" s="1"/>
  <c r="W54" i="432"/>
  <c r="X54" i="432" s="1"/>
  <c r="W50" i="432"/>
  <c r="X50" i="432" s="1"/>
  <c r="W99" i="432"/>
  <c r="X99" i="432" s="1"/>
  <c r="W107" i="432"/>
  <c r="X107" i="432" s="1"/>
  <c r="W111" i="432"/>
  <c r="X111" i="432" s="1"/>
  <c r="W115" i="432"/>
  <c r="X115" i="432" s="1"/>
  <c r="W119" i="432"/>
  <c r="X119" i="432" s="1"/>
  <c r="W123" i="432"/>
  <c r="X123" i="432" s="1"/>
  <c r="W127" i="432"/>
  <c r="X127" i="432" s="1"/>
  <c r="W140" i="432"/>
  <c r="X140" i="432" s="1"/>
  <c r="W146" i="430"/>
  <c r="X146" i="430" s="1"/>
  <c r="W138" i="430"/>
  <c r="X138" i="430" s="1"/>
  <c r="W130" i="430"/>
  <c r="X130" i="430" s="1"/>
  <c r="W122" i="430"/>
  <c r="X122" i="430" s="1"/>
  <c r="W114" i="430"/>
  <c r="X114" i="430" s="1"/>
  <c r="W106" i="430"/>
  <c r="X106" i="430" s="1"/>
  <c r="W98" i="430"/>
  <c r="X98" i="430" s="1"/>
  <c r="W78" i="430"/>
  <c r="X78" i="430" s="1"/>
  <c r="W84" i="432"/>
  <c r="X84" i="432" s="1"/>
  <c r="W74" i="432"/>
  <c r="X74" i="432" s="1"/>
  <c r="W52" i="432"/>
  <c r="X52" i="432" s="1"/>
  <c r="W42" i="432"/>
  <c r="X42" i="432" s="1"/>
  <c r="W97" i="431"/>
  <c r="X97" i="431" s="1"/>
  <c r="W93" i="431"/>
  <c r="X93" i="431" s="1"/>
  <c r="W89" i="431"/>
  <c r="X89" i="431" s="1"/>
  <c r="W85" i="431"/>
  <c r="X85" i="431" s="1"/>
  <c r="L20" i="432"/>
  <c r="M20" i="432" s="1"/>
  <c r="N20" i="432"/>
  <c r="O20" i="432" s="1"/>
  <c r="AA21" i="432"/>
  <c r="AB20" i="432"/>
  <c r="W78" i="432"/>
  <c r="X78" i="432" s="1"/>
  <c r="W62" i="431"/>
  <c r="X62" i="431" s="1"/>
  <c r="W32" i="431"/>
  <c r="X32" i="431" s="1"/>
  <c r="Z85" i="430"/>
  <c r="J165" i="430"/>
  <c r="W83" i="430"/>
  <c r="X83" i="430" s="1"/>
  <c r="W75" i="430"/>
  <c r="X75" i="430" s="1"/>
  <c r="W67" i="430"/>
  <c r="X67" i="430" s="1"/>
  <c r="W35" i="430"/>
  <c r="X35" i="430" s="1"/>
  <c r="W94" i="431"/>
  <c r="X94" i="431" s="1"/>
  <c r="W58" i="431"/>
  <c r="X58" i="431" s="1"/>
  <c r="W114" i="431"/>
  <c r="X114" i="431" s="1"/>
  <c r="W118" i="431"/>
  <c r="X118" i="431" s="1"/>
  <c r="W122" i="431"/>
  <c r="X122" i="431" s="1"/>
  <c r="W126" i="431"/>
  <c r="X126" i="431" s="1"/>
  <c r="W130" i="431"/>
  <c r="X130" i="431" s="1"/>
  <c r="W24" i="430"/>
  <c r="X24" i="430" s="1"/>
  <c r="X41" i="430"/>
  <c r="X73" i="430"/>
  <c r="W66" i="431"/>
  <c r="X66" i="431" s="1"/>
  <c r="Q56" i="434"/>
  <c r="R56" i="434" s="1"/>
  <c r="Q104" i="434"/>
  <c r="R104" i="434" s="1"/>
  <c r="Q108" i="434"/>
  <c r="R108" i="434" s="1"/>
  <c r="Q112" i="434"/>
  <c r="R112" i="434" s="1"/>
  <c r="Q91" i="434"/>
  <c r="R91" i="434" s="1"/>
  <c r="Q125" i="434"/>
  <c r="R125" i="434" s="1"/>
  <c r="Q141" i="434"/>
  <c r="R141" i="434" s="1"/>
  <c r="Q16" i="433"/>
  <c r="R16" i="433" s="1"/>
  <c r="W16" i="433" s="1"/>
  <c r="Q110" i="433"/>
  <c r="R110" i="433" s="1"/>
  <c r="Q95" i="433"/>
  <c r="R95" i="433" s="1"/>
  <c r="Q61" i="433"/>
  <c r="R61" i="433" s="1"/>
  <c r="Q68" i="433"/>
  <c r="R68" i="433" s="1"/>
  <c r="Q70" i="433"/>
  <c r="R70" i="433" s="1"/>
  <c r="Q74" i="433"/>
  <c r="R74" i="433" s="1"/>
  <c r="Q78" i="433"/>
  <c r="R78" i="433" s="1"/>
  <c r="Q88" i="433"/>
  <c r="R88" i="433" s="1"/>
  <c r="Q104" i="433"/>
  <c r="R104" i="433" s="1"/>
  <c r="Q140" i="433"/>
  <c r="R140" i="433" s="1"/>
  <c r="Q120" i="433"/>
  <c r="R120" i="433" s="1"/>
  <c r="Q123" i="433"/>
  <c r="R123" i="433" s="1"/>
  <c r="Q139" i="433"/>
  <c r="R139" i="433" s="1"/>
  <c r="W143" i="432"/>
  <c r="X143" i="432" s="1"/>
  <c r="W135" i="432"/>
  <c r="X135" i="432" s="1"/>
  <c r="W143" i="430"/>
  <c r="X143" i="430" s="1"/>
  <c r="W135" i="430"/>
  <c r="X135" i="430" s="1"/>
  <c r="W127" i="430"/>
  <c r="X127" i="430" s="1"/>
  <c r="W119" i="430"/>
  <c r="X119" i="430" s="1"/>
  <c r="W115" i="430"/>
  <c r="X115" i="430" s="1"/>
  <c r="W107" i="430"/>
  <c r="X107" i="430" s="1"/>
  <c r="W99" i="430"/>
  <c r="X99" i="430" s="1"/>
  <c r="W95" i="430"/>
  <c r="X95" i="430" s="1"/>
  <c r="X32" i="430"/>
  <c r="W53" i="430"/>
  <c r="X53" i="430" s="1"/>
  <c r="W71" i="430"/>
  <c r="X71" i="430" s="1"/>
  <c r="Q137" i="434"/>
  <c r="R137" i="434" s="1"/>
  <c r="Q144" i="433"/>
  <c r="R144" i="433" s="1"/>
  <c r="Q107" i="433"/>
  <c r="R107" i="433" s="1"/>
  <c r="Q73" i="433"/>
  <c r="R73" i="433" s="1"/>
  <c r="Q84" i="433"/>
  <c r="R84" i="433" s="1"/>
  <c r="Q144" i="434"/>
  <c r="R144" i="434" s="1"/>
  <c r="Q128" i="434"/>
  <c r="R128" i="434" s="1"/>
  <c r="Q107" i="434"/>
  <c r="R107" i="434" s="1"/>
  <c r="Q77" i="434"/>
  <c r="R77" i="434" s="1"/>
  <c r="Q69" i="434"/>
  <c r="R69" i="434" s="1"/>
  <c r="Q34" i="434"/>
  <c r="R34" i="434" s="1"/>
  <c r="W34" i="434" s="1"/>
  <c r="Q30" i="434"/>
  <c r="R30" i="434" s="1"/>
  <c r="W30" i="434" s="1"/>
  <c r="Q22" i="434"/>
  <c r="R22" i="434" s="1"/>
  <c r="W22" i="434" s="1"/>
  <c r="Q18" i="434"/>
  <c r="R18" i="434" s="1"/>
  <c r="W18" i="434" s="1"/>
  <c r="Q103" i="434"/>
  <c r="R103" i="434" s="1"/>
  <c r="Q134" i="433"/>
  <c r="R134" i="433" s="1"/>
  <c r="Q133" i="433"/>
  <c r="R133" i="433" s="1"/>
  <c r="Q105" i="433"/>
  <c r="R105" i="433" s="1"/>
  <c r="Q102" i="433"/>
  <c r="R102" i="433" s="1"/>
  <c r="Q51" i="433"/>
  <c r="R51" i="433" s="1"/>
  <c r="Q140" i="434"/>
  <c r="R140" i="434" s="1"/>
  <c r="Q124" i="434"/>
  <c r="R124" i="434" s="1"/>
  <c r="Q115" i="434"/>
  <c r="R115" i="434" s="1"/>
  <c r="Q90" i="434"/>
  <c r="R90" i="434" s="1"/>
  <c r="Q64" i="434"/>
  <c r="R64" i="434" s="1"/>
  <c r="Q75" i="434"/>
  <c r="R75" i="434" s="1"/>
  <c r="Q67" i="434"/>
  <c r="R67" i="434" s="1"/>
  <c r="Q37" i="434"/>
  <c r="R37" i="434" s="1"/>
  <c r="W37" i="434" s="1"/>
  <c r="Q33" i="434"/>
  <c r="R33" i="434" s="1"/>
  <c r="W33" i="434" s="1"/>
  <c r="Q29" i="434"/>
  <c r="R29" i="434" s="1"/>
  <c r="W29" i="434" s="1"/>
  <c r="Q25" i="434"/>
  <c r="R25" i="434" s="1"/>
  <c r="W25" i="434" s="1"/>
  <c r="Q21" i="434"/>
  <c r="R21" i="434" s="1"/>
  <c r="W21" i="434" s="1"/>
  <c r="Q17" i="434"/>
  <c r="R17" i="434" s="1"/>
  <c r="W17" i="434" s="1"/>
  <c r="Q101" i="434"/>
  <c r="R101" i="434" s="1"/>
  <c r="Q72" i="434"/>
  <c r="R72" i="434" s="1"/>
  <c r="Q54" i="433"/>
  <c r="R54" i="433" s="1"/>
  <c r="Q38" i="433"/>
  <c r="R38" i="433" s="1"/>
  <c r="Q52" i="433"/>
  <c r="R52" i="433" s="1"/>
  <c r="Q36" i="433"/>
  <c r="R36" i="433" s="1"/>
  <c r="Q31" i="433"/>
  <c r="R31" i="433" s="1"/>
  <c r="W46" i="432"/>
  <c r="X46" i="432" s="1"/>
  <c r="W104" i="431"/>
  <c r="X104" i="431" s="1"/>
  <c r="W82" i="432"/>
  <c r="X82" i="432" s="1"/>
  <c r="W104" i="432"/>
  <c r="X104" i="432" s="1"/>
  <c r="W108" i="432"/>
  <c r="X108" i="432" s="1"/>
  <c r="W112" i="432"/>
  <c r="X112" i="432" s="1"/>
  <c r="W116" i="432"/>
  <c r="X116" i="432" s="1"/>
  <c r="W120" i="432"/>
  <c r="X120" i="432" s="1"/>
  <c r="W124" i="432"/>
  <c r="X124" i="432" s="1"/>
  <c r="W128" i="432"/>
  <c r="X128" i="432" s="1"/>
  <c r="W45" i="432"/>
  <c r="X45" i="432" s="1"/>
  <c r="W148" i="432"/>
  <c r="X148" i="432" s="1"/>
  <c r="N20" i="431"/>
  <c r="O20" i="431" s="1"/>
  <c r="L20" i="431"/>
  <c r="M20" i="431" s="1"/>
  <c r="AA21" i="431"/>
  <c r="AB20" i="431"/>
  <c r="W26" i="430"/>
  <c r="X26" i="430" s="1"/>
  <c r="J165" i="432"/>
  <c r="Z85" i="432"/>
  <c r="W72" i="432"/>
  <c r="X72" i="432" s="1"/>
  <c r="W80" i="431"/>
  <c r="X80" i="431" s="1"/>
  <c r="W46" i="431"/>
  <c r="X46" i="431" s="1"/>
  <c r="N20" i="430"/>
  <c r="O20" i="430" s="1"/>
  <c r="AB20" i="430"/>
  <c r="L20" i="430"/>
  <c r="M20" i="430" s="1"/>
  <c r="W43" i="430"/>
  <c r="X43" i="430" s="1"/>
  <c r="W90" i="431"/>
  <c r="X90" i="431" s="1"/>
  <c r="W76" i="431"/>
  <c r="X76" i="431" s="1"/>
  <c r="W42" i="431"/>
  <c r="X42" i="431" s="1"/>
  <c r="W28" i="431"/>
  <c r="X28" i="431" s="1"/>
  <c r="W149" i="430"/>
  <c r="X149" i="430" s="1"/>
  <c r="W145" i="430"/>
  <c r="X145" i="430" s="1"/>
  <c r="W141" i="430"/>
  <c r="X141" i="430" s="1"/>
  <c r="W137" i="430"/>
  <c r="X137" i="430" s="1"/>
  <c r="W133" i="430"/>
  <c r="X133" i="430" s="1"/>
  <c r="W129" i="430"/>
  <c r="X129" i="430" s="1"/>
  <c r="W125" i="430"/>
  <c r="X125" i="430" s="1"/>
  <c r="W121" i="430"/>
  <c r="X121" i="430" s="1"/>
  <c r="W117" i="430"/>
  <c r="X117" i="430" s="1"/>
  <c r="W113" i="430"/>
  <c r="X113" i="430" s="1"/>
  <c r="W109" i="430"/>
  <c r="X109" i="430" s="1"/>
  <c r="W105" i="430"/>
  <c r="X105" i="430" s="1"/>
  <c r="W101" i="430"/>
  <c r="X101" i="430" s="1"/>
  <c r="W97" i="430"/>
  <c r="X97" i="430" s="1"/>
  <c r="W93" i="430"/>
  <c r="X93" i="430" s="1"/>
  <c r="W65" i="430"/>
  <c r="X65" i="430" s="1"/>
  <c r="W33" i="430"/>
  <c r="X33" i="430" s="1"/>
  <c r="AA21" i="430"/>
  <c r="W72" i="431"/>
  <c r="X72" i="431" s="1"/>
  <c r="W56" i="431"/>
  <c r="X56" i="431" s="1"/>
  <c r="W40" i="431"/>
  <c r="X40" i="431" s="1"/>
  <c r="W24" i="431"/>
  <c r="X24" i="431" s="1"/>
  <c r="W90" i="430"/>
  <c r="X90" i="430" s="1"/>
  <c r="W92" i="431"/>
  <c r="X92" i="431" s="1"/>
  <c r="W88" i="430"/>
  <c r="X88" i="430" s="1"/>
  <c r="W79" i="430"/>
  <c r="X79" i="430" s="1"/>
  <c r="W29" i="430"/>
  <c r="X29" i="430" s="1"/>
  <c r="W70" i="431"/>
  <c r="X70" i="431" s="1"/>
  <c r="W39" i="430"/>
  <c r="X39" i="430" s="1"/>
  <c r="W61" i="430"/>
  <c r="X61" i="430" s="1"/>
  <c r="Q44" i="434"/>
  <c r="R44" i="434" s="1"/>
  <c r="Q60" i="434"/>
  <c r="R60" i="434" s="1"/>
  <c r="Q113" i="434"/>
  <c r="R113" i="434" s="1"/>
  <c r="Q122" i="434"/>
  <c r="R122" i="434" s="1"/>
  <c r="Q95" i="434"/>
  <c r="R95" i="434" s="1"/>
  <c r="Q129" i="434"/>
  <c r="R129" i="434" s="1"/>
  <c r="Q20" i="433"/>
  <c r="R20" i="433" s="1"/>
  <c r="Q19" i="433"/>
  <c r="R19" i="433" s="1"/>
  <c r="Q83" i="433"/>
  <c r="R83" i="433" s="1"/>
  <c r="Q63" i="433"/>
  <c r="R63" i="433" s="1"/>
  <c r="Q69" i="433"/>
  <c r="R69" i="433" s="1"/>
  <c r="Q71" i="433"/>
  <c r="R71" i="433" s="1"/>
  <c r="Q75" i="433"/>
  <c r="R75" i="433" s="1"/>
  <c r="Q79" i="433"/>
  <c r="R79" i="433" s="1"/>
  <c r="Q92" i="433"/>
  <c r="R92" i="433" s="1"/>
  <c r="Q108" i="433"/>
  <c r="R108" i="433" s="1"/>
  <c r="Q111" i="433"/>
  <c r="R111" i="433" s="1"/>
  <c r="Q136" i="433"/>
  <c r="R136" i="433" s="1"/>
  <c r="Q127" i="433"/>
  <c r="R127" i="433" s="1"/>
  <c r="Q143" i="433"/>
  <c r="R143" i="433" s="1"/>
  <c r="U19" i="299"/>
  <c r="U18" i="299"/>
  <c r="U23" i="299"/>
  <c r="U26" i="299"/>
  <c r="U22" i="299"/>
  <c r="U17" i="299"/>
  <c r="U21" i="299"/>
  <c r="U25" i="299"/>
  <c r="U28" i="299"/>
  <c r="U31" i="299"/>
  <c r="U16" i="299"/>
  <c r="U20" i="299"/>
  <c r="U24" i="299"/>
  <c r="U30" i="299"/>
  <c r="U35" i="299"/>
  <c r="U34" i="299"/>
  <c r="U27" i="299"/>
  <c r="U29" i="299"/>
  <c r="U33" i="299"/>
  <c r="U36" i="299"/>
  <c r="T37" i="299"/>
  <c r="U32" i="299"/>
  <c r="J155" i="298"/>
  <c r="I157" i="298" s="1"/>
  <c r="J157" i="298" s="1"/>
  <c r="I159" i="298" s="1"/>
  <c r="Z149" i="298"/>
  <c r="J149" i="298"/>
  <c r="I149" i="298"/>
  <c r="Z148" i="298"/>
  <c r="J148" i="298"/>
  <c r="I148" i="298"/>
  <c r="Z147" i="298"/>
  <c r="J147" i="298"/>
  <c r="I147" i="298"/>
  <c r="Z146" i="298"/>
  <c r="J146" i="298"/>
  <c r="I146" i="298"/>
  <c r="Z145" i="298"/>
  <c r="J145" i="298"/>
  <c r="I145" i="298"/>
  <c r="Z144" i="298"/>
  <c r="J144" i="298"/>
  <c r="I144" i="298"/>
  <c r="Z143" i="298"/>
  <c r="J143" i="298"/>
  <c r="I143" i="298"/>
  <c r="Z142" i="298"/>
  <c r="J142" i="298"/>
  <c r="I142" i="298"/>
  <c r="Z141" i="298"/>
  <c r="J141" i="298"/>
  <c r="I141" i="298"/>
  <c r="Z140" i="298"/>
  <c r="J140" i="298"/>
  <c r="I140" i="298"/>
  <c r="Z139" i="298"/>
  <c r="J139" i="298"/>
  <c r="I139" i="298"/>
  <c r="Z138" i="298"/>
  <c r="J138" i="298"/>
  <c r="I138" i="298"/>
  <c r="Z137" i="298"/>
  <c r="J137" i="298"/>
  <c r="I137" i="298"/>
  <c r="Z136" i="298"/>
  <c r="J136" i="298"/>
  <c r="I136" i="298"/>
  <c r="Z135" i="298"/>
  <c r="J135" i="298"/>
  <c r="I135" i="298"/>
  <c r="Z134" i="298"/>
  <c r="J134" i="298"/>
  <c r="I134" i="298"/>
  <c r="Z133" i="298"/>
  <c r="J133" i="298"/>
  <c r="I133" i="298"/>
  <c r="Z132" i="298"/>
  <c r="J132" i="298"/>
  <c r="I132" i="298"/>
  <c r="Z131" i="298"/>
  <c r="J131" i="298"/>
  <c r="I131" i="298"/>
  <c r="Z130" i="298"/>
  <c r="J130" i="298"/>
  <c r="I130" i="298"/>
  <c r="Z129" i="298"/>
  <c r="J129" i="298"/>
  <c r="I129" i="298"/>
  <c r="Z128" i="298"/>
  <c r="J128" i="298"/>
  <c r="I128" i="298"/>
  <c r="Z127" i="298"/>
  <c r="J127" i="298"/>
  <c r="I127" i="298"/>
  <c r="Z126" i="298"/>
  <c r="J126" i="298"/>
  <c r="I126" i="298"/>
  <c r="Z125" i="298"/>
  <c r="J125" i="298"/>
  <c r="I125" i="298"/>
  <c r="Z124" i="298"/>
  <c r="J124" i="298"/>
  <c r="I124" i="298"/>
  <c r="Z123" i="298"/>
  <c r="J123" i="298"/>
  <c r="I123" i="298"/>
  <c r="Z122" i="298"/>
  <c r="J122" i="298"/>
  <c r="I122" i="298"/>
  <c r="Z121" i="298"/>
  <c r="J121" i="298"/>
  <c r="I121" i="298"/>
  <c r="Z120" i="298"/>
  <c r="J120" i="298"/>
  <c r="I120" i="298"/>
  <c r="Z119" i="298"/>
  <c r="J119" i="298"/>
  <c r="I119" i="298"/>
  <c r="Z118" i="298"/>
  <c r="J118" i="298"/>
  <c r="I118" i="298"/>
  <c r="Z117" i="298"/>
  <c r="J117" i="298"/>
  <c r="I117" i="298"/>
  <c r="Z116" i="298"/>
  <c r="J116" i="298"/>
  <c r="I116" i="298"/>
  <c r="Z115" i="298"/>
  <c r="J115" i="298"/>
  <c r="I115" i="298"/>
  <c r="Z114" i="298"/>
  <c r="J114" i="298"/>
  <c r="I114" i="298"/>
  <c r="Z113" i="298"/>
  <c r="J113" i="298"/>
  <c r="I113" i="298"/>
  <c r="Z112" i="298"/>
  <c r="J112" i="298"/>
  <c r="I112" i="298"/>
  <c r="Z111" i="298"/>
  <c r="J111" i="298"/>
  <c r="I111" i="298"/>
  <c r="Z110" i="298"/>
  <c r="J110" i="298"/>
  <c r="I110" i="298"/>
  <c r="Z109" i="298"/>
  <c r="J109" i="298"/>
  <c r="I109" i="298"/>
  <c r="Z108" i="298"/>
  <c r="J108" i="298"/>
  <c r="I108" i="298"/>
  <c r="Z107" i="298"/>
  <c r="J107" i="298"/>
  <c r="I107" i="298"/>
  <c r="Z106" i="298"/>
  <c r="J106" i="298"/>
  <c r="I106" i="298"/>
  <c r="Z105" i="298"/>
  <c r="J105" i="298"/>
  <c r="I105" i="298"/>
  <c r="Z104" i="298"/>
  <c r="J104" i="298"/>
  <c r="I104" i="298"/>
  <c r="Z103" i="298"/>
  <c r="J103" i="298"/>
  <c r="I103" i="298"/>
  <c r="Z102" i="298"/>
  <c r="J102" i="298"/>
  <c r="I102" i="298"/>
  <c r="Z101" i="298"/>
  <c r="J101" i="298"/>
  <c r="I101" i="298"/>
  <c r="Z100" i="298"/>
  <c r="J100" i="298"/>
  <c r="I100" i="298"/>
  <c r="Z99" i="298"/>
  <c r="J99" i="298"/>
  <c r="I99" i="298"/>
  <c r="Z98" i="298"/>
  <c r="J98" i="298"/>
  <c r="I98" i="298"/>
  <c r="Z97" i="298"/>
  <c r="J97" i="298"/>
  <c r="I97" i="298"/>
  <c r="Z96" i="298"/>
  <c r="J96" i="298"/>
  <c r="I96" i="298"/>
  <c r="Z95" i="298"/>
  <c r="J95" i="298"/>
  <c r="I95" i="298"/>
  <c r="Z94" i="298"/>
  <c r="J94" i="298"/>
  <c r="I94" i="298"/>
  <c r="Z93" i="298"/>
  <c r="J93" i="298"/>
  <c r="I93" i="298"/>
  <c r="Z92" i="298"/>
  <c r="J92" i="298"/>
  <c r="I92" i="298"/>
  <c r="Z91" i="298"/>
  <c r="J91" i="298"/>
  <c r="I91" i="298"/>
  <c r="Z90" i="298"/>
  <c r="J90" i="298"/>
  <c r="I90" i="298"/>
  <c r="Z89" i="298"/>
  <c r="J89" i="298"/>
  <c r="I89" i="298"/>
  <c r="Z88" i="298"/>
  <c r="J88" i="298"/>
  <c r="I88" i="298"/>
  <c r="Z87" i="298"/>
  <c r="J87" i="298"/>
  <c r="I87" i="298"/>
  <c r="Z86" i="298"/>
  <c r="J86" i="298"/>
  <c r="I86" i="298"/>
  <c r="J85" i="298"/>
  <c r="I85" i="298"/>
  <c r="Z84" i="298"/>
  <c r="J84" i="298"/>
  <c r="I84" i="298"/>
  <c r="Z83" i="298"/>
  <c r="J83" i="298"/>
  <c r="I83" i="298"/>
  <c r="Z82" i="298"/>
  <c r="J82" i="298"/>
  <c r="I82" i="298"/>
  <c r="Z81" i="298"/>
  <c r="J81" i="298"/>
  <c r="I81" i="298"/>
  <c r="Z80" i="298"/>
  <c r="J80" i="298"/>
  <c r="I80" i="298"/>
  <c r="Z79" i="298"/>
  <c r="J79" i="298"/>
  <c r="I79" i="298"/>
  <c r="Z78" i="298"/>
  <c r="J78" i="298"/>
  <c r="I78" i="298"/>
  <c r="Z77" i="298"/>
  <c r="J77" i="298"/>
  <c r="I77" i="298"/>
  <c r="Z76" i="298"/>
  <c r="J76" i="298"/>
  <c r="I76" i="298"/>
  <c r="Z75" i="298"/>
  <c r="J75" i="298"/>
  <c r="I75" i="298"/>
  <c r="Z74" i="298"/>
  <c r="J74" i="298"/>
  <c r="I74" i="298"/>
  <c r="Z73" i="298"/>
  <c r="J73" i="298"/>
  <c r="I73" i="298"/>
  <c r="Z72" i="298"/>
  <c r="J72" i="298"/>
  <c r="I72" i="298"/>
  <c r="Z71" i="298"/>
  <c r="J71" i="298"/>
  <c r="I71" i="298"/>
  <c r="Z70" i="298"/>
  <c r="J70" i="298"/>
  <c r="I70" i="298"/>
  <c r="Z69" i="298"/>
  <c r="J69" i="298"/>
  <c r="I69" i="298"/>
  <c r="Z68" i="298"/>
  <c r="J68" i="298"/>
  <c r="I68" i="298"/>
  <c r="Z67" i="298"/>
  <c r="J67" i="298"/>
  <c r="I67" i="298"/>
  <c r="Z66" i="298"/>
  <c r="J66" i="298"/>
  <c r="I66" i="298"/>
  <c r="Z65" i="298"/>
  <c r="J65" i="298"/>
  <c r="I65" i="298"/>
  <c r="Z64" i="298"/>
  <c r="J64" i="298"/>
  <c r="I64" i="298"/>
  <c r="Z63" i="298"/>
  <c r="J63" i="298"/>
  <c r="I63" i="298"/>
  <c r="Z62" i="298"/>
  <c r="J62" i="298"/>
  <c r="I62" i="298"/>
  <c r="Z61" i="298"/>
  <c r="J61" i="298"/>
  <c r="I61" i="298"/>
  <c r="Z60" i="298"/>
  <c r="J60" i="298"/>
  <c r="I60" i="298"/>
  <c r="Z59" i="298"/>
  <c r="J59" i="298"/>
  <c r="I59" i="298"/>
  <c r="Z58" i="298"/>
  <c r="J58" i="298"/>
  <c r="I58" i="298"/>
  <c r="Z57" i="298"/>
  <c r="J57" i="298"/>
  <c r="I57" i="298"/>
  <c r="Z56" i="298"/>
  <c r="J56" i="298"/>
  <c r="I56" i="298"/>
  <c r="Z55" i="298"/>
  <c r="J55" i="298"/>
  <c r="I55" i="298"/>
  <c r="Z54" i="298"/>
  <c r="J54" i="298"/>
  <c r="I54" i="298"/>
  <c r="Z53" i="298"/>
  <c r="J53" i="298"/>
  <c r="I53" i="298"/>
  <c r="Z52" i="298"/>
  <c r="J52" i="298"/>
  <c r="I52" i="298"/>
  <c r="Z51" i="298"/>
  <c r="J51" i="298"/>
  <c r="I51" i="298"/>
  <c r="Z50" i="298"/>
  <c r="J50" i="298"/>
  <c r="I50" i="298"/>
  <c r="Z49" i="298"/>
  <c r="J49" i="298"/>
  <c r="I49" i="298"/>
  <c r="Z48" i="298"/>
  <c r="J48" i="298"/>
  <c r="I48" i="298"/>
  <c r="Z47" i="298"/>
  <c r="J47" i="298"/>
  <c r="I47" i="298"/>
  <c r="Z46" i="298"/>
  <c r="J46" i="298"/>
  <c r="I46" i="298"/>
  <c r="Z45" i="298"/>
  <c r="J45" i="298"/>
  <c r="I45" i="298"/>
  <c r="Z44" i="298"/>
  <c r="J44" i="298"/>
  <c r="I44" i="298"/>
  <c r="Z43" i="298"/>
  <c r="J43" i="298"/>
  <c r="I43" i="298"/>
  <c r="Z42" i="298"/>
  <c r="J42" i="298"/>
  <c r="I42" i="298"/>
  <c r="Z41" i="298"/>
  <c r="J41" i="298"/>
  <c r="I41" i="298"/>
  <c r="Z40" i="298"/>
  <c r="J40" i="298"/>
  <c r="I40" i="298"/>
  <c r="Z39" i="298"/>
  <c r="J39" i="298"/>
  <c r="I39" i="298"/>
  <c r="Z38" i="298"/>
  <c r="J38" i="298"/>
  <c r="I38" i="298"/>
  <c r="Z37" i="298"/>
  <c r="J37" i="298"/>
  <c r="I37" i="298"/>
  <c r="Z36" i="298"/>
  <c r="J36" i="298"/>
  <c r="I36" i="298"/>
  <c r="Z35" i="298"/>
  <c r="J35" i="298"/>
  <c r="I35" i="298"/>
  <c r="Z34" i="298"/>
  <c r="J34" i="298"/>
  <c r="I34" i="298"/>
  <c r="Z33" i="298"/>
  <c r="J33" i="298"/>
  <c r="I33" i="298"/>
  <c r="Z32" i="298"/>
  <c r="J32" i="298"/>
  <c r="I32" i="298"/>
  <c r="Z31" i="298"/>
  <c r="J31" i="298"/>
  <c r="I31" i="298"/>
  <c r="Z30" i="298"/>
  <c r="J30" i="298"/>
  <c r="I30" i="298"/>
  <c r="Z29" i="298"/>
  <c r="J29" i="298"/>
  <c r="I29" i="298"/>
  <c r="Z28" i="298"/>
  <c r="J28" i="298"/>
  <c r="I28" i="298"/>
  <c r="Z27" i="298"/>
  <c r="J27" i="298"/>
  <c r="I27" i="298"/>
  <c r="Z26" i="298"/>
  <c r="J26" i="298"/>
  <c r="I26" i="298"/>
  <c r="Z25" i="298"/>
  <c r="J25" i="298"/>
  <c r="I25" i="298"/>
  <c r="Z24" i="298"/>
  <c r="J24" i="298"/>
  <c r="I24" i="298"/>
  <c r="Z23" i="298"/>
  <c r="J23" i="298"/>
  <c r="I23" i="298"/>
  <c r="Z22" i="298"/>
  <c r="J22" i="298"/>
  <c r="I22" i="298"/>
  <c r="Z21" i="298"/>
  <c r="J21" i="298"/>
  <c r="I21" i="298"/>
  <c r="J20" i="298"/>
  <c r="I20" i="298"/>
  <c r="J10" i="298"/>
  <c r="R9" i="298"/>
  <c r="J9" i="298"/>
  <c r="R8" i="298"/>
  <c r="J7" i="298"/>
  <c r="J6" i="298"/>
  <c r="J4" i="298"/>
  <c r="J3" i="298"/>
  <c r="J155" i="297"/>
  <c r="I157" i="297" s="1"/>
  <c r="J157" i="297" s="1"/>
  <c r="I159" i="297" s="1"/>
  <c r="Z149" i="297"/>
  <c r="J149" i="297"/>
  <c r="I149" i="297"/>
  <c r="Z148" i="297"/>
  <c r="J148" i="297"/>
  <c r="I148" i="297"/>
  <c r="Z147" i="297"/>
  <c r="J147" i="297"/>
  <c r="I147" i="297"/>
  <c r="Z146" i="297"/>
  <c r="J146" i="297"/>
  <c r="I146" i="297"/>
  <c r="Z145" i="297"/>
  <c r="J145" i="297"/>
  <c r="I145" i="297"/>
  <c r="Z144" i="297"/>
  <c r="J144" i="297"/>
  <c r="I144" i="297"/>
  <c r="Z143" i="297"/>
  <c r="J143" i="297"/>
  <c r="I143" i="297"/>
  <c r="Z142" i="297"/>
  <c r="J142" i="297"/>
  <c r="I142" i="297"/>
  <c r="Z141" i="297"/>
  <c r="J141" i="297"/>
  <c r="I141" i="297"/>
  <c r="Z140" i="297"/>
  <c r="J140" i="297"/>
  <c r="I140" i="297"/>
  <c r="Z139" i="297"/>
  <c r="J139" i="297"/>
  <c r="I139" i="297"/>
  <c r="Z138" i="297"/>
  <c r="J138" i="297"/>
  <c r="I138" i="297"/>
  <c r="Z137" i="297"/>
  <c r="J137" i="297"/>
  <c r="I137" i="297"/>
  <c r="Z136" i="297"/>
  <c r="J136" i="297"/>
  <c r="I136" i="297"/>
  <c r="Z135" i="297"/>
  <c r="J135" i="297"/>
  <c r="I135" i="297"/>
  <c r="Z134" i="297"/>
  <c r="J134" i="297"/>
  <c r="I134" i="297"/>
  <c r="Z133" i="297"/>
  <c r="J133" i="297"/>
  <c r="I133" i="297"/>
  <c r="Z132" i="297"/>
  <c r="J132" i="297"/>
  <c r="I132" i="297"/>
  <c r="Z131" i="297"/>
  <c r="J131" i="297"/>
  <c r="I131" i="297"/>
  <c r="Z130" i="297"/>
  <c r="J130" i="297"/>
  <c r="I130" i="297"/>
  <c r="Z129" i="297"/>
  <c r="J129" i="297"/>
  <c r="I129" i="297"/>
  <c r="Z128" i="297"/>
  <c r="J128" i="297"/>
  <c r="I128" i="297"/>
  <c r="Z127" i="297"/>
  <c r="J127" i="297"/>
  <c r="I127" i="297"/>
  <c r="Z126" i="297"/>
  <c r="J126" i="297"/>
  <c r="I126" i="297"/>
  <c r="Z125" i="297"/>
  <c r="J125" i="297"/>
  <c r="I125" i="297"/>
  <c r="Z124" i="297"/>
  <c r="J124" i="297"/>
  <c r="I124" i="297"/>
  <c r="Z123" i="297"/>
  <c r="J123" i="297"/>
  <c r="I123" i="297"/>
  <c r="Z122" i="297"/>
  <c r="J122" i="297"/>
  <c r="I122" i="297"/>
  <c r="Z121" i="297"/>
  <c r="J121" i="297"/>
  <c r="I121" i="297"/>
  <c r="Z120" i="297"/>
  <c r="J120" i="297"/>
  <c r="I120" i="297"/>
  <c r="Z119" i="297"/>
  <c r="J119" i="297"/>
  <c r="I119" i="297"/>
  <c r="Z118" i="297"/>
  <c r="J118" i="297"/>
  <c r="I118" i="297"/>
  <c r="Z117" i="297"/>
  <c r="J117" i="297"/>
  <c r="I117" i="297"/>
  <c r="Z116" i="297"/>
  <c r="J116" i="297"/>
  <c r="I116" i="297"/>
  <c r="Z115" i="297"/>
  <c r="J115" i="297"/>
  <c r="I115" i="297"/>
  <c r="Z114" i="297"/>
  <c r="J114" i="297"/>
  <c r="I114" i="297"/>
  <c r="Z113" i="297"/>
  <c r="J113" i="297"/>
  <c r="I113" i="297"/>
  <c r="Z112" i="297"/>
  <c r="J112" i="297"/>
  <c r="I112" i="297"/>
  <c r="Z111" i="297"/>
  <c r="J111" i="297"/>
  <c r="I111" i="297"/>
  <c r="Z110" i="297"/>
  <c r="J110" i="297"/>
  <c r="I110" i="297"/>
  <c r="Z109" i="297"/>
  <c r="J109" i="297"/>
  <c r="I109" i="297"/>
  <c r="Z108" i="297"/>
  <c r="J108" i="297"/>
  <c r="I108" i="297"/>
  <c r="Z107" i="297"/>
  <c r="J107" i="297"/>
  <c r="I107" i="297"/>
  <c r="Z106" i="297"/>
  <c r="J106" i="297"/>
  <c r="I106" i="297"/>
  <c r="Z105" i="297"/>
  <c r="J105" i="297"/>
  <c r="I105" i="297"/>
  <c r="Z104" i="297"/>
  <c r="J104" i="297"/>
  <c r="I104" i="297"/>
  <c r="Z103" i="297"/>
  <c r="J103" i="297"/>
  <c r="I103" i="297"/>
  <c r="Z102" i="297"/>
  <c r="J102" i="297"/>
  <c r="I102" i="297"/>
  <c r="Z101" i="297"/>
  <c r="J101" i="297"/>
  <c r="I101" i="297"/>
  <c r="Z100" i="297"/>
  <c r="J100" i="297"/>
  <c r="I100" i="297"/>
  <c r="Z99" i="297"/>
  <c r="J99" i="297"/>
  <c r="I99" i="297"/>
  <c r="Z98" i="297"/>
  <c r="J98" i="297"/>
  <c r="I98" i="297"/>
  <c r="Z97" i="297"/>
  <c r="J97" i="297"/>
  <c r="I97" i="297"/>
  <c r="Z96" i="297"/>
  <c r="J96" i="297"/>
  <c r="I96" i="297"/>
  <c r="Z95" i="297"/>
  <c r="J95" i="297"/>
  <c r="I95" i="297"/>
  <c r="Z94" i="297"/>
  <c r="J94" i="297"/>
  <c r="I94" i="297"/>
  <c r="Z93" i="297"/>
  <c r="J93" i="297"/>
  <c r="I93" i="297"/>
  <c r="Z92" i="297"/>
  <c r="J92" i="297"/>
  <c r="I92" i="297"/>
  <c r="Z91" i="297"/>
  <c r="J91" i="297"/>
  <c r="I91" i="297"/>
  <c r="Z90" i="297"/>
  <c r="J90" i="297"/>
  <c r="I90" i="297"/>
  <c r="Z89" i="297"/>
  <c r="J89" i="297"/>
  <c r="I89" i="297"/>
  <c r="Z88" i="297"/>
  <c r="J88" i="297"/>
  <c r="I88" i="297"/>
  <c r="Z87" i="297"/>
  <c r="J87" i="297"/>
  <c r="I87" i="297"/>
  <c r="Z86" i="297"/>
  <c r="J86" i="297"/>
  <c r="I86" i="297"/>
  <c r="J85" i="297"/>
  <c r="I85" i="297"/>
  <c r="Z84" i="297"/>
  <c r="J84" i="297"/>
  <c r="I84" i="297"/>
  <c r="Z83" i="297"/>
  <c r="J83" i="297"/>
  <c r="I83" i="297"/>
  <c r="Z82" i="297"/>
  <c r="J82" i="297"/>
  <c r="I82" i="297"/>
  <c r="Z81" i="297"/>
  <c r="J81" i="297"/>
  <c r="I81" i="297"/>
  <c r="Z80" i="297"/>
  <c r="J80" i="297"/>
  <c r="I80" i="297"/>
  <c r="Z79" i="297"/>
  <c r="J79" i="297"/>
  <c r="I79" i="297"/>
  <c r="Z78" i="297"/>
  <c r="J78" i="297"/>
  <c r="I78" i="297"/>
  <c r="Z77" i="297"/>
  <c r="J77" i="297"/>
  <c r="I77" i="297"/>
  <c r="Z76" i="297"/>
  <c r="J76" i="297"/>
  <c r="I76" i="297"/>
  <c r="Z75" i="297"/>
  <c r="J75" i="297"/>
  <c r="I75" i="297"/>
  <c r="Z74" i="297"/>
  <c r="J74" i="297"/>
  <c r="I74" i="297"/>
  <c r="Z73" i="297"/>
  <c r="J73" i="297"/>
  <c r="I73" i="297"/>
  <c r="Z72" i="297"/>
  <c r="J72" i="297"/>
  <c r="I72" i="297"/>
  <c r="Z71" i="297"/>
  <c r="J71" i="297"/>
  <c r="I71" i="297"/>
  <c r="Z70" i="297"/>
  <c r="J70" i="297"/>
  <c r="I70" i="297"/>
  <c r="Z69" i="297"/>
  <c r="J69" i="297"/>
  <c r="I69" i="297"/>
  <c r="Z68" i="297"/>
  <c r="J68" i="297"/>
  <c r="I68" i="297"/>
  <c r="Z67" i="297"/>
  <c r="J67" i="297"/>
  <c r="I67" i="297"/>
  <c r="Z66" i="297"/>
  <c r="J66" i="297"/>
  <c r="I66" i="297"/>
  <c r="Z65" i="297"/>
  <c r="J65" i="297"/>
  <c r="I65" i="297"/>
  <c r="Z64" i="297"/>
  <c r="J64" i="297"/>
  <c r="I64" i="297"/>
  <c r="Z63" i="297"/>
  <c r="J63" i="297"/>
  <c r="I63" i="297"/>
  <c r="Z62" i="297"/>
  <c r="J62" i="297"/>
  <c r="I62" i="297"/>
  <c r="Z61" i="297"/>
  <c r="J61" i="297"/>
  <c r="I61" i="297"/>
  <c r="Z60" i="297"/>
  <c r="J60" i="297"/>
  <c r="I60" i="297"/>
  <c r="Z59" i="297"/>
  <c r="J59" i="297"/>
  <c r="I59" i="297"/>
  <c r="Z58" i="297"/>
  <c r="J58" i="297"/>
  <c r="I58" i="297"/>
  <c r="Z57" i="297"/>
  <c r="J57" i="297"/>
  <c r="I57" i="297"/>
  <c r="Z56" i="297"/>
  <c r="J56" i="297"/>
  <c r="I56" i="297"/>
  <c r="Z55" i="297"/>
  <c r="J55" i="297"/>
  <c r="I55" i="297"/>
  <c r="Z54" i="297"/>
  <c r="J54" i="297"/>
  <c r="I54" i="297"/>
  <c r="Z53" i="297"/>
  <c r="J53" i="297"/>
  <c r="I53" i="297"/>
  <c r="Z52" i="297"/>
  <c r="J52" i="297"/>
  <c r="I52" i="297"/>
  <c r="Z51" i="297"/>
  <c r="J51" i="297"/>
  <c r="I51" i="297"/>
  <c r="Z50" i="297"/>
  <c r="J50" i="297"/>
  <c r="I50" i="297"/>
  <c r="Z49" i="297"/>
  <c r="J49" i="297"/>
  <c r="I49" i="297"/>
  <c r="Z48" i="297"/>
  <c r="J48" i="297"/>
  <c r="I48" i="297"/>
  <c r="Z47" i="297"/>
  <c r="J47" i="297"/>
  <c r="I47" i="297"/>
  <c r="Z46" i="297"/>
  <c r="J46" i="297"/>
  <c r="I46" i="297"/>
  <c r="Z45" i="297"/>
  <c r="J45" i="297"/>
  <c r="I45" i="297"/>
  <c r="Z44" i="297"/>
  <c r="J44" i="297"/>
  <c r="I44" i="297"/>
  <c r="Z43" i="297"/>
  <c r="J43" i="297"/>
  <c r="I43" i="297"/>
  <c r="Z42" i="297"/>
  <c r="J42" i="297"/>
  <c r="I42" i="297"/>
  <c r="Z41" i="297"/>
  <c r="J41" i="297"/>
  <c r="I41" i="297"/>
  <c r="Z40" i="297"/>
  <c r="J40" i="297"/>
  <c r="I40" i="297"/>
  <c r="Z39" i="297"/>
  <c r="J39" i="297"/>
  <c r="I39" i="297"/>
  <c r="Z38" i="297"/>
  <c r="J38" i="297"/>
  <c r="I38" i="297"/>
  <c r="Z37" i="297"/>
  <c r="J37" i="297"/>
  <c r="I37" i="297"/>
  <c r="Z36" i="297"/>
  <c r="J36" i="297"/>
  <c r="I36" i="297"/>
  <c r="Z35" i="297"/>
  <c r="J35" i="297"/>
  <c r="I35" i="297"/>
  <c r="Z34" i="297"/>
  <c r="J34" i="297"/>
  <c r="I34" i="297"/>
  <c r="Z33" i="297"/>
  <c r="J33" i="297"/>
  <c r="I33" i="297"/>
  <c r="Z32" i="297"/>
  <c r="J32" i="297"/>
  <c r="I32" i="297"/>
  <c r="Z31" i="297"/>
  <c r="J31" i="297"/>
  <c r="I31" i="297"/>
  <c r="Z30" i="297"/>
  <c r="J30" i="297"/>
  <c r="I30" i="297"/>
  <c r="Z29" i="297"/>
  <c r="J29" i="297"/>
  <c r="I29" i="297"/>
  <c r="Z28" i="297"/>
  <c r="J28" i="297"/>
  <c r="I28" i="297"/>
  <c r="Z27" i="297"/>
  <c r="J27" i="297"/>
  <c r="I27" i="297"/>
  <c r="Z26" i="297"/>
  <c r="J26" i="297"/>
  <c r="I26" i="297"/>
  <c r="Z25" i="297"/>
  <c r="J25" i="297"/>
  <c r="I25" i="297"/>
  <c r="Z24" i="297"/>
  <c r="J24" i="297"/>
  <c r="I24" i="297"/>
  <c r="Z23" i="297"/>
  <c r="J23" i="297"/>
  <c r="I23" i="297"/>
  <c r="Z22" i="297"/>
  <c r="J22" i="297"/>
  <c r="I22" i="297"/>
  <c r="Z21" i="297"/>
  <c r="J21" i="297"/>
  <c r="I21" i="297"/>
  <c r="J20" i="297"/>
  <c r="I20" i="297"/>
  <c r="J10" i="297"/>
  <c r="R9" i="297"/>
  <c r="J9" i="297"/>
  <c r="R8" i="297"/>
  <c r="J7" i="297"/>
  <c r="J6" i="297"/>
  <c r="J4" i="297"/>
  <c r="J3" i="297"/>
  <c r="E8" i="296"/>
  <c r="D8" i="296"/>
  <c r="X79" i="459"/>
  <c r="W19" i="448" l="1"/>
  <c r="W21" i="443"/>
  <c r="AC22" i="442"/>
  <c r="W19" i="433"/>
  <c r="AA22" i="441"/>
  <c r="L22" i="441" s="1"/>
  <c r="M22" i="441" s="1"/>
  <c r="AC22" i="445"/>
  <c r="W19" i="438"/>
  <c r="W20" i="468"/>
  <c r="AC21" i="467"/>
  <c r="AB21" i="467"/>
  <c r="AA22" i="467"/>
  <c r="L21" i="467"/>
  <c r="M21" i="467" s="1"/>
  <c r="N21" i="467"/>
  <c r="O21" i="467" s="1"/>
  <c r="W19" i="463"/>
  <c r="AC21" i="461"/>
  <c r="AC22" i="452"/>
  <c r="AC22" i="466"/>
  <c r="W19" i="453"/>
  <c r="AC21" i="456"/>
  <c r="T20" i="463"/>
  <c r="W20" i="463" s="1"/>
  <c r="U19" i="463"/>
  <c r="AC22" i="465"/>
  <c r="L22" i="465"/>
  <c r="M22" i="465" s="1"/>
  <c r="AC21" i="455"/>
  <c r="AB22" i="457"/>
  <c r="L22" i="457"/>
  <c r="M22" i="457" s="1"/>
  <c r="N22" i="457"/>
  <c r="O22" i="457" s="1"/>
  <c r="AA23" i="457"/>
  <c r="AC23" i="457" s="1"/>
  <c r="AB23" i="465"/>
  <c r="AA24" i="465"/>
  <c r="AC24" i="465" s="1"/>
  <c r="L23" i="465"/>
  <c r="M23" i="465" s="1"/>
  <c r="N23" i="465"/>
  <c r="O23" i="465" s="1"/>
  <c r="T21" i="468"/>
  <c r="U20" i="468"/>
  <c r="AB22" i="450"/>
  <c r="L22" i="450"/>
  <c r="M22" i="450" s="1"/>
  <c r="N22" i="450"/>
  <c r="O22" i="450" s="1"/>
  <c r="AA23" i="450"/>
  <c r="U19" i="453"/>
  <c r="T20" i="453"/>
  <c r="W20" i="453" s="1"/>
  <c r="AB23" i="460"/>
  <c r="L23" i="460"/>
  <c r="M23" i="460" s="1"/>
  <c r="N23" i="460"/>
  <c r="O23" i="460" s="1"/>
  <c r="AA24" i="460"/>
  <c r="L21" i="462"/>
  <c r="M21" i="462" s="1"/>
  <c r="AA22" i="462"/>
  <c r="N21" i="462"/>
  <c r="O21" i="462" s="1"/>
  <c r="AB21" i="462"/>
  <c r="AC22" i="450"/>
  <c r="AC22" i="457"/>
  <c r="AA22" i="455"/>
  <c r="L21" i="455"/>
  <c r="M21" i="455" s="1"/>
  <c r="AB21" i="455"/>
  <c r="N21" i="455"/>
  <c r="O21" i="455" s="1"/>
  <c r="AB21" i="461"/>
  <c r="L21" i="461"/>
  <c r="M21" i="461" s="1"/>
  <c r="N21" i="461"/>
  <c r="O21" i="461" s="1"/>
  <c r="AA22" i="461"/>
  <c r="AC23" i="460"/>
  <c r="AA22" i="456"/>
  <c r="L21" i="456"/>
  <c r="M21" i="456" s="1"/>
  <c r="AB21" i="456"/>
  <c r="N21" i="456"/>
  <c r="O21" i="456" s="1"/>
  <c r="AC24" i="460"/>
  <c r="N22" i="451"/>
  <c r="O22" i="451" s="1"/>
  <c r="AB22" i="451"/>
  <c r="L22" i="451"/>
  <c r="M22" i="451" s="1"/>
  <c r="AA23" i="451"/>
  <c r="AC23" i="451" s="1"/>
  <c r="U19" i="458"/>
  <c r="T20" i="458"/>
  <c r="U18" i="464"/>
  <c r="T19" i="464"/>
  <c r="U83" i="459"/>
  <c r="T84" i="459"/>
  <c r="AC22" i="451"/>
  <c r="W19" i="458"/>
  <c r="AB22" i="466"/>
  <c r="N22" i="466"/>
  <c r="O22" i="466" s="1"/>
  <c r="L22" i="466"/>
  <c r="M22" i="466" s="1"/>
  <c r="AA23" i="466"/>
  <c r="AC23" i="466" s="1"/>
  <c r="AB22" i="452"/>
  <c r="L22" i="452"/>
  <c r="M22" i="452" s="1"/>
  <c r="N22" i="452"/>
  <c r="O22" i="452" s="1"/>
  <c r="AA23" i="452"/>
  <c r="U18" i="454"/>
  <c r="T19" i="454"/>
  <c r="W83" i="459"/>
  <c r="AC23" i="465"/>
  <c r="AC21" i="462"/>
  <c r="T19" i="469"/>
  <c r="U18" i="469"/>
  <c r="AC23" i="446"/>
  <c r="W20" i="439"/>
  <c r="W41" i="434"/>
  <c r="U18" i="449"/>
  <c r="T19" i="449"/>
  <c r="W19" i="449" s="1"/>
  <c r="T20" i="448"/>
  <c r="W20" i="448" s="1"/>
  <c r="U19" i="448"/>
  <c r="W18" i="449"/>
  <c r="AC22" i="447"/>
  <c r="N23" i="446"/>
  <c r="O23" i="446" s="1"/>
  <c r="AB23" i="446"/>
  <c r="AA24" i="446"/>
  <c r="AC24" i="446" s="1"/>
  <c r="L23" i="446"/>
  <c r="M23" i="446" s="1"/>
  <c r="AB22" i="447"/>
  <c r="L22" i="447"/>
  <c r="M22" i="447" s="1"/>
  <c r="N22" i="447"/>
  <c r="O22" i="447" s="1"/>
  <c r="AA23" i="447"/>
  <c r="AA23" i="445"/>
  <c r="AB22" i="445"/>
  <c r="L22" i="445"/>
  <c r="M22" i="445" s="1"/>
  <c r="N22" i="445"/>
  <c r="O22" i="445" s="1"/>
  <c r="AC21" i="432"/>
  <c r="N22" i="440"/>
  <c r="O22" i="440" s="1"/>
  <c r="AB22" i="440"/>
  <c r="L22" i="440"/>
  <c r="M22" i="440" s="1"/>
  <c r="AA23" i="440"/>
  <c r="AB22" i="441"/>
  <c r="AA23" i="441"/>
  <c r="AC22" i="441"/>
  <c r="U19" i="444"/>
  <c r="T20" i="444"/>
  <c r="N22" i="442"/>
  <c r="O22" i="442" s="1"/>
  <c r="L22" i="442"/>
  <c r="M22" i="442" s="1"/>
  <c r="AB22" i="442"/>
  <c r="AA23" i="442"/>
  <c r="AC22" i="440"/>
  <c r="T22" i="443"/>
  <c r="W22" i="443" s="1"/>
  <c r="U21" i="443"/>
  <c r="W19" i="444"/>
  <c r="T20" i="438"/>
  <c r="W20" i="438" s="1"/>
  <c r="U19" i="438"/>
  <c r="N22" i="435"/>
  <c r="O22" i="435" s="1"/>
  <c r="AB22" i="435"/>
  <c r="L22" i="435"/>
  <c r="M22" i="435" s="1"/>
  <c r="AA23" i="435"/>
  <c r="N21" i="436"/>
  <c r="O21" i="436" s="1"/>
  <c r="L21" i="436"/>
  <c r="M21" i="436" s="1"/>
  <c r="AB21" i="436"/>
  <c r="AA22" i="436"/>
  <c r="AC22" i="435"/>
  <c r="AC21" i="436"/>
  <c r="U20" i="439"/>
  <c r="T21" i="439"/>
  <c r="N22" i="437"/>
  <c r="O22" i="437" s="1"/>
  <c r="AB22" i="437"/>
  <c r="L22" i="437"/>
  <c r="M22" i="437" s="1"/>
  <c r="AA23" i="437"/>
  <c r="AC22" i="437"/>
  <c r="N21" i="432"/>
  <c r="O21" i="432" s="1"/>
  <c r="AB21" i="432"/>
  <c r="L21" i="432"/>
  <c r="M21" i="432" s="1"/>
  <c r="AA22" i="432"/>
  <c r="AC22" i="432" s="1"/>
  <c r="N21" i="431"/>
  <c r="O21" i="431" s="1"/>
  <c r="AB21" i="431"/>
  <c r="L21" i="431"/>
  <c r="M21" i="431" s="1"/>
  <c r="AA22" i="431"/>
  <c r="AC21" i="431"/>
  <c r="U19" i="433"/>
  <c r="T20" i="433"/>
  <c r="T42" i="434"/>
  <c r="W42" i="434" s="1"/>
  <c r="U41" i="434"/>
  <c r="AB21" i="430"/>
  <c r="AA22" i="430"/>
  <c r="N21" i="430"/>
  <c r="O21" i="430" s="1"/>
  <c r="L21" i="430"/>
  <c r="M21" i="430" s="1"/>
  <c r="AC21" i="430"/>
  <c r="U37" i="299"/>
  <c r="T38" i="299"/>
  <c r="R20" i="298"/>
  <c r="U20" i="298" s="1"/>
  <c r="R22" i="298"/>
  <c r="U22" i="298" s="1"/>
  <c r="R30" i="298"/>
  <c r="U30" i="298" s="1"/>
  <c r="R34" i="298"/>
  <c r="U34" i="298" s="1"/>
  <c r="J11" i="298"/>
  <c r="R24" i="298"/>
  <c r="U24" i="298" s="1"/>
  <c r="R28" i="298"/>
  <c r="U28" i="298" s="1"/>
  <c r="R32" i="298"/>
  <c r="U32" i="298" s="1"/>
  <c r="R36" i="298"/>
  <c r="U36" i="298" s="1"/>
  <c r="Q21" i="298"/>
  <c r="T21" i="298" s="1"/>
  <c r="Q25" i="298"/>
  <c r="T25" i="298" s="1"/>
  <c r="Q22" i="298"/>
  <c r="T22" i="298" s="1"/>
  <c r="Q26" i="298"/>
  <c r="T26" i="298" s="1"/>
  <c r="Q44" i="298"/>
  <c r="T44" i="298" s="1"/>
  <c r="Q52" i="298"/>
  <c r="T52" i="298" s="1"/>
  <c r="Q60" i="298"/>
  <c r="T60" i="298" s="1"/>
  <c r="Q43" i="298"/>
  <c r="T43" i="298" s="1"/>
  <c r="Q51" i="298"/>
  <c r="T51" i="298" s="1"/>
  <c r="Q59" i="298"/>
  <c r="T59" i="298" s="1"/>
  <c r="Q67" i="298"/>
  <c r="T67" i="298" s="1"/>
  <c r="Q79" i="298"/>
  <c r="T79" i="298" s="1"/>
  <c r="J11" i="297"/>
  <c r="R20" i="297"/>
  <c r="U20" i="297" s="1"/>
  <c r="Q30" i="297"/>
  <c r="T30" i="297" s="1"/>
  <c r="Q21" i="297"/>
  <c r="T21" i="297" s="1"/>
  <c r="Q25" i="297"/>
  <c r="T25" i="297" s="1"/>
  <c r="Q29" i="297"/>
  <c r="T29" i="297" s="1"/>
  <c r="Q34" i="297"/>
  <c r="T34" i="297" s="1"/>
  <c r="Q33" i="297"/>
  <c r="T33" i="297" s="1"/>
  <c r="Q32" i="297"/>
  <c r="T32" i="297" s="1"/>
  <c r="J159" i="298"/>
  <c r="I161" i="298" s="1"/>
  <c r="J161" i="298" s="1"/>
  <c r="I163" i="298" s="1"/>
  <c r="J163" i="298" s="1"/>
  <c r="I165" i="298" s="1"/>
  <c r="Z20" i="298"/>
  <c r="AA20" i="298" s="1"/>
  <c r="AB20" i="298" s="1"/>
  <c r="R93" i="298"/>
  <c r="U93" i="298" s="1"/>
  <c r="Q71" i="298"/>
  <c r="T71" i="298" s="1"/>
  <c r="J159" i="297"/>
  <c r="I161" i="297" s="1"/>
  <c r="J161" i="297" s="1"/>
  <c r="I163" i="297" s="1"/>
  <c r="J163" i="297" s="1"/>
  <c r="I165" i="297" s="1"/>
  <c r="Z20" i="297"/>
  <c r="AA20" i="297" s="1"/>
  <c r="N20" i="297" s="1"/>
  <c r="O20" i="297" s="1"/>
  <c r="Q41" i="298"/>
  <c r="T41" i="298" s="1"/>
  <c r="R37" i="297"/>
  <c r="U37" i="297" s="1"/>
  <c r="R41" i="297"/>
  <c r="U41" i="297" s="1"/>
  <c r="R45" i="297"/>
  <c r="U45" i="297" s="1"/>
  <c r="R49" i="297"/>
  <c r="U49" i="297" s="1"/>
  <c r="R53" i="297"/>
  <c r="U53" i="297" s="1"/>
  <c r="R21" i="298"/>
  <c r="U21" i="298" s="1"/>
  <c r="R25" i="298"/>
  <c r="U25" i="298" s="1"/>
  <c r="Q28" i="298"/>
  <c r="T28" i="298" s="1"/>
  <c r="Q32" i="298"/>
  <c r="T32" i="298" s="1"/>
  <c r="Q36" i="298"/>
  <c r="T36" i="298" s="1"/>
  <c r="R42" i="298"/>
  <c r="U42" i="298" s="1"/>
  <c r="R44" i="298"/>
  <c r="U44" i="298" s="1"/>
  <c r="R50" i="298"/>
  <c r="U50" i="298" s="1"/>
  <c r="R52" i="298"/>
  <c r="U52" i="298" s="1"/>
  <c r="R58" i="298"/>
  <c r="U58" i="298" s="1"/>
  <c r="R60" i="298"/>
  <c r="U60" i="298" s="1"/>
  <c r="R66" i="298"/>
  <c r="U66" i="298" s="1"/>
  <c r="R68" i="298"/>
  <c r="U68" i="298" s="1"/>
  <c r="Q49" i="298"/>
  <c r="T49" i="298" s="1"/>
  <c r="Q65" i="298"/>
  <c r="T65" i="298" s="1"/>
  <c r="Q24" i="297"/>
  <c r="T24" i="297" s="1"/>
  <c r="Q31" i="297"/>
  <c r="T31" i="297" s="1"/>
  <c r="R129" i="298"/>
  <c r="U129" i="298" s="1"/>
  <c r="R125" i="298"/>
  <c r="U125" i="298" s="1"/>
  <c r="R126" i="298"/>
  <c r="U126" i="298" s="1"/>
  <c r="R127" i="298"/>
  <c r="U127" i="298" s="1"/>
  <c r="R123" i="298"/>
  <c r="U123" i="298" s="1"/>
  <c r="R124" i="298"/>
  <c r="U124" i="298" s="1"/>
  <c r="R120" i="298"/>
  <c r="U120" i="298" s="1"/>
  <c r="R118" i="298"/>
  <c r="U118" i="298" s="1"/>
  <c r="R116" i="298"/>
  <c r="U116" i="298" s="1"/>
  <c r="R114" i="298"/>
  <c r="U114" i="298" s="1"/>
  <c r="R112" i="298"/>
  <c r="U112" i="298" s="1"/>
  <c r="R110" i="298"/>
  <c r="U110" i="298" s="1"/>
  <c r="R108" i="298"/>
  <c r="U108" i="298" s="1"/>
  <c r="R106" i="298"/>
  <c r="U106" i="298" s="1"/>
  <c r="R104" i="298"/>
  <c r="U104" i="298" s="1"/>
  <c r="R102" i="298"/>
  <c r="U102" i="298" s="1"/>
  <c r="R100" i="298"/>
  <c r="U100" i="298" s="1"/>
  <c r="R98" i="298"/>
  <c r="U98" i="298" s="1"/>
  <c r="R96" i="298"/>
  <c r="U96" i="298" s="1"/>
  <c r="R128" i="298"/>
  <c r="U128" i="298" s="1"/>
  <c r="R119" i="298"/>
  <c r="U119" i="298" s="1"/>
  <c r="R115" i="298"/>
  <c r="U115" i="298" s="1"/>
  <c r="R111" i="298"/>
  <c r="U111" i="298" s="1"/>
  <c r="R107" i="298"/>
  <c r="U107" i="298" s="1"/>
  <c r="R103" i="298"/>
  <c r="U103" i="298" s="1"/>
  <c r="R99" i="298"/>
  <c r="U99" i="298" s="1"/>
  <c r="R95" i="298"/>
  <c r="U95" i="298" s="1"/>
  <c r="R90" i="298"/>
  <c r="U90" i="298" s="1"/>
  <c r="R81" i="298"/>
  <c r="U81" i="298" s="1"/>
  <c r="R77" i="298"/>
  <c r="U77" i="298" s="1"/>
  <c r="R73" i="298"/>
  <c r="U73" i="298" s="1"/>
  <c r="R121" i="298"/>
  <c r="U121" i="298" s="1"/>
  <c r="R117" i="298"/>
  <c r="U117" i="298" s="1"/>
  <c r="R113" i="298"/>
  <c r="U113" i="298" s="1"/>
  <c r="R109" i="298"/>
  <c r="U109" i="298" s="1"/>
  <c r="R105" i="298"/>
  <c r="U105" i="298" s="1"/>
  <c r="R101" i="298"/>
  <c r="U101" i="298" s="1"/>
  <c r="R97" i="298"/>
  <c r="U97" i="298" s="1"/>
  <c r="R82" i="298"/>
  <c r="U82" i="298" s="1"/>
  <c r="R74" i="298"/>
  <c r="U74" i="298" s="1"/>
  <c r="R65" i="298"/>
  <c r="U65" i="298" s="1"/>
  <c r="R61" i="298"/>
  <c r="U61" i="298" s="1"/>
  <c r="R57" i="298"/>
  <c r="U57" i="298" s="1"/>
  <c r="R53" i="298"/>
  <c r="U53" i="298" s="1"/>
  <c r="R49" i="298"/>
  <c r="U49" i="298" s="1"/>
  <c r="R45" i="298"/>
  <c r="U45" i="298" s="1"/>
  <c r="R41" i="298"/>
  <c r="U41" i="298" s="1"/>
  <c r="R37" i="298"/>
  <c r="U37" i="298" s="1"/>
  <c r="R33" i="298"/>
  <c r="U33" i="298" s="1"/>
  <c r="R29" i="298"/>
  <c r="U29" i="298" s="1"/>
  <c r="R86" i="298"/>
  <c r="U86" i="298" s="1"/>
  <c r="R85" i="298"/>
  <c r="U85" i="298" s="1"/>
  <c r="R78" i="298"/>
  <c r="U78" i="298" s="1"/>
  <c r="R70" i="298"/>
  <c r="U70" i="298" s="1"/>
  <c r="Q23" i="298"/>
  <c r="T23" i="298" s="1"/>
  <c r="R26" i="298"/>
  <c r="U26" i="298" s="1"/>
  <c r="Q27" i="298"/>
  <c r="T27" i="298" s="1"/>
  <c r="Q37" i="298"/>
  <c r="T37" i="298" s="1"/>
  <c r="Q39" i="298"/>
  <c r="T39" i="298" s="1"/>
  <c r="Q40" i="298"/>
  <c r="T40" i="298" s="1"/>
  <c r="Q45" i="298"/>
  <c r="T45" i="298" s="1"/>
  <c r="Q47" i="298"/>
  <c r="T47" i="298" s="1"/>
  <c r="Q48" i="298"/>
  <c r="T48" i="298" s="1"/>
  <c r="Q53" i="298"/>
  <c r="T53" i="298" s="1"/>
  <c r="Q55" i="298"/>
  <c r="T55" i="298" s="1"/>
  <c r="Q56" i="298"/>
  <c r="T56" i="298" s="1"/>
  <c r="Q61" i="298"/>
  <c r="T61" i="298" s="1"/>
  <c r="Q63" i="298"/>
  <c r="T63" i="298" s="1"/>
  <c r="Q64" i="298"/>
  <c r="T64" i="298" s="1"/>
  <c r="Q77" i="298"/>
  <c r="T77" i="298" s="1"/>
  <c r="Q57" i="298"/>
  <c r="T57" i="298" s="1"/>
  <c r="Q69" i="298"/>
  <c r="T69" i="298" s="1"/>
  <c r="Q20" i="297"/>
  <c r="T20" i="297" s="1"/>
  <c r="Q28" i="297"/>
  <c r="T28" i="297" s="1"/>
  <c r="R31" i="297"/>
  <c r="U31" i="297" s="1"/>
  <c r="R33" i="297"/>
  <c r="U33" i="297" s="1"/>
  <c r="R35" i="297"/>
  <c r="U35" i="297" s="1"/>
  <c r="R39" i="297"/>
  <c r="U39" i="297" s="1"/>
  <c r="R43" i="297"/>
  <c r="U43" i="297" s="1"/>
  <c r="R47" i="297"/>
  <c r="U47" i="297" s="1"/>
  <c r="R51" i="297"/>
  <c r="U51" i="297" s="1"/>
  <c r="R55" i="297"/>
  <c r="U55" i="297" s="1"/>
  <c r="Q129" i="298"/>
  <c r="T129" i="298" s="1"/>
  <c r="Q128" i="298"/>
  <c r="T128" i="298" s="1"/>
  <c r="Q127" i="298"/>
  <c r="T127" i="298" s="1"/>
  <c r="Q124" i="298"/>
  <c r="T124" i="298" s="1"/>
  <c r="Q121" i="298"/>
  <c r="T121" i="298" s="1"/>
  <c r="Q120" i="298"/>
  <c r="T120" i="298" s="1"/>
  <c r="Q119" i="298"/>
  <c r="T119" i="298" s="1"/>
  <c r="Q118" i="298"/>
  <c r="T118" i="298" s="1"/>
  <c r="Q117" i="298"/>
  <c r="T117" i="298" s="1"/>
  <c r="Q126" i="298"/>
  <c r="T126" i="298" s="1"/>
  <c r="Q122" i="298"/>
  <c r="T122" i="298" s="1"/>
  <c r="Q125" i="298"/>
  <c r="T125" i="298" s="1"/>
  <c r="Q123" i="298"/>
  <c r="T123" i="298" s="1"/>
  <c r="Q82" i="298"/>
  <c r="T82" i="298" s="1"/>
  <c r="Q78" i="298"/>
  <c r="T78" i="298" s="1"/>
  <c r="Q74" i="298"/>
  <c r="T74" i="298" s="1"/>
  <c r="Q70" i="298"/>
  <c r="T70" i="298" s="1"/>
  <c r="Q66" i="298"/>
  <c r="T66" i="298" s="1"/>
  <c r="Q62" i="298"/>
  <c r="T62" i="298" s="1"/>
  <c r="Q58" i="298"/>
  <c r="T58" i="298" s="1"/>
  <c r="Q54" i="298"/>
  <c r="T54" i="298" s="1"/>
  <c r="Q50" i="298"/>
  <c r="T50" i="298" s="1"/>
  <c r="Q46" i="298"/>
  <c r="T46" i="298" s="1"/>
  <c r="Q42" i="298"/>
  <c r="T42" i="298" s="1"/>
  <c r="Q38" i="298"/>
  <c r="T38" i="298" s="1"/>
  <c r="Q34" i="298"/>
  <c r="T34" i="298" s="1"/>
  <c r="Q30" i="298"/>
  <c r="T30" i="298" s="1"/>
  <c r="Q83" i="298"/>
  <c r="T83" i="298" s="1"/>
  <c r="Q75" i="298"/>
  <c r="T75" i="298" s="1"/>
  <c r="Q20" i="298"/>
  <c r="T20" i="298" s="1"/>
  <c r="R23" i="298"/>
  <c r="U23" i="298" s="1"/>
  <c r="Q24" i="298"/>
  <c r="T24" i="298" s="1"/>
  <c r="R27" i="298"/>
  <c r="U27" i="298" s="1"/>
  <c r="Q29" i="298"/>
  <c r="T29" i="298" s="1"/>
  <c r="Q31" i="298"/>
  <c r="T31" i="298" s="1"/>
  <c r="Q33" i="298"/>
  <c r="T33" i="298" s="1"/>
  <c r="Q35" i="298"/>
  <c r="T35" i="298" s="1"/>
  <c r="R38" i="298"/>
  <c r="U38" i="298" s="1"/>
  <c r="R40" i="298"/>
  <c r="U40" i="298" s="1"/>
  <c r="R46" i="298"/>
  <c r="U46" i="298" s="1"/>
  <c r="R48" i="298"/>
  <c r="U48" i="298" s="1"/>
  <c r="R54" i="298"/>
  <c r="U54" i="298" s="1"/>
  <c r="R56" i="298"/>
  <c r="U56" i="298" s="1"/>
  <c r="R62" i="298"/>
  <c r="U62" i="298" s="1"/>
  <c r="R64" i="298"/>
  <c r="U64" i="298" s="1"/>
  <c r="R89" i="298"/>
  <c r="U89" i="298" s="1"/>
  <c r="R31" i="298"/>
  <c r="U31" i="298" s="1"/>
  <c r="R35" i="298"/>
  <c r="U35" i="298" s="1"/>
  <c r="R39" i="298"/>
  <c r="U39" i="298" s="1"/>
  <c r="R43" i="298"/>
  <c r="U43" i="298" s="1"/>
  <c r="R47" i="298"/>
  <c r="U47" i="298" s="1"/>
  <c r="R51" i="298"/>
  <c r="U51" i="298" s="1"/>
  <c r="R55" i="298"/>
  <c r="U55" i="298" s="1"/>
  <c r="R59" i="298"/>
  <c r="U59" i="298" s="1"/>
  <c r="R63" i="298"/>
  <c r="U63" i="298" s="1"/>
  <c r="R67" i="298"/>
  <c r="U67" i="298" s="1"/>
  <c r="R69" i="298"/>
  <c r="U69" i="298" s="1"/>
  <c r="R72" i="298"/>
  <c r="U72" i="298" s="1"/>
  <c r="R80" i="298"/>
  <c r="U80" i="298" s="1"/>
  <c r="R87" i="298"/>
  <c r="U87" i="298" s="1"/>
  <c r="Q73" i="298"/>
  <c r="T73" i="298" s="1"/>
  <c r="Q81" i="298"/>
  <c r="T81" i="298" s="1"/>
  <c r="R88" i="298"/>
  <c r="U88" i="298" s="1"/>
  <c r="R92" i="298"/>
  <c r="U92" i="298" s="1"/>
  <c r="Q68" i="298"/>
  <c r="T68" i="298" s="1"/>
  <c r="R76" i="298"/>
  <c r="U76" i="298" s="1"/>
  <c r="R84" i="298"/>
  <c r="U84" i="298" s="1"/>
  <c r="R91" i="298"/>
  <c r="U91" i="298" s="1"/>
  <c r="R71" i="298"/>
  <c r="U71" i="298" s="1"/>
  <c r="Q72" i="298"/>
  <c r="T72" i="298" s="1"/>
  <c r="R75" i="298"/>
  <c r="U75" i="298" s="1"/>
  <c r="Q76" i="298"/>
  <c r="T76" i="298" s="1"/>
  <c r="R79" i="298"/>
  <c r="U79" i="298" s="1"/>
  <c r="Q80" i="298"/>
  <c r="T80" i="298" s="1"/>
  <c r="R83" i="298"/>
  <c r="U83" i="298" s="1"/>
  <c r="Q84" i="298"/>
  <c r="T84" i="298" s="1"/>
  <c r="Q88" i="298"/>
  <c r="T88" i="298" s="1"/>
  <c r="R94" i="298"/>
  <c r="U94" i="298" s="1"/>
  <c r="Q95" i="298"/>
  <c r="T95" i="298" s="1"/>
  <c r="Q99" i="298"/>
  <c r="T99" i="298" s="1"/>
  <c r="Q103" i="298"/>
  <c r="T103" i="298" s="1"/>
  <c r="Q107" i="298"/>
  <c r="T107" i="298" s="1"/>
  <c r="Q111" i="298"/>
  <c r="T111" i="298" s="1"/>
  <c r="Q115" i="298"/>
  <c r="T115" i="298" s="1"/>
  <c r="R122" i="298"/>
  <c r="U122" i="298" s="1"/>
  <c r="Q85" i="298"/>
  <c r="T85" i="298" s="1"/>
  <c r="Q86" i="298"/>
  <c r="T86" i="298" s="1"/>
  <c r="Q87" i="298"/>
  <c r="T87" i="298" s="1"/>
  <c r="Q97" i="298"/>
  <c r="T97" i="298" s="1"/>
  <c r="Q101" i="298"/>
  <c r="T101" i="298" s="1"/>
  <c r="Q105" i="298"/>
  <c r="T105" i="298" s="1"/>
  <c r="Q109" i="298"/>
  <c r="T109" i="298" s="1"/>
  <c r="Q113" i="298"/>
  <c r="T113" i="298" s="1"/>
  <c r="Q89" i="298"/>
  <c r="T89" i="298" s="1"/>
  <c r="Q90" i="298"/>
  <c r="T90" i="298" s="1"/>
  <c r="Q91" i="298"/>
  <c r="T91" i="298" s="1"/>
  <c r="Q92" i="298"/>
  <c r="T92" i="298" s="1"/>
  <c r="Q93" i="298"/>
  <c r="T93" i="298" s="1"/>
  <c r="Q94" i="298"/>
  <c r="T94" i="298" s="1"/>
  <c r="Q96" i="298"/>
  <c r="T96" i="298" s="1"/>
  <c r="Q98" i="298"/>
  <c r="T98" i="298" s="1"/>
  <c r="Q100" i="298"/>
  <c r="T100" i="298" s="1"/>
  <c r="Q102" i="298"/>
  <c r="T102" i="298" s="1"/>
  <c r="Q104" i="298"/>
  <c r="T104" i="298" s="1"/>
  <c r="Q106" i="298"/>
  <c r="T106" i="298" s="1"/>
  <c r="Q108" i="298"/>
  <c r="T108" i="298" s="1"/>
  <c r="Q110" i="298"/>
  <c r="T110" i="298" s="1"/>
  <c r="Q112" i="298"/>
  <c r="T112" i="298" s="1"/>
  <c r="Q114" i="298"/>
  <c r="T114" i="298" s="1"/>
  <c r="Q116" i="298"/>
  <c r="T116" i="298" s="1"/>
  <c r="R130" i="298"/>
  <c r="U130" i="298" s="1"/>
  <c r="R131" i="298"/>
  <c r="U131" i="298" s="1"/>
  <c r="R132" i="298"/>
  <c r="U132" i="298" s="1"/>
  <c r="R133" i="298"/>
  <c r="U133" i="298" s="1"/>
  <c r="R134" i="298"/>
  <c r="U134" i="298" s="1"/>
  <c r="R135" i="298"/>
  <c r="U135" i="298" s="1"/>
  <c r="R136" i="298"/>
  <c r="U136" i="298" s="1"/>
  <c r="R137" i="298"/>
  <c r="U137" i="298" s="1"/>
  <c r="R138" i="298"/>
  <c r="U138" i="298" s="1"/>
  <c r="R139" i="298"/>
  <c r="U139" i="298" s="1"/>
  <c r="R140" i="298"/>
  <c r="U140" i="298" s="1"/>
  <c r="R141" i="298"/>
  <c r="U141" i="298" s="1"/>
  <c r="R142" i="298"/>
  <c r="U142" i="298" s="1"/>
  <c r="R143" i="298"/>
  <c r="U143" i="298" s="1"/>
  <c r="R144" i="298"/>
  <c r="U144" i="298" s="1"/>
  <c r="R145" i="298"/>
  <c r="U145" i="298" s="1"/>
  <c r="R146" i="298"/>
  <c r="U146" i="298" s="1"/>
  <c r="R147" i="298"/>
  <c r="U147" i="298" s="1"/>
  <c r="R148" i="298"/>
  <c r="U148" i="298" s="1"/>
  <c r="R149" i="298"/>
  <c r="U149" i="298" s="1"/>
  <c r="Q130" i="298"/>
  <c r="T130" i="298" s="1"/>
  <c r="Q131" i="298"/>
  <c r="T131" i="298" s="1"/>
  <c r="W131" i="298" s="1"/>
  <c r="Q132" i="298"/>
  <c r="T132" i="298" s="1"/>
  <c r="Q133" i="298"/>
  <c r="T133" i="298" s="1"/>
  <c r="Q134" i="298"/>
  <c r="T134" i="298" s="1"/>
  <c r="Q135" i="298"/>
  <c r="T135" i="298" s="1"/>
  <c r="W135" i="298" s="1"/>
  <c r="Q136" i="298"/>
  <c r="T136" i="298" s="1"/>
  <c r="Q137" i="298"/>
  <c r="T137" i="298" s="1"/>
  <c r="Q138" i="298"/>
  <c r="T138" i="298" s="1"/>
  <c r="Q139" i="298"/>
  <c r="T139" i="298" s="1"/>
  <c r="W139" i="298" s="1"/>
  <c r="Q140" i="298"/>
  <c r="T140" i="298" s="1"/>
  <c r="Q141" i="298"/>
  <c r="T141" i="298" s="1"/>
  <c r="Q142" i="298"/>
  <c r="T142" i="298" s="1"/>
  <c r="Q143" i="298"/>
  <c r="T143" i="298" s="1"/>
  <c r="W143" i="298" s="1"/>
  <c r="Q144" i="298"/>
  <c r="T144" i="298" s="1"/>
  <c r="Q145" i="298"/>
  <c r="T145" i="298" s="1"/>
  <c r="Q146" i="298"/>
  <c r="T146" i="298" s="1"/>
  <c r="Q147" i="298"/>
  <c r="T147" i="298" s="1"/>
  <c r="Q148" i="298"/>
  <c r="T148" i="298" s="1"/>
  <c r="Q149" i="298"/>
  <c r="T149" i="298" s="1"/>
  <c r="R146" i="297"/>
  <c r="U146" i="297" s="1"/>
  <c r="R142" i="297"/>
  <c r="U142" i="297" s="1"/>
  <c r="R138" i="297"/>
  <c r="U138" i="297" s="1"/>
  <c r="R134" i="297"/>
  <c r="U134" i="297" s="1"/>
  <c r="R148" i="297"/>
  <c r="U148" i="297" s="1"/>
  <c r="R144" i="297"/>
  <c r="U144" i="297" s="1"/>
  <c r="R140" i="297"/>
  <c r="U140" i="297" s="1"/>
  <c r="R136" i="297"/>
  <c r="U136" i="297" s="1"/>
  <c r="R129" i="297"/>
  <c r="U129" i="297" s="1"/>
  <c r="R128" i="297"/>
  <c r="U128" i="297" s="1"/>
  <c r="R127" i="297"/>
  <c r="U127" i="297" s="1"/>
  <c r="R149" i="297"/>
  <c r="U149" i="297" s="1"/>
  <c r="R145" i="297"/>
  <c r="U145" i="297" s="1"/>
  <c r="R141" i="297"/>
  <c r="U141" i="297" s="1"/>
  <c r="R137" i="297"/>
  <c r="U137" i="297" s="1"/>
  <c r="R133" i="297"/>
  <c r="U133" i="297" s="1"/>
  <c r="R147" i="297"/>
  <c r="U147" i="297" s="1"/>
  <c r="R143" i="297"/>
  <c r="U143" i="297" s="1"/>
  <c r="R139" i="297"/>
  <c r="U139" i="297" s="1"/>
  <c r="R135" i="297"/>
  <c r="U135" i="297" s="1"/>
  <c r="R82" i="297"/>
  <c r="U82" i="297" s="1"/>
  <c r="R58" i="297"/>
  <c r="U58" i="297" s="1"/>
  <c r="R115" i="297"/>
  <c r="U115" i="297" s="1"/>
  <c r="R111" i="297"/>
  <c r="U111" i="297" s="1"/>
  <c r="R107" i="297"/>
  <c r="U107" i="297" s="1"/>
  <c r="R103" i="297"/>
  <c r="U103" i="297" s="1"/>
  <c r="R99" i="297"/>
  <c r="U99" i="297" s="1"/>
  <c r="R95" i="297"/>
  <c r="U95" i="297" s="1"/>
  <c r="R91" i="297"/>
  <c r="U91" i="297" s="1"/>
  <c r="R87" i="297"/>
  <c r="U87" i="297" s="1"/>
  <c r="R56" i="297"/>
  <c r="U56" i="297" s="1"/>
  <c r="R52" i="297"/>
  <c r="U52" i="297" s="1"/>
  <c r="R48" i="297"/>
  <c r="U48" i="297" s="1"/>
  <c r="R44" i="297"/>
  <c r="U44" i="297" s="1"/>
  <c r="R40" i="297"/>
  <c r="U40" i="297" s="1"/>
  <c r="R36" i="297"/>
  <c r="U36" i="297" s="1"/>
  <c r="R116" i="297"/>
  <c r="U116" i="297" s="1"/>
  <c r="R112" i="297"/>
  <c r="U112" i="297" s="1"/>
  <c r="R108" i="297"/>
  <c r="U108" i="297" s="1"/>
  <c r="R104" i="297"/>
  <c r="U104" i="297" s="1"/>
  <c r="R100" i="297"/>
  <c r="U100" i="297" s="1"/>
  <c r="R96" i="297"/>
  <c r="U96" i="297" s="1"/>
  <c r="R92" i="297"/>
  <c r="U92" i="297" s="1"/>
  <c r="R88" i="297"/>
  <c r="U88" i="297" s="1"/>
  <c r="R113" i="297"/>
  <c r="U113" i="297" s="1"/>
  <c r="R109" i="297"/>
  <c r="U109" i="297" s="1"/>
  <c r="R105" i="297"/>
  <c r="U105" i="297" s="1"/>
  <c r="R101" i="297"/>
  <c r="U101" i="297" s="1"/>
  <c r="R97" i="297"/>
  <c r="U97" i="297" s="1"/>
  <c r="R93" i="297"/>
  <c r="U93" i="297" s="1"/>
  <c r="R89" i="297"/>
  <c r="U89" i="297" s="1"/>
  <c r="R22" i="297"/>
  <c r="U22" i="297" s="1"/>
  <c r="Q23" i="297"/>
  <c r="T23" i="297" s="1"/>
  <c r="R26" i="297"/>
  <c r="U26" i="297" s="1"/>
  <c r="Q27" i="297"/>
  <c r="T27" i="297" s="1"/>
  <c r="R34" i="297"/>
  <c r="U34" i="297" s="1"/>
  <c r="R57" i="297"/>
  <c r="U57" i="297" s="1"/>
  <c r="R59" i="297"/>
  <c r="U59" i="297" s="1"/>
  <c r="R61" i="297"/>
  <c r="U61" i="297" s="1"/>
  <c r="R63" i="297"/>
  <c r="U63" i="297" s="1"/>
  <c r="R65" i="297"/>
  <c r="U65" i="297" s="1"/>
  <c r="R67" i="297"/>
  <c r="U67" i="297" s="1"/>
  <c r="R75" i="297"/>
  <c r="U75" i="297" s="1"/>
  <c r="R83" i="297"/>
  <c r="U83" i="297" s="1"/>
  <c r="R132" i="297"/>
  <c r="U132" i="297" s="1"/>
  <c r="Q116" i="297"/>
  <c r="T116" i="297" s="1"/>
  <c r="Q115" i="297"/>
  <c r="T115" i="297" s="1"/>
  <c r="Q83" i="297"/>
  <c r="T83" i="297" s="1"/>
  <c r="Q79" i="297"/>
  <c r="T79" i="297" s="1"/>
  <c r="Q59" i="297"/>
  <c r="T59" i="297" s="1"/>
  <c r="Q53" i="297"/>
  <c r="T53" i="297" s="1"/>
  <c r="Q49" i="297"/>
  <c r="T49" i="297" s="1"/>
  <c r="Q45" i="297"/>
  <c r="T45" i="297" s="1"/>
  <c r="Q41" i="297"/>
  <c r="T41" i="297" s="1"/>
  <c r="Q37" i="297"/>
  <c r="T37" i="297" s="1"/>
  <c r="R23" i="297"/>
  <c r="U23" i="297" s="1"/>
  <c r="R27" i="297"/>
  <c r="U27" i="297" s="1"/>
  <c r="R29" i="297"/>
  <c r="U29" i="297" s="1"/>
  <c r="R32" i="297"/>
  <c r="U32" i="297" s="1"/>
  <c r="Q36" i="297"/>
  <c r="T36" i="297" s="1"/>
  <c r="Q38" i="297"/>
  <c r="T38" i="297" s="1"/>
  <c r="Q40" i="297"/>
  <c r="T40" i="297" s="1"/>
  <c r="Q42" i="297"/>
  <c r="T42" i="297" s="1"/>
  <c r="Q44" i="297"/>
  <c r="T44" i="297" s="1"/>
  <c r="Q46" i="297"/>
  <c r="T46" i="297" s="1"/>
  <c r="Q48" i="297"/>
  <c r="T48" i="297" s="1"/>
  <c r="Q50" i="297"/>
  <c r="T50" i="297" s="1"/>
  <c r="Q52" i="297"/>
  <c r="T52" i="297" s="1"/>
  <c r="Q54" i="297"/>
  <c r="T54" i="297" s="1"/>
  <c r="Q56" i="297"/>
  <c r="T56" i="297" s="1"/>
  <c r="R69" i="297"/>
  <c r="U69" i="297" s="1"/>
  <c r="R70" i="297"/>
  <c r="U70" i="297" s="1"/>
  <c r="R77" i="297"/>
  <c r="U77" i="297" s="1"/>
  <c r="R78" i="297"/>
  <c r="U78" i="297" s="1"/>
  <c r="R90" i="297"/>
  <c r="U90" i="297" s="1"/>
  <c r="R94" i="297"/>
  <c r="U94" i="297" s="1"/>
  <c r="R98" i="297"/>
  <c r="U98" i="297" s="1"/>
  <c r="R102" i="297"/>
  <c r="U102" i="297" s="1"/>
  <c r="R106" i="297"/>
  <c r="U106" i="297" s="1"/>
  <c r="R110" i="297"/>
  <c r="U110" i="297" s="1"/>
  <c r="R114" i="297"/>
  <c r="U114" i="297" s="1"/>
  <c r="Q120" i="297"/>
  <c r="T120" i="297" s="1"/>
  <c r="Q128" i="297"/>
  <c r="T128" i="297" s="1"/>
  <c r="R130" i="297"/>
  <c r="U130" i="297" s="1"/>
  <c r="R24" i="297"/>
  <c r="U24" i="297" s="1"/>
  <c r="R28" i="297"/>
  <c r="U28" i="297" s="1"/>
  <c r="R30" i="297"/>
  <c r="U30" i="297" s="1"/>
  <c r="R62" i="297"/>
  <c r="U62" i="297" s="1"/>
  <c r="R66" i="297"/>
  <c r="U66" i="297" s="1"/>
  <c r="R71" i="297"/>
  <c r="U71" i="297" s="1"/>
  <c r="R79" i="297"/>
  <c r="U79" i="297" s="1"/>
  <c r="R21" i="297"/>
  <c r="U21" i="297" s="1"/>
  <c r="Q22" i="297"/>
  <c r="T22" i="297" s="1"/>
  <c r="R25" i="297"/>
  <c r="U25" i="297" s="1"/>
  <c r="Q26" i="297"/>
  <c r="T26" i="297" s="1"/>
  <c r="Q35" i="297"/>
  <c r="T35" i="297" s="1"/>
  <c r="Q39" i="297"/>
  <c r="T39" i="297" s="1"/>
  <c r="Q43" i="297"/>
  <c r="T43" i="297" s="1"/>
  <c r="Q47" i="297"/>
  <c r="T47" i="297" s="1"/>
  <c r="Q51" i="297"/>
  <c r="T51" i="297" s="1"/>
  <c r="Q55" i="297"/>
  <c r="T55" i="297" s="1"/>
  <c r="R73" i="297"/>
  <c r="U73" i="297" s="1"/>
  <c r="R74" i="297"/>
  <c r="U74" i="297" s="1"/>
  <c r="R81" i="297"/>
  <c r="U81" i="297" s="1"/>
  <c r="Q85" i="297"/>
  <c r="T85" i="297" s="1"/>
  <c r="Q86" i="297"/>
  <c r="T86" i="297" s="1"/>
  <c r="Q87" i="297"/>
  <c r="T87" i="297" s="1"/>
  <c r="Q91" i="297"/>
  <c r="T91" i="297" s="1"/>
  <c r="Q95" i="297"/>
  <c r="T95" i="297" s="1"/>
  <c r="Q99" i="297"/>
  <c r="T99" i="297" s="1"/>
  <c r="Q103" i="297"/>
  <c r="T103" i="297" s="1"/>
  <c r="Q107" i="297"/>
  <c r="T107" i="297" s="1"/>
  <c r="Q111" i="297"/>
  <c r="T111" i="297" s="1"/>
  <c r="Q124" i="297"/>
  <c r="T124" i="297" s="1"/>
  <c r="R38" i="297"/>
  <c r="U38" i="297" s="1"/>
  <c r="R42" i="297"/>
  <c r="U42" i="297" s="1"/>
  <c r="R46" i="297"/>
  <c r="U46" i="297" s="1"/>
  <c r="R50" i="297"/>
  <c r="U50" i="297" s="1"/>
  <c r="R54" i="297"/>
  <c r="U54" i="297" s="1"/>
  <c r="Q57" i="297"/>
  <c r="T57" i="297" s="1"/>
  <c r="Q61" i="297"/>
  <c r="T61" i="297" s="1"/>
  <c r="Q63" i="297"/>
  <c r="T63" i="297" s="1"/>
  <c r="Q65" i="297"/>
  <c r="T65" i="297" s="1"/>
  <c r="Q67" i="297"/>
  <c r="T67" i="297" s="1"/>
  <c r="Q69" i="297"/>
  <c r="T69" i="297" s="1"/>
  <c r="Q71" i="297"/>
  <c r="T71" i="297" s="1"/>
  <c r="Q73" i="297"/>
  <c r="T73" i="297" s="1"/>
  <c r="Q75" i="297"/>
  <c r="T75" i="297" s="1"/>
  <c r="Q77" i="297"/>
  <c r="T77" i="297" s="1"/>
  <c r="Q81" i="297"/>
  <c r="T81" i="297" s="1"/>
  <c r="R85" i="297"/>
  <c r="U85" i="297" s="1"/>
  <c r="R86" i="297"/>
  <c r="U86" i="297" s="1"/>
  <c r="Q90" i="297"/>
  <c r="T90" i="297" s="1"/>
  <c r="Q94" i="297"/>
  <c r="T94" i="297" s="1"/>
  <c r="Q98" i="297"/>
  <c r="T98" i="297" s="1"/>
  <c r="Q102" i="297"/>
  <c r="T102" i="297" s="1"/>
  <c r="Q106" i="297"/>
  <c r="T106" i="297" s="1"/>
  <c r="Q110" i="297"/>
  <c r="T110" i="297" s="1"/>
  <c r="Q114" i="297"/>
  <c r="T114" i="297" s="1"/>
  <c r="Q89" i="297"/>
  <c r="T89" i="297" s="1"/>
  <c r="Q93" i="297"/>
  <c r="T93" i="297" s="1"/>
  <c r="Q97" i="297"/>
  <c r="T97" i="297" s="1"/>
  <c r="Q101" i="297"/>
  <c r="T101" i="297" s="1"/>
  <c r="Q105" i="297"/>
  <c r="T105" i="297" s="1"/>
  <c r="Q109" i="297"/>
  <c r="T109" i="297" s="1"/>
  <c r="Q113" i="297"/>
  <c r="T113" i="297" s="1"/>
  <c r="Q118" i="297"/>
  <c r="T118" i="297" s="1"/>
  <c r="Q122" i="297"/>
  <c r="T122" i="297" s="1"/>
  <c r="Q126" i="297"/>
  <c r="T126" i="297" s="1"/>
  <c r="Q58" i="297"/>
  <c r="T58" i="297" s="1"/>
  <c r="Q60" i="297"/>
  <c r="T60" i="297" s="1"/>
  <c r="Q62" i="297"/>
  <c r="T62" i="297" s="1"/>
  <c r="Q64" i="297"/>
  <c r="T64" i="297" s="1"/>
  <c r="Q66" i="297"/>
  <c r="T66" i="297" s="1"/>
  <c r="Q68" i="297"/>
  <c r="T68" i="297" s="1"/>
  <c r="Q70" i="297"/>
  <c r="T70" i="297" s="1"/>
  <c r="Q72" i="297"/>
  <c r="T72" i="297" s="1"/>
  <c r="Q74" i="297"/>
  <c r="T74" i="297" s="1"/>
  <c r="Q76" i="297"/>
  <c r="T76" i="297" s="1"/>
  <c r="Q78" i="297"/>
  <c r="T78" i="297" s="1"/>
  <c r="Q80" i="297"/>
  <c r="T80" i="297" s="1"/>
  <c r="Q82" i="297"/>
  <c r="T82" i="297" s="1"/>
  <c r="Q84" i="297"/>
  <c r="T84" i="297" s="1"/>
  <c r="Q88" i="297"/>
  <c r="T88" i="297" s="1"/>
  <c r="Q92" i="297"/>
  <c r="T92" i="297" s="1"/>
  <c r="Q96" i="297"/>
  <c r="T96" i="297" s="1"/>
  <c r="Q100" i="297"/>
  <c r="T100" i="297" s="1"/>
  <c r="Q104" i="297"/>
  <c r="T104" i="297" s="1"/>
  <c r="Q108" i="297"/>
  <c r="T108" i="297" s="1"/>
  <c r="Q112" i="297"/>
  <c r="T112" i="297" s="1"/>
  <c r="R60" i="297"/>
  <c r="U60" i="297" s="1"/>
  <c r="R64" i="297"/>
  <c r="U64" i="297" s="1"/>
  <c r="R68" i="297"/>
  <c r="U68" i="297" s="1"/>
  <c r="R72" i="297"/>
  <c r="U72" i="297" s="1"/>
  <c r="R76" i="297"/>
  <c r="U76" i="297" s="1"/>
  <c r="R80" i="297"/>
  <c r="U80" i="297" s="1"/>
  <c r="R84" i="297"/>
  <c r="U84" i="297" s="1"/>
  <c r="R131" i="297"/>
  <c r="U131" i="297" s="1"/>
  <c r="Q119" i="297"/>
  <c r="T119" i="297" s="1"/>
  <c r="Q123" i="297"/>
  <c r="T123" i="297" s="1"/>
  <c r="Q127" i="297"/>
  <c r="T127" i="297" s="1"/>
  <c r="Q134" i="297"/>
  <c r="T134" i="297" s="1"/>
  <c r="Q138" i="297"/>
  <c r="T138" i="297" s="1"/>
  <c r="Q142" i="297"/>
  <c r="T142" i="297" s="1"/>
  <c r="Q146" i="297"/>
  <c r="T146" i="297" s="1"/>
  <c r="Q117" i="297"/>
  <c r="T117" i="297" s="1"/>
  <c r="Q121" i="297"/>
  <c r="T121" i="297" s="1"/>
  <c r="Q125" i="297"/>
  <c r="T125" i="297" s="1"/>
  <c r="Q129" i="297"/>
  <c r="T129" i="297" s="1"/>
  <c r="Q136" i="297"/>
  <c r="T136" i="297" s="1"/>
  <c r="Q140" i="297"/>
  <c r="T140" i="297" s="1"/>
  <c r="Q144" i="297"/>
  <c r="T144" i="297" s="1"/>
  <c r="Q148" i="297"/>
  <c r="T148" i="297" s="1"/>
  <c r="R117" i="297"/>
  <c r="U117" i="297" s="1"/>
  <c r="R118" i="297"/>
  <c r="U118" i="297" s="1"/>
  <c r="R119" i="297"/>
  <c r="U119" i="297" s="1"/>
  <c r="R120" i="297"/>
  <c r="U120" i="297" s="1"/>
  <c r="R121" i="297"/>
  <c r="U121" i="297" s="1"/>
  <c r="R122" i="297"/>
  <c r="U122" i="297" s="1"/>
  <c r="R123" i="297"/>
  <c r="U123" i="297" s="1"/>
  <c r="R124" i="297"/>
  <c r="U124" i="297" s="1"/>
  <c r="R125" i="297"/>
  <c r="U125" i="297" s="1"/>
  <c r="R126" i="297"/>
  <c r="U126" i="297" s="1"/>
  <c r="Q131" i="297"/>
  <c r="T131" i="297" s="1"/>
  <c r="Q133" i="297"/>
  <c r="T133" i="297" s="1"/>
  <c r="Q137" i="297"/>
  <c r="T137" i="297" s="1"/>
  <c r="Q141" i="297"/>
  <c r="T141" i="297" s="1"/>
  <c r="Q145" i="297"/>
  <c r="T145" i="297" s="1"/>
  <c r="Q149" i="297"/>
  <c r="T149" i="297" s="1"/>
  <c r="Q130" i="297"/>
  <c r="T130" i="297" s="1"/>
  <c r="Q132" i="297"/>
  <c r="T132" i="297" s="1"/>
  <c r="Q135" i="297"/>
  <c r="T135" i="297" s="1"/>
  <c r="Q139" i="297"/>
  <c r="T139" i="297" s="1"/>
  <c r="Q143" i="297"/>
  <c r="T143" i="297" s="1"/>
  <c r="Q147" i="297"/>
  <c r="T147" i="297" s="1"/>
  <c r="T16" i="59"/>
  <c r="U16" i="59" s="1"/>
  <c r="J16" i="59"/>
  <c r="I16" i="59"/>
  <c r="X78" i="459"/>
  <c r="N22" i="441" l="1"/>
  <c r="O22" i="441" s="1"/>
  <c r="N22" i="467"/>
  <c r="O22" i="467" s="1"/>
  <c r="L22" i="467"/>
  <c r="M22" i="467" s="1"/>
  <c r="AA23" i="467"/>
  <c r="AB22" i="467"/>
  <c r="AC22" i="467"/>
  <c r="T21" i="463"/>
  <c r="U20" i="463"/>
  <c r="AA24" i="452"/>
  <c r="L23" i="452"/>
  <c r="M23" i="452" s="1"/>
  <c r="AB23" i="452"/>
  <c r="N23" i="452"/>
  <c r="O23" i="452" s="1"/>
  <c r="T85" i="459"/>
  <c r="U84" i="459"/>
  <c r="N22" i="461"/>
  <c r="O22" i="461" s="1"/>
  <c r="AB22" i="461"/>
  <c r="L22" i="461"/>
  <c r="M22" i="461" s="1"/>
  <c r="AA23" i="461"/>
  <c r="AB22" i="462"/>
  <c r="L22" i="462"/>
  <c r="M22" i="462" s="1"/>
  <c r="N22" i="462"/>
  <c r="O22" i="462" s="1"/>
  <c r="AA23" i="462"/>
  <c r="AC22" i="462"/>
  <c r="AB24" i="460"/>
  <c r="AA25" i="460"/>
  <c r="L24" i="460"/>
  <c r="M24" i="460" s="1"/>
  <c r="N24" i="460"/>
  <c r="O24" i="460" s="1"/>
  <c r="W84" i="459"/>
  <c r="AA24" i="450"/>
  <c r="L23" i="450"/>
  <c r="M23" i="450" s="1"/>
  <c r="AB23" i="450"/>
  <c r="N23" i="450"/>
  <c r="O23" i="450" s="1"/>
  <c r="U19" i="454"/>
  <c r="T20" i="454"/>
  <c r="AB23" i="466"/>
  <c r="L23" i="466"/>
  <c r="M23" i="466" s="1"/>
  <c r="N23" i="466"/>
  <c r="O23" i="466" s="1"/>
  <c r="AA24" i="466"/>
  <c r="U19" i="464"/>
  <c r="T20" i="464"/>
  <c r="U20" i="458"/>
  <c r="T21" i="458"/>
  <c r="AA24" i="451"/>
  <c r="L23" i="451"/>
  <c r="M23" i="451" s="1"/>
  <c r="AB23" i="451"/>
  <c r="N23" i="451"/>
  <c r="O23" i="451" s="1"/>
  <c r="AB22" i="455"/>
  <c r="L22" i="455"/>
  <c r="M22" i="455" s="1"/>
  <c r="N22" i="455"/>
  <c r="O22" i="455" s="1"/>
  <c r="AA23" i="455"/>
  <c r="AC22" i="455"/>
  <c r="W19" i="464"/>
  <c r="U20" i="453"/>
  <c r="T21" i="453"/>
  <c r="W20" i="458"/>
  <c r="U19" i="469"/>
  <c r="T20" i="469"/>
  <c r="AB23" i="457"/>
  <c r="N23" i="457"/>
  <c r="O23" i="457" s="1"/>
  <c r="L23" i="457"/>
  <c r="M23" i="457" s="1"/>
  <c r="AA24" i="457"/>
  <c r="AC22" i="461"/>
  <c r="AC23" i="450"/>
  <c r="AC23" i="452"/>
  <c r="N22" i="456"/>
  <c r="O22" i="456" s="1"/>
  <c r="AB22" i="456"/>
  <c r="L22" i="456"/>
  <c r="M22" i="456" s="1"/>
  <c r="AA23" i="456"/>
  <c r="AC22" i="456"/>
  <c r="W19" i="454"/>
  <c r="W19" i="469"/>
  <c r="T22" i="468"/>
  <c r="U21" i="468"/>
  <c r="N24" i="465"/>
  <c r="O24" i="465" s="1"/>
  <c r="L24" i="465"/>
  <c r="M24" i="465" s="1"/>
  <c r="AB24" i="465"/>
  <c r="AA25" i="465"/>
  <c r="W21" i="468"/>
  <c r="AB23" i="447"/>
  <c r="L23" i="447"/>
  <c r="M23" i="447" s="1"/>
  <c r="N23" i="447"/>
  <c r="O23" i="447" s="1"/>
  <c r="AA24" i="447"/>
  <c r="AC23" i="447"/>
  <c r="N23" i="445"/>
  <c r="O23" i="445" s="1"/>
  <c r="L23" i="445"/>
  <c r="M23" i="445" s="1"/>
  <c r="AA24" i="445"/>
  <c r="AB23" i="445"/>
  <c r="N24" i="446"/>
  <c r="O24" i="446" s="1"/>
  <c r="L24" i="446"/>
  <c r="M24" i="446" s="1"/>
  <c r="AA25" i="446"/>
  <c r="AB24" i="446"/>
  <c r="AC23" i="445"/>
  <c r="T21" i="448"/>
  <c r="U20" i="448"/>
  <c r="U19" i="449"/>
  <c r="T20" i="449"/>
  <c r="AB23" i="442"/>
  <c r="L23" i="442"/>
  <c r="M23" i="442" s="1"/>
  <c r="N23" i="442"/>
  <c r="O23" i="442" s="1"/>
  <c r="AA24" i="442"/>
  <c r="AC23" i="442"/>
  <c r="U20" i="444"/>
  <c r="T21" i="444"/>
  <c r="N23" i="441"/>
  <c r="O23" i="441" s="1"/>
  <c r="AB23" i="441"/>
  <c r="L23" i="441"/>
  <c r="M23" i="441" s="1"/>
  <c r="AA24" i="441"/>
  <c r="AC23" i="441"/>
  <c r="AB23" i="440"/>
  <c r="L23" i="440"/>
  <c r="M23" i="440" s="1"/>
  <c r="N23" i="440"/>
  <c r="O23" i="440" s="1"/>
  <c r="AA24" i="440"/>
  <c r="AC23" i="440"/>
  <c r="W20" i="444"/>
  <c r="T23" i="443"/>
  <c r="U22" i="443"/>
  <c r="AB22" i="436"/>
  <c r="L22" i="436"/>
  <c r="M22" i="436" s="1"/>
  <c r="N22" i="436"/>
  <c r="O22" i="436" s="1"/>
  <c r="AA23" i="436"/>
  <c r="AC22" i="436"/>
  <c r="AB23" i="437"/>
  <c r="L23" i="437"/>
  <c r="M23" i="437" s="1"/>
  <c r="N23" i="437"/>
  <c r="O23" i="437" s="1"/>
  <c r="AA24" i="437"/>
  <c r="AC23" i="437"/>
  <c r="U21" i="439"/>
  <c r="T22" i="439"/>
  <c r="W21" i="439"/>
  <c r="AB23" i="435"/>
  <c r="L23" i="435"/>
  <c r="M23" i="435" s="1"/>
  <c r="N23" i="435"/>
  <c r="O23" i="435" s="1"/>
  <c r="AA24" i="435"/>
  <c r="AC23" i="435"/>
  <c r="T21" i="438"/>
  <c r="U20" i="438"/>
  <c r="AB22" i="430"/>
  <c r="L22" i="430"/>
  <c r="M22" i="430" s="1"/>
  <c r="N22" i="430"/>
  <c r="O22" i="430" s="1"/>
  <c r="AA23" i="430"/>
  <c r="AC22" i="430"/>
  <c r="U20" i="433"/>
  <c r="T21" i="433"/>
  <c r="W20" i="433"/>
  <c r="T43" i="434"/>
  <c r="U42" i="434"/>
  <c r="N22" i="431"/>
  <c r="O22" i="431" s="1"/>
  <c r="AB22" i="431"/>
  <c r="L22" i="431"/>
  <c r="M22" i="431" s="1"/>
  <c r="AA23" i="431"/>
  <c r="AC22" i="431"/>
  <c r="L22" i="432"/>
  <c r="M22" i="432" s="1"/>
  <c r="AB22" i="432"/>
  <c r="N22" i="432"/>
  <c r="O22" i="432" s="1"/>
  <c r="AA23" i="432"/>
  <c r="W57" i="298"/>
  <c r="X57" i="298" s="1"/>
  <c r="W148" i="297"/>
  <c r="X148" i="297" s="1"/>
  <c r="W146" i="297"/>
  <c r="X146" i="297" s="1"/>
  <c r="W77" i="297"/>
  <c r="X77" i="297" s="1"/>
  <c r="W24" i="297"/>
  <c r="X24" i="297" s="1"/>
  <c r="U38" i="299"/>
  <c r="T39" i="299"/>
  <c r="W129" i="297"/>
  <c r="X129" i="297" s="1"/>
  <c r="W70" i="297"/>
  <c r="X70" i="297" s="1"/>
  <c r="AA21" i="298"/>
  <c r="N21" i="298" s="1"/>
  <c r="O21" i="298" s="1"/>
  <c r="L20" i="298"/>
  <c r="M20" i="298" s="1"/>
  <c r="W71" i="297"/>
  <c r="X71" i="297" s="1"/>
  <c r="W59" i="297"/>
  <c r="X59" i="297" s="1"/>
  <c r="N20" i="298"/>
  <c r="O20" i="298" s="1"/>
  <c r="W147" i="298"/>
  <c r="X147" i="298" s="1"/>
  <c r="W24" i="298"/>
  <c r="X24" i="298" s="1"/>
  <c r="W115" i="298"/>
  <c r="X115" i="298" s="1"/>
  <c r="W99" i="298"/>
  <c r="X99" i="298" s="1"/>
  <c r="W70" i="298"/>
  <c r="X70" i="298" s="1"/>
  <c r="W32" i="298"/>
  <c r="X32" i="298" s="1"/>
  <c r="W146" i="298"/>
  <c r="X146" i="298" s="1"/>
  <c r="W142" i="298"/>
  <c r="X142" i="298" s="1"/>
  <c r="W138" i="298"/>
  <c r="X138" i="298" s="1"/>
  <c r="W134" i="298"/>
  <c r="X134" i="298" s="1"/>
  <c r="W130" i="298"/>
  <c r="X130" i="298" s="1"/>
  <c r="W94" i="298"/>
  <c r="X94" i="298" s="1"/>
  <c r="W86" i="298"/>
  <c r="X86" i="298" s="1"/>
  <c r="W111" i="298"/>
  <c r="X111" i="298" s="1"/>
  <c r="W95" i="298"/>
  <c r="X95" i="298" s="1"/>
  <c r="W74" i="298"/>
  <c r="X74" i="298" s="1"/>
  <c r="W125" i="298"/>
  <c r="X125" i="298" s="1"/>
  <c r="W118" i="298"/>
  <c r="X118" i="298" s="1"/>
  <c r="W124" i="298"/>
  <c r="X124" i="298" s="1"/>
  <c r="W77" i="298"/>
  <c r="X77" i="298" s="1"/>
  <c r="W44" i="298"/>
  <c r="X44" i="298" s="1"/>
  <c r="W28" i="298"/>
  <c r="X28" i="298" s="1"/>
  <c r="W60" i="298"/>
  <c r="X60" i="298" s="1"/>
  <c r="W22" i="298"/>
  <c r="X22" i="298" s="1"/>
  <c r="W149" i="298"/>
  <c r="X149" i="298" s="1"/>
  <c r="W145" i="298"/>
  <c r="X145" i="298" s="1"/>
  <c r="W141" i="298"/>
  <c r="X141" i="298" s="1"/>
  <c r="W137" i="298"/>
  <c r="X137" i="298" s="1"/>
  <c r="W133" i="298"/>
  <c r="X133" i="298" s="1"/>
  <c r="W29" i="298"/>
  <c r="X29" i="298" s="1"/>
  <c r="W20" i="298"/>
  <c r="X20" i="298" s="1"/>
  <c r="AC20" i="298" s="1"/>
  <c r="W30" i="298"/>
  <c r="X30" i="298" s="1"/>
  <c r="W148" i="298"/>
  <c r="X148" i="298" s="1"/>
  <c r="W144" i="298"/>
  <c r="X144" i="298" s="1"/>
  <c r="W140" i="298"/>
  <c r="X140" i="298" s="1"/>
  <c r="W136" i="298"/>
  <c r="X136" i="298" s="1"/>
  <c r="W132" i="298"/>
  <c r="X132" i="298" s="1"/>
  <c r="W114" i="298"/>
  <c r="X114" i="298" s="1"/>
  <c r="W106" i="298"/>
  <c r="X106" i="298" s="1"/>
  <c r="W98" i="298"/>
  <c r="X98" i="298" s="1"/>
  <c r="W113" i="298"/>
  <c r="X113" i="298" s="1"/>
  <c r="W97" i="298"/>
  <c r="X97" i="298" s="1"/>
  <c r="W73" i="298"/>
  <c r="X73" i="298" s="1"/>
  <c r="W34" i="298"/>
  <c r="X34" i="298" s="1"/>
  <c r="W50" i="298"/>
  <c r="X50" i="298" s="1"/>
  <c r="W66" i="298"/>
  <c r="X66" i="298" s="1"/>
  <c r="W82" i="298"/>
  <c r="X82" i="298" s="1"/>
  <c r="W126" i="298"/>
  <c r="X126" i="298" s="1"/>
  <c r="W120" i="298"/>
  <c r="X120" i="298" s="1"/>
  <c r="W36" i="298"/>
  <c r="X36" i="298" s="1"/>
  <c r="W59" i="298"/>
  <c r="X59" i="298" s="1"/>
  <c r="W52" i="298"/>
  <c r="X52" i="298" s="1"/>
  <c r="W79" i="298"/>
  <c r="X79" i="298" s="1"/>
  <c r="W64" i="298"/>
  <c r="X64" i="298" s="1"/>
  <c r="W112" i="298"/>
  <c r="X112" i="298" s="1"/>
  <c r="W104" i="298"/>
  <c r="X104" i="298" s="1"/>
  <c r="W96" i="298"/>
  <c r="X96" i="298" s="1"/>
  <c r="W109" i="298"/>
  <c r="X109" i="298" s="1"/>
  <c r="W33" i="298"/>
  <c r="X33" i="298" s="1"/>
  <c r="W123" i="298"/>
  <c r="X123" i="298" s="1"/>
  <c r="W117" i="298"/>
  <c r="X117" i="298" s="1"/>
  <c r="W129" i="298"/>
  <c r="X129" i="298" s="1"/>
  <c r="W45" i="297"/>
  <c r="X45" i="297" s="1"/>
  <c r="W62" i="297"/>
  <c r="X62" i="297" s="1"/>
  <c r="W136" i="297"/>
  <c r="X136" i="297" s="1"/>
  <c r="W134" i="297"/>
  <c r="X134" i="297" s="1"/>
  <c r="W63" i="297"/>
  <c r="X63" i="297" s="1"/>
  <c r="W116" i="297"/>
  <c r="X116" i="297" s="1"/>
  <c r="W106" i="297"/>
  <c r="X106" i="297" s="1"/>
  <c r="W90" i="297"/>
  <c r="X90" i="297" s="1"/>
  <c r="W69" i="297"/>
  <c r="X69" i="297" s="1"/>
  <c r="W61" i="297"/>
  <c r="X61" i="297" s="1"/>
  <c r="W20" i="297"/>
  <c r="X20" i="297" s="1"/>
  <c r="AC20" i="297" s="1"/>
  <c r="W21" i="297"/>
  <c r="X21" i="297" s="1"/>
  <c r="W33" i="297"/>
  <c r="X33" i="297" s="1"/>
  <c r="W25" i="297"/>
  <c r="X25" i="297" s="1"/>
  <c r="W145" i="297"/>
  <c r="X145" i="297" s="1"/>
  <c r="W144" i="297"/>
  <c r="X144" i="297" s="1"/>
  <c r="W142" i="297"/>
  <c r="X142" i="297" s="1"/>
  <c r="W67" i="297"/>
  <c r="X67" i="297" s="1"/>
  <c r="W57" i="297"/>
  <c r="X57" i="297" s="1"/>
  <c r="W107" i="297"/>
  <c r="X107" i="297" s="1"/>
  <c r="W91" i="297"/>
  <c r="X91" i="297" s="1"/>
  <c r="W51" i="297"/>
  <c r="X51" i="297" s="1"/>
  <c r="W35" i="297"/>
  <c r="X35" i="297" s="1"/>
  <c r="W44" i="297"/>
  <c r="X44" i="297" s="1"/>
  <c r="W147" i="297"/>
  <c r="X147" i="297" s="1"/>
  <c r="W132" i="297"/>
  <c r="X132" i="297" s="1"/>
  <c r="W100" i="297"/>
  <c r="X100" i="297" s="1"/>
  <c r="W37" i="297"/>
  <c r="X37" i="297" s="1"/>
  <c r="W53" i="297"/>
  <c r="X53" i="297" s="1"/>
  <c r="W42" i="298"/>
  <c r="X42" i="298" s="1"/>
  <c r="W116" i="298"/>
  <c r="X116" i="298" s="1"/>
  <c r="W108" i="298"/>
  <c r="X108" i="298" s="1"/>
  <c r="W100" i="298"/>
  <c r="X100" i="298" s="1"/>
  <c r="W93" i="298"/>
  <c r="X93" i="298" s="1"/>
  <c r="W101" i="298"/>
  <c r="X101" i="298" s="1"/>
  <c r="W107" i="298"/>
  <c r="X107" i="298" s="1"/>
  <c r="W81" i="298"/>
  <c r="X81" i="298" s="1"/>
  <c r="W78" i="298"/>
  <c r="X78" i="298" s="1"/>
  <c r="W119" i="298"/>
  <c r="X119" i="298" s="1"/>
  <c r="W58" i="298"/>
  <c r="X58" i="298" s="1"/>
  <c r="W92" i="298"/>
  <c r="X92" i="298" s="1"/>
  <c r="W103" i="298"/>
  <c r="X103" i="298" s="1"/>
  <c r="W88" i="298"/>
  <c r="X88" i="298" s="1"/>
  <c r="W68" i="298"/>
  <c r="X68" i="298" s="1"/>
  <c r="W35" i="298"/>
  <c r="X35" i="298" s="1"/>
  <c r="W37" i="298"/>
  <c r="X37" i="298" s="1"/>
  <c r="J165" i="298"/>
  <c r="Z85" i="298"/>
  <c r="W105" i="297"/>
  <c r="X105" i="297" s="1"/>
  <c r="W89" i="297"/>
  <c r="X89" i="297" s="1"/>
  <c r="W75" i="297"/>
  <c r="X75" i="297" s="1"/>
  <c r="W41" i="297"/>
  <c r="X41" i="297" s="1"/>
  <c r="W141" i="297"/>
  <c r="X141" i="297" s="1"/>
  <c r="W140" i="297"/>
  <c r="X140" i="297" s="1"/>
  <c r="W114" i="297"/>
  <c r="X114" i="297" s="1"/>
  <c r="W98" i="297"/>
  <c r="X98" i="297" s="1"/>
  <c r="W47" i="297"/>
  <c r="X47" i="297" s="1"/>
  <c r="AB20" i="297"/>
  <c r="W143" i="297"/>
  <c r="X143" i="297" s="1"/>
  <c r="W137" i="297"/>
  <c r="X137" i="297" s="1"/>
  <c r="W112" i="297"/>
  <c r="X112" i="297" s="1"/>
  <c r="W96" i="297"/>
  <c r="X96" i="297" s="1"/>
  <c r="W82" i="297"/>
  <c r="X82" i="297" s="1"/>
  <c r="W74" i="297"/>
  <c r="X74" i="297" s="1"/>
  <c r="W58" i="297"/>
  <c r="X58" i="297" s="1"/>
  <c r="W113" i="297"/>
  <c r="X113" i="297" s="1"/>
  <c r="W97" i="297"/>
  <c r="X97" i="297" s="1"/>
  <c r="W110" i="297"/>
  <c r="X110" i="297" s="1"/>
  <c r="W94" i="297"/>
  <c r="X94" i="297" s="1"/>
  <c r="W43" i="297"/>
  <c r="X43" i="297" s="1"/>
  <c r="W48" i="297"/>
  <c r="X48" i="297" s="1"/>
  <c r="L20" i="297"/>
  <c r="M20" i="297" s="1"/>
  <c r="W49" i="297"/>
  <c r="X49" i="297" s="1"/>
  <c r="AA21" i="297"/>
  <c r="W31" i="297"/>
  <c r="X31" i="297" s="1"/>
  <c r="X139" i="298"/>
  <c r="W149" i="297"/>
  <c r="X149" i="297" s="1"/>
  <c r="W133" i="297"/>
  <c r="X133" i="297" s="1"/>
  <c r="W80" i="297"/>
  <c r="X80" i="297" s="1"/>
  <c r="W72" i="297"/>
  <c r="X72" i="297" s="1"/>
  <c r="W64" i="297"/>
  <c r="X64" i="297" s="1"/>
  <c r="W109" i="297"/>
  <c r="X109" i="297" s="1"/>
  <c r="W93" i="297"/>
  <c r="X93" i="297" s="1"/>
  <c r="W111" i="297"/>
  <c r="X111" i="297" s="1"/>
  <c r="W95" i="297"/>
  <c r="X95" i="297" s="1"/>
  <c r="W85" i="297"/>
  <c r="X85" i="297" s="1"/>
  <c r="W55" i="297"/>
  <c r="X55" i="297" s="1"/>
  <c r="W39" i="297"/>
  <c r="X39" i="297" s="1"/>
  <c r="W22" i="297"/>
  <c r="X22" i="297" s="1"/>
  <c r="W27" i="297"/>
  <c r="X27" i="297" s="1"/>
  <c r="W91" i="298"/>
  <c r="X91" i="298" s="1"/>
  <c r="W85" i="298"/>
  <c r="X85" i="298" s="1"/>
  <c r="W80" i="298"/>
  <c r="X80" i="298" s="1"/>
  <c r="W72" i="298"/>
  <c r="X72" i="298" s="1"/>
  <c r="W46" i="298"/>
  <c r="X46" i="298" s="1"/>
  <c r="W62" i="298"/>
  <c r="X62" i="298" s="1"/>
  <c r="W122" i="298"/>
  <c r="X122" i="298" s="1"/>
  <c r="W127" i="298"/>
  <c r="X127" i="298" s="1"/>
  <c r="W69" i="298"/>
  <c r="X69" i="298" s="1"/>
  <c r="W63" i="298"/>
  <c r="X63" i="298" s="1"/>
  <c r="W45" i="298"/>
  <c r="X45" i="298" s="1"/>
  <c r="W40" i="298"/>
  <c r="X40" i="298" s="1"/>
  <c r="W23" i="298"/>
  <c r="X23" i="298" s="1"/>
  <c r="W41" i="298"/>
  <c r="X41" i="298" s="1"/>
  <c r="W117" i="297"/>
  <c r="X117" i="297" s="1"/>
  <c r="X135" i="298"/>
  <c r="W135" i="297"/>
  <c r="X135" i="297" s="1"/>
  <c r="W131" i="297"/>
  <c r="X131" i="297" s="1"/>
  <c r="W125" i="297"/>
  <c r="X125" i="297" s="1"/>
  <c r="W104" i="297"/>
  <c r="X104" i="297" s="1"/>
  <c r="W88" i="297"/>
  <c r="X88" i="297" s="1"/>
  <c r="W102" i="297"/>
  <c r="X102" i="297" s="1"/>
  <c r="W52" i="297"/>
  <c r="X52" i="297" s="1"/>
  <c r="W36" i="297"/>
  <c r="X36" i="297" s="1"/>
  <c r="W110" i="298"/>
  <c r="X110" i="298" s="1"/>
  <c r="W102" i="298"/>
  <c r="X102" i="298" s="1"/>
  <c r="W90" i="298"/>
  <c r="X90" i="298" s="1"/>
  <c r="W105" i="298"/>
  <c r="X105" i="298" s="1"/>
  <c r="W31" i="298"/>
  <c r="X31" i="298" s="1"/>
  <c r="W128" i="298"/>
  <c r="X128" i="298" s="1"/>
  <c r="W53" i="298"/>
  <c r="X53" i="298" s="1"/>
  <c r="W48" i="298"/>
  <c r="X48" i="298" s="1"/>
  <c r="W39" i="298"/>
  <c r="X39" i="298" s="1"/>
  <c r="W65" i="298"/>
  <c r="X65" i="298" s="1"/>
  <c r="W49" i="298"/>
  <c r="X49" i="298" s="1"/>
  <c r="W51" i="298"/>
  <c r="X51" i="298" s="1"/>
  <c r="J165" i="297"/>
  <c r="Z85" i="297"/>
  <c r="W67" i="298"/>
  <c r="X67" i="298" s="1"/>
  <c r="W21" i="298"/>
  <c r="X21" i="298" s="1"/>
  <c r="AC21" i="298" s="1"/>
  <c r="X143" i="298"/>
  <c r="X131" i="298"/>
  <c r="W83" i="298"/>
  <c r="X83" i="298" s="1"/>
  <c r="W55" i="298"/>
  <c r="X55" i="298" s="1"/>
  <c r="W26" i="298"/>
  <c r="X26" i="298" s="1"/>
  <c r="W121" i="297"/>
  <c r="X121" i="297" s="1"/>
  <c r="W84" i="297"/>
  <c r="X84" i="297" s="1"/>
  <c r="W76" i="297"/>
  <c r="X76" i="297" s="1"/>
  <c r="W68" i="297"/>
  <c r="X68" i="297" s="1"/>
  <c r="W60" i="297"/>
  <c r="X60" i="297" s="1"/>
  <c r="W101" i="297"/>
  <c r="X101" i="297" s="1"/>
  <c r="W103" i="297"/>
  <c r="X103" i="297" s="1"/>
  <c r="W87" i="297"/>
  <c r="X87" i="297" s="1"/>
  <c r="W26" i="297"/>
  <c r="X26" i="297" s="1"/>
  <c r="W128" i="297"/>
  <c r="X128" i="297" s="1"/>
  <c r="W79" i="297"/>
  <c r="X79" i="297" s="1"/>
  <c r="W89" i="298"/>
  <c r="X89" i="298" s="1"/>
  <c r="W87" i="298"/>
  <c r="X87" i="298" s="1"/>
  <c r="W84" i="298"/>
  <c r="X84" i="298" s="1"/>
  <c r="W76" i="298"/>
  <c r="X76" i="298" s="1"/>
  <c r="W75" i="298"/>
  <c r="X75" i="298" s="1"/>
  <c r="W38" i="298"/>
  <c r="X38" i="298" s="1"/>
  <c r="W54" i="298"/>
  <c r="X54" i="298" s="1"/>
  <c r="W121" i="298"/>
  <c r="X121" i="298" s="1"/>
  <c r="W61" i="298"/>
  <c r="X61" i="298" s="1"/>
  <c r="W56" i="298"/>
  <c r="X56" i="298" s="1"/>
  <c r="W47" i="298"/>
  <c r="X47" i="298" s="1"/>
  <c r="W27" i="298"/>
  <c r="X27" i="298" s="1"/>
  <c r="W25" i="298"/>
  <c r="X25" i="298" s="1"/>
  <c r="W43" i="298"/>
  <c r="X43" i="298" s="1"/>
  <c r="W71" i="298"/>
  <c r="X71" i="298" s="1"/>
  <c r="W139" i="297"/>
  <c r="X139" i="297" s="1"/>
  <c r="W130" i="297"/>
  <c r="X130" i="297" s="1"/>
  <c r="W127" i="297"/>
  <c r="X127" i="297" s="1"/>
  <c r="W123" i="297"/>
  <c r="X123" i="297" s="1"/>
  <c r="W119" i="297"/>
  <c r="X119" i="297" s="1"/>
  <c r="W108" i="297"/>
  <c r="X108" i="297" s="1"/>
  <c r="W92" i="297"/>
  <c r="X92" i="297" s="1"/>
  <c r="W73" i="297"/>
  <c r="X73" i="297" s="1"/>
  <c r="W65" i="297"/>
  <c r="X65" i="297" s="1"/>
  <c r="W54" i="297"/>
  <c r="X54" i="297" s="1"/>
  <c r="W50" i="297"/>
  <c r="X50" i="297" s="1"/>
  <c r="W46" i="297"/>
  <c r="X46" i="297" s="1"/>
  <c r="W42" i="297"/>
  <c r="X42" i="297" s="1"/>
  <c r="W38" i="297"/>
  <c r="X38" i="297" s="1"/>
  <c r="W83" i="297"/>
  <c r="X83" i="297" s="1"/>
  <c r="W29" i="297"/>
  <c r="X29" i="297" s="1"/>
  <c r="W126" i="297"/>
  <c r="X126" i="297" s="1"/>
  <c r="W118" i="297"/>
  <c r="X118" i="297" s="1"/>
  <c r="W138" i="297"/>
  <c r="X138" i="297" s="1"/>
  <c r="W78" i="297"/>
  <c r="X78" i="297" s="1"/>
  <c r="W66" i="297"/>
  <c r="X66" i="297" s="1"/>
  <c r="W122" i="297"/>
  <c r="X122" i="297" s="1"/>
  <c r="W81" i="297"/>
  <c r="X81" i="297" s="1"/>
  <c r="W124" i="297"/>
  <c r="X124" i="297" s="1"/>
  <c r="W115" i="297"/>
  <c r="X115" i="297" s="1"/>
  <c r="W23" i="297"/>
  <c r="X23" i="297" s="1"/>
  <c r="W34" i="297"/>
  <c r="X34" i="297" s="1"/>
  <c r="W86" i="297"/>
  <c r="X86" i="297" s="1"/>
  <c r="W30" i="297"/>
  <c r="X30" i="297" s="1"/>
  <c r="W99" i="297"/>
  <c r="X99" i="297" s="1"/>
  <c r="W120" i="297"/>
  <c r="X120" i="297" s="1"/>
  <c r="W56" i="297"/>
  <c r="X56" i="297" s="1"/>
  <c r="W40" i="297"/>
  <c r="X40" i="297" s="1"/>
  <c r="W32" i="297"/>
  <c r="X32" i="297" s="1"/>
  <c r="W28" i="297"/>
  <c r="X28" i="297" s="1"/>
  <c r="T17" i="59"/>
  <c r="T18" i="59" s="1"/>
  <c r="X77" i="459"/>
  <c r="N23" i="467" l="1"/>
  <c r="O23" i="467" s="1"/>
  <c r="AC23" i="467"/>
  <c r="L23" i="467"/>
  <c r="M23" i="467" s="1"/>
  <c r="AB23" i="467"/>
  <c r="AA24" i="467"/>
  <c r="T22" i="463"/>
  <c r="U21" i="463"/>
  <c r="W21" i="463"/>
  <c r="AB25" i="465"/>
  <c r="N25" i="465"/>
  <c r="O25" i="465" s="1"/>
  <c r="L25" i="465"/>
  <c r="M25" i="465" s="1"/>
  <c r="AA26" i="465"/>
  <c r="AC25" i="465"/>
  <c r="AB24" i="451"/>
  <c r="L24" i="451"/>
  <c r="M24" i="451" s="1"/>
  <c r="N24" i="451"/>
  <c r="O24" i="451" s="1"/>
  <c r="AA25" i="451"/>
  <c r="AC24" i="451"/>
  <c r="T86" i="459"/>
  <c r="U85" i="459"/>
  <c r="W85" i="459"/>
  <c r="N24" i="452"/>
  <c r="O24" i="452" s="1"/>
  <c r="AB24" i="452"/>
  <c r="L24" i="452"/>
  <c r="M24" i="452" s="1"/>
  <c r="AA25" i="452"/>
  <c r="AC24" i="452"/>
  <c r="U20" i="469"/>
  <c r="T21" i="469"/>
  <c r="W20" i="469"/>
  <c r="U20" i="464"/>
  <c r="T21" i="464"/>
  <c r="W20" i="464"/>
  <c r="N24" i="450"/>
  <c r="O24" i="450" s="1"/>
  <c r="AB24" i="450"/>
  <c r="L24" i="450"/>
  <c r="M24" i="450" s="1"/>
  <c r="AA25" i="450"/>
  <c r="AC24" i="450"/>
  <c r="N25" i="460"/>
  <c r="O25" i="460" s="1"/>
  <c r="AB25" i="460"/>
  <c r="L25" i="460"/>
  <c r="M25" i="460" s="1"/>
  <c r="AA26" i="460"/>
  <c r="AC25" i="460"/>
  <c r="T23" i="468"/>
  <c r="U22" i="468"/>
  <c r="W22" i="468"/>
  <c r="AB24" i="457"/>
  <c r="N24" i="457"/>
  <c r="O24" i="457" s="1"/>
  <c r="AA25" i="457"/>
  <c r="L24" i="457"/>
  <c r="M24" i="457" s="1"/>
  <c r="AC24" i="457"/>
  <c r="U21" i="458"/>
  <c r="T22" i="458"/>
  <c r="W21" i="458"/>
  <c r="AA25" i="466"/>
  <c r="AB24" i="466"/>
  <c r="L24" i="466"/>
  <c r="M24" i="466" s="1"/>
  <c r="N24" i="466"/>
  <c r="O24" i="466" s="1"/>
  <c r="AC24" i="466"/>
  <c r="U20" i="454"/>
  <c r="T21" i="454"/>
  <c r="W20" i="454"/>
  <c r="AA24" i="456"/>
  <c r="L23" i="456"/>
  <c r="M23" i="456" s="1"/>
  <c r="AB23" i="456"/>
  <c r="N23" i="456"/>
  <c r="O23" i="456" s="1"/>
  <c r="AC23" i="456"/>
  <c r="U21" i="453"/>
  <c r="T22" i="453"/>
  <c r="W21" i="453"/>
  <c r="AA24" i="455"/>
  <c r="L23" i="455"/>
  <c r="M23" i="455" s="1"/>
  <c r="AB23" i="455"/>
  <c r="N23" i="455"/>
  <c r="O23" i="455" s="1"/>
  <c r="AC23" i="455"/>
  <c r="L23" i="462"/>
  <c r="M23" i="462" s="1"/>
  <c r="N23" i="462"/>
  <c r="O23" i="462" s="1"/>
  <c r="AA24" i="462"/>
  <c r="AB23" i="462"/>
  <c r="AC23" i="462"/>
  <c r="N23" i="461"/>
  <c r="O23" i="461" s="1"/>
  <c r="AB23" i="461"/>
  <c r="L23" i="461"/>
  <c r="M23" i="461" s="1"/>
  <c r="AA24" i="461"/>
  <c r="AC23" i="461"/>
  <c r="N24" i="447"/>
  <c r="O24" i="447" s="1"/>
  <c r="AA25" i="447"/>
  <c r="L24" i="447"/>
  <c r="M24" i="447" s="1"/>
  <c r="AB24" i="447"/>
  <c r="AC24" i="447"/>
  <c r="U20" i="449"/>
  <c r="T21" i="449"/>
  <c r="W20" i="449"/>
  <c r="U21" i="448"/>
  <c r="T22" i="448"/>
  <c r="W21" i="448"/>
  <c r="AB25" i="446"/>
  <c r="N25" i="446"/>
  <c r="O25" i="446" s="1"/>
  <c r="AA26" i="446"/>
  <c r="L25" i="446"/>
  <c r="M25" i="446" s="1"/>
  <c r="AC25" i="446"/>
  <c r="N24" i="445"/>
  <c r="O24" i="445" s="1"/>
  <c r="AB24" i="445"/>
  <c r="L24" i="445"/>
  <c r="M24" i="445" s="1"/>
  <c r="AA25" i="445"/>
  <c r="AC24" i="445"/>
  <c r="T24" i="443"/>
  <c r="U23" i="443"/>
  <c r="W23" i="443"/>
  <c r="AB24" i="440"/>
  <c r="L24" i="440"/>
  <c r="M24" i="440" s="1"/>
  <c r="N24" i="440"/>
  <c r="O24" i="440" s="1"/>
  <c r="AC24" i="440"/>
  <c r="AA25" i="440"/>
  <c r="AB24" i="442"/>
  <c r="L24" i="442"/>
  <c r="M24" i="442" s="1"/>
  <c r="N24" i="442"/>
  <c r="O24" i="442" s="1"/>
  <c r="AA25" i="442"/>
  <c r="AC24" i="442"/>
  <c r="AB24" i="441"/>
  <c r="L24" i="441"/>
  <c r="M24" i="441" s="1"/>
  <c r="N24" i="441"/>
  <c r="O24" i="441" s="1"/>
  <c r="AA25" i="441"/>
  <c r="AC24" i="441"/>
  <c r="U21" i="444"/>
  <c r="T22" i="444"/>
  <c r="W21" i="444"/>
  <c r="T22" i="438"/>
  <c r="U21" i="438"/>
  <c r="W21" i="438"/>
  <c r="AA25" i="435"/>
  <c r="AB24" i="435"/>
  <c r="L24" i="435"/>
  <c r="M24" i="435" s="1"/>
  <c r="N24" i="435"/>
  <c r="O24" i="435" s="1"/>
  <c r="AC24" i="435"/>
  <c r="AA25" i="437"/>
  <c r="AB24" i="437"/>
  <c r="L24" i="437"/>
  <c r="M24" i="437" s="1"/>
  <c r="N24" i="437"/>
  <c r="O24" i="437" s="1"/>
  <c r="AC24" i="437"/>
  <c r="U22" i="439"/>
  <c r="T23" i="439"/>
  <c r="W22" i="439"/>
  <c r="AB23" i="436"/>
  <c r="L23" i="436"/>
  <c r="M23" i="436" s="1"/>
  <c r="N23" i="436"/>
  <c r="O23" i="436" s="1"/>
  <c r="AA24" i="436"/>
  <c r="AC23" i="436"/>
  <c r="U21" i="433"/>
  <c r="T22" i="433"/>
  <c r="W21" i="433"/>
  <c r="AA24" i="432"/>
  <c r="AB23" i="432"/>
  <c r="L23" i="432"/>
  <c r="M23" i="432" s="1"/>
  <c r="N23" i="432"/>
  <c r="O23" i="432" s="1"/>
  <c r="AC23" i="432"/>
  <c r="AB23" i="431"/>
  <c r="L23" i="431"/>
  <c r="M23" i="431" s="1"/>
  <c r="N23" i="431"/>
  <c r="O23" i="431" s="1"/>
  <c r="AC23" i="431"/>
  <c r="AA24" i="431"/>
  <c r="T44" i="434"/>
  <c r="U43" i="434"/>
  <c r="W43" i="434"/>
  <c r="N23" i="430"/>
  <c r="O23" i="430" s="1"/>
  <c r="AB23" i="430"/>
  <c r="L23" i="430"/>
  <c r="M23" i="430" s="1"/>
  <c r="AA24" i="430"/>
  <c r="AC23" i="430"/>
  <c r="AB21" i="298"/>
  <c r="U39" i="299"/>
  <c r="T40" i="299"/>
  <c r="AC21" i="297"/>
  <c r="AA22" i="298"/>
  <c r="AC22" i="298" s="1"/>
  <c r="L21" i="298"/>
  <c r="M21" i="298" s="1"/>
  <c r="U17" i="59"/>
  <c r="L21" i="297"/>
  <c r="M21" i="297" s="1"/>
  <c r="AA22" i="297"/>
  <c r="AB21" i="297"/>
  <c r="N21" i="297"/>
  <c r="O21" i="297" s="1"/>
  <c r="U18" i="59"/>
  <c r="T19" i="59"/>
  <c r="X76" i="459"/>
  <c r="AC24" i="467" l="1"/>
  <c r="AB24" i="467"/>
  <c r="N24" i="467"/>
  <c r="O24" i="467" s="1"/>
  <c r="AA25" i="467"/>
  <c r="L24" i="467"/>
  <c r="M24" i="467" s="1"/>
  <c r="T23" i="463"/>
  <c r="U22" i="463"/>
  <c r="W22" i="463"/>
  <c r="N24" i="455"/>
  <c r="O24" i="455" s="1"/>
  <c r="AB24" i="455"/>
  <c r="L24" i="455"/>
  <c r="M24" i="455" s="1"/>
  <c r="AA25" i="455"/>
  <c r="AC24" i="455"/>
  <c r="U21" i="454"/>
  <c r="T22" i="454"/>
  <c r="W21" i="454"/>
  <c r="U22" i="458"/>
  <c r="T23" i="458"/>
  <c r="W22" i="458"/>
  <c r="AA26" i="450"/>
  <c r="L25" i="450"/>
  <c r="M25" i="450" s="1"/>
  <c r="AB25" i="450"/>
  <c r="N25" i="450"/>
  <c r="O25" i="450" s="1"/>
  <c r="AC25" i="450"/>
  <c r="U21" i="469"/>
  <c r="T22" i="469"/>
  <c r="W21" i="469"/>
  <c r="AB26" i="465"/>
  <c r="L26" i="465"/>
  <c r="M26" i="465" s="1"/>
  <c r="N26" i="465"/>
  <c r="O26" i="465" s="1"/>
  <c r="AA27" i="465"/>
  <c r="AC26" i="465"/>
  <c r="N24" i="462"/>
  <c r="O24" i="462" s="1"/>
  <c r="AB24" i="462"/>
  <c r="L24" i="462"/>
  <c r="M24" i="462" s="1"/>
  <c r="AA25" i="462"/>
  <c r="AC24" i="462"/>
  <c r="AA26" i="452"/>
  <c r="L25" i="452"/>
  <c r="M25" i="452" s="1"/>
  <c r="AB25" i="452"/>
  <c r="N25" i="452"/>
  <c r="O25" i="452" s="1"/>
  <c r="AC25" i="452"/>
  <c r="AA26" i="451"/>
  <c r="L25" i="451"/>
  <c r="M25" i="451" s="1"/>
  <c r="AB25" i="451"/>
  <c r="N25" i="451"/>
  <c r="O25" i="451" s="1"/>
  <c r="AC25" i="451"/>
  <c r="U22" i="453"/>
  <c r="T23" i="453"/>
  <c r="W22" i="453"/>
  <c r="N25" i="466"/>
  <c r="O25" i="466" s="1"/>
  <c r="AA26" i="466"/>
  <c r="AB25" i="466"/>
  <c r="L25" i="466"/>
  <c r="M25" i="466" s="1"/>
  <c r="AC25" i="466"/>
  <c r="U21" i="464"/>
  <c r="T22" i="464"/>
  <c r="W21" i="464"/>
  <c r="N24" i="461"/>
  <c r="O24" i="461" s="1"/>
  <c r="AA25" i="461"/>
  <c r="AB24" i="461"/>
  <c r="L24" i="461"/>
  <c r="M24" i="461" s="1"/>
  <c r="AC24" i="461"/>
  <c r="AB24" i="456"/>
  <c r="L24" i="456"/>
  <c r="M24" i="456" s="1"/>
  <c r="N24" i="456"/>
  <c r="O24" i="456" s="1"/>
  <c r="AA25" i="456"/>
  <c r="AC24" i="456"/>
  <c r="N25" i="457"/>
  <c r="O25" i="457" s="1"/>
  <c r="L25" i="457"/>
  <c r="M25" i="457" s="1"/>
  <c r="AA26" i="457"/>
  <c r="AB25" i="457"/>
  <c r="AC25" i="457"/>
  <c r="T24" i="468"/>
  <c r="U23" i="468"/>
  <c r="W23" i="468"/>
  <c r="AB26" i="460"/>
  <c r="AA27" i="460"/>
  <c r="L26" i="460"/>
  <c r="M26" i="460" s="1"/>
  <c r="N26" i="460"/>
  <c r="O26" i="460" s="1"/>
  <c r="AC26" i="460"/>
  <c r="U86" i="459"/>
  <c r="T87" i="459"/>
  <c r="W86" i="459"/>
  <c r="U21" i="449"/>
  <c r="T22" i="449"/>
  <c r="W21" i="449"/>
  <c r="AB26" i="446"/>
  <c r="L26" i="446"/>
  <c r="M26" i="446" s="1"/>
  <c r="N26" i="446"/>
  <c r="O26" i="446" s="1"/>
  <c r="AA27" i="446"/>
  <c r="AC26" i="446"/>
  <c r="U22" i="448"/>
  <c r="T23" i="448"/>
  <c r="W22" i="448"/>
  <c r="N25" i="447"/>
  <c r="O25" i="447" s="1"/>
  <c r="AA26" i="447"/>
  <c r="AB25" i="447"/>
  <c r="L25" i="447"/>
  <c r="M25" i="447" s="1"/>
  <c r="AC25" i="447"/>
  <c r="AB25" i="445"/>
  <c r="L25" i="445"/>
  <c r="M25" i="445" s="1"/>
  <c r="N25" i="445"/>
  <c r="O25" i="445" s="1"/>
  <c r="AA26" i="445"/>
  <c r="AC25" i="445"/>
  <c r="U22" i="444"/>
  <c r="T23" i="444"/>
  <c r="W22" i="444"/>
  <c r="N25" i="442"/>
  <c r="O25" i="442" s="1"/>
  <c r="AA26" i="442"/>
  <c r="L25" i="442"/>
  <c r="M25" i="442" s="1"/>
  <c r="AB25" i="442"/>
  <c r="AC25" i="442"/>
  <c r="T25" i="443"/>
  <c r="U24" i="443"/>
  <c r="W24" i="443"/>
  <c r="AA26" i="441"/>
  <c r="AB25" i="441"/>
  <c r="L25" i="441"/>
  <c r="M25" i="441" s="1"/>
  <c r="N25" i="441"/>
  <c r="O25" i="441" s="1"/>
  <c r="AC25" i="441"/>
  <c r="N25" i="440"/>
  <c r="O25" i="440" s="1"/>
  <c r="AB25" i="440"/>
  <c r="AA26" i="440"/>
  <c r="L25" i="440"/>
  <c r="M25" i="440" s="1"/>
  <c r="AC25" i="440"/>
  <c r="N25" i="435"/>
  <c r="O25" i="435" s="1"/>
  <c r="L25" i="435"/>
  <c r="M25" i="435" s="1"/>
  <c r="AB25" i="435"/>
  <c r="AA26" i="435"/>
  <c r="AC25" i="435"/>
  <c r="N24" i="436"/>
  <c r="O24" i="436" s="1"/>
  <c r="AB24" i="436"/>
  <c r="L24" i="436"/>
  <c r="M24" i="436" s="1"/>
  <c r="AA25" i="436"/>
  <c r="AC24" i="436"/>
  <c r="N25" i="437"/>
  <c r="O25" i="437" s="1"/>
  <c r="AA26" i="437"/>
  <c r="AB25" i="437"/>
  <c r="L25" i="437"/>
  <c r="M25" i="437" s="1"/>
  <c r="AC25" i="437"/>
  <c r="U23" i="439"/>
  <c r="T24" i="439"/>
  <c r="W23" i="439"/>
  <c r="T23" i="438"/>
  <c r="U22" i="438"/>
  <c r="W22" i="438"/>
  <c r="N24" i="431"/>
  <c r="O24" i="431" s="1"/>
  <c r="AA25" i="431"/>
  <c r="L24" i="431"/>
  <c r="M24" i="431" s="1"/>
  <c r="AB24" i="431"/>
  <c r="AC24" i="431"/>
  <c r="N24" i="430"/>
  <c r="O24" i="430" s="1"/>
  <c r="AB24" i="430"/>
  <c r="L24" i="430"/>
  <c r="M24" i="430" s="1"/>
  <c r="AA25" i="430"/>
  <c r="AC24" i="430"/>
  <c r="T45" i="434"/>
  <c r="U44" i="434"/>
  <c r="W44" i="434"/>
  <c r="N24" i="432"/>
  <c r="O24" i="432" s="1"/>
  <c r="L24" i="432"/>
  <c r="M24" i="432" s="1"/>
  <c r="AB24" i="432"/>
  <c r="AA25" i="432"/>
  <c r="AC24" i="432"/>
  <c r="U22" i="433"/>
  <c r="T23" i="433"/>
  <c r="W22" i="433"/>
  <c r="U40" i="299"/>
  <c r="T41" i="299"/>
  <c r="N22" i="298"/>
  <c r="O22" i="298" s="1"/>
  <c r="AA23" i="298"/>
  <c r="AB22" i="298"/>
  <c r="L22" i="298"/>
  <c r="M22" i="298" s="1"/>
  <c r="AA23" i="297"/>
  <c r="AB22" i="297"/>
  <c r="L22" i="297"/>
  <c r="M22" i="297" s="1"/>
  <c r="N22" i="297"/>
  <c r="O22" i="297" s="1"/>
  <c r="AC22" i="297"/>
  <c r="U19" i="59"/>
  <c r="T20" i="59"/>
  <c r="X75" i="459"/>
  <c r="AB25" i="467" l="1"/>
  <c r="AC25" i="467"/>
  <c r="L25" i="467"/>
  <c r="M25" i="467" s="1"/>
  <c r="N25" i="467"/>
  <c r="O25" i="467" s="1"/>
  <c r="AA26" i="467"/>
  <c r="T24" i="463"/>
  <c r="U23" i="463"/>
  <c r="W23" i="463"/>
  <c r="U23" i="453"/>
  <c r="T24" i="453"/>
  <c r="W23" i="453"/>
  <c r="AA28" i="465"/>
  <c r="AB27" i="465"/>
  <c r="L27" i="465"/>
  <c r="M27" i="465" s="1"/>
  <c r="N27" i="465"/>
  <c r="O27" i="465" s="1"/>
  <c r="AC27" i="465"/>
  <c r="U23" i="458"/>
  <c r="T24" i="458"/>
  <c r="W23" i="458"/>
  <c r="U87" i="459"/>
  <c r="T88" i="459"/>
  <c r="W87" i="459"/>
  <c r="AB25" i="461"/>
  <c r="L25" i="461"/>
  <c r="M25" i="461" s="1"/>
  <c r="N25" i="461"/>
  <c r="O25" i="461" s="1"/>
  <c r="AA26" i="461"/>
  <c r="AC25" i="461"/>
  <c r="U22" i="464"/>
  <c r="T23" i="464"/>
  <c r="W22" i="464"/>
  <c r="AB26" i="452"/>
  <c r="L26" i="452"/>
  <c r="M26" i="452" s="1"/>
  <c r="N26" i="452"/>
  <c r="O26" i="452" s="1"/>
  <c r="AA27" i="452"/>
  <c r="AC26" i="452"/>
  <c r="U22" i="469"/>
  <c r="T23" i="469"/>
  <c r="W22" i="469"/>
  <c r="AB26" i="450"/>
  <c r="L26" i="450"/>
  <c r="M26" i="450" s="1"/>
  <c r="N26" i="450"/>
  <c r="O26" i="450" s="1"/>
  <c r="AA27" i="450"/>
  <c r="AC26" i="450"/>
  <c r="AA26" i="456"/>
  <c r="L25" i="456"/>
  <c r="M25" i="456" s="1"/>
  <c r="AB25" i="456"/>
  <c r="N25" i="456"/>
  <c r="O25" i="456" s="1"/>
  <c r="AC25" i="456"/>
  <c r="AB26" i="466"/>
  <c r="N26" i="466"/>
  <c r="O26" i="466" s="1"/>
  <c r="L26" i="466"/>
  <c r="M26" i="466" s="1"/>
  <c r="AA27" i="466"/>
  <c r="AC26" i="466"/>
  <c r="AA26" i="455"/>
  <c r="L25" i="455"/>
  <c r="M25" i="455" s="1"/>
  <c r="AB25" i="455"/>
  <c r="N25" i="455"/>
  <c r="O25" i="455" s="1"/>
  <c r="AC25" i="455"/>
  <c r="AB27" i="460"/>
  <c r="L27" i="460"/>
  <c r="M27" i="460" s="1"/>
  <c r="N27" i="460"/>
  <c r="O27" i="460" s="1"/>
  <c r="AA28" i="460"/>
  <c r="AC27" i="460"/>
  <c r="T25" i="468"/>
  <c r="U24" i="468"/>
  <c r="W24" i="468"/>
  <c r="AB26" i="457"/>
  <c r="N26" i="457"/>
  <c r="O26" i="457" s="1"/>
  <c r="L26" i="457"/>
  <c r="M26" i="457" s="1"/>
  <c r="AA27" i="457"/>
  <c r="AC26" i="457"/>
  <c r="N26" i="451"/>
  <c r="O26" i="451" s="1"/>
  <c r="AB26" i="451"/>
  <c r="L26" i="451"/>
  <c r="M26" i="451" s="1"/>
  <c r="AA27" i="451"/>
  <c r="AC26" i="451"/>
  <c r="N25" i="462"/>
  <c r="O25" i="462" s="1"/>
  <c r="AA26" i="462"/>
  <c r="L25" i="462"/>
  <c r="M25" i="462" s="1"/>
  <c r="AB25" i="462"/>
  <c r="AC25" i="462"/>
  <c r="U22" i="454"/>
  <c r="T23" i="454"/>
  <c r="W22" i="454"/>
  <c r="AA27" i="445"/>
  <c r="AB26" i="445"/>
  <c r="L26" i="445"/>
  <c r="M26" i="445" s="1"/>
  <c r="N26" i="445"/>
  <c r="O26" i="445" s="1"/>
  <c r="AC26" i="445"/>
  <c r="U23" i="448"/>
  <c r="T24" i="448"/>
  <c r="W23" i="448"/>
  <c r="AA28" i="446"/>
  <c r="AB27" i="446"/>
  <c r="L27" i="446"/>
  <c r="M27" i="446" s="1"/>
  <c r="N27" i="446"/>
  <c r="O27" i="446" s="1"/>
  <c r="AC27" i="446"/>
  <c r="AB26" i="447"/>
  <c r="L26" i="447"/>
  <c r="M26" i="447" s="1"/>
  <c r="N26" i="447"/>
  <c r="O26" i="447" s="1"/>
  <c r="AA27" i="447"/>
  <c r="AC26" i="447"/>
  <c r="U22" i="449"/>
  <c r="T23" i="449"/>
  <c r="W22" i="449"/>
  <c r="N26" i="441"/>
  <c r="O26" i="441" s="1"/>
  <c r="AB26" i="441"/>
  <c r="L26" i="441"/>
  <c r="M26" i="441" s="1"/>
  <c r="AA27" i="441"/>
  <c r="AC26" i="441"/>
  <c r="U23" i="444"/>
  <c r="T24" i="444"/>
  <c r="W23" i="444"/>
  <c r="N26" i="440"/>
  <c r="O26" i="440" s="1"/>
  <c r="AB26" i="440"/>
  <c r="L26" i="440"/>
  <c r="M26" i="440" s="1"/>
  <c r="AA27" i="440"/>
  <c r="AC26" i="440"/>
  <c r="N26" i="442"/>
  <c r="O26" i="442" s="1"/>
  <c r="AB26" i="442"/>
  <c r="L26" i="442"/>
  <c r="M26" i="442" s="1"/>
  <c r="AA27" i="442"/>
  <c r="AC26" i="442"/>
  <c r="T26" i="443"/>
  <c r="U25" i="443"/>
  <c r="W25" i="443"/>
  <c r="N25" i="436"/>
  <c r="O25" i="436" s="1"/>
  <c r="L25" i="436"/>
  <c r="M25" i="436" s="1"/>
  <c r="AB25" i="436"/>
  <c r="AA26" i="436"/>
  <c r="AC25" i="436"/>
  <c r="U24" i="439"/>
  <c r="T25" i="439"/>
  <c r="W24" i="439"/>
  <c r="N26" i="435"/>
  <c r="O26" i="435" s="1"/>
  <c r="AB26" i="435"/>
  <c r="L26" i="435"/>
  <c r="M26" i="435" s="1"/>
  <c r="AA27" i="435"/>
  <c r="AC26" i="435"/>
  <c r="T24" i="438"/>
  <c r="U23" i="438"/>
  <c r="W23" i="438"/>
  <c r="N26" i="437"/>
  <c r="O26" i="437" s="1"/>
  <c r="AB26" i="437"/>
  <c r="L26" i="437"/>
  <c r="M26" i="437" s="1"/>
  <c r="AA27" i="437"/>
  <c r="AC26" i="437"/>
  <c r="N25" i="430"/>
  <c r="O25" i="430" s="1"/>
  <c r="L25" i="430"/>
  <c r="M25" i="430" s="1"/>
  <c r="AA26" i="430"/>
  <c r="AB25" i="430"/>
  <c r="AC25" i="430"/>
  <c r="N25" i="431"/>
  <c r="O25" i="431" s="1"/>
  <c r="AB25" i="431"/>
  <c r="L25" i="431"/>
  <c r="M25" i="431" s="1"/>
  <c r="AA26" i="431"/>
  <c r="AC25" i="431"/>
  <c r="N25" i="432"/>
  <c r="O25" i="432" s="1"/>
  <c r="AB25" i="432"/>
  <c r="L25" i="432"/>
  <c r="M25" i="432" s="1"/>
  <c r="AA26" i="432"/>
  <c r="AC25" i="432"/>
  <c r="T24" i="433"/>
  <c r="U23" i="433"/>
  <c r="W23" i="433"/>
  <c r="T46" i="434"/>
  <c r="U45" i="434"/>
  <c r="W45" i="434"/>
  <c r="U41" i="299"/>
  <c r="T42" i="299"/>
  <c r="AB23" i="298"/>
  <c r="AC23" i="298"/>
  <c r="L23" i="298"/>
  <c r="M23" i="298" s="1"/>
  <c r="N23" i="298"/>
  <c r="O23" i="298" s="1"/>
  <c r="AA24" i="298"/>
  <c r="AB23" i="297"/>
  <c r="L23" i="297"/>
  <c r="M23" i="297" s="1"/>
  <c r="N23" i="297"/>
  <c r="O23" i="297" s="1"/>
  <c r="AA24" i="297"/>
  <c r="AC23" i="297"/>
  <c r="U20" i="59"/>
  <c r="T21" i="59"/>
  <c r="J155" i="3"/>
  <c r="I157" i="3" s="1"/>
  <c r="J157" i="3" s="1"/>
  <c r="I159" i="3" s="1"/>
  <c r="Z149" i="3"/>
  <c r="J149" i="3"/>
  <c r="I149" i="3"/>
  <c r="Z148" i="3"/>
  <c r="J148" i="3"/>
  <c r="I148" i="3"/>
  <c r="Z147" i="3"/>
  <c r="J147" i="3"/>
  <c r="I147" i="3"/>
  <c r="Z146" i="3"/>
  <c r="J146" i="3"/>
  <c r="I146" i="3"/>
  <c r="Z145" i="3"/>
  <c r="J145" i="3"/>
  <c r="I145" i="3"/>
  <c r="Z144" i="3"/>
  <c r="J144" i="3"/>
  <c r="I144" i="3"/>
  <c r="Z143" i="3"/>
  <c r="J143" i="3"/>
  <c r="I143" i="3"/>
  <c r="Z142" i="3"/>
  <c r="J142" i="3"/>
  <c r="I142" i="3"/>
  <c r="Z141" i="3"/>
  <c r="J141" i="3"/>
  <c r="I141" i="3"/>
  <c r="Z140" i="3"/>
  <c r="J140" i="3"/>
  <c r="I140" i="3"/>
  <c r="Z139" i="3"/>
  <c r="J139" i="3"/>
  <c r="I139" i="3"/>
  <c r="Z138" i="3"/>
  <c r="J138" i="3"/>
  <c r="I138" i="3"/>
  <c r="Z137" i="3"/>
  <c r="J137" i="3"/>
  <c r="I137" i="3"/>
  <c r="Z136" i="3"/>
  <c r="J136" i="3"/>
  <c r="I136" i="3"/>
  <c r="Z135" i="3"/>
  <c r="J135" i="3"/>
  <c r="I135" i="3"/>
  <c r="Z134" i="3"/>
  <c r="J134" i="3"/>
  <c r="I134" i="3"/>
  <c r="Z133" i="3"/>
  <c r="J133" i="3"/>
  <c r="I133" i="3"/>
  <c r="Z132" i="3"/>
  <c r="J132" i="3"/>
  <c r="I132" i="3"/>
  <c r="Z131" i="3"/>
  <c r="J131" i="3"/>
  <c r="I131" i="3"/>
  <c r="Z130" i="3"/>
  <c r="J130" i="3"/>
  <c r="I130" i="3"/>
  <c r="Z129" i="3"/>
  <c r="J129" i="3"/>
  <c r="I129" i="3"/>
  <c r="Z128" i="3"/>
  <c r="J128" i="3"/>
  <c r="I128" i="3"/>
  <c r="Z127" i="3"/>
  <c r="J127" i="3"/>
  <c r="I127" i="3"/>
  <c r="Z126" i="3"/>
  <c r="J126" i="3"/>
  <c r="I126" i="3"/>
  <c r="Z125" i="3"/>
  <c r="J125" i="3"/>
  <c r="I125" i="3"/>
  <c r="Z124" i="3"/>
  <c r="J124" i="3"/>
  <c r="I124" i="3"/>
  <c r="Z123" i="3"/>
  <c r="J123" i="3"/>
  <c r="I123" i="3"/>
  <c r="Z122" i="3"/>
  <c r="J122" i="3"/>
  <c r="I122" i="3"/>
  <c r="Z121" i="3"/>
  <c r="J121" i="3"/>
  <c r="I121" i="3"/>
  <c r="Z120" i="3"/>
  <c r="J120" i="3"/>
  <c r="I120" i="3"/>
  <c r="Z119" i="3"/>
  <c r="J119" i="3"/>
  <c r="I119" i="3"/>
  <c r="Z118" i="3"/>
  <c r="J118" i="3"/>
  <c r="I118" i="3"/>
  <c r="Z117" i="3"/>
  <c r="J117" i="3"/>
  <c r="I117" i="3"/>
  <c r="Z116" i="3"/>
  <c r="J116" i="3"/>
  <c r="I116" i="3"/>
  <c r="Z115" i="3"/>
  <c r="J115" i="3"/>
  <c r="I115" i="3"/>
  <c r="Z114" i="3"/>
  <c r="J114" i="3"/>
  <c r="I114" i="3"/>
  <c r="Z113" i="3"/>
  <c r="J113" i="3"/>
  <c r="I113" i="3"/>
  <c r="Z112" i="3"/>
  <c r="J112" i="3"/>
  <c r="I112" i="3"/>
  <c r="Z111" i="3"/>
  <c r="J111" i="3"/>
  <c r="I111" i="3"/>
  <c r="Z110" i="3"/>
  <c r="J110" i="3"/>
  <c r="I110" i="3"/>
  <c r="Z109" i="3"/>
  <c r="J109" i="3"/>
  <c r="I109" i="3"/>
  <c r="Z108" i="3"/>
  <c r="J108" i="3"/>
  <c r="I108" i="3"/>
  <c r="Z107" i="3"/>
  <c r="J107" i="3"/>
  <c r="I107" i="3"/>
  <c r="Z106" i="3"/>
  <c r="J106" i="3"/>
  <c r="I106" i="3"/>
  <c r="Z105" i="3"/>
  <c r="J105" i="3"/>
  <c r="I105" i="3"/>
  <c r="Z104" i="3"/>
  <c r="J104" i="3"/>
  <c r="I104" i="3"/>
  <c r="Z103" i="3"/>
  <c r="J103" i="3"/>
  <c r="I103" i="3"/>
  <c r="Z102" i="3"/>
  <c r="J102" i="3"/>
  <c r="I102" i="3"/>
  <c r="Z101" i="3"/>
  <c r="J101" i="3"/>
  <c r="I101" i="3"/>
  <c r="Z100" i="3"/>
  <c r="J100" i="3"/>
  <c r="I100" i="3"/>
  <c r="Z99" i="3"/>
  <c r="J99" i="3"/>
  <c r="I99" i="3"/>
  <c r="Z98" i="3"/>
  <c r="J98" i="3"/>
  <c r="I98" i="3"/>
  <c r="Z97" i="3"/>
  <c r="J97" i="3"/>
  <c r="I97" i="3"/>
  <c r="Z96" i="3"/>
  <c r="J96" i="3"/>
  <c r="I96" i="3"/>
  <c r="Z95" i="3"/>
  <c r="J95" i="3"/>
  <c r="I95" i="3"/>
  <c r="Z94" i="3"/>
  <c r="J94" i="3"/>
  <c r="I94" i="3"/>
  <c r="Z93" i="3"/>
  <c r="J93" i="3"/>
  <c r="I93" i="3"/>
  <c r="Z92" i="3"/>
  <c r="J92" i="3"/>
  <c r="I92" i="3"/>
  <c r="Z91" i="3"/>
  <c r="J91" i="3"/>
  <c r="I91" i="3"/>
  <c r="Z90" i="3"/>
  <c r="J90" i="3"/>
  <c r="I90" i="3"/>
  <c r="Z89" i="3"/>
  <c r="J89" i="3"/>
  <c r="I89" i="3"/>
  <c r="Z88" i="3"/>
  <c r="J88" i="3"/>
  <c r="I88" i="3"/>
  <c r="Z87" i="3"/>
  <c r="J87" i="3"/>
  <c r="I87" i="3"/>
  <c r="Z86" i="3"/>
  <c r="J86" i="3"/>
  <c r="I86" i="3"/>
  <c r="J85" i="3"/>
  <c r="I85" i="3"/>
  <c r="Z84" i="3"/>
  <c r="J84" i="3"/>
  <c r="I84" i="3"/>
  <c r="Z83" i="3"/>
  <c r="J83" i="3"/>
  <c r="I83" i="3"/>
  <c r="Z82" i="3"/>
  <c r="J82" i="3"/>
  <c r="I82" i="3"/>
  <c r="Z81" i="3"/>
  <c r="J81" i="3"/>
  <c r="I81" i="3"/>
  <c r="Z80" i="3"/>
  <c r="J80" i="3"/>
  <c r="I80" i="3"/>
  <c r="Z79" i="3"/>
  <c r="J79" i="3"/>
  <c r="I79" i="3"/>
  <c r="Z78" i="3"/>
  <c r="J78" i="3"/>
  <c r="I78" i="3"/>
  <c r="Z77" i="3"/>
  <c r="J77" i="3"/>
  <c r="I77" i="3"/>
  <c r="Z76" i="3"/>
  <c r="J76" i="3"/>
  <c r="I76" i="3"/>
  <c r="Z75" i="3"/>
  <c r="J75" i="3"/>
  <c r="I75" i="3"/>
  <c r="Z74" i="3"/>
  <c r="J74" i="3"/>
  <c r="I74" i="3"/>
  <c r="Z73" i="3"/>
  <c r="J73" i="3"/>
  <c r="I73" i="3"/>
  <c r="Z72" i="3"/>
  <c r="J72" i="3"/>
  <c r="I72" i="3"/>
  <c r="Z71" i="3"/>
  <c r="J71" i="3"/>
  <c r="I71" i="3"/>
  <c r="Z70" i="3"/>
  <c r="J70" i="3"/>
  <c r="I70" i="3"/>
  <c r="Z69" i="3"/>
  <c r="J69" i="3"/>
  <c r="I69" i="3"/>
  <c r="Z68" i="3"/>
  <c r="J68" i="3"/>
  <c r="I68" i="3"/>
  <c r="Z67" i="3"/>
  <c r="J67" i="3"/>
  <c r="I67" i="3"/>
  <c r="Z66" i="3"/>
  <c r="J66" i="3"/>
  <c r="I66" i="3"/>
  <c r="Z65" i="3"/>
  <c r="J65" i="3"/>
  <c r="I65" i="3"/>
  <c r="Z64" i="3"/>
  <c r="J64" i="3"/>
  <c r="I64" i="3"/>
  <c r="Z63" i="3"/>
  <c r="J63" i="3"/>
  <c r="I63" i="3"/>
  <c r="Z62" i="3"/>
  <c r="J62" i="3"/>
  <c r="I62" i="3"/>
  <c r="Z61" i="3"/>
  <c r="J61" i="3"/>
  <c r="I61" i="3"/>
  <c r="Z60" i="3"/>
  <c r="J60" i="3"/>
  <c r="I60" i="3"/>
  <c r="Z59" i="3"/>
  <c r="J59" i="3"/>
  <c r="I59" i="3"/>
  <c r="Z58" i="3"/>
  <c r="J58" i="3"/>
  <c r="I58" i="3"/>
  <c r="Z57" i="3"/>
  <c r="J57" i="3"/>
  <c r="I57" i="3"/>
  <c r="Z56" i="3"/>
  <c r="J56" i="3"/>
  <c r="I56" i="3"/>
  <c r="Z55" i="3"/>
  <c r="J55" i="3"/>
  <c r="I55" i="3"/>
  <c r="Z54" i="3"/>
  <c r="J54" i="3"/>
  <c r="I54" i="3"/>
  <c r="Z53" i="3"/>
  <c r="J53" i="3"/>
  <c r="I53" i="3"/>
  <c r="Z52" i="3"/>
  <c r="J52" i="3"/>
  <c r="I52" i="3"/>
  <c r="Z51" i="3"/>
  <c r="J51" i="3"/>
  <c r="I51" i="3"/>
  <c r="Z50" i="3"/>
  <c r="J50" i="3"/>
  <c r="I50" i="3"/>
  <c r="Z49" i="3"/>
  <c r="J49" i="3"/>
  <c r="I49" i="3"/>
  <c r="Z48" i="3"/>
  <c r="J48" i="3"/>
  <c r="I48" i="3"/>
  <c r="Z47" i="3"/>
  <c r="J47" i="3"/>
  <c r="I47" i="3"/>
  <c r="Z46" i="3"/>
  <c r="J46" i="3"/>
  <c r="I46" i="3"/>
  <c r="Z45" i="3"/>
  <c r="J45" i="3"/>
  <c r="I45" i="3"/>
  <c r="Z44" i="3"/>
  <c r="J44" i="3"/>
  <c r="I44" i="3"/>
  <c r="Z43" i="3"/>
  <c r="J43" i="3"/>
  <c r="I43" i="3"/>
  <c r="Z42" i="3"/>
  <c r="J42" i="3"/>
  <c r="I42" i="3"/>
  <c r="Z41" i="3"/>
  <c r="J41" i="3"/>
  <c r="I41" i="3"/>
  <c r="Z40" i="3"/>
  <c r="J40" i="3"/>
  <c r="I40" i="3"/>
  <c r="Z39" i="3"/>
  <c r="J39" i="3"/>
  <c r="I39" i="3"/>
  <c r="Z38" i="3"/>
  <c r="J38" i="3"/>
  <c r="I38" i="3"/>
  <c r="Z37" i="3"/>
  <c r="J37" i="3"/>
  <c r="I37" i="3"/>
  <c r="Z36" i="3"/>
  <c r="J36" i="3"/>
  <c r="I36" i="3"/>
  <c r="Z35" i="3"/>
  <c r="J35" i="3"/>
  <c r="I35" i="3"/>
  <c r="Z34" i="3"/>
  <c r="J34" i="3"/>
  <c r="I34" i="3"/>
  <c r="Z33" i="3"/>
  <c r="J33" i="3"/>
  <c r="I33" i="3"/>
  <c r="Z32" i="3"/>
  <c r="J32" i="3"/>
  <c r="I32" i="3"/>
  <c r="Z31" i="3"/>
  <c r="J31" i="3"/>
  <c r="I31" i="3"/>
  <c r="Z30" i="3"/>
  <c r="J30" i="3"/>
  <c r="I30" i="3"/>
  <c r="Z29" i="3"/>
  <c r="J29" i="3"/>
  <c r="I29" i="3"/>
  <c r="Z28" i="3"/>
  <c r="J28" i="3"/>
  <c r="I28" i="3"/>
  <c r="Z27" i="3"/>
  <c r="J27" i="3"/>
  <c r="I27" i="3"/>
  <c r="Z26" i="3"/>
  <c r="J26" i="3"/>
  <c r="I26" i="3"/>
  <c r="Z25" i="3"/>
  <c r="J25" i="3"/>
  <c r="I25" i="3"/>
  <c r="Z24" i="3"/>
  <c r="J24" i="3"/>
  <c r="I24" i="3"/>
  <c r="Z23" i="3"/>
  <c r="J23" i="3"/>
  <c r="I23" i="3"/>
  <c r="Z22" i="3"/>
  <c r="J22" i="3"/>
  <c r="I22" i="3"/>
  <c r="Z21" i="3"/>
  <c r="J21" i="3"/>
  <c r="I21" i="3"/>
  <c r="J20" i="3"/>
  <c r="I20" i="3"/>
  <c r="J10" i="3"/>
  <c r="J9" i="3"/>
  <c r="J7" i="3"/>
  <c r="J6" i="3"/>
  <c r="J4" i="3"/>
  <c r="J3" i="3"/>
  <c r="J6" i="59"/>
  <c r="J7" i="59"/>
  <c r="J4" i="59"/>
  <c r="J9" i="59"/>
  <c r="J9" i="299"/>
  <c r="J3" i="59"/>
  <c r="J10" i="59"/>
  <c r="J6" i="299"/>
  <c r="J10" i="299"/>
  <c r="J7" i="299"/>
  <c r="X74" i="459"/>
  <c r="J3" i="299"/>
  <c r="J4" i="299"/>
  <c r="AA27" i="467" l="1"/>
  <c r="L26" i="467"/>
  <c r="M26" i="467" s="1"/>
  <c r="AC26" i="467"/>
  <c r="N26" i="467"/>
  <c r="O26" i="467" s="1"/>
  <c r="AB26" i="467"/>
  <c r="T25" i="463"/>
  <c r="U24" i="463"/>
  <c r="W24" i="463"/>
  <c r="AB27" i="457"/>
  <c r="L27" i="457"/>
  <c r="M27" i="457" s="1"/>
  <c r="N27" i="457"/>
  <c r="O27" i="457" s="1"/>
  <c r="AA28" i="457"/>
  <c r="AC27" i="457"/>
  <c r="AB28" i="460"/>
  <c r="AA29" i="460"/>
  <c r="L28" i="460"/>
  <c r="M28" i="460" s="1"/>
  <c r="N28" i="460"/>
  <c r="O28" i="460" s="1"/>
  <c r="AC28" i="460"/>
  <c r="AB26" i="455"/>
  <c r="L26" i="455"/>
  <c r="M26" i="455" s="1"/>
  <c r="N26" i="455"/>
  <c r="O26" i="455" s="1"/>
  <c r="AA27" i="455"/>
  <c r="AC26" i="455"/>
  <c r="AB27" i="466"/>
  <c r="L27" i="466"/>
  <c r="M27" i="466" s="1"/>
  <c r="N27" i="466"/>
  <c r="O27" i="466" s="1"/>
  <c r="AA28" i="466"/>
  <c r="AC27" i="466"/>
  <c r="AA28" i="452"/>
  <c r="L27" i="452"/>
  <c r="M27" i="452" s="1"/>
  <c r="AB27" i="452"/>
  <c r="N27" i="452"/>
  <c r="O27" i="452" s="1"/>
  <c r="AC27" i="452"/>
  <c r="N26" i="461"/>
  <c r="O26" i="461" s="1"/>
  <c r="AB26" i="461"/>
  <c r="L26" i="461"/>
  <c r="M26" i="461" s="1"/>
  <c r="AA27" i="461"/>
  <c r="AC26" i="461"/>
  <c r="U23" i="454"/>
  <c r="T24" i="454"/>
  <c r="W23" i="454"/>
  <c r="AB26" i="462"/>
  <c r="L26" i="462"/>
  <c r="M26" i="462" s="1"/>
  <c r="N26" i="462"/>
  <c r="O26" i="462" s="1"/>
  <c r="AA27" i="462"/>
  <c r="AC26" i="462"/>
  <c r="AA28" i="450"/>
  <c r="L27" i="450"/>
  <c r="M27" i="450" s="1"/>
  <c r="AB27" i="450"/>
  <c r="N27" i="450"/>
  <c r="O27" i="450" s="1"/>
  <c r="AC27" i="450"/>
  <c r="U23" i="464"/>
  <c r="T24" i="464"/>
  <c r="W23" i="464"/>
  <c r="U24" i="458"/>
  <c r="T25" i="458"/>
  <c r="W24" i="458"/>
  <c r="U23" i="469"/>
  <c r="T24" i="469"/>
  <c r="W23" i="469"/>
  <c r="AA28" i="451"/>
  <c r="L27" i="451"/>
  <c r="M27" i="451" s="1"/>
  <c r="AB27" i="451"/>
  <c r="N27" i="451"/>
  <c r="O27" i="451" s="1"/>
  <c r="AC27" i="451"/>
  <c r="T26" i="468"/>
  <c r="U25" i="468"/>
  <c r="W25" i="468"/>
  <c r="T89" i="459"/>
  <c r="U88" i="459"/>
  <c r="W88" i="459"/>
  <c r="N28" i="465"/>
  <c r="O28" i="465" s="1"/>
  <c r="AB28" i="465"/>
  <c r="L28" i="465"/>
  <c r="M28" i="465" s="1"/>
  <c r="AA29" i="465"/>
  <c r="AC28" i="465"/>
  <c r="N26" i="456"/>
  <c r="O26" i="456" s="1"/>
  <c r="AB26" i="456"/>
  <c r="L26" i="456"/>
  <c r="M26" i="456" s="1"/>
  <c r="AA27" i="456"/>
  <c r="AC26" i="456"/>
  <c r="U24" i="453"/>
  <c r="T25" i="453"/>
  <c r="W24" i="453"/>
  <c r="U23" i="449"/>
  <c r="T24" i="449"/>
  <c r="W23" i="449"/>
  <c r="N28" i="446"/>
  <c r="O28" i="446" s="1"/>
  <c r="L28" i="446"/>
  <c r="M28" i="446" s="1"/>
  <c r="AB28" i="446"/>
  <c r="AA29" i="446"/>
  <c r="AC28" i="446"/>
  <c r="N27" i="445"/>
  <c r="O27" i="445" s="1"/>
  <c r="AB27" i="445"/>
  <c r="L27" i="445"/>
  <c r="M27" i="445" s="1"/>
  <c r="AA28" i="445"/>
  <c r="AC27" i="445"/>
  <c r="U24" i="448"/>
  <c r="T25" i="448"/>
  <c r="W24" i="448"/>
  <c r="AB27" i="447"/>
  <c r="L27" i="447"/>
  <c r="M27" i="447" s="1"/>
  <c r="N27" i="447"/>
  <c r="O27" i="447" s="1"/>
  <c r="AA28" i="447"/>
  <c r="AC27" i="447"/>
  <c r="T27" i="443"/>
  <c r="U26" i="443"/>
  <c r="W26" i="443"/>
  <c r="AB27" i="440"/>
  <c r="L27" i="440"/>
  <c r="M27" i="440" s="1"/>
  <c r="N27" i="440"/>
  <c r="O27" i="440" s="1"/>
  <c r="AA28" i="440"/>
  <c r="AC27" i="440"/>
  <c r="AB27" i="442"/>
  <c r="L27" i="442"/>
  <c r="M27" i="442" s="1"/>
  <c r="N27" i="442"/>
  <c r="O27" i="442" s="1"/>
  <c r="AA28" i="442"/>
  <c r="AC27" i="442"/>
  <c r="U24" i="444"/>
  <c r="T25" i="444"/>
  <c r="W24" i="444"/>
  <c r="N27" i="441"/>
  <c r="O27" i="441" s="1"/>
  <c r="AB27" i="441"/>
  <c r="L27" i="441"/>
  <c r="M27" i="441" s="1"/>
  <c r="AA28" i="441"/>
  <c r="AC27" i="441"/>
  <c r="AB27" i="437"/>
  <c r="L27" i="437"/>
  <c r="M27" i="437" s="1"/>
  <c r="N27" i="437"/>
  <c r="O27" i="437" s="1"/>
  <c r="AA28" i="437"/>
  <c r="AC27" i="437"/>
  <c r="T25" i="438"/>
  <c r="U24" i="438"/>
  <c r="W24" i="438"/>
  <c r="U25" i="439"/>
  <c r="T26" i="439"/>
  <c r="W25" i="439"/>
  <c r="AB26" i="436"/>
  <c r="L26" i="436"/>
  <c r="M26" i="436" s="1"/>
  <c r="N26" i="436"/>
  <c r="O26" i="436" s="1"/>
  <c r="AA27" i="436"/>
  <c r="AC26" i="436"/>
  <c r="AB27" i="435"/>
  <c r="L27" i="435"/>
  <c r="M27" i="435" s="1"/>
  <c r="N27" i="435"/>
  <c r="O27" i="435" s="1"/>
  <c r="AA28" i="435"/>
  <c r="AC27" i="435"/>
  <c r="T47" i="434"/>
  <c r="U46" i="434"/>
  <c r="W46" i="434"/>
  <c r="N26" i="431"/>
  <c r="O26" i="431" s="1"/>
  <c r="AB26" i="431"/>
  <c r="L26" i="431"/>
  <c r="M26" i="431" s="1"/>
  <c r="AA27" i="431"/>
  <c r="AC26" i="431"/>
  <c r="AB26" i="432"/>
  <c r="L26" i="432"/>
  <c r="M26" i="432" s="1"/>
  <c r="N26" i="432"/>
  <c r="O26" i="432" s="1"/>
  <c r="AA27" i="432"/>
  <c r="AC26" i="432"/>
  <c r="T25" i="433"/>
  <c r="U24" i="433"/>
  <c r="W24" i="433"/>
  <c r="AB26" i="430"/>
  <c r="L26" i="430"/>
  <c r="M26" i="430" s="1"/>
  <c r="N26" i="430"/>
  <c r="O26" i="430" s="1"/>
  <c r="AA27" i="430"/>
  <c r="AC26" i="430"/>
  <c r="L125" i="299"/>
  <c r="N125" i="299" s="1"/>
  <c r="L143" i="299"/>
  <c r="N143" i="299" s="1"/>
  <c r="L135" i="299"/>
  <c r="N135" i="299" s="1"/>
  <c r="L132" i="299"/>
  <c r="N132" i="299" s="1"/>
  <c r="L116" i="299"/>
  <c r="N116" i="299" s="1"/>
  <c r="L144" i="299"/>
  <c r="N144" i="299" s="1"/>
  <c r="L128" i="299"/>
  <c r="N128" i="299" s="1"/>
  <c r="L112" i="299"/>
  <c r="N112" i="299" s="1"/>
  <c r="L136" i="299"/>
  <c r="N136" i="299" s="1"/>
  <c r="L110" i="299"/>
  <c r="N110" i="299" s="1"/>
  <c r="L105" i="299"/>
  <c r="N105" i="299" s="1"/>
  <c r="L97" i="299"/>
  <c r="N97" i="299" s="1"/>
  <c r="L89" i="299"/>
  <c r="N89" i="299" s="1"/>
  <c r="L124" i="299"/>
  <c r="N124" i="299" s="1"/>
  <c r="L106" i="299"/>
  <c r="N106" i="299" s="1"/>
  <c r="L98" i="299"/>
  <c r="N98" i="299" s="1"/>
  <c r="L90" i="299"/>
  <c r="N90" i="299" s="1"/>
  <c r="L140" i="299"/>
  <c r="N140" i="299" s="1"/>
  <c r="L93" i="299"/>
  <c r="N93" i="299" s="1"/>
  <c r="L80" i="299"/>
  <c r="N80" i="299" s="1"/>
  <c r="L79" i="299"/>
  <c r="N79" i="299" s="1"/>
  <c r="L78" i="299"/>
  <c r="N78" i="299" s="1"/>
  <c r="L77" i="299"/>
  <c r="N77" i="299" s="1"/>
  <c r="L76" i="299"/>
  <c r="N76" i="299" s="1"/>
  <c r="L75" i="299"/>
  <c r="N75" i="299" s="1"/>
  <c r="L74" i="299"/>
  <c r="N74" i="299" s="1"/>
  <c r="L73" i="299"/>
  <c r="N73" i="299" s="1"/>
  <c r="L72" i="299"/>
  <c r="N72" i="299" s="1"/>
  <c r="L71" i="299"/>
  <c r="N71" i="299" s="1"/>
  <c r="L70" i="299"/>
  <c r="N70" i="299" s="1"/>
  <c r="L69" i="299"/>
  <c r="N69" i="299" s="1"/>
  <c r="L68" i="299"/>
  <c r="N68" i="299" s="1"/>
  <c r="L67" i="299"/>
  <c r="N67" i="299" s="1"/>
  <c r="L66" i="299"/>
  <c r="N66" i="299" s="1"/>
  <c r="L65" i="299"/>
  <c r="N65" i="299" s="1"/>
  <c r="L64" i="299"/>
  <c r="N64" i="299" s="1"/>
  <c r="L63" i="299"/>
  <c r="N63" i="299" s="1"/>
  <c r="L62" i="299"/>
  <c r="N62" i="299" s="1"/>
  <c r="L61" i="299"/>
  <c r="N61" i="299" s="1"/>
  <c r="L60" i="299"/>
  <c r="N60" i="299" s="1"/>
  <c r="L59" i="299"/>
  <c r="N59" i="299" s="1"/>
  <c r="L58" i="299"/>
  <c r="N58" i="299" s="1"/>
  <c r="L57" i="299"/>
  <c r="N57" i="299" s="1"/>
  <c r="L56" i="299"/>
  <c r="N56" i="299" s="1"/>
  <c r="L55" i="299"/>
  <c r="N55" i="299" s="1"/>
  <c r="L54" i="299"/>
  <c r="N54" i="299" s="1"/>
  <c r="L53" i="299"/>
  <c r="N53" i="299" s="1"/>
  <c r="L52" i="299"/>
  <c r="N52" i="299" s="1"/>
  <c r="L51" i="299"/>
  <c r="N51" i="299" s="1"/>
  <c r="L50" i="299"/>
  <c r="N50" i="299" s="1"/>
  <c r="L49" i="299"/>
  <c r="N49" i="299" s="1"/>
  <c r="L48" i="299"/>
  <c r="N48" i="299" s="1"/>
  <c r="L47" i="299"/>
  <c r="N47" i="299" s="1"/>
  <c r="L46" i="299"/>
  <c r="N46" i="299" s="1"/>
  <c r="L45" i="299"/>
  <c r="N45" i="299" s="1"/>
  <c r="L44" i="299"/>
  <c r="N44" i="299" s="1"/>
  <c r="L43" i="299"/>
  <c r="N43" i="299" s="1"/>
  <c r="L42" i="299"/>
  <c r="N42" i="299" s="1"/>
  <c r="L41" i="299"/>
  <c r="N41" i="299" s="1"/>
  <c r="L40" i="299"/>
  <c r="N40" i="299" s="1"/>
  <c r="L39" i="299"/>
  <c r="N39" i="299" s="1"/>
  <c r="L38" i="299"/>
  <c r="N38" i="299" s="1"/>
  <c r="L37" i="299"/>
  <c r="N37" i="299" s="1"/>
  <c r="L36" i="299"/>
  <c r="N36" i="299" s="1"/>
  <c r="L35" i="299"/>
  <c r="N35" i="299" s="1"/>
  <c r="L34" i="299"/>
  <c r="N34" i="299" s="1"/>
  <c r="L33" i="299"/>
  <c r="N33" i="299" s="1"/>
  <c r="L32" i="299"/>
  <c r="N32" i="299" s="1"/>
  <c r="L31" i="299"/>
  <c r="N31" i="299" s="1"/>
  <c r="L102" i="299"/>
  <c r="N102" i="299" s="1"/>
  <c r="L86" i="299"/>
  <c r="N86" i="299" s="1"/>
  <c r="L83" i="299"/>
  <c r="N83" i="299" s="1"/>
  <c r="L101" i="299"/>
  <c r="N101" i="299" s="1"/>
  <c r="L84" i="299"/>
  <c r="N84" i="299" s="1"/>
  <c r="L30" i="299"/>
  <c r="N30" i="299" s="1"/>
  <c r="L28" i="299"/>
  <c r="N28" i="299" s="1"/>
  <c r="L26" i="299"/>
  <c r="N26" i="299" s="1"/>
  <c r="L24" i="299"/>
  <c r="N24" i="299" s="1"/>
  <c r="L22" i="299"/>
  <c r="N22" i="299" s="1"/>
  <c r="L20" i="299"/>
  <c r="N20" i="299" s="1"/>
  <c r="L18" i="299"/>
  <c r="N18" i="299" s="1"/>
  <c r="L120" i="299"/>
  <c r="N120" i="299" s="1"/>
  <c r="L94" i="299"/>
  <c r="N94" i="299" s="1"/>
  <c r="L16" i="299"/>
  <c r="N16" i="299" s="1"/>
  <c r="L29" i="299"/>
  <c r="N29" i="299" s="1"/>
  <c r="L27" i="299"/>
  <c r="N27" i="299" s="1"/>
  <c r="L25" i="299"/>
  <c r="N25" i="299" s="1"/>
  <c r="L23" i="299"/>
  <c r="N23" i="299" s="1"/>
  <c r="L21" i="299"/>
  <c r="N21" i="299" s="1"/>
  <c r="L19" i="299"/>
  <c r="N19" i="299" s="1"/>
  <c r="L17" i="299"/>
  <c r="N17" i="299" s="1"/>
  <c r="L141" i="299"/>
  <c r="N141" i="299" s="1"/>
  <c r="L108" i="299"/>
  <c r="N108" i="299" s="1"/>
  <c r="L82" i="299"/>
  <c r="N82" i="299" s="1"/>
  <c r="L145" i="299"/>
  <c r="N145" i="299" s="1"/>
  <c r="L99" i="299"/>
  <c r="N99" i="299" s="1"/>
  <c r="L127" i="299"/>
  <c r="N127" i="299" s="1"/>
  <c r="L134" i="299"/>
  <c r="N134" i="299" s="1"/>
  <c r="L122" i="299"/>
  <c r="N122" i="299" s="1"/>
  <c r="L137" i="299"/>
  <c r="N137" i="299" s="1"/>
  <c r="L109" i="299"/>
  <c r="N109" i="299" s="1"/>
  <c r="L114" i="299"/>
  <c r="N114" i="299" s="1"/>
  <c r="L91" i="299"/>
  <c r="N91" i="299" s="1"/>
  <c r="L142" i="299"/>
  <c r="N142" i="299" s="1"/>
  <c r="L118" i="299"/>
  <c r="N118" i="299" s="1"/>
  <c r="L139" i="299"/>
  <c r="N139" i="299" s="1"/>
  <c r="L133" i="299"/>
  <c r="N133" i="299" s="1"/>
  <c r="L81" i="299"/>
  <c r="N81" i="299" s="1"/>
  <c r="L87" i="299"/>
  <c r="N87" i="299" s="1"/>
  <c r="L85" i="299"/>
  <c r="N85" i="299" s="1"/>
  <c r="L111" i="299"/>
  <c r="N111" i="299" s="1"/>
  <c r="L95" i="299"/>
  <c r="N95" i="299" s="1"/>
  <c r="L88" i="299"/>
  <c r="N88" i="299" s="1"/>
  <c r="L104" i="299"/>
  <c r="N104" i="299" s="1"/>
  <c r="L130" i="299"/>
  <c r="N130" i="299" s="1"/>
  <c r="L117" i="299"/>
  <c r="N117" i="299" s="1"/>
  <c r="L123" i="299"/>
  <c r="N123" i="299" s="1"/>
  <c r="L138" i="299"/>
  <c r="N138" i="299" s="1"/>
  <c r="L92" i="299"/>
  <c r="N92" i="299" s="1"/>
  <c r="L126" i="299"/>
  <c r="N126" i="299" s="1"/>
  <c r="L100" i="299"/>
  <c r="N100" i="299" s="1"/>
  <c r="L131" i="299"/>
  <c r="N131" i="299" s="1"/>
  <c r="L107" i="299"/>
  <c r="N107" i="299" s="1"/>
  <c r="L115" i="299"/>
  <c r="N115" i="299" s="1"/>
  <c r="L103" i="299"/>
  <c r="N103" i="299" s="1"/>
  <c r="L129" i="299"/>
  <c r="N129" i="299" s="1"/>
  <c r="L113" i="299"/>
  <c r="N113" i="299" s="1"/>
  <c r="L96" i="299"/>
  <c r="N96" i="299" s="1"/>
  <c r="L119" i="299"/>
  <c r="N119" i="299" s="1"/>
  <c r="L121" i="299"/>
  <c r="N121" i="299" s="1"/>
  <c r="M126" i="299"/>
  <c r="O126" i="299" s="1"/>
  <c r="M118" i="299"/>
  <c r="O118" i="299" s="1"/>
  <c r="M114" i="299"/>
  <c r="O114" i="299" s="1"/>
  <c r="M110" i="299"/>
  <c r="O110" i="299" s="1"/>
  <c r="M144" i="299"/>
  <c r="O144" i="299" s="1"/>
  <c r="M140" i="299"/>
  <c r="O140" i="299" s="1"/>
  <c r="M136" i="299"/>
  <c r="O136" i="299" s="1"/>
  <c r="M145" i="299"/>
  <c r="O145" i="299" s="1"/>
  <c r="M129" i="299"/>
  <c r="O129" i="299" s="1"/>
  <c r="M113" i="299"/>
  <c r="O113" i="299" s="1"/>
  <c r="M141" i="299"/>
  <c r="O141" i="299" s="1"/>
  <c r="M125" i="299"/>
  <c r="O125" i="299" s="1"/>
  <c r="M137" i="299"/>
  <c r="O137" i="299" s="1"/>
  <c r="M133" i="299"/>
  <c r="O133" i="299" s="1"/>
  <c r="M106" i="299"/>
  <c r="O106" i="299" s="1"/>
  <c r="M103" i="299"/>
  <c r="O103" i="299" s="1"/>
  <c r="M98" i="299"/>
  <c r="O98" i="299" s="1"/>
  <c r="M95" i="299"/>
  <c r="O95" i="299" s="1"/>
  <c r="M90" i="299"/>
  <c r="O90" i="299" s="1"/>
  <c r="M87" i="299"/>
  <c r="O87" i="299" s="1"/>
  <c r="M121" i="299"/>
  <c r="O121" i="299" s="1"/>
  <c r="M117" i="299"/>
  <c r="O117" i="299" s="1"/>
  <c r="M107" i="299"/>
  <c r="O107" i="299" s="1"/>
  <c r="M102" i="299"/>
  <c r="O102" i="299" s="1"/>
  <c r="M91" i="299"/>
  <c r="O91" i="299" s="1"/>
  <c r="M86" i="299"/>
  <c r="O86" i="299" s="1"/>
  <c r="M84" i="299"/>
  <c r="O84" i="299" s="1"/>
  <c r="M81" i="299"/>
  <c r="O81" i="299" s="1"/>
  <c r="M99" i="299"/>
  <c r="O99" i="299" s="1"/>
  <c r="M94" i="299"/>
  <c r="O94" i="299" s="1"/>
  <c r="M67" i="299"/>
  <c r="O67" i="299" s="1"/>
  <c r="M63" i="299"/>
  <c r="O63" i="299" s="1"/>
  <c r="M59" i="299"/>
  <c r="O59" i="299" s="1"/>
  <c r="M55" i="299"/>
  <c r="O55" i="299" s="1"/>
  <c r="M51" i="299"/>
  <c r="O51" i="299" s="1"/>
  <c r="M47" i="299"/>
  <c r="O47" i="299" s="1"/>
  <c r="M43" i="299"/>
  <c r="O43" i="299" s="1"/>
  <c r="M39" i="299"/>
  <c r="O39" i="299" s="1"/>
  <c r="M16" i="299"/>
  <c r="O16" i="299" s="1"/>
  <c r="M79" i="299"/>
  <c r="O79" i="299" s="1"/>
  <c r="M76" i="299"/>
  <c r="O76" i="299" s="1"/>
  <c r="M74" i="299"/>
  <c r="O74" i="299" s="1"/>
  <c r="M72" i="299"/>
  <c r="O72" i="299" s="1"/>
  <c r="M69" i="299"/>
  <c r="O69" i="299" s="1"/>
  <c r="M64" i="299"/>
  <c r="O64" i="299" s="1"/>
  <c r="M52" i="299"/>
  <c r="O52" i="299" s="1"/>
  <c r="M48" i="299"/>
  <c r="O48" i="299" s="1"/>
  <c r="M24" i="299"/>
  <c r="O24" i="299" s="1"/>
  <c r="M66" i="299"/>
  <c r="O66" i="299" s="1"/>
  <c r="M62" i="299"/>
  <c r="O62" i="299" s="1"/>
  <c r="M58" i="299"/>
  <c r="O58" i="299" s="1"/>
  <c r="M54" i="299"/>
  <c r="O54" i="299" s="1"/>
  <c r="M50" i="299"/>
  <c r="O50" i="299" s="1"/>
  <c r="M46" i="299"/>
  <c r="O46" i="299" s="1"/>
  <c r="M42" i="299"/>
  <c r="O42" i="299" s="1"/>
  <c r="M38" i="299"/>
  <c r="O38" i="299" s="1"/>
  <c r="M34" i="299"/>
  <c r="O34" i="299" s="1"/>
  <c r="M70" i="299"/>
  <c r="O70" i="299" s="1"/>
  <c r="M44" i="299"/>
  <c r="O44" i="299" s="1"/>
  <c r="M40" i="299"/>
  <c r="O40" i="299" s="1"/>
  <c r="M36" i="299"/>
  <c r="O36" i="299" s="1"/>
  <c r="M20" i="299"/>
  <c r="O20" i="299" s="1"/>
  <c r="M18" i="299"/>
  <c r="O18" i="299" s="1"/>
  <c r="M65" i="299"/>
  <c r="O65" i="299" s="1"/>
  <c r="M61" i="299"/>
  <c r="O61" i="299" s="1"/>
  <c r="M57" i="299"/>
  <c r="O57" i="299" s="1"/>
  <c r="M53" i="299"/>
  <c r="O53" i="299" s="1"/>
  <c r="M49" i="299"/>
  <c r="O49" i="299" s="1"/>
  <c r="M45" i="299"/>
  <c r="O45" i="299" s="1"/>
  <c r="M41" i="299"/>
  <c r="O41" i="299" s="1"/>
  <c r="M37" i="299"/>
  <c r="O37" i="299" s="1"/>
  <c r="M80" i="299"/>
  <c r="O80" i="299" s="1"/>
  <c r="M78" i="299"/>
  <c r="O78" i="299" s="1"/>
  <c r="M77" i="299"/>
  <c r="O77" i="299" s="1"/>
  <c r="M75" i="299"/>
  <c r="O75" i="299" s="1"/>
  <c r="M73" i="299"/>
  <c r="O73" i="299" s="1"/>
  <c r="M71" i="299"/>
  <c r="O71" i="299" s="1"/>
  <c r="M68" i="299"/>
  <c r="O68" i="299" s="1"/>
  <c r="M60" i="299"/>
  <c r="O60" i="299" s="1"/>
  <c r="M56" i="299"/>
  <c r="O56" i="299" s="1"/>
  <c r="M32" i="299"/>
  <c r="O32" i="299" s="1"/>
  <c r="M30" i="299"/>
  <c r="O30" i="299" s="1"/>
  <c r="M28" i="299"/>
  <c r="O28" i="299" s="1"/>
  <c r="M26" i="299"/>
  <c r="O26" i="299" s="1"/>
  <c r="M22" i="299"/>
  <c r="O22" i="299" s="1"/>
  <c r="M29" i="299"/>
  <c r="O29" i="299" s="1"/>
  <c r="M31" i="299"/>
  <c r="O31" i="299" s="1"/>
  <c r="M23" i="299"/>
  <c r="O23" i="299" s="1"/>
  <c r="M96" i="299"/>
  <c r="O96" i="299" s="1"/>
  <c r="M83" i="299"/>
  <c r="O83" i="299" s="1"/>
  <c r="M104" i="299"/>
  <c r="O104" i="299" s="1"/>
  <c r="M82" i="299"/>
  <c r="O82" i="299" s="1"/>
  <c r="M139" i="299"/>
  <c r="O139" i="299" s="1"/>
  <c r="M92" i="299"/>
  <c r="O92" i="299" s="1"/>
  <c r="M108" i="299"/>
  <c r="O108" i="299" s="1"/>
  <c r="M123" i="299"/>
  <c r="O123" i="299" s="1"/>
  <c r="M116" i="299"/>
  <c r="O116" i="299" s="1"/>
  <c r="M130" i="299"/>
  <c r="O130" i="299" s="1"/>
  <c r="M21" i="299"/>
  <c r="O21" i="299" s="1"/>
  <c r="M88" i="299"/>
  <c r="O88" i="299" s="1"/>
  <c r="M85" i="299"/>
  <c r="O85" i="299" s="1"/>
  <c r="M111" i="299"/>
  <c r="O111" i="299" s="1"/>
  <c r="M120" i="299"/>
  <c r="O120" i="299" s="1"/>
  <c r="M19" i="299"/>
  <c r="O19" i="299" s="1"/>
  <c r="M89" i="299"/>
  <c r="O89" i="299" s="1"/>
  <c r="M143" i="299"/>
  <c r="O143" i="299" s="1"/>
  <c r="M122" i="299"/>
  <c r="O122" i="299" s="1"/>
  <c r="M115" i="299"/>
  <c r="O115" i="299" s="1"/>
  <c r="M135" i="299"/>
  <c r="O135" i="299" s="1"/>
  <c r="M17" i="299"/>
  <c r="O17" i="299" s="1"/>
  <c r="M33" i="299"/>
  <c r="O33" i="299" s="1"/>
  <c r="M27" i="299"/>
  <c r="O27" i="299" s="1"/>
  <c r="M112" i="299"/>
  <c r="O112" i="299" s="1"/>
  <c r="M142" i="299"/>
  <c r="O142" i="299" s="1"/>
  <c r="M97" i="299"/>
  <c r="O97" i="299" s="1"/>
  <c r="M109" i="299"/>
  <c r="O109" i="299" s="1"/>
  <c r="M128" i="299"/>
  <c r="O128" i="299" s="1"/>
  <c r="M131" i="299"/>
  <c r="O131" i="299" s="1"/>
  <c r="M119" i="299"/>
  <c r="O119" i="299" s="1"/>
  <c r="M35" i="299"/>
  <c r="O35" i="299" s="1"/>
  <c r="M101" i="299"/>
  <c r="O101" i="299" s="1"/>
  <c r="M100" i="299"/>
  <c r="O100" i="299" s="1"/>
  <c r="M132" i="299"/>
  <c r="O132" i="299" s="1"/>
  <c r="M134" i="299"/>
  <c r="O134" i="299" s="1"/>
  <c r="M25" i="299"/>
  <c r="O25" i="299" s="1"/>
  <c r="M127" i="299"/>
  <c r="O127" i="299" s="1"/>
  <c r="M138" i="299"/>
  <c r="O138" i="299" s="1"/>
  <c r="M93" i="299"/>
  <c r="O93" i="299" s="1"/>
  <c r="M124" i="299"/>
  <c r="O124" i="299" s="1"/>
  <c r="M105" i="299"/>
  <c r="O105" i="299" s="1"/>
  <c r="U42" i="299"/>
  <c r="T43" i="299"/>
  <c r="L39" i="59"/>
  <c r="N39" i="59" s="1"/>
  <c r="L47" i="59"/>
  <c r="N47" i="59" s="1"/>
  <c r="L144" i="59"/>
  <c r="N144" i="59" s="1"/>
  <c r="L21" i="59"/>
  <c r="N21" i="59" s="1"/>
  <c r="L34" i="59"/>
  <c r="N34" i="59" s="1"/>
  <c r="L44" i="59"/>
  <c r="N44" i="59" s="1"/>
  <c r="L53" i="59"/>
  <c r="N53" i="59" s="1"/>
  <c r="L82" i="59"/>
  <c r="N82" i="59" s="1"/>
  <c r="L35" i="59"/>
  <c r="N35" i="59" s="1"/>
  <c r="L68" i="59"/>
  <c r="N68" i="59" s="1"/>
  <c r="L135" i="59"/>
  <c r="N135" i="59" s="1"/>
  <c r="L139" i="59"/>
  <c r="N139" i="59" s="1"/>
  <c r="L106" i="59"/>
  <c r="N106" i="59" s="1"/>
  <c r="L132" i="59"/>
  <c r="N132" i="59" s="1"/>
  <c r="L110" i="59"/>
  <c r="N110" i="59" s="1"/>
  <c r="L65" i="59"/>
  <c r="N65" i="59" s="1"/>
  <c r="L86" i="59"/>
  <c r="N86" i="59" s="1"/>
  <c r="L90" i="59"/>
  <c r="N90" i="59" s="1"/>
  <c r="L78" i="59"/>
  <c r="N78" i="59" s="1"/>
  <c r="L16" i="59"/>
  <c r="N16" i="59" s="1"/>
  <c r="L25" i="59"/>
  <c r="N25" i="59" s="1"/>
  <c r="L33" i="59"/>
  <c r="N33" i="59" s="1"/>
  <c r="L41" i="59"/>
  <c r="N41" i="59" s="1"/>
  <c r="L49" i="59"/>
  <c r="N49" i="59" s="1"/>
  <c r="L57" i="59"/>
  <c r="N57" i="59" s="1"/>
  <c r="L64" i="59"/>
  <c r="N64" i="59" s="1"/>
  <c r="L80" i="59"/>
  <c r="N80" i="59" s="1"/>
  <c r="L84" i="59"/>
  <c r="N84" i="59" s="1"/>
  <c r="L103" i="59"/>
  <c r="N103" i="59" s="1"/>
  <c r="L104" i="59"/>
  <c r="N104" i="59" s="1"/>
  <c r="L133" i="59"/>
  <c r="N133" i="59" s="1"/>
  <c r="L67" i="59"/>
  <c r="N67" i="59" s="1"/>
  <c r="L83" i="59"/>
  <c r="N83" i="59" s="1"/>
  <c r="L121" i="59"/>
  <c r="N121" i="59" s="1"/>
  <c r="L76" i="59"/>
  <c r="N76" i="59" s="1"/>
  <c r="L55" i="59"/>
  <c r="N55" i="59" s="1"/>
  <c r="L17" i="59"/>
  <c r="N17" i="59" s="1"/>
  <c r="L26" i="59"/>
  <c r="N26" i="59" s="1"/>
  <c r="L36" i="59"/>
  <c r="N36" i="59" s="1"/>
  <c r="L45" i="59"/>
  <c r="N45" i="59" s="1"/>
  <c r="L58" i="59"/>
  <c r="N58" i="59" s="1"/>
  <c r="L126" i="59"/>
  <c r="N126" i="59" s="1"/>
  <c r="L23" i="59"/>
  <c r="N23" i="59" s="1"/>
  <c r="L20" i="59"/>
  <c r="N20" i="59" s="1"/>
  <c r="L42" i="59"/>
  <c r="N42" i="59" s="1"/>
  <c r="L75" i="59"/>
  <c r="N75" i="59" s="1"/>
  <c r="L43" i="59"/>
  <c r="N43" i="59" s="1"/>
  <c r="L138" i="59"/>
  <c r="N138" i="59" s="1"/>
  <c r="L105" i="59"/>
  <c r="N105" i="59" s="1"/>
  <c r="L123" i="59"/>
  <c r="N123" i="59" s="1"/>
  <c r="L81" i="59"/>
  <c r="N81" i="59" s="1"/>
  <c r="L85" i="59"/>
  <c r="N85" i="59" s="1"/>
  <c r="L72" i="59"/>
  <c r="N72" i="59" s="1"/>
  <c r="L134" i="59"/>
  <c r="N134" i="59" s="1"/>
  <c r="L38" i="59"/>
  <c r="N38" i="59" s="1"/>
  <c r="L48" i="59"/>
  <c r="N48" i="59" s="1"/>
  <c r="L99" i="59"/>
  <c r="N99" i="59" s="1"/>
  <c r="L71" i="59"/>
  <c r="N71" i="59" s="1"/>
  <c r="L102" i="59"/>
  <c r="N102" i="59" s="1"/>
  <c r="L130" i="59"/>
  <c r="N130" i="59" s="1"/>
  <c r="L145" i="59"/>
  <c r="N145" i="59" s="1"/>
  <c r="L63" i="59"/>
  <c r="N63" i="59" s="1"/>
  <c r="L28" i="59"/>
  <c r="N28" i="59" s="1"/>
  <c r="L50" i="59"/>
  <c r="N50" i="59" s="1"/>
  <c r="L51" i="59"/>
  <c r="N51" i="59" s="1"/>
  <c r="L131" i="59"/>
  <c r="N131" i="59" s="1"/>
  <c r="L89" i="59"/>
  <c r="N89" i="59" s="1"/>
  <c r="L118" i="59"/>
  <c r="N118" i="59" s="1"/>
  <c r="L127" i="59"/>
  <c r="N127" i="59" s="1"/>
  <c r="L77" i="59"/>
  <c r="N77" i="59" s="1"/>
  <c r="L115" i="59"/>
  <c r="N115" i="59" s="1"/>
  <c r="L30" i="59"/>
  <c r="N30" i="59" s="1"/>
  <c r="L40" i="59"/>
  <c r="N40" i="59" s="1"/>
  <c r="L61" i="59"/>
  <c r="N61" i="59" s="1"/>
  <c r="L100" i="59"/>
  <c r="N100" i="59" s="1"/>
  <c r="L124" i="59"/>
  <c r="N124" i="59" s="1"/>
  <c r="L87" i="59"/>
  <c r="N87" i="59" s="1"/>
  <c r="L120" i="59"/>
  <c r="N120" i="59" s="1"/>
  <c r="L142" i="59"/>
  <c r="N142" i="59" s="1"/>
  <c r="L31" i="59"/>
  <c r="N31" i="59" s="1"/>
  <c r="L29" i="59"/>
  <c r="N29" i="59" s="1"/>
  <c r="L52" i="59"/>
  <c r="N52" i="59" s="1"/>
  <c r="L19" i="59"/>
  <c r="N19" i="59" s="1"/>
  <c r="L59" i="59"/>
  <c r="N59" i="59" s="1"/>
  <c r="L119" i="59"/>
  <c r="N119" i="59" s="1"/>
  <c r="L122" i="59"/>
  <c r="N122" i="59" s="1"/>
  <c r="L136" i="59"/>
  <c r="N136" i="59" s="1"/>
  <c r="L101" i="59"/>
  <c r="N101" i="59" s="1"/>
  <c r="L116" i="59"/>
  <c r="N116" i="59" s="1"/>
  <c r="L96" i="59"/>
  <c r="N96" i="59" s="1"/>
  <c r="L73" i="59"/>
  <c r="N73" i="59" s="1"/>
  <c r="L22" i="59"/>
  <c r="N22" i="59" s="1"/>
  <c r="L32" i="59"/>
  <c r="N32" i="59" s="1"/>
  <c r="L54" i="59"/>
  <c r="N54" i="59" s="1"/>
  <c r="L62" i="59"/>
  <c r="N62" i="59" s="1"/>
  <c r="L66" i="59"/>
  <c r="N66" i="59" s="1"/>
  <c r="L109" i="59"/>
  <c r="N109" i="59" s="1"/>
  <c r="L94" i="59"/>
  <c r="N94" i="59" s="1"/>
  <c r="L79" i="59"/>
  <c r="N79" i="59" s="1"/>
  <c r="L107" i="59"/>
  <c r="N107" i="59" s="1"/>
  <c r="L129" i="59"/>
  <c r="N129" i="59" s="1"/>
  <c r="L91" i="59"/>
  <c r="N91" i="59" s="1"/>
  <c r="L114" i="59"/>
  <c r="N114" i="59" s="1"/>
  <c r="L97" i="59"/>
  <c r="N97" i="59" s="1"/>
  <c r="L92" i="59"/>
  <c r="N92" i="59" s="1"/>
  <c r="L18" i="59"/>
  <c r="N18" i="59" s="1"/>
  <c r="L37" i="59"/>
  <c r="N37" i="59" s="1"/>
  <c r="L60" i="59"/>
  <c r="N60" i="59" s="1"/>
  <c r="L27" i="59"/>
  <c r="N27" i="59" s="1"/>
  <c r="L143" i="59"/>
  <c r="N143" i="59" s="1"/>
  <c r="L111" i="59"/>
  <c r="N111" i="59" s="1"/>
  <c r="L128" i="59"/>
  <c r="N128" i="59" s="1"/>
  <c r="L93" i="59"/>
  <c r="N93" i="59" s="1"/>
  <c r="L112" i="59"/>
  <c r="N112" i="59" s="1"/>
  <c r="L74" i="59"/>
  <c r="N74" i="59" s="1"/>
  <c r="L69" i="59"/>
  <c r="N69" i="59" s="1"/>
  <c r="L24" i="59"/>
  <c r="N24" i="59" s="1"/>
  <c r="L46" i="59"/>
  <c r="N46" i="59" s="1"/>
  <c r="L56" i="59"/>
  <c r="N56" i="59" s="1"/>
  <c r="L108" i="59"/>
  <c r="N108" i="59" s="1"/>
  <c r="L117" i="59"/>
  <c r="N117" i="59" s="1"/>
  <c r="L113" i="59"/>
  <c r="N113" i="59" s="1"/>
  <c r="L125" i="59"/>
  <c r="N125" i="59" s="1"/>
  <c r="L88" i="59"/>
  <c r="N88" i="59" s="1"/>
  <c r="L95" i="59"/>
  <c r="N95" i="59" s="1"/>
  <c r="L140" i="59"/>
  <c r="N140" i="59" s="1"/>
  <c r="L98" i="59"/>
  <c r="N98" i="59" s="1"/>
  <c r="L137" i="59"/>
  <c r="N137" i="59" s="1"/>
  <c r="L70" i="59"/>
  <c r="N70" i="59" s="1"/>
  <c r="L141" i="59"/>
  <c r="N141" i="59" s="1"/>
  <c r="M55" i="59"/>
  <c r="O55" i="59" s="1"/>
  <c r="M47" i="59"/>
  <c r="O47" i="59" s="1"/>
  <c r="M39" i="59"/>
  <c r="O39" i="59" s="1"/>
  <c r="M112" i="59"/>
  <c r="O112" i="59" s="1"/>
  <c r="M132" i="59"/>
  <c r="O132" i="59" s="1"/>
  <c r="M82" i="59"/>
  <c r="O82" i="59" s="1"/>
  <c r="M86" i="59"/>
  <c r="O86" i="59" s="1"/>
  <c r="M54" i="59"/>
  <c r="O54" i="59" s="1"/>
  <c r="M46" i="59"/>
  <c r="O46" i="59" s="1"/>
  <c r="M38" i="59"/>
  <c r="O38" i="59" s="1"/>
  <c r="M30" i="59"/>
  <c r="O30" i="59" s="1"/>
  <c r="M22" i="59"/>
  <c r="O22" i="59" s="1"/>
  <c r="M131" i="59"/>
  <c r="O131" i="59" s="1"/>
  <c r="M137" i="59"/>
  <c r="O137" i="59" s="1"/>
  <c r="M57" i="59"/>
  <c r="O57" i="59" s="1"/>
  <c r="M41" i="59"/>
  <c r="O41" i="59" s="1"/>
  <c r="M25" i="59"/>
  <c r="O25" i="59" s="1"/>
  <c r="M97" i="59"/>
  <c r="O97" i="59" s="1"/>
  <c r="M143" i="59"/>
  <c r="O143" i="59" s="1"/>
  <c r="M138" i="59"/>
  <c r="O138" i="59" s="1"/>
  <c r="M111" i="59"/>
  <c r="O111" i="59" s="1"/>
  <c r="M70" i="59"/>
  <c r="O70" i="59" s="1"/>
  <c r="M75" i="59"/>
  <c r="O75" i="59" s="1"/>
  <c r="M93" i="59"/>
  <c r="O93" i="59" s="1"/>
  <c r="M117" i="59"/>
  <c r="O117" i="59" s="1"/>
  <c r="M100" i="59"/>
  <c r="O100" i="59" s="1"/>
  <c r="M64" i="59"/>
  <c r="O64" i="59" s="1"/>
  <c r="M80" i="59"/>
  <c r="O80" i="59" s="1"/>
  <c r="M108" i="59"/>
  <c r="O108" i="59" s="1"/>
  <c r="M127" i="59"/>
  <c r="O127" i="59" s="1"/>
  <c r="M129" i="59"/>
  <c r="O129" i="59" s="1"/>
  <c r="M83" i="59"/>
  <c r="O83" i="59" s="1"/>
  <c r="M67" i="59"/>
  <c r="O67" i="59" s="1"/>
  <c r="M125" i="59"/>
  <c r="O125" i="59" s="1"/>
  <c r="M124" i="59"/>
  <c r="O124" i="59" s="1"/>
  <c r="M140" i="59"/>
  <c r="O140" i="59" s="1"/>
  <c r="M85" i="59"/>
  <c r="O85" i="59" s="1"/>
  <c r="M31" i="59"/>
  <c r="O31" i="59" s="1"/>
  <c r="M141" i="59"/>
  <c r="O141" i="59" s="1"/>
  <c r="M106" i="59"/>
  <c r="O106" i="59" s="1"/>
  <c r="M50" i="59"/>
  <c r="O50" i="59" s="1"/>
  <c r="M40" i="59"/>
  <c r="O40" i="59" s="1"/>
  <c r="M28" i="59"/>
  <c r="O28" i="59" s="1"/>
  <c r="M18" i="59"/>
  <c r="O18" i="59" s="1"/>
  <c r="M90" i="59"/>
  <c r="O90" i="59" s="1"/>
  <c r="M53" i="59"/>
  <c r="O53" i="59" s="1"/>
  <c r="M33" i="59"/>
  <c r="O33" i="59" s="1"/>
  <c r="M133" i="59"/>
  <c r="O133" i="59" s="1"/>
  <c r="M87" i="59"/>
  <c r="O87" i="59" s="1"/>
  <c r="M27" i="59"/>
  <c r="O27" i="59" s="1"/>
  <c r="M59" i="59"/>
  <c r="O59" i="59" s="1"/>
  <c r="M120" i="59"/>
  <c r="O120" i="59" s="1"/>
  <c r="M73" i="59"/>
  <c r="O73" i="59" s="1"/>
  <c r="M61" i="59"/>
  <c r="O61" i="59" s="1"/>
  <c r="M91" i="59"/>
  <c r="O91" i="59" s="1"/>
  <c r="M135" i="59"/>
  <c r="O135" i="59" s="1"/>
  <c r="M88" i="59"/>
  <c r="O88" i="59" s="1"/>
  <c r="M123" i="59"/>
  <c r="O123" i="59" s="1"/>
  <c r="M145" i="59"/>
  <c r="O145" i="59" s="1"/>
  <c r="M79" i="59"/>
  <c r="O79" i="59" s="1"/>
  <c r="M72" i="59"/>
  <c r="O72" i="59" s="1"/>
  <c r="M104" i="59"/>
  <c r="O104" i="59" s="1"/>
  <c r="M142" i="59"/>
  <c r="O142" i="59" s="1"/>
  <c r="M103" i="59"/>
  <c r="O103" i="59" s="1"/>
  <c r="M23" i="59"/>
  <c r="O23" i="59" s="1"/>
  <c r="M144" i="59"/>
  <c r="O144" i="59" s="1"/>
  <c r="M115" i="59"/>
  <c r="O115" i="59" s="1"/>
  <c r="M58" i="59"/>
  <c r="O58" i="59" s="1"/>
  <c r="M48" i="59"/>
  <c r="O48" i="59" s="1"/>
  <c r="M36" i="59"/>
  <c r="O36" i="59" s="1"/>
  <c r="M26" i="59"/>
  <c r="O26" i="59" s="1"/>
  <c r="M16" i="59"/>
  <c r="O16" i="59" s="1"/>
  <c r="M136" i="59"/>
  <c r="O136" i="59" s="1"/>
  <c r="M49" i="59"/>
  <c r="O49" i="59" s="1"/>
  <c r="M29" i="59"/>
  <c r="O29" i="59" s="1"/>
  <c r="M95" i="59"/>
  <c r="O95" i="59" s="1"/>
  <c r="M105" i="59"/>
  <c r="O105" i="59" s="1"/>
  <c r="M19" i="59"/>
  <c r="O19" i="59" s="1"/>
  <c r="M51" i="59"/>
  <c r="O51" i="59" s="1"/>
  <c r="M122" i="59"/>
  <c r="O122" i="59" s="1"/>
  <c r="M89" i="59"/>
  <c r="O89" i="59" s="1"/>
  <c r="M65" i="59"/>
  <c r="O65" i="59" s="1"/>
  <c r="M99" i="59"/>
  <c r="O99" i="59" s="1"/>
  <c r="M121" i="59"/>
  <c r="O121" i="59" s="1"/>
  <c r="M77" i="59"/>
  <c r="O77" i="59" s="1"/>
  <c r="M139" i="59"/>
  <c r="O139" i="59" s="1"/>
  <c r="M63" i="59"/>
  <c r="O63" i="59" s="1"/>
  <c r="M76" i="59"/>
  <c r="O76" i="59" s="1"/>
  <c r="M114" i="59"/>
  <c r="O114" i="59" s="1"/>
  <c r="M110" i="59"/>
  <c r="O110" i="59" s="1"/>
  <c r="M107" i="59"/>
  <c r="O107" i="59" s="1"/>
  <c r="M130" i="59"/>
  <c r="O130" i="59" s="1"/>
  <c r="M128" i="59"/>
  <c r="O128" i="59" s="1"/>
  <c r="M98" i="59"/>
  <c r="O98" i="59" s="1"/>
  <c r="M56" i="59"/>
  <c r="O56" i="59" s="1"/>
  <c r="M44" i="59"/>
  <c r="O44" i="59" s="1"/>
  <c r="M34" i="59"/>
  <c r="O34" i="59" s="1"/>
  <c r="M24" i="59"/>
  <c r="O24" i="59" s="1"/>
  <c r="M109" i="59"/>
  <c r="O109" i="59" s="1"/>
  <c r="M101" i="59"/>
  <c r="O101" i="59" s="1"/>
  <c r="M45" i="59"/>
  <c r="O45" i="59" s="1"/>
  <c r="M21" i="59"/>
  <c r="O21" i="59" s="1"/>
  <c r="M43" i="59"/>
  <c r="O43" i="59" s="1"/>
  <c r="M66" i="59"/>
  <c r="O66" i="59" s="1"/>
  <c r="M134" i="59"/>
  <c r="O134" i="59" s="1"/>
  <c r="M78" i="59"/>
  <c r="O78" i="59" s="1"/>
  <c r="M69" i="59"/>
  <c r="O69" i="59" s="1"/>
  <c r="M92" i="59"/>
  <c r="O92" i="59" s="1"/>
  <c r="M60" i="59"/>
  <c r="O60" i="59" s="1"/>
  <c r="M118" i="59"/>
  <c r="O118" i="59" s="1"/>
  <c r="M126" i="59"/>
  <c r="O126" i="59" s="1"/>
  <c r="M119" i="59"/>
  <c r="O119" i="59" s="1"/>
  <c r="M102" i="59"/>
  <c r="O102" i="59" s="1"/>
  <c r="M116" i="59"/>
  <c r="O116" i="59" s="1"/>
  <c r="M52" i="59"/>
  <c r="O52" i="59" s="1"/>
  <c r="M42" i="59"/>
  <c r="O42" i="59" s="1"/>
  <c r="M32" i="59"/>
  <c r="O32" i="59" s="1"/>
  <c r="M20" i="59"/>
  <c r="O20" i="59" s="1"/>
  <c r="M94" i="59"/>
  <c r="O94" i="59" s="1"/>
  <c r="M81" i="59"/>
  <c r="O81" i="59" s="1"/>
  <c r="M37" i="59"/>
  <c r="O37" i="59" s="1"/>
  <c r="M17" i="59"/>
  <c r="O17" i="59" s="1"/>
  <c r="M71" i="59"/>
  <c r="O71" i="59" s="1"/>
  <c r="M35" i="59"/>
  <c r="O35" i="59" s="1"/>
  <c r="M74" i="59"/>
  <c r="O74" i="59" s="1"/>
  <c r="M84" i="59"/>
  <c r="O84" i="59" s="1"/>
  <c r="M113" i="59"/>
  <c r="O113" i="59" s="1"/>
  <c r="M68" i="59"/>
  <c r="O68" i="59" s="1"/>
  <c r="M62" i="59"/>
  <c r="O62" i="59" s="1"/>
  <c r="M96" i="59"/>
  <c r="O96" i="59" s="1"/>
  <c r="AA25" i="298"/>
  <c r="AB24" i="298"/>
  <c r="AC24" i="298"/>
  <c r="L24" i="298"/>
  <c r="M24" i="298" s="1"/>
  <c r="N24" i="298"/>
  <c r="O24" i="298" s="1"/>
  <c r="AB24" i="297"/>
  <c r="L24" i="297"/>
  <c r="M24" i="297" s="1"/>
  <c r="AA25" i="297"/>
  <c r="N24" i="297"/>
  <c r="O24" i="297" s="1"/>
  <c r="AC24" i="297"/>
  <c r="U21" i="59"/>
  <c r="T22" i="59"/>
  <c r="R59" i="3"/>
  <c r="U59" i="3" s="1"/>
  <c r="R23" i="3"/>
  <c r="U23" i="3" s="1"/>
  <c r="R25" i="3"/>
  <c r="U25" i="3" s="1"/>
  <c r="R29" i="3"/>
  <c r="U29" i="3" s="1"/>
  <c r="R33" i="3"/>
  <c r="U33" i="3" s="1"/>
  <c r="R41" i="3"/>
  <c r="U41" i="3" s="1"/>
  <c r="R49" i="3"/>
  <c r="U49" i="3" s="1"/>
  <c r="R53" i="3"/>
  <c r="U53" i="3" s="1"/>
  <c r="R57" i="3"/>
  <c r="U57" i="3" s="1"/>
  <c r="R66" i="3"/>
  <c r="U66" i="3" s="1"/>
  <c r="R27" i="3"/>
  <c r="U27" i="3" s="1"/>
  <c r="R31" i="3"/>
  <c r="U31" i="3" s="1"/>
  <c r="R35" i="3"/>
  <c r="U35" i="3" s="1"/>
  <c r="R39" i="3"/>
  <c r="U39" i="3" s="1"/>
  <c r="R43" i="3"/>
  <c r="U43" i="3" s="1"/>
  <c r="R47" i="3"/>
  <c r="U47" i="3" s="1"/>
  <c r="R51" i="3"/>
  <c r="U51" i="3" s="1"/>
  <c r="R55" i="3"/>
  <c r="U55" i="3" s="1"/>
  <c r="R63" i="3"/>
  <c r="U63" i="3" s="1"/>
  <c r="Q91" i="3"/>
  <c r="T91" i="3" s="1"/>
  <c r="Q67" i="3"/>
  <c r="T67" i="3" s="1"/>
  <c r="J11" i="3"/>
  <c r="J159" i="3"/>
  <c r="I161" i="3" s="1"/>
  <c r="J161" i="3" s="1"/>
  <c r="I163" i="3" s="1"/>
  <c r="J163" i="3" s="1"/>
  <c r="I165" i="3" s="1"/>
  <c r="J165" i="3" s="1"/>
  <c r="Z20" i="3"/>
  <c r="AA20" i="3" s="1"/>
  <c r="R80" i="3"/>
  <c r="U80" i="3" s="1"/>
  <c r="Q81" i="3"/>
  <c r="T81" i="3" s="1"/>
  <c r="Q52" i="3"/>
  <c r="T52" i="3" s="1"/>
  <c r="Q60" i="3"/>
  <c r="T60" i="3" s="1"/>
  <c r="Q65" i="3"/>
  <c r="T65" i="3" s="1"/>
  <c r="Q74" i="3"/>
  <c r="T74" i="3" s="1"/>
  <c r="Q79" i="3"/>
  <c r="T79" i="3" s="1"/>
  <c r="Q25" i="3"/>
  <c r="T25" i="3" s="1"/>
  <c r="R28" i="3"/>
  <c r="U28" i="3" s="1"/>
  <c r="Q29" i="3"/>
  <c r="T29" i="3" s="1"/>
  <c r="R32" i="3"/>
  <c r="U32" i="3" s="1"/>
  <c r="Q33" i="3"/>
  <c r="T33" i="3" s="1"/>
  <c r="R36" i="3"/>
  <c r="U36" i="3" s="1"/>
  <c r="Q37" i="3"/>
  <c r="T37" i="3" s="1"/>
  <c r="R40" i="3"/>
  <c r="U40" i="3" s="1"/>
  <c r="Q41" i="3"/>
  <c r="T41" i="3" s="1"/>
  <c r="R44" i="3"/>
  <c r="U44" i="3" s="1"/>
  <c r="Q45" i="3"/>
  <c r="T45" i="3" s="1"/>
  <c r="R48" i="3"/>
  <c r="U48" i="3" s="1"/>
  <c r="Q49" i="3"/>
  <c r="T49" i="3" s="1"/>
  <c r="R52" i="3"/>
  <c r="U52" i="3" s="1"/>
  <c r="Q53" i="3"/>
  <c r="T53" i="3" s="1"/>
  <c r="R56" i="3"/>
  <c r="U56" i="3" s="1"/>
  <c r="Q57" i="3"/>
  <c r="T57" i="3" s="1"/>
  <c r="R60" i="3"/>
  <c r="U60" i="3" s="1"/>
  <c r="Q61" i="3"/>
  <c r="T61" i="3" s="1"/>
  <c r="R64" i="3"/>
  <c r="U64" i="3" s="1"/>
  <c r="R67" i="3"/>
  <c r="U67" i="3" s="1"/>
  <c r="R71" i="3"/>
  <c r="U71" i="3" s="1"/>
  <c r="R72" i="3"/>
  <c r="U72" i="3" s="1"/>
  <c r="R74" i="3"/>
  <c r="U74" i="3" s="1"/>
  <c r="R82" i="3"/>
  <c r="U82" i="3" s="1"/>
  <c r="R83" i="3"/>
  <c r="U83" i="3" s="1"/>
  <c r="R145" i="3"/>
  <c r="U145" i="3" s="1"/>
  <c r="Q80" i="3"/>
  <c r="T80" i="3" s="1"/>
  <c r="Q76" i="3"/>
  <c r="T76" i="3" s="1"/>
  <c r="Q20" i="3"/>
  <c r="T20" i="3" s="1"/>
  <c r="Q24" i="3"/>
  <c r="T24" i="3" s="1"/>
  <c r="Q28" i="3"/>
  <c r="T28" i="3" s="1"/>
  <c r="Q32" i="3"/>
  <c r="T32" i="3" s="1"/>
  <c r="Q36" i="3"/>
  <c r="T36" i="3" s="1"/>
  <c r="Q44" i="3"/>
  <c r="T44" i="3" s="1"/>
  <c r="Q48" i="3"/>
  <c r="T48" i="3" s="1"/>
  <c r="Q56" i="3"/>
  <c r="T56" i="3" s="1"/>
  <c r="Q64" i="3"/>
  <c r="T64" i="3" s="1"/>
  <c r="R65" i="3"/>
  <c r="U65" i="3" s="1"/>
  <c r="Q68" i="3"/>
  <c r="T68" i="3" s="1"/>
  <c r="Q82" i="3"/>
  <c r="T82" i="3" s="1"/>
  <c r="R20" i="3"/>
  <c r="U20" i="3" s="1"/>
  <c r="Q21" i="3"/>
  <c r="T21" i="3" s="1"/>
  <c r="R24" i="3"/>
  <c r="U24" i="3" s="1"/>
  <c r="R21" i="3"/>
  <c r="U21" i="3" s="1"/>
  <c r="Q22" i="3"/>
  <c r="T22" i="3" s="1"/>
  <c r="Q26" i="3"/>
  <c r="T26" i="3" s="1"/>
  <c r="Q30" i="3"/>
  <c r="T30" i="3" s="1"/>
  <c r="Q34" i="3"/>
  <c r="T34" i="3" s="1"/>
  <c r="R37" i="3"/>
  <c r="U37" i="3" s="1"/>
  <c r="Q38" i="3"/>
  <c r="T38" i="3" s="1"/>
  <c r="Q42" i="3"/>
  <c r="T42" i="3" s="1"/>
  <c r="R45" i="3"/>
  <c r="U45" i="3" s="1"/>
  <c r="Q46" i="3"/>
  <c r="T46" i="3" s="1"/>
  <c r="Q50" i="3"/>
  <c r="T50" i="3" s="1"/>
  <c r="Q54" i="3"/>
  <c r="T54" i="3" s="1"/>
  <c r="Q58" i="3"/>
  <c r="T58" i="3" s="1"/>
  <c r="R61" i="3"/>
  <c r="U61" i="3" s="1"/>
  <c r="Q62" i="3"/>
  <c r="T62" i="3" s="1"/>
  <c r="Q66" i="3"/>
  <c r="T66" i="3" s="1"/>
  <c r="Q69" i="3"/>
  <c r="T69" i="3" s="1"/>
  <c r="Q70" i="3"/>
  <c r="T70" i="3" s="1"/>
  <c r="Q72" i="3"/>
  <c r="T72" i="3" s="1"/>
  <c r="Q75" i="3"/>
  <c r="T75" i="3" s="1"/>
  <c r="Q77" i="3"/>
  <c r="T77" i="3" s="1"/>
  <c r="Q78" i="3"/>
  <c r="T78" i="3" s="1"/>
  <c r="R137" i="3"/>
  <c r="U137" i="3" s="1"/>
  <c r="R144" i="3"/>
  <c r="U144" i="3" s="1"/>
  <c r="Q40" i="3"/>
  <c r="T40" i="3" s="1"/>
  <c r="Q71" i="3"/>
  <c r="T71" i="3" s="1"/>
  <c r="Q73" i="3"/>
  <c r="T73" i="3" s="1"/>
  <c r="R79" i="3"/>
  <c r="U79" i="3" s="1"/>
  <c r="R75" i="3"/>
  <c r="U75" i="3" s="1"/>
  <c r="R22" i="3"/>
  <c r="U22" i="3" s="1"/>
  <c r="Q23" i="3"/>
  <c r="T23" i="3" s="1"/>
  <c r="R26" i="3"/>
  <c r="U26" i="3" s="1"/>
  <c r="Q27" i="3"/>
  <c r="T27" i="3" s="1"/>
  <c r="R30" i="3"/>
  <c r="U30" i="3" s="1"/>
  <c r="Q31" i="3"/>
  <c r="T31" i="3" s="1"/>
  <c r="R34" i="3"/>
  <c r="U34" i="3" s="1"/>
  <c r="Q35" i="3"/>
  <c r="T35" i="3" s="1"/>
  <c r="R38" i="3"/>
  <c r="U38" i="3" s="1"/>
  <c r="Q39" i="3"/>
  <c r="T39" i="3" s="1"/>
  <c r="R42" i="3"/>
  <c r="U42" i="3" s="1"/>
  <c r="Q43" i="3"/>
  <c r="T43" i="3" s="1"/>
  <c r="R46" i="3"/>
  <c r="U46" i="3" s="1"/>
  <c r="Q47" i="3"/>
  <c r="T47" i="3" s="1"/>
  <c r="R50" i="3"/>
  <c r="U50" i="3" s="1"/>
  <c r="Q51" i="3"/>
  <c r="T51" i="3" s="1"/>
  <c r="R54" i="3"/>
  <c r="U54" i="3" s="1"/>
  <c r="Q55" i="3"/>
  <c r="T55" i="3" s="1"/>
  <c r="R58" i="3"/>
  <c r="U58" i="3" s="1"/>
  <c r="Q59" i="3"/>
  <c r="T59" i="3" s="1"/>
  <c r="R62" i="3"/>
  <c r="U62" i="3" s="1"/>
  <c r="Q63" i="3"/>
  <c r="T63" i="3" s="1"/>
  <c r="R68" i="3"/>
  <c r="U68" i="3" s="1"/>
  <c r="R70" i="3"/>
  <c r="U70" i="3" s="1"/>
  <c r="R76" i="3"/>
  <c r="U76" i="3" s="1"/>
  <c r="R78" i="3"/>
  <c r="U78" i="3" s="1"/>
  <c r="Q87" i="3"/>
  <c r="T87" i="3" s="1"/>
  <c r="Q95" i="3"/>
  <c r="T95" i="3" s="1"/>
  <c r="R97" i="3"/>
  <c r="U97" i="3" s="1"/>
  <c r="R99" i="3"/>
  <c r="U99" i="3" s="1"/>
  <c r="R101" i="3"/>
  <c r="U101" i="3" s="1"/>
  <c r="R103" i="3"/>
  <c r="U103" i="3" s="1"/>
  <c r="R105" i="3"/>
  <c r="U105" i="3" s="1"/>
  <c r="R107" i="3"/>
  <c r="U107" i="3" s="1"/>
  <c r="R109" i="3"/>
  <c r="U109" i="3" s="1"/>
  <c r="R111" i="3"/>
  <c r="U111" i="3" s="1"/>
  <c r="R113" i="3"/>
  <c r="U113" i="3" s="1"/>
  <c r="R115" i="3"/>
  <c r="U115" i="3" s="1"/>
  <c r="R117" i="3"/>
  <c r="U117" i="3" s="1"/>
  <c r="R119" i="3"/>
  <c r="U119" i="3" s="1"/>
  <c r="R121" i="3"/>
  <c r="U121" i="3" s="1"/>
  <c r="R123" i="3"/>
  <c r="U123" i="3" s="1"/>
  <c r="R125" i="3"/>
  <c r="U125" i="3" s="1"/>
  <c r="R127" i="3"/>
  <c r="U127" i="3" s="1"/>
  <c r="R129" i="3"/>
  <c r="U129" i="3" s="1"/>
  <c r="R131" i="3"/>
  <c r="U131" i="3" s="1"/>
  <c r="R133" i="3"/>
  <c r="U133" i="3" s="1"/>
  <c r="R136" i="3"/>
  <c r="U136" i="3" s="1"/>
  <c r="R69" i="3"/>
  <c r="U69" i="3" s="1"/>
  <c r="R73" i="3"/>
  <c r="U73" i="3" s="1"/>
  <c r="R77" i="3"/>
  <c r="U77" i="3" s="1"/>
  <c r="R81" i="3"/>
  <c r="U81" i="3" s="1"/>
  <c r="Q84" i="3"/>
  <c r="T84" i="3" s="1"/>
  <c r="Q88" i="3"/>
  <c r="T88" i="3" s="1"/>
  <c r="Q92" i="3"/>
  <c r="T92" i="3" s="1"/>
  <c r="R138" i="3"/>
  <c r="U138" i="3" s="1"/>
  <c r="R139" i="3"/>
  <c r="U139" i="3" s="1"/>
  <c r="R146" i="3"/>
  <c r="U146" i="3" s="1"/>
  <c r="R147" i="3"/>
  <c r="U147" i="3" s="1"/>
  <c r="Q85" i="3"/>
  <c r="T85" i="3" s="1"/>
  <c r="Q89" i="3"/>
  <c r="T89" i="3" s="1"/>
  <c r="Q93" i="3"/>
  <c r="T93" i="3" s="1"/>
  <c r="R96" i="3"/>
  <c r="U96" i="3" s="1"/>
  <c r="R98" i="3"/>
  <c r="U98" i="3" s="1"/>
  <c r="R100" i="3"/>
  <c r="U100" i="3" s="1"/>
  <c r="R102" i="3"/>
  <c r="U102" i="3" s="1"/>
  <c r="R104" i="3"/>
  <c r="U104" i="3" s="1"/>
  <c r="R106" i="3"/>
  <c r="U106" i="3" s="1"/>
  <c r="R108" i="3"/>
  <c r="U108" i="3" s="1"/>
  <c r="R110" i="3"/>
  <c r="U110" i="3" s="1"/>
  <c r="R112" i="3"/>
  <c r="U112" i="3" s="1"/>
  <c r="R114" i="3"/>
  <c r="U114" i="3" s="1"/>
  <c r="R116" i="3"/>
  <c r="U116" i="3" s="1"/>
  <c r="R118" i="3"/>
  <c r="U118" i="3" s="1"/>
  <c r="R120" i="3"/>
  <c r="U120" i="3" s="1"/>
  <c r="R122" i="3"/>
  <c r="U122" i="3" s="1"/>
  <c r="R124" i="3"/>
  <c r="U124" i="3" s="1"/>
  <c r="R126" i="3"/>
  <c r="U126" i="3" s="1"/>
  <c r="R128" i="3"/>
  <c r="U128" i="3" s="1"/>
  <c r="R130" i="3"/>
  <c r="U130" i="3" s="1"/>
  <c r="R132" i="3"/>
  <c r="U132" i="3" s="1"/>
  <c r="R134" i="3"/>
  <c r="U134" i="3" s="1"/>
  <c r="R140" i="3"/>
  <c r="U140" i="3" s="1"/>
  <c r="R141" i="3"/>
  <c r="U141" i="3" s="1"/>
  <c r="R148" i="3"/>
  <c r="U148" i="3" s="1"/>
  <c r="R149" i="3"/>
  <c r="U149" i="3" s="1"/>
  <c r="Q83" i="3"/>
  <c r="T83" i="3" s="1"/>
  <c r="Q86" i="3"/>
  <c r="T86" i="3" s="1"/>
  <c r="Q90" i="3"/>
  <c r="T90" i="3" s="1"/>
  <c r="Q94" i="3"/>
  <c r="T94" i="3" s="1"/>
  <c r="R135" i="3"/>
  <c r="U135" i="3" s="1"/>
  <c r="R142" i="3"/>
  <c r="U142" i="3" s="1"/>
  <c r="R143" i="3"/>
  <c r="U143" i="3" s="1"/>
  <c r="R84" i="3"/>
  <c r="U84" i="3" s="1"/>
  <c r="R85" i="3"/>
  <c r="U85" i="3" s="1"/>
  <c r="R86" i="3"/>
  <c r="U86" i="3" s="1"/>
  <c r="R87" i="3"/>
  <c r="U87" i="3" s="1"/>
  <c r="R88" i="3"/>
  <c r="U88" i="3" s="1"/>
  <c r="R89" i="3"/>
  <c r="U89" i="3" s="1"/>
  <c r="R90" i="3"/>
  <c r="U90" i="3" s="1"/>
  <c r="R91" i="3"/>
  <c r="U91" i="3" s="1"/>
  <c r="R92" i="3"/>
  <c r="U92" i="3" s="1"/>
  <c r="R93" i="3"/>
  <c r="U93" i="3" s="1"/>
  <c r="R94" i="3"/>
  <c r="U94" i="3" s="1"/>
  <c r="R95" i="3"/>
  <c r="U95" i="3" s="1"/>
  <c r="Q96" i="3"/>
  <c r="T96" i="3" s="1"/>
  <c r="Q98" i="3"/>
  <c r="T98" i="3" s="1"/>
  <c r="Q100" i="3"/>
  <c r="T100" i="3" s="1"/>
  <c r="Q102" i="3"/>
  <c r="T102" i="3" s="1"/>
  <c r="Q104" i="3"/>
  <c r="T104" i="3" s="1"/>
  <c r="Q106" i="3"/>
  <c r="T106" i="3" s="1"/>
  <c r="Q108" i="3"/>
  <c r="T108" i="3" s="1"/>
  <c r="Q110" i="3"/>
  <c r="T110" i="3" s="1"/>
  <c r="Q112" i="3"/>
  <c r="T112" i="3" s="1"/>
  <c r="Q114" i="3"/>
  <c r="T114" i="3" s="1"/>
  <c r="Q116" i="3"/>
  <c r="T116" i="3" s="1"/>
  <c r="Q118" i="3"/>
  <c r="T118" i="3" s="1"/>
  <c r="Q120" i="3"/>
  <c r="T120" i="3" s="1"/>
  <c r="Q122" i="3"/>
  <c r="T122" i="3" s="1"/>
  <c r="Q124" i="3"/>
  <c r="T124" i="3" s="1"/>
  <c r="Q126" i="3"/>
  <c r="T126" i="3" s="1"/>
  <c r="Q128" i="3"/>
  <c r="T128" i="3" s="1"/>
  <c r="Q130" i="3"/>
  <c r="T130" i="3" s="1"/>
  <c r="Q132" i="3"/>
  <c r="T132" i="3" s="1"/>
  <c r="Q134" i="3"/>
  <c r="T134" i="3" s="1"/>
  <c r="Q136" i="3"/>
  <c r="T136" i="3" s="1"/>
  <c r="Q138" i="3"/>
  <c r="T138" i="3" s="1"/>
  <c r="Q140" i="3"/>
  <c r="T140" i="3" s="1"/>
  <c r="Q142" i="3"/>
  <c r="T142" i="3" s="1"/>
  <c r="Q144" i="3"/>
  <c r="T144" i="3" s="1"/>
  <c r="Q146" i="3"/>
  <c r="T146" i="3" s="1"/>
  <c r="Q148" i="3"/>
  <c r="T148" i="3" s="1"/>
  <c r="Q97" i="3"/>
  <c r="T97" i="3" s="1"/>
  <c r="Q99" i="3"/>
  <c r="T99" i="3" s="1"/>
  <c r="Q101" i="3"/>
  <c r="T101" i="3" s="1"/>
  <c r="Q103" i="3"/>
  <c r="T103" i="3" s="1"/>
  <c r="Q105" i="3"/>
  <c r="T105" i="3" s="1"/>
  <c r="Q107" i="3"/>
  <c r="T107" i="3" s="1"/>
  <c r="Q109" i="3"/>
  <c r="T109" i="3" s="1"/>
  <c r="Q111" i="3"/>
  <c r="T111" i="3" s="1"/>
  <c r="Q113" i="3"/>
  <c r="T113" i="3" s="1"/>
  <c r="Q115" i="3"/>
  <c r="T115" i="3" s="1"/>
  <c r="Q117" i="3"/>
  <c r="T117" i="3" s="1"/>
  <c r="Q119" i="3"/>
  <c r="T119" i="3" s="1"/>
  <c r="Q121" i="3"/>
  <c r="T121" i="3" s="1"/>
  <c r="Q123" i="3"/>
  <c r="T123" i="3" s="1"/>
  <c r="Q125" i="3"/>
  <c r="T125" i="3" s="1"/>
  <c r="Q127" i="3"/>
  <c r="T127" i="3" s="1"/>
  <c r="Q129" i="3"/>
  <c r="T129" i="3" s="1"/>
  <c r="Q131" i="3"/>
  <c r="T131" i="3" s="1"/>
  <c r="Q133" i="3"/>
  <c r="T133" i="3" s="1"/>
  <c r="Q135" i="3"/>
  <c r="T135" i="3" s="1"/>
  <c r="Q137" i="3"/>
  <c r="T137" i="3" s="1"/>
  <c r="Q139" i="3"/>
  <c r="T139" i="3" s="1"/>
  <c r="Q141" i="3"/>
  <c r="T141" i="3" s="1"/>
  <c r="Q143" i="3"/>
  <c r="T143" i="3" s="1"/>
  <c r="Q145" i="3"/>
  <c r="T145" i="3" s="1"/>
  <c r="Q147" i="3"/>
  <c r="T147" i="3" s="1"/>
  <c r="Q149" i="3"/>
  <c r="T149" i="3" s="1"/>
  <c r="J11" i="299"/>
  <c r="J11" i="59"/>
  <c r="X73" i="459"/>
  <c r="N27" i="467" l="1"/>
  <c r="O27" i="467" s="1"/>
  <c r="AC27" i="467"/>
  <c r="AB27" i="467"/>
  <c r="L27" i="467"/>
  <c r="M27" i="467" s="1"/>
  <c r="AA28" i="467"/>
  <c r="T26" i="463"/>
  <c r="U25" i="463"/>
  <c r="W25" i="463"/>
  <c r="U25" i="458"/>
  <c r="T26" i="458"/>
  <c r="W25" i="458"/>
  <c r="U24" i="454"/>
  <c r="T25" i="454"/>
  <c r="W24" i="454"/>
  <c r="AA29" i="457"/>
  <c r="AB28" i="457"/>
  <c r="L28" i="457"/>
  <c r="M28" i="457" s="1"/>
  <c r="N28" i="457"/>
  <c r="O28" i="457" s="1"/>
  <c r="AC28" i="457"/>
  <c r="AA30" i="465"/>
  <c r="L29" i="465"/>
  <c r="M29" i="465" s="1"/>
  <c r="AB29" i="465"/>
  <c r="N29" i="465"/>
  <c r="O29" i="465" s="1"/>
  <c r="AC29" i="465"/>
  <c r="U24" i="469"/>
  <c r="T25" i="469"/>
  <c r="W24" i="469"/>
  <c r="N28" i="450"/>
  <c r="O28" i="450" s="1"/>
  <c r="AB28" i="450"/>
  <c r="L28" i="450"/>
  <c r="M28" i="450" s="1"/>
  <c r="AA29" i="450"/>
  <c r="AC28" i="450"/>
  <c r="AB28" i="466"/>
  <c r="AA29" i="466"/>
  <c r="N28" i="466"/>
  <c r="O28" i="466" s="1"/>
  <c r="L28" i="466"/>
  <c r="M28" i="466" s="1"/>
  <c r="AC28" i="466"/>
  <c r="N29" i="460"/>
  <c r="O29" i="460" s="1"/>
  <c r="AB29" i="460"/>
  <c r="L29" i="460"/>
  <c r="M29" i="460" s="1"/>
  <c r="AA30" i="460"/>
  <c r="AC29" i="460"/>
  <c r="U25" i="453"/>
  <c r="T26" i="453"/>
  <c r="W25" i="453"/>
  <c r="AA28" i="456"/>
  <c r="L27" i="456"/>
  <c r="M27" i="456" s="1"/>
  <c r="AB27" i="456"/>
  <c r="N27" i="456"/>
  <c r="O27" i="456" s="1"/>
  <c r="AC27" i="456"/>
  <c r="T27" i="468"/>
  <c r="U26" i="468"/>
  <c r="W26" i="468"/>
  <c r="N27" i="462"/>
  <c r="O27" i="462" s="1"/>
  <c r="AA28" i="462"/>
  <c r="L27" i="462"/>
  <c r="M27" i="462" s="1"/>
  <c r="AB27" i="462"/>
  <c r="AC27" i="462"/>
  <c r="AA28" i="455"/>
  <c r="L27" i="455"/>
  <c r="M27" i="455" s="1"/>
  <c r="AB27" i="455"/>
  <c r="N27" i="455"/>
  <c r="O27" i="455" s="1"/>
  <c r="AC27" i="455"/>
  <c r="T90" i="459"/>
  <c r="U89" i="459"/>
  <c r="W89" i="459"/>
  <c r="AB28" i="451"/>
  <c r="L28" i="451"/>
  <c r="M28" i="451" s="1"/>
  <c r="N28" i="451"/>
  <c r="O28" i="451" s="1"/>
  <c r="AA29" i="451"/>
  <c r="AC28" i="451"/>
  <c r="U24" i="464"/>
  <c r="T25" i="464"/>
  <c r="W24" i="464"/>
  <c r="N27" i="461"/>
  <c r="O27" i="461" s="1"/>
  <c r="AB27" i="461"/>
  <c r="L27" i="461"/>
  <c r="M27" i="461" s="1"/>
  <c r="AA28" i="461"/>
  <c r="AC27" i="461"/>
  <c r="N28" i="452"/>
  <c r="O28" i="452" s="1"/>
  <c r="AB28" i="452"/>
  <c r="L28" i="452"/>
  <c r="M28" i="452" s="1"/>
  <c r="AA29" i="452"/>
  <c r="AC28" i="452"/>
  <c r="N28" i="447"/>
  <c r="O28" i="447" s="1"/>
  <c r="AA29" i="447"/>
  <c r="AB28" i="447"/>
  <c r="L28" i="447"/>
  <c r="M28" i="447" s="1"/>
  <c r="AC28" i="447"/>
  <c r="U25" i="448"/>
  <c r="T26" i="448"/>
  <c r="W25" i="448"/>
  <c r="N29" i="446"/>
  <c r="O29" i="446" s="1"/>
  <c r="L29" i="446"/>
  <c r="M29" i="446" s="1"/>
  <c r="AA30" i="446"/>
  <c r="AB29" i="446"/>
  <c r="AC29" i="446"/>
  <c r="U24" i="449"/>
  <c r="T25" i="449"/>
  <c r="W24" i="449"/>
  <c r="N28" i="445"/>
  <c r="O28" i="445" s="1"/>
  <c r="AB28" i="445"/>
  <c r="L28" i="445"/>
  <c r="M28" i="445" s="1"/>
  <c r="AA29" i="445"/>
  <c r="AC28" i="445"/>
  <c r="AB28" i="440"/>
  <c r="L28" i="440"/>
  <c r="M28" i="440" s="1"/>
  <c r="N28" i="440"/>
  <c r="O28" i="440" s="1"/>
  <c r="AC28" i="440"/>
  <c r="AA29" i="440"/>
  <c r="AB28" i="441"/>
  <c r="L28" i="441"/>
  <c r="M28" i="441" s="1"/>
  <c r="N28" i="441"/>
  <c r="O28" i="441" s="1"/>
  <c r="AA29" i="441"/>
  <c r="AC28" i="441"/>
  <c r="AB28" i="442"/>
  <c r="L28" i="442"/>
  <c r="M28" i="442" s="1"/>
  <c r="N28" i="442"/>
  <c r="O28" i="442" s="1"/>
  <c r="AA29" i="442"/>
  <c r="AC28" i="442"/>
  <c r="U25" i="444"/>
  <c r="T26" i="444"/>
  <c r="W25" i="444"/>
  <c r="T28" i="443"/>
  <c r="U27" i="443"/>
  <c r="W27" i="443"/>
  <c r="AB28" i="437"/>
  <c r="L28" i="437"/>
  <c r="M28" i="437" s="1"/>
  <c r="N28" i="437"/>
  <c r="O28" i="437" s="1"/>
  <c r="AA29" i="437"/>
  <c r="AC28" i="437"/>
  <c r="U26" i="439"/>
  <c r="T27" i="439"/>
  <c r="W26" i="439"/>
  <c r="T26" i="438"/>
  <c r="U25" i="438"/>
  <c r="W25" i="438"/>
  <c r="AA29" i="435"/>
  <c r="AB28" i="435"/>
  <c r="L28" i="435"/>
  <c r="M28" i="435" s="1"/>
  <c r="N28" i="435"/>
  <c r="O28" i="435" s="1"/>
  <c r="AC28" i="435"/>
  <c r="AB27" i="436"/>
  <c r="L27" i="436"/>
  <c r="M27" i="436" s="1"/>
  <c r="N27" i="436"/>
  <c r="O27" i="436" s="1"/>
  <c r="AA28" i="436"/>
  <c r="AC27" i="436"/>
  <c r="T26" i="433"/>
  <c r="U25" i="433"/>
  <c r="W25" i="433"/>
  <c r="AB27" i="431"/>
  <c r="L27" i="431"/>
  <c r="M27" i="431" s="1"/>
  <c r="N27" i="431"/>
  <c r="O27" i="431" s="1"/>
  <c r="AC27" i="431"/>
  <c r="AA28" i="431"/>
  <c r="N27" i="430"/>
  <c r="O27" i="430" s="1"/>
  <c r="AA28" i="430"/>
  <c r="AB27" i="430"/>
  <c r="L27" i="430"/>
  <c r="M27" i="430" s="1"/>
  <c r="AC27" i="430"/>
  <c r="AA28" i="432"/>
  <c r="AB27" i="432"/>
  <c r="L27" i="432"/>
  <c r="M27" i="432" s="1"/>
  <c r="N27" i="432"/>
  <c r="O27" i="432" s="1"/>
  <c r="AC27" i="432"/>
  <c r="T48" i="434"/>
  <c r="U47" i="434"/>
  <c r="W47" i="434"/>
  <c r="Q96" i="299"/>
  <c r="R96" i="299" s="1"/>
  <c r="Q115" i="299"/>
  <c r="R115" i="299" s="1"/>
  <c r="Q126" i="299"/>
  <c r="R126" i="299" s="1"/>
  <c r="Q117" i="299"/>
  <c r="R117" i="299" s="1"/>
  <c r="Q95" i="299"/>
  <c r="R95" i="299" s="1"/>
  <c r="Q81" i="299"/>
  <c r="R81" i="299" s="1"/>
  <c r="Q142" i="299"/>
  <c r="R142" i="299" s="1"/>
  <c r="Q137" i="299"/>
  <c r="R137" i="299" s="1"/>
  <c r="Q99" i="299"/>
  <c r="R99" i="299" s="1"/>
  <c r="Q141" i="299"/>
  <c r="R141" i="299" s="1"/>
  <c r="Q23" i="299"/>
  <c r="R23" i="299" s="1"/>
  <c r="W23" i="299" s="1"/>
  <c r="Q16" i="299"/>
  <c r="R16" i="299" s="1"/>
  <c r="W16" i="299" s="1"/>
  <c r="Q20" i="299"/>
  <c r="R20" i="299" s="1"/>
  <c r="W20" i="299" s="1"/>
  <c r="Q28" i="299"/>
  <c r="R28" i="299" s="1"/>
  <c r="W28" i="299" s="1"/>
  <c r="Q83" i="299"/>
  <c r="R83" i="299" s="1"/>
  <c r="Q32" i="299"/>
  <c r="R32" i="299" s="1"/>
  <c r="W32" i="299" s="1"/>
  <c r="Q36" i="299"/>
  <c r="R36" i="299" s="1"/>
  <c r="W36" i="299" s="1"/>
  <c r="Q40" i="299"/>
  <c r="R40" i="299" s="1"/>
  <c r="W40" i="299" s="1"/>
  <c r="Q44" i="299"/>
  <c r="R44" i="299" s="1"/>
  <c r="Q48" i="299"/>
  <c r="R48" i="299" s="1"/>
  <c r="Q52" i="299"/>
  <c r="R52" i="299" s="1"/>
  <c r="Q56" i="299"/>
  <c r="R56" i="299" s="1"/>
  <c r="Q60" i="299"/>
  <c r="R60" i="299" s="1"/>
  <c r="Q64" i="299"/>
  <c r="R64" i="299" s="1"/>
  <c r="Q68" i="299"/>
  <c r="R68" i="299" s="1"/>
  <c r="Q72" i="299"/>
  <c r="R72" i="299" s="1"/>
  <c r="Q76" i="299"/>
  <c r="R76" i="299" s="1"/>
  <c r="Q80" i="299"/>
  <c r="R80" i="299" s="1"/>
  <c r="Q98" i="299"/>
  <c r="R98" i="299" s="1"/>
  <c r="Q97" i="299"/>
  <c r="R97" i="299" s="1"/>
  <c r="Q112" i="299"/>
  <c r="R112" i="299" s="1"/>
  <c r="Q132" i="299"/>
  <c r="R132" i="299" s="1"/>
  <c r="Q113" i="299"/>
  <c r="R113" i="299" s="1"/>
  <c r="Q107" i="299"/>
  <c r="R107" i="299" s="1"/>
  <c r="Q92" i="299"/>
  <c r="R92" i="299" s="1"/>
  <c r="Q130" i="299"/>
  <c r="R130" i="299" s="1"/>
  <c r="Q111" i="299"/>
  <c r="R111" i="299" s="1"/>
  <c r="Q133" i="299"/>
  <c r="R133" i="299" s="1"/>
  <c r="Q91" i="299"/>
  <c r="R91" i="299" s="1"/>
  <c r="Q122" i="299"/>
  <c r="R122" i="299" s="1"/>
  <c r="Q145" i="299"/>
  <c r="R145" i="299" s="1"/>
  <c r="Q17" i="299"/>
  <c r="R17" i="299" s="1"/>
  <c r="W17" i="299" s="1"/>
  <c r="Q25" i="299"/>
  <c r="R25" i="299" s="1"/>
  <c r="W25" i="299" s="1"/>
  <c r="Q94" i="299"/>
  <c r="R94" i="299" s="1"/>
  <c r="Q22" i="299"/>
  <c r="R22" i="299" s="1"/>
  <c r="W22" i="299" s="1"/>
  <c r="Q30" i="299"/>
  <c r="R30" i="299" s="1"/>
  <c r="W30" i="299" s="1"/>
  <c r="Q86" i="299"/>
  <c r="R86" i="299" s="1"/>
  <c r="Q33" i="299"/>
  <c r="R33" i="299" s="1"/>
  <c r="W33" i="299" s="1"/>
  <c r="Q37" i="299"/>
  <c r="R37" i="299" s="1"/>
  <c r="W37" i="299" s="1"/>
  <c r="Q41" i="299"/>
  <c r="R41" i="299" s="1"/>
  <c r="W41" i="299" s="1"/>
  <c r="Q45" i="299"/>
  <c r="R45" i="299" s="1"/>
  <c r="Q49" i="299"/>
  <c r="R49" i="299" s="1"/>
  <c r="Q53" i="299"/>
  <c r="R53" i="299" s="1"/>
  <c r="Q57" i="299"/>
  <c r="R57" i="299" s="1"/>
  <c r="Q61" i="299"/>
  <c r="R61" i="299" s="1"/>
  <c r="Q65" i="299"/>
  <c r="R65" i="299" s="1"/>
  <c r="Q69" i="299"/>
  <c r="R69" i="299" s="1"/>
  <c r="Q73" i="299"/>
  <c r="R73" i="299" s="1"/>
  <c r="Q77" i="299"/>
  <c r="R77" i="299" s="1"/>
  <c r="Q93" i="299"/>
  <c r="R93" i="299" s="1"/>
  <c r="Q106" i="299"/>
  <c r="R106" i="299" s="1"/>
  <c r="Q105" i="299"/>
  <c r="R105" i="299" s="1"/>
  <c r="Q128" i="299"/>
  <c r="R128" i="299" s="1"/>
  <c r="Q135" i="299"/>
  <c r="R135" i="299" s="1"/>
  <c r="U43" i="299"/>
  <c r="T44" i="299"/>
  <c r="Q121" i="299"/>
  <c r="R121" i="299" s="1"/>
  <c r="Q129" i="299"/>
  <c r="R129" i="299" s="1"/>
  <c r="Q131" i="299"/>
  <c r="R131" i="299" s="1"/>
  <c r="Q138" i="299"/>
  <c r="R138" i="299" s="1"/>
  <c r="Q104" i="299"/>
  <c r="R104" i="299" s="1"/>
  <c r="Q85" i="299"/>
  <c r="R85" i="299" s="1"/>
  <c r="Q139" i="299"/>
  <c r="R139" i="299" s="1"/>
  <c r="Q114" i="299"/>
  <c r="R114" i="299" s="1"/>
  <c r="Q134" i="299"/>
  <c r="R134" i="299" s="1"/>
  <c r="Q82" i="299"/>
  <c r="R82" i="299" s="1"/>
  <c r="Q19" i="299"/>
  <c r="R19" i="299" s="1"/>
  <c r="W19" i="299" s="1"/>
  <c r="Q27" i="299"/>
  <c r="R27" i="299" s="1"/>
  <c r="W27" i="299" s="1"/>
  <c r="Q120" i="299"/>
  <c r="R120" i="299" s="1"/>
  <c r="Q24" i="299"/>
  <c r="R24" i="299" s="1"/>
  <c r="W24" i="299" s="1"/>
  <c r="Q84" i="299"/>
  <c r="R84" i="299" s="1"/>
  <c r="Q102" i="299"/>
  <c r="R102" i="299" s="1"/>
  <c r="Q34" i="299"/>
  <c r="R34" i="299" s="1"/>
  <c r="W34" i="299" s="1"/>
  <c r="Q38" i="299"/>
  <c r="R38" i="299" s="1"/>
  <c r="W38" i="299" s="1"/>
  <c r="Q42" i="299"/>
  <c r="R42" i="299" s="1"/>
  <c r="W42" i="299" s="1"/>
  <c r="Q46" i="299"/>
  <c r="R46" i="299" s="1"/>
  <c r="Q50" i="299"/>
  <c r="R50" i="299" s="1"/>
  <c r="Q54" i="299"/>
  <c r="R54" i="299" s="1"/>
  <c r="Q58" i="299"/>
  <c r="R58" i="299" s="1"/>
  <c r="Q62" i="299"/>
  <c r="R62" i="299" s="1"/>
  <c r="Q66" i="299"/>
  <c r="R66" i="299" s="1"/>
  <c r="Q70" i="299"/>
  <c r="R70" i="299" s="1"/>
  <c r="Q74" i="299"/>
  <c r="R74" i="299" s="1"/>
  <c r="Q78" i="299"/>
  <c r="R78" i="299" s="1"/>
  <c r="Q140" i="299"/>
  <c r="R140" i="299" s="1"/>
  <c r="Q124" i="299"/>
  <c r="R124" i="299" s="1"/>
  <c r="Q110" i="299"/>
  <c r="R110" i="299" s="1"/>
  <c r="Q144" i="299"/>
  <c r="R144" i="299" s="1"/>
  <c r="Q143" i="299"/>
  <c r="R143" i="299" s="1"/>
  <c r="Q119" i="299"/>
  <c r="R119" i="299" s="1"/>
  <c r="Q103" i="299"/>
  <c r="R103" i="299" s="1"/>
  <c r="Q100" i="299"/>
  <c r="R100" i="299" s="1"/>
  <c r="Q123" i="299"/>
  <c r="R123" i="299" s="1"/>
  <c r="Q88" i="299"/>
  <c r="R88" i="299" s="1"/>
  <c r="Q87" i="299"/>
  <c r="R87" i="299" s="1"/>
  <c r="Q118" i="299"/>
  <c r="R118" i="299" s="1"/>
  <c r="Q109" i="299"/>
  <c r="R109" i="299" s="1"/>
  <c r="Q127" i="299"/>
  <c r="R127" i="299" s="1"/>
  <c r="Q108" i="299"/>
  <c r="R108" i="299" s="1"/>
  <c r="Q21" i="299"/>
  <c r="R21" i="299" s="1"/>
  <c r="W21" i="299" s="1"/>
  <c r="Q29" i="299"/>
  <c r="R29" i="299" s="1"/>
  <c r="W29" i="299" s="1"/>
  <c r="Q18" i="299"/>
  <c r="R18" i="299" s="1"/>
  <c r="W18" i="299" s="1"/>
  <c r="Q26" i="299"/>
  <c r="R26" i="299" s="1"/>
  <c r="W26" i="299" s="1"/>
  <c r="Q101" i="299"/>
  <c r="R101" i="299" s="1"/>
  <c r="Q31" i="299"/>
  <c r="R31" i="299" s="1"/>
  <c r="W31" i="299" s="1"/>
  <c r="Q35" i="299"/>
  <c r="R35" i="299" s="1"/>
  <c r="W35" i="299" s="1"/>
  <c r="Q39" i="299"/>
  <c r="R39" i="299" s="1"/>
  <c r="W39" i="299" s="1"/>
  <c r="Q43" i="299"/>
  <c r="R43" i="299" s="1"/>
  <c r="W43" i="299" s="1"/>
  <c r="Q47" i="299"/>
  <c r="R47" i="299" s="1"/>
  <c r="Q51" i="299"/>
  <c r="R51" i="299" s="1"/>
  <c r="Q55" i="299"/>
  <c r="R55" i="299" s="1"/>
  <c r="Q59" i="299"/>
  <c r="R59" i="299" s="1"/>
  <c r="Q63" i="299"/>
  <c r="R63" i="299" s="1"/>
  <c r="Q67" i="299"/>
  <c r="R67" i="299" s="1"/>
  <c r="Q71" i="299"/>
  <c r="R71" i="299" s="1"/>
  <c r="Q75" i="299"/>
  <c r="R75" i="299" s="1"/>
  <c r="Q79" i="299"/>
  <c r="R79" i="299" s="1"/>
  <c r="Q90" i="299"/>
  <c r="R90" i="299" s="1"/>
  <c r="Q89" i="299"/>
  <c r="R89" i="299" s="1"/>
  <c r="Q136" i="299"/>
  <c r="R136" i="299" s="1"/>
  <c r="Q116" i="299"/>
  <c r="R116" i="299" s="1"/>
  <c r="Q125" i="299"/>
  <c r="R125" i="299" s="1"/>
  <c r="Q137" i="59"/>
  <c r="R137" i="59" s="1"/>
  <c r="Q108" i="59"/>
  <c r="R108" i="59" s="1"/>
  <c r="Q128" i="59"/>
  <c r="R128" i="59" s="1"/>
  <c r="Q97" i="59"/>
  <c r="R97" i="59" s="1"/>
  <c r="Q66" i="59"/>
  <c r="R66" i="59" s="1"/>
  <c r="Q101" i="59"/>
  <c r="R101" i="59" s="1"/>
  <c r="Q31" i="59"/>
  <c r="R31" i="59" s="1"/>
  <c r="Q30" i="59"/>
  <c r="R30" i="59" s="1"/>
  <c r="Q130" i="59"/>
  <c r="R130" i="59" s="1"/>
  <c r="Q85" i="59"/>
  <c r="R85" i="59" s="1"/>
  <c r="Q20" i="59"/>
  <c r="R20" i="59" s="1"/>
  <c r="W20" i="59" s="1"/>
  <c r="Q55" i="59"/>
  <c r="R55" i="59" s="1"/>
  <c r="Q84" i="59"/>
  <c r="R84" i="59" s="1"/>
  <c r="Q16" i="59"/>
  <c r="R16" i="59" s="1"/>
  <c r="W16" i="59" s="1"/>
  <c r="Q139" i="59"/>
  <c r="R139" i="59" s="1"/>
  <c r="Q21" i="59"/>
  <c r="R21" i="59" s="1"/>
  <c r="W21" i="59" s="1"/>
  <c r="Q125" i="59"/>
  <c r="R125" i="59" s="1"/>
  <c r="Q74" i="59"/>
  <c r="R74" i="59" s="1"/>
  <c r="Q37" i="59"/>
  <c r="R37" i="59" s="1"/>
  <c r="Q79" i="59"/>
  <c r="R79" i="59" s="1"/>
  <c r="Q73" i="59"/>
  <c r="R73" i="59" s="1"/>
  <c r="Q19" i="59"/>
  <c r="R19" i="59" s="1"/>
  <c r="W19" i="59" s="1"/>
  <c r="Q100" i="59"/>
  <c r="R100" i="59" s="1"/>
  <c r="Q89" i="59"/>
  <c r="R89" i="59" s="1"/>
  <c r="Q102" i="59"/>
  <c r="R102" i="59" s="1"/>
  <c r="Q81" i="59"/>
  <c r="R81" i="59" s="1"/>
  <c r="Q23" i="59"/>
  <c r="R23" i="59" s="1"/>
  <c r="Q133" i="59"/>
  <c r="R133" i="59" s="1"/>
  <c r="Q144" i="59"/>
  <c r="R144" i="59" s="1"/>
  <c r="Q141" i="59"/>
  <c r="R141" i="59" s="1"/>
  <c r="Q140" i="59"/>
  <c r="R140" i="59" s="1"/>
  <c r="Q113" i="59"/>
  <c r="R113" i="59" s="1"/>
  <c r="Q46" i="59"/>
  <c r="R46" i="59" s="1"/>
  <c r="Q112" i="59"/>
  <c r="R112" i="59" s="1"/>
  <c r="Q143" i="59"/>
  <c r="R143" i="59" s="1"/>
  <c r="Q18" i="59"/>
  <c r="R18" i="59" s="1"/>
  <c r="W18" i="59" s="1"/>
  <c r="Q91" i="59"/>
  <c r="R91" i="59" s="1"/>
  <c r="Q94" i="59"/>
  <c r="R94" i="59" s="1"/>
  <c r="Q54" i="59"/>
  <c r="R54" i="59" s="1"/>
  <c r="Q96" i="59"/>
  <c r="R96" i="59" s="1"/>
  <c r="Q122" i="59"/>
  <c r="R122" i="59" s="1"/>
  <c r="Q52" i="59"/>
  <c r="R52" i="59" s="1"/>
  <c r="Q120" i="59"/>
  <c r="R120" i="59" s="1"/>
  <c r="Q61" i="59"/>
  <c r="R61" i="59" s="1"/>
  <c r="Q77" i="59"/>
  <c r="R77" i="59" s="1"/>
  <c r="Q131" i="59"/>
  <c r="R131" i="59" s="1"/>
  <c r="Q63" i="59"/>
  <c r="R63" i="59" s="1"/>
  <c r="Q71" i="59"/>
  <c r="R71" i="59" s="1"/>
  <c r="Q134" i="59"/>
  <c r="R134" i="59" s="1"/>
  <c r="Q123" i="59"/>
  <c r="R123" i="59" s="1"/>
  <c r="Q75" i="59"/>
  <c r="R75" i="59" s="1"/>
  <c r="Q126" i="59"/>
  <c r="R126" i="59" s="1"/>
  <c r="Q26" i="59"/>
  <c r="R26" i="59" s="1"/>
  <c r="Q121" i="59"/>
  <c r="R121" i="59" s="1"/>
  <c r="Q104" i="59"/>
  <c r="R104" i="59" s="1"/>
  <c r="Q64" i="59"/>
  <c r="R64" i="59" s="1"/>
  <c r="Q33" i="59"/>
  <c r="R33" i="59" s="1"/>
  <c r="Q90" i="59"/>
  <c r="R90" i="59" s="1"/>
  <c r="Q132" i="59"/>
  <c r="R132" i="59" s="1"/>
  <c r="Q68" i="59"/>
  <c r="R68" i="59" s="1"/>
  <c r="Q44" i="59"/>
  <c r="R44" i="59" s="1"/>
  <c r="Q47" i="59"/>
  <c r="R47" i="59" s="1"/>
  <c r="Q88" i="59"/>
  <c r="R88" i="59" s="1"/>
  <c r="Q69" i="59"/>
  <c r="R69" i="59" s="1"/>
  <c r="Q60" i="59"/>
  <c r="R60" i="59" s="1"/>
  <c r="Q107" i="59"/>
  <c r="R107" i="59" s="1"/>
  <c r="Q22" i="59"/>
  <c r="R22" i="59" s="1"/>
  <c r="W22" i="59" s="1"/>
  <c r="Q59" i="59"/>
  <c r="R59" i="59" s="1"/>
  <c r="Q124" i="59"/>
  <c r="R124" i="59" s="1"/>
  <c r="Q118" i="59"/>
  <c r="R118" i="59" s="1"/>
  <c r="Q50" i="59"/>
  <c r="R50" i="59" s="1"/>
  <c r="Q48" i="59"/>
  <c r="R48" i="59" s="1"/>
  <c r="Q138" i="59"/>
  <c r="R138" i="59" s="1"/>
  <c r="Q45" i="59"/>
  <c r="R45" i="59" s="1"/>
  <c r="Q67" i="59"/>
  <c r="R67" i="59" s="1"/>
  <c r="Q49" i="59"/>
  <c r="R49" i="59" s="1"/>
  <c r="Q65" i="59"/>
  <c r="R65" i="59" s="1"/>
  <c r="Q82" i="59"/>
  <c r="R82" i="59" s="1"/>
  <c r="Q98" i="59"/>
  <c r="R98" i="59" s="1"/>
  <c r="Q56" i="59"/>
  <c r="R56" i="59" s="1"/>
  <c r="Q111" i="59"/>
  <c r="R111" i="59" s="1"/>
  <c r="Q114" i="59"/>
  <c r="R114" i="59" s="1"/>
  <c r="Q62" i="59"/>
  <c r="R62" i="59" s="1"/>
  <c r="Q136" i="59"/>
  <c r="R136" i="59" s="1"/>
  <c r="Q142" i="59"/>
  <c r="R142" i="59" s="1"/>
  <c r="Q115" i="59"/>
  <c r="R115" i="59" s="1"/>
  <c r="Q28" i="59"/>
  <c r="R28" i="59" s="1"/>
  <c r="Q38" i="59"/>
  <c r="R38" i="59" s="1"/>
  <c r="Q43" i="59"/>
  <c r="R43" i="59" s="1"/>
  <c r="Q36" i="59"/>
  <c r="R36" i="59" s="1"/>
  <c r="Q76" i="59"/>
  <c r="R76" i="59" s="1"/>
  <c r="Q80" i="59"/>
  <c r="R80" i="59" s="1"/>
  <c r="Q41" i="59"/>
  <c r="R41" i="59" s="1"/>
  <c r="Q78" i="59"/>
  <c r="R78" i="59" s="1"/>
  <c r="Q110" i="59"/>
  <c r="R110" i="59" s="1"/>
  <c r="Q135" i="59"/>
  <c r="R135" i="59" s="1"/>
  <c r="Q53" i="59"/>
  <c r="R53" i="59" s="1"/>
  <c r="N25" i="298"/>
  <c r="O25" i="298" s="1"/>
  <c r="AA26" i="298"/>
  <c r="AB25" i="298"/>
  <c r="L25" i="298"/>
  <c r="M25" i="298" s="1"/>
  <c r="AC25" i="298"/>
  <c r="Q70" i="59"/>
  <c r="R70" i="59" s="1"/>
  <c r="Q95" i="59"/>
  <c r="R95" i="59" s="1"/>
  <c r="Q117" i="59"/>
  <c r="R117" i="59" s="1"/>
  <c r="Q24" i="59"/>
  <c r="R24" i="59" s="1"/>
  <c r="Q93" i="59"/>
  <c r="R93" i="59" s="1"/>
  <c r="Q27" i="59"/>
  <c r="R27" i="59" s="1"/>
  <c r="Q92" i="59"/>
  <c r="R92" i="59" s="1"/>
  <c r="Q129" i="59"/>
  <c r="R129" i="59" s="1"/>
  <c r="Q109" i="59"/>
  <c r="R109" i="59" s="1"/>
  <c r="Q32" i="59"/>
  <c r="R32" i="59" s="1"/>
  <c r="Q116" i="59"/>
  <c r="R116" i="59" s="1"/>
  <c r="Q119" i="59"/>
  <c r="R119" i="59" s="1"/>
  <c r="Q29" i="59"/>
  <c r="R29" i="59" s="1"/>
  <c r="Q87" i="59"/>
  <c r="R87" i="59" s="1"/>
  <c r="Q40" i="59"/>
  <c r="R40" i="59" s="1"/>
  <c r="Q127" i="59"/>
  <c r="R127" i="59" s="1"/>
  <c r="Q51" i="59"/>
  <c r="R51" i="59" s="1"/>
  <c r="Q145" i="59"/>
  <c r="R145" i="59" s="1"/>
  <c r="Q99" i="59"/>
  <c r="R99" i="59" s="1"/>
  <c r="Q72" i="59"/>
  <c r="R72" i="59" s="1"/>
  <c r="Q105" i="59"/>
  <c r="R105" i="59" s="1"/>
  <c r="Q42" i="59"/>
  <c r="R42" i="59" s="1"/>
  <c r="Q58" i="59"/>
  <c r="R58" i="59" s="1"/>
  <c r="Q17" i="59"/>
  <c r="R17" i="59" s="1"/>
  <c r="W17" i="59" s="1"/>
  <c r="Q83" i="59"/>
  <c r="R83" i="59" s="1"/>
  <c r="Q103" i="59"/>
  <c r="R103" i="59" s="1"/>
  <c r="Q57" i="59"/>
  <c r="R57" i="59" s="1"/>
  <c r="Q25" i="59"/>
  <c r="R25" i="59" s="1"/>
  <c r="Q86" i="59"/>
  <c r="R86" i="59" s="1"/>
  <c r="Q106" i="59"/>
  <c r="R106" i="59" s="1"/>
  <c r="Q35" i="59"/>
  <c r="R35" i="59" s="1"/>
  <c r="Q34" i="59"/>
  <c r="R34" i="59" s="1"/>
  <c r="Q39" i="59"/>
  <c r="R39" i="59" s="1"/>
  <c r="AC25" i="297"/>
  <c r="AB25" i="297"/>
  <c r="L25" i="297"/>
  <c r="M25" i="297" s="1"/>
  <c r="N25" i="297"/>
  <c r="O25" i="297" s="1"/>
  <c r="AA26" i="297"/>
  <c r="U22" i="59"/>
  <c r="T23" i="59"/>
  <c r="Z85" i="3"/>
  <c r="W146" i="3"/>
  <c r="X146" i="3" s="1"/>
  <c r="W149" i="3"/>
  <c r="X149" i="3" s="1"/>
  <c r="W138" i="3"/>
  <c r="X138" i="3" s="1"/>
  <c r="W71" i="3"/>
  <c r="X71" i="3" s="1"/>
  <c r="W34" i="3"/>
  <c r="X34" i="3" s="1"/>
  <c r="W58" i="3"/>
  <c r="X58" i="3" s="1"/>
  <c r="W44" i="3"/>
  <c r="X44" i="3" s="1"/>
  <c r="W135" i="3"/>
  <c r="X135" i="3" s="1"/>
  <c r="W148" i="3"/>
  <c r="X148" i="3" s="1"/>
  <c r="W132" i="3"/>
  <c r="X132" i="3" s="1"/>
  <c r="W124" i="3"/>
  <c r="X124" i="3" s="1"/>
  <c r="W116" i="3"/>
  <c r="X116" i="3" s="1"/>
  <c r="W108" i="3"/>
  <c r="X108" i="3" s="1"/>
  <c r="W100" i="3"/>
  <c r="X100" i="3" s="1"/>
  <c r="W63" i="3"/>
  <c r="X63" i="3" s="1"/>
  <c r="W55" i="3"/>
  <c r="X55" i="3" s="1"/>
  <c r="W47" i="3"/>
  <c r="X47" i="3" s="1"/>
  <c r="W39" i="3"/>
  <c r="X39" i="3" s="1"/>
  <c r="W31" i="3"/>
  <c r="X31" i="3" s="1"/>
  <c r="W23" i="3"/>
  <c r="X23" i="3" s="1"/>
  <c r="W48" i="3"/>
  <c r="X48" i="3" s="1"/>
  <c r="W28" i="3"/>
  <c r="X28" i="3" s="1"/>
  <c r="W53" i="3"/>
  <c r="X53" i="3" s="1"/>
  <c r="W29" i="3"/>
  <c r="X29" i="3" s="1"/>
  <c r="W139" i="3"/>
  <c r="X139" i="3" s="1"/>
  <c r="W131" i="3"/>
  <c r="X131" i="3" s="1"/>
  <c r="W123" i="3"/>
  <c r="X123" i="3" s="1"/>
  <c r="W115" i="3"/>
  <c r="X115" i="3" s="1"/>
  <c r="W107" i="3"/>
  <c r="X107" i="3" s="1"/>
  <c r="W99" i="3"/>
  <c r="X99" i="3" s="1"/>
  <c r="W144" i="3"/>
  <c r="X144" i="3" s="1"/>
  <c r="W136" i="3"/>
  <c r="X136" i="3" s="1"/>
  <c r="W128" i="3"/>
  <c r="X128" i="3" s="1"/>
  <c r="W120" i="3"/>
  <c r="X120" i="3" s="1"/>
  <c r="W112" i="3"/>
  <c r="X112" i="3" s="1"/>
  <c r="W104" i="3"/>
  <c r="X104" i="3" s="1"/>
  <c r="W96" i="3"/>
  <c r="X96" i="3" s="1"/>
  <c r="W59" i="3"/>
  <c r="X59" i="3" s="1"/>
  <c r="W51" i="3"/>
  <c r="X51" i="3" s="1"/>
  <c r="W43" i="3"/>
  <c r="X43" i="3" s="1"/>
  <c r="W35" i="3"/>
  <c r="X35" i="3" s="1"/>
  <c r="W27" i="3"/>
  <c r="X27" i="3" s="1"/>
  <c r="W66" i="3"/>
  <c r="X66" i="3" s="1"/>
  <c r="W36" i="3"/>
  <c r="X36" i="3" s="1"/>
  <c r="W137" i="3"/>
  <c r="X137" i="3" s="1"/>
  <c r="W134" i="3"/>
  <c r="X134" i="3" s="1"/>
  <c r="W126" i="3"/>
  <c r="X126" i="3" s="1"/>
  <c r="W118" i="3"/>
  <c r="X118" i="3" s="1"/>
  <c r="W110" i="3"/>
  <c r="X110" i="3" s="1"/>
  <c r="W102" i="3"/>
  <c r="X102" i="3" s="1"/>
  <c r="W57" i="3"/>
  <c r="X57" i="3" s="1"/>
  <c r="W49" i="3"/>
  <c r="X49" i="3" s="1"/>
  <c r="W41" i="3"/>
  <c r="X41" i="3" s="1"/>
  <c r="W33" i="3"/>
  <c r="X33" i="3" s="1"/>
  <c r="W25" i="3"/>
  <c r="X25" i="3" s="1"/>
  <c r="W40" i="3"/>
  <c r="X40" i="3" s="1"/>
  <c r="W145" i="3"/>
  <c r="X145" i="3" s="1"/>
  <c r="W83" i="3"/>
  <c r="X83" i="3" s="1"/>
  <c r="W81" i="3"/>
  <c r="X81" i="3" s="1"/>
  <c r="W72" i="3"/>
  <c r="X72" i="3" s="1"/>
  <c r="W56" i="3"/>
  <c r="X56" i="3" s="1"/>
  <c r="W32" i="3"/>
  <c r="X32" i="3" s="1"/>
  <c r="W80" i="3"/>
  <c r="X80" i="3" s="1"/>
  <c r="W147" i="3"/>
  <c r="X147" i="3" s="1"/>
  <c r="N20" i="3"/>
  <c r="O20" i="3" s="1"/>
  <c r="L20" i="3"/>
  <c r="M20" i="3" s="1"/>
  <c r="AB20" i="3"/>
  <c r="W84" i="3"/>
  <c r="X84" i="3" s="1"/>
  <c r="W87" i="3"/>
  <c r="X87" i="3" s="1"/>
  <c r="W61" i="3"/>
  <c r="X61" i="3" s="1"/>
  <c r="W37" i="3"/>
  <c r="X37" i="3" s="1"/>
  <c r="W52" i="3"/>
  <c r="X52" i="3" s="1"/>
  <c r="W143" i="3"/>
  <c r="X143" i="3" s="1"/>
  <c r="W127" i="3"/>
  <c r="X127" i="3" s="1"/>
  <c r="W119" i="3"/>
  <c r="X119" i="3" s="1"/>
  <c r="W111" i="3"/>
  <c r="X111" i="3" s="1"/>
  <c r="W103" i="3"/>
  <c r="X103" i="3" s="1"/>
  <c r="W140" i="3"/>
  <c r="X140" i="3" s="1"/>
  <c r="W64" i="3"/>
  <c r="X64" i="3" s="1"/>
  <c r="AA21" i="3"/>
  <c r="W141" i="3"/>
  <c r="X141" i="3" s="1"/>
  <c r="W133" i="3"/>
  <c r="X133" i="3" s="1"/>
  <c r="W125" i="3"/>
  <c r="X125" i="3" s="1"/>
  <c r="W117" i="3"/>
  <c r="X117" i="3" s="1"/>
  <c r="W109" i="3"/>
  <c r="X109" i="3" s="1"/>
  <c r="W101" i="3"/>
  <c r="X101" i="3" s="1"/>
  <c r="W130" i="3"/>
  <c r="X130" i="3" s="1"/>
  <c r="W122" i="3"/>
  <c r="X122" i="3" s="1"/>
  <c r="W114" i="3"/>
  <c r="X114" i="3" s="1"/>
  <c r="W106" i="3"/>
  <c r="X106" i="3" s="1"/>
  <c r="W98" i="3"/>
  <c r="X98" i="3" s="1"/>
  <c r="W92" i="3"/>
  <c r="X92" i="3" s="1"/>
  <c r="W88" i="3"/>
  <c r="X88" i="3" s="1"/>
  <c r="W95" i="3"/>
  <c r="X95" i="3" s="1"/>
  <c r="W78" i="3"/>
  <c r="X78" i="3" s="1"/>
  <c r="W54" i="3"/>
  <c r="X54" i="3" s="1"/>
  <c r="W42" i="3"/>
  <c r="X42" i="3" s="1"/>
  <c r="W30" i="3"/>
  <c r="X30" i="3" s="1"/>
  <c r="W24" i="3"/>
  <c r="X24" i="3" s="1"/>
  <c r="W79" i="3"/>
  <c r="X79" i="3" s="1"/>
  <c r="W65" i="3"/>
  <c r="X65" i="3" s="1"/>
  <c r="W74" i="3"/>
  <c r="X74" i="3" s="1"/>
  <c r="W94" i="3"/>
  <c r="X94" i="3" s="1"/>
  <c r="W90" i="3"/>
  <c r="X90" i="3" s="1"/>
  <c r="W86" i="3"/>
  <c r="X86" i="3" s="1"/>
  <c r="W77" i="3"/>
  <c r="X77" i="3" s="1"/>
  <c r="W70" i="3"/>
  <c r="X70" i="3" s="1"/>
  <c r="W62" i="3"/>
  <c r="X62" i="3" s="1"/>
  <c r="W50" i="3"/>
  <c r="X50" i="3" s="1"/>
  <c r="W38" i="3"/>
  <c r="X38" i="3" s="1"/>
  <c r="W26" i="3"/>
  <c r="X26" i="3" s="1"/>
  <c r="W21" i="3"/>
  <c r="X21" i="3" s="1"/>
  <c r="AC21" i="3" s="1"/>
  <c r="W20" i="3"/>
  <c r="X20" i="3" s="1"/>
  <c r="AC20" i="3" s="1"/>
  <c r="W76" i="3"/>
  <c r="X76" i="3" s="1"/>
  <c r="W60" i="3"/>
  <c r="X60" i="3" s="1"/>
  <c r="W75" i="3"/>
  <c r="X75" i="3" s="1"/>
  <c r="W45" i="3"/>
  <c r="X45" i="3" s="1"/>
  <c r="W129" i="3"/>
  <c r="X129" i="3" s="1"/>
  <c r="W121" i="3"/>
  <c r="X121" i="3" s="1"/>
  <c r="W113" i="3"/>
  <c r="X113" i="3" s="1"/>
  <c r="W105" i="3"/>
  <c r="X105" i="3" s="1"/>
  <c r="W97" i="3"/>
  <c r="X97" i="3" s="1"/>
  <c r="W142" i="3"/>
  <c r="X142" i="3" s="1"/>
  <c r="W93" i="3"/>
  <c r="X93" i="3" s="1"/>
  <c r="W89" i="3"/>
  <c r="X89" i="3" s="1"/>
  <c r="W85" i="3"/>
  <c r="X85" i="3" s="1"/>
  <c r="W73" i="3"/>
  <c r="X73" i="3" s="1"/>
  <c r="W69" i="3"/>
  <c r="X69" i="3" s="1"/>
  <c r="W46" i="3"/>
  <c r="X46" i="3" s="1"/>
  <c r="W22" i="3"/>
  <c r="X22" i="3" s="1"/>
  <c r="W82" i="3"/>
  <c r="X82" i="3" s="1"/>
  <c r="W68" i="3"/>
  <c r="X68" i="3" s="1"/>
  <c r="W91" i="3"/>
  <c r="X91" i="3" s="1"/>
  <c r="W67" i="3"/>
  <c r="X67" i="3" s="1"/>
  <c r="X72" i="459"/>
  <c r="AA29" i="467" l="1"/>
  <c r="AB28" i="467"/>
  <c r="L28" i="467"/>
  <c r="M28" i="467" s="1"/>
  <c r="AC28" i="467"/>
  <c r="N28" i="467"/>
  <c r="O28" i="467" s="1"/>
  <c r="T27" i="463"/>
  <c r="U26" i="463"/>
  <c r="W26" i="463"/>
  <c r="N28" i="461"/>
  <c r="O28" i="461" s="1"/>
  <c r="AA29" i="461"/>
  <c r="AB28" i="461"/>
  <c r="L28" i="461"/>
  <c r="M28" i="461" s="1"/>
  <c r="AC28" i="461"/>
  <c r="AA30" i="451"/>
  <c r="L29" i="451"/>
  <c r="M29" i="451" s="1"/>
  <c r="AB29" i="451"/>
  <c r="N29" i="451"/>
  <c r="O29" i="451" s="1"/>
  <c r="AC29" i="451"/>
  <c r="N28" i="455"/>
  <c r="O28" i="455" s="1"/>
  <c r="AB28" i="455"/>
  <c r="L28" i="455"/>
  <c r="M28" i="455" s="1"/>
  <c r="AA29" i="455"/>
  <c r="AC28" i="455"/>
  <c r="N28" i="462"/>
  <c r="O28" i="462" s="1"/>
  <c r="AB28" i="462"/>
  <c r="L28" i="462"/>
  <c r="M28" i="462" s="1"/>
  <c r="AA29" i="462"/>
  <c r="AC28" i="462"/>
  <c r="U26" i="453"/>
  <c r="T27" i="453"/>
  <c r="W26" i="453"/>
  <c r="U25" i="469"/>
  <c r="T26" i="469"/>
  <c r="W25" i="469"/>
  <c r="U25" i="464"/>
  <c r="T26" i="464"/>
  <c r="W25" i="464"/>
  <c r="T91" i="459"/>
  <c r="U90" i="459"/>
  <c r="W90" i="459"/>
  <c r="T28" i="468"/>
  <c r="U27" i="468"/>
  <c r="W27" i="468"/>
  <c r="AA30" i="450"/>
  <c r="L29" i="450"/>
  <c r="M29" i="450" s="1"/>
  <c r="AB29" i="450"/>
  <c r="N29" i="450"/>
  <c r="O29" i="450" s="1"/>
  <c r="AC29" i="450"/>
  <c r="U26" i="458"/>
  <c r="T27" i="458"/>
  <c r="W26" i="458"/>
  <c r="AB28" i="456"/>
  <c r="L28" i="456"/>
  <c r="M28" i="456" s="1"/>
  <c r="N28" i="456"/>
  <c r="O28" i="456" s="1"/>
  <c r="AA29" i="456"/>
  <c r="AC28" i="456"/>
  <c r="N29" i="466"/>
  <c r="O29" i="466" s="1"/>
  <c r="AA30" i="466"/>
  <c r="AB29" i="466"/>
  <c r="L29" i="466"/>
  <c r="M29" i="466" s="1"/>
  <c r="AC29" i="466"/>
  <c r="AB30" i="465"/>
  <c r="L30" i="465"/>
  <c r="M30" i="465" s="1"/>
  <c r="N30" i="465"/>
  <c r="O30" i="465" s="1"/>
  <c r="AA31" i="465"/>
  <c r="AC30" i="465"/>
  <c r="N29" i="457"/>
  <c r="O29" i="457" s="1"/>
  <c r="L29" i="457"/>
  <c r="M29" i="457" s="1"/>
  <c r="AA30" i="457"/>
  <c r="AB29" i="457"/>
  <c r="AC29" i="457"/>
  <c r="U25" i="454"/>
  <c r="T26" i="454"/>
  <c r="W25" i="454"/>
  <c r="AA30" i="452"/>
  <c r="L29" i="452"/>
  <c r="M29" i="452" s="1"/>
  <c r="AB29" i="452"/>
  <c r="N29" i="452"/>
  <c r="O29" i="452" s="1"/>
  <c r="AC29" i="452"/>
  <c r="AB30" i="460"/>
  <c r="AA31" i="460"/>
  <c r="L30" i="460"/>
  <c r="M30" i="460" s="1"/>
  <c r="N30" i="460"/>
  <c r="O30" i="460" s="1"/>
  <c r="AC30" i="460"/>
  <c r="N29" i="447"/>
  <c r="O29" i="447" s="1"/>
  <c r="AA30" i="447"/>
  <c r="AB29" i="447"/>
  <c r="L29" i="447"/>
  <c r="M29" i="447" s="1"/>
  <c r="AC29" i="447"/>
  <c r="U25" i="449"/>
  <c r="T26" i="449"/>
  <c r="W25" i="449"/>
  <c r="AB30" i="446"/>
  <c r="L30" i="446"/>
  <c r="M30" i="446" s="1"/>
  <c r="N30" i="446"/>
  <c r="O30" i="446" s="1"/>
  <c r="AA31" i="446"/>
  <c r="AC30" i="446"/>
  <c r="U26" i="448"/>
  <c r="T27" i="448"/>
  <c r="W26" i="448"/>
  <c r="AB29" i="445"/>
  <c r="L29" i="445"/>
  <c r="M29" i="445" s="1"/>
  <c r="N29" i="445"/>
  <c r="O29" i="445" s="1"/>
  <c r="AA30" i="445"/>
  <c r="AC29" i="445"/>
  <c r="U26" i="444"/>
  <c r="T27" i="444"/>
  <c r="W26" i="444"/>
  <c r="AA30" i="441"/>
  <c r="AB29" i="441"/>
  <c r="L29" i="441"/>
  <c r="M29" i="441" s="1"/>
  <c r="N29" i="441"/>
  <c r="O29" i="441" s="1"/>
  <c r="AC29" i="441"/>
  <c r="N29" i="440"/>
  <c r="O29" i="440" s="1"/>
  <c r="AB29" i="440"/>
  <c r="AA30" i="440"/>
  <c r="L29" i="440"/>
  <c r="M29" i="440" s="1"/>
  <c r="AC29" i="440"/>
  <c r="T29" i="443"/>
  <c r="U28" i="443"/>
  <c r="W28" i="443"/>
  <c r="N29" i="442"/>
  <c r="O29" i="442" s="1"/>
  <c r="AB29" i="442"/>
  <c r="L29" i="442"/>
  <c r="M29" i="442" s="1"/>
  <c r="AA30" i="442"/>
  <c r="AC29" i="442"/>
  <c r="N28" i="436"/>
  <c r="O28" i="436" s="1"/>
  <c r="AB28" i="436"/>
  <c r="L28" i="436"/>
  <c r="M28" i="436" s="1"/>
  <c r="AA29" i="436"/>
  <c r="AC28" i="436"/>
  <c r="N29" i="435"/>
  <c r="O29" i="435" s="1"/>
  <c r="AB29" i="435"/>
  <c r="AA30" i="435"/>
  <c r="L29" i="435"/>
  <c r="M29" i="435" s="1"/>
  <c r="AC29" i="435"/>
  <c r="N29" i="437"/>
  <c r="O29" i="437" s="1"/>
  <c r="AA30" i="437"/>
  <c r="AB29" i="437"/>
  <c r="L29" i="437"/>
  <c r="M29" i="437" s="1"/>
  <c r="AC29" i="437"/>
  <c r="U27" i="439"/>
  <c r="T28" i="439"/>
  <c r="W27" i="439"/>
  <c r="T27" i="438"/>
  <c r="U26" i="438"/>
  <c r="W26" i="438"/>
  <c r="T49" i="434"/>
  <c r="U48" i="434"/>
  <c r="W48" i="434"/>
  <c r="N28" i="431"/>
  <c r="O28" i="431" s="1"/>
  <c r="AB28" i="431"/>
  <c r="AA29" i="431"/>
  <c r="L28" i="431"/>
  <c r="M28" i="431" s="1"/>
  <c r="AC28" i="431"/>
  <c r="N28" i="432"/>
  <c r="O28" i="432" s="1"/>
  <c r="L28" i="432"/>
  <c r="M28" i="432" s="1"/>
  <c r="AA29" i="432"/>
  <c r="AB28" i="432"/>
  <c r="AC28" i="432"/>
  <c r="N28" i="430"/>
  <c r="O28" i="430" s="1"/>
  <c r="AB28" i="430"/>
  <c r="L28" i="430"/>
  <c r="M28" i="430" s="1"/>
  <c r="AA29" i="430"/>
  <c r="AC28" i="430"/>
  <c r="T27" i="433"/>
  <c r="U26" i="433"/>
  <c r="W26" i="433"/>
  <c r="W44" i="299"/>
  <c r="U44" i="299"/>
  <c r="T45" i="299"/>
  <c r="W45" i="299" s="1"/>
  <c r="L26" i="298"/>
  <c r="M26" i="298" s="1"/>
  <c r="AB26" i="298"/>
  <c r="AA27" i="298"/>
  <c r="N26" i="298"/>
  <c r="O26" i="298" s="1"/>
  <c r="AC26" i="298"/>
  <c r="N26" i="297"/>
  <c r="O26" i="297" s="1"/>
  <c r="AA27" i="297"/>
  <c r="AB26" i="297"/>
  <c r="AC26" i="297"/>
  <c r="L26" i="297"/>
  <c r="M26" i="297" s="1"/>
  <c r="U23" i="59"/>
  <c r="T24" i="59"/>
  <c r="W23" i="59"/>
  <c r="N21" i="3"/>
  <c r="O21" i="3" s="1"/>
  <c r="AA22" i="3"/>
  <c r="AC22" i="3" s="1"/>
  <c r="AB21" i="3"/>
  <c r="L21" i="3"/>
  <c r="M21" i="3" s="1"/>
  <c r="X71" i="459"/>
  <c r="AA30" i="467" l="1"/>
  <c r="AB29" i="467"/>
  <c r="AC29" i="467"/>
  <c r="L29" i="467"/>
  <c r="M29" i="467" s="1"/>
  <c r="N29" i="467"/>
  <c r="O29" i="467" s="1"/>
  <c r="T28" i="463"/>
  <c r="U27" i="463"/>
  <c r="W27" i="463"/>
  <c r="U26" i="454"/>
  <c r="T27" i="454"/>
  <c r="W26" i="454"/>
  <c r="AB30" i="457"/>
  <c r="N30" i="457"/>
  <c r="O30" i="457" s="1"/>
  <c r="L30" i="457"/>
  <c r="M30" i="457" s="1"/>
  <c r="AA31" i="457"/>
  <c r="AC30" i="457"/>
  <c r="AA30" i="456"/>
  <c r="L29" i="456"/>
  <c r="M29" i="456" s="1"/>
  <c r="AB29" i="456"/>
  <c r="N29" i="456"/>
  <c r="O29" i="456" s="1"/>
  <c r="AC29" i="456"/>
  <c r="U27" i="458"/>
  <c r="T28" i="458"/>
  <c r="W27" i="458"/>
  <c r="U91" i="459"/>
  <c r="T92" i="459"/>
  <c r="W91" i="459"/>
  <c r="U27" i="453"/>
  <c r="T28" i="453"/>
  <c r="W27" i="453"/>
  <c r="AA30" i="455"/>
  <c r="L29" i="455"/>
  <c r="M29" i="455" s="1"/>
  <c r="AB29" i="455"/>
  <c r="N29" i="455"/>
  <c r="O29" i="455" s="1"/>
  <c r="AC29" i="455"/>
  <c r="AB31" i="460"/>
  <c r="L31" i="460"/>
  <c r="M31" i="460" s="1"/>
  <c r="N31" i="460"/>
  <c r="O31" i="460" s="1"/>
  <c r="AA32" i="460"/>
  <c r="AC31" i="460"/>
  <c r="AB30" i="466"/>
  <c r="N30" i="466"/>
  <c r="O30" i="466" s="1"/>
  <c r="L30" i="466"/>
  <c r="M30" i="466" s="1"/>
  <c r="AA31" i="466"/>
  <c r="AC30" i="466"/>
  <c r="T29" i="468"/>
  <c r="U28" i="468"/>
  <c r="W28" i="468"/>
  <c r="U26" i="464"/>
  <c r="T27" i="464"/>
  <c r="W26" i="464"/>
  <c r="AB30" i="452"/>
  <c r="L30" i="452"/>
  <c r="M30" i="452" s="1"/>
  <c r="N30" i="452"/>
  <c r="O30" i="452" s="1"/>
  <c r="AA31" i="452"/>
  <c r="AC30" i="452"/>
  <c r="AA32" i="465"/>
  <c r="L31" i="465"/>
  <c r="M31" i="465" s="1"/>
  <c r="AB31" i="465"/>
  <c r="N31" i="465"/>
  <c r="O31" i="465" s="1"/>
  <c r="AC31" i="465"/>
  <c r="AB30" i="450"/>
  <c r="L30" i="450"/>
  <c r="M30" i="450" s="1"/>
  <c r="N30" i="450"/>
  <c r="O30" i="450" s="1"/>
  <c r="AA31" i="450"/>
  <c r="AC30" i="450"/>
  <c r="AB29" i="461"/>
  <c r="L29" i="461"/>
  <c r="M29" i="461" s="1"/>
  <c r="N29" i="461"/>
  <c r="O29" i="461" s="1"/>
  <c r="AA30" i="461"/>
  <c r="AC29" i="461"/>
  <c r="U26" i="469"/>
  <c r="T27" i="469"/>
  <c r="W26" i="469"/>
  <c r="N29" i="462"/>
  <c r="O29" i="462" s="1"/>
  <c r="AA30" i="462"/>
  <c r="L29" i="462"/>
  <c r="M29" i="462" s="1"/>
  <c r="AB29" i="462"/>
  <c r="AC29" i="462"/>
  <c r="N30" i="451"/>
  <c r="O30" i="451" s="1"/>
  <c r="AB30" i="451"/>
  <c r="L30" i="451"/>
  <c r="M30" i="451" s="1"/>
  <c r="AA31" i="451"/>
  <c r="AC30" i="451"/>
  <c r="U26" i="449"/>
  <c r="T27" i="449"/>
  <c r="W26" i="449"/>
  <c r="U27" i="448"/>
  <c r="T28" i="448"/>
  <c r="W27" i="448"/>
  <c r="AB30" i="445"/>
  <c r="L30" i="445"/>
  <c r="M30" i="445" s="1"/>
  <c r="N30" i="445"/>
  <c r="O30" i="445" s="1"/>
  <c r="AA31" i="445"/>
  <c r="AC30" i="445"/>
  <c r="AA32" i="446"/>
  <c r="AB31" i="446"/>
  <c r="L31" i="446"/>
  <c r="M31" i="446" s="1"/>
  <c r="N31" i="446"/>
  <c r="O31" i="446" s="1"/>
  <c r="AC31" i="446"/>
  <c r="AB30" i="447"/>
  <c r="L30" i="447"/>
  <c r="M30" i="447" s="1"/>
  <c r="N30" i="447"/>
  <c r="O30" i="447" s="1"/>
  <c r="AA31" i="447"/>
  <c r="AC30" i="447"/>
  <c r="N30" i="442"/>
  <c r="O30" i="442" s="1"/>
  <c r="AB30" i="442"/>
  <c r="L30" i="442"/>
  <c r="M30" i="442" s="1"/>
  <c r="AA31" i="442"/>
  <c r="AC30" i="442"/>
  <c r="N30" i="441"/>
  <c r="O30" i="441" s="1"/>
  <c r="AA31" i="441"/>
  <c r="AB30" i="441"/>
  <c r="L30" i="441"/>
  <c r="M30" i="441" s="1"/>
  <c r="AC30" i="441"/>
  <c r="N30" i="440"/>
  <c r="O30" i="440" s="1"/>
  <c r="AB30" i="440"/>
  <c r="L30" i="440"/>
  <c r="M30" i="440" s="1"/>
  <c r="AA31" i="440"/>
  <c r="AC30" i="440"/>
  <c r="T30" i="443"/>
  <c r="U29" i="443"/>
  <c r="W29" i="443"/>
  <c r="U27" i="444"/>
  <c r="T28" i="444"/>
  <c r="W27" i="444"/>
  <c r="N30" i="435"/>
  <c r="O30" i="435" s="1"/>
  <c r="AB30" i="435"/>
  <c r="L30" i="435"/>
  <c r="M30" i="435" s="1"/>
  <c r="AA31" i="435"/>
  <c r="AC30" i="435"/>
  <c r="N29" i="436"/>
  <c r="O29" i="436" s="1"/>
  <c r="L29" i="436"/>
  <c r="M29" i="436" s="1"/>
  <c r="AB29" i="436"/>
  <c r="AA30" i="436"/>
  <c r="AC29" i="436"/>
  <c r="N30" i="437"/>
  <c r="O30" i="437" s="1"/>
  <c r="AB30" i="437"/>
  <c r="L30" i="437"/>
  <c r="M30" i="437" s="1"/>
  <c r="AA31" i="437"/>
  <c r="AC30" i="437"/>
  <c r="T28" i="438"/>
  <c r="U27" i="438"/>
  <c r="W27" i="438"/>
  <c r="U28" i="439"/>
  <c r="T29" i="439"/>
  <c r="W28" i="439"/>
  <c r="N29" i="430"/>
  <c r="O29" i="430" s="1"/>
  <c r="AA30" i="430"/>
  <c r="AB29" i="430"/>
  <c r="L29" i="430"/>
  <c r="M29" i="430" s="1"/>
  <c r="AC29" i="430"/>
  <c r="N29" i="432"/>
  <c r="O29" i="432" s="1"/>
  <c r="AB29" i="432"/>
  <c r="L29" i="432"/>
  <c r="M29" i="432" s="1"/>
  <c r="AA30" i="432"/>
  <c r="AC29" i="432"/>
  <c r="N29" i="431"/>
  <c r="O29" i="431" s="1"/>
  <c r="AB29" i="431"/>
  <c r="L29" i="431"/>
  <c r="M29" i="431" s="1"/>
  <c r="AA30" i="431"/>
  <c r="AC29" i="431"/>
  <c r="T28" i="433"/>
  <c r="U27" i="433"/>
  <c r="W27" i="433"/>
  <c r="T50" i="434"/>
  <c r="U49" i="434"/>
  <c r="W49" i="434"/>
  <c r="U45" i="299"/>
  <c r="T46" i="299"/>
  <c r="AB27" i="298"/>
  <c r="AC27" i="298"/>
  <c r="AA28" i="298"/>
  <c r="L27" i="298"/>
  <c r="M27" i="298" s="1"/>
  <c r="N27" i="298"/>
  <c r="O27" i="298" s="1"/>
  <c r="L27" i="297"/>
  <c r="M27" i="297" s="1"/>
  <c r="N27" i="297"/>
  <c r="O27" i="297" s="1"/>
  <c r="AB27" i="297"/>
  <c r="AA28" i="297"/>
  <c r="AC27" i="297"/>
  <c r="U24" i="59"/>
  <c r="T25" i="59"/>
  <c r="W24" i="59"/>
  <c r="N22" i="3"/>
  <c r="O22" i="3" s="1"/>
  <c r="AB22" i="3"/>
  <c r="AA23" i="3"/>
  <c r="L22" i="3"/>
  <c r="M22" i="3" s="1"/>
  <c r="X70" i="459"/>
  <c r="L30" i="467" l="1"/>
  <c r="M30" i="467" s="1"/>
  <c r="AB30" i="467"/>
  <c r="AA31" i="467"/>
  <c r="N30" i="467"/>
  <c r="O30" i="467" s="1"/>
  <c r="AC30" i="467"/>
  <c r="T29" i="463"/>
  <c r="U28" i="463"/>
  <c r="W28" i="463"/>
  <c r="AB30" i="462"/>
  <c r="L30" i="462"/>
  <c r="M30" i="462" s="1"/>
  <c r="N30" i="462"/>
  <c r="O30" i="462" s="1"/>
  <c r="AA31" i="462"/>
  <c r="AC30" i="462"/>
  <c r="AA32" i="452"/>
  <c r="L31" i="452"/>
  <c r="M31" i="452" s="1"/>
  <c r="AB31" i="452"/>
  <c r="N31" i="452"/>
  <c r="O31" i="452" s="1"/>
  <c r="AC31" i="452"/>
  <c r="AB31" i="466"/>
  <c r="L31" i="466"/>
  <c r="M31" i="466" s="1"/>
  <c r="N31" i="466"/>
  <c r="O31" i="466" s="1"/>
  <c r="AA32" i="466"/>
  <c r="AC31" i="466"/>
  <c r="AA32" i="451"/>
  <c r="L31" i="451"/>
  <c r="M31" i="451" s="1"/>
  <c r="AB31" i="451"/>
  <c r="N31" i="451"/>
  <c r="O31" i="451" s="1"/>
  <c r="AC31" i="451"/>
  <c r="N30" i="461"/>
  <c r="O30" i="461" s="1"/>
  <c r="AB30" i="461"/>
  <c r="L30" i="461"/>
  <c r="M30" i="461" s="1"/>
  <c r="AA31" i="461"/>
  <c r="AC30" i="461"/>
  <c r="AB32" i="460"/>
  <c r="AA33" i="460"/>
  <c r="L32" i="460"/>
  <c r="M32" i="460" s="1"/>
  <c r="N32" i="460"/>
  <c r="O32" i="460" s="1"/>
  <c r="AC32" i="460"/>
  <c r="AB30" i="455"/>
  <c r="L30" i="455"/>
  <c r="M30" i="455" s="1"/>
  <c r="N30" i="455"/>
  <c r="O30" i="455" s="1"/>
  <c r="AA31" i="455"/>
  <c r="AC30" i="455"/>
  <c r="U28" i="458"/>
  <c r="T29" i="458"/>
  <c r="W28" i="458"/>
  <c r="AB31" i="457"/>
  <c r="L31" i="457"/>
  <c r="M31" i="457" s="1"/>
  <c r="N31" i="457"/>
  <c r="O31" i="457" s="1"/>
  <c r="AA32" i="457"/>
  <c r="AC31" i="457"/>
  <c r="AA32" i="450"/>
  <c r="L31" i="450"/>
  <c r="M31" i="450" s="1"/>
  <c r="AB31" i="450"/>
  <c r="N31" i="450"/>
  <c r="O31" i="450" s="1"/>
  <c r="AC31" i="450"/>
  <c r="N32" i="465"/>
  <c r="O32" i="465" s="1"/>
  <c r="AB32" i="465"/>
  <c r="L32" i="465"/>
  <c r="M32" i="465" s="1"/>
  <c r="AA33" i="465"/>
  <c r="AC32" i="465"/>
  <c r="U27" i="464"/>
  <c r="T28" i="464"/>
  <c r="W27" i="464"/>
  <c r="T30" i="468"/>
  <c r="U29" i="468"/>
  <c r="W29" i="468"/>
  <c r="T93" i="459"/>
  <c r="U92" i="459"/>
  <c r="W92" i="459"/>
  <c r="U27" i="454"/>
  <c r="T28" i="454"/>
  <c r="W27" i="454"/>
  <c r="U27" i="469"/>
  <c r="T28" i="469"/>
  <c r="W27" i="469"/>
  <c r="U28" i="453"/>
  <c r="T29" i="453"/>
  <c r="W28" i="453"/>
  <c r="N30" i="456"/>
  <c r="O30" i="456" s="1"/>
  <c r="AB30" i="456"/>
  <c r="L30" i="456"/>
  <c r="M30" i="456" s="1"/>
  <c r="AA31" i="456"/>
  <c r="AC30" i="456"/>
  <c r="AB31" i="447"/>
  <c r="L31" i="447"/>
  <c r="M31" i="447" s="1"/>
  <c r="N31" i="447"/>
  <c r="O31" i="447" s="1"/>
  <c r="AA32" i="447"/>
  <c r="AC31" i="447"/>
  <c r="N32" i="446"/>
  <c r="O32" i="446" s="1"/>
  <c r="L32" i="446"/>
  <c r="M32" i="446" s="1"/>
  <c r="AB32" i="446"/>
  <c r="AA33" i="446"/>
  <c r="AC32" i="446"/>
  <c r="N31" i="445"/>
  <c r="O31" i="445" s="1"/>
  <c r="L31" i="445"/>
  <c r="M31" i="445" s="1"/>
  <c r="AA32" i="445"/>
  <c r="AB31" i="445"/>
  <c r="AC31" i="445"/>
  <c r="U27" i="449"/>
  <c r="T28" i="449"/>
  <c r="W27" i="449"/>
  <c r="U28" i="448"/>
  <c r="T29" i="448"/>
  <c r="W28" i="448"/>
  <c r="U28" i="444"/>
  <c r="T29" i="444"/>
  <c r="W28" i="444"/>
  <c r="T31" i="443"/>
  <c r="U30" i="443"/>
  <c r="W30" i="443"/>
  <c r="AB31" i="442"/>
  <c r="L31" i="442"/>
  <c r="M31" i="442" s="1"/>
  <c r="N31" i="442"/>
  <c r="O31" i="442" s="1"/>
  <c r="AA32" i="442"/>
  <c r="AC31" i="442"/>
  <c r="N31" i="441"/>
  <c r="O31" i="441" s="1"/>
  <c r="AB31" i="441"/>
  <c r="L31" i="441"/>
  <c r="M31" i="441" s="1"/>
  <c r="AA32" i="441"/>
  <c r="AC31" i="441"/>
  <c r="AB31" i="440"/>
  <c r="L31" i="440"/>
  <c r="M31" i="440" s="1"/>
  <c r="N31" i="440"/>
  <c r="O31" i="440" s="1"/>
  <c r="AA32" i="440"/>
  <c r="AC31" i="440"/>
  <c r="U29" i="439"/>
  <c r="T30" i="439"/>
  <c r="W29" i="439"/>
  <c r="T29" i="438"/>
  <c r="U28" i="438"/>
  <c r="W28" i="438"/>
  <c r="AB31" i="435"/>
  <c r="L31" i="435"/>
  <c r="M31" i="435" s="1"/>
  <c r="N31" i="435"/>
  <c r="O31" i="435" s="1"/>
  <c r="AA32" i="435"/>
  <c r="AC31" i="435"/>
  <c r="AB31" i="437"/>
  <c r="L31" i="437"/>
  <c r="M31" i="437" s="1"/>
  <c r="N31" i="437"/>
  <c r="O31" i="437" s="1"/>
  <c r="AA32" i="437"/>
  <c r="AC31" i="437"/>
  <c r="AB30" i="436"/>
  <c r="L30" i="436"/>
  <c r="M30" i="436" s="1"/>
  <c r="N30" i="436"/>
  <c r="O30" i="436" s="1"/>
  <c r="AA31" i="436"/>
  <c r="AC30" i="436"/>
  <c r="T29" i="433"/>
  <c r="U28" i="433"/>
  <c r="W28" i="433"/>
  <c r="T51" i="434"/>
  <c r="U50" i="434"/>
  <c r="W50" i="434"/>
  <c r="N30" i="431"/>
  <c r="O30" i="431" s="1"/>
  <c r="AB30" i="431"/>
  <c r="L30" i="431"/>
  <c r="M30" i="431" s="1"/>
  <c r="AA31" i="431"/>
  <c r="AC30" i="431"/>
  <c r="AB30" i="430"/>
  <c r="L30" i="430"/>
  <c r="M30" i="430" s="1"/>
  <c r="N30" i="430"/>
  <c r="O30" i="430" s="1"/>
  <c r="AA31" i="430"/>
  <c r="AC30" i="430"/>
  <c r="AB30" i="432"/>
  <c r="L30" i="432"/>
  <c r="M30" i="432" s="1"/>
  <c r="N30" i="432"/>
  <c r="O30" i="432" s="1"/>
  <c r="AA31" i="432"/>
  <c r="AC30" i="432"/>
  <c r="U46" i="299"/>
  <c r="T47" i="299"/>
  <c r="W46" i="299"/>
  <c r="N28" i="298"/>
  <c r="O28" i="298" s="1"/>
  <c r="AB28" i="298"/>
  <c r="AA29" i="298"/>
  <c r="AC28" i="298"/>
  <c r="L28" i="298"/>
  <c r="M28" i="298" s="1"/>
  <c r="L28" i="297"/>
  <c r="M28" i="297" s="1"/>
  <c r="AB28" i="297"/>
  <c r="N28" i="297"/>
  <c r="O28" i="297" s="1"/>
  <c r="AC28" i="297"/>
  <c r="AA29" i="297"/>
  <c r="U25" i="59"/>
  <c r="T26" i="59"/>
  <c r="W25" i="59"/>
  <c r="AB23" i="3"/>
  <c r="AA24" i="3"/>
  <c r="L23" i="3"/>
  <c r="M23" i="3" s="1"/>
  <c r="AC23" i="3"/>
  <c r="N23" i="3"/>
  <c r="O23" i="3" s="1"/>
  <c r="X69" i="459"/>
  <c r="L31" i="467" l="1"/>
  <c r="M31" i="467" s="1"/>
  <c r="AB31" i="467"/>
  <c r="AA32" i="467"/>
  <c r="N31" i="467"/>
  <c r="O31" i="467" s="1"/>
  <c r="AC31" i="467"/>
  <c r="T30" i="463"/>
  <c r="U29" i="463"/>
  <c r="W29" i="463"/>
  <c r="U28" i="469"/>
  <c r="T29" i="469"/>
  <c r="W28" i="469"/>
  <c r="U28" i="464"/>
  <c r="T29" i="464"/>
  <c r="W28" i="464"/>
  <c r="N33" i="460"/>
  <c r="O33" i="460" s="1"/>
  <c r="AB33" i="460"/>
  <c r="L33" i="460"/>
  <c r="M33" i="460" s="1"/>
  <c r="AA34" i="460"/>
  <c r="AC33" i="460"/>
  <c r="N31" i="461"/>
  <c r="O31" i="461" s="1"/>
  <c r="AB31" i="461"/>
  <c r="L31" i="461"/>
  <c r="M31" i="461" s="1"/>
  <c r="AA32" i="461"/>
  <c r="AC31" i="461"/>
  <c r="AB32" i="451"/>
  <c r="L32" i="451"/>
  <c r="M32" i="451" s="1"/>
  <c r="N32" i="451"/>
  <c r="O32" i="451" s="1"/>
  <c r="AA33" i="451"/>
  <c r="AC32" i="451"/>
  <c r="N31" i="462"/>
  <c r="O31" i="462" s="1"/>
  <c r="AA32" i="462"/>
  <c r="L31" i="462"/>
  <c r="M31" i="462" s="1"/>
  <c r="AB31" i="462"/>
  <c r="AC31" i="462"/>
  <c r="AA32" i="456"/>
  <c r="L31" i="456"/>
  <c r="M31" i="456" s="1"/>
  <c r="AB31" i="456"/>
  <c r="N31" i="456"/>
  <c r="O31" i="456" s="1"/>
  <c r="AC31" i="456"/>
  <c r="AB32" i="457"/>
  <c r="AA33" i="457"/>
  <c r="L32" i="457"/>
  <c r="M32" i="457" s="1"/>
  <c r="N32" i="457"/>
  <c r="O32" i="457" s="1"/>
  <c r="AC32" i="457"/>
  <c r="AA32" i="455"/>
  <c r="L31" i="455"/>
  <c r="M31" i="455" s="1"/>
  <c r="AB31" i="455"/>
  <c r="N31" i="455"/>
  <c r="O31" i="455" s="1"/>
  <c r="AC31" i="455"/>
  <c r="U29" i="453"/>
  <c r="T30" i="453"/>
  <c r="W29" i="453"/>
  <c r="T31" i="468"/>
  <c r="U30" i="468"/>
  <c r="W30" i="468"/>
  <c r="U29" i="458"/>
  <c r="T30" i="458"/>
  <c r="W29" i="458"/>
  <c r="AA33" i="466"/>
  <c r="AB32" i="466"/>
  <c r="N32" i="466"/>
  <c r="O32" i="466" s="1"/>
  <c r="L32" i="466"/>
  <c r="M32" i="466" s="1"/>
  <c r="AC32" i="466"/>
  <c r="N32" i="452"/>
  <c r="O32" i="452" s="1"/>
  <c r="AB32" i="452"/>
  <c r="L32" i="452"/>
  <c r="M32" i="452" s="1"/>
  <c r="AA33" i="452"/>
  <c r="AC32" i="452"/>
  <c r="U28" i="454"/>
  <c r="T29" i="454"/>
  <c r="W28" i="454"/>
  <c r="T94" i="459"/>
  <c r="U93" i="459"/>
  <c r="W93" i="459"/>
  <c r="AA34" i="465"/>
  <c r="L33" i="465"/>
  <c r="M33" i="465" s="1"/>
  <c r="AB33" i="465"/>
  <c r="N33" i="465"/>
  <c r="O33" i="465" s="1"/>
  <c r="AC33" i="465"/>
  <c r="N32" i="450"/>
  <c r="O32" i="450" s="1"/>
  <c r="AB32" i="450"/>
  <c r="L32" i="450"/>
  <c r="M32" i="450" s="1"/>
  <c r="AA33" i="450"/>
  <c r="AC32" i="450"/>
  <c r="U29" i="448"/>
  <c r="T30" i="448"/>
  <c r="W29" i="448"/>
  <c r="N32" i="447"/>
  <c r="O32" i="447" s="1"/>
  <c r="AA33" i="447"/>
  <c r="AB32" i="447"/>
  <c r="L32" i="447"/>
  <c r="M32" i="447" s="1"/>
  <c r="AC32" i="447"/>
  <c r="U28" i="449"/>
  <c r="T29" i="449"/>
  <c r="W28" i="449"/>
  <c r="N32" i="445"/>
  <c r="O32" i="445" s="1"/>
  <c r="AB32" i="445"/>
  <c r="L32" i="445"/>
  <c r="M32" i="445" s="1"/>
  <c r="AA33" i="445"/>
  <c r="AC32" i="445"/>
  <c r="N33" i="446"/>
  <c r="O33" i="446" s="1"/>
  <c r="L33" i="446"/>
  <c r="M33" i="446" s="1"/>
  <c r="AB33" i="446"/>
  <c r="AA34" i="446"/>
  <c r="AC33" i="446"/>
  <c r="AB32" i="440"/>
  <c r="L32" i="440"/>
  <c r="M32" i="440" s="1"/>
  <c r="N32" i="440"/>
  <c r="O32" i="440" s="1"/>
  <c r="AC32" i="440"/>
  <c r="AA33" i="440"/>
  <c r="T32" i="443"/>
  <c r="U31" i="443"/>
  <c r="W31" i="443"/>
  <c r="AB32" i="441"/>
  <c r="L32" i="441"/>
  <c r="M32" i="441" s="1"/>
  <c r="N32" i="441"/>
  <c r="O32" i="441" s="1"/>
  <c r="AA33" i="441"/>
  <c r="AC32" i="441"/>
  <c r="AB32" i="442"/>
  <c r="L32" i="442"/>
  <c r="M32" i="442" s="1"/>
  <c r="N32" i="442"/>
  <c r="O32" i="442" s="1"/>
  <c r="AA33" i="442"/>
  <c r="AC32" i="442"/>
  <c r="U29" i="444"/>
  <c r="T30" i="444"/>
  <c r="W29" i="444"/>
  <c r="T30" i="438"/>
  <c r="U29" i="438"/>
  <c r="W29" i="438"/>
  <c r="AA33" i="435"/>
  <c r="AB32" i="435"/>
  <c r="L32" i="435"/>
  <c r="M32" i="435" s="1"/>
  <c r="N32" i="435"/>
  <c r="O32" i="435" s="1"/>
  <c r="AC32" i="435"/>
  <c r="U30" i="439"/>
  <c r="T31" i="439"/>
  <c r="W30" i="439"/>
  <c r="AB31" i="436"/>
  <c r="L31" i="436"/>
  <c r="M31" i="436" s="1"/>
  <c r="N31" i="436"/>
  <c r="O31" i="436" s="1"/>
  <c r="AA32" i="436"/>
  <c r="AC31" i="436"/>
  <c r="AB32" i="437"/>
  <c r="L32" i="437"/>
  <c r="M32" i="437" s="1"/>
  <c r="N32" i="437"/>
  <c r="O32" i="437" s="1"/>
  <c r="AA33" i="437"/>
  <c r="AC32" i="437"/>
  <c r="AA32" i="432"/>
  <c r="AB31" i="432"/>
  <c r="L31" i="432"/>
  <c r="M31" i="432" s="1"/>
  <c r="N31" i="432"/>
  <c r="O31" i="432" s="1"/>
  <c r="AC31" i="432"/>
  <c r="T52" i="434"/>
  <c r="U51" i="434"/>
  <c r="W51" i="434"/>
  <c r="N31" i="430"/>
  <c r="O31" i="430" s="1"/>
  <c r="AA32" i="430"/>
  <c r="L31" i="430"/>
  <c r="M31" i="430" s="1"/>
  <c r="AB31" i="430"/>
  <c r="AC31" i="430"/>
  <c r="AB31" i="431"/>
  <c r="L31" i="431"/>
  <c r="M31" i="431" s="1"/>
  <c r="N31" i="431"/>
  <c r="O31" i="431" s="1"/>
  <c r="AA32" i="431"/>
  <c r="AC31" i="431"/>
  <c r="T30" i="433"/>
  <c r="U29" i="433"/>
  <c r="W29" i="433"/>
  <c r="U47" i="299"/>
  <c r="T48" i="299"/>
  <c r="W47" i="299"/>
  <c r="AA30" i="298"/>
  <c r="AB29" i="298"/>
  <c r="AC29" i="298"/>
  <c r="N29" i="298"/>
  <c r="O29" i="298" s="1"/>
  <c r="L29" i="298"/>
  <c r="M29" i="298" s="1"/>
  <c r="L29" i="297"/>
  <c r="M29" i="297" s="1"/>
  <c r="AC29" i="297"/>
  <c r="AA30" i="297"/>
  <c r="N29" i="297"/>
  <c r="O29" i="297" s="1"/>
  <c r="AB29" i="297"/>
  <c r="U26" i="59"/>
  <c r="T27" i="59"/>
  <c r="W26" i="59"/>
  <c r="AC24" i="3"/>
  <c r="N24" i="3"/>
  <c r="O24" i="3" s="1"/>
  <c r="AB24" i="3"/>
  <c r="AA25" i="3"/>
  <c r="L24" i="3"/>
  <c r="M24" i="3" s="1"/>
  <c r="X68" i="459"/>
  <c r="AA33" i="467" l="1"/>
  <c r="L32" i="467"/>
  <c r="M32" i="467" s="1"/>
  <c r="AC32" i="467"/>
  <c r="N32" i="467"/>
  <c r="O32" i="467" s="1"/>
  <c r="AB32" i="467"/>
  <c r="T31" i="463"/>
  <c r="U30" i="463"/>
  <c r="W30" i="463"/>
  <c r="U30" i="458"/>
  <c r="T31" i="458"/>
  <c r="W30" i="458"/>
  <c r="T32" i="468"/>
  <c r="U31" i="468"/>
  <c r="W31" i="468"/>
  <c r="N32" i="455"/>
  <c r="O32" i="455" s="1"/>
  <c r="AB32" i="455"/>
  <c r="L32" i="455"/>
  <c r="M32" i="455" s="1"/>
  <c r="AA33" i="455"/>
  <c r="AC32" i="455"/>
  <c r="N33" i="457"/>
  <c r="O33" i="457" s="1"/>
  <c r="L33" i="457"/>
  <c r="M33" i="457" s="1"/>
  <c r="AA34" i="457"/>
  <c r="AB33" i="457"/>
  <c r="AC33" i="457"/>
  <c r="AA34" i="451"/>
  <c r="L33" i="451"/>
  <c r="M33" i="451" s="1"/>
  <c r="AB33" i="451"/>
  <c r="N33" i="451"/>
  <c r="O33" i="451" s="1"/>
  <c r="AC33" i="451"/>
  <c r="U94" i="459"/>
  <c r="T95" i="459"/>
  <c r="W94" i="459"/>
  <c r="AB32" i="456"/>
  <c r="L32" i="456"/>
  <c r="M32" i="456" s="1"/>
  <c r="N32" i="456"/>
  <c r="O32" i="456" s="1"/>
  <c r="AA33" i="456"/>
  <c r="AC32" i="456"/>
  <c r="N32" i="462"/>
  <c r="O32" i="462" s="1"/>
  <c r="AB32" i="462"/>
  <c r="L32" i="462"/>
  <c r="M32" i="462" s="1"/>
  <c r="AA33" i="462"/>
  <c r="AC32" i="462"/>
  <c r="N32" i="461"/>
  <c r="O32" i="461" s="1"/>
  <c r="AA33" i="461"/>
  <c r="AB32" i="461"/>
  <c r="L32" i="461"/>
  <c r="M32" i="461" s="1"/>
  <c r="AC32" i="461"/>
  <c r="AA34" i="450"/>
  <c r="L33" i="450"/>
  <c r="M33" i="450" s="1"/>
  <c r="AB33" i="450"/>
  <c r="N33" i="450"/>
  <c r="O33" i="450" s="1"/>
  <c r="AC33" i="450"/>
  <c r="AB34" i="465"/>
  <c r="L34" i="465"/>
  <c r="M34" i="465" s="1"/>
  <c r="N34" i="465"/>
  <c r="O34" i="465" s="1"/>
  <c r="AA35" i="465"/>
  <c r="AC34" i="465"/>
  <c r="AA34" i="452"/>
  <c r="L33" i="452"/>
  <c r="M33" i="452" s="1"/>
  <c r="AB33" i="452"/>
  <c r="N33" i="452"/>
  <c r="O33" i="452" s="1"/>
  <c r="AC33" i="452"/>
  <c r="N33" i="466"/>
  <c r="O33" i="466" s="1"/>
  <c r="AB33" i="466"/>
  <c r="L33" i="466"/>
  <c r="M33" i="466" s="1"/>
  <c r="AA34" i="466"/>
  <c r="AC33" i="466"/>
  <c r="U30" i="453"/>
  <c r="T31" i="453"/>
  <c r="W30" i="453"/>
  <c r="AB34" i="460"/>
  <c r="AA35" i="460"/>
  <c r="L34" i="460"/>
  <c r="M34" i="460" s="1"/>
  <c r="N34" i="460"/>
  <c r="O34" i="460" s="1"/>
  <c r="AC34" i="460"/>
  <c r="U29" i="469"/>
  <c r="T30" i="469"/>
  <c r="W29" i="469"/>
  <c r="U29" i="454"/>
  <c r="T30" i="454"/>
  <c r="W29" i="454"/>
  <c r="U29" i="464"/>
  <c r="T30" i="464"/>
  <c r="W29" i="464"/>
  <c r="AB34" i="446"/>
  <c r="L34" i="446"/>
  <c r="M34" i="446" s="1"/>
  <c r="N34" i="446"/>
  <c r="O34" i="446" s="1"/>
  <c r="AA35" i="446"/>
  <c r="AC34" i="446"/>
  <c r="U30" i="448"/>
  <c r="T31" i="448"/>
  <c r="W30" i="448"/>
  <c r="AB33" i="445"/>
  <c r="L33" i="445"/>
  <c r="M33" i="445" s="1"/>
  <c r="N33" i="445"/>
  <c r="O33" i="445" s="1"/>
  <c r="AA34" i="445"/>
  <c r="AC33" i="445"/>
  <c r="U29" i="449"/>
  <c r="T30" i="449"/>
  <c r="W29" i="449"/>
  <c r="N33" i="447"/>
  <c r="O33" i="447" s="1"/>
  <c r="AA34" i="447"/>
  <c r="AB33" i="447"/>
  <c r="L33" i="447"/>
  <c r="M33" i="447" s="1"/>
  <c r="AC33" i="447"/>
  <c r="U30" i="444"/>
  <c r="T31" i="444"/>
  <c r="W30" i="444"/>
  <c r="AA34" i="441"/>
  <c r="AB33" i="441"/>
  <c r="L33" i="441"/>
  <c r="M33" i="441" s="1"/>
  <c r="N33" i="441"/>
  <c r="O33" i="441" s="1"/>
  <c r="AC33" i="441"/>
  <c r="T33" i="443"/>
  <c r="U32" i="443"/>
  <c r="W32" i="443"/>
  <c r="N33" i="442"/>
  <c r="O33" i="442" s="1"/>
  <c r="AA34" i="442"/>
  <c r="AB33" i="442"/>
  <c r="L33" i="442"/>
  <c r="M33" i="442" s="1"/>
  <c r="AC33" i="442"/>
  <c r="N33" i="440"/>
  <c r="O33" i="440" s="1"/>
  <c r="AB33" i="440"/>
  <c r="AA34" i="440"/>
  <c r="L33" i="440"/>
  <c r="M33" i="440" s="1"/>
  <c r="AC33" i="440"/>
  <c r="N33" i="437"/>
  <c r="O33" i="437" s="1"/>
  <c r="AA34" i="437"/>
  <c r="AB33" i="437"/>
  <c r="L33" i="437"/>
  <c r="M33" i="437" s="1"/>
  <c r="AC33" i="437"/>
  <c r="N33" i="435"/>
  <c r="O33" i="435" s="1"/>
  <c r="L33" i="435"/>
  <c r="M33" i="435" s="1"/>
  <c r="AB33" i="435"/>
  <c r="AA34" i="435"/>
  <c r="AC33" i="435"/>
  <c r="U31" i="439"/>
  <c r="T32" i="439"/>
  <c r="W31" i="439"/>
  <c r="T31" i="438"/>
  <c r="U30" i="438"/>
  <c r="W30" i="438"/>
  <c r="N32" i="436"/>
  <c r="O32" i="436" s="1"/>
  <c r="AB32" i="436"/>
  <c r="L32" i="436"/>
  <c r="M32" i="436" s="1"/>
  <c r="AA33" i="436"/>
  <c r="AC32" i="436"/>
  <c r="T31" i="433"/>
  <c r="U30" i="433"/>
  <c r="W30" i="433"/>
  <c r="N32" i="430"/>
  <c r="O32" i="430" s="1"/>
  <c r="AB32" i="430"/>
  <c r="L32" i="430"/>
  <c r="M32" i="430" s="1"/>
  <c r="AA33" i="430"/>
  <c r="AC32" i="430"/>
  <c r="T53" i="434"/>
  <c r="U52" i="434"/>
  <c r="W52" i="434"/>
  <c r="N32" i="431"/>
  <c r="O32" i="431" s="1"/>
  <c r="AB32" i="431"/>
  <c r="AA33" i="431"/>
  <c r="L32" i="431"/>
  <c r="M32" i="431" s="1"/>
  <c r="AC32" i="431"/>
  <c r="N32" i="432"/>
  <c r="O32" i="432" s="1"/>
  <c r="L32" i="432"/>
  <c r="M32" i="432" s="1"/>
  <c r="AB32" i="432"/>
  <c r="AA33" i="432"/>
  <c r="AC32" i="432"/>
  <c r="U48" i="299"/>
  <c r="T49" i="299"/>
  <c r="W48" i="299"/>
  <c r="N30" i="298"/>
  <c r="O30" i="298" s="1"/>
  <c r="AC30" i="298"/>
  <c r="L30" i="298"/>
  <c r="M30" i="298" s="1"/>
  <c r="AA31" i="298"/>
  <c r="AB30" i="298"/>
  <c r="AB30" i="297"/>
  <c r="N30" i="297"/>
  <c r="O30" i="297" s="1"/>
  <c r="L30" i="297"/>
  <c r="M30" i="297" s="1"/>
  <c r="AC30" i="297"/>
  <c r="AA31" i="297"/>
  <c r="U27" i="59"/>
  <c r="T28" i="59"/>
  <c r="W27" i="59"/>
  <c r="L25" i="3"/>
  <c r="M25" i="3" s="1"/>
  <c r="AC25" i="3"/>
  <c r="AA26" i="3"/>
  <c r="N25" i="3"/>
  <c r="O25" i="3" s="1"/>
  <c r="AB25" i="3"/>
  <c r="X67" i="459"/>
  <c r="AB33" i="467" l="1"/>
  <c r="AC33" i="467"/>
  <c r="L33" i="467"/>
  <c r="M33" i="467" s="1"/>
  <c r="N33" i="467"/>
  <c r="O33" i="467" s="1"/>
  <c r="AA34" i="467"/>
  <c r="T32" i="463"/>
  <c r="U31" i="463"/>
  <c r="W31" i="463"/>
  <c r="T33" i="468"/>
  <c r="U32" i="468"/>
  <c r="W32" i="468"/>
  <c r="U30" i="464"/>
  <c r="T31" i="464"/>
  <c r="W30" i="464"/>
  <c r="AB34" i="466"/>
  <c r="N34" i="466"/>
  <c r="O34" i="466" s="1"/>
  <c r="L34" i="466"/>
  <c r="M34" i="466" s="1"/>
  <c r="AA35" i="466"/>
  <c r="AC34" i="466"/>
  <c r="AB34" i="452"/>
  <c r="L34" i="452"/>
  <c r="M34" i="452" s="1"/>
  <c r="N34" i="452"/>
  <c r="O34" i="452" s="1"/>
  <c r="AA35" i="452"/>
  <c r="AC34" i="452"/>
  <c r="U95" i="459"/>
  <c r="T96" i="459"/>
  <c r="W95" i="459"/>
  <c r="U30" i="469"/>
  <c r="T31" i="469"/>
  <c r="W30" i="469"/>
  <c r="U31" i="453"/>
  <c r="T32" i="453"/>
  <c r="W31" i="453"/>
  <c r="N33" i="462"/>
  <c r="O33" i="462" s="1"/>
  <c r="AA34" i="462"/>
  <c r="L33" i="462"/>
  <c r="M33" i="462" s="1"/>
  <c r="AB33" i="462"/>
  <c r="AC33" i="462"/>
  <c r="AB34" i="457"/>
  <c r="N34" i="457"/>
  <c r="O34" i="457" s="1"/>
  <c r="L34" i="457"/>
  <c r="M34" i="457" s="1"/>
  <c r="AA35" i="457"/>
  <c r="AC34" i="457"/>
  <c r="AA34" i="455"/>
  <c r="L33" i="455"/>
  <c r="M33" i="455" s="1"/>
  <c r="AB33" i="455"/>
  <c r="N33" i="455"/>
  <c r="O33" i="455" s="1"/>
  <c r="AC33" i="455"/>
  <c r="U31" i="458"/>
  <c r="T32" i="458"/>
  <c r="W31" i="458"/>
  <c r="U30" i="454"/>
  <c r="T31" i="454"/>
  <c r="W30" i="454"/>
  <c r="AB35" i="460"/>
  <c r="L35" i="460"/>
  <c r="M35" i="460" s="1"/>
  <c r="N35" i="460"/>
  <c r="O35" i="460" s="1"/>
  <c r="AA36" i="460"/>
  <c r="AC35" i="460"/>
  <c r="AA36" i="465"/>
  <c r="L35" i="465"/>
  <c r="M35" i="465" s="1"/>
  <c r="AB35" i="465"/>
  <c r="N35" i="465"/>
  <c r="O35" i="465" s="1"/>
  <c r="AC35" i="465"/>
  <c r="AB34" i="450"/>
  <c r="L34" i="450"/>
  <c r="M34" i="450" s="1"/>
  <c r="N34" i="450"/>
  <c r="O34" i="450" s="1"/>
  <c r="AA35" i="450"/>
  <c r="AC34" i="450"/>
  <c r="AB33" i="461"/>
  <c r="L33" i="461"/>
  <c r="M33" i="461" s="1"/>
  <c r="N33" i="461"/>
  <c r="O33" i="461" s="1"/>
  <c r="AA34" i="461"/>
  <c r="AC33" i="461"/>
  <c r="AA34" i="456"/>
  <c r="L33" i="456"/>
  <c r="M33" i="456" s="1"/>
  <c r="AB33" i="456"/>
  <c r="N33" i="456"/>
  <c r="O33" i="456" s="1"/>
  <c r="AC33" i="456"/>
  <c r="N34" i="451"/>
  <c r="O34" i="451" s="1"/>
  <c r="AB34" i="451"/>
  <c r="L34" i="451"/>
  <c r="M34" i="451" s="1"/>
  <c r="AA35" i="451"/>
  <c r="AC34" i="451"/>
  <c r="N34" i="445"/>
  <c r="O34" i="445" s="1"/>
  <c r="AB34" i="445"/>
  <c r="L34" i="445"/>
  <c r="M34" i="445" s="1"/>
  <c r="AA35" i="445"/>
  <c r="AC34" i="445"/>
  <c r="AA36" i="446"/>
  <c r="AB35" i="446"/>
  <c r="L35" i="446"/>
  <c r="M35" i="446" s="1"/>
  <c r="N35" i="446"/>
  <c r="O35" i="446" s="1"/>
  <c r="AC35" i="446"/>
  <c r="AB34" i="447"/>
  <c r="L34" i="447"/>
  <c r="M34" i="447" s="1"/>
  <c r="N34" i="447"/>
  <c r="O34" i="447" s="1"/>
  <c r="AA35" i="447"/>
  <c r="AC34" i="447"/>
  <c r="U30" i="449"/>
  <c r="T31" i="449"/>
  <c r="W30" i="449"/>
  <c r="U31" i="448"/>
  <c r="T32" i="448"/>
  <c r="W31" i="448"/>
  <c r="N34" i="441"/>
  <c r="O34" i="441" s="1"/>
  <c r="AA35" i="441"/>
  <c r="AB34" i="441"/>
  <c r="L34" i="441"/>
  <c r="M34" i="441" s="1"/>
  <c r="AC34" i="441"/>
  <c r="N34" i="440"/>
  <c r="O34" i="440" s="1"/>
  <c r="AB34" i="440"/>
  <c r="L34" i="440"/>
  <c r="M34" i="440" s="1"/>
  <c r="AA35" i="440"/>
  <c r="AC34" i="440"/>
  <c r="U31" i="444"/>
  <c r="T32" i="444"/>
  <c r="W31" i="444"/>
  <c r="N34" i="442"/>
  <c r="O34" i="442" s="1"/>
  <c r="AB34" i="442"/>
  <c r="L34" i="442"/>
  <c r="M34" i="442" s="1"/>
  <c r="AA35" i="442"/>
  <c r="AC34" i="442"/>
  <c r="T34" i="443"/>
  <c r="U33" i="443"/>
  <c r="W33" i="443"/>
  <c r="N34" i="435"/>
  <c r="O34" i="435" s="1"/>
  <c r="AB34" i="435"/>
  <c r="L34" i="435"/>
  <c r="M34" i="435" s="1"/>
  <c r="AA35" i="435"/>
  <c r="AC34" i="435"/>
  <c r="U32" i="439"/>
  <c r="T33" i="439"/>
  <c r="W32" i="439"/>
  <c r="T32" i="438"/>
  <c r="U31" i="438"/>
  <c r="W31" i="438"/>
  <c r="N34" i="437"/>
  <c r="O34" i="437" s="1"/>
  <c r="AB34" i="437"/>
  <c r="L34" i="437"/>
  <c r="M34" i="437" s="1"/>
  <c r="AA35" i="437"/>
  <c r="AC34" i="437"/>
  <c r="N33" i="436"/>
  <c r="O33" i="436" s="1"/>
  <c r="L33" i="436"/>
  <c r="M33" i="436" s="1"/>
  <c r="AB33" i="436"/>
  <c r="AA34" i="436"/>
  <c r="AC33" i="436"/>
  <c r="T54" i="434"/>
  <c r="U53" i="434"/>
  <c r="W53" i="434"/>
  <c r="T32" i="433"/>
  <c r="U31" i="433"/>
  <c r="W31" i="433"/>
  <c r="N33" i="432"/>
  <c r="O33" i="432" s="1"/>
  <c r="AB33" i="432"/>
  <c r="L33" i="432"/>
  <c r="M33" i="432" s="1"/>
  <c r="AA34" i="432"/>
  <c r="AC33" i="432"/>
  <c r="N33" i="430"/>
  <c r="O33" i="430" s="1"/>
  <c r="AA34" i="430"/>
  <c r="L33" i="430"/>
  <c r="M33" i="430" s="1"/>
  <c r="AB33" i="430"/>
  <c r="AC33" i="430"/>
  <c r="N33" i="431"/>
  <c r="O33" i="431" s="1"/>
  <c r="AB33" i="431"/>
  <c r="L33" i="431"/>
  <c r="M33" i="431" s="1"/>
  <c r="AA34" i="431"/>
  <c r="AC33" i="431"/>
  <c r="U49" i="299"/>
  <c r="T50" i="299"/>
  <c r="W49" i="299"/>
  <c r="AA32" i="298"/>
  <c r="AC31" i="298"/>
  <c r="L31" i="298"/>
  <c r="M31" i="298" s="1"/>
  <c r="AB31" i="298"/>
  <c r="N31" i="298"/>
  <c r="O31" i="298" s="1"/>
  <c r="N31" i="297"/>
  <c r="O31" i="297" s="1"/>
  <c r="AA32" i="297"/>
  <c r="AB31" i="297"/>
  <c r="AC31" i="297"/>
  <c r="L31" i="297"/>
  <c r="M31" i="297" s="1"/>
  <c r="U28" i="59"/>
  <c r="T29" i="59"/>
  <c r="W28" i="59"/>
  <c r="AA27" i="3"/>
  <c r="L26" i="3"/>
  <c r="M26" i="3" s="1"/>
  <c r="N26" i="3"/>
  <c r="O26" i="3" s="1"/>
  <c r="AB26" i="3"/>
  <c r="AC26" i="3"/>
  <c r="X66" i="459"/>
  <c r="AA35" i="467" l="1"/>
  <c r="L34" i="467"/>
  <c r="M34" i="467" s="1"/>
  <c r="AC34" i="467"/>
  <c r="N34" i="467"/>
  <c r="O34" i="467" s="1"/>
  <c r="AB34" i="467"/>
  <c r="T33" i="463"/>
  <c r="U32" i="463"/>
  <c r="W32" i="463"/>
  <c r="AA36" i="451"/>
  <c r="L35" i="451"/>
  <c r="M35" i="451" s="1"/>
  <c r="AB35" i="451"/>
  <c r="N35" i="451"/>
  <c r="O35" i="451" s="1"/>
  <c r="AC35" i="451"/>
  <c r="AA36" i="450"/>
  <c r="L35" i="450"/>
  <c r="M35" i="450" s="1"/>
  <c r="AB35" i="450"/>
  <c r="N35" i="450"/>
  <c r="O35" i="450" s="1"/>
  <c r="AC35" i="450"/>
  <c r="N36" i="465"/>
  <c r="O36" i="465" s="1"/>
  <c r="AB36" i="465"/>
  <c r="L36" i="465"/>
  <c r="M36" i="465" s="1"/>
  <c r="AA37" i="465"/>
  <c r="AC36" i="465"/>
  <c r="AB34" i="455"/>
  <c r="L34" i="455"/>
  <c r="M34" i="455" s="1"/>
  <c r="N34" i="455"/>
  <c r="O34" i="455" s="1"/>
  <c r="AA35" i="455"/>
  <c r="AC34" i="455"/>
  <c r="U32" i="453"/>
  <c r="T33" i="453"/>
  <c r="W32" i="453"/>
  <c r="AA36" i="452"/>
  <c r="L35" i="452"/>
  <c r="M35" i="452" s="1"/>
  <c r="AB35" i="452"/>
  <c r="N35" i="452"/>
  <c r="O35" i="452" s="1"/>
  <c r="AC35" i="452"/>
  <c r="N34" i="461"/>
  <c r="O34" i="461" s="1"/>
  <c r="AB34" i="461"/>
  <c r="L34" i="461"/>
  <c r="M34" i="461" s="1"/>
  <c r="AA35" i="461"/>
  <c r="AC34" i="461"/>
  <c r="U31" i="454"/>
  <c r="T32" i="454"/>
  <c r="W31" i="454"/>
  <c r="U31" i="469"/>
  <c r="T32" i="469"/>
  <c r="W31" i="469"/>
  <c r="N34" i="456"/>
  <c r="O34" i="456" s="1"/>
  <c r="AB34" i="456"/>
  <c r="L34" i="456"/>
  <c r="M34" i="456" s="1"/>
  <c r="AA35" i="456"/>
  <c r="AC34" i="456"/>
  <c r="AB34" i="462"/>
  <c r="L34" i="462"/>
  <c r="M34" i="462" s="1"/>
  <c r="N34" i="462"/>
  <c r="O34" i="462" s="1"/>
  <c r="AA35" i="462"/>
  <c r="AC34" i="462"/>
  <c r="AB35" i="466"/>
  <c r="L35" i="466"/>
  <c r="M35" i="466" s="1"/>
  <c r="N35" i="466"/>
  <c r="O35" i="466" s="1"/>
  <c r="AA36" i="466"/>
  <c r="AC35" i="466"/>
  <c r="AB36" i="460"/>
  <c r="AA37" i="460"/>
  <c r="L36" i="460"/>
  <c r="M36" i="460" s="1"/>
  <c r="N36" i="460"/>
  <c r="O36" i="460" s="1"/>
  <c r="AC36" i="460"/>
  <c r="U32" i="458"/>
  <c r="T33" i="458"/>
  <c r="W32" i="458"/>
  <c r="AB35" i="457"/>
  <c r="L35" i="457"/>
  <c r="M35" i="457" s="1"/>
  <c r="N35" i="457"/>
  <c r="O35" i="457" s="1"/>
  <c r="AA36" i="457"/>
  <c r="AC35" i="457"/>
  <c r="T97" i="459"/>
  <c r="U96" i="459"/>
  <c r="W96" i="459"/>
  <c r="U31" i="464"/>
  <c r="T32" i="464"/>
  <c r="W31" i="464"/>
  <c r="T34" i="468"/>
  <c r="U33" i="468"/>
  <c r="W33" i="468"/>
  <c r="N36" i="446"/>
  <c r="O36" i="446" s="1"/>
  <c r="L36" i="446"/>
  <c r="M36" i="446" s="1"/>
  <c r="AA37" i="446"/>
  <c r="AB36" i="446"/>
  <c r="AC36" i="446"/>
  <c r="U32" i="448"/>
  <c r="T33" i="448"/>
  <c r="W32" i="448"/>
  <c r="N35" i="445"/>
  <c r="O35" i="445" s="1"/>
  <c r="AA36" i="445"/>
  <c r="AB35" i="445"/>
  <c r="L35" i="445"/>
  <c r="M35" i="445" s="1"/>
  <c r="AC35" i="445"/>
  <c r="AB35" i="447"/>
  <c r="L35" i="447"/>
  <c r="M35" i="447" s="1"/>
  <c r="N35" i="447"/>
  <c r="O35" i="447" s="1"/>
  <c r="AA36" i="447"/>
  <c r="AC35" i="447"/>
  <c r="U31" i="449"/>
  <c r="T32" i="449"/>
  <c r="W31" i="449"/>
  <c r="U32" i="444"/>
  <c r="T33" i="444"/>
  <c r="W32" i="444"/>
  <c r="T35" i="443"/>
  <c r="U34" i="443"/>
  <c r="W34" i="443"/>
  <c r="N35" i="441"/>
  <c r="O35" i="441" s="1"/>
  <c r="AB35" i="441"/>
  <c r="L35" i="441"/>
  <c r="M35" i="441" s="1"/>
  <c r="AA36" i="441"/>
  <c r="AC35" i="441"/>
  <c r="AB35" i="442"/>
  <c r="L35" i="442"/>
  <c r="M35" i="442" s="1"/>
  <c r="N35" i="442"/>
  <c r="O35" i="442" s="1"/>
  <c r="AA36" i="442"/>
  <c r="AC35" i="442"/>
  <c r="AB35" i="440"/>
  <c r="L35" i="440"/>
  <c r="M35" i="440" s="1"/>
  <c r="N35" i="440"/>
  <c r="O35" i="440" s="1"/>
  <c r="AA36" i="440"/>
  <c r="AC35" i="440"/>
  <c r="AB35" i="435"/>
  <c r="L35" i="435"/>
  <c r="M35" i="435" s="1"/>
  <c r="N35" i="435"/>
  <c r="O35" i="435" s="1"/>
  <c r="AA36" i="435"/>
  <c r="AC35" i="435"/>
  <c r="T33" i="438"/>
  <c r="U32" i="438"/>
  <c r="W32" i="438"/>
  <c r="AB34" i="436"/>
  <c r="L34" i="436"/>
  <c r="M34" i="436" s="1"/>
  <c r="N34" i="436"/>
  <c r="O34" i="436" s="1"/>
  <c r="AA35" i="436"/>
  <c r="AC34" i="436"/>
  <c r="AB35" i="437"/>
  <c r="L35" i="437"/>
  <c r="M35" i="437" s="1"/>
  <c r="N35" i="437"/>
  <c r="O35" i="437" s="1"/>
  <c r="AA36" i="437"/>
  <c r="AC35" i="437"/>
  <c r="U33" i="439"/>
  <c r="T34" i="439"/>
  <c r="W33" i="439"/>
  <c r="N34" i="431"/>
  <c r="O34" i="431" s="1"/>
  <c r="AB34" i="431"/>
  <c r="L34" i="431"/>
  <c r="M34" i="431" s="1"/>
  <c r="AA35" i="431"/>
  <c r="AC34" i="431"/>
  <c r="T33" i="433"/>
  <c r="U32" i="433"/>
  <c r="W32" i="433"/>
  <c r="AB34" i="432"/>
  <c r="L34" i="432"/>
  <c r="M34" i="432" s="1"/>
  <c r="N34" i="432"/>
  <c r="O34" i="432" s="1"/>
  <c r="AA35" i="432"/>
  <c r="AC34" i="432"/>
  <c r="AB34" i="430"/>
  <c r="L34" i="430"/>
  <c r="M34" i="430" s="1"/>
  <c r="N34" i="430"/>
  <c r="O34" i="430" s="1"/>
  <c r="AA35" i="430"/>
  <c r="AC34" i="430"/>
  <c r="T55" i="434"/>
  <c r="U54" i="434"/>
  <c r="W54" i="434"/>
  <c r="U50" i="299"/>
  <c r="T51" i="299"/>
  <c r="W50" i="299"/>
  <c r="L32" i="298"/>
  <c r="M32" i="298" s="1"/>
  <c r="N32" i="298"/>
  <c r="O32" i="298" s="1"/>
  <c r="AC32" i="298"/>
  <c r="AA33" i="298"/>
  <c r="AB32" i="298"/>
  <c r="L32" i="297"/>
  <c r="M32" i="297" s="1"/>
  <c r="N32" i="297"/>
  <c r="O32" i="297" s="1"/>
  <c r="AB32" i="297"/>
  <c r="AA33" i="297"/>
  <c r="AC32" i="297"/>
  <c r="U29" i="59"/>
  <c r="T30" i="59"/>
  <c r="W29" i="59"/>
  <c r="N27" i="3"/>
  <c r="O27" i="3" s="1"/>
  <c r="L27" i="3"/>
  <c r="M27" i="3" s="1"/>
  <c r="AA28" i="3"/>
  <c r="AC27" i="3"/>
  <c r="AB27" i="3"/>
  <c r="X65" i="459"/>
  <c r="AB35" i="467" l="1"/>
  <c r="L35" i="467"/>
  <c r="M35" i="467" s="1"/>
  <c r="AA36" i="467"/>
  <c r="N35" i="467"/>
  <c r="O35" i="467" s="1"/>
  <c r="AC35" i="467"/>
  <c r="T34" i="463"/>
  <c r="U33" i="463"/>
  <c r="W33" i="463"/>
  <c r="U32" i="464"/>
  <c r="T33" i="464"/>
  <c r="W32" i="464"/>
  <c r="AA36" i="456"/>
  <c r="L35" i="456"/>
  <c r="M35" i="456" s="1"/>
  <c r="AB35" i="456"/>
  <c r="N35" i="456"/>
  <c r="O35" i="456" s="1"/>
  <c r="AC35" i="456"/>
  <c r="N35" i="461"/>
  <c r="O35" i="461" s="1"/>
  <c r="AB35" i="461"/>
  <c r="L35" i="461"/>
  <c r="M35" i="461" s="1"/>
  <c r="AA36" i="461"/>
  <c r="AC35" i="461"/>
  <c r="N36" i="452"/>
  <c r="O36" i="452" s="1"/>
  <c r="AB36" i="452"/>
  <c r="L36" i="452"/>
  <c r="M36" i="452" s="1"/>
  <c r="AA37" i="452"/>
  <c r="AC36" i="452"/>
  <c r="AA37" i="457"/>
  <c r="AB36" i="457"/>
  <c r="L36" i="457"/>
  <c r="M36" i="457" s="1"/>
  <c r="N36" i="457"/>
  <c r="O36" i="457" s="1"/>
  <c r="AC36" i="457"/>
  <c r="U32" i="454"/>
  <c r="T33" i="454"/>
  <c r="W32" i="454"/>
  <c r="AA36" i="455"/>
  <c r="L35" i="455"/>
  <c r="M35" i="455" s="1"/>
  <c r="AB35" i="455"/>
  <c r="N35" i="455"/>
  <c r="O35" i="455" s="1"/>
  <c r="AC35" i="455"/>
  <c r="T35" i="468"/>
  <c r="U34" i="468"/>
  <c r="W34" i="468"/>
  <c r="U33" i="458"/>
  <c r="T34" i="458"/>
  <c r="W33" i="458"/>
  <c r="AB36" i="466"/>
  <c r="AA37" i="466"/>
  <c r="N36" i="466"/>
  <c r="O36" i="466" s="1"/>
  <c r="L36" i="466"/>
  <c r="M36" i="466" s="1"/>
  <c r="AC36" i="466"/>
  <c r="U32" i="469"/>
  <c r="T33" i="469"/>
  <c r="W32" i="469"/>
  <c r="U33" i="453"/>
  <c r="T34" i="453"/>
  <c r="W33" i="453"/>
  <c r="AA38" i="465"/>
  <c r="L37" i="465"/>
  <c r="M37" i="465" s="1"/>
  <c r="AB37" i="465"/>
  <c r="N37" i="465"/>
  <c r="O37" i="465" s="1"/>
  <c r="AC37" i="465"/>
  <c r="N36" i="450"/>
  <c r="O36" i="450" s="1"/>
  <c r="AB36" i="450"/>
  <c r="L36" i="450"/>
  <c r="M36" i="450" s="1"/>
  <c r="AA37" i="450"/>
  <c r="AC36" i="450"/>
  <c r="T98" i="459"/>
  <c r="U97" i="459"/>
  <c r="W97" i="459"/>
  <c r="N37" i="460"/>
  <c r="O37" i="460" s="1"/>
  <c r="AB37" i="460"/>
  <c r="L37" i="460"/>
  <c r="M37" i="460" s="1"/>
  <c r="AA38" i="460"/>
  <c r="AC37" i="460"/>
  <c r="N35" i="462"/>
  <c r="O35" i="462" s="1"/>
  <c r="AA36" i="462"/>
  <c r="L35" i="462"/>
  <c r="M35" i="462" s="1"/>
  <c r="AB35" i="462"/>
  <c r="AC35" i="462"/>
  <c r="AB36" i="451"/>
  <c r="L36" i="451"/>
  <c r="M36" i="451" s="1"/>
  <c r="N36" i="451"/>
  <c r="O36" i="451" s="1"/>
  <c r="AA37" i="451"/>
  <c r="AC36" i="451"/>
  <c r="U32" i="449"/>
  <c r="T33" i="449"/>
  <c r="W32" i="449"/>
  <c r="U33" i="448"/>
  <c r="T34" i="448"/>
  <c r="W33" i="448"/>
  <c r="N37" i="446"/>
  <c r="O37" i="446" s="1"/>
  <c r="L37" i="446"/>
  <c r="M37" i="446" s="1"/>
  <c r="AB37" i="446"/>
  <c r="AA38" i="446"/>
  <c r="AC37" i="446"/>
  <c r="AB36" i="445"/>
  <c r="L36" i="445"/>
  <c r="M36" i="445" s="1"/>
  <c r="N36" i="445"/>
  <c r="O36" i="445" s="1"/>
  <c r="AA37" i="445"/>
  <c r="AC36" i="445"/>
  <c r="N36" i="447"/>
  <c r="O36" i="447" s="1"/>
  <c r="AA37" i="447"/>
  <c r="AB36" i="447"/>
  <c r="L36" i="447"/>
  <c r="M36" i="447" s="1"/>
  <c r="AC36" i="447"/>
  <c r="AB36" i="440"/>
  <c r="L36" i="440"/>
  <c r="M36" i="440" s="1"/>
  <c r="N36" i="440"/>
  <c r="O36" i="440" s="1"/>
  <c r="AC36" i="440"/>
  <c r="AA37" i="440"/>
  <c r="T36" i="443"/>
  <c r="U35" i="443"/>
  <c r="W35" i="443"/>
  <c r="AB36" i="442"/>
  <c r="L36" i="442"/>
  <c r="M36" i="442" s="1"/>
  <c r="N36" i="442"/>
  <c r="O36" i="442" s="1"/>
  <c r="AA37" i="442"/>
  <c r="AC36" i="442"/>
  <c r="AB36" i="441"/>
  <c r="L36" i="441"/>
  <c r="M36" i="441" s="1"/>
  <c r="N36" i="441"/>
  <c r="O36" i="441" s="1"/>
  <c r="AA37" i="441"/>
  <c r="AC36" i="441"/>
  <c r="U33" i="444"/>
  <c r="T34" i="444"/>
  <c r="W33" i="444"/>
  <c r="AA37" i="437"/>
  <c r="AB36" i="437"/>
  <c r="L36" i="437"/>
  <c r="M36" i="437" s="1"/>
  <c r="N36" i="437"/>
  <c r="O36" i="437" s="1"/>
  <c r="AC36" i="437"/>
  <c r="AB35" i="436"/>
  <c r="L35" i="436"/>
  <c r="M35" i="436" s="1"/>
  <c r="N35" i="436"/>
  <c r="O35" i="436" s="1"/>
  <c r="AA36" i="436"/>
  <c r="AC35" i="436"/>
  <c r="AA37" i="435"/>
  <c r="AB36" i="435"/>
  <c r="L36" i="435"/>
  <c r="M36" i="435" s="1"/>
  <c r="N36" i="435"/>
  <c r="O36" i="435" s="1"/>
  <c r="AC36" i="435"/>
  <c r="T34" i="438"/>
  <c r="U33" i="438"/>
  <c r="W33" i="438"/>
  <c r="U34" i="439"/>
  <c r="T35" i="439"/>
  <c r="W34" i="439"/>
  <c r="AA36" i="432"/>
  <c r="AB35" i="432"/>
  <c r="L35" i="432"/>
  <c r="M35" i="432" s="1"/>
  <c r="N35" i="432"/>
  <c r="O35" i="432" s="1"/>
  <c r="AC35" i="432"/>
  <c r="AB35" i="431"/>
  <c r="L35" i="431"/>
  <c r="M35" i="431" s="1"/>
  <c r="N35" i="431"/>
  <c r="O35" i="431" s="1"/>
  <c r="AA36" i="431"/>
  <c r="AC35" i="431"/>
  <c r="T56" i="434"/>
  <c r="U55" i="434"/>
  <c r="W55" i="434"/>
  <c r="T34" i="433"/>
  <c r="U33" i="433"/>
  <c r="W33" i="433"/>
  <c r="N35" i="430"/>
  <c r="O35" i="430" s="1"/>
  <c r="AA36" i="430"/>
  <c r="L35" i="430"/>
  <c r="M35" i="430" s="1"/>
  <c r="AB35" i="430"/>
  <c r="AC35" i="430"/>
  <c r="U51" i="299"/>
  <c r="T52" i="299"/>
  <c r="W51" i="299"/>
  <c r="AA34" i="298"/>
  <c r="AC33" i="298"/>
  <c r="L33" i="298"/>
  <c r="M33" i="298" s="1"/>
  <c r="AB33" i="298"/>
  <c r="N33" i="298"/>
  <c r="O33" i="298" s="1"/>
  <c r="AB33" i="297"/>
  <c r="AA34" i="297"/>
  <c r="N33" i="297"/>
  <c r="O33" i="297" s="1"/>
  <c r="AC33" i="297"/>
  <c r="L33" i="297"/>
  <c r="M33" i="297" s="1"/>
  <c r="U30" i="59"/>
  <c r="T31" i="59"/>
  <c r="W30" i="59"/>
  <c r="N28" i="3"/>
  <c r="O28" i="3" s="1"/>
  <c r="AC28" i="3"/>
  <c r="AA29" i="3"/>
  <c r="AB28" i="3"/>
  <c r="L28" i="3"/>
  <c r="M28" i="3" s="1"/>
  <c r="X64" i="459"/>
  <c r="N36" i="467" l="1"/>
  <c r="O36" i="467" s="1"/>
  <c r="AA37" i="467"/>
  <c r="AB36" i="467"/>
  <c r="L36" i="467"/>
  <c r="M36" i="467" s="1"/>
  <c r="AC36" i="467"/>
  <c r="T35" i="463"/>
  <c r="U34" i="463"/>
  <c r="W34" i="463"/>
  <c r="N36" i="462"/>
  <c r="O36" i="462" s="1"/>
  <c r="AB36" i="462"/>
  <c r="L36" i="462"/>
  <c r="M36" i="462" s="1"/>
  <c r="AA37" i="462"/>
  <c r="AC36" i="462"/>
  <c r="U33" i="469"/>
  <c r="T34" i="469"/>
  <c r="W33" i="469"/>
  <c r="U33" i="454"/>
  <c r="T34" i="454"/>
  <c r="W33" i="454"/>
  <c r="AA38" i="452"/>
  <c r="L37" i="452"/>
  <c r="M37" i="452" s="1"/>
  <c r="AB37" i="452"/>
  <c r="N37" i="452"/>
  <c r="O37" i="452" s="1"/>
  <c r="AC37" i="452"/>
  <c r="AA38" i="451"/>
  <c r="L37" i="451"/>
  <c r="M37" i="451" s="1"/>
  <c r="AB37" i="451"/>
  <c r="N37" i="451"/>
  <c r="O37" i="451" s="1"/>
  <c r="AC37" i="451"/>
  <c r="T99" i="459"/>
  <c r="U98" i="459"/>
  <c r="W98" i="459"/>
  <c r="U34" i="453"/>
  <c r="T35" i="453"/>
  <c r="W34" i="453"/>
  <c r="U34" i="458"/>
  <c r="T35" i="458"/>
  <c r="W34" i="458"/>
  <c r="T36" i="468"/>
  <c r="U35" i="468"/>
  <c r="W35" i="468"/>
  <c r="N36" i="461"/>
  <c r="O36" i="461" s="1"/>
  <c r="AA37" i="461"/>
  <c r="AB36" i="461"/>
  <c r="L36" i="461"/>
  <c r="M36" i="461" s="1"/>
  <c r="AC36" i="461"/>
  <c r="AB36" i="456"/>
  <c r="L36" i="456"/>
  <c r="M36" i="456" s="1"/>
  <c r="N36" i="456"/>
  <c r="O36" i="456" s="1"/>
  <c r="AA37" i="456"/>
  <c r="AC36" i="456"/>
  <c r="N37" i="466"/>
  <c r="O37" i="466" s="1"/>
  <c r="AB37" i="466"/>
  <c r="L37" i="466"/>
  <c r="M37" i="466" s="1"/>
  <c r="AA38" i="466"/>
  <c r="AC37" i="466"/>
  <c r="N36" i="455"/>
  <c r="O36" i="455" s="1"/>
  <c r="AB36" i="455"/>
  <c r="L36" i="455"/>
  <c r="M36" i="455" s="1"/>
  <c r="AA37" i="455"/>
  <c r="AC36" i="455"/>
  <c r="N37" i="457"/>
  <c r="O37" i="457" s="1"/>
  <c r="L37" i="457"/>
  <c r="M37" i="457" s="1"/>
  <c r="AA38" i="457"/>
  <c r="AB37" i="457"/>
  <c r="AC37" i="457"/>
  <c r="U33" i="464"/>
  <c r="T34" i="464"/>
  <c r="W33" i="464"/>
  <c r="AB38" i="460"/>
  <c r="AA39" i="460"/>
  <c r="L38" i="460"/>
  <c r="M38" i="460" s="1"/>
  <c r="N38" i="460"/>
  <c r="O38" i="460" s="1"/>
  <c r="AC38" i="460"/>
  <c r="AA38" i="450"/>
  <c r="L37" i="450"/>
  <c r="M37" i="450" s="1"/>
  <c r="AB37" i="450"/>
  <c r="N37" i="450"/>
  <c r="O37" i="450" s="1"/>
  <c r="AC37" i="450"/>
  <c r="AB38" i="465"/>
  <c r="L38" i="465"/>
  <c r="M38" i="465" s="1"/>
  <c r="N38" i="465"/>
  <c r="O38" i="465" s="1"/>
  <c r="AA39" i="465"/>
  <c r="AC38" i="465"/>
  <c r="N37" i="447"/>
  <c r="O37" i="447" s="1"/>
  <c r="AA38" i="447"/>
  <c r="AB37" i="447"/>
  <c r="L37" i="447"/>
  <c r="M37" i="447" s="1"/>
  <c r="AC37" i="447"/>
  <c r="AB38" i="446"/>
  <c r="L38" i="446"/>
  <c r="M38" i="446" s="1"/>
  <c r="N38" i="446"/>
  <c r="O38" i="446" s="1"/>
  <c r="AA39" i="446"/>
  <c r="AC38" i="446"/>
  <c r="U33" i="449"/>
  <c r="T34" i="449"/>
  <c r="W33" i="449"/>
  <c r="U34" i="448"/>
  <c r="T35" i="448"/>
  <c r="W34" i="448"/>
  <c r="AB37" i="445"/>
  <c r="L37" i="445"/>
  <c r="M37" i="445" s="1"/>
  <c r="N37" i="445"/>
  <c r="O37" i="445" s="1"/>
  <c r="AA38" i="445"/>
  <c r="AC37" i="445"/>
  <c r="U34" i="444"/>
  <c r="T35" i="444"/>
  <c r="W34" i="444"/>
  <c r="N37" i="442"/>
  <c r="O37" i="442" s="1"/>
  <c r="AB37" i="442"/>
  <c r="L37" i="442"/>
  <c r="M37" i="442" s="1"/>
  <c r="AA38" i="442"/>
  <c r="AC37" i="442"/>
  <c r="T37" i="443"/>
  <c r="U36" i="443"/>
  <c r="W36" i="443"/>
  <c r="AA38" i="441"/>
  <c r="AB37" i="441"/>
  <c r="L37" i="441"/>
  <c r="M37" i="441" s="1"/>
  <c r="N37" i="441"/>
  <c r="O37" i="441" s="1"/>
  <c r="AC37" i="441"/>
  <c r="N37" i="440"/>
  <c r="O37" i="440" s="1"/>
  <c r="AB37" i="440"/>
  <c r="AA38" i="440"/>
  <c r="L37" i="440"/>
  <c r="M37" i="440" s="1"/>
  <c r="AC37" i="440"/>
  <c r="N36" i="436"/>
  <c r="O36" i="436" s="1"/>
  <c r="AB36" i="436"/>
  <c r="L36" i="436"/>
  <c r="M36" i="436" s="1"/>
  <c r="AA37" i="436"/>
  <c r="AC36" i="436"/>
  <c r="T35" i="438"/>
  <c r="U34" i="438"/>
  <c r="W34" i="438"/>
  <c r="N37" i="437"/>
  <c r="O37" i="437" s="1"/>
  <c r="AA38" i="437"/>
  <c r="AB37" i="437"/>
  <c r="L37" i="437"/>
  <c r="M37" i="437" s="1"/>
  <c r="AC37" i="437"/>
  <c r="U35" i="439"/>
  <c r="T36" i="439"/>
  <c r="W35" i="439"/>
  <c r="N37" i="435"/>
  <c r="O37" i="435" s="1"/>
  <c r="AB37" i="435"/>
  <c r="AA38" i="435"/>
  <c r="L37" i="435"/>
  <c r="M37" i="435" s="1"/>
  <c r="AC37" i="435"/>
  <c r="T57" i="434"/>
  <c r="U56" i="434"/>
  <c r="W56" i="434"/>
  <c r="N36" i="430"/>
  <c r="O36" i="430" s="1"/>
  <c r="AB36" i="430"/>
  <c r="L36" i="430"/>
  <c r="M36" i="430" s="1"/>
  <c r="AA37" i="430"/>
  <c r="AC36" i="430"/>
  <c r="T35" i="433"/>
  <c r="U34" i="433"/>
  <c r="W34" i="433"/>
  <c r="N36" i="431"/>
  <c r="O36" i="431" s="1"/>
  <c r="AA37" i="431"/>
  <c r="L36" i="431"/>
  <c r="M36" i="431" s="1"/>
  <c r="AB36" i="431"/>
  <c r="AC36" i="431"/>
  <c r="N36" i="432"/>
  <c r="O36" i="432" s="1"/>
  <c r="L36" i="432"/>
  <c r="M36" i="432" s="1"/>
  <c r="AA37" i="432"/>
  <c r="AB36" i="432"/>
  <c r="AC36" i="432"/>
  <c r="U52" i="299"/>
  <c r="T53" i="299"/>
  <c r="W52" i="299"/>
  <c r="N34" i="298"/>
  <c r="O34" i="298" s="1"/>
  <c r="L34" i="298"/>
  <c r="M34" i="298" s="1"/>
  <c r="AA35" i="298"/>
  <c r="AB34" i="298"/>
  <c r="AC34" i="298"/>
  <c r="AB34" i="297"/>
  <c r="AA35" i="297"/>
  <c r="L34" i="297"/>
  <c r="M34" i="297" s="1"/>
  <c r="AC34" i="297"/>
  <c r="N34" i="297"/>
  <c r="O34" i="297" s="1"/>
  <c r="U31" i="59"/>
  <c r="T32" i="59"/>
  <c r="W31" i="59"/>
  <c r="AB29" i="3"/>
  <c r="L29" i="3"/>
  <c r="M29" i="3" s="1"/>
  <c r="AC29" i="3"/>
  <c r="AA30" i="3"/>
  <c r="N29" i="3"/>
  <c r="O29" i="3" s="1"/>
  <c r="X63" i="459"/>
  <c r="N37" i="467" l="1"/>
  <c r="O37" i="467" s="1"/>
  <c r="AB37" i="467"/>
  <c r="AC37" i="467"/>
  <c r="AA38" i="467"/>
  <c r="L37" i="467"/>
  <c r="M37" i="467" s="1"/>
  <c r="T36" i="463"/>
  <c r="U35" i="463"/>
  <c r="W35" i="463"/>
  <c r="U34" i="464"/>
  <c r="T35" i="464"/>
  <c r="W34" i="464"/>
  <c r="AA38" i="455"/>
  <c r="L37" i="455"/>
  <c r="M37" i="455" s="1"/>
  <c r="AB37" i="455"/>
  <c r="N37" i="455"/>
  <c r="O37" i="455" s="1"/>
  <c r="AC37" i="455"/>
  <c r="AB38" i="457"/>
  <c r="N38" i="457"/>
  <c r="O38" i="457" s="1"/>
  <c r="L38" i="457"/>
  <c r="M38" i="457" s="1"/>
  <c r="AA39" i="457"/>
  <c r="AC38" i="457"/>
  <c r="AB38" i="452"/>
  <c r="L38" i="452"/>
  <c r="M38" i="452" s="1"/>
  <c r="N38" i="452"/>
  <c r="O38" i="452" s="1"/>
  <c r="AA39" i="452"/>
  <c r="AC38" i="452"/>
  <c r="N37" i="462"/>
  <c r="O37" i="462" s="1"/>
  <c r="AA38" i="462"/>
  <c r="L37" i="462"/>
  <c r="M37" i="462" s="1"/>
  <c r="AB37" i="462"/>
  <c r="AC37" i="462"/>
  <c r="AA40" i="465"/>
  <c r="L39" i="465"/>
  <c r="M39" i="465" s="1"/>
  <c r="AB39" i="465"/>
  <c r="N39" i="465"/>
  <c r="O39" i="465" s="1"/>
  <c r="AC39" i="465"/>
  <c r="AB38" i="450"/>
  <c r="L38" i="450"/>
  <c r="M38" i="450" s="1"/>
  <c r="N38" i="450"/>
  <c r="O38" i="450" s="1"/>
  <c r="AA39" i="450"/>
  <c r="AC38" i="450"/>
  <c r="AB39" i="460"/>
  <c r="L39" i="460"/>
  <c r="M39" i="460" s="1"/>
  <c r="N39" i="460"/>
  <c r="O39" i="460" s="1"/>
  <c r="AA40" i="460"/>
  <c r="AC39" i="460"/>
  <c r="AB38" i="466"/>
  <c r="N38" i="466"/>
  <c r="O38" i="466" s="1"/>
  <c r="L38" i="466"/>
  <c r="M38" i="466" s="1"/>
  <c r="AA39" i="466"/>
  <c r="AC38" i="466"/>
  <c r="AB37" i="461"/>
  <c r="L37" i="461"/>
  <c r="M37" i="461" s="1"/>
  <c r="N37" i="461"/>
  <c r="O37" i="461" s="1"/>
  <c r="AA38" i="461"/>
  <c r="AC37" i="461"/>
  <c r="T37" i="468"/>
  <c r="U36" i="468"/>
  <c r="W36" i="468"/>
  <c r="U34" i="469"/>
  <c r="T35" i="469"/>
  <c r="W34" i="469"/>
  <c r="AA38" i="456"/>
  <c r="L37" i="456"/>
  <c r="M37" i="456" s="1"/>
  <c r="AB37" i="456"/>
  <c r="N37" i="456"/>
  <c r="O37" i="456" s="1"/>
  <c r="AC37" i="456"/>
  <c r="U35" i="453"/>
  <c r="T36" i="453"/>
  <c r="W35" i="453"/>
  <c r="U99" i="459"/>
  <c r="T100" i="459"/>
  <c r="W99" i="459"/>
  <c r="U34" i="454"/>
  <c r="T35" i="454"/>
  <c r="W34" i="454"/>
  <c r="U35" i="458"/>
  <c r="T36" i="458"/>
  <c r="W35" i="458"/>
  <c r="N38" i="451"/>
  <c r="O38" i="451" s="1"/>
  <c r="AB38" i="451"/>
  <c r="L38" i="451"/>
  <c r="M38" i="451" s="1"/>
  <c r="AA39" i="451"/>
  <c r="AC38" i="451"/>
  <c r="N38" i="445"/>
  <c r="O38" i="445" s="1"/>
  <c r="AB38" i="445"/>
  <c r="L38" i="445"/>
  <c r="M38" i="445" s="1"/>
  <c r="AA39" i="445"/>
  <c r="AC38" i="445"/>
  <c r="U34" i="449"/>
  <c r="T35" i="449"/>
  <c r="W34" i="449"/>
  <c r="AB38" i="447"/>
  <c r="L38" i="447"/>
  <c r="M38" i="447" s="1"/>
  <c r="N38" i="447"/>
  <c r="O38" i="447" s="1"/>
  <c r="AA39" i="447"/>
  <c r="AC38" i="447"/>
  <c r="U35" i="448"/>
  <c r="T36" i="448"/>
  <c r="W35" i="448"/>
  <c r="AA40" i="446"/>
  <c r="AB39" i="446"/>
  <c r="L39" i="446"/>
  <c r="M39" i="446" s="1"/>
  <c r="N39" i="446"/>
  <c r="O39" i="446" s="1"/>
  <c r="AC39" i="446"/>
  <c r="N38" i="441"/>
  <c r="O38" i="441" s="1"/>
  <c r="L38" i="441"/>
  <c r="M38" i="441" s="1"/>
  <c r="AA39" i="441"/>
  <c r="AB38" i="441"/>
  <c r="AC38" i="441"/>
  <c r="N38" i="440"/>
  <c r="O38" i="440" s="1"/>
  <c r="AB38" i="440"/>
  <c r="L38" i="440"/>
  <c r="M38" i="440" s="1"/>
  <c r="AA39" i="440"/>
  <c r="AC38" i="440"/>
  <c r="N38" i="442"/>
  <c r="O38" i="442" s="1"/>
  <c r="AB38" i="442"/>
  <c r="L38" i="442"/>
  <c r="M38" i="442" s="1"/>
  <c r="AA39" i="442"/>
  <c r="AC38" i="442"/>
  <c r="U35" i="444"/>
  <c r="T36" i="444"/>
  <c r="W35" i="444"/>
  <c r="T38" i="443"/>
  <c r="U37" i="443"/>
  <c r="W37" i="443"/>
  <c r="N37" i="436"/>
  <c r="O37" i="436" s="1"/>
  <c r="L37" i="436"/>
  <c r="M37" i="436" s="1"/>
  <c r="AB37" i="436"/>
  <c r="AA38" i="436"/>
  <c r="AC37" i="436"/>
  <c r="N38" i="437"/>
  <c r="O38" i="437" s="1"/>
  <c r="AB38" i="437"/>
  <c r="L38" i="437"/>
  <c r="M38" i="437" s="1"/>
  <c r="AA39" i="437"/>
  <c r="AC38" i="437"/>
  <c r="T36" i="438"/>
  <c r="U35" i="438"/>
  <c r="W35" i="438"/>
  <c r="N38" i="435"/>
  <c r="O38" i="435" s="1"/>
  <c r="AB38" i="435"/>
  <c r="L38" i="435"/>
  <c r="M38" i="435" s="1"/>
  <c r="AA39" i="435"/>
  <c r="AC38" i="435"/>
  <c r="U36" i="439"/>
  <c r="T37" i="439"/>
  <c r="W36" i="439"/>
  <c r="N37" i="432"/>
  <c r="O37" i="432" s="1"/>
  <c r="AB37" i="432"/>
  <c r="L37" i="432"/>
  <c r="M37" i="432" s="1"/>
  <c r="AA38" i="432"/>
  <c r="AC37" i="432"/>
  <c r="N37" i="430"/>
  <c r="O37" i="430" s="1"/>
  <c r="AA38" i="430"/>
  <c r="L37" i="430"/>
  <c r="M37" i="430" s="1"/>
  <c r="AB37" i="430"/>
  <c r="AC37" i="430"/>
  <c r="N37" i="431"/>
  <c r="O37" i="431" s="1"/>
  <c r="AB37" i="431"/>
  <c r="L37" i="431"/>
  <c r="M37" i="431" s="1"/>
  <c r="AA38" i="431"/>
  <c r="AC37" i="431"/>
  <c r="T36" i="433"/>
  <c r="U35" i="433"/>
  <c r="W35" i="433"/>
  <c r="T58" i="434"/>
  <c r="U57" i="434"/>
  <c r="W57" i="434"/>
  <c r="U53" i="299"/>
  <c r="T54" i="299"/>
  <c r="W53" i="299"/>
  <c r="AA36" i="298"/>
  <c r="AB35" i="298"/>
  <c r="AC35" i="298"/>
  <c r="L35" i="298"/>
  <c r="M35" i="298" s="1"/>
  <c r="N35" i="298"/>
  <c r="O35" i="298" s="1"/>
  <c r="L35" i="297"/>
  <c r="M35" i="297" s="1"/>
  <c r="N35" i="297"/>
  <c r="O35" i="297" s="1"/>
  <c r="AA36" i="297"/>
  <c r="AC35" i="297"/>
  <c r="AB35" i="297"/>
  <c r="U32" i="59"/>
  <c r="T33" i="59"/>
  <c r="W32" i="59"/>
  <c r="AB30" i="3"/>
  <c r="L30" i="3"/>
  <c r="M30" i="3" s="1"/>
  <c r="N30" i="3"/>
  <c r="O30" i="3" s="1"/>
  <c r="AC30" i="3"/>
  <c r="AA31" i="3"/>
  <c r="X62" i="459"/>
  <c r="N38" i="467" l="1"/>
  <c r="O38" i="467" s="1"/>
  <c r="AC38" i="467"/>
  <c r="L38" i="467"/>
  <c r="M38" i="467" s="1"/>
  <c r="AB38" i="467"/>
  <c r="AA39" i="467"/>
  <c r="T37" i="463"/>
  <c r="U36" i="463"/>
  <c r="W36" i="463"/>
  <c r="T101" i="459"/>
  <c r="U100" i="459"/>
  <c r="W100" i="459"/>
  <c r="N38" i="461"/>
  <c r="O38" i="461" s="1"/>
  <c r="AB38" i="461"/>
  <c r="L38" i="461"/>
  <c r="M38" i="461" s="1"/>
  <c r="AA39" i="461"/>
  <c r="AC38" i="461"/>
  <c r="AA40" i="451"/>
  <c r="L39" i="451"/>
  <c r="M39" i="451" s="1"/>
  <c r="AB39" i="451"/>
  <c r="N39" i="451"/>
  <c r="O39" i="451" s="1"/>
  <c r="AC39" i="451"/>
  <c r="U35" i="454"/>
  <c r="T36" i="454"/>
  <c r="W35" i="454"/>
  <c r="N38" i="456"/>
  <c r="O38" i="456" s="1"/>
  <c r="AB38" i="456"/>
  <c r="L38" i="456"/>
  <c r="M38" i="456" s="1"/>
  <c r="AA39" i="456"/>
  <c r="AC38" i="456"/>
  <c r="AB39" i="466"/>
  <c r="L39" i="466"/>
  <c r="M39" i="466" s="1"/>
  <c r="N39" i="466"/>
  <c r="O39" i="466" s="1"/>
  <c r="AA40" i="466"/>
  <c r="AC39" i="466"/>
  <c r="U35" i="464"/>
  <c r="T36" i="464"/>
  <c r="W35" i="464"/>
  <c r="U36" i="458"/>
  <c r="T37" i="458"/>
  <c r="W36" i="458"/>
  <c r="U35" i="469"/>
  <c r="T36" i="469"/>
  <c r="W35" i="469"/>
  <c r="T38" i="468"/>
  <c r="U37" i="468"/>
  <c r="W37" i="468"/>
  <c r="AB40" i="460"/>
  <c r="AA41" i="460"/>
  <c r="L40" i="460"/>
  <c r="M40" i="460" s="1"/>
  <c r="N40" i="460"/>
  <c r="O40" i="460" s="1"/>
  <c r="AC40" i="460"/>
  <c r="AA40" i="452"/>
  <c r="L39" i="452"/>
  <c r="M39" i="452" s="1"/>
  <c r="AB39" i="452"/>
  <c r="N39" i="452"/>
  <c r="O39" i="452" s="1"/>
  <c r="AC39" i="452"/>
  <c r="U36" i="453"/>
  <c r="T37" i="453"/>
  <c r="W36" i="453"/>
  <c r="AA40" i="450"/>
  <c r="L39" i="450"/>
  <c r="M39" i="450" s="1"/>
  <c r="AB39" i="450"/>
  <c r="N39" i="450"/>
  <c r="O39" i="450" s="1"/>
  <c r="AC39" i="450"/>
  <c r="N40" i="465"/>
  <c r="O40" i="465" s="1"/>
  <c r="AB40" i="465"/>
  <c r="L40" i="465"/>
  <c r="M40" i="465" s="1"/>
  <c r="AA41" i="465"/>
  <c r="AC40" i="465"/>
  <c r="AB38" i="462"/>
  <c r="L38" i="462"/>
  <c r="M38" i="462" s="1"/>
  <c r="N38" i="462"/>
  <c r="O38" i="462" s="1"/>
  <c r="AA39" i="462"/>
  <c r="AC38" i="462"/>
  <c r="AB39" i="457"/>
  <c r="L39" i="457"/>
  <c r="M39" i="457" s="1"/>
  <c r="N39" i="457"/>
  <c r="O39" i="457" s="1"/>
  <c r="AA40" i="457"/>
  <c r="AC39" i="457"/>
  <c r="AB38" i="455"/>
  <c r="L38" i="455"/>
  <c r="M38" i="455" s="1"/>
  <c r="N38" i="455"/>
  <c r="O38" i="455" s="1"/>
  <c r="AA39" i="455"/>
  <c r="AC38" i="455"/>
  <c r="AB39" i="447"/>
  <c r="L39" i="447"/>
  <c r="M39" i="447" s="1"/>
  <c r="N39" i="447"/>
  <c r="O39" i="447" s="1"/>
  <c r="AA40" i="447"/>
  <c r="AC39" i="447"/>
  <c r="N39" i="445"/>
  <c r="O39" i="445" s="1"/>
  <c r="AB39" i="445"/>
  <c r="AA40" i="445"/>
  <c r="L39" i="445"/>
  <c r="M39" i="445" s="1"/>
  <c r="AC39" i="445"/>
  <c r="U36" i="448"/>
  <c r="T37" i="448"/>
  <c r="W36" i="448"/>
  <c r="U35" i="449"/>
  <c r="T36" i="449"/>
  <c r="W35" i="449"/>
  <c r="N40" i="446"/>
  <c r="O40" i="446" s="1"/>
  <c r="L40" i="446"/>
  <c r="M40" i="446" s="1"/>
  <c r="AB40" i="446"/>
  <c r="AA41" i="446"/>
  <c r="AC40" i="446"/>
  <c r="U36" i="444"/>
  <c r="T37" i="444"/>
  <c r="W36" i="444"/>
  <c r="T39" i="443"/>
  <c r="U38" i="443"/>
  <c r="W38" i="443"/>
  <c r="N39" i="441"/>
  <c r="O39" i="441" s="1"/>
  <c r="AB39" i="441"/>
  <c r="L39" i="441"/>
  <c r="M39" i="441" s="1"/>
  <c r="AA40" i="441"/>
  <c r="AC39" i="441"/>
  <c r="AB39" i="442"/>
  <c r="L39" i="442"/>
  <c r="M39" i="442" s="1"/>
  <c r="N39" i="442"/>
  <c r="O39" i="442" s="1"/>
  <c r="AA40" i="442"/>
  <c r="AC39" i="442"/>
  <c r="AB39" i="440"/>
  <c r="L39" i="440"/>
  <c r="M39" i="440" s="1"/>
  <c r="N39" i="440"/>
  <c r="O39" i="440" s="1"/>
  <c r="AA40" i="440"/>
  <c r="AC39" i="440"/>
  <c r="U37" i="439"/>
  <c r="T38" i="439"/>
  <c r="W37" i="439"/>
  <c r="AB38" i="436"/>
  <c r="L38" i="436"/>
  <c r="M38" i="436" s="1"/>
  <c r="N38" i="436"/>
  <c r="O38" i="436" s="1"/>
  <c r="AA39" i="436"/>
  <c r="AC38" i="436"/>
  <c r="AB39" i="435"/>
  <c r="L39" i="435"/>
  <c r="M39" i="435" s="1"/>
  <c r="N39" i="435"/>
  <c r="O39" i="435" s="1"/>
  <c r="AA40" i="435"/>
  <c r="AC39" i="435"/>
  <c r="AB39" i="437"/>
  <c r="L39" i="437"/>
  <c r="M39" i="437" s="1"/>
  <c r="N39" i="437"/>
  <c r="O39" i="437" s="1"/>
  <c r="AA40" i="437"/>
  <c r="AC39" i="437"/>
  <c r="T37" i="438"/>
  <c r="U36" i="438"/>
  <c r="W36" i="438"/>
  <c r="T37" i="433"/>
  <c r="U36" i="433"/>
  <c r="W36" i="433"/>
  <c r="AB38" i="432"/>
  <c r="L38" i="432"/>
  <c r="M38" i="432" s="1"/>
  <c r="N38" i="432"/>
  <c r="O38" i="432" s="1"/>
  <c r="AA39" i="432"/>
  <c r="AC38" i="432"/>
  <c r="T59" i="434"/>
  <c r="U58" i="434"/>
  <c r="W58" i="434"/>
  <c r="AB38" i="430"/>
  <c r="L38" i="430"/>
  <c r="M38" i="430" s="1"/>
  <c r="N38" i="430"/>
  <c r="O38" i="430" s="1"/>
  <c r="AA39" i="430"/>
  <c r="AC38" i="430"/>
  <c r="N38" i="431"/>
  <c r="O38" i="431" s="1"/>
  <c r="AB38" i="431"/>
  <c r="L38" i="431"/>
  <c r="M38" i="431" s="1"/>
  <c r="AA39" i="431"/>
  <c r="AC38" i="431"/>
  <c r="U54" i="299"/>
  <c r="T55" i="299"/>
  <c r="W54" i="299"/>
  <c r="L36" i="298"/>
  <c r="M36" i="298" s="1"/>
  <c r="N36" i="298"/>
  <c r="O36" i="298" s="1"/>
  <c r="AC36" i="298"/>
  <c r="AB36" i="298"/>
  <c r="AA37" i="298"/>
  <c r="AB36" i="297"/>
  <c r="AA37" i="297"/>
  <c r="AC36" i="297"/>
  <c r="N36" i="297"/>
  <c r="O36" i="297" s="1"/>
  <c r="L36" i="297"/>
  <c r="M36" i="297" s="1"/>
  <c r="U33" i="59"/>
  <c r="T34" i="59"/>
  <c r="W33" i="59"/>
  <c r="AA32" i="3"/>
  <c r="AC31" i="3"/>
  <c r="AB31" i="3"/>
  <c r="N31" i="3"/>
  <c r="O31" i="3" s="1"/>
  <c r="L31" i="3"/>
  <c r="M31" i="3" s="1"/>
  <c r="X61" i="459"/>
  <c r="N39" i="467" l="1"/>
  <c r="O39" i="467" s="1"/>
  <c r="AC39" i="467"/>
  <c r="AB39" i="467"/>
  <c r="AA40" i="467"/>
  <c r="L39" i="467"/>
  <c r="M39" i="467" s="1"/>
  <c r="T38" i="463"/>
  <c r="U37" i="463"/>
  <c r="W37" i="463"/>
  <c r="AA42" i="465"/>
  <c r="L41" i="465"/>
  <c r="M41" i="465" s="1"/>
  <c r="AB41" i="465"/>
  <c r="N41" i="465"/>
  <c r="O41" i="465" s="1"/>
  <c r="AC41" i="465"/>
  <c r="N40" i="450"/>
  <c r="O40" i="450" s="1"/>
  <c r="AB40" i="450"/>
  <c r="L40" i="450"/>
  <c r="M40" i="450" s="1"/>
  <c r="AA41" i="450"/>
  <c r="AC40" i="450"/>
  <c r="N40" i="452"/>
  <c r="O40" i="452" s="1"/>
  <c r="AB40" i="452"/>
  <c r="L40" i="452"/>
  <c r="M40" i="452" s="1"/>
  <c r="AA41" i="452"/>
  <c r="AC40" i="452"/>
  <c r="N41" i="460"/>
  <c r="O41" i="460" s="1"/>
  <c r="AB41" i="460"/>
  <c r="L41" i="460"/>
  <c r="M41" i="460" s="1"/>
  <c r="AA42" i="460"/>
  <c r="AC41" i="460"/>
  <c r="T39" i="468"/>
  <c r="U38" i="468"/>
  <c r="W38" i="468"/>
  <c r="U36" i="464"/>
  <c r="T37" i="464"/>
  <c r="W36" i="464"/>
  <c r="AA40" i="456"/>
  <c r="L39" i="456"/>
  <c r="M39" i="456" s="1"/>
  <c r="AB39" i="456"/>
  <c r="N39" i="456"/>
  <c r="O39" i="456" s="1"/>
  <c r="AC39" i="456"/>
  <c r="AA40" i="455"/>
  <c r="L39" i="455"/>
  <c r="M39" i="455" s="1"/>
  <c r="AB39" i="455"/>
  <c r="N39" i="455"/>
  <c r="O39" i="455" s="1"/>
  <c r="AC39" i="455"/>
  <c r="U37" i="458"/>
  <c r="T38" i="458"/>
  <c r="W37" i="458"/>
  <c r="U36" i="454"/>
  <c r="T37" i="454"/>
  <c r="W36" i="454"/>
  <c r="AB40" i="457"/>
  <c r="AA41" i="457"/>
  <c r="L40" i="457"/>
  <c r="M40" i="457" s="1"/>
  <c r="N40" i="457"/>
  <c r="O40" i="457" s="1"/>
  <c r="AC40" i="457"/>
  <c r="U37" i="453"/>
  <c r="T38" i="453"/>
  <c r="W37" i="453"/>
  <c r="U36" i="469"/>
  <c r="T37" i="469"/>
  <c r="W36" i="469"/>
  <c r="N39" i="461"/>
  <c r="O39" i="461" s="1"/>
  <c r="AB39" i="461"/>
  <c r="L39" i="461"/>
  <c r="M39" i="461" s="1"/>
  <c r="AA40" i="461"/>
  <c r="AC39" i="461"/>
  <c r="N39" i="462"/>
  <c r="O39" i="462" s="1"/>
  <c r="AA40" i="462"/>
  <c r="L39" i="462"/>
  <c r="M39" i="462" s="1"/>
  <c r="AB39" i="462"/>
  <c r="AC39" i="462"/>
  <c r="AA41" i="466"/>
  <c r="AB40" i="466"/>
  <c r="N40" i="466"/>
  <c r="O40" i="466" s="1"/>
  <c r="L40" i="466"/>
  <c r="M40" i="466" s="1"/>
  <c r="AC40" i="466"/>
  <c r="AB40" i="451"/>
  <c r="L40" i="451"/>
  <c r="M40" i="451" s="1"/>
  <c r="N40" i="451"/>
  <c r="O40" i="451" s="1"/>
  <c r="AA41" i="451"/>
  <c r="AC40" i="451"/>
  <c r="T102" i="459"/>
  <c r="U101" i="459"/>
  <c r="W101" i="459"/>
  <c r="N41" i="446"/>
  <c r="O41" i="446" s="1"/>
  <c r="L41" i="446"/>
  <c r="M41" i="446" s="1"/>
  <c r="AB41" i="446"/>
  <c r="AA42" i="446"/>
  <c r="AC41" i="446"/>
  <c r="U37" i="448"/>
  <c r="T38" i="448"/>
  <c r="W37" i="448"/>
  <c r="AB40" i="445"/>
  <c r="L40" i="445"/>
  <c r="M40" i="445" s="1"/>
  <c r="N40" i="445"/>
  <c r="O40" i="445" s="1"/>
  <c r="AA41" i="445"/>
  <c r="AC40" i="445"/>
  <c r="N40" i="447"/>
  <c r="O40" i="447" s="1"/>
  <c r="AA41" i="447"/>
  <c r="AB40" i="447"/>
  <c r="L40" i="447"/>
  <c r="M40" i="447" s="1"/>
  <c r="AC40" i="447"/>
  <c r="U36" i="449"/>
  <c r="T37" i="449"/>
  <c r="W36" i="449"/>
  <c r="AB40" i="440"/>
  <c r="L40" i="440"/>
  <c r="M40" i="440" s="1"/>
  <c r="N40" i="440"/>
  <c r="O40" i="440" s="1"/>
  <c r="AC40" i="440"/>
  <c r="AA41" i="440"/>
  <c r="T40" i="443"/>
  <c r="U39" i="443"/>
  <c r="W39" i="443"/>
  <c r="AB40" i="442"/>
  <c r="L40" i="442"/>
  <c r="M40" i="442" s="1"/>
  <c r="N40" i="442"/>
  <c r="O40" i="442" s="1"/>
  <c r="AA41" i="442"/>
  <c r="AC40" i="442"/>
  <c r="AB40" i="441"/>
  <c r="L40" i="441"/>
  <c r="M40" i="441" s="1"/>
  <c r="N40" i="441"/>
  <c r="O40" i="441" s="1"/>
  <c r="AA41" i="441"/>
  <c r="AC40" i="441"/>
  <c r="U37" i="444"/>
  <c r="T38" i="444"/>
  <c r="W37" i="444"/>
  <c r="AA41" i="435"/>
  <c r="AB40" i="435"/>
  <c r="L40" i="435"/>
  <c r="M40" i="435" s="1"/>
  <c r="N40" i="435"/>
  <c r="O40" i="435" s="1"/>
  <c r="AC40" i="435"/>
  <c r="T38" i="438"/>
  <c r="U37" i="438"/>
  <c r="W37" i="438"/>
  <c r="AB39" i="436"/>
  <c r="L39" i="436"/>
  <c r="M39" i="436" s="1"/>
  <c r="N39" i="436"/>
  <c r="O39" i="436" s="1"/>
  <c r="AA40" i="436"/>
  <c r="AC39" i="436"/>
  <c r="U38" i="439"/>
  <c r="T39" i="439"/>
  <c r="W38" i="439"/>
  <c r="AA41" i="437"/>
  <c r="AB40" i="437"/>
  <c r="L40" i="437"/>
  <c r="M40" i="437" s="1"/>
  <c r="N40" i="437"/>
  <c r="O40" i="437" s="1"/>
  <c r="AC40" i="437"/>
  <c r="T60" i="434"/>
  <c r="U59" i="434"/>
  <c r="W59" i="434"/>
  <c r="T38" i="433"/>
  <c r="U37" i="433"/>
  <c r="W37" i="433"/>
  <c r="AB39" i="431"/>
  <c r="L39" i="431"/>
  <c r="M39" i="431" s="1"/>
  <c r="N39" i="431"/>
  <c r="O39" i="431" s="1"/>
  <c r="AA40" i="431"/>
  <c r="AC39" i="431"/>
  <c r="N39" i="430"/>
  <c r="O39" i="430" s="1"/>
  <c r="AA40" i="430"/>
  <c r="L39" i="430"/>
  <c r="M39" i="430" s="1"/>
  <c r="AB39" i="430"/>
  <c r="AC39" i="430"/>
  <c r="AA40" i="432"/>
  <c r="AB39" i="432"/>
  <c r="L39" i="432"/>
  <c r="M39" i="432" s="1"/>
  <c r="N39" i="432"/>
  <c r="O39" i="432" s="1"/>
  <c r="AC39" i="432"/>
  <c r="U55" i="299"/>
  <c r="T56" i="299"/>
  <c r="W55" i="299"/>
  <c r="L37" i="298"/>
  <c r="M37" i="298" s="1"/>
  <c r="AA38" i="298"/>
  <c r="AC37" i="298"/>
  <c r="AB37" i="298"/>
  <c r="N37" i="298"/>
  <c r="O37" i="298" s="1"/>
  <c r="N37" i="297"/>
  <c r="O37" i="297" s="1"/>
  <c r="AB37" i="297"/>
  <c r="AC37" i="297"/>
  <c r="L37" i="297"/>
  <c r="M37" i="297" s="1"/>
  <c r="AA38" i="297"/>
  <c r="U34" i="59"/>
  <c r="T35" i="59"/>
  <c r="W34" i="59"/>
  <c r="N32" i="3"/>
  <c r="O32" i="3" s="1"/>
  <c r="AA33" i="3"/>
  <c r="AB32" i="3"/>
  <c r="L32" i="3"/>
  <c r="M32" i="3" s="1"/>
  <c r="AC32" i="3"/>
  <c r="X60" i="459"/>
  <c r="L40" i="467" l="1"/>
  <c r="M40" i="467" s="1"/>
  <c r="AC40" i="467"/>
  <c r="AA41" i="467"/>
  <c r="N40" i="467"/>
  <c r="O40" i="467" s="1"/>
  <c r="AB40" i="467"/>
  <c r="T39" i="463"/>
  <c r="U38" i="463"/>
  <c r="W38" i="463"/>
  <c r="N40" i="455"/>
  <c r="O40" i="455" s="1"/>
  <c r="AB40" i="455"/>
  <c r="L40" i="455"/>
  <c r="M40" i="455" s="1"/>
  <c r="AA41" i="455"/>
  <c r="AC40" i="455"/>
  <c r="AB40" i="456"/>
  <c r="L40" i="456"/>
  <c r="M40" i="456" s="1"/>
  <c r="N40" i="456"/>
  <c r="O40" i="456" s="1"/>
  <c r="AA41" i="456"/>
  <c r="AC40" i="456"/>
  <c r="AB42" i="460"/>
  <c r="AA43" i="460"/>
  <c r="L42" i="460"/>
  <c r="M42" i="460" s="1"/>
  <c r="N42" i="460"/>
  <c r="O42" i="460" s="1"/>
  <c r="AC42" i="460"/>
  <c r="U102" i="459"/>
  <c r="T103" i="459"/>
  <c r="W102" i="459"/>
  <c r="N40" i="461"/>
  <c r="O40" i="461" s="1"/>
  <c r="AA41" i="461"/>
  <c r="AB40" i="461"/>
  <c r="L40" i="461"/>
  <c r="M40" i="461" s="1"/>
  <c r="AC40" i="461"/>
  <c r="U38" i="453"/>
  <c r="T39" i="453"/>
  <c r="W38" i="453"/>
  <c r="U38" i="458"/>
  <c r="T39" i="458"/>
  <c r="W38" i="458"/>
  <c r="AA42" i="452"/>
  <c r="L41" i="452"/>
  <c r="M41" i="452" s="1"/>
  <c r="AB41" i="452"/>
  <c r="N41" i="452"/>
  <c r="O41" i="452" s="1"/>
  <c r="AC41" i="452"/>
  <c r="AA42" i="451"/>
  <c r="L41" i="451"/>
  <c r="M41" i="451" s="1"/>
  <c r="AB41" i="451"/>
  <c r="N41" i="451"/>
  <c r="O41" i="451" s="1"/>
  <c r="AC41" i="451"/>
  <c r="N41" i="466"/>
  <c r="O41" i="466" s="1"/>
  <c r="AA42" i="466"/>
  <c r="AB41" i="466"/>
  <c r="L41" i="466"/>
  <c r="M41" i="466" s="1"/>
  <c r="AC41" i="466"/>
  <c r="N40" i="462"/>
  <c r="O40" i="462" s="1"/>
  <c r="AB40" i="462"/>
  <c r="L40" i="462"/>
  <c r="M40" i="462" s="1"/>
  <c r="AA41" i="462"/>
  <c r="AC40" i="462"/>
  <c r="U37" i="469"/>
  <c r="T38" i="469"/>
  <c r="W37" i="469"/>
  <c r="N41" i="457"/>
  <c r="O41" i="457" s="1"/>
  <c r="L41" i="457"/>
  <c r="M41" i="457" s="1"/>
  <c r="AA42" i="457"/>
  <c r="AB41" i="457"/>
  <c r="AC41" i="457"/>
  <c r="U37" i="454"/>
  <c r="T38" i="454"/>
  <c r="W37" i="454"/>
  <c r="U37" i="464"/>
  <c r="T38" i="464"/>
  <c r="W37" i="464"/>
  <c r="T40" i="468"/>
  <c r="U39" i="468"/>
  <c r="W39" i="468"/>
  <c r="AA42" i="450"/>
  <c r="L41" i="450"/>
  <c r="M41" i="450" s="1"/>
  <c r="AB41" i="450"/>
  <c r="N41" i="450"/>
  <c r="O41" i="450" s="1"/>
  <c r="AC41" i="450"/>
  <c r="AB42" i="465"/>
  <c r="L42" i="465"/>
  <c r="M42" i="465" s="1"/>
  <c r="N42" i="465"/>
  <c r="O42" i="465" s="1"/>
  <c r="AA43" i="465"/>
  <c r="AC42" i="465"/>
  <c r="U37" i="449"/>
  <c r="T38" i="449"/>
  <c r="W37" i="449"/>
  <c r="AB41" i="445"/>
  <c r="L41" i="445"/>
  <c r="M41" i="445" s="1"/>
  <c r="N41" i="445"/>
  <c r="O41" i="445" s="1"/>
  <c r="AA42" i="445"/>
  <c r="AC41" i="445"/>
  <c r="AB42" i="446"/>
  <c r="L42" i="446"/>
  <c r="M42" i="446" s="1"/>
  <c r="N42" i="446"/>
  <c r="O42" i="446" s="1"/>
  <c r="AA43" i="446"/>
  <c r="AC42" i="446"/>
  <c r="N41" i="447"/>
  <c r="O41" i="447" s="1"/>
  <c r="AA42" i="447"/>
  <c r="AB41" i="447"/>
  <c r="L41" i="447"/>
  <c r="M41" i="447" s="1"/>
  <c r="AC41" i="447"/>
  <c r="U38" i="448"/>
  <c r="T39" i="448"/>
  <c r="W38" i="448"/>
  <c r="U38" i="444"/>
  <c r="T39" i="444"/>
  <c r="W38" i="444"/>
  <c r="N41" i="442"/>
  <c r="O41" i="442" s="1"/>
  <c r="AA42" i="442"/>
  <c r="AB41" i="442"/>
  <c r="L41" i="442"/>
  <c r="M41" i="442" s="1"/>
  <c r="AC41" i="442"/>
  <c r="T41" i="443"/>
  <c r="U40" i="443"/>
  <c r="W40" i="443"/>
  <c r="AA42" i="441"/>
  <c r="AB41" i="441"/>
  <c r="L41" i="441"/>
  <c r="M41" i="441" s="1"/>
  <c r="N41" i="441"/>
  <c r="O41" i="441" s="1"/>
  <c r="AC41" i="441"/>
  <c r="N41" i="440"/>
  <c r="O41" i="440" s="1"/>
  <c r="AB41" i="440"/>
  <c r="AA42" i="440"/>
  <c r="L41" i="440"/>
  <c r="M41" i="440" s="1"/>
  <c r="AC41" i="440"/>
  <c r="N40" i="436"/>
  <c r="O40" i="436" s="1"/>
  <c r="AB40" i="436"/>
  <c r="L40" i="436"/>
  <c r="M40" i="436" s="1"/>
  <c r="AA41" i="436"/>
  <c r="AC40" i="436"/>
  <c r="U39" i="439"/>
  <c r="T40" i="439"/>
  <c r="W39" i="439"/>
  <c r="T39" i="438"/>
  <c r="U38" i="438"/>
  <c r="W38" i="438"/>
  <c r="N41" i="437"/>
  <c r="O41" i="437" s="1"/>
  <c r="AA42" i="437"/>
  <c r="AB41" i="437"/>
  <c r="L41" i="437"/>
  <c r="M41" i="437" s="1"/>
  <c r="AC41" i="437"/>
  <c r="N41" i="435"/>
  <c r="O41" i="435" s="1"/>
  <c r="L41" i="435"/>
  <c r="M41" i="435" s="1"/>
  <c r="AB41" i="435"/>
  <c r="AA42" i="435"/>
  <c r="AC41" i="435"/>
  <c r="N40" i="431"/>
  <c r="O40" i="431" s="1"/>
  <c r="AA41" i="431"/>
  <c r="L40" i="431"/>
  <c r="M40" i="431" s="1"/>
  <c r="AB40" i="431"/>
  <c r="AC40" i="431"/>
  <c r="T39" i="433"/>
  <c r="U38" i="433"/>
  <c r="W38" i="433"/>
  <c r="N40" i="432"/>
  <c r="O40" i="432" s="1"/>
  <c r="AB40" i="432"/>
  <c r="AA41" i="432"/>
  <c r="L40" i="432"/>
  <c r="M40" i="432" s="1"/>
  <c r="AC40" i="432"/>
  <c r="N40" i="430"/>
  <c r="O40" i="430" s="1"/>
  <c r="AB40" i="430"/>
  <c r="L40" i="430"/>
  <c r="M40" i="430" s="1"/>
  <c r="AA41" i="430"/>
  <c r="AC40" i="430"/>
  <c r="T61" i="434"/>
  <c r="U60" i="434"/>
  <c r="W60" i="434"/>
  <c r="U56" i="299"/>
  <c r="T57" i="299"/>
  <c r="W56" i="299"/>
  <c r="N38" i="298"/>
  <c r="O38" i="298" s="1"/>
  <c r="L38" i="298"/>
  <c r="M38" i="298" s="1"/>
  <c r="AA39" i="298"/>
  <c r="AB38" i="298"/>
  <c r="AC38" i="298"/>
  <c r="AB38" i="297"/>
  <c r="AA39" i="297"/>
  <c r="L38" i="297"/>
  <c r="M38" i="297" s="1"/>
  <c r="N38" i="297"/>
  <c r="O38" i="297" s="1"/>
  <c r="AC38" i="297"/>
  <c r="U35" i="59"/>
  <c r="T36" i="59"/>
  <c r="W35" i="59"/>
  <c r="AB33" i="3"/>
  <c r="L33" i="3"/>
  <c r="M33" i="3" s="1"/>
  <c r="AC33" i="3"/>
  <c r="AA34" i="3"/>
  <c r="N33" i="3"/>
  <c r="O33" i="3" s="1"/>
  <c r="X59" i="459"/>
  <c r="N41" i="467" l="1"/>
  <c r="O41" i="467" s="1"/>
  <c r="AA42" i="467"/>
  <c r="AB41" i="467"/>
  <c r="AC41" i="467"/>
  <c r="L41" i="467"/>
  <c r="M41" i="467" s="1"/>
  <c r="T40" i="463"/>
  <c r="U39" i="463"/>
  <c r="W39" i="463"/>
  <c r="T41" i="468"/>
  <c r="U40" i="468"/>
  <c r="W40" i="468"/>
  <c r="N41" i="462"/>
  <c r="O41" i="462" s="1"/>
  <c r="AA42" i="462"/>
  <c r="L41" i="462"/>
  <c r="M41" i="462" s="1"/>
  <c r="AB41" i="462"/>
  <c r="AC41" i="462"/>
  <c r="U39" i="458"/>
  <c r="T40" i="458"/>
  <c r="W39" i="458"/>
  <c r="U39" i="453"/>
  <c r="T40" i="453"/>
  <c r="W39" i="453"/>
  <c r="U103" i="459"/>
  <c r="T104" i="459"/>
  <c r="W103" i="459"/>
  <c r="AA42" i="456"/>
  <c r="L41" i="456"/>
  <c r="M41" i="456" s="1"/>
  <c r="AB41" i="456"/>
  <c r="N41" i="456"/>
  <c r="O41" i="456" s="1"/>
  <c r="AC41" i="456"/>
  <c r="AA44" i="465"/>
  <c r="L43" i="465"/>
  <c r="M43" i="465" s="1"/>
  <c r="AB43" i="465"/>
  <c r="N43" i="465"/>
  <c r="O43" i="465" s="1"/>
  <c r="AC43" i="465"/>
  <c r="AB42" i="450"/>
  <c r="L42" i="450"/>
  <c r="M42" i="450" s="1"/>
  <c r="N42" i="450"/>
  <c r="O42" i="450" s="1"/>
  <c r="AA43" i="450"/>
  <c r="AC42" i="450"/>
  <c r="U38" i="454"/>
  <c r="T39" i="454"/>
  <c r="W38" i="454"/>
  <c r="AB42" i="457"/>
  <c r="N42" i="457"/>
  <c r="O42" i="457" s="1"/>
  <c r="L42" i="457"/>
  <c r="M42" i="457" s="1"/>
  <c r="AA43" i="457"/>
  <c r="AC42" i="457"/>
  <c r="U38" i="469"/>
  <c r="T39" i="469"/>
  <c r="W38" i="469"/>
  <c r="N42" i="451"/>
  <c r="O42" i="451" s="1"/>
  <c r="AB42" i="451"/>
  <c r="L42" i="451"/>
  <c r="M42" i="451" s="1"/>
  <c r="AA43" i="451"/>
  <c r="AC42" i="451"/>
  <c r="AB41" i="461"/>
  <c r="L41" i="461"/>
  <c r="M41" i="461" s="1"/>
  <c r="N41" i="461"/>
  <c r="O41" i="461" s="1"/>
  <c r="AA42" i="461"/>
  <c r="AC41" i="461"/>
  <c r="AB43" i="460"/>
  <c r="L43" i="460"/>
  <c r="M43" i="460" s="1"/>
  <c r="N43" i="460"/>
  <c r="O43" i="460" s="1"/>
  <c r="AA44" i="460"/>
  <c r="AC43" i="460"/>
  <c r="AA42" i="455"/>
  <c r="L41" i="455"/>
  <c r="M41" i="455" s="1"/>
  <c r="AB41" i="455"/>
  <c r="N41" i="455"/>
  <c r="O41" i="455" s="1"/>
  <c r="AC41" i="455"/>
  <c r="U38" i="464"/>
  <c r="T39" i="464"/>
  <c r="W38" i="464"/>
  <c r="AB42" i="452"/>
  <c r="L42" i="452"/>
  <c r="M42" i="452" s="1"/>
  <c r="N42" i="452"/>
  <c r="O42" i="452" s="1"/>
  <c r="AA43" i="452"/>
  <c r="AC42" i="452"/>
  <c r="AB42" i="466"/>
  <c r="N42" i="466"/>
  <c r="O42" i="466" s="1"/>
  <c r="L42" i="466"/>
  <c r="M42" i="466" s="1"/>
  <c r="AA43" i="466"/>
  <c r="AC42" i="466"/>
  <c r="U39" i="448"/>
  <c r="T40" i="448"/>
  <c r="W39" i="448"/>
  <c r="AA44" i="446"/>
  <c r="AB43" i="446"/>
  <c r="L43" i="446"/>
  <c r="M43" i="446" s="1"/>
  <c r="N43" i="446"/>
  <c r="O43" i="446" s="1"/>
  <c r="AC43" i="446"/>
  <c r="T39" i="449"/>
  <c r="U38" i="449"/>
  <c r="W38" i="449"/>
  <c r="AB42" i="447"/>
  <c r="L42" i="447"/>
  <c r="M42" i="447" s="1"/>
  <c r="N42" i="447"/>
  <c r="O42" i="447" s="1"/>
  <c r="AA43" i="447"/>
  <c r="AC42" i="447"/>
  <c r="N42" i="445"/>
  <c r="O42" i="445" s="1"/>
  <c r="AB42" i="445"/>
  <c r="L42" i="445"/>
  <c r="M42" i="445" s="1"/>
  <c r="AA43" i="445"/>
  <c r="AC42" i="445"/>
  <c r="N42" i="441"/>
  <c r="O42" i="441" s="1"/>
  <c r="AB42" i="441"/>
  <c r="L42" i="441"/>
  <c r="M42" i="441" s="1"/>
  <c r="AA43" i="441"/>
  <c r="AC42" i="441"/>
  <c r="N42" i="440"/>
  <c r="O42" i="440" s="1"/>
  <c r="AB42" i="440"/>
  <c r="L42" i="440"/>
  <c r="M42" i="440" s="1"/>
  <c r="AA43" i="440"/>
  <c r="AC42" i="440"/>
  <c r="U39" i="444"/>
  <c r="T40" i="444"/>
  <c r="W39" i="444"/>
  <c r="T42" i="443"/>
  <c r="U41" i="443"/>
  <c r="W41" i="443"/>
  <c r="N42" i="442"/>
  <c r="O42" i="442" s="1"/>
  <c r="AB42" i="442"/>
  <c r="L42" i="442"/>
  <c r="M42" i="442" s="1"/>
  <c r="AA43" i="442"/>
  <c r="AC42" i="442"/>
  <c r="N42" i="435"/>
  <c r="O42" i="435" s="1"/>
  <c r="AB42" i="435"/>
  <c r="L42" i="435"/>
  <c r="M42" i="435" s="1"/>
  <c r="AA43" i="435"/>
  <c r="AC42" i="435"/>
  <c r="N41" i="436"/>
  <c r="O41" i="436" s="1"/>
  <c r="L41" i="436"/>
  <c r="M41" i="436" s="1"/>
  <c r="AB41" i="436"/>
  <c r="AA42" i="436"/>
  <c r="AC41" i="436"/>
  <c r="U40" i="439"/>
  <c r="T41" i="439"/>
  <c r="W40" i="439"/>
  <c r="N42" i="437"/>
  <c r="O42" i="437" s="1"/>
  <c r="AB42" i="437"/>
  <c r="L42" i="437"/>
  <c r="M42" i="437" s="1"/>
  <c r="AA43" i="437"/>
  <c r="AC42" i="437"/>
  <c r="T40" i="438"/>
  <c r="U39" i="438"/>
  <c r="W39" i="438"/>
  <c r="T62" i="434"/>
  <c r="U61" i="434"/>
  <c r="W61" i="434"/>
  <c r="AB41" i="432"/>
  <c r="L41" i="432"/>
  <c r="M41" i="432" s="1"/>
  <c r="N41" i="432"/>
  <c r="O41" i="432" s="1"/>
  <c r="AA42" i="432"/>
  <c r="AC41" i="432"/>
  <c r="T40" i="433"/>
  <c r="U39" i="433"/>
  <c r="W39" i="433"/>
  <c r="N41" i="431"/>
  <c r="O41" i="431" s="1"/>
  <c r="AB41" i="431"/>
  <c r="L41" i="431"/>
  <c r="M41" i="431" s="1"/>
  <c r="AA42" i="431"/>
  <c r="AC41" i="431"/>
  <c r="N41" i="430"/>
  <c r="O41" i="430" s="1"/>
  <c r="AA42" i="430"/>
  <c r="L41" i="430"/>
  <c r="M41" i="430" s="1"/>
  <c r="AB41" i="430"/>
  <c r="AC41" i="430"/>
  <c r="U57" i="299"/>
  <c r="T58" i="299"/>
  <c r="W57" i="299"/>
  <c r="AB39" i="298"/>
  <c r="N39" i="298"/>
  <c r="O39" i="298" s="1"/>
  <c r="AA40" i="298"/>
  <c r="L39" i="298"/>
  <c r="M39" i="298" s="1"/>
  <c r="AC39" i="298"/>
  <c r="L39" i="297"/>
  <c r="M39" i="297" s="1"/>
  <c r="N39" i="297"/>
  <c r="O39" i="297" s="1"/>
  <c r="AB39" i="297"/>
  <c r="AA40" i="297"/>
  <c r="AC39" i="297"/>
  <c r="U36" i="59"/>
  <c r="T37" i="59"/>
  <c r="W36" i="59"/>
  <c r="L34" i="3"/>
  <c r="M34" i="3" s="1"/>
  <c r="N34" i="3"/>
  <c r="O34" i="3" s="1"/>
  <c r="AA35" i="3"/>
  <c r="AB34" i="3"/>
  <c r="AC34" i="3"/>
  <c r="X58" i="459"/>
  <c r="AB42" i="467" l="1"/>
  <c r="N42" i="467"/>
  <c r="O42" i="467" s="1"/>
  <c r="AA43" i="467"/>
  <c r="L42" i="467"/>
  <c r="M42" i="467" s="1"/>
  <c r="AC42" i="467"/>
  <c r="T41" i="463"/>
  <c r="U40" i="463"/>
  <c r="W40" i="463"/>
  <c r="N42" i="461"/>
  <c r="O42" i="461" s="1"/>
  <c r="AB42" i="461"/>
  <c r="L42" i="461"/>
  <c r="M42" i="461" s="1"/>
  <c r="AA43" i="461"/>
  <c r="AC42" i="461"/>
  <c r="T105" i="459"/>
  <c r="U104" i="459"/>
  <c r="W104" i="459"/>
  <c r="AB42" i="455"/>
  <c r="L42" i="455"/>
  <c r="M42" i="455" s="1"/>
  <c r="N42" i="455"/>
  <c r="O42" i="455" s="1"/>
  <c r="AA43" i="455"/>
  <c r="AC42" i="455"/>
  <c r="AA44" i="451"/>
  <c r="L43" i="451"/>
  <c r="M43" i="451" s="1"/>
  <c r="AB43" i="451"/>
  <c r="N43" i="451"/>
  <c r="O43" i="451" s="1"/>
  <c r="AC43" i="451"/>
  <c r="AB43" i="457"/>
  <c r="L43" i="457"/>
  <c r="M43" i="457" s="1"/>
  <c r="N43" i="457"/>
  <c r="O43" i="457" s="1"/>
  <c r="AA44" i="457"/>
  <c r="AC43" i="457"/>
  <c r="AA44" i="450"/>
  <c r="L43" i="450"/>
  <c r="M43" i="450" s="1"/>
  <c r="AB43" i="450"/>
  <c r="N43" i="450"/>
  <c r="O43" i="450" s="1"/>
  <c r="AC43" i="450"/>
  <c r="N44" i="465"/>
  <c r="O44" i="465" s="1"/>
  <c r="AB44" i="465"/>
  <c r="L44" i="465"/>
  <c r="M44" i="465" s="1"/>
  <c r="AA45" i="465"/>
  <c r="AC44" i="465"/>
  <c r="AB43" i="466"/>
  <c r="L43" i="466"/>
  <c r="M43" i="466" s="1"/>
  <c r="N43" i="466"/>
  <c r="O43" i="466" s="1"/>
  <c r="AA44" i="466"/>
  <c r="AC43" i="466"/>
  <c r="AA44" i="452"/>
  <c r="L43" i="452"/>
  <c r="M43" i="452" s="1"/>
  <c r="AB43" i="452"/>
  <c r="N43" i="452"/>
  <c r="O43" i="452" s="1"/>
  <c r="AC43" i="452"/>
  <c r="U39" i="469"/>
  <c r="T40" i="469"/>
  <c r="W39" i="469"/>
  <c r="U39" i="454"/>
  <c r="T40" i="454"/>
  <c r="W39" i="454"/>
  <c r="N42" i="456"/>
  <c r="O42" i="456" s="1"/>
  <c r="AB42" i="456"/>
  <c r="L42" i="456"/>
  <c r="M42" i="456" s="1"/>
  <c r="AA43" i="456"/>
  <c r="AC42" i="456"/>
  <c r="U40" i="458"/>
  <c r="T41" i="458"/>
  <c r="W40" i="458"/>
  <c r="U39" i="464"/>
  <c r="T40" i="464"/>
  <c r="W39" i="464"/>
  <c r="AB44" i="460"/>
  <c r="AA45" i="460"/>
  <c r="L44" i="460"/>
  <c r="M44" i="460" s="1"/>
  <c r="N44" i="460"/>
  <c r="O44" i="460" s="1"/>
  <c r="AC44" i="460"/>
  <c r="U40" i="453"/>
  <c r="T41" i="453"/>
  <c r="W40" i="453"/>
  <c r="AB42" i="462"/>
  <c r="L42" i="462"/>
  <c r="M42" i="462" s="1"/>
  <c r="N42" i="462"/>
  <c r="O42" i="462" s="1"/>
  <c r="AA43" i="462"/>
  <c r="AC42" i="462"/>
  <c r="T42" i="468"/>
  <c r="U41" i="468"/>
  <c r="W41" i="468"/>
  <c r="N43" i="445"/>
  <c r="O43" i="445" s="1"/>
  <c r="AA44" i="445"/>
  <c r="AB43" i="445"/>
  <c r="L43" i="445"/>
  <c r="M43" i="445" s="1"/>
  <c r="AC43" i="445"/>
  <c r="N44" i="446"/>
  <c r="O44" i="446" s="1"/>
  <c r="L44" i="446"/>
  <c r="M44" i="446" s="1"/>
  <c r="AB44" i="446"/>
  <c r="AA45" i="446"/>
  <c r="AC44" i="446"/>
  <c r="AB43" i="447"/>
  <c r="L43" i="447"/>
  <c r="M43" i="447" s="1"/>
  <c r="N43" i="447"/>
  <c r="O43" i="447" s="1"/>
  <c r="AA44" i="447"/>
  <c r="AC43" i="447"/>
  <c r="U40" i="448"/>
  <c r="T41" i="448"/>
  <c r="W40" i="448"/>
  <c r="T40" i="449"/>
  <c r="U39" i="449"/>
  <c r="W39" i="449"/>
  <c r="AB43" i="442"/>
  <c r="L43" i="442"/>
  <c r="M43" i="442" s="1"/>
  <c r="N43" i="442"/>
  <c r="O43" i="442" s="1"/>
  <c r="AA44" i="442"/>
  <c r="AC43" i="442"/>
  <c r="U40" i="444"/>
  <c r="T41" i="444"/>
  <c r="W40" i="444"/>
  <c r="N43" i="441"/>
  <c r="O43" i="441" s="1"/>
  <c r="AB43" i="441"/>
  <c r="L43" i="441"/>
  <c r="M43" i="441" s="1"/>
  <c r="AA44" i="441"/>
  <c r="AC43" i="441"/>
  <c r="T43" i="443"/>
  <c r="U42" i="443"/>
  <c r="W42" i="443"/>
  <c r="AB43" i="440"/>
  <c r="L43" i="440"/>
  <c r="M43" i="440" s="1"/>
  <c r="N43" i="440"/>
  <c r="O43" i="440" s="1"/>
  <c r="AA44" i="440"/>
  <c r="AC43" i="440"/>
  <c r="U41" i="439"/>
  <c r="T42" i="439"/>
  <c r="W41" i="439"/>
  <c r="AB43" i="435"/>
  <c r="L43" i="435"/>
  <c r="M43" i="435" s="1"/>
  <c r="N43" i="435"/>
  <c r="O43" i="435" s="1"/>
  <c r="AA44" i="435"/>
  <c r="AC43" i="435"/>
  <c r="T41" i="438"/>
  <c r="U40" i="438"/>
  <c r="W40" i="438"/>
  <c r="AB43" i="437"/>
  <c r="L43" i="437"/>
  <c r="M43" i="437" s="1"/>
  <c r="N43" i="437"/>
  <c r="O43" i="437" s="1"/>
  <c r="AA44" i="437"/>
  <c r="AC43" i="437"/>
  <c r="AB42" i="436"/>
  <c r="L42" i="436"/>
  <c r="M42" i="436" s="1"/>
  <c r="N42" i="436"/>
  <c r="O42" i="436" s="1"/>
  <c r="AA43" i="436"/>
  <c r="AC42" i="436"/>
  <c r="N42" i="431"/>
  <c r="O42" i="431" s="1"/>
  <c r="AB42" i="431"/>
  <c r="L42" i="431"/>
  <c r="M42" i="431" s="1"/>
  <c r="AA43" i="431"/>
  <c r="AC42" i="431"/>
  <c r="AB42" i="432"/>
  <c r="L42" i="432"/>
  <c r="M42" i="432" s="1"/>
  <c r="N42" i="432"/>
  <c r="O42" i="432" s="1"/>
  <c r="AA43" i="432"/>
  <c r="AC42" i="432"/>
  <c r="AB42" i="430"/>
  <c r="L42" i="430"/>
  <c r="M42" i="430" s="1"/>
  <c r="N42" i="430"/>
  <c r="O42" i="430" s="1"/>
  <c r="AA43" i="430"/>
  <c r="AC42" i="430"/>
  <c r="T41" i="433"/>
  <c r="U40" i="433"/>
  <c r="W40" i="433"/>
  <c r="T63" i="434"/>
  <c r="U62" i="434"/>
  <c r="W62" i="434"/>
  <c r="U58" i="299"/>
  <c r="T59" i="299"/>
  <c r="W58" i="299"/>
  <c r="L40" i="298"/>
  <c r="M40" i="298" s="1"/>
  <c r="AC40" i="298"/>
  <c r="AB40" i="298"/>
  <c r="AA41" i="298"/>
  <c r="N40" i="298"/>
  <c r="O40" i="298" s="1"/>
  <c r="AB40" i="297"/>
  <c r="AA41" i="297"/>
  <c r="L40" i="297"/>
  <c r="M40" i="297" s="1"/>
  <c r="N40" i="297"/>
  <c r="O40" i="297" s="1"/>
  <c r="AC40" i="297"/>
  <c r="U37" i="59"/>
  <c r="T38" i="59"/>
  <c r="W37" i="59"/>
  <c r="AA36" i="3"/>
  <c r="AC35" i="3"/>
  <c r="AB35" i="3"/>
  <c r="L35" i="3"/>
  <c r="M35" i="3" s="1"/>
  <c r="N35" i="3"/>
  <c r="O35" i="3" s="1"/>
  <c r="X57" i="459"/>
  <c r="N43" i="467" l="1"/>
  <c r="O43" i="467" s="1"/>
  <c r="AC43" i="467"/>
  <c r="AB43" i="467"/>
  <c r="L43" i="467"/>
  <c r="M43" i="467" s="1"/>
  <c r="AA44" i="467"/>
  <c r="T42" i="463"/>
  <c r="U41" i="463"/>
  <c r="W41" i="463"/>
  <c r="N43" i="462"/>
  <c r="O43" i="462" s="1"/>
  <c r="AA44" i="462"/>
  <c r="L43" i="462"/>
  <c r="M43" i="462" s="1"/>
  <c r="AB43" i="462"/>
  <c r="AC43" i="462"/>
  <c r="U41" i="458"/>
  <c r="T42" i="458"/>
  <c r="W41" i="458"/>
  <c r="U40" i="454"/>
  <c r="T41" i="454"/>
  <c r="W40" i="454"/>
  <c r="AA46" i="465"/>
  <c r="L45" i="465"/>
  <c r="M45" i="465" s="1"/>
  <c r="AB45" i="465"/>
  <c r="N45" i="465"/>
  <c r="O45" i="465" s="1"/>
  <c r="AC45" i="465"/>
  <c r="N44" i="450"/>
  <c r="O44" i="450" s="1"/>
  <c r="AB44" i="450"/>
  <c r="L44" i="450"/>
  <c r="M44" i="450" s="1"/>
  <c r="AA45" i="450"/>
  <c r="AC44" i="450"/>
  <c r="AA44" i="455"/>
  <c r="L43" i="455"/>
  <c r="M43" i="455" s="1"/>
  <c r="AB43" i="455"/>
  <c r="N43" i="455"/>
  <c r="O43" i="455" s="1"/>
  <c r="AC43" i="455"/>
  <c r="U41" i="453"/>
  <c r="T42" i="453"/>
  <c r="W41" i="453"/>
  <c r="U40" i="464"/>
  <c r="T41" i="464"/>
  <c r="W40" i="464"/>
  <c r="N44" i="452"/>
  <c r="O44" i="452" s="1"/>
  <c r="AB44" i="452"/>
  <c r="L44" i="452"/>
  <c r="M44" i="452" s="1"/>
  <c r="AA45" i="452"/>
  <c r="AC44" i="452"/>
  <c r="N43" i="461"/>
  <c r="O43" i="461" s="1"/>
  <c r="AB43" i="461"/>
  <c r="L43" i="461"/>
  <c r="M43" i="461" s="1"/>
  <c r="AA44" i="461"/>
  <c r="AC43" i="461"/>
  <c r="T43" i="468"/>
  <c r="U42" i="468"/>
  <c r="W42" i="468"/>
  <c r="N45" i="460"/>
  <c r="O45" i="460" s="1"/>
  <c r="AB45" i="460"/>
  <c r="L45" i="460"/>
  <c r="M45" i="460" s="1"/>
  <c r="AA46" i="460"/>
  <c r="AC45" i="460"/>
  <c r="AA45" i="457"/>
  <c r="AB44" i="457"/>
  <c r="L44" i="457"/>
  <c r="M44" i="457" s="1"/>
  <c r="N44" i="457"/>
  <c r="O44" i="457" s="1"/>
  <c r="AC44" i="457"/>
  <c r="AB44" i="451"/>
  <c r="L44" i="451"/>
  <c r="M44" i="451" s="1"/>
  <c r="N44" i="451"/>
  <c r="O44" i="451" s="1"/>
  <c r="AA45" i="451"/>
  <c r="AC44" i="451"/>
  <c r="AA44" i="456"/>
  <c r="L43" i="456"/>
  <c r="M43" i="456" s="1"/>
  <c r="AB43" i="456"/>
  <c r="N43" i="456"/>
  <c r="O43" i="456" s="1"/>
  <c r="AC43" i="456"/>
  <c r="U40" i="469"/>
  <c r="T41" i="469"/>
  <c r="W40" i="469"/>
  <c r="AB44" i="466"/>
  <c r="AA45" i="466"/>
  <c r="N44" i="466"/>
  <c r="O44" i="466" s="1"/>
  <c r="L44" i="466"/>
  <c r="M44" i="466" s="1"/>
  <c r="AC44" i="466"/>
  <c r="T106" i="459"/>
  <c r="U105" i="459"/>
  <c r="W105" i="459"/>
  <c r="N44" i="447"/>
  <c r="O44" i="447" s="1"/>
  <c r="AA45" i="447"/>
  <c r="AB44" i="447"/>
  <c r="L44" i="447"/>
  <c r="M44" i="447" s="1"/>
  <c r="AC44" i="447"/>
  <c r="AB44" i="445"/>
  <c r="L44" i="445"/>
  <c r="M44" i="445" s="1"/>
  <c r="N44" i="445"/>
  <c r="O44" i="445" s="1"/>
  <c r="AA45" i="445"/>
  <c r="AC44" i="445"/>
  <c r="T41" i="449"/>
  <c r="U40" i="449"/>
  <c r="W40" i="449"/>
  <c r="U41" i="448"/>
  <c r="T42" i="448"/>
  <c r="W41" i="448"/>
  <c r="N45" i="446"/>
  <c r="O45" i="446" s="1"/>
  <c r="AA46" i="446"/>
  <c r="AB45" i="446"/>
  <c r="L45" i="446"/>
  <c r="M45" i="446" s="1"/>
  <c r="AC45" i="446"/>
  <c r="AB44" i="440"/>
  <c r="L44" i="440"/>
  <c r="M44" i="440" s="1"/>
  <c r="N44" i="440"/>
  <c r="O44" i="440" s="1"/>
  <c r="AC44" i="440"/>
  <c r="AA45" i="440"/>
  <c r="AB44" i="442"/>
  <c r="L44" i="442"/>
  <c r="M44" i="442" s="1"/>
  <c r="N44" i="442"/>
  <c r="O44" i="442" s="1"/>
  <c r="AA45" i="442"/>
  <c r="AC44" i="442"/>
  <c r="U41" i="444"/>
  <c r="T42" i="444"/>
  <c r="W41" i="444"/>
  <c r="AB44" i="441"/>
  <c r="L44" i="441"/>
  <c r="M44" i="441" s="1"/>
  <c r="N44" i="441"/>
  <c r="O44" i="441" s="1"/>
  <c r="AA45" i="441"/>
  <c r="AC44" i="441"/>
  <c r="T44" i="443"/>
  <c r="U43" i="443"/>
  <c r="W43" i="443"/>
  <c r="AB43" i="436"/>
  <c r="L43" i="436"/>
  <c r="M43" i="436" s="1"/>
  <c r="N43" i="436"/>
  <c r="O43" i="436" s="1"/>
  <c r="AA44" i="436"/>
  <c r="AC43" i="436"/>
  <c r="AB44" i="437"/>
  <c r="L44" i="437"/>
  <c r="M44" i="437" s="1"/>
  <c r="N44" i="437"/>
  <c r="O44" i="437" s="1"/>
  <c r="AA45" i="437"/>
  <c r="AC44" i="437"/>
  <c r="AA45" i="435"/>
  <c r="AB44" i="435"/>
  <c r="L44" i="435"/>
  <c r="M44" i="435" s="1"/>
  <c r="N44" i="435"/>
  <c r="O44" i="435" s="1"/>
  <c r="AC44" i="435"/>
  <c r="U42" i="439"/>
  <c r="T43" i="439"/>
  <c r="W42" i="439"/>
  <c r="T42" i="438"/>
  <c r="U41" i="438"/>
  <c r="W41" i="438"/>
  <c r="T42" i="433"/>
  <c r="U41" i="433"/>
  <c r="W41" i="433"/>
  <c r="AB43" i="431"/>
  <c r="L43" i="431"/>
  <c r="M43" i="431" s="1"/>
  <c r="N43" i="431"/>
  <c r="O43" i="431" s="1"/>
  <c r="AA44" i="431"/>
  <c r="AC43" i="431"/>
  <c r="T64" i="434"/>
  <c r="U63" i="434"/>
  <c r="W63" i="434"/>
  <c r="N43" i="430"/>
  <c r="O43" i="430" s="1"/>
  <c r="AA44" i="430"/>
  <c r="L43" i="430"/>
  <c r="M43" i="430" s="1"/>
  <c r="AB43" i="430"/>
  <c r="AC43" i="430"/>
  <c r="N43" i="432"/>
  <c r="O43" i="432" s="1"/>
  <c r="AA44" i="432"/>
  <c r="AB43" i="432"/>
  <c r="L43" i="432"/>
  <c r="M43" i="432" s="1"/>
  <c r="AC43" i="432"/>
  <c r="U59" i="299"/>
  <c r="T60" i="299"/>
  <c r="W59" i="299"/>
  <c r="L41" i="298"/>
  <c r="M41" i="298" s="1"/>
  <c r="N41" i="298"/>
  <c r="O41" i="298" s="1"/>
  <c r="AA42" i="298"/>
  <c r="AC41" i="298"/>
  <c r="AB41" i="298"/>
  <c r="N41" i="297"/>
  <c r="O41" i="297" s="1"/>
  <c r="AB41" i="297"/>
  <c r="AC41" i="297"/>
  <c r="AA42" i="297"/>
  <c r="L41" i="297"/>
  <c r="M41" i="297" s="1"/>
  <c r="U38" i="59"/>
  <c r="T39" i="59"/>
  <c r="W38" i="59"/>
  <c r="AB36" i="3"/>
  <c r="AA37" i="3"/>
  <c r="N36" i="3"/>
  <c r="O36" i="3" s="1"/>
  <c r="L36" i="3"/>
  <c r="M36" i="3" s="1"/>
  <c r="AC36" i="3"/>
  <c r="X56" i="459"/>
  <c r="L44" i="467" l="1"/>
  <c r="M44" i="467" s="1"/>
  <c r="AC44" i="467"/>
  <c r="N44" i="467"/>
  <c r="O44" i="467" s="1"/>
  <c r="AB44" i="467"/>
  <c r="AA45" i="467"/>
  <c r="T43" i="463"/>
  <c r="U42" i="463"/>
  <c r="W42" i="463"/>
  <c r="U42" i="453"/>
  <c r="T43" i="453"/>
  <c r="W42" i="453"/>
  <c r="AA46" i="450"/>
  <c r="L45" i="450"/>
  <c r="M45" i="450" s="1"/>
  <c r="AB45" i="450"/>
  <c r="N45" i="450"/>
  <c r="O45" i="450" s="1"/>
  <c r="AC45" i="450"/>
  <c r="AB46" i="465"/>
  <c r="L46" i="465"/>
  <c r="M46" i="465" s="1"/>
  <c r="N46" i="465"/>
  <c r="O46" i="465" s="1"/>
  <c r="AA47" i="465"/>
  <c r="AC46" i="465"/>
  <c r="T107" i="459"/>
  <c r="U106" i="459"/>
  <c r="W106" i="459"/>
  <c r="N45" i="466"/>
  <c r="O45" i="466" s="1"/>
  <c r="AA46" i="466"/>
  <c r="AB45" i="466"/>
  <c r="L45" i="466"/>
  <c r="M45" i="466" s="1"/>
  <c r="AC45" i="466"/>
  <c r="AA46" i="451"/>
  <c r="L45" i="451"/>
  <c r="M45" i="451" s="1"/>
  <c r="AB45" i="451"/>
  <c r="N45" i="451"/>
  <c r="O45" i="451" s="1"/>
  <c r="AC45" i="451"/>
  <c r="N45" i="457"/>
  <c r="O45" i="457" s="1"/>
  <c r="L45" i="457"/>
  <c r="M45" i="457" s="1"/>
  <c r="AA46" i="457"/>
  <c r="AB45" i="457"/>
  <c r="AC45" i="457"/>
  <c r="T44" i="468"/>
  <c r="U43" i="468"/>
  <c r="W43" i="468"/>
  <c r="U41" i="464"/>
  <c r="T42" i="464"/>
  <c r="W41" i="464"/>
  <c r="U42" i="458"/>
  <c r="T43" i="458"/>
  <c r="W42" i="458"/>
  <c r="U41" i="469"/>
  <c r="T42" i="469"/>
  <c r="W41" i="469"/>
  <c r="AA46" i="452"/>
  <c r="L45" i="452"/>
  <c r="M45" i="452" s="1"/>
  <c r="AB45" i="452"/>
  <c r="N45" i="452"/>
  <c r="O45" i="452" s="1"/>
  <c r="AC45" i="452"/>
  <c r="AB44" i="456"/>
  <c r="L44" i="456"/>
  <c r="M44" i="456" s="1"/>
  <c r="N44" i="456"/>
  <c r="O44" i="456" s="1"/>
  <c r="AA45" i="456"/>
  <c r="AC44" i="456"/>
  <c r="N44" i="455"/>
  <c r="O44" i="455" s="1"/>
  <c r="AB44" i="455"/>
  <c r="L44" i="455"/>
  <c r="M44" i="455" s="1"/>
  <c r="AA45" i="455"/>
  <c r="AC44" i="455"/>
  <c r="U41" i="454"/>
  <c r="T42" i="454"/>
  <c r="W41" i="454"/>
  <c r="N44" i="462"/>
  <c r="O44" i="462" s="1"/>
  <c r="AB44" i="462"/>
  <c r="L44" i="462"/>
  <c r="M44" i="462" s="1"/>
  <c r="AA45" i="462"/>
  <c r="AC44" i="462"/>
  <c r="AB46" i="460"/>
  <c r="AA47" i="460"/>
  <c r="L46" i="460"/>
  <c r="M46" i="460" s="1"/>
  <c r="N46" i="460"/>
  <c r="O46" i="460" s="1"/>
  <c r="AC46" i="460"/>
  <c r="N44" i="461"/>
  <c r="O44" i="461" s="1"/>
  <c r="AA45" i="461"/>
  <c r="AB44" i="461"/>
  <c r="L44" i="461"/>
  <c r="M44" i="461" s="1"/>
  <c r="AC44" i="461"/>
  <c r="N45" i="447"/>
  <c r="O45" i="447" s="1"/>
  <c r="AA46" i="447"/>
  <c r="AB45" i="447"/>
  <c r="L45" i="447"/>
  <c r="M45" i="447" s="1"/>
  <c r="AC45" i="447"/>
  <c r="U42" i="448"/>
  <c r="T43" i="448"/>
  <c r="W42" i="448"/>
  <c r="T42" i="449"/>
  <c r="U41" i="449"/>
  <c r="W41" i="449"/>
  <c r="AB46" i="446"/>
  <c r="L46" i="446"/>
  <c r="M46" i="446" s="1"/>
  <c r="N46" i="446"/>
  <c r="O46" i="446" s="1"/>
  <c r="AA47" i="446"/>
  <c r="AC46" i="446"/>
  <c r="AB45" i="445"/>
  <c r="L45" i="445"/>
  <c r="M45" i="445" s="1"/>
  <c r="N45" i="445"/>
  <c r="O45" i="445" s="1"/>
  <c r="AA46" i="445"/>
  <c r="AC45" i="445"/>
  <c r="U42" i="444"/>
  <c r="T43" i="444"/>
  <c r="W42" i="444"/>
  <c r="T45" i="443"/>
  <c r="U44" i="443"/>
  <c r="W44" i="443"/>
  <c r="AA46" i="441"/>
  <c r="AB45" i="441"/>
  <c r="L45" i="441"/>
  <c r="M45" i="441" s="1"/>
  <c r="N45" i="441"/>
  <c r="O45" i="441" s="1"/>
  <c r="AC45" i="441"/>
  <c r="N45" i="442"/>
  <c r="O45" i="442" s="1"/>
  <c r="AB45" i="442"/>
  <c r="L45" i="442"/>
  <c r="M45" i="442" s="1"/>
  <c r="AA46" i="442"/>
  <c r="AC45" i="442"/>
  <c r="N45" i="440"/>
  <c r="O45" i="440" s="1"/>
  <c r="AB45" i="440"/>
  <c r="AA46" i="440"/>
  <c r="L45" i="440"/>
  <c r="M45" i="440" s="1"/>
  <c r="AC45" i="440"/>
  <c r="N44" i="436"/>
  <c r="O44" i="436" s="1"/>
  <c r="AB44" i="436"/>
  <c r="L44" i="436"/>
  <c r="M44" i="436" s="1"/>
  <c r="AA45" i="436"/>
  <c r="AC44" i="436"/>
  <c r="T43" i="438"/>
  <c r="U42" i="438"/>
  <c r="W42" i="438"/>
  <c r="N45" i="435"/>
  <c r="O45" i="435" s="1"/>
  <c r="AB45" i="435"/>
  <c r="AA46" i="435"/>
  <c r="L45" i="435"/>
  <c r="M45" i="435" s="1"/>
  <c r="AC45" i="435"/>
  <c r="U43" i="439"/>
  <c r="T44" i="439"/>
  <c r="W43" i="439"/>
  <c r="N45" i="437"/>
  <c r="O45" i="437" s="1"/>
  <c r="AA46" i="437"/>
  <c r="AB45" i="437"/>
  <c r="L45" i="437"/>
  <c r="M45" i="437" s="1"/>
  <c r="AC45" i="437"/>
  <c r="N44" i="431"/>
  <c r="O44" i="431" s="1"/>
  <c r="AB44" i="431"/>
  <c r="AA45" i="431"/>
  <c r="L44" i="431"/>
  <c r="M44" i="431" s="1"/>
  <c r="AC44" i="431"/>
  <c r="N44" i="432"/>
  <c r="O44" i="432" s="1"/>
  <c r="L44" i="432"/>
  <c r="M44" i="432" s="1"/>
  <c r="AB44" i="432"/>
  <c r="AA45" i="432"/>
  <c r="AC44" i="432"/>
  <c r="N44" i="430"/>
  <c r="O44" i="430" s="1"/>
  <c r="AB44" i="430"/>
  <c r="L44" i="430"/>
  <c r="M44" i="430" s="1"/>
  <c r="AA45" i="430"/>
  <c r="AC44" i="430"/>
  <c r="T65" i="434"/>
  <c r="U64" i="434"/>
  <c r="W64" i="434"/>
  <c r="T43" i="433"/>
  <c r="U42" i="433"/>
  <c r="W42" i="433"/>
  <c r="U60" i="299"/>
  <c r="T61" i="299"/>
  <c r="W60" i="299"/>
  <c r="N42" i="298"/>
  <c r="O42" i="298" s="1"/>
  <c r="AC42" i="298"/>
  <c r="L42" i="298"/>
  <c r="M42" i="298" s="1"/>
  <c r="AA43" i="298"/>
  <c r="AB42" i="298"/>
  <c r="AB42" i="297"/>
  <c r="AA43" i="297"/>
  <c r="N42" i="297"/>
  <c r="O42" i="297" s="1"/>
  <c r="AC42" i="297"/>
  <c r="L42" i="297"/>
  <c r="M42" i="297" s="1"/>
  <c r="U39" i="59"/>
  <c r="T40" i="59"/>
  <c r="W39" i="59"/>
  <c r="N37" i="3"/>
  <c r="O37" i="3" s="1"/>
  <c r="AC37" i="3"/>
  <c r="AB37" i="3"/>
  <c r="L37" i="3"/>
  <c r="M37" i="3" s="1"/>
  <c r="AA38" i="3"/>
  <c r="X55" i="459"/>
  <c r="AB45" i="467" l="1"/>
  <c r="AC45" i="467"/>
  <c r="L45" i="467"/>
  <c r="M45" i="467" s="1"/>
  <c r="AA46" i="467"/>
  <c r="N45" i="467"/>
  <c r="O45" i="467" s="1"/>
  <c r="T44" i="463"/>
  <c r="U43" i="463"/>
  <c r="W43" i="463"/>
  <c r="U42" i="454"/>
  <c r="T43" i="454"/>
  <c r="W42" i="454"/>
  <c r="AA46" i="456"/>
  <c r="L45" i="456"/>
  <c r="M45" i="456" s="1"/>
  <c r="AB45" i="456"/>
  <c r="N45" i="456"/>
  <c r="O45" i="456" s="1"/>
  <c r="AC45" i="456"/>
  <c r="AA48" i="465"/>
  <c r="L47" i="465"/>
  <c r="M47" i="465" s="1"/>
  <c r="AB47" i="465"/>
  <c r="N47" i="465"/>
  <c r="O47" i="465" s="1"/>
  <c r="AC47" i="465"/>
  <c r="AB46" i="450"/>
  <c r="L46" i="450"/>
  <c r="M46" i="450" s="1"/>
  <c r="N46" i="450"/>
  <c r="O46" i="450" s="1"/>
  <c r="AA47" i="450"/>
  <c r="AC46" i="450"/>
  <c r="U42" i="464"/>
  <c r="T43" i="464"/>
  <c r="W42" i="464"/>
  <c r="T45" i="468"/>
  <c r="U44" i="468"/>
  <c r="W44" i="468"/>
  <c r="AB47" i="460"/>
  <c r="L47" i="460"/>
  <c r="M47" i="460" s="1"/>
  <c r="N47" i="460"/>
  <c r="O47" i="460" s="1"/>
  <c r="AA48" i="460"/>
  <c r="AC47" i="460"/>
  <c r="AB46" i="452"/>
  <c r="L46" i="452"/>
  <c r="M46" i="452" s="1"/>
  <c r="N46" i="452"/>
  <c r="O46" i="452" s="1"/>
  <c r="AA47" i="452"/>
  <c r="AC46" i="452"/>
  <c r="AB46" i="457"/>
  <c r="N46" i="457"/>
  <c r="O46" i="457" s="1"/>
  <c r="L46" i="457"/>
  <c r="M46" i="457" s="1"/>
  <c r="AA47" i="457"/>
  <c r="AC46" i="457"/>
  <c r="U43" i="458"/>
  <c r="T44" i="458"/>
  <c r="W43" i="458"/>
  <c r="U43" i="453"/>
  <c r="T44" i="453"/>
  <c r="W43" i="453"/>
  <c r="AB45" i="461"/>
  <c r="L45" i="461"/>
  <c r="M45" i="461" s="1"/>
  <c r="N45" i="461"/>
  <c r="O45" i="461" s="1"/>
  <c r="AA46" i="461"/>
  <c r="AC45" i="461"/>
  <c r="N45" i="462"/>
  <c r="O45" i="462" s="1"/>
  <c r="AA46" i="462"/>
  <c r="L45" i="462"/>
  <c r="M45" i="462" s="1"/>
  <c r="AB45" i="462"/>
  <c r="AC45" i="462"/>
  <c r="AA46" i="455"/>
  <c r="L45" i="455"/>
  <c r="M45" i="455" s="1"/>
  <c r="AB45" i="455"/>
  <c r="N45" i="455"/>
  <c r="O45" i="455" s="1"/>
  <c r="AC45" i="455"/>
  <c r="U42" i="469"/>
  <c r="T43" i="469"/>
  <c r="W42" i="469"/>
  <c r="N46" i="451"/>
  <c r="O46" i="451" s="1"/>
  <c r="AB46" i="451"/>
  <c r="L46" i="451"/>
  <c r="M46" i="451" s="1"/>
  <c r="AA47" i="451"/>
  <c r="AC46" i="451"/>
  <c r="AB46" i="466"/>
  <c r="N46" i="466"/>
  <c r="O46" i="466" s="1"/>
  <c r="L46" i="466"/>
  <c r="M46" i="466" s="1"/>
  <c r="AA47" i="466"/>
  <c r="AC46" i="466"/>
  <c r="U107" i="459"/>
  <c r="T108" i="459"/>
  <c r="W107" i="459"/>
  <c r="AA48" i="446"/>
  <c r="AB47" i="446"/>
  <c r="L47" i="446"/>
  <c r="M47" i="446" s="1"/>
  <c r="N47" i="446"/>
  <c r="O47" i="446" s="1"/>
  <c r="AC47" i="446"/>
  <c r="U43" i="448"/>
  <c r="T44" i="448"/>
  <c r="W43" i="448"/>
  <c r="N46" i="445"/>
  <c r="O46" i="445" s="1"/>
  <c r="AB46" i="445"/>
  <c r="L46" i="445"/>
  <c r="M46" i="445" s="1"/>
  <c r="AA47" i="445"/>
  <c r="AC46" i="445"/>
  <c r="AB46" i="447"/>
  <c r="L46" i="447"/>
  <c r="M46" i="447" s="1"/>
  <c r="N46" i="447"/>
  <c r="O46" i="447" s="1"/>
  <c r="AA47" i="447"/>
  <c r="AC46" i="447"/>
  <c r="T43" i="449"/>
  <c r="U42" i="449"/>
  <c r="W42" i="449"/>
  <c r="T46" i="443"/>
  <c r="U45" i="443"/>
  <c r="W45" i="443"/>
  <c r="N46" i="440"/>
  <c r="O46" i="440" s="1"/>
  <c r="AB46" i="440"/>
  <c r="L46" i="440"/>
  <c r="M46" i="440" s="1"/>
  <c r="AA47" i="440"/>
  <c r="AC46" i="440"/>
  <c r="N46" i="442"/>
  <c r="O46" i="442" s="1"/>
  <c r="AB46" i="442"/>
  <c r="L46" i="442"/>
  <c r="M46" i="442" s="1"/>
  <c r="AA47" i="442"/>
  <c r="AC46" i="442"/>
  <c r="N46" i="441"/>
  <c r="O46" i="441" s="1"/>
  <c r="AA47" i="441"/>
  <c r="AB46" i="441"/>
  <c r="L46" i="441"/>
  <c r="M46" i="441" s="1"/>
  <c r="AC46" i="441"/>
  <c r="U43" i="444"/>
  <c r="T44" i="444"/>
  <c r="W43" i="444"/>
  <c r="U44" i="439"/>
  <c r="T45" i="439"/>
  <c r="W44" i="439"/>
  <c r="N45" i="436"/>
  <c r="O45" i="436" s="1"/>
  <c r="L45" i="436"/>
  <c r="M45" i="436" s="1"/>
  <c r="AB45" i="436"/>
  <c r="AA46" i="436"/>
  <c r="AC45" i="436"/>
  <c r="N46" i="435"/>
  <c r="O46" i="435" s="1"/>
  <c r="AB46" i="435"/>
  <c r="L46" i="435"/>
  <c r="M46" i="435" s="1"/>
  <c r="AA47" i="435"/>
  <c r="AC46" i="435"/>
  <c r="N46" i="437"/>
  <c r="O46" i="437" s="1"/>
  <c r="AB46" i="437"/>
  <c r="L46" i="437"/>
  <c r="M46" i="437" s="1"/>
  <c r="AA47" i="437"/>
  <c r="AC46" i="437"/>
  <c r="T44" i="438"/>
  <c r="U43" i="438"/>
  <c r="W43" i="438"/>
  <c r="T66" i="434"/>
  <c r="U65" i="434"/>
  <c r="W65" i="434"/>
  <c r="T44" i="433"/>
  <c r="U43" i="433"/>
  <c r="W43" i="433"/>
  <c r="N45" i="431"/>
  <c r="O45" i="431" s="1"/>
  <c r="AB45" i="431"/>
  <c r="L45" i="431"/>
  <c r="M45" i="431" s="1"/>
  <c r="AA46" i="431"/>
  <c r="AC45" i="431"/>
  <c r="N45" i="430"/>
  <c r="O45" i="430" s="1"/>
  <c r="AA46" i="430"/>
  <c r="L45" i="430"/>
  <c r="M45" i="430" s="1"/>
  <c r="AB45" i="430"/>
  <c r="AC45" i="430"/>
  <c r="AB45" i="432"/>
  <c r="L45" i="432"/>
  <c r="M45" i="432" s="1"/>
  <c r="N45" i="432"/>
  <c r="O45" i="432" s="1"/>
  <c r="AA46" i="432"/>
  <c r="AC45" i="432"/>
  <c r="U61" i="299"/>
  <c r="T62" i="299"/>
  <c r="W61" i="299"/>
  <c r="L43" i="298"/>
  <c r="M43" i="298" s="1"/>
  <c r="N43" i="298"/>
  <c r="O43" i="298" s="1"/>
  <c r="AA44" i="298"/>
  <c r="AC43" i="298"/>
  <c r="AB43" i="298"/>
  <c r="L43" i="297"/>
  <c r="M43" i="297" s="1"/>
  <c r="N43" i="297"/>
  <c r="O43" i="297" s="1"/>
  <c r="AC43" i="297"/>
  <c r="AA44" i="297"/>
  <c r="AB43" i="297"/>
  <c r="U40" i="59"/>
  <c r="T41" i="59"/>
  <c r="W40" i="59"/>
  <c r="AA39" i="3"/>
  <c r="L38" i="3"/>
  <c r="M38" i="3" s="1"/>
  <c r="N38" i="3"/>
  <c r="O38" i="3" s="1"/>
  <c r="AC38" i="3"/>
  <c r="AB38" i="3"/>
  <c r="X54" i="459"/>
  <c r="L46" i="467" l="1"/>
  <c r="M46" i="467" s="1"/>
  <c r="AB46" i="467"/>
  <c r="AA47" i="467"/>
  <c r="N46" i="467"/>
  <c r="O46" i="467" s="1"/>
  <c r="AC46" i="467"/>
  <c r="T45" i="463"/>
  <c r="U44" i="463"/>
  <c r="W44" i="463"/>
  <c r="AB47" i="466"/>
  <c r="L47" i="466"/>
  <c r="M47" i="466" s="1"/>
  <c r="N47" i="466"/>
  <c r="O47" i="466" s="1"/>
  <c r="AA48" i="466"/>
  <c r="AC47" i="466"/>
  <c r="AB46" i="455"/>
  <c r="L46" i="455"/>
  <c r="M46" i="455" s="1"/>
  <c r="N46" i="455"/>
  <c r="O46" i="455" s="1"/>
  <c r="AA47" i="455"/>
  <c r="AC46" i="455"/>
  <c r="AB46" i="462"/>
  <c r="L46" i="462"/>
  <c r="M46" i="462" s="1"/>
  <c r="N46" i="462"/>
  <c r="O46" i="462" s="1"/>
  <c r="AA47" i="462"/>
  <c r="AC46" i="462"/>
  <c r="U44" i="453"/>
  <c r="T45" i="453"/>
  <c r="W44" i="453"/>
  <c r="U43" i="464"/>
  <c r="T44" i="464"/>
  <c r="W43" i="464"/>
  <c r="AA48" i="451"/>
  <c r="L47" i="451"/>
  <c r="M47" i="451" s="1"/>
  <c r="AB47" i="451"/>
  <c r="N47" i="451"/>
  <c r="O47" i="451" s="1"/>
  <c r="AC47" i="451"/>
  <c r="AB48" i="460"/>
  <c r="AA49" i="460"/>
  <c r="L48" i="460"/>
  <c r="M48" i="460" s="1"/>
  <c r="N48" i="460"/>
  <c r="O48" i="460" s="1"/>
  <c r="AC48" i="460"/>
  <c r="N46" i="456"/>
  <c r="O46" i="456" s="1"/>
  <c r="AB46" i="456"/>
  <c r="L46" i="456"/>
  <c r="M46" i="456" s="1"/>
  <c r="AA47" i="456"/>
  <c r="AC46" i="456"/>
  <c r="T109" i="459"/>
  <c r="U108" i="459"/>
  <c r="W108" i="459"/>
  <c r="U43" i="469"/>
  <c r="T44" i="469"/>
  <c r="W43" i="469"/>
  <c r="U44" i="458"/>
  <c r="T45" i="458"/>
  <c r="W44" i="458"/>
  <c r="AB47" i="457"/>
  <c r="L47" i="457"/>
  <c r="M47" i="457" s="1"/>
  <c r="N47" i="457"/>
  <c r="O47" i="457" s="1"/>
  <c r="AA48" i="457"/>
  <c r="AC47" i="457"/>
  <c r="T46" i="468"/>
  <c r="U45" i="468"/>
  <c r="W45" i="468"/>
  <c r="T44" i="454"/>
  <c r="U43" i="454"/>
  <c r="W43" i="454"/>
  <c r="N46" i="461"/>
  <c r="O46" i="461" s="1"/>
  <c r="AB46" i="461"/>
  <c r="L46" i="461"/>
  <c r="M46" i="461" s="1"/>
  <c r="AA47" i="461"/>
  <c r="AC46" i="461"/>
  <c r="AA48" i="452"/>
  <c r="L47" i="452"/>
  <c r="M47" i="452" s="1"/>
  <c r="AB47" i="452"/>
  <c r="N47" i="452"/>
  <c r="O47" i="452" s="1"/>
  <c r="AC47" i="452"/>
  <c r="AA48" i="450"/>
  <c r="L47" i="450"/>
  <c r="M47" i="450" s="1"/>
  <c r="AB47" i="450"/>
  <c r="N47" i="450"/>
  <c r="O47" i="450" s="1"/>
  <c r="AC47" i="450"/>
  <c r="N48" i="465"/>
  <c r="O48" i="465" s="1"/>
  <c r="AB48" i="465"/>
  <c r="L48" i="465"/>
  <c r="M48" i="465" s="1"/>
  <c r="AA49" i="465"/>
  <c r="AC48" i="465"/>
  <c r="AB47" i="447"/>
  <c r="L47" i="447"/>
  <c r="M47" i="447" s="1"/>
  <c r="N47" i="447"/>
  <c r="O47" i="447" s="1"/>
  <c r="AA48" i="447"/>
  <c r="AC47" i="447"/>
  <c r="N47" i="445"/>
  <c r="O47" i="445" s="1"/>
  <c r="L47" i="445"/>
  <c r="M47" i="445" s="1"/>
  <c r="AA48" i="445"/>
  <c r="AB47" i="445"/>
  <c r="AC47" i="445"/>
  <c r="T44" i="449"/>
  <c r="U43" i="449"/>
  <c r="W43" i="449"/>
  <c r="T45" i="448"/>
  <c r="U44" i="448"/>
  <c r="W44" i="448"/>
  <c r="N48" i="446"/>
  <c r="O48" i="446" s="1"/>
  <c r="L48" i="446"/>
  <c r="M48" i="446" s="1"/>
  <c r="AB48" i="446"/>
  <c r="AA49" i="446"/>
  <c r="AC48" i="446"/>
  <c r="U44" i="444"/>
  <c r="T45" i="444"/>
  <c r="W44" i="444"/>
  <c r="N47" i="441"/>
  <c r="O47" i="441" s="1"/>
  <c r="AB47" i="441"/>
  <c r="L47" i="441"/>
  <c r="M47" i="441" s="1"/>
  <c r="AA48" i="441"/>
  <c r="AC47" i="441"/>
  <c r="AB47" i="440"/>
  <c r="L47" i="440"/>
  <c r="M47" i="440" s="1"/>
  <c r="N47" i="440"/>
  <c r="O47" i="440" s="1"/>
  <c r="AA48" i="440"/>
  <c r="AC47" i="440"/>
  <c r="AB47" i="442"/>
  <c r="L47" i="442"/>
  <c r="M47" i="442" s="1"/>
  <c r="N47" i="442"/>
  <c r="O47" i="442" s="1"/>
  <c r="AA48" i="442"/>
  <c r="AC47" i="442"/>
  <c r="T47" i="443"/>
  <c r="U46" i="443"/>
  <c r="W46" i="443"/>
  <c r="U45" i="439"/>
  <c r="T46" i="439"/>
  <c r="W45" i="439"/>
  <c r="AB47" i="435"/>
  <c r="L47" i="435"/>
  <c r="M47" i="435" s="1"/>
  <c r="N47" i="435"/>
  <c r="O47" i="435" s="1"/>
  <c r="AA48" i="435"/>
  <c r="AC47" i="435"/>
  <c r="T45" i="438"/>
  <c r="U44" i="438"/>
  <c r="W44" i="438"/>
  <c r="AA47" i="436"/>
  <c r="L46" i="436"/>
  <c r="M46" i="436" s="1"/>
  <c r="N46" i="436"/>
  <c r="O46" i="436" s="1"/>
  <c r="AB46" i="436"/>
  <c r="AC46" i="436"/>
  <c r="AB47" i="437"/>
  <c r="L47" i="437"/>
  <c r="M47" i="437" s="1"/>
  <c r="N47" i="437"/>
  <c r="O47" i="437" s="1"/>
  <c r="AA48" i="437"/>
  <c r="AC47" i="437"/>
  <c r="AB46" i="432"/>
  <c r="L46" i="432"/>
  <c r="M46" i="432" s="1"/>
  <c r="N46" i="432"/>
  <c r="O46" i="432" s="1"/>
  <c r="AA47" i="432"/>
  <c r="AC46" i="432"/>
  <c r="T45" i="433"/>
  <c r="U44" i="433"/>
  <c r="W44" i="433"/>
  <c r="N46" i="431"/>
  <c r="O46" i="431" s="1"/>
  <c r="AB46" i="431"/>
  <c r="L46" i="431"/>
  <c r="M46" i="431" s="1"/>
  <c r="AA47" i="431"/>
  <c r="AC46" i="431"/>
  <c r="AB46" i="430"/>
  <c r="L46" i="430"/>
  <c r="M46" i="430" s="1"/>
  <c r="N46" i="430"/>
  <c r="O46" i="430" s="1"/>
  <c r="AA47" i="430"/>
  <c r="AC46" i="430"/>
  <c r="T67" i="434"/>
  <c r="U66" i="434"/>
  <c r="W66" i="434"/>
  <c r="U62" i="299"/>
  <c r="T63" i="299"/>
  <c r="W62" i="299"/>
  <c r="L44" i="298"/>
  <c r="M44" i="298" s="1"/>
  <c r="AC44" i="298"/>
  <c r="AA45" i="298"/>
  <c r="N44" i="298"/>
  <c r="O44" i="298" s="1"/>
  <c r="AB44" i="298"/>
  <c r="AB44" i="297"/>
  <c r="AA45" i="297"/>
  <c r="L44" i="297"/>
  <c r="M44" i="297" s="1"/>
  <c r="N44" i="297"/>
  <c r="O44" i="297" s="1"/>
  <c r="AC44" i="297"/>
  <c r="U41" i="59"/>
  <c r="T42" i="59"/>
  <c r="W41" i="59"/>
  <c r="N39" i="3"/>
  <c r="O39" i="3" s="1"/>
  <c r="AC39" i="3"/>
  <c r="L39" i="3"/>
  <c r="M39" i="3" s="1"/>
  <c r="AA40" i="3"/>
  <c r="AB39" i="3"/>
  <c r="X53" i="459"/>
  <c r="L47" i="467" l="1"/>
  <c r="M47" i="467" s="1"/>
  <c r="N47" i="467"/>
  <c r="O47" i="467" s="1"/>
  <c r="AB47" i="467"/>
  <c r="AA48" i="467"/>
  <c r="AC47" i="467"/>
  <c r="T46" i="463"/>
  <c r="U45" i="463"/>
  <c r="W45" i="463"/>
  <c r="U45" i="458"/>
  <c r="T46" i="458"/>
  <c r="W45" i="458"/>
  <c r="AA50" i="465"/>
  <c r="L49" i="465"/>
  <c r="M49" i="465" s="1"/>
  <c r="AB49" i="465"/>
  <c r="N49" i="465"/>
  <c r="O49" i="465" s="1"/>
  <c r="AC49" i="465"/>
  <c r="N48" i="450"/>
  <c r="O48" i="450" s="1"/>
  <c r="AB48" i="450"/>
  <c r="L48" i="450"/>
  <c r="M48" i="450" s="1"/>
  <c r="AA49" i="450"/>
  <c r="AC48" i="450"/>
  <c r="T47" i="468"/>
  <c r="U46" i="468"/>
  <c r="W46" i="468"/>
  <c r="AA48" i="456"/>
  <c r="L47" i="456"/>
  <c r="M47" i="456" s="1"/>
  <c r="AB47" i="456"/>
  <c r="N47" i="456"/>
  <c r="O47" i="456" s="1"/>
  <c r="AC47" i="456"/>
  <c r="N47" i="461"/>
  <c r="O47" i="461" s="1"/>
  <c r="AB47" i="461"/>
  <c r="L47" i="461"/>
  <c r="M47" i="461" s="1"/>
  <c r="AA48" i="461"/>
  <c r="AC47" i="461"/>
  <c r="N49" i="460"/>
  <c r="O49" i="460" s="1"/>
  <c r="AB49" i="460"/>
  <c r="L49" i="460"/>
  <c r="M49" i="460" s="1"/>
  <c r="AA50" i="460"/>
  <c r="AC49" i="460"/>
  <c r="U44" i="464"/>
  <c r="T45" i="464"/>
  <c r="W44" i="464"/>
  <c r="AA49" i="466"/>
  <c r="AB48" i="466"/>
  <c r="N48" i="466"/>
  <c r="O48" i="466" s="1"/>
  <c r="L48" i="466"/>
  <c r="M48" i="466" s="1"/>
  <c r="AC48" i="466"/>
  <c r="N48" i="452"/>
  <c r="O48" i="452" s="1"/>
  <c r="AB48" i="452"/>
  <c r="L48" i="452"/>
  <c r="M48" i="452" s="1"/>
  <c r="AA49" i="452"/>
  <c r="AC48" i="452"/>
  <c r="T45" i="454"/>
  <c r="U44" i="454"/>
  <c r="W44" i="454"/>
  <c r="AB48" i="451"/>
  <c r="L48" i="451"/>
  <c r="M48" i="451" s="1"/>
  <c r="N48" i="451"/>
  <c r="O48" i="451" s="1"/>
  <c r="AA49" i="451"/>
  <c r="AC48" i="451"/>
  <c r="N47" i="462"/>
  <c r="O47" i="462" s="1"/>
  <c r="AA48" i="462"/>
  <c r="L47" i="462"/>
  <c r="M47" i="462" s="1"/>
  <c r="AB47" i="462"/>
  <c r="AC47" i="462"/>
  <c r="AB48" i="457"/>
  <c r="AA49" i="457"/>
  <c r="L48" i="457"/>
  <c r="M48" i="457" s="1"/>
  <c r="N48" i="457"/>
  <c r="O48" i="457" s="1"/>
  <c r="AC48" i="457"/>
  <c r="U44" i="469"/>
  <c r="T45" i="469"/>
  <c r="W44" i="469"/>
  <c r="T110" i="459"/>
  <c r="U109" i="459"/>
  <c r="W109" i="459"/>
  <c r="U45" i="453"/>
  <c r="T46" i="453"/>
  <c r="W45" i="453"/>
  <c r="AA48" i="455"/>
  <c r="L47" i="455"/>
  <c r="M47" i="455" s="1"/>
  <c r="AB47" i="455"/>
  <c r="N47" i="455"/>
  <c r="O47" i="455" s="1"/>
  <c r="AC47" i="455"/>
  <c r="N49" i="446"/>
  <c r="O49" i="446" s="1"/>
  <c r="AA50" i="446"/>
  <c r="AB49" i="446"/>
  <c r="L49" i="446"/>
  <c r="M49" i="446" s="1"/>
  <c r="AC49" i="446"/>
  <c r="N48" i="445"/>
  <c r="O48" i="445" s="1"/>
  <c r="AB48" i="445"/>
  <c r="L48" i="445"/>
  <c r="M48" i="445" s="1"/>
  <c r="AA49" i="445"/>
  <c r="AC48" i="445"/>
  <c r="N48" i="447"/>
  <c r="O48" i="447" s="1"/>
  <c r="AA49" i="447"/>
  <c r="AB48" i="447"/>
  <c r="L48" i="447"/>
  <c r="M48" i="447" s="1"/>
  <c r="AC48" i="447"/>
  <c r="T46" i="448"/>
  <c r="U45" i="448"/>
  <c r="W45" i="448"/>
  <c r="T45" i="449"/>
  <c r="U44" i="449"/>
  <c r="W44" i="449"/>
  <c r="AB48" i="440"/>
  <c r="L48" i="440"/>
  <c r="M48" i="440" s="1"/>
  <c r="N48" i="440"/>
  <c r="O48" i="440" s="1"/>
  <c r="AC48" i="440"/>
  <c r="AA49" i="440"/>
  <c r="T48" i="443"/>
  <c r="U47" i="443"/>
  <c r="W47" i="443"/>
  <c r="AB48" i="441"/>
  <c r="L48" i="441"/>
  <c r="M48" i="441" s="1"/>
  <c r="N48" i="441"/>
  <c r="O48" i="441" s="1"/>
  <c r="AA49" i="441"/>
  <c r="AC48" i="441"/>
  <c r="U45" i="444"/>
  <c r="T46" i="444"/>
  <c r="W45" i="444"/>
  <c r="AB48" i="442"/>
  <c r="L48" i="442"/>
  <c r="M48" i="442" s="1"/>
  <c r="N48" i="442"/>
  <c r="O48" i="442" s="1"/>
  <c r="AA49" i="442"/>
  <c r="AC48" i="442"/>
  <c r="U46" i="439"/>
  <c r="T47" i="439"/>
  <c r="W46" i="439"/>
  <c r="AB48" i="437"/>
  <c r="L48" i="437"/>
  <c r="M48" i="437" s="1"/>
  <c r="N48" i="437"/>
  <c r="O48" i="437" s="1"/>
  <c r="AA49" i="437"/>
  <c r="AC48" i="437"/>
  <c r="N47" i="436"/>
  <c r="O47" i="436" s="1"/>
  <c r="AA48" i="436"/>
  <c r="L47" i="436"/>
  <c r="M47" i="436" s="1"/>
  <c r="AB47" i="436"/>
  <c r="AC47" i="436"/>
  <c r="AA49" i="435"/>
  <c r="AB48" i="435"/>
  <c r="L48" i="435"/>
  <c r="M48" i="435" s="1"/>
  <c r="N48" i="435"/>
  <c r="O48" i="435" s="1"/>
  <c r="AC48" i="435"/>
  <c r="T46" i="438"/>
  <c r="U45" i="438"/>
  <c r="W45" i="438"/>
  <c r="AB47" i="431"/>
  <c r="L47" i="431"/>
  <c r="M47" i="431" s="1"/>
  <c r="N47" i="431"/>
  <c r="O47" i="431" s="1"/>
  <c r="AA48" i="431"/>
  <c r="AC47" i="431"/>
  <c r="N47" i="432"/>
  <c r="O47" i="432" s="1"/>
  <c r="AA48" i="432"/>
  <c r="AB47" i="432"/>
  <c r="L47" i="432"/>
  <c r="M47" i="432" s="1"/>
  <c r="AC47" i="432"/>
  <c r="T68" i="434"/>
  <c r="U67" i="434"/>
  <c r="W67" i="434"/>
  <c r="T46" i="433"/>
  <c r="U45" i="433"/>
  <c r="W45" i="433"/>
  <c r="N47" i="430"/>
  <c r="O47" i="430" s="1"/>
  <c r="AA48" i="430"/>
  <c r="L47" i="430"/>
  <c r="M47" i="430" s="1"/>
  <c r="AB47" i="430"/>
  <c r="AC47" i="430"/>
  <c r="U63" i="299"/>
  <c r="T64" i="299"/>
  <c r="W63" i="299"/>
  <c r="L45" i="298"/>
  <c r="M45" i="298" s="1"/>
  <c r="AB45" i="298"/>
  <c r="N45" i="298"/>
  <c r="O45" i="298" s="1"/>
  <c r="AA46" i="298"/>
  <c r="AC45" i="298"/>
  <c r="N45" i="297"/>
  <c r="O45" i="297" s="1"/>
  <c r="AB45" i="297"/>
  <c r="AC45" i="297"/>
  <c r="L45" i="297"/>
  <c r="M45" i="297" s="1"/>
  <c r="AA46" i="297"/>
  <c r="U42" i="59"/>
  <c r="T43" i="59"/>
  <c r="W42" i="59"/>
  <c r="L40" i="3"/>
  <c r="M40" i="3" s="1"/>
  <c r="AA41" i="3"/>
  <c r="AC40" i="3"/>
  <c r="AB40" i="3"/>
  <c r="N40" i="3"/>
  <c r="O40" i="3" s="1"/>
  <c r="X52" i="459"/>
  <c r="N48" i="467" l="1"/>
  <c r="O48" i="467" s="1"/>
  <c r="AB48" i="467"/>
  <c r="L48" i="467"/>
  <c r="M48" i="467" s="1"/>
  <c r="AC48" i="467"/>
  <c r="AA49" i="467"/>
  <c r="T47" i="463"/>
  <c r="U46" i="463"/>
  <c r="W46" i="463"/>
  <c r="AB50" i="465"/>
  <c r="L50" i="465"/>
  <c r="M50" i="465" s="1"/>
  <c r="N50" i="465"/>
  <c r="O50" i="465" s="1"/>
  <c r="AA51" i="465"/>
  <c r="AC50" i="465"/>
  <c r="U110" i="459"/>
  <c r="T111" i="459"/>
  <c r="W110" i="459"/>
  <c r="N48" i="462"/>
  <c r="O48" i="462" s="1"/>
  <c r="AB48" i="462"/>
  <c r="L48" i="462"/>
  <c r="M48" i="462" s="1"/>
  <c r="AA49" i="462"/>
  <c r="AC48" i="462"/>
  <c r="N48" i="455"/>
  <c r="O48" i="455" s="1"/>
  <c r="AB48" i="455"/>
  <c r="L48" i="455"/>
  <c r="M48" i="455" s="1"/>
  <c r="AA49" i="455"/>
  <c r="AC48" i="455"/>
  <c r="N49" i="457"/>
  <c r="O49" i="457" s="1"/>
  <c r="L49" i="457"/>
  <c r="M49" i="457" s="1"/>
  <c r="AA50" i="457"/>
  <c r="AB49" i="457"/>
  <c r="AC49" i="457"/>
  <c r="AA50" i="451"/>
  <c r="L49" i="451"/>
  <c r="M49" i="451" s="1"/>
  <c r="AB49" i="451"/>
  <c r="N49" i="451"/>
  <c r="O49" i="451" s="1"/>
  <c r="AC49" i="451"/>
  <c r="AA50" i="452"/>
  <c r="L49" i="452"/>
  <c r="M49" i="452" s="1"/>
  <c r="AB49" i="452"/>
  <c r="N49" i="452"/>
  <c r="O49" i="452" s="1"/>
  <c r="AC49" i="452"/>
  <c r="N49" i="466"/>
  <c r="O49" i="466" s="1"/>
  <c r="AA50" i="466"/>
  <c r="L49" i="466"/>
  <c r="M49" i="466" s="1"/>
  <c r="AB49" i="466"/>
  <c r="AC49" i="466"/>
  <c r="AA50" i="450"/>
  <c r="L49" i="450"/>
  <c r="M49" i="450" s="1"/>
  <c r="AB49" i="450"/>
  <c r="N49" i="450"/>
  <c r="O49" i="450" s="1"/>
  <c r="AC49" i="450"/>
  <c r="U46" i="453"/>
  <c r="T47" i="453"/>
  <c r="W46" i="453"/>
  <c r="U45" i="454"/>
  <c r="T46" i="454"/>
  <c r="W45" i="454"/>
  <c r="U45" i="464"/>
  <c r="T46" i="464"/>
  <c r="W45" i="464"/>
  <c r="AB50" i="460"/>
  <c r="AA51" i="460"/>
  <c r="L50" i="460"/>
  <c r="M50" i="460" s="1"/>
  <c r="N50" i="460"/>
  <c r="O50" i="460" s="1"/>
  <c r="AC50" i="460"/>
  <c r="T48" i="468"/>
  <c r="U47" i="468"/>
  <c r="W47" i="468"/>
  <c r="U46" i="458"/>
  <c r="T47" i="458"/>
  <c r="W46" i="458"/>
  <c r="U45" i="469"/>
  <c r="T46" i="469"/>
  <c r="W45" i="469"/>
  <c r="N48" i="461"/>
  <c r="O48" i="461" s="1"/>
  <c r="AA49" i="461"/>
  <c r="AB48" i="461"/>
  <c r="L48" i="461"/>
  <c r="M48" i="461" s="1"/>
  <c r="AC48" i="461"/>
  <c r="AB48" i="456"/>
  <c r="L48" i="456"/>
  <c r="M48" i="456" s="1"/>
  <c r="N48" i="456"/>
  <c r="O48" i="456" s="1"/>
  <c r="AA49" i="456"/>
  <c r="AC48" i="456"/>
  <c r="AB50" i="446"/>
  <c r="L50" i="446"/>
  <c r="M50" i="446" s="1"/>
  <c r="N50" i="446"/>
  <c r="O50" i="446" s="1"/>
  <c r="AA51" i="446"/>
  <c r="AC50" i="446"/>
  <c r="T47" i="448"/>
  <c r="U46" i="448"/>
  <c r="W46" i="448"/>
  <c r="N49" i="447"/>
  <c r="O49" i="447" s="1"/>
  <c r="AA50" i="447"/>
  <c r="AB49" i="447"/>
  <c r="L49" i="447"/>
  <c r="M49" i="447" s="1"/>
  <c r="AC49" i="447"/>
  <c r="T46" i="449"/>
  <c r="U45" i="449"/>
  <c r="W45" i="449"/>
  <c r="AB49" i="445"/>
  <c r="L49" i="445"/>
  <c r="M49" i="445" s="1"/>
  <c r="N49" i="445"/>
  <c r="O49" i="445" s="1"/>
  <c r="AA50" i="445"/>
  <c r="AC49" i="445"/>
  <c r="N49" i="442"/>
  <c r="O49" i="442" s="1"/>
  <c r="AA50" i="442"/>
  <c r="AB49" i="442"/>
  <c r="L49" i="442"/>
  <c r="M49" i="442" s="1"/>
  <c r="AC49" i="442"/>
  <c r="U46" i="444"/>
  <c r="T47" i="444"/>
  <c r="W46" i="444"/>
  <c r="T49" i="443"/>
  <c r="U48" i="443"/>
  <c r="W48" i="443"/>
  <c r="AA50" i="441"/>
  <c r="AB49" i="441"/>
  <c r="L49" i="441"/>
  <c r="M49" i="441" s="1"/>
  <c r="N49" i="441"/>
  <c r="O49" i="441" s="1"/>
  <c r="AC49" i="441"/>
  <c r="N49" i="440"/>
  <c r="O49" i="440" s="1"/>
  <c r="AB49" i="440"/>
  <c r="AA50" i="440"/>
  <c r="L49" i="440"/>
  <c r="M49" i="440" s="1"/>
  <c r="AC49" i="440"/>
  <c r="N48" i="436"/>
  <c r="O48" i="436" s="1"/>
  <c r="AB48" i="436"/>
  <c r="L48" i="436"/>
  <c r="M48" i="436" s="1"/>
  <c r="AA49" i="436"/>
  <c r="AC48" i="436"/>
  <c r="U47" i="439"/>
  <c r="T48" i="439"/>
  <c r="W47" i="439"/>
  <c r="T47" i="438"/>
  <c r="U46" i="438"/>
  <c r="W46" i="438"/>
  <c r="N49" i="437"/>
  <c r="O49" i="437" s="1"/>
  <c r="AA50" i="437"/>
  <c r="AB49" i="437"/>
  <c r="L49" i="437"/>
  <c r="M49" i="437" s="1"/>
  <c r="AC49" i="437"/>
  <c r="N49" i="435"/>
  <c r="O49" i="435" s="1"/>
  <c r="L49" i="435"/>
  <c r="M49" i="435" s="1"/>
  <c r="AB49" i="435"/>
  <c r="AA50" i="435"/>
  <c r="AC49" i="435"/>
  <c r="N48" i="431"/>
  <c r="O48" i="431" s="1"/>
  <c r="AB48" i="431"/>
  <c r="AA49" i="431"/>
  <c r="L48" i="431"/>
  <c r="M48" i="431" s="1"/>
  <c r="AC48" i="431"/>
  <c r="T69" i="434"/>
  <c r="U68" i="434"/>
  <c r="W68" i="434"/>
  <c r="N48" i="432"/>
  <c r="O48" i="432" s="1"/>
  <c r="AA49" i="432"/>
  <c r="AB48" i="432"/>
  <c r="L48" i="432"/>
  <c r="M48" i="432" s="1"/>
  <c r="AC48" i="432"/>
  <c r="N48" i="430"/>
  <c r="O48" i="430" s="1"/>
  <c r="AB48" i="430"/>
  <c r="L48" i="430"/>
  <c r="M48" i="430" s="1"/>
  <c r="AA49" i="430"/>
  <c r="AC48" i="430"/>
  <c r="T47" i="433"/>
  <c r="U46" i="433"/>
  <c r="W46" i="433"/>
  <c r="U64" i="299"/>
  <c r="T65" i="299"/>
  <c r="W64" i="299"/>
  <c r="N46" i="298"/>
  <c r="O46" i="298" s="1"/>
  <c r="L46" i="298"/>
  <c r="M46" i="298" s="1"/>
  <c r="AA47" i="298"/>
  <c r="AB46" i="298"/>
  <c r="AC46" i="298"/>
  <c r="AB46" i="297"/>
  <c r="AC46" i="297"/>
  <c r="N46" i="297"/>
  <c r="O46" i="297" s="1"/>
  <c r="AA47" i="297"/>
  <c r="L46" i="297"/>
  <c r="M46" i="297" s="1"/>
  <c r="U43" i="59"/>
  <c r="T44" i="59"/>
  <c r="W43" i="59"/>
  <c r="AA42" i="3"/>
  <c r="N41" i="3"/>
  <c r="O41" i="3" s="1"/>
  <c r="AC41" i="3"/>
  <c r="AB41" i="3"/>
  <c r="L41" i="3"/>
  <c r="M41" i="3" s="1"/>
  <c r="X51" i="459"/>
  <c r="L49" i="467" l="1"/>
  <c r="M49" i="467" s="1"/>
  <c r="AC49" i="467"/>
  <c r="N49" i="467"/>
  <c r="O49" i="467" s="1"/>
  <c r="AA50" i="467"/>
  <c r="AB49" i="467"/>
  <c r="T48" i="463"/>
  <c r="U47" i="463"/>
  <c r="W47" i="463"/>
  <c r="AB49" i="461"/>
  <c r="L49" i="461"/>
  <c r="M49" i="461" s="1"/>
  <c r="N49" i="461"/>
  <c r="O49" i="461" s="1"/>
  <c r="AA50" i="461"/>
  <c r="AC49" i="461"/>
  <c r="U46" i="454"/>
  <c r="T47" i="454"/>
  <c r="W46" i="454"/>
  <c r="N50" i="451"/>
  <c r="O50" i="451" s="1"/>
  <c r="AB50" i="451"/>
  <c r="L50" i="451"/>
  <c r="M50" i="451" s="1"/>
  <c r="AA51" i="451"/>
  <c r="AC50" i="451"/>
  <c r="AA52" i="465"/>
  <c r="L51" i="465"/>
  <c r="M51" i="465" s="1"/>
  <c r="AB51" i="465"/>
  <c r="N51" i="465"/>
  <c r="O51" i="465" s="1"/>
  <c r="AC51" i="465"/>
  <c r="AA50" i="456"/>
  <c r="L49" i="456"/>
  <c r="M49" i="456" s="1"/>
  <c r="AB49" i="456"/>
  <c r="N49" i="456"/>
  <c r="O49" i="456" s="1"/>
  <c r="AC49" i="456"/>
  <c r="U46" i="464"/>
  <c r="T47" i="464"/>
  <c r="W46" i="464"/>
  <c r="AB50" i="450"/>
  <c r="L50" i="450"/>
  <c r="M50" i="450" s="1"/>
  <c r="N50" i="450"/>
  <c r="O50" i="450" s="1"/>
  <c r="AA51" i="450"/>
  <c r="AC50" i="450"/>
  <c r="AB50" i="466"/>
  <c r="N50" i="466"/>
  <c r="O50" i="466" s="1"/>
  <c r="L50" i="466"/>
  <c r="M50" i="466" s="1"/>
  <c r="AA51" i="466"/>
  <c r="AC50" i="466"/>
  <c r="N49" i="462"/>
  <c r="O49" i="462" s="1"/>
  <c r="AA50" i="462"/>
  <c r="L49" i="462"/>
  <c r="M49" i="462" s="1"/>
  <c r="AB49" i="462"/>
  <c r="AC49" i="462"/>
  <c r="U47" i="458"/>
  <c r="T48" i="458"/>
  <c r="W47" i="458"/>
  <c r="T49" i="468"/>
  <c r="U48" i="468"/>
  <c r="W48" i="468"/>
  <c r="AB51" i="460"/>
  <c r="L51" i="460"/>
  <c r="M51" i="460" s="1"/>
  <c r="N51" i="460"/>
  <c r="O51" i="460" s="1"/>
  <c r="AA52" i="460"/>
  <c r="AC51" i="460"/>
  <c r="U111" i="459"/>
  <c r="T112" i="459"/>
  <c r="W111" i="459"/>
  <c r="U46" i="469"/>
  <c r="T47" i="469"/>
  <c r="W46" i="469"/>
  <c r="U47" i="453"/>
  <c r="T48" i="453"/>
  <c r="W47" i="453"/>
  <c r="AB50" i="452"/>
  <c r="L50" i="452"/>
  <c r="M50" i="452" s="1"/>
  <c r="N50" i="452"/>
  <c r="O50" i="452" s="1"/>
  <c r="AA51" i="452"/>
  <c r="AC50" i="452"/>
  <c r="AB50" i="457"/>
  <c r="N50" i="457"/>
  <c r="O50" i="457" s="1"/>
  <c r="L50" i="457"/>
  <c r="M50" i="457" s="1"/>
  <c r="AA51" i="457"/>
  <c r="AC50" i="457"/>
  <c r="AA50" i="455"/>
  <c r="L49" i="455"/>
  <c r="M49" i="455" s="1"/>
  <c r="AB49" i="455"/>
  <c r="N49" i="455"/>
  <c r="O49" i="455" s="1"/>
  <c r="AC49" i="455"/>
  <c r="AA52" i="446"/>
  <c r="AB51" i="446"/>
  <c r="L51" i="446"/>
  <c r="M51" i="446" s="1"/>
  <c r="N51" i="446"/>
  <c r="O51" i="446" s="1"/>
  <c r="AC51" i="446"/>
  <c r="AB50" i="447"/>
  <c r="L50" i="447"/>
  <c r="M50" i="447" s="1"/>
  <c r="N50" i="447"/>
  <c r="O50" i="447" s="1"/>
  <c r="AA51" i="447"/>
  <c r="AC50" i="447"/>
  <c r="N50" i="445"/>
  <c r="O50" i="445" s="1"/>
  <c r="AB50" i="445"/>
  <c r="L50" i="445"/>
  <c r="M50" i="445" s="1"/>
  <c r="AA51" i="445"/>
  <c r="AC50" i="445"/>
  <c r="T47" i="449"/>
  <c r="U46" i="449"/>
  <c r="W46" i="449"/>
  <c r="T48" i="448"/>
  <c r="U47" i="448"/>
  <c r="W47" i="448"/>
  <c r="N50" i="441"/>
  <c r="O50" i="441" s="1"/>
  <c r="AA51" i="441"/>
  <c r="AB50" i="441"/>
  <c r="L50" i="441"/>
  <c r="M50" i="441" s="1"/>
  <c r="AC50" i="441"/>
  <c r="N50" i="440"/>
  <c r="O50" i="440" s="1"/>
  <c r="AB50" i="440"/>
  <c r="L50" i="440"/>
  <c r="M50" i="440" s="1"/>
  <c r="AA51" i="440"/>
  <c r="AC50" i="440"/>
  <c r="U47" i="444"/>
  <c r="T48" i="444"/>
  <c r="W47" i="444"/>
  <c r="N50" i="442"/>
  <c r="O50" i="442" s="1"/>
  <c r="AB50" i="442"/>
  <c r="L50" i="442"/>
  <c r="M50" i="442" s="1"/>
  <c r="AA51" i="442"/>
  <c r="AC50" i="442"/>
  <c r="T50" i="443"/>
  <c r="U49" i="443"/>
  <c r="W49" i="443"/>
  <c r="N50" i="435"/>
  <c r="O50" i="435" s="1"/>
  <c r="AB50" i="435"/>
  <c r="L50" i="435"/>
  <c r="M50" i="435" s="1"/>
  <c r="AA51" i="435"/>
  <c r="AC50" i="435"/>
  <c r="AB49" i="436"/>
  <c r="L49" i="436"/>
  <c r="M49" i="436" s="1"/>
  <c r="N49" i="436"/>
  <c r="O49" i="436" s="1"/>
  <c r="AA50" i="436"/>
  <c r="AC49" i="436"/>
  <c r="U48" i="439"/>
  <c r="T49" i="439"/>
  <c r="W48" i="439"/>
  <c r="N50" i="437"/>
  <c r="O50" i="437" s="1"/>
  <c r="AB50" i="437"/>
  <c r="L50" i="437"/>
  <c r="M50" i="437" s="1"/>
  <c r="AA51" i="437"/>
  <c r="AC50" i="437"/>
  <c r="T48" i="438"/>
  <c r="U47" i="438"/>
  <c r="W47" i="438"/>
  <c r="T48" i="433"/>
  <c r="U47" i="433"/>
  <c r="W47" i="433"/>
  <c r="N49" i="431"/>
  <c r="O49" i="431" s="1"/>
  <c r="AB49" i="431"/>
  <c r="L49" i="431"/>
  <c r="M49" i="431" s="1"/>
  <c r="AA50" i="431"/>
  <c r="AC49" i="431"/>
  <c r="AB49" i="432"/>
  <c r="L49" i="432"/>
  <c r="M49" i="432" s="1"/>
  <c r="N49" i="432"/>
  <c r="O49" i="432" s="1"/>
  <c r="AA50" i="432"/>
  <c r="AC49" i="432"/>
  <c r="T70" i="434"/>
  <c r="U69" i="434"/>
  <c r="W69" i="434"/>
  <c r="N49" i="430"/>
  <c r="O49" i="430" s="1"/>
  <c r="AA50" i="430"/>
  <c r="L49" i="430"/>
  <c r="M49" i="430" s="1"/>
  <c r="AB49" i="430"/>
  <c r="AC49" i="430"/>
  <c r="U65" i="299"/>
  <c r="T66" i="299"/>
  <c r="W65" i="299"/>
  <c r="AB47" i="298"/>
  <c r="N47" i="298"/>
  <c r="O47" i="298" s="1"/>
  <c r="AC47" i="298"/>
  <c r="L47" i="298"/>
  <c r="M47" i="298" s="1"/>
  <c r="AA48" i="298"/>
  <c r="L47" i="297"/>
  <c r="M47" i="297" s="1"/>
  <c r="N47" i="297"/>
  <c r="O47" i="297" s="1"/>
  <c r="AC47" i="297"/>
  <c r="AA48" i="297"/>
  <c r="AB47" i="297"/>
  <c r="U44" i="59"/>
  <c r="T45" i="59"/>
  <c r="W44" i="59"/>
  <c r="AA43" i="3"/>
  <c r="N42" i="3"/>
  <c r="O42" i="3" s="1"/>
  <c r="AB42" i="3"/>
  <c r="AC42" i="3"/>
  <c r="L42" i="3"/>
  <c r="M42" i="3" s="1"/>
  <c r="X50" i="459"/>
  <c r="AA51" i="467" l="1"/>
  <c r="L50" i="467"/>
  <c r="M50" i="467" s="1"/>
  <c r="AC50" i="467"/>
  <c r="N50" i="467"/>
  <c r="O50" i="467" s="1"/>
  <c r="AB50" i="467"/>
  <c r="T49" i="463"/>
  <c r="U48" i="463"/>
  <c r="W48" i="463"/>
  <c r="AB50" i="455"/>
  <c r="L50" i="455"/>
  <c r="M50" i="455" s="1"/>
  <c r="N50" i="455"/>
  <c r="O50" i="455" s="1"/>
  <c r="AA51" i="455"/>
  <c r="AC50" i="455"/>
  <c r="U48" i="453"/>
  <c r="T49" i="453"/>
  <c r="W48" i="453"/>
  <c r="AB51" i="466"/>
  <c r="L51" i="466"/>
  <c r="M51" i="466" s="1"/>
  <c r="N51" i="466"/>
  <c r="O51" i="466" s="1"/>
  <c r="AA52" i="466"/>
  <c r="AC51" i="466"/>
  <c r="N50" i="456"/>
  <c r="O50" i="456" s="1"/>
  <c r="AB50" i="456"/>
  <c r="L50" i="456"/>
  <c r="M50" i="456" s="1"/>
  <c r="AA51" i="456"/>
  <c r="AC50" i="456"/>
  <c r="AA52" i="451"/>
  <c r="L51" i="451"/>
  <c r="M51" i="451" s="1"/>
  <c r="AB51" i="451"/>
  <c r="N51" i="451"/>
  <c r="O51" i="451" s="1"/>
  <c r="AC51" i="451"/>
  <c r="N50" i="461"/>
  <c r="O50" i="461" s="1"/>
  <c r="AB50" i="461"/>
  <c r="L50" i="461"/>
  <c r="M50" i="461" s="1"/>
  <c r="AA51" i="461"/>
  <c r="AC50" i="461"/>
  <c r="AB52" i="460"/>
  <c r="AA53" i="460"/>
  <c r="L52" i="460"/>
  <c r="M52" i="460" s="1"/>
  <c r="N52" i="460"/>
  <c r="O52" i="460" s="1"/>
  <c r="AC52" i="460"/>
  <c r="U48" i="458"/>
  <c r="T49" i="458"/>
  <c r="W48" i="458"/>
  <c r="AB50" i="462"/>
  <c r="L50" i="462"/>
  <c r="M50" i="462" s="1"/>
  <c r="N50" i="462"/>
  <c r="O50" i="462" s="1"/>
  <c r="AA51" i="462"/>
  <c r="AC50" i="462"/>
  <c r="AA52" i="450"/>
  <c r="L51" i="450"/>
  <c r="M51" i="450" s="1"/>
  <c r="AB51" i="450"/>
  <c r="N51" i="450"/>
  <c r="O51" i="450" s="1"/>
  <c r="AC51" i="450"/>
  <c r="N52" i="465"/>
  <c r="O52" i="465" s="1"/>
  <c r="AB52" i="465"/>
  <c r="L52" i="465"/>
  <c r="M52" i="465" s="1"/>
  <c r="AA53" i="465"/>
  <c r="AC52" i="465"/>
  <c r="U47" i="454"/>
  <c r="T48" i="454"/>
  <c r="W47" i="454"/>
  <c r="AB51" i="457"/>
  <c r="L51" i="457"/>
  <c r="M51" i="457" s="1"/>
  <c r="N51" i="457"/>
  <c r="O51" i="457" s="1"/>
  <c r="AA52" i="457"/>
  <c r="AC51" i="457"/>
  <c r="T113" i="459"/>
  <c r="U112" i="459"/>
  <c r="W112" i="459"/>
  <c r="U47" i="464"/>
  <c r="T48" i="464"/>
  <c r="W47" i="464"/>
  <c r="AA52" i="452"/>
  <c r="L51" i="452"/>
  <c r="M51" i="452" s="1"/>
  <c r="AB51" i="452"/>
  <c r="N51" i="452"/>
  <c r="O51" i="452" s="1"/>
  <c r="AC51" i="452"/>
  <c r="U47" i="469"/>
  <c r="T48" i="469"/>
  <c r="W47" i="469"/>
  <c r="T50" i="468"/>
  <c r="U49" i="468"/>
  <c r="W49" i="468"/>
  <c r="N51" i="445"/>
  <c r="O51" i="445" s="1"/>
  <c r="AA52" i="445"/>
  <c r="AB51" i="445"/>
  <c r="L51" i="445"/>
  <c r="M51" i="445" s="1"/>
  <c r="AC51" i="445"/>
  <c r="T48" i="449"/>
  <c r="U47" i="449"/>
  <c r="W47" i="449"/>
  <c r="T49" i="448"/>
  <c r="U48" i="448"/>
  <c r="W48" i="448"/>
  <c r="AB51" i="447"/>
  <c r="L51" i="447"/>
  <c r="M51" i="447" s="1"/>
  <c r="N51" i="447"/>
  <c r="O51" i="447" s="1"/>
  <c r="AA52" i="447"/>
  <c r="AC51" i="447"/>
  <c r="N52" i="446"/>
  <c r="O52" i="446" s="1"/>
  <c r="L52" i="446"/>
  <c r="M52" i="446" s="1"/>
  <c r="AB52" i="446"/>
  <c r="AA53" i="446"/>
  <c r="AC52" i="446"/>
  <c r="U48" i="444"/>
  <c r="T49" i="444"/>
  <c r="W48" i="444"/>
  <c r="T51" i="443"/>
  <c r="U50" i="443"/>
  <c r="W50" i="443"/>
  <c r="N51" i="441"/>
  <c r="O51" i="441" s="1"/>
  <c r="AB51" i="441"/>
  <c r="L51" i="441"/>
  <c r="M51" i="441" s="1"/>
  <c r="AA52" i="441"/>
  <c r="AC51" i="441"/>
  <c r="AB51" i="442"/>
  <c r="L51" i="442"/>
  <c r="M51" i="442" s="1"/>
  <c r="N51" i="442"/>
  <c r="O51" i="442" s="1"/>
  <c r="AA52" i="442"/>
  <c r="AC51" i="442"/>
  <c r="AB51" i="440"/>
  <c r="L51" i="440"/>
  <c r="M51" i="440" s="1"/>
  <c r="N51" i="440"/>
  <c r="O51" i="440" s="1"/>
  <c r="AA52" i="440"/>
  <c r="AC51" i="440"/>
  <c r="U49" i="439"/>
  <c r="T50" i="439"/>
  <c r="W49" i="439"/>
  <c r="AB51" i="435"/>
  <c r="L51" i="435"/>
  <c r="M51" i="435" s="1"/>
  <c r="N51" i="435"/>
  <c r="O51" i="435" s="1"/>
  <c r="AA52" i="435"/>
  <c r="AC51" i="435"/>
  <c r="T49" i="438"/>
  <c r="U48" i="438"/>
  <c r="W48" i="438"/>
  <c r="AB51" i="437"/>
  <c r="L51" i="437"/>
  <c r="M51" i="437" s="1"/>
  <c r="N51" i="437"/>
  <c r="O51" i="437" s="1"/>
  <c r="AA52" i="437"/>
  <c r="AC51" i="437"/>
  <c r="AA51" i="436"/>
  <c r="AB50" i="436"/>
  <c r="L50" i="436"/>
  <c r="M50" i="436" s="1"/>
  <c r="N50" i="436"/>
  <c r="O50" i="436" s="1"/>
  <c r="AC50" i="436"/>
  <c r="AB50" i="432"/>
  <c r="L50" i="432"/>
  <c r="M50" i="432" s="1"/>
  <c r="N50" i="432"/>
  <c r="O50" i="432" s="1"/>
  <c r="AA51" i="432"/>
  <c r="AC50" i="432"/>
  <c r="N50" i="431"/>
  <c r="O50" i="431" s="1"/>
  <c r="AB50" i="431"/>
  <c r="L50" i="431"/>
  <c r="M50" i="431" s="1"/>
  <c r="AA51" i="431"/>
  <c r="AC50" i="431"/>
  <c r="AB50" i="430"/>
  <c r="L50" i="430"/>
  <c r="M50" i="430" s="1"/>
  <c r="N50" i="430"/>
  <c r="O50" i="430" s="1"/>
  <c r="AA51" i="430"/>
  <c r="AC50" i="430"/>
  <c r="T71" i="434"/>
  <c r="U70" i="434"/>
  <c r="W70" i="434"/>
  <c r="T49" i="433"/>
  <c r="U48" i="433"/>
  <c r="W48" i="433"/>
  <c r="U66" i="299"/>
  <c r="T67" i="299"/>
  <c r="W66" i="299"/>
  <c r="L48" i="298"/>
  <c r="M48" i="298" s="1"/>
  <c r="AC48" i="298"/>
  <c r="AB48" i="298"/>
  <c r="AA49" i="298"/>
  <c r="N48" i="298"/>
  <c r="O48" i="298" s="1"/>
  <c r="AB48" i="297"/>
  <c r="AA49" i="297"/>
  <c r="L48" i="297"/>
  <c r="M48" i="297" s="1"/>
  <c r="N48" i="297"/>
  <c r="O48" i="297" s="1"/>
  <c r="AC48" i="297"/>
  <c r="U45" i="59"/>
  <c r="T46" i="59"/>
  <c r="W45" i="59"/>
  <c r="N43" i="3"/>
  <c r="O43" i="3" s="1"/>
  <c r="AA44" i="3"/>
  <c r="AC43" i="3"/>
  <c r="AB43" i="3"/>
  <c r="L43" i="3"/>
  <c r="M43" i="3" s="1"/>
  <c r="X49" i="459"/>
  <c r="AA52" i="467" l="1"/>
  <c r="N51" i="467"/>
  <c r="O51" i="467" s="1"/>
  <c r="AC51" i="467"/>
  <c r="AB51" i="467"/>
  <c r="L51" i="467"/>
  <c r="M51" i="467" s="1"/>
  <c r="T50" i="463"/>
  <c r="U49" i="463"/>
  <c r="W49" i="463"/>
  <c r="U48" i="454"/>
  <c r="T49" i="454"/>
  <c r="W48" i="454"/>
  <c r="AB52" i="466"/>
  <c r="AA53" i="466"/>
  <c r="L52" i="466"/>
  <c r="M52" i="466" s="1"/>
  <c r="N52" i="466"/>
  <c r="O52" i="466" s="1"/>
  <c r="AC52" i="466"/>
  <c r="AA52" i="455"/>
  <c r="L51" i="455"/>
  <c r="M51" i="455" s="1"/>
  <c r="AB51" i="455"/>
  <c r="N51" i="455"/>
  <c r="O51" i="455" s="1"/>
  <c r="AC51" i="455"/>
  <c r="U48" i="469"/>
  <c r="T49" i="469"/>
  <c r="W48" i="469"/>
  <c r="U48" i="464"/>
  <c r="T49" i="464"/>
  <c r="W48" i="464"/>
  <c r="T114" i="459"/>
  <c r="U113" i="459"/>
  <c r="W113" i="459"/>
  <c r="N51" i="462"/>
  <c r="O51" i="462" s="1"/>
  <c r="AA52" i="462"/>
  <c r="L51" i="462"/>
  <c r="M51" i="462" s="1"/>
  <c r="AB51" i="462"/>
  <c r="AC51" i="462"/>
  <c r="U49" i="458"/>
  <c r="T50" i="458"/>
  <c r="W49" i="458"/>
  <c r="N51" i="461"/>
  <c r="O51" i="461" s="1"/>
  <c r="AB51" i="461"/>
  <c r="L51" i="461"/>
  <c r="M51" i="461" s="1"/>
  <c r="AA52" i="461"/>
  <c r="AC51" i="461"/>
  <c r="AB52" i="451"/>
  <c r="L52" i="451"/>
  <c r="M52" i="451" s="1"/>
  <c r="N52" i="451"/>
  <c r="O52" i="451" s="1"/>
  <c r="AA53" i="451"/>
  <c r="AC52" i="451"/>
  <c r="U49" i="453"/>
  <c r="T50" i="453"/>
  <c r="W49" i="453"/>
  <c r="N53" i="460"/>
  <c r="O53" i="460" s="1"/>
  <c r="AB53" i="460"/>
  <c r="L53" i="460"/>
  <c r="M53" i="460" s="1"/>
  <c r="AA54" i="460"/>
  <c r="AC53" i="460"/>
  <c r="T51" i="468"/>
  <c r="U50" i="468"/>
  <c r="W50" i="468"/>
  <c r="N52" i="452"/>
  <c r="O52" i="452" s="1"/>
  <c r="AB52" i="452"/>
  <c r="L52" i="452"/>
  <c r="M52" i="452" s="1"/>
  <c r="AA53" i="452"/>
  <c r="AC52" i="452"/>
  <c r="AA53" i="457"/>
  <c r="L52" i="457"/>
  <c r="M52" i="457" s="1"/>
  <c r="AB52" i="457"/>
  <c r="N52" i="457"/>
  <c r="O52" i="457" s="1"/>
  <c r="AC52" i="457"/>
  <c r="AA54" i="465"/>
  <c r="L53" i="465"/>
  <c r="M53" i="465" s="1"/>
  <c r="AB53" i="465"/>
  <c r="N53" i="465"/>
  <c r="O53" i="465" s="1"/>
  <c r="AC53" i="465"/>
  <c r="N52" i="450"/>
  <c r="O52" i="450" s="1"/>
  <c r="AB52" i="450"/>
  <c r="L52" i="450"/>
  <c r="M52" i="450" s="1"/>
  <c r="AA53" i="450"/>
  <c r="AC52" i="450"/>
  <c r="AA52" i="456"/>
  <c r="L51" i="456"/>
  <c r="M51" i="456" s="1"/>
  <c r="AB51" i="456"/>
  <c r="N51" i="456"/>
  <c r="O51" i="456" s="1"/>
  <c r="AC51" i="456"/>
  <c r="N52" i="445"/>
  <c r="O52" i="445" s="1"/>
  <c r="AB52" i="445"/>
  <c r="L52" i="445"/>
  <c r="M52" i="445" s="1"/>
  <c r="AA53" i="445"/>
  <c r="AC52" i="445"/>
  <c r="N53" i="446"/>
  <c r="O53" i="446" s="1"/>
  <c r="AA54" i="446"/>
  <c r="AB53" i="446"/>
  <c r="L53" i="446"/>
  <c r="M53" i="446" s="1"/>
  <c r="AC53" i="446"/>
  <c r="N52" i="447"/>
  <c r="O52" i="447" s="1"/>
  <c r="AA53" i="447"/>
  <c r="AB52" i="447"/>
  <c r="L52" i="447"/>
  <c r="M52" i="447" s="1"/>
  <c r="AC52" i="447"/>
  <c r="T49" i="449"/>
  <c r="U48" i="449"/>
  <c r="W48" i="449"/>
  <c r="U49" i="448"/>
  <c r="T50" i="448"/>
  <c r="W49" i="448"/>
  <c r="AB52" i="440"/>
  <c r="L52" i="440"/>
  <c r="M52" i="440" s="1"/>
  <c r="N52" i="440"/>
  <c r="O52" i="440" s="1"/>
  <c r="AC52" i="440"/>
  <c r="AA53" i="440"/>
  <c r="T52" i="443"/>
  <c r="U51" i="443"/>
  <c r="W51" i="443"/>
  <c r="AB52" i="441"/>
  <c r="L52" i="441"/>
  <c r="M52" i="441" s="1"/>
  <c r="N52" i="441"/>
  <c r="O52" i="441" s="1"/>
  <c r="AA53" i="441"/>
  <c r="AC52" i="441"/>
  <c r="U49" i="444"/>
  <c r="T50" i="444"/>
  <c r="W49" i="444"/>
  <c r="AB52" i="442"/>
  <c r="L52" i="442"/>
  <c r="M52" i="442" s="1"/>
  <c r="N52" i="442"/>
  <c r="O52" i="442" s="1"/>
  <c r="AA53" i="442"/>
  <c r="AC52" i="442"/>
  <c r="AB52" i="437"/>
  <c r="L52" i="437"/>
  <c r="M52" i="437" s="1"/>
  <c r="N52" i="437"/>
  <c r="O52" i="437" s="1"/>
  <c r="AA53" i="437"/>
  <c r="AC52" i="437"/>
  <c r="AA53" i="435"/>
  <c r="AB52" i="435"/>
  <c r="L52" i="435"/>
  <c r="M52" i="435" s="1"/>
  <c r="N52" i="435"/>
  <c r="O52" i="435" s="1"/>
  <c r="AC52" i="435"/>
  <c r="U50" i="439"/>
  <c r="T51" i="439"/>
  <c r="W50" i="439"/>
  <c r="N51" i="436"/>
  <c r="O51" i="436" s="1"/>
  <c r="AA52" i="436"/>
  <c r="AB51" i="436"/>
  <c r="L51" i="436"/>
  <c r="M51" i="436" s="1"/>
  <c r="AC51" i="436"/>
  <c r="T50" i="438"/>
  <c r="U49" i="438"/>
  <c r="W49" i="438"/>
  <c r="T72" i="434"/>
  <c r="U71" i="434"/>
  <c r="W71" i="434"/>
  <c r="N51" i="432"/>
  <c r="O51" i="432" s="1"/>
  <c r="AA52" i="432"/>
  <c r="AB51" i="432"/>
  <c r="L51" i="432"/>
  <c r="M51" i="432" s="1"/>
  <c r="AC51" i="432"/>
  <c r="T50" i="433"/>
  <c r="U49" i="433"/>
  <c r="W49" i="433"/>
  <c r="N51" i="430"/>
  <c r="O51" i="430" s="1"/>
  <c r="AA52" i="430"/>
  <c r="L51" i="430"/>
  <c r="M51" i="430" s="1"/>
  <c r="AB51" i="430"/>
  <c r="AC51" i="430"/>
  <c r="AB51" i="431"/>
  <c r="L51" i="431"/>
  <c r="M51" i="431" s="1"/>
  <c r="N51" i="431"/>
  <c r="O51" i="431" s="1"/>
  <c r="AA52" i="431"/>
  <c r="AC51" i="431"/>
  <c r="T68" i="299"/>
  <c r="U67" i="299"/>
  <c r="W67" i="299"/>
  <c r="L49" i="298"/>
  <c r="M49" i="298" s="1"/>
  <c r="AA50" i="298"/>
  <c r="AC49" i="298"/>
  <c r="N49" i="298"/>
  <c r="O49" i="298" s="1"/>
  <c r="AB49" i="298"/>
  <c r="N49" i="297"/>
  <c r="O49" i="297" s="1"/>
  <c r="AB49" i="297"/>
  <c r="AC49" i="297"/>
  <c r="AA50" i="297"/>
  <c r="L49" i="297"/>
  <c r="M49" i="297" s="1"/>
  <c r="U46" i="59"/>
  <c r="T47" i="59"/>
  <c r="W46" i="59"/>
  <c r="N44" i="3"/>
  <c r="O44" i="3" s="1"/>
  <c r="AC44" i="3"/>
  <c r="AB44" i="3"/>
  <c r="AA45" i="3"/>
  <c r="L44" i="3"/>
  <c r="M44" i="3" s="1"/>
  <c r="X48" i="459"/>
  <c r="L52" i="467" l="1"/>
  <c r="M52" i="467" s="1"/>
  <c r="AC52" i="467"/>
  <c r="AA53" i="467"/>
  <c r="N52" i="467"/>
  <c r="O52" i="467" s="1"/>
  <c r="AB52" i="467"/>
  <c r="T51" i="463"/>
  <c r="U50" i="463"/>
  <c r="W50" i="463"/>
  <c r="AB52" i="456"/>
  <c r="L52" i="456"/>
  <c r="M52" i="456" s="1"/>
  <c r="N52" i="456"/>
  <c r="O52" i="456" s="1"/>
  <c r="AA53" i="456"/>
  <c r="AC52" i="456"/>
  <c r="AA54" i="452"/>
  <c r="L53" i="452"/>
  <c r="M53" i="452" s="1"/>
  <c r="AB53" i="452"/>
  <c r="N53" i="452"/>
  <c r="O53" i="452" s="1"/>
  <c r="AC53" i="452"/>
  <c r="N52" i="462"/>
  <c r="O52" i="462" s="1"/>
  <c r="AB52" i="462"/>
  <c r="L52" i="462"/>
  <c r="M52" i="462" s="1"/>
  <c r="AA53" i="462"/>
  <c r="AC52" i="462"/>
  <c r="T115" i="459"/>
  <c r="U114" i="459"/>
  <c r="W114" i="459"/>
  <c r="AA54" i="450"/>
  <c r="L53" i="450"/>
  <c r="M53" i="450" s="1"/>
  <c r="AB53" i="450"/>
  <c r="N53" i="450"/>
  <c r="O53" i="450" s="1"/>
  <c r="AC53" i="450"/>
  <c r="AB54" i="465"/>
  <c r="L54" i="465"/>
  <c r="M54" i="465" s="1"/>
  <c r="N54" i="465"/>
  <c r="O54" i="465" s="1"/>
  <c r="AA55" i="465"/>
  <c r="AC54" i="465"/>
  <c r="AB54" i="460"/>
  <c r="AA55" i="460"/>
  <c r="L54" i="460"/>
  <c r="M54" i="460" s="1"/>
  <c r="N54" i="460"/>
  <c r="O54" i="460" s="1"/>
  <c r="AC54" i="460"/>
  <c r="AA54" i="451"/>
  <c r="L53" i="451"/>
  <c r="M53" i="451" s="1"/>
  <c r="AB53" i="451"/>
  <c r="N53" i="451"/>
  <c r="O53" i="451" s="1"/>
  <c r="AC53" i="451"/>
  <c r="U49" i="469"/>
  <c r="T50" i="469"/>
  <c r="W49" i="469"/>
  <c r="N53" i="457"/>
  <c r="O53" i="457" s="1"/>
  <c r="AB53" i="457"/>
  <c r="L53" i="457"/>
  <c r="M53" i="457" s="1"/>
  <c r="AA54" i="457"/>
  <c r="AC53" i="457"/>
  <c r="T52" i="468"/>
  <c r="U51" i="468"/>
  <c r="W51" i="468"/>
  <c r="U50" i="453"/>
  <c r="T51" i="453"/>
  <c r="W50" i="453"/>
  <c r="N52" i="461"/>
  <c r="O52" i="461" s="1"/>
  <c r="AA53" i="461"/>
  <c r="AB52" i="461"/>
  <c r="L52" i="461"/>
  <c r="M52" i="461" s="1"/>
  <c r="AC52" i="461"/>
  <c r="U49" i="464"/>
  <c r="T50" i="464"/>
  <c r="W49" i="464"/>
  <c r="U49" i="454"/>
  <c r="T50" i="454"/>
  <c r="W49" i="454"/>
  <c r="U50" i="458"/>
  <c r="T51" i="458"/>
  <c r="W50" i="458"/>
  <c r="N52" i="455"/>
  <c r="O52" i="455" s="1"/>
  <c r="AB52" i="455"/>
  <c r="L52" i="455"/>
  <c r="M52" i="455" s="1"/>
  <c r="AA53" i="455"/>
  <c r="AC52" i="455"/>
  <c r="N53" i="466"/>
  <c r="O53" i="466" s="1"/>
  <c r="AA54" i="466"/>
  <c r="AB53" i="466"/>
  <c r="L53" i="466"/>
  <c r="M53" i="466" s="1"/>
  <c r="AC53" i="466"/>
  <c r="U50" i="448"/>
  <c r="T51" i="448"/>
  <c r="W50" i="448"/>
  <c r="T50" i="449"/>
  <c r="U49" i="449"/>
  <c r="W49" i="449"/>
  <c r="N53" i="447"/>
  <c r="O53" i="447" s="1"/>
  <c r="AA54" i="447"/>
  <c r="AB53" i="447"/>
  <c r="L53" i="447"/>
  <c r="M53" i="447" s="1"/>
  <c r="AC53" i="447"/>
  <c r="AB53" i="445"/>
  <c r="L53" i="445"/>
  <c r="M53" i="445" s="1"/>
  <c r="N53" i="445"/>
  <c r="O53" i="445" s="1"/>
  <c r="AA54" i="445"/>
  <c r="AC53" i="445"/>
  <c r="AB54" i="446"/>
  <c r="L54" i="446"/>
  <c r="M54" i="446" s="1"/>
  <c r="N54" i="446"/>
  <c r="O54" i="446" s="1"/>
  <c r="AA55" i="446"/>
  <c r="AC54" i="446"/>
  <c r="N53" i="442"/>
  <c r="O53" i="442" s="1"/>
  <c r="AB53" i="442"/>
  <c r="L53" i="442"/>
  <c r="M53" i="442" s="1"/>
  <c r="AA54" i="442"/>
  <c r="AC53" i="442"/>
  <c r="AA54" i="441"/>
  <c r="AB53" i="441"/>
  <c r="L53" i="441"/>
  <c r="M53" i="441" s="1"/>
  <c r="N53" i="441"/>
  <c r="O53" i="441" s="1"/>
  <c r="AC53" i="441"/>
  <c r="U50" i="444"/>
  <c r="T51" i="444"/>
  <c r="W50" i="444"/>
  <c r="T53" i="443"/>
  <c r="U52" i="443"/>
  <c r="W52" i="443"/>
  <c r="N53" i="440"/>
  <c r="O53" i="440" s="1"/>
  <c r="AA54" i="440"/>
  <c r="AB53" i="440"/>
  <c r="L53" i="440"/>
  <c r="M53" i="440" s="1"/>
  <c r="AC53" i="440"/>
  <c r="N53" i="435"/>
  <c r="O53" i="435" s="1"/>
  <c r="AB53" i="435"/>
  <c r="AA54" i="435"/>
  <c r="L53" i="435"/>
  <c r="M53" i="435" s="1"/>
  <c r="AC53" i="435"/>
  <c r="U51" i="439"/>
  <c r="T52" i="439"/>
  <c r="W51" i="439"/>
  <c r="N53" i="437"/>
  <c r="O53" i="437" s="1"/>
  <c r="AB53" i="437"/>
  <c r="L53" i="437"/>
  <c r="M53" i="437" s="1"/>
  <c r="AA54" i="437"/>
  <c r="AC53" i="437"/>
  <c r="T51" i="438"/>
  <c r="U50" i="438"/>
  <c r="W50" i="438"/>
  <c r="N52" i="436"/>
  <c r="O52" i="436" s="1"/>
  <c r="AB52" i="436"/>
  <c r="L52" i="436"/>
  <c r="M52" i="436" s="1"/>
  <c r="AA53" i="436"/>
  <c r="AC52" i="436"/>
  <c r="N52" i="431"/>
  <c r="O52" i="431" s="1"/>
  <c r="AA53" i="431"/>
  <c r="L52" i="431"/>
  <c r="M52" i="431" s="1"/>
  <c r="AB52" i="431"/>
  <c r="AC52" i="431"/>
  <c r="N52" i="430"/>
  <c r="O52" i="430" s="1"/>
  <c r="AB52" i="430"/>
  <c r="L52" i="430"/>
  <c r="M52" i="430" s="1"/>
  <c r="AA53" i="430"/>
  <c r="AC52" i="430"/>
  <c r="T51" i="433"/>
  <c r="U50" i="433"/>
  <c r="W50" i="433"/>
  <c r="N52" i="432"/>
  <c r="O52" i="432" s="1"/>
  <c r="AB52" i="432"/>
  <c r="L52" i="432"/>
  <c r="M52" i="432" s="1"/>
  <c r="AA53" i="432"/>
  <c r="AC52" i="432"/>
  <c r="T73" i="434"/>
  <c r="U72" i="434"/>
  <c r="W72" i="434"/>
  <c r="U68" i="299"/>
  <c r="T69" i="299"/>
  <c r="W68" i="299"/>
  <c r="N50" i="298"/>
  <c r="O50" i="298" s="1"/>
  <c r="L50" i="298"/>
  <c r="M50" i="298" s="1"/>
  <c r="AA51" i="298"/>
  <c r="AB50" i="298"/>
  <c r="AC50" i="298"/>
  <c r="AB50" i="297"/>
  <c r="AA51" i="297"/>
  <c r="N50" i="297"/>
  <c r="O50" i="297" s="1"/>
  <c r="AC50" i="297"/>
  <c r="L50" i="297"/>
  <c r="M50" i="297" s="1"/>
  <c r="U47" i="59"/>
  <c r="T48" i="59"/>
  <c r="W47" i="59"/>
  <c r="AA46" i="3"/>
  <c r="AB45" i="3"/>
  <c r="L45" i="3"/>
  <c r="M45" i="3" s="1"/>
  <c r="N45" i="3"/>
  <c r="O45" i="3" s="1"/>
  <c r="AC45" i="3"/>
  <c r="X47" i="459"/>
  <c r="AB53" i="467" l="1"/>
  <c r="AC53" i="467"/>
  <c r="L53" i="467"/>
  <c r="M53" i="467" s="1"/>
  <c r="N53" i="467"/>
  <c r="O53" i="467" s="1"/>
  <c r="AA54" i="467"/>
  <c r="T52" i="463"/>
  <c r="U51" i="463"/>
  <c r="W51" i="463"/>
  <c r="AA56" i="465"/>
  <c r="L55" i="465"/>
  <c r="M55" i="465" s="1"/>
  <c r="AB55" i="465"/>
  <c r="N55" i="465"/>
  <c r="O55" i="465" s="1"/>
  <c r="AC55" i="465"/>
  <c r="AB54" i="450"/>
  <c r="L54" i="450"/>
  <c r="M54" i="450" s="1"/>
  <c r="N54" i="450"/>
  <c r="O54" i="450" s="1"/>
  <c r="AA55" i="450"/>
  <c r="AC54" i="450"/>
  <c r="AA54" i="456"/>
  <c r="L53" i="456"/>
  <c r="M53" i="456" s="1"/>
  <c r="AB53" i="456"/>
  <c r="N53" i="456"/>
  <c r="O53" i="456" s="1"/>
  <c r="AC53" i="456"/>
  <c r="U50" i="464"/>
  <c r="T51" i="464"/>
  <c r="W50" i="464"/>
  <c r="U51" i="453"/>
  <c r="T52" i="453"/>
  <c r="W51" i="453"/>
  <c r="T53" i="468"/>
  <c r="U52" i="468"/>
  <c r="W52" i="468"/>
  <c r="N54" i="451"/>
  <c r="O54" i="451" s="1"/>
  <c r="AB54" i="451"/>
  <c r="L54" i="451"/>
  <c r="M54" i="451" s="1"/>
  <c r="AA55" i="451"/>
  <c r="AC54" i="451"/>
  <c r="AB55" i="460"/>
  <c r="L55" i="460"/>
  <c r="M55" i="460" s="1"/>
  <c r="N55" i="460"/>
  <c r="O55" i="460" s="1"/>
  <c r="AA56" i="460"/>
  <c r="AC55" i="460"/>
  <c r="N53" i="462"/>
  <c r="O53" i="462" s="1"/>
  <c r="AA54" i="462"/>
  <c r="L53" i="462"/>
  <c r="M53" i="462" s="1"/>
  <c r="AB53" i="462"/>
  <c r="AC53" i="462"/>
  <c r="AA54" i="455"/>
  <c r="L53" i="455"/>
  <c r="M53" i="455" s="1"/>
  <c r="AB53" i="455"/>
  <c r="N53" i="455"/>
  <c r="O53" i="455" s="1"/>
  <c r="AC53" i="455"/>
  <c r="U50" i="454"/>
  <c r="T51" i="454"/>
  <c r="W50" i="454"/>
  <c r="AB53" i="461"/>
  <c r="L53" i="461"/>
  <c r="M53" i="461" s="1"/>
  <c r="N53" i="461"/>
  <c r="O53" i="461" s="1"/>
  <c r="AA54" i="461"/>
  <c r="AC53" i="461"/>
  <c r="AB54" i="452"/>
  <c r="L54" i="452"/>
  <c r="M54" i="452" s="1"/>
  <c r="N54" i="452"/>
  <c r="O54" i="452" s="1"/>
  <c r="AA55" i="452"/>
  <c r="AC54" i="452"/>
  <c r="AB54" i="466"/>
  <c r="N54" i="466"/>
  <c r="O54" i="466" s="1"/>
  <c r="L54" i="466"/>
  <c r="M54" i="466" s="1"/>
  <c r="AA55" i="466"/>
  <c r="AC54" i="466"/>
  <c r="U51" i="458"/>
  <c r="T52" i="458"/>
  <c r="W51" i="458"/>
  <c r="N54" i="457"/>
  <c r="O54" i="457" s="1"/>
  <c r="AB54" i="457"/>
  <c r="L54" i="457"/>
  <c r="M54" i="457" s="1"/>
  <c r="AA55" i="457"/>
  <c r="AC54" i="457"/>
  <c r="U50" i="469"/>
  <c r="T51" i="469"/>
  <c r="W50" i="469"/>
  <c r="U115" i="459"/>
  <c r="T116" i="459"/>
  <c r="W115" i="459"/>
  <c r="AA56" i="446"/>
  <c r="AB55" i="446"/>
  <c r="L55" i="446"/>
  <c r="M55" i="446" s="1"/>
  <c r="N55" i="446"/>
  <c r="O55" i="446" s="1"/>
  <c r="AC55" i="446"/>
  <c r="AB54" i="447"/>
  <c r="L54" i="447"/>
  <c r="M54" i="447" s="1"/>
  <c r="N54" i="447"/>
  <c r="O54" i="447" s="1"/>
  <c r="AA55" i="447"/>
  <c r="AC54" i="447"/>
  <c r="T51" i="449"/>
  <c r="U50" i="449"/>
  <c r="W50" i="449"/>
  <c r="AB54" i="445"/>
  <c r="L54" i="445"/>
  <c r="M54" i="445" s="1"/>
  <c r="N54" i="445"/>
  <c r="O54" i="445" s="1"/>
  <c r="AA55" i="445"/>
  <c r="AC54" i="445"/>
  <c r="T52" i="448"/>
  <c r="U51" i="448"/>
  <c r="W51" i="448"/>
  <c r="N54" i="440"/>
  <c r="O54" i="440" s="1"/>
  <c r="AB54" i="440"/>
  <c r="L54" i="440"/>
  <c r="M54" i="440" s="1"/>
  <c r="AA55" i="440"/>
  <c r="AC54" i="440"/>
  <c r="T54" i="443"/>
  <c r="U53" i="443"/>
  <c r="W53" i="443"/>
  <c r="N54" i="441"/>
  <c r="O54" i="441" s="1"/>
  <c r="L54" i="441"/>
  <c r="M54" i="441" s="1"/>
  <c r="AA55" i="441"/>
  <c r="AB54" i="441"/>
  <c r="AC54" i="441"/>
  <c r="U51" i="444"/>
  <c r="T52" i="444"/>
  <c r="W51" i="444"/>
  <c r="N54" i="442"/>
  <c r="O54" i="442" s="1"/>
  <c r="AB54" i="442"/>
  <c r="L54" i="442"/>
  <c r="M54" i="442" s="1"/>
  <c r="AA55" i="442"/>
  <c r="AC54" i="442"/>
  <c r="T52" i="438"/>
  <c r="U51" i="438"/>
  <c r="W51" i="438"/>
  <c r="AB53" i="436"/>
  <c r="L53" i="436"/>
  <c r="M53" i="436" s="1"/>
  <c r="N53" i="436"/>
  <c r="O53" i="436" s="1"/>
  <c r="AA54" i="436"/>
  <c r="AC53" i="436"/>
  <c r="N54" i="437"/>
  <c r="O54" i="437" s="1"/>
  <c r="AA55" i="437"/>
  <c r="L54" i="437"/>
  <c r="M54" i="437" s="1"/>
  <c r="AB54" i="437"/>
  <c r="AC54" i="437"/>
  <c r="U52" i="439"/>
  <c r="T53" i="439"/>
  <c r="W52" i="439"/>
  <c r="N54" i="435"/>
  <c r="O54" i="435" s="1"/>
  <c r="AB54" i="435"/>
  <c r="L54" i="435"/>
  <c r="M54" i="435" s="1"/>
  <c r="AA55" i="435"/>
  <c r="AC54" i="435"/>
  <c r="T74" i="434"/>
  <c r="U73" i="434"/>
  <c r="W73" i="434"/>
  <c r="T52" i="433"/>
  <c r="U51" i="433"/>
  <c r="W51" i="433"/>
  <c r="N53" i="431"/>
  <c r="O53" i="431" s="1"/>
  <c r="AB53" i="431"/>
  <c r="L53" i="431"/>
  <c r="M53" i="431" s="1"/>
  <c r="AA54" i="431"/>
  <c r="AC53" i="431"/>
  <c r="AB53" i="432"/>
  <c r="L53" i="432"/>
  <c r="M53" i="432" s="1"/>
  <c r="N53" i="432"/>
  <c r="O53" i="432" s="1"/>
  <c r="AA54" i="432"/>
  <c r="AC53" i="432"/>
  <c r="N53" i="430"/>
  <c r="O53" i="430" s="1"/>
  <c r="AA54" i="430"/>
  <c r="L53" i="430"/>
  <c r="M53" i="430" s="1"/>
  <c r="AB53" i="430"/>
  <c r="AC53" i="430"/>
  <c r="U69" i="299"/>
  <c r="T70" i="299"/>
  <c r="W69" i="299"/>
  <c r="L51" i="298"/>
  <c r="M51" i="298" s="1"/>
  <c r="AC51" i="298"/>
  <c r="AB51" i="298"/>
  <c r="AA52" i="298"/>
  <c r="N51" i="298"/>
  <c r="O51" i="298" s="1"/>
  <c r="L51" i="297"/>
  <c r="M51" i="297" s="1"/>
  <c r="N51" i="297"/>
  <c r="O51" i="297" s="1"/>
  <c r="AC51" i="297"/>
  <c r="AA52" i="297"/>
  <c r="AB51" i="297"/>
  <c r="U48" i="59"/>
  <c r="T49" i="59"/>
  <c r="W48" i="59"/>
  <c r="AA47" i="3"/>
  <c r="N46" i="3"/>
  <c r="O46" i="3" s="1"/>
  <c r="L46" i="3"/>
  <c r="M46" i="3" s="1"/>
  <c r="AC46" i="3"/>
  <c r="AB46" i="3"/>
  <c r="X46" i="459"/>
  <c r="AB54" i="467" l="1"/>
  <c r="AA55" i="467"/>
  <c r="N54" i="467"/>
  <c r="O54" i="467" s="1"/>
  <c r="AC54" i="467"/>
  <c r="L54" i="467"/>
  <c r="M54" i="467" s="1"/>
  <c r="T53" i="463"/>
  <c r="U52" i="463"/>
  <c r="W52" i="463"/>
  <c r="AA56" i="451"/>
  <c r="L55" i="451"/>
  <c r="M55" i="451" s="1"/>
  <c r="AB55" i="451"/>
  <c r="N55" i="451"/>
  <c r="O55" i="451" s="1"/>
  <c r="AC55" i="451"/>
  <c r="N54" i="456"/>
  <c r="O54" i="456" s="1"/>
  <c r="AB54" i="456"/>
  <c r="L54" i="456"/>
  <c r="M54" i="456" s="1"/>
  <c r="AA55" i="456"/>
  <c r="AC54" i="456"/>
  <c r="U51" i="469"/>
  <c r="T52" i="469"/>
  <c r="W51" i="469"/>
  <c r="U52" i="458"/>
  <c r="T53" i="458"/>
  <c r="W52" i="458"/>
  <c r="AA56" i="452"/>
  <c r="L55" i="452"/>
  <c r="M55" i="452" s="1"/>
  <c r="AB55" i="452"/>
  <c r="N55" i="452"/>
  <c r="O55" i="452" s="1"/>
  <c r="AC55" i="452"/>
  <c r="AB56" i="460"/>
  <c r="AA57" i="460"/>
  <c r="L56" i="460"/>
  <c r="M56" i="460" s="1"/>
  <c r="N56" i="460"/>
  <c r="O56" i="460" s="1"/>
  <c r="AC56" i="460"/>
  <c r="U52" i="453"/>
  <c r="T53" i="453"/>
  <c r="W52" i="453"/>
  <c r="T117" i="459"/>
  <c r="U116" i="459"/>
  <c r="W116" i="459"/>
  <c r="AB54" i="455"/>
  <c r="L54" i="455"/>
  <c r="M54" i="455" s="1"/>
  <c r="N54" i="455"/>
  <c r="O54" i="455" s="1"/>
  <c r="AA55" i="455"/>
  <c r="AC54" i="455"/>
  <c r="AB54" i="462"/>
  <c r="L54" i="462"/>
  <c r="M54" i="462" s="1"/>
  <c r="N54" i="462"/>
  <c r="O54" i="462" s="1"/>
  <c r="AA55" i="462"/>
  <c r="AC54" i="462"/>
  <c r="N54" i="461"/>
  <c r="O54" i="461" s="1"/>
  <c r="AB54" i="461"/>
  <c r="L54" i="461"/>
  <c r="M54" i="461" s="1"/>
  <c r="AA55" i="461"/>
  <c r="AC54" i="461"/>
  <c r="T54" i="468"/>
  <c r="U53" i="468"/>
  <c r="W53" i="468"/>
  <c r="AB55" i="457"/>
  <c r="L55" i="457"/>
  <c r="M55" i="457" s="1"/>
  <c r="N55" i="457"/>
  <c r="O55" i="457" s="1"/>
  <c r="AA56" i="457"/>
  <c r="AC55" i="457"/>
  <c r="AB55" i="466"/>
  <c r="L55" i="466"/>
  <c r="M55" i="466" s="1"/>
  <c r="N55" i="466"/>
  <c r="O55" i="466" s="1"/>
  <c r="AA56" i="466"/>
  <c r="AC55" i="466"/>
  <c r="U51" i="454"/>
  <c r="T52" i="454"/>
  <c r="W51" i="454"/>
  <c r="U51" i="464"/>
  <c r="T52" i="464"/>
  <c r="W51" i="464"/>
  <c r="AA56" i="450"/>
  <c r="L55" i="450"/>
  <c r="M55" i="450" s="1"/>
  <c r="AB55" i="450"/>
  <c r="N55" i="450"/>
  <c r="O55" i="450" s="1"/>
  <c r="AC55" i="450"/>
  <c r="N56" i="465"/>
  <c r="O56" i="465" s="1"/>
  <c r="AB56" i="465"/>
  <c r="L56" i="465"/>
  <c r="M56" i="465" s="1"/>
  <c r="AA57" i="465"/>
  <c r="AC56" i="465"/>
  <c r="T53" i="448"/>
  <c r="U52" i="448"/>
  <c r="W52" i="448"/>
  <c r="T52" i="449"/>
  <c r="U51" i="449"/>
  <c r="W51" i="449"/>
  <c r="N55" i="445"/>
  <c r="O55" i="445" s="1"/>
  <c r="L55" i="445"/>
  <c r="M55" i="445" s="1"/>
  <c r="AA56" i="445"/>
  <c r="AB55" i="445"/>
  <c r="AC55" i="445"/>
  <c r="AB55" i="447"/>
  <c r="L55" i="447"/>
  <c r="M55" i="447" s="1"/>
  <c r="N55" i="447"/>
  <c r="O55" i="447" s="1"/>
  <c r="AA56" i="447"/>
  <c r="AC55" i="447"/>
  <c r="N56" i="446"/>
  <c r="O56" i="446" s="1"/>
  <c r="L56" i="446"/>
  <c r="M56" i="446" s="1"/>
  <c r="AA57" i="446"/>
  <c r="AB56" i="446"/>
  <c r="AC56" i="446"/>
  <c r="AB55" i="440"/>
  <c r="L55" i="440"/>
  <c r="M55" i="440" s="1"/>
  <c r="N55" i="440"/>
  <c r="O55" i="440" s="1"/>
  <c r="AA56" i="440"/>
  <c r="AC55" i="440"/>
  <c r="U52" i="444"/>
  <c r="T53" i="444"/>
  <c r="W52" i="444"/>
  <c r="N55" i="441"/>
  <c r="O55" i="441" s="1"/>
  <c r="AB55" i="441"/>
  <c r="L55" i="441"/>
  <c r="M55" i="441" s="1"/>
  <c r="AA56" i="441"/>
  <c r="AC55" i="441"/>
  <c r="U54" i="443"/>
  <c r="T55" i="443"/>
  <c r="W54" i="443"/>
  <c r="AB55" i="442"/>
  <c r="L55" i="442"/>
  <c r="M55" i="442" s="1"/>
  <c r="N55" i="442"/>
  <c r="O55" i="442" s="1"/>
  <c r="AA56" i="442"/>
  <c r="AC55" i="442"/>
  <c r="AB55" i="435"/>
  <c r="L55" i="435"/>
  <c r="M55" i="435" s="1"/>
  <c r="N55" i="435"/>
  <c r="O55" i="435" s="1"/>
  <c r="AA56" i="435"/>
  <c r="AC55" i="435"/>
  <c r="U53" i="439"/>
  <c r="T54" i="439"/>
  <c r="W53" i="439"/>
  <c r="AA55" i="436"/>
  <c r="AB54" i="436"/>
  <c r="L54" i="436"/>
  <c r="M54" i="436" s="1"/>
  <c r="N54" i="436"/>
  <c r="O54" i="436" s="1"/>
  <c r="AC54" i="436"/>
  <c r="N55" i="437"/>
  <c r="O55" i="437" s="1"/>
  <c r="AB55" i="437"/>
  <c r="L55" i="437"/>
  <c r="M55" i="437" s="1"/>
  <c r="AA56" i="437"/>
  <c r="AC55" i="437"/>
  <c r="T53" i="438"/>
  <c r="U52" i="438"/>
  <c r="W52" i="438"/>
  <c r="T53" i="433"/>
  <c r="U52" i="433"/>
  <c r="W52" i="433"/>
  <c r="AB54" i="432"/>
  <c r="L54" i="432"/>
  <c r="M54" i="432" s="1"/>
  <c r="N54" i="432"/>
  <c r="O54" i="432" s="1"/>
  <c r="AA55" i="432"/>
  <c r="AC54" i="432"/>
  <c r="AB54" i="430"/>
  <c r="L54" i="430"/>
  <c r="M54" i="430" s="1"/>
  <c r="N54" i="430"/>
  <c r="O54" i="430" s="1"/>
  <c r="AA55" i="430"/>
  <c r="AC54" i="430"/>
  <c r="N54" i="431"/>
  <c r="O54" i="431" s="1"/>
  <c r="AB54" i="431"/>
  <c r="L54" i="431"/>
  <c r="M54" i="431" s="1"/>
  <c r="AA55" i="431"/>
  <c r="AC54" i="431"/>
  <c r="T75" i="434"/>
  <c r="U74" i="434"/>
  <c r="W74" i="434"/>
  <c r="U70" i="299"/>
  <c r="T71" i="299"/>
  <c r="W70" i="299"/>
  <c r="L52" i="298"/>
  <c r="M52" i="298" s="1"/>
  <c r="N52" i="298"/>
  <c r="O52" i="298" s="1"/>
  <c r="AA53" i="298"/>
  <c r="AC52" i="298"/>
  <c r="AB52" i="298"/>
  <c r="AB52" i="297"/>
  <c r="AA53" i="297"/>
  <c r="N52" i="297"/>
  <c r="O52" i="297" s="1"/>
  <c r="AC52" i="297"/>
  <c r="L52" i="297"/>
  <c r="M52" i="297" s="1"/>
  <c r="U49" i="59"/>
  <c r="T50" i="59"/>
  <c r="W49" i="59"/>
  <c r="N47" i="3"/>
  <c r="O47" i="3" s="1"/>
  <c r="AA48" i="3"/>
  <c r="AC47" i="3"/>
  <c r="AB47" i="3"/>
  <c r="L47" i="3"/>
  <c r="M47" i="3" s="1"/>
  <c r="X45" i="459"/>
  <c r="N55" i="467" l="1"/>
  <c r="O55" i="467" s="1"/>
  <c r="AC55" i="467"/>
  <c r="L55" i="467"/>
  <c r="M55" i="467" s="1"/>
  <c r="AB55" i="467"/>
  <c r="AA56" i="467"/>
  <c r="T54" i="463"/>
  <c r="U53" i="463"/>
  <c r="W53" i="463"/>
  <c r="AA58" i="465"/>
  <c r="L57" i="465"/>
  <c r="M57" i="465" s="1"/>
  <c r="AB57" i="465"/>
  <c r="N57" i="465"/>
  <c r="O57" i="465" s="1"/>
  <c r="AC57" i="465"/>
  <c r="N56" i="450"/>
  <c r="O56" i="450" s="1"/>
  <c r="AB56" i="450"/>
  <c r="L56" i="450"/>
  <c r="M56" i="450" s="1"/>
  <c r="AA57" i="450"/>
  <c r="AC56" i="450"/>
  <c r="U52" i="454"/>
  <c r="T53" i="454"/>
  <c r="W52" i="454"/>
  <c r="N56" i="457"/>
  <c r="O56" i="457" s="1"/>
  <c r="AA57" i="457"/>
  <c r="AB56" i="457"/>
  <c r="L56" i="457"/>
  <c r="M56" i="457" s="1"/>
  <c r="AC56" i="457"/>
  <c r="N55" i="461"/>
  <c r="O55" i="461" s="1"/>
  <c r="AB55" i="461"/>
  <c r="L55" i="461"/>
  <c r="M55" i="461" s="1"/>
  <c r="AA56" i="461"/>
  <c r="AC55" i="461"/>
  <c r="N57" i="460"/>
  <c r="O57" i="460" s="1"/>
  <c r="AB57" i="460"/>
  <c r="L57" i="460"/>
  <c r="M57" i="460" s="1"/>
  <c r="AA58" i="460"/>
  <c r="AC57" i="460"/>
  <c r="U53" i="458"/>
  <c r="T54" i="458"/>
  <c r="W53" i="458"/>
  <c r="AA57" i="466"/>
  <c r="AB56" i="466"/>
  <c r="L56" i="466"/>
  <c r="M56" i="466" s="1"/>
  <c r="N56" i="466"/>
  <c r="O56" i="466" s="1"/>
  <c r="AC56" i="466"/>
  <c r="U53" i="453"/>
  <c r="T54" i="453"/>
  <c r="W53" i="453"/>
  <c r="U52" i="469"/>
  <c r="T53" i="469"/>
  <c r="W52" i="469"/>
  <c r="N55" i="462"/>
  <c r="O55" i="462" s="1"/>
  <c r="AA56" i="462"/>
  <c r="L55" i="462"/>
  <c r="M55" i="462" s="1"/>
  <c r="AB55" i="462"/>
  <c r="AC55" i="462"/>
  <c r="T118" i="459"/>
  <c r="U117" i="459"/>
  <c r="W117" i="459"/>
  <c r="U52" i="464"/>
  <c r="T53" i="464"/>
  <c r="W52" i="464"/>
  <c r="T55" i="468"/>
  <c r="U54" i="468"/>
  <c r="W54" i="468"/>
  <c r="AA56" i="455"/>
  <c r="L55" i="455"/>
  <c r="M55" i="455" s="1"/>
  <c r="AB55" i="455"/>
  <c r="N55" i="455"/>
  <c r="O55" i="455" s="1"/>
  <c r="AC55" i="455"/>
  <c r="N56" i="452"/>
  <c r="O56" i="452" s="1"/>
  <c r="AB56" i="452"/>
  <c r="L56" i="452"/>
  <c r="M56" i="452" s="1"/>
  <c r="AA57" i="452"/>
  <c r="AC56" i="452"/>
  <c r="AA56" i="456"/>
  <c r="L55" i="456"/>
  <c r="M55" i="456" s="1"/>
  <c r="AB55" i="456"/>
  <c r="N55" i="456"/>
  <c r="O55" i="456" s="1"/>
  <c r="AC55" i="456"/>
  <c r="AB56" i="451"/>
  <c r="L56" i="451"/>
  <c r="M56" i="451" s="1"/>
  <c r="N56" i="451"/>
  <c r="O56" i="451" s="1"/>
  <c r="AA57" i="451"/>
  <c r="AC56" i="451"/>
  <c r="T53" i="449"/>
  <c r="U52" i="449"/>
  <c r="W52" i="449"/>
  <c r="N57" i="446"/>
  <c r="O57" i="446" s="1"/>
  <c r="L57" i="446"/>
  <c r="M57" i="446" s="1"/>
  <c r="AA58" i="446"/>
  <c r="AB57" i="446"/>
  <c r="AC57" i="446"/>
  <c r="N56" i="447"/>
  <c r="O56" i="447" s="1"/>
  <c r="AA57" i="447"/>
  <c r="AB56" i="447"/>
  <c r="L56" i="447"/>
  <c r="M56" i="447" s="1"/>
  <c r="AC56" i="447"/>
  <c r="N56" i="445"/>
  <c r="O56" i="445" s="1"/>
  <c r="AB56" i="445"/>
  <c r="L56" i="445"/>
  <c r="M56" i="445" s="1"/>
  <c r="AA57" i="445"/>
  <c r="AC56" i="445"/>
  <c r="T54" i="448"/>
  <c r="U53" i="448"/>
  <c r="W53" i="448"/>
  <c r="AB56" i="441"/>
  <c r="L56" i="441"/>
  <c r="M56" i="441" s="1"/>
  <c r="N56" i="441"/>
  <c r="O56" i="441" s="1"/>
  <c r="AA57" i="441"/>
  <c r="AC56" i="441"/>
  <c r="AB56" i="440"/>
  <c r="L56" i="440"/>
  <c r="M56" i="440" s="1"/>
  <c r="N56" i="440"/>
  <c r="O56" i="440" s="1"/>
  <c r="AA57" i="440"/>
  <c r="AC56" i="440"/>
  <c r="U55" i="443"/>
  <c r="T56" i="443"/>
  <c r="W55" i="443"/>
  <c r="AB56" i="442"/>
  <c r="L56" i="442"/>
  <c r="M56" i="442" s="1"/>
  <c r="N56" i="442"/>
  <c r="O56" i="442" s="1"/>
  <c r="AA57" i="442"/>
  <c r="AC56" i="442"/>
  <c r="U53" i="444"/>
  <c r="T54" i="444"/>
  <c r="W53" i="444"/>
  <c r="AA57" i="435"/>
  <c r="AB56" i="435"/>
  <c r="L56" i="435"/>
  <c r="M56" i="435" s="1"/>
  <c r="N56" i="435"/>
  <c r="O56" i="435" s="1"/>
  <c r="AC56" i="435"/>
  <c r="T54" i="438"/>
  <c r="U53" i="438"/>
  <c r="W53" i="438"/>
  <c r="U54" i="439"/>
  <c r="T55" i="439"/>
  <c r="W54" i="439"/>
  <c r="AB56" i="437"/>
  <c r="L56" i="437"/>
  <c r="M56" i="437" s="1"/>
  <c r="N56" i="437"/>
  <c r="O56" i="437" s="1"/>
  <c r="AA57" i="437"/>
  <c r="AC56" i="437"/>
  <c r="N55" i="436"/>
  <c r="O55" i="436" s="1"/>
  <c r="AA56" i="436"/>
  <c r="AB55" i="436"/>
  <c r="L55" i="436"/>
  <c r="M55" i="436" s="1"/>
  <c r="AC55" i="436"/>
  <c r="N55" i="430"/>
  <c r="O55" i="430" s="1"/>
  <c r="AA56" i="430"/>
  <c r="L55" i="430"/>
  <c r="M55" i="430" s="1"/>
  <c r="AB55" i="430"/>
  <c r="AC55" i="430"/>
  <c r="T76" i="434"/>
  <c r="U75" i="434"/>
  <c r="W75" i="434"/>
  <c r="N55" i="432"/>
  <c r="O55" i="432" s="1"/>
  <c r="AA56" i="432"/>
  <c r="AB55" i="432"/>
  <c r="L55" i="432"/>
  <c r="M55" i="432" s="1"/>
  <c r="AC55" i="432"/>
  <c r="AB55" i="431"/>
  <c r="L55" i="431"/>
  <c r="M55" i="431" s="1"/>
  <c r="N55" i="431"/>
  <c r="O55" i="431" s="1"/>
  <c r="AA56" i="431"/>
  <c r="AC55" i="431"/>
  <c r="T54" i="433"/>
  <c r="U53" i="433"/>
  <c r="W53" i="433"/>
  <c r="U71" i="299"/>
  <c r="T72" i="299"/>
  <c r="W71" i="299"/>
  <c r="L53" i="298"/>
  <c r="M53" i="298" s="1"/>
  <c r="AA54" i="298"/>
  <c r="AC53" i="298"/>
  <c r="AB53" i="298"/>
  <c r="N53" i="298"/>
  <c r="O53" i="298" s="1"/>
  <c r="N53" i="297"/>
  <c r="O53" i="297" s="1"/>
  <c r="AB53" i="297"/>
  <c r="AC53" i="297"/>
  <c r="L53" i="297"/>
  <c r="M53" i="297" s="1"/>
  <c r="AA54" i="297"/>
  <c r="U50" i="59"/>
  <c r="T51" i="59"/>
  <c r="W50" i="59"/>
  <c r="AB48" i="3"/>
  <c r="N48" i="3"/>
  <c r="O48" i="3" s="1"/>
  <c r="AA49" i="3"/>
  <c r="AC48" i="3"/>
  <c r="L48" i="3"/>
  <c r="M48" i="3" s="1"/>
  <c r="X44" i="459"/>
  <c r="L56" i="467" l="1"/>
  <c r="M56" i="467" s="1"/>
  <c r="AC56" i="467"/>
  <c r="AA57" i="467"/>
  <c r="N56" i="467"/>
  <c r="O56" i="467" s="1"/>
  <c r="AB56" i="467"/>
  <c r="T55" i="463"/>
  <c r="U54" i="463"/>
  <c r="W54" i="463"/>
  <c r="U53" i="464"/>
  <c r="T54" i="464"/>
  <c r="W53" i="464"/>
  <c r="U118" i="459"/>
  <c r="T119" i="459"/>
  <c r="W118" i="459"/>
  <c r="N57" i="466"/>
  <c r="O57" i="466" s="1"/>
  <c r="AB57" i="466"/>
  <c r="L57" i="466"/>
  <c r="M57" i="466" s="1"/>
  <c r="AA58" i="466"/>
  <c r="AC57" i="466"/>
  <c r="U53" i="454"/>
  <c r="T54" i="454"/>
  <c r="W53" i="454"/>
  <c r="AA58" i="451"/>
  <c r="L57" i="451"/>
  <c r="M57" i="451" s="1"/>
  <c r="AB57" i="451"/>
  <c r="N57" i="451"/>
  <c r="O57" i="451" s="1"/>
  <c r="AC57" i="451"/>
  <c r="AB56" i="456"/>
  <c r="L56" i="456"/>
  <c r="M56" i="456" s="1"/>
  <c r="N56" i="456"/>
  <c r="O56" i="456" s="1"/>
  <c r="AA57" i="456"/>
  <c r="AC56" i="456"/>
  <c r="N56" i="462"/>
  <c r="O56" i="462" s="1"/>
  <c r="AB56" i="462"/>
  <c r="L56" i="462"/>
  <c r="M56" i="462" s="1"/>
  <c r="AA57" i="462"/>
  <c r="AC56" i="462"/>
  <c r="AB58" i="460"/>
  <c r="AA59" i="460"/>
  <c r="L58" i="460"/>
  <c r="M58" i="460" s="1"/>
  <c r="N58" i="460"/>
  <c r="O58" i="460" s="1"/>
  <c r="AC58" i="460"/>
  <c r="N57" i="457"/>
  <c r="O57" i="457" s="1"/>
  <c r="AB57" i="457"/>
  <c r="L57" i="457"/>
  <c r="M57" i="457" s="1"/>
  <c r="AA58" i="457"/>
  <c r="AC57" i="457"/>
  <c r="T56" i="468"/>
  <c r="U55" i="468"/>
  <c r="W55" i="468"/>
  <c r="U54" i="453"/>
  <c r="T55" i="453"/>
  <c r="W54" i="453"/>
  <c r="U54" i="458"/>
  <c r="T55" i="458"/>
  <c r="W54" i="458"/>
  <c r="N56" i="461"/>
  <c r="O56" i="461" s="1"/>
  <c r="AA57" i="461"/>
  <c r="AB56" i="461"/>
  <c r="L56" i="461"/>
  <c r="M56" i="461" s="1"/>
  <c r="AC56" i="461"/>
  <c r="AA58" i="452"/>
  <c r="L57" i="452"/>
  <c r="M57" i="452" s="1"/>
  <c r="AB57" i="452"/>
  <c r="N57" i="452"/>
  <c r="O57" i="452" s="1"/>
  <c r="AC57" i="452"/>
  <c r="N56" i="455"/>
  <c r="O56" i="455" s="1"/>
  <c r="AB56" i="455"/>
  <c r="L56" i="455"/>
  <c r="M56" i="455" s="1"/>
  <c r="AA57" i="455"/>
  <c r="AC56" i="455"/>
  <c r="U53" i="469"/>
  <c r="T54" i="469"/>
  <c r="W53" i="469"/>
  <c r="AA58" i="450"/>
  <c r="L57" i="450"/>
  <c r="M57" i="450" s="1"/>
  <c r="AB57" i="450"/>
  <c r="N57" i="450"/>
  <c r="O57" i="450" s="1"/>
  <c r="AC57" i="450"/>
  <c r="AB58" i="465"/>
  <c r="L58" i="465"/>
  <c r="M58" i="465" s="1"/>
  <c r="N58" i="465"/>
  <c r="O58" i="465" s="1"/>
  <c r="AA59" i="465"/>
  <c r="AC58" i="465"/>
  <c r="AB58" i="446"/>
  <c r="L58" i="446"/>
  <c r="M58" i="446" s="1"/>
  <c r="N58" i="446"/>
  <c r="O58" i="446" s="1"/>
  <c r="AA59" i="446"/>
  <c r="AC58" i="446"/>
  <c r="U54" i="448"/>
  <c r="T55" i="448"/>
  <c r="W54" i="448"/>
  <c r="N57" i="447"/>
  <c r="O57" i="447" s="1"/>
  <c r="AA58" i="447"/>
  <c r="AB57" i="447"/>
  <c r="L57" i="447"/>
  <c r="M57" i="447" s="1"/>
  <c r="AC57" i="447"/>
  <c r="AB57" i="445"/>
  <c r="L57" i="445"/>
  <c r="M57" i="445" s="1"/>
  <c r="N57" i="445"/>
  <c r="O57" i="445" s="1"/>
  <c r="AA58" i="445"/>
  <c r="AC57" i="445"/>
  <c r="T54" i="449"/>
  <c r="U53" i="449"/>
  <c r="W53" i="449"/>
  <c r="U54" i="444"/>
  <c r="T55" i="444"/>
  <c r="W54" i="444"/>
  <c r="U56" i="443"/>
  <c r="T57" i="443"/>
  <c r="W56" i="443"/>
  <c r="AA58" i="441"/>
  <c r="AB57" i="441"/>
  <c r="L57" i="441"/>
  <c r="M57" i="441" s="1"/>
  <c r="N57" i="441"/>
  <c r="O57" i="441" s="1"/>
  <c r="AC57" i="441"/>
  <c r="N57" i="442"/>
  <c r="O57" i="442" s="1"/>
  <c r="AA58" i="442"/>
  <c r="AB57" i="442"/>
  <c r="L57" i="442"/>
  <c r="M57" i="442" s="1"/>
  <c r="AC57" i="442"/>
  <c r="N57" i="440"/>
  <c r="O57" i="440" s="1"/>
  <c r="AB57" i="440"/>
  <c r="L57" i="440"/>
  <c r="M57" i="440" s="1"/>
  <c r="AA58" i="440"/>
  <c r="AC57" i="440"/>
  <c r="U55" i="439"/>
  <c r="T56" i="439"/>
  <c r="W55" i="439"/>
  <c r="T55" i="438"/>
  <c r="U54" i="438"/>
  <c r="W54" i="438"/>
  <c r="AB57" i="437"/>
  <c r="L57" i="437"/>
  <c r="M57" i="437" s="1"/>
  <c r="N57" i="437"/>
  <c r="O57" i="437" s="1"/>
  <c r="AA58" i="437"/>
  <c r="AC57" i="437"/>
  <c r="N56" i="436"/>
  <c r="O56" i="436" s="1"/>
  <c r="AB56" i="436"/>
  <c r="L56" i="436"/>
  <c r="M56" i="436" s="1"/>
  <c r="AA57" i="436"/>
  <c r="AC56" i="436"/>
  <c r="N57" i="435"/>
  <c r="O57" i="435" s="1"/>
  <c r="L57" i="435"/>
  <c r="M57" i="435" s="1"/>
  <c r="AB57" i="435"/>
  <c r="AA58" i="435"/>
  <c r="AC57" i="435"/>
  <c r="T55" i="433"/>
  <c r="U54" i="433"/>
  <c r="W54" i="433"/>
  <c r="N56" i="432"/>
  <c r="O56" i="432" s="1"/>
  <c r="AA57" i="432"/>
  <c r="AB56" i="432"/>
  <c r="L56" i="432"/>
  <c r="M56" i="432" s="1"/>
  <c r="AC56" i="432"/>
  <c r="T77" i="434"/>
  <c r="U76" i="434"/>
  <c r="W76" i="434"/>
  <c r="N56" i="430"/>
  <c r="O56" i="430" s="1"/>
  <c r="AB56" i="430"/>
  <c r="L56" i="430"/>
  <c r="M56" i="430" s="1"/>
  <c r="AA57" i="430"/>
  <c r="AC56" i="430"/>
  <c r="N56" i="431"/>
  <c r="O56" i="431" s="1"/>
  <c r="AA57" i="431"/>
  <c r="L56" i="431"/>
  <c r="M56" i="431" s="1"/>
  <c r="AB56" i="431"/>
  <c r="AC56" i="431"/>
  <c r="U72" i="299"/>
  <c r="T73" i="299"/>
  <c r="W72" i="299"/>
  <c r="N54" i="298"/>
  <c r="O54" i="298" s="1"/>
  <c r="AB54" i="298"/>
  <c r="L54" i="298"/>
  <c r="M54" i="298" s="1"/>
  <c r="AA55" i="298"/>
  <c r="AC54" i="298"/>
  <c r="AB54" i="297"/>
  <c r="AA55" i="297"/>
  <c r="L54" i="297"/>
  <c r="M54" i="297" s="1"/>
  <c r="N54" i="297"/>
  <c r="O54" i="297" s="1"/>
  <c r="AC54" i="297"/>
  <c r="U51" i="59"/>
  <c r="T52" i="59"/>
  <c r="W51" i="59"/>
  <c r="AC49" i="3"/>
  <c r="AB49" i="3"/>
  <c r="L49" i="3"/>
  <c r="M49" i="3" s="1"/>
  <c r="AA50" i="3"/>
  <c r="N49" i="3"/>
  <c r="O49" i="3" s="1"/>
  <c r="X43" i="459"/>
  <c r="L57" i="467" l="1"/>
  <c r="M57" i="467" s="1"/>
  <c r="N57" i="467"/>
  <c r="O57" i="467" s="1"/>
  <c r="AA58" i="467"/>
  <c r="AB57" i="467"/>
  <c r="AC57" i="467"/>
  <c r="T56" i="463"/>
  <c r="U55" i="463"/>
  <c r="W55" i="463"/>
  <c r="U55" i="453"/>
  <c r="T56" i="453"/>
  <c r="W55" i="453"/>
  <c r="U55" i="458"/>
  <c r="T56" i="458"/>
  <c r="W55" i="458"/>
  <c r="T57" i="468"/>
  <c r="U56" i="468"/>
  <c r="W56" i="468"/>
  <c r="N57" i="462"/>
  <c r="O57" i="462" s="1"/>
  <c r="AA58" i="462"/>
  <c r="L57" i="462"/>
  <c r="M57" i="462" s="1"/>
  <c r="AB57" i="462"/>
  <c r="AC57" i="462"/>
  <c r="U54" i="454"/>
  <c r="T55" i="454"/>
  <c r="W54" i="454"/>
  <c r="AA60" i="465"/>
  <c r="L59" i="465"/>
  <c r="M59" i="465" s="1"/>
  <c r="AB59" i="465"/>
  <c r="N59" i="465"/>
  <c r="O59" i="465" s="1"/>
  <c r="AC59" i="465"/>
  <c r="AB58" i="450"/>
  <c r="L58" i="450"/>
  <c r="M58" i="450" s="1"/>
  <c r="N58" i="450"/>
  <c r="O58" i="450" s="1"/>
  <c r="AA59" i="450"/>
  <c r="AC58" i="450"/>
  <c r="AA58" i="455"/>
  <c r="L57" i="455"/>
  <c r="M57" i="455" s="1"/>
  <c r="AB57" i="455"/>
  <c r="N57" i="455"/>
  <c r="O57" i="455" s="1"/>
  <c r="AC57" i="455"/>
  <c r="AB58" i="452"/>
  <c r="L58" i="452"/>
  <c r="M58" i="452" s="1"/>
  <c r="N58" i="452"/>
  <c r="O58" i="452" s="1"/>
  <c r="AA59" i="452"/>
  <c r="AC58" i="452"/>
  <c r="AB57" i="461"/>
  <c r="L57" i="461"/>
  <c r="M57" i="461" s="1"/>
  <c r="N57" i="461"/>
  <c r="O57" i="461" s="1"/>
  <c r="AA58" i="461"/>
  <c r="AC57" i="461"/>
  <c r="AB59" i="460"/>
  <c r="L59" i="460"/>
  <c r="M59" i="460" s="1"/>
  <c r="N59" i="460"/>
  <c r="O59" i="460" s="1"/>
  <c r="AA60" i="460"/>
  <c r="AC59" i="460"/>
  <c r="AA58" i="456"/>
  <c r="L57" i="456"/>
  <c r="M57" i="456" s="1"/>
  <c r="AB57" i="456"/>
  <c r="N57" i="456"/>
  <c r="O57" i="456" s="1"/>
  <c r="AC57" i="456"/>
  <c r="N58" i="451"/>
  <c r="O58" i="451" s="1"/>
  <c r="AB58" i="451"/>
  <c r="L58" i="451"/>
  <c r="M58" i="451" s="1"/>
  <c r="AA59" i="451"/>
  <c r="AC58" i="451"/>
  <c r="U54" i="464"/>
  <c r="T55" i="464"/>
  <c r="W54" i="464"/>
  <c r="U54" i="469"/>
  <c r="T55" i="469"/>
  <c r="W54" i="469"/>
  <c r="N58" i="457"/>
  <c r="O58" i="457" s="1"/>
  <c r="AB58" i="457"/>
  <c r="L58" i="457"/>
  <c r="M58" i="457" s="1"/>
  <c r="AA59" i="457"/>
  <c r="AC58" i="457"/>
  <c r="AA59" i="466"/>
  <c r="L58" i="466"/>
  <c r="M58" i="466" s="1"/>
  <c r="AB58" i="466"/>
  <c r="N58" i="466"/>
  <c r="O58" i="466" s="1"/>
  <c r="AC58" i="466"/>
  <c r="U119" i="459"/>
  <c r="T120" i="459"/>
  <c r="W119" i="459"/>
  <c r="AA60" i="446"/>
  <c r="AB59" i="446"/>
  <c r="L59" i="446"/>
  <c r="M59" i="446" s="1"/>
  <c r="N59" i="446"/>
  <c r="O59" i="446" s="1"/>
  <c r="AC59" i="446"/>
  <c r="T55" i="449"/>
  <c r="U54" i="449"/>
  <c r="W54" i="449"/>
  <c r="T56" i="448"/>
  <c r="U55" i="448"/>
  <c r="W55" i="448"/>
  <c r="AB58" i="447"/>
  <c r="L58" i="447"/>
  <c r="M58" i="447" s="1"/>
  <c r="N58" i="447"/>
  <c r="O58" i="447" s="1"/>
  <c r="AA59" i="447"/>
  <c r="AC58" i="447"/>
  <c r="N58" i="445"/>
  <c r="O58" i="445" s="1"/>
  <c r="AB58" i="445"/>
  <c r="L58" i="445"/>
  <c r="M58" i="445" s="1"/>
  <c r="AA59" i="445"/>
  <c r="AC58" i="445"/>
  <c r="N58" i="440"/>
  <c r="O58" i="440" s="1"/>
  <c r="AB58" i="440"/>
  <c r="L58" i="440"/>
  <c r="M58" i="440" s="1"/>
  <c r="AA59" i="440"/>
  <c r="AC58" i="440"/>
  <c r="U55" i="444"/>
  <c r="T56" i="444"/>
  <c r="W55" i="444"/>
  <c r="N58" i="441"/>
  <c r="O58" i="441" s="1"/>
  <c r="AB58" i="441"/>
  <c r="L58" i="441"/>
  <c r="M58" i="441" s="1"/>
  <c r="AA59" i="441"/>
  <c r="AC58" i="441"/>
  <c r="N58" i="442"/>
  <c r="O58" i="442" s="1"/>
  <c r="AB58" i="442"/>
  <c r="L58" i="442"/>
  <c r="M58" i="442" s="1"/>
  <c r="AA59" i="442"/>
  <c r="AC58" i="442"/>
  <c r="U57" i="443"/>
  <c r="T58" i="443"/>
  <c r="W57" i="443"/>
  <c r="N58" i="437"/>
  <c r="O58" i="437" s="1"/>
  <c r="AA59" i="437"/>
  <c r="AB58" i="437"/>
  <c r="L58" i="437"/>
  <c r="M58" i="437" s="1"/>
  <c r="AC58" i="437"/>
  <c r="N58" i="435"/>
  <c r="O58" i="435" s="1"/>
  <c r="AB58" i="435"/>
  <c r="L58" i="435"/>
  <c r="M58" i="435" s="1"/>
  <c r="AA59" i="435"/>
  <c r="AC58" i="435"/>
  <c r="T56" i="438"/>
  <c r="U55" i="438"/>
  <c r="W55" i="438"/>
  <c r="AB57" i="436"/>
  <c r="L57" i="436"/>
  <c r="M57" i="436" s="1"/>
  <c r="N57" i="436"/>
  <c r="O57" i="436" s="1"/>
  <c r="AA58" i="436"/>
  <c r="AC57" i="436"/>
  <c r="U56" i="439"/>
  <c r="T57" i="439"/>
  <c r="W56" i="439"/>
  <c r="N57" i="430"/>
  <c r="O57" i="430" s="1"/>
  <c r="AA58" i="430"/>
  <c r="L57" i="430"/>
  <c r="M57" i="430" s="1"/>
  <c r="AB57" i="430"/>
  <c r="AC57" i="430"/>
  <c r="N57" i="431"/>
  <c r="O57" i="431" s="1"/>
  <c r="AB57" i="431"/>
  <c r="L57" i="431"/>
  <c r="M57" i="431" s="1"/>
  <c r="AA58" i="431"/>
  <c r="AC57" i="431"/>
  <c r="T78" i="434"/>
  <c r="U77" i="434"/>
  <c r="W77" i="434"/>
  <c r="AB57" i="432"/>
  <c r="L57" i="432"/>
  <c r="M57" i="432" s="1"/>
  <c r="N57" i="432"/>
  <c r="O57" i="432" s="1"/>
  <c r="AA58" i="432"/>
  <c r="AC57" i="432"/>
  <c r="T56" i="433"/>
  <c r="U55" i="433"/>
  <c r="W55" i="433"/>
  <c r="U73" i="299"/>
  <c r="T74" i="299"/>
  <c r="W73" i="299"/>
  <c r="AB55" i="298"/>
  <c r="N55" i="298"/>
  <c r="O55" i="298" s="1"/>
  <c r="L55" i="298"/>
  <c r="M55" i="298" s="1"/>
  <c r="AC55" i="298"/>
  <c r="AA56" i="298"/>
  <c r="L55" i="297"/>
  <c r="M55" i="297" s="1"/>
  <c r="N55" i="297"/>
  <c r="O55" i="297" s="1"/>
  <c r="AC55" i="297"/>
  <c r="AA56" i="297"/>
  <c r="AB55" i="297"/>
  <c r="U52" i="59"/>
  <c r="T53" i="59"/>
  <c r="W52" i="59"/>
  <c r="AA51" i="3"/>
  <c r="AB50" i="3"/>
  <c r="AC50" i="3"/>
  <c r="L50" i="3"/>
  <c r="M50" i="3" s="1"/>
  <c r="N50" i="3"/>
  <c r="O50" i="3" s="1"/>
  <c r="X42" i="459"/>
  <c r="AB58" i="467" l="1"/>
  <c r="N58" i="467"/>
  <c r="O58" i="467" s="1"/>
  <c r="AA59" i="467"/>
  <c r="L58" i="467"/>
  <c r="M58" i="467" s="1"/>
  <c r="AC58" i="467"/>
  <c r="T57" i="463"/>
  <c r="U56" i="463"/>
  <c r="W56" i="463"/>
  <c r="T121" i="459"/>
  <c r="U120" i="459"/>
  <c r="W120" i="459"/>
  <c r="AB59" i="457"/>
  <c r="L59" i="457"/>
  <c r="M59" i="457" s="1"/>
  <c r="N59" i="457"/>
  <c r="O59" i="457" s="1"/>
  <c r="AA60" i="457"/>
  <c r="AC59" i="457"/>
  <c r="AA60" i="451"/>
  <c r="L59" i="451"/>
  <c r="M59" i="451" s="1"/>
  <c r="AB59" i="451"/>
  <c r="N59" i="451"/>
  <c r="O59" i="451" s="1"/>
  <c r="AC59" i="451"/>
  <c r="N58" i="456"/>
  <c r="O58" i="456" s="1"/>
  <c r="AB58" i="456"/>
  <c r="L58" i="456"/>
  <c r="M58" i="456" s="1"/>
  <c r="AA59" i="456"/>
  <c r="AC58" i="456"/>
  <c r="AA60" i="452"/>
  <c r="L59" i="452"/>
  <c r="M59" i="452" s="1"/>
  <c r="AB59" i="452"/>
  <c r="N59" i="452"/>
  <c r="O59" i="452" s="1"/>
  <c r="AC59" i="452"/>
  <c r="AB58" i="455"/>
  <c r="L58" i="455"/>
  <c r="M58" i="455" s="1"/>
  <c r="N58" i="455"/>
  <c r="O58" i="455" s="1"/>
  <c r="AA59" i="455"/>
  <c r="AC58" i="455"/>
  <c r="U55" i="454"/>
  <c r="T56" i="454"/>
  <c r="W55" i="454"/>
  <c r="N58" i="461"/>
  <c r="O58" i="461" s="1"/>
  <c r="AB58" i="461"/>
  <c r="L58" i="461"/>
  <c r="M58" i="461" s="1"/>
  <c r="AA59" i="461"/>
  <c r="AC58" i="461"/>
  <c r="U56" i="458"/>
  <c r="T57" i="458"/>
  <c r="W56" i="458"/>
  <c r="U55" i="464"/>
  <c r="T56" i="464"/>
  <c r="W55" i="464"/>
  <c r="AB58" i="462"/>
  <c r="L58" i="462"/>
  <c r="M58" i="462" s="1"/>
  <c r="N58" i="462"/>
  <c r="O58" i="462" s="1"/>
  <c r="AA59" i="462"/>
  <c r="AC58" i="462"/>
  <c r="T58" i="468"/>
  <c r="U57" i="468"/>
  <c r="W57" i="468"/>
  <c r="U56" i="453"/>
  <c r="T57" i="453"/>
  <c r="W56" i="453"/>
  <c r="AB59" i="466"/>
  <c r="L59" i="466"/>
  <c r="M59" i="466" s="1"/>
  <c r="N59" i="466"/>
  <c r="O59" i="466" s="1"/>
  <c r="AA60" i="466"/>
  <c r="AC59" i="466"/>
  <c r="U55" i="469"/>
  <c r="T56" i="469"/>
  <c r="W55" i="469"/>
  <c r="AB60" i="460"/>
  <c r="AA61" i="460"/>
  <c r="L60" i="460"/>
  <c r="M60" i="460" s="1"/>
  <c r="N60" i="460"/>
  <c r="O60" i="460" s="1"/>
  <c r="AC60" i="460"/>
  <c r="AA60" i="450"/>
  <c r="L59" i="450"/>
  <c r="M59" i="450" s="1"/>
  <c r="AB59" i="450"/>
  <c r="N59" i="450"/>
  <c r="O59" i="450" s="1"/>
  <c r="AC59" i="450"/>
  <c r="N60" i="465"/>
  <c r="O60" i="465" s="1"/>
  <c r="AB60" i="465"/>
  <c r="L60" i="465"/>
  <c r="M60" i="465" s="1"/>
  <c r="AA61" i="465"/>
  <c r="AC60" i="465"/>
  <c r="N59" i="445"/>
  <c r="O59" i="445" s="1"/>
  <c r="AB59" i="445"/>
  <c r="L59" i="445"/>
  <c r="M59" i="445" s="1"/>
  <c r="AA60" i="445"/>
  <c r="AC59" i="445"/>
  <c r="AB59" i="447"/>
  <c r="L59" i="447"/>
  <c r="M59" i="447" s="1"/>
  <c r="N59" i="447"/>
  <c r="O59" i="447" s="1"/>
  <c r="AA60" i="447"/>
  <c r="AC59" i="447"/>
  <c r="T56" i="449"/>
  <c r="U55" i="449"/>
  <c r="W55" i="449"/>
  <c r="T57" i="448"/>
  <c r="U56" i="448"/>
  <c r="W56" i="448"/>
  <c r="N60" i="446"/>
  <c r="O60" i="446" s="1"/>
  <c r="L60" i="446"/>
  <c r="M60" i="446" s="1"/>
  <c r="AA61" i="446"/>
  <c r="AB60" i="446"/>
  <c r="AC60" i="446"/>
  <c r="U58" i="443"/>
  <c r="T59" i="443"/>
  <c r="W58" i="443"/>
  <c r="N59" i="441"/>
  <c r="O59" i="441" s="1"/>
  <c r="AB59" i="441"/>
  <c r="L59" i="441"/>
  <c r="M59" i="441" s="1"/>
  <c r="AA60" i="441"/>
  <c r="AC59" i="441"/>
  <c r="AB59" i="440"/>
  <c r="L59" i="440"/>
  <c r="M59" i="440" s="1"/>
  <c r="N59" i="440"/>
  <c r="O59" i="440" s="1"/>
  <c r="AA60" i="440"/>
  <c r="AC59" i="440"/>
  <c r="U56" i="444"/>
  <c r="T57" i="444"/>
  <c r="W56" i="444"/>
  <c r="AB59" i="442"/>
  <c r="L59" i="442"/>
  <c r="M59" i="442" s="1"/>
  <c r="N59" i="442"/>
  <c r="O59" i="442" s="1"/>
  <c r="AA60" i="442"/>
  <c r="AC59" i="442"/>
  <c r="N59" i="437"/>
  <c r="O59" i="437" s="1"/>
  <c r="AB59" i="437"/>
  <c r="L59" i="437"/>
  <c r="M59" i="437" s="1"/>
  <c r="AA60" i="437"/>
  <c r="AC59" i="437"/>
  <c r="U57" i="439"/>
  <c r="T58" i="439"/>
  <c r="W57" i="439"/>
  <c r="T57" i="438"/>
  <c r="U56" i="438"/>
  <c r="W56" i="438"/>
  <c r="AA59" i="436"/>
  <c r="AB58" i="436"/>
  <c r="L58" i="436"/>
  <c r="M58" i="436" s="1"/>
  <c r="N58" i="436"/>
  <c r="O58" i="436" s="1"/>
  <c r="AC58" i="436"/>
  <c r="AB59" i="435"/>
  <c r="L59" i="435"/>
  <c r="M59" i="435" s="1"/>
  <c r="N59" i="435"/>
  <c r="O59" i="435" s="1"/>
  <c r="AA60" i="435"/>
  <c r="AC59" i="435"/>
  <c r="T57" i="433"/>
  <c r="U56" i="433"/>
  <c r="W56" i="433"/>
  <c r="T79" i="434"/>
  <c r="U78" i="434"/>
  <c r="W78" i="434"/>
  <c r="AB58" i="432"/>
  <c r="L58" i="432"/>
  <c r="M58" i="432" s="1"/>
  <c r="N58" i="432"/>
  <c r="O58" i="432" s="1"/>
  <c r="AA59" i="432"/>
  <c r="AC58" i="432"/>
  <c r="N58" i="431"/>
  <c r="O58" i="431" s="1"/>
  <c r="AB58" i="431"/>
  <c r="L58" i="431"/>
  <c r="M58" i="431" s="1"/>
  <c r="AA59" i="431"/>
  <c r="AC58" i="431"/>
  <c r="AB58" i="430"/>
  <c r="L58" i="430"/>
  <c r="M58" i="430" s="1"/>
  <c r="N58" i="430"/>
  <c r="O58" i="430" s="1"/>
  <c r="AA59" i="430"/>
  <c r="AC58" i="430"/>
  <c r="U74" i="299"/>
  <c r="T75" i="299"/>
  <c r="W74" i="299"/>
  <c r="L56" i="298"/>
  <c r="M56" i="298" s="1"/>
  <c r="AC56" i="298"/>
  <c r="AA57" i="298"/>
  <c r="N56" i="298"/>
  <c r="O56" i="298" s="1"/>
  <c r="AB56" i="298"/>
  <c r="AB56" i="297"/>
  <c r="AA57" i="297"/>
  <c r="L56" i="297"/>
  <c r="M56" i="297" s="1"/>
  <c r="N56" i="297"/>
  <c r="O56" i="297" s="1"/>
  <c r="AC56" i="297"/>
  <c r="U53" i="59"/>
  <c r="T54" i="59"/>
  <c r="W53" i="59"/>
  <c r="N51" i="3"/>
  <c r="O51" i="3" s="1"/>
  <c r="AB51" i="3"/>
  <c r="AA52" i="3"/>
  <c r="AC51" i="3"/>
  <c r="L51" i="3"/>
  <c r="M51" i="3" s="1"/>
  <c r="X41" i="459"/>
  <c r="AB59" i="467" l="1"/>
  <c r="N59" i="467"/>
  <c r="O59" i="467" s="1"/>
  <c r="L59" i="467"/>
  <c r="M59" i="467" s="1"/>
  <c r="AA60" i="467"/>
  <c r="AC59" i="467"/>
  <c r="T58" i="463"/>
  <c r="U57" i="463"/>
  <c r="W57" i="463"/>
  <c r="T57" i="469"/>
  <c r="U56" i="469"/>
  <c r="W56" i="469"/>
  <c r="U57" i="453"/>
  <c r="T58" i="453"/>
  <c r="W57" i="453"/>
  <c r="T59" i="468"/>
  <c r="U58" i="468"/>
  <c r="W58" i="468"/>
  <c r="AA60" i="456"/>
  <c r="L59" i="456"/>
  <c r="M59" i="456" s="1"/>
  <c r="AB59" i="456"/>
  <c r="N59" i="456"/>
  <c r="O59" i="456" s="1"/>
  <c r="AC59" i="456"/>
  <c r="AB60" i="451"/>
  <c r="L60" i="451"/>
  <c r="M60" i="451" s="1"/>
  <c r="N60" i="451"/>
  <c r="O60" i="451" s="1"/>
  <c r="AA61" i="451"/>
  <c r="AC60" i="451"/>
  <c r="T122" i="459"/>
  <c r="U121" i="459"/>
  <c r="W121" i="459"/>
  <c r="AA62" i="465"/>
  <c r="L61" i="465"/>
  <c r="M61" i="465" s="1"/>
  <c r="AB61" i="465"/>
  <c r="N61" i="465"/>
  <c r="O61" i="465" s="1"/>
  <c r="AC61" i="465"/>
  <c r="N60" i="450"/>
  <c r="O60" i="450" s="1"/>
  <c r="AB60" i="450"/>
  <c r="L60" i="450"/>
  <c r="M60" i="450" s="1"/>
  <c r="AA61" i="450"/>
  <c r="AC60" i="450"/>
  <c r="N61" i="460"/>
  <c r="O61" i="460" s="1"/>
  <c r="AB61" i="460"/>
  <c r="L61" i="460"/>
  <c r="M61" i="460" s="1"/>
  <c r="AA62" i="460"/>
  <c r="AC61" i="460"/>
  <c r="N59" i="462"/>
  <c r="O59" i="462" s="1"/>
  <c r="AA60" i="462"/>
  <c r="L59" i="462"/>
  <c r="M59" i="462" s="1"/>
  <c r="AB59" i="462"/>
  <c r="AC59" i="462"/>
  <c r="N59" i="461"/>
  <c r="O59" i="461" s="1"/>
  <c r="AB59" i="461"/>
  <c r="L59" i="461"/>
  <c r="M59" i="461" s="1"/>
  <c r="AA60" i="461"/>
  <c r="AC59" i="461"/>
  <c r="AA60" i="455"/>
  <c r="L59" i="455"/>
  <c r="M59" i="455" s="1"/>
  <c r="AB59" i="455"/>
  <c r="N59" i="455"/>
  <c r="O59" i="455" s="1"/>
  <c r="AC59" i="455"/>
  <c r="N60" i="452"/>
  <c r="O60" i="452" s="1"/>
  <c r="AB60" i="452"/>
  <c r="L60" i="452"/>
  <c r="M60" i="452" s="1"/>
  <c r="AA61" i="452"/>
  <c r="AC60" i="452"/>
  <c r="N60" i="457"/>
  <c r="O60" i="457" s="1"/>
  <c r="AA61" i="457"/>
  <c r="AB60" i="457"/>
  <c r="L60" i="457"/>
  <c r="M60" i="457" s="1"/>
  <c r="AC60" i="457"/>
  <c r="L60" i="466"/>
  <c r="M60" i="466" s="1"/>
  <c r="AA61" i="466"/>
  <c r="AB60" i="466"/>
  <c r="N60" i="466"/>
  <c r="O60" i="466" s="1"/>
  <c r="AC60" i="466"/>
  <c r="U56" i="464"/>
  <c r="T57" i="464"/>
  <c r="W56" i="464"/>
  <c r="U57" i="458"/>
  <c r="T58" i="458"/>
  <c r="W57" i="458"/>
  <c r="U56" i="454"/>
  <c r="T57" i="454"/>
  <c r="W56" i="454"/>
  <c r="N60" i="445"/>
  <c r="O60" i="445" s="1"/>
  <c r="AB60" i="445"/>
  <c r="L60" i="445"/>
  <c r="M60" i="445" s="1"/>
  <c r="AA61" i="445"/>
  <c r="AC60" i="445"/>
  <c r="U57" i="448"/>
  <c r="T58" i="448"/>
  <c r="W57" i="448"/>
  <c r="N61" i="446"/>
  <c r="O61" i="446" s="1"/>
  <c r="L61" i="446"/>
  <c r="M61" i="446" s="1"/>
  <c r="AA62" i="446"/>
  <c r="AB61" i="446"/>
  <c r="AC61" i="446"/>
  <c r="T57" i="449"/>
  <c r="U56" i="449"/>
  <c r="W56" i="449"/>
  <c r="N60" i="447"/>
  <c r="O60" i="447" s="1"/>
  <c r="AA61" i="447"/>
  <c r="AB60" i="447"/>
  <c r="L60" i="447"/>
  <c r="M60" i="447" s="1"/>
  <c r="AC60" i="447"/>
  <c r="AB60" i="442"/>
  <c r="L60" i="442"/>
  <c r="M60" i="442" s="1"/>
  <c r="N60" i="442"/>
  <c r="O60" i="442" s="1"/>
  <c r="AA61" i="442"/>
  <c r="AC60" i="442"/>
  <c r="AB60" i="440"/>
  <c r="L60" i="440"/>
  <c r="M60" i="440" s="1"/>
  <c r="N60" i="440"/>
  <c r="O60" i="440" s="1"/>
  <c r="AC60" i="440"/>
  <c r="AA61" i="440"/>
  <c r="U57" i="444"/>
  <c r="T58" i="444"/>
  <c r="W57" i="444"/>
  <c r="U59" i="443"/>
  <c r="T60" i="443"/>
  <c r="W59" i="443"/>
  <c r="AB60" i="441"/>
  <c r="L60" i="441"/>
  <c r="M60" i="441" s="1"/>
  <c r="N60" i="441"/>
  <c r="O60" i="441" s="1"/>
  <c r="AA61" i="441"/>
  <c r="AC60" i="441"/>
  <c r="AA61" i="435"/>
  <c r="AB60" i="435"/>
  <c r="L60" i="435"/>
  <c r="M60" i="435" s="1"/>
  <c r="N60" i="435"/>
  <c r="O60" i="435" s="1"/>
  <c r="AC60" i="435"/>
  <c r="N59" i="436"/>
  <c r="O59" i="436" s="1"/>
  <c r="AA60" i="436"/>
  <c r="AB59" i="436"/>
  <c r="L59" i="436"/>
  <c r="M59" i="436" s="1"/>
  <c r="AC59" i="436"/>
  <c r="AB60" i="437"/>
  <c r="L60" i="437"/>
  <c r="M60" i="437" s="1"/>
  <c r="N60" i="437"/>
  <c r="O60" i="437" s="1"/>
  <c r="AA61" i="437"/>
  <c r="AC60" i="437"/>
  <c r="U58" i="439"/>
  <c r="T59" i="439"/>
  <c r="W58" i="439"/>
  <c r="T58" i="438"/>
  <c r="U57" i="438"/>
  <c r="W57" i="438"/>
  <c r="N59" i="430"/>
  <c r="O59" i="430" s="1"/>
  <c r="AA60" i="430"/>
  <c r="L59" i="430"/>
  <c r="M59" i="430" s="1"/>
  <c r="AB59" i="430"/>
  <c r="AC59" i="430"/>
  <c r="T80" i="434"/>
  <c r="U79" i="434"/>
  <c r="W79" i="434"/>
  <c r="AB59" i="431"/>
  <c r="L59" i="431"/>
  <c r="M59" i="431" s="1"/>
  <c r="N59" i="431"/>
  <c r="O59" i="431" s="1"/>
  <c r="AA60" i="431"/>
  <c r="AC59" i="431"/>
  <c r="N59" i="432"/>
  <c r="O59" i="432" s="1"/>
  <c r="AA60" i="432"/>
  <c r="AB59" i="432"/>
  <c r="L59" i="432"/>
  <c r="M59" i="432" s="1"/>
  <c r="AC59" i="432"/>
  <c r="T58" i="433"/>
  <c r="U57" i="433"/>
  <c r="W57" i="433"/>
  <c r="U75" i="299"/>
  <c r="T76" i="299"/>
  <c r="W75" i="299"/>
  <c r="L57" i="298"/>
  <c r="M57" i="298" s="1"/>
  <c r="AB57" i="298"/>
  <c r="N57" i="298"/>
  <c r="O57" i="298" s="1"/>
  <c r="AA58" i="298"/>
  <c r="AC57" i="298"/>
  <c r="L57" i="297"/>
  <c r="M57" i="297" s="1"/>
  <c r="N57" i="297"/>
  <c r="O57" i="297" s="1"/>
  <c r="AC57" i="297"/>
  <c r="AA58" i="297"/>
  <c r="AB57" i="297"/>
  <c r="U54" i="59"/>
  <c r="T55" i="59"/>
  <c r="W54" i="59"/>
  <c r="N52" i="3"/>
  <c r="O52" i="3" s="1"/>
  <c r="AC52" i="3"/>
  <c r="L52" i="3"/>
  <c r="M52" i="3" s="1"/>
  <c r="AA53" i="3"/>
  <c r="AB52" i="3"/>
  <c r="X40" i="459"/>
  <c r="AA61" i="467" l="1"/>
  <c r="AC60" i="467"/>
  <c r="N60" i="467"/>
  <c r="O60" i="467" s="1"/>
  <c r="AB60" i="467"/>
  <c r="L60" i="467"/>
  <c r="M60" i="467" s="1"/>
  <c r="T59" i="463"/>
  <c r="U58" i="463"/>
  <c r="W58" i="463"/>
  <c r="U57" i="454"/>
  <c r="T58" i="454"/>
  <c r="W57" i="454"/>
  <c r="N61" i="457"/>
  <c r="O61" i="457" s="1"/>
  <c r="AB61" i="457"/>
  <c r="L61" i="457"/>
  <c r="M61" i="457" s="1"/>
  <c r="AA62" i="457"/>
  <c r="AC61" i="457"/>
  <c r="N60" i="462"/>
  <c r="O60" i="462" s="1"/>
  <c r="AB60" i="462"/>
  <c r="L60" i="462"/>
  <c r="M60" i="462" s="1"/>
  <c r="AA61" i="462"/>
  <c r="AC60" i="462"/>
  <c r="AA62" i="450"/>
  <c r="L61" i="450"/>
  <c r="M61" i="450" s="1"/>
  <c r="AB61" i="450"/>
  <c r="N61" i="450"/>
  <c r="O61" i="450" s="1"/>
  <c r="AC61" i="450"/>
  <c r="AB62" i="465"/>
  <c r="L62" i="465"/>
  <c r="M62" i="465" s="1"/>
  <c r="N62" i="465"/>
  <c r="O62" i="465" s="1"/>
  <c r="AA63" i="465"/>
  <c r="AC62" i="465"/>
  <c r="N60" i="461"/>
  <c r="O60" i="461" s="1"/>
  <c r="AA61" i="461"/>
  <c r="AB60" i="461"/>
  <c r="L60" i="461"/>
  <c r="M60" i="461" s="1"/>
  <c r="AC60" i="461"/>
  <c r="AA62" i="451"/>
  <c r="L61" i="451"/>
  <c r="M61" i="451" s="1"/>
  <c r="AB61" i="451"/>
  <c r="N61" i="451"/>
  <c r="O61" i="451" s="1"/>
  <c r="AC61" i="451"/>
  <c r="AB60" i="456"/>
  <c r="L60" i="456"/>
  <c r="M60" i="456" s="1"/>
  <c r="N60" i="456"/>
  <c r="O60" i="456" s="1"/>
  <c r="AA61" i="456"/>
  <c r="AC60" i="456"/>
  <c r="T60" i="468"/>
  <c r="U59" i="468"/>
  <c r="W59" i="468"/>
  <c r="U57" i="464"/>
  <c r="T58" i="464"/>
  <c r="W57" i="464"/>
  <c r="U58" i="458"/>
  <c r="T59" i="458"/>
  <c r="W58" i="458"/>
  <c r="N61" i="466"/>
  <c r="O61" i="466" s="1"/>
  <c r="AB61" i="466"/>
  <c r="L61" i="466"/>
  <c r="M61" i="466" s="1"/>
  <c r="AA62" i="466"/>
  <c r="AC61" i="466"/>
  <c r="AA62" i="452"/>
  <c r="L61" i="452"/>
  <c r="M61" i="452" s="1"/>
  <c r="AB61" i="452"/>
  <c r="N61" i="452"/>
  <c r="O61" i="452" s="1"/>
  <c r="AC61" i="452"/>
  <c r="N60" i="455"/>
  <c r="O60" i="455" s="1"/>
  <c r="AB60" i="455"/>
  <c r="L60" i="455"/>
  <c r="M60" i="455" s="1"/>
  <c r="AA61" i="455"/>
  <c r="AC60" i="455"/>
  <c r="AB62" i="460"/>
  <c r="AA63" i="460"/>
  <c r="L62" i="460"/>
  <c r="M62" i="460" s="1"/>
  <c r="N62" i="460"/>
  <c r="O62" i="460" s="1"/>
  <c r="AC62" i="460"/>
  <c r="T123" i="459"/>
  <c r="U122" i="459"/>
  <c r="W122" i="459"/>
  <c r="U58" i="453"/>
  <c r="T59" i="453"/>
  <c r="W58" i="453"/>
  <c r="T58" i="469"/>
  <c r="U57" i="469"/>
  <c r="W57" i="469"/>
  <c r="T58" i="449"/>
  <c r="U57" i="449"/>
  <c r="W57" i="449"/>
  <c r="AB61" i="445"/>
  <c r="L61" i="445"/>
  <c r="M61" i="445" s="1"/>
  <c r="N61" i="445"/>
  <c r="O61" i="445" s="1"/>
  <c r="AA62" i="445"/>
  <c r="AC61" i="445"/>
  <c r="N61" i="447"/>
  <c r="O61" i="447" s="1"/>
  <c r="AA62" i="447"/>
  <c r="AB61" i="447"/>
  <c r="L61" i="447"/>
  <c r="M61" i="447" s="1"/>
  <c r="AC61" i="447"/>
  <c r="AB62" i="446"/>
  <c r="L62" i="446"/>
  <c r="M62" i="446" s="1"/>
  <c r="N62" i="446"/>
  <c r="O62" i="446" s="1"/>
  <c r="AA63" i="446"/>
  <c r="AC62" i="446"/>
  <c r="U58" i="448"/>
  <c r="T59" i="448"/>
  <c r="W58" i="448"/>
  <c r="AA62" i="441"/>
  <c r="AB61" i="441"/>
  <c r="L61" i="441"/>
  <c r="M61" i="441" s="1"/>
  <c r="N61" i="441"/>
  <c r="O61" i="441" s="1"/>
  <c r="AC61" i="441"/>
  <c r="N61" i="440"/>
  <c r="O61" i="440" s="1"/>
  <c r="AA62" i="440"/>
  <c r="AB61" i="440"/>
  <c r="L61" i="440"/>
  <c r="M61" i="440" s="1"/>
  <c r="AC61" i="440"/>
  <c r="U58" i="444"/>
  <c r="T59" i="444"/>
  <c r="W58" i="444"/>
  <c r="N61" i="442"/>
  <c r="O61" i="442" s="1"/>
  <c r="AB61" i="442"/>
  <c r="L61" i="442"/>
  <c r="M61" i="442" s="1"/>
  <c r="AA62" i="442"/>
  <c r="AC61" i="442"/>
  <c r="U60" i="443"/>
  <c r="T61" i="443"/>
  <c r="W60" i="443"/>
  <c r="AA62" i="437"/>
  <c r="AB61" i="437"/>
  <c r="L61" i="437"/>
  <c r="M61" i="437" s="1"/>
  <c r="N61" i="437"/>
  <c r="O61" i="437" s="1"/>
  <c r="AC61" i="437"/>
  <c r="T59" i="438"/>
  <c r="U58" i="438"/>
  <c r="W58" i="438"/>
  <c r="N60" i="436"/>
  <c r="O60" i="436" s="1"/>
  <c r="AB60" i="436"/>
  <c r="L60" i="436"/>
  <c r="M60" i="436" s="1"/>
  <c r="AA61" i="436"/>
  <c r="AC60" i="436"/>
  <c r="U59" i="439"/>
  <c r="T60" i="439"/>
  <c r="W59" i="439"/>
  <c r="N61" i="435"/>
  <c r="O61" i="435" s="1"/>
  <c r="AB61" i="435"/>
  <c r="AA62" i="435"/>
  <c r="L61" i="435"/>
  <c r="M61" i="435" s="1"/>
  <c r="AC61" i="435"/>
  <c r="T59" i="433"/>
  <c r="U58" i="433"/>
  <c r="W58" i="433"/>
  <c r="T81" i="434"/>
  <c r="U80" i="434"/>
  <c r="W80" i="434"/>
  <c r="N60" i="431"/>
  <c r="O60" i="431" s="1"/>
  <c r="AB60" i="431"/>
  <c r="AA61" i="431"/>
  <c r="L60" i="431"/>
  <c r="M60" i="431" s="1"/>
  <c r="AC60" i="431"/>
  <c r="N60" i="432"/>
  <c r="O60" i="432" s="1"/>
  <c r="AB60" i="432"/>
  <c r="L60" i="432"/>
  <c r="M60" i="432" s="1"/>
  <c r="AA61" i="432"/>
  <c r="AC60" i="432"/>
  <c r="N60" i="430"/>
  <c r="O60" i="430" s="1"/>
  <c r="AB60" i="430"/>
  <c r="L60" i="430"/>
  <c r="M60" i="430" s="1"/>
  <c r="AA61" i="430"/>
  <c r="AC60" i="430"/>
  <c r="U76" i="299"/>
  <c r="T77" i="299"/>
  <c r="W76" i="299"/>
  <c r="N58" i="298"/>
  <c r="O58" i="298" s="1"/>
  <c r="L58" i="298"/>
  <c r="M58" i="298" s="1"/>
  <c r="AA59" i="298"/>
  <c r="AB58" i="298"/>
  <c r="AC58" i="298"/>
  <c r="L58" i="297"/>
  <c r="M58" i="297" s="1"/>
  <c r="AB58" i="297"/>
  <c r="AA59" i="297"/>
  <c r="N58" i="297"/>
  <c r="O58" i="297" s="1"/>
  <c r="AC58" i="297"/>
  <c r="U55" i="59"/>
  <c r="T56" i="59"/>
  <c r="W55" i="59"/>
  <c r="N53" i="3"/>
  <c r="O53" i="3" s="1"/>
  <c r="AC53" i="3"/>
  <c r="AB53" i="3"/>
  <c r="L53" i="3"/>
  <c r="M53" i="3" s="1"/>
  <c r="AA54" i="3"/>
  <c r="X39" i="459"/>
  <c r="AA62" i="467" l="1"/>
  <c r="AB61" i="467"/>
  <c r="AC61" i="467"/>
  <c r="L61" i="467"/>
  <c r="M61" i="467" s="1"/>
  <c r="N61" i="467"/>
  <c r="O61" i="467" s="1"/>
  <c r="T60" i="463"/>
  <c r="U59" i="463"/>
  <c r="W59" i="463"/>
  <c r="U59" i="453"/>
  <c r="T60" i="453"/>
  <c r="W59" i="453"/>
  <c r="AA62" i="455"/>
  <c r="L61" i="455"/>
  <c r="M61" i="455" s="1"/>
  <c r="AB61" i="455"/>
  <c r="N61" i="455"/>
  <c r="O61" i="455" s="1"/>
  <c r="AC61" i="455"/>
  <c r="AB62" i="452"/>
  <c r="L62" i="452"/>
  <c r="M62" i="452" s="1"/>
  <c r="N62" i="452"/>
  <c r="O62" i="452" s="1"/>
  <c r="AA63" i="452"/>
  <c r="AC62" i="452"/>
  <c r="AA62" i="456"/>
  <c r="L61" i="456"/>
  <c r="M61" i="456" s="1"/>
  <c r="AB61" i="456"/>
  <c r="N61" i="456"/>
  <c r="O61" i="456" s="1"/>
  <c r="AC61" i="456"/>
  <c r="N62" i="451"/>
  <c r="O62" i="451" s="1"/>
  <c r="AB62" i="451"/>
  <c r="L62" i="451"/>
  <c r="M62" i="451" s="1"/>
  <c r="AA63" i="451"/>
  <c r="AC62" i="451"/>
  <c r="AB61" i="461"/>
  <c r="L61" i="461"/>
  <c r="M61" i="461" s="1"/>
  <c r="N61" i="461"/>
  <c r="O61" i="461" s="1"/>
  <c r="AA62" i="461"/>
  <c r="AC61" i="461"/>
  <c r="N61" i="462"/>
  <c r="O61" i="462" s="1"/>
  <c r="AA62" i="462"/>
  <c r="L61" i="462"/>
  <c r="M61" i="462" s="1"/>
  <c r="AB61" i="462"/>
  <c r="AC61" i="462"/>
  <c r="U123" i="459"/>
  <c r="T124" i="459"/>
  <c r="W123" i="459"/>
  <c r="AB63" i="460"/>
  <c r="L63" i="460"/>
  <c r="M63" i="460" s="1"/>
  <c r="N63" i="460"/>
  <c r="O63" i="460" s="1"/>
  <c r="AA64" i="460"/>
  <c r="AC63" i="460"/>
  <c r="N62" i="457"/>
  <c r="O62" i="457" s="1"/>
  <c r="AB62" i="457"/>
  <c r="L62" i="457"/>
  <c r="M62" i="457" s="1"/>
  <c r="AA63" i="457"/>
  <c r="AC62" i="457"/>
  <c r="U58" i="469"/>
  <c r="T59" i="469"/>
  <c r="W58" i="469"/>
  <c r="N62" i="466"/>
  <c r="O62" i="466" s="1"/>
  <c r="AA63" i="466"/>
  <c r="L62" i="466"/>
  <c r="M62" i="466" s="1"/>
  <c r="AB62" i="466"/>
  <c r="AC62" i="466"/>
  <c r="U58" i="464"/>
  <c r="T59" i="464"/>
  <c r="W58" i="464"/>
  <c r="T61" i="468"/>
  <c r="U60" i="468"/>
  <c r="W60" i="468"/>
  <c r="AA64" i="465"/>
  <c r="L63" i="465"/>
  <c r="M63" i="465" s="1"/>
  <c r="AB63" i="465"/>
  <c r="N63" i="465"/>
  <c r="O63" i="465" s="1"/>
  <c r="AC63" i="465"/>
  <c r="AB62" i="450"/>
  <c r="L62" i="450"/>
  <c r="M62" i="450" s="1"/>
  <c r="N62" i="450"/>
  <c r="O62" i="450" s="1"/>
  <c r="AA63" i="450"/>
  <c r="AC62" i="450"/>
  <c r="U58" i="454"/>
  <c r="T59" i="454"/>
  <c r="W58" i="454"/>
  <c r="U59" i="458"/>
  <c r="T60" i="458"/>
  <c r="W59" i="458"/>
  <c r="U59" i="448"/>
  <c r="T60" i="448"/>
  <c r="W59" i="448"/>
  <c r="AA63" i="445"/>
  <c r="AB62" i="445"/>
  <c r="L62" i="445"/>
  <c r="M62" i="445" s="1"/>
  <c r="N62" i="445"/>
  <c r="O62" i="445" s="1"/>
  <c r="AC62" i="445"/>
  <c r="AB62" i="447"/>
  <c r="L62" i="447"/>
  <c r="M62" i="447" s="1"/>
  <c r="N62" i="447"/>
  <c r="O62" i="447" s="1"/>
  <c r="AA63" i="447"/>
  <c r="AC62" i="447"/>
  <c r="AA64" i="446"/>
  <c r="AB63" i="446"/>
  <c r="L63" i="446"/>
  <c r="M63" i="446" s="1"/>
  <c r="N63" i="446"/>
  <c r="O63" i="446" s="1"/>
  <c r="AC63" i="446"/>
  <c r="T59" i="449"/>
  <c r="U58" i="449"/>
  <c r="W58" i="449"/>
  <c r="U61" i="443"/>
  <c r="T62" i="443"/>
  <c r="W61" i="443"/>
  <c r="U59" i="444"/>
  <c r="T60" i="444"/>
  <c r="W59" i="444"/>
  <c r="N62" i="440"/>
  <c r="O62" i="440" s="1"/>
  <c r="AB62" i="440"/>
  <c r="L62" i="440"/>
  <c r="M62" i="440" s="1"/>
  <c r="AA63" i="440"/>
  <c r="AC62" i="440"/>
  <c r="N62" i="442"/>
  <c r="O62" i="442" s="1"/>
  <c r="AB62" i="442"/>
  <c r="L62" i="442"/>
  <c r="M62" i="442" s="1"/>
  <c r="AA63" i="442"/>
  <c r="AC62" i="442"/>
  <c r="N62" i="441"/>
  <c r="O62" i="441" s="1"/>
  <c r="AA63" i="441"/>
  <c r="AB62" i="441"/>
  <c r="L62" i="441"/>
  <c r="M62" i="441" s="1"/>
  <c r="AC62" i="441"/>
  <c r="AB61" i="436"/>
  <c r="L61" i="436"/>
  <c r="M61" i="436" s="1"/>
  <c r="N61" i="436"/>
  <c r="O61" i="436" s="1"/>
  <c r="AA62" i="436"/>
  <c r="AC61" i="436"/>
  <c r="N62" i="435"/>
  <c r="O62" i="435" s="1"/>
  <c r="AB62" i="435"/>
  <c r="L62" i="435"/>
  <c r="M62" i="435" s="1"/>
  <c r="AA63" i="435"/>
  <c r="AC62" i="435"/>
  <c r="U60" i="439"/>
  <c r="T61" i="439"/>
  <c r="W60" i="439"/>
  <c r="T60" i="438"/>
  <c r="U59" i="438"/>
  <c r="W59" i="438"/>
  <c r="N62" i="437"/>
  <c r="O62" i="437" s="1"/>
  <c r="AA63" i="437"/>
  <c r="L62" i="437"/>
  <c r="M62" i="437" s="1"/>
  <c r="AB62" i="437"/>
  <c r="AC62" i="437"/>
  <c r="N61" i="430"/>
  <c r="O61" i="430" s="1"/>
  <c r="AA62" i="430"/>
  <c r="L61" i="430"/>
  <c r="M61" i="430" s="1"/>
  <c r="AB61" i="430"/>
  <c r="AC61" i="430"/>
  <c r="T82" i="434"/>
  <c r="U81" i="434"/>
  <c r="W81" i="434"/>
  <c r="AB61" i="432"/>
  <c r="L61" i="432"/>
  <c r="M61" i="432" s="1"/>
  <c r="N61" i="432"/>
  <c r="O61" i="432" s="1"/>
  <c r="AA62" i="432"/>
  <c r="AC61" i="432"/>
  <c r="N61" i="431"/>
  <c r="O61" i="431" s="1"/>
  <c r="AB61" i="431"/>
  <c r="L61" i="431"/>
  <c r="M61" i="431" s="1"/>
  <c r="AA62" i="431"/>
  <c r="AC61" i="431"/>
  <c r="T60" i="433"/>
  <c r="U59" i="433"/>
  <c r="W59" i="433"/>
  <c r="U77" i="299"/>
  <c r="T78" i="299"/>
  <c r="W77" i="299"/>
  <c r="L59" i="298"/>
  <c r="M59" i="298" s="1"/>
  <c r="AA60" i="298"/>
  <c r="N59" i="298"/>
  <c r="O59" i="298" s="1"/>
  <c r="AC59" i="298"/>
  <c r="AB59" i="298"/>
  <c r="N59" i="297"/>
  <c r="O59" i="297" s="1"/>
  <c r="AB59" i="297"/>
  <c r="AC59" i="297"/>
  <c r="AA60" i="297"/>
  <c r="L59" i="297"/>
  <c r="M59" i="297" s="1"/>
  <c r="U56" i="59"/>
  <c r="T57" i="59"/>
  <c r="W56" i="59"/>
  <c r="AB54" i="3"/>
  <c r="AC54" i="3"/>
  <c r="L54" i="3"/>
  <c r="M54" i="3" s="1"/>
  <c r="N54" i="3"/>
  <c r="O54" i="3" s="1"/>
  <c r="AA55" i="3"/>
  <c r="X38" i="459"/>
  <c r="AB62" i="467" l="1"/>
  <c r="L62" i="467"/>
  <c r="M62" i="467" s="1"/>
  <c r="AA63" i="467"/>
  <c r="N62" i="467"/>
  <c r="O62" i="467" s="1"/>
  <c r="AC62" i="467"/>
  <c r="T61" i="463"/>
  <c r="U60" i="463"/>
  <c r="W60" i="463"/>
  <c r="AA64" i="450"/>
  <c r="L63" i="450"/>
  <c r="M63" i="450" s="1"/>
  <c r="AB63" i="450"/>
  <c r="N63" i="450"/>
  <c r="O63" i="450" s="1"/>
  <c r="AC63" i="450"/>
  <c r="N64" i="465"/>
  <c r="O64" i="465" s="1"/>
  <c r="AB64" i="465"/>
  <c r="L64" i="465"/>
  <c r="M64" i="465" s="1"/>
  <c r="AA65" i="465"/>
  <c r="AC64" i="465"/>
  <c r="AB63" i="457"/>
  <c r="L63" i="457"/>
  <c r="M63" i="457" s="1"/>
  <c r="N63" i="457"/>
  <c r="O63" i="457" s="1"/>
  <c r="AA64" i="457"/>
  <c r="AC63" i="457"/>
  <c r="AA64" i="452"/>
  <c r="L63" i="452"/>
  <c r="M63" i="452" s="1"/>
  <c r="AB63" i="452"/>
  <c r="N63" i="452"/>
  <c r="O63" i="452" s="1"/>
  <c r="AC63" i="452"/>
  <c r="AB62" i="455"/>
  <c r="L62" i="455"/>
  <c r="M62" i="455" s="1"/>
  <c r="N62" i="455"/>
  <c r="O62" i="455" s="1"/>
  <c r="AA63" i="455"/>
  <c r="AC62" i="455"/>
  <c r="U60" i="458"/>
  <c r="T61" i="458"/>
  <c r="W60" i="458"/>
  <c r="U59" i="454"/>
  <c r="T60" i="454"/>
  <c r="W59" i="454"/>
  <c r="U59" i="464"/>
  <c r="T60" i="464"/>
  <c r="W59" i="464"/>
  <c r="T60" i="469"/>
  <c r="U59" i="469"/>
  <c r="W59" i="469"/>
  <c r="AB64" i="460"/>
  <c r="AA65" i="460"/>
  <c r="L64" i="460"/>
  <c r="M64" i="460" s="1"/>
  <c r="N64" i="460"/>
  <c r="O64" i="460" s="1"/>
  <c r="AC64" i="460"/>
  <c r="N62" i="461"/>
  <c r="O62" i="461" s="1"/>
  <c r="AB62" i="461"/>
  <c r="L62" i="461"/>
  <c r="M62" i="461" s="1"/>
  <c r="AA63" i="461"/>
  <c r="AC62" i="461"/>
  <c r="AB63" i="466"/>
  <c r="L63" i="466"/>
  <c r="M63" i="466" s="1"/>
  <c r="N63" i="466"/>
  <c r="O63" i="466" s="1"/>
  <c r="AA64" i="466"/>
  <c r="AC63" i="466"/>
  <c r="T125" i="459"/>
  <c r="U124" i="459"/>
  <c r="W124" i="459"/>
  <c r="AA64" i="451"/>
  <c r="L63" i="451"/>
  <c r="M63" i="451" s="1"/>
  <c r="AB63" i="451"/>
  <c r="N63" i="451"/>
  <c r="O63" i="451" s="1"/>
  <c r="AC63" i="451"/>
  <c r="N62" i="456"/>
  <c r="O62" i="456" s="1"/>
  <c r="AB62" i="456"/>
  <c r="L62" i="456"/>
  <c r="M62" i="456" s="1"/>
  <c r="AA63" i="456"/>
  <c r="AC62" i="456"/>
  <c r="U60" i="453"/>
  <c r="T61" i="453"/>
  <c r="W60" i="453"/>
  <c r="T62" i="468"/>
  <c r="U61" i="468"/>
  <c r="W61" i="468"/>
  <c r="AB62" i="462"/>
  <c r="L62" i="462"/>
  <c r="M62" i="462" s="1"/>
  <c r="N62" i="462"/>
  <c r="O62" i="462" s="1"/>
  <c r="AA63" i="462"/>
  <c r="AC62" i="462"/>
  <c r="AB63" i="447"/>
  <c r="L63" i="447"/>
  <c r="M63" i="447" s="1"/>
  <c r="N63" i="447"/>
  <c r="O63" i="447" s="1"/>
  <c r="AA64" i="447"/>
  <c r="AC63" i="447"/>
  <c r="N63" i="445"/>
  <c r="O63" i="445" s="1"/>
  <c r="AB63" i="445"/>
  <c r="AA64" i="445"/>
  <c r="L63" i="445"/>
  <c r="M63" i="445" s="1"/>
  <c r="AC63" i="445"/>
  <c r="T60" i="449"/>
  <c r="U59" i="449"/>
  <c r="W59" i="449"/>
  <c r="N64" i="446"/>
  <c r="O64" i="446" s="1"/>
  <c r="L64" i="446"/>
  <c r="M64" i="446" s="1"/>
  <c r="AB64" i="446"/>
  <c r="AA65" i="446"/>
  <c r="AC64" i="446"/>
  <c r="T61" i="448"/>
  <c r="U60" i="448"/>
  <c r="W60" i="448"/>
  <c r="N63" i="441"/>
  <c r="O63" i="441" s="1"/>
  <c r="AB63" i="441"/>
  <c r="L63" i="441"/>
  <c r="M63" i="441" s="1"/>
  <c r="AA64" i="441"/>
  <c r="AC63" i="441"/>
  <c r="AB63" i="440"/>
  <c r="L63" i="440"/>
  <c r="M63" i="440" s="1"/>
  <c r="N63" i="440"/>
  <c r="O63" i="440" s="1"/>
  <c r="AA64" i="440"/>
  <c r="AC63" i="440"/>
  <c r="U62" i="443"/>
  <c r="T63" i="443"/>
  <c r="W62" i="443"/>
  <c r="L63" i="442"/>
  <c r="M63" i="442" s="1"/>
  <c r="AB63" i="442"/>
  <c r="N63" i="442"/>
  <c r="O63" i="442" s="1"/>
  <c r="AA64" i="442"/>
  <c r="AC63" i="442"/>
  <c r="U60" i="444"/>
  <c r="T61" i="444"/>
  <c r="W60" i="444"/>
  <c r="N63" i="437"/>
  <c r="O63" i="437" s="1"/>
  <c r="AB63" i="437"/>
  <c r="L63" i="437"/>
  <c r="M63" i="437" s="1"/>
  <c r="AA64" i="437"/>
  <c r="AC63" i="437"/>
  <c r="T61" i="438"/>
  <c r="U60" i="438"/>
  <c r="W60" i="438"/>
  <c r="U61" i="439"/>
  <c r="T62" i="439"/>
  <c r="W61" i="439"/>
  <c r="AA63" i="436"/>
  <c r="AB62" i="436"/>
  <c r="L62" i="436"/>
  <c r="M62" i="436" s="1"/>
  <c r="N62" i="436"/>
  <c r="O62" i="436" s="1"/>
  <c r="AC62" i="436"/>
  <c r="AB63" i="435"/>
  <c r="L63" i="435"/>
  <c r="M63" i="435" s="1"/>
  <c r="N63" i="435"/>
  <c r="O63" i="435" s="1"/>
  <c r="AA64" i="435"/>
  <c r="AC63" i="435"/>
  <c r="AB62" i="432"/>
  <c r="L62" i="432"/>
  <c r="M62" i="432" s="1"/>
  <c r="N62" i="432"/>
  <c r="O62" i="432" s="1"/>
  <c r="AA63" i="432"/>
  <c r="AC62" i="432"/>
  <c r="U60" i="433"/>
  <c r="T61" i="433"/>
  <c r="W60" i="433"/>
  <c r="T83" i="434"/>
  <c r="U82" i="434"/>
  <c r="W82" i="434"/>
  <c r="AB62" i="430"/>
  <c r="L62" i="430"/>
  <c r="M62" i="430" s="1"/>
  <c r="N62" i="430"/>
  <c r="O62" i="430" s="1"/>
  <c r="AA63" i="430"/>
  <c r="AC62" i="430"/>
  <c r="N62" i="431"/>
  <c r="O62" i="431" s="1"/>
  <c r="AB62" i="431"/>
  <c r="L62" i="431"/>
  <c r="M62" i="431" s="1"/>
  <c r="AA63" i="431"/>
  <c r="AC62" i="431"/>
  <c r="U78" i="299"/>
  <c r="T79" i="299"/>
  <c r="W78" i="299"/>
  <c r="L60" i="298"/>
  <c r="M60" i="298" s="1"/>
  <c r="AC60" i="298"/>
  <c r="AA61" i="298"/>
  <c r="N60" i="298"/>
  <c r="O60" i="298" s="1"/>
  <c r="AB60" i="298"/>
  <c r="L60" i="297"/>
  <c r="M60" i="297" s="1"/>
  <c r="AB60" i="297"/>
  <c r="N60" i="297"/>
  <c r="O60" i="297" s="1"/>
  <c r="AC60" i="297"/>
  <c r="AA61" i="297"/>
  <c r="U57" i="59"/>
  <c r="T58" i="59"/>
  <c r="W57" i="59"/>
  <c r="AA56" i="3"/>
  <c r="AC55" i="3"/>
  <c r="AB55" i="3"/>
  <c r="L55" i="3"/>
  <c r="M55" i="3" s="1"/>
  <c r="N55" i="3"/>
  <c r="O55" i="3" s="1"/>
  <c r="X79" i="434"/>
  <c r="X37" i="459"/>
  <c r="AA64" i="467" l="1"/>
  <c r="N63" i="467"/>
  <c r="O63" i="467" s="1"/>
  <c r="AC63" i="467"/>
  <c r="L63" i="467"/>
  <c r="M63" i="467" s="1"/>
  <c r="AB63" i="467"/>
  <c r="T62" i="463"/>
  <c r="U61" i="463"/>
  <c r="W61" i="463"/>
  <c r="N63" i="462"/>
  <c r="O63" i="462" s="1"/>
  <c r="AA64" i="462"/>
  <c r="L63" i="462"/>
  <c r="M63" i="462" s="1"/>
  <c r="AB63" i="462"/>
  <c r="AC63" i="462"/>
  <c r="U61" i="453"/>
  <c r="T62" i="453"/>
  <c r="W61" i="453"/>
  <c r="AB64" i="466"/>
  <c r="AA65" i="466"/>
  <c r="N64" i="466"/>
  <c r="O64" i="466" s="1"/>
  <c r="L64" i="466"/>
  <c r="M64" i="466" s="1"/>
  <c r="AC64" i="466"/>
  <c r="N65" i="460"/>
  <c r="O65" i="460" s="1"/>
  <c r="AB65" i="460"/>
  <c r="L65" i="460"/>
  <c r="M65" i="460" s="1"/>
  <c r="AA66" i="460"/>
  <c r="AC65" i="460"/>
  <c r="T61" i="469"/>
  <c r="U60" i="469"/>
  <c r="W60" i="469"/>
  <c r="U61" i="458"/>
  <c r="T62" i="458"/>
  <c r="W61" i="458"/>
  <c r="N63" i="461"/>
  <c r="O63" i="461" s="1"/>
  <c r="AB63" i="461"/>
  <c r="L63" i="461"/>
  <c r="M63" i="461" s="1"/>
  <c r="AA64" i="461"/>
  <c r="AC63" i="461"/>
  <c r="U60" i="454"/>
  <c r="T61" i="454"/>
  <c r="W60" i="454"/>
  <c r="N64" i="457"/>
  <c r="O64" i="457" s="1"/>
  <c r="AA65" i="457"/>
  <c r="AB64" i="457"/>
  <c r="L64" i="457"/>
  <c r="M64" i="457" s="1"/>
  <c r="AC64" i="457"/>
  <c r="T63" i="468"/>
  <c r="U62" i="468"/>
  <c r="W62" i="468"/>
  <c r="T126" i="459"/>
  <c r="U125" i="459"/>
  <c r="W125" i="459"/>
  <c r="U60" i="464"/>
  <c r="T61" i="464"/>
  <c r="W60" i="464"/>
  <c r="AA66" i="465"/>
  <c r="L65" i="465"/>
  <c r="M65" i="465" s="1"/>
  <c r="AB65" i="465"/>
  <c r="N65" i="465"/>
  <c r="O65" i="465" s="1"/>
  <c r="AC65" i="465"/>
  <c r="N64" i="450"/>
  <c r="O64" i="450" s="1"/>
  <c r="AB64" i="450"/>
  <c r="L64" i="450"/>
  <c r="M64" i="450" s="1"/>
  <c r="AA65" i="450"/>
  <c r="AC64" i="450"/>
  <c r="AA64" i="456"/>
  <c r="L63" i="456"/>
  <c r="M63" i="456" s="1"/>
  <c r="AB63" i="456"/>
  <c r="N63" i="456"/>
  <c r="O63" i="456" s="1"/>
  <c r="AC63" i="456"/>
  <c r="AB64" i="451"/>
  <c r="L64" i="451"/>
  <c r="M64" i="451" s="1"/>
  <c r="N64" i="451"/>
  <c r="O64" i="451" s="1"/>
  <c r="AA65" i="451"/>
  <c r="AC64" i="451"/>
  <c r="AA64" i="455"/>
  <c r="L63" i="455"/>
  <c r="M63" i="455" s="1"/>
  <c r="AB63" i="455"/>
  <c r="N63" i="455"/>
  <c r="O63" i="455" s="1"/>
  <c r="AC63" i="455"/>
  <c r="N64" i="452"/>
  <c r="O64" i="452" s="1"/>
  <c r="AB64" i="452"/>
  <c r="L64" i="452"/>
  <c r="M64" i="452" s="1"/>
  <c r="AA65" i="452"/>
  <c r="AC64" i="452"/>
  <c r="L64" i="445"/>
  <c r="M64" i="445" s="1"/>
  <c r="N64" i="445"/>
  <c r="O64" i="445" s="1"/>
  <c r="AB64" i="445"/>
  <c r="AA65" i="445"/>
  <c r="AC64" i="445"/>
  <c r="N64" i="447"/>
  <c r="O64" i="447" s="1"/>
  <c r="AA65" i="447"/>
  <c r="AB64" i="447"/>
  <c r="L64" i="447"/>
  <c r="M64" i="447" s="1"/>
  <c r="AC64" i="447"/>
  <c r="T62" i="448"/>
  <c r="U61" i="448"/>
  <c r="W61" i="448"/>
  <c r="T61" i="449"/>
  <c r="U60" i="449"/>
  <c r="W60" i="449"/>
  <c r="N65" i="446"/>
  <c r="O65" i="446" s="1"/>
  <c r="AA66" i="446"/>
  <c r="AB65" i="446"/>
  <c r="L65" i="446"/>
  <c r="M65" i="446" s="1"/>
  <c r="AC65" i="446"/>
  <c r="U61" i="444"/>
  <c r="T62" i="444"/>
  <c r="W61" i="444"/>
  <c r="U63" i="443"/>
  <c r="T64" i="443"/>
  <c r="W63" i="443"/>
  <c r="AB64" i="441"/>
  <c r="L64" i="441"/>
  <c r="M64" i="441" s="1"/>
  <c r="N64" i="441"/>
  <c r="O64" i="441" s="1"/>
  <c r="AA65" i="441"/>
  <c r="AC64" i="441"/>
  <c r="AB64" i="442"/>
  <c r="N64" i="442"/>
  <c r="O64" i="442" s="1"/>
  <c r="L64" i="442"/>
  <c r="M64" i="442" s="1"/>
  <c r="AA65" i="442"/>
  <c r="AC64" i="442"/>
  <c r="AB64" i="440"/>
  <c r="L64" i="440"/>
  <c r="M64" i="440" s="1"/>
  <c r="N64" i="440"/>
  <c r="O64" i="440" s="1"/>
  <c r="AA65" i="440"/>
  <c r="AC64" i="440"/>
  <c r="U62" i="439"/>
  <c r="T63" i="439"/>
  <c r="W62" i="439"/>
  <c r="AA65" i="435"/>
  <c r="AB64" i="435"/>
  <c r="L64" i="435"/>
  <c r="M64" i="435" s="1"/>
  <c r="N64" i="435"/>
  <c r="O64" i="435" s="1"/>
  <c r="AC64" i="435"/>
  <c r="N63" i="436"/>
  <c r="O63" i="436" s="1"/>
  <c r="AA64" i="436"/>
  <c r="AB63" i="436"/>
  <c r="L63" i="436"/>
  <c r="M63" i="436" s="1"/>
  <c r="AC63" i="436"/>
  <c r="AB64" i="437"/>
  <c r="L64" i="437"/>
  <c r="M64" i="437" s="1"/>
  <c r="N64" i="437"/>
  <c r="O64" i="437" s="1"/>
  <c r="AA65" i="437"/>
  <c r="AC64" i="437"/>
  <c r="T62" i="438"/>
  <c r="U61" i="438"/>
  <c r="W61" i="438"/>
  <c r="AB63" i="431"/>
  <c r="L63" i="431"/>
  <c r="M63" i="431" s="1"/>
  <c r="N63" i="431"/>
  <c r="O63" i="431" s="1"/>
  <c r="AA64" i="431"/>
  <c r="AC63" i="431"/>
  <c r="N63" i="432"/>
  <c r="O63" i="432" s="1"/>
  <c r="AA64" i="432"/>
  <c r="AB63" i="432"/>
  <c r="L63" i="432"/>
  <c r="M63" i="432" s="1"/>
  <c r="AC63" i="432"/>
  <c r="N63" i="430"/>
  <c r="O63" i="430" s="1"/>
  <c r="AA64" i="430"/>
  <c r="L63" i="430"/>
  <c r="M63" i="430" s="1"/>
  <c r="AB63" i="430"/>
  <c r="AC63" i="430"/>
  <c r="U61" i="433"/>
  <c r="T62" i="433"/>
  <c r="W61" i="433"/>
  <c r="T84" i="434"/>
  <c r="U83" i="434"/>
  <c r="W83" i="434"/>
  <c r="U79" i="299"/>
  <c r="T80" i="299"/>
  <c r="W79" i="299"/>
  <c r="L61" i="298"/>
  <c r="M61" i="298" s="1"/>
  <c r="AA62" i="298"/>
  <c r="N61" i="298"/>
  <c r="O61" i="298" s="1"/>
  <c r="AC61" i="298"/>
  <c r="AB61" i="298"/>
  <c r="L61" i="297"/>
  <c r="M61" i="297" s="1"/>
  <c r="N61" i="297"/>
  <c r="O61" i="297" s="1"/>
  <c r="AA62" i="297"/>
  <c r="AC61" i="297"/>
  <c r="AB61" i="297"/>
  <c r="U58" i="59"/>
  <c r="T59" i="59"/>
  <c r="W58" i="59"/>
  <c r="AB56" i="3"/>
  <c r="L56" i="3"/>
  <c r="M56" i="3" s="1"/>
  <c r="N56" i="3"/>
  <c r="O56" i="3" s="1"/>
  <c r="AA57" i="3"/>
  <c r="AC56" i="3"/>
  <c r="X78" i="434"/>
  <c r="X36" i="459"/>
  <c r="L64" i="467" l="1"/>
  <c r="M64" i="467" s="1"/>
  <c r="AC64" i="467"/>
  <c r="AA65" i="467"/>
  <c r="N64" i="467"/>
  <c r="O64" i="467" s="1"/>
  <c r="AB64" i="467"/>
  <c r="T63" i="463"/>
  <c r="U62" i="463"/>
  <c r="W62" i="463"/>
  <c r="U61" i="464"/>
  <c r="T62" i="464"/>
  <c r="W61" i="464"/>
  <c r="U126" i="459"/>
  <c r="T127" i="459"/>
  <c r="W126" i="459"/>
  <c r="AA66" i="452"/>
  <c r="L65" i="452"/>
  <c r="M65" i="452" s="1"/>
  <c r="AB65" i="452"/>
  <c r="N65" i="452"/>
  <c r="O65" i="452" s="1"/>
  <c r="AC65" i="452"/>
  <c r="N64" i="455"/>
  <c r="O64" i="455" s="1"/>
  <c r="AB64" i="455"/>
  <c r="L64" i="455"/>
  <c r="M64" i="455" s="1"/>
  <c r="AA65" i="455"/>
  <c r="AC64" i="455"/>
  <c r="N64" i="461"/>
  <c r="O64" i="461" s="1"/>
  <c r="AA65" i="461"/>
  <c r="AB64" i="461"/>
  <c r="L64" i="461"/>
  <c r="M64" i="461" s="1"/>
  <c r="AC64" i="461"/>
  <c r="U62" i="458"/>
  <c r="T63" i="458"/>
  <c r="W62" i="458"/>
  <c r="T62" i="469"/>
  <c r="U61" i="469"/>
  <c r="W61" i="469"/>
  <c r="U62" i="453"/>
  <c r="T63" i="453"/>
  <c r="W62" i="453"/>
  <c r="AA66" i="450"/>
  <c r="L65" i="450"/>
  <c r="M65" i="450" s="1"/>
  <c r="AB65" i="450"/>
  <c r="N65" i="450"/>
  <c r="O65" i="450" s="1"/>
  <c r="AC65" i="450"/>
  <c r="AB66" i="465"/>
  <c r="L66" i="465"/>
  <c r="M66" i="465" s="1"/>
  <c r="N66" i="465"/>
  <c r="O66" i="465" s="1"/>
  <c r="AA67" i="465"/>
  <c r="AC66" i="465"/>
  <c r="U61" i="454"/>
  <c r="T62" i="454"/>
  <c r="W61" i="454"/>
  <c r="N65" i="466"/>
  <c r="O65" i="466" s="1"/>
  <c r="AB65" i="466"/>
  <c r="L65" i="466"/>
  <c r="M65" i="466" s="1"/>
  <c r="AA66" i="466"/>
  <c r="AC65" i="466"/>
  <c r="N64" i="462"/>
  <c r="O64" i="462" s="1"/>
  <c r="AB64" i="462"/>
  <c r="L64" i="462"/>
  <c r="M64" i="462" s="1"/>
  <c r="AA65" i="462"/>
  <c r="AC64" i="462"/>
  <c r="AA66" i="451"/>
  <c r="L65" i="451"/>
  <c r="M65" i="451" s="1"/>
  <c r="AB65" i="451"/>
  <c r="N65" i="451"/>
  <c r="O65" i="451" s="1"/>
  <c r="AC65" i="451"/>
  <c r="AB64" i="456"/>
  <c r="L64" i="456"/>
  <c r="M64" i="456" s="1"/>
  <c r="N64" i="456"/>
  <c r="O64" i="456" s="1"/>
  <c r="AA65" i="456"/>
  <c r="AC64" i="456"/>
  <c r="T64" i="468"/>
  <c r="U63" i="468"/>
  <c r="W63" i="468"/>
  <c r="N65" i="457"/>
  <c r="O65" i="457" s="1"/>
  <c r="AB65" i="457"/>
  <c r="L65" i="457"/>
  <c r="M65" i="457" s="1"/>
  <c r="AA66" i="457"/>
  <c r="AC65" i="457"/>
  <c r="AB66" i="460"/>
  <c r="AA67" i="460"/>
  <c r="L66" i="460"/>
  <c r="M66" i="460" s="1"/>
  <c r="N66" i="460"/>
  <c r="O66" i="460" s="1"/>
  <c r="AC66" i="460"/>
  <c r="AB66" i="446"/>
  <c r="L66" i="446"/>
  <c r="M66" i="446" s="1"/>
  <c r="N66" i="446"/>
  <c r="O66" i="446" s="1"/>
  <c r="AA67" i="446"/>
  <c r="AC66" i="446"/>
  <c r="AB65" i="445"/>
  <c r="L65" i="445"/>
  <c r="M65" i="445" s="1"/>
  <c r="N65" i="445"/>
  <c r="O65" i="445" s="1"/>
  <c r="AA66" i="445"/>
  <c r="AC65" i="445"/>
  <c r="T62" i="449"/>
  <c r="U61" i="449"/>
  <c r="W61" i="449"/>
  <c r="T63" i="448"/>
  <c r="U62" i="448"/>
  <c r="W62" i="448"/>
  <c r="N65" i="447"/>
  <c r="O65" i="447" s="1"/>
  <c r="AA66" i="447"/>
  <c r="AB65" i="447"/>
  <c r="L65" i="447"/>
  <c r="M65" i="447" s="1"/>
  <c r="AC65" i="447"/>
  <c r="N65" i="440"/>
  <c r="O65" i="440" s="1"/>
  <c r="AB65" i="440"/>
  <c r="L65" i="440"/>
  <c r="M65" i="440" s="1"/>
  <c r="AA66" i="440"/>
  <c r="AC65" i="440"/>
  <c r="AB65" i="442"/>
  <c r="L65" i="442"/>
  <c r="M65" i="442" s="1"/>
  <c r="N65" i="442"/>
  <c r="O65" i="442" s="1"/>
  <c r="AA66" i="442"/>
  <c r="AC65" i="442"/>
  <c r="AA66" i="441"/>
  <c r="AB65" i="441"/>
  <c r="L65" i="441"/>
  <c r="M65" i="441" s="1"/>
  <c r="N65" i="441"/>
  <c r="O65" i="441" s="1"/>
  <c r="AC65" i="441"/>
  <c r="T63" i="444"/>
  <c r="U62" i="444"/>
  <c r="W62" i="444"/>
  <c r="U64" i="443"/>
  <c r="T65" i="443"/>
  <c r="W64" i="443"/>
  <c r="N64" i="436"/>
  <c r="O64" i="436" s="1"/>
  <c r="AB64" i="436"/>
  <c r="L64" i="436"/>
  <c r="M64" i="436" s="1"/>
  <c r="AA65" i="436"/>
  <c r="AC64" i="436"/>
  <c r="N65" i="435"/>
  <c r="O65" i="435" s="1"/>
  <c r="AB65" i="435"/>
  <c r="AA66" i="435"/>
  <c r="L65" i="435"/>
  <c r="M65" i="435" s="1"/>
  <c r="AC65" i="435"/>
  <c r="T63" i="438"/>
  <c r="U62" i="438"/>
  <c r="W62" i="438"/>
  <c r="U63" i="439"/>
  <c r="T64" i="439"/>
  <c r="W63" i="439"/>
  <c r="AA66" i="437"/>
  <c r="AB65" i="437"/>
  <c r="L65" i="437"/>
  <c r="M65" i="437" s="1"/>
  <c r="N65" i="437"/>
  <c r="O65" i="437" s="1"/>
  <c r="AC65" i="437"/>
  <c r="N64" i="430"/>
  <c r="O64" i="430" s="1"/>
  <c r="AB64" i="430"/>
  <c r="L64" i="430"/>
  <c r="M64" i="430" s="1"/>
  <c r="AA65" i="430"/>
  <c r="AC64" i="430"/>
  <c r="N64" i="431"/>
  <c r="O64" i="431" s="1"/>
  <c r="AB64" i="431"/>
  <c r="AA65" i="431"/>
  <c r="L64" i="431"/>
  <c r="M64" i="431" s="1"/>
  <c r="AC64" i="431"/>
  <c r="U84" i="434"/>
  <c r="T85" i="434"/>
  <c r="W84" i="434"/>
  <c r="N64" i="432"/>
  <c r="O64" i="432" s="1"/>
  <c r="AA65" i="432"/>
  <c r="AB64" i="432"/>
  <c r="L64" i="432"/>
  <c r="M64" i="432" s="1"/>
  <c r="AC64" i="432"/>
  <c r="U62" i="433"/>
  <c r="T63" i="433"/>
  <c r="W62" i="433"/>
  <c r="U80" i="299"/>
  <c r="T81" i="299"/>
  <c r="W80" i="299"/>
  <c r="N62" i="298"/>
  <c r="O62" i="298" s="1"/>
  <c r="AB62" i="298"/>
  <c r="AC62" i="298"/>
  <c r="AA63" i="298"/>
  <c r="L62" i="298"/>
  <c r="M62" i="298" s="1"/>
  <c r="L62" i="297"/>
  <c r="M62" i="297" s="1"/>
  <c r="AB62" i="297"/>
  <c r="AA63" i="297"/>
  <c r="N62" i="297"/>
  <c r="O62" i="297" s="1"/>
  <c r="AC62" i="297"/>
  <c r="U59" i="59"/>
  <c r="T60" i="59"/>
  <c r="W59" i="59"/>
  <c r="AA58" i="3"/>
  <c r="N57" i="3"/>
  <c r="O57" i="3" s="1"/>
  <c r="AC57" i="3"/>
  <c r="AB57" i="3"/>
  <c r="L57" i="3"/>
  <c r="M57" i="3" s="1"/>
  <c r="X77" i="434"/>
  <c r="X35" i="459"/>
  <c r="AB65" i="467" l="1"/>
  <c r="AC65" i="467"/>
  <c r="AA66" i="467"/>
  <c r="L65" i="467"/>
  <c r="M65" i="467" s="1"/>
  <c r="N65" i="467"/>
  <c r="O65" i="467" s="1"/>
  <c r="T64" i="463"/>
  <c r="U63" i="463"/>
  <c r="W63" i="463"/>
  <c r="AB66" i="466"/>
  <c r="AA67" i="466"/>
  <c r="L66" i="466"/>
  <c r="M66" i="466" s="1"/>
  <c r="N66" i="466"/>
  <c r="O66" i="466" s="1"/>
  <c r="AC66" i="466"/>
  <c r="U62" i="454"/>
  <c r="T63" i="454"/>
  <c r="W62" i="454"/>
  <c r="AB65" i="461"/>
  <c r="L65" i="461"/>
  <c r="M65" i="461" s="1"/>
  <c r="N65" i="461"/>
  <c r="O65" i="461" s="1"/>
  <c r="AA66" i="461"/>
  <c r="AC65" i="461"/>
  <c r="AA66" i="455"/>
  <c r="L65" i="455"/>
  <c r="M65" i="455" s="1"/>
  <c r="AB65" i="455"/>
  <c r="N65" i="455"/>
  <c r="O65" i="455" s="1"/>
  <c r="AC65" i="455"/>
  <c r="AB66" i="452"/>
  <c r="L66" i="452"/>
  <c r="M66" i="452" s="1"/>
  <c r="N66" i="452"/>
  <c r="O66" i="452" s="1"/>
  <c r="AA67" i="452"/>
  <c r="AC66" i="452"/>
  <c r="T65" i="468"/>
  <c r="U64" i="468"/>
  <c r="W64" i="468"/>
  <c r="N65" i="462"/>
  <c r="O65" i="462" s="1"/>
  <c r="AA66" i="462"/>
  <c r="L65" i="462"/>
  <c r="M65" i="462" s="1"/>
  <c r="AB65" i="462"/>
  <c r="AC65" i="462"/>
  <c r="AA68" i="465"/>
  <c r="L67" i="465"/>
  <c r="M67" i="465" s="1"/>
  <c r="AB67" i="465"/>
  <c r="N67" i="465"/>
  <c r="O67" i="465" s="1"/>
  <c r="AC67" i="465"/>
  <c r="AB66" i="450"/>
  <c r="L66" i="450"/>
  <c r="M66" i="450" s="1"/>
  <c r="N66" i="450"/>
  <c r="O66" i="450" s="1"/>
  <c r="AA67" i="450"/>
  <c r="AC66" i="450"/>
  <c r="U63" i="458"/>
  <c r="T64" i="458"/>
  <c r="W63" i="458"/>
  <c r="N66" i="457"/>
  <c r="O66" i="457" s="1"/>
  <c r="AB66" i="457"/>
  <c r="L66" i="457"/>
  <c r="M66" i="457" s="1"/>
  <c r="AA67" i="457"/>
  <c r="AC66" i="457"/>
  <c r="AA66" i="456"/>
  <c r="L65" i="456"/>
  <c r="M65" i="456" s="1"/>
  <c r="AB65" i="456"/>
  <c r="N65" i="456"/>
  <c r="O65" i="456" s="1"/>
  <c r="AC65" i="456"/>
  <c r="N66" i="451"/>
  <c r="O66" i="451" s="1"/>
  <c r="AB66" i="451"/>
  <c r="L66" i="451"/>
  <c r="M66" i="451" s="1"/>
  <c r="AA67" i="451"/>
  <c r="AC66" i="451"/>
  <c r="U63" i="453"/>
  <c r="T64" i="453"/>
  <c r="W63" i="453"/>
  <c r="T63" i="469"/>
  <c r="U62" i="469"/>
  <c r="W62" i="469"/>
  <c r="U62" i="464"/>
  <c r="T63" i="464"/>
  <c r="W62" i="464"/>
  <c r="AB67" i="460"/>
  <c r="L67" i="460"/>
  <c r="M67" i="460" s="1"/>
  <c r="N67" i="460"/>
  <c r="O67" i="460" s="1"/>
  <c r="AA68" i="460"/>
  <c r="AC67" i="460"/>
  <c r="U127" i="459"/>
  <c r="T128" i="459"/>
  <c r="W127" i="459"/>
  <c r="AA68" i="446"/>
  <c r="AB67" i="446"/>
  <c r="L67" i="446"/>
  <c r="M67" i="446" s="1"/>
  <c r="N67" i="446"/>
  <c r="O67" i="446" s="1"/>
  <c r="AC67" i="446"/>
  <c r="T63" i="449"/>
  <c r="U62" i="449"/>
  <c r="W62" i="449"/>
  <c r="AB66" i="447"/>
  <c r="L66" i="447"/>
  <c r="M66" i="447" s="1"/>
  <c r="N66" i="447"/>
  <c r="O66" i="447" s="1"/>
  <c r="AA67" i="447"/>
  <c r="AC66" i="447"/>
  <c r="T64" i="448"/>
  <c r="U63" i="448"/>
  <c r="W63" i="448"/>
  <c r="AA67" i="445"/>
  <c r="AB66" i="445"/>
  <c r="L66" i="445"/>
  <c r="M66" i="445" s="1"/>
  <c r="N66" i="445"/>
  <c r="O66" i="445" s="1"/>
  <c r="AC66" i="445"/>
  <c r="N66" i="441"/>
  <c r="O66" i="441" s="1"/>
  <c r="AB66" i="441"/>
  <c r="L66" i="441"/>
  <c r="M66" i="441" s="1"/>
  <c r="AA67" i="441"/>
  <c r="AC66" i="441"/>
  <c r="U65" i="443"/>
  <c r="T66" i="443"/>
  <c r="W65" i="443"/>
  <c r="T64" i="444"/>
  <c r="U63" i="444"/>
  <c r="W63" i="444"/>
  <c r="N66" i="440"/>
  <c r="O66" i="440" s="1"/>
  <c r="AB66" i="440"/>
  <c r="L66" i="440"/>
  <c r="M66" i="440" s="1"/>
  <c r="AA67" i="440"/>
  <c r="AC66" i="440"/>
  <c r="L66" i="442"/>
  <c r="M66" i="442" s="1"/>
  <c r="AA67" i="442"/>
  <c r="N66" i="442"/>
  <c r="O66" i="442" s="1"/>
  <c r="AB66" i="442"/>
  <c r="AC66" i="442"/>
  <c r="N66" i="435"/>
  <c r="O66" i="435" s="1"/>
  <c r="AB66" i="435"/>
  <c r="L66" i="435"/>
  <c r="M66" i="435" s="1"/>
  <c r="AA67" i="435"/>
  <c r="AC66" i="435"/>
  <c r="AB65" i="436"/>
  <c r="L65" i="436"/>
  <c r="M65" i="436" s="1"/>
  <c r="N65" i="436"/>
  <c r="O65" i="436" s="1"/>
  <c r="AA66" i="436"/>
  <c r="AC65" i="436"/>
  <c r="U64" i="439"/>
  <c r="T65" i="439"/>
  <c r="W64" i="439"/>
  <c r="T64" i="438"/>
  <c r="U63" i="438"/>
  <c r="W63" i="438"/>
  <c r="N66" i="437"/>
  <c r="O66" i="437" s="1"/>
  <c r="AA67" i="437"/>
  <c r="AB66" i="437"/>
  <c r="L66" i="437"/>
  <c r="M66" i="437" s="1"/>
  <c r="AC66" i="437"/>
  <c r="U63" i="433"/>
  <c r="T64" i="433"/>
  <c r="W63" i="433"/>
  <c r="T86" i="434"/>
  <c r="U85" i="434"/>
  <c r="W85" i="434"/>
  <c r="N65" i="431"/>
  <c r="O65" i="431" s="1"/>
  <c r="AB65" i="431"/>
  <c r="L65" i="431"/>
  <c r="M65" i="431" s="1"/>
  <c r="AA66" i="431"/>
  <c r="AC65" i="431"/>
  <c r="N65" i="430"/>
  <c r="O65" i="430" s="1"/>
  <c r="AA66" i="430"/>
  <c r="L65" i="430"/>
  <c r="M65" i="430" s="1"/>
  <c r="AB65" i="430"/>
  <c r="AC65" i="430"/>
  <c r="AB65" i="432"/>
  <c r="L65" i="432"/>
  <c r="M65" i="432" s="1"/>
  <c r="N65" i="432"/>
  <c r="O65" i="432" s="1"/>
  <c r="AA66" i="432"/>
  <c r="AC65" i="432"/>
  <c r="U81" i="299"/>
  <c r="T82" i="299"/>
  <c r="W81" i="299"/>
  <c r="AB63" i="298"/>
  <c r="AA64" i="298"/>
  <c r="L63" i="298"/>
  <c r="M63" i="298" s="1"/>
  <c r="N63" i="298"/>
  <c r="O63" i="298" s="1"/>
  <c r="AC63" i="298"/>
  <c r="N63" i="297"/>
  <c r="O63" i="297" s="1"/>
  <c r="AB63" i="297"/>
  <c r="AC63" i="297"/>
  <c r="AA64" i="297"/>
  <c r="L63" i="297"/>
  <c r="M63" i="297" s="1"/>
  <c r="U60" i="59"/>
  <c r="T61" i="59"/>
  <c r="W60" i="59"/>
  <c r="AA59" i="3"/>
  <c r="AB58" i="3"/>
  <c r="AC58" i="3"/>
  <c r="L58" i="3"/>
  <c r="M58" i="3" s="1"/>
  <c r="N58" i="3"/>
  <c r="O58" i="3" s="1"/>
  <c r="X76" i="434"/>
  <c r="X34" i="459"/>
  <c r="L66" i="467" l="1"/>
  <c r="M66" i="467" s="1"/>
  <c r="AC66" i="467"/>
  <c r="N66" i="467"/>
  <c r="O66" i="467" s="1"/>
  <c r="AB66" i="467"/>
  <c r="AA67" i="467"/>
  <c r="T65" i="463"/>
  <c r="U64" i="463"/>
  <c r="W64" i="463"/>
  <c r="AB68" i="460"/>
  <c r="AA69" i="460"/>
  <c r="L68" i="460"/>
  <c r="M68" i="460" s="1"/>
  <c r="N68" i="460"/>
  <c r="O68" i="460" s="1"/>
  <c r="AC68" i="460"/>
  <c r="AA68" i="450"/>
  <c r="L67" i="450"/>
  <c r="M67" i="450" s="1"/>
  <c r="AB67" i="450"/>
  <c r="N67" i="450"/>
  <c r="O67" i="450" s="1"/>
  <c r="AC67" i="450"/>
  <c r="N68" i="465"/>
  <c r="O68" i="465" s="1"/>
  <c r="AB68" i="465"/>
  <c r="L68" i="465"/>
  <c r="M68" i="465" s="1"/>
  <c r="AA69" i="465"/>
  <c r="AC68" i="465"/>
  <c r="AB66" i="462"/>
  <c r="L66" i="462"/>
  <c r="M66" i="462" s="1"/>
  <c r="N66" i="462"/>
  <c r="O66" i="462" s="1"/>
  <c r="AA67" i="462"/>
  <c r="AC66" i="462"/>
  <c r="T66" i="468"/>
  <c r="U65" i="468"/>
  <c r="W65" i="468"/>
  <c r="N66" i="461"/>
  <c r="O66" i="461" s="1"/>
  <c r="AB66" i="461"/>
  <c r="L66" i="461"/>
  <c r="M66" i="461" s="1"/>
  <c r="AA67" i="461"/>
  <c r="AC66" i="461"/>
  <c r="T129" i="459"/>
  <c r="U128" i="459"/>
  <c r="W128" i="459"/>
  <c r="U63" i="464"/>
  <c r="T64" i="464"/>
  <c r="W63" i="464"/>
  <c r="T64" i="469"/>
  <c r="U63" i="469"/>
  <c r="W63" i="469"/>
  <c r="AA68" i="451"/>
  <c r="L67" i="451"/>
  <c r="M67" i="451" s="1"/>
  <c r="AB67" i="451"/>
  <c r="N67" i="451"/>
  <c r="O67" i="451" s="1"/>
  <c r="AC67" i="451"/>
  <c r="N66" i="456"/>
  <c r="O66" i="456" s="1"/>
  <c r="AB66" i="456"/>
  <c r="L66" i="456"/>
  <c r="M66" i="456" s="1"/>
  <c r="AA67" i="456"/>
  <c r="AC66" i="456"/>
  <c r="U64" i="458"/>
  <c r="T65" i="458"/>
  <c r="W64" i="458"/>
  <c r="U63" i="454"/>
  <c r="T64" i="454"/>
  <c r="W63" i="454"/>
  <c r="AA68" i="452"/>
  <c r="L67" i="452"/>
  <c r="M67" i="452" s="1"/>
  <c r="AB67" i="452"/>
  <c r="N67" i="452"/>
  <c r="O67" i="452" s="1"/>
  <c r="AC67" i="452"/>
  <c r="AB66" i="455"/>
  <c r="L66" i="455"/>
  <c r="M66" i="455" s="1"/>
  <c r="N66" i="455"/>
  <c r="O66" i="455" s="1"/>
  <c r="AA67" i="455"/>
  <c r="AC66" i="455"/>
  <c r="AB67" i="466"/>
  <c r="L67" i="466"/>
  <c r="M67" i="466" s="1"/>
  <c r="N67" i="466"/>
  <c r="O67" i="466" s="1"/>
  <c r="AA68" i="466"/>
  <c r="AC67" i="466"/>
  <c r="U64" i="453"/>
  <c r="T65" i="453"/>
  <c r="W64" i="453"/>
  <c r="AB67" i="457"/>
  <c r="L67" i="457"/>
  <c r="M67" i="457" s="1"/>
  <c r="N67" i="457"/>
  <c r="O67" i="457" s="1"/>
  <c r="AA68" i="457"/>
  <c r="AC67" i="457"/>
  <c r="T65" i="448"/>
  <c r="U64" i="448"/>
  <c r="W64" i="448"/>
  <c r="AB67" i="447"/>
  <c r="L67" i="447"/>
  <c r="M67" i="447" s="1"/>
  <c r="N67" i="447"/>
  <c r="O67" i="447" s="1"/>
  <c r="AA68" i="447"/>
  <c r="AC67" i="447"/>
  <c r="T64" i="449"/>
  <c r="U63" i="449"/>
  <c r="W63" i="449"/>
  <c r="N67" i="445"/>
  <c r="O67" i="445" s="1"/>
  <c r="AA68" i="445"/>
  <c r="AB67" i="445"/>
  <c r="L67" i="445"/>
  <c r="M67" i="445" s="1"/>
  <c r="AC67" i="445"/>
  <c r="N68" i="446"/>
  <c r="O68" i="446" s="1"/>
  <c r="L68" i="446"/>
  <c r="M68" i="446" s="1"/>
  <c r="AB68" i="446"/>
  <c r="AA69" i="446"/>
  <c r="AC68" i="446"/>
  <c r="AB67" i="440"/>
  <c r="L67" i="440"/>
  <c r="M67" i="440" s="1"/>
  <c r="N67" i="440"/>
  <c r="O67" i="440" s="1"/>
  <c r="AA68" i="440"/>
  <c r="AC67" i="440"/>
  <c r="U66" i="443"/>
  <c r="T67" i="443"/>
  <c r="W66" i="443"/>
  <c r="N67" i="442"/>
  <c r="O67" i="442" s="1"/>
  <c r="AB67" i="442"/>
  <c r="L67" i="442"/>
  <c r="M67" i="442" s="1"/>
  <c r="AA68" i="442"/>
  <c r="AC67" i="442"/>
  <c r="N67" i="441"/>
  <c r="O67" i="441" s="1"/>
  <c r="AB67" i="441"/>
  <c r="L67" i="441"/>
  <c r="M67" i="441" s="1"/>
  <c r="AA68" i="441"/>
  <c r="AC67" i="441"/>
  <c r="T65" i="444"/>
  <c r="U64" i="444"/>
  <c r="W64" i="444"/>
  <c r="N67" i="437"/>
  <c r="O67" i="437" s="1"/>
  <c r="AB67" i="437"/>
  <c r="L67" i="437"/>
  <c r="M67" i="437" s="1"/>
  <c r="AA68" i="437"/>
  <c r="AC67" i="437"/>
  <c r="U65" i="439"/>
  <c r="T66" i="439"/>
  <c r="W65" i="439"/>
  <c r="AB67" i="435"/>
  <c r="L67" i="435"/>
  <c r="M67" i="435" s="1"/>
  <c r="N67" i="435"/>
  <c r="O67" i="435" s="1"/>
  <c r="AA68" i="435"/>
  <c r="AC67" i="435"/>
  <c r="T65" i="438"/>
  <c r="U64" i="438"/>
  <c r="W64" i="438"/>
  <c r="AA67" i="436"/>
  <c r="AB66" i="436"/>
  <c r="L66" i="436"/>
  <c r="M66" i="436" s="1"/>
  <c r="N66" i="436"/>
  <c r="O66" i="436" s="1"/>
  <c r="AC66" i="436"/>
  <c r="AB66" i="432"/>
  <c r="L66" i="432"/>
  <c r="M66" i="432" s="1"/>
  <c r="N66" i="432"/>
  <c r="O66" i="432" s="1"/>
  <c r="AA67" i="432"/>
  <c r="AC66" i="432"/>
  <c r="T87" i="434"/>
  <c r="U86" i="434"/>
  <c r="W86" i="434"/>
  <c r="N66" i="431"/>
  <c r="O66" i="431" s="1"/>
  <c r="AB66" i="431"/>
  <c r="L66" i="431"/>
  <c r="M66" i="431" s="1"/>
  <c r="AA67" i="431"/>
  <c r="AC66" i="431"/>
  <c r="U64" i="433"/>
  <c r="T65" i="433"/>
  <c r="W64" i="433"/>
  <c r="AB66" i="430"/>
  <c r="L66" i="430"/>
  <c r="M66" i="430" s="1"/>
  <c r="N66" i="430"/>
  <c r="O66" i="430" s="1"/>
  <c r="AA67" i="430"/>
  <c r="AC66" i="430"/>
  <c r="T83" i="299"/>
  <c r="U82" i="299"/>
  <c r="W82" i="299"/>
  <c r="L64" i="298"/>
  <c r="M64" i="298" s="1"/>
  <c r="AC64" i="298"/>
  <c r="AA65" i="298"/>
  <c r="N64" i="298"/>
  <c r="O64" i="298" s="1"/>
  <c r="AB64" i="298"/>
  <c r="L64" i="297"/>
  <c r="M64" i="297" s="1"/>
  <c r="AB64" i="297"/>
  <c r="AC64" i="297"/>
  <c r="AA65" i="297"/>
  <c r="N64" i="297"/>
  <c r="O64" i="297" s="1"/>
  <c r="T62" i="59"/>
  <c r="U61" i="59"/>
  <c r="W61" i="59"/>
  <c r="N59" i="3"/>
  <c r="O59" i="3" s="1"/>
  <c r="AA60" i="3"/>
  <c r="AC59" i="3"/>
  <c r="AB59" i="3"/>
  <c r="L59" i="3"/>
  <c r="M59" i="3" s="1"/>
  <c r="X79" i="299"/>
  <c r="X33" i="459"/>
  <c r="X75" i="434"/>
  <c r="AB67" i="467" l="1"/>
  <c r="AC67" i="467"/>
  <c r="L67" i="467"/>
  <c r="M67" i="467" s="1"/>
  <c r="AA68" i="467"/>
  <c r="N67" i="467"/>
  <c r="O67" i="467" s="1"/>
  <c r="T66" i="463"/>
  <c r="U65" i="463"/>
  <c r="W65" i="463"/>
  <c r="L68" i="466"/>
  <c r="M68" i="466" s="1"/>
  <c r="AA69" i="466"/>
  <c r="AB68" i="466"/>
  <c r="N68" i="466"/>
  <c r="O68" i="466" s="1"/>
  <c r="AC68" i="466"/>
  <c r="T65" i="469"/>
  <c r="U64" i="469"/>
  <c r="W64" i="469"/>
  <c r="N67" i="461"/>
  <c r="O67" i="461" s="1"/>
  <c r="AB67" i="461"/>
  <c r="L67" i="461"/>
  <c r="M67" i="461" s="1"/>
  <c r="AA68" i="461"/>
  <c r="AC67" i="461"/>
  <c r="N68" i="457"/>
  <c r="O68" i="457" s="1"/>
  <c r="AA69" i="457"/>
  <c r="AB68" i="457"/>
  <c r="L68" i="457"/>
  <c r="M68" i="457" s="1"/>
  <c r="AC68" i="457"/>
  <c r="U65" i="453"/>
  <c r="T66" i="453"/>
  <c r="W65" i="453"/>
  <c r="AA68" i="455"/>
  <c r="L67" i="455"/>
  <c r="M67" i="455" s="1"/>
  <c r="AB67" i="455"/>
  <c r="N67" i="455"/>
  <c r="O67" i="455" s="1"/>
  <c r="AC67" i="455"/>
  <c r="N68" i="452"/>
  <c r="O68" i="452" s="1"/>
  <c r="AB68" i="452"/>
  <c r="L68" i="452"/>
  <c r="M68" i="452" s="1"/>
  <c r="AA69" i="452"/>
  <c r="AC68" i="452"/>
  <c r="AA68" i="456"/>
  <c r="L67" i="456"/>
  <c r="M67" i="456" s="1"/>
  <c r="AB67" i="456"/>
  <c r="N67" i="456"/>
  <c r="O67" i="456" s="1"/>
  <c r="AC67" i="456"/>
  <c r="AB68" i="451"/>
  <c r="L68" i="451"/>
  <c r="M68" i="451" s="1"/>
  <c r="N68" i="451"/>
  <c r="O68" i="451" s="1"/>
  <c r="AA69" i="451"/>
  <c r="AC68" i="451"/>
  <c r="AA70" i="465"/>
  <c r="L69" i="465"/>
  <c r="M69" i="465" s="1"/>
  <c r="AB69" i="465"/>
  <c r="N69" i="465"/>
  <c r="O69" i="465" s="1"/>
  <c r="AC69" i="465"/>
  <c r="N68" i="450"/>
  <c r="O68" i="450" s="1"/>
  <c r="AB68" i="450"/>
  <c r="L68" i="450"/>
  <c r="M68" i="450" s="1"/>
  <c r="AA69" i="450"/>
  <c r="AC68" i="450"/>
  <c r="N67" i="462"/>
  <c r="O67" i="462" s="1"/>
  <c r="AA68" i="462"/>
  <c r="L67" i="462"/>
  <c r="M67" i="462" s="1"/>
  <c r="AB67" i="462"/>
  <c r="AC67" i="462"/>
  <c r="U65" i="458"/>
  <c r="T66" i="458"/>
  <c r="W65" i="458"/>
  <c r="U64" i="464"/>
  <c r="T65" i="464"/>
  <c r="W64" i="464"/>
  <c r="T130" i="459"/>
  <c r="U129" i="459"/>
  <c r="W129" i="459"/>
  <c r="T67" i="468"/>
  <c r="U66" i="468"/>
  <c r="W66" i="468"/>
  <c r="N69" i="460"/>
  <c r="O69" i="460" s="1"/>
  <c r="AB69" i="460"/>
  <c r="L69" i="460"/>
  <c r="M69" i="460" s="1"/>
  <c r="AA70" i="460"/>
  <c r="AC69" i="460"/>
  <c r="U64" i="454"/>
  <c r="T65" i="454"/>
  <c r="W64" i="454"/>
  <c r="N69" i="446"/>
  <c r="O69" i="446" s="1"/>
  <c r="AA70" i="446"/>
  <c r="AB69" i="446"/>
  <c r="L69" i="446"/>
  <c r="M69" i="446" s="1"/>
  <c r="AC69" i="446"/>
  <c r="N68" i="447"/>
  <c r="O68" i="447" s="1"/>
  <c r="AA69" i="447"/>
  <c r="AB68" i="447"/>
  <c r="L68" i="447"/>
  <c r="M68" i="447" s="1"/>
  <c r="AC68" i="447"/>
  <c r="L68" i="445"/>
  <c r="M68" i="445" s="1"/>
  <c r="N68" i="445"/>
  <c r="O68" i="445" s="1"/>
  <c r="AB68" i="445"/>
  <c r="AA69" i="445"/>
  <c r="AC68" i="445"/>
  <c r="T65" i="449"/>
  <c r="U64" i="449"/>
  <c r="W64" i="449"/>
  <c r="U65" i="448"/>
  <c r="T66" i="448"/>
  <c r="W65" i="448"/>
  <c r="L68" i="442"/>
  <c r="M68" i="442" s="1"/>
  <c r="AB68" i="442"/>
  <c r="AA69" i="442"/>
  <c r="N68" i="442"/>
  <c r="O68" i="442" s="1"/>
  <c r="AC68" i="442"/>
  <c r="AB68" i="440"/>
  <c r="L68" i="440"/>
  <c r="M68" i="440" s="1"/>
  <c r="N68" i="440"/>
  <c r="O68" i="440" s="1"/>
  <c r="AC68" i="440"/>
  <c r="AA69" i="440"/>
  <c r="T66" i="444"/>
  <c r="U65" i="444"/>
  <c r="W65" i="444"/>
  <c r="U67" i="443"/>
  <c r="T68" i="443"/>
  <c r="W67" i="443"/>
  <c r="AB68" i="441"/>
  <c r="L68" i="441"/>
  <c r="M68" i="441" s="1"/>
  <c r="N68" i="441"/>
  <c r="O68" i="441" s="1"/>
  <c r="AA69" i="441"/>
  <c r="AC68" i="441"/>
  <c r="AA69" i="435"/>
  <c r="AB68" i="435"/>
  <c r="L68" i="435"/>
  <c r="M68" i="435" s="1"/>
  <c r="N68" i="435"/>
  <c r="O68" i="435" s="1"/>
  <c r="AC68" i="435"/>
  <c r="AB68" i="437"/>
  <c r="L68" i="437"/>
  <c r="M68" i="437" s="1"/>
  <c r="N68" i="437"/>
  <c r="O68" i="437" s="1"/>
  <c r="AA69" i="437"/>
  <c r="AC68" i="437"/>
  <c r="U66" i="439"/>
  <c r="T67" i="439"/>
  <c r="W66" i="439"/>
  <c r="T66" i="438"/>
  <c r="U65" i="438"/>
  <c r="W65" i="438"/>
  <c r="N67" i="436"/>
  <c r="O67" i="436" s="1"/>
  <c r="AA68" i="436"/>
  <c r="AB67" i="436"/>
  <c r="L67" i="436"/>
  <c r="M67" i="436" s="1"/>
  <c r="AC67" i="436"/>
  <c r="AB67" i="431"/>
  <c r="L67" i="431"/>
  <c r="M67" i="431" s="1"/>
  <c r="N67" i="431"/>
  <c r="O67" i="431" s="1"/>
  <c r="AA68" i="431"/>
  <c r="AC67" i="431"/>
  <c r="N67" i="432"/>
  <c r="O67" i="432" s="1"/>
  <c r="AA68" i="432"/>
  <c r="AB67" i="432"/>
  <c r="L67" i="432"/>
  <c r="M67" i="432" s="1"/>
  <c r="AC67" i="432"/>
  <c r="U65" i="433"/>
  <c r="T66" i="433"/>
  <c r="W65" i="433"/>
  <c r="N67" i="430"/>
  <c r="O67" i="430" s="1"/>
  <c r="AA68" i="430"/>
  <c r="L67" i="430"/>
  <c r="M67" i="430" s="1"/>
  <c r="AB67" i="430"/>
  <c r="AC67" i="430"/>
  <c r="T88" i="434"/>
  <c r="U87" i="434"/>
  <c r="W87" i="434"/>
  <c r="T84" i="299"/>
  <c r="U83" i="299"/>
  <c r="W83" i="299"/>
  <c r="L65" i="298"/>
  <c r="M65" i="298" s="1"/>
  <c r="AC65" i="298"/>
  <c r="N65" i="298"/>
  <c r="O65" i="298" s="1"/>
  <c r="AA66" i="298"/>
  <c r="AB65" i="298"/>
  <c r="L65" i="297"/>
  <c r="M65" i="297" s="1"/>
  <c r="N65" i="297"/>
  <c r="O65" i="297" s="1"/>
  <c r="AA66" i="297"/>
  <c r="AC65" i="297"/>
  <c r="AB65" i="297"/>
  <c r="T63" i="59"/>
  <c r="U62" i="59"/>
  <c r="W62" i="59"/>
  <c r="N60" i="3"/>
  <c r="O60" i="3" s="1"/>
  <c r="AC60" i="3"/>
  <c r="L60" i="3"/>
  <c r="M60" i="3" s="1"/>
  <c r="AA61" i="3"/>
  <c r="AB60" i="3"/>
  <c r="X32" i="459"/>
  <c r="X78" i="299"/>
  <c r="X74" i="434"/>
  <c r="AB68" i="467" l="1"/>
  <c r="N68" i="467"/>
  <c r="O68" i="467" s="1"/>
  <c r="L68" i="467"/>
  <c r="M68" i="467" s="1"/>
  <c r="AC68" i="467"/>
  <c r="AA69" i="467"/>
  <c r="T67" i="463"/>
  <c r="U66" i="463"/>
  <c r="W66" i="463"/>
  <c r="AA70" i="451"/>
  <c r="L69" i="451"/>
  <c r="M69" i="451" s="1"/>
  <c r="AB69" i="451"/>
  <c r="N69" i="451"/>
  <c r="O69" i="451" s="1"/>
  <c r="AC69" i="451"/>
  <c r="AB68" i="456"/>
  <c r="L68" i="456"/>
  <c r="M68" i="456" s="1"/>
  <c r="N68" i="456"/>
  <c r="O68" i="456" s="1"/>
  <c r="AA69" i="456"/>
  <c r="AC68" i="456"/>
  <c r="U66" i="453"/>
  <c r="T67" i="453"/>
  <c r="W66" i="453"/>
  <c r="N68" i="461"/>
  <c r="O68" i="461" s="1"/>
  <c r="AA69" i="461"/>
  <c r="AB68" i="461"/>
  <c r="L68" i="461"/>
  <c r="M68" i="461" s="1"/>
  <c r="AC68" i="461"/>
  <c r="U65" i="454"/>
  <c r="T66" i="454"/>
  <c r="W65" i="454"/>
  <c r="T68" i="468"/>
  <c r="U67" i="468"/>
  <c r="W67" i="468"/>
  <c r="U66" i="458"/>
  <c r="T67" i="458"/>
  <c r="W66" i="458"/>
  <c r="N69" i="457"/>
  <c r="O69" i="457" s="1"/>
  <c r="AB69" i="457"/>
  <c r="L69" i="457"/>
  <c r="M69" i="457" s="1"/>
  <c r="AA70" i="457"/>
  <c r="AC69" i="457"/>
  <c r="T131" i="459"/>
  <c r="U130" i="459"/>
  <c r="W130" i="459"/>
  <c r="U65" i="464"/>
  <c r="T66" i="464"/>
  <c r="W65" i="464"/>
  <c r="N68" i="462"/>
  <c r="O68" i="462" s="1"/>
  <c r="AB68" i="462"/>
  <c r="L68" i="462"/>
  <c r="M68" i="462" s="1"/>
  <c r="AA69" i="462"/>
  <c r="AC68" i="462"/>
  <c r="AA70" i="450"/>
  <c r="L69" i="450"/>
  <c r="M69" i="450" s="1"/>
  <c r="AB69" i="450"/>
  <c r="N69" i="450"/>
  <c r="O69" i="450" s="1"/>
  <c r="AC69" i="450"/>
  <c r="AB70" i="465"/>
  <c r="L70" i="465"/>
  <c r="M70" i="465" s="1"/>
  <c r="N70" i="465"/>
  <c r="O70" i="465" s="1"/>
  <c r="AA71" i="465"/>
  <c r="AC70" i="465"/>
  <c r="AA70" i="452"/>
  <c r="L69" i="452"/>
  <c r="M69" i="452" s="1"/>
  <c r="AB69" i="452"/>
  <c r="N69" i="452"/>
  <c r="O69" i="452" s="1"/>
  <c r="AC69" i="452"/>
  <c r="N68" i="455"/>
  <c r="O68" i="455" s="1"/>
  <c r="AB68" i="455"/>
  <c r="L68" i="455"/>
  <c r="M68" i="455" s="1"/>
  <c r="AA69" i="455"/>
  <c r="AC68" i="455"/>
  <c r="T66" i="469"/>
  <c r="U65" i="469"/>
  <c r="W65" i="469"/>
  <c r="N69" i="466"/>
  <c r="O69" i="466" s="1"/>
  <c r="AB69" i="466"/>
  <c r="L69" i="466"/>
  <c r="M69" i="466" s="1"/>
  <c r="AA70" i="466"/>
  <c r="AC69" i="466"/>
  <c r="AB70" i="460"/>
  <c r="AA71" i="460"/>
  <c r="L70" i="460"/>
  <c r="M70" i="460" s="1"/>
  <c r="N70" i="460"/>
  <c r="O70" i="460" s="1"/>
  <c r="AC70" i="460"/>
  <c r="T67" i="448"/>
  <c r="U66" i="448"/>
  <c r="W66" i="448"/>
  <c r="T66" i="449"/>
  <c r="U65" i="449"/>
  <c r="W65" i="449"/>
  <c r="AB69" i="445"/>
  <c r="L69" i="445"/>
  <c r="M69" i="445" s="1"/>
  <c r="N69" i="445"/>
  <c r="O69" i="445" s="1"/>
  <c r="AA70" i="445"/>
  <c r="AC69" i="445"/>
  <c r="AB70" i="446"/>
  <c r="L70" i="446"/>
  <c r="M70" i="446" s="1"/>
  <c r="N70" i="446"/>
  <c r="O70" i="446" s="1"/>
  <c r="AA71" i="446"/>
  <c r="AC70" i="446"/>
  <c r="N69" i="447"/>
  <c r="O69" i="447" s="1"/>
  <c r="AA70" i="447"/>
  <c r="AB69" i="447"/>
  <c r="L69" i="447"/>
  <c r="M69" i="447" s="1"/>
  <c r="AC69" i="447"/>
  <c r="AA70" i="441"/>
  <c r="AB69" i="441"/>
  <c r="L69" i="441"/>
  <c r="M69" i="441" s="1"/>
  <c r="N69" i="441"/>
  <c r="O69" i="441" s="1"/>
  <c r="AC69" i="441"/>
  <c r="U68" i="443"/>
  <c r="T69" i="443"/>
  <c r="W68" i="443"/>
  <c r="T67" i="444"/>
  <c r="U66" i="444"/>
  <c r="W66" i="444"/>
  <c r="AB69" i="442"/>
  <c r="L69" i="442"/>
  <c r="M69" i="442" s="1"/>
  <c r="N69" i="442"/>
  <c r="O69" i="442" s="1"/>
  <c r="AA70" i="442"/>
  <c r="AC69" i="442"/>
  <c r="N69" i="440"/>
  <c r="O69" i="440" s="1"/>
  <c r="AA70" i="440"/>
  <c r="AB69" i="440"/>
  <c r="L69" i="440"/>
  <c r="M69" i="440" s="1"/>
  <c r="AC69" i="440"/>
  <c r="N68" i="436"/>
  <c r="O68" i="436" s="1"/>
  <c r="AB68" i="436"/>
  <c r="L68" i="436"/>
  <c r="M68" i="436" s="1"/>
  <c r="AA69" i="436"/>
  <c r="AC68" i="436"/>
  <c r="T67" i="438"/>
  <c r="U66" i="438"/>
  <c r="W66" i="438"/>
  <c r="U67" i="439"/>
  <c r="T68" i="439"/>
  <c r="W67" i="439"/>
  <c r="AA70" i="437"/>
  <c r="AB69" i="437"/>
  <c r="L69" i="437"/>
  <c r="M69" i="437" s="1"/>
  <c r="N69" i="437"/>
  <c r="O69" i="437" s="1"/>
  <c r="AC69" i="437"/>
  <c r="N69" i="435"/>
  <c r="O69" i="435" s="1"/>
  <c r="AB69" i="435"/>
  <c r="AA70" i="435"/>
  <c r="L69" i="435"/>
  <c r="M69" i="435" s="1"/>
  <c r="AC69" i="435"/>
  <c r="U66" i="433"/>
  <c r="T67" i="433"/>
  <c r="W66" i="433"/>
  <c r="N68" i="431"/>
  <c r="O68" i="431" s="1"/>
  <c r="AA69" i="431"/>
  <c r="L68" i="431"/>
  <c r="M68" i="431" s="1"/>
  <c r="AB68" i="431"/>
  <c r="AC68" i="431"/>
  <c r="T89" i="434"/>
  <c r="U88" i="434"/>
  <c r="W88" i="434"/>
  <c r="N68" i="430"/>
  <c r="O68" i="430" s="1"/>
  <c r="AB68" i="430"/>
  <c r="L68" i="430"/>
  <c r="M68" i="430" s="1"/>
  <c r="AA69" i="430"/>
  <c r="AC68" i="430"/>
  <c r="N68" i="432"/>
  <c r="O68" i="432" s="1"/>
  <c r="AB68" i="432"/>
  <c r="L68" i="432"/>
  <c r="M68" i="432" s="1"/>
  <c r="AA69" i="432"/>
  <c r="AC68" i="432"/>
  <c r="T85" i="299"/>
  <c r="U84" i="299"/>
  <c r="W84" i="299"/>
  <c r="N66" i="298"/>
  <c r="O66" i="298" s="1"/>
  <c r="AB66" i="298"/>
  <c r="AC66" i="298"/>
  <c r="L66" i="298"/>
  <c r="M66" i="298" s="1"/>
  <c r="AA67" i="298"/>
  <c r="L66" i="297"/>
  <c r="M66" i="297" s="1"/>
  <c r="AB66" i="297"/>
  <c r="N66" i="297"/>
  <c r="O66" i="297" s="1"/>
  <c r="AC66" i="297"/>
  <c r="AA67" i="297"/>
  <c r="U63" i="59"/>
  <c r="T64" i="59"/>
  <c r="W63" i="59"/>
  <c r="AA62" i="3"/>
  <c r="N61" i="3"/>
  <c r="O61" i="3" s="1"/>
  <c r="AC61" i="3"/>
  <c r="AB61" i="3"/>
  <c r="L61" i="3"/>
  <c r="M61" i="3" s="1"/>
  <c r="X31" i="459"/>
  <c r="X73" i="434"/>
  <c r="X77" i="299"/>
  <c r="L69" i="467" l="1"/>
  <c r="M69" i="467" s="1"/>
  <c r="AC69" i="467"/>
  <c r="N69" i="467"/>
  <c r="O69" i="467" s="1"/>
  <c r="AA70" i="467"/>
  <c r="AB69" i="467"/>
  <c r="T68" i="463"/>
  <c r="U67" i="463"/>
  <c r="W67" i="463"/>
  <c r="AA72" i="465"/>
  <c r="L71" i="465"/>
  <c r="M71" i="465" s="1"/>
  <c r="AB71" i="465"/>
  <c r="N71" i="465"/>
  <c r="O71" i="465" s="1"/>
  <c r="AC71" i="465"/>
  <c r="AB70" i="450"/>
  <c r="L70" i="450"/>
  <c r="M70" i="450" s="1"/>
  <c r="N70" i="450"/>
  <c r="O70" i="450" s="1"/>
  <c r="AA71" i="450"/>
  <c r="AC70" i="450"/>
  <c r="AA70" i="456"/>
  <c r="L69" i="456"/>
  <c r="M69" i="456" s="1"/>
  <c r="AB69" i="456"/>
  <c r="N69" i="456"/>
  <c r="O69" i="456" s="1"/>
  <c r="AC69" i="456"/>
  <c r="N70" i="451"/>
  <c r="O70" i="451" s="1"/>
  <c r="AB70" i="451"/>
  <c r="L70" i="451"/>
  <c r="M70" i="451" s="1"/>
  <c r="AA71" i="451"/>
  <c r="AC70" i="451"/>
  <c r="N70" i="457"/>
  <c r="O70" i="457" s="1"/>
  <c r="AB70" i="457"/>
  <c r="L70" i="457"/>
  <c r="M70" i="457" s="1"/>
  <c r="AA71" i="457"/>
  <c r="AC70" i="457"/>
  <c r="U66" i="454"/>
  <c r="T67" i="454"/>
  <c r="W66" i="454"/>
  <c r="U67" i="453"/>
  <c r="T68" i="453"/>
  <c r="W67" i="453"/>
  <c r="T67" i="469"/>
  <c r="U66" i="469"/>
  <c r="W66" i="469"/>
  <c r="N70" i="466"/>
  <c r="O70" i="466" s="1"/>
  <c r="L70" i="466"/>
  <c r="M70" i="466" s="1"/>
  <c r="AA71" i="466"/>
  <c r="AB70" i="466"/>
  <c r="AC70" i="466"/>
  <c r="AA70" i="455"/>
  <c r="L69" i="455"/>
  <c r="M69" i="455" s="1"/>
  <c r="AB69" i="455"/>
  <c r="N69" i="455"/>
  <c r="O69" i="455" s="1"/>
  <c r="AC69" i="455"/>
  <c r="AB70" i="452"/>
  <c r="L70" i="452"/>
  <c r="M70" i="452" s="1"/>
  <c r="N70" i="452"/>
  <c r="O70" i="452" s="1"/>
  <c r="AA71" i="452"/>
  <c r="AC70" i="452"/>
  <c r="N69" i="462"/>
  <c r="O69" i="462" s="1"/>
  <c r="AA70" i="462"/>
  <c r="L69" i="462"/>
  <c r="M69" i="462" s="1"/>
  <c r="AB69" i="462"/>
  <c r="AC69" i="462"/>
  <c r="AB69" i="461"/>
  <c r="L69" i="461"/>
  <c r="M69" i="461" s="1"/>
  <c r="N69" i="461"/>
  <c r="O69" i="461" s="1"/>
  <c r="AA70" i="461"/>
  <c r="AC69" i="461"/>
  <c r="AB71" i="460"/>
  <c r="L71" i="460"/>
  <c r="M71" i="460" s="1"/>
  <c r="N71" i="460"/>
  <c r="O71" i="460" s="1"/>
  <c r="AA72" i="460"/>
  <c r="AC71" i="460"/>
  <c r="U66" i="464"/>
  <c r="T67" i="464"/>
  <c r="W66" i="464"/>
  <c r="U131" i="459"/>
  <c r="T132" i="459"/>
  <c r="W131" i="459"/>
  <c r="U67" i="458"/>
  <c r="T68" i="458"/>
  <c r="W67" i="458"/>
  <c r="T69" i="468"/>
  <c r="U68" i="468"/>
  <c r="W68" i="468"/>
  <c r="T67" i="449"/>
  <c r="U66" i="449"/>
  <c r="W66" i="449"/>
  <c r="AA72" i="446"/>
  <c r="AB71" i="446"/>
  <c r="L71" i="446"/>
  <c r="M71" i="446" s="1"/>
  <c r="N71" i="446"/>
  <c r="O71" i="446" s="1"/>
  <c r="AC71" i="446"/>
  <c r="AB70" i="447"/>
  <c r="L70" i="447"/>
  <c r="M70" i="447" s="1"/>
  <c r="N70" i="447"/>
  <c r="O70" i="447" s="1"/>
  <c r="AA71" i="447"/>
  <c r="AC70" i="447"/>
  <c r="AA71" i="445"/>
  <c r="AB70" i="445"/>
  <c r="L70" i="445"/>
  <c r="M70" i="445" s="1"/>
  <c r="N70" i="445"/>
  <c r="O70" i="445" s="1"/>
  <c r="AC70" i="445"/>
  <c r="T68" i="448"/>
  <c r="U67" i="448"/>
  <c r="W67" i="448"/>
  <c r="N70" i="442"/>
  <c r="O70" i="442" s="1"/>
  <c r="AB70" i="442"/>
  <c r="L70" i="442"/>
  <c r="M70" i="442" s="1"/>
  <c r="AA71" i="442"/>
  <c r="AC70" i="442"/>
  <c r="U69" i="443"/>
  <c r="T70" i="443"/>
  <c r="W69" i="443"/>
  <c r="N70" i="440"/>
  <c r="O70" i="440" s="1"/>
  <c r="AB70" i="440"/>
  <c r="L70" i="440"/>
  <c r="M70" i="440" s="1"/>
  <c r="AA71" i="440"/>
  <c r="AC70" i="440"/>
  <c r="T68" i="444"/>
  <c r="U67" i="444"/>
  <c r="W67" i="444"/>
  <c r="N70" i="441"/>
  <c r="O70" i="441" s="1"/>
  <c r="AB70" i="441"/>
  <c r="L70" i="441"/>
  <c r="M70" i="441" s="1"/>
  <c r="AA71" i="441"/>
  <c r="AC70" i="441"/>
  <c r="U68" i="439"/>
  <c r="T69" i="439"/>
  <c r="W68" i="439"/>
  <c r="N70" i="437"/>
  <c r="O70" i="437" s="1"/>
  <c r="AA71" i="437"/>
  <c r="L70" i="437"/>
  <c r="M70" i="437" s="1"/>
  <c r="AB70" i="437"/>
  <c r="AC70" i="437"/>
  <c r="AB69" i="436"/>
  <c r="L69" i="436"/>
  <c r="M69" i="436" s="1"/>
  <c r="N69" i="436"/>
  <c r="O69" i="436" s="1"/>
  <c r="AA70" i="436"/>
  <c r="AC69" i="436"/>
  <c r="N70" i="435"/>
  <c r="O70" i="435" s="1"/>
  <c r="AB70" i="435"/>
  <c r="L70" i="435"/>
  <c r="M70" i="435" s="1"/>
  <c r="AA71" i="435"/>
  <c r="AC70" i="435"/>
  <c r="T68" i="438"/>
  <c r="U67" i="438"/>
  <c r="W67" i="438"/>
  <c r="AB69" i="432"/>
  <c r="L69" i="432"/>
  <c r="M69" i="432" s="1"/>
  <c r="N69" i="432"/>
  <c r="O69" i="432" s="1"/>
  <c r="AA70" i="432"/>
  <c r="AC69" i="432"/>
  <c r="N69" i="430"/>
  <c r="O69" i="430" s="1"/>
  <c r="AA70" i="430"/>
  <c r="L69" i="430"/>
  <c r="M69" i="430" s="1"/>
  <c r="AB69" i="430"/>
  <c r="AC69" i="430"/>
  <c r="U67" i="433"/>
  <c r="T68" i="433"/>
  <c r="W67" i="433"/>
  <c r="U89" i="434"/>
  <c r="T90" i="434"/>
  <c r="W89" i="434"/>
  <c r="N69" i="431"/>
  <c r="O69" i="431" s="1"/>
  <c r="AB69" i="431"/>
  <c r="L69" i="431"/>
  <c r="M69" i="431" s="1"/>
  <c r="AA70" i="431"/>
  <c r="AC69" i="431"/>
  <c r="T86" i="299"/>
  <c r="U85" i="299"/>
  <c r="W85" i="299"/>
  <c r="L67" i="298"/>
  <c r="M67" i="298" s="1"/>
  <c r="AA68" i="298"/>
  <c r="AC67" i="298"/>
  <c r="N67" i="298"/>
  <c r="O67" i="298" s="1"/>
  <c r="AB67" i="298"/>
  <c r="N67" i="297"/>
  <c r="O67" i="297" s="1"/>
  <c r="AB67" i="297"/>
  <c r="AA68" i="297"/>
  <c r="AC67" i="297"/>
  <c r="L67" i="297"/>
  <c r="M67" i="297" s="1"/>
  <c r="U64" i="59"/>
  <c r="T65" i="59"/>
  <c r="W64" i="59"/>
  <c r="AA63" i="3"/>
  <c r="N62" i="3"/>
  <c r="O62" i="3" s="1"/>
  <c r="AC62" i="3"/>
  <c r="AB62" i="3"/>
  <c r="L62" i="3"/>
  <c r="M62" i="3" s="1"/>
  <c r="X30" i="459"/>
  <c r="X76" i="299"/>
  <c r="X72" i="434"/>
  <c r="L70" i="467" l="1"/>
  <c r="M70" i="467" s="1"/>
  <c r="N70" i="467"/>
  <c r="O70" i="467" s="1"/>
  <c r="AB70" i="467"/>
  <c r="AC70" i="467"/>
  <c r="AA71" i="467"/>
  <c r="T69" i="463"/>
  <c r="U68" i="463"/>
  <c r="W68" i="463"/>
  <c r="AB70" i="455"/>
  <c r="L70" i="455"/>
  <c r="M70" i="455" s="1"/>
  <c r="N70" i="455"/>
  <c r="O70" i="455" s="1"/>
  <c r="AA71" i="455"/>
  <c r="AC70" i="455"/>
  <c r="U67" i="464"/>
  <c r="T68" i="464"/>
  <c r="W67" i="464"/>
  <c r="AB70" i="462"/>
  <c r="L70" i="462"/>
  <c r="M70" i="462" s="1"/>
  <c r="N70" i="462"/>
  <c r="O70" i="462" s="1"/>
  <c r="AA71" i="462"/>
  <c r="AC70" i="462"/>
  <c r="U67" i="454"/>
  <c r="T68" i="454"/>
  <c r="W67" i="454"/>
  <c r="AA72" i="451"/>
  <c r="L71" i="451"/>
  <c r="M71" i="451" s="1"/>
  <c r="AB71" i="451"/>
  <c r="N71" i="451"/>
  <c r="O71" i="451" s="1"/>
  <c r="AC71" i="451"/>
  <c r="N70" i="456"/>
  <c r="O70" i="456" s="1"/>
  <c r="AB70" i="456"/>
  <c r="L70" i="456"/>
  <c r="M70" i="456" s="1"/>
  <c r="AA71" i="456"/>
  <c r="AC70" i="456"/>
  <c r="AB72" i="460"/>
  <c r="AA73" i="460"/>
  <c r="L72" i="460"/>
  <c r="M72" i="460" s="1"/>
  <c r="N72" i="460"/>
  <c r="O72" i="460" s="1"/>
  <c r="AC72" i="460"/>
  <c r="AA72" i="452"/>
  <c r="L71" i="452"/>
  <c r="M71" i="452" s="1"/>
  <c r="AB71" i="452"/>
  <c r="N71" i="452"/>
  <c r="O71" i="452" s="1"/>
  <c r="AC71" i="452"/>
  <c r="T68" i="469"/>
  <c r="U67" i="469"/>
  <c r="W67" i="469"/>
  <c r="AB71" i="457"/>
  <c r="L71" i="457"/>
  <c r="M71" i="457" s="1"/>
  <c r="N71" i="457"/>
  <c r="O71" i="457" s="1"/>
  <c r="AA72" i="457"/>
  <c r="AC71" i="457"/>
  <c r="T70" i="468"/>
  <c r="U69" i="468"/>
  <c r="W69" i="468"/>
  <c r="N70" i="461"/>
  <c r="O70" i="461" s="1"/>
  <c r="AB70" i="461"/>
  <c r="L70" i="461"/>
  <c r="M70" i="461" s="1"/>
  <c r="AA71" i="461"/>
  <c r="AC70" i="461"/>
  <c r="T133" i="459"/>
  <c r="U132" i="459"/>
  <c r="W132" i="459"/>
  <c r="U68" i="453"/>
  <c r="T69" i="453"/>
  <c r="W68" i="453"/>
  <c r="U68" i="458"/>
  <c r="T69" i="458"/>
  <c r="W68" i="458"/>
  <c r="AB71" i="466"/>
  <c r="L71" i="466"/>
  <c r="M71" i="466" s="1"/>
  <c r="N71" i="466"/>
  <c r="O71" i="466" s="1"/>
  <c r="AA72" i="466"/>
  <c r="AC71" i="466"/>
  <c r="AA72" i="450"/>
  <c r="L71" i="450"/>
  <c r="M71" i="450" s="1"/>
  <c r="AB71" i="450"/>
  <c r="N71" i="450"/>
  <c r="O71" i="450" s="1"/>
  <c r="AC71" i="450"/>
  <c r="N72" i="465"/>
  <c r="O72" i="465" s="1"/>
  <c r="AB72" i="465"/>
  <c r="L72" i="465"/>
  <c r="M72" i="465" s="1"/>
  <c r="AA73" i="465"/>
  <c r="AC72" i="465"/>
  <c r="AB71" i="447"/>
  <c r="L71" i="447"/>
  <c r="M71" i="447" s="1"/>
  <c r="N71" i="447"/>
  <c r="O71" i="447" s="1"/>
  <c r="AA72" i="447"/>
  <c r="AC71" i="447"/>
  <c r="N72" i="446"/>
  <c r="O72" i="446" s="1"/>
  <c r="L72" i="446"/>
  <c r="M72" i="446" s="1"/>
  <c r="AA73" i="446"/>
  <c r="AB72" i="446"/>
  <c r="AC72" i="446"/>
  <c r="N71" i="445"/>
  <c r="O71" i="445" s="1"/>
  <c r="AB71" i="445"/>
  <c r="AA72" i="445"/>
  <c r="L71" i="445"/>
  <c r="M71" i="445" s="1"/>
  <c r="AC71" i="445"/>
  <c r="T69" i="448"/>
  <c r="U68" i="448"/>
  <c r="W68" i="448"/>
  <c r="T68" i="449"/>
  <c r="U67" i="449"/>
  <c r="W67" i="449"/>
  <c r="N71" i="441"/>
  <c r="O71" i="441" s="1"/>
  <c r="AB71" i="441"/>
  <c r="L71" i="441"/>
  <c r="M71" i="441" s="1"/>
  <c r="AA72" i="441"/>
  <c r="AC71" i="441"/>
  <c r="AB71" i="440"/>
  <c r="L71" i="440"/>
  <c r="M71" i="440" s="1"/>
  <c r="N71" i="440"/>
  <c r="O71" i="440" s="1"/>
  <c r="AA72" i="440"/>
  <c r="AC71" i="440"/>
  <c r="N71" i="442"/>
  <c r="O71" i="442" s="1"/>
  <c r="L71" i="442"/>
  <c r="M71" i="442" s="1"/>
  <c r="AB71" i="442"/>
  <c r="AA72" i="442"/>
  <c r="AC71" i="442"/>
  <c r="U70" i="443"/>
  <c r="T71" i="443"/>
  <c r="W70" i="443"/>
  <c r="T69" i="444"/>
  <c r="U68" i="444"/>
  <c r="W68" i="444"/>
  <c r="AA71" i="436"/>
  <c r="AB70" i="436"/>
  <c r="L70" i="436"/>
  <c r="M70" i="436" s="1"/>
  <c r="N70" i="436"/>
  <c r="O70" i="436" s="1"/>
  <c r="AC70" i="436"/>
  <c r="T69" i="438"/>
  <c r="U68" i="438"/>
  <c r="W68" i="438"/>
  <c r="U69" i="439"/>
  <c r="T70" i="439"/>
  <c r="W69" i="439"/>
  <c r="AB71" i="435"/>
  <c r="L71" i="435"/>
  <c r="M71" i="435" s="1"/>
  <c r="N71" i="435"/>
  <c r="O71" i="435" s="1"/>
  <c r="AA72" i="435"/>
  <c r="AC71" i="435"/>
  <c r="N71" i="437"/>
  <c r="O71" i="437" s="1"/>
  <c r="AB71" i="437"/>
  <c r="L71" i="437"/>
  <c r="M71" i="437" s="1"/>
  <c r="AA72" i="437"/>
  <c r="AC71" i="437"/>
  <c r="N70" i="431"/>
  <c r="O70" i="431" s="1"/>
  <c r="AB70" i="431"/>
  <c r="L70" i="431"/>
  <c r="M70" i="431" s="1"/>
  <c r="AA71" i="431"/>
  <c r="AC70" i="431"/>
  <c r="U68" i="433"/>
  <c r="T69" i="433"/>
  <c r="W68" i="433"/>
  <c r="AB70" i="432"/>
  <c r="L70" i="432"/>
  <c r="M70" i="432" s="1"/>
  <c r="N70" i="432"/>
  <c r="O70" i="432" s="1"/>
  <c r="AA71" i="432"/>
  <c r="AC70" i="432"/>
  <c r="U90" i="434"/>
  <c r="T91" i="434"/>
  <c r="W90" i="434"/>
  <c r="AB70" i="430"/>
  <c r="L70" i="430"/>
  <c r="M70" i="430" s="1"/>
  <c r="N70" i="430"/>
  <c r="O70" i="430" s="1"/>
  <c r="AA71" i="430"/>
  <c r="AC70" i="430"/>
  <c r="U86" i="299"/>
  <c r="T87" i="299"/>
  <c r="W86" i="299"/>
  <c r="N68" i="298"/>
  <c r="O68" i="298" s="1"/>
  <c r="AB68" i="298"/>
  <c r="L68" i="298"/>
  <c r="M68" i="298" s="1"/>
  <c r="AA69" i="298"/>
  <c r="AC68" i="298"/>
  <c r="AA69" i="297"/>
  <c r="AB68" i="297"/>
  <c r="L68" i="297"/>
  <c r="M68" i="297" s="1"/>
  <c r="AC68" i="297"/>
  <c r="N68" i="297"/>
  <c r="O68" i="297" s="1"/>
  <c r="U65" i="59"/>
  <c r="T66" i="59"/>
  <c r="W65" i="59"/>
  <c r="AA64" i="3"/>
  <c r="AC63" i="3"/>
  <c r="AB63" i="3"/>
  <c r="L63" i="3"/>
  <c r="M63" i="3" s="1"/>
  <c r="N63" i="3"/>
  <c r="O63" i="3" s="1"/>
  <c r="X29" i="459"/>
  <c r="X71" i="434"/>
  <c r="X75" i="299"/>
  <c r="AB71" i="467" l="1"/>
  <c r="AA72" i="467"/>
  <c r="L71" i="467"/>
  <c r="M71" i="467" s="1"/>
  <c r="N71" i="467"/>
  <c r="O71" i="467" s="1"/>
  <c r="AC71" i="467"/>
  <c r="T70" i="463"/>
  <c r="U69" i="463"/>
  <c r="W69" i="463"/>
  <c r="AA74" i="465"/>
  <c r="L73" i="465"/>
  <c r="M73" i="465" s="1"/>
  <c r="AB73" i="465"/>
  <c r="N73" i="465"/>
  <c r="O73" i="465" s="1"/>
  <c r="AC73" i="465"/>
  <c r="N72" i="450"/>
  <c r="O72" i="450" s="1"/>
  <c r="AB72" i="450"/>
  <c r="L72" i="450"/>
  <c r="M72" i="450" s="1"/>
  <c r="AA73" i="450"/>
  <c r="AC72" i="450"/>
  <c r="N71" i="461"/>
  <c r="O71" i="461" s="1"/>
  <c r="AB71" i="461"/>
  <c r="L71" i="461"/>
  <c r="M71" i="461" s="1"/>
  <c r="AA72" i="461"/>
  <c r="AC71" i="461"/>
  <c r="N72" i="457"/>
  <c r="O72" i="457" s="1"/>
  <c r="AA73" i="457"/>
  <c r="AB72" i="457"/>
  <c r="L72" i="457"/>
  <c r="M72" i="457" s="1"/>
  <c r="AC72" i="457"/>
  <c r="U68" i="454"/>
  <c r="T69" i="454"/>
  <c r="W68" i="454"/>
  <c r="U68" i="464"/>
  <c r="T69" i="464"/>
  <c r="W68" i="464"/>
  <c r="U69" i="458"/>
  <c r="T70" i="458"/>
  <c r="W69" i="458"/>
  <c r="T134" i="459"/>
  <c r="U133" i="459"/>
  <c r="W133" i="459"/>
  <c r="N72" i="452"/>
  <c r="O72" i="452" s="1"/>
  <c r="AB72" i="452"/>
  <c r="L72" i="452"/>
  <c r="M72" i="452" s="1"/>
  <c r="AA73" i="452"/>
  <c r="AC72" i="452"/>
  <c r="N73" i="460"/>
  <c r="O73" i="460" s="1"/>
  <c r="AB73" i="460"/>
  <c r="L73" i="460"/>
  <c r="M73" i="460" s="1"/>
  <c r="AA74" i="460"/>
  <c r="AC73" i="460"/>
  <c r="N71" i="462"/>
  <c r="O71" i="462" s="1"/>
  <c r="AA72" i="462"/>
  <c r="L71" i="462"/>
  <c r="M71" i="462" s="1"/>
  <c r="AB71" i="462"/>
  <c r="AC71" i="462"/>
  <c r="AA72" i="455"/>
  <c r="L71" i="455"/>
  <c r="M71" i="455" s="1"/>
  <c r="AB71" i="455"/>
  <c r="N71" i="455"/>
  <c r="O71" i="455" s="1"/>
  <c r="AC71" i="455"/>
  <c r="AA73" i="466"/>
  <c r="N72" i="466"/>
  <c r="O72" i="466" s="1"/>
  <c r="AB72" i="466"/>
  <c r="L72" i="466"/>
  <c r="M72" i="466" s="1"/>
  <c r="AC72" i="466"/>
  <c r="U69" i="453"/>
  <c r="T70" i="453"/>
  <c r="W69" i="453"/>
  <c r="T71" i="468"/>
  <c r="U70" i="468"/>
  <c r="W70" i="468"/>
  <c r="T69" i="469"/>
  <c r="U68" i="469"/>
  <c r="W68" i="469"/>
  <c r="AA72" i="456"/>
  <c r="L71" i="456"/>
  <c r="M71" i="456" s="1"/>
  <c r="AB71" i="456"/>
  <c r="N71" i="456"/>
  <c r="O71" i="456" s="1"/>
  <c r="AC71" i="456"/>
  <c r="AB72" i="451"/>
  <c r="L72" i="451"/>
  <c r="M72" i="451" s="1"/>
  <c r="N72" i="451"/>
  <c r="O72" i="451" s="1"/>
  <c r="AA73" i="451"/>
  <c r="AC72" i="451"/>
  <c r="U69" i="448"/>
  <c r="T70" i="448"/>
  <c r="W69" i="448"/>
  <c r="N73" i="446"/>
  <c r="O73" i="446" s="1"/>
  <c r="L73" i="446"/>
  <c r="M73" i="446" s="1"/>
  <c r="AA74" i="446"/>
  <c r="AB73" i="446"/>
  <c r="AC73" i="446"/>
  <c r="N72" i="447"/>
  <c r="O72" i="447" s="1"/>
  <c r="AA73" i="447"/>
  <c r="AB72" i="447"/>
  <c r="L72" i="447"/>
  <c r="M72" i="447" s="1"/>
  <c r="AC72" i="447"/>
  <c r="T69" i="449"/>
  <c r="U68" i="449"/>
  <c r="W68" i="449"/>
  <c r="N72" i="445"/>
  <c r="O72" i="445" s="1"/>
  <c r="AB72" i="445"/>
  <c r="L72" i="445"/>
  <c r="M72" i="445" s="1"/>
  <c r="AA73" i="445"/>
  <c r="AC72" i="445"/>
  <c r="AB72" i="441"/>
  <c r="L72" i="441"/>
  <c r="M72" i="441" s="1"/>
  <c r="N72" i="441"/>
  <c r="O72" i="441" s="1"/>
  <c r="AA73" i="441"/>
  <c r="AC72" i="441"/>
  <c r="T70" i="444"/>
  <c r="U69" i="444"/>
  <c r="W69" i="444"/>
  <c r="AB72" i="442"/>
  <c r="N72" i="442"/>
  <c r="O72" i="442" s="1"/>
  <c r="L72" i="442"/>
  <c r="M72" i="442" s="1"/>
  <c r="AA73" i="442"/>
  <c r="AC72" i="442"/>
  <c r="U71" i="443"/>
  <c r="T72" i="443"/>
  <c r="W71" i="443"/>
  <c r="AB72" i="440"/>
  <c r="L72" i="440"/>
  <c r="M72" i="440" s="1"/>
  <c r="N72" i="440"/>
  <c r="O72" i="440" s="1"/>
  <c r="AA73" i="440"/>
  <c r="AC72" i="440"/>
  <c r="T70" i="438"/>
  <c r="U69" i="438"/>
  <c r="W69" i="438"/>
  <c r="AB72" i="437"/>
  <c r="L72" i="437"/>
  <c r="M72" i="437" s="1"/>
  <c r="N72" i="437"/>
  <c r="O72" i="437" s="1"/>
  <c r="AA73" i="437"/>
  <c r="AC72" i="437"/>
  <c r="AA73" i="435"/>
  <c r="AB72" i="435"/>
  <c r="L72" i="435"/>
  <c r="M72" i="435" s="1"/>
  <c r="N72" i="435"/>
  <c r="O72" i="435" s="1"/>
  <c r="AC72" i="435"/>
  <c r="U70" i="439"/>
  <c r="T71" i="439"/>
  <c r="W70" i="439"/>
  <c r="N71" i="436"/>
  <c r="O71" i="436" s="1"/>
  <c r="AA72" i="436"/>
  <c r="AB71" i="436"/>
  <c r="L71" i="436"/>
  <c r="M71" i="436" s="1"/>
  <c r="AC71" i="436"/>
  <c r="N71" i="430"/>
  <c r="O71" i="430" s="1"/>
  <c r="AA72" i="430"/>
  <c r="L71" i="430"/>
  <c r="M71" i="430" s="1"/>
  <c r="AB71" i="430"/>
  <c r="AC71" i="430"/>
  <c r="N71" i="432"/>
  <c r="O71" i="432" s="1"/>
  <c r="AA72" i="432"/>
  <c r="AB71" i="432"/>
  <c r="L71" i="432"/>
  <c r="M71" i="432" s="1"/>
  <c r="AC71" i="432"/>
  <c r="AB71" i="431"/>
  <c r="L71" i="431"/>
  <c r="M71" i="431" s="1"/>
  <c r="N71" i="431"/>
  <c r="O71" i="431" s="1"/>
  <c r="AA72" i="431"/>
  <c r="AC71" i="431"/>
  <c r="T92" i="434"/>
  <c r="U91" i="434"/>
  <c r="W91" i="434"/>
  <c r="U69" i="433"/>
  <c r="T70" i="433"/>
  <c r="W69" i="433"/>
  <c r="U87" i="299"/>
  <c r="T88" i="299"/>
  <c r="W87" i="299"/>
  <c r="L69" i="298"/>
  <c r="M69" i="298" s="1"/>
  <c r="AC69" i="298"/>
  <c r="AB69" i="298"/>
  <c r="N69" i="298"/>
  <c r="O69" i="298" s="1"/>
  <c r="AA70" i="298"/>
  <c r="L69" i="297"/>
  <c r="M69" i="297" s="1"/>
  <c r="N69" i="297"/>
  <c r="O69" i="297" s="1"/>
  <c r="AC69" i="297"/>
  <c r="AB69" i="297"/>
  <c r="AA70" i="297"/>
  <c r="T67" i="59"/>
  <c r="U66" i="59"/>
  <c r="W66" i="59"/>
  <c r="AB64" i="3"/>
  <c r="AC64" i="3"/>
  <c r="L64" i="3"/>
  <c r="M64" i="3" s="1"/>
  <c r="N64" i="3"/>
  <c r="O64" i="3" s="1"/>
  <c r="AA65" i="3"/>
  <c r="X28" i="459"/>
  <c r="X70" i="434"/>
  <c r="X74" i="299"/>
  <c r="AA73" i="467" l="1"/>
  <c r="AC72" i="467"/>
  <c r="N72" i="467"/>
  <c r="O72" i="467" s="1"/>
  <c r="AB72" i="467"/>
  <c r="L72" i="467"/>
  <c r="M72" i="467" s="1"/>
  <c r="T71" i="463"/>
  <c r="U70" i="463"/>
  <c r="W70" i="463"/>
  <c r="U134" i="459"/>
  <c r="T135" i="459"/>
  <c r="W134" i="459"/>
  <c r="T70" i="469"/>
  <c r="U69" i="469"/>
  <c r="W69" i="469"/>
  <c r="U70" i="458"/>
  <c r="T71" i="458"/>
  <c r="W70" i="458"/>
  <c r="AA74" i="451"/>
  <c r="L73" i="451"/>
  <c r="M73" i="451" s="1"/>
  <c r="AB73" i="451"/>
  <c r="N73" i="451"/>
  <c r="O73" i="451" s="1"/>
  <c r="AC73" i="451"/>
  <c r="AB72" i="456"/>
  <c r="L72" i="456"/>
  <c r="M72" i="456" s="1"/>
  <c r="N72" i="456"/>
  <c r="O72" i="456" s="1"/>
  <c r="AA73" i="456"/>
  <c r="AC72" i="456"/>
  <c r="U70" i="453"/>
  <c r="T71" i="453"/>
  <c r="W70" i="453"/>
  <c r="AB74" i="460"/>
  <c r="AA75" i="460"/>
  <c r="L74" i="460"/>
  <c r="M74" i="460" s="1"/>
  <c r="N74" i="460"/>
  <c r="O74" i="460" s="1"/>
  <c r="AC74" i="460"/>
  <c r="U69" i="454"/>
  <c r="T70" i="454"/>
  <c r="W69" i="454"/>
  <c r="N72" i="461"/>
  <c r="O72" i="461" s="1"/>
  <c r="AA73" i="461"/>
  <c r="AB72" i="461"/>
  <c r="L72" i="461"/>
  <c r="M72" i="461" s="1"/>
  <c r="AC72" i="461"/>
  <c r="T72" i="468"/>
  <c r="U71" i="468"/>
  <c r="W71" i="468"/>
  <c r="N73" i="466"/>
  <c r="O73" i="466" s="1"/>
  <c r="AB73" i="466"/>
  <c r="L73" i="466"/>
  <c r="M73" i="466" s="1"/>
  <c r="AA74" i="466"/>
  <c r="AC73" i="466"/>
  <c r="N72" i="455"/>
  <c r="O72" i="455" s="1"/>
  <c r="AB72" i="455"/>
  <c r="L72" i="455"/>
  <c r="M72" i="455" s="1"/>
  <c r="AA73" i="455"/>
  <c r="AC72" i="455"/>
  <c r="N72" i="462"/>
  <c r="O72" i="462" s="1"/>
  <c r="AB72" i="462"/>
  <c r="L72" i="462"/>
  <c r="M72" i="462" s="1"/>
  <c r="AA73" i="462"/>
  <c r="AC72" i="462"/>
  <c r="AA74" i="452"/>
  <c r="L73" i="452"/>
  <c r="M73" i="452" s="1"/>
  <c r="AB73" i="452"/>
  <c r="N73" i="452"/>
  <c r="O73" i="452" s="1"/>
  <c r="AC73" i="452"/>
  <c r="U69" i="464"/>
  <c r="T70" i="464"/>
  <c r="W69" i="464"/>
  <c r="N73" i="457"/>
  <c r="O73" i="457" s="1"/>
  <c r="AB73" i="457"/>
  <c r="L73" i="457"/>
  <c r="M73" i="457" s="1"/>
  <c r="AA74" i="457"/>
  <c r="AC73" i="457"/>
  <c r="AA74" i="450"/>
  <c r="L73" i="450"/>
  <c r="M73" i="450" s="1"/>
  <c r="AB73" i="450"/>
  <c r="N73" i="450"/>
  <c r="O73" i="450" s="1"/>
  <c r="AC73" i="450"/>
  <c r="AB74" i="465"/>
  <c r="L74" i="465"/>
  <c r="M74" i="465" s="1"/>
  <c r="N74" i="465"/>
  <c r="O74" i="465" s="1"/>
  <c r="AA75" i="465"/>
  <c r="AC74" i="465"/>
  <c r="AB74" i="446"/>
  <c r="L74" i="446"/>
  <c r="M74" i="446" s="1"/>
  <c r="N74" i="446"/>
  <c r="O74" i="446" s="1"/>
  <c r="AA75" i="446"/>
  <c r="AC74" i="446"/>
  <c r="T70" i="449"/>
  <c r="U69" i="449"/>
  <c r="W69" i="449"/>
  <c r="T71" i="448"/>
  <c r="U70" i="448"/>
  <c r="W70" i="448"/>
  <c r="AB73" i="445"/>
  <c r="L73" i="445"/>
  <c r="M73" i="445" s="1"/>
  <c r="N73" i="445"/>
  <c r="O73" i="445" s="1"/>
  <c r="AA74" i="445"/>
  <c r="AC73" i="445"/>
  <c r="N73" i="447"/>
  <c r="O73" i="447" s="1"/>
  <c r="AA74" i="447"/>
  <c r="AB73" i="447"/>
  <c r="L73" i="447"/>
  <c r="M73" i="447" s="1"/>
  <c r="AC73" i="447"/>
  <c r="N73" i="440"/>
  <c r="O73" i="440" s="1"/>
  <c r="AB73" i="440"/>
  <c r="L73" i="440"/>
  <c r="M73" i="440" s="1"/>
  <c r="AA74" i="440"/>
  <c r="AC73" i="440"/>
  <c r="AB73" i="442"/>
  <c r="L73" i="442"/>
  <c r="M73" i="442" s="1"/>
  <c r="N73" i="442"/>
  <c r="O73" i="442" s="1"/>
  <c r="AA74" i="442"/>
  <c r="AC73" i="442"/>
  <c r="AA74" i="441"/>
  <c r="AB73" i="441"/>
  <c r="L73" i="441"/>
  <c r="M73" i="441" s="1"/>
  <c r="N73" i="441"/>
  <c r="O73" i="441" s="1"/>
  <c r="AC73" i="441"/>
  <c r="U72" i="443"/>
  <c r="T73" i="443"/>
  <c r="W72" i="443"/>
  <c r="T71" i="444"/>
  <c r="U70" i="444"/>
  <c r="W70" i="444"/>
  <c r="N72" i="436"/>
  <c r="O72" i="436" s="1"/>
  <c r="AB72" i="436"/>
  <c r="L72" i="436"/>
  <c r="M72" i="436" s="1"/>
  <c r="AA73" i="436"/>
  <c r="AC72" i="436"/>
  <c r="U71" i="439"/>
  <c r="T72" i="439"/>
  <c r="W71" i="439"/>
  <c r="AB73" i="437"/>
  <c r="L73" i="437"/>
  <c r="M73" i="437" s="1"/>
  <c r="N73" i="437"/>
  <c r="O73" i="437" s="1"/>
  <c r="AA74" i="437"/>
  <c r="AC73" i="437"/>
  <c r="N73" i="435"/>
  <c r="O73" i="435" s="1"/>
  <c r="AB73" i="435"/>
  <c r="AA74" i="435"/>
  <c r="L73" i="435"/>
  <c r="M73" i="435" s="1"/>
  <c r="AC73" i="435"/>
  <c r="T71" i="438"/>
  <c r="U70" i="438"/>
  <c r="W70" i="438"/>
  <c r="U70" i="433"/>
  <c r="T71" i="433"/>
  <c r="W70" i="433"/>
  <c r="T93" i="434"/>
  <c r="U92" i="434"/>
  <c r="W92" i="434"/>
  <c r="N72" i="432"/>
  <c r="O72" i="432" s="1"/>
  <c r="AA73" i="432"/>
  <c r="AB72" i="432"/>
  <c r="L72" i="432"/>
  <c r="M72" i="432" s="1"/>
  <c r="AC72" i="432"/>
  <c r="N72" i="431"/>
  <c r="O72" i="431" s="1"/>
  <c r="AA73" i="431"/>
  <c r="L72" i="431"/>
  <c r="M72" i="431" s="1"/>
  <c r="AB72" i="431"/>
  <c r="AC72" i="431"/>
  <c r="N72" i="430"/>
  <c r="O72" i="430" s="1"/>
  <c r="AB72" i="430"/>
  <c r="L72" i="430"/>
  <c r="M72" i="430" s="1"/>
  <c r="AA73" i="430"/>
  <c r="AC72" i="430"/>
  <c r="T89" i="299"/>
  <c r="U88" i="299"/>
  <c r="W88" i="299"/>
  <c r="L70" i="298"/>
  <c r="M70" i="298" s="1"/>
  <c r="AA71" i="298"/>
  <c r="AB70" i="298"/>
  <c r="N70" i="298"/>
  <c r="O70" i="298" s="1"/>
  <c r="AC70" i="298"/>
  <c r="AA71" i="297"/>
  <c r="AB70" i="297"/>
  <c r="L70" i="297"/>
  <c r="M70" i="297" s="1"/>
  <c r="AC70" i="297"/>
  <c r="N70" i="297"/>
  <c r="O70" i="297" s="1"/>
  <c r="T68" i="59"/>
  <c r="U67" i="59"/>
  <c r="W67" i="59"/>
  <c r="L65" i="3"/>
  <c r="M65" i="3" s="1"/>
  <c r="N65" i="3"/>
  <c r="O65" i="3" s="1"/>
  <c r="AC65" i="3"/>
  <c r="AA66" i="3"/>
  <c r="AB65" i="3"/>
  <c r="X73" i="299"/>
  <c r="X27" i="459"/>
  <c r="X69" i="434"/>
  <c r="AA74" i="467" l="1"/>
  <c r="AB73" i="467"/>
  <c r="AC73" i="467"/>
  <c r="L73" i="467"/>
  <c r="M73" i="467" s="1"/>
  <c r="N73" i="467"/>
  <c r="O73" i="467" s="1"/>
  <c r="T72" i="463"/>
  <c r="U71" i="463"/>
  <c r="W71" i="463"/>
  <c r="U70" i="464"/>
  <c r="T71" i="464"/>
  <c r="W70" i="464"/>
  <c r="U70" i="454"/>
  <c r="T71" i="454"/>
  <c r="W70" i="454"/>
  <c r="U71" i="458"/>
  <c r="T72" i="458"/>
  <c r="W71" i="458"/>
  <c r="T71" i="469"/>
  <c r="U70" i="469"/>
  <c r="W70" i="469"/>
  <c r="L75" i="465"/>
  <c r="M75" i="465" s="1"/>
  <c r="N75" i="465"/>
  <c r="O75" i="465" s="1"/>
  <c r="AB75" i="465"/>
  <c r="AA76" i="465"/>
  <c r="AC75" i="465"/>
  <c r="AB74" i="450"/>
  <c r="L74" i="450"/>
  <c r="M74" i="450" s="1"/>
  <c r="N74" i="450"/>
  <c r="O74" i="450" s="1"/>
  <c r="AA75" i="450"/>
  <c r="AC74" i="450"/>
  <c r="N73" i="462"/>
  <c r="O73" i="462" s="1"/>
  <c r="AA74" i="462"/>
  <c r="L73" i="462"/>
  <c r="M73" i="462" s="1"/>
  <c r="AB73" i="462"/>
  <c r="AC73" i="462"/>
  <c r="T73" i="468"/>
  <c r="U72" i="468"/>
  <c r="W72" i="468"/>
  <c r="AB73" i="461"/>
  <c r="L73" i="461"/>
  <c r="M73" i="461" s="1"/>
  <c r="N73" i="461"/>
  <c r="O73" i="461" s="1"/>
  <c r="AA74" i="461"/>
  <c r="AC73" i="461"/>
  <c r="AB75" i="460"/>
  <c r="L75" i="460"/>
  <c r="M75" i="460" s="1"/>
  <c r="N75" i="460"/>
  <c r="O75" i="460" s="1"/>
  <c r="AA76" i="460"/>
  <c r="AC75" i="460"/>
  <c r="AA74" i="455"/>
  <c r="L73" i="455"/>
  <c r="M73" i="455" s="1"/>
  <c r="AB73" i="455"/>
  <c r="N73" i="455"/>
  <c r="O73" i="455" s="1"/>
  <c r="AC73" i="455"/>
  <c r="AA74" i="456"/>
  <c r="L73" i="456"/>
  <c r="M73" i="456" s="1"/>
  <c r="AB73" i="456"/>
  <c r="N73" i="456"/>
  <c r="O73" i="456" s="1"/>
  <c r="AC73" i="456"/>
  <c r="N74" i="451"/>
  <c r="O74" i="451" s="1"/>
  <c r="AB74" i="451"/>
  <c r="L74" i="451"/>
  <c r="M74" i="451" s="1"/>
  <c r="AA75" i="451"/>
  <c r="AC74" i="451"/>
  <c r="U135" i="459"/>
  <c r="T136" i="459"/>
  <c r="W135" i="459"/>
  <c r="N74" i="457"/>
  <c r="O74" i="457" s="1"/>
  <c r="AB74" i="457"/>
  <c r="L74" i="457"/>
  <c r="M74" i="457" s="1"/>
  <c r="AA75" i="457"/>
  <c r="AC74" i="457"/>
  <c r="AB74" i="452"/>
  <c r="L74" i="452"/>
  <c r="M74" i="452" s="1"/>
  <c r="N74" i="452"/>
  <c r="O74" i="452" s="1"/>
  <c r="AA75" i="452"/>
  <c r="AC74" i="452"/>
  <c r="AA75" i="466"/>
  <c r="L74" i="466"/>
  <c r="M74" i="466" s="1"/>
  <c r="AB74" i="466"/>
  <c r="N74" i="466"/>
  <c r="O74" i="466" s="1"/>
  <c r="AC74" i="466"/>
  <c r="U71" i="453"/>
  <c r="T72" i="453"/>
  <c r="W71" i="453"/>
  <c r="AB74" i="447"/>
  <c r="L74" i="447"/>
  <c r="M74" i="447" s="1"/>
  <c r="N74" i="447"/>
  <c r="O74" i="447" s="1"/>
  <c r="AA75" i="447"/>
  <c r="AC74" i="447"/>
  <c r="T71" i="449"/>
  <c r="U70" i="449"/>
  <c r="W70" i="449"/>
  <c r="AA76" i="446"/>
  <c r="AB75" i="446"/>
  <c r="L75" i="446"/>
  <c r="M75" i="446" s="1"/>
  <c r="N75" i="446"/>
  <c r="O75" i="446" s="1"/>
  <c r="AC75" i="446"/>
  <c r="AA75" i="445"/>
  <c r="AB74" i="445"/>
  <c r="L74" i="445"/>
  <c r="M74" i="445" s="1"/>
  <c r="N74" i="445"/>
  <c r="O74" i="445" s="1"/>
  <c r="AC74" i="445"/>
  <c r="U71" i="448"/>
  <c r="T72" i="448"/>
  <c r="W71" i="448"/>
  <c r="N74" i="440"/>
  <c r="O74" i="440" s="1"/>
  <c r="AB74" i="440"/>
  <c r="L74" i="440"/>
  <c r="M74" i="440" s="1"/>
  <c r="AA75" i="440"/>
  <c r="AC74" i="440"/>
  <c r="T72" i="444"/>
  <c r="U71" i="444"/>
  <c r="W71" i="444"/>
  <c r="N74" i="441"/>
  <c r="O74" i="441" s="1"/>
  <c r="AA75" i="441"/>
  <c r="AB74" i="441"/>
  <c r="L74" i="441"/>
  <c r="M74" i="441" s="1"/>
  <c r="AC74" i="441"/>
  <c r="U73" i="443"/>
  <c r="T74" i="443"/>
  <c r="W73" i="443"/>
  <c r="L74" i="442"/>
  <c r="M74" i="442" s="1"/>
  <c r="AA75" i="442"/>
  <c r="N74" i="442"/>
  <c r="O74" i="442" s="1"/>
  <c r="AB74" i="442"/>
  <c r="AC74" i="442"/>
  <c r="N74" i="435"/>
  <c r="O74" i="435" s="1"/>
  <c r="AB74" i="435"/>
  <c r="L74" i="435"/>
  <c r="M74" i="435" s="1"/>
  <c r="AA75" i="435"/>
  <c r="AC74" i="435"/>
  <c r="N74" i="437"/>
  <c r="O74" i="437" s="1"/>
  <c r="AA75" i="437"/>
  <c r="AB74" i="437"/>
  <c r="L74" i="437"/>
  <c r="M74" i="437" s="1"/>
  <c r="AC74" i="437"/>
  <c r="AB73" i="436"/>
  <c r="L73" i="436"/>
  <c r="M73" i="436" s="1"/>
  <c r="N73" i="436"/>
  <c r="O73" i="436" s="1"/>
  <c r="AA74" i="436"/>
  <c r="AC73" i="436"/>
  <c r="T72" i="438"/>
  <c r="U71" i="438"/>
  <c r="W71" i="438"/>
  <c r="U72" i="439"/>
  <c r="T73" i="439"/>
  <c r="W72" i="439"/>
  <c r="N73" i="430"/>
  <c r="O73" i="430" s="1"/>
  <c r="AA74" i="430"/>
  <c r="L73" i="430"/>
  <c r="M73" i="430" s="1"/>
  <c r="AB73" i="430"/>
  <c r="AC73" i="430"/>
  <c r="AB73" i="432"/>
  <c r="L73" i="432"/>
  <c r="M73" i="432" s="1"/>
  <c r="N73" i="432"/>
  <c r="O73" i="432" s="1"/>
  <c r="AA74" i="432"/>
  <c r="AC73" i="432"/>
  <c r="U93" i="434"/>
  <c r="T94" i="434"/>
  <c r="W93" i="434"/>
  <c r="U71" i="433"/>
  <c r="T72" i="433"/>
  <c r="W71" i="433"/>
  <c r="N73" i="431"/>
  <c r="O73" i="431" s="1"/>
  <c r="AB73" i="431"/>
  <c r="L73" i="431"/>
  <c r="M73" i="431" s="1"/>
  <c r="AA74" i="431"/>
  <c r="AC73" i="431"/>
  <c r="T90" i="299"/>
  <c r="U89" i="299"/>
  <c r="W89" i="299"/>
  <c r="L71" i="298"/>
  <c r="M71" i="298" s="1"/>
  <c r="AA72" i="298"/>
  <c r="N71" i="298"/>
  <c r="O71" i="298" s="1"/>
  <c r="AC71" i="298"/>
  <c r="AB71" i="298"/>
  <c r="N71" i="297"/>
  <c r="O71" i="297" s="1"/>
  <c r="AB71" i="297"/>
  <c r="AC71" i="297"/>
  <c r="AA72" i="297"/>
  <c r="L71" i="297"/>
  <c r="M71" i="297" s="1"/>
  <c r="T69" i="59"/>
  <c r="U68" i="59"/>
  <c r="W68" i="59"/>
  <c r="N66" i="3"/>
  <c r="O66" i="3" s="1"/>
  <c r="AA67" i="3"/>
  <c r="AC66" i="3"/>
  <c r="AB66" i="3"/>
  <c r="L66" i="3"/>
  <c r="M66" i="3" s="1"/>
  <c r="X68" i="434"/>
  <c r="X72" i="299"/>
  <c r="X26" i="459"/>
  <c r="N74" i="467" l="1"/>
  <c r="O74" i="467" s="1"/>
  <c r="L74" i="467"/>
  <c r="M74" i="467" s="1"/>
  <c r="AA75" i="467"/>
  <c r="AB74" i="467"/>
  <c r="AC74" i="467"/>
  <c r="T73" i="463"/>
  <c r="U72" i="463"/>
  <c r="W72" i="463"/>
  <c r="T137" i="459"/>
  <c r="U136" i="459"/>
  <c r="W136" i="459"/>
  <c r="AB74" i="455"/>
  <c r="L74" i="455"/>
  <c r="M74" i="455" s="1"/>
  <c r="N74" i="455"/>
  <c r="O74" i="455" s="1"/>
  <c r="AA75" i="455"/>
  <c r="AC74" i="455"/>
  <c r="AA76" i="450"/>
  <c r="L75" i="450"/>
  <c r="M75" i="450" s="1"/>
  <c r="AB75" i="450"/>
  <c r="N75" i="450"/>
  <c r="O75" i="450" s="1"/>
  <c r="AC75" i="450"/>
  <c r="U72" i="453"/>
  <c r="T73" i="453"/>
  <c r="W72" i="453"/>
  <c r="AA76" i="452"/>
  <c r="L75" i="452"/>
  <c r="M75" i="452" s="1"/>
  <c r="AB75" i="452"/>
  <c r="N75" i="452"/>
  <c r="O75" i="452" s="1"/>
  <c r="AC75" i="452"/>
  <c r="T74" i="468"/>
  <c r="U73" i="468"/>
  <c r="W73" i="468"/>
  <c r="AB74" i="462"/>
  <c r="L74" i="462"/>
  <c r="M74" i="462" s="1"/>
  <c r="N74" i="462"/>
  <c r="O74" i="462" s="1"/>
  <c r="AA75" i="462"/>
  <c r="AC74" i="462"/>
  <c r="N76" i="465"/>
  <c r="O76" i="465" s="1"/>
  <c r="AB76" i="465"/>
  <c r="L76" i="465"/>
  <c r="M76" i="465" s="1"/>
  <c r="AA77" i="465"/>
  <c r="AC76" i="465"/>
  <c r="U72" i="458"/>
  <c r="T73" i="458"/>
  <c r="W72" i="458"/>
  <c r="AB76" i="460"/>
  <c r="AA77" i="460"/>
  <c r="L76" i="460"/>
  <c r="M76" i="460" s="1"/>
  <c r="N76" i="460"/>
  <c r="O76" i="460" s="1"/>
  <c r="AC76" i="460"/>
  <c r="U71" i="464"/>
  <c r="T72" i="464"/>
  <c r="W71" i="464"/>
  <c r="AB75" i="466"/>
  <c r="L75" i="466"/>
  <c r="M75" i="466" s="1"/>
  <c r="N75" i="466"/>
  <c r="O75" i="466" s="1"/>
  <c r="AA76" i="466"/>
  <c r="AC75" i="466"/>
  <c r="AB75" i="457"/>
  <c r="L75" i="457"/>
  <c r="M75" i="457" s="1"/>
  <c r="N75" i="457"/>
  <c r="O75" i="457" s="1"/>
  <c r="AA76" i="457"/>
  <c r="AC75" i="457"/>
  <c r="AA76" i="451"/>
  <c r="L75" i="451"/>
  <c r="M75" i="451" s="1"/>
  <c r="AB75" i="451"/>
  <c r="N75" i="451"/>
  <c r="O75" i="451" s="1"/>
  <c r="AC75" i="451"/>
  <c r="N74" i="456"/>
  <c r="O74" i="456" s="1"/>
  <c r="AB74" i="456"/>
  <c r="L74" i="456"/>
  <c r="M74" i="456" s="1"/>
  <c r="AA75" i="456"/>
  <c r="AC74" i="456"/>
  <c r="N74" i="461"/>
  <c r="O74" i="461" s="1"/>
  <c r="AB74" i="461"/>
  <c r="L74" i="461"/>
  <c r="M74" i="461" s="1"/>
  <c r="AA75" i="461"/>
  <c r="AC74" i="461"/>
  <c r="T72" i="469"/>
  <c r="U71" i="469"/>
  <c r="W71" i="469"/>
  <c r="U71" i="454"/>
  <c r="T72" i="454"/>
  <c r="W71" i="454"/>
  <c r="T72" i="449"/>
  <c r="U71" i="449"/>
  <c r="W71" i="449"/>
  <c r="T73" i="448"/>
  <c r="U72" i="448"/>
  <c r="W72" i="448"/>
  <c r="AB75" i="447"/>
  <c r="L75" i="447"/>
  <c r="M75" i="447" s="1"/>
  <c r="N75" i="447"/>
  <c r="O75" i="447" s="1"/>
  <c r="AA76" i="447"/>
  <c r="AC75" i="447"/>
  <c r="N75" i="445"/>
  <c r="O75" i="445" s="1"/>
  <c r="AA76" i="445"/>
  <c r="AB75" i="445"/>
  <c r="L75" i="445"/>
  <c r="M75" i="445" s="1"/>
  <c r="AC75" i="445"/>
  <c r="N76" i="446"/>
  <c r="O76" i="446" s="1"/>
  <c r="L76" i="446"/>
  <c r="M76" i="446" s="1"/>
  <c r="AB76" i="446"/>
  <c r="AA77" i="446"/>
  <c r="AC76" i="446"/>
  <c r="AB75" i="440"/>
  <c r="L75" i="440"/>
  <c r="M75" i="440" s="1"/>
  <c r="N75" i="440"/>
  <c r="O75" i="440" s="1"/>
  <c r="AA76" i="440"/>
  <c r="AC75" i="440"/>
  <c r="U74" i="443"/>
  <c r="T75" i="443"/>
  <c r="W74" i="443"/>
  <c r="N75" i="442"/>
  <c r="O75" i="442" s="1"/>
  <c r="AB75" i="442"/>
  <c r="L75" i="442"/>
  <c r="M75" i="442" s="1"/>
  <c r="AA76" i="442"/>
  <c r="AC75" i="442"/>
  <c r="N75" i="441"/>
  <c r="O75" i="441" s="1"/>
  <c r="AB75" i="441"/>
  <c r="L75" i="441"/>
  <c r="M75" i="441" s="1"/>
  <c r="AA76" i="441"/>
  <c r="AC75" i="441"/>
  <c r="T73" i="444"/>
  <c r="U72" i="444"/>
  <c r="W72" i="444"/>
  <c r="AA75" i="436"/>
  <c r="AB74" i="436"/>
  <c r="L74" i="436"/>
  <c r="M74" i="436" s="1"/>
  <c r="N74" i="436"/>
  <c r="O74" i="436" s="1"/>
  <c r="AC74" i="436"/>
  <c r="U73" i="439"/>
  <c r="T74" i="439"/>
  <c r="W73" i="439"/>
  <c r="T73" i="438"/>
  <c r="U72" i="438"/>
  <c r="W72" i="438"/>
  <c r="AB75" i="435"/>
  <c r="L75" i="435"/>
  <c r="M75" i="435" s="1"/>
  <c r="N75" i="435"/>
  <c r="O75" i="435" s="1"/>
  <c r="AA76" i="435"/>
  <c r="AC75" i="435"/>
  <c r="N75" i="437"/>
  <c r="O75" i="437" s="1"/>
  <c r="AB75" i="437"/>
  <c r="L75" i="437"/>
  <c r="M75" i="437" s="1"/>
  <c r="AA76" i="437"/>
  <c r="AC75" i="437"/>
  <c r="U94" i="434"/>
  <c r="T95" i="434"/>
  <c r="W94" i="434"/>
  <c r="U72" i="433"/>
  <c r="T73" i="433"/>
  <c r="W72" i="433"/>
  <c r="N74" i="431"/>
  <c r="O74" i="431" s="1"/>
  <c r="AB74" i="431"/>
  <c r="L74" i="431"/>
  <c r="M74" i="431" s="1"/>
  <c r="AA75" i="431"/>
  <c r="AC74" i="431"/>
  <c r="AB74" i="430"/>
  <c r="L74" i="430"/>
  <c r="M74" i="430" s="1"/>
  <c r="N74" i="430"/>
  <c r="O74" i="430" s="1"/>
  <c r="AA75" i="430"/>
  <c r="AC74" i="430"/>
  <c r="AB74" i="432"/>
  <c r="L74" i="432"/>
  <c r="M74" i="432" s="1"/>
  <c r="N74" i="432"/>
  <c r="O74" i="432" s="1"/>
  <c r="AA75" i="432"/>
  <c r="AC74" i="432"/>
  <c r="U90" i="299"/>
  <c r="T91" i="299"/>
  <c r="W90" i="299"/>
  <c r="L72" i="298"/>
  <c r="M72" i="298" s="1"/>
  <c r="N72" i="298"/>
  <c r="O72" i="298" s="1"/>
  <c r="AA73" i="298"/>
  <c r="AC72" i="298"/>
  <c r="AB72" i="298"/>
  <c r="AA73" i="297"/>
  <c r="AB72" i="297"/>
  <c r="L72" i="297"/>
  <c r="M72" i="297" s="1"/>
  <c r="AC72" i="297"/>
  <c r="N72" i="297"/>
  <c r="O72" i="297" s="1"/>
  <c r="T70" i="59"/>
  <c r="U69" i="59"/>
  <c r="W69" i="59"/>
  <c r="L67" i="3"/>
  <c r="M67" i="3" s="1"/>
  <c r="AC67" i="3"/>
  <c r="AB67" i="3"/>
  <c r="N67" i="3"/>
  <c r="O67" i="3" s="1"/>
  <c r="AA68" i="3"/>
  <c r="X25" i="459"/>
  <c r="X71" i="299"/>
  <c r="X67" i="434"/>
  <c r="L75" i="467" l="1"/>
  <c r="M75" i="467" s="1"/>
  <c r="N75" i="467"/>
  <c r="O75" i="467" s="1"/>
  <c r="AA76" i="467"/>
  <c r="AC75" i="467"/>
  <c r="AB75" i="467"/>
  <c r="T74" i="463"/>
  <c r="U73" i="463"/>
  <c r="W73" i="463"/>
  <c r="U72" i="454"/>
  <c r="T73" i="454"/>
  <c r="W72" i="454"/>
  <c r="T73" i="469"/>
  <c r="U72" i="469"/>
  <c r="W72" i="469"/>
  <c r="U72" i="464"/>
  <c r="T73" i="464"/>
  <c r="W72" i="464"/>
  <c r="U73" i="453"/>
  <c r="T74" i="453"/>
  <c r="W73" i="453"/>
  <c r="AA76" i="455"/>
  <c r="L75" i="455"/>
  <c r="M75" i="455" s="1"/>
  <c r="AB75" i="455"/>
  <c r="N75" i="455"/>
  <c r="O75" i="455" s="1"/>
  <c r="AC75" i="455"/>
  <c r="AA76" i="456"/>
  <c r="L75" i="456"/>
  <c r="M75" i="456" s="1"/>
  <c r="AB75" i="456"/>
  <c r="N75" i="456"/>
  <c r="O75" i="456" s="1"/>
  <c r="AC75" i="456"/>
  <c r="AB76" i="451"/>
  <c r="L76" i="451"/>
  <c r="M76" i="451" s="1"/>
  <c r="N76" i="451"/>
  <c r="O76" i="451" s="1"/>
  <c r="AA77" i="451"/>
  <c r="AC76" i="451"/>
  <c r="L76" i="466"/>
  <c r="M76" i="466" s="1"/>
  <c r="AA77" i="466"/>
  <c r="AB76" i="466"/>
  <c r="N76" i="466"/>
  <c r="O76" i="466" s="1"/>
  <c r="AC76" i="466"/>
  <c r="U73" i="458"/>
  <c r="T74" i="458"/>
  <c r="W73" i="458"/>
  <c r="N75" i="462"/>
  <c r="O75" i="462" s="1"/>
  <c r="AA76" i="462"/>
  <c r="L75" i="462"/>
  <c r="M75" i="462" s="1"/>
  <c r="AB75" i="462"/>
  <c r="AC75" i="462"/>
  <c r="N76" i="457"/>
  <c r="O76" i="457" s="1"/>
  <c r="AA77" i="457"/>
  <c r="AB76" i="457"/>
  <c r="L76" i="457"/>
  <c r="M76" i="457" s="1"/>
  <c r="AC76" i="457"/>
  <c r="N77" i="460"/>
  <c r="O77" i="460" s="1"/>
  <c r="AB77" i="460"/>
  <c r="L77" i="460"/>
  <c r="M77" i="460" s="1"/>
  <c r="AA78" i="460"/>
  <c r="AC77" i="460"/>
  <c r="T75" i="468"/>
  <c r="U74" i="468"/>
  <c r="W74" i="468"/>
  <c r="N75" i="461"/>
  <c r="O75" i="461" s="1"/>
  <c r="AB75" i="461"/>
  <c r="L75" i="461"/>
  <c r="M75" i="461" s="1"/>
  <c r="AA76" i="461"/>
  <c r="AC75" i="461"/>
  <c r="AA78" i="465"/>
  <c r="AB77" i="465"/>
  <c r="N77" i="465"/>
  <c r="O77" i="465" s="1"/>
  <c r="L77" i="465"/>
  <c r="M77" i="465" s="1"/>
  <c r="AC77" i="465"/>
  <c r="N76" i="452"/>
  <c r="O76" i="452" s="1"/>
  <c r="AB76" i="452"/>
  <c r="L76" i="452"/>
  <c r="M76" i="452" s="1"/>
  <c r="AA77" i="452"/>
  <c r="AC76" i="452"/>
  <c r="N76" i="450"/>
  <c r="O76" i="450" s="1"/>
  <c r="AB76" i="450"/>
  <c r="L76" i="450"/>
  <c r="M76" i="450" s="1"/>
  <c r="AA77" i="450"/>
  <c r="AC76" i="450"/>
  <c r="T138" i="459"/>
  <c r="U137" i="459"/>
  <c r="W137" i="459"/>
  <c r="N77" i="446"/>
  <c r="O77" i="446" s="1"/>
  <c r="AA78" i="446"/>
  <c r="AB77" i="446"/>
  <c r="L77" i="446"/>
  <c r="M77" i="446" s="1"/>
  <c r="AC77" i="446"/>
  <c r="U73" i="448"/>
  <c r="T74" i="448"/>
  <c r="W73" i="448"/>
  <c r="N76" i="447"/>
  <c r="O76" i="447" s="1"/>
  <c r="AA77" i="447"/>
  <c r="AB76" i="447"/>
  <c r="L76" i="447"/>
  <c r="M76" i="447" s="1"/>
  <c r="AC76" i="447"/>
  <c r="N76" i="445"/>
  <c r="O76" i="445" s="1"/>
  <c r="AB76" i="445"/>
  <c r="L76" i="445"/>
  <c r="M76" i="445" s="1"/>
  <c r="AA77" i="445"/>
  <c r="AC76" i="445"/>
  <c r="T73" i="449"/>
  <c r="U72" i="449"/>
  <c r="W72" i="449"/>
  <c r="AB76" i="442"/>
  <c r="L76" i="442"/>
  <c r="M76" i="442" s="1"/>
  <c r="N76" i="442"/>
  <c r="O76" i="442" s="1"/>
  <c r="AA77" i="442"/>
  <c r="AC76" i="442"/>
  <c r="AB76" i="440"/>
  <c r="L76" i="440"/>
  <c r="M76" i="440" s="1"/>
  <c r="N76" i="440"/>
  <c r="O76" i="440" s="1"/>
  <c r="AC76" i="440"/>
  <c r="AA77" i="440"/>
  <c r="T74" i="444"/>
  <c r="U73" i="444"/>
  <c r="W73" i="444"/>
  <c r="U75" i="443"/>
  <c r="T76" i="443"/>
  <c r="W75" i="443"/>
  <c r="AB76" i="441"/>
  <c r="L76" i="441"/>
  <c r="M76" i="441" s="1"/>
  <c r="N76" i="441"/>
  <c r="O76" i="441" s="1"/>
  <c r="AA77" i="441"/>
  <c r="AC76" i="441"/>
  <c r="AB76" i="437"/>
  <c r="L76" i="437"/>
  <c r="M76" i="437" s="1"/>
  <c r="N76" i="437"/>
  <c r="O76" i="437" s="1"/>
  <c r="AA77" i="437"/>
  <c r="AC76" i="437"/>
  <c r="AA77" i="435"/>
  <c r="AB76" i="435"/>
  <c r="L76" i="435"/>
  <c r="M76" i="435" s="1"/>
  <c r="N76" i="435"/>
  <c r="O76" i="435" s="1"/>
  <c r="AC76" i="435"/>
  <c r="U74" i="439"/>
  <c r="T75" i="439"/>
  <c r="W74" i="439"/>
  <c r="T74" i="438"/>
  <c r="U73" i="438"/>
  <c r="W73" i="438"/>
  <c r="N75" i="436"/>
  <c r="O75" i="436" s="1"/>
  <c r="AA76" i="436"/>
  <c r="AB75" i="436"/>
  <c r="L75" i="436"/>
  <c r="M75" i="436" s="1"/>
  <c r="AC75" i="436"/>
  <c r="N75" i="432"/>
  <c r="O75" i="432" s="1"/>
  <c r="AA76" i="432"/>
  <c r="AB75" i="432"/>
  <c r="L75" i="432"/>
  <c r="M75" i="432" s="1"/>
  <c r="AC75" i="432"/>
  <c r="N75" i="430"/>
  <c r="O75" i="430" s="1"/>
  <c r="AA76" i="430"/>
  <c r="L75" i="430"/>
  <c r="M75" i="430" s="1"/>
  <c r="AB75" i="430"/>
  <c r="AC75" i="430"/>
  <c r="AB75" i="431"/>
  <c r="L75" i="431"/>
  <c r="M75" i="431" s="1"/>
  <c r="N75" i="431"/>
  <c r="O75" i="431" s="1"/>
  <c r="AA76" i="431"/>
  <c r="AC75" i="431"/>
  <c r="T96" i="434"/>
  <c r="U95" i="434"/>
  <c r="W95" i="434"/>
  <c r="U73" i="433"/>
  <c r="T74" i="433"/>
  <c r="W73" i="433"/>
  <c r="U91" i="299"/>
  <c r="T92" i="299"/>
  <c r="W91" i="299"/>
  <c r="L73" i="298"/>
  <c r="M73" i="298" s="1"/>
  <c r="AC73" i="298"/>
  <c r="N73" i="298"/>
  <c r="O73" i="298" s="1"/>
  <c r="AA74" i="298"/>
  <c r="AB73" i="298"/>
  <c r="L73" i="297"/>
  <c r="M73" i="297" s="1"/>
  <c r="N73" i="297"/>
  <c r="O73" i="297" s="1"/>
  <c r="AC73" i="297"/>
  <c r="AB73" i="297"/>
  <c r="AA74" i="297"/>
  <c r="T71" i="59"/>
  <c r="U70" i="59"/>
  <c r="W70" i="59"/>
  <c r="L68" i="3"/>
  <c r="M68" i="3" s="1"/>
  <c r="AA69" i="3"/>
  <c r="AB68" i="3"/>
  <c r="AC68" i="3"/>
  <c r="N68" i="3"/>
  <c r="O68" i="3" s="1"/>
  <c r="X24" i="459"/>
  <c r="X66" i="434"/>
  <c r="X70" i="299"/>
  <c r="AB76" i="467" l="1"/>
  <c r="AA77" i="467"/>
  <c r="L76" i="467"/>
  <c r="M76" i="467" s="1"/>
  <c r="N76" i="467"/>
  <c r="O76" i="467" s="1"/>
  <c r="AC76" i="467"/>
  <c r="T75" i="463"/>
  <c r="U74" i="463"/>
  <c r="W74" i="463"/>
  <c r="N77" i="457"/>
  <c r="O77" i="457" s="1"/>
  <c r="AB77" i="457"/>
  <c r="L77" i="457"/>
  <c r="M77" i="457" s="1"/>
  <c r="AA78" i="457"/>
  <c r="AC77" i="457"/>
  <c r="U74" i="458"/>
  <c r="T75" i="458"/>
  <c r="W74" i="458"/>
  <c r="AA78" i="451"/>
  <c r="L77" i="451"/>
  <c r="M77" i="451" s="1"/>
  <c r="AB77" i="451"/>
  <c r="N77" i="451"/>
  <c r="O77" i="451" s="1"/>
  <c r="AC77" i="451"/>
  <c r="AB76" i="456"/>
  <c r="L76" i="456"/>
  <c r="M76" i="456" s="1"/>
  <c r="N76" i="456"/>
  <c r="O76" i="456" s="1"/>
  <c r="AA77" i="456"/>
  <c r="AC76" i="456"/>
  <c r="U73" i="454"/>
  <c r="T74" i="454"/>
  <c r="W73" i="454"/>
  <c r="AB78" i="460"/>
  <c r="AA79" i="460"/>
  <c r="L78" i="460"/>
  <c r="M78" i="460" s="1"/>
  <c r="N78" i="460"/>
  <c r="O78" i="460" s="1"/>
  <c r="AC78" i="460"/>
  <c r="N76" i="462"/>
  <c r="O76" i="462" s="1"/>
  <c r="AB76" i="462"/>
  <c r="L76" i="462"/>
  <c r="M76" i="462" s="1"/>
  <c r="AA77" i="462"/>
  <c r="AC76" i="462"/>
  <c r="AA78" i="450"/>
  <c r="L77" i="450"/>
  <c r="M77" i="450" s="1"/>
  <c r="AB77" i="450"/>
  <c r="N77" i="450"/>
  <c r="O77" i="450" s="1"/>
  <c r="AC77" i="450"/>
  <c r="N76" i="461"/>
  <c r="O76" i="461" s="1"/>
  <c r="AA77" i="461"/>
  <c r="AB76" i="461"/>
  <c r="L76" i="461"/>
  <c r="M76" i="461" s="1"/>
  <c r="AC76" i="461"/>
  <c r="U73" i="464"/>
  <c r="T74" i="464"/>
  <c r="W73" i="464"/>
  <c r="T74" i="469"/>
  <c r="U73" i="469"/>
  <c r="W73" i="469"/>
  <c r="AA78" i="452"/>
  <c r="L77" i="452"/>
  <c r="M77" i="452" s="1"/>
  <c r="AB77" i="452"/>
  <c r="N77" i="452"/>
  <c r="O77" i="452" s="1"/>
  <c r="AC77" i="452"/>
  <c r="AB78" i="465"/>
  <c r="L78" i="465"/>
  <c r="M78" i="465" s="1"/>
  <c r="N78" i="465"/>
  <c r="O78" i="465" s="1"/>
  <c r="AA79" i="465"/>
  <c r="AC78" i="465"/>
  <c r="U74" i="453"/>
  <c r="T75" i="453"/>
  <c r="W74" i="453"/>
  <c r="T139" i="459"/>
  <c r="U138" i="459"/>
  <c r="W138" i="459"/>
  <c r="T76" i="468"/>
  <c r="U75" i="468"/>
  <c r="W75" i="468"/>
  <c r="N77" i="466"/>
  <c r="O77" i="466" s="1"/>
  <c r="AB77" i="466"/>
  <c r="L77" i="466"/>
  <c r="M77" i="466" s="1"/>
  <c r="AA78" i="466"/>
  <c r="AC77" i="466"/>
  <c r="N76" i="455"/>
  <c r="O76" i="455" s="1"/>
  <c r="AB76" i="455"/>
  <c r="L76" i="455"/>
  <c r="M76" i="455" s="1"/>
  <c r="AA77" i="455"/>
  <c r="AC76" i="455"/>
  <c r="AB78" i="446"/>
  <c r="L78" i="446"/>
  <c r="M78" i="446" s="1"/>
  <c r="N78" i="446"/>
  <c r="O78" i="446" s="1"/>
  <c r="AA79" i="446"/>
  <c r="AC78" i="446"/>
  <c r="N77" i="447"/>
  <c r="O77" i="447" s="1"/>
  <c r="AA78" i="447"/>
  <c r="AB77" i="447"/>
  <c r="L77" i="447"/>
  <c r="M77" i="447" s="1"/>
  <c r="AC77" i="447"/>
  <c r="T74" i="449"/>
  <c r="U73" i="449"/>
  <c r="W73" i="449"/>
  <c r="U74" i="448"/>
  <c r="T75" i="448"/>
  <c r="W74" i="448"/>
  <c r="AB77" i="445"/>
  <c r="L77" i="445"/>
  <c r="M77" i="445" s="1"/>
  <c r="N77" i="445"/>
  <c r="O77" i="445" s="1"/>
  <c r="AA78" i="445"/>
  <c r="AC77" i="445"/>
  <c r="AA78" i="441"/>
  <c r="AB77" i="441"/>
  <c r="L77" i="441"/>
  <c r="M77" i="441" s="1"/>
  <c r="N77" i="441"/>
  <c r="O77" i="441" s="1"/>
  <c r="AC77" i="441"/>
  <c r="AB77" i="442"/>
  <c r="L77" i="442"/>
  <c r="M77" i="442" s="1"/>
  <c r="N77" i="442"/>
  <c r="O77" i="442" s="1"/>
  <c r="AA78" i="442"/>
  <c r="AC77" i="442"/>
  <c r="U76" i="443"/>
  <c r="T77" i="443"/>
  <c r="W76" i="443"/>
  <c r="T75" i="444"/>
  <c r="U74" i="444"/>
  <c r="W74" i="444"/>
  <c r="N77" i="440"/>
  <c r="O77" i="440" s="1"/>
  <c r="AA78" i="440"/>
  <c r="AB77" i="440"/>
  <c r="L77" i="440"/>
  <c r="M77" i="440" s="1"/>
  <c r="AC77" i="440"/>
  <c r="N76" i="436"/>
  <c r="O76" i="436" s="1"/>
  <c r="AB76" i="436"/>
  <c r="L76" i="436"/>
  <c r="M76" i="436" s="1"/>
  <c r="AA77" i="436"/>
  <c r="AC76" i="436"/>
  <c r="U75" i="439"/>
  <c r="T76" i="439"/>
  <c r="W75" i="439"/>
  <c r="AB77" i="437"/>
  <c r="L77" i="437"/>
  <c r="M77" i="437" s="1"/>
  <c r="N77" i="437"/>
  <c r="O77" i="437" s="1"/>
  <c r="AA78" i="437"/>
  <c r="AC77" i="437"/>
  <c r="T75" i="438"/>
  <c r="U74" i="438"/>
  <c r="W74" i="438"/>
  <c r="N77" i="435"/>
  <c r="O77" i="435" s="1"/>
  <c r="AB77" i="435"/>
  <c r="AA78" i="435"/>
  <c r="L77" i="435"/>
  <c r="M77" i="435" s="1"/>
  <c r="AC77" i="435"/>
  <c r="U74" i="433"/>
  <c r="T75" i="433"/>
  <c r="W74" i="433"/>
  <c r="T97" i="434"/>
  <c r="U96" i="434"/>
  <c r="W96" i="434"/>
  <c r="N76" i="430"/>
  <c r="O76" i="430" s="1"/>
  <c r="AB76" i="430"/>
  <c r="L76" i="430"/>
  <c r="M76" i="430" s="1"/>
  <c r="AA77" i="430"/>
  <c r="AC76" i="430"/>
  <c r="N76" i="431"/>
  <c r="O76" i="431" s="1"/>
  <c r="AB76" i="431"/>
  <c r="AA77" i="431"/>
  <c r="L76" i="431"/>
  <c r="M76" i="431" s="1"/>
  <c r="AC76" i="431"/>
  <c r="N76" i="432"/>
  <c r="O76" i="432" s="1"/>
  <c r="AB76" i="432"/>
  <c r="L76" i="432"/>
  <c r="M76" i="432" s="1"/>
  <c r="AA77" i="432"/>
  <c r="AC76" i="432"/>
  <c r="T93" i="299"/>
  <c r="U92" i="299"/>
  <c r="W92" i="299"/>
  <c r="L74" i="298"/>
  <c r="M74" i="298" s="1"/>
  <c r="AC74" i="298"/>
  <c r="N74" i="298"/>
  <c r="O74" i="298" s="1"/>
  <c r="AA75" i="298"/>
  <c r="AB74" i="298"/>
  <c r="AA75" i="297"/>
  <c r="AB74" i="297"/>
  <c r="AC74" i="297"/>
  <c r="N74" i="297"/>
  <c r="O74" i="297" s="1"/>
  <c r="L74" i="297"/>
  <c r="M74" i="297" s="1"/>
  <c r="U71" i="59"/>
  <c r="T72" i="59"/>
  <c r="W71" i="59"/>
  <c r="AB69" i="3"/>
  <c r="L69" i="3"/>
  <c r="M69" i="3" s="1"/>
  <c r="N69" i="3"/>
  <c r="O69" i="3" s="1"/>
  <c r="AC69" i="3"/>
  <c r="AA70" i="3"/>
  <c r="X69" i="299"/>
  <c r="X65" i="434"/>
  <c r="X23" i="459"/>
  <c r="AA78" i="467" l="1"/>
  <c r="L77" i="467"/>
  <c r="M77" i="467" s="1"/>
  <c r="N77" i="467"/>
  <c r="O77" i="467" s="1"/>
  <c r="AC77" i="467"/>
  <c r="AB77" i="467"/>
  <c r="U75" i="463"/>
  <c r="T76" i="463"/>
  <c r="W75" i="463"/>
  <c r="T77" i="468"/>
  <c r="U76" i="468"/>
  <c r="W76" i="468"/>
  <c r="AA78" i="455"/>
  <c r="L77" i="455"/>
  <c r="M77" i="455" s="1"/>
  <c r="AB77" i="455"/>
  <c r="N77" i="455"/>
  <c r="O77" i="455" s="1"/>
  <c r="AC77" i="455"/>
  <c r="U75" i="453"/>
  <c r="T76" i="453"/>
  <c r="W75" i="453"/>
  <c r="U74" i="464"/>
  <c r="T75" i="464"/>
  <c r="W74" i="464"/>
  <c r="AB77" i="461"/>
  <c r="L77" i="461"/>
  <c r="M77" i="461" s="1"/>
  <c r="N77" i="461"/>
  <c r="O77" i="461" s="1"/>
  <c r="AA78" i="461"/>
  <c r="AC77" i="461"/>
  <c r="AB79" i="460"/>
  <c r="L79" i="460"/>
  <c r="M79" i="460" s="1"/>
  <c r="N79" i="460"/>
  <c r="O79" i="460" s="1"/>
  <c r="AA80" i="460"/>
  <c r="AC79" i="460"/>
  <c r="U75" i="458"/>
  <c r="T76" i="458"/>
  <c r="W75" i="458"/>
  <c r="L79" i="465"/>
  <c r="M79" i="465" s="1"/>
  <c r="AB79" i="465"/>
  <c r="AA80" i="465"/>
  <c r="N79" i="465"/>
  <c r="O79" i="465" s="1"/>
  <c r="AC79" i="465"/>
  <c r="AB78" i="452"/>
  <c r="L78" i="452"/>
  <c r="M78" i="452" s="1"/>
  <c r="N78" i="452"/>
  <c r="O78" i="452" s="1"/>
  <c r="AA79" i="452"/>
  <c r="AC78" i="452"/>
  <c r="AB78" i="450"/>
  <c r="L78" i="450"/>
  <c r="M78" i="450" s="1"/>
  <c r="N78" i="450"/>
  <c r="O78" i="450" s="1"/>
  <c r="AA79" i="450"/>
  <c r="AC78" i="450"/>
  <c r="U74" i="454"/>
  <c r="T75" i="454"/>
  <c r="W74" i="454"/>
  <c r="N78" i="457"/>
  <c r="O78" i="457" s="1"/>
  <c r="AB78" i="457"/>
  <c r="L78" i="457"/>
  <c r="M78" i="457" s="1"/>
  <c r="AA79" i="457"/>
  <c r="AC78" i="457"/>
  <c r="N78" i="466"/>
  <c r="O78" i="466" s="1"/>
  <c r="AA79" i="466"/>
  <c r="L78" i="466"/>
  <c r="M78" i="466" s="1"/>
  <c r="AB78" i="466"/>
  <c r="AC78" i="466"/>
  <c r="N77" i="462"/>
  <c r="O77" i="462" s="1"/>
  <c r="AA78" i="462"/>
  <c r="L77" i="462"/>
  <c r="M77" i="462" s="1"/>
  <c r="AB77" i="462"/>
  <c r="AC77" i="462"/>
  <c r="U139" i="459"/>
  <c r="T140" i="459"/>
  <c r="W139" i="459"/>
  <c r="T75" i="469"/>
  <c r="U74" i="469"/>
  <c r="W74" i="469"/>
  <c r="AA78" i="456"/>
  <c r="L77" i="456"/>
  <c r="M77" i="456" s="1"/>
  <c r="AB77" i="456"/>
  <c r="N77" i="456"/>
  <c r="O77" i="456" s="1"/>
  <c r="AC77" i="456"/>
  <c r="N78" i="451"/>
  <c r="O78" i="451" s="1"/>
  <c r="AB78" i="451"/>
  <c r="L78" i="451"/>
  <c r="M78" i="451" s="1"/>
  <c r="AA79" i="451"/>
  <c r="AC78" i="451"/>
  <c r="AA79" i="445"/>
  <c r="AB78" i="445"/>
  <c r="L78" i="445"/>
  <c r="M78" i="445" s="1"/>
  <c r="N78" i="445"/>
  <c r="O78" i="445" s="1"/>
  <c r="AC78" i="445"/>
  <c r="AA80" i="446"/>
  <c r="AB79" i="446"/>
  <c r="L79" i="446"/>
  <c r="M79" i="446" s="1"/>
  <c r="N79" i="446"/>
  <c r="O79" i="446" s="1"/>
  <c r="AC79" i="446"/>
  <c r="U75" i="448"/>
  <c r="T76" i="448"/>
  <c r="W75" i="448"/>
  <c r="T75" i="449"/>
  <c r="U74" i="449"/>
  <c r="W74" i="449"/>
  <c r="AB78" i="447"/>
  <c r="L78" i="447"/>
  <c r="M78" i="447" s="1"/>
  <c r="N78" i="447"/>
  <c r="O78" i="447" s="1"/>
  <c r="AA79" i="447"/>
  <c r="AC78" i="447"/>
  <c r="U77" i="443"/>
  <c r="T78" i="443"/>
  <c r="W77" i="443"/>
  <c r="N78" i="440"/>
  <c r="O78" i="440" s="1"/>
  <c r="AB78" i="440"/>
  <c r="L78" i="440"/>
  <c r="M78" i="440" s="1"/>
  <c r="AA79" i="440"/>
  <c r="AC78" i="440"/>
  <c r="T76" i="444"/>
  <c r="U75" i="444"/>
  <c r="W75" i="444"/>
  <c r="N78" i="442"/>
  <c r="O78" i="442" s="1"/>
  <c r="AB78" i="442"/>
  <c r="AA79" i="442"/>
  <c r="L78" i="442"/>
  <c r="M78" i="442" s="1"/>
  <c r="AC78" i="442"/>
  <c r="N78" i="441"/>
  <c r="O78" i="441" s="1"/>
  <c r="AB78" i="441"/>
  <c r="AA79" i="441"/>
  <c r="L78" i="441"/>
  <c r="M78" i="441" s="1"/>
  <c r="AC78" i="441"/>
  <c r="N78" i="437"/>
  <c r="O78" i="437" s="1"/>
  <c r="AA79" i="437"/>
  <c r="L78" i="437"/>
  <c r="M78" i="437" s="1"/>
  <c r="AB78" i="437"/>
  <c r="AC78" i="437"/>
  <c r="AB77" i="436"/>
  <c r="L77" i="436"/>
  <c r="M77" i="436" s="1"/>
  <c r="N77" i="436"/>
  <c r="O77" i="436" s="1"/>
  <c r="AA78" i="436"/>
  <c r="AC77" i="436"/>
  <c r="N78" i="435"/>
  <c r="O78" i="435" s="1"/>
  <c r="AB78" i="435"/>
  <c r="L78" i="435"/>
  <c r="M78" i="435" s="1"/>
  <c r="AA79" i="435"/>
  <c r="AC78" i="435"/>
  <c r="U76" i="439"/>
  <c r="T77" i="439"/>
  <c r="W76" i="439"/>
  <c r="T76" i="438"/>
  <c r="U75" i="438"/>
  <c r="W75" i="438"/>
  <c r="AB77" i="432"/>
  <c r="L77" i="432"/>
  <c r="M77" i="432" s="1"/>
  <c r="N77" i="432"/>
  <c r="O77" i="432" s="1"/>
  <c r="AA78" i="432"/>
  <c r="AC77" i="432"/>
  <c r="U97" i="434"/>
  <c r="T98" i="434"/>
  <c r="W97" i="434"/>
  <c r="N77" i="431"/>
  <c r="O77" i="431" s="1"/>
  <c r="AB77" i="431"/>
  <c r="L77" i="431"/>
  <c r="M77" i="431" s="1"/>
  <c r="AA78" i="431"/>
  <c r="AC77" i="431"/>
  <c r="N77" i="430"/>
  <c r="O77" i="430" s="1"/>
  <c r="AA78" i="430"/>
  <c r="L77" i="430"/>
  <c r="M77" i="430" s="1"/>
  <c r="AB77" i="430"/>
  <c r="AC77" i="430"/>
  <c r="U75" i="433"/>
  <c r="T76" i="433"/>
  <c r="W75" i="433"/>
  <c r="T94" i="299"/>
  <c r="U93" i="299"/>
  <c r="W93" i="299"/>
  <c r="AB75" i="298"/>
  <c r="N75" i="298"/>
  <c r="O75" i="298" s="1"/>
  <c r="AA76" i="298"/>
  <c r="L75" i="298"/>
  <c r="M75" i="298" s="1"/>
  <c r="AC75" i="298"/>
  <c r="N75" i="297"/>
  <c r="O75" i="297" s="1"/>
  <c r="AB75" i="297"/>
  <c r="AC75" i="297"/>
  <c r="AA76" i="297"/>
  <c r="L75" i="297"/>
  <c r="M75" i="297" s="1"/>
  <c r="T73" i="59"/>
  <c r="U72" i="59"/>
  <c r="W72" i="59"/>
  <c r="N70" i="3"/>
  <c r="O70" i="3" s="1"/>
  <c r="AA71" i="3"/>
  <c r="AC70" i="3"/>
  <c r="AB70" i="3"/>
  <c r="L70" i="3"/>
  <c r="M70" i="3" s="1"/>
  <c r="X64" i="434"/>
  <c r="X68" i="299"/>
  <c r="X22" i="459"/>
  <c r="L78" i="467" l="1"/>
  <c r="M78" i="467" s="1"/>
  <c r="AC78" i="467"/>
  <c r="N78" i="467"/>
  <c r="O78" i="467" s="1"/>
  <c r="AA79" i="467"/>
  <c r="AB78" i="467"/>
  <c r="T77" i="463"/>
  <c r="U76" i="463"/>
  <c r="W76" i="463"/>
  <c r="T76" i="469"/>
  <c r="U75" i="469"/>
  <c r="W75" i="469"/>
  <c r="AB79" i="466"/>
  <c r="L79" i="466"/>
  <c r="M79" i="466" s="1"/>
  <c r="N79" i="466"/>
  <c r="O79" i="466" s="1"/>
  <c r="AA80" i="466"/>
  <c r="AC79" i="466"/>
  <c r="U75" i="454"/>
  <c r="T76" i="454"/>
  <c r="W75" i="454"/>
  <c r="AB78" i="455"/>
  <c r="L78" i="455"/>
  <c r="M78" i="455" s="1"/>
  <c r="N78" i="455"/>
  <c r="O78" i="455" s="1"/>
  <c r="AA79" i="455"/>
  <c r="AC78" i="455"/>
  <c r="AA80" i="451"/>
  <c r="L79" i="451"/>
  <c r="M79" i="451" s="1"/>
  <c r="AB79" i="451"/>
  <c r="N79" i="451"/>
  <c r="O79" i="451" s="1"/>
  <c r="AC79" i="451"/>
  <c r="N78" i="456"/>
  <c r="O78" i="456" s="1"/>
  <c r="AB78" i="456"/>
  <c r="L78" i="456"/>
  <c r="M78" i="456" s="1"/>
  <c r="AA79" i="456"/>
  <c r="AC78" i="456"/>
  <c r="N79" i="452"/>
  <c r="O79" i="452" s="1"/>
  <c r="AA80" i="452"/>
  <c r="AB79" i="452"/>
  <c r="L79" i="452"/>
  <c r="M79" i="452" s="1"/>
  <c r="AC79" i="452"/>
  <c r="T141" i="459"/>
  <c r="U140" i="459"/>
  <c r="W140" i="459"/>
  <c r="AB80" i="460"/>
  <c r="AA81" i="460"/>
  <c r="L80" i="460"/>
  <c r="M80" i="460" s="1"/>
  <c r="N80" i="460"/>
  <c r="O80" i="460" s="1"/>
  <c r="AC80" i="460"/>
  <c r="U76" i="453"/>
  <c r="T77" i="453"/>
  <c r="W76" i="453"/>
  <c r="AB78" i="462"/>
  <c r="L78" i="462"/>
  <c r="M78" i="462" s="1"/>
  <c r="N78" i="462"/>
  <c r="O78" i="462" s="1"/>
  <c r="AA79" i="462"/>
  <c r="AC78" i="462"/>
  <c r="AB79" i="457"/>
  <c r="L79" i="457"/>
  <c r="M79" i="457" s="1"/>
  <c r="N79" i="457"/>
  <c r="O79" i="457" s="1"/>
  <c r="AA80" i="457"/>
  <c r="AC79" i="457"/>
  <c r="AA80" i="450"/>
  <c r="L79" i="450"/>
  <c r="M79" i="450" s="1"/>
  <c r="AB79" i="450"/>
  <c r="N79" i="450"/>
  <c r="O79" i="450" s="1"/>
  <c r="AC79" i="450"/>
  <c r="N80" i="465"/>
  <c r="O80" i="465" s="1"/>
  <c r="AB80" i="465"/>
  <c r="L80" i="465"/>
  <c r="M80" i="465" s="1"/>
  <c r="AA81" i="465"/>
  <c r="AC80" i="465"/>
  <c r="U76" i="458"/>
  <c r="T77" i="458"/>
  <c r="W76" i="458"/>
  <c r="N78" i="461"/>
  <c r="O78" i="461" s="1"/>
  <c r="AB78" i="461"/>
  <c r="L78" i="461"/>
  <c r="M78" i="461" s="1"/>
  <c r="AA79" i="461"/>
  <c r="AC78" i="461"/>
  <c r="U75" i="464"/>
  <c r="T76" i="464"/>
  <c r="W75" i="464"/>
  <c r="T78" i="468"/>
  <c r="U77" i="468"/>
  <c r="W77" i="468"/>
  <c r="N80" i="446"/>
  <c r="O80" i="446" s="1"/>
  <c r="L80" i="446"/>
  <c r="M80" i="446" s="1"/>
  <c r="AA81" i="446"/>
  <c r="AB80" i="446"/>
  <c r="AC80" i="446"/>
  <c r="AB79" i="447"/>
  <c r="L79" i="447"/>
  <c r="M79" i="447" s="1"/>
  <c r="N79" i="447"/>
  <c r="O79" i="447" s="1"/>
  <c r="AA80" i="447"/>
  <c r="AC79" i="447"/>
  <c r="T77" i="448"/>
  <c r="U76" i="448"/>
  <c r="W76" i="448"/>
  <c r="T76" i="449"/>
  <c r="U75" i="449"/>
  <c r="W75" i="449"/>
  <c r="N79" i="445"/>
  <c r="O79" i="445" s="1"/>
  <c r="AB79" i="445"/>
  <c r="AA80" i="445"/>
  <c r="L79" i="445"/>
  <c r="M79" i="445" s="1"/>
  <c r="AC79" i="445"/>
  <c r="N79" i="441"/>
  <c r="O79" i="441" s="1"/>
  <c r="AB79" i="441"/>
  <c r="L79" i="441"/>
  <c r="M79" i="441" s="1"/>
  <c r="AA80" i="441"/>
  <c r="AC79" i="441"/>
  <c r="AB79" i="440"/>
  <c r="L79" i="440"/>
  <c r="M79" i="440" s="1"/>
  <c r="N79" i="440"/>
  <c r="O79" i="440" s="1"/>
  <c r="AA80" i="440"/>
  <c r="AC79" i="440"/>
  <c r="N79" i="442"/>
  <c r="O79" i="442" s="1"/>
  <c r="L79" i="442"/>
  <c r="M79" i="442" s="1"/>
  <c r="AB79" i="442"/>
  <c r="AA80" i="442"/>
  <c r="AC79" i="442"/>
  <c r="U78" i="443"/>
  <c r="T79" i="443"/>
  <c r="W78" i="443"/>
  <c r="T77" i="444"/>
  <c r="U76" i="444"/>
  <c r="W76" i="444"/>
  <c r="N79" i="437"/>
  <c r="O79" i="437" s="1"/>
  <c r="AB79" i="437"/>
  <c r="L79" i="437"/>
  <c r="M79" i="437" s="1"/>
  <c r="AA80" i="437"/>
  <c r="AC79" i="437"/>
  <c r="T77" i="438"/>
  <c r="U76" i="438"/>
  <c r="W76" i="438"/>
  <c r="AB79" i="435"/>
  <c r="L79" i="435"/>
  <c r="M79" i="435" s="1"/>
  <c r="N79" i="435"/>
  <c r="O79" i="435" s="1"/>
  <c r="AA80" i="435"/>
  <c r="AC79" i="435"/>
  <c r="U77" i="439"/>
  <c r="T78" i="439"/>
  <c r="W77" i="439"/>
  <c r="AA79" i="436"/>
  <c r="AB78" i="436"/>
  <c r="L78" i="436"/>
  <c r="M78" i="436" s="1"/>
  <c r="N78" i="436"/>
  <c r="O78" i="436" s="1"/>
  <c r="AC78" i="436"/>
  <c r="U76" i="433"/>
  <c r="T77" i="433"/>
  <c r="W76" i="433"/>
  <c r="N78" i="431"/>
  <c r="O78" i="431" s="1"/>
  <c r="AB78" i="431"/>
  <c r="L78" i="431"/>
  <c r="M78" i="431" s="1"/>
  <c r="AA79" i="431"/>
  <c r="AC78" i="431"/>
  <c r="AB78" i="432"/>
  <c r="L78" i="432"/>
  <c r="M78" i="432" s="1"/>
  <c r="N78" i="432"/>
  <c r="O78" i="432" s="1"/>
  <c r="AA79" i="432"/>
  <c r="AC78" i="432"/>
  <c r="AB78" i="430"/>
  <c r="L78" i="430"/>
  <c r="M78" i="430" s="1"/>
  <c r="N78" i="430"/>
  <c r="O78" i="430" s="1"/>
  <c r="AA79" i="430"/>
  <c r="AC78" i="430"/>
  <c r="U98" i="434"/>
  <c r="T99" i="434"/>
  <c r="W98" i="434"/>
  <c r="U94" i="299"/>
  <c r="T95" i="299"/>
  <c r="W94" i="299"/>
  <c r="L76" i="298"/>
  <c r="M76" i="298" s="1"/>
  <c r="N76" i="298"/>
  <c r="O76" i="298" s="1"/>
  <c r="AB76" i="298"/>
  <c r="AA77" i="298"/>
  <c r="AC76" i="298"/>
  <c r="AA77" i="297"/>
  <c r="AB76" i="297"/>
  <c r="L76" i="297"/>
  <c r="M76" i="297" s="1"/>
  <c r="AC76" i="297"/>
  <c r="N76" i="297"/>
  <c r="O76" i="297" s="1"/>
  <c r="T74" i="59"/>
  <c r="U73" i="59"/>
  <c r="W73" i="59"/>
  <c r="N71" i="3"/>
  <c r="O71" i="3" s="1"/>
  <c r="AA72" i="3"/>
  <c r="L71" i="3"/>
  <c r="M71" i="3" s="1"/>
  <c r="AC71" i="3"/>
  <c r="AB71" i="3"/>
  <c r="X21" i="459"/>
  <c r="X63" i="434"/>
  <c r="X67" i="299"/>
  <c r="AB79" i="467" l="1"/>
  <c r="L79" i="467"/>
  <c r="M79" i="467" s="1"/>
  <c r="AC79" i="467"/>
  <c r="N79" i="467"/>
  <c r="O79" i="467" s="1"/>
  <c r="AA80" i="467"/>
  <c r="U77" i="463"/>
  <c r="T78" i="463"/>
  <c r="W77" i="463"/>
  <c r="AA80" i="455"/>
  <c r="L79" i="455"/>
  <c r="M79" i="455" s="1"/>
  <c r="AB79" i="455"/>
  <c r="N79" i="455"/>
  <c r="O79" i="455" s="1"/>
  <c r="AC79" i="455"/>
  <c r="AB80" i="466"/>
  <c r="AA81" i="466"/>
  <c r="N80" i="466"/>
  <c r="O80" i="466" s="1"/>
  <c r="L80" i="466"/>
  <c r="M80" i="466" s="1"/>
  <c r="AC80" i="466"/>
  <c r="U76" i="464"/>
  <c r="T77" i="464"/>
  <c r="W76" i="464"/>
  <c r="U77" i="458"/>
  <c r="T78" i="458"/>
  <c r="W77" i="458"/>
  <c r="N81" i="460"/>
  <c r="O81" i="460" s="1"/>
  <c r="AB81" i="460"/>
  <c r="L81" i="460"/>
  <c r="M81" i="460" s="1"/>
  <c r="AA82" i="460"/>
  <c r="AC81" i="460"/>
  <c r="T142" i="459"/>
  <c r="U141" i="459"/>
  <c r="W141" i="459"/>
  <c r="N80" i="457"/>
  <c r="O80" i="457" s="1"/>
  <c r="AA81" i="457"/>
  <c r="AB80" i="457"/>
  <c r="L80" i="457"/>
  <c r="M80" i="457" s="1"/>
  <c r="AC80" i="457"/>
  <c r="T79" i="468"/>
  <c r="U78" i="468"/>
  <c r="W78" i="468"/>
  <c r="N79" i="462"/>
  <c r="O79" i="462" s="1"/>
  <c r="AA80" i="462"/>
  <c r="L79" i="462"/>
  <c r="M79" i="462" s="1"/>
  <c r="AB79" i="462"/>
  <c r="AC79" i="462"/>
  <c r="U76" i="454"/>
  <c r="T77" i="454"/>
  <c r="W76" i="454"/>
  <c r="N79" i="461"/>
  <c r="O79" i="461" s="1"/>
  <c r="AB79" i="461"/>
  <c r="L79" i="461"/>
  <c r="M79" i="461" s="1"/>
  <c r="AA80" i="461"/>
  <c r="AC79" i="461"/>
  <c r="AA82" i="465"/>
  <c r="AB81" i="465"/>
  <c r="N81" i="465"/>
  <c r="O81" i="465" s="1"/>
  <c r="L81" i="465"/>
  <c r="M81" i="465" s="1"/>
  <c r="AC81" i="465"/>
  <c r="N80" i="450"/>
  <c r="O80" i="450" s="1"/>
  <c r="AB80" i="450"/>
  <c r="L80" i="450"/>
  <c r="M80" i="450" s="1"/>
  <c r="AA81" i="450"/>
  <c r="AC80" i="450"/>
  <c r="U77" i="453"/>
  <c r="T78" i="453"/>
  <c r="W77" i="453"/>
  <c r="N80" i="452"/>
  <c r="O80" i="452" s="1"/>
  <c r="AB80" i="452"/>
  <c r="L80" i="452"/>
  <c r="M80" i="452" s="1"/>
  <c r="AA81" i="452"/>
  <c r="AC80" i="452"/>
  <c r="AA80" i="456"/>
  <c r="L79" i="456"/>
  <c r="M79" i="456" s="1"/>
  <c r="AB79" i="456"/>
  <c r="N79" i="456"/>
  <c r="O79" i="456" s="1"/>
  <c r="AC79" i="456"/>
  <c r="AB80" i="451"/>
  <c r="L80" i="451"/>
  <c r="M80" i="451" s="1"/>
  <c r="N80" i="451"/>
  <c r="O80" i="451" s="1"/>
  <c r="AA81" i="451"/>
  <c r="AC80" i="451"/>
  <c r="T77" i="469"/>
  <c r="U76" i="469"/>
  <c r="W76" i="469"/>
  <c r="L80" i="445"/>
  <c r="M80" i="445" s="1"/>
  <c r="N80" i="445"/>
  <c r="O80" i="445" s="1"/>
  <c r="AB80" i="445"/>
  <c r="AA81" i="445"/>
  <c r="AC80" i="445"/>
  <c r="T78" i="448"/>
  <c r="U77" i="448"/>
  <c r="W77" i="448"/>
  <c r="N81" i="446"/>
  <c r="O81" i="446" s="1"/>
  <c r="L81" i="446"/>
  <c r="M81" i="446" s="1"/>
  <c r="AA82" i="446"/>
  <c r="AB81" i="446"/>
  <c r="AC81" i="446"/>
  <c r="T77" i="449"/>
  <c r="U76" i="449"/>
  <c r="W76" i="449"/>
  <c r="N80" i="447"/>
  <c r="O80" i="447" s="1"/>
  <c r="AA81" i="447"/>
  <c r="AB80" i="447"/>
  <c r="L80" i="447"/>
  <c r="M80" i="447" s="1"/>
  <c r="AC80" i="447"/>
  <c r="AB80" i="441"/>
  <c r="L80" i="441"/>
  <c r="M80" i="441" s="1"/>
  <c r="N80" i="441"/>
  <c r="O80" i="441" s="1"/>
  <c r="AA81" i="441"/>
  <c r="AC80" i="441"/>
  <c r="T78" i="444"/>
  <c r="U77" i="444"/>
  <c r="W77" i="444"/>
  <c r="AB80" i="442"/>
  <c r="L80" i="442"/>
  <c r="M80" i="442" s="1"/>
  <c r="N80" i="442"/>
  <c r="O80" i="442" s="1"/>
  <c r="AA81" i="442"/>
  <c r="AC80" i="442"/>
  <c r="U79" i="443"/>
  <c r="T80" i="443"/>
  <c r="W79" i="443"/>
  <c r="AB80" i="440"/>
  <c r="L80" i="440"/>
  <c r="M80" i="440" s="1"/>
  <c r="N80" i="440"/>
  <c r="O80" i="440" s="1"/>
  <c r="AA81" i="440"/>
  <c r="AC80" i="440"/>
  <c r="AA81" i="435"/>
  <c r="AB80" i="435"/>
  <c r="L80" i="435"/>
  <c r="M80" i="435" s="1"/>
  <c r="N80" i="435"/>
  <c r="O80" i="435" s="1"/>
  <c r="AC80" i="435"/>
  <c r="AB80" i="437"/>
  <c r="L80" i="437"/>
  <c r="M80" i="437" s="1"/>
  <c r="N80" i="437"/>
  <c r="O80" i="437" s="1"/>
  <c r="AA81" i="437"/>
  <c r="AC80" i="437"/>
  <c r="U78" i="439"/>
  <c r="T79" i="439"/>
  <c r="W78" i="439"/>
  <c r="T78" i="438"/>
  <c r="U77" i="438"/>
  <c r="W77" i="438"/>
  <c r="N79" i="436"/>
  <c r="O79" i="436" s="1"/>
  <c r="AA80" i="436"/>
  <c r="AB79" i="436"/>
  <c r="L79" i="436"/>
  <c r="M79" i="436" s="1"/>
  <c r="AC79" i="436"/>
  <c r="N79" i="432"/>
  <c r="O79" i="432" s="1"/>
  <c r="AA80" i="432"/>
  <c r="AB79" i="432"/>
  <c r="L79" i="432"/>
  <c r="M79" i="432" s="1"/>
  <c r="AC79" i="432"/>
  <c r="AB79" i="431"/>
  <c r="L79" i="431"/>
  <c r="M79" i="431" s="1"/>
  <c r="N79" i="431"/>
  <c r="O79" i="431" s="1"/>
  <c r="AA80" i="431"/>
  <c r="AC79" i="431"/>
  <c r="T100" i="434"/>
  <c r="U99" i="434"/>
  <c r="W99" i="434"/>
  <c r="U77" i="433"/>
  <c r="T78" i="433"/>
  <c r="W77" i="433"/>
  <c r="N79" i="430"/>
  <c r="O79" i="430" s="1"/>
  <c r="AA80" i="430"/>
  <c r="L79" i="430"/>
  <c r="M79" i="430" s="1"/>
  <c r="AB79" i="430"/>
  <c r="AC79" i="430"/>
  <c r="U95" i="299"/>
  <c r="T96" i="299"/>
  <c r="W95" i="299"/>
  <c r="L77" i="298"/>
  <c r="M77" i="298" s="1"/>
  <c r="N77" i="298"/>
  <c r="O77" i="298" s="1"/>
  <c r="AA78" i="298"/>
  <c r="AB77" i="298"/>
  <c r="AC77" i="298"/>
  <c r="L77" i="297"/>
  <c r="M77" i="297" s="1"/>
  <c r="N77" i="297"/>
  <c r="O77" i="297" s="1"/>
  <c r="AA78" i="297"/>
  <c r="AC77" i="297"/>
  <c r="AB77" i="297"/>
  <c r="T75" i="59"/>
  <c r="U74" i="59"/>
  <c r="W74" i="59"/>
  <c r="AB72" i="3"/>
  <c r="L72" i="3"/>
  <c r="M72" i="3" s="1"/>
  <c r="N72" i="3"/>
  <c r="O72" i="3" s="1"/>
  <c r="AA73" i="3"/>
  <c r="AC72" i="3"/>
  <c r="X62" i="434"/>
  <c r="X20" i="459"/>
  <c r="X66" i="299"/>
  <c r="L80" i="467" l="1"/>
  <c r="M80" i="467" s="1"/>
  <c r="AB80" i="467"/>
  <c r="AA81" i="467"/>
  <c r="N80" i="467"/>
  <c r="O80" i="467" s="1"/>
  <c r="AC80" i="467"/>
  <c r="W78" i="463"/>
  <c r="T79" i="463"/>
  <c r="U78" i="463"/>
  <c r="AA82" i="451"/>
  <c r="L81" i="451"/>
  <c r="M81" i="451" s="1"/>
  <c r="AB81" i="451"/>
  <c r="N81" i="451"/>
  <c r="O81" i="451" s="1"/>
  <c r="AC81" i="451"/>
  <c r="AB80" i="456"/>
  <c r="L80" i="456"/>
  <c r="M80" i="456" s="1"/>
  <c r="N80" i="456"/>
  <c r="O80" i="456" s="1"/>
  <c r="AA81" i="456"/>
  <c r="AC80" i="456"/>
  <c r="N80" i="461"/>
  <c r="O80" i="461" s="1"/>
  <c r="AA81" i="461"/>
  <c r="AB80" i="461"/>
  <c r="L80" i="461"/>
  <c r="M80" i="461" s="1"/>
  <c r="AC80" i="461"/>
  <c r="AB82" i="460"/>
  <c r="AA83" i="460"/>
  <c r="L82" i="460"/>
  <c r="M82" i="460" s="1"/>
  <c r="N82" i="460"/>
  <c r="O82" i="460" s="1"/>
  <c r="AC82" i="460"/>
  <c r="U77" i="464"/>
  <c r="T78" i="464"/>
  <c r="W77" i="464"/>
  <c r="U77" i="454"/>
  <c r="T78" i="454"/>
  <c r="W77" i="454"/>
  <c r="U78" i="458"/>
  <c r="T79" i="458"/>
  <c r="W78" i="458"/>
  <c r="N81" i="466"/>
  <c r="O81" i="466" s="1"/>
  <c r="AB81" i="466"/>
  <c r="L81" i="466"/>
  <c r="M81" i="466" s="1"/>
  <c r="AA82" i="466"/>
  <c r="AC81" i="466"/>
  <c r="T78" i="469"/>
  <c r="U77" i="469"/>
  <c r="W77" i="469"/>
  <c r="AA82" i="452"/>
  <c r="AB81" i="452"/>
  <c r="L81" i="452"/>
  <c r="M81" i="452" s="1"/>
  <c r="N81" i="452"/>
  <c r="O81" i="452" s="1"/>
  <c r="AC81" i="452"/>
  <c r="AA82" i="450"/>
  <c r="L81" i="450"/>
  <c r="M81" i="450" s="1"/>
  <c r="AB81" i="450"/>
  <c r="N81" i="450"/>
  <c r="O81" i="450" s="1"/>
  <c r="AC81" i="450"/>
  <c r="AB82" i="465"/>
  <c r="L82" i="465"/>
  <c r="M82" i="465" s="1"/>
  <c r="N82" i="465"/>
  <c r="O82" i="465" s="1"/>
  <c r="AA83" i="465"/>
  <c r="AC82" i="465"/>
  <c r="N80" i="462"/>
  <c r="O80" i="462" s="1"/>
  <c r="AB80" i="462"/>
  <c r="L80" i="462"/>
  <c r="M80" i="462" s="1"/>
  <c r="AA81" i="462"/>
  <c r="AC80" i="462"/>
  <c r="T80" i="468"/>
  <c r="U79" i="468"/>
  <c r="W79" i="468"/>
  <c r="N81" i="457"/>
  <c r="O81" i="457" s="1"/>
  <c r="AB81" i="457"/>
  <c r="L81" i="457"/>
  <c r="M81" i="457" s="1"/>
  <c r="AA82" i="457"/>
  <c r="AC81" i="457"/>
  <c r="U142" i="459"/>
  <c r="T143" i="459"/>
  <c r="W142" i="459"/>
  <c r="U78" i="453"/>
  <c r="T79" i="453"/>
  <c r="W78" i="453"/>
  <c r="N80" i="455"/>
  <c r="O80" i="455" s="1"/>
  <c r="AB80" i="455"/>
  <c r="L80" i="455"/>
  <c r="M80" i="455" s="1"/>
  <c r="AA81" i="455"/>
  <c r="AC80" i="455"/>
  <c r="N81" i="447"/>
  <c r="O81" i="447" s="1"/>
  <c r="AA82" i="447"/>
  <c r="AB81" i="447"/>
  <c r="L81" i="447"/>
  <c r="M81" i="447" s="1"/>
  <c r="AC81" i="447"/>
  <c r="T78" i="449"/>
  <c r="U77" i="449"/>
  <c r="W77" i="449"/>
  <c r="T79" i="448"/>
  <c r="U78" i="448"/>
  <c r="W78" i="448"/>
  <c r="AB81" i="445"/>
  <c r="L81" i="445"/>
  <c r="M81" i="445" s="1"/>
  <c r="N81" i="445"/>
  <c r="O81" i="445" s="1"/>
  <c r="AA82" i="445"/>
  <c r="AC81" i="445"/>
  <c r="AB82" i="446"/>
  <c r="L82" i="446"/>
  <c r="M82" i="446" s="1"/>
  <c r="N82" i="446"/>
  <c r="O82" i="446" s="1"/>
  <c r="AA83" i="446"/>
  <c r="AC82" i="446"/>
  <c r="N81" i="440"/>
  <c r="O81" i="440" s="1"/>
  <c r="AB81" i="440"/>
  <c r="L81" i="440"/>
  <c r="M81" i="440" s="1"/>
  <c r="AA82" i="440"/>
  <c r="AC81" i="440"/>
  <c r="AB81" i="442"/>
  <c r="L81" i="442"/>
  <c r="M81" i="442" s="1"/>
  <c r="N81" i="442"/>
  <c r="O81" i="442" s="1"/>
  <c r="AA82" i="442"/>
  <c r="AC81" i="442"/>
  <c r="AA82" i="441"/>
  <c r="AB81" i="441"/>
  <c r="L81" i="441"/>
  <c r="M81" i="441" s="1"/>
  <c r="N81" i="441"/>
  <c r="O81" i="441" s="1"/>
  <c r="AC81" i="441"/>
  <c r="T81" i="443"/>
  <c r="U80" i="443"/>
  <c r="W80" i="443"/>
  <c r="T79" i="444"/>
  <c r="U78" i="444"/>
  <c r="W78" i="444"/>
  <c r="N80" i="436"/>
  <c r="O80" i="436" s="1"/>
  <c r="AB80" i="436"/>
  <c r="L80" i="436"/>
  <c r="M80" i="436" s="1"/>
  <c r="AA81" i="436"/>
  <c r="AC80" i="436"/>
  <c r="U79" i="439"/>
  <c r="T80" i="439"/>
  <c r="W79" i="439"/>
  <c r="T79" i="438"/>
  <c r="U78" i="438"/>
  <c r="W78" i="438"/>
  <c r="AA82" i="437"/>
  <c r="AB81" i="437"/>
  <c r="L81" i="437"/>
  <c r="M81" i="437" s="1"/>
  <c r="N81" i="437"/>
  <c r="O81" i="437" s="1"/>
  <c r="AC81" i="437"/>
  <c r="N81" i="435"/>
  <c r="O81" i="435" s="1"/>
  <c r="L81" i="435"/>
  <c r="M81" i="435" s="1"/>
  <c r="AB81" i="435"/>
  <c r="AA82" i="435"/>
  <c r="AC81" i="435"/>
  <c r="U78" i="433"/>
  <c r="T79" i="433"/>
  <c r="W78" i="433"/>
  <c r="T101" i="434"/>
  <c r="U100" i="434"/>
  <c r="W100" i="434"/>
  <c r="N80" i="430"/>
  <c r="O80" i="430" s="1"/>
  <c r="AB80" i="430"/>
  <c r="L80" i="430"/>
  <c r="M80" i="430" s="1"/>
  <c r="AA81" i="430"/>
  <c r="AC80" i="430"/>
  <c r="N80" i="432"/>
  <c r="O80" i="432" s="1"/>
  <c r="AA81" i="432"/>
  <c r="AB80" i="432"/>
  <c r="L80" i="432"/>
  <c r="M80" i="432" s="1"/>
  <c r="AC80" i="432"/>
  <c r="N80" i="431"/>
  <c r="O80" i="431" s="1"/>
  <c r="AB80" i="431"/>
  <c r="AA81" i="431"/>
  <c r="L80" i="431"/>
  <c r="M80" i="431" s="1"/>
  <c r="AC80" i="431"/>
  <c r="T97" i="299"/>
  <c r="U96" i="299"/>
  <c r="W96" i="299"/>
  <c r="L78" i="298"/>
  <c r="M78" i="298" s="1"/>
  <c r="AC78" i="298"/>
  <c r="AB78" i="298"/>
  <c r="N78" i="298"/>
  <c r="O78" i="298" s="1"/>
  <c r="AA79" i="298"/>
  <c r="AA79" i="297"/>
  <c r="AB78" i="297"/>
  <c r="AC78" i="297"/>
  <c r="L78" i="297"/>
  <c r="M78" i="297" s="1"/>
  <c r="N78" i="297"/>
  <c r="O78" i="297" s="1"/>
  <c r="U75" i="59"/>
  <c r="T76" i="59"/>
  <c r="W75" i="59"/>
  <c r="AA74" i="3"/>
  <c r="AC73" i="3"/>
  <c r="L73" i="3"/>
  <c r="M73" i="3" s="1"/>
  <c r="N73" i="3"/>
  <c r="O73" i="3" s="1"/>
  <c r="AB73" i="3"/>
  <c r="X19" i="459"/>
  <c r="X61" i="434"/>
  <c r="X65" i="299"/>
  <c r="AA82" i="467" l="1"/>
  <c r="L81" i="467"/>
  <c r="M81" i="467" s="1"/>
  <c r="AC81" i="467"/>
  <c r="AB81" i="467"/>
  <c r="N81" i="467"/>
  <c r="O81" i="467" s="1"/>
  <c r="T80" i="463"/>
  <c r="U79" i="463"/>
  <c r="W79" i="463"/>
  <c r="T81" i="468"/>
  <c r="U80" i="468"/>
  <c r="W80" i="468"/>
  <c r="N82" i="457"/>
  <c r="O82" i="457" s="1"/>
  <c r="AB82" i="457"/>
  <c r="L82" i="457"/>
  <c r="M82" i="457" s="1"/>
  <c r="AA83" i="457"/>
  <c r="AC82" i="457"/>
  <c r="N81" i="462"/>
  <c r="O81" i="462" s="1"/>
  <c r="AA82" i="462"/>
  <c r="L81" i="462"/>
  <c r="M81" i="462" s="1"/>
  <c r="AB81" i="462"/>
  <c r="AC81" i="462"/>
  <c r="U79" i="458"/>
  <c r="T80" i="458"/>
  <c r="W79" i="458"/>
  <c r="AB81" i="461"/>
  <c r="L81" i="461"/>
  <c r="M81" i="461" s="1"/>
  <c r="N81" i="461"/>
  <c r="O81" i="461" s="1"/>
  <c r="AA82" i="461"/>
  <c r="AC81" i="461"/>
  <c r="AA82" i="455"/>
  <c r="L81" i="455"/>
  <c r="M81" i="455" s="1"/>
  <c r="AB81" i="455"/>
  <c r="N81" i="455"/>
  <c r="O81" i="455" s="1"/>
  <c r="AC81" i="455"/>
  <c r="U143" i="459"/>
  <c r="T144" i="459"/>
  <c r="W143" i="459"/>
  <c r="L83" i="465"/>
  <c r="M83" i="465" s="1"/>
  <c r="N83" i="465"/>
  <c r="O83" i="465" s="1"/>
  <c r="AA84" i="465"/>
  <c r="AB83" i="465"/>
  <c r="AC83" i="465"/>
  <c r="AB82" i="450"/>
  <c r="L82" i="450"/>
  <c r="M82" i="450" s="1"/>
  <c r="N82" i="450"/>
  <c r="O82" i="450" s="1"/>
  <c r="AA83" i="450"/>
  <c r="AC82" i="450"/>
  <c r="T79" i="469"/>
  <c r="U78" i="469"/>
  <c r="W78" i="469"/>
  <c r="U78" i="464"/>
  <c r="T79" i="464"/>
  <c r="W78" i="464"/>
  <c r="U79" i="453"/>
  <c r="T80" i="453"/>
  <c r="W79" i="453"/>
  <c r="AB82" i="452"/>
  <c r="L82" i="452"/>
  <c r="M82" i="452" s="1"/>
  <c r="N82" i="452"/>
  <c r="O82" i="452" s="1"/>
  <c r="AA83" i="452"/>
  <c r="AC82" i="452"/>
  <c r="U78" i="454"/>
  <c r="T79" i="454"/>
  <c r="W78" i="454"/>
  <c r="AB83" i="460"/>
  <c r="L83" i="460"/>
  <c r="M83" i="460" s="1"/>
  <c r="N83" i="460"/>
  <c r="O83" i="460" s="1"/>
  <c r="AA84" i="460"/>
  <c r="AC83" i="460"/>
  <c r="AB82" i="466"/>
  <c r="AA83" i="466"/>
  <c r="L82" i="466"/>
  <c r="M82" i="466" s="1"/>
  <c r="N82" i="466"/>
  <c r="O82" i="466" s="1"/>
  <c r="AC82" i="466"/>
  <c r="AA82" i="456"/>
  <c r="L81" i="456"/>
  <c r="M81" i="456" s="1"/>
  <c r="AB81" i="456"/>
  <c r="N81" i="456"/>
  <c r="O81" i="456" s="1"/>
  <c r="AC81" i="456"/>
  <c r="N82" i="451"/>
  <c r="O82" i="451" s="1"/>
  <c r="AB82" i="451"/>
  <c r="L82" i="451"/>
  <c r="M82" i="451" s="1"/>
  <c r="AA83" i="451"/>
  <c r="AC82" i="451"/>
  <c r="AA84" i="446"/>
  <c r="AB83" i="446"/>
  <c r="L83" i="446"/>
  <c r="M83" i="446" s="1"/>
  <c r="N83" i="446"/>
  <c r="O83" i="446" s="1"/>
  <c r="AC83" i="446"/>
  <c r="AB82" i="447"/>
  <c r="L82" i="447"/>
  <c r="M82" i="447" s="1"/>
  <c r="N82" i="447"/>
  <c r="O82" i="447" s="1"/>
  <c r="AA83" i="447"/>
  <c r="AC82" i="447"/>
  <c r="AA83" i="445"/>
  <c r="AB82" i="445"/>
  <c r="L82" i="445"/>
  <c r="M82" i="445" s="1"/>
  <c r="N82" i="445"/>
  <c r="O82" i="445" s="1"/>
  <c r="AC82" i="445"/>
  <c r="T79" i="449"/>
  <c r="U78" i="449"/>
  <c r="W78" i="449"/>
  <c r="U79" i="448"/>
  <c r="T80" i="448"/>
  <c r="W79" i="448"/>
  <c r="T82" i="443"/>
  <c r="U81" i="443"/>
  <c r="W81" i="443"/>
  <c r="N82" i="440"/>
  <c r="O82" i="440" s="1"/>
  <c r="AB82" i="440"/>
  <c r="L82" i="440"/>
  <c r="M82" i="440" s="1"/>
  <c r="AA83" i="440"/>
  <c r="AC82" i="440"/>
  <c r="T80" i="444"/>
  <c r="U79" i="444"/>
  <c r="W79" i="444"/>
  <c r="N82" i="441"/>
  <c r="O82" i="441" s="1"/>
  <c r="AA83" i="441"/>
  <c r="AB82" i="441"/>
  <c r="L82" i="441"/>
  <c r="M82" i="441" s="1"/>
  <c r="AC82" i="441"/>
  <c r="N82" i="442"/>
  <c r="O82" i="442" s="1"/>
  <c r="AB82" i="442"/>
  <c r="AA83" i="442"/>
  <c r="L82" i="442"/>
  <c r="M82" i="442" s="1"/>
  <c r="AC82" i="442"/>
  <c r="N82" i="435"/>
  <c r="O82" i="435" s="1"/>
  <c r="AB82" i="435"/>
  <c r="L82" i="435"/>
  <c r="M82" i="435" s="1"/>
  <c r="AA83" i="435"/>
  <c r="AC82" i="435"/>
  <c r="N82" i="437"/>
  <c r="O82" i="437" s="1"/>
  <c r="AA83" i="437"/>
  <c r="AB82" i="437"/>
  <c r="L82" i="437"/>
  <c r="M82" i="437" s="1"/>
  <c r="AC82" i="437"/>
  <c r="AB81" i="436"/>
  <c r="L81" i="436"/>
  <c r="M81" i="436" s="1"/>
  <c r="N81" i="436"/>
  <c r="O81" i="436" s="1"/>
  <c r="AA82" i="436"/>
  <c r="AC81" i="436"/>
  <c r="U80" i="439"/>
  <c r="T81" i="439"/>
  <c r="W80" i="439"/>
  <c r="T80" i="438"/>
  <c r="U79" i="438"/>
  <c r="W79" i="438"/>
  <c r="U101" i="434"/>
  <c r="T102" i="434"/>
  <c r="W101" i="434"/>
  <c r="N81" i="431"/>
  <c r="O81" i="431" s="1"/>
  <c r="AB81" i="431"/>
  <c r="L81" i="431"/>
  <c r="M81" i="431" s="1"/>
  <c r="AA82" i="431"/>
  <c r="AC81" i="431"/>
  <c r="N81" i="430"/>
  <c r="O81" i="430" s="1"/>
  <c r="AA82" i="430"/>
  <c r="L81" i="430"/>
  <c r="M81" i="430" s="1"/>
  <c r="AB81" i="430"/>
  <c r="AC81" i="430"/>
  <c r="U79" i="433"/>
  <c r="T80" i="433"/>
  <c r="W79" i="433"/>
  <c r="AB81" i="432"/>
  <c r="L81" i="432"/>
  <c r="M81" i="432" s="1"/>
  <c r="N81" i="432"/>
  <c r="O81" i="432" s="1"/>
  <c r="AA82" i="432"/>
  <c r="AC81" i="432"/>
  <c r="T98" i="299"/>
  <c r="U97" i="299"/>
  <c r="W97" i="299"/>
  <c r="L79" i="298"/>
  <c r="M79" i="298" s="1"/>
  <c r="N79" i="298"/>
  <c r="O79" i="298" s="1"/>
  <c r="AC79" i="298"/>
  <c r="AA80" i="298"/>
  <c r="AB79" i="298"/>
  <c r="N79" i="297"/>
  <c r="O79" i="297" s="1"/>
  <c r="AB79" i="297"/>
  <c r="AC79" i="297"/>
  <c r="AA80" i="297"/>
  <c r="L79" i="297"/>
  <c r="M79" i="297" s="1"/>
  <c r="U76" i="59"/>
  <c r="T77" i="59"/>
  <c r="W76" i="59"/>
  <c r="N74" i="3"/>
  <c r="O74" i="3" s="1"/>
  <c r="AC74" i="3"/>
  <c r="AA75" i="3"/>
  <c r="AB74" i="3"/>
  <c r="L74" i="3"/>
  <c r="M74" i="3" s="1"/>
  <c r="X60" i="434"/>
  <c r="X18" i="459"/>
  <c r="X64" i="299"/>
  <c r="L82" i="467" l="1"/>
  <c r="M82" i="467" s="1"/>
  <c r="N82" i="467"/>
  <c r="O82" i="467" s="1"/>
  <c r="AA83" i="467"/>
  <c r="AB82" i="467"/>
  <c r="AC82" i="467"/>
  <c r="W80" i="463"/>
  <c r="U80" i="463"/>
  <c r="T81" i="463"/>
  <c r="AB83" i="466"/>
  <c r="L83" i="466"/>
  <c r="M83" i="466" s="1"/>
  <c r="N83" i="466"/>
  <c r="O83" i="466" s="1"/>
  <c r="AA84" i="466"/>
  <c r="AC83" i="466"/>
  <c r="U79" i="454"/>
  <c r="T80" i="454"/>
  <c r="W79" i="454"/>
  <c r="U80" i="453"/>
  <c r="T81" i="453"/>
  <c r="W80" i="453"/>
  <c r="U79" i="464"/>
  <c r="T80" i="464"/>
  <c r="W79" i="464"/>
  <c r="T80" i="469"/>
  <c r="U79" i="469"/>
  <c r="W79" i="469"/>
  <c r="N84" i="465"/>
  <c r="O84" i="465" s="1"/>
  <c r="O7" i="465" s="1"/>
  <c r="AB84" i="465"/>
  <c r="L84" i="465"/>
  <c r="M84" i="465" s="1"/>
  <c r="M7" i="465" s="1"/>
  <c r="AA85" i="465"/>
  <c r="AC84" i="465"/>
  <c r="T145" i="459"/>
  <c r="U144" i="459"/>
  <c r="W144" i="459"/>
  <c r="N82" i="461"/>
  <c r="O82" i="461" s="1"/>
  <c r="AB82" i="461"/>
  <c r="L82" i="461"/>
  <c r="M82" i="461" s="1"/>
  <c r="AA83" i="461"/>
  <c r="AC82" i="461"/>
  <c r="AA84" i="451"/>
  <c r="L83" i="451"/>
  <c r="M83" i="451" s="1"/>
  <c r="AB83" i="451"/>
  <c r="N83" i="451"/>
  <c r="O83" i="451" s="1"/>
  <c r="AC83" i="451"/>
  <c r="N82" i="456"/>
  <c r="O82" i="456" s="1"/>
  <c r="AB82" i="456"/>
  <c r="L82" i="456"/>
  <c r="M82" i="456" s="1"/>
  <c r="AA83" i="456"/>
  <c r="AC82" i="456"/>
  <c r="T81" i="458"/>
  <c r="U80" i="458"/>
  <c r="W80" i="458"/>
  <c r="AB83" i="457"/>
  <c r="L83" i="457"/>
  <c r="M83" i="457" s="1"/>
  <c r="N83" i="457"/>
  <c r="O83" i="457" s="1"/>
  <c r="AA84" i="457"/>
  <c r="AC83" i="457"/>
  <c r="AA84" i="450"/>
  <c r="L83" i="450"/>
  <c r="M83" i="450" s="1"/>
  <c r="AB83" i="450"/>
  <c r="N83" i="450"/>
  <c r="O83" i="450" s="1"/>
  <c r="AC83" i="450"/>
  <c r="AB82" i="455"/>
  <c r="L82" i="455"/>
  <c r="M82" i="455" s="1"/>
  <c r="N82" i="455"/>
  <c r="O82" i="455" s="1"/>
  <c r="AA83" i="455"/>
  <c r="AC82" i="455"/>
  <c r="AB82" i="462"/>
  <c r="L82" i="462"/>
  <c r="M82" i="462" s="1"/>
  <c r="N82" i="462"/>
  <c r="O82" i="462" s="1"/>
  <c r="AA83" i="462"/>
  <c r="AC82" i="462"/>
  <c r="AB84" i="460"/>
  <c r="L84" i="460"/>
  <c r="M84" i="460" s="1"/>
  <c r="M7" i="460" s="1"/>
  <c r="N84" i="460"/>
  <c r="O84" i="460" s="1"/>
  <c r="O7" i="460" s="1"/>
  <c r="AA85" i="460"/>
  <c r="AC84" i="460"/>
  <c r="N83" i="452"/>
  <c r="O83" i="452" s="1"/>
  <c r="AA84" i="452"/>
  <c r="AB83" i="452"/>
  <c r="L83" i="452"/>
  <c r="M83" i="452" s="1"/>
  <c r="AC83" i="452"/>
  <c r="U81" i="468"/>
  <c r="T82" i="468"/>
  <c r="W81" i="468"/>
  <c r="U80" i="448"/>
  <c r="T81" i="448"/>
  <c r="W80" i="448"/>
  <c r="T80" i="449"/>
  <c r="U79" i="449"/>
  <c r="W79" i="449"/>
  <c r="N83" i="445"/>
  <c r="O83" i="445" s="1"/>
  <c r="AB83" i="445"/>
  <c r="L83" i="445"/>
  <c r="M83" i="445" s="1"/>
  <c r="AA84" i="445"/>
  <c r="AC83" i="445"/>
  <c r="AB83" i="447"/>
  <c r="L83" i="447"/>
  <c r="M83" i="447" s="1"/>
  <c r="N83" i="447"/>
  <c r="O83" i="447" s="1"/>
  <c r="AA84" i="447"/>
  <c r="AC83" i="447"/>
  <c r="N84" i="446"/>
  <c r="O84" i="446" s="1"/>
  <c r="O7" i="446" s="1"/>
  <c r="L84" i="446"/>
  <c r="M84" i="446" s="1"/>
  <c r="M7" i="446" s="1"/>
  <c r="AB84" i="446"/>
  <c r="AA85" i="446"/>
  <c r="AC84" i="446"/>
  <c r="N83" i="442"/>
  <c r="O83" i="442" s="1"/>
  <c r="L83" i="442"/>
  <c r="M83" i="442" s="1"/>
  <c r="AB83" i="442"/>
  <c r="AA84" i="442"/>
  <c r="AC83" i="442"/>
  <c r="AB83" i="440"/>
  <c r="L83" i="440"/>
  <c r="M83" i="440" s="1"/>
  <c r="N83" i="440"/>
  <c r="O83" i="440" s="1"/>
  <c r="AA84" i="440"/>
  <c r="AC83" i="440"/>
  <c r="N83" i="441"/>
  <c r="O83" i="441" s="1"/>
  <c r="AB83" i="441"/>
  <c r="L83" i="441"/>
  <c r="M83" i="441" s="1"/>
  <c r="AA84" i="441"/>
  <c r="AC83" i="441"/>
  <c r="T81" i="444"/>
  <c r="U80" i="444"/>
  <c r="W80" i="444"/>
  <c r="U82" i="443"/>
  <c r="T83" i="443"/>
  <c r="W82" i="443"/>
  <c r="AA83" i="436"/>
  <c r="AB82" i="436"/>
  <c r="L82" i="436"/>
  <c r="M82" i="436" s="1"/>
  <c r="N82" i="436"/>
  <c r="O82" i="436" s="1"/>
  <c r="AC82" i="436"/>
  <c r="AB83" i="435"/>
  <c r="L83" i="435"/>
  <c r="M83" i="435" s="1"/>
  <c r="N83" i="435"/>
  <c r="O83" i="435" s="1"/>
  <c r="AA84" i="435"/>
  <c r="AC83" i="435"/>
  <c r="T81" i="438"/>
  <c r="U80" i="438"/>
  <c r="W80" i="438"/>
  <c r="N83" i="437"/>
  <c r="O83" i="437" s="1"/>
  <c r="AB83" i="437"/>
  <c r="L83" i="437"/>
  <c r="M83" i="437" s="1"/>
  <c r="AA84" i="437"/>
  <c r="AC83" i="437"/>
  <c r="U81" i="439"/>
  <c r="T82" i="439"/>
  <c r="W81" i="439"/>
  <c r="U80" i="433"/>
  <c r="T81" i="433"/>
  <c r="W80" i="433"/>
  <c r="N82" i="431"/>
  <c r="O82" i="431" s="1"/>
  <c r="AB82" i="431"/>
  <c r="L82" i="431"/>
  <c r="M82" i="431" s="1"/>
  <c r="AA83" i="431"/>
  <c r="AC82" i="431"/>
  <c r="AB82" i="432"/>
  <c r="L82" i="432"/>
  <c r="M82" i="432" s="1"/>
  <c r="N82" i="432"/>
  <c r="O82" i="432" s="1"/>
  <c r="AA83" i="432"/>
  <c r="AC82" i="432"/>
  <c r="AB82" i="430"/>
  <c r="L82" i="430"/>
  <c r="M82" i="430" s="1"/>
  <c r="N82" i="430"/>
  <c r="O82" i="430" s="1"/>
  <c r="AA83" i="430"/>
  <c r="AC82" i="430"/>
  <c r="U102" i="434"/>
  <c r="T103" i="434"/>
  <c r="W102" i="434"/>
  <c r="U98" i="299"/>
  <c r="T99" i="299"/>
  <c r="W98" i="299"/>
  <c r="L80" i="298"/>
  <c r="M80" i="298" s="1"/>
  <c r="N80" i="298"/>
  <c r="O80" i="298" s="1"/>
  <c r="AA81" i="298"/>
  <c r="AC80" i="298"/>
  <c r="AB80" i="298"/>
  <c r="AA81" i="297"/>
  <c r="AB80" i="297"/>
  <c r="AC80" i="297"/>
  <c r="N80" i="297"/>
  <c r="O80" i="297" s="1"/>
  <c r="L80" i="297"/>
  <c r="M80" i="297" s="1"/>
  <c r="U77" i="59"/>
  <c r="T78" i="59"/>
  <c r="W77" i="59"/>
  <c r="N75" i="3"/>
  <c r="O75" i="3" s="1"/>
  <c r="AA76" i="3"/>
  <c r="AC75" i="3"/>
  <c r="AB75" i="3"/>
  <c r="L75" i="3"/>
  <c r="M75" i="3" s="1"/>
  <c r="X79" i="443"/>
  <c r="X17" i="459"/>
  <c r="X63" i="299"/>
  <c r="X59" i="434"/>
  <c r="AB83" i="467" l="1"/>
  <c r="AA84" i="467"/>
  <c r="N83" i="467"/>
  <c r="O83" i="467" s="1"/>
  <c r="AC83" i="467"/>
  <c r="L83" i="467"/>
  <c r="M83" i="467" s="1"/>
  <c r="U81" i="463"/>
  <c r="W81" i="463"/>
  <c r="T82" i="463"/>
  <c r="U82" i="468"/>
  <c r="T83" i="468"/>
  <c r="W82" i="468"/>
  <c r="N85" i="460"/>
  <c r="O85" i="460" s="1"/>
  <c r="L85" i="460"/>
  <c r="M85" i="460" s="1"/>
  <c r="AB85" i="460"/>
  <c r="AA86" i="460"/>
  <c r="AC85" i="460"/>
  <c r="N84" i="457"/>
  <c r="O84" i="457" s="1"/>
  <c r="O7" i="457" s="1"/>
  <c r="AB84" i="457"/>
  <c r="L84" i="457"/>
  <c r="M84" i="457" s="1"/>
  <c r="M7" i="457" s="1"/>
  <c r="AA85" i="457"/>
  <c r="AC84" i="457"/>
  <c r="AA84" i="456"/>
  <c r="L83" i="456"/>
  <c r="M83" i="456" s="1"/>
  <c r="AB83" i="456"/>
  <c r="N83" i="456"/>
  <c r="O83" i="456" s="1"/>
  <c r="AC83" i="456"/>
  <c r="AB84" i="451"/>
  <c r="L84" i="451"/>
  <c r="M84" i="451" s="1"/>
  <c r="M7" i="451" s="1"/>
  <c r="N84" i="451"/>
  <c r="O84" i="451" s="1"/>
  <c r="O7" i="451" s="1"/>
  <c r="AC84" i="451"/>
  <c r="AA85" i="451"/>
  <c r="U145" i="459"/>
  <c r="W145" i="459"/>
  <c r="U80" i="469"/>
  <c r="T81" i="469"/>
  <c r="W80" i="469"/>
  <c r="L84" i="466"/>
  <c r="M84" i="466" s="1"/>
  <c r="M7" i="466" s="1"/>
  <c r="AB84" i="466"/>
  <c r="N84" i="466"/>
  <c r="O84" i="466" s="1"/>
  <c r="O7" i="466" s="1"/>
  <c r="AA85" i="466"/>
  <c r="AC84" i="466"/>
  <c r="N84" i="452"/>
  <c r="O84" i="452" s="1"/>
  <c r="O7" i="452" s="1"/>
  <c r="AB84" i="452"/>
  <c r="L84" i="452"/>
  <c r="M84" i="452" s="1"/>
  <c r="M7" i="452" s="1"/>
  <c r="AC84" i="452"/>
  <c r="AA85" i="452"/>
  <c r="N83" i="462"/>
  <c r="O83" i="462" s="1"/>
  <c r="AA84" i="462"/>
  <c r="L83" i="462"/>
  <c r="M83" i="462" s="1"/>
  <c r="AB83" i="462"/>
  <c r="AC83" i="462"/>
  <c r="U80" i="454"/>
  <c r="T81" i="454"/>
  <c r="W80" i="454"/>
  <c r="AA84" i="455"/>
  <c r="L83" i="455"/>
  <c r="M83" i="455" s="1"/>
  <c r="AB83" i="455"/>
  <c r="N83" i="455"/>
  <c r="O83" i="455" s="1"/>
  <c r="AC83" i="455"/>
  <c r="N84" i="450"/>
  <c r="O84" i="450" s="1"/>
  <c r="O7" i="450" s="1"/>
  <c r="AB84" i="450"/>
  <c r="L84" i="450"/>
  <c r="M84" i="450" s="1"/>
  <c r="M7" i="450" s="1"/>
  <c r="AC84" i="450"/>
  <c r="AA85" i="450"/>
  <c r="T82" i="458"/>
  <c r="U81" i="458"/>
  <c r="W81" i="458"/>
  <c r="N83" i="461"/>
  <c r="O83" i="461" s="1"/>
  <c r="AB83" i="461"/>
  <c r="L83" i="461"/>
  <c r="M83" i="461" s="1"/>
  <c r="AA84" i="461"/>
  <c r="AC83" i="461"/>
  <c r="N85" i="465"/>
  <c r="O85" i="465" s="1"/>
  <c r="AB85" i="465"/>
  <c r="L85" i="465"/>
  <c r="M85" i="465" s="1"/>
  <c r="AA86" i="465"/>
  <c r="AC85" i="465"/>
  <c r="U80" i="464"/>
  <c r="T81" i="464"/>
  <c r="W80" i="464"/>
  <c r="T82" i="453"/>
  <c r="U81" i="453"/>
  <c r="W81" i="453"/>
  <c r="N85" i="446"/>
  <c r="O85" i="446" s="1"/>
  <c r="AA86" i="446"/>
  <c r="AB85" i="446"/>
  <c r="L85" i="446"/>
  <c r="M85" i="446" s="1"/>
  <c r="AC85" i="446"/>
  <c r="T81" i="449"/>
  <c r="U80" i="449"/>
  <c r="W80" i="449"/>
  <c r="T82" i="448"/>
  <c r="U81" i="448"/>
  <c r="W81" i="448"/>
  <c r="N84" i="447"/>
  <c r="O84" i="447" s="1"/>
  <c r="O7" i="447" s="1"/>
  <c r="AB84" i="447"/>
  <c r="L84" i="447"/>
  <c r="M84" i="447" s="1"/>
  <c r="M7" i="447" s="1"/>
  <c r="AA85" i="447"/>
  <c r="AC84" i="447"/>
  <c r="L84" i="445"/>
  <c r="M84" i="445" s="1"/>
  <c r="M7" i="445" s="1"/>
  <c r="N84" i="445"/>
  <c r="O84" i="445" s="1"/>
  <c r="O7" i="445" s="1"/>
  <c r="AB84" i="445"/>
  <c r="AA85" i="445"/>
  <c r="AC84" i="445"/>
  <c r="U83" i="443"/>
  <c r="T84" i="443"/>
  <c r="W83" i="443"/>
  <c r="U81" i="444"/>
  <c r="T82" i="444"/>
  <c r="W81" i="444"/>
  <c r="AB84" i="442"/>
  <c r="L84" i="442"/>
  <c r="M84" i="442" s="1"/>
  <c r="M7" i="442" s="1"/>
  <c r="N84" i="442"/>
  <c r="O84" i="442" s="1"/>
  <c r="O7" i="442" s="1"/>
  <c r="AC84" i="442"/>
  <c r="AA85" i="442"/>
  <c r="AB84" i="441"/>
  <c r="L84" i="441"/>
  <c r="M84" i="441" s="1"/>
  <c r="M7" i="441" s="1"/>
  <c r="N84" i="441"/>
  <c r="O84" i="441" s="1"/>
  <c r="O7" i="441" s="1"/>
  <c r="AA85" i="441"/>
  <c r="AC84" i="441"/>
  <c r="AB84" i="440"/>
  <c r="L84" i="440"/>
  <c r="M84" i="440" s="1"/>
  <c r="M7" i="440" s="1"/>
  <c r="N84" i="440"/>
  <c r="O84" i="440" s="1"/>
  <c r="O7" i="440" s="1"/>
  <c r="AC84" i="440"/>
  <c r="AA85" i="440"/>
  <c r="U81" i="438"/>
  <c r="T82" i="438"/>
  <c r="W81" i="438"/>
  <c r="AB84" i="437"/>
  <c r="L84" i="437"/>
  <c r="M84" i="437" s="1"/>
  <c r="M7" i="437" s="1"/>
  <c r="N84" i="437"/>
  <c r="O84" i="437" s="1"/>
  <c r="O7" i="437" s="1"/>
  <c r="AA85" i="437"/>
  <c r="AC84" i="437"/>
  <c r="AB84" i="435"/>
  <c r="L84" i="435"/>
  <c r="M84" i="435" s="1"/>
  <c r="M7" i="435" s="1"/>
  <c r="N84" i="435"/>
  <c r="O84" i="435" s="1"/>
  <c r="O7" i="435" s="1"/>
  <c r="AA85" i="435"/>
  <c r="AC84" i="435"/>
  <c r="N83" i="436"/>
  <c r="O83" i="436" s="1"/>
  <c r="AA84" i="436"/>
  <c r="AB83" i="436"/>
  <c r="L83" i="436"/>
  <c r="M83" i="436" s="1"/>
  <c r="AC83" i="436"/>
  <c r="T83" i="439"/>
  <c r="U82" i="439"/>
  <c r="W82" i="439"/>
  <c r="N83" i="432"/>
  <c r="O83" i="432" s="1"/>
  <c r="AA84" i="432"/>
  <c r="AB83" i="432"/>
  <c r="L83" i="432"/>
  <c r="M83" i="432" s="1"/>
  <c r="AC83" i="432"/>
  <c r="AB83" i="431"/>
  <c r="L83" i="431"/>
  <c r="M83" i="431" s="1"/>
  <c r="N83" i="431"/>
  <c r="O83" i="431" s="1"/>
  <c r="AA84" i="431"/>
  <c r="AC83" i="431"/>
  <c r="T104" i="434"/>
  <c r="U103" i="434"/>
  <c r="W103" i="434"/>
  <c r="U81" i="433"/>
  <c r="T82" i="433"/>
  <c r="W81" i="433"/>
  <c r="N83" i="430"/>
  <c r="O83" i="430" s="1"/>
  <c r="AA84" i="430"/>
  <c r="L83" i="430"/>
  <c r="M83" i="430" s="1"/>
  <c r="AB83" i="430"/>
  <c r="AC83" i="430"/>
  <c r="U99" i="299"/>
  <c r="T100" i="299"/>
  <c r="W99" i="299"/>
  <c r="L81" i="298"/>
  <c r="M81" i="298" s="1"/>
  <c r="AC81" i="298"/>
  <c r="AB81" i="298"/>
  <c r="N81" i="298"/>
  <c r="O81" i="298" s="1"/>
  <c r="AA82" i="298"/>
  <c r="L81" i="297"/>
  <c r="M81" i="297" s="1"/>
  <c r="N81" i="297"/>
  <c r="O81" i="297" s="1"/>
  <c r="AB81" i="297"/>
  <c r="AA82" i="297"/>
  <c r="AC81" i="297"/>
  <c r="T79" i="59"/>
  <c r="U78" i="59"/>
  <c r="W78" i="59"/>
  <c r="AB76" i="3"/>
  <c r="L76" i="3"/>
  <c r="M76" i="3" s="1"/>
  <c r="N76" i="3"/>
  <c r="O76" i="3" s="1"/>
  <c r="AA77" i="3"/>
  <c r="AC76" i="3"/>
  <c r="X16" i="459"/>
  <c r="X78" i="443"/>
  <c r="X79" i="468"/>
  <c r="X58" i="434"/>
  <c r="X79" i="439"/>
  <c r="X62" i="299"/>
  <c r="L84" i="467" l="1"/>
  <c r="M84" i="467" s="1"/>
  <c r="M7" i="467" s="1"/>
  <c r="AB84" i="467"/>
  <c r="AC84" i="467"/>
  <c r="AA85" i="467"/>
  <c r="N84" i="467"/>
  <c r="O84" i="467" s="1"/>
  <c r="O7" i="467" s="1"/>
  <c r="T83" i="463"/>
  <c r="U82" i="463"/>
  <c r="W82" i="463"/>
  <c r="T83" i="453"/>
  <c r="U82" i="453"/>
  <c r="W82" i="453"/>
  <c r="U82" i="458"/>
  <c r="T83" i="458"/>
  <c r="W82" i="458"/>
  <c r="U81" i="454"/>
  <c r="T82" i="454"/>
  <c r="W81" i="454"/>
  <c r="N85" i="452"/>
  <c r="O85" i="452" s="1"/>
  <c r="AB85" i="452"/>
  <c r="L85" i="452"/>
  <c r="M85" i="452" s="1"/>
  <c r="AA86" i="452"/>
  <c r="AC85" i="452"/>
  <c r="AB84" i="456"/>
  <c r="L84" i="456"/>
  <c r="M84" i="456" s="1"/>
  <c r="M7" i="456" s="1"/>
  <c r="N84" i="456"/>
  <c r="O84" i="456" s="1"/>
  <c r="O7" i="456" s="1"/>
  <c r="AC84" i="456"/>
  <c r="AA85" i="456"/>
  <c r="T84" i="468"/>
  <c r="U83" i="468"/>
  <c r="W83" i="468"/>
  <c r="U81" i="464"/>
  <c r="T82" i="464"/>
  <c r="W81" i="464"/>
  <c r="N84" i="461"/>
  <c r="O84" i="461" s="1"/>
  <c r="O7" i="461" s="1"/>
  <c r="AB84" i="461"/>
  <c r="L84" i="461"/>
  <c r="M84" i="461" s="1"/>
  <c r="M7" i="461" s="1"/>
  <c r="AC84" i="461"/>
  <c r="AA85" i="461"/>
  <c r="N84" i="455"/>
  <c r="O84" i="455" s="1"/>
  <c r="O7" i="455" s="1"/>
  <c r="AB84" i="455"/>
  <c r="L84" i="455"/>
  <c r="M84" i="455" s="1"/>
  <c r="M7" i="455" s="1"/>
  <c r="AC84" i="455"/>
  <c r="AA85" i="455"/>
  <c r="N84" i="462"/>
  <c r="O84" i="462" s="1"/>
  <c r="O7" i="462" s="1"/>
  <c r="AB84" i="462"/>
  <c r="L84" i="462"/>
  <c r="M84" i="462" s="1"/>
  <c r="M7" i="462" s="1"/>
  <c r="AA85" i="462"/>
  <c r="AC84" i="462"/>
  <c r="L85" i="466"/>
  <c r="M85" i="466" s="1"/>
  <c r="N85" i="466"/>
  <c r="O85" i="466" s="1"/>
  <c r="AB85" i="466"/>
  <c r="AA86" i="466"/>
  <c r="AC85" i="466"/>
  <c r="L85" i="457"/>
  <c r="M85" i="457" s="1"/>
  <c r="AB85" i="457"/>
  <c r="N85" i="457"/>
  <c r="O85" i="457" s="1"/>
  <c r="AA86" i="457"/>
  <c r="AC85" i="457"/>
  <c r="U81" i="469"/>
  <c r="T82" i="469"/>
  <c r="W81" i="469"/>
  <c r="AB85" i="451"/>
  <c r="L85" i="451"/>
  <c r="M85" i="451" s="1"/>
  <c r="N85" i="451"/>
  <c r="O85" i="451" s="1"/>
  <c r="AA86" i="451"/>
  <c r="AC85" i="451"/>
  <c r="L86" i="460"/>
  <c r="M86" i="460" s="1"/>
  <c r="AB86" i="460"/>
  <c r="N86" i="460"/>
  <c r="O86" i="460" s="1"/>
  <c r="AA87" i="460"/>
  <c r="AC86" i="460"/>
  <c r="N86" i="465"/>
  <c r="O86" i="465" s="1"/>
  <c r="AB86" i="465"/>
  <c r="L86" i="465"/>
  <c r="M86" i="465" s="1"/>
  <c r="AA87" i="465"/>
  <c r="AC86" i="465"/>
  <c r="N85" i="450"/>
  <c r="O85" i="450" s="1"/>
  <c r="AB85" i="450"/>
  <c r="L85" i="450"/>
  <c r="M85" i="450" s="1"/>
  <c r="AA86" i="450"/>
  <c r="AC85" i="450"/>
  <c r="R9" i="459"/>
  <c r="R8" i="459"/>
  <c r="U81" i="449"/>
  <c r="T82" i="449"/>
  <c r="W81" i="449"/>
  <c r="N86" i="446"/>
  <c r="O86" i="446" s="1"/>
  <c r="AA87" i="446"/>
  <c r="AB86" i="446"/>
  <c r="L86" i="446"/>
  <c r="M86" i="446" s="1"/>
  <c r="AC86" i="446"/>
  <c r="AB85" i="445"/>
  <c r="L85" i="445"/>
  <c r="M85" i="445" s="1"/>
  <c r="N85" i="445"/>
  <c r="O85" i="445" s="1"/>
  <c r="AA86" i="445"/>
  <c r="AC85" i="445"/>
  <c r="N85" i="447"/>
  <c r="O85" i="447" s="1"/>
  <c r="AB85" i="447"/>
  <c r="L85" i="447"/>
  <c r="M85" i="447" s="1"/>
  <c r="AA86" i="447"/>
  <c r="AC85" i="447"/>
  <c r="T83" i="448"/>
  <c r="U82" i="448"/>
  <c r="W82" i="448"/>
  <c r="AB85" i="440"/>
  <c r="L85" i="440"/>
  <c r="M85" i="440" s="1"/>
  <c r="N85" i="440"/>
  <c r="O85" i="440" s="1"/>
  <c r="AA86" i="440"/>
  <c r="AC85" i="440"/>
  <c r="AB85" i="441"/>
  <c r="L85" i="441"/>
  <c r="M85" i="441" s="1"/>
  <c r="N85" i="441"/>
  <c r="O85" i="441" s="1"/>
  <c r="AA86" i="441"/>
  <c r="AC85" i="441"/>
  <c r="AB85" i="442"/>
  <c r="L85" i="442"/>
  <c r="M85" i="442" s="1"/>
  <c r="N85" i="442"/>
  <c r="O85" i="442" s="1"/>
  <c r="AA86" i="442"/>
  <c r="AC85" i="442"/>
  <c r="T85" i="443"/>
  <c r="U84" i="443"/>
  <c r="W84" i="443"/>
  <c r="U82" i="444"/>
  <c r="T83" i="444"/>
  <c r="W82" i="444"/>
  <c r="T84" i="439"/>
  <c r="U83" i="439"/>
  <c r="W83" i="439"/>
  <c r="N84" i="436"/>
  <c r="O84" i="436" s="1"/>
  <c r="O7" i="436" s="1"/>
  <c r="AB84" i="436"/>
  <c r="L84" i="436"/>
  <c r="M84" i="436" s="1"/>
  <c r="M7" i="436" s="1"/>
  <c r="AA85" i="436"/>
  <c r="AC84" i="436"/>
  <c r="AB85" i="437"/>
  <c r="L85" i="437"/>
  <c r="M85" i="437" s="1"/>
  <c r="N85" i="437"/>
  <c r="O85" i="437" s="1"/>
  <c r="AA86" i="437"/>
  <c r="AC85" i="437"/>
  <c r="U82" i="438"/>
  <c r="T83" i="438"/>
  <c r="W82" i="438"/>
  <c r="AB85" i="435"/>
  <c r="L85" i="435"/>
  <c r="M85" i="435" s="1"/>
  <c r="N85" i="435"/>
  <c r="O85" i="435" s="1"/>
  <c r="AA86" i="435"/>
  <c r="AC85" i="435"/>
  <c r="T83" i="433"/>
  <c r="U82" i="433"/>
  <c r="W82" i="433"/>
  <c r="T105" i="434"/>
  <c r="U104" i="434"/>
  <c r="W104" i="434"/>
  <c r="N84" i="430"/>
  <c r="O84" i="430" s="1"/>
  <c r="O7" i="430" s="1"/>
  <c r="AB84" i="430"/>
  <c r="L84" i="430"/>
  <c r="M84" i="430" s="1"/>
  <c r="M7" i="430" s="1"/>
  <c r="AC84" i="430"/>
  <c r="AA85" i="430"/>
  <c r="N84" i="432"/>
  <c r="O84" i="432" s="1"/>
  <c r="O7" i="432" s="1"/>
  <c r="AB84" i="432"/>
  <c r="L84" i="432"/>
  <c r="M84" i="432" s="1"/>
  <c r="M7" i="432" s="1"/>
  <c r="AC84" i="432"/>
  <c r="AA85" i="432"/>
  <c r="N84" i="431"/>
  <c r="O84" i="431" s="1"/>
  <c r="O7" i="431" s="1"/>
  <c r="L84" i="431"/>
  <c r="M84" i="431" s="1"/>
  <c r="M7" i="431" s="1"/>
  <c r="AB84" i="431"/>
  <c r="AA85" i="431"/>
  <c r="AC84" i="431"/>
  <c r="T101" i="299"/>
  <c r="U100" i="299"/>
  <c r="W100" i="299"/>
  <c r="L82" i="298"/>
  <c r="M82" i="298" s="1"/>
  <c r="AC82" i="298"/>
  <c r="AB82" i="298"/>
  <c r="N82" i="298"/>
  <c r="O82" i="298" s="1"/>
  <c r="AA83" i="298"/>
  <c r="AA83" i="297"/>
  <c r="AB82" i="297"/>
  <c r="L82" i="297"/>
  <c r="M82" i="297" s="1"/>
  <c r="AC82" i="297"/>
  <c r="N82" i="297"/>
  <c r="O82" i="297" s="1"/>
  <c r="U79" i="59"/>
  <c r="T80" i="59"/>
  <c r="W79" i="59"/>
  <c r="L77" i="3"/>
  <c r="M77" i="3" s="1"/>
  <c r="N77" i="3"/>
  <c r="O77" i="3" s="1"/>
  <c r="AC77" i="3"/>
  <c r="AA78" i="3"/>
  <c r="AB77" i="3"/>
  <c r="X79" i="463"/>
  <c r="X79" i="453"/>
  <c r="X79" i="458"/>
  <c r="X79" i="448"/>
  <c r="AD83" i="460"/>
  <c r="X78" i="468"/>
  <c r="X79" i="433"/>
  <c r="AD83" i="465"/>
  <c r="AD83" i="446"/>
  <c r="X79" i="444"/>
  <c r="X79" i="438"/>
  <c r="X78" i="439"/>
  <c r="X61" i="299"/>
  <c r="X77" i="443"/>
  <c r="X57" i="434"/>
  <c r="AA86" i="467" l="1"/>
  <c r="AB85" i="467"/>
  <c r="N85" i="467"/>
  <c r="O85" i="467" s="1"/>
  <c r="L85" i="467"/>
  <c r="M85" i="467" s="1"/>
  <c r="AC85" i="467"/>
  <c r="W83" i="463"/>
  <c r="U83" i="463"/>
  <c r="T84" i="463"/>
  <c r="N86" i="450"/>
  <c r="O86" i="450" s="1"/>
  <c r="AB86" i="450"/>
  <c r="L86" i="450"/>
  <c r="M86" i="450" s="1"/>
  <c r="AA87" i="450"/>
  <c r="AC86" i="450"/>
  <c r="T83" i="469"/>
  <c r="U82" i="469"/>
  <c r="W82" i="469"/>
  <c r="N85" i="455"/>
  <c r="O85" i="455" s="1"/>
  <c r="AB85" i="455"/>
  <c r="L85" i="455"/>
  <c r="M85" i="455" s="1"/>
  <c r="AA86" i="455"/>
  <c r="AC85" i="455"/>
  <c r="T83" i="464"/>
  <c r="U82" i="464"/>
  <c r="W82" i="464"/>
  <c r="U84" i="468"/>
  <c r="T85" i="468"/>
  <c r="W84" i="468"/>
  <c r="T83" i="454"/>
  <c r="U82" i="454"/>
  <c r="W82" i="454"/>
  <c r="U83" i="453"/>
  <c r="T84" i="453"/>
  <c r="W83" i="453"/>
  <c r="N87" i="465"/>
  <c r="O87" i="465" s="1"/>
  <c r="AB87" i="465"/>
  <c r="L87" i="465"/>
  <c r="M87" i="465" s="1"/>
  <c r="AA88" i="465"/>
  <c r="AC87" i="465"/>
  <c r="N86" i="457"/>
  <c r="O86" i="457" s="1"/>
  <c r="AB86" i="457"/>
  <c r="L86" i="457"/>
  <c r="M86" i="457" s="1"/>
  <c r="AA87" i="457"/>
  <c r="AC86" i="457"/>
  <c r="AB85" i="461"/>
  <c r="L85" i="461"/>
  <c r="M85" i="461" s="1"/>
  <c r="N85" i="461"/>
  <c r="O85" i="461" s="1"/>
  <c r="AA86" i="461"/>
  <c r="AC85" i="461"/>
  <c r="AB85" i="456"/>
  <c r="L85" i="456"/>
  <c r="M85" i="456" s="1"/>
  <c r="N85" i="456"/>
  <c r="O85" i="456" s="1"/>
  <c r="AA86" i="456"/>
  <c r="AC85" i="456"/>
  <c r="N87" i="460"/>
  <c r="O87" i="460" s="1"/>
  <c r="AB87" i="460"/>
  <c r="L87" i="460"/>
  <c r="M87" i="460" s="1"/>
  <c r="AA88" i="460"/>
  <c r="AC87" i="460"/>
  <c r="L86" i="466"/>
  <c r="M86" i="466" s="1"/>
  <c r="N86" i="466"/>
  <c r="O86" i="466" s="1"/>
  <c r="AB86" i="466"/>
  <c r="AA87" i="466"/>
  <c r="AC86" i="466"/>
  <c r="AB86" i="451"/>
  <c r="L86" i="451"/>
  <c r="M86" i="451" s="1"/>
  <c r="N86" i="451"/>
  <c r="O86" i="451" s="1"/>
  <c r="AA87" i="451"/>
  <c r="AC86" i="451"/>
  <c r="N85" i="462"/>
  <c r="O85" i="462" s="1"/>
  <c r="AB85" i="462"/>
  <c r="L85" i="462"/>
  <c r="M85" i="462" s="1"/>
  <c r="AA86" i="462"/>
  <c r="AC85" i="462"/>
  <c r="N86" i="452"/>
  <c r="O86" i="452" s="1"/>
  <c r="AB86" i="452"/>
  <c r="L86" i="452"/>
  <c r="M86" i="452" s="1"/>
  <c r="AA87" i="452"/>
  <c r="AC86" i="452"/>
  <c r="U83" i="458"/>
  <c r="T84" i="458"/>
  <c r="W83" i="458"/>
  <c r="N87" i="446"/>
  <c r="O87" i="446" s="1"/>
  <c r="AA88" i="446"/>
  <c r="L87" i="446"/>
  <c r="M87" i="446" s="1"/>
  <c r="AB87" i="446"/>
  <c r="AC87" i="446"/>
  <c r="U83" i="448"/>
  <c r="T84" i="448"/>
  <c r="W83" i="448"/>
  <c r="N86" i="447"/>
  <c r="O86" i="447" s="1"/>
  <c r="L86" i="447"/>
  <c r="M86" i="447" s="1"/>
  <c r="AB86" i="447"/>
  <c r="AA87" i="447"/>
  <c r="AC86" i="447"/>
  <c r="U82" i="449"/>
  <c r="T83" i="449"/>
  <c r="W82" i="449"/>
  <c r="N86" i="445"/>
  <c r="O86" i="445" s="1"/>
  <c r="AB86" i="445"/>
  <c r="L86" i="445"/>
  <c r="M86" i="445" s="1"/>
  <c r="AA87" i="445"/>
  <c r="AC86" i="445"/>
  <c r="T84" i="444"/>
  <c r="U83" i="444"/>
  <c r="W83" i="444"/>
  <c r="T86" i="443"/>
  <c r="U85" i="443"/>
  <c r="W85" i="443"/>
  <c r="AB86" i="440"/>
  <c r="L86" i="440"/>
  <c r="M86" i="440" s="1"/>
  <c r="N86" i="440"/>
  <c r="O86" i="440" s="1"/>
  <c r="AA87" i="440"/>
  <c r="AC86" i="440"/>
  <c r="AB86" i="442"/>
  <c r="L86" i="442"/>
  <c r="M86" i="442" s="1"/>
  <c r="N86" i="442"/>
  <c r="O86" i="442" s="1"/>
  <c r="AA87" i="442"/>
  <c r="AC86" i="442"/>
  <c r="AB86" i="441"/>
  <c r="L86" i="441"/>
  <c r="M86" i="441" s="1"/>
  <c r="N86" i="441"/>
  <c r="O86" i="441" s="1"/>
  <c r="AA87" i="441"/>
  <c r="AC86" i="441"/>
  <c r="T84" i="438"/>
  <c r="U83" i="438"/>
  <c r="W83" i="438"/>
  <c r="N85" i="436"/>
  <c r="O85" i="436" s="1"/>
  <c r="L85" i="436"/>
  <c r="M85" i="436" s="1"/>
  <c r="AB85" i="436"/>
  <c r="AA86" i="436"/>
  <c r="AC85" i="436"/>
  <c r="U84" i="439"/>
  <c r="T85" i="439"/>
  <c r="W84" i="439"/>
  <c r="AB86" i="435"/>
  <c r="L86" i="435"/>
  <c r="M86" i="435" s="1"/>
  <c r="N86" i="435"/>
  <c r="O86" i="435" s="1"/>
  <c r="AA87" i="435"/>
  <c r="AC86" i="435"/>
  <c r="AB86" i="437"/>
  <c r="L86" i="437"/>
  <c r="M86" i="437" s="1"/>
  <c r="N86" i="437"/>
  <c r="O86" i="437" s="1"/>
  <c r="AA87" i="437"/>
  <c r="AC86" i="437"/>
  <c r="L85" i="431"/>
  <c r="M85" i="431" s="1"/>
  <c r="AB85" i="431"/>
  <c r="N85" i="431"/>
  <c r="O85" i="431" s="1"/>
  <c r="AA86" i="431"/>
  <c r="AC85" i="431"/>
  <c r="N85" i="432"/>
  <c r="O85" i="432" s="1"/>
  <c r="AA86" i="432"/>
  <c r="AB85" i="432"/>
  <c r="L85" i="432"/>
  <c r="M85" i="432" s="1"/>
  <c r="AC85" i="432"/>
  <c r="U105" i="434"/>
  <c r="T106" i="434"/>
  <c r="W105" i="434"/>
  <c r="N85" i="430"/>
  <c r="O85" i="430" s="1"/>
  <c r="AB85" i="430"/>
  <c r="L85" i="430"/>
  <c r="M85" i="430" s="1"/>
  <c r="AA86" i="430"/>
  <c r="AC85" i="430"/>
  <c r="T84" i="433"/>
  <c r="U83" i="433"/>
  <c r="W83" i="433"/>
  <c r="T102" i="299"/>
  <c r="U101" i="299"/>
  <c r="W101" i="299"/>
  <c r="AB83" i="298"/>
  <c r="N83" i="298"/>
  <c r="O83" i="298" s="1"/>
  <c r="AC83" i="298"/>
  <c r="L83" i="298"/>
  <c r="M83" i="298" s="1"/>
  <c r="AA84" i="298"/>
  <c r="N83" i="297"/>
  <c r="O83" i="297" s="1"/>
  <c r="AB83" i="297"/>
  <c r="L83" i="297"/>
  <c r="M83" i="297" s="1"/>
  <c r="AA84" i="297"/>
  <c r="AC83" i="297"/>
  <c r="T81" i="59"/>
  <c r="U80" i="59"/>
  <c r="W80" i="59"/>
  <c r="AA79" i="3"/>
  <c r="N78" i="3"/>
  <c r="O78" i="3" s="1"/>
  <c r="AC78" i="3"/>
  <c r="AB78" i="3"/>
  <c r="L78" i="3"/>
  <c r="M78" i="3" s="1"/>
  <c r="X79" i="464"/>
  <c r="AD83" i="435"/>
  <c r="X78" i="438"/>
  <c r="X79" i="449"/>
  <c r="X78" i="458"/>
  <c r="AD83" i="457"/>
  <c r="AD83" i="442"/>
  <c r="AD83" i="447"/>
  <c r="AD83" i="466"/>
  <c r="X78" i="463"/>
  <c r="AD82" i="446"/>
  <c r="X60" i="299"/>
  <c r="X78" i="453"/>
  <c r="AD83" i="440"/>
  <c r="X76" i="443"/>
  <c r="AD82" i="460"/>
  <c r="AD83" i="437"/>
  <c r="X56" i="434"/>
  <c r="X77" i="468"/>
  <c r="AD82" i="465"/>
  <c r="AD83" i="450"/>
  <c r="X79" i="469"/>
  <c r="AD83" i="445"/>
  <c r="AD83" i="452"/>
  <c r="X79" i="454"/>
  <c r="AD83" i="441"/>
  <c r="X78" i="433"/>
  <c r="AD83" i="451"/>
  <c r="X78" i="444"/>
  <c r="X77" i="439"/>
  <c r="X78" i="448"/>
  <c r="L86" i="467" l="1"/>
  <c r="M86" i="467" s="1"/>
  <c r="N86" i="467"/>
  <c r="O86" i="467" s="1"/>
  <c r="AC86" i="467"/>
  <c r="AB86" i="467"/>
  <c r="AA87" i="467"/>
  <c r="T85" i="463"/>
  <c r="U84" i="463"/>
  <c r="W84" i="463"/>
  <c r="N87" i="452"/>
  <c r="O87" i="452" s="1"/>
  <c r="AB87" i="452"/>
  <c r="L87" i="452"/>
  <c r="M87" i="452" s="1"/>
  <c r="AA88" i="452"/>
  <c r="AC87" i="452"/>
  <c r="N87" i="450"/>
  <c r="O87" i="450" s="1"/>
  <c r="AB87" i="450"/>
  <c r="L87" i="450"/>
  <c r="M87" i="450" s="1"/>
  <c r="AA88" i="450"/>
  <c r="AC87" i="450"/>
  <c r="T85" i="458"/>
  <c r="U84" i="458"/>
  <c r="W84" i="458"/>
  <c r="N86" i="462"/>
  <c r="O86" i="462" s="1"/>
  <c r="AB86" i="462"/>
  <c r="L86" i="462"/>
  <c r="M86" i="462" s="1"/>
  <c r="AA87" i="462"/>
  <c r="AC86" i="462"/>
  <c r="L87" i="466"/>
  <c r="M87" i="466" s="1"/>
  <c r="AB87" i="466"/>
  <c r="N87" i="466"/>
  <c r="O87" i="466" s="1"/>
  <c r="AA88" i="466"/>
  <c r="AC87" i="466"/>
  <c r="AB86" i="456"/>
  <c r="L86" i="456"/>
  <c r="M86" i="456" s="1"/>
  <c r="N86" i="456"/>
  <c r="O86" i="456" s="1"/>
  <c r="AA87" i="456"/>
  <c r="AC86" i="456"/>
  <c r="N86" i="455"/>
  <c r="O86" i="455" s="1"/>
  <c r="AB86" i="455"/>
  <c r="L86" i="455"/>
  <c r="M86" i="455" s="1"/>
  <c r="AA87" i="455"/>
  <c r="AC86" i="455"/>
  <c r="T84" i="469"/>
  <c r="U83" i="469"/>
  <c r="W83" i="469"/>
  <c r="AB87" i="457"/>
  <c r="L87" i="457"/>
  <c r="M87" i="457" s="1"/>
  <c r="N87" i="457"/>
  <c r="O87" i="457" s="1"/>
  <c r="AA88" i="457"/>
  <c r="AC87" i="457"/>
  <c r="U84" i="453"/>
  <c r="T85" i="453"/>
  <c r="W84" i="453"/>
  <c r="T84" i="454"/>
  <c r="U83" i="454"/>
  <c r="W83" i="454"/>
  <c r="AB87" i="451"/>
  <c r="L87" i="451"/>
  <c r="M87" i="451" s="1"/>
  <c r="N87" i="451"/>
  <c r="O87" i="451" s="1"/>
  <c r="AA88" i="451"/>
  <c r="AC87" i="451"/>
  <c r="N86" i="461"/>
  <c r="O86" i="461" s="1"/>
  <c r="AB86" i="461"/>
  <c r="L86" i="461"/>
  <c r="M86" i="461" s="1"/>
  <c r="AA87" i="461"/>
  <c r="AC86" i="461"/>
  <c r="N88" i="465"/>
  <c r="O88" i="465" s="1"/>
  <c r="AB88" i="465"/>
  <c r="L88" i="465"/>
  <c r="M88" i="465" s="1"/>
  <c r="AA89" i="465"/>
  <c r="AC88" i="465"/>
  <c r="AB88" i="460"/>
  <c r="L88" i="460"/>
  <c r="M88" i="460" s="1"/>
  <c r="N88" i="460"/>
  <c r="O88" i="460" s="1"/>
  <c r="AA89" i="460"/>
  <c r="AC88" i="460"/>
  <c r="U85" i="468"/>
  <c r="T86" i="468"/>
  <c r="W85" i="468"/>
  <c r="T84" i="464"/>
  <c r="U83" i="464"/>
  <c r="W83" i="464"/>
  <c r="T84" i="449"/>
  <c r="U83" i="449"/>
  <c r="W83" i="449"/>
  <c r="L87" i="445"/>
  <c r="M87" i="445" s="1"/>
  <c r="N87" i="445"/>
  <c r="O87" i="445" s="1"/>
  <c r="AB87" i="445"/>
  <c r="AA88" i="445"/>
  <c r="AC87" i="445"/>
  <c r="N87" i="447"/>
  <c r="O87" i="447" s="1"/>
  <c r="AB87" i="447"/>
  <c r="L87" i="447"/>
  <c r="M87" i="447" s="1"/>
  <c r="AA88" i="447"/>
  <c r="AC87" i="447"/>
  <c r="N88" i="446"/>
  <c r="O88" i="446" s="1"/>
  <c r="AA89" i="446"/>
  <c r="L88" i="446"/>
  <c r="M88" i="446" s="1"/>
  <c r="AB88" i="446"/>
  <c r="AC88" i="446"/>
  <c r="U84" i="448"/>
  <c r="T85" i="448"/>
  <c r="W84" i="448"/>
  <c r="AB87" i="440"/>
  <c r="L87" i="440"/>
  <c r="M87" i="440" s="1"/>
  <c r="N87" i="440"/>
  <c r="O87" i="440" s="1"/>
  <c r="AC87" i="440"/>
  <c r="AA88" i="440"/>
  <c r="U86" i="443"/>
  <c r="T87" i="443"/>
  <c r="W86" i="443"/>
  <c r="AB87" i="442"/>
  <c r="L87" i="442"/>
  <c r="M87" i="442" s="1"/>
  <c r="N87" i="442"/>
  <c r="O87" i="442" s="1"/>
  <c r="AA88" i="442"/>
  <c r="AC87" i="442"/>
  <c r="AB87" i="441"/>
  <c r="L87" i="441"/>
  <c r="M87" i="441" s="1"/>
  <c r="N87" i="441"/>
  <c r="O87" i="441" s="1"/>
  <c r="AA88" i="441"/>
  <c r="AC87" i="441"/>
  <c r="T85" i="444"/>
  <c r="U84" i="444"/>
  <c r="W84" i="444"/>
  <c r="AB87" i="435"/>
  <c r="L87" i="435"/>
  <c r="M87" i="435" s="1"/>
  <c r="N87" i="435"/>
  <c r="O87" i="435" s="1"/>
  <c r="AA88" i="435"/>
  <c r="AC87" i="435"/>
  <c r="AB87" i="437"/>
  <c r="L87" i="437"/>
  <c r="M87" i="437" s="1"/>
  <c r="N87" i="437"/>
  <c r="O87" i="437" s="1"/>
  <c r="AA88" i="437"/>
  <c r="AC87" i="437"/>
  <c r="U85" i="439"/>
  <c r="T86" i="439"/>
  <c r="W85" i="439"/>
  <c r="T85" i="438"/>
  <c r="U84" i="438"/>
  <c r="W84" i="438"/>
  <c r="N86" i="436"/>
  <c r="O86" i="436" s="1"/>
  <c r="AA87" i="436"/>
  <c r="L86" i="436"/>
  <c r="M86" i="436" s="1"/>
  <c r="AB86" i="436"/>
  <c r="AC86" i="436"/>
  <c r="N86" i="431"/>
  <c r="O86" i="431" s="1"/>
  <c r="AB86" i="431"/>
  <c r="L86" i="431"/>
  <c r="M86" i="431" s="1"/>
  <c r="AA87" i="431"/>
  <c r="AC86" i="431"/>
  <c r="U106" i="434"/>
  <c r="T107" i="434"/>
  <c r="W106" i="434"/>
  <c r="U84" i="433"/>
  <c r="T85" i="433"/>
  <c r="W84" i="433"/>
  <c r="N86" i="432"/>
  <c r="O86" i="432" s="1"/>
  <c r="AB86" i="432"/>
  <c r="AA87" i="432"/>
  <c r="L86" i="432"/>
  <c r="M86" i="432" s="1"/>
  <c r="AC86" i="432"/>
  <c r="N86" i="430"/>
  <c r="O86" i="430" s="1"/>
  <c r="AB86" i="430"/>
  <c r="L86" i="430"/>
  <c r="M86" i="430" s="1"/>
  <c r="AA87" i="430"/>
  <c r="AC86" i="430"/>
  <c r="U102" i="299"/>
  <c r="T103" i="299"/>
  <c r="W102" i="299"/>
  <c r="L84" i="298"/>
  <c r="M84" i="298" s="1"/>
  <c r="M7" i="298" s="1"/>
  <c r="N84" i="298"/>
  <c r="O84" i="298" s="1"/>
  <c r="O7" i="298" s="1"/>
  <c r="AA85" i="298"/>
  <c r="AC84" i="298"/>
  <c r="AB84" i="298"/>
  <c r="N84" i="297"/>
  <c r="O84" i="297" s="1"/>
  <c r="O7" i="297" s="1"/>
  <c r="AA85" i="297"/>
  <c r="L84" i="297"/>
  <c r="M84" i="297" s="1"/>
  <c r="M7" i="297" s="1"/>
  <c r="AC84" i="297"/>
  <c r="AB84" i="297"/>
  <c r="T82" i="59"/>
  <c r="U81" i="59"/>
  <c r="W81" i="59"/>
  <c r="AA80" i="3"/>
  <c r="AC79" i="3"/>
  <c r="AB79" i="3"/>
  <c r="N79" i="3"/>
  <c r="O79" i="3" s="1"/>
  <c r="L79" i="3"/>
  <c r="M79" i="3" s="1"/>
  <c r="AD83" i="461"/>
  <c r="AD82" i="442"/>
  <c r="X77" i="453"/>
  <c r="AD83" i="456"/>
  <c r="X77" i="444"/>
  <c r="X77" i="463"/>
  <c r="X78" i="454"/>
  <c r="AD82" i="447"/>
  <c r="AD83" i="430"/>
  <c r="X77" i="438"/>
  <c r="X77" i="433"/>
  <c r="AD82" i="450"/>
  <c r="AD83" i="467"/>
  <c r="AD81" i="446"/>
  <c r="AD82" i="451"/>
  <c r="AD82" i="437"/>
  <c r="X75" i="443"/>
  <c r="AD81" i="465"/>
  <c r="X76" i="439"/>
  <c r="AD81" i="460"/>
  <c r="AD83" i="462"/>
  <c r="AD82" i="440"/>
  <c r="X76" i="468"/>
  <c r="AD83" i="431"/>
  <c r="X77" i="448"/>
  <c r="X78" i="449"/>
  <c r="X78" i="469"/>
  <c r="X77" i="458"/>
  <c r="X78" i="464"/>
  <c r="X55" i="434"/>
  <c r="AD83" i="455"/>
  <c r="AD82" i="445"/>
  <c r="AD83" i="432"/>
  <c r="AD82" i="435"/>
  <c r="AD82" i="466"/>
  <c r="AD82" i="441"/>
  <c r="AD82" i="457"/>
  <c r="AD82" i="452"/>
  <c r="X59" i="299"/>
  <c r="AD83" i="436"/>
  <c r="L87" i="467" l="1"/>
  <c r="M87" i="467" s="1"/>
  <c r="N87" i="467"/>
  <c r="O87" i="467" s="1"/>
  <c r="AC87" i="467"/>
  <c r="AA88" i="467"/>
  <c r="AB87" i="467"/>
  <c r="U85" i="463"/>
  <c r="W85" i="463"/>
  <c r="T86" i="463"/>
  <c r="N87" i="455"/>
  <c r="O87" i="455" s="1"/>
  <c r="AB87" i="455"/>
  <c r="L87" i="455"/>
  <c r="M87" i="455" s="1"/>
  <c r="AA88" i="455"/>
  <c r="AC87" i="455"/>
  <c r="N89" i="460"/>
  <c r="O89" i="460" s="1"/>
  <c r="AB89" i="460"/>
  <c r="L89" i="460"/>
  <c r="M89" i="460" s="1"/>
  <c r="AA90" i="460"/>
  <c r="AC89" i="460"/>
  <c r="U84" i="454"/>
  <c r="T85" i="454"/>
  <c r="W84" i="454"/>
  <c r="AB87" i="456"/>
  <c r="L87" i="456"/>
  <c r="M87" i="456" s="1"/>
  <c r="N87" i="456"/>
  <c r="O87" i="456" s="1"/>
  <c r="AA88" i="456"/>
  <c r="AC87" i="456"/>
  <c r="T86" i="458"/>
  <c r="U85" i="458"/>
  <c r="W85" i="458"/>
  <c r="T87" i="468"/>
  <c r="U86" i="468"/>
  <c r="W86" i="468"/>
  <c r="U84" i="464"/>
  <c r="T85" i="464"/>
  <c r="W84" i="464"/>
  <c r="N89" i="465"/>
  <c r="O89" i="465" s="1"/>
  <c r="AB89" i="465"/>
  <c r="L89" i="465"/>
  <c r="M89" i="465" s="1"/>
  <c r="AA90" i="465"/>
  <c r="AC89" i="465"/>
  <c r="AB88" i="451"/>
  <c r="L88" i="451"/>
  <c r="M88" i="451" s="1"/>
  <c r="N88" i="451"/>
  <c r="O88" i="451" s="1"/>
  <c r="AA89" i="451"/>
  <c r="AC88" i="451"/>
  <c r="N88" i="457"/>
  <c r="O88" i="457" s="1"/>
  <c r="AB88" i="457"/>
  <c r="L88" i="457"/>
  <c r="M88" i="457" s="1"/>
  <c r="AA89" i="457"/>
  <c r="AC88" i="457"/>
  <c r="T85" i="469"/>
  <c r="U84" i="469"/>
  <c r="W84" i="469"/>
  <c r="L88" i="466"/>
  <c r="M88" i="466" s="1"/>
  <c r="AB88" i="466"/>
  <c r="N88" i="466"/>
  <c r="O88" i="466" s="1"/>
  <c r="AA89" i="466"/>
  <c r="AC88" i="466"/>
  <c r="L87" i="461"/>
  <c r="M87" i="461" s="1"/>
  <c r="AB87" i="461"/>
  <c r="N87" i="461"/>
  <c r="O87" i="461" s="1"/>
  <c r="AA88" i="461"/>
  <c r="AC87" i="461"/>
  <c r="T86" i="453"/>
  <c r="U85" i="453"/>
  <c r="W85" i="453"/>
  <c r="N87" i="462"/>
  <c r="O87" i="462" s="1"/>
  <c r="AB87" i="462"/>
  <c r="L87" i="462"/>
  <c r="M87" i="462" s="1"/>
  <c r="AA88" i="462"/>
  <c r="AC87" i="462"/>
  <c r="N88" i="450"/>
  <c r="O88" i="450" s="1"/>
  <c r="AB88" i="450"/>
  <c r="L88" i="450"/>
  <c r="M88" i="450" s="1"/>
  <c r="AA89" i="450"/>
  <c r="AC88" i="450"/>
  <c r="N88" i="452"/>
  <c r="O88" i="452" s="1"/>
  <c r="AB88" i="452"/>
  <c r="L88" i="452"/>
  <c r="M88" i="452" s="1"/>
  <c r="AA89" i="452"/>
  <c r="AC88" i="452"/>
  <c r="T85" i="449"/>
  <c r="U84" i="449"/>
  <c r="W84" i="449"/>
  <c r="N89" i="446"/>
  <c r="O89" i="446" s="1"/>
  <c r="AA90" i="446"/>
  <c r="L89" i="446"/>
  <c r="M89" i="446" s="1"/>
  <c r="AB89" i="446"/>
  <c r="AC89" i="446"/>
  <c r="AB88" i="445"/>
  <c r="L88" i="445"/>
  <c r="M88" i="445" s="1"/>
  <c r="N88" i="445"/>
  <c r="O88" i="445" s="1"/>
  <c r="AA89" i="445"/>
  <c r="AC88" i="445"/>
  <c r="T86" i="448"/>
  <c r="U85" i="448"/>
  <c r="W85" i="448"/>
  <c r="N88" i="447"/>
  <c r="O88" i="447" s="1"/>
  <c r="AB88" i="447"/>
  <c r="L88" i="447"/>
  <c r="M88" i="447" s="1"/>
  <c r="AA89" i="447"/>
  <c r="AC88" i="447"/>
  <c r="AB88" i="441"/>
  <c r="L88" i="441"/>
  <c r="M88" i="441" s="1"/>
  <c r="N88" i="441"/>
  <c r="O88" i="441" s="1"/>
  <c r="AA89" i="441"/>
  <c r="AC88" i="441"/>
  <c r="AB88" i="440"/>
  <c r="L88" i="440"/>
  <c r="M88" i="440" s="1"/>
  <c r="N88" i="440"/>
  <c r="O88" i="440" s="1"/>
  <c r="AA89" i="440"/>
  <c r="AC88" i="440"/>
  <c r="AB88" i="442"/>
  <c r="L88" i="442"/>
  <c r="M88" i="442" s="1"/>
  <c r="N88" i="442"/>
  <c r="O88" i="442" s="1"/>
  <c r="AA89" i="442"/>
  <c r="AC88" i="442"/>
  <c r="T86" i="444"/>
  <c r="U85" i="444"/>
  <c r="W85" i="444"/>
  <c r="U87" i="443"/>
  <c r="T88" i="443"/>
  <c r="W87" i="443"/>
  <c r="U85" i="438"/>
  <c r="T86" i="438"/>
  <c r="W85" i="438"/>
  <c r="AB88" i="435"/>
  <c r="L88" i="435"/>
  <c r="M88" i="435" s="1"/>
  <c r="N88" i="435"/>
  <c r="O88" i="435" s="1"/>
  <c r="AA89" i="435"/>
  <c r="AC88" i="435"/>
  <c r="N87" i="436"/>
  <c r="O87" i="436" s="1"/>
  <c r="AA88" i="436"/>
  <c r="L87" i="436"/>
  <c r="M87" i="436" s="1"/>
  <c r="AB87" i="436"/>
  <c r="AC87" i="436"/>
  <c r="T87" i="439"/>
  <c r="U86" i="439"/>
  <c r="W86" i="439"/>
  <c r="AB88" i="437"/>
  <c r="L88" i="437"/>
  <c r="M88" i="437" s="1"/>
  <c r="N88" i="437"/>
  <c r="O88" i="437" s="1"/>
  <c r="AA89" i="437"/>
  <c r="AC88" i="437"/>
  <c r="U107" i="434"/>
  <c r="T108" i="434"/>
  <c r="W107" i="434"/>
  <c r="N87" i="432"/>
  <c r="O87" i="432" s="1"/>
  <c r="L87" i="432"/>
  <c r="M87" i="432" s="1"/>
  <c r="AA88" i="432"/>
  <c r="AB87" i="432"/>
  <c r="AC87" i="432"/>
  <c r="U85" i="433"/>
  <c r="T86" i="433"/>
  <c r="W85" i="433"/>
  <c r="N87" i="430"/>
  <c r="O87" i="430" s="1"/>
  <c r="AB87" i="430"/>
  <c r="L87" i="430"/>
  <c r="M87" i="430" s="1"/>
  <c r="AA88" i="430"/>
  <c r="AC87" i="430"/>
  <c r="AB87" i="431"/>
  <c r="L87" i="431"/>
  <c r="M87" i="431" s="1"/>
  <c r="N87" i="431"/>
  <c r="O87" i="431" s="1"/>
  <c r="AA88" i="431"/>
  <c r="AC87" i="431"/>
  <c r="U103" i="299"/>
  <c r="T104" i="299"/>
  <c r="W103" i="299"/>
  <c r="N85" i="298"/>
  <c r="O85" i="298" s="1"/>
  <c r="AB85" i="298"/>
  <c r="L85" i="298"/>
  <c r="M85" i="298" s="1"/>
  <c r="AA86" i="298"/>
  <c r="AC85" i="298"/>
  <c r="N85" i="297"/>
  <c r="O85" i="297" s="1"/>
  <c r="AB85" i="297"/>
  <c r="AC85" i="297"/>
  <c r="AA86" i="297"/>
  <c r="L85" i="297"/>
  <c r="M85" i="297" s="1"/>
  <c r="U82" i="59"/>
  <c r="T83" i="59"/>
  <c r="W82" i="59"/>
  <c r="N80" i="3"/>
  <c r="O80" i="3" s="1"/>
  <c r="AA81" i="3"/>
  <c r="AB80" i="3"/>
  <c r="AC80" i="3"/>
  <c r="L80" i="3"/>
  <c r="M80" i="3" s="1"/>
  <c r="X75" i="468"/>
  <c r="X74" i="443"/>
  <c r="AD81" i="466"/>
  <c r="AD80" i="465"/>
  <c r="AD81" i="445"/>
  <c r="X79" i="59"/>
  <c r="AD81" i="457"/>
  <c r="X76" i="448"/>
  <c r="X76" i="433"/>
  <c r="X76" i="453"/>
  <c r="X77" i="449"/>
  <c r="AD80" i="446"/>
  <c r="AD81" i="435"/>
  <c r="AD81" i="451"/>
  <c r="AD81" i="437"/>
  <c r="AD81" i="447"/>
  <c r="AD81" i="450"/>
  <c r="AD81" i="442"/>
  <c r="AD82" i="455"/>
  <c r="AD82" i="462"/>
  <c r="AD81" i="440"/>
  <c r="X58" i="299"/>
  <c r="AD82" i="436"/>
  <c r="X77" i="454"/>
  <c r="AD81" i="441"/>
  <c r="X75" i="439"/>
  <c r="X77" i="464"/>
  <c r="AD82" i="456"/>
  <c r="X54" i="434"/>
  <c r="AD82" i="461"/>
  <c r="X76" i="458"/>
  <c r="AD80" i="460"/>
  <c r="AD81" i="452"/>
  <c r="AD82" i="431"/>
  <c r="AD82" i="432"/>
  <c r="X77" i="469"/>
  <c r="X76" i="438"/>
  <c r="X76" i="444"/>
  <c r="X76" i="463"/>
  <c r="AD82" i="430"/>
  <c r="AD82" i="467"/>
  <c r="N88" i="467" l="1"/>
  <c r="O88" i="467" s="1"/>
  <c r="AC88" i="467"/>
  <c r="AB88" i="467"/>
  <c r="AA89" i="467"/>
  <c r="L88" i="467"/>
  <c r="M88" i="467" s="1"/>
  <c r="U86" i="463"/>
  <c r="T87" i="463"/>
  <c r="W86" i="463"/>
  <c r="T87" i="453"/>
  <c r="U86" i="453"/>
  <c r="W86" i="453"/>
  <c r="L89" i="466"/>
  <c r="M89" i="466" s="1"/>
  <c r="AB89" i="466"/>
  <c r="N89" i="466"/>
  <c r="O89" i="466" s="1"/>
  <c r="AA90" i="466"/>
  <c r="AC89" i="466"/>
  <c r="L89" i="457"/>
  <c r="M89" i="457" s="1"/>
  <c r="AB89" i="457"/>
  <c r="N89" i="457"/>
  <c r="O89" i="457" s="1"/>
  <c r="AA90" i="457"/>
  <c r="AC89" i="457"/>
  <c r="AB88" i="456"/>
  <c r="L88" i="456"/>
  <c r="M88" i="456" s="1"/>
  <c r="N88" i="456"/>
  <c r="O88" i="456" s="1"/>
  <c r="AA89" i="456"/>
  <c r="AC88" i="456"/>
  <c r="L90" i="460"/>
  <c r="M90" i="460" s="1"/>
  <c r="AB90" i="460"/>
  <c r="N90" i="460"/>
  <c r="O90" i="460" s="1"/>
  <c r="AA91" i="460"/>
  <c r="AC90" i="460"/>
  <c r="N89" i="452"/>
  <c r="O89" i="452" s="1"/>
  <c r="AB89" i="452"/>
  <c r="L89" i="452"/>
  <c r="M89" i="452" s="1"/>
  <c r="AA90" i="452"/>
  <c r="AC89" i="452"/>
  <c r="N88" i="461"/>
  <c r="O88" i="461" s="1"/>
  <c r="AB88" i="461"/>
  <c r="L88" i="461"/>
  <c r="M88" i="461" s="1"/>
  <c r="AA89" i="461"/>
  <c r="AC88" i="461"/>
  <c r="AB89" i="451"/>
  <c r="L89" i="451"/>
  <c r="M89" i="451" s="1"/>
  <c r="N89" i="451"/>
  <c r="O89" i="451" s="1"/>
  <c r="AA90" i="451"/>
  <c r="AC89" i="451"/>
  <c r="T86" i="454"/>
  <c r="U85" i="454"/>
  <c r="W85" i="454"/>
  <c r="N89" i="450"/>
  <c r="O89" i="450" s="1"/>
  <c r="AB89" i="450"/>
  <c r="L89" i="450"/>
  <c r="M89" i="450" s="1"/>
  <c r="AA90" i="450"/>
  <c r="AC89" i="450"/>
  <c r="U85" i="469"/>
  <c r="T86" i="469"/>
  <c r="W85" i="469"/>
  <c r="U86" i="458"/>
  <c r="T87" i="458"/>
  <c r="W86" i="458"/>
  <c r="N88" i="455"/>
  <c r="O88" i="455" s="1"/>
  <c r="AB88" i="455"/>
  <c r="L88" i="455"/>
  <c r="M88" i="455" s="1"/>
  <c r="AA89" i="455"/>
  <c r="AC88" i="455"/>
  <c r="N88" i="462"/>
  <c r="O88" i="462" s="1"/>
  <c r="AB88" i="462"/>
  <c r="L88" i="462"/>
  <c r="M88" i="462" s="1"/>
  <c r="AA89" i="462"/>
  <c r="AC88" i="462"/>
  <c r="N90" i="465"/>
  <c r="O90" i="465" s="1"/>
  <c r="AB90" i="465"/>
  <c r="L90" i="465"/>
  <c r="M90" i="465" s="1"/>
  <c r="AA91" i="465"/>
  <c r="AC90" i="465"/>
  <c r="T86" i="464"/>
  <c r="U85" i="464"/>
  <c r="W85" i="464"/>
  <c r="T88" i="468"/>
  <c r="U87" i="468"/>
  <c r="W87" i="468"/>
  <c r="U85" i="449"/>
  <c r="T86" i="449"/>
  <c r="W85" i="449"/>
  <c r="U86" i="448"/>
  <c r="T87" i="448"/>
  <c r="W86" i="448"/>
  <c r="N90" i="446"/>
  <c r="O90" i="446" s="1"/>
  <c r="AA91" i="446"/>
  <c r="AB90" i="446"/>
  <c r="L90" i="446"/>
  <c r="M90" i="446" s="1"/>
  <c r="AC90" i="446"/>
  <c r="N89" i="447"/>
  <c r="O89" i="447" s="1"/>
  <c r="AB89" i="447"/>
  <c r="L89" i="447"/>
  <c r="M89" i="447" s="1"/>
  <c r="AA90" i="447"/>
  <c r="AC89" i="447"/>
  <c r="AB89" i="445"/>
  <c r="N89" i="445"/>
  <c r="O89" i="445" s="1"/>
  <c r="L89" i="445"/>
  <c r="M89" i="445" s="1"/>
  <c r="AA90" i="445"/>
  <c r="AC89" i="445"/>
  <c r="U86" i="444"/>
  <c r="T87" i="444"/>
  <c r="W86" i="444"/>
  <c r="AB89" i="440"/>
  <c r="L89" i="440"/>
  <c r="M89" i="440" s="1"/>
  <c r="N89" i="440"/>
  <c r="O89" i="440" s="1"/>
  <c r="AA90" i="440"/>
  <c r="AC89" i="440"/>
  <c r="T89" i="443"/>
  <c r="U88" i="443"/>
  <c r="W88" i="443"/>
  <c r="AB89" i="441"/>
  <c r="L89" i="441"/>
  <c r="M89" i="441" s="1"/>
  <c r="N89" i="441"/>
  <c r="O89" i="441" s="1"/>
  <c r="AA90" i="441"/>
  <c r="AC89" i="441"/>
  <c r="AB89" i="442"/>
  <c r="L89" i="442"/>
  <c r="M89" i="442" s="1"/>
  <c r="N89" i="442"/>
  <c r="O89" i="442" s="1"/>
  <c r="AA90" i="442"/>
  <c r="AC89" i="442"/>
  <c r="AB89" i="437"/>
  <c r="L89" i="437"/>
  <c r="M89" i="437" s="1"/>
  <c r="N89" i="437"/>
  <c r="O89" i="437" s="1"/>
  <c r="AA90" i="437"/>
  <c r="AC89" i="437"/>
  <c r="AB89" i="435"/>
  <c r="N89" i="435"/>
  <c r="O89" i="435" s="1"/>
  <c r="L89" i="435"/>
  <c r="M89" i="435" s="1"/>
  <c r="AA90" i="435"/>
  <c r="AC89" i="435"/>
  <c r="T88" i="439"/>
  <c r="U87" i="439"/>
  <c r="W87" i="439"/>
  <c r="N88" i="436"/>
  <c r="O88" i="436" s="1"/>
  <c r="AA89" i="436"/>
  <c r="L88" i="436"/>
  <c r="M88" i="436" s="1"/>
  <c r="AB88" i="436"/>
  <c r="AC88" i="436"/>
  <c r="U86" i="438"/>
  <c r="T87" i="438"/>
  <c r="W86" i="438"/>
  <c r="N88" i="431"/>
  <c r="O88" i="431" s="1"/>
  <c r="L88" i="431"/>
  <c r="M88" i="431" s="1"/>
  <c r="AB88" i="431"/>
  <c r="AA89" i="431"/>
  <c r="AC88" i="431"/>
  <c r="N88" i="430"/>
  <c r="O88" i="430" s="1"/>
  <c r="AB88" i="430"/>
  <c r="L88" i="430"/>
  <c r="M88" i="430" s="1"/>
  <c r="AA89" i="430"/>
  <c r="AC88" i="430"/>
  <c r="T87" i="433"/>
  <c r="U86" i="433"/>
  <c r="W86" i="433"/>
  <c r="N88" i="432"/>
  <c r="O88" i="432" s="1"/>
  <c r="AB88" i="432"/>
  <c r="AA89" i="432"/>
  <c r="L88" i="432"/>
  <c r="M88" i="432" s="1"/>
  <c r="AC88" i="432"/>
  <c r="T109" i="434"/>
  <c r="U108" i="434"/>
  <c r="W108" i="434"/>
  <c r="T105" i="299"/>
  <c r="U104" i="299"/>
  <c r="W104" i="299"/>
  <c r="AA87" i="298"/>
  <c r="N86" i="298"/>
  <c r="O86" i="298" s="1"/>
  <c r="AB86" i="298"/>
  <c r="AC86" i="298"/>
  <c r="L86" i="298"/>
  <c r="M86" i="298" s="1"/>
  <c r="N86" i="297"/>
  <c r="O86" i="297" s="1"/>
  <c r="AB86" i="297"/>
  <c r="AC86" i="297"/>
  <c r="L86" i="297"/>
  <c r="M86" i="297" s="1"/>
  <c r="AA87" i="297"/>
  <c r="T84" i="59"/>
  <c r="U83" i="59"/>
  <c r="W83" i="59"/>
  <c r="N81" i="3"/>
  <c r="O81" i="3" s="1"/>
  <c r="AC81" i="3"/>
  <c r="AB81" i="3"/>
  <c r="L81" i="3"/>
  <c r="M81" i="3" s="1"/>
  <c r="AA82" i="3"/>
  <c r="AD79" i="460"/>
  <c r="AD80" i="440"/>
  <c r="AD83" i="298"/>
  <c r="X75" i="433"/>
  <c r="AD80" i="452"/>
  <c r="X75" i="438"/>
  <c r="X76" i="469"/>
  <c r="AD79" i="465"/>
  <c r="X75" i="444"/>
  <c r="AD83" i="297"/>
  <c r="X57" i="299"/>
  <c r="AD81" i="455"/>
  <c r="AD80" i="437"/>
  <c r="AD80" i="441"/>
  <c r="AD81" i="456"/>
  <c r="X73" i="443"/>
  <c r="AD80" i="466"/>
  <c r="AD81" i="436"/>
  <c r="X75" i="453"/>
  <c r="AD81" i="461"/>
  <c r="AD80" i="447"/>
  <c r="AD81" i="432"/>
  <c r="AD80" i="435"/>
  <c r="AD81" i="462"/>
  <c r="AD80" i="442"/>
  <c r="X75" i="463"/>
  <c r="X53" i="434"/>
  <c r="X76" i="454"/>
  <c r="AD81" i="430"/>
  <c r="AD80" i="457"/>
  <c r="X75" i="458"/>
  <c r="AD81" i="431"/>
  <c r="X75" i="448"/>
  <c r="X74" i="468"/>
  <c r="AD79" i="446"/>
  <c r="X78" i="59"/>
  <c r="AD81" i="467"/>
  <c r="AD80" i="450"/>
  <c r="X74" i="439"/>
  <c r="X76" i="464"/>
  <c r="X76" i="449"/>
  <c r="AD80" i="451"/>
  <c r="AD80" i="445"/>
  <c r="N89" i="467" l="1"/>
  <c r="O89" i="467" s="1"/>
  <c r="AC89" i="467"/>
  <c r="AA90" i="467"/>
  <c r="L89" i="467"/>
  <c r="M89" i="467" s="1"/>
  <c r="AB89" i="467"/>
  <c r="W87" i="463"/>
  <c r="U87" i="463"/>
  <c r="T88" i="463"/>
  <c r="T89" i="468"/>
  <c r="U88" i="468"/>
  <c r="W88" i="468"/>
  <c r="N91" i="465"/>
  <c r="O91" i="465" s="1"/>
  <c r="AB91" i="465"/>
  <c r="L91" i="465"/>
  <c r="M91" i="465" s="1"/>
  <c r="AA92" i="465"/>
  <c r="AC91" i="465"/>
  <c r="T88" i="458"/>
  <c r="U87" i="458"/>
  <c r="W87" i="458"/>
  <c r="T87" i="469"/>
  <c r="U86" i="469"/>
  <c r="W86" i="469"/>
  <c r="N90" i="450"/>
  <c r="O90" i="450" s="1"/>
  <c r="AB90" i="450"/>
  <c r="L90" i="450"/>
  <c r="M90" i="450" s="1"/>
  <c r="AA91" i="450"/>
  <c r="AC90" i="450"/>
  <c r="N90" i="452"/>
  <c r="O90" i="452" s="1"/>
  <c r="AB90" i="452"/>
  <c r="L90" i="452"/>
  <c r="M90" i="452" s="1"/>
  <c r="AA91" i="452"/>
  <c r="AC90" i="452"/>
  <c r="L90" i="466"/>
  <c r="M90" i="466" s="1"/>
  <c r="AB90" i="466"/>
  <c r="N90" i="466"/>
  <c r="O90" i="466" s="1"/>
  <c r="AA91" i="466"/>
  <c r="AC90" i="466"/>
  <c r="T87" i="454"/>
  <c r="U86" i="454"/>
  <c r="W86" i="454"/>
  <c r="AB89" i="461"/>
  <c r="L89" i="461"/>
  <c r="M89" i="461" s="1"/>
  <c r="N89" i="461"/>
  <c r="O89" i="461" s="1"/>
  <c r="AA90" i="461"/>
  <c r="AC89" i="461"/>
  <c r="N90" i="457"/>
  <c r="O90" i="457" s="1"/>
  <c r="AB90" i="457"/>
  <c r="L90" i="457"/>
  <c r="M90" i="457" s="1"/>
  <c r="AA91" i="457"/>
  <c r="AC90" i="457"/>
  <c r="N89" i="462"/>
  <c r="O89" i="462" s="1"/>
  <c r="AB89" i="462"/>
  <c r="L89" i="462"/>
  <c r="M89" i="462" s="1"/>
  <c r="AA90" i="462"/>
  <c r="AC89" i="462"/>
  <c r="AB90" i="451"/>
  <c r="L90" i="451"/>
  <c r="M90" i="451" s="1"/>
  <c r="N90" i="451"/>
  <c r="O90" i="451" s="1"/>
  <c r="AA91" i="451"/>
  <c r="AC90" i="451"/>
  <c r="N91" i="460"/>
  <c r="O91" i="460" s="1"/>
  <c r="AB91" i="460"/>
  <c r="L91" i="460"/>
  <c r="M91" i="460" s="1"/>
  <c r="AA92" i="460"/>
  <c r="AC91" i="460"/>
  <c r="T87" i="464"/>
  <c r="U86" i="464"/>
  <c r="W86" i="464"/>
  <c r="N89" i="455"/>
  <c r="O89" i="455" s="1"/>
  <c r="AB89" i="455"/>
  <c r="L89" i="455"/>
  <c r="M89" i="455" s="1"/>
  <c r="AA90" i="455"/>
  <c r="AC89" i="455"/>
  <c r="AB89" i="456"/>
  <c r="L89" i="456"/>
  <c r="M89" i="456" s="1"/>
  <c r="N89" i="456"/>
  <c r="O89" i="456" s="1"/>
  <c r="AA90" i="456"/>
  <c r="AC89" i="456"/>
  <c r="U87" i="453"/>
  <c r="T88" i="453"/>
  <c r="W87" i="453"/>
  <c r="N90" i="447"/>
  <c r="O90" i="447" s="1"/>
  <c r="L90" i="447"/>
  <c r="M90" i="447" s="1"/>
  <c r="AB90" i="447"/>
  <c r="AA91" i="447"/>
  <c r="AC90" i="447"/>
  <c r="U87" i="448"/>
  <c r="T88" i="448"/>
  <c r="W87" i="448"/>
  <c r="U86" i="449"/>
  <c r="T87" i="449"/>
  <c r="W86" i="449"/>
  <c r="AB90" i="445"/>
  <c r="N90" i="445"/>
  <c r="O90" i="445" s="1"/>
  <c r="L90" i="445"/>
  <c r="M90" i="445" s="1"/>
  <c r="AA91" i="445"/>
  <c r="AC90" i="445"/>
  <c r="N91" i="446"/>
  <c r="O91" i="446" s="1"/>
  <c r="AA92" i="446"/>
  <c r="L91" i="446"/>
  <c r="M91" i="446" s="1"/>
  <c r="AB91" i="446"/>
  <c r="AC91" i="446"/>
  <c r="U87" i="444"/>
  <c r="T88" i="444"/>
  <c r="W87" i="444"/>
  <c r="T90" i="443"/>
  <c r="U89" i="443"/>
  <c r="W89" i="443"/>
  <c r="AB90" i="442"/>
  <c r="L90" i="442"/>
  <c r="M90" i="442" s="1"/>
  <c r="N90" i="442"/>
  <c r="O90" i="442" s="1"/>
  <c r="AA91" i="442"/>
  <c r="AC90" i="442"/>
  <c r="AB90" i="441"/>
  <c r="L90" i="441"/>
  <c r="M90" i="441" s="1"/>
  <c r="N90" i="441"/>
  <c r="O90" i="441" s="1"/>
  <c r="AA91" i="441"/>
  <c r="AC90" i="441"/>
  <c r="AB90" i="440"/>
  <c r="L90" i="440"/>
  <c r="M90" i="440" s="1"/>
  <c r="N90" i="440"/>
  <c r="O90" i="440" s="1"/>
  <c r="AA91" i="440"/>
  <c r="AC90" i="440"/>
  <c r="AB90" i="435"/>
  <c r="N90" i="435"/>
  <c r="O90" i="435" s="1"/>
  <c r="L90" i="435"/>
  <c r="M90" i="435" s="1"/>
  <c r="AA91" i="435"/>
  <c r="AC90" i="435"/>
  <c r="N89" i="436"/>
  <c r="O89" i="436" s="1"/>
  <c r="AA90" i="436"/>
  <c r="AB89" i="436"/>
  <c r="L89" i="436"/>
  <c r="M89" i="436" s="1"/>
  <c r="AC89" i="436"/>
  <c r="U88" i="439"/>
  <c r="T89" i="439"/>
  <c r="W88" i="439"/>
  <c r="AB90" i="437"/>
  <c r="L90" i="437"/>
  <c r="M90" i="437" s="1"/>
  <c r="N90" i="437"/>
  <c r="O90" i="437" s="1"/>
  <c r="AA91" i="437"/>
  <c r="AC90" i="437"/>
  <c r="T88" i="438"/>
  <c r="U87" i="438"/>
  <c r="W87" i="438"/>
  <c r="L89" i="431"/>
  <c r="M89" i="431" s="1"/>
  <c r="AB89" i="431"/>
  <c r="N89" i="431"/>
  <c r="O89" i="431" s="1"/>
  <c r="AA90" i="431"/>
  <c r="AC89" i="431"/>
  <c r="N89" i="430"/>
  <c r="O89" i="430" s="1"/>
  <c r="AB89" i="430"/>
  <c r="L89" i="430"/>
  <c r="M89" i="430" s="1"/>
  <c r="AA90" i="430"/>
  <c r="AC89" i="430"/>
  <c r="N89" i="432"/>
  <c r="O89" i="432" s="1"/>
  <c r="L89" i="432"/>
  <c r="M89" i="432" s="1"/>
  <c r="AA90" i="432"/>
  <c r="AB89" i="432"/>
  <c r="AC89" i="432"/>
  <c r="T110" i="434"/>
  <c r="U109" i="434"/>
  <c r="W109" i="434"/>
  <c r="T88" i="433"/>
  <c r="U87" i="433"/>
  <c r="W87" i="433"/>
  <c r="T106" i="299"/>
  <c r="U105" i="299"/>
  <c r="W105" i="299"/>
  <c r="L87" i="298"/>
  <c r="M87" i="298" s="1"/>
  <c r="AC87" i="298"/>
  <c r="AA88" i="298"/>
  <c r="N87" i="298"/>
  <c r="O87" i="298" s="1"/>
  <c r="AB87" i="298"/>
  <c r="N87" i="297"/>
  <c r="O87" i="297" s="1"/>
  <c r="AC87" i="297"/>
  <c r="AA88" i="297"/>
  <c r="AB87" i="297"/>
  <c r="L87" i="297"/>
  <c r="M87" i="297" s="1"/>
  <c r="T85" i="59"/>
  <c r="U84" i="59"/>
  <c r="W84" i="59"/>
  <c r="AA83" i="3"/>
  <c r="AC82" i="3"/>
  <c r="N82" i="3"/>
  <c r="O82" i="3" s="1"/>
  <c r="AB82" i="3"/>
  <c r="L82" i="3"/>
  <c r="M82" i="3" s="1"/>
  <c r="AD80" i="461"/>
  <c r="AD79" i="441"/>
  <c r="AD82" i="297"/>
  <c r="AD79" i="466"/>
  <c r="AD79" i="447"/>
  <c r="AD80" i="431"/>
  <c r="AD79" i="437"/>
  <c r="AD78" i="460"/>
  <c r="X72" i="443"/>
  <c r="X74" i="463"/>
  <c r="AD80" i="430"/>
  <c r="AD79" i="452"/>
  <c r="X73" i="439"/>
  <c r="X75" i="464"/>
  <c r="AD79" i="445"/>
  <c r="X77" i="59"/>
  <c r="X73" i="468"/>
  <c r="AD80" i="436"/>
  <c r="AD80" i="456"/>
  <c r="X74" i="444"/>
  <c r="AD79" i="450"/>
  <c r="AD80" i="467"/>
  <c r="AD78" i="465"/>
  <c r="X74" i="438"/>
  <c r="X74" i="458"/>
  <c r="AD79" i="442"/>
  <c r="X75" i="469"/>
  <c r="X74" i="453"/>
  <c r="AD80" i="432"/>
  <c r="AD79" i="435"/>
  <c r="AD80" i="462"/>
  <c r="AD79" i="440"/>
  <c r="AD79" i="457"/>
  <c r="X75" i="454"/>
  <c r="AD78" i="446"/>
  <c r="X74" i="433"/>
  <c r="AD80" i="455"/>
  <c r="AD79" i="451"/>
  <c r="X74" i="448"/>
  <c r="X52" i="434"/>
  <c r="X56" i="299"/>
  <c r="X75" i="449"/>
  <c r="AD82" i="298"/>
  <c r="L90" i="467" l="1"/>
  <c r="M90" i="467" s="1"/>
  <c r="N90" i="467"/>
  <c r="O90" i="467" s="1"/>
  <c r="AC90" i="467"/>
  <c r="AB90" i="467"/>
  <c r="AA91" i="467"/>
  <c r="T89" i="463"/>
  <c r="W88" i="463"/>
  <c r="U88" i="463"/>
  <c r="AB91" i="451"/>
  <c r="L91" i="451"/>
  <c r="M91" i="451" s="1"/>
  <c r="N91" i="451"/>
  <c r="O91" i="451" s="1"/>
  <c r="AA92" i="451"/>
  <c r="AC91" i="451"/>
  <c r="AB91" i="457"/>
  <c r="L91" i="457"/>
  <c r="M91" i="457" s="1"/>
  <c r="N91" i="457"/>
  <c r="O91" i="457" s="1"/>
  <c r="AA92" i="457"/>
  <c r="AC91" i="457"/>
  <c r="L91" i="466"/>
  <c r="M91" i="466" s="1"/>
  <c r="AB91" i="466"/>
  <c r="N91" i="466"/>
  <c r="O91" i="466" s="1"/>
  <c r="AA92" i="466"/>
  <c r="AC91" i="466"/>
  <c r="T89" i="458"/>
  <c r="U88" i="458"/>
  <c r="W88" i="458"/>
  <c r="U87" i="464"/>
  <c r="T88" i="464"/>
  <c r="W87" i="464"/>
  <c r="U87" i="454"/>
  <c r="T88" i="454"/>
  <c r="W87" i="454"/>
  <c r="T88" i="469"/>
  <c r="U87" i="469"/>
  <c r="W87" i="469"/>
  <c r="AB90" i="456"/>
  <c r="L90" i="456"/>
  <c r="M90" i="456" s="1"/>
  <c r="N90" i="456"/>
  <c r="O90" i="456" s="1"/>
  <c r="AA91" i="456"/>
  <c r="AC90" i="456"/>
  <c r="N91" i="452"/>
  <c r="O91" i="452" s="1"/>
  <c r="AB91" i="452"/>
  <c r="L91" i="452"/>
  <c r="M91" i="452" s="1"/>
  <c r="AA92" i="452"/>
  <c r="AC91" i="452"/>
  <c r="N92" i="465"/>
  <c r="O92" i="465" s="1"/>
  <c r="AB92" i="465"/>
  <c r="L92" i="465"/>
  <c r="M92" i="465" s="1"/>
  <c r="AA93" i="465"/>
  <c r="AC92" i="465"/>
  <c r="U89" i="468"/>
  <c r="T90" i="468"/>
  <c r="W89" i="468"/>
  <c r="U88" i="453"/>
  <c r="T89" i="453"/>
  <c r="W88" i="453"/>
  <c r="N90" i="455"/>
  <c r="O90" i="455" s="1"/>
  <c r="AB90" i="455"/>
  <c r="L90" i="455"/>
  <c r="M90" i="455" s="1"/>
  <c r="AA91" i="455"/>
  <c r="AC90" i="455"/>
  <c r="AB92" i="460"/>
  <c r="L92" i="460"/>
  <c r="M92" i="460" s="1"/>
  <c r="N92" i="460"/>
  <c r="O92" i="460" s="1"/>
  <c r="AA93" i="460"/>
  <c r="AC92" i="460"/>
  <c r="N90" i="462"/>
  <c r="O90" i="462" s="1"/>
  <c r="AB90" i="462"/>
  <c r="L90" i="462"/>
  <c r="M90" i="462" s="1"/>
  <c r="AA91" i="462"/>
  <c r="AC90" i="462"/>
  <c r="N90" i="461"/>
  <c r="O90" i="461" s="1"/>
  <c r="AB90" i="461"/>
  <c r="L90" i="461"/>
  <c r="M90" i="461" s="1"/>
  <c r="AA91" i="461"/>
  <c r="AC90" i="461"/>
  <c r="N91" i="450"/>
  <c r="O91" i="450" s="1"/>
  <c r="AB91" i="450"/>
  <c r="L91" i="450"/>
  <c r="M91" i="450" s="1"/>
  <c r="AA92" i="450"/>
  <c r="AC91" i="450"/>
  <c r="N91" i="447"/>
  <c r="O91" i="447" s="1"/>
  <c r="AB91" i="447"/>
  <c r="L91" i="447"/>
  <c r="M91" i="447" s="1"/>
  <c r="AA92" i="447"/>
  <c r="AC91" i="447"/>
  <c r="N91" i="445"/>
  <c r="O91" i="445" s="1"/>
  <c r="AB91" i="445"/>
  <c r="L91" i="445"/>
  <c r="M91" i="445" s="1"/>
  <c r="AA92" i="445"/>
  <c r="AC91" i="445"/>
  <c r="U88" i="448"/>
  <c r="T89" i="448"/>
  <c r="W88" i="448"/>
  <c r="N92" i="446"/>
  <c r="O92" i="446" s="1"/>
  <c r="AA93" i="446"/>
  <c r="L92" i="446"/>
  <c r="M92" i="446" s="1"/>
  <c r="AB92" i="446"/>
  <c r="AC92" i="446"/>
  <c r="T88" i="449"/>
  <c r="U87" i="449"/>
  <c r="W87" i="449"/>
  <c r="AB91" i="442"/>
  <c r="L91" i="442"/>
  <c r="M91" i="442" s="1"/>
  <c r="N91" i="442"/>
  <c r="O91" i="442" s="1"/>
  <c r="AA92" i="442"/>
  <c r="AC91" i="442"/>
  <c r="T89" i="444"/>
  <c r="U88" i="444"/>
  <c r="W88" i="444"/>
  <c r="AB91" i="440"/>
  <c r="L91" i="440"/>
  <c r="M91" i="440" s="1"/>
  <c r="N91" i="440"/>
  <c r="O91" i="440" s="1"/>
  <c r="AC91" i="440"/>
  <c r="AA92" i="440"/>
  <c r="U90" i="443"/>
  <c r="T91" i="443"/>
  <c r="W90" i="443"/>
  <c r="AB91" i="441"/>
  <c r="L91" i="441"/>
  <c r="M91" i="441" s="1"/>
  <c r="N91" i="441"/>
  <c r="O91" i="441" s="1"/>
  <c r="AA92" i="441"/>
  <c r="AC91" i="441"/>
  <c r="U89" i="439"/>
  <c r="T90" i="439"/>
  <c r="W89" i="439"/>
  <c r="T89" i="438"/>
  <c r="U88" i="438"/>
  <c r="W88" i="438"/>
  <c r="N90" i="436"/>
  <c r="O90" i="436" s="1"/>
  <c r="AA91" i="436"/>
  <c r="L90" i="436"/>
  <c r="M90" i="436" s="1"/>
  <c r="AB90" i="436"/>
  <c r="AC90" i="436"/>
  <c r="AB91" i="435"/>
  <c r="N91" i="435"/>
  <c r="O91" i="435" s="1"/>
  <c r="L91" i="435"/>
  <c r="M91" i="435" s="1"/>
  <c r="AA92" i="435"/>
  <c r="AC91" i="435"/>
  <c r="AB91" i="437"/>
  <c r="L91" i="437"/>
  <c r="M91" i="437" s="1"/>
  <c r="N91" i="437"/>
  <c r="O91" i="437" s="1"/>
  <c r="AA92" i="437"/>
  <c r="AC91" i="437"/>
  <c r="U88" i="433"/>
  <c r="T89" i="433"/>
  <c r="W88" i="433"/>
  <c r="AB90" i="430"/>
  <c r="N90" i="430"/>
  <c r="O90" i="430" s="1"/>
  <c r="L90" i="430"/>
  <c r="M90" i="430" s="1"/>
  <c r="AA91" i="430"/>
  <c r="AC90" i="430"/>
  <c r="U110" i="434"/>
  <c r="T111" i="434"/>
  <c r="W110" i="434"/>
  <c r="N90" i="431"/>
  <c r="O90" i="431" s="1"/>
  <c r="AB90" i="431"/>
  <c r="L90" i="431"/>
  <c r="M90" i="431" s="1"/>
  <c r="AA91" i="431"/>
  <c r="AC90" i="431"/>
  <c r="N90" i="432"/>
  <c r="O90" i="432" s="1"/>
  <c r="AB90" i="432"/>
  <c r="AA91" i="432"/>
  <c r="L90" i="432"/>
  <c r="M90" i="432" s="1"/>
  <c r="AC90" i="432"/>
  <c r="U106" i="299"/>
  <c r="T107" i="299"/>
  <c r="W106" i="299"/>
  <c r="L88" i="298"/>
  <c r="M88" i="298" s="1"/>
  <c r="AB88" i="298"/>
  <c r="AC88" i="298"/>
  <c r="AA89" i="298"/>
  <c r="N88" i="298"/>
  <c r="O88" i="298" s="1"/>
  <c r="N88" i="297"/>
  <c r="O88" i="297" s="1"/>
  <c r="AC88" i="297"/>
  <c r="AA89" i="297"/>
  <c r="AB88" i="297"/>
  <c r="L88" i="297"/>
  <c r="M88" i="297" s="1"/>
  <c r="T86" i="59"/>
  <c r="U85" i="59"/>
  <c r="W85" i="59"/>
  <c r="N83" i="3"/>
  <c r="O83" i="3" s="1"/>
  <c r="AA84" i="3"/>
  <c r="AB83" i="3"/>
  <c r="AC83" i="3"/>
  <c r="L83" i="3"/>
  <c r="M83" i="3" s="1"/>
  <c r="AD79" i="455"/>
  <c r="X73" i="444"/>
  <c r="X55" i="299"/>
  <c r="AD79" i="431"/>
  <c r="AD77" i="465"/>
  <c r="X73" i="438"/>
  <c r="X74" i="454"/>
  <c r="AD78" i="452"/>
  <c r="AD78" i="442"/>
  <c r="AD81" i="298"/>
  <c r="AD81" i="297"/>
  <c r="AD79" i="462"/>
  <c r="X74" i="449"/>
  <c r="AD77" i="446"/>
  <c r="AD79" i="467"/>
  <c r="X72" i="439"/>
  <c r="AD78" i="445"/>
  <c r="AD78" i="437"/>
  <c r="AD78" i="440"/>
  <c r="X73" i="453"/>
  <c r="AD79" i="430"/>
  <c r="X74" i="469"/>
  <c r="AD78" i="435"/>
  <c r="X72" i="468"/>
  <c r="AD79" i="456"/>
  <c r="AD78" i="447"/>
  <c r="X51" i="434"/>
  <c r="AD79" i="436"/>
  <c r="AD78" i="457"/>
  <c r="X71" i="443"/>
  <c r="AD79" i="461"/>
  <c r="X74" i="464"/>
  <c r="X73" i="433"/>
  <c r="X73" i="458"/>
  <c r="X76" i="59"/>
  <c r="AD77" i="460"/>
  <c r="AD78" i="466"/>
  <c r="AD78" i="451"/>
  <c r="AD79" i="432"/>
  <c r="AD78" i="450"/>
  <c r="X73" i="463"/>
  <c r="X73" i="448"/>
  <c r="AD78" i="441"/>
  <c r="AA92" i="467" l="1"/>
  <c r="AC91" i="467"/>
  <c r="AB91" i="467"/>
  <c r="N91" i="467"/>
  <c r="O91" i="467" s="1"/>
  <c r="L91" i="467"/>
  <c r="M91" i="467" s="1"/>
  <c r="U89" i="463"/>
  <c r="W89" i="463"/>
  <c r="T90" i="463"/>
  <c r="L91" i="461"/>
  <c r="M91" i="461" s="1"/>
  <c r="AB91" i="461"/>
  <c r="N91" i="461"/>
  <c r="O91" i="461" s="1"/>
  <c r="AA92" i="461"/>
  <c r="AC91" i="461"/>
  <c r="T90" i="453"/>
  <c r="U89" i="453"/>
  <c r="W89" i="453"/>
  <c r="AB91" i="456"/>
  <c r="L91" i="456"/>
  <c r="M91" i="456" s="1"/>
  <c r="N91" i="456"/>
  <c r="O91" i="456" s="1"/>
  <c r="AA92" i="456"/>
  <c r="AC91" i="456"/>
  <c r="U88" i="464"/>
  <c r="T89" i="464"/>
  <c r="W88" i="464"/>
  <c r="T90" i="458"/>
  <c r="U89" i="458"/>
  <c r="W89" i="458"/>
  <c r="N91" i="462"/>
  <c r="O91" i="462" s="1"/>
  <c r="AB91" i="462"/>
  <c r="L91" i="462"/>
  <c r="M91" i="462" s="1"/>
  <c r="AA92" i="462"/>
  <c r="AC91" i="462"/>
  <c r="U88" i="454"/>
  <c r="T89" i="454"/>
  <c r="W88" i="454"/>
  <c r="N93" i="460"/>
  <c r="O93" i="460" s="1"/>
  <c r="AB93" i="460"/>
  <c r="L93" i="460"/>
  <c r="M93" i="460" s="1"/>
  <c r="AA94" i="460"/>
  <c r="AC93" i="460"/>
  <c r="N93" i="465"/>
  <c r="O93" i="465" s="1"/>
  <c r="AB93" i="465"/>
  <c r="L93" i="465"/>
  <c r="M93" i="465" s="1"/>
  <c r="AA94" i="465"/>
  <c r="AC93" i="465"/>
  <c r="L92" i="466"/>
  <c r="M92" i="466" s="1"/>
  <c r="AB92" i="466"/>
  <c r="N92" i="466"/>
  <c r="O92" i="466" s="1"/>
  <c r="AA93" i="466"/>
  <c r="AC92" i="466"/>
  <c r="N92" i="457"/>
  <c r="O92" i="457" s="1"/>
  <c r="AB92" i="457"/>
  <c r="L92" i="457"/>
  <c r="M92" i="457" s="1"/>
  <c r="AA93" i="457"/>
  <c r="AC92" i="457"/>
  <c r="N92" i="450"/>
  <c r="O92" i="450" s="1"/>
  <c r="AB92" i="450"/>
  <c r="L92" i="450"/>
  <c r="M92" i="450" s="1"/>
  <c r="AA93" i="450"/>
  <c r="AC92" i="450"/>
  <c r="N91" i="455"/>
  <c r="O91" i="455" s="1"/>
  <c r="AB91" i="455"/>
  <c r="L91" i="455"/>
  <c r="M91" i="455" s="1"/>
  <c r="AA92" i="455"/>
  <c r="AC91" i="455"/>
  <c r="U90" i="468"/>
  <c r="T91" i="468"/>
  <c r="W90" i="468"/>
  <c r="N92" i="452"/>
  <c r="O92" i="452" s="1"/>
  <c r="AB92" i="452"/>
  <c r="L92" i="452"/>
  <c r="M92" i="452" s="1"/>
  <c r="AA93" i="452"/>
  <c r="AC92" i="452"/>
  <c r="U88" i="469"/>
  <c r="T89" i="469"/>
  <c r="W88" i="469"/>
  <c r="AB92" i="451"/>
  <c r="L92" i="451"/>
  <c r="M92" i="451" s="1"/>
  <c r="N92" i="451"/>
  <c r="O92" i="451" s="1"/>
  <c r="AA93" i="451"/>
  <c r="AC92" i="451"/>
  <c r="T90" i="448"/>
  <c r="U89" i="448"/>
  <c r="W89" i="448"/>
  <c r="N92" i="447"/>
  <c r="O92" i="447" s="1"/>
  <c r="AB92" i="447"/>
  <c r="L92" i="447"/>
  <c r="M92" i="447" s="1"/>
  <c r="AA93" i="447"/>
  <c r="AC92" i="447"/>
  <c r="T89" i="449"/>
  <c r="U88" i="449"/>
  <c r="W88" i="449"/>
  <c r="N93" i="446"/>
  <c r="O93" i="446" s="1"/>
  <c r="AA94" i="446"/>
  <c r="L93" i="446"/>
  <c r="M93" i="446" s="1"/>
  <c r="AB93" i="446"/>
  <c r="AC93" i="446"/>
  <c r="L92" i="445"/>
  <c r="M92" i="445" s="1"/>
  <c r="N92" i="445"/>
  <c r="O92" i="445" s="1"/>
  <c r="AB92" i="445"/>
  <c r="AA93" i="445"/>
  <c r="AC92" i="445"/>
  <c r="AB92" i="441"/>
  <c r="L92" i="441"/>
  <c r="M92" i="441" s="1"/>
  <c r="N92" i="441"/>
  <c r="O92" i="441" s="1"/>
  <c r="AA93" i="441"/>
  <c r="AC92" i="441"/>
  <c r="AB92" i="442"/>
  <c r="L92" i="442"/>
  <c r="M92" i="442" s="1"/>
  <c r="N92" i="442"/>
  <c r="O92" i="442" s="1"/>
  <c r="AA93" i="442"/>
  <c r="AC92" i="442"/>
  <c r="U91" i="443"/>
  <c r="T92" i="443"/>
  <c r="W91" i="443"/>
  <c r="T90" i="444"/>
  <c r="U89" i="444"/>
  <c r="W89" i="444"/>
  <c r="AB92" i="440"/>
  <c r="L92" i="440"/>
  <c r="M92" i="440" s="1"/>
  <c r="N92" i="440"/>
  <c r="O92" i="440" s="1"/>
  <c r="AA93" i="440"/>
  <c r="AC92" i="440"/>
  <c r="AB92" i="437"/>
  <c r="L92" i="437"/>
  <c r="M92" i="437" s="1"/>
  <c r="N92" i="437"/>
  <c r="O92" i="437" s="1"/>
  <c r="AA93" i="437"/>
  <c r="AC92" i="437"/>
  <c r="AB92" i="435"/>
  <c r="N92" i="435"/>
  <c r="O92" i="435" s="1"/>
  <c r="L92" i="435"/>
  <c r="M92" i="435" s="1"/>
  <c r="AA93" i="435"/>
  <c r="AC92" i="435"/>
  <c r="N91" i="436"/>
  <c r="O91" i="436" s="1"/>
  <c r="AB91" i="436"/>
  <c r="L91" i="436"/>
  <c r="M91" i="436" s="1"/>
  <c r="AA92" i="436"/>
  <c r="AC91" i="436"/>
  <c r="T91" i="439"/>
  <c r="U90" i="439"/>
  <c r="W90" i="439"/>
  <c r="U89" i="438"/>
  <c r="T90" i="438"/>
  <c r="W89" i="438"/>
  <c r="N91" i="432"/>
  <c r="O91" i="432" s="1"/>
  <c r="L91" i="432"/>
  <c r="M91" i="432" s="1"/>
  <c r="AA92" i="432"/>
  <c r="AB91" i="432"/>
  <c r="AC91" i="432"/>
  <c r="AB91" i="431"/>
  <c r="L91" i="431"/>
  <c r="M91" i="431" s="1"/>
  <c r="N91" i="431"/>
  <c r="O91" i="431" s="1"/>
  <c r="AA92" i="431"/>
  <c r="AC91" i="431"/>
  <c r="N91" i="430"/>
  <c r="O91" i="430" s="1"/>
  <c r="AB91" i="430"/>
  <c r="L91" i="430"/>
  <c r="M91" i="430" s="1"/>
  <c r="AA92" i="430"/>
  <c r="AC91" i="430"/>
  <c r="T112" i="434"/>
  <c r="U111" i="434"/>
  <c r="W111" i="434"/>
  <c r="U89" i="433"/>
  <c r="T90" i="433"/>
  <c r="W89" i="433"/>
  <c r="T108" i="299"/>
  <c r="U107" i="299"/>
  <c r="W107" i="299"/>
  <c r="N89" i="298"/>
  <c r="O89" i="298" s="1"/>
  <c r="AB89" i="298"/>
  <c r="AC89" i="298"/>
  <c r="AA90" i="298"/>
  <c r="L89" i="298"/>
  <c r="M89" i="298" s="1"/>
  <c r="N89" i="297"/>
  <c r="O89" i="297" s="1"/>
  <c r="AB89" i="297"/>
  <c r="AC89" i="297"/>
  <c r="AA90" i="297"/>
  <c r="L89" i="297"/>
  <c r="M89" i="297" s="1"/>
  <c r="U86" i="59"/>
  <c r="T87" i="59"/>
  <c r="W86" i="59"/>
  <c r="AA85" i="3"/>
  <c r="AC84" i="3"/>
  <c r="AB84" i="3"/>
  <c r="N84" i="3"/>
  <c r="O84" i="3" s="1"/>
  <c r="O7" i="3" s="1"/>
  <c r="L84" i="3"/>
  <c r="M84" i="3" s="1"/>
  <c r="M7" i="3" s="1"/>
  <c r="X73" i="469"/>
  <c r="AD76" i="446"/>
  <c r="X54" i="299"/>
  <c r="X50" i="434"/>
  <c r="AD78" i="467"/>
  <c r="X72" i="453"/>
  <c r="X71" i="439"/>
  <c r="AD76" i="460"/>
  <c r="AD78" i="436"/>
  <c r="AD78" i="462"/>
  <c r="AD80" i="297"/>
  <c r="AD77" i="466"/>
  <c r="AD77" i="452"/>
  <c r="AD78" i="455"/>
  <c r="X72" i="463"/>
  <c r="X71" i="468"/>
  <c r="AD77" i="445"/>
  <c r="X70" i="443"/>
  <c r="X73" i="454"/>
  <c r="AD77" i="450"/>
  <c r="AD77" i="451"/>
  <c r="X72" i="458"/>
  <c r="AD77" i="442"/>
  <c r="AD78" i="431"/>
  <c r="AD77" i="457"/>
  <c r="AD76" i="465"/>
  <c r="X72" i="448"/>
  <c r="AD80" i="298"/>
  <c r="X73" i="464"/>
  <c r="X75" i="59"/>
  <c r="AD77" i="447"/>
  <c r="AD78" i="461"/>
  <c r="AD77" i="435"/>
  <c r="AD77" i="440"/>
  <c r="AD77" i="441"/>
  <c r="X73" i="449"/>
  <c r="X72" i="438"/>
  <c r="AD78" i="456"/>
  <c r="X72" i="433"/>
  <c r="AD78" i="432"/>
  <c r="X72" i="444"/>
  <c r="AD77" i="437"/>
  <c r="AD78" i="430"/>
  <c r="AB92" i="467" l="1"/>
  <c r="N92" i="467"/>
  <c r="O92" i="467" s="1"/>
  <c r="AA93" i="467"/>
  <c r="AC92" i="467"/>
  <c r="L92" i="467"/>
  <c r="M92" i="467" s="1"/>
  <c r="W90" i="463"/>
  <c r="T91" i="463"/>
  <c r="U90" i="463"/>
  <c r="U89" i="469"/>
  <c r="T90" i="469"/>
  <c r="W89" i="469"/>
  <c r="L94" i="460"/>
  <c r="M94" i="460" s="1"/>
  <c r="AB94" i="460"/>
  <c r="N94" i="460"/>
  <c r="O94" i="460" s="1"/>
  <c r="AA95" i="460"/>
  <c r="AC94" i="460"/>
  <c r="U89" i="464"/>
  <c r="T90" i="464"/>
  <c r="W89" i="464"/>
  <c r="T92" i="468"/>
  <c r="U91" i="468"/>
  <c r="W91" i="468"/>
  <c r="N93" i="450"/>
  <c r="O93" i="450" s="1"/>
  <c r="AB93" i="450"/>
  <c r="L93" i="450"/>
  <c r="M93" i="450" s="1"/>
  <c r="AA94" i="450"/>
  <c r="AC93" i="450"/>
  <c r="N94" i="465"/>
  <c r="O94" i="465" s="1"/>
  <c r="AB94" i="465"/>
  <c r="L94" i="465"/>
  <c r="M94" i="465" s="1"/>
  <c r="AA95" i="465"/>
  <c r="AC94" i="465"/>
  <c r="AB92" i="456"/>
  <c r="L92" i="456"/>
  <c r="M92" i="456" s="1"/>
  <c r="N92" i="456"/>
  <c r="O92" i="456" s="1"/>
  <c r="AA93" i="456"/>
  <c r="AC92" i="456"/>
  <c r="N92" i="461"/>
  <c r="O92" i="461" s="1"/>
  <c r="AB92" i="461"/>
  <c r="L92" i="461"/>
  <c r="M92" i="461" s="1"/>
  <c r="AA93" i="461"/>
  <c r="AC92" i="461"/>
  <c r="L93" i="457"/>
  <c r="M93" i="457" s="1"/>
  <c r="AB93" i="457"/>
  <c r="N93" i="457"/>
  <c r="O93" i="457" s="1"/>
  <c r="AA94" i="457"/>
  <c r="AC93" i="457"/>
  <c r="N92" i="462"/>
  <c r="O92" i="462" s="1"/>
  <c r="AB92" i="462"/>
  <c r="L92" i="462"/>
  <c r="M92" i="462" s="1"/>
  <c r="AA93" i="462"/>
  <c r="AC92" i="462"/>
  <c r="L93" i="466"/>
  <c r="M93" i="466" s="1"/>
  <c r="AB93" i="466"/>
  <c r="N93" i="466"/>
  <c r="O93" i="466" s="1"/>
  <c r="AA94" i="466"/>
  <c r="AC93" i="466"/>
  <c r="U89" i="454"/>
  <c r="T90" i="454"/>
  <c r="W89" i="454"/>
  <c r="T91" i="453"/>
  <c r="U90" i="453"/>
  <c r="W90" i="453"/>
  <c r="AB93" i="451"/>
  <c r="L93" i="451"/>
  <c r="M93" i="451" s="1"/>
  <c r="N93" i="451"/>
  <c r="O93" i="451" s="1"/>
  <c r="AA94" i="451"/>
  <c r="AC93" i="451"/>
  <c r="N93" i="452"/>
  <c r="O93" i="452" s="1"/>
  <c r="AB93" i="452"/>
  <c r="L93" i="452"/>
  <c r="M93" i="452" s="1"/>
  <c r="AA94" i="452"/>
  <c r="AC93" i="452"/>
  <c r="N92" i="455"/>
  <c r="O92" i="455" s="1"/>
  <c r="AB92" i="455"/>
  <c r="L92" i="455"/>
  <c r="M92" i="455" s="1"/>
  <c r="AA93" i="455"/>
  <c r="AC92" i="455"/>
  <c r="U90" i="458"/>
  <c r="T91" i="458"/>
  <c r="W90" i="458"/>
  <c r="L93" i="445"/>
  <c r="M93" i="445" s="1"/>
  <c r="N93" i="445"/>
  <c r="O93" i="445" s="1"/>
  <c r="AB93" i="445"/>
  <c r="AA94" i="445"/>
  <c r="AC93" i="445"/>
  <c r="N93" i="447"/>
  <c r="O93" i="447" s="1"/>
  <c r="AB93" i="447"/>
  <c r="L93" i="447"/>
  <c r="M93" i="447" s="1"/>
  <c r="AA94" i="447"/>
  <c r="AC93" i="447"/>
  <c r="AB94" i="446"/>
  <c r="N94" i="446"/>
  <c r="O94" i="446" s="1"/>
  <c r="L94" i="446"/>
  <c r="M94" i="446" s="1"/>
  <c r="AA95" i="446"/>
  <c r="AC94" i="446"/>
  <c r="U89" i="449"/>
  <c r="T90" i="449"/>
  <c r="W89" i="449"/>
  <c r="T91" i="448"/>
  <c r="U90" i="448"/>
  <c r="W90" i="448"/>
  <c r="AB93" i="440"/>
  <c r="L93" i="440"/>
  <c r="M93" i="440" s="1"/>
  <c r="N93" i="440"/>
  <c r="O93" i="440" s="1"/>
  <c r="AA94" i="440"/>
  <c r="AC93" i="440"/>
  <c r="T93" i="443"/>
  <c r="U92" i="443"/>
  <c r="W92" i="443"/>
  <c r="AB93" i="441"/>
  <c r="L93" i="441"/>
  <c r="M93" i="441" s="1"/>
  <c r="N93" i="441"/>
  <c r="O93" i="441" s="1"/>
  <c r="AA94" i="441"/>
  <c r="AC93" i="441"/>
  <c r="U90" i="444"/>
  <c r="T91" i="444"/>
  <c r="W90" i="444"/>
  <c r="AB93" i="442"/>
  <c r="L93" i="442"/>
  <c r="M93" i="442" s="1"/>
  <c r="N93" i="442"/>
  <c r="O93" i="442" s="1"/>
  <c r="AA94" i="442"/>
  <c r="AC93" i="442"/>
  <c r="U90" i="438"/>
  <c r="T91" i="438"/>
  <c r="W90" i="438"/>
  <c r="AB93" i="437"/>
  <c r="L93" i="437"/>
  <c r="M93" i="437" s="1"/>
  <c r="N93" i="437"/>
  <c r="O93" i="437" s="1"/>
  <c r="AA94" i="437"/>
  <c r="AC93" i="437"/>
  <c r="N92" i="436"/>
  <c r="O92" i="436" s="1"/>
  <c r="AA93" i="436"/>
  <c r="L92" i="436"/>
  <c r="M92" i="436" s="1"/>
  <c r="AB92" i="436"/>
  <c r="AC92" i="436"/>
  <c r="T92" i="439"/>
  <c r="U91" i="439"/>
  <c r="W91" i="439"/>
  <c r="AB93" i="435"/>
  <c r="N93" i="435"/>
  <c r="O93" i="435" s="1"/>
  <c r="L93" i="435"/>
  <c r="M93" i="435" s="1"/>
  <c r="AA94" i="435"/>
  <c r="AC93" i="435"/>
  <c r="T91" i="433"/>
  <c r="U90" i="433"/>
  <c r="W90" i="433"/>
  <c r="T113" i="434"/>
  <c r="U112" i="434"/>
  <c r="W112" i="434"/>
  <c r="N92" i="432"/>
  <c r="O92" i="432" s="1"/>
  <c r="AB92" i="432"/>
  <c r="AA93" i="432"/>
  <c r="L92" i="432"/>
  <c r="M92" i="432" s="1"/>
  <c r="AC92" i="432"/>
  <c r="L92" i="430"/>
  <c r="M92" i="430" s="1"/>
  <c r="AB92" i="430"/>
  <c r="N92" i="430"/>
  <c r="O92" i="430" s="1"/>
  <c r="AA93" i="430"/>
  <c r="AC92" i="430"/>
  <c r="N92" i="431"/>
  <c r="O92" i="431" s="1"/>
  <c r="L92" i="431"/>
  <c r="M92" i="431" s="1"/>
  <c r="AB92" i="431"/>
  <c r="AA93" i="431"/>
  <c r="AC92" i="431"/>
  <c r="U108" i="299"/>
  <c r="T109" i="299"/>
  <c r="W108" i="299"/>
  <c r="N90" i="298"/>
  <c r="O90" i="298" s="1"/>
  <c r="AB90" i="298"/>
  <c r="AC90" i="298"/>
  <c r="AA91" i="298"/>
  <c r="L90" i="298"/>
  <c r="M90" i="298" s="1"/>
  <c r="AA91" i="297"/>
  <c r="AB90" i="297"/>
  <c r="AC90" i="297"/>
  <c r="L90" i="297"/>
  <c r="M90" i="297" s="1"/>
  <c r="N90" i="297"/>
  <c r="O90" i="297" s="1"/>
  <c r="U87" i="59"/>
  <c r="T88" i="59"/>
  <c r="W87" i="59"/>
  <c r="AC85" i="3"/>
  <c r="N85" i="3"/>
  <c r="O85" i="3" s="1"/>
  <c r="L85" i="3"/>
  <c r="M85" i="3" s="1"/>
  <c r="AA86" i="3"/>
  <c r="AB85" i="3"/>
  <c r="X71" i="458"/>
  <c r="AD77" i="430"/>
  <c r="AD77" i="455"/>
  <c r="X70" i="439"/>
  <c r="AD77" i="462"/>
  <c r="X71" i="448"/>
  <c r="X71" i="433"/>
  <c r="AD76" i="452"/>
  <c r="AD76" i="441"/>
  <c r="X74" i="59"/>
  <c r="AD79" i="297"/>
  <c r="AD76" i="457"/>
  <c r="AD75" i="465"/>
  <c r="X49" i="434"/>
  <c r="AD76" i="466"/>
  <c r="AD76" i="440"/>
  <c r="AD79" i="298"/>
  <c r="X70" i="468"/>
  <c r="AD77" i="461"/>
  <c r="AD76" i="445"/>
  <c r="AD75" i="460"/>
  <c r="AD76" i="442"/>
  <c r="AD77" i="456"/>
  <c r="AD75" i="446"/>
  <c r="X53" i="299"/>
  <c r="X72" i="469"/>
  <c r="X71" i="444"/>
  <c r="X71" i="463"/>
  <c r="AD76" i="450"/>
  <c r="AD76" i="437"/>
  <c r="X72" i="449"/>
  <c r="AD76" i="451"/>
  <c r="AD77" i="431"/>
  <c r="X71" i="453"/>
  <c r="X69" i="443"/>
  <c r="AD77" i="467"/>
  <c r="X72" i="464"/>
  <c r="X71" i="438"/>
  <c r="X72" i="454"/>
  <c r="AD76" i="447"/>
  <c r="AD77" i="432"/>
  <c r="AD76" i="435"/>
  <c r="AD77" i="436"/>
  <c r="L93" i="467" l="1"/>
  <c r="M93" i="467" s="1"/>
  <c r="N93" i="467"/>
  <c r="O93" i="467" s="1"/>
  <c r="AC93" i="467"/>
  <c r="AA94" i="467"/>
  <c r="AB93" i="467"/>
  <c r="W91" i="463"/>
  <c r="U91" i="463"/>
  <c r="T92" i="463"/>
  <c r="AB94" i="451"/>
  <c r="L94" i="451"/>
  <c r="M94" i="451" s="1"/>
  <c r="N94" i="451"/>
  <c r="O94" i="451" s="1"/>
  <c r="AA95" i="451"/>
  <c r="AC94" i="451"/>
  <c r="T91" i="454"/>
  <c r="U90" i="454"/>
  <c r="W90" i="454"/>
  <c r="N93" i="462"/>
  <c r="O93" i="462" s="1"/>
  <c r="AB93" i="462"/>
  <c r="L93" i="462"/>
  <c r="M93" i="462" s="1"/>
  <c r="AA94" i="462"/>
  <c r="AC93" i="462"/>
  <c r="N95" i="465"/>
  <c r="O95" i="465" s="1"/>
  <c r="AB95" i="465"/>
  <c r="L95" i="465"/>
  <c r="M95" i="465" s="1"/>
  <c r="AA96" i="465"/>
  <c r="AC95" i="465"/>
  <c r="N95" i="460"/>
  <c r="O95" i="460" s="1"/>
  <c r="AB95" i="460"/>
  <c r="L95" i="460"/>
  <c r="M95" i="460" s="1"/>
  <c r="AA96" i="460"/>
  <c r="AC95" i="460"/>
  <c r="N94" i="457"/>
  <c r="O94" i="457" s="1"/>
  <c r="AB94" i="457"/>
  <c r="L94" i="457"/>
  <c r="M94" i="457" s="1"/>
  <c r="AA95" i="457"/>
  <c r="AC94" i="457"/>
  <c r="N94" i="450"/>
  <c r="O94" i="450" s="1"/>
  <c r="AB94" i="450"/>
  <c r="L94" i="450"/>
  <c r="M94" i="450" s="1"/>
  <c r="AA95" i="450"/>
  <c r="AC94" i="450"/>
  <c r="T91" i="464"/>
  <c r="U90" i="464"/>
  <c r="W90" i="464"/>
  <c r="N93" i="455"/>
  <c r="O93" i="455" s="1"/>
  <c r="AB93" i="455"/>
  <c r="L93" i="455"/>
  <c r="M93" i="455" s="1"/>
  <c r="AA94" i="455"/>
  <c r="AC93" i="455"/>
  <c r="U91" i="453"/>
  <c r="T92" i="453"/>
  <c r="W91" i="453"/>
  <c r="AB93" i="461"/>
  <c r="L93" i="461"/>
  <c r="M93" i="461" s="1"/>
  <c r="N93" i="461"/>
  <c r="O93" i="461" s="1"/>
  <c r="AA94" i="461"/>
  <c r="AC93" i="461"/>
  <c r="T91" i="469"/>
  <c r="U90" i="469"/>
  <c r="W90" i="469"/>
  <c r="U91" i="458"/>
  <c r="T92" i="458"/>
  <c r="W91" i="458"/>
  <c r="N94" i="452"/>
  <c r="O94" i="452" s="1"/>
  <c r="AB94" i="452"/>
  <c r="L94" i="452"/>
  <c r="M94" i="452" s="1"/>
  <c r="AA95" i="452"/>
  <c r="AC94" i="452"/>
  <c r="L94" i="466"/>
  <c r="M94" i="466" s="1"/>
  <c r="N94" i="466"/>
  <c r="O94" i="466" s="1"/>
  <c r="AB94" i="466"/>
  <c r="AA95" i="466"/>
  <c r="AC94" i="466"/>
  <c r="AB93" i="456"/>
  <c r="L93" i="456"/>
  <c r="M93" i="456" s="1"/>
  <c r="N93" i="456"/>
  <c r="O93" i="456" s="1"/>
  <c r="AA94" i="456"/>
  <c r="AC93" i="456"/>
  <c r="T93" i="468"/>
  <c r="U92" i="468"/>
  <c r="W92" i="468"/>
  <c r="L94" i="445"/>
  <c r="M94" i="445" s="1"/>
  <c r="N94" i="445"/>
  <c r="O94" i="445" s="1"/>
  <c r="AB94" i="445"/>
  <c r="AA95" i="445"/>
  <c r="AC94" i="445"/>
  <c r="U91" i="448"/>
  <c r="T92" i="448"/>
  <c r="W91" i="448"/>
  <c r="AB95" i="446"/>
  <c r="N95" i="446"/>
  <c r="O95" i="446" s="1"/>
  <c r="L95" i="446"/>
  <c r="M95" i="446" s="1"/>
  <c r="AA96" i="446"/>
  <c r="AC95" i="446"/>
  <c r="U90" i="449"/>
  <c r="T91" i="449"/>
  <c r="W90" i="449"/>
  <c r="N94" i="447"/>
  <c r="O94" i="447" s="1"/>
  <c r="L94" i="447"/>
  <c r="M94" i="447" s="1"/>
  <c r="AB94" i="447"/>
  <c r="AA95" i="447"/>
  <c r="AC94" i="447"/>
  <c r="AB94" i="442"/>
  <c r="L94" i="442"/>
  <c r="M94" i="442" s="1"/>
  <c r="N94" i="442"/>
  <c r="O94" i="442" s="1"/>
  <c r="AA95" i="442"/>
  <c r="AC94" i="442"/>
  <c r="AB94" i="441"/>
  <c r="L94" i="441"/>
  <c r="M94" i="441" s="1"/>
  <c r="N94" i="441"/>
  <c r="O94" i="441" s="1"/>
  <c r="AA95" i="441"/>
  <c r="AC94" i="441"/>
  <c r="AB94" i="440"/>
  <c r="L94" i="440"/>
  <c r="M94" i="440" s="1"/>
  <c r="N94" i="440"/>
  <c r="O94" i="440" s="1"/>
  <c r="AA95" i="440"/>
  <c r="AC94" i="440"/>
  <c r="U91" i="444"/>
  <c r="T92" i="444"/>
  <c r="W91" i="444"/>
  <c r="T94" i="443"/>
  <c r="U93" i="443"/>
  <c r="W93" i="443"/>
  <c r="AB94" i="437"/>
  <c r="L94" i="437"/>
  <c r="M94" i="437" s="1"/>
  <c r="N94" i="437"/>
  <c r="O94" i="437" s="1"/>
  <c r="AA95" i="437"/>
  <c r="AC94" i="437"/>
  <c r="AB94" i="435"/>
  <c r="N94" i="435"/>
  <c r="O94" i="435" s="1"/>
  <c r="L94" i="435"/>
  <c r="M94" i="435" s="1"/>
  <c r="AA95" i="435"/>
  <c r="AC94" i="435"/>
  <c r="T93" i="439"/>
  <c r="U92" i="439"/>
  <c r="W92" i="439"/>
  <c r="N93" i="436"/>
  <c r="O93" i="436" s="1"/>
  <c r="AB93" i="436"/>
  <c r="L93" i="436"/>
  <c r="M93" i="436" s="1"/>
  <c r="AA94" i="436"/>
  <c r="AC93" i="436"/>
  <c r="T92" i="438"/>
  <c r="U91" i="438"/>
  <c r="W91" i="438"/>
  <c r="L93" i="431"/>
  <c r="M93" i="431" s="1"/>
  <c r="AB93" i="431"/>
  <c r="N93" i="431"/>
  <c r="O93" i="431" s="1"/>
  <c r="AA94" i="431"/>
  <c r="AC93" i="431"/>
  <c r="T114" i="434"/>
  <c r="U113" i="434"/>
  <c r="W113" i="434"/>
  <c r="N93" i="430"/>
  <c r="O93" i="430" s="1"/>
  <c r="AB93" i="430"/>
  <c r="L93" i="430"/>
  <c r="M93" i="430" s="1"/>
  <c r="AA94" i="430"/>
  <c r="AC93" i="430"/>
  <c r="N93" i="432"/>
  <c r="O93" i="432" s="1"/>
  <c r="L93" i="432"/>
  <c r="M93" i="432" s="1"/>
  <c r="AA94" i="432"/>
  <c r="AB93" i="432"/>
  <c r="AC93" i="432"/>
  <c r="T92" i="433"/>
  <c r="U91" i="433"/>
  <c r="W91" i="433"/>
  <c r="T110" i="299"/>
  <c r="U109" i="299"/>
  <c r="W109" i="299"/>
  <c r="N91" i="298"/>
  <c r="O91" i="298" s="1"/>
  <c r="AB91" i="298"/>
  <c r="AC91" i="298"/>
  <c r="AA92" i="298"/>
  <c r="L91" i="298"/>
  <c r="M91" i="298" s="1"/>
  <c r="N91" i="297"/>
  <c r="O91" i="297" s="1"/>
  <c r="AA92" i="297"/>
  <c r="AB91" i="297"/>
  <c r="AC91" i="297"/>
  <c r="L91" i="297"/>
  <c r="M91" i="297" s="1"/>
  <c r="T89" i="59"/>
  <c r="U88" i="59"/>
  <c r="W88" i="59"/>
  <c r="AB86" i="3"/>
  <c r="L86" i="3"/>
  <c r="M86" i="3" s="1"/>
  <c r="AA87" i="3"/>
  <c r="AC86" i="3"/>
  <c r="N86" i="3"/>
  <c r="O86" i="3" s="1"/>
  <c r="X69" i="468"/>
  <c r="AD75" i="441"/>
  <c r="X71" i="469"/>
  <c r="AD75" i="445"/>
  <c r="AD83" i="3"/>
  <c r="AD75" i="452"/>
  <c r="AD75" i="442"/>
  <c r="AD78" i="298"/>
  <c r="X71" i="454"/>
  <c r="AD75" i="437"/>
  <c r="AD76" i="431"/>
  <c r="X71" i="449"/>
  <c r="AD74" i="446"/>
  <c r="AD75" i="447"/>
  <c r="AD74" i="465"/>
  <c r="X73" i="59"/>
  <c r="AD75" i="457"/>
  <c r="X69" i="439"/>
  <c r="AD74" i="460"/>
  <c r="X70" i="444"/>
  <c r="AD78" i="297"/>
  <c r="AD76" i="456"/>
  <c r="AD75" i="440"/>
  <c r="X70" i="463"/>
  <c r="X70" i="458"/>
  <c r="AD75" i="435"/>
  <c r="X52" i="299"/>
  <c r="AD76" i="461"/>
  <c r="AD76" i="430"/>
  <c r="X70" i="433"/>
  <c r="AD75" i="451"/>
  <c r="AD75" i="466"/>
  <c r="X48" i="434"/>
  <c r="X71" i="464"/>
  <c r="X70" i="438"/>
  <c r="AD76" i="467"/>
  <c r="X70" i="453"/>
  <c r="AD76" i="436"/>
  <c r="AD76" i="455"/>
  <c r="X70" i="448"/>
  <c r="AD76" i="432"/>
  <c r="AD76" i="462"/>
  <c r="AD75" i="450"/>
  <c r="X68" i="443"/>
  <c r="AB94" i="467" l="1"/>
  <c r="N94" i="467"/>
  <c r="O94" i="467" s="1"/>
  <c r="AA95" i="467"/>
  <c r="AC94" i="467"/>
  <c r="L94" i="467"/>
  <c r="M94" i="467" s="1"/>
  <c r="W92" i="463"/>
  <c r="T93" i="463"/>
  <c r="U92" i="463"/>
  <c r="AB94" i="456"/>
  <c r="L94" i="456"/>
  <c r="M94" i="456" s="1"/>
  <c r="N94" i="456"/>
  <c r="O94" i="456" s="1"/>
  <c r="AA95" i="456"/>
  <c r="AC94" i="456"/>
  <c r="U93" i="468"/>
  <c r="T94" i="468"/>
  <c r="W93" i="468"/>
  <c r="N95" i="452"/>
  <c r="O95" i="452" s="1"/>
  <c r="AB95" i="452"/>
  <c r="L95" i="452"/>
  <c r="M95" i="452" s="1"/>
  <c r="AA96" i="452"/>
  <c r="AC95" i="452"/>
  <c r="N94" i="461"/>
  <c r="O94" i="461" s="1"/>
  <c r="AB94" i="461"/>
  <c r="L94" i="461"/>
  <c r="M94" i="461" s="1"/>
  <c r="AA95" i="461"/>
  <c r="AC94" i="461"/>
  <c r="N94" i="455"/>
  <c r="O94" i="455" s="1"/>
  <c r="AB94" i="455"/>
  <c r="L94" i="455"/>
  <c r="M94" i="455" s="1"/>
  <c r="AA95" i="455"/>
  <c r="AC94" i="455"/>
  <c r="N95" i="450"/>
  <c r="O95" i="450" s="1"/>
  <c r="AB95" i="450"/>
  <c r="L95" i="450"/>
  <c r="M95" i="450" s="1"/>
  <c r="AA96" i="450"/>
  <c r="AC95" i="450"/>
  <c r="N94" i="462"/>
  <c r="O94" i="462" s="1"/>
  <c r="AB94" i="462"/>
  <c r="L94" i="462"/>
  <c r="M94" i="462" s="1"/>
  <c r="AA95" i="462"/>
  <c r="AC94" i="462"/>
  <c r="AB95" i="451"/>
  <c r="L95" i="451"/>
  <c r="M95" i="451" s="1"/>
  <c r="N95" i="451"/>
  <c r="O95" i="451" s="1"/>
  <c r="AA96" i="451"/>
  <c r="AC95" i="451"/>
  <c r="T93" i="458"/>
  <c r="U92" i="458"/>
  <c r="W92" i="458"/>
  <c r="T92" i="469"/>
  <c r="U91" i="469"/>
  <c r="W91" i="469"/>
  <c r="U92" i="453"/>
  <c r="T93" i="453"/>
  <c r="W92" i="453"/>
  <c r="AB95" i="457"/>
  <c r="L95" i="457"/>
  <c r="M95" i="457" s="1"/>
  <c r="N95" i="457"/>
  <c r="O95" i="457" s="1"/>
  <c r="AA96" i="457"/>
  <c r="AC95" i="457"/>
  <c r="T92" i="464"/>
  <c r="U91" i="464"/>
  <c r="W91" i="464"/>
  <c r="AB96" i="460"/>
  <c r="L96" i="460"/>
  <c r="M96" i="460" s="1"/>
  <c r="N96" i="460"/>
  <c r="O96" i="460" s="1"/>
  <c r="AA97" i="460"/>
  <c r="AC96" i="460"/>
  <c r="T92" i="454"/>
  <c r="U91" i="454"/>
  <c r="W91" i="454"/>
  <c r="L95" i="466"/>
  <c r="M95" i="466" s="1"/>
  <c r="AB95" i="466"/>
  <c r="N95" i="466"/>
  <c r="O95" i="466" s="1"/>
  <c r="AA96" i="466"/>
  <c r="AC95" i="466"/>
  <c r="N96" i="465"/>
  <c r="O96" i="465" s="1"/>
  <c r="AB96" i="465"/>
  <c r="L96" i="465"/>
  <c r="M96" i="465" s="1"/>
  <c r="AA97" i="465"/>
  <c r="AC96" i="465"/>
  <c r="N95" i="447"/>
  <c r="O95" i="447" s="1"/>
  <c r="AA96" i="447"/>
  <c r="AB95" i="447"/>
  <c r="L95" i="447"/>
  <c r="M95" i="447" s="1"/>
  <c r="AC95" i="447"/>
  <c r="AB96" i="446"/>
  <c r="N96" i="446"/>
  <c r="O96" i="446" s="1"/>
  <c r="L96" i="446"/>
  <c r="M96" i="446" s="1"/>
  <c r="AA97" i="446"/>
  <c r="AC96" i="446"/>
  <c r="AB95" i="445"/>
  <c r="L95" i="445"/>
  <c r="M95" i="445" s="1"/>
  <c r="N95" i="445"/>
  <c r="O95" i="445" s="1"/>
  <c r="AA96" i="445"/>
  <c r="AC95" i="445"/>
  <c r="T92" i="449"/>
  <c r="U91" i="449"/>
  <c r="W91" i="449"/>
  <c r="T93" i="448"/>
  <c r="U92" i="448"/>
  <c r="W92" i="448"/>
  <c r="AB95" i="442"/>
  <c r="L95" i="442"/>
  <c r="M95" i="442" s="1"/>
  <c r="N95" i="442"/>
  <c r="O95" i="442" s="1"/>
  <c r="AA96" i="442"/>
  <c r="AC95" i="442"/>
  <c r="U94" i="443"/>
  <c r="T95" i="443"/>
  <c r="W94" i="443"/>
  <c r="AB95" i="440"/>
  <c r="L95" i="440"/>
  <c r="M95" i="440" s="1"/>
  <c r="N95" i="440"/>
  <c r="O95" i="440" s="1"/>
  <c r="AC95" i="440"/>
  <c r="AA96" i="440"/>
  <c r="T93" i="444"/>
  <c r="U92" i="444"/>
  <c r="W92" i="444"/>
  <c r="AB95" i="441"/>
  <c r="L95" i="441"/>
  <c r="M95" i="441" s="1"/>
  <c r="N95" i="441"/>
  <c r="O95" i="441" s="1"/>
  <c r="AA96" i="441"/>
  <c r="AC95" i="441"/>
  <c r="T93" i="438"/>
  <c r="U92" i="438"/>
  <c r="W92" i="438"/>
  <c r="T94" i="439"/>
  <c r="U93" i="439"/>
  <c r="W93" i="439"/>
  <c r="AB95" i="437"/>
  <c r="L95" i="437"/>
  <c r="M95" i="437" s="1"/>
  <c r="N95" i="437"/>
  <c r="O95" i="437" s="1"/>
  <c r="AA96" i="437"/>
  <c r="AC95" i="437"/>
  <c r="N94" i="436"/>
  <c r="O94" i="436" s="1"/>
  <c r="AA95" i="436"/>
  <c r="L94" i="436"/>
  <c r="M94" i="436" s="1"/>
  <c r="AB94" i="436"/>
  <c r="AC94" i="436"/>
  <c r="AB95" i="435"/>
  <c r="N95" i="435"/>
  <c r="O95" i="435" s="1"/>
  <c r="L95" i="435"/>
  <c r="M95" i="435" s="1"/>
  <c r="AA96" i="435"/>
  <c r="AC95" i="435"/>
  <c r="AB94" i="432"/>
  <c r="N94" i="432"/>
  <c r="O94" i="432" s="1"/>
  <c r="AA95" i="432"/>
  <c r="L94" i="432"/>
  <c r="M94" i="432" s="1"/>
  <c r="AC94" i="432"/>
  <c r="AB94" i="430"/>
  <c r="L94" i="430"/>
  <c r="M94" i="430" s="1"/>
  <c r="N94" i="430"/>
  <c r="O94" i="430" s="1"/>
  <c r="AA95" i="430"/>
  <c r="AC94" i="430"/>
  <c r="N94" i="431"/>
  <c r="O94" i="431" s="1"/>
  <c r="AB94" i="431"/>
  <c r="L94" i="431"/>
  <c r="M94" i="431" s="1"/>
  <c r="AA95" i="431"/>
  <c r="AC94" i="431"/>
  <c r="U92" i="433"/>
  <c r="T93" i="433"/>
  <c r="W92" i="433"/>
  <c r="T115" i="434"/>
  <c r="U114" i="434"/>
  <c r="W114" i="434"/>
  <c r="T111" i="299"/>
  <c r="U110" i="299"/>
  <c r="W110" i="299"/>
  <c r="N92" i="298"/>
  <c r="O92" i="298" s="1"/>
  <c r="AC92" i="298"/>
  <c r="AA93" i="298"/>
  <c r="AB92" i="298"/>
  <c r="L92" i="298"/>
  <c r="M92" i="298" s="1"/>
  <c r="AA93" i="297"/>
  <c r="AB92" i="297"/>
  <c r="AC92" i="297"/>
  <c r="L92" i="297"/>
  <c r="M92" i="297" s="1"/>
  <c r="N92" i="297"/>
  <c r="O92" i="297" s="1"/>
  <c r="U89" i="59"/>
  <c r="T90" i="59"/>
  <c r="W89" i="59"/>
  <c r="AB87" i="3"/>
  <c r="AA88" i="3"/>
  <c r="N87" i="3"/>
  <c r="O87" i="3" s="1"/>
  <c r="AC87" i="3"/>
  <c r="L87" i="3"/>
  <c r="M87" i="3" s="1"/>
  <c r="AD74" i="451"/>
  <c r="X67" i="443"/>
  <c r="X72" i="59"/>
  <c r="X69" i="433"/>
  <c r="X69" i="453"/>
  <c r="X68" i="439"/>
  <c r="X69" i="463"/>
  <c r="AD75" i="462"/>
  <c r="X69" i="448"/>
  <c r="AD75" i="430"/>
  <c r="AD74" i="435"/>
  <c r="AD74" i="457"/>
  <c r="AD73" i="446"/>
  <c r="AD75" i="467"/>
  <c r="X70" i="469"/>
  <c r="AD75" i="436"/>
  <c r="AD82" i="3"/>
  <c r="AD74" i="452"/>
  <c r="AD74" i="447"/>
  <c r="X47" i="434"/>
  <c r="X70" i="454"/>
  <c r="AD74" i="466"/>
  <c r="AD74" i="442"/>
  <c r="AD75" i="461"/>
  <c r="X51" i="299"/>
  <c r="X68" i="468"/>
  <c r="AD74" i="450"/>
  <c r="AD75" i="431"/>
  <c r="AD75" i="455"/>
  <c r="AD77" i="297"/>
  <c r="X69" i="438"/>
  <c r="AD74" i="441"/>
  <c r="AD75" i="456"/>
  <c r="AD73" i="465"/>
  <c r="AD75" i="432"/>
  <c r="X69" i="458"/>
  <c r="AD73" i="460"/>
  <c r="X70" i="449"/>
  <c r="AD77" i="298"/>
  <c r="AD74" i="437"/>
  <c r="X69" i="444"/>
  <c r="AD74" i="445"/>
  <c r="AD74" i="440"/>
  <c r="X70" i="464"/>
  <c r="L95" i="467" l="1"/>
  <c r="M95" i="467" s="1"/>
  <c r="AB95" i="467"/>
  <c r="N95" i="467"/>
  <c r="O95" i="467" s="1"/>
  <c r="AC95" i="467"/>
  <c r="AA96" i="467"/>
  <c r="W93" i="463"/>
  <c r="T94" i="463"/>
  <c r="U93" i="463"/>
  <c r="L96" i="466"/>
  <c r="M96" i="466" s="1"/>
  <c r="AB96" i="466"/>
  <c r="N96" i="466"/>
  <c r="O96" i="466" s="1"/>
  <c r="AA97" i="466"/>
  <c r="AC96" i="466"/>
  <c r="N97" i="460"/>
  <c r="O97" i="460" s="1"/>
  <c r="AB97" i="460"/>
  <c r="L97" i="460"/>
  <c r="M97" i="460" s="1"/>
  <c r="AA98" i="460"/>
  <c r="AC97" i="460"/>
  <c r="N96" i="457"/>
  <c r="O96" i="457" s="1"/>
  <c r="AB96" i="457"/>
  <c r="L96" i="457"/>
  <c r="M96" i="457" s="1"/>
  <c r="AA97" i="457"/>
  <c r="AC96" i="457"/>
  <c r="N95" i="462"/>
  <c r="O95" i="462" s="1"/>
  <c r="AB95" i="462"/>
  <c r="L95" i="462"/>
  <c r="M95" i="462" s="1"/>
  <c r="AA96" i="462"/>
  <c r="AC95" i="462"/>
  <c r="N96" i="452"/>
  <c r="O96" i="452" s="1"/>
  <c r="AB96" i="452"/>
  <c r="L96" i="452"/>
  <c r="M96" i="452" s="1"/>
  <c r="AA97" i="452"/>
  <c r="AC96" i="452"/>
  <c r="AB95" i="456"/>
  <c r="L95" i="456"/>
  <c r="M95" i="456" s="1"/>
  <c r="N95" i="456"/>
  <c r="O95" i="456" s="1"/>
  <c r="AA96" i="456"/>
  <c r="AC95" i="456"/>
  <c r="T94" i="453"/>
  <c r="U93" i="453"/>
  <c r="W93" i="453"/>
  <c r="T94" i="458"/>
  <c r="U93" i="458"/>
  <c r="W93" i="458"/>
  <c r="N96" i="450"/>
  <c r="O96" i="450" s="1"/>
  <c r="AB96" i="450"/>
  <c r="L96" i="450"/>
  <c r="M96" i="450" s="1"/>
  <c r="AA97" i="450"/>
  <c r="AC96" i="450"/>
  <c r="T95" i="468"/>
  <c r="U94" i="468"/>
  <c r="W94" i="468"/>
  <c r="U92" i="454"/>
  <c r="T93" i="454"/>
  <c r="W92" i="454"/>
  <c r="U92" i="464"/>
  <c r="T93" i="464"/>
  <c r="W92" i="464"/>
  <c r="U92" i="469"/>
  <c r="T93" i="469"/>
  <c r="W92" i="469"/>
  <c r="N95" i="455"/>
  <c r="O95" i="455" s="1"/>
  <c r="AB95" i="455"/>
  <c r="L95" i="455"/>
  <c r="M95" i="455" s="1"/>
  <c r="AA96" i="455"/>
  <c r="AC95" i="455"/>
  <c r="N97" i="465"/>
  <c r="O97" i="465" s="1"/>
  <c r="AB97" i="465"/>
  <c r="L97" i="465"/>
  <c r="M97" i="465" s="1"/>
  <c r="AA98" i="465"/>
  <c r="AC97" i="465"/>
  <c r="AB96" i="451"/>
  <c r="L96" i="451"/>
  <c r="M96" i="451" s="1"/>
  <c r="N96" i="451"/>
  <c r="O96" i="451" s="1"/>
  <c r="AA97" i="451"/>
  <c r="AC96" i="451"/>
  <c r="L95" i="461"/>
  <c r="M95" i="461" s="1"/>
  <c r="AB95" i="461"/>
  <c r="N95" i="461"/>
  <c r="O95" i="461" s="1"/>
  <c r="AA96" i="461"/>
  <c r="AC95" i="461"/>
  <c r="AB96" i="445"/>
  <c r="N96" i="445"/>
  <c r="O96" i="445" s="1"/>
  <c r="L96" i="445"/>
  <c r="M96" i="445" s="1"/>
  <c r="AA97" i="445"/>
  <c r="AC96" i="445"/>
  <c r="T93" i="449"/>
  <c r="U92" i="449"/>
  <c r="W92" i="449"/>
  <c r="N96" i="447"/>
  <c r="O96" i="447" s="1"/>
  <c r="AA97" i="447"/>
  <c r="AB96" i="447"/>
  <c r="L96" i="447"/>
  <c r="M96" i="447" s="1"/>
  <c r="AC96" i="447"/>
  <c r="T94" i="448"/>
  <c r="U93" i="448"/>
  <c r="W93" i="448"/>
  <c r="AB97" i="446"/>
  <c r="N97" i="446"/>
  <c r="O97" i="446" s="1"/>
  <c r="L97" i="446"/>
  <c r="M97" i="446" s="1"/>
  <c r="AA98" i="446"/>
  <c r="AC97" i="446"/>
  <c r="AB96" i="441"/>
  <c r="L96" i="441"/>
  <c r="M96" i="441" s="1"/>
  <c r="N96" i="441"/>
  <c r="O96" i="441" s="1"/>
  <c r="AA97" i="441"/>
  <c r="AC96" i="441"/>
  <c r="AB96" i="442"/>
  <c r="L96" i="442"/>
  <c r="M96" i="442" s="1"/>
  <c r="N96" i="442"/>
  <c r="O96" i="442" s="1"/>
  <c r="AA97" i="442"/>
  <c r="AC96" i="442"/>
  <c r="U95" i="443"/>
  <c r="T96" i="443"/>
  <c r="W95" i="443"/>
  <c r="T94" i="444"/>
  <c r="U93" i="444"/>
  <c r="W93" i="444"/>
  <c r="AB96" i="440"/>
  <c r="L96" i="440"/>
  <c r="M96" i="440" s="1"/>
  <c r="N96" i="440"/>
  <c r="O96" i="440" s="1"/>
  <c r="AA97" i="440"/>
  <c r="AC96" i="440"/>
  <c r="AB96" i="437"/>
  <c r="L96" i="437"/>
  <c r="M96" i="437" s="1"/>
  <c r="N96" i="437"/>
  <c r="O96" i="437" s="1"/>
  <c r="AA97" i="437"/>
  <c r="AC96" i="437"/>
  <c r="AB96" i="435"/>
  <c r="N96" i="435"/>
  <c r="O96" i="435" s="1"/>
  <c r="L96" i="435"/>
  <c r="M96" i="435" s="1"/>
  <c r="AA97" i="435"/>
  <c r="AC96" i="435"/>
  <c r="U94" i="439"/>
  <c r="T95" i="439"/>
  <c r="W94" i="439"/>
  <c r="N95" i="436"/>
  <c r="O95" i="436" s="1"/>
  <c r="AA96" i="436"/>
  <c r="AB95" i="436"/>
  <c r="L95" i="436"/>
  <c r="M95" i="436" s="1"/>
  <c r="AC95" i="436"/>
  <c r="U93" i="438"/>
  <c r="T94" i="438"/>
  <c r="W93" i="438"/>
  <c r="U115" i="434"/>
  <c r="T116" i="434"/>
  <c r="W115" i="434"/>
  <c r="AB95" i="432"/>
  <c r="N95" i="432"/>
  <c r="O95" i="432" s="1"/>
  <c r="L95" i="432"/>
  <c r="M95" i="432" s="1"/>
  <c r="AA96" i="432"/>
  <c r="AC95" i="432"/>
  <c r="AB95" i="431"/>
  <c r="L95" i="431"/>
  <c r="M95" i="431" s="1"/>
  <c r="N95" i="431"/>
  <c r="O95" i="431" s="1"/>
  <c r="AA96" i="431"/>
  <c r="AC95" i="431"/>
  <c r="U93" i="433"/>
  <c r="T94" i="433"/>
  <c r="W93" i="433"/>
  <c r="N95" i="430"/>
  <c r="O95" i="430" s="1"/>
  <c r="AB95" i="430"/>
  <c r="L95" i="430"/>
  <c r="M95" i="430" s="1"/>
  <c r="AA96" i="430"/>
  <c r="AC95" i="430"/>
  <c r="T112" i="299"/>
  <c r="U111" i="299"/>
  <c r="W111" i="299"/>
  <c r="N93" i="298"/>
  <c r="O93" i="298" s="1"/>
  <c r="AB93" i="298"/>
  <c r="AC93" i="298"/>
  <c r="L93" i="298"/>
  <c r="M93" i="298" s="1"/>
  <c r="AA94" i="298"/>
  <c r="AA94" i="297"/>
  <c r="AB93" i="297"/>
  <c r="AC93" i="297"/>
  <c r="L93" i="297"/>
  <c r="M93" i="297" s="1"/>
  <c r="N93" i="297"/>
  <c r="O93" i="297" s="1"/>
  <c r="U90" i="59"/>
  <c r="T91" i="59"/>
  <c r="W90" i="59"/>
  <c r="L88" i="3"/>
  <c r="M88" i="3" s="1"/>
  <c r="AA89" i="3"/>
  <c r="AC88" i="3"/>
  <c r="AB88" i="3"/>
  <c r="N88" i="3"/>
  <c r="O88" i="3" s="1"/>
  <c r="AD73" i="450"/>
  <c r="AD73" i="440"/>
  <c r="X50" i="299"/>
  <c r="AD74" i="432"/>
  <c r="AD74" i="455"/>
  <c r="X68" i="438"/>
  <c r="X68" i="458"/>
  <c r="AD74" i="467"/>
  <c r="AD74" i="462"/>
  <c r="AD73" i="435"/>
  <c r="AD73" i="457"/>
  <c r="X69" i="464"/>
  <c r="X67" i="439"/>
  <c r="AD74" i="456"/>
  <c r="AD73" i="452"/>
  <c r="AD73" i="445"/>
  <c r="AD74" i="430"/>
  <c r="X69" i="454"/>
  <c r="X68" i="453"/>
  <c r="AD73" i="447"/>
  <c r="X46" i="434"/>
  <c r="AD74" i="436"/>
  <c r="X68" i="463"/>
  <c r="AD73" i="466"/>
  <c r="AD72" i="465"/>
  <c r="AD74" i="431"/>
  <c r="AD72" i="446"/>
  <c r="AD73" i="451"/>
  <c r="X68" i="448"/>
  <c r="AD81" i="3"/>
  <c r="AD73" i="437"/>
  <c r="AD72" i="460"/>
  <c r="AD73" i="441"/>
  <c r="AD76" i="298"/>
  <c r="X67" i="468"/>
  <c r="X69" i="449"/>
  <c r="X68" i="433"/>
  <c r="X66" i="443"/>
  <c r="X69" i="469"/>
  <c r="AD73" i="442"/>
  <c r="X71" i="59"/>
  <c r="AD76" i="297"/>
  <c r="AD74" i="461"/>
  <c r="X68" i="444"/>
  <c r="N96" i="467" l="1"/>
  <c r="O96" i="467" s="1"/>
  <c r="AC96" i="467"/>
  <c r="AB96" i="467"/>
  <c r="AA97" i="467"/>
  <c r="L96" i="467"/>
  <c r="M96" i="467" s="1"/>
  <c r="W94" i="463"/>
  <c r="U94" i="463"/>
  <c r="T95" i="463"/>
  <c r="AB97" i="451"/>
  <c r="L97" i="451"/>
  <c r="M97" i="451" s="1"/>
  <c r="N97" i="451"/>
  <c r="O97" i="451" s="1"/>
  <c r="AA98" i="451"/>
  <c r="AC97" i="451"/>
  <c r="N97" i="452"/>
  <c r="O97" i="452" s="1"/>
  <c r="AB97" i="452"/>
  <c r="L97" i="452"/>
  <c r="M97" i="452" s="1"/>
  <c r="AA98" i="452"/>
  <c r="AC97" i="452"/>
  <c r="L97" i="466"/>
  <c r="M97" i="466" s="1"/>
  <c r="AB97" i="466"/>
  <c r="N97" i="466"/>
  <c r="O97" i="466" s="1"/>
  <c r="AA98" i="466"/>
  <c r="AC97" i="466"/>
  <c r="N98" i="465"/>
  <c r="O98" i="465" s="1"/>
  <c r="AB98" i="465"/>
  <c r="L98" i="465"/>
  <c r="M98" i="465" s="1"/>
  <c r="AA99" i="465"/>
  <c r="AC98" i="465"/>
  <c r="T94" i="454"/>
  <c r="U93" i="454"/>
  <c r="W93" i="454"/>
  <c r="T96" i="468"/>
  <c r="U95" i="468"/>
  <c r="W95" i="468"/>
  <c r="U94" i="458"/>
  <c r="T95" i="458"/>
  <c r="W94" i="458"/>
  <c r="T95" i="453"/>
  <c r="U94" i="453"/>
  <c r="W94" i="453"/>
  <c r="N96" i="462"/>
  <c r="O96" i="462" s="1"/>
  <c r="AB96" i="462"/>
  <c r="L96" i="462"/>
  <c r="M96" i="462" s="1"/>
  <c r="AA97" i="462"/>
  <c r="AC96" i="462"/>
  <c r="N96" i="455"/>
  <c r="O96" i="455" s="1"/>
  <c r="AB96" i="455"/>
  <c r="L96" i="455"/>
  <c r="M96" i="455" s="1"/>
  <c r="AA97" i="455"/>
  <c r="AC96" i="455"/>
  <c r="T94" i="464"/>
  <c r="U93" i="464"/>
  <c r="W93" i="464"/>
  <c r="L97" i="457"/>
  <c r="M97" i="457" s="1"/>
  <c r="AB97" i="457"/>
  <c r="N97" i="457"/>
  <c r="O97" i="457" s="1"/>
  <c r="AA98" i="457"/>
  <c r="AC97" i="457"/>
  <c r="N96" i="461"/>
  <c r="O96" i="461" s="1"/>
  <c r="AB96" i="461"/>
  <c r="L96" i="461"/>
  <c r="M96" i="461" s="1"/>
  <c r="AA97" i="461"/>
  <c r="AC96" i="461"/>
  <c r="T94" i="469"/>
  <c r="U93" i="469"/>
  <c r="W93" i="469"/>
  <c r="N97" i="450"/>
  <c r="O97" i="450" s="1"/>
  <c r="AB97" i="450"/>
  <c r="L97" i="450"/>
  <c r="M97" i="450" s="1"/>
  <c r="AA98" i="450"/>
  <c r="AC97" i="450"/>
  <c r="AB96" i="456"/>
  <c r="L96" i="456"/>
  <c r="M96" i="456" s="1"/>
  <c r="N96" i="456"/>
  <c r="O96" i="456" s="1"/>
  <c r="AA97" i="456"/>
  <c r="AC96" i="456"/>
  <c r="L98" i="460"/>
  <c r="M98" i="460" s="1"/>
  <c r="AB98" i="460"/>
  <c r="N98" i="460"/>
  <c r="O98" i="460" s="1"/>
  <c r="AA99" i="460"/>
  <c r="AC98" i="460"/>
  <c r="N97" i="447"/>
  <c r="O97" i="447" s="1"/>
  <c r="AA98" i="447"/>
  <c r="AB97" i="447"/>
  <c r="L97" i="447"/>
  <c r="M97" i="447" s="1"/>
  <c r="AC97" i="447"/>
  <c r="AB98" i="446"/>
  <c r="N98" i="446"/>
  <c r="O98" i="446" s="1"/>
  <c r="L98" i="446"/>
  <c r="M98" i="446" s="1"/>
  <c r="AA99" i="446"/>
  <c r="AC98" i="446"/>
  <c r="AB97" i="445"/>
  <c r="N97" i="445"/>
  <c r="O97" i="445" s="1"/>
  <c r="L97" i="445"/>
  <c r="M97" i="445" s="1"/>
  <c r="AA98" i="445"/>
  <c r="AC97" i="445"/>
  <c r="T95" i="448"/>
  <c r="U94" i="448"/>
  <c r="W94" i="448"/>
  <c r="U93" i="449"/>
  <c r="T94" i="449"/>
  <c r="W93" i="449"/>
  <c r="AB97" i="440"/>
  <c r="L97" i="440"/>
  <c r="M97" i="440" s="1"/>
  <c r="N97" i="440"/>
  <c r="O97" i="440" s="1"/>
  <c r="AA98" i="440"/>
  <c r="AC97" i="440"/>
  <c r="T97" i="443"/>
  <c r="U96" i="443"/>
  <c r="W96" i="443"/>
  <c r="AB97" i="441"/>
  <c r="L97" i="441"/>
  <c r="M97" i="441" s="1"/>
  <c r="N97" i="441"/>
  <c r="O97" i="441" s="1"/>
  <c r="AA98" i="441"/>
  <c r="AC97" i="441"/>
  <c r="U94" i="444"/>
  <c r="T95" i="444"/>
  <c r="W94" i="444"/>
  <c r="AB97" i="442"/>
  <c r="AA98" i="442"/>
  <c r="L97" i="442"/>
  <c r="M97" i="442" s="1"/>
  <c r="N97" i="442"/>
  <c r="O97" i="442" s="1"/>
  <c r="AC97" i="442"/>
  <c r="N96" i="436"/>
  <c r="O96" i="436" s="1"/>
  <c r="AA97" i="436"/>
  <c r="L96" i="436"/>
  <c r="M96" i="436" s="1"/>
  <c r="AB96" i="436"/>
  <c r="AC96" i="436"/>
  <c r="U94" i="438"/>
  <c r="T95" i="438"/>
  <c r="W94" i="438"/>
  <c r="U95" i="439"/>
  <c r="T96" i="439"/>
  <c r="W95" i="439"/>
  <c r="AB97" i="437"/>
  <c r="L97" i="437"/>
  <c r="M97" i="437" s="1"/>
  <c r="N97" i="437"/>
  <c r="O97" i="437" s="1"/>
  <c r="AA98" i="437"/>
  <c r="AC97" i="437"/>
  <c r="AB97" i="435"/>
  <c r="N97" i="435"/>
  <c r="O97" i="435" s="1"/>
  <c r="L97" i="435"/>
  <c r="M97" i="435" s="1"/>
  <c r="AA98" i="435"/>
  <c r="AC97" i="435"/>
  <c r="L96" i="430"/>
  <c r="M96" i="430" s="1"/>
  <c r="AB96" i="430"/>
  <c r="N96" i="430"/>
  <c r="O96" i="430" s="1"/>
  <c r="AA97" i="430"/>
  <c r="AC96" i="430"/>
  <c r="AA97" i="431"/>
  <c r="N96" i="431"/>
  <c r="O96" i="431" s="1"/>
  <c r="L96" i="431"/>
  <c r="M96" i="431" s="1"/>
  <c r="AB96" i="431"/>
  <c r="AC96" i="431"/>
  <c r="T95" i="433"/>
  <c r="U94" i="433"/>
  <c r="W94" i="433"/>
  <c r="AB96" i="432"/>
  <c r="N96" i="432"/>
  <c r="O96" i="432" s="1"/>
  <c r="L96" i="432"/>
  <c r="M96" i="432" s="1"/>
  <c r="AA97" i="432"/>
  <c r="AC96" i="432"/>
  <c r="U116" i="434"/>
  <c r="T117" i="434"/>
  <c r="W116" i="434"/>
  <c r="U112" i="299"/>
  <c r="T113" i="299"/>
  <c r="W112" i="299"/>
  <c r="N94" i="298"/>
  <c r="O94" i="298" s="1"/>
  <c r="AA95" i="298"/>
  <c r="AB94" i="298"/>
  <c r="AC94" i="298"/>
  <c r="L94" i="298"/>
  <c r="M94" i="298" s="1"/>
  <c r="N94" i="297"/>
  <c r="O94" i="297" s="1"/>
  <c r="AB94" i="297"/>
  <c r="AA95" i="297"/>
  <c r="AC94" i="297"/>
  <c r="L94" i="297"/>
  <c r="M94" i="297" s="1"/>
  <c r="T92" i="59"/>
  <c r="U91" i="59"/>
  <c r="W91" i="59"/>
  <c r="AA90" i="3"/>
  <c r="L89" i="3"/>
  <c r="M89" i="3" s="1"/>
  <c r="AB89" i="3"/>
  <c r="AC89" i="3"/>
  <c r="N89" i="3"/>
  <c r="O89" i="3" s="1"/>
  <c r="AD71" i="460"/>
  <c r="AD72" i="442"/>
  <c r="AD75" i="298"/>
  <c r="X67" i="458"/>
  <c r="AD72" i="447"/>
  <c r="X67" i="433"/>
  <c r="AD72" i="445"/>
  <c r="AD73" i="462"/>
  <c r="AD72" i="440"/>
  <c r="AD75" i="297"/>
  <c r="AD73" i="436"/>
  <c r="X67" i="463"/>
  <c r="AD72" i="451"/>
  <c r="AD73" i="430"/>
  <c r="AD72" i="441"/>
  <c r="X65" i="443"/>
  <c r="AD73" i="467"/>
  <c r="AD71" i="465"/>
  <c r="AD73" i="455"/>
  <c r="AD71" i="446"/>
  <c r="AD73" i="432"/>
  <c r="X68" i="469"/>
  <c r="AD72" i="437"/>
  <c r="X67" i="453"/>
  <c r="X45" i="434"/>
  <c r="AD73" i="461"/>
  <c r="AD72" i="457"/>
  <c r="AD72" i="435"/>
  <c r="AD73" i="456"/>
  <c r="X66" i="468"/>
  <c r="X67" i="448"/>
  <c r="AD80" i="3"/>
  <c r="AD73" i="431"/>
  <c r="X68" i="454"/>
  <c r="X67" i="444"/>
  <c r="X67" i="438"/>
  <c r="AD72" i="450"/>
  <c r="AD72" i="466"/>
  <c r="X70" i="59"/>
  <c r="X66" i="439"/>
  <c r="AD72" i="452"/>
  <c r="X49" i="299"/>
  <c r="X68" i="464"/>
  <c r="X68" i="449"/>
  <c r="L97" i="467" l="1"/>
  <c r="M97" i="467" s="1"/>
  <c r="AB97" i="467"/>
  <c r="N97" i="467"/>
  <c r="O97" i="467" s="1"/>
  <c r="AC97" i="467"/>
  <c r="AA98" i="467"/>
  <c r="U95" i="463"/>
  <c r="T96" i="463"/>
  <c r="W95" i="463"/>
  <c r="AB97" i="456"/>
  <c r="L97" i="456"/>
  <c r="M97" i="456" s="1"/>
  <c r="N97" i="456"/>
  <c r="O97" i="456" s="1"/>
  <c r="AA98" i="456"/>
  <c r="AC97" i="456"/>
  <c r="T95" i="464"/>
  <c r="U94" i="464"/>
  <c r="W94" i="464"/>
  <c r="T96" i="458"/>
  <c r="U95" i="458"/>
  <c r="W95" i="458"/>
  <c r="T97" i="468"/>
  <c r="U96" i="468"/>
  <c r="W96" i="468"/>
  <c r="AB98" i="451"/>
  <c r="L98" i="451"/>
  <c r="M98" i="451" s="1"/>
  <c r="N98" i="451"/>
  <c r="O98" i="451" s="1"/>
  <c r="AA99" i="451"/>
  <c r="AC98" i="451"/>
  <c r="N98" i="450"/>
  <c r="O98" i="450" s="1"/>
  <c r="AB98" i="450"/>
  <c r="L98" i="450"/>
  <c r="M98" i="450" s="1"/>
  <c r="AA99" i="450"/>
  <c r="AC98" i="450"/>
  <c r="AB97" i="461"/>
  <c r="L97" i="461"/>
  <c r="M97" i="461" s="1"/>
  <c r="N97" i="461"/>
  <c r="O97" i="461" s="1"/>
  <c r="AA98" i="461"/>
  <c r="AC97" i="461"/>
  <c r="U95" i="453"/>
  <c r="T96" i="453"/>
  <c r="W95" i="453"/>
  <c r="N99" i="465"/>
  <c r="O99" i="465" s="1"/>
  <c r="AB99" i="465"/>
  <c r="L99" i="465"/>
  <c r="M99" i="465" s="1"/>
  <c r="AA100" i="465"/>
  <c r="AC99" i="465"/>
  <c r="N98" i="457"/>
  <c r="O98" i="457" s="1"/>
  <c r="AB98" i="457"/>
  <c r="L98" i="457"/>
  <c r="M98" i="457" s="1"/>
  <c r="AA99" i="457"/>
  <c r="AC98" i="457"/>
  <c r="N97" i="455"/>
  <c r="O97" i="455" s="1"/>
  <c r="AB97" i="455"/>
  <c r="L97" i="455"/>
  <c r="M97" i="455" s="1"/>
  <c r="AA98" i="455"/>
  <c r="AC97" i="455"/>
  <c r="L98" i="466"/>
  <c r="M98" i="466" s="1"/>
  <c r="AB98" i="466"/>
  <c r="N98" i="466"/>
  <c r="O98" i="466" s="1"/>
  <c r="AA99" i="466"/>
  <c r="AC98" i="466"/>
  <c r="N99" i="460"/>
  <c r="O99" i="460" s="1"/>
  <c r="AB99" i="460"/>
  <c r="L99" i="460"/>
  <c r="M99" i="460" s="1"/>
  <c r="AA100" i="460"/>
  <c r="AC99" i="460"/>
  <c r="T95" i="469"/>
  <c r="U94" i="469"/>
  <c r="W94" i="469"/>
  <c r="N97" i="462"/>
  <c r="O97" i="462" s="1"/>
  <c r="AB97" i="462"/>
  <c r="L97" i="462"/>
  <c r="M97" i="462" s="1"/>
  <c r="AA98" i="462"/>
  <c r="AC97" i="462"/>
  <c r="T95" i="454"/>
  <c r="U94" i="454"/>
  <c r="W94" i="454"/>
  <c r="N98" i="452"/>
  <c r="O98" i="452" s="1"/>
  <c r="AB98" i="452"/>
  <c r="L98" i="452"/>
  <c r="M98" i="452" s="1"/>
  <c r="AA99" i="452"/>
  <c r="AC98" i="452"/>
  <c r="N98" i="447"/>
  <c r="O98" i="447" s="1"/>
  <c r="AA99" i="447"/>
  <c r="L98" i="447"/>
  <c r="M98" i="447" s="1"/>
  <c r="AB98" i="447"/>
  <c r="AC98" i="447"/>
  <c r="T95" i="449"/>
  <c r="U94" i="449"/>
  <c r="W94" i="449"/>
  <c r="U95" i="448"/>
  <c r="T96" i="448"/>
  <c r="W95" i="448"/>
  <c r="AB98" i="445"/>
  <c r="N98" i="445"/>
  <c r="O98" i="445" s="1"/>
  <c r="L98" i="445"/>
  <c r="M98" i="445" s="1"/>
  <c r="AA99" i="445"/>
  <c r="AC98" i="445"/>
  <c r="AB99" i="446"/>
  <c r="N99" i="446"/>
  <c r="O99" i="446" s="1"/>
  <c r="L99" i="446"/>
  <c r="M99" i="446" s="1"/>
  <c r="AA100" i="446"/>
  <c r="AC99" i="446"/>
  <c r="AB98" i="441"/>
  <c r="L98" i="441"/>
  <c r="M98" i="441" s="1"/>
  <c r="N98" i="441"/>
  <c r="O98" i="441" s="1"/>
  <c r="AA99" i="441"/>
  <c r="AC98" i="441"/>
  <c r="AB98" i="440"/>
  <c r="L98" i="440"/>
  <c r="M98" i="440" s="1"/>
  <c r="N98" i="440"/>
  <c r="O98" i="440" s="1"/>
  <c r="AA99" i="440"/>
  <c r="AC98" i="440"/>
  <c r="U95" i="444"/>
  <c r="T96" i="444"/>
  <c r="W95" i="444"/>
  <c r="N98" i="442"/>
  <c r="O98" i="442" s="1"/>
  <c r="AB98" i="442"/>
  <c r="L98" i="442"/>
  <c r="M98" i="442" s="1"/>
  <c r="AA99" i="442"/>
  <c r="AC98" i="442"/>
  <c r="T98" i="443"/>
  <c r="U97" i="443"/>
  <c r="W97" i="443"/>
  <c r="AB98" i="435"/>
  <c r="N98" i="435"/>
  <c r="O98" i="435" s="1"/>
  <c r="L98" i="435"/>
  <c r="M98" i="435" s="1"/>
  <c r="AA99" i="435"/>
  <c r="AC98" i="435"/>
  <c r="AB98" i="437"/>
  <c r="L98" i="437"/>
  <c r="M98" i="437" s="1"/>
  <c r="N98" i="437"/>
  <c r="O98" i="437" s="1"/>
  <c r="AA99" i="437"/>
  <c r="AC98" i="437"/>
  <c r="T96" i="438"/>
  <c r="U95" i="438"/>
  <c r="W95" i="438"/>
  <c r="T97" i="439"/>
  <c r="U96" i="439"/>
  <c r="W96" i="439"/>
  <c r="N97" i="436"/>
  <c r="O97" i="436" s="1"/>
  <c r="AA98" i="436"/>
  <c r="AB97" i="436"/>
  <c r="L97" i="436"/>
  <c r="M97" i="436" s="1"/>
  <c r="AC97" i="436"/>
  <c r="N97" i="430"/>
  <c r="O97" i="430" s="1"/>
  <c r="AB97" i="430"/>
  <c r="L97" i="430"/>
  <c r="M97" i="430" s="1"/>
  <c r="AA98" i="430"/>
  <c r="AC97" i="430"/>
  <c r="T96" i="433"/>
  <c r="U95" i="433"/>
  <c r="W95" i="433"/>
  <c r="AB97" i="431"/>
  <c r="AA98" i="431"/>
  <c r="L97" i="431"/>
  <c r="M97" i="431" s="1"/>
  <c r="N97" i="431"/>
  <c r="O97" i="431" s="1"/>
  <c r="AC97" i="431"/>
  <c r="T118" i="434"/>
  <c r="U117" i="434"/>
  <c r="W117" i="434"/>
  <c r="AB97" i="432"/>
  <c r="N97" i="432"/>
  <c r="O97" i="432" s="1"/>
  <c r="AA98" i="432"/>
  <c r="L97" i="432"/>
  <c r="M97" i="432" s="1"/>
  <c r="AC97" i="432"/>
  <c r="U113" i="299"/>
  <c r="T114" i="299"/>
  <c r="W113" i="299"/>
  <c r="N95" i="298"/>
  <c r="O95" i="298" s="1"/>
  <c r="AC95" i="298"/>
  <c r="L95" i="298"/>
  <c r="M95" i="298" s="1"/>
  <c r="AA96" i="298"/>
  <c r="AB95" i="298"/>
  <c r="N95" i="297"/>
  <c r="O95" i="297" s="1"/>
  <c r="AB95" i="297"/>
  <c r="AA96" i="297"/>
  <c r="AC95" i="297"/>
  <c r="L95" i="297"/>
  <c r="M95" i="297" s="1"/>
  <c r="T93" i="59"/>
  <c r="U92" i="59"/>
  <c r="W92" i="59"/>
  <c r="AA91" i="3"/>
  <c r="AB90" i="3"/>
  <c r="AC90" i="3"/>
  <c r="N90" i="3"/>
  <c r="O90" i="3" s="1"/>
  <c r="L90" i="3"/>
  <c r="M90" i="3" s="1"/>
  <c r="AD70" i="460"/>
  <c r="X64" i="443"/>
  <c r="AD79" i="3"/>
  <c r="X66" i="433"/>
  <c r="AD72" i="462"/>
  <c r="AD71" i="440"/>
  <c r="X69" i="59"/>
  <c r="AD72" i="467"/>
  <c r="X66" i="458"/>
  <c r="X65" i="439"/>
  <c r="AD71" i="451"/>
  <c r="AD71" i="457"/>
  <c r="X66" i="438"/>
  <c r="AD70" i="465"/>
  <c r="X67" i="464"/>
  <c r="AD72" i="436"/>
  <c r="X66" i="463"/>
  <c r="AD70" i="446"/>
  <c r="AD72" i="432"/>
  <c r="X67" i="454"/>
  <c r="AD71" i="452"/>
  <c r="X48" i="299"/>
  <c r="X66" i="453"/>
  <c r="AD71" i="437"/>
  <c r="AD71" i="445"/>
  <c r="AD71" i="435"/>
  <c r="AD71" i="442"/>
  <c r="AD72" i="456"/>
  <c r="AD72" i="455"/>
  <c r="AD72" i="430"/>
  <c r="X65" i="468"/>
  <c r="AD71" i="450"/>
  <c r="AD71" i="447"/>
  <c r="AD72" i="431"/>
  <c r="X66" i="448"/>
  <c r="AD72" i="461"/>
  <c r="AD71" i="441"/>
  <c r="AD74" i="298"/>
  <c r="X67" i="469"/>
  <c r="X67" i="449"/>
  <c r="X44" i="434"/>
  <c r="X66" i="444"/>
  <c r="AD74" i="297"/>
  <c r="AD71" i="466"/>
  <c r="L98" i="467" l="1"/>
  <c r="M98" i="467" s="1"/>
  <c r="N98" i="467"/>
  <c r="O98" i="467" s="1"/>
  <c r="AC98" i="467"/>
  <c r="AB98" i="467"/>
  <c r="AA99" i="467"/>
  <c r="T97" i="463"/>
  <c r="W96" i="463"/>
  <c r="U96" i="463"/>
  <c r="L99" i="466"/>
  <c r="M99" i="466" s="1"/>
  <c r="AB99" i="466"/>
  <c r="N99" i="466"/>
  <c r="O99" i="466" s="1"/>
  <c r="AA100" i="466"/>
  <c r="AC99" i="466"/>
  <c r="U96" i="453"/>
  <c r="T97" i="453"/>
  <c r="W96" i="453"/>
  <c r="N99" i="450"/>
  <c r="O99" i="450" s="1"/>
  <c r="AB99" i="450"/>
  <c r="L99" i="450"/>
  <c r="M99" i="450" s="1"/>
  <c r="AA100" i="450"/>
  <c r="AC99" i="450"/>
  <c r="AB98" i="456"/>
  <c r="L98" i="456"/>
  <c r="M98" i="456" s="1"/>
  <c r="N98" i="456"/>
  <c r="O98" i="456" s="1"/>
  <c r="AA99" i="456"/>
  <c r="AC98" i="456"/>
  <c r="U95" i="454"/>
  <c r="T96" i="454"/>
  <c r="W95" i="454"/>
  <c r="U95" i="469"/>
  <c r="T96" i="469"/>
  <c r="W95" i="469"/>
  <c r="N98" i="455"/>
  <c r="O98" i="455" s="1"/>
  <c r="AB98" i="455"/>
  <c r="L98" i="455"/>
  <c r="M98" i="455" s="1"/>
  <c r="AA99" i="455"/>
  <c r="AC98" i="455"/>
  <c r="AB99" i="451"/>
  <c r="L99" i="451"/>
  <c r="M99" i="451" s="1"/>
  <c r="N99" i="451"/>
  <c r="O99" i="451" s="1"/>
  <c r="AA100" i="451"/>
  <c r="AC99" i="451"/>
  <c r="AB99" i="457"/>
  <c r="L99" i="457"/>
  <c r="M99" i="457" s="1"/>
  <c r="N99" i="457"/>
  <c r="O99" i="457" s="1"/>
  <c r="AA100" i="457"/>
  <c r="AC99" i="457"/>
  <c r="T97" i="458"/>
  <c r="U96" i="458"/>
  <c r="W96" i="458"/>
  <c r="U95" i="464"/>
  <c r="T96" i="464"/>
  <c r="W95" i="464"/>
  <c r="N99" i="452"/>
  <c r="O99" i="452" s="1"/>
  <c r="AB99" i="452"/>
  <c r="L99" i="452"/>
  <c r="M99" i="452" s="1"/>
  <c r="AA100" i="452"/>
  <c r="AC99" i="452"/>
  <c r="N98" i="462"/>
  <c r="O98" i="462" s="1"/>
  <c r="AB98" i="462"/>
  <c r="L98" i="462"/>
  <c r="M98" i="462" s="1"/>
  <c r="AA99" i="462"/>
  <c r="AC98" i="462"/>
  <c r="AB100" i="460"/>
  <c r="L100" i="460"/>
  <c r="M100" i="460" s="1"/>
  <c r="N100" i="460"/>
  <c r="O100" i="460" s="1"/>
  <c r="AA101" i="460"/>
  <c r="AC100" i="460"/>
  <c r="N100" i="465"/>
  <c r="O100" i="465" s="1"/>
  <c r="L100" i="465"/>
  <c r="M100" i="465" s="1"/>
  <c r="AB100" i="465"/>
  <c r="AA101" i="465"/>
  <c r="AC100" i="465"/>
  <c r="N98" i="461"/>
  <c r="O98" i="461" s="1"/>
  <c r="AB98" i="461"/>
  <c r="L98" i="461"/>
  <c r="M98" i="461" s="1"/>
  <c r="AA99" i="461"/>
  <c r="AC98" i="461"/>
  <c r="U97" i="468"/>
  <c r="T98" i="468"/>
  <c r="W97" i="468"/>
  <c r="U96" i="448"/>
  <c r="T97" i="448"/>
  <c r="W96" i="448"/>
  <c r="AB100" i="446"/>
  <c r="N100" i="446"/>
  <c r="O100" i="446" s="1"/>
  <c r="L100" i="446"/>
  <c r="M100" i="446" s="1"/>
  <c r="AA101" i="446"/>
  <c r="AC100" i="446"/>
  <c r="T96" i="449"/>
  <c r="U95" i="449"/>
  <c r="W95" i="449"/>
  <c r="N99" i="445"/>
  <c r="O99" i="445" s="1"/>
  <c r="AB99" i="445"/>
  <c r="L99" i="445"/>
  <c r="M99" i="445" s="1"/>
  <c r="AA100" i="445"/>
  <c r="AC99" i="445"/>
  <c r="N99" i="447"/>
  <c r="O99" i="447" s="1"/>
  <c r="AA100" i="447"/>
  <c r="AB99" i="447"/>
  <c r="L99" i="447"/>
  <c r="M99" i="447" s="1"/>
  <c r="AC99" i="447"/>
  <c r="T97" i="444"/>
  <c r="U96" i="444"/>
  <c r="W96" i="444"/>
  <c r="AB99" i="441"/>
  <c r="L99" i="441"/>
  <c r="M99" i="441" s="1"/>
  <c r="N99" i="441"/>
  <c r="O99" i="441" s="1"/>
  <c r="AA100" i="441"/>
  <c r="AC99" i="441"/>
  <c r="U98" i="443"/>
  <c r="T99" i="443"/>
  <c r="W98" i="443"/>
  <c r="N99" i="442"/>
  <c r="O99" i="442" s="1"/>
  <c r="AB99" i="442"/>
  <c r="L99" i="442"/>
  <c r="M99" i="442" s="1"/>
  <c r="AA100" i="442"/>
  <c r="AC99" i="442"/>
  <c r="AB99" i="440"/>
  <c r="L99" i="440"/>
  <c r="M99" i="440" s="1"/>
  <c r="N99" i="440"/>
  <c r="O99" i="440" s="1"/>
  <c r="AC99" i="440"/>
  <c r="AA100" i="440"/>
  <c r="T97" i="438"/>
  <c r="U96" i="438"/>
  <c r="W96" i="438"/>
  <c r="N98" i="436"/>
  <c r="O98" i="436" s="1"/>
  <c r="AA99" i="436"/>
  <c r="L98" i="436"/>
  <c r="M98" i="436" s="1"/>
  <c r="AB98" i="436"/>
  <c r="AC98" i="436"/>
  <c r="T98" i="439"/>
  <c r="U97" i="439"/>
  <c r="W97" i="439"/>
  <c r="AB99" i="435"/>
  <c r="N99" i="435"/>
  <c r="O99" i="435" s="1"/>
  <c r="L99" i="435"/>
  <c r="M99" i="435" s="1"/>
  <c r="AA100" i="435"/>
  <c r="AC99" i="435"/>
  <c r="AB99" i="437"/>
  <c r="L99" i="437"/>
  <c r="M99" i="437" s="1"/>
  <c r="N99" i="437"/>
  <c r="O99" i="437" s="1"/>
  <c r="AA100" i="437"/>
  <c r="AC99" i="437"/>
  <c r="AB98" i="430"/>
  <c r="L98" i="430"/>
  <c r="M98" i="430" s="1"/>
  <c r="N98" i="430"/>
  <c r="O98" i="430" s="1"/>
  <c r="AA99" i="430"/>
  <c r="AC98" i="430"/>
  <c r="AB98" i="432"/>
  <c r="N98" i="432"/>
  <c r="O98" i="432" s="1"/>
  <c r="L98" i="432"/>
  <c r="M98" i="432" s="1"/>
  <c r="AA99" i="432"/>
  <c r="AC98" i="432"/>
  <c r="T119" i="434"/>
  <c r="U118" i="434"/>
  <c r="W118" i="434"/>
  <c r="AB98" i="431"/>
  <c r="L98" i="431"/>
  <c r="M98" i="431" s="1"/>
  <c r="N98" i="431"/>
  <c r="O98" i="431" s="1"/>
  <c r="AA99" i="431"/>
  <c r="AC98" i="431"/>
  <c r="U96" i="433"/>
  <c r="T97" i="433"/>
  <c r="W96" i="433"/>
  <c r="T115" i="299"/>
  <c r="U114" i="299"/>
  <c r="W114" i="299"/>
  <c r="N96" i="298"/>
  <c r="O96" i="298" s="1"/>
  <c r="AB96" i="298"/>
  <c r="AA97" i="298"/>
  <c r="AC96" i="298"/>
  <c r="L96" i="298"/>
  <c r="M96" i="298" s="1"/>
  <c r="N96" i="297"/>
  <c r="O96" i="297" s="1"/>
  <c r="AB96" i="297"/>
  <c r="AA97" i="297"/>
  <c r="AC96" i="297"/>
  <c r="L96" i="297"/>
  <c r="M96" i="297" s="1"/>
  <c r="U93" i="59"/>
  <c r="T94" i="59"/>
  <c r="W93" i="59"/>
  <c r="N91" i="3"/>
  <c r="O91" i="3" s="1"/>
  <c r="AC91" i="3"/>
  <c r="L91" i="3"/>
  <c r="M91" i="3" s="1"/>
  <c r="AB91" i="3"/>
  <c r="AA92" i="3"/>
  <c r="X66" i="464"/>
  <c r="AD70" i="441"/>
  <c r="AD78" i="3"/>
  <c r="AD70" i="450"/>
  <c r="AD70" i="447"/>
  <c r="X43" i="434"/>
  <c r="X66" i="449"/>
  <c r="AD70" i="451"/>
  <c r="X65" i="444"/>
  <c r="X47" i="299"/>
  <c r="AD70" i="437"/>
  <c r="AD70" i="452"/>
  <c r="X65" i="438"/>
  <c r="X65" i="458"/>
  <c r="AD71" i="456"/>
  <c r="AD70" i="445"/>
  <c r="AD73" i="297"/>
  <c r="AD71" i="432"/>
  <c r="X64" i="468"/>
  <c r="AD70" i="440"/>
  <c r="X65" i="463"/>
  <c r="AD70" i="435"/>
  <c r="AD69" i="446"/>
  <c r="AD71" i="431"/>
  <c r="AD71" i="461"/>
  <c r="AD71" i="455"/>
  <c r="X66" i="454"/>
  <c r="X65" i="433"/>
  <c r="X66" i="469"/>
  <c r="AD70" i="466"/>
  <c r="AD71" i="462"/>
  <c r="AD71" i="430"/>
  <c r="X63" i="443"/>
  <c r="AD69" i="465"/>
  <c r="AD70" i="442"/>
  <c r="X68" i="59"/>
  <c r="AD71" i="467"/>
  <c r="X65" i="453"/>
  <c r="AD71" i="436"/>
  <c r="AD70" i="457"/>
  <c r="AD69" i="460"/>
  <c r="AD73" i="298"/>
  <c r="X64" i="439"/>
  <c r="X65" i="448"/>
  <c r="N99" i="467" l="1"/>
  <c r="O99" i="467" s="1"/>
  <c r="AC99" i="467"/>
  <c r="L99" i="467"/>
  <c r="M99" i="467" s="1"/>
  <c r="AA100" i="467"/>
  <c r="AB99" i="467"/>
  <c r="W97" i="463"/>
  <c r="T98" i="463"/>
  <c r="U97" i="463"/>
  <c r="L99" i="461"/>
  <c r="M99" i="461" s="1"/>
  <c r="AB99" i="461"/>
  <c r="N99" i="461"/>
  <c r="O99" i="461" s="1"/>
  <c r="AA100" i="461"/>
  <c r="AC99" i="461"/>
  <c r="N101" i="460"/>
  <c r="O101" i="460" s="1"/>
  <c r="AB101" i="460"/>
  <c r="L101" i="460"/>
  <c r="M101" i="460" s="1"/>
  <c r="AA102" i="460"/>
  <c r="AC101" i="460"/>
  <c r="T98" i="458"/>
  <c r="U97" i="458"/>
  <c r="W97" i="458"/>
  <c r="N99" i="455"/>
  <c r="O99" i="455" s="1"/>
  <c r="AB99" i="455"/>
  <c r="L99" i="455"/>
  <c r="M99" i="455" s="1"/>
  <c r="AA100" i="455"/>
  <c r="AC99" i="455"/>
  <c r="U96" i="454"/>
  <c r="T97" i="454"/>
  <c r="W96" i="454"/>
  <c r="N100" i="450"/>
  <c r="O100" i="450" s="1"/>
  <c r="AB100" i="450"/>
  <c r="L100" i="450"/>
  <c r="M100" i="450" s="1"/>
  <c r="AA101" i="450"/>
  <c r="AC100" i="450"/>
  <c r="L100" i="466"/>
  <c r="M100" i="466" s="1"/>
  <c r="AB100" i="466"/>
  <c r="N100" i="466"/>
  <c r="O100" i="466" s="1"/>
  <c r="AA101" i="466"/>
  <c r="AC100" i="466"/>
  <c r="N99" i="462"/>
  <c r="O99" i="462" s="1"/>
  <c r="AB99" i="462"/>
  <c r="L99" i="462"/>
  <c r="M99" i="462" s="1"/>
  <c r="AA100" i="462"/>
  <c r="AC99" i="462"/>
  <c r="T97" i="469"/>
  <c r="U96" i="469"/>
  <c r="W96" i="469"/>
  <c r="T98" i="453"/>
  <c r="U97" i="453"/>
  <c r="W97" i="453"/>
  <c r="N100" i="452"/>
  <c r="O100" i="452" s="1"/>
  <c r="AB100" i="452"/>
  <c r="L100" i="452"/>
  <c r="M100" i="452" s="1"/>
  <c r="AA101" i="452"/>
  <c r="AC100" i="452"/>
  <c r="N100" i="457"/>
  <c r="O100" i="457" s="1"/>
  <c r="AB100" i="457"/>
  <c r="L100" i="457"/>
  <c r="M100" i="457" s="1"/>
  <c r="AA101" i="457"/>
  <c r="AC100" i="457"/>
  <c r="U98" i="468"/>
  <c r="T99" i="468"/>
  <c r="W98" i="468"/>
  <c r="L101" i="465"/>
  <c r="M101" i="465" s="1"/>
  <c r="N101" i="465"/>
  <c r="O101" i="465" s="1"/>
  <c r="AB101" i="465"/>
  <c r="AA102" i="465"/>
  <c r="AC101" i="465"/>
  <c r="U96" i="464"/>
  <c r="T97" i="464"/>
  <c r="W96" i="464"/>
  <c r="AB100" i="451"/>
  <c r="L100" i="451"/>
  <c r="M100" i="451" s="1"/>
  <c r="N100" i="451"/>
  <c r="O100" i="451" s="1"/>
  <c r="AA101" i="451"/>
  <c r="AC100" i="451"/>
  <c r="AB99" i="456"/>
  <c r="L99" i="456"/>
  <c r="M99" i="456" s="1"/>
  <c r="N99" i="456"/>
  <c r="O99" i="456" s="1"/>
  <c r="AA100" i="456"/>
  <c r="AC99" i="456"/>
  <c r="N100" i="447"/>
  <c r="O100" i="447" s="1"/>
  <c r="AA101" i="447"/>
  <c r="AB100" i="447"/>
  <c r="L100" i="447"/>
  <c r="M100" i="447" s="1"/>
  <c r="AC100" i="447"/>
  <c r="T98" i="448"/>
  <c r="U97" i="448"/>
  <c r="W97" i="448"/>
  <c r="AB100" i="445"/>
  <c r="L100" i="445"/>
  <c r="M100" i="445" s="1"/>
  <c r="N100" i="445"/>
  <c r="O100" i="445" s="1"/>
  <c r="AA101" i="445"/>
  <c r="AC100" i="445"/>
  <c r="AB101" i="446"/>
  <c r="N101" i="446"/>
  <c r="O101" i="446" s="1"/>
  <c r="AA102" i="446"/>
  <c r="L101" i="446"/>
  <c r="M101" i="446" s="1"/>
  <c r="AC101" i="446"/>
  <c r="T97" i="449"/>
  <c r="U96" i="449"/>
  <c r="W96" i="449"/>
  <c r="N100" i="442"/>
  <c r="O100" i="442" s="1"/>
  <c r="AB100" i="442"/>
  <c r="L100" i="442"/>
  <c r="M100" i="442" s="1"/>
  <c r="AA101" i="442"/>
  <c r="AC100" i="442"/>
  <c r="AB100" i="441"/>
  <c r="L100" i="441"/>
  <c r="M100" i="441" s="1"/>
  <c r="N100" i="441"/>
  <c r="O100" i="441" s="1"/>
  <c r="AA101" i="441"/>
  <c r="AC100" i="441"/>
  <c r="U99" i="443"/>
  <c r="T100" i="443"/>
  <c r="W99" i="443"/>
  <c r="AB100" i="440"/>
  <c r="L100" i="440"/>
  <c r="M100" i="440" s="1"/>
  <c r="N100" i="440"/>
  <c r="O100" i="440" s="1"/>
  <c r="AA101" i="440"/>
  <c r="AC100" i="440"/>
  <c r="T98" i="444"/>
  <c r="U97" i="444"/>
  <c r="W97" i="444"/>
  <c r="AB100" i="437"/>
  <c r="L100" i="437"/>
  <c r="M100" i="437" s="1"/>
  <c r="N100" i="437"/>
  <c r="O100" i="437" s="1"/>
  <c r="AA101" i="437"/>
  <c r="AC100" i="437"/>
  <c r="AB100" i="435"/>
  <c r="N100" i="435"/>
  <c r="O100" i="435" s="1"/>
  <c r="AA101" i="435"/>
  <c r="L100" i="435"/>
  <c r="M100" i="435" s="1"/>
  <c r="AC100" i="435"/>
  <c r="U98" i="439"/>
  <c r="T99" i="439"/>
  <c r="W98" i="439"/>
  <c r="N99" i="436"/>
  <c r="O99" i="436" s="1"/>
  <c r="AB99" i="436"/>
  <c r="L99" i="436"/>
  <c r="M99" i="436" s="1"/>
  <c r="AA100" i="436"/>
  <c r="AC99" i="436"/>
  <c r="U97" i="438"/>
  <c r="T98" i="438"/>
  <c r="W97" i="438"/>
  <c r="N99" i="430"/>
  <c r="O99" i="430" s="1"/>
  <c r="AB99" i="430"/>
  <c r="L99" i="430"/>
  <c r="M99" i="430" s="1"/>
  <c r="AA100" i="430"/>
  <c r="AC99" i="430"/>
  <c r="U119" i="434"/>
  <c r="T120" i="434"/>
  <c r="W119" i="434"/>
  <c r="U97" i="433"/>
  <c r="T98" i="433"/>
  <c r="W97" i="433"/>
  <c r="AB99" i="431"/>
  <c r="L99" i="431"/>
  <c r="M99" i="431" s="1"/>
  <c r="N99" i="431"/>
  <c r="O99" i="431" s="1"/>
  <c r="AA100" i="431"/>
  <c r="AC99" i="431"/>
  <c r="AB99" i="432"/>
  <c r="N99" i="432"/>
  <c r="O99" i="432" s="1"/>
  <c r="L99" i="432"/>
  <c r="M99" i="432" s="1"/>
  <c r="AA100" i="432"/>
  <c r="AC99" i="432"/>
  <c r="T116" i="299"/>
  <c r="U115" i="299"/>
  <c r="W115" i="299"/>
  <c r="N97" i="298"/>
  <c r="O97" i="298" s="1"/>
  <c r="AC97" i="298"/>
  <c r="L97" i="298"/>
  <c r="M97" i="298" s="1"/>
  <c r="AA98" i="298"/>
  <c r="AB97" i="298"/>
  <c r="N97" i="297"/>
  <c r="O97" i="297" s="1"/>
  <c r="AB97" i="297"/>
  <c r="AA98" i="297"/>
  <c r="AC97" i="297"/>
  <c r="L97" i="297"/>
  <c r="M97" i="297" s="1"/>
  <c r="U94" i="59"/>
  <c r="T95" i="59"/>
  <c r="W94" i="59"/>
  <c r="AA93" i="3"/>
  <c r="L92" i="3"/>
  <c r="M92" i="3" s="1"/>
  <c r="AB92" i="3"/>
  <c r="N92" i="3"/>
  <c r="O92" i="3" s="1"/>
  <c r="AC92" i="3"/>
  <c r="AD70" i="456"/>
  <c r="X64" i="444"/>
  <c r="X46" i="299"/>
  <c r="X63" i="468"/>
  <c r="X64" i="463"/>
  <c r="AD69" i="437"/>
  <c r="AD70" i="462"/>
  <c r="AD69" i="441"/>
  <c r="AD70" i="467"/>
  <c r="AD72" i="298"/>
  <c r="AD70" i="436"/>
  <c r="X65" i="469"/>
  <c r="X67" i="59"/>
  <c r="AD69" i="442"/>
  <c r="X64" i="453"/>
  <c r="X42" i="434"/>
  <c r="AD69" i="452"/>
  <c r="AD68" i="465"/>
  <c r="AD69" i="451"/>
  <c r="AD72" i="297"/>
  <c r="AD69" i="457"/>
  <c r="AD70" i="430"/>
  <c r="X65" i="454"/>
  <c r="X65" i="464"/>
  <c r="X64" i="458"/>
  <c r="AD70" i="432"/>
  <c r="AD69" i="466"/>
  <c r="AD68" i="446"/>
  <c r="AD70" i="431"/>
  <c r="X64" i="433"/>
  <c r="X65" i="449"/>
  <c r="X64" i="448"/>
  <c r="AD77" i="3"/>
  <c r="X62" i="443"/>
  <c r="X63" i="439"/>
  <c r="X64" i="438"/>
  <c r="AD70" i="461"/>
  <c r="AD69" i="435"/>
  <c r="AD69" i="447"/>
  <c r="AD69" i="445"/>
  <c r="AD68" i="460"/>
  <c r="AD69" i="450"/>
  <c r="AD70" i="455"/>
  <c r="AD69" i="440"/>
  <c r="AA101" i="467" l="1"/>
  <c r="L100" i="467"/>
  <c r="M100" i="467" s="1"/>
  <c r="N100" i="467"/>
  <c r="O100" i="467" s="1"/>
  <c r="AC100" i="467"/>
  <c r="AB100" i="467"/>
  <c r="U98" i="463"/>
  <c r="W98" i="463"/>
  <c r="T99" i="463"/>
  <c r="U97" i="454"/>
  <c r="T98" i="454"/>
  <c r="W97" i="454"/>
  <c r="N100" i="461"/>
  <c r="O100" i="461" s="1"/>
  <c r="AB100" i="461"/>
  <c r="L100" i="461"/>
  <c r="M100" i="461" s="1"/>
  <c r="AA101" i="461"/>
  <c r="AC100" i="461"/>
  <c r="L102" i="465"/>
  <c r="M102" i="465" s="1"/>
  <c r="AB102" i="465"/>
  <c r="N102" i="465"/>
  <c r="O102" i="465" s="1"/>
  <c r="AA103" i="465"/>
  <c r="AC102" i="465"/>
  <c r="L101" i="457"/>
  <c r="M101" i="457" s="1"/>
  <c r="AB101" i="457"/>
  <c r="N101" i="457"/>
  <c r="O101" i="457" s="1"/>
  <c r="AA102" i="457"/>
  <c r="AC101" i="457"/>
  <c r="N100" i="462"/>
  <c r="O100" i="462" s="1"/>
  <c r="AB100" i="462"/>
  <c r="L100" i="462"/>
  <c r="M100" i="462" s="1"/>
  <c r="AA101" i="462"/>
  <c r="AC100" i="462"/>
  <c r="U98" i="458"/>
  <c r="T99" i="458"/>
  <c r="W98" i="458"/>
  <c r="AB101" i="451"/>
  <c r="L101" i="451"/>
  <c r="M101" i="451" s="1"/>
  <c r="N101" i="451"/>
  <c r="O101" i="451" s="1"/>
  <c r="AA102" i="451"/>
  <c r="AC101" i="451"/>
  <c r="T99" i="453"/>
  <c r="U98" i="453"/>
  <c r="W98" i="453"/>
  <c r="U97" i="464"/>
  <c r="T98" i="464"/>
  <c r="W97" i="464"/>
  <c r="T100" i="468"/>
  <c r="U99" i="468"/>
  <c r="W99" i="468"/>
  <c r="N101" i="452"/>
  <c r="O101" i="452" s="1"/>
  <c r="AB101" i="452"/>
  <c r="L101" i="452"/>
  <c r="M101" i="452" s="1"/>
  <c r="AA102" i="452"/>
  <c r="AC101" i="452"/>
  <c r="L101" i="466"/>
  <c r="M101" i="466" s="1"/>
  <c r="AB101" i="466"/>
  <c r="N101" i="466"/>
  <c r="O101" i="466" s="1"/>
  <c r="AA102" i="466"/>
  <c r="AC101" i="466"/>
  <c r="AB100" i="456"/>
  <c r="L100" i="456"/>
  <c r="M100" i="456" s="1"/>
  <c r="N100" i="456"/>
  <c r="O100" i="456" s="1"/>
  <c r="AA101" i="456"/>
  <c r="AC100" i="456"/>
  <c r="T98" i="469"/>
  <c r="U97" i="469"/>
  <c r="W97" i="469"/>
  <c r="N101" i="450"/>
  <c r="O101" i="450" s="1"/>
  <c r="AB101" i="450"/>
  <c r="L101" i="450"/>
  <c r="M101" i="450" s="1"/>
  <c r="AA102" i="450"/>
  <c r="AC101" i="450"/>
  <c r="N100" i="455"/>
  <c r="O100" i="455" s="1"/>
  <c r="AB100" i="455"/>
  <c r="L100" i="455"/>
  <c r="M100" i="455" s="1"/>
  <c r="AA101" i="455"/>
  <c r="AC100" i="455"/>
  <c r="L102" i="460"/>
  <c r="M102" i="460" s="1"/>
  <c r="AB102" i="460"/>
  <c r="N102" i="460"/>
  <c r="O102" i="460" s="1"/>
  <c r="AA103" i="460"/>
  <c r="AC102" i="460"/>
  <c r="AB102" i="446"/>
  <c r="N102" i="446"/>
  <c r="O102" i="446" s="1"/>
  <c r="L102" i="446"/>
  <c r="M102" i="446" s="1"/>
  <c r="AA103" i="446"/>
  <c r="AC102" i="446"/>
  <c r="AB101" i="445"/>
  <c r="N101" i="445"/>
  <c r="O101" i="445" s="1"/>
  <c r="L101" i="445"/>
  <c r="M101" i="445" s="1"/>
  <c r="AA102" i="445"/>
  <c r="AC101" i="445"/>
  <c r="T99" i="448"/>
  <c r="U98" i="448"/>
  <c r="W98" i="448"/>
  <c r="T98" i="449"/>
  <c r="U97" i="449"/>
  <c r="W97" i="449"/>
  <c r="N101" i="447"/>
  <c r="O101" i="447" s="1"/>
  <c r="AA102" i="447"/>
  <c r="AB101" i="447"/>
  <c r="L101" i="447"/>
  <c r="M101" i="447" s="1"/>
  <c r="AC101" i="447"/>
  <c r="T101" i="443"/>
  <c r="U100" i="443"/>
  <c r="W100" i="443"/>
  <c r="N101" i="442"/>
  <c r="O101" i="442" s="1"/>
  <c r="AB101" i="442"/>
  <c r="L101" i="442"/>
  <c r="M101" i="442" s="1"/>
  <c r="AA102" i="442"/>
  <c r="AC101" i="442"/>
  <c r="U98" i="444"/>
  <c r="T99" i="444"/>
  <c r="W98" i="444"/>
  <c r="AB101" i="440"/>
  <c r="L101" i="440"/>
  <c r="M101" i="440" s="1"/>
  <c r="N101" i="440"/>
  <c r="O101" i="440" s="1"/>
  <c r="AA102" i="440"/>
  <c r="AC101" i="440"/>
  <c r="AB101" i="441"/>
  <c r="L101" i="441"/>
  <c r="M101" i="441" s="1"/>
  <c r="N101" i="441"/>
  <c r="O101" i="441" s="1"/>
  <c r="AA102" i="441"/>
  <c r="AC101" i="441"/>
  <c r="N100" i="436"/>
  <c r="O100" i="436" s="1"/>
  <c r="AA101" i="436"/>
  <c r="L100" i="436"/>
  <c r="M100" i="436" s="1"/>
  <c r="AB100" i="436"/>
  <c r="AC100" i="436"/>
  <c r="U98" i="438"/>
  <c r="T99" i="438"/>
  <c r="W98" i="438"/>
  <c r="U99" i="439"/>
  <c r="T100" i="439"/>
  <c r="W99" i="439"/>
  <c r="AB101" i="435"/>
  <c r="N101" i="435"/>
  <c r="O101" i="435" s="1"/>
  <c r="AA102" i="435"/>
  <c r="L101" i="435"/>
  <c r="M101" i="435" s="1"/>
  <c r="AC101" i="435"/>
  <c r="AB101" i="437"/>
  <c r="L101" i="437"/>
  <c r="M101" i="437" s="1"/>
  <c r="N101" i="437"/>
  <c r="O101" i="437" s="1"/>
  <c r="AA102" i="437"/>
  <c r="AC101" i="437"/>
  <c r="AB100" i="432"/>
  <c r="N100" i="432"/>
  <c r="O100" i="432" s="1"/>
  <c r="L100" i="432"/>
  <c r="M100" i="432" s="1"/>
  <c r="AA101" i="432"/>
  <c r="AC100" i="432"/>
  <c r="L100" i="430"/>
  <c r="M100" i="430" s="1"/>
  <c r="AB100" i="430"/>
  <c r="N100" i="430"/>
  <c r="O100" i="430" s="1"/>
  <c r="AA101" i="430"/>
  <c r="AC100" i="430"/>
  <c r="AB100" i="431"/>
  <c r="L100" i="431"/>
  <c r="M100" i="431" s="1"/>
  <c r="N100" i="431"/>
  <c r="O100" i="431" s="1"/>
  <c r="AA101" i="431"/>
  <c r="AC100" i="431"/>
  <c r="U120" i="434"/>
  <c r="T121" i="434"/>
  <c r="W120" i="434"/>
  <c r="T99" i="433"/>
  <c r="U98" i="433"/>
  <c r="W98" i="433"/>
  <c r="U116" i="299"/>
  <c r="T117" i="299"/>
  <c r="W116" i="299"/>
  <c r="N98" i="298"/>
  <c r="O98" i="298" s="1"/>
  <c r="AB98" i="298"/>
  <c r="AC98" i="298"/>
  <c r="L98" i="298"/>
  <c r="M98" i="298" s="1"/>
  <c r="AA99" i="298"/>
  <c r="N98" i="297"/>
  <c r="O98" i="297" s="1"/>
  <c r="AB98" i="297"/>
  <c r="L98" i="297"/>
  <c r="M98" i="297" s="1"/>
  <c r="AA99" i="297"/>
  <c r="AC98" i="297"/>
  <c r="T96" i="59"/>
  <c r="U95" i="59"/>
  <c r="W95" i="59"/>
  <c r="AA94" i="3"/>
  <c r="N93" i="3"/>
  <c r="O93" i="3" s="1"/>
  <c r="L93" i="3"/>
  <c r="M93" i="3" s="1"/>
  <c r="AB93" i="3"/>
  <c r="AC93" i="3"/>
  <c r="AD67" i="460"/>
  <c r="X63" i="444"/>
  <c r="X66" i="59"/>
  <c r="AD69" i="461"/>
  <c r="X63" i="463"/>
  <c r="X61" i="443"/>
  <c r="X63" i="458"/>
  <c r="AD68" i="445"/>
  <c r="X45" i="299"/>
  <c r="X63" i="438"/>
  <c r="AD69" i="436"/>
  <c r="AD71" i="298"/>
  <c r="X63" i="433"/>
  <c r="AD67" i="465"/>
  <c r="AD69" i="432"/>
  <c r="AD68" i="440"/>
  <c r="AD68" i="451"/>
  <c r="X64" i="469"/>
  <c r="X62" i="439"/>
  <c r="AD69" i="455"/>
  <c r="AD68" i="457"/>
  <c r="X41" i="434"/>
  <c r="X63" i="453"/>
  <c r="AD68" i="447"/>
  <c r="AD67" i="446"/>
  <c r="AD69" i="430"/>
  <c r="X62" i="468"/>
  <c r="AD69" i="456"/>
  <c r="AD68" i="437"/>
  <c r="AD71" i="297"/>
  <c r="X63" i="448"/>
  <c r="AD68" i="466"/>
  <c r="AD68" i="435"/>
  <c r="X64" i="454"/>
  <c r="AD68" i="442"/>
  <c r="AD68" i="452"/>
  <c r="AD68" i="450"/>
  <c r="AD69" i="467"/>
  <c r="AD76" i="3"/>
  <c r="AD69" i="462"/>
  <c r="X64" i="449"/>
  <c r="AD69" i="431"/>
  <c r="X64" i="464"/>
  <c r="AD68" i="441"/>
  <c r="AA102" i="467" l="1"/>
  <c r="AC101" i="467"/>
  <c r="AB101" i="467"/>
  <c r="L101" i="467"/>
  <c r="M101" i="467" s="1"/>
  <c r="N101" i="467"/>
  <c r="O101" i="467" s="1"/>
  <c r="U99" i="463"/>
  <c r="T100" i="463"/>
  <c r="W99" i="463"/>
  <c r="N101" i="455"/>
  <c r="O101" i="455" s="1"/>
  <c r="AB101" i="455"/>
  <c r="L101" i="455"/>
  <c r="M101" i="455" s="1"/>
  <c r="AA102" i="455"/>
  <c r="AC101" i="455"/>
  <c r="N102" i="452"/>
  <c r="O102" i="452" s="1"/>
  <c r="AB102" i="452"/>
  <c r="L102" i="452"/>
  <c r="M102" i="452" s="1"/>
  <c r="AA103" i="452"/>
  <c r="AC102" i="452"/>
  <c r="T99" i="464"/>
  <c r="U98" i="464"/>
  <c r="W98" i="464"/>
  <c r="U99" i="453"/>
  <c r="T100" i="453"/>
  <c r="W99" i="453"/>
  <c r="L103" i="465"/>
  <c r="M103" i="465" s="1"/>
  <c r="AB103" i="465"/>
  <c r="N103" i="465"/>
  <c r="O103" i="465" s="1"/>
  <c r="AA104" i="465"/>
  <c r="AC103" i="465"/>
  <c r="N102" i="450"/>
  <c r="O102" i="450" s="1"/>
  <c r="AB102" i="450"/>
  <c r="L102" i="450"/>
  <c r="M102" i="450" s="1"/>
  <c r="AA103" i="450"/>
  <c r="AC102" i="450"/>
  <c r="AB101" i="461"/>
  <c r="L101" i="461"/>
  <c r="M101" i="461" s="1"/>
  <c r="N101" i="461"/>
  <c r="O101" i="461" s="1"/>
  <c r="AA102" i="461"/>
  <c r="AC101" i="461"/>
  <c r="AB101" i="456"/>
  <c r="L101" i="456"/>
  <c r="M101" i="456" s="1"/>
  <c r="N101" i="456"/>
  <c r="O101" i="456" s="1"/>
  <c r="AA102" i="456"/>
  <c r="AC101" i="456"/>
  <c r="U100" i="468"/>
  <c r="T101" i="468"/>
  <c r="W100" i="468"/>
  <c r="AB102" i="451"/>
  <c r="L102" i="451"/>
  <c r="M102" i="451" s="1"/>
  <c r="N102" i="451"/>
  <c r="O102" i="451" s="1"/>
  <c r="AA103" i="451"/>
  <c r="AC102" i="451"/>
  <c r="N101" i="462"/>
  <c r="O101" i="462" s="1"/>
  <c r="AB101" i="462"/>
  <c r="L101" i="462"/>
  <c r="M101" i="462" s="1"/>
  <c r="AA102" i="462"/>
  <c r="AC101" i="462"/>
  <c r="T99" i="454"/>
  <c r="U98" i="454"/>
  <c r="W98" i="454"/>
  <c r="N103" i="460"/>
  <c r="O103" i="460" s="1"/>
  <c r="AB103" i="460"/>
  <c r="L103" i="460"/>
  <c r="M103" i="460" s="1"/>
  <c r="AA104" i="460"/>
  <c r="AC103" i="460"/>
  <c r="U98" i="469"/>
  <c r="T99" i="469"/>
  <c r="W98" i="469"/>
  <c r="L102" i="466"/>
  <c r="M102" i="466" s="1"/>
  <c r="AB102" i="466"/>
  <c r="N102" i="466"/>
  <c r="O102" i="466" s="1"/>
  <c r="AA103" i="466"/>
  <c r="AC102" i="466"/>
  <c r="U99" i="458"/>
  <c r="T100" i="458"/>
  <c r="W99" i="458"/>
  <c r="N102" i="457"/>
  <c r="O102" i="457" s="1"/>
  <c r="AB102" i="457"/>
  <c r="L102" i="457"/>
  <c r="M102" i="457" s="1"/>
  <c r="AA103" i="457"/>
  <c r="AC102" i="457"/>
  <c r="N102" i="447"/>
  <c r="O102" i="447" s="1"/>
  <c r="AA103" i="447"/>
  <c r="L102" i="447"/>
  <c r="M102" i="447" s="1"/>
  <c r="AB102" i="447"/>
  <c r="AC102" i="447"/>
  <c r="AB103" i="446"/>
  <c r="N103" i="446"/>
  <c r="O103" i="446" s="1"/>
  <c r="L103" i="446"/>
  <c r="M103" i="446" s="1"/>
  <c r="AA104" i="446"/>
  <c r="AC103" i="446"/>
  <c r="U98" i="449"/>
  <c r="T99" i="449"/>
  <c r="W98" i="449"/>
  <c r="U99" i="448"/>
  <c r="T100" i="448"/>
  <c r="W99" i="448"/>
  <c r="AB102" i="445"/>
  <c r="N102" i="445"/>
  <c r="O102" i="445" s="1"/>
  <c r="L102" i="445"/>
  <c r="M102" i="445" s="1"/>
  <c r="AA103" i="445"/>
  <c r="AC102" i="445"/>
  <c r="AB102" i="441"/>
  <c r="L102" i="441"/>
  <c r="M102" i="441" s="1"/>
  <c r="N102" i="441"/>
  <c r="O102" i="441" s="1"/>
  <c r="AA103" i="441"/>
  <c r="AC102" i="441"/>
  <c r="AB102" i="440"/>
  <c r="L102" i="440"/>
  <c r="M102" i="440" s="1"/>
  <c r="N102" i="440"/>
  <c r="O102" i="440" s="1"/>
  <c r="AA103" i="440"/>
  <c r="AC102" i="440"/>
  <c r="N102" i="442"/>
  <c r="O102" i="442" s="1"/>
  <c r="AB102" i="442"/>
  <c r="L102" i="442"/>
  <c r="M102" i="442" s="1"/>
  <c r="AA103" i="442"/>
  <c r="AC102" i="442"/>
  <c r="U99" i="444"/>
  <c r="T100" i="444"/>
  <c r="W99" i="444"/>
  <c r="T102" i="443"/>
  <c r="U101" i="443"/>
  <c r="W101" i="443"/>
  <c r="AB102" i="435"/>
  <c r="L102" i="435"/>
  <c r="M102" i="435" s="1"/>
  <c r="N102" i="435"/>
  <c r="O102" i="435" s="1"/>
  <c r="AA103" i="435"/>
  <c r="AC102" i="435"/>
  <c r="AB102" i="437"/>
  <c r="L102" i="437"/>
  <c r="M102" i="437" s="1"/>
  <c r="N102" i="437"/>
  <c r="O102" i="437" s="1"/>
  <c r="AA103" i="437"/>
  <c r="AC102" i="437"/>
  <c r="T100" i="438"/>
  <c r="U99" i="438"/>
  <c r="W99" i="438"/>
  <c r="T101" i="439"/>
  <c r="U100" i="439"/>
  <c r="W100" i="439"/>
  <c r="N101" i="436"/>
  <c r="O101" i="436" s="1"/>
  <c r="AB101" i="436"/>
  <c r="L101" i="436"/>
  <c r="M101" i="436" s="1"/>
  <c r="AA102" i="436"/>
  <c r="AC101" i="436"/>
  <c r="T122" i="434"/>
  <c r="U121" i="434"/>
  <c r="W121" i="434"/>
  <c r="AB101" i="432"/>
  <c r="N101" i="432"/>
  <c r="O101" i="432" s="1"/>
  <c r="L101" i="432"/>
  <c r="M101" i="432" s="1"/>
  <c r="AA102" i="432"/>
  <c r="AC101" i="432"/>
  <c r="T100" i="433"/>
  <c r="U99" i="433"/>
  <c r="W99" i="433"/>
  <c r="AB101" i="431"/>
  <c r="L101" i="431"/>
  <c r="M101" i="431" s="1"/>
  <c r="N101" i="431"/>
  <c r="O101" i="431" s="1"/>
  <c r="AA102" i="431"/>
  <c r="AC101" i="431"/>
  <c r="N101" i="430"/>
  <c r="O101" i="430" s="1"/>
  <c r="AB101" i="430"/>
  <c r="L101" i="430"/>
  <c r="M101" i="430" s="1"/>
  <c r="AA102" i="430"/>
  <c r="AC101" i="430"/>
  <c r="U117" i="299"/>
  <c r="T118" i="299"/>
  <c r="W117" i="299"/>
  <c r="N99" i="298"/>
  <c r="O99" i="298" s="1"/>
  <c r="AC99" i="298"/>
  <c r="AA100" i="298"/>
  <c r="AB99" i="298"/>
  <c r="L99" i="298"/>
  <c r="M99" i="298" s="1"/>
  <c r="N99" i="297"/>
  <c r="O99" i="297" s="1"/>
  <c r="AC99" i="297"/>
  <c r="L99" i="297"/>
  <c r="M99" i="297" s="1"/>
  <c r="AA100" i="297"/>
  <c r="AB99" i="297"/>
  <c r="T97" i="59"/>
  <c r="U96" i="59"/>
  <c r="W96" i="59"/>
  <c r="AB94" i="3"/>
  <c r="AC94" i="3"/>
  <c r="N94" i="3"/>
  <c r="O94" i="3" s="1"/>
  <c r="L94" i="3"/>
  <c r="M94" i="3" s="1"/>
  <c r="AA95" i="3"/>
  <c r="AD67" i="452"/>
  <c r="AD67" i="440"/>
  <c r="AD75" i="3"/>
  <c r="X60" i="443"/>
  <c r="X63" i="454"/>
  <c r="AD66" i="446"/>
  <c r="X44" i="299"/>
  <c r="AD68" i="467"/>
  <c r="AD68" i="461"/>
  <c r="AD67" i="437"/>
  <c r="X62" i="453"/>
  <c r="AD68" i="455"/>
  <c r="X40" i="434"/>
  <c r="AD70" i="298"/>
  <c r="AD68" i="436"/>
  <c r="X63" i="469"/>
  <c r="X65" i="59"/>
  <c r="AD67" i="451"/>
  <c r="AD68" i="430"/>
  <c r="X63" i="464"/>
  <c r="X62" i="433"/>
  <c r="AD68" i="462"/>
  <c r="X62" i="463"/>
  <c r="AD67" i="466"/>
  <c r="X62" i="438"/>
  <c r="AD70" i="297"/>
  <c r="AD68" i="431"/>
  <c r="AD67" i="450"/>
  <c r="X62" i="444"/>
  <c r="X62" i="458"/>
  <c r="AD66" i="465"/>
  <c r="X63" i="449"/>
  <c r="AD68" i="432"/>
  <c r="AD67" i="435"/>
  <c r="X61" i="468"/>
  <c r="AD68" i="456"/>
  <c r="AD67" i="457"/>
  <c r="AD67" i="445"/>
  <c r="AD67" i="441"/>
  <c r="X62" i="448"/>
  <c r="AD66" i="460"/>
  <c r="AD67" i="447"/>
  <c r="X61" i="439"/>
  <c r="AD67" i="442"/>
  <c r="AB102" i="467" l="1"/>
  <c r="AC102" i="467"/>
  <c r="AA103" i="467"/>
  <c r="L102" i="467"/>
  <c r="M102" i="467" s="1"/>
  <c r="N102" i="467"/>
  <c r="O102" i="467" s="1"/>
  <c r="T101" i="463"/>
  <c r="U100" i="463"/>
  <c r="W100" i="463"/>
  <c r="U99" i="469"/>
  <c r="T100" i="469"/>
  <c r="W99" i="469"/>
  <c r="AB103" i="451"/>
  <c r="L103" i="451"/>
  <c r="M103" i="451" s="1"/>
  <c r="N103" i="451"/>
  <c r="O103" i="451" s="1"/>
  <c r="AA104" i="451"/>
  <c r="AC103" i="451"/>
  <c r="AB102" i="456"/>
  <c r="L102" i="456"/>
  <c r="M102" i="456" s="1"/>
  <c r="N102" i="456"/>
  <c r="O102" i="456" s="1"/>
  <c r="AA103" i="456"/>
  <c r="AC102" i="456"/>
  <c r="L104" i="465"/>
  <c r="M104" i="465" s="1"/>
  <c r="N104" i="465"/>
  <c r="O104" i="465" s="1"/>
  <c r="AB104" i="465"/>
  <c r="AA105" i="465"/>
  <c r="AC104" i="465"/>
  <c r="N102" i="455"/>
  <c r="O102" i="455" s="1"/>
  <c r="AB102" i="455"/>
  <c r="L102" i="455"/>
  <c r="M102" i="455" s="1"/>
  <c r="AA103" i="455"/>
  <c r="AC102" i="455"/>
  <c r="T100" i="454"/>
  <c r="U99" i="454"/>
  <c r="W99" i="454"/>
  <c r="U101" i="468"/>
  <c r="T102" i="468"/>
  <c r="W101" i="468"/>
  <c r="U100" i="453"/>
  <c r="T101" i="453"/>
  <c r="W100" i="453"/>
  <c r="T100" i="464"/>
  <c r="U99" i="464"/>
  <c r="W99" i="464"/>
  <c r="T101" i="458"/>
  <c r="U100" i="458"/>
  <c r="W100" i="458"/>
  <c r="N102" i="461"/>
  <c r="O102" i="461" s="1"/>
  <c r="AB102" i="461"/>
  <c r="L102" i="461"/>
  <c r="M102" i="461" s="1"/>
  <c r="AA103" i="461"/>
  <c r="AC102" i="461"/>
  <c r="AB103" i="457"/>
  <c r="L103" i="457"/>
  <c r="M103" i="457" s="1"/>
  <c r="N103" i="457"/>
  <c r="O103" i="457" s="1"/>
  <c r="AA104" i="457"/>
  <c r="AC103" i="457"/>
  <c r="L103" i="466"/>
  <c r="M103" i="466" s="1"/>
  <c r="AB103" i="466"/>
  <c r="N103" i="466"/>
  <c r="O103" i="466" s="1"/>
  <c r="AA104" i="466"/>
  <c r="AC103" i="466"/>
  <c r="AB104" i="460"/>
  <c r="L104" i="460"/>
  <c r="M104" i="460" s="1"/>
  <c r="N104" i="460"/>
  <c r="O104" i="460" s="1"/>
  <c r="AA105" i="460"/>
  <c r="AC104" i="460"/>
  <c r="N102" i="462"/>
  <c r="O102" i="462" s="1"/>
  <c r="AB102" i="462"/>
  <c r="L102" i="462"/>
  <c r="M102" i="462" s="1"/>
  <c r="AA103" i="462"/>
  <c r="AC102" i="462"/>
  <c r="N103" i="450"/>
  <c r="O103" i="450" s="1"/>
  <c r="AB103" i="450"/>
  <c r="L103" i="450"/>
  <c r="M103" i="450" s="1"/>
  <c r="AA104" i="450"/>
  <c r="AC103" i="450"/>
  <c r="N103" i="452"/>
  <c r="O103" i="452" s="1"/>
  <c r="AB103" i="452"/>
  <c r="L103" i="452"/>
  <c r="M103" i="452" s="1"/>
  <c r="AA104" i="452"/>
  <c r="AC103" i="452"/>
  <c r="AB103" i="445"/>
  <c r="N103" i="445"/>
  <c r="O103" i="445" s="1"/>
  <c r="L103" i="445"/>
  <c r="M103" i="445" s="1"/>
  <c r="AA104" i="445"/>
  <c r="AC103" i="445"/>
  <c r="U99" i="449"/>
  <c r="T100" i="449"/>
  <c r="W99" i="449"/>
  <c r="U100" i="448"/>
  <c r="T101" i="448"/>
  <c r="W100" i="448"/>
  <c r="N103" i="447"/>
  <c r="O103" i="447" s="1"/>
  <c r="AA104" i="447"/>
  <c r="AB103" i="447"/>
  <c r="L103" i="447"/>
  <c r="M103" i="447" s="1"/>
  <c r="AC103" i="447"/>
  <c r="AB104" i="446"/>
  <c r="N104" i="446"/>
  <c r="O104" i="446" s="1"/>
  <c r="L104" i="446"/>
  <c r="M104" i="446" s="1"/>
  <c r="AA105" i="446"/>
  <c r="AC104" i="446"/>
  <c r="AB103" i="441"/>
  <c r="L103" i="441"/>
  <c r="M103" i="441" s="1"/>
  <c r="N103" i="441"/>
  <c r="O103" i="441" s="1"/>
  <c r="AA104" i="441"/>
  <c r="AC103" i="441"/>
  <c r="U102" i="443"/>
  <c r="T103" i="443"/>
  <c r="W102" i="443"/>
  <c r="N103" i="442"/>
  <c r="O103" i="442" s="1"/>
  <c r="AB103" i="442"/>
  <c r="L103" i="442"/>
  <c r="M103" i="442" s="1"/>
  <c r="AA104" i="442"/>
  <c r="AC103" i="442"/>
  <c r="T101" i="444"/>
  <c r="U100" i="444"/>
  <c r="W100" i="444"/>
  <c r="AB103" i="440"/>
  <c r="L103" i="440"/>
  <c r="M103" i="440" s="1"/>
  <c r="N103" i="440"/>
  <c r="O103" i="440" s="1"/>
  <c r="AA104" i="440"/>
  <c r="AC103" i="440"/>
  <c r="AB103" i="435"/>
  <c r="L103" i="435"/>
  <c r="M103" i="435" s="1"/>
  <c r="N103" i="435"/>
  <c r="O103" i="435" s="1"/>
  <c r="AA104" i="435"/>
  <c r="AC103" i="435"/>
  <c r="T101" i="438"/>
  <c r="U100" i="438"/>
  <c r="W100" i="438"/>
  <c r="N102" i="436"/>
  <c r="O102" i="436" s="1"/>
  <c r="AA103" i="436"/>
  <c r="L102" i="436"/>
  <c r="M102" i="436" s="1"/>
  <c r="AB102" i="436"/>
  <c r="AC102" i="436"/>
  <c r="T102" i="439"/>
  <c r="U101" i="439"/>
  <c r="W101" i="439"/>
  <c r="AB103" i="437"/>
  <c r="L103" i="437"/>
  <c r="M103" i="437" s="1"/>
  <c r="N103" i="437"/>
  <c r="O103" i="437" s="1"/>
  <c r="AA104" i="437"/>
  <c r="AC103" i="437"/>
  <c r="AB102" i="430"/>
  <c r="L102" i="430"/>
  <c r="M102" i="430" s="1"/>
  <c r="N102" i="430"/>
  <c r="O102" i="430" s="1"/>
  <c r="AA103" i="430"/>
  <c r="AC102" i="430"/>
  <c r="AB102" i="431"/>
  <c r="L102" i="431"/>
  <c r="M102" i="431" s="1"/>
  <c r="N102" i="431"/>
  <c r="O102" i="431" s="1"/>
  <c r="AA103" i="431"/>
  <c r="AC102" i="431"/>
  <c r="AB102" i="432"/>
  <c r="N102" i="432"/>
  <c r="O102" i="432" s="1"/>
  <c r="L102" i="432"/>
  <c r="M102" i="432" s="1"/>
  <c r="AA103" i="432"/>
  <c r="AC102" i="432"/>
  <c r="U100" i="433"/>
  <c r="T101" i="433"/>
  <c r="W100" i="433"/>
  <c r="T123" i="434"/>
  <c r="U122" i="434"/>
  <c r="W122" i="434"/>
  <c r="T119" i="299"/>
  <c r="U118" i="299"/>
  <c r="W118" i="299"/>
  <c r="N100" i="298"/>
  <c r="O100" i="298" s="1"/>
  <c r="AB100" i="298"/>
  <c r="L100" i="298"/>
  <c r="M100" i="298" s="1"/>
  <c r="AA101" i="298"/>
  <c r="AC100" i="298"/>
  <c r="N100" i="297"/>
  <c r="O100" i="297" s="1"/>
  <c r="AB100" i="297"/>
  <c r="L100" i="297"/>
  <c r="M100" i="297" s="1"/>
  <c r="AA101" i="297"/>
  <c r="AC100" i="297"/>
  <c r="T98" i="59"/>
  <c r="U97" i="59"/>
  <c r="W97" i="59"/>
  <c r="L95" i="3"/>
  <c r="M95" i="3" s="1"/>
  <c r="N95" i="3"/>
  <c r="O95" i="3" s="1"/>
  <c r="AB95" i="3"/>
  <c r="AC95" i="3"/>
  <c r="AA96" i="3"/>
  <c r="AD66" i="452"/>
  <c r="AD66" i="440"/>
  <c r="AD69" i="298"/>
  <c r="X60" i="468"/>
  <c r="AD66" i="445"/>
  <c r="X39" i="434"/>
  <c r="X61" i="448"/>
  <c r="X61" i="458"/>
  <c r="AD66" i="441"/>
  <c r="AD69" i="297"/>
  <c r="AD66" i="435"/>
  <c r="AD66" i="457"/>
  <c r="AD66" i="442"/>
  <c r="X59" i="443"/>
  <c r="X43" i="299"/>
  <c r="AD66" i="451"/>
  <c r="X62" i="449"/>
  <c r="X61" i="433"/>
  <c r="AD66" i="437"/>
  <c r="AD66" i="466"/>
  <c r="AD67" i="431"/>
  <c r="AD67" i="461"/>
  <c r="AD67" i="436"/>
  <c r="AD66" i="450"/>
  <c r="X62" i="454"/>
  <c r="AD66" i="447"/>
  <c r="AD74" i="3"/>
  <c r="X64" i="59"/>
  <c r="AD67" i="455"/>
  <c r="X61" i="444"/>
  <c r="X61" i="463"/>
  <c r="X60" i="439"/>
  <c r="AD67" i="456"/>
  <c r="AD67" i="430"/>
  <c r="X62" i="469"/>
  <c r="AD67" i="467"/>
  <c r="X61" i="438"/>
  <c r="X62" i="464"/>
  <c r="AD65" i="465"/>
  <c r="AD67" i="432"/>
  <c r="AD67" i="462"/>
  <c r="AD65" i="460"/>
  <c r="AD65" i="446"/>
  <c r="X61" i="453"/>
  <c r="AA104" i="467" l="1"/>
  <c r="AB103" i="467"/>
  <c r="AC103" i="467"/>
  <c r="L103" i="467"/>
  <c r="M103" i="467" s="1"/>
  <c r="N103" i="467"/>
  <c r="O103" i="467" s="1"/>
  <c r="W101" i="463"/>
  <c r="T102" i="463"/>
  <c r="U101" i="463"/>
  <c r="N104" i="450"/>
  <c r="O104" i="450" s="1"/>
  <c r="AB104" i="450"/>
  <c r="L104" i="450"/>
  <c r="M104" i="450" s="1"/>
  <c r="AA105" i="450"/>
  <c r="AC104" i="450"/>
  <c r="N104" i="457"/>
  <c r="O104" i="457" s="1"/>
  <c r="AB104" i="457"/>
  <c r="L104" i="457"/>
  <c r="M104" i="457" s="1"/>
  <c r="AA105" i="457"/>
  <c r="AC104" i="457"/>
  <c r="T102" i="453"/>
  <c r="U101" i="453"/>
  <c r="W101" i="453"/>
  <c r="AB104" i="451"/>
  <c r="L104" i="451"/>
  <c r="M104" i="451" s="1"/>
  <c r="N104" i="451"/>
  <c r="O104" i="451" s="1"/>
  <c r="AA105" i="451"/>
  <c r="AC104" i="451"/>
  <c r="L104" i="466"/>
  <c r="M104" i="466" s="1"/>
  <c r="AB104" i="466"/>
  <c r="N104" i="466"/>
  <c r="O104" i="466" s="1"/>
  <c r="AA105" i="466"/>
  <c r="AC104" i="466"/>
  <c r="T102" i="458"/>
  <c r="U101" i="458"/>
  <c r="W101" i="458"/>
  <c r="T103" i="468"/>
  <c r="U102" i="468"/>
  <c r="W102" i="468"/>
  <c r="U100" i="454"/>
  <c r="T101" i="454"/>
  <c r="W100" i="454"/>
  <c r="AB103" i="456"/>
  <c r="L103" i="456"/>
  <c r="M103" i="456" s="1"/>
  <c r="N103" i="456"/>
  <c r="O103" i="456" s="1"/>
  <c r="AA104" i="456"/>
  <c r="AC103" i="456"/>
  <c r="N103" i="462"/>
  <c r="O103" i="462" s="1"/>
  <c r="AB103" i="462"/>
  <c r="L103" i="462"/>
  <c r="M103" i="462" s="1"/>
  <c r="AA104" i="462"/>
  <c r="AC103" i="462"/>
  <c r="L103" i="461"/>
  <c r="M103" i="461" s="1"/>
  <c r="AB103" i="461"/>
  <c r="N103" i="461"/>
  <c r="O103" i="461" s="1"/>
  <c r="AA104" i="461"/>
  <c r="AC103" i="461"/>
  <c r="N103" i="455"/>
  <c r="O103" i="455" s="1"/>
  <c r="AB103" i="455"/>
  <c r="L103" i="455"/>
  <c r="M103" i="455" s="1"/>
  <c r="AA104" i="455"/>
  <c r="AC103" i="455"/>
  <c r="U100" i="469"/>
  <c r="T101" i="469"/>
  <c r="W100" i="469"/>
  <c r="N104" i="452"/>
  <c r="O104" i="452" s="1"/>
  <c r="AB104" i="452"/>
  <c r="L104" i="452"/>
  <c r="M104" i="452" s="1"/>
  <c r="AA105" i="452"/>
  <c r="AC104" i="452"/>
  <c r="N105" i="460"/>
  <c r="O105" i="460" s="1"/>
  <c r="AB105" i="460"/>
  <c r="L105" i="460"/>
  <c r="M105" i="460" s="1"/>
  <c r="AA106" i="460"/>
  <c r="AC105" i="460"/>
  <c r="U100" i="464"/>
  <c r="T101" i="464"/>
  <c r="W100" i="464"/>
  <c r="L105" i="465"/>
  <c r="M105" i="465" s="1"/>
  <c r="N105" i="465"/>
  <c r="O105" i="465" s="1"/>
  <c r="AB105" i="465"/>
  <c r="AA106" i="465"/>
  <c r="AC105" i="465"/>
  <c r="T102" i="448"/>
  <c r="U101" i="448"/>
  <c r="W101" i="448"/>
  <c r="AB105" i="446"/>
  <c r="N105" i="446"/>
  <c r="O105" i="446" s="1"/>
  <c r="L105" i="446"/>
  <c r="M105" i="446" s="1"/>
  <c r="AA106" i="446"/>
  <c r="AC105" i="446"/>
  <c r="N104" i="445"/>
  <c r="O104" i="445" s="1"/>
  <c r="AB104" i="445"/>
  <c r="L104" i="445"/>
  <c r="M104" i="445" s="1"/>
  <c r="AA105" i="445"/>
  <c r="AC104" i="445"/>
  <c r="T101" i="449"/>
  <c r="U100" i="449"/>
  <c r="W100" i="449"/>
  <c r="AB104" i="447"/>
  <c r="N104" i="447"/>
  <c r="O104" i="447" s="1"/>
  <c r="AA105" i="447"/>
  <c r="L104" i="447"/>
  <c r="M104" i="447" s="1"/>
  <c r="AC104" i="447"/>
  <c r="AB104" i="440"/>
  <c r="L104" i="440"/>
  <c r="M104" i="440" s="1"/>
  <c r="N104" i="440"/>
  <c r="O104" i="440" s="1"/>
  <c r="AA105" i="440"/>
  <c r="AC104" i="440"/>
  <c r="N104" i="442"/>
  <c r="O104" i="442" s="1"/>
  <c r="AB104" i="442"/>
  <c r="L104" i="442"/>
  <c r="M104" i="442" s="1"/>
  <c r="AA105" i="442"/>
  <c r="AC104" i="442"/>
  <c r="AB104" i="441"/>
  <c r="L104" i="441"/>
  <c r="M104" i="441" s="1"/>
  <c r="N104" i="441"/>
  <c r="O104" i="441" s="1"/>
  <c r="AA105" i="441"/>
  <c r="AC104" i="441"/>
  <c r="U103" i="443"/>
  <c r="T104" i="443"/>
  <c r="W103" i="443"/>
  <c r="T102" i="444"/>
  <c r="U101" i="444"/>
  <c r="W101" i="444"/>
  <c r="AB104" i="437"/>
  <c r="L104" i="437"/>
  <c r="M104" i="437" s="1"/>
  <c r="N104" i="437"/>
  <c r="O104" i="437" s="1"/>
  <c r="AA105" i="437"/>
  <c r="AC104" i="437"/>
  <c r="AB104" i="435"/>
  <c r="L104" i="435"/>
  <c r="M104" i="435" s="1"/>
  <c r="N104" i="435"/>
  <c r="O104" i="435" s="1"/>
  <c r="AA105" i="435"/>
  <c r="AC104" i="435"/>
  <c r="U102" i="439"/>
  <c r="T103" i="439"/>
  <c r="W102" i="439"/>
  <c r="N103" i="436"/>
  <c r="O103" i="436" s="1"/>
  <c r="AA104" i="436"/>
  <c r="AB103" i="436"/>
  <c r="L103" i="436"/>
  <c r="M103" i="436" s="1"/>
  <c r="AC103" i="436"/>
  <c r="U101" i="438"/>
  <c r="T102" i="438"/>
  <c r="W101" i="438"/>
  <c r="N103" i="430"/>
  <c r="O103" i="430" s="1"/>
  <c r="AB103" i="430"/>
  <c r="L103" i="430"/>
  <c r="M103" i="430" s="1"/>
  <c r="AA104" i="430"/>
  <c r="AC103" i="430"/>
  <c r="U123" i="434"/>
  <c r="T124" i="434"/>
  <c r="W123" i="434"/>
  <c r="AB103" i="432"/>
  <c r="N103" i="432"/>
  <c r="O103" i="432" s="1"/>
  <c r="L103" i="432"/>
  <c r="M103" i="432" s="1"/>
  <c r="AA104" i="432"/>
  <c r="AC103" i="432"/>
  <c r="U101" i="433"/>
  <c r="T102" i="433"/>
  <c r="W101" i="433"/>
  <c r="AB103" i="431"/>
  <c r="L103" i="431"/>
  <c r="M103" i="431" s="1"/>
  <c r="N103" i="431"/>
  <c r="O103" i="431" s="1"/>
  <c r="AA104" i="431"/>
  <c r="AC103" i="431"/>
  <c r="T120" i="299"/>
  <c r="U119" i="299"/>
  <c r="W119" i="299"/>
  <c r="N101" i="298"/>
  <c r="O101" i="298" s="1"/>
  <c r="AC101" i="298"/>
  <c r="L101" i="298"/>
  <c r="M101" i="298" s="1"/>
  <c r="AA102" i="298"/>
  <c r="AB101" i="298"/>
  <c r="N101" i="297"/>
  <c r="O101" i="297" s="1"/>
  <c r="AB101" i="297"/>
  <c r="AC101" i="297"/>
  <c r="L101" i="297"/>
  <c r="M101" i="297" s="1"/>
  <c r="AA102" i="297"/>
  <c r="U98" i="59"/>
  <c r="T99" i="59"/>
  <c r="W98" i="59"/>
  <c r="AB96" i="3"/>
  <c r="L96" i="3"/>
  <c r="M96" i="3" s="1"/>
  <c r="AA97" i="3"/>
  <c r="N96" i="3"/>
  <c r="O96" i="3" s="1"/>
  <c r="AC96" i="3"/>
  <c r="AD65" i="451"/>
  <c r="AD65" i="442"/>
  <c r="X63" i="59"/>
  <c r="X60" i="444"/>
  <c r="AD65" i="452"/>
  <c r="X61" i="449"/>
  <c r="AD73" i="3"/>
  <c r="AD66" i="467"/>
  <c r="AD66" i="461"/>
  <c r="AD65" i="435"/>
  <c r="X60" i="448"/>
  <c r="AD64" i="446"/>
  <c r="AD65" i="466"/>
  <c r="AD66" i="432"/>
  <c r="AD64" i="460"/>
  <c r="AD66" i="456"/>
  <c r="AD66" i="462"/>
  <c r="X59" i="439"/>
  <c r="X42" i="299"/>
  <c r="AD65" i="437"/>
  <c r="X60" i="458"/>
  <c r="X58" i="443"/>
  <c r="AD65" i="457"/>
  <c r="X59" i="468"/>
  <c r="AD65" i="447"/>
  <c r="X38" i="434"/>
  <c r="X60" i="433"/>
  <c r="AD66" i="431"/>
  <c r="AD65" i="445"/>
  <c r="AD65" i="441"/>
  <c r="AD65" i="450"/>
  <c r="AD64" i="465"/>
  <c r="AD66" i="430"/>
  <c r="X60" i="463"/>
  <c r="AD68" i="298"/>
  <c r="X61" i="454"/>
  <c r="X60" i="438"/>
  <c r="X61" i="469"/>
  <c r="X61" i="464"/>
  <c r="AD65" i="440"/>
  <c r="AD68" i="297"/>
  <c r="AD66" i="455"/>
  <c r="X60" i="453"/>
  <c r="AD66" i="436"/>
  <c r="AB104" i="467" l="1"/>
  <c r="AA105" i="467"/>
  <c r="AC104" i="467"/>
  <c r="L104" i="467"/>
  <c r="M104" i="467" s="1"/>
  <c r="N104" i="467"/>
  <c r="O104" i="467" s="1"/>
  <c r="W102" i="463"/>
  <c r="U102" i="463"/>
  <c r="T103" i="463"/>
  <c r="T102" i="464"/>
  <c r="U101" i="464"/>
  <c r="W101" i="464"/>
  <c r="N105" i="452"/>
  <c r="O105" i="452" s="1"/>
  <c r="AB105" i="452"/>
  <c r="L105" i="452"/>
  <c r="M105" i="452" s="1"/>
  <c r="AA106" i="452"/>
  <c r="AC105" i="452"/>
  <c r="N104" i="455"/>
  <c r="O104" i="455" s="1"/>
  <c r="AB104" i="455"/>
  <c r="L104" i="455"/>
  <c r="M104" i="455" s="1"/>
  <c r="AA105" i="455"/>
  <c r="AC104" i="455"/>
  <c r="AB104" i="456"/>
  <c r="L104" i="456"/>
  <c r="M104" i="456" s="1"/>
  <c r="N104" i="456"/>
  <c r="O104" i="456" s="1"/>
  <c r="AA105" i="456"/>
  <c r="AC104" i="456"/>
  <c r="U102" i="458"/>
  <c r="T103" i="458"/>
  <c r="W102" i="458"/>
  <c r="N105" i="450"/>
  <c r="O105" i="450" s="1"/>
  <c r="AB105" i="450"/>
  <c r="L105" i="450"/>
  <c r="M105" i="450" s="1"/>
  <c r="AA106" i="450"/>
  <c r="AC105" i="450"/>
  <c r="T102" i="469"/>
  <c r="U101" i="469"/>
  <c r="W101" i="469"/>
  <c r="N104" i="461"/>
  <c r="O104" i="461" s="1"/>
  <c r="AB104" i="461"/>
  <c r="L104" i="461"/>
  <c r="M104" i="461" s="1"/>
  <c r="AA105" i="461"/>
  <c r="AC104" i="461"/>
  <c r="T102" i="454"/>
  <c r="U101" i="454"/>
  <c r="W101" i="454"/>
  <c r="T104" i="468"/>
  <c r="U103" i="468"/>
  <c r="W103" i="468"/>
  <c r="T103" i="453"/>
  <c r="U102" i="453"/>
  <c r="W102" i="453"/>
  <c r="N104" i="462"/>
  <c r="O104" i="462" s="1"/>
  <c r="AB104" i="462"/>
  <c r="L104" i="462"/>
  <c r="M104" i="462" s="1"/>
  <c r="AA105" i="462"/>
  <c r="AC104" i="462"/>
  <c r="AB105" i="466"/>
  <c r="L105" i="466"/>
  <c r="M105" i="466" s="1"/>
  <c r="N105" i="466"/>
  <c r="O105" i="466" s="1"/>
  <c r="AA106" i="466"/>
  <c r="AC105" i="466"/>
  <c r="L106" i="465"/>
  <c r="M106" i="465" s="1"/>
  <c r="AB106" i="465"/>
  <c r="N106" i="465"/>
  <c r="O106" i="465" s="1"/>
  <c r="AA107" i="465"/>
  <c r="AC106" i="465"/>
  <c r="L106" i="460"/>
  <c r="M106" i="460" s="1"/>
  <c r="AB106" i="460"/>
  <c r="N106" i="460"/>
  <c r="O106" i="460" s="1"/>
  <c r="AA107" i="460"/>
  <c r="AC106" i="460"/>
  <c r="AB105" i="451"/>
  <c r="L105" i="451"/>
  <c r="M105" i="451" s="1"/>
  <c r="N105" i="451"/>
  <c r="O105" i="451" s="1"/>
  <c r="AA106" i="451"/>
  <c r="AC105" i="451"/>
  <c r="L105" i="457"/>
  <c r="M105" i="457" s="1"/>
  <c r="AB105" i="457"/>
  <c r="N105" i="457"/>
  <c r="O105" i="457" s="1"/>
  <c r="AA106" i="457"/>
  <c r="AC105" i="457"/>
  <c r="L105" i="445"/>
  <c r="M105" i="445" s="1"/>
  <c r="N105" i="445"/>
  <c r="O105" i="445" s="1"/>
  <c r="AB105" i="445"/>
  <c r="AA106" i="445"/>
  <c r="AC105" i="445"/>
  <c r="AB105" i="447"/>
  <c r="L105" i="447"/>
  <c r="M105" i="447" s="1"/>
  <c r="N105" i="447"/>
  <c r="O105" i="447" s="1"/>
  <c r="AA106" i="447"/>
  <c r="AC105" i="447"/>
  <c r="AB106" i="446"/>
  <c r="N106" i="446"/>
  <c r="O106" i="446" s="1"/>
  <c r="L106" i="446"/>
  <c r="M106" i="446" s="1"/>
  <c r="AA107" i="446"/>
  <c r="AC106" i="446"/>
  <c r="T102" i="449"/>
  <c r="U101" i="449"/>
  <c r="W101" i="449"/>
  <c r="U102" i="448"/>
  <c r="T103" i="448"/>
  <c r="W102" i="448"/>
  <c r="AB105" i="440"/>
  <c r="L105" i="440"/>
  <c r="M105" i="440" s="1"/>
  <c r="N105" i="440"/>
  <c r="O105" i="440" s="1"/>
  <c r="AA106" i="440"/>
  <c r="AC105" i="440"/>
  <c r="U102" i="444"/>
  <c r="T103" i="444"/>
  <c r="W102" i="444"/>
  <c r="AB105" i="441"/>
  <c r="L105" i="441"/>
  <c r="M105" i="441" s="1"/>
  <c r="N105" i="441"/>
  <c r="O105" i="441" s="1"/>
  <c r="AA106" i="441"/>
  <c r="AC105" i="441"/>
  <c r="T105" i="443"/>
  <c r="U104" i="443"/>
  <c r="W104" i="443"/>
  <c r="N105" i="442"/>
  <c r="O105" i="442" s="1"/>
  <c r="AB105" i="442"/>
  <c r="L105" i="442"/>
  <c r="M105" i="442" s="1"/>
  <c r="AA106" i="442"/>
  <c r="AC105" i="442"/>
  <c r="U102" i="438"/>
  <c r="T103" i="438"/>
  <c r="W102" i="438"/>
  <c r="U103" i="439"/>
  <c r="T104" i="439"/>
  <c r="W103" i="439"/>
  <c r="AB105" i="437"/>
  <c r="L105" i="437"/>
  <c r="M105" i="437" s="1"/>
  <c r="N105" i="437"/>
  <c r="O105" i="437" s="1"/>
  <c r="AA106" i="437"/>
  <c r="AC105" i="437"/>
  <c r="N104" i="436"/>
  <c r="O104" i="436" s="1"/>
  <c r="AA105" i="436"/>
  <c r="L104" i="436"/>
  <c r="M104" i="436" s="1"/>
  <c r="AB104" i="436"/>
  <c r="AC104" i="436"/>
  <c r="AB105" i="435"/>
  <c r="L105" i="435"/>
  <c r="M105" i="435" s="1"/>
  <c r="N105" i="435"/>
  <c r="O105" i="435" s="1"/>
  <c r="AA106" i="435"/>
  <c r="AC105" i="435"/>
  <c r="AB104" i="431"/>
  <c r="L104" i="431"/>
  <c r="M104" i="431" s="1"/>
  <c r="N104" i="431"/>
  <c r="O104" i="431" s="1"/>
  <c r="AA105" i="431"/>
  <c r="AC104" i="431"/>
  <c r="AB104" i="432"/>
  <c r="N104" i="432"/>
  <c r="O104" i="432" s="1"/>
  <c r="L104" i="432"/>
  <c r="M104" i="432" s="1"/>
  <c r="AA105" i="432"/>
  <c r="AC104" i="432"/>
  <c r="L104" i="430"/>
  <c r="M104" i="430" s="1"/>
  <c r="AB104" i="430"/>
  <c r="N104" i="430"/>
  <c r="O104" i="430" s="1"/>
  <c r="AA105" i="430"/>
  <c r="AC104" i="430"/>
  <c r="T103" i="433"/>
  <c r="U102" i="433"/>
  <c r="W102" i="433"/>
  <c r="U124" i="434"/>
  <c r="T125" i="434"/>
  <c r="W124" i="434"/>
  <c r="U120" i="299"/>
  <c r="T121" i="299"/>
  <c r="W120" i="299"/>
  <c r="N102" i="298"/>
  <c r="O102" i="298" s="1"/>
  <c r="L102" i="298"/>
  <c r="M102" i="298" s="1"/>
  <c r="AA103" i="298"/>
  <c r="AB102" i="298"/>
  <c r="AC102" i="298"/>
  <c r="N102" i="297"/>
  <c r="O102" i="297" s="1"/>
  <c r="AB102" i="297"/>
  <c r="AC102" i="297"/>
  <c r="L102" i="297"/>
  <c r="M102" i="297" s="1"/>
  <c r="AA103" i="297"/>
  <c r="T100" i="59"/>
  <c r="U99" i="59"/>
  <c r="W99" i="59"/>
  <c r="N97" i="3"/>
  <c r="O97" i="3" s="1"/>
  <c r="AC97" i="3"/>
  <c r="AB97" i="3"/>
  <c r="L97" i="3"/>
  <c r="M97" i="3" s="1"/>
  <c r="AA98" i="3"/>
  <c r="AD65" i="461"/>
  <c r="AD64" i="442"/>
  <c r="AD67" i="297"/>
  <c r="AD64" i="451"/>
  <c r="X60" i="449"/>
  <c r="AD72" i="3"/>
  <c r="X62" i="59"/>
  <c r="AD64" i="466"/>
  <c r="X57" i="443"/>
  <c r="X59" i="463"/>
  <c r="AD64" i="435"/>
  <c r="X59" i="458"/>
  <c r="AD64" i="441"/>
  <c r="AD64" i="445"/>
  <c r="X60" i="464"/>
  <c r="AD65" i="436"/>
  <c r="AD64" i="450"/>
  <c r="X60" i="454"/>
  <c r="X59" i="444"/>
  <c r="X41" i="299"/>
  <c r="AD65" i="467"/>
  <c r="AD64" i="452"/>
  <c r="X59" i="438"/>
  <c r="X58" i="468"/>
  <c r="AD65" i="430"/>
  <c r="X37" i="434"/>
  <c r="AD65" i="456"/>
  <c r="AD65" i="455"/>
  <c r="AD63" i="460"/>
  <c r="AD65" i="431"/>
  <c r="AD64" i="437"/>
  <c r="AD63" i="465"/>
  <c r="X58" i="439"/>
  <c r="AD64" i="457"/>
  <c r="X60" i="469"/>
  <c r="X59" i="448"/>
  <c r="X59" i="433"/>
  <c r="X59" i="453"/>
  <c r="AD65" i="462"/>
  <c r="AD64" i="447"/>
  <c r="AD63" i="446"/>
  <c r="AD65" i="432"/>
  <c r="AD64" i="440"/>
  <c r="AD67" i="298"/>
  <c r="L105" i="467" l="1"/>
  <c r="M105" i="467" s="1"/>
  <c r="N105" i="467"/>
  <c r="O105" i="467" s="1"/>
  <c r="AC105" i="467"/>
  <c r="AB105" i="467"/>
  <c r="AA106" i="467"/>
  <c r="U103" i="463"/>
  <c r="T104" i="463"/>
  <c r="W103" i="463"/>
  <c r="AB106" i="451"/>
  <c r="L106" i="451"/>
  <c r="M106" i="451" s="1"/>
  <c r="N106" i="451"/>
  <c r="O106" i="451" s="1"/>
  <c r="AA107" i="451"/>
  <c r="AC106" i="451"/>
  <c r="N105" i="462"/>
  <c r="O105" i="462" s="1"/>
  <c r="AB105" i="462"/>
  <c r="L105" i="462"/>
  <c r="M105" i="462" s="1"/>
  <c r="AA106" i="462"/>
  <c r="AC105" i="462"/>
  <c r="T103" i="454"/>
  <c r="U102" i="454"/>
  <c r="W102" i="454"/>
  <c r="T104" i="458"/>
  <c r="U103" i="458"/>
  <c r="W103" i="458"/>
  <c r="N105" i="455"/>
  <c r="O105" i="455" s="1"/>
  <c r="AB105" i="455"/>
  <c r="L105" i="455"/>
  <c r="M105" i="455" s="1"/>
  <c r="AA106" i="455"/>
  <c r="AC105" i="455"/>
  <c r="N107" i="460"/>
  <c r="O107" i="460" s="1"/>
  <c r="AB107" i="460"/>
  <c r="L107" i="460"/>
  <c r="M107" i="460" s="1"/>
  <c r="AA108" i="460"/>
  <c r="AC107" i="460"/>
  <c r="T105" i="468"/>
  <c r="U104" i="468"/>
  <c r="W104" i="468"/>
  <c r="T103" i="469"/>
  <c r="U102" i="469"/>
  <c r="W102" i="469"/>
  <c r="N106" i="452"/>
  <c r="O106" i="452" s="1"/>
  <c r="AB106" i="452"/>
  <c r="L106" i="452"/>
  <c r="M106" i="452" s="1"/>
  <c r="AA107" i="452"/>
  <c r="AC106" i="452"/>
  <c r="L107" i="465"/>
  <c r="M107" i="465" s="1"/>
  <c r="AB107" i="465"/>
  <c r="N107" i="465"/>
  <c r="O107" i="465" s="1"/>
  <c r="AA108" i="465"/>
  <c r="AC107" i="465"/>
  <c r="U103" i="453"/>
  <c r="T104" i="453"/>
  <c r="W103" i="453"/>
  <c r="N106" i="457"/>
  <c r="O106" i="457" s="1"/>
  <c r="AB106" i="457"/>
  <c r="L106" i="457"/>
  <c r="M106" i="457" s="1"/>
  <c r="AA107" i="457"/>
  <c r="AC106" i="457"/>
  <c r="L106" i="466"/>
  <c r="M106" i="466" s="1"/>
  <c r="N106" i="466"/>
  <c r="O106" i="466" s="1"/>
  <c r="AB106" i="466"/>
  <c r="AA107" i="466"/>
  <c r="AC106" i="466"/>
  <c r="AB105" i="461"/>
  <c r="L105" i="461"/>
  <c r="M105" i="461" s="1"/>
  <c r="N105" i="461"/>
  <c r="O105" i="461" s="1"/>
  <c r="AA106" i="461"/>
  <c r="AC105" i="461"/>
  <c r="N106" i="450"/>
  <c r="O106" i="450" s="1"/>
  <c r="AB106" i="450"/>
  <c r="L106" i="450"/>
  <c r="M106" i="450" s="1"/>
  <c r="AA107" i="450"/>
  <c r="AC106" i="450"/>
  <c r="AB105" i="456"/>
  <c r="L105" i="456"/>
  <c r="M105" i="456" s="1"/>
  <c r="N105" i="456"/>
  <c r="O105" i="456" s="1"/>
  <c r="AA106" i="456"/>
  <c r="AC105" i="456"/>
  <c r="T103" i="464"/>
  <c r="U102" i="464"/>
  <c r="W102" i="464"/>
  <c r="AB106" i="447"/>
  <c r="L106" i="447"/>
  <c r="M106" i="447" s="1"/>
  <c r="N106" i="447"/>
  <c r="O106" i="447" s="1"/>
  <c r="AA107" i="447"/>
  <c r="AC106" i="447"/>
  <c r="U103" i="448"/>
  <c r="T104" i="448"/>
  <c r="W103" i="448"/>
  <c r="U102" i="449"/>
  <c r="T103" i="449"/>
  <c r="W102" i="449"/>
  <c r="AB106" i="445"/>
  <c r="L106" i="445"/>
  <c r="M106" i="445" s="1"/>
  <c r="N106" i="445"/>
  <c r="O106" i="445" s="1"/>
  <c r="AA107" i="445"/>
  <c r="AC106" i="445"/>
  <c r="AB107" i="446"/>
  <c r="N107" i="446"/>
  <c r="O107" i="446" s="1"/>
  <c r="L107" i="446"/>
  <c r="M107" i="446" s="1"/>
  <c r="AA108" i="446"/>
  <c r="AC107" i="446"/>
  <c r="N106" i="442"/>
  <c r="O106" i="442" s="1"/>
  <c r="AB106" i="442"/>
  <c r="L106" i="442"/>
  <c r="M106" i="442" s="1"/>
  <c r="AA107" i="442"/>
  <c r="AC106" i="442"/>
  <c r="AB106" i="441"/>
  <c r="L106" i="441"/>
  <c r="M106" i="441" s="1"/>
  <c r="N106" i="441"/>
  <c r="O106" i="441" s="1"/>
  <c r="AA107" i="441"/>
  <c r="AC106" i="441"/>
  <c r="AB106" i="440"/>
  <c r="L106" i="440"/>
  <c r="M106" i="440" s="1"/>
  <c r="N106" i="440"/>
  <c r="O106" i="440" s="1"/>
  <c r="AA107" i="440"/>
  <c r="AC106" i="440"/>
  <c r="U103" i="444"/>
  <c r="T104" i="444"/>
  <c r="W103" i="444"/>
  <c r="T106" i="443"/>
  <c r="U105" i="443"/>
  <c r="W105" i="443"/>
  <c r="AB106" i="435"/>
  <c r="L106" i="435"/>
  <c r="M106" i="435" s="1"/>
  <c r="N106" i="435"/>
  <c r="O106" i="435" s="1"/>
  <c r="AA107" i="435"/>
  <c r="AC106" i="435"/>
  <c r="AB106" i="437"/>
  <c r="L106" i="437"/>
  <c r="M106" i="437" s="1"/>
  <c r="N106" i="437"/>
  <c r="O106" i="437" s="1"/>
  <c r="AA107" i="437"/>
  <c r="AC106" i="437"/>
  <c r="T104" i="438"/>
  <c r="U103" i="438"/>
  <c r="W103" i="438"/>
  <c r="N105" i="436"/>
  <c r="O105" i="436" s="1"/>
  <c r="AA106" i="436"/>
  <c r="L105" i="436"/>
  <c r="M105" i="436" s="1"/>
  <c r="AB105" i="436"/>
  <c r="AC105" i="436"/>
  <c r="T105" i="439"/>
  <c r="U104" i="439"/>
  <c r="W104" i="439"/>
  <c r="T126" i="434"/>
  <c r="U125" i="434"/>
  <c r="W125" i="434"/>
  <c r="T104" i="433"/>
  <c r="U103" i="433"/>
  <c r="W103" i="433"/>
  <c r="AB105" i="431"/>
  <c r="L105" i="431"/>
  <c r="M105" i="431" s="1"/>
  <c r="N105" i="431"/>
  <c r="O105" i="431" s="1"/>
  <c r="AA106" i="431"/>
  <c r="AC105" i="431"/>
  <c r="N105" i="430"/>
  <c r="O105" i="430" s="1"/>
  <c r="AB105" i="430"/>
  <c r="L105" i="430"/>
  <c r="M105" i="430" s="1"/>
  <c r="AA106" i="430"/>
  <c r="AC105" i="430"/>
  <c r="AB105" i="432"/>
  <c r="N105" i="432"/>
  <c r="O105" i="432" s="1"/>
  <c r="L105" i="432"/>
  <c r="M105" i="432" s="1"/>
  <c r="AA106" i="432"/>
  <c r="AC105" i="432"/>
  <c r="U121" i="299"/>
  <c r="T122" i="299"/>
  <c r="W121" i="299"/>
  <c r="N103" i="298"/>
  <c r="O103" i="298" s="1"/>
  <c r="AA104" i="298"/>
  <c r="AB103" i="298"/>
  <c r="AC103" i="298"/>
  <c r="L103" i="298"/>
  <c r="M103" i="298" s="1"/>
  <c r="N103" i="297"/>
  <c r="O103" i="297" s="1"/>
  <c r="AB103" i="297"/>
  <c r="AC103" i="297"/>
  <c r="AA104" i="297"/>
  <c r="L103" i="297"/>
  <c r="M103" i="297" s="1"/>
  <c r="T101" i="59"/>
  <c r="U100" i="59"/>
  <c r="W100" i="59"/>
  <c r="AA99" i="3"/>
  <c r="AB98" i="3"/>
  <c r="L98" i="3"/>
  <c r="M98" i="3" s="1"/>
  <c r="N98" i="3"/>
  <c r="O98" i="3" s="1"/>
  <c r="AC98" i="3"/>
  <c r="AD62" i="460"/>
  <c r="AD63" i="441"/>
  <c r="X61" i="59"/>
  <c r="X56" i="443"/>
  <c r="AD62" i="465"/>
  <c r="X58" i="444"/>
  <c r="X58" i="463"/>
  <c r="AD64" i="467"/>
  <c r="AD64" i="456"/>
  <c r="AD63" i="437"/>
  <c r="AD63" i="445"/>
  <c r="AD64" i="436"/>
  <c r="AD63" i="452"/>
  <c r="AD63" i="450"/>
  <c r="AD62" i="446"/>
  <c r="AD71" i="3"/>
  <c r="AD64" i="462"/>
  <c r="X59" i="464"/>
  <c r="X58" i="438"/>
  <c r="AD66" i="297"/>
  <c r="AD64" i="430"/>
  <c r="AD63" i="466"/>
  <c r="X57" i="439"/>
  <c r="X58" i="458"/>
  <c r="AD64" i="455"/>
  <c r="X58" i="448"/>
  <c r="AD64" i="431"/>
  <c r="AD64" i="432"/>
  <c r="X40" i="299"/>
  <c r="AD63" i="440"/>
  <c r="AD63" i="451"/>
  <c r="X59" i="469"/>
  <c r="X58" i="433"/>
  <c r="X57" i="468"/>
  <c r="X59" i="454"/>
  <c r="X59" i="449"/>
  <c r="X36" i="434"/>
  <c r="AD63" i="435"/>
  <c r="AD64" i="461"/>
  <c r="AD63" i="442"/>
  <c r="AD66" i="298"/>
  <c r="AD63" i="447"/>
  <c r="X58" i="453"/>
  <c r="AD63" i="457"/>
  <c r="AA107" i="467" l="1"/>
  <c r="AB106" i="467"/>
  <c r="L106" i="467"/>
  <c r="M106" i="467" s="1"/>
  <c r="N106" i="467"/>
  <c r="O106" i="467" s="1"/>
  <c r="AC106" i="467"/>
  <c r="U104" i="463"/>
  <c r="T105" i="463"/>
  <c r="W104" i="463"/>
  <c r="U103" i="464"/>
  <c r="T104" i="464"/>
  <c r="W103" i="464"/>
  <c r="N106" i="461"/>
  <c r="O106" i="461" s="1"/>
  <c r="AB106" i="461"/>
  <c r="L106" i="461"/>
  <c r="M106" i="461" s="1"/>
  <c r="AA107" i="461"/>
  <c r="AC106" i="461"/>
  <c r="U104" i="453"/>
  <c r="T105" i="453"/>
  <c r="W104" i="453"/>
  <c r="N107" i="452"/>
  <c r="O107" i="452" s="1"/>
  <c r="AB107" i="452"/>
  <c r="L107" i="452"/>
  <c r="M107" i="452" s="1"/>
  <c r="AA108" i="452"/>
  <c r="AC107" i="452"/>
  <c r="N106" i="455"/>
  <c r="O106" i="455" s="1"/>
  <c r="AB106" i="455"/>
  <c r="L106" i="455"/>
  <c r="M106" i="455" s="1"/>
  <c r="AA107" i="455"/>
  <c r="AC106" i="455"/>
  <c r="AB107" i="451"/>
  <c r="L107" i="451"/>
  <c r="M107" i="451" s="1"/>
  <c r="N107" i="451"/>
  <c r="O107" i="451" s="1"/>
  <c r="AA108" i="451"/>
  <c r="AC107" i="451"/>
  <c r="U105" i="468"/>
  <c r="T106" i="468"/>
  <c r="W105" i="468"/>
  <c r="U103" i="454"/>
  <c r="T104" i="454"/>
  <c r="W103" i="454"/>
  <c r="AB106" i="456"/>
  <c r="L106" i="456"/>
  <c r="M106" i="456" s="1"/>
  <c r="N106" i="456"/>
  <c r="O106" i="456" s="1"/>
  <c r="AA107" i="456"/>
  <c r="AC106" i="456"/>
  <c r="AB107" i="466"/>
  <c r="L107" i="466"/>
  <c r="M107" i="466" s="1"/>
  <c r="N107" i="466"/>
  <c r="O107" i="466" s="1"/>
  <c r="AA108" i="466"/>
  <c r="AC107" i="466"/>
  <c r="U103" i="469"/>
  <c r="T104" i="469"/>
  <c r="W103" i="469"/>
  <c r="T105" i="458"/>
  <c r="U104" i="458"/>
  <c r="W104" i="458"/>
  <c r="N107" i="450"/>
  <c r="O107" i="450" s="1"/>
  <c r="AB107" i="450"/>
  <c r="L107" i="450"/>
  <c r="M107" i="450" s="1"/>
  <c r="AA108" i="450"/>
  <c r="AC107" i="450"/>
  <c r="AB107" i="457"/>
  <c r="L107" i="457"/>
  <c r="M107" i="457" s="1"/>
  <c r="N107" i="457"/>
  <c r="O107" i="457" s="1"/>
  <c r="AA108" i="457"/>
  <c r="AC107" i="457"/>
  <c r="L108" i="465"/>
  <c r="M108" i="465" s="1"/>
  <c r="N108" i="465"/>
  <c r="O108" i="465" s="1"/>
  <c r="AB108" i="465"/>
  <c r="AA109" i="465"/>
  <c r="AC108" i="465"/>
  <c r="AB108" i="460"/>
  <c r="L108" i="460"/>
  <c r="M108" i="460" s="1"/>
  <c r="N108" i="460"/>
  <c r="O108" i="460" s="1"/>
  <c r="AA109" i="460"/>
  <c r="AC108" i="460"/>
  <c r="N106" i="462"/>
  <c r="O106" i="462" s="1"/>
  <c r="AB106" i="462"/>
  <c r="L106" i="462"/>
  <c r="M106" i="462" s="1"/>
  <c r="AA107" i="462"/>
  <c r="AC106" i="462"/>
  <c r="U103" i="449"/>
  <c r="T104" i="449"/>
  <c r="W103" i="449"/>
  <c r="AB108" i="446"/>
  <c r="N108" i="446"/>
  <c r="O108" i="446" s="1"/>
  <c r="L108" i="446"/>
  <c r="M108" i="446" s="1"/>
  <c r="AA109" i="446"/>
  <c r="AC108" i="446"/>
  <c r="AB107" i="447"/>
  <c r="L107" i="447"/>
  <c r="M107" i="447" s="1"/>
  <c r="N107" i="447"/>
  <c r="O107" i="447" s="1"/>
  <c r="AA108" i="447"/>
  <c r="AC107" i="447"/>
  <c r="AB107" i="445"/>
  <c r="N107" i="445"/>
  <c r="O107" i="445" s="1"/>
  <c r="L107" i="445"/>
  <c r="M107" i="445" s="1"/>
  <c r="AA108" i="445"/>
  <c r="AC107" i="445"/>
  <c r="U104" i="448"/>
  <c r="T105" i="448"/>
  <c r="W104" i="448"/>
  <c r="N107" i="442"/>
  <c r="O107" i="442" s="1"/>
  <c r="AB107" i="442"/>
  <c r="L107" i="442"/>
  <c r="M107" i="442" s="1"/>
  <c r="AA108" i="442"/>
  <c r="AC107" i="442"/>
  <c r="U106" i="443"/>
  <c r="T107" i="443"/>
  <c r="W106" i="443"/>
  <c r="AB107" i="440"/>
  <c r="L107" i="440"/>
  <c r="M107" i="440" s="1"/>
  <c r="N107" i="440"/>
  <c r="O107" i="440" s="1"/>
  <c r="AC107" i="440"/>
  <c r="AA108" i="440"/>
  <c r="T105" i="444"/>
  <c r="U104" i="444"/>
  <c r="W104" i="444"/>
  <c r="AB107" i="441"/>
  <c r="L107" i="441"/>
  <c r="M107" i="441" s="1"/>
  <c r="N107" i="441"/>
  <c r="O107" i="441" s="1"/>
  <c r="AA108" i="441"/>
  <c r="AC107" i="441"/>
  <c r="AB107" i="435"/>
  <c r="L107" i="435"/>
  <c r="M107" i="435" s="1"/>
  <c r="N107" i="435"/>
  <c r="O107" i="435" s="1"/>
  <c r="AA108" i="435"/>
  <c r="AC107" i="435"/>
  <c r="T106" i="439"/>
  <c r="U105" i="439"/>
  <c r="W105" i="439"/>
  <c r="N106" i="436"/>
  <c r="O106" i="436" s="1"/>
  <c r="AA107" i="436"/>
  <c r="L106" i="436"/>
  <c r="M106" i="436" s="1"/>
  <c r="AB106" i="436"/>
  <c r="AC106" i="436"/>
  <c r="T105" i="438"/>
  <c r="U104" i="438"/>
  <c r="W104" i="438"/>
  <c r="AB107" i="437"/>
  <c r="L107" i="437"/>
  <c r="M107" i="437" s="1"/>
  <c r="N107" i="437"/>
  <c r="O107" i="437" s="1"/>
  <c r="AA108" i="437"/>
  <c r="AC107" i="437"/>
  <c r="AB106" i="432"/>
  <c r="N106" i="432"/>
  <c r="O106" i="432" s="1"/>
  <c r="L106" i="432"/>
  <c r="M106" i="432" s="1"/>
  <c r="AA107" i="432"/>
  <c r="AC106" i="432"/>
  <c r="U104" i="433"/>
  <c r="T105" i="433"/>
  <c r="W104" i="433"/>
  <c r="AB106" i="430"/>
  <c r="L106" i="430"/>
  <c r="M106" i="430" s="1"/>
  <c r="N106" i="430"/>
  <c r="O106" i="430" s="1"/>
  <c r="AA107" i="430"/>
  <c r="AC106" i="430"/>
  <c r="AB106" i="431"/>
  <c r="L106" i="431"/>
  <c r="M106" i="431" s="1"/>
  <c r="N106" i="431"/>
  <c r="O106" i="431" s="1"/>
  <c r="AA107" i="431"/>
  <c r="AC106" i="431"/>
  <c r="T127" i="434"/>
  <c r="U126" i="434"/>
  <c r="W126" i="434"/>
  <c r="T123" i="299"/>
  <c r="U122" i="299"/>
  <c r="W122" i="299"/>
  <c r="N104" i="298"/>
  <c r="O104" i="298" s="1"/>
  <c r="AA105" i="298"/>
  <c r="AB104" i="298"/>
  <c r="AC104" i="298"/>
  <c r="L104" i="298"/>
  <c r="M104" i="298" s="1"/>
  <c r="N104" i="297"/>
  <c r="O104" i="297" s="1"/>
  <c r="AB104" i="297"/>
  <c r="L104" i="297"/>
  <c r="M104" i="297" s="1"/>
  <c r="AA105" i="297"/>
  <c r="AC104" i="297"/>
  <c r="T102" i="59"/>
  <c r="U101" i="59"/>
  <c r="W101" i="59"/>
  <c r="AB99" i="3"/>
  <c r="L99" i="3"/>
  <c r="M99" i="3" s="1"/>
  <c r="AA100" i="3"/>
  <c r="N99" i="3"/>
  <c r="O99" i="3" s="1"/>
  <c r="AC99" i="3"/>
  <c r="AD63" i="462"/>
  <c r="X55" i="443"/>
  <c r="AD70" i="3"/>
  <c r="X56" i="468"/>
  <c r="X58" i="449"/>
  <c r="AD63" i="430"/>
  <c r="AD62" i="441"/>
  <c r="AD62" i="451"/>
  <c r="AD62" i="442"/>
  <c r="AD65" i="297"/>
  <c r="AD62" i="435"/>
  <c r="X57" i="433"/>
  <c r="AD62" i="437"/>
  <c r="AD62" i="447"/>
  <c r="X58" i="454"/>
  <c r="AD63" i="436"/>
  <c r="AD62" i="466"/>
  <c r="AD61" i="460"/>
  <c r="AD61" i="446"/>
  <c r="X39" i="299"/>
  <c r="AD63" i="431"/>
  <c r="AD63" i="461"/>
  <c r="X57" i="444"/>
  <c r="X57" i="463"/>
  <c r="X57" i="438"/>
  <c r="AD62" i="445"/>
  <c r="X58" i="469"/>
  <c r="X58" i="464"/>
  <c r="AD63" i="455"/>
  <c r="X57" i="453"/>
  <c r="AD63" i="432"/>
  <c r="X57" i="448"/>
  <c r="AD62" i="457"/>
  <c r="AD62" i="440"/>
  <c r="X60" i="59"/>
  <c r="AD63" i="467"/>
  <c r="AD61" i="465"/>
  <c r="X56" i="439"/>
  <c r="AD62" i="452"/>
  <c r="AD62" i="450"/>
  <c r="AD65" i="298"/>
  <c r="X57" i="458"/>
  <c r="AD63" i="456"/>
  <c r="X35" i="434"/>
  <c r="AA108" i="467" l="1"/>
  <c r="N107" i="467"/>
  <c r="O107" i="467" s="1"/>
  <c r="AB107" i="467"/>
  <c r="L107" i="467"/>
  <c r="M107" i="467" s="1"/>
  <c r="AC107" i="467"/>
  <c r="T106" i="463"/>
  <c r="U105" i="463"/>
  <c r="W105" i="463"/>
  <c r="U104" i="454"/>
  <c r="T105" i="454"/>
  <c r="W104" i="454"/>
  <c r="N108" i="452"/>
  <c r="O108" i="452" s="1"/>
  <c r="AB108" i="452"/>
  <c r="L108" i="452"/>
  <c r="M108" i="452" s="1"/>
  <c r="AA109" i="452"/>
  <c r="AC108" i="452"/>
  <c r="L107" i="461"/>
  <c r="M107" i="461" s="1"/>
  <c r="AB107" i="461"/>
  <c r="N107" i="461"/>
  <c r="O107" i="461" s="1"/>
  <c r="AA108" i="461"/>
  <c r="AC107" i="461"/>
  <c r="N109" i="460"/>
  <c r="O109" i="460" s="1"/>
  <c r="AB109" i="460"/>
  <c r="L109" i="460"/>
  <c r="M109" i="460" s="1"/>
  <c r="AA110" i="460"/>
  <c r="AC109" i="460"/>
  <c r="N108" i="450"/>
  <c r="O108" i="450" s="1"/>
  <c r="AB108" i="450"/>
  <c r="L108" i="450"/>
  <c r="M108" i="450" s="1"/>
  <c r="AA109" i="450"/>
  <c r="AC108" i="450"/>
  <c r="T105" i="469"/>
  <c r="U104" i="469"/>
  <c r="W104" i="469"/>
  <c r="AB107" i="456"/>
  <c r="L107" i="456"/>
  <c r="M107" i="456" s="1"/>
  <c r="N107" i="456"/>
  <c r="O107" i="456" s="1"/>
  <c r="AA108" i="456"/>
  <c r="AC107" i="456"/>
  <c r="U106" i="468"/>
  <c r="T107" i="468"/>
  <c r="W106" i="468"/>
  <c r="N107" i="455"/>
  <c r="O107" i="455" s="1"/>
  <c r="AB107" i="455"/>
  <c r="L107" i="455"/>
  <c r="M107" i="455" s="1"/>
  <c r="AA108" i="455"/>
  <c r="AC107" i="455"/>
  <c r="L109" i="465"/>
  <c r="M109" i="465" s="1"/>
  <c r="N109" i="465"/>
  <c r="O109" i="465" s="1"/>
  <c r="AB109" i="465"/>
  <c r="AA110" i="465"/>
  <c r="AC109" i="465"/>
  <c r="N108" i="457"/>
  <c r="O108" i="457" s="1"/>
  <c r="AB108" i="457"/>
  <c r="L108" i="457"/>
  <c r="M108" i="457" s="1"/>
  <c r="AA109" i="457"/>
  <c r="AC108" i="457"/>
  <c r="T106" i="458"/>
  <c r="U105" i="458"/>
  <c r="W105" i="458"/>
  <c r="T106" i="453"/>
  <c r="U105" i="453"/>
  <c r="W105" i="453"/>
  <c r="U104" i="464"/>
  <c r="T105" i="464"/>
  <c r="W104" i="464"/>
  <c r="N107" i="462"/>
  <c r="O107" i="462" s="1"/>
  <c r="AB107" i="462"/>
  <c r="L107" i="462"/>
  <c r="M107" i="462" s="1"/>
  <c r="AA108" i="462"/>
  <c r="AC107" i="462"/>
  <c r="N108" i="466"/>
  <c r="O108" i="466" s="1"/>
  <c r="L108" i="466"/>
  <c r="M108" i="466" s="1"/>
  <c r="AB108" i="466"/>
  <c r="AA109" i="466"/>
  <c r="AC108" i="466"/>
  <c r="AB108" i="451"/>
  <c r="L108" i="451"/>
  <c r="M108" i="451" s="1"/>
  <c r="N108" i="451"/>
  <c r="O108" i="451" s="1"/>
  <c r="AA109" i="451"/>
  <c r="AC108" i="451"/>
  <c r="T106" i="448"/>
  <c r="U105" i="448"/>
  <c r="W105" i="448"/>
  <c r="AB108" i="447"/>
  <c r="L108" i="447"/>
  <c r="M108" i="447" s="1"/>
  <c r="N108" i="447"/>
  <c r="O108" i="447" s="1"/>
  <c r="AA109" i="447"/>
  <c r="AC108" i="447"/>
  <c r="T105" i="449"/>
  <c r="U104" i="449"/>
  <c r="W104" i="449"/>
  <c r="N108" i="445"/>
  <c r="O108" i="445" s="1"/>
  <c r="AB108" i="445"/>
  <c r="L108" i="445"/>
  <c r="M108" i="445" s="1"/>
  <c r="AA109" i="445"/>
  <c r="AC108" i="445"/>
  <c r="AB109" i="446"/>
  <c r="N109" i="446"/>
  <c r="O109" i="446" s="1"/>
  <c r="L109" i="446"/>
  <c r="M109" i="446" s="1"/>
  <c r="AA110" i="446"/>
  <c r="AC109" i="446"/>
  <c r="U107" i="443"/>
  <c r="T108" i="443"/>
  <c r="W107" i="443"/>
  <c r="AB108" i="441"/>
  <c r="L108" i="441"/>
  <c r="M108" i="441" s="1"/>
  <c r="N108" i="441"/>
  <c r="O108" i="441" s="1"/>
  <c r="AA109" i="441"/>
  <c r="AC108" i="441"/>
  <c r="N108" i="442"/>
  <c r="O108" i="442" s="1"/>
  <c r="AB108" i="442"/>
  <c r="L108" i="442"/>
  <c r="M108" i="442" s="1"/>
  <c r="AA109" i="442"/>
  <c r="AC108" i="442"/>
  <c r="T106" i="444"/>
  <c r="U105" i="444"/>
  <c r="W105" i="444"/>
  <c r="AB108" i="440"/>
  <c r="L108" i="440"/>
  <c r="M108" i="440" s="1"/>
  <c r="N108" i="440"/>
  <c r="O108" i="440" s="1"/>
  <c r="AA109" i="440"/>
  <c r="AC108" i="440"/>
  <c r="U105" i="438"/>
  <c r="T106" i="438"/>
  <c r="W105" i="438"/>
  <c r="N107" i="436"/>
  <c r="O107" i="436" s="1"/>
  <c r="AB107" i="436"/>
  <c r="L107" i="436"/>
  <c r="M107" i="436" s="1"/>
  <c r="AA108" i="436"/>
  <c r="AC107" i="436"/>
  <c r="U106" i="439"/>
  <c r="T107" i="439"/>
  <c r="W106" i="439"/>
  <c r="AB108" i="437"/>
  <c r="L108" i="437"/>
  <c r="M108" i="437" s="1"/>
  <c r="N108" i="437"/>
  <c r="O108" i="437" s="1"/>
  <c r="AA109" i="437"/>
  <c r="AC108" i="437"/>
  <c r="AB108" i="435"/>
  <c r="L108" i="435"/>
  <c r="M108" i="435" s="1"/>
  <c r="N108" i="435"/>
  <c r="O108" i="435" s="1"/>
  <c r="AA109" i="435"/>
  <c r="AC108" i="435"/>
  <c r="N107" i="430"/>
  <c r="O107" i="430" s="1"/>
  <c r="AB107" i="430"/>
  <c r="L107" i="430"/>
  <c r="M107" i="430" s="1"/>
  <c r="AA108" i="430"/>
  <c r="AC107" i="430"/>
  <c r="AB107" i="432"/>
  <c r="N107" i="432"/>
  <c r="O107" i="432" s="1"/>
  <c r="L107" i="432"/>
  <c r="M107" i="432" s="1"/>
  <c r="AA108" i="432"/>
  <c r="AC107" i="432"/>
  <c r="U127" i="434"/>
  <c r="T128" i="434"/>
  <c r="W127" i="434"/>
  <c r="U105" i="433"/>
  <c r="T106" i="433"/>
  <c r="W105" i="433"/>
  <c r="AB107" i="431"/>
  <c r="L107" i="431"/>
  <c r="M107" i="431" s="1"/>
  <c r="N107" i="431"/>
  <c r="O107" i="431" s="1"/>
  <c r="AA108" i="431"/>
  <c r="AC107" i="431"/>
  <c r="T124" i="299"/>
  <c r="U123" i="299"/>
  <c r="W123" i="299"/>
  <c r="N105" i="298"/>
  <c r="O105" i="298" s="1"/>
  <c r="AA106" i="298"/>
  <c r="AB105" i="298"/>
  <c r="AC105" i="298"/>
  <c r="L105" i="298"/>
  <c r="M105" i="298" s="1"/>
  <c r="N105" i="297"/>
  <c r="O105" i="297" s="1"/>
  <c r="AB105" i="297"/>
  <c r="L105" i="297"/>
  <c r="M105" i="297" s="1"/>
  <c r="AA106" i="297"/>
  <c r="AC105" i="297"/>
  <c r="U102" i="59"/>
  <c r="T103" i="59"/>
  <c r="W102" i="59"/>
  <c r="AA101" i="3"/>
  <c r="N100" i="3"/>
  <c r="O100" i="3" s="1"/>
  <c r="AC100" i="3"/>
  <c r="AB100" i="3"/>
  <c r="L100" i="3"/>
  <c r="M100" i="3" s="1"/>
  <c r="X55" i="468"/>
  <c r="X54" i="443"/>
  <c r="AD64" i="298"/>
  <c r="AD61" i="437"/>
  <c r="X57" i="464"/>
  <c r="AD61" i="441"/>
  <c r="X59" i="59"/>
  <c r="AD62" i="467"/>
  <c r="X56" i="453"/>
  <c r="AD62" i="436"/>
  <c r="AD62" i="462"/>
  <c r="AD61" i="445"/>
  <c r="AD61" i="457"/>
  <c r="AD69" i="3"/>
  <c r="X56" i="444"/>
  <c r="AD62" i="456"/>
  <c r="X56" i="438"/>
  <c r="AD61" i="466"/>
  <c r="X38" i="299"/>
  <c r="AD62" i="455"/>
  <c r="X55" i="439"/>
  <c r="X57" i="469"/>
  <c r="X56" i="458"/>
  <c r="X57" i="449"/>
  <c r="AD62" i="431"/>
  <c r="AD61" i="435"/>
  <c r="X56" i="433"/>
  <c r="AD60" i="446"/>
  <c r="AD61" i="452"/>
  <c r="AD62" i="461"/>
  <c r="AD61" i="451"/>
  <c r="AD62" i="430"/>
  <c r="AD61" i="450"/>
  <c r="AD60" i="465"/>
  <c r="X56" i="448"/>
  <c r="X34" i="434"/>
  <c r="AD61" i="447"/>
  <c r="X57" i="454"/>
  <c r="AD61" i="442"/>
  <c r="AD64" i="297"/>
  <c r="AD60" i="460"/>
  <c r="AD61" i="440"/>
  <c r="AD62" i="432"/>
  <c r="X56" i="463"/>
  <c r="L108" i="467" l="1"/>
  <c r="M108" i="467" s="1"/>
  <c r="N108" i="467"/>
  <c r="O108" i="467" s="1"/>
  <c r="AC108" i="467"/>
  <c r="AB108" i="467"/>
  <c r="AA109" i="467"/>
  <c r="U106" i="463"/>
  <c r="W106" i="463"/>
  <c r="T107" i="463"/>
  <c r="AB109" i="466"/>
  <c r="N109" i="466"/>
  <c r="O109" i="466" s="1"/>
  <c r="L109" i="466"/>
  <c r="M109" i="466" s="1"/>
  <c r="AA110" i="466"/>
  <c r="AC109" i="466"/>
  <c r="L110" i="465"/>
  <c r="M110" i="465" s="1"/>
  <c r="AB110" i="465"/>
  <c r="N110" i="465"/>
  <c r="O110" i="465" s="1"/>
  <c r="AA111" i="465"/>
  <c r="AC110" i="465"/>
  <c r="N108" i="461"/>
  <c r="O108" i="461" s="1"/>
  <c r="AB108" i="461"/>
  <c r="L108" i="461"/>
  <c r="M108" i="461" s="1"/>
  <c r="AA109" i="461"/>
  <c r="AC108" i="461"/>
  <c r="N108" i="462"/>
  <c r="O108" i="462" s="1"/>
  <c r="AB108" i="462"/>
  <c r="L108" i="462"/>
  <c r="M108" i="462" s="1"/>
  <c r="AA109" i="462"/>
  <c r="AC108" i="462"/>
  <c r="U106" i="458"/>
  <c r="T107" i="458"/>
  <c r="W106" i="458"/>
  <c r="N108" i="455"/>
  <c r="O108" i="455" s="1"/>
  <c r="AB108" i="455"/>
  <c r="L108" i="455"/>
  <c r="M108" i="455" s="1"/>
  <c r="AA109" i="455"/>
  <c r="AC108" i="455"/>
  <c r="AB108" i="456"/>
  <c r="L108" i="456"/>
  <c r="M108" i="456" s="1"/>
  <c r="N108" i="456"/>
  <c r="O108" i="456" s="1"/>
  <c r="AA109" i="456"/>
  <c r="AC108" i="456"/>
  <c r="N109" i="450"/>
  <c r="O109" i="450" s="1"/>
  <c r="AB109" i="450"/>
  <c r="L109" i="450"/>
  <c r="M109" i="450" s="1"/>
  <c r="AA110" i="450"/>
  <c r="AC109" i="450"/>
  <c r="N109" i="452"/>
  <c r="O109" i="452" s="1"/>
  <c r="AB109" i="452"/>
  <c r="L109" i="452"/>
  <c r="M109" i="452" s="1"/>
  <c r="AA110" i="452"/>
  <c r="AC109" i="452"/>
  <c r="U105" i="464"/>
  <c r="T106" i="464"/>
  <c r="W105" i="464"/>
  <c r="T107" i="453"/>
  <c r="U106" i="453"/>
  <c r="W106" i="453"/>
  <c r="T108" i="468"/>
  <c r="U107" i="468"/>
  <c r="W107" i="468"/>
  <c r="U105" i="454"/>
  <c r="T106" i="454"/>
  <c r="W105" i="454"/>
  <c r="AB109" i="451"/>
  <c r="L109" i="451"/>
  <c r="M109" i="451" s="1"/>
  <c r="N109" i="451"/>
  <c r="O109" i="451" s="1"/>
  <c r="AA110" i="451"/>
  <c r="AC109" i="451"/>
  <c r="L109" i="457"/>
  <c r="M109" i="457" s="1"/>
  <c r="AB109" i="457"/>
  <c r="N109" i="457"/>
  <c r="O109" i="457" s="1"/>
  <c r="AA110" i="457"/>
  <c r="AC109" i="457"/>
  <c r="T106" i="469"/>
  <c r="U105" i="469"/>
  <c r="W105" i="469"/>
  <c r="L110" i="460"/>
  <c r="M110" i="460" s="1"/>
  <c r="AB110" i="460"/>
  <c r="N110" i="460"/>
  <c r="O110" i="460" s="1"/>
  <c r="AA111" i="460"/>
  <c r="AC110" i="460"/>
  <c r="U105" i="449"/>
  <c r="T106" i="449"/>
  <c r="W105" i="449"/>
  <c r="AB110" i="446"/>
  <c r="N110" i="446"/>
  <c r="O110" i="446" s="1"/>
  <c r="L110" i="446"/>
  <c r="M110" i="446" s="1"/>
  <c r="AA111" i="446"/>
  <c r="AC110" i="446"/>
  <c r="T107" i="448"/>
  <c r="U106" i="448"/>
  <c r="W106" i="448"/>
  <c r="L109" i="445"/>
  <c r="M109" i="445" s="1"/>
  <c r="N109" i="445"/>
  <c r="O109" i="445" s="1"/>
  <c r="AB109" i="445"/>
  <c r="AA110" i="445"/>
  <c r="AC109" i="445"/>
  <c r="AB109" i="447"/>
  <c r="L109" i="447"/>
  <c r="M109" i="447" s="1"/>
  <c r="N109" i="447"/>
  <c r="O109" i="447" s="1"/>
  <c r="AA110" i="447"/>
  <c r="AC109" i="447"/>
  <c r="AB109" i="440"/>
  <c r="L109" i="440"/>
  <c r="M109" i="440" s="1"/>
  <c r="N109" i="440"/>
  <c r="O109" i="440" s="1"/>
  <c r="AA110" i="440"/>
  <c r="AC109" i="440"/>
  <c r="N109" i="442"/>
  <c r="O109" i="442" s="1"/>
  <c r="AB109" i="442"/>
  <c r="L109" i="442"/>
  <c r="M109" i="442" s="1"/>
  <c r="AA110" i="442"/>
  <c r="AC109" i="442"/>
  <c r="AB109" i="441"/>
  <c r="L109" i="441"/>
  <c r="M109" i="441" s="1"/>
  <c r="N109" i="441"/>
  <c r="O109" i="441" s="1"/>
  <c r="AA110" i="441"/>
  <c r="AC109" i="441"/>
  <c r="U106" i="444"/>
  <c r="T107" i="444"/>
  <c r="W106" i="444"/>
  <c r="T109" i="443"/>
  <c r="U108" i="443"/>
  <c r="W108" i="443"/>
  <c r="AB109" i="435"/>
  <c r="L109" i="435"/>
  <c r="M109" i="435" s="1"/>
  <c r="N109" i="435"/>
  <c r="O109" i="435" s="1"/>
  <c r="AA110" i="435"/>
  <c r="AC109" i="435"/>
  <c r="AB109" i="437"/>
  <c r="L109" i="437"/>
  <c r="M109" i="437" s="1"/>
  <c r="N109" i="437"/>
  <c r="O109" i="437" s="1"/>
  <c r="AA110" i="437"/>
  <c r="AC109" i="437"/>
  <c r="N108" i="436"/>
  <c r="O108" i="436" s="1"/>
  <c r="AA109" i="436"/>
  <c r="L108" i="436"/>
  <c r="M108" i="436" s="1"/>
  <c r="AB108" i="436"/>
  <c r="AC108" i="436"/>
  <c r="T108" i="439"/>
  <c r="U107" i="439"/>
  <c r="W107" i="439"/>
  <c r="U106" i="438"/>
  <c r="T107" i="438"/>
  <c r="W106" i="438"/>
  <c r="AB108" i="431"/>
  <c r="L108" i="431"/>
  <c r="M108" i="431" s="1"/>
  <c r="N108" i="431"/>
  <c r="O108" i="431" s="1"/>
  <c r="AA109" i="431"/>
  <c r="AC108" i="431"/>
  <c r="U128" i="434"/>
  <c r="T129" i="434"/>
  <c r="W128" i="434"/>
  <c r="L108" i="430"/>
  <c r="M108" i="430" s="1"/>
  <c r="AB108" i="430"/>
  <c r="N108" i="430"/>
  <c r="O108" i="430" s="1"/>
  <c r="AA109" i="430"/>
  <c r="AC108" i="430"/>
  <c r="T107" i="433"/>
  <c r="U106" i="433"/>
  <c r="W106" i="433"/>
  <c r="AB108" i="432"/>
  <c r="N108" i="432"/>
  <c r="O108" i="432" s="1"/>
  <c r="L108" i="432"/>
  <c r="M108" i="432" s="1"/>
  <c r="AA109" i="432"/>
  <c r="AC108" i="432"/>
  <c r="U124" i="299"/>
  <c r="T125" i="299"/>
  <c r="W124" i="299"/>
  <c r="N106" i="298"/>
  <c r="O106" i="298" s="1"/>
  <c r="AA107" i="298"/>
  <c r="AB106" i="298"/>
  <c r="AC106" i="298"/>
  <c r="L106" i="298"/>
  <c r="M106" i="298" s="1"/>
  <c r="N106" i="297"/>
  <c r="O106" i="297" s="1"/>
  <c r="AB106" i="297"/>
  <c r="AA107" i="297"/>
  <c r="AC106" i="297"/>
  <c r="L106" i="297"/>
  <c r="M106" i="297" s="1"/>
  <c r="T104" i="59"/>
  <c r="U103" i="59"/>
  <c r="W103" i="59"/>
  <c r="AA102" i="3"/>
  <c r="L101" i="3"/>
  <c r="M101" i="3" s="1"/>
  <c r="N101" i="3"/>
  <c r="O101" i="3" s="1"/>
  <c r="AC101" i="3"/>
  <c r="AB101" i="3"/>
  <c r="X55" i="453"/>
  <c r="AD60" i="442"/>
  <c r="X58" i="59"/>
  <c r="AD61" i="462"/>
  <c r="X56" i="449"/>
  <c r="AD61" i="430"/>
  <c r="X56" i="454"/>
  <c r="AD59" i="465"/>
  <c r="AD60" i="440"/>
  <c r="X37" i="299"/>
  <c r="AD60" i="435"/>
  <c r="AD60" i="451"/>
  <c r="X55" i="458"/>
  <c r="X55" i="448"/>
  <c r="AD61" i="461"/>
  <c r="X55" i="438"/>
  <c r="AD61" i="456"/>
  <c r="X56" i="469"/>
  <c r="AD60" i="447"/>
  <c r="AD68" i="3"/>
  <c r="X54" i="439"/>
  <c r="AD60" i="450"/>
  <c r="AD60" i="441"/>
  <c r="X55" i="463"/>
  <c r="X33" i="434"/>
  <c r="X55" i="433"/>
  <c r="AD61" i="436"/>
  <c r="AD61" i="432"/>
  <c r="AD60" i="466"/>
  <c r="AD59" i="460"/>
  <c r="AD61" i="431"/>
  <c r="X53" i="443"/>
  <c r="AD60" i="457"/>
  <c r="X55" i="444"/>
  <c r="AD63" i="297"/>
  <c r="AD61" i="467"/>
  <c r="AD60" i="452"/>
  <c r="AD60" i="437"/>
  <c r="X56" i="464"/>
  <c r="AD60" i="445"/>
  <c r="AD63" i="298"/>
  <c r="X54" i="468"/>
  <c r="AD61" i="455"/>
  <c r="AD59" i="446"/>
  <c r="AB109" i="467" l="1"/>
  <c r="L109" i="467"/>
  <c r="M109" i="467" s="1"/>
  <c r="N109" i="467"/>
  <c r="O109" i="467" s="1"/>
  <c r="AC109" i="467"/>
  <c r="AA110" i="467"/>
  <c r="T108" i="463"/>
  <c r="W107" i="463"/>
  <c r="U107" i="463"/>
  <c r="AB110" i="451"/>
  <c r="L110" i="451"/>
  <c r="M110" i="451" s="1"/>
  <c r="N110" i="451"/>
  <c r="O110" i="451" s="1"/>
  <c r="AA111" i="451"/>
  <c r="AC110" i="451"/>
  <c r="U107" i="453"/>
  <c r="T108" i="453"/>
  <c r="W107" i="453"/>
  <c r="N109" i="455"/>
  <c r="O109" i="455" s="1"/>
  <c r="AB109" i="455"/>
  <c r="L109" i="455"/>
  <c r="M109" i="455" s="1"/>
  <c r="AA110" i="455"/>
  <c r="AC109" i="455"/>
  <c r="N109" i="462"/>
  <c r="O109" i="462" s="1"/>
  <c r="AB109" i="462"/>
  <c r="L109" i="462"/>
  <c r="M109" i="462" s="1"/>
  <c r="AA110" i="462"/>
  <c r="AC109" i="462"/>
  <c r="L110" i="466"/>
  <c r="M110" i="466" s="1"/>
  <c r="N110" i="466"/>
  <c r="O110" i="466" s="1"/>
  <c r="AB110" i="466"/>
  <c r="AA111" i="466"/>
  <c r="AC110" i="466"/>
  <c r="U106" i="469"/>
  <c r="T107" i="469"/>
  <c r="W106" i="469"/>
  <c r="T107" i="454"/>
  <c r="U106" i="454"/>
  <c r="W106" i="454"/>
  <c r="T109" i="468"/>
  <c r="U108" i="468"/>
  <c r="W108" i="468"/>
  <c r="N110" i="452"/>
  <c r="O110" i="452" s="1"/>
  <c r="AB110" i="452"/>
  <c r="L110" i="452"/>
  <c r="M110" i="452" s="1"/>
  <c r="AA111" i="452"/>
  <c r="AC110" i="452"/>
  <c r="U107" i="458"/>
  <c r="T108" i="458"/>
  <c r="W107" i="458"/>
  <c r="AB109" i="461"/>
  <c r="L109" i="461"/>
  <c r="M109" i="461" s="1"/>
  <c r="N109" i="461"/>
  <c r="O109" i="461" s="1"/>
  <c r="AA110" i="461"/>
  <c r="AC109" i="461"/>
  <c r="T107" i="464"/>
  <c r="U106" i="464"/>
  <c r="W106" i="464"/>
  <c r="N110" i="450"/>
  <c r="O110" i="450" s="1"/>
  <c r="AB110" i="450"/>
  <c r="L110" i="450"/>
  <c r="M110" i="450" s="1"/>
  <c r="AA111" i="450"/>
  <c r="AC110" i="450"/>
  <c r="N111" i="460"/>
  <c r="O111" i="460" s="1"/>
  <c r="AB111" i="460"/>
  <c r="L111" i="460"/>
  <c r="M111" i="460" s="1"/>
  <c r="AA112" i="460"/>
  <c r="AC111" i="460"/>
  <c r="N110" i="457"/>
  <c r="O110" i="457" s="1"/>
  <c r="AB110" i="457"/>
  <c r="L110" i="457"/>
  <c r="M110" i="457" s="1"/>
  <c r="AA111" i="457"/>
  <c r="AC110" i="457"/>
  <c r="AB109" i="456"/>
  <c r="L109" i="456"/>
  <c r="M109" i="456" s="1"/>
  <c r="N109" i="456"/>
  <c r="O109" i="456" s="1"/>
  <c r="AA110" i="456"/>
  <c r="AC109" i="456"/>
  <c r="L111" i="465"/>
  <c r="M111" i="465" s="1"/>
  <c r="AB111" i="465"/>
  <c r="N111" i="465"/>
  <c r="O111" i="465" s="1"/>
  <c r="AA112" i="465"/>
  <c r="AC111" i="465"/>
  <c r="AB110" i="447"/>
  <c r="L110" i="447"/>
  <c r="M110" i="447" s="1"/>
  <c r="N110" i="447"/>
  <c r="O110" i="447" s="1"/>
  <c r="AA111" i="447"/>
  <c r="AC110" i="447"/>
  <c r="U106" i="449"/>
  <c r="T107" i="449"/>
  <c r="W106" i="449"/>
  <c r="U107" i="448"/>
  <c r="T108" i="448"/>
  <c r="W107" i="448"/>
  <c r="L110" i="445"/>
  <c r="M110" i="445" s="1"/>
  <c r="N110" i="445"/>
  <c r="O110" i="445" s="1"/>
  <c r="AB110" i="445"/>
  <c r="AA111" i="445"/>
  <c r="AC110" i="445"/>
  <c r="AB111" i="446"/>
  <c r="N111" i="446"/>
  <c r="O111" i="446" s="1"/>
  <c r="L111" i="446"/>
  <c r="M111" i="446" s="1"/>
  <c r="AA112" i="446"/>
  <c r="AC111" i="446"/>
  <c r="AB110" i="440"/>
  <c r="L110" i="440"/>
  <c r="M110" i="440" s="1"/>
  <c r="N110" i="440"/>
  <c r="O110" i="440" s="1"/>
  <c r="AA111" i="440"/>
  <c r="AC110" i="440"/>
  <c r="T110" i="443"/>
  <c r="U109" i="443"/>
  <c r="W109" i="443"/>
  <c r="AB110" i="441"/>
  <c r="L110" i="441"/>
  <c r="M110" i="441" s="1"/>
  <c r="N110" i="441"/>
  <c r="O110" i="441" s="1"/>
  <c r="AA111" i="441"/>
  <c r="AC110" i="441"/>
  <c r="U107" i="444"/>
  <c r="T108" i="444"/>
  <c r="W107" i="444"/>
  <c r="N110" i="442"/>
  <c r="O110" i="442" s="1"/>
  <c r="AB110" i="442"/>
  <c r="L110" i="442"/>
  <c r="M110" i="442" s="1"/>
  <c r="AA111" i="442"/>
  <c r="AC110" i="442"/>
  <c r="T108" i="438"/>
  <c r="U107" i="438"/>
  <c r="W107" i="438"/>
  <c r="U108" i="439"/>
  <c r="T109" i="439"/>
  <c r="W108" i="439"/>
  <c r="N109" i="436"/>
  <c r="O109" i="436" s="1"/>
  <c r="AB109" i="436"/>
  <c r="L109" i="436"/>
  <c r="M109" i="436" s="1"/>
  <c r="AA110" i="436"/>
  <c r="AC109" i="436"/>
  <c r="AB110" i="435"/>
  <c r="L110" i="435"/>
  <c r="M110" i="435" s="1"/>
  <c r="N110" i="435"/>
  <c r="O110" i="435" s="1"/>
  <c r="AA111" i="435"/>
  <c r="AC110" i="435"/>
  <c r="AB110" i="437"/>
  <c r="L110" i="437"/>
  <c r="M110" i="437" s="1"/>
  <c r="N110" i="437"/>
  <c r="O110" i="437" s="1"/>
  <c r="AA111" i="437"/>
  <c r="AC110" i="437"/>
  <c r="AB109" i="432"/>
  <c r="N109" i="432"/>
  <c r="O109" i="432" s="1"/>
  <c r="L109" i="432"/>
  <c r="M109" i="432" s="1"/>
  <c r="AA110" i="432"/>
  <c r="AC109" i="432"/>
  <c r="N109" i="430"/>
  <c r="O109" i="430" s="1"/>
  <c r="AB109" i="430"/>
  <c r="L109" i="430"/>
  <c r="M109" i="430" s="1"/>
  <c r="AA110" i="430"/>
  <c r="AC109" i="430"/>
  <c r="AB109" i="431"/>
  <c r="L109" i="431"/>
  <c r="M109" i="431" s="1"/>
  <c r="N109" i="431"/>
  <c r="O109" i="431" s="1"/>
  <c r="AA110" i="431"/>
  <c r="AC109" i="431"/>
  <c r="T130" i="434"/>
  <c r="U129" i="434"/>
  <c r="W129" i="434"/>
  <c r="U107" i="433"/>
  <c r="T108" i="433"/>
  <c r="W107" i="433"/>
  <c r="U125" i="299"/>
  <c r="T126" i="299"/>
  <c r="W125" i="299"/>
  <c r="N107" i="298"/>
  <c r="O107" i="298" s="1"/>
  <c r="AA108" i="298"/>
  <c r="AB107" i="298"/>
  <c r="AC107" i="298"/>
  <c r="L107" i="298"/>
  <c r="M107" i="298" s="1"/>
  <c r="N107" i="297"/>
  <c r="O107" i="297" s="1"/>
  <c r="AA108" i="297"/>
  <c r="AB107" i="297"/>
  <c r="AC107" i="297"/>
  <c r="L107" i="297"/>
  <c r="M107" i="297" s="1"/>
  <c r="T105" i="59"/>
  <c r="U104" i="59"/>
  <c r="W104" i="59"/>
  <c r="AA103" i="3"/>
  <c r="N102" i="3"/>
  <c r="O102" i="3" s="1"/>
  <c r="AC102" i="3"/>
  <c r="AB102" i="3"/>
  <c r="L102" i="3"/>
  <c r="M102" i="3" s="1"/>
  <c r="AD58" i="460"/>
  <c r="AD59" i="442"/>
  <c r="AD62" i="297"/>
  <c r="X55" i="469"/>
  <c r="AD60" i="455"/>
  <c r="X54" i="448"/>
  <c r="X54" i="433"/>
  <c r="AD60" i="456"/>
  <c r="X55" i="454"/>
  <c r="AD58" i="446"/>
  <c r="X53" i="468"/>
  <c r="X32" i="434"/>
  <c r="AD60" i="430"/>
  <c r="AD60" i="436"/>
  <c r="X54" i="453"/>
  <c r="AD59" i="466"/>
  <c r="X54" i="438"/>
  <c r="X36" i="299"/>
  <c r="X55" i="449"/>
  <c r="AD59" i="450"/>
  <c r="AD59" i="447"/>
  <c r="AD67" i="3"/>
  <c r="AD59" i="437"/>
  <c r="AD60" i="462"/>
  <c r="AD59" i="440"/>
  <c r="X53" i="439"/>
  <c r="AD59" i="445"/>
  <c r="AD59" i="457"/>
  <c r="AD60" i="467"/>
  <c r="AD59" i="451"/>
  <c r="X54" i="458"/>
  <c r="AD60" i="432"/>
  <c r="X54" i="444"/>
  <c r="AD59" i="441"/>
  <c r="AD58" i="465"/>
  <c r="X52" i="443"/>
  <c r="AD59" i="435"/>
  <c r="X57" i="59"/>
  <c r="X55" i="464"/>
  <c r="AD62" i="298"/>
  <c r="AD60" i="461"/>
  <c r="AD60" i="431"/>
  <c r="X54" i="463"/>
  <c r="AD59" i="452"/>
  <c r="AA111" i="467" l="1"/>
  <c r="AB110" i="467"/>
  <c r="L110" i="467"/>
  <c r="M110" i="467" s="1"/>
  <c r="N110" i="467"/>
  <c r="O110" i="467" s="1"/>
  <c r="AC110" i="467"/>
  <c r="T109" i="463"/>
  <c r="U108" i="463"/>
  <c r="W108" i="463"/>
  <c r="N110" i="461"/>
  <c r="O110" i="461" s="1"/>
  <c r="AB110" i="461"/>
  <c r="L110" i="461"/>
  <c r="M110" i="461" s="1"/>
  <c r="AA111" i="461"/>
  <c r="AC110" i="461"/>
  <c r="N111" i="452"/>
  <c r="O111" i="452" s="1"/>
  <c r="AB111" i="452"/>
  <c r="L111" i="452"/>
  <c r="M111" i="452" s="1"/>
  <c r="AA112" i="452"/>
  <c r="AC111" i="452"/>
  <c r="N110" i="455"/>
  <c r="O110" i="455" s="1"/>
  <c r="AB110" i="455"/>
  <c r="L110" i="455"/>
  <c r="M110" i="455" s="1"/>
  <c r="AA111" i="455"/>
  <c r="AC110" i="455"/>
  <c r="AB111" i="451"/>
  <c r="L111" i="451"/>
  <c r="M111" i="451" s="1"/>
  <c r="N111" i="451"/>
  <c r="O111" i="451" s="1"/>
  <c r="AA112" i="451"/>
  <c r="AC111" i="451"/>
  <c r="AB110" i="456"/>
  <c r="L110" i="456"/>
  <c r="M110" i="456" s="1"/>
  <c r="N110" i="456"/>
  <c r="O110" i="456" s="1"/>
  <c r="AA111" i="456"/>
  <c r="AC110" i="456"/>
  <c r="T109" i="458"/>
  <c r="U108" i="458"/>
  <c r="W108" i="458"/>
  <c r="T108" i="454"/>
  <c r="U107" i="454"/>
  <c r="W107" i="454"/>
  <c r="U108" i="453"/>
  <c r="T109" i="453"/>
  <c r="W108" i="453"/>
  <c r="N111" i="450"/>
  <c r="O111" i="450" s="1"/>
  <c r="AB111" i="450"/>
  <c r="L111" i="450"/>
  <c r="M111" i="450" s="1"/>
  <c r="AA112" i="450"/>
  <c r="AC111" i="450"/>
  <c r="AB111" i="457"/>
  <c r="L111" i="457"/>
  <c r="M111" i="457" s="1"/>
  <c r="N111" i="457"/>
  <c r="O111" i="457" s="1"/>
  <c r="AA112" i="457"/>
  <c r="AC111" i="457"/>
  <c r="T108" i="464"/>
  <c r="U107" i="464"/>
  <c r="W107" i="464"/>
  <c r="U109" i="468"/>
  <c r="T110" i="468"/>
  <c r="W109" i="468"/>
  <c r="AB111" i="466"/>
  <c r="N111" i="466"/>
  <c r="O111" i="466" s="1"/>
  <c r="L111" i="466"/>
  <c r="M111" i="466" s="1"/>
  <c r="AA112" i="466"/>
  <c r="AC111" i="466"/>
  <c r="L112" i="465"/>
  <c r="M112" i="465" s="1"/>
  <c r="N112" i="465"/>
  <c r="O112" i="465" s="1"/>
  <c r="AB112" i="465"/>
  <c r="AA113" i="465"/>
  <c r="AC112" i="465"/>
  <c r="AB112" i="460"/>
  <c r="L112" i="460"/>
  <c r="M112" i="460" s="1"/>
  <c r="N112" i="460"/>
  <c r="O112" i="460" s="1"/>
  <c r="AA113" i="460"/>
  <c r="AC112" i="460"/>
  <c r="T108" i="469"/>
  <c r="U107" i="469"/>
  <c r="W107" i="469"/>
  <c r="N110" i="462"/>
  <c r="O110" i="462" s="1"/>
  <c r="AB110" i="462"/>
  <c r="L110" i="462"/>
  <c r="M110" i="462" s="1"/>
  <c r="AA111" i="462"/>
  <c r="AC110" i="462"/>
  <c r="T109" i="448"/>
  <c r="U108" i="448"/>
  <c r="W108" i="448"/>
  <c r="AB112" i="446"/>
  <c r="N112" i="446"/>
  <c r="O112" i="446" s="1"/>
  <c r="L112" i="446"/>
  <c r="M112" i="446" s="1"/>
  <c r="AA113" i="446"/>
  <c r="AC112" i="446"/>
  <c r="AB111" i="447"/>
  <c r="L111" i="447"/>
  <c r="M111" i="447" s="1"/>
  <c r="AA112" i="447"/>
  <c r="N111" i="447"/>
  <c r="O111" i="447" s="1"/>
  <c r="AC111" i="447"/>
  <c r="L111" i="445"/>
  <c r="M111" i="445" s="1"/>
  <c r="N111" i="445"/>
  <c r="O111" i="445" s="1"/>
  <c r="AB111" i="445"/>
  <c r="AA112" i="445"/>
  <c r="AC111" i="445"/>
  <c r="T108" i="449"/>
  <c r="U107" i="449"/>
  <c r="W107" i="449"/>
  <c r="N111" i="442"/>
  <c r="O111" i="442" s="1"/>
  <c r="AB111" i="442"/>
  <c r="L111" i="442"/>
  <c r="M111" i="442" s="1"/>
  <c r="AA112" i="442"/>
  <c r="AC111" i="442"/>
  <c r="AB111" i="441"/>
  <c r="L111" i="441"/>
  <c r="M111" i="441" s="1"/>
  <c r="N111" i="441"/>
  <c r="O111" i="441" s="1"/>
  <c r="AA112" i="441"/>
  <c r="AC111" i="441"/>
  <c r="AB111" i="440"/>
  <c r="L111" i="440"/>
  <c r="M111" i="440" s="1"/>
  <c r="N111" i="440"/>
  <c r="O111" i="440" s="1"/>
  <c r="AC111" i="440"/>
  <c r="AA112" i="440"/>
  <c r="U108" i="444"/>
  <c r="T109" i="444"/>
  <c r="W108" i="444"/>
  <c r="U110" i="443"/>
  <c r="T111" i="443"/>
  <c r="W110" i="443"/>
  <c r="AB111" i="437"/>
  <c r="L111" i="437"/>
  <c r="M111" i="437" s="1"/>
  <c r="N111" i="437"/>
  <c r="O111" i="437" s="1"/>
  <c r="AA112" i="437"/>
  <c r="AC111" i="437"/>
  <c r="AB111" i="435"/>
  <c r="L111" i="435"/>
  <c r="M111" i="435" s="1"/>
  <c r="N111" i="435"/>
  <c r="O111" i="435" s="1"/>
  <c r="AA112" i="435"/>
  <c r="AC111" i="435"/>
  <c r="N110" i="436"/>
  <c r="O110" i="436" s="1"/>
  <c r="AA111" i="436"/>
  <c r="L110" i="436"/>
  <c r="M110" i="436" s="1"/>
  <c r="AB110" i="436"/>
  <c r="AC110" i="436"/>
  <c r="T110" i="439"/>
  <c r="U109" i="439"/>
  <c r="W109" i="439"/>
  <c r="T109" i="438"/>
  <c r="U108" i="438"/>
  <c r="W108" i="438"/>
  <c r="U108" i="433"/>
  <c r="T109" i="433"/>
  <c r="W108" i="433"/>
  <c r="T131" i="434"/>
  <c r="U130" i="434"/>
  <c r="W130" i="434"/>
  <c r="AB110" i="432"/>
  <c r="N110" i="432"/>
  <c r="O110" i="432" s="1"/>
  <c r="L110" i="432"/>
  <c r="M110" i="432" s="1"/>
  <c r="AA111" i="432"/>
  <c r="AC110" i="432"/>
  <c r="AB110" i="431"/>
  <c r="L110" i="431"/>
  <c r="M110" i="431" s="1"/>
  <c r="N110" i="431"/>
  <c r="O110" i="431" s="1"/>
  <c r="AA111" i="431"/>
  <c r="AC110" i="431"/>
  <c r="AB110" i="430"/>
  <c r="L110" i="430"/>
  <c r="M110" i="430" s="1"/>
  <c r="N110" i="430"/>
  <c r="O110" i="430" s="1"/>
  <c r="AA111" i="430"/>
  <c r="AC110" i="430"/>
  <c r="T127" i="299"/>
  <c r="U126" i="299"/>
  <c r="W126" i="299"/>
  <c r="N108" i="298"/>
  <c r="O108" i="298" s="1"/>
  <c r="AA109" i="298"/>
  <c r="AB108" i="298"/>
  <c r="AC108" i="298"/>
  <c r="L108" i="298"/>
  <c r="M108" i="298" s="1"/>
  <c r="N108" i="297"/>
  <c r="O108" i="297" s="1"/>
  <c r="L108" i="297"/>
  <c r="M108" i="297" s="1"/>
  <c r="AA109" i="297"/>
  <c r="AB108" i="297"/>
  <c r="AC108" i="297"/>
  <c r="T106" i="59"/>
  <c r="U105" i="59"/>
  <c r="W105" i="59"/>
  <c r="AA104" i="3"/>
  <c r="N103" i="3"/>
  <c r="O103" i="3" s="1"/>
  <c r="AC103" i="3"/>
  <c r="AB103" i="3"/>
  <c r="L103" i="3"/>
  <c r="M103" i="3" s="1"/>
  <c r="AD59" i="462"/>
  <c r="AD58" i="441"/>
  <c r="X56" i="59"/>
  <c r="AD59" i="436"/>
  <c r="X54" i="464"/>
  <c r="AD58" i="440"/>
  <c r="X35" i="299"/>
  <c r="AD59" i="467"/>
  <c r="X52" i="468"/>
  <c r="X52" i="439"/>
  <c r="AD58" i="451"/>
  <c r="AD57" i="446"/>
  <c r="X54" i="454"/>
  <c r="X53" i="438"/>
  <c r="X53" i="463"/>
  <c r="AD61" i="297"/>
  <c r="AD58" i="450"/>
  <c r="AD58" i="435"/>
  <c r="AD57" i="460"/>
  <c r="AD58" i="457"/>
  <c r="AD58" i="447"/>
  <c r="X53" i="433"/>
  <c r="AD58" i="437"/>
  <c r="AD59" i="431"/>
  <c r="AD58" i="445"/>
  <c r="AD59" i="432"/>
  <c r="AD57" i="465"/>
  <c r="AD59" i="461"/>
  <c r="X53" i="458"/>
  <c r="AD59" i="430"/>
  <c r="AD59" i="455"/>
  <c r="AD59" i="456"/>
  <c r="X53" i="448"/>
  <c r="X31" i="434"/>
  <c r="X51" i="443"/>
  <c r="X53" i="453"/>
  <c r="AD58" i="442"/>
  <c r="AD66" i="3"/>
  <c r="X54" i="469"/>
  <c r="X54" i="449"/>
  <c r="AD58" i="452"/>
  <c r="AD61" i="298"/>
  <c r="AD58" i="466"/>
  <c r="X53" i="444"/>
  <c r="N111" i="467" l="1"/>
  <c r="O111" i="467" s="1"/>
  <c r="AC111" i="467"/>
  <c r="L111" i="467"/>
  <c r="M111" i="467" s="1"/>
  <c r="AA112" i="467"/>
  <c r="AB111" i="467"/>
  <c r="U109" i="463"/>
  <c r="W109" i="463"/>
  <c r="T110" i="463"/>
  <c r="N112" i="457"/>
  <c r="O112" i="457" s="1"/>
  <c r="AB112" i="457"/>
  <c r="L112" i="457"/>
  <c r="M112" i="457" s="1"/>
  <c r="AA113" i="457"/>
  <c r="AC112" i="457"/>
  <c r="AB111" i="456"/>
  <c r="L111" i="456"/>
  <c r="M111" i="456" s="1"/>
  <c r="N111" i="456"/>
  <c r="O111" i="456" s="1"/>
  <c r="AA112" i="456"/>
  <c r="AC111" i="456"/>
  <c r="L111" i="461"/>
  <c r="M111" i="461" s="1"/>
  <c r="AB111" i="461"/>
  <c r="N111" i="461"/>
  <c r="O111" i="461" s="1"/>
  <c r="AA112" i="461"/>
  <c r="AC111" i="461"/>
  <c r="T109" i="469"/>
  <c r="U108" i="469"/>
  <c r="W108" i="469"/>
  <c r="N112" i="466"/>
  <c r="O112" i="466" s="1"/>
  <c r="L112" i="466"/>
  <c r="M112" i="466" s="1"/>
  <c r="AB112" i="466"/>
  <c r="AA113" i="466"/>
  <c r="AC112" i="466"/>
  <c r="AB112" i="451"/>
  <c r="L112" i="451"/>
  <c r="M112" i="451" s="1"/>
  <c r="N112" i="451"/>
  <c r="O112" i="451" s="1"/>
  <c r="AA113" i="451"/>
  <c r="AC112" i="451"/>
  <c r="L113" i="465"/>
  <c r="M113" i="465" s="1"/>
  <c r="N113" i="465"/>
  <c r="O113" i="465" s="1"/>
  <c r="AB113" i="465"/>
  <c r="AA114" i="465"/>
  <c r="AC113" i="465"/>
  <c r="T111" i="468"/>
  <c r="U110" i="468"/>
  <c r="W110" i="468"/>
  <c r="U108" i="464"/>
  <c r="T109" i="464"/>
  <c r="W108" i="464"/>
  <c r="N112" i="450"/>
  <c r="O112" i="450" s="1"/>
  <c r="AB112" i="450"/>
  <c r="L112" i="450"/>
  <c r="M112" i="450" s="1"/>
  <c r="AA113" i="450"/>
  <c r="AC112" i="450"/>
  <c r="T110" i="458"/>
  <c r="U109" i="458"/>
  <c r="W109" i="458"/>
  <c r="N111" i="455"/>
  <c r="O111" i="455" s="1"/>
  <c r="AB111" i="455"/>
  <c r="L111" i="455"/>
  <c r="M111" i="455" s="1"/>
  <c r="AA112" i="455"/>
  <c r="AC111" i="455"/>
  <c r="N111" i="462"/>
  <c r="O111" i="462" s="1"/>
  <c r="AB111" i="462"/>
  <c r="L111" i="462"/>
  <c r="M111" i="462" s="1"/>
  <c r="AA112" i="462"/>
  <c r="AC111" i="462"/>
  <c r="N113" i="460"/>
  <c r="O113" i="460" s="1"/>
  <c r="AB113" i="460"/>
  <c r="L113" i="460"/>
  <c r="M113" i="460" s="1"/>
  <c r="AA114" i="460"/>
  <c r="AC113" i="460"/>
  <c r="T110" i="453"/>
  <c r="U109" i="453"/>
  <c r="W109" i="453"/>
  <c r="U108" i="454"/>
  <c r="T109" i="454"/>
  <c r="W108" i="454"/>
  <c r="N112" i="452"/>
  <c r="O112" i="452" s="1"/>
  <c r="AB112" i="452"/>
  <c r="L112" i="452"/>
  <c r="M112" i="452" s="1"/>
  <c r="AA113" i="452"/>
  <c r="AC112" i="452"/>
  <c r="L112" i="445"/>
  <c r="M112" i="445" s="1"/>
  <c r="N112" i="445"/>
  <c r="O112" i="445" s="1"/>
  <c r="AB112" i="445"/>
  <c r="AA113" i="445"/>
  <c r="AC112" i="445"/>
  <c r="T110" i="448"/>
  <c r="U109" i="448"/>
  <c r="W109" i="448"/>
  <c r="T109" i="449"/>
  <c r="U108" i="449"/>
  <c r="W108" i="449"/>
  <c r="AB112" i="447"/>
  <c r="L112" i="447"/>
  <c r="M112" i="447" s="1"/>
  <c r="N112" i="447"/>
  <c r="O112" i="447" s="1"/>
  <c r="AA113" i="447"/>
  <c r="AC112" i="447"/>
  <c r="AB113" i="446"/>
  <c r="N113" i="446"/>
  <c r="O113" i="446" s="1"/>
  <c r="L113" i="446"/>
  <c r="M113" i="446" s="1"/>
  <c r="AA114" i="446"/>
  <c r="AC113" i="446"/>
  <c r="U111" i="443"/>
  <c r="T112" i="443"/>
  <c r="W111" i="443"/>
  <c r="N112" i="442"/>
  <c r="O112" i="442" s="1"/>
  <c r="AB112" i="442"/>
  <c r="L112" i="442"/>
  <c r="M112" i="442" s="1"/>
  <c r="AA113" i="442"/>
  <c r="AC112" i="442"/>
  <c r="AB112" i="440"/>
  <c r="L112" i="440"/>
  <c r="M112" i="440" s="1"/>
  <c r="N112" i="440"/>
  <c r="O112" i="440" s="1"/>
  <c r="AA113" i="440"/>
  <c r="AC112" i="440"/>
  <c r="U109" i="444"/>
  <c r="T110" i="444"/>
  <c r="W109" i="444"/>
  <c r="AB112" i="441"/>
  <c r="L112" i="441"/>
  <c r="M112" i="441" s="1"/>
  <c r="N112" i="441"/>
  <c r="O112" i="441" s="1"/>
  <c r="AA113" i="441"/>
  <c r="AC112" i="441"/>
  <c r="T111" i="439"/>
  <c r="U110" i="439"/>
  <c r="W110" i="439"/>
  <c r="AB112" i="437"/>
  <c r="L112" i="437"/>
  <c r="M112" i="437" s="1"/>
  <c r="N112" i="437"/>
  <c r="O112" i="437" s="1"/>
  <c r="AA113" i="437"/>
  <c r="AC112" i="437"/>
  <c r="U109" i="438"/>
  <c r="T110" i="438"/>
  <c r="W109" i="438"/>
  <c r="N111" i="436"/>
  <c r="O111" i="436" s="1"/>
  <c r="AA112" i="436"/>
  <c r="AB111" i="436"/>
  <c r="L111" i="436"/>
  <c r="M111" i="436" s="1"/>
  <c r="AC111" i="436"/>
  <c r="AB112" i="435"/>
  <c r="L112" i="435"/>
  <c r="M112" i="435" s="1"/>
  <c r="N112" i="435"/>
  <c r="O112" i="435" s="1"/>
  <c r="AA113" i="435"/>
  <c r="AC112" i="435"/>
  <c r="N111" i="430"/>
  <c r="O111" i="430" s="1"/>
  <c r="AB111" i="430"/>
  <c r="L111" i="430"/>
  <c r="M111" i="430" s="1"/>
  <c r="AA112" i="430"/>
  <c r="AC111" i="430"/>
  <c r="U131" i="434"/>
  <c r="T132" i="434"/>
  <c r="W131" i="434"/>
  <c r="AB111" i="431"/>
  <c r="L111" i="431"/>
  <c r="M111" i="431" s="1"/>
  <c r="N111" i="431"/>
  <c r="O111" i="431" s="1"/>
  <c r="AA112" i="431"/>
  <c r="AC111" i="431"/>
  <c r="AB111" i="432"/>
  <c r="N111" i="432"/>
  <c r="O111" i="432" s="1"/>
  <c r="L111" i="432"/>
  <c r="M111" i="432" s="1"/>
  <c r="AA112" i="432"/>
  <c r="AC111" i="432"/>
  <c r="U109" i="433"/>
  <c r="T110" i="433"/>
  <c r="W109" i="433"/>
  <c r="T128" i="299"/>
  <c r="U127" i="299"/>
  <c r="W127" i="299"/>
  <c r="N109" i="298"/>
  <c r="O109" i="298" s="1"/>
  <c r="AA110" i="298"/>
  <c r="AB109" i="298"/>
  <c r="AC109" i="298"/>
  <c r="L109" i="298"/>
  <c r="M109" i="298" s="1"/>
  <c r="N109" i="297"/>
  <c r="O109" i="297" s="1"/>
  <c r="AB109" i="297"/>
  <c r="AA110" i="297"/>
  <c r="AC109" i="297"/>
  <c r="L109" i="297"/>
  <c r="M109" i="297" s="1"/>
  <c r="U106" i="59"/>
  <c r="T107" i="59"/>
  <c r="W106" i="59"/>
  <c r="AA105" i="3"/>
  <c r="N104" i="3"/>
  <c r="O104" i="3" s="1"/>
  <c r="AC104" i="3"/>
  <c r="AB104" i="3"/>
  <c r="L104" i="3"/>
  <c r="M104" i="3" s="1"/>
  <c r="X52" i="453"/>
  <c r="X50" i="443"/>
  <c r="AD60" i="297"/>
  <c r="AD56" i="465"/>
  <c r="AD57" i="445"/>
  <c r="AD58" i="431"/>
  <c r="AD57" i="441"/>
  <c r="X53" i="469"/>
  <c r="AD57" i="440"/>
  <c r="AD65" i="3"/>
  <c r="AD57" i="435"/>
  <c r="AD57" i="457"/>
  <c r="AD58" i="430"/>
  <c r="AD57" i="442"/>
  <c r="AD58" i="467"/>
  <c r="X51" i="439"/>
  <c r="X52" i="448"/>
  <c r="X55" i="59"/>
  <c r="AD57" i="437"/>
  <c r="AD57" i="450"/>
  <c r="X52" i="433"/>
  <c r="AD57" i="466"/>
  <c r="AD58" i="436"/>
  <c r="AD58" i="455"/>
  <c r="AD58" i="456"/>
  <c r="AD57" i="447"/>
  <c r="AD60" i="298"/>
  <c r="AD58" i="432"/>
  <c r="X52" i="458"/>
  <c r="X52" i="444"/>
  <c r="X52" i="463"/>
  <c r="X52" i="438"/>
  <c r="X51" i="468"/>
  <c r="X53" i="449"/>
  <c r="AD57" i="452"/>
  <c r="X34" i="299"/>
  <c r="AD56" i="460"/>
  <c r="AD58" i="461"/>
  <c r="X53" i="454"/>
  <c r="X30" i="434"/>
  <c r="X53" i="464"/>
  <c r="AD58" i="462"/>
  <c r="AD56" i="446"/>
  <c r="AD57" i="451"/>
  <c r="AB112" i="467" l="1"/>
  <c r="N112" i="467"/>
  <c r="O112" i="467" s="1"/>
  <c r="AA113" i="467"/>
  <c r="L112" i="467"/>
  <c r="M112" i="467" s="1"/>
  <c r="AC112" i="467"/>
  <c r="T111" i="463"/>
  <c r="W110" i="463"/>
  <c r="U110" i="463"/>
  <c r="L114" i="465"/>
  <c r="M114" i="465" s="1"/>
  <c r="AB114" i="465"/>
  <c r="N114" i="465"/>
  <c r="O114" i="465" s="1"/>
  <c r="AA115" i="465"/>
  <c r="AC114" i="465"/>
  <c r="T110" i="469"/>
  <c r="U109" i="469"/>
  <c r="W109" i="469"/>
  <c r="L113" i="457"/>
  <c r="M113" i="457" s="1"/>
  <c r="AB113" i="457"/>
  <c r="N113" i="457"/>
  <c r="O113" i="457" s="1"/>
  <c r="AA114" i="457"/>
  <c r="AC113" i="457"/>
  <c r="AB113" i="451"/>
  <c r="L113" i="451"/>
  <c r="M113" i="451" s="1"/>
  <c r="N113" i="451"/>
  <c r="O113" i="451" s="1"/>
  <c r="AA114" i="451"/>
  <c r="AC113" i="451"/>
  <c r="T110" i="454"/>
  <c r="U109" i="454"/>
  <c r="W109" i="454"/>
  <c r="T111" i="453"/>
  <c r="U110" i="453"/>
  <c r="W110" i="453"/>
  <c r="N112" i="455"/>
  <c r="O112" i="455" s="1"/>
  <c r="AB112" i="455"/>
  <c r="L112" i="455"/>
  <c r="M112" i="455" s="1"/>
  <c r="AA113" i="455"/>
  <c r="AC112" i="455"/>
  <c r="N113" i="450"/>
  <c r="O113" i="450" s="1"/>
  <c r="AB113" i="450"/>
  <c r="L113" i="450"/>
  <c r="M113" i="450" s="1"/>
  <c r="AA114" i="450"/>
  <c r="AC113" i="450"/>
  <c r="L114" i="460"/>
  <c r="M114" i="460" s="1"/>
  <c r="AB114" i="460"/>
  <c r="N114" i="460"/>
  <c r="O114" i="460" s="1"/>
  <c r="AA115" i="460"/>
  <c r="AC114" i="460"/>
  <c r="U110" i="458"/>
  <c r="T111" i="458"/>
  <c r="W110" i="458"/>
  <c r="T110" i="464"/>
  <c r="U109" i="464"/>
  <c r="W109" i="464"/>
  <c r="T112" i="468"/>
  <c r="U111" i="468"/>
  <c r="W111" i="468"/>
  <c r="AB113" i="466"/>
  <c r="L113" i="466"/>
  <c r="M113" i="466" s="1"/>
  <c r="N113" i="466"/>
  <c r="O113" i="466" s="1"/>
  <c r="AA114" i="466"/>
  <c r="AC113" i="466"/>
  <c r="N112" i="461"/>
  <c r="O112" i="461" s="1"/>
  <c r="AB112" i="461"/>
  <c r="L112" i="461"/>
  <c r="M112" i="461" s="1"/>
  <c r="AA113" i="461"/>
  <c r="AC112" i="461"/>
  <c r="N113" i="452"/>
  <c r="O113" i="452" s="1"/>
  <c r="AB113" i="452"/>
  <c r="L113" i="452"/>
  <c r="M113" i="452" s="1"/>
  <c r="AA114" i="452"/>
  <c r="AC113" i="452"/>
  <c r="N112" i="462"/>
  <c r="O112" i="462" s="1"/>
  <c r="AB112" i="462"/>
  <c r="L112" i="462"/>
  <c r="M112" i="462" s="1"/>
  <c r="AA113" i="462"/>
  <c r="AC112" i="462"/>
  <c r="AB112" i="456"/>
  <c r="L112" i="456"/>
  <c r="M112" i="456" s="1"/>
  <c r="N112" i="456"/>
  <c r="O112" i="456" s="1"/>
  <c r="AA113" i="456"/>
  <c r="AC112" i="456"/>
  <c r="U110" i="448"/>
  <c r="T111" i="448"/>
  <c r="W110" i="448"/>
  <c r="AB114" i="446"/>
  <c r="N114" i="446"/>
  <c r="O114" i="446" s="1"/>
  <c r="L114" i="446"/>
  <c r="M114" i="446" s="1"/>
  <c r="AA115" i="446"/>
  <c r="AC114" i="446"/>
  <c r="L113" i="445"/>
  <c r="M113" i="445" s="1"/>
  <c r="N113" i="445"/>
  <c r="O113" i="445" s="1"/>
  <c r="AB113" i="445"/>
  <c r="AA114" i="445"/>
  <c r="AC113" i="445"/>
  <c r="AB113" i="447"/>
  <c r="L113" i="447"/>
  <c r="M113" i="447" s="1"/>
  <c r="N113" i="447"/>
  <c r="O113" i="447" s="1"/>
  <c r="AA114" i="447"/>
  <c r="AC113" i="447"/>
  <c r="T110" i="449"/>
  <c r="U109" i="449"/>
  <c r="W109" i="449"/>
  <c r="AB113" i="441"/>
  <c r="L113" i="441"/>
  <c r="M113" i="441" s="1"/>
  <c r="N113" i="441"/>
  <c r="O113" i="441" s="1"/>
  <c r="AA114" i="441"/>
  <c r="AC113" i="441"/>
  <c r="AB113" i="440"/>
  <c r="L113" i="440"/>
  <c r="M113" i="440" s="1"/>
  <c r="N113" i="440"/>
  <c r="O113" i="440" s="1"/>
  <c r="AA114" i="440"/>
  <c r="AC113" i="440"/>
  <c r="T111" i="444"/>
  <c r="U110" i="444"/>
  <c r="W110" i="444"/>
  <c r="N113" i="442"/>
  <c r="O113" i="442" s="1"/>
  <c r="AB113" i="442"/>
  <c r="L113" i="442"/>
  <c r="M113" i="442" s="1"/>
  <c r="AA114" i="442"/>
  <c r="AC113" i="442"/>
  <c r="T113" i="443"/>
  <c r="U112" i="443"/>
  <c r="W112" i="443"/>
  <c r="AB113" i="437"/>
  <c r="L113" i="437"/>
  <c r="M113" i="437" s="1"/>
  <c r="N113" i="437"/>
  <c r="O113" i="437" s="1"/>
  <c r="AA114" i="437"/>
  <c r="AC113" i="437"/>
  <c r="AB113" i="435"/>
  <c r="L113" i="435"/>
  <c r="M113" i="435" s="1"/>
  <c r="N113" i="435"/>
  <c r="O113" i="435" s="1"/>
  <c r="AA114" i="435"/>
  <c r="AC113" i="435"/>
  <c r="U110" i="438"/>
  <c r="T111" i="438"/>
  <c r="W110" i="438"/>
  <c r="N112" i="436"/>
  <c r="O112" i="436" s="1"/>
  <c r="AA113" i="436"/>
  <c r="L112" i="436"/>
  <c r="M112" i="436" s="1"/>
  <c r="AB112" i="436"/>
  <c r="AC112" i="436"/>
  <c r="U111" i="439"/>
  <c r="T112" i="439"/>
  <c r="W111" i="439"/>
  <c r="L112" i="430"/>
  <c r="M112" i="430" s="1"/>
  <c r="AB112" i="430"/>
  <c r="N112" i="430"/>
  <c r="O112" i="430" s="1"/>
  <c r="AA113" i="430"/>
  <c r="AC112" i="430"/>
  <c r="U132" i="434"/>
  <c r="T133" i="434"/>
  <c r="W132" i="434"/>
  <c r="AB112" i="431"/>
  <c r="L112" i="431"/>
  <c r="M112" i="431" s="1"/>
  <c r="N112" i="431"/>
  <c r="O112" i="431" s="1"/>
  <c r="AA113" i="431"/>
  <c r="AC112" i="431"/>
  <c r="T111" i="433"/>
  <c r="U110" i="433"/>
  <c r="W110" i="433"/>
  <c r="AB112" i="432"/>
  <c r="N112" i="432"/>
  <c r="O112" i="432" s="1"/>
  <c r="L112" i="432"/>
  <c r="M112" i="432" s="1"/>
  <c r="AA113" i="432"/>
  <c r="AC112" i="432"/>
  <c r="U128" i="299"/>
  <c r="T129" i="299"/>
  <c r="W128" i="299"/>
  <c r="N110" i="298"/>
  <c r="O110" i="298" s="1"/>
  <c r="L110" i="298"/>
  <c r="M110" i="298" s="1"/>
  <c r="AA111" i="298"/>
  <c r="AB110" i="298"/>
  <c r="AC110" i="298"/>
  <c r="N110" i="297"/>
  <c r="O110" i="297" s="1"/>
  <c r="AB110" i="297"/>
  <c r="AC110" i="297"/>
  <c r="L110" i="297"/>
  <c r="M110" i="297" s="1"/>
  <c r="AA111" i="297"/>
  <c r="U107" i="59"/>
  <c r="T108" i="59"/>
  <c r="W107" i="59"/>
  <c r="N105" i="3"/>
  <c r="O105" i="3" s="1"/>
  <c r="AC105" i="3"/>
  <c r="AB105" i="3"/>
  <c r="L105" i="3"/>
  <c r="M105" i="3" s="1"/>
  <c r="AA106" i="3"/>
  <c r="X51" i="458"/>
  <c r="X49" i="443"/>
  <c r="X54" i="59"/>
  <c r="AD57" i="462"/>
  <c r="AD56" i="457"/>
  <c r="AD56" i="445"/>
  <c r="AD57" i="431"/>
  <c r="X29" i="434"/>
  <c r="AD57" i="456"/>
  <c r="AD56" i="442"/>
  <c r="X51" i="453"/>
  <c r="AD55" i="465"/>
  <c r="AD59" i="298"/>
  <c r="AD57" i="461"/>
  <c r="AD56" i="450"/>
  <c r="X52" i="449"/>
  <c r="X51" i="448"/>
  <c r="AD57" i="455"/>
  <c r="AD56" i="452"/>
  <c r="AD56" i="447"/>
  <c r="AD56" i="441"/>
  <c r="AD55" i="460"/>
  <c r="X51" i="438"/>
  <c r="AD59" i="297"/>
  <c r="X51" i="444"/>
  <c r="AD56" i="466"/>
  <c r="AD55" i="446"/>
  <c r="X33" i="299"/>
  <c r="AD57" i="467"/>
  <c r="X52" i="469"/>
  <c r="AD56" i="435"/>
  <c r="AD57" i="436"/>
  <c r="X50" i="468"/>
  <c r="AD57" i="430"/>
  <c r="AD56" i="437"/>
  <c r="AD56" i="440"/>
  <c r="X52" i="454"/>
  <c r="AD57" i="432"/>
  <c r="X52" i="464"/>
  <c r="X51" i="433"/>
  <c r="AD64" i="3"/>
  <c r="X50" i="439"/>
  <c r="AD56" i="451"/>
  <c r="X51" i="463"/>
  <c r="AA114" i="467" l="1"/>
  <c r="L113" i="467"/>
  <c r="M113" i="467" s="1"/>
  <c r="AC113" i="467"/>
  <c r="AB113" i="467"/>
  <c r="N113" i="467"/>
  <c r="O113" i="467" s="1"/>
  <c r="U111" i="463"/>
  <c r="T112" i="463"/>
  <c r="W111" i="463"/>
  <c r="L114" i="466"/>
  <c r="M114" i="466" s="1"/>
  <c r="N114" i="466"/>
  <c r="O114" i="466" s="1"/>
  <c r="AB114" i="466"/>
  <c r="AA115" i="466"/>
  <c r="AC114" i="466"/>
  <c r="N113" i="455"/>
  <c r="O113" i="455" s="1"/>
  <c r="AB113" i="455"/>
  <c r="L113" i="455"/>
  <c r="M113" i="455" s="1"/>
  <c r="AA114" i="455"/>
  <c r="AC113" i="455"/>
  <c r="N114" i="457"/>
  <c r="O114" i="457" s="1"/>
  <c r="AB114" i="457"/>
  <c r="L114" i="457"/>
  <c r="M114" i="457" s="1"/>
  <c r="AA115" i="457"/>
  <c r="AC114" i="457"/>
  <c r="L115" i="465"/>
  <c r="M115" i="465" s="1"/>
  <c r="AB115" i="465"/>
  <c r="N115" i="465"/>
  <c r="O115" i="465" s="1"/>
  <c r="AA116" i="465"/>
  <c r="AC115" i="465"/>
  <c r="N113" i="462"/>
  <c r="O113" i="462" s="1"/>
  <c r="AB113" i="462"/>
  <c r="L113" i="462"/>
  <c r="M113" i="462" s="1"/>
  <c r="AA114" i="462"/>
  <c r="AC113" i="462"/>
  <c r="T111" i="464"/>
  <c r="U110" i="464"/>
  <c r="W110" i="464"/>
  <c r="T111" i="454"/>
  <c r="U110" i="454"/>
  <c r="W110" i="454"/>
  <c r="N114" i="452"/>
  <c r="O114" i="452" s="1"/>
  <c r="AB114" i="452"/>
  <c r="L114" i="452"/>
  <c r="M114" i="452" s="1"/>
  <c r="AA115" i="452"/>
  <c r="AC114" i="452"/>
  <c r="T113" i="468"/>
  <c r="U112" i="468"/>
  <c r="W112" i="468"/>
  <c r="N115" i="460"/>
  <c r="O115" i="460" s="1"/>
  <c r="AB115" i="460"/>
  <c r="L115" i="460"/>
  <c r="M115" i="460" s="1"/>
  <c r="AA116" i="460"/>
  <c r="AC115" i="460"/>
  <c r="U111" i="453"/>
  <c r="T112" i="453"/>
  <c r="W111" i="453"/>
  <c r="U110" i="469"/>
  <c r="T111" i="469"/>
  <c r="W110" i="469"/>
  <c r="AB113" i="456"/>
  <c r="L113" i="456"/>
  <c r="M113" i="456" s="1"/>
  <c r="N113" i="456"/>
  <c r="O113" i="456" s="1"/>
  <c r="AA114" i="456"/>
  <c r="AC113" i="456"/>
  <c r="AB113" i="461"/>
  <c r="L113" i="461"/>
  <c r="M113" i="461" s="1"/>
  <c r="N113" i="461"/>
  <c r="O113" i="461" s="1"/>
  <c r="AA114" i="461"/>
  <c r="AC113" i="461"/>
  <c r="T112" i="458"/>
  <c r="U111" i="458"/>
  <c r="W111" i="458"/>
  <c r="N114" i="450"/>
  <c r="O114" i="450" s="1"/>
  <c r="AB114" i="450"/>
  <c r="L114" i="450"/>
  <c r="M114" i="450" s="1"/>
  <c r="AA115" i="450"/>
  <c r="AC114" i="450"/>
  <c r="AB114" i="451"/>
  <c r="L114" i="451"/>
  <c r="M114" i="451" s="1"/>
  <c r="N114" i="451"/>
  <c r="O114" i="451" s="1"/>
  <c r="AA115" i="451"/>
  <c r="AC114" i="451"/>
  <c r="L114" i="445"/>
  <c r="M114" i="445" s="1"/>
  <c r="N114" i="445"/>
  <c r="O114" i="445" s="1"/>
  <c r="AB114" i="445"/>
  <c r="AA115" i="445"/>
  <c r="AC114" i="445"/>
  <c r="T111" i="449"/>
  <c r="U110" i="449"/>
  <c r="W110" i="449"/>
  <c r="AB115" i="446"/>
  <c r="N115" i="446"/>
  <c r="O115" i="446" s="1"/>
  <c r="L115" i="446"/>
  <c r="M115" i="446" s="1"/>
  <c r="AA116" i="446"/>
  <c r="AC115" i="446"/>
  <c r="U111" i="448"/>
  <c r="T112" i="448"/>
  <c r="W111" i="448"/>
  <c r="AB114" i="447"/>
  <c r="L114" i="447"/>
  <c r="M114" i="447" s="1"/>
  <c r="N114" i="447"/>
  <c r="O114" i="447" s="1"/>
  <c r="AA115" i="447"/>
  <c r="AC114" i="447"/>
  <c r="AB114" i="441"/>
  <c r="L114" i="441"/>
  <c r="M114" i="441" s="1"/>
  <c r="N114" i="441"/>
  <c r="O114" i="441" s="1"/>
  <c r="AA115" i="441"/>
  <c r="AC114" i="441"/>
  <c r="T114" i="443"/>
  <c r="U113" i="443"/>
  <c r="W113" i="443"/>
  <c r="T112" i="444"/>
  <c r="U111" i="444"/>
  <c r="W111" i="444"/>
  <c r="N114" i="442"/>
  <c r="O114" i="442" s="1"/>
  <c r="AB114" i="442"/>
  <c r="L114" i="442"/>
  <c r="M114" i="442" s="1"/>
  <c r="AA115" i="442"/>
  <c r="AC114" i="442"/>
  <c r="AB114" i="440"/>
  <c r="L114" i="440"/>
  <c r="M114" i="440" s="1"/>
  <c r="N114" i="440"/>
  <c r="O114" i="440" s="1"/>
  <c r="AA115" i="440"/>
  <c r="AC114" i="440"/>
  <c r="U112" i="439"/>
  <c r="T113" i="439"/>
  <c r="W112" i="439"/>
  <c r="T112" i="438"/>
  <c r="U111" i="438"/>
  <c r="W111" i="438"/>
  <c r="AB114" i="437"/>
  <c r="L114" i="437"/>
  <c r="M114" i="437" s="1"/>
  <c r="N114" i="437"/>
  <c r="O114" i="437" s="1"/>
  <c r="AA115" i="437"/>
  <c r="AC114" i="437"/>
  <c r="N113" i="436"/>
  <c r="O113" i="436" s="1"/>
  <c r="AA114" i="436"/>
  <c r="L113" i="436"/>
  <c r="M113" i="436" s="1"/>
  <c r="AB113" i="436"/>
  <c r="AC113" i="436"/>
  <c r="AB114" i="435"/>
  <c r="L114" i="435"/>
  <c r="M114" i="435" s="1"/>
  <c r="N114" i="435"/>
  <c r="O114" i="435" s="1"/>
  <c r="AA115" i="435"/>
  <c r="AC114" i="435"/>
  <c r="AB113" i="432"/>
  <c r="N113" i="432"/>
  <c r="O113" i="432" s="1"/>
  <c r="L113" i="432"/>
  <c r="M113" i="432" s="1"/>
  <c r="AA114" i="432"/>
  <c r="AC113" i="432"/>
  <c r="AB113" i="431"/>
  <c r="L113" i="431"/>
  <c r="M113" i="431" s="1"/>
  <c r="N113" i="431"/>
  <c r="O113" i="431" s="1"/>
  <c r="AA114" i="431"/>
  <c r="AC113" i="431"/>
  <c r="N113" i="430"/>
  <c r="O113" i="430" s="1"/>
  <c r="AB113" i="430"/>
  <c r="L113" i="430"/>
  <c r="M113" i="430" s="1"/>
  <c r="AA114" i="430"/>
  <c r="AC113" i="430"/>
  <c r="T134" i="434"/>
  <c r="U133" i="434"/>
  <c r="W133" i="434"/>
  <c r="U111" i="433"/>
  <c r="T112" i="433"/>
  <c r="W111" i="433"/>
  <c r="U129" i="299"/>
  <c r="T130" i="299"/>
  <c r="W129" i="299"/>
  <c r="N111" i="298"/>
  <c r="O111" i="298" s="1"/>
  <c r="AA112" i="298"/>
  <c r="AB111" i="298"/>
  <c r="AC111" i="298"/>
  <c r="L111" i="298"/>
  <c r="M111" i="298" s="1"/>
  <c r="N111" i="297"/>
  <c r="O111" i="297" s="1"/>
  <c r="AB111" i="297"/>
  <c r="AA112" i="297"/>
  <c r="AC111" i="297"/>
  <c r="L111" i="297"/>
  <c r="M111" i="297" s="1"/>
  <c r="U108" i="59"/>
  <c r="T109" i="59"/>
  <c r="W108" i="59"/>
  <c r="AA107" i="3"/>
  <c r="N106" i="3"/>
  <c r="O106" i="3" s="1"/>
  <c r="AC106" i="3"/>
  <c r="AB106" i="3"/>
  <c r="L106" i="3"/>
  <c r="M106" i="3" s="1"/>
  <c r="X50" i="453"/>
  <c r="X50" i="444"/>
  <c r="X53" i="59"/>
  <c r="AD56" i="462"/>
  <c r="AD55" i="445"/>
  <c r="X50" i="433"/>
  <c r="X49" i="439"/>
  <c r="X50" i="458"/>
  <c r="AD55" i="442"/>
  <c r="X50" i="463"/>
  <c r="AD56" i="436"/>
  <c r="AD54" i="460"/>
  <c r="AD55" i="437"/>
  <c r="X49" i="468"/>
  <c r="AD54" i="465"/>
  <c r="X50" i="448"/>
  <c r="X32" i="299"/>
  <c r="AD56" i="467"/>
  <c r="AD55" i="450"/>
  <c r="X50" i="438"/>
  <c r="AD55" i="452"/>
  <c r="AD63" i="3"/>
  <c r="AD55" i="466"/>
  <c r="AD55" i="451"/>
  <c r="AD56" i="432"/>
  <c r="AD55" i="447"/>
  <c r="AD56" i="456"/>
  <c r="X48" i="443"/>
  <c r="AD58" i="297"/>
  <c r="AD55" i="457"/>
  <c r="AD54" i="446"/>
  <c r="AD56" i="431"/>
  <c r="AD56" i="455"/>
  <c r="X51" i="469"/>
  <c r="X51" i="449"/>
  <c r="AD56" i="430"/>
  <c r="X28" i="434"/>
  <c r="AD56" i="461"/>
  <c r="AD55" i="435"/>
  <c r="X51" i="454"/>
  <c r="X51" i="464"/>
  <c r="AD55" i="441"/>
  <c r="AD58" i="298"/>
  <c r="AD55" i="440"/>
  <c r="N114" i="467" l="1"/>
  <c r="O114" i="467" s="1"/>
  <c r="AC114" i="467"/>
  <c r="L114" i="467"/>
  <c r="M114" i="467" s="1"/>
  <c r="AA115" i="467"/>
  <c r="AB114" i="467"/>
  <c r="U112" i="463"/>
  <c r="T113" i="463"/>
  <c r="W112" i="463"/>
  <c r="U113" i="468"/>
  <c r="T114" i="468"/>
  <c r="W113" i="468"/>
  <c r="U111" i="464"/>
  <c r="T112" i="464"/>
  <c r="W111" i="464"/>
  <c r="AB115" i="466"/>
  <c r="L115" i="466"/>
  <c r="M115" i="466" s="1"/>
  <c r="N115" i="466"/>
  <c r="O115" i="466" s="1"/>
  <c r="AA116" i="466"/>
  <c r="AC115" i="466"/>
  <c r="T113" i="458"/>
  <c r="U112" i="458"/>
  <c r="W112" i="458"/>
  <c r="U111" i="469"/>
  <c r="T112" i="469"/>
  <c r="W111" i="469"/>
  <c r="AB115" i="457"/>
  <c r="L115" i="457"/>
  <c r="M115" i="457" s="1"/>
  <c r="N115" i="457"/>
  <c r="O115" i="457" s="1"/>
  <c r="AA116" i="457"/>
  <c r="AC115" i="457"/>
  <c r="AB115" i="451"/>
  <c r="L115" i="451"/>
  <c r="M115" i="451" s="1"/>
  <c r="N115" i="451"/>
  <c r="O115" i="451" s="1"/>
  <c r="AA116" i="451"/>
  <c r="AC115" i="451"/>
  <c r="N115" i="450"/>
  <c r="O115" i="450" s="1"/>
  <c r="AB115" i="450"/>
  <c r="L115" i="450"/>
  <c r="M115" i="450" s="1"/>
  <c r="AA116" i="450"/>
  <c r="AC115" i="450"/>
  <c r="N114" i="461"/>
  <c r="O114" i="461" s="1"/>
  <c r="AB114" i="461"/>
  <c r="L114" i="461"/>
  <c r="M114" i="461" s="1"/>
  <c r="AA115" i="461"/>
  <c r="AC114" i="461"/>
  <c r="AB116" i="460"/>
  <c r="L116" i="460"/>
  <c r="M116" i="460" s="1"/>
  <c r="N116" i="460"/>
  <c r="O116" i="460" s="1"/>
  <c r="AA117" i="460"/>
  <c r="AC116" i="460"/>
  <c r="N115" i="452"/>
  <c r="O115" i="452" s="1"/>
  <c r="AB115" i="452"/>
  <c r="L115" i="452"/>
  <c r="M115" i="452" s="1"/>
  <c r="AA116" i="452"/>
  <c r="AC115" i="452"/>
  <c r="N114" i="462"/>
  <c r="O114" i="462" s="1"/>
  <c r="AB114" i="462"/>
  <c r="L114" i="462"/>
  <c r="M114" i="462" s="1"/>
  <c r="AA115" i="462"/>
  <c r="AC114" i="462"/>
  <c r="AB114" i="456"/>
  <c r="L114" i="456"/>
  <c r="M114" i="456" s="1"/>
  <c r="N114" i="456"/>
  <c r="O114" i="456" s="1"/>
  <c r="AA115" i="456"/>
  <c r="AC114" i="456"/>
  <c r="U112" i="453"/>
  <c r="T113" i="453"/>
  <c r="W112" i="453"/>
  <c r="L116" i="465"/>
  <c r="M116" i="465" s="1"/>
  <c r="N116" i="465"/>
  <c r="O116" i="465" s="1"/>
  <c r="AB116" i="465"/>
  <c r="AA117" i="465"/>
  <c r="AC116" i="465"/>
  <c r="U111" i="454"/>
  <c r="T112" i="454"/>
  <c r="W111" i="454"/>
  <c r="N114" i="455"/>
  <c r="O114" i="455" s="1"/>
  <c r="AB114" i="455"/>
  <c r="L114" i="455"/>
  <c r="M114" i="455" s="1"/>
  <c r="AA115" i="455"/>
  <c r="AC114" i="455"/>
  <c r="AB115" i="447"/>
  <c r="L115" i="447"/>
  <c r="M115" i="447" s="1"/>
  <c r="N115" i="447"/>
  <c r="O115" i="447" s="1"/>
  <c r="AA116" i="447"/>
  <c r="AC115" i="447"/>
  <c r="AB116" i="446"/>
  <c r="N116" i="446"/>
  <c r="O116" i="446" s="1"/>
  <c r="L116" i="446"/>
  <c r="M116" i="446" s="1"/>
  <c r="AA117" i="446"/>
  <c r="AC116" i="446"/>
  <c r="AB115" i="445"/>
  <c r="L115" i="445"/>
  <c r="M115" i="445" s="1"/>
  <c r="N115" i="445"/>
  <c r="O115" i="445" s="1"/>
  <c r="AA116" i="445"/>
  <c r="AC115" i="445"/>
  <c r="U111" i="449"/>
  <c r="T112" i="449"/>
  <c r="W111" i="449"/>
  <c r="T113" i="448"/>
  <c r="U112" i="448"/>
  <c r="W112" i="448"/>
  <c r="AB115" i="440"/>
  <c r="L115" i="440"/>
  <c r="M115" i="440" s="1"/>
  <c r="N115" i="440"/>
  <c r="O115" i="440" s="1"/>
  <c r="AC115" i="440"/>
  <c r="AA116" i="440"/>
  <c r="AB115" i="441"/>
  <c r="L115" i="441"/>
  <c r="M115" i="441" s="1"/>
  <c r="N115" i="441"/>
  <c r="O115" i="441" s="1"/>
  <c r="AA116" i="441"/>
  <c r="AC115" i="441"/>
  <c r="N115" i="442"/>
  <c r="O115" i="442" s="1"/>
  <c r="AB115" i="442"/>
  <c r="L115" i="442"/>
  <c r="M115" i="442" s="1"/>
  <c r="AA116" i="442"/>
  <c r="AC115" i="442"/>
  <c r="U114" i="443"/>
  <c r="T115" i="443"/>
  <c r="W114" i="443"/>
  <c r="U112" i="444"/>
  <c r="T113" i="444"/>
  <c r="W112" i="444"/>
  <c r="AB115" i="437"/>
  <c r="L115" i="437"/>
  <c r="M115" i="437" s="1"/>
  <c r="N115" i="437"/>
  <c r="O115" i="437" s="1"/>
  <c r="AA116" i="437"/>
  <c r="AC115" i="437"/>
  <c r="T114" i="439"/>
  <c r="U113" i="439"/>
  <c r="W113" i="439"/>
  <c r="N114" i="436"/>
  <c r="O114" i="436" s="1"/>
  <c r="AA115" i="436"/>
  <c r="L114" i="436"/>
  <c r="M114" i="436" s="1"/>
  <c r="AB114" i="436"/>
  <c r="AC114" i="436"/>
  <c r="AB115" i="435"/>
  <c r="L115" i="435"/>
  <c r="M115" i="435" s="1"/>
  <c r="N115" i="435"/>
  <c r="O115" i="435" s="1"/>
  <c r="AA116" i="435"/>
  <c r="AC115" i="435"/>
  <c r="T113" i="438"/>
  <c r="U112" i="438"/>
  <c r="W112" i="438"/>
  <c r="U112" i="433"/>
  <c r="T113" i="433"/>
  <c r="W112" i="433"/>
  <c r="T135" i="434"/>
  <c r="U134" i="434"/>
  <c r="W134" i="434"/>
  <c r="AB114" i="432"/>
  <c r="N114" i="432"/>
  <c r="O114" i="432" s="1"/>
  <c r="L114" i="432"/>
  <c r="M114" i="432" s="1"/>
  <c r="AA115" i="432"/>
  <c r="AC114" i="432"/>
  <c r="AB114" i="430"/>
  <c r="L114" i="430"/>
  <c r="M114" i="430" s="1"/>
  <c r="N114" i="430"/>
  <c r="O114" i="430" s="1"/>
  <c r="AA115" i="430"/>
  <c r="AC114" i="430"/>
  <c r="AB114" i="431"/>
  <c r="L114" i="431"/>
  <c r="M114" i="431" s="1"/>
  <c r="N114" i="431"/>
  <c r="O114" i="431" s="1"/>
  <c r="AA115" i="431"/>
  <c r="AC114" i="431"/>
  <c r="T131" i="299"/>
  <c r="U130" i="299"/>
  <c r="W130" i="299"/>
  <c r="N112" i="298"/>
  <c r="O112" i="298" s="1"/>
  <c r="L112" i="298"/>
  <c r="M112" i="298" s="1"/>
  <c r="AA113" i="298"/>
  <c r="AB112" i="298"/>
  <c r="AC112" i="298"/>
  <c r="N112" i="297"/>
  <c r="O112" i="297" s="1"/>
  <c r="AB112" i="297"/>
  <c r="L112" i="297"/>
  <c r="M112" i="297" s="1"/>
  <c r="AA113" i="297"/>
  <c r="AC112" i="297"/>
  <c r="T110" i="59"/>
  <c r="U109" i="59"/>
  <c r="W109" i="59"/>
  <c r="AA108" i="3"/>
  <c r="N107" i="3"/>
  <c r="O107" i="3" s="1"/>
  <c r="AC107" i="3"/>
  <c r="AB107" i="3"/>
  <c r="L107" i="3"/>
  <c r="M107" i="3" s="1"/>
  <c r="AD55" i="461"/>
  <c r="X47" i="443"/>
  <c r="AD57" i="297"/>
  <c r="AD54" i="441"/>
  <c r="AD55" i="456"/>
  <c r="AD54" i="442"/>
  <c r="AD54" i="452"/>
  <c r="AD54" i="451"/>
  <c r="X49" i="448"/>
  <c r="X49" i="433"/>
  <c r="AD54" i="437"/>
  <c r="X49" i="458"/>
  <c r="AD55" i="436"/>
  <c r="X31" i="299"/>
  <c r="AD55" i="432"/>
  <c r="AD54" i="457"/>
  <c r="X49" i="438"/>
  <c r="AD54" i="445"/>
  <c r="X49" i="453"/>
  <c r="X49" i="444"/>
  <c r="AD57" i="298"/>
  <c r="X52" i="59"/>
  <c r="X48" i="468"/>
  <c r="AD55" i="455"/>
  <c r="AD55" i="431"/>
  <c r="X50" i="469"/>
  <c r="AD54" i="466"/>
  <c r="AD54" i="447"/>
  <c r="X27" i="434"/>
  <c r="X48" i="439"/>
  <c r="AD53" i="465"/>
  <c r="AD54" i="440"/>
  <c r="X49" i="463"/>
  <c r="AD54" i="450"/>
  <c r="AD53" i="446"/>
  <c r="AD55" i="430"/>
  <c r="AD53" i="460"/>
  <c r="AD55" i="462"/>
  <c r="X50" i="449"/>
  <c r="AD62" i="3"/>
  <c r="AD55" i="467"/>
  <c r="X50" i="464"/>
  <c r="AD54" i="435"/>
  <c r="X50" i="454"/>
  <c r="AA116" i="467" l="1"/>
  <c r="L115" i="467"/>
  <c r="M115" i="467" s="1"/>
  <c r="AB115" i="467"/>
  <c r="N115" i="467"/>
  <c r="O115" i="467" s="1"/>
  <c r="AC115" i="467"/>
  <c r="W113" i="463"/>
  <c r="T114" i="463"/>
  <c r="U113" i="463"/>
  <c r="AB116" i="451"/>
  <c r="L116" i="451"/>
  <c r="M116" i="451" s="1"/>
  <c r="N116" i="451"/>
  <c r="O116" i="451" s="1"/>
  <c r="AA117" i="451"/>
  <c r="AC116" i="451"/>
  <c r="N115" i="455"/>
  <c r="O115" i="455" s="1"/>
  <c r="AB115" i="455"/>
  <c r="L115" i="455"/>
  <c r="M115" i="455" s="1"/>
  <c r="AA116" i="455"/>
  <c r="AC115" i="455"/>
  <c r="T114" i="458"/>
  <c r="U113" i="458"/>
  <c r="W113" i="458"/>
  <c r="N116" i="452"/>
  <c r="O116" i="452" s="1"/>
  <c r="AB116" i="452"/>
  <c r="L116" i="452"/>
  <c r="M116" i="452" s="1"/>
  <c r="AA117" i="452"/>
  <c r="AC116" i="452"/>
  <c r="N116" i="466"/>
  <c r="O116" i="466" s="1"/>
  <c r="L116" i="466"/>
  <c r="M116" i="466" s="1"/>
  <c r="AB116" i="466"/>
  <c r="AA117" i="466"/>
  <c r="AC116" i="466"/>
  <c r="U114" i="468"/>
  <c r="T115" i="468"/>
  <c r="W114" i="468"/>
  <c r="N117" i="460"/>
  <c r="O117" i="460" s="1"/>
  <c r="AB117" i="460"/>
  <c r="L117" i="460"/>
  <c r="M117" i="460" s="1"/>
  <c r="AA118" i="460"/>
  <c r="AC117" i="460"/>
  <c r="N116" i="457"/>
  <c r="O116" i="457" s="1"/>
  <c r="AB116" i="457"/>
  <c r="L116" i="457"/>
  <c r="M116" i="457" s="1"/>
  <c r="AA117" i="457"/>
  <c r="AC116" i="457"/>
  <c r="U112" i="454"/>
  <c r="T113" i="454"/>
  <c r="W112" i="454"/>
  <c r="L117" i="465"/>
  <c r="M117" i="465" s="1"/>
  <c r="N117" i="465"/>
  <c r="O117" i="465" s="1"/>
  <c r="AB117" i="465"/>
  <c r="AA118" i="465"/>
  <c r="AC117" i="465"/>
  <c r="AB115" i="456"/>
  <c r="L115" i="456"/>
  <c r="M115" i="456" s="1"/>
  <c r="N115" i="456"/>
  <c r="O115" i="456" s="1"/>
  <c r="AA116" i="456"/>
  <c r="AC115" i="456"/>
  <c r="L115" i="461"/>
  <c r="M115" i="461" s="1"/>
  <c r="AB115" i="461"/>
  <c r="N115" i="461"/>
  <c r="O115" i="461" s="1"/>
  <c r="AA116" i="461"/>
  <c r="AC115" i="461"/>
  <c r="T113" i="469"/>
  <c r="U112" i="469"/>
  <c r="W112" i="469"/>
  <c r="T114" i="453"/>
  <c r="U113" i="453"/>
  <c r="W113" i="453"/>
  <c r="N115" i="462"/>
  <c r="O115" i="462" s="1"/>
  <c r="AB115" i="462"/>
  <c r="L115" i="462"/>
  <c r="M115" i="462" s="1"/>
  <c r="AA116" i="462"/>
  <c r="AC115" i="462"/>
  <c r="N116" i="450"/>
  <c r="O116" i="450" s="1"/>
  <c r="AB116" i="450"/>
  <c r="L116" i="450"/>
  <c r="M116" i="450" s="1"/>
  <c r="AA117" i="450"/>
  <c r="AC116" i="450"/>
  <c r="U112" i="464"/>
  <c r="T113" i="464"/>
  <c r="W112" i="464"/>
  <c r="AB116" i="447"/>
  <c r="L116" i="447"/>
  <c r="M116" i="447" s="1"/>
  <c r="N116" i="447"/>
  <c r="O116" i="447" s="1"/>
  <c r="AA117" i="447"/>
  <c r="AC116" i="447"/>
  <c r="AB116" i="445"/>
  <c r="N116" i="445"/>
  <c r="O116" i="445" s="1"/>
  <c r="L116" i="445"/>
  <c r="M116" i="445" s="1"/>
  <c r="AA117" i="445"/>
  <c r="AC116" i="445"/>
  <c r="U113" i="448"/>
  <c r="T114" i="448"/>
  <c r="W113" i="448"/>
  <c r="U112" i="449"/>
  <c r="T113" i="449"/>
  <c r="W112" i="449"/>
  <c r="AB117" i="446"/>
  <c r="N117" i="446"/>
  <c r="O117" i="446" s="1"/>
  <c r="L117" i="446"/>
  <c r="M117" i="446" s="1"/>
  <c r="AA118" i="446"/>
  <c r="AC117" i="446"/>
  <c r="U113" i="444"/>
  <c r="T114" i="444"/>
  <c r="W113" i="444"/>
  <c r="N116" i="442"/>
  <c r="O116" i="442" s="1"/>
  <c r="AB116" i="442"/>
  <c r="L116" i="442"/>
  <c r="M116" i="442" s="1"/>
  <c r="AA117" i="442"/>
  <c r="AC116" i="442"/>
  <c r="U115" i="443"/>
  <c r="T116" i="443"/>
  <c r="W115" i="443"/>
  <c r="AB116" i="441"/>
  <c r="L116" i="441"/>
  <c r="M116" i="441" s="1"/>
  <c r="N116" i="441"/>
  <c r="O116" i="441" s="1"/>
  <c r="AA117" i="441"/>
  <c r="AC116" i="441"/>
  <c r="AB116" i="440"/>
  <c r="L116" i="440"/>
  <c r="M116" i="440" s="1"/>
  <c r="N116" i="440"/>
  <c r="O116" i="440" s="1"/>
  <c r="AA117" i="440"/>
  <c r="AC116" i="440"/>
  <c r="AB116" i="437"/>
  <c r="L116" i="437"/>
  <c r="M116" i="437" s="1"/>
  <c r="N116" i="437"/>
  <c r="O116" i="437" s="1"/>
  <c r="AA117" i="437"/>
  <c r="AC116" i="437"/>
  <c r="U113" i="438"/>
  <c r="T114" i="438"/>
  <c r="W113" i="438"/>
  <c r="N115" i="436"/>
  <c r="O115" i="436" s="1"/>
  <c r="AB115" i="436"/>
  <c r="L115" i="436"/>
  <c r="M115" i="436" s="1"/>
  <c r="AA116" i="436"/>
  <c r="AC115" i="436"/>
  <c r="T115" i="439"/>
  <c r="U114" i="439"/>
  <c r="W114" i="439"/>
  <c r="AB116" i="435"/>
  <c r="L116" i="435"/>
  <c r="M116" i="435" s="1"/>
  <c r="N116" i="435"/>
  <c r="O116" i="435" s="1"/>
  <c r="AA117" i="435"/>
  <c r="AC116" i="435"/>
  <c r="AB115" i="431"/>
  <c r="L115" i="431"/>
  <c r="M115" i="431" s="1"/>
  <c r="N115" i="431"/>
  <c r="O115" i="431" s="1"/>
  <c r="AA116" i="431"/>
  <c r="AC115" i="431"/>
  <c r="U135" i="434"/>
  <c r="T136" i="434"/>
  <c r="W135" i="434"/>
  <c r="N115" i="430"/>
  <c r="O115" i="430" s="1"/>
  <c r="AB115" i="430"/>
  <c r="L115" i="430"/>
  <c r="M115" i="430" s="1"/>
  <c r="AA116" i="430"/>
  <c r="AC115" i="430"/>
  <c r="AB115" i="432"/>
  <c r="N115" i="432"/>
  <c r="O115" i="432" s="1"/>
  <c r="L115" i="432"/>
  <c r="M115" i="432" s="1"/>
  <c r="AA116" i="432"/>
  <c r="AC115" i="432"/>
  <c r="T114" i="433"/>
  <c r="U113" i="433"/>
  <c r="W113" i="433"/>
  <c r="T132" i="299"/>
  <c r="U131" i="299"/>
  <c r="W131" i="299"/>
  <c r="N113" i="298"/>
  <c r="O113" i="298" s="1"/>
  <c r="AA114" i="298"/>
  <c r="AB113" i="298"/>
  <c r="AC113" i="298"/>
  <c r="L113" i="298"/>
  <c r="M113" i="298" s="1"/>
  <c r="N113" i="297"/>
  <c r="O113" i="297" s="1"/>
  <c r="AB113" i="297"/>
  <c r="AA114" i="297"/>
  <c r="AC113" i="297"/>
  <c r="L113" i="297"/>
  <c r="M113" i="297" s="1"/>
  <c r="T111" i="59"/>
  <c r="U110" i="59"/>
  <c r="W110" i="59"/>
  <c r="AA109" i="3"/>
  <c r="L108" i="3"/>
  <c r="M108" i="3" s="1"/>
  <c r="N108" i="3"/>
  <c r="O108" i="3" s="1"/>
  <c r="AC108" i="3"/>
  <c r="AB108" i="3"/>
  <c r="AD53" i="466"/>
  <c r="X46" i="443"/>
  <c r="AD56" i="298"/>
  <c r="X48" i="458"/>
  <c r="AD53" i="447"/>
  <c r="AD54" i="430"/>
  <c r="X48" i="444"/>
  <c r="AD54" i="462"/>
  <c r="AD53" i="440"/>
  <c r="AD56" i="297"/>
  <c r="AD53" i="437"/>
  <c r="AD53" i="451"/>
  <c r="X47" i="468"/>
  <c r="AD53" i="442"/>
  <c r="AD54" i="467"/>
  <c r="X48" i="438"/>
  <c r="X48" i="453"/>
  <c r="X26" i="434"/>
  <c r="AD53" i="435"/>
  <c r="AD54" i="456"/>
  <c r="X48" i="433"/>
  <c r="AD53" i="457"/>
  <c r="AD54" i="436"/>
  <c r="X49" i="469"/>
  <c r="AD54" i="455"/>
  <c r="AD53" i="445"/>
  <c r="X51" i="59"/>
  <c r="AD54" i="432"/>
  <c r="X49" i="454"/>
  <c r="AD53" i="441"/>
  <c r="X48" i="463"/>
  <c r="X30" i="299"/>
  <c r="AD54" i="461"/>
  <c r="AD54" i="431"/>
  <c r="AD52" i="460"/>
  <c r="AD61" i="3"/>
  <c r="AD53" i="452"/>
  <c r="AD53" i="450"/>
  <c r="X49" i="449"/>
  <c r="X47" i="439"/>
  <c r="AD52" i="465"/>
  <c r="X49" i="464"/>
  <c r="X48" i="448"/>
  <c r="AD52" i="446"/>
  <c r="L116" i="467" l="1"/>
  <c r="M116" i="467" s="1"/>
  <c r="N116" i="467"/>
  <c r="O116" i="467" s="1"/>
  <c r="AC116" i="467"/>
  <c r="AA117" i="467"/>
  <c r="AB116" i="467"/>
  <c r="U114" i="463"/>
  <c r="W114" i="463"/>
  <c r="T115" i="463"/>
  <c r="N117" i="450"/>
  <c r="O117" i="450" s="1"/>
  <c r="AB117" i="450"/>
  <c r="L117" i="450"/>
  <c r="M117" i="450" s="1"/>
  <c r="AA118" i="450"/>
  <c r="AC117" i="450"/>
  <c r="AB117" i="466"/>
  <c r="L117" i="466"/>
  <c r="M117" i="466" s="1"/>
  <c r="N117" i="466"/>
  <c r="O117" i="466" s="1"/>
  <c r="AA118" i="466"/>
  <c r="AC117" i="466"/>
  <c r="AB116" i="456"/>
  <c r="L116" i="456"/>
  <c r="M116" i="456" s="1"/>
  <c r="N116" i="456"/>
  <c r="O116" i="456" s="1"/>
  <c r="AA117" i="456"/>
  <c r="AC116" i="456"/>
  <c r="AB117" i="451"/>
  <c r="L117" i="451"/>
  <c r="M117" i="451" s="1"/>
  <c r="N117" i="451"/>
  <c r="O117" i="451" s="1"/>
  <c r="AA118" i="451"/>
  <c r="AC117" i="451"/>
  <c r="T115" i="453"/>
  <c r="U114" i="453"/>
  <c r="W114" i="453"/>
  <c r="U113" i="469"/>
  <c r="T114" i="469"/>
  <c r="W113" i="469"/>
  <c r="L118" i="465"/>
  <c r="M118" i="465" s="1"/>
  <c r="AB118" i="465"/>
  <c r="N118" i="465"/>
  <c r="O118" i="465" s="1"/>
  <c r="AA119" i="465"/>
  <c r="AC118" i="465"/>
  <c r="L117" i="457"/>
  <c r="M117" i="457" s="1"/>
  <c r="AB117" i="457"/>
  <c r="N117" i="457"/>
  <c r="O117" i="457" s="1"/>
  <c r="AA118" i="457"/>
  <c r="AC117" i="457"/>
  <c r="U114" i="458"/>
  <c r="T115" i="458"/>
  <c r="W114" i="458"/>
  <c r="U113" i="454"/>
  <c r="T114" i="454"/>
  <c r="W113" i="454"/>
  <c r="L118" i="460"/>
  <c r="M118" i="460" s="1"/>
  <c r="AB118" i="460"/>
  <c r="N118" i="460"/>
  <c r="O118" i="460" s="1"/>
  <c r="AA119" i="460"/>
  <c r="AC118" i="460"/>
  <c r="U113" i="464"/>
  <c r="T114" i="464"/>
  <c r="W113" i="464"/>
  <c r="N116" i="462"/>
  <c r="O116" i="462" s="1"/>
  <c r="AB116" i="462"/>
  <c r="L116" i="462"/>
  <c r="M116" i="462" s="1"/>
  <c r="AA117" i="462"/>
  <c r="AC116" i="462"/>
  <c r="N116" i="461"/>
  <c r="O116" i="461" s="1"/>
  <c r="AB116" i="461"/>
  <c r="L116" i="461"/>
  <c r="M116" i="461" s="1"/>
  <c r="AA117" i="461"/>
  <c r="AC116" i="461"/>
  <c r="T116" i="468"/>
  <c r="U115" i="468"/>
  <c r="W115" i="468"/>
  <c r="N117" i="452"/>
  <c r="O117" i="452" s="1"/>
  <c r="AB117" i="452"/>
  <c r="L117" i="452"/>
  <c r="M117" i="452" s="1"/>
  <c r="AA118" i="452"/>
  <c r="AC117" i="452"/>
  <c r="N116" i="455"/>
  <c r="O116" i="455" s="1"/>
  <c r="AB116" i="455"/>
  <c r="L116" i="455"/>
  <c r="M116" i="455" s="1"/>
  <c r="AA117" i="455"/>
  <c r="AC116" i="455"/>
  <c r="AB118" i="446"/>
  <c r="N118" i="446"/>
  <c r="O118" i="446" s="1"/>
  <c r="L118" i="446"/>
  <c r="M118" i="446" s="1"/>
  <c r="AA119" i="446"/>
  <c r="AC118" i="446"/>
  <c r="U114" i="448"/>
  <c r="T115" i="448"/>
  <c r="W114" i="448"/>
  <c r="AB117" i="447"/>
  <c r="L117" i="447"/>
  <c r="M117" i="447" s="1"/>
  <c r="N117" i="447"/>
  <c r="O117" i="447" s="1"/>
  <c r="AA118" i="447"/>
  <c r="AC117" i="447"/>
  <c r="T114" i="449"/>
  <c r="U113" i="449"/>
  <c r="W113" i="449"/>
  <c r="N117" i="445"/>
  <c r="O117" i="445" s="1"/>
  <c r="AB117" i="445"/>
  <c r="L117" i="445"/>
  <c r="M117" i="445" s="1"/>
  <c r="AA118" i="445"/>
  <c r="AC117" i="445"/>
  <c r="AB117" i="440"/>
  <c r="L117" i="440"/>
  <c r="M117" i="440" s="1"/>
  <c r="N117" i="440"/>
  <c r="O117" i="440" s="1"/>
  <c r="AA118" i="440"/>
  <c r="AC117" i="440"/>
  <c r="AB117" i="441"/>
  <c r="L117" i="441"/>
  <c r="M117" i="441" s="1"/>
  <c r="N117" i="441"/>
  <c r="O117" i="441" s="1"/>
  <c r="AA118" i="441"/>
  <c r="AC117" i="441"/>
  <c r="N117" i="442"/>
  <c r="O117" i="442" s="1"/>
  <c r="AB117" i="442"/>
  <c r="L117" i="442"/>
  <c r="M117" i="442" s="1"/>
  <c r="AA118" i="442"/>
  <c r="AC117" i="442"/>
  <c r="T117" i="443"/>
  <c r="U116" i="443"/>
  <c r="W116" i="443"/>
  <c r="T115" i="444"/>
  <c r="U114" i="444"/>
  <c r="W114" i="444"/>
  <c r="AB117" i="435"/>
  <c r="L117" i="435"/>
  <c r="M117" i="435" s="1"/>
  <c r="N117" i="435"/>
  <c r="O117" i="435" s="1"/>
  <c r="AA118" i="435"/>
  <c r="AC117" i="435"/>
  <c r="N116" i="436"/>
  <c r="O116" i="436" s="1"/>
  <c r="AA117" i="436"/>
  <c r="L116" i="436"/>
  <c r="M116" i="436" s="1"/>
  <c r="AB116" i="436"/>
  <c r="AC116" i="436"/>
  <c r="AB117" i="437"/>
  <c r="L117" i="437"/>
  <c r="M117" i="437" s="1"/>
  <c r="N117" i="437"/>
  <c r="O117" i="437" s="1"/>
  <c r="AA118" i="437"/>
  <c r="AC117" i="437"/>
  <c r="U114" i="438"/>
  <c r="T115" i="438"/>
  <c r="W114" i="438"/>
  <c r="U115" i="439"/>
  <c r="T116" i="439"/>
  <c r="W115" i="439"/>
  <c r="AB116" i="431"/>
  <c r="L116" i="431"/>
  <c r="M116" i="431" s="1"/>
  <c r="N116" i="431"/>
  <c r="O116" i="431" s="1"/>
  <c r="AA117" i="431"/>
  <c r="AC116" i="431"/>
  <c r="U114" i="433"/>
  <c r="T115" i="433"/>
  <c r="W114" i="433"/>
  <c r="U136" i="434"/>
  <c r="T137" i="434"/>
  <c r="W136" i="434"/>
  <c r="L116" i="430"/>
  <c r="M116" i="430" s="1"/>
  <c r="AB116" i="430"/>
  <c r="N116" i="430"/>
  <c r="O116" i="430" s="1"/>
  <c r="AA117" i="430"/>
  <c r="AC116" i="430"/>
  <c r="AB116" i="432"/>
  <c r="N116" i="432"/>
  <c r="O116" i="432" s="1"/>
  <c r="L116" i="432"/>
  <c r="M116" i="432" s="1"/>
  <c r="AA117" i="432"/>
  <c r="AC116" i="432"/>
  <c r="U132" i="299"/>
  <c r="T133" i="299"/>
  <c r="W132" i="299"/>
  <c r="N114" i="298"/>
  <c r="O114" i="298" s="1"/>
  <c r="L114" i="298"/>
  <c r="M114" i="298" s="1"/>
  <c r="AA115" i="298"/>
  <c r="AB114" i="298"/>
  <c r="AC114" i="298"/>
  <c r="N114" i="297"/>
  <c r="O114" i="297" s="1"/>
  <c r="AB114" i="297"/>
  <c r="AA115" i="297"/>
  <c r="AC114" i="297"/>
  <c r="L114" i="297"/>
  <c r="M114" i="297" s="1"/>
  <c r="T112" i="59"/>
  <c r="U111" i="59"/>
  <c r="W111" i="59"/>
  <c r="AA110" i="3"/>
  <c r="N109" i="3"/>
  <c r="O109" i="3" s="1"/>
  <c r="AC109" i="3"/>
  <c r="AB109" i="3"/>
  <c r="L109" i="3"/>
  <c r="M109" i="3" s="1"/>
  <c r="X48" i="464"/>
  <c r="AD52" i="441"/>
  <c r="X29" i="299"/>
  <c r="AD52" i="445"/>
  <c r="X47" i="453"/>
  <c r="X48" i="449"/>
  <c r="AD55" i="298"/>
  <c r="AD53" i="467"/>
  <c r="AD53" i="462"/>
  <c r="AD53" i="436"/>
  <c r="X46" i="468"/>
  <c r="X47" i="458"/>
  <c r="AD52" i="437"/>
  <c r="AD60" i="3"/>
  <c r="AD52" i="435"/>
  <c r="AD52" i="466"/>
  <c r="X45" i="443"/>
  <c r="X48" i="454"/>
  <c r="AD53" i="461"/>
  <c r="AD52" i="447"/>
  <c r="X25" i="434"/>
  <c r="X47" i="438"/>
  <c r="AD52" i="450"/>
  <c r="AD53" i="455"/>
  <c r="AD53" i="431"/>
  <c r="X47" i="463"/>
  <c r="AD55" i="297"/>
  <c r="AD51" i="460"/>
  <c r="X46" i="439"/>
  <c r="X47" i="444"/>
  <c r="X48" i="469"/>
  <c r="AD52" i="440"/>
  <c r="X50" i="59"/>
  <c r="AD53" i="456"/>
  <c r="X47" i="448"/>
  <c r="AD53" i="430"/>
  <c r="AD51" i="465"/>
  <c r="AD52" i="457"/>
  <c r="AD51" i="446"/>
  <c r="AD53" i="432"/>
  <c r="X47" i="433"/>
  <c r="AD52" i="451"/>
  <c r="AD52" i="442"/>
  <c r="AD52" i="452"/>
  <c r="L117" i="467" l="1"/>
  <c r="M117" i="467" s="1"/>
  <c r="N117" i="467"/>
  <c r="O117" i="467" s="1"/>
  <c r="AC117" i="467"/>
  <c r="AA118" i="467"/>
  <c r="AB117" i="467"/>
  <c r="U115" i="463"/>
  <c r="T116" i="463"/>
  <c r="W115" i="463"/>
  <c r="T115" i="464"/>
  <c r="U114" i="464"/>
  <c r="W114" i="464"/>
  <c r="U114" i="469"/>
  <c r="T115" i="469"/>
  <c r="W114" i="469"/>
  <c r="AB117" i="456"/>
  <c r="L117" i="456"/>
  <c r="M117" i="456" s="1"/>
  <c r="N117" i="456"/>
  <c r="O117" i="456" s="1"/>
  <c r="AA118" i="456"/>
  <c r="AC117" i="456"/>
  <c r="N118" i="452"/>
  <c r="O118" i="452" s="1"/>
  <c r="AB118" i="452"/>
  <c r="L118" i="452"/>
  <c r="M118" i="452" s="1"/>
  <c r="AA119" i="452"/>
  <c r="AC118" i="452"/>
  <c r="AB117" i="461"/>
  <c r="L117" i="461"/>
  <c r="M117" i="461" s="1"/>
  <c r="N117" i="461"/>
  <c r="O117" i="461" s="1"/>
  <c r="AA118" i="461"/>
  <c r="AC117" i="461"/>
  <c r="N118" i="457"/>
  <c r="O118" i="457" s="1"/>
  <c r="AB118" i="457"/>
  <c r="L118" i="457"/>
  <c r="M118" i="457" s="1"/>
  <c r="AA119" i="457"/>
  <c r="AC118" i="457"/>
  <c r="N118" i="450"/>
  <c r="O118" i="450" s="1"/>
  <c r="AB118" i="450"/>
  <c r="L118" i="450"/>
  <c r="M118" i="450" s="1"/>
  <c r="AA119" i="450"/>
  <c r="AC118" i="450"/>
  <c r="U116" i="468"/>
  <c r="T117" i="468"/>
  <c r="W116" i="468"/>
  <c r="N117" i="462"/>
  <c r="O117" i="462" s="1"/>
  <c r="AB117" i="462"/>
  <c r="L117" i="462"/>
  <c r="M117" i="462" s="1"/>
  <c r="AA118" i="462"/>
  <c r="AC117" i="462"/>
  <c r="N119" i="460"/>
  <c r="O119" i="460" s="1"/>
  <c r="AB119" i="460"/>
  <c r="L119" i="460"/>
  <c r="M119" i="460" s="1"/>
  <c r="AA120" i="460"/>
  <c r="AC119" i="460"/>
  <c r="U115" i="458"/>
  <c r="T116" i="458"/>
  <c r="W115" i="458"/>
  <c r="L119" i="465"/>
  <c r="M119" i="465" s="1"/>
  <c r="AB119" i="465"/>
  <c r="N119" i="465"/>
  <c r="O119" i="465" s="1"/>
  <c r="AA120" i="465"/>
  <c r="AC119" i="465"/>
  <c r="AB118" i="451"/>
  <c r="L118" i="451"/>
  <c r="M118" i="451" s="1"/>
  <c r="N118" i="451"/>
  <c r="O118" i="451" s="1"/>
  <c r="AA119" i="451"/>
  <c r="AC118" i="451"/>
  <c r="T115" i="454"/>
  <c r="U114" i="454"/>
  <c r="W114" i="454"/>
  <c r="N117" i="455"/>
  <c r="O117" i="455" s="1"/>
  <c r="AB117" i="455"/>
  <c r="L117" i="455"/>
  <c r="M117" i="455" s="1"/>
  <c r="AA118" i="455"/>
  <c r="AC117" i="455"/>
  <c r="U115" i="453"/>
  <c r="T116" i="453"/>
  <c r="W115" i="453"/>
  <c r="L118" i="466"/>
  <c r="M118" i="466" s="1"/>
  <c r="N118" i="466"/>
  <c r="O118" i="466" s="1"/>
  <c r="AB118" i="466"/>
  <c r="AA119" i="466"/>
  <c r="AC118" i="466"/>
  <c r="L118" i="445"/>
  <c r="M118" i="445" s="1"/>
  <c r="N118" i="445"/>
  <c r="O118" i="445" s="1"/>
  <c r="AB118" i="445"/>
  <c r="AA119" i="445"/>
  <c r="AC118" i="445"/>
  <c r="AB118" i="447"/>
  <c r="L118" i="447"/>
  <c r="M118" i="447" s="1"/>
  <c r="N118" i="447"/>
  <c r="O118" i="447" s="1"/>
  <c r="AA119" i="447"/>
  <c r="AC118" i="447"/>
  <c r="AB119" i="446"/>
  <c r="N119" i="446"/>
  <c r="O119" i="446" s="1"/>
  <c r="L119" i="446"/>
  <c r="M119" i="446" s="1"/>
  <c r="AA120" i="446"/>
  <c r="AC119" i="446"/>
  <c r="U114" i="449"/>
  <c r="T115" i="449"/>
  <c r="W114" i="449"/>
  <c r="T116" i="448"/>
  <c r="U115" i="448"/>
  <c r="W115" i="448"/>
  <c r="T118" i="443"/>
  <c r="U117" i="443"/>
  <c r="W117" i="443"/>
  <c r="AB118" i="440"/>
  <c r="L118" i="440"/>
  <c r="M118" i="440" s="1"/>
  <c r="N118" i="440"/>
  <c r="O118" i="440" s="1"/>
  <c r="AA119" i="440"/>
  <c r="AC118" i="440"/>
  <c r="T116" i="444"/>
  <c r="U115" i="444"/>
  <c r="W115" i="444"/>
  <c r="N118" i="442"/>
  <c r="O118" i="442" s="1"/>
  <c r="AB118" i="442"/>
  <c r="L118" i="442"/>
  <c r="M118" i="442" s="1"/>
  <c r="AA119" i="442"/>
  <c r="AC118" i="442"/>
  <c r="AB118" i="441"/>
  <c r="L118" i="441"/>
  <c r="M118" i="441" s="1"/>
  <c r="N118" i="441"/>
  <c r="O118" i="441" s="1"/>
  <c r="AA119" i="441"/>
  <c r="AC118" i="441"/>
  <c r="T116" i="438"/>
  <c r="U115" i="438"/>
  <c r="W115" i="438"/>
  <c r="AB118" i="437"/>
  <c r="L118" i="437"/>
  <c r="M118" i="437" s="1"/>
  <c r="N118" i="437"/>
  <c r="O118" i="437" s="1"/>
  <c r="AA119" i="437"/>
  <c r="AC118" i="437"/>
  <c r="U116" i="439"/>
  <c r="T117" i="439"/>
  <c r="W116" i="439"/>
  <c r="AB118" i="435"/>
  <c r="L118" i="435"/>
  <c r="M118" i="435" s="1"/>
  <c r="N118" i="435"/>
  <c r="O118" i="435" s="1"/>
  <c r="AA119" i="435"/>
  <c r="AC118" i="435"/>
  <c r="N117" i="436"/>
  <c r="O117" i="436" s="1"/>
  <c r="AB117" i="436"/>
  <c r="L117" i="436"/>
  <c r="M117" i="436" s="1"/>
  <c r="AA118" i="436"/>
  <c r="AC117" i="436"/>
  <c r="AB117" i="432"/>
  <c r="N117" i="432"/>
  <c r="O117" i="432" s="1"/>
  <c r="L117" i="432"/>
  <c r="M117" i="432" s="1"/>
  <c r="AA118" i="432"/>
  <c r="AC117" i="432"/>
  <c r="AB117" i="431"/>
  <c r="L117" i="431"/>
  <c r="M117" i="431" s="1"/>
  <c r="N117" i="431"/>
  <c r="O117" i="431" s="1"/>
  <c r="AA118" i="431"/>
  <c r="AC117" i="431"/>
  <c r="N117" i="430"/>
  <c r="O117" i="430" s="1"/>
  <c r="AB117" i="430"/>
  <c r="L117" i="430"/>
  <c r="M117" i="430" s="1"/>
  <c r="AA118" i="430"/>
  <c r="AC117" i="430"/>
  <c r="T116" i="433"/>
  <c r="U115" i="433"/>
  <c r="W115" i="433"/>
  <c r="T138" i="434"/>
  <c r="U137" i="434"/>
  <c r="W137" i="434"/>
  <c r="U133" i="299"/>
  <c r="T134" i="299"/>
  <c r="W133" i="299"/>
  <c r="N115" i="298"/>
  <c r="O115" i="298" s="1"/>
  <c r="AA116" i="298"/>
  <c r="AB115" i="298"/>
  <c r="AC115" i="298"/>
  <c r="L115" i="298"/>
  <c r="M115" i="298" s="1"/>
  <c r="N115" i="297"/>
  <c r="O115" i="297" s="1"/>
  <c r="AB115" i="297"/>
  <c r="AC115" i="297"/>
  <c r="L115" i="297"/>
  <c r="M115" i="297" s="1"/>
  <c r="AA116" i="297"/>
  <c r="U112" i="59"/>
  <c r="T113" i="59"/>
  <c r="W112" i="59"/>
  <c r="AA111" i="3"/>
  <c r="N110" i="3"/>
  <c r="O110" i="3" s="1"/>
  <c r="AC110" i="3"/>
  <c r="AB110" i="3"/>
  <c r="L110" i="3"/>
  <c r="M110" i="3" s="1"/>
  <c r="AD50" i="465"/>
  <c r="AD51" i="440"/>
  <c r="AD54" i="298"/>
  <c r="AD52" i="462"/>
  <c r="AD51" i="441"/>
  <c r="AD59" i="3"/>
  <c r="AD52" i="455"/>
  <c r="X46" i="438"/>
  <c r="AD52" i="461"/>
  <c r="X47" i="469"/>
  <c r="AD52" i="432"/>
  <c r="AD51" i="457"/>
  <c r="AD51" i="437"/>
  <c r="AD54" i="297"/>
  <c r="X47" i="454"/>
  <c r="AD51" i="442"/>
  <c r="X46" i="463"/>
  <c r="AD51" i="452"/>
  <c r="AD52" i="436"/>
  <c r="AD52" i="456"/>
  <c r="AD50" i="446"/>
  <c r="AD51" i="451"/>
  <c r="AD51" i="445"/>
  <c r="X24" i="434"/>
  <c r="AD52" i="467"/>
  <c r="X45" i="468"/>
  <c r="AD51" i="435"/>
  <c r="X47" i="464"/>
  <c r="AD51" i="447"/>
  <c r="X46" i="433"/>
  <c r="AD50" i="460"/>
  <c r="X46" i="444"/>
  <c r="AD51" i="450"/>
  <c r="X47" i="449"/>
  <c r="X28" i="299"/>
  <c r="AD51" i="466"/>
  <c r="X46" i="448"/>
  <c r="AD52" i="431"/>
  <c r="X46" i="458"/>
  <c r="X44" i="443"/>
  <c r="X49" i="59"/>
  <c r="X46" i="453"/>
  <c r="X45" i="439"/>
  <c r="AD52" i="430"/>
  <c r="AA119" i="467" l="1"/>
  <c r="AB118" i="467"/>
  <c r="L118" i="467"/>
  <c r="M118" i="467" s="1"/>
  <c r="N118" i="467"/>
  <c r="O118" i="467" s="1"/>
  <c r="AC118" i="467"/>
  <c r="W116" i="463"/>
  <c r="T117" i="463"/>
  <c r="U116" i="463"/>
  <c r="N119" i="450"/>
  <c r="O119" i="450" s="1"/>
  <c r="AB119" i="450"/>
  <c r="L119" i="450"/>
  <c r="M119" i="450" s="1"/>
  <c r="AA120" i="450"/>
  <c r="AC119" i="450"/>
  <c r="N118" i="461"/>
  <c r="O118" i="461" s="1"/>
  <c r="AB118" i="461"/>
  <c r="L118" i="461"/>
  <c r="M118" i="461" s="1"/>
  <c r="AA119" i="461"/>
  <c r="AC118" i="461"/>
  <c r="T116" i="454"/>
  <c r="U115" i="454"/>
  <c r="W115" i="454"/>
  <c r="T117" i="458"/>
  <c r="U116" i="458"/>
  <c r="W116" i="458"/>
  <c r="N118" i="462"/>
  <c r="O118" i="462" s="1"/>
  <c r="AB118" i="462"/>
  <c r="L118" i="462"/>
  <c r="M118" i="462" s="1"/>
  <c r="AA119" i="462"/>
  <c r="AC118" i="462"/>
  <c r="AB118" i="456"/>
  <c r="L118" i="456"/>
  <c r="M118" i="456" s="1"/>
  <c r="N118" i="456"/>
  <c r="O118" i="456" s="1"/>
  <c r="AA119" i="456"/>
  <c r="AC118" i="456"/>
  <c r="AB119" i="466"/>
  <c r="L119" i="466"/>
  <c r="M119" i="466" s="1"/>
  <c r="N119" i="466"/>
  <c r="O119" i="466" s="1"/>
  <c r="AA120" i="466"/>
  <c r="AC119" i="466"/>
  <c r="U116" i="453"/>
  <c r="T117" i="453"/>
  <c r="W116" i="453"/>
  <c r="N118" i="455"/>
  <c r="O118" i="455" s="1"/>
  <c r="AB118" i="455"/>
  <c r="L118" i="455"/>
  <c r="M118" i="455" s="1"/>
  <c r="AA119" i="455"/>
  <c r="AC118" i="455"/>
  <c r="AB119" i="451"/>
  <c r="L119" i="451"/>
  <c r="M119" i="451" s="1"/>
  <c r="N119" i="451"/>
  <c r="O119" i="451" s="1"/>
  <c r="AA120" i="451"/>
  <c r="AC119" i="451"/>
  <c r="L120" i="465"/>
  <c r="M120" i="465" s="1"/>
  <c r="N120" i="465"/>
  <c r="O120" i="465" s="1"/>
  <c r="AB120" i="465"/>
  <c r="AA121" i="465"/>
  <c r="AC120" i="465"/>
  <c r="AB120" i="460"/>
  <c r="L120" i="460"/>
  <c r="M120" i="460" s="1"/>
  <c r="N120" i="460"/>
  <c r="O120" i="460" s="1"/>
  <c r="AA121" i="460"/>
  <c r="AC120" i="460"/>
  <c r="N119" i="452"/>
  <c r="O119" i="452" s="1"/>
  <c r="AB119" i="452"/>
  <c r="L119" i="452"/>
  <c r="M119" i="452" s="1"/>
  <c r="AA120" i="452"/>
  <c r="AC119" i="452"/>
  <c r="U117" i="468"/>
  <c r="T118" i="468"/>
  <c r="W117" i="468"/>
  <c r="AB119" i="457"/>
  <c r="L119" i="457"/>
  <c r="M119" i="457" s="1"/>
  <c r="N119" i="457"/>
  <c r="O119" i="457" s="1"/>
  <c r="AA120" i="457"/>
  <c r="AC119" i="457"/>
  <c r="T116" i="469"/>
  <c r="U115" i="469"/>
  <c r="W115" i="469"/>
  <c r="T116" i="464"/>
  <c r="U115" i="464"/>
  <c r="W115" i="464"/>
  <c r="L119" i="445"/>
  <c r="M119" i="445" s="1"/>
  <c r="N119" i="445"/>
  <c r="O119" i="445" s="1"/>
  <c r="AB119" i="445"/>
  <c r="AA120" i="445"/>
  <c r="AC119" i="445"/>
  <c r="T117" i="448"/>
  <c r="U116" i="448"/>
  <c r="W116" i="448"/>
  <c r="AB120" i="446"/>
  <c r="N120" i="446"/>
  <c r="O120" i="446" s="1"/>
  <c r="L120" i="446"/>
  <c r="M120" i="446" s="1"/>
  <c r="AA121" i="446"/>
  <c r="AC120" i="446"/>
  <c r="U115" i="449"/>
  <c r="T116" i="449"/>
  <c r="W115" i="449"/>
  <c r="AB119" i="447"/>
  <c r="L119" i="447"/>
  <c r="M119" i="447" s="1"/>
  <c r="N119" i="447"/>
  <c r="O119" i="447" s="1"/>
  <c r="AA120" i="447"/>
  <c r="AC119" i="447"/>
  <c r="AB119" i="441"/>
  <c r="L119" i="441"/>
  <c r="M119" i="441" s="1"/>
  <c r="N119" i="441"/>
  <c r="O119" i="441" s="1"/>
  <c r="AA120" i="441"/>
  <c r="AC119" i="441"/>
  <c r="N119" i="442"/>
  <c r="O119" i="442" s="1"/>
  <c r="AB119" i="442"/>
  <c r="L119" i="442"/>
  <c r="M119" i="442" s="1"/>
  <c r="AA120" i="442"/>
  <c r="AC119" i="442"/>
  <c r="AB119" i="440"/>
  <c r="N119" i="440"/>
  <c r="O119" i="440" s="1"/>
  <c r="L119" i="440"/>
  <c r="M119" i="440" s="1"/>
  <c r="AA120" i="440"/>
  <c r="AC119" i="440"/>
  <c r="U116" i="444"/>
  <c r="T117" i="444"/>
  <c r="W116" i="444"/>
  <c r="U118" i="443"/>
  <c r="T119" i="443"/>
  <c r="W118" i="443"/>
  <c r="N118" i="436"/>
  <c r="O118" i="436" s="1"/>
  <c r="AA119" i="436"/>
  <c r="L118" i="436"/>
  <c r="M118" i="436" s="1"/>
  <c r="AB118" i="436"/>
  <c r="AC118" i="436"/>
  <c r="AB119" i="435"/>
  <c r="L119" i="435"/>
  <c r="M119" i="435" s="1"/>
  <c r="N119" i="435"/>
  <c r="O119" i="435" s="1"/>
  <c r="AA120" i="435"/>
  <c r="AC119" i="435"/>
  <c r="AB119" i="437"/>
  <c r="L119" i="437"/>
  <c r="M119" i="437" s="1"/>
  <c r="N119" i="437"/>
  <c r="O119" i="437" s="1"/>
  <c r="AA120" i="437"/>
  <c r="AC119" i="437"/>
  <c r="T118" i="439"/>
  <c r="U117" i="439"/>
  <c r="W117" i="439"/>
  <c r="T117" i="438"/>
  <c r="U116" i="438"/>
  <c r="W116" i="438"/>
  <c r="T117" i="433"/>
  <c r="U116" i="433"/>
  <c r="W116" i="433"/>
  <c r="AB118" i="432"/>
  <c r="N118" i="432"/>
  <c r="O118" i="432" s="1"/>
  <c r="L118" i="432"/>
  <c r="M118" i="432" s="1"/>
  <c r="AA119" i="432"/>
  <c r="AC118" i="432"/>
  <c r="T139" i="434"/>
  <c r="U138" i="434"/>
  <c r="W138" i="434"/>
  <c r="AB118" i="430"/>
  <c r="L118" i="430"/>
  <c r="M118" i="430" s="1"/>
  <c r="N118" i="430"/>
  <c r="O118" i="430" s="1"/>
  <c r="AA119" i="430"/>
  <c r="AC118" i="430"/>
  <c r="AB118" i="431"/>
  <c r="L118" i="431"/>
  <c r="M118" i="431" s="1"/>
  <c r="N118" i="431"/>
  <c r="O118" i="431" s="1"/>
  <c r="AA119" i="431"/>
  <c r="AC118" i="431"/>
  <c r="T135" i="299"/>
  <c r="U134" i="299"/>
  <c r="W134" i="299"/>
  <c r="N116" i="298"/>
  <c r="O116" i="298" s="1"/>
  <c r="AA117" i="298"/>
  <c r="AB116" i="298"/>
  <c r="AC116" i="298"/>
  <c r="L116" i="298"/>
  <c r="M116" i="298" s="1"/>
  <c r="AB116" i="297"/>
  <c r="L116" i="297"/>
  <c r="M116" i="297" s="1"/>
  <c r="N116" i="297"/>
  <c r="O116" i="297" s="1"/>
  <c r="AA117" i="297"/>
  <c r="AC116" i="297"/>
  <c r="T114" i="59"/>
  <c r="U113" i="59"/>
  <c r="W113" i="59"/>
  <c r="AA112" i="3"/>
  <c r="N111" i="3"/>
  <c r="O111" i="3" s="1"/>
  <c r="AC111" i="3"/>
  <c r="AB111" i="3"/>
  <c r="L111" i="3"/>
  <c r="M111" i="3" s="1"/>
  <c r="AD49" i="460"/>
  <c r="AD50" i="442"/>
  <c r="AD53" i="297"/>
  <c r="AD51" i="461"/>
  <c r="X46" i="454"/>
  <c r="X45" i="448"/>
  <c r="X45" i="433"/>
  <c r="AD51" i="462"/>
  <c r="AD50" i="440"/>
  <c r="AD51" i="455"/>
  <c r="AD50" i="437"/>
  <c r="AD50" i="451"/>
  <c r="X45" i="438"/>
  <c r="AD50" i="466"/>
  <c r="X45" i="458"/>
  <c r="X46" i="464"/>
  <c r="AD50" i="447"/>
  <c r="AD58" i="3"/>
  <c r="X46" i="469"/>
  <c r="X23" i="434"/>
  <c r="X45" i="453"/>
  <c r="X48" i="59"/>
  <c r="AD50" i="450"/>
  <c r="AD49" i="465"/>
  <c r="AD51" i="431"/>
  <c r="AD50" i="441"/>
  <c r="X43" i="443"/>
  <c r="X44" i="468"/>
  <c r="X45" i="444"/>
  <c r="X27" i="299"/>
  <c r="AD50" i="457"/>
  <c r="AD53" i="298"/>
  <c r="AD50" i="445"/>
  <c r="AD51" i="456"/>
  <c r="AD49" i="446"/>
  <c r="AD51" i="430"/>
  <c r="X44" i="439"/>
  <c r="AD51" i="432"/>
  <c r="AD50" i="452"/>
  <c r="AD50" i="435"/>
  <c r="AD51" i="467"/>
  <c r="X46" i="449"/>
  <c r="X45" i="463"/>
  <c r="AD51" i="436"/>
  <c r="L119" i="467" l="1"/>
  <c r="M119" i="467" s="1"/>
  <c r="N119" i="467"/>
  <c r="O119" i="467" s="1"/>
  <c r="AC119" i="467"/>
  <c r="AA120" i="467"/>
  <c r="AB119" i="467"/>
  <c r="U117" i="463"/>
  <c r="W117" i="463"/>
  <c r="T118" i="463"/>
  <c r="N121" i="460"/>
  <c r="O121" i="460" s="1"/>
  <c r="AB121" i="460"/>
  <c r="L121" i="460"/>
  <c r="M121" i="460" s="1"/>
  <c r="AA122" i="460"/>
  <c r="AC121" i="460"/>
  <c r="N120" i="466"/>
  <c r="O120" i="466" s="1"/>
  <c r="L120" i="466"/>
  <c r="M120" i="466" s="1"/>
  <c r="AB120" i="466"/>
  <c r="AA121" i="466"/>
  <c r="AC120" i="466"/>
  <c r="T118" i="458"/>
  <c r="U117" i="458"/>
  <c r="W117" i="458"/>
  <c r="U116" i="464"/>
  <c r="T117" i="464"/>
  <c r="W116" i="464"/>
  <c r="N119" i="462"/>
  <c r="O119" i="462" s="1"/>
  <c r="AB119" i="462"/>
  <c r="L119" i="462"/>
  <c r="M119" i="462" s="1"/>
  <c r="AA120" i="462"/>
  <c r="AC119" i="462"/>
  <c r="N120" i="450"/>
  <c r="O120" i="450" s="1"/>
  <c r="AB120" i="450"/>
  <c r="L120" i="450"/>
  <c r="M120" i="450" s="1"/>
  <c r="AA121" i="450"/>
  <c r="AC120" i="450"/>
  <c r="N120" i="457"/>
  <c r="O120" i="457" s="1"/>
  <c r="AB120" i="457"/>
  <c r="L120" i="457"/>
  <c r="M120" i="457" s="1"/>
  <c r="AA121" i="457"/>
  <c r="AC120" i="457"/>
  <c r="N120" i="452"/>
  <c r="O120" i="452" s="1"/>
  <c r="AB120" i="452"/>
  <c r="L120" i="452"/>
  <c r="M120" i="452" s="1"/>
  <c r="AA121" i="452"/>
  <c r="AC120" i="452"/>
  <c r="AB120" i="451"/>
  <c r="L120" i="451"/>
  <c r="M120" i="451" s="1"/>
  <c r="N120" i="451"/>
  <c r="O120" i="451" s="1"/>
  <c r="AA121" i="451"/>
  <c r="AC120" i="451"/>
  <c r="U116" i="454"/>
  <c r="T117" i="454"/>
  <c r="W116" i="454"/>
  <c r="T119" i="468"/>
  <c r="U118" i="468"/>
  <c r="W118" i="468"/>
  <c r="N119" i="455"/>
  <c r="O119" i="455" s="1"/>
  <c r="AB119" i="455"/>
  <c r="L119" i="455"/>
  <c r="M119" i="455" s="1"/>
  <c r="AA120" i="455"/>
  <c r="AC119" i="455"/>
  <c r="T117" i="469"/>
  <c r="U116" i="469"/>
  <c r="W116" i="469"/>
  <c r="L121" i="465"/>
  <c r="M121" i="465" s="1"/>
  <c r="N121" i="465"/>
  <c r="O121" i="465" s="1"/>
  <c r="AB121" i="465"/>
  <c r="AA122" i="465"/>
  <c r="AC121" i="465"/>
  <c r="T118" i="453"/>
  <c r="U117" i="453"/>
  <c r="W117" i="453"/>
  <c r="AB119" i="456"/>
  <c r="L119" i="456"/>
  <c r="M119" i="456" s="1"/>
  <c r="N119" i="456"/>
  <c r="O119" i="456" s="1"/>
  <c r="AA120" i="456"/>
  <c r="AC119" i="456"/>
  <c r="L119" i="461"/>
  <c r="M119" i="461" s="1"/>
  <c r="AB119" i="461"/>
  <c r="N119" i="461"/>
  <c r="O119" i="461" s="1"/>
  <c r="AA120" i="461"/>
  <c r="AC119" i="461"/>
  <c r="T118" i="448"/>
  <c r="U117" i="448"/>
  <c r="W117" i="448"/>
  <c r="AB120" i="447"/>
  <c r="L120" i="447"/>
  <c r="M120" i="447" s="1"/>
  <c r="N120" i="447"/>
  <c r="O120" i="447" s="1"/>
  <c r="AA121" i="447"/>
  <c r="AC120" i="447"/>
  <c r="AB121" i="446"/>
  <c r="N121" i="446"/>
  <c r="O121" i="446" s="1"/>
  <c r="L121" i="446"/>
  <c r="M121" i="446" s="1"/>
  <c r="AA122" i="446"/>
  <c r="AC121" i="446"/>
  <c r="L120" i="445"/>
  <c r="M120" i="445" s="1"/>
  <c r="N120" i="445"/>
  <c r="O120" i="445" s="1"/>
  <c r="AB120" i="445"/>
  <c r="AA121" i="445"/>
  <c r="AC120" i="445"/>
  <c r="T117" i="449"/>
  <c r="U116" i="449"/>
  <c r="W116" i="449"/>
  <c r="U119" i="443"/>
  <c r="T120" i="443"/>
  <c r="W119" i="443"/>
  <c r="AB120" i="441"/>
  <c r="L120" i="441"/>
  <c r="M120" i="441" s="1"/>
  <c r="N120" i="441"/>
  <c r="O120" i="441" s="1"/>
  <c r="AA121" i="441"/>
  <c r="AC120" i="441"/>
  <c r="AB120" i="440"/>
  <c r="N120" i="440"/>
  <c r="O120" i="440" s="1"/>
  <c r="L120" i="440"/>
  <c r="M120" i="440" s="1"/>
  <c r="AA121" i="440"/>
  <c r="AC120" i="440"/>
  <c r="U117" i="444"/>
  <c r="T118" i="444"/>
  <c r="W117" i="444"/>
  <c r="N120" i="442"/>
  <c r="O120" i="442" s="1"/>
  <c r="AB120" i="442"/>
  <c r="L120" i="442"/>
  <c r="M120" i="442" s="1"/>
  <c r="AA121" i="442"/>
  <c r="AC120" i="442"/>
  <c r="U117" i="438"/>
  <c r="T118" i="438"/>
  <c r="W117" i="438"/>
  <c r="AB120" i="437"/>
  <c r="L120" i="437"/>
  <c r="M120" i="437" s="1"/>
  <c r="N120" i="437"/>
  <c r="O120" i="437" s="1"/>
  <c r="AA121" i="437"/>
  <c r="AC120" i="437"/>
  <c r="N119" i="436"/>
  <c r="O119" i="436" s="1"/>
  <c r="AA120" i="436"/>
  <c r="L119" i="436"/>
  <c r="M119" i="436" s="1"/>
  <c r="AB119" i="436"/>
  <c r="AC119" i="436"/>
  <c r="T119" i="439"/>
  <c r="U118" i="439"/>
  <c r="W118" i="439"/>
  <c r="AB120" i="435"/>
  <c r="L120" i="435"/>
  <c r="M120" i="435" s="1"/>
  <c r="N120" i="435"/>
  <c r="O120" i="435" s="1"/>
  <c r="AA121" i="435"/>
  <c r="AC120" i="435"/>
  <c r="AB119" i="431"/>
  <c r="L119" i="431"/>
  <c r="M119" i="431" s="1"/>
  <c r="N119" i="431"/>
  <c r="O119" i="431" s="1"/>
  <c r="AA120" i="431"/>
  <c r="AC119" i="431"/>
  <c r="N119" i="430"/>
  <c r="O119" i="430" s="1"/>
  <c r="AB119" i="430"/>
  <c r="L119" i="430"/>
  <c r="M119" i="430" s="1"/>
  <c r="AA120" i="430"/>
  <c r="AC119" i="430"/>
  <c r="AB119" i="432"/>
  <c r="N119" i="432"/>
  <c r="O119" i="432" s="1"/>
  <c r="L119" i="432"/>
  <c r="M119" i="432" s="1"/>
  <c r="AA120" i="432"/>
  <c r="AC119" i="432"/>
  <c r="U139" i="434"/>
  <c r="T140" i="434"/>
  <c r="W139" i="434"/>
  <c r="U117" i="433"/>
  <c r="T118" i="433"/>
  <c r="W117" i="433"/>
  <c r="T136" i="299"/>
  <c r="U135" i="299"/>
  <c r="W135" i="299"/>
  <c r="N117" i="298"/>
  <c r="O117" i="298" s="1"/>
  <c r="AA118" i="298"/>
  <c r="AB117" i="298"/>
  <c r="AC117" i="298"/>
  <c r="L117" i="298"/>
  <c r="M117" i="298" s="1"/>
  <c r="N117" i="297"/>
  <c r="O117" i="297" s="1"/>
  <c r="AB117" i="297"/>
  <c r="AA118" i="297"/>
  <c r="AC117" i="297"/>
  <c r="L117" i="297"/>
  <c r="M117" i="297" s="1"/>
  <c r="T115" i="59"/>
  <c r="U114" i="59"/>
  <c r="W114" i="59"/>
  <c r="AA113" i="3"/>
  <c r="N112" i="3"/>
  <c r="O112" i="3" s="1"/>
  <c r="AC112" i="3"/>
  <c r="AB112" i="3"/>
  <c r="L112" i="3"/>
  <c r="M112" i="3" s="1"/>
  <c r="AD50" i="461"/>
  <c r="X42" i="443"/>
  <c r="X26" i="299"/>
  <c r="X47" i="59"/>
  <c r="AD50" i="432"/>
  <c r="AD49" i="450"/>
  <c r="X44" i="438"/>
  <c r="AD50" i="467"/>
  <c r="AD49" i="440"/>
  <c r="AD49" i="466"/>
  <c r="X43" i="439"/>
  <c r="X45" i="454"/>
  <c r="AD50" i="431"/>
  <c r="AD49" i="452"/>
  <c r="AD49" i="445"/>
  <c r="X43" i="468"/>
  <c r="X45" i="449"/>
  <c r="AD49" i="447"/>
  <c r="X44" i="444"/>
  <c r="AD49" i="457"/>
  <c r="AD57" i="3"/>
  <c r="X44" i="463"/>
  <c r="X44" i="453"/>
  <c r="AD49" i="435"/>
  <c r="AD50" i="462"/>
  <c r="AD49" i="451"/>
  <c r="X44" i="458"/>
  <c r="X44" i="448"/>
  <c r="X44" i="433"/>
  <c r="AD50" i="456"/>
  <c r="AD49" i="437"/>
  <c r="X45" i="469"/>
  <c r="AD52" i="297"/>
  <c r="AD48" i="460"/>
  <c r="AD48" i="446"/>
  <c r="AD48" i="465"/>
  <c r="AD52" i="298"/>
  <c r="AD50" i="430"/>
  <c r="AD50" i="455"/>
  <c r="X22" i="434"/>
  <c r="AD50" i="436"/>
  <c r="AD49" i="441"/>
  <c r="X45" i="464"/>
  <c r="AD49" i="442"/>
  <c r="N120" i="467" l="1"/>
  <c r="O120" i="467" s="1"/>
  <c r="AC120" i="467"/>
  <c r="AA121" i="467"/>
  <c r="AB120" i="467"/>
  <c r="L120" i="467"/>
  <c r="M120" i="467" s="1"/>
  <c r="U118" i="463"/>
  <c r="T119" i="463"/>
  <c r="W118" i="463"/>
  <c r="AB121" i="451"/>
  <c r="L121" i="451"/>
  <c r="M121" i="451" s="1"/>
  <c r="N121" i="451"/>
  <c r="O121" i="451" s="1"/>
  <c r="AA122" i="451"/>
  <c r="AC121" i="451"/>
  <c r="N120" i="462"/>
  <c r="O120" i="462" s="1"/>
  <c r="AB120" i="462"/>
  <c r="L120" i="462"/>
  <c r="M120" i="462" s="1"/>
  <c r="AA121" i="462"/>
  <c r="AC120" i="462"/>
  <c r="L122" i="460"/>
  <c r="M122" i="460" s="1"/>
  <c r="AB122" i="460"/>
  <c r="N122" i="460"/>
  <c r="O122" i="460" s="1"/>
  <c r="AA123" i="460"/>
  <c r="AC122" i="460"/>
  <c r="T118" i="469"/>
  <c r="U117" i="469"/>
  <c r="W117" i="469"/>
  <c r="L121" i="457"/>
  <c r="M121" i="457" s="1"/>
  <c r="AB121" i="457"/>
  <c r="N121" i="457"/>
  <c r="O121" i="457" s="1"/>
  <c r="AA122" i="457"/>
  <c r="AC121" i="457"/>
  <c r="AB120" i="456"/>
  <c r="L120" i="456"/>
  <c r="M120" i="456" s="1"/>
  <c r="N120" i="456"/>
  <c r="O120" i="456" s="1"/>
  <c r="AA121" i="456"/>
  <c r="AC120" i="456"/>
  <c r="L122" i="465"/>
  <c r="M122" i="465" s="1"/>
  <c r="AB122" i="465"/>
  <c r="N122" i="465"/>
  <c r="O122" i="465" s="1"/>
  <c r="AA123" i="465"/>
  <c r="AC122" i="465"/>
  <c r="N120" i="455"/>
  <c r="O120" i="455" s="1"/>
  <c r="AB120" i="455"/>
  <c r="L120" i="455"/>
  <c r="M120" i="455" s="1"/>
  <c r="AA121" i="455"/>
  <c r="AC120" i="455"/>
  <c r="T118" i="454"/>
  <c r="U117" i="454"/>
  <c r="W117" i="454"/>
  <c r="N121" i="452"/>
  <c r="O121" i="452" s="1"/>
  <c r="AB121" i="452"/>
  <c r="L121" i="452"/>
  <c r="M121" i="452" s="1"/>
  <c r="AA122" i="452"/>
  <c r="AC121" i="452"/>
  <c r="T118" i="464"/>
  <c r="U117" i="464"/>
  <c r="W117" i="464"/>
  <c r="U118" i="458"/>
  <c r="T119" i="458"/>
  <c r="W118" i="458"/>
  <c r="T119" i="453"/>
  <c r="U118" i="453"/>
  <c r="W118" i="453"/>
  <c r="N120" i="461"/>
  <c r="O120" i="461" s="1"/>
  <c r="AB120" i="461"/>
  <c r="L120" i="461"/>
  <c r="M120" i="461" s="1"/>
  <c r="AA121" i="461"/>
  <c r="AC120" i="461"/>
  <c r="T120" i="468"/>
  <c r="U119" i="468"/>
  <c r="W119" i="468"/>
  <c r="N121" i="450"/>
  <c r="O121" i="450" s="1"/>
  <c r="AB121" i="450"/>
  <c r="L121" i="450"/>
  <c r="M121" i="450" s="1"/>
  <c r="AA122" i="450"/>
  <c r="AC121" i="450"/>
  <c r="AB121" i="466"/>
  <c r="L121" i="466"/>
  <c r="M121" i="466" s="1"/>
  <c r="N121" i="466"/>
  <c r="O121" i="466" s="1"/>
  <c r="AA122" i="466"/>
  <c r="AC121" i="466"/>
  <c r="AB122" i="446"/>
  <c r="N122" i="446"/>
  <c r="O122" i="446" s="1"/>
  <c r="L122" i="446"/>
  <c r="M122" i="446" s="1"/>
  <c r="AA123" i="446"/>
  <c r="AC122" i="446"/>
  <c r="AB121" i="445"/>
  <c r="L121" i="445"/>
  <c r="M121" i="445" s="1"/>
  <c r="N121" i="445"/>
  <c r="O121" i="445" s="1"/>
  <c r="AA122" i="445"/>
  <c r="AC121" i="445"/>
  <c r="U118" i="448"/>
  <c r="T119" i="448"/>
  <c r="W118" i="448"/>
  <c r="T118" i="449"/>
  <c r="U117" i="449"/>
  <c r="W117" i="449"/>
  <c r="AB121" i="447"/>
  <c r="L121" i="447"/>
  <c r="M121" i="447" s="1"/>
  <c r="N121" i="447"/>
  <c r="O121" i="447" s="1"/>
  <c r="AA122" i="447"/>
  <c r="AC121" i="447"/>
  <c r="N121" i="442"/>
  <c r="O121" i="442" s="1"/>
  <c r="AB121" i="442"/>
  <c r="L121" i="442"/>
  <c r="M121" i="442" s="1"/>
  <c r="AA122" i="442"/>
  <c r="AC121" i="442"/>
  <c r="AB121" i="440"/>
  <c r="N121" i="440"/>
  <c r="O121" i="440" s="1"/>
  <c r="L121" i="440"/>
  <c r="M121" i="440" s="1"/>
  <c r="AA122" i="440"/>
  <c r="AC121" i="440"/>
  <c r="T119" i="444"/>
  <c r="U118" i="444"/>
  <c r="W118" i="444"/>
  <c r="AB121" i="441"/>
  <c r="L121" i="441"/>
  <c r="M121" i="441" s="1"/>
  <c r="N121" i="441"/>
  <c r="O121" i="441" s="1"/>
  <c r="AA122" i="441"/>
  <c r="AC121" i="441"/>
  <c r="T121" i="443"/>
  <c r="U120" i="443"/>
  <c r="W120" i="443"/>
  <c r="AB121" i="435"/>
  <c r="L121" i="435"/>
  <c r="M121" i="435" s="1"/>
  <c r="N121" i="435"/>
  <c r="O121" i="435" s="1"/>
  <c r="AA122" i="435"/>
  <c r="AC121" i="435"/>
  <c r="AB121" i="437"/>
  <c r="L121" i="437"/>
  <c r="M121" i="437" s="1"/>
  <c r="N121" i="437"/>
  <c r="O121" i="437" s="1"/>
  <c r="AA122" i="437"/>
  <c r="AC121" i="437"/>
  <c r="U119" i="439"/>
  <c r="T120" i="439"/>
  <c r="W119" i="439"/>
  <c r="N120" i="436"/>
  <c r="O120" i="436" s="1"/>
  <c r="AA121" i="436"/>
  <c r="L120" i="436"/>
  <c r="M120" i="436" s="1"/>
  <c r="AB120" i="436"/>
  <c r="AC120" i="436"/>
  <c r="U118" i="438"/>
  <c r="T119" i="438"/>
  <c r="W118" i="438"/>
  <c r="U118" i="433"/>
  <c r="T119" i="433"/>
  <c r="W118" i="433"/>
  <c r="AB120" i="431"/>
  <c r="L120" i="431"/>
  <c r="M120" i="431" s="1"/>
  <c r="N120" i="431"/>
  <c r="O120" i="431" s="1"/>
  <c r="AA121" i="431"/>
  <c r="AC120" i="431"/>
  <c r="AB120" i="432"/>
  <c r="N120" i="432"/>
  <c r="O120" i="432" s="1"/>
  <c r="L120" i="432"/>
  <c r="M120" i="432" s="1"/>
  <c r="AA121" i="432"/>
  <c r="AC120" i="432"/>
  <c r="U140" i="434"/>
  <c r="T141" i="434"/>
  <c r="W140" i="434"/>
  <c r="L120" i="430"/>
  <c r="M120" i="430" s="1"/>
  <c r="AB120" i="430"/>
  <c r="N120" i="430"/>
  <c r="O120" i="430" s="1"/>
  <c r="AA121" i="430"/>
  <c r="AC120" i="430"/>
  <c r="U136" i="299"/>
  <c r="T137" i="299"/>
  <c r="W136" i="299"/>
  <c r="N118" i="298"/>
  <c r="O118" i="298" s="1"/>
  <c r="AA119" i="298"/>
  <c r="AB118" i="298"/>
  <c r="AC118" i="298"/>
  <c r="L118" i="298"/>
  <c r="M118" i="298" s="1"/>
  <c r="L118" i="297"/>
  <c r="M118" i="297" s="1"/>
  <c r="N118" i="297"/>
  <c r="O118" i="297" s="1"/>
  <c r="AA119" i="297"/>
  <c r="AC118" i="297"/>
  <c r="AB118" i="297"/>
  <c r="U115" i="59"/>
  <c r="T116" i="59"/>
  <c r="W115" i="59"/>
  <c r="N113" i="3"/>
  <c r="O113" i="3" s="1"/>
  <c r="AC113" i="3"/>
  <c r="AB113" i="3"/>
  <c r="L113" i="3"/>
  <c r="M113" i="3" s="1"/>
  <c r="AA114" i="3"/>
  <c r="AD47" i="460"/>
  <c r="X41" i="443"/>
  <c r="X25" i="299"/>
  <c r="X43" i="463"/>
  <c r="AD47" i="465"/>
  <c r="AD47" i="446"/>
  <c r="X43" i="433"/>
  <c r="X44" i="454"/>
  <c r="AD48" i="441"/>
  <c r="AD48" i="466"/>
  <c r="AD49" i="436"/>
  <c r="AD48" i="452"/>
  <c r="X42" i="439"/>
  <c r="AD49" i="455"/>
  <c r="AD49" i="462"/>
  <c r="X44" i="469"/>
  <c r="AD48" i="445"/>
  <c r="AD51" i="298"/>
  <c r="X43" i="453"/>
  <c r="AD49" i="431"/>
  <c r="AD49" i="461"/>
  <c r="AD51" i="297"/>
  <c r="AD48" i="435"/>
  <c r="AD48" i="451"/>
  <c r="X42" i="468"/>
  <c r="AD49" i="432"/>
  <c r="X43" i="448"/>
  <c r="X43" i="444"/>
  <c r="AD48" i="457"/>
  <c r="AD48" i="440"/>
  <c r="X46" i="59"/>
  <c r="X43" i="458"/>
  <c r="AD56" i="3"/>
  <c r="AD48" i="447"/>
  <c r="AD48" i="450"/>
  <c r="X44" i="449"/>
  <c r="AD49" i="430"/>
  <c r="AD48" i="437"/>
  <c r="X21" i="434"/>
  <c r="AD49" i="456"/>
  <c r="X43" i="438"/>
  <c r="AD49" i="467"/>
  <c r="AD48" i="442"/>
  <c r="X44" i="464"/>
  <c r="AA122" i="467" l="1"/>
  <c r="AB121" i="467"/>
  <c r="L121" i="467"/>
  <c r="M121" i="467" s="1"/>
  <c r="N121" i="467"/>
  <c r="O121" i="467" s="1"/>
  <c r="AC121" i="467"/>
  <c r="T120" i="463"/>
  <c r="W119" i="463"/>
  <c r="U119" i="463"/>
  <c r="N122" i="450"/>
  <c r="O122" i="450" s="1"/>
  <c r="AB122" i="450"/>
  <c r="L122" i="450"/>
  <c r="M122" i="450" s="1"/>
  <c r="AA123" i="450"/>
  <c r="AC122" i="450"/>
  <c r="L123" i="465"/>
  <c r="M123" i="465" s="1"/>
  <c r="AB123" i="465"/>
  <c r="N123" i="465"/>
  <c r="O123" i="465" s="1"/>
  <c r="AA124" i="465"/>
  <c r="AC123" i="465"/>
  <c r="T119" i="469"/>
  <c r="U118" i="469"/>
  <c r="W118" i="469"/>
  <c r="AB122" i="451"/>
  <c r="L122" i="451"/>
  <c r="M122" i="451" s="1"/>
  <c r="N122" i="451"/>
  <c r="O122" i="451" s="1"/>
  <c r="AA123" i="451"/>
  <c r="AC122" i="451"/>
  <c r="T121" i="468"/>
  <c r="U120" i="468"/>
  <c r="W120" i="468"/>
  <c r="N122" i="457"/>
  <c r="O122" i="457" s="1"/>
  <c r="AB122" i="457"/>
  <c r="L122" i="457"/>
  <c r="M122" i="457" s="1"/>
  <c r="AA123" i="457"/>
  <c r="AC122" i="457"/>
  <c r="N123" i="460"/>
  <c r="O123" i="460" s="1"/>
  <c r="AB123" i="460"/>
  <c r="L123" i="460"/>
  <c r="M123" i="460" s="1"/>
  <c r="AA124" i="460"/>
  <c r="AC123" i="460"/>
  <c r="AB121" i="461"/>
  <c r="L121" i="461"/>
  <c r="M121" i="461" s="1"/>
  <c r="N121" i="461"/>
  <c r="O121" i="461" s="1"/>
  <c r="AA122" i="461"/>
  <c r="AC121" i="461"/>
  <c r="T120" i="458"/>
  <c r="U119" i="458"/>
  <c r="W119" i="458"/>
  <c r="T119" i="464"/>
  <c r="U118" i="464"/>
  <c r="W118" i="464"/>
  <c r="T119" i="454"/>
  <c r="U118" i="454"/>
  <c r="W118" i="454"/>
  <c r="AB121" i="456"/>
  <c r="L121" i="456"/>
  <c r="M121" i="456" s="1"/>
  <c r="N121" i="456"/>
  <c r="O121" i="456" s="1"/>
  <c r="AA122" i="456"/>
  <c r="AC121" i="456"/>
  <c r="L122" i="466"/>
  <c r="M122" i="466" s="1"/>
  <c r="N122" i="466"/>
  <c r="O122" i="466" s="1"/>
  <c r="AB122" i="466"/>
  <c r="AA123" i="466"/>
  <c r="AC122" i="466"/>
  <c r="U119" i="453"/>
  <c r="T120" i="453"/>
  <c r="W119" i="453"/>
  <c r="N122" i="452"/>
  <c r="O122" i="452" s="1"/>
  <c r="AB122" i="452"/>
  <c r="L122" i="452"/>
  <c r="M122" i="452" s="1"/>
  <c r="AA123" i="452"/>
  <c r="AC122" i="452"/>
  <c r="N121" i="455"/>
  <c r="O121" i="455" s="1"/>
  <c r="AB121" i="455"/>
  <c r="L121" i="455"/>
  <c r="M121" i="455" s="1"/>
  <c r="AA122" i="455"/>
  <c r="AC121" i="455"/>
  <c r="N121" i="462"/>
  <c r="O121" i="462" s="1"/>
  <c r="AB121" i="462"/>
  <c r="L121" i="462"/>
  <c r="M121" i="462" s="1"/>
  <c r="AA122" i="462"/>
  <c r="AC121" i="462"/>
  <c r="AB122" i="447"/>
  <c r="L122" i="447"/>
  <c r="M122" i="447" s="1"/>
  <c r="N122" i="447"/>
  <c r="O122" i="447" s="1"/>
  <c r="AA123" i="447"/>
  <c r="AC122" i="447"/>
  <c r="T120" i="448"/>
  <c r="U119" i="448"/>
  <c r="W119" i="448"/>
  <c r="AB123" i="446"/>
  <c r="N123" i="446"/>
  <c r="O123" i="446" s="1"/>
  <c r="L123" i="446"/>
  <c r="M123" i="446" s="1"/>
  <c r="AA124" i="446"/>
  <c r="AC123" i="446"/>
  <c r="U118" i="449"/>
  <c r="T119" i="449"/>
  <c r="W118" i="449"/>
  <c r="AB122" i="445"/>
  <c r="N122" i="445"/>
  <c r="O122" i="445" s="1"/>
  <c r="L122" i="445"/>
  <c r="M122" i="445" s="1"/>
  <c r="AA123" i="445"/>
  <c r="AC122" i="445"/>
  <c r="N122" i="442"/>
  <c r="O122" i="442" s="1"/>
  <c r="AB122" i="442"/>
  <c r="L122" i="442"/>
  <c r="M122" i="442" s="1"/>
  <c r="AA123" i="442"/>
  <c r="AC122" i="442"/>
  <c r="T122" i="443"/>
  <c r="U121" i="443"/>
  <c r="W121" i="443"/>
  <c r="T120" i="444"/>
  <c r="U119" i="444"/>
  <c r="W119" i="444"/>
  <c r="AB122" i="441"/>
  <c r="L122" i="441"/>
  <c r="M122" i="441" s="1"/>
  <c r="N122" i="441"/>
  <c r="O122" i="441" s="1"/>
  <c r="AA123" i="441"/>
  <c r="AC122" i="441"/>
  <c r="N122" i="440"/>
  <c r="O122" i="440" s="1"/>
  <c r="L122" i="440"/>
  <c r="M122" i="440" s="1"/>
  <c r="AB122" i="440"/>
  <c r="AA123" i="440"/>
  <c r="AC122" i="440"/>
  <c r="U120" i="439"/>
  <c r="T121" i="439"/>
  <c r="W120" i="439"/>
  <c r="AB122" i="435"/>
  <c r="L122" i="435"/>
  <c r="M122" i="435" s="1"/>
  <c r="N122" i="435"/>
  <c r="O122" i="435" s="1"/>
  <c r="AA123" i="435"/>
  <c r="AC122" i="435"/>
  <c r="T120" i="438"/>
  <c r="U119" i="438"/>
  <c r="W119" i="438"/>
  <c r="N121" i="436"/>
  <c r="O121" i="436" s="1"/>
  <c r="AA122" i="436"/>
  <c r="AB121" i="436"/>
  <c r="L121" i="436"/>
  <c r="M121" i="436" s="1"/>
  <c r="AC121" i="436"/>
  <c r="AB122" i="437"/>
  <c r="L122" i="437"/>
  <c r="M122" i="437" s="1"/>
  <c r="N122" i="437"/>
  <c r="O122" i="437" s="1"/>
  <c r="AA123" i="437"/>
  <c r="AC122" i="437"/>
  <c r="N121" i="430"/>
  <c r="O121" i="430" s="1"/>
  <c r="AB121" i="430"/>
  <c r="L121" i="430"/>
  <c r="M121" i="430" s="1"/>
  <c r="AA122" i="430"/>
  <c r="AC121" i="430"/>
  <c r="AB121" i="432"/>
  <c r="N121" i="432"/>
  <c r="O121" i="432" s="1"/>
  <c r="L121" i="432"/>
  <c r="M121" i="432" s="1"/>
  <c r="AA122" i="432"/>
  <c r="AC121" i="432"/>
  <c r="T142" i="434"/>
  <c r="U141" i="434"/>
  <c r="W141" i="434"/>
  <c r="AB121" i="431"/>
  <c r="L121" i="431"/>
  <c r="M121" i="431" s="1"/>
  <c r="N121" i="431"/>
  <c r="O121" i="431" s="1"/>
  <c r="AA122" i="431"/>
  <c r="AC121" i="431"/>
  <c r="T120" i="433"/>
  <c r="U119" i="433"/>
  <c r="W119" i="433"/>
  <c r="U137" i="299"/>
  <c r="T138" i="299"/>
  <c r="W137" i="299"/>
  <c r="N119" i="298"/>
  <c r="O119" i="298" s="1"/>
  <c r="AA120" i="298"/>
  <c r="AB119" i="298"/>
  <c r="AC119" i="298"/>
  <c r="L119" i="298"/>
  <c r="M119" i="298" s="1"/>
  <c r="N119" i="297"/>
  <c r="O119" i="297" s="1"/>
  <c r="L119" i="297"/>
  <c r="M119" i="297" s="1"/>
  <c r="AC119" i="297"/>
  <c r="AA120" i="297"/>
  <c r="AB119" i="297"/>
  <c r="U116" i="59"/>
  <c r="T117" i="59"/>
  <c r="W116" i="59"/>
  <c r="AA115" i="3"/>
  <c r="N114" i="3"/>
  <c r="O114" i="3" s="1"/>
  <c r="AC114" i="3"/>
  <c r="AB114" i="3"/>
  <c r="L114" i="3"/>
  <c r="M114" i="3" s="1"/>
  <c r="AD47" i="450"/>
  <c r="AD48" i="462"/>
  <c r="AD48" i="430"/>
  <c r="AD46" i="460"/>
  <c r="X43" i="449"/>
  <c r="AD55" i="3"/>
  <c r="AD50" i="297"/>
  <c r="AD47" i="452"/>
  <c r="AD47" i="440"/>
  <c r="X42" i="463"/>
  <c r="AD48" i="456"/>
  <c r="AD48" i="455"/>
  <c r="X42" i="448"/>
  <c r="AD48" i="431"/>
  <c r="AD47" i="466"/>
  <c r="AD47" i="441"/>
  <c r="X45" i="59"/>
  <c r="AD48" i="467"/>
  <c r="X43" i="464"/>
  <c r="AD47" i="435"/>
  <c r="X43" i="454"/>
  <c r="AD47" i="445"/>
  <c r="AD48" i="461"/>
  <c r="X40" i="443"/>
  <c r="X24" i="299"/>
  <c r="AD47" i="457"/>
  <c r="X42" i="438"/>
  <c r="AD47" i="437"/>
  <c r="X41" i="468"/>
  <c r="AD46" i="446"/>
  <c r="X42" i="433"/>
  <c r="X42" i="453"/>
  <c r="X42" i="444"/>
  <c r="AD47" i="451"/>
  <c r="X41" i="439"/>
  <c r="X43" i="469"/>
  <c r="AD47" i="447"/>
  <c r="X20" i="434"/>
  <c r="AD48" i="432"/>
  <c r="X42" i="458"/>
  <c r="AD47" i="442"/>
  <c r="AD50" i="298"/>
  <c r="AD46" i="465"/>
  <c r="AD48" i="436"/>
  <c r="N122" i="467" l="1"/>
  <c r="O122" i="467" s="1"/>
  <c r="AC122" i="467"/>
  <c r="AA123" i="467"/>
  <c r="AB122" i="467"/>
  <c r="L122" i="467"/>
  <c r="M122" i="467" s="1"/>
  <c r="T121" i="463"/>
  <c r="W120" i="463"/>
  <c r="U120" i="463"/>
  <c r="N123" i="450"/>
  <c r="O123" i="450" s="1"/>
  <c r="AB123" i="450"/>
  <c r="L123" i="450"/>
  <c r="M123" i="450" s="1"/>
  <c r="AA124" i="450"/>
  <c r="AC123" i="450"/>
  <c r="U120" i="453"/>
  <c r="T121" i="453"/>
  <c r="W120" i="453"/>
  <c r="AB124" i="460"/>
  <c r="L124" i="460"/>
  <c r="M124" i="460" s="1"/>
  <c r="N124" i="460"/>
  <c r="O124" i="460" s="1"/>
  <c r="AA125" i="460"/>
  <c r="AC124" i="460"/>
  <c r="N122" i="455"/>
  <c r="O122" i="455" s="1"/>
  <c r="AB122" i="455"/>
  <c r="L122" i="455"/>
  <c r="M122" i="455" s="1"/>
  <c r="AA123" i="455"/>
  <c r="AC122" i="455"/>
  <c r="U119" i="464"/>
  <c r="T120" i="464"/>
  <c r="W119" i="464"/>
  <c r="N123" i="452"/>
  <c r="O123" i="452" s="1"/>
  <c r="AB123" i="452"/>
  <c r="L123" i="452"/>
  <c r="M123" i="452" s="1"/>
  <c r="AA124" i="452"/>
  <c r="AC123" i="452"/>
  <c r="AB123" i="466"/>
  <c r="L123" i="466"/>
  <c r="M123" i="466" s="1"/>
  <c r="N123" i="466"/>
  <c r="O123" i="466" s="1"/>
  <c r="AA124" i="466"/>
  <c r="AC123" i="466"/>
  <c r="U119" i="454"/>
  <c r="T120" i="454"/>
  <c r="W119" i="454"/>
  <c r="N122" i="461"/>
  <c r="O122" i="461" s="1"/>
  <c r="AB122" i="461"/>
  <c r="L122" i="461"/>
  <c r="M122" i="461" s="1"/>
  <c r="AA123" i="461"/>
  <c r="AC122" i="461"/>
  <c r="U121" i="468"/>
  <c r="T122" i="468"/>
  <c r="W121" i="468"/>
  <c r="U119" i="469"/>
  <c r="T120" i="469"/>
  <c r="W119" i="469"/>
  <c r="N122" i="462"/>
  <c r="O122" i="462" s="1"/>
  <c r="AB122" i="462"/>
  <c r="L122" i="462"/>
  <c r="M122" i="462" s="1"/>
  <c r="AA123" i="462"/>
  <c r="AC122" i="462"/>
  <c r="AB122" i="456"/>
  <c r="L122" i="456"/>
  <c r="M122" i="456" s="1"/>
  <c r="N122" i="456"/>
  <c r="O122" i="456" s="1"/>
  <c r="AA123" i="456"/>
  <c r="AC122" i="456"/>
  <c r="T121" i="458"/>
  <c r="U120" i="458"/>
  <c r="W120" i="458"/>
  <c r="AB123" i="457"/>
  <c r="L123" i="457"/>
  <c r="M123" i="457" s="1"/>
  <c r="N123" i="457"/>
  <c r="O123" i="457" s="1"/>
  <c r="AA124" i="457"/>
  <c r="AC123" i="457"/>
  <c r="AB123" i="451"/>
  <c r="L123" i="451"/>
  <c r="M123" i="451" s="1"/>
  <c r="N123" i="451"/>
  <c r="O123" i="451" s="1"/>
  <c r="AA124" i="451"/>
  <c r="AC123" i="451"/>
  <c r="L124" i="465"/>
  <c r="M124" i="465" s="1"/>
  <c r="N124" i="465"/>
  <c r="O124" i="465" s="1"/>
  <c r="AB124" i="465"/>
  <c r="AA125" i="465"/>
  <c r="AC124" i="465"/>
  <c r="AB123" i="445"/>
  <c r="N123" i="445"/>
  <c r="O123" i="445" s="1"/>
  <c r="L123" i="445"/>
  <c r="M123" i="445" s="1"/>
  <c r="AA124" i="445"/>
  <c r="AC123" i="445"/>
  <c r="AB124" i="446"/>
  <c r="N124" i="446"/>
  <c r="O124" i="446" s="1"/>
  <c r="L124" i="446"/>
  <c r="M124" i="446" s="1"/>
  <c r="AA125" i="446"/>
  <c r="AC124" i="446"/>
  <c r="AB123" i="447"/>
  <c r="L123" i="447"/>
  <c r="M123" i="447" s="1"/>
  <c r="N123" i="447"/>
  <c r="O123" i="447" s="1"/>
  <c r="AA124" i="447"/>
  <c r="AC123" i="447"/>
  <c r="T121" i="448"/>
  <c r="U120" i="448"/>
  <c r="W120" i="448"/>
  <c r="U119" i="449"/>
  <c r="T120" i="449"/>
  <c r="W119" i="449"/>
  <c r="N123" i="440"/>
  <c r="O123" i="440" s="1"/>
  <c r="AB123" i="440"/>
  <c r="L123" i="440"/>
  <c r="M123" i="440" s="1"/>
  <c r="AA124" i="440"/>
  <c r="AC123" i="440"/>
  <c r="N123" i="442"/>
  <c r="O123" i="442" s="1"/>
  <c r="AB123" i="442"/>
  <c r="L123" i="442"/>
  <c r="M123" i="442" s="1"/>
  <c r="AA124" i="442"/>
  <c r="AC123" i="442"/>
  <c r="AB123" i="441"/>
  <c r="L123" i="441"/>
  <c r="M123" i="441" s="1"/>
  <c r="N123" i="441"/>
  <c r="O123" i="441" s="1"/>
  <c r="AA124" i="441"/>
  <c r="AC123" i="441"/>
  <c r="U122" i="443"/>
  <c r="T123" i="443"/>
  <c r="W122" i="443"/>
  <c r="U120" i="444"/>
  <c r="T121" i="444"/>
  <c r="W120" i="444"/>
  <c r="AB123" i="437"/>
  <c r="L123" i="437"/>
  <c r="M123" i="437" s="1"/>
  <c r="N123" i="437"/>
  <c r="O123" i="437" s="1"/>
  <c r="AA124" i="437"/>
  <c r="AC123" i="437"/>
  <c r="AB123" i="435"/>
  <c r="L123" i="435"/>
  <c r="M123" i="435" s="1"/>
  <c r="N123" i="435"/>
  <c r="O123" i="435" s="1"/>
  <c r="AA124" i="435"/>
  <c r="AC123" i="435"/>
  <c r="T122" i="439"/>
  <c r="U121" i="439"/>
  <c r="W121" i="439"/>
  <c r="N122" i="436"/>
  <c r="O122" i="436" s="1"/>
  <c r="AA123" i="436"/>
  <c r="L122" i="436"/>
  <c r="M122" i="436" s="1"/>
  <c r="AB122" i="436"/>
  <c r="AC122" i="436"/>
  <c r="T121" i="438"/>
  <c r="U120" i="438"/>
  <c r="W120" i="438"/>
  <c r="AB122" i="430"/>
  <c r="L122" i="430"/>
  <c r="M122" i="430" s="1"/>
  <c r="N122" i="430"/>
  <c r="O122" i="430" s="1"/>
  <c r="AA123" i="430"/>
  <c r="AC122" i="430"/>
  <c r="T121" i="433"/>
  <c r="U120" i="433"/>
  <c r="W120" i="433"/>
  <c r="T143" i="434"/>
  <c r="U142" i="434"/>
  <c r="W142" i="434"/>
  <c r="AB122" i="431"/>
  <c r="L122" i="431"/>
  <c r="M122" i="431" s="1"/>
  <c r="N122" i="431"/>
  <c r="O122" i="431" s="1"/>
  <c r="AA123" i="431"/>
  <c r="AC122" i="431"/>
  <c r="AB122" i="432"/>
  <c r="N122" i="432"/>
  <c r="O122" i="432" s="1"/>
  <c r="L122" i="432"/>
  <c r="M122" i="432" s="1"/>
  <c r="AA123" i="432"/>
  <c r="AC122" i="432"/>
  <c r="T139" i="299"/>
  <c r="U138" i="299"/>
  <c r="W138" i="299"/>
  <c r="AA121" i="298"/>
  <c r="AB120" i="298"/>
  <c r="AC120" i="298"/>
  <c r="L120" i="298"/>
  <c r="M120" i="298" s="1"/>
  <c r="N120" i="298"/>
  <c r="O120" i="298" s="1"/>
  <c r="AB120" i="297"/>
  <c r="N120" i="297"/>
  <c r="O120" i="297" s="1"/>
  <c r="L120" i="297"/>
  <c r="M120" i="297" s="1"/>
  <c r="AA121" i="297"/>
  <c r="AC120" i="297"/>
  <c r="U117" i="59"/>
  <c r="T118" i="59"/>
  <c r="W117" i="59"/>
  <c r="AA116" i="3"/>
  <c r="N115" i="3"/>
  <c r="O115" i="3" s="1"/>
  <c r="AC115" i="3"/>
  <c r="AB115" i="3"/>
  <c r="L115" i="3"/>
  <c r="M115" i="3" s="1"/>
  <c r="X41" i="458"/>
  <c r="AD46" i="442"/>
  <c r="AD49" i="297"/>
  <c r="AD46" i="466"/>
  <c r="X41" i="438"/>
  <c r="AD47" i="462"/>
  <c r="X41" i="433"/>
  <c r="X40" i="468"/>
  <c r="AD46" i="440"/>
  <c r="AD49" i="298"/>
  <c r="AD46" i="447"/>
  <c r="X41" i="453"/>
  <c r="X40" i="439"/>
  <c r="AD45" i="460"/>
  <c r="AD46" i="445"/>
  <c r="AD47" i="432"/>
  <c r="AD47" i="456"/>
  <c r="X44" i="59"/>
  <c r="X42" i="469"/>
  <c r="AD46" i="441"/>
  <c r="X41" i="463"/>
  <c r="AD46" i="435"/>
  <c r="AD46" i="450"/>
  <c r="AD46" i="457"/>
  <c r="AD47" i="430"/>
  <c r="X42" i="454"/>
  <c r="X41" i="448"/>
  <c r="AD54" i="3"/>
  <c r="X41" i="444"/>
  <c r="AD47" i="467"/>
  <c r="AD47" i="461"/>
  <c r="AD47" i="436"/>
  <c r="X42" i="464"/>
  <c r="AD46" i="452"/>
  <c r="AD45" i="446"/>
  <c r="AD47" i="431"/>
  <c r="AD47" i="455"/>
  <c r="X39" i="443"/>
  <c r="X23" i="299"/>
  <c r="AD46" i="437"/>
  <c r="AD46" i="451"/>
  <c r="X42" i="449"/>
  <c r="X19" i="434"/>
  <c r="AD45" i="465"/>
  <c r="AB123" i="467" l="1"/>
  <c r="L123" i="467"/>
  <c r="M123" i="467" s="1"/>
  <c r="N123" i="467"/>
  <c r="O123" i="467" s="1"/>
  <c r="AC123" i="467"/>
  <c r="AA124" i="467"/>
  <c r="U121" i="463"/>
  <c r="W121" i="463"/>
  <c r="T122" i="463"/>
  <c r="N124" i="452"/>
  <c r="O124" i="452" s="1"/>
  <c r="AB124" i="452"/>
  <c r="L124" i="452"/>
  <c r="M124" i="452" s="1"/>
  <c r="AA125" i="452"/>
  <c r="AC124" i="452"/>
  <c r="AB124" i="451"/>
  <c r="L124" i="451"/>
  <c r="M124" i="451" s="1"/>
  <c r="N124" i="451"/>
  <c r="O124" i="451" s="1"/>
  <c r="AA125" i="451"/>
  <c r="AC124" i="451"/>
  <c r="N125" i="460"/>
  <c r="O125" i="460" s="1"/>
  <c r="AB125" i="460"/>
  <c r="L125" i="460"/>
  <c r="M125" i="460" s="1"/>
  <c r="AA126" i="460"/>
  <c r="AC125" i="460"/>
  <c r="N124" i="450"/>
  <c r="O124" i="450" s="1"/>
  <c r="AB124" i="450"/>
  <c r="L124" i="450"/>
  <c r="M124" i="450" s="1"/>
  <c r="AA125" i="450"/>
  <c r="AC124" i="450"/>
  <c r="U122" i="468"/>
  <c r="T123" i="468"/>
  <c r="W122" i="468"/>
  <c r="U120" i="454"/>
  <c r="T121" i="454"/>
  <c r="W120" i="454"/>
  <c r="N124" i="457"/>
  <c r="O124" i="457" s="1"/>
  <c r="AB124" i="457"/>
  <c r="L124" i="457"/>
  <c r="M124" i="457" s="1"/>
  <c r="AA125" i="457"/>
  <c r="AC124" i="457"/>
  <c r="AB123" i="456"/>
  <c r="L123" i="456"/>
  <c r="M123" i="456" s="1"/>
  <c r="N123" i="456"/>
  <c r="O123" i="456" s="1"/>
  <c r="AA124" i="456"/>
  <c r="AC123" i="456"/>
  <c r="L123" i="461"/>
  <c r="M123" i="461" s="1"/>
  <c r="AB123" i="461"/>
  <c r="N123" i="461"/>
  <c r="O123" i="461" s="1"/>
  <c r="AA124" i="461"/>
  <c r="AC123" i="461"/>
  <c r="N124" i="466"/>
  <c r="O124" i="466" s="1"/>
  <c r="L124" i="466"/>
  <c r="M124" i="466" s="1"/>
  <c r="AB124" i="466"/>
  <c r="AA125" i="466"/>
  <c r="AC124" i="466"/>
  <c r="T122" i="453"/>
  <c r="U121" i="453"/>
  <c r="W121" i="453"/>
  <c r="N123" i="462"/>
  <c r="O123" i="462" s="1"/>
  <c r="AB123" i="462"/>
  <c r="L123" i="462"/>
  <c r="M123" i="462" s="1"/>
  <c r="AA124" i="462"/>
  <c r="AC123" i="462"/>
  <c r="L125" i="465"/>
  <c r="M125" i="465" s="1"/>
  <c r="N125" i="465"/>
  <c r="O125" i="465" s="1"/>
  <c r="AB125" i="465"/>
  <c r="AA126" i="465"/>
  <c r="AC125" i="465"/>
  <c r="T122" i="458"/>
  <c r="U121" i="458"/>
  <c r="W121" i="458"/>
  <c r="U120" i="469"/>
  <c r="T121" i="469"/>
  <c r="W120" i="469"/>
  <c r="U120" i="464"/>
  <c r="T121" i="464"/>
  <c r="W120" i="464"/>
  <c r="N123" i="455"/>
  <c r="O123" i="455" s="1"/>
  <c r="AB123" i="455"/>
  <c r="L123" i="455"/>
  <c r="M123" i="455" s="1"/>
  <c r="AA124" i="455"/>
  <c r="AC123" i="455"/>
  <c r="T121" i="449"/>
  <c r="U120" i="449"/>
  <c r="W120" i="449"/>
  <c r="U121" i="448"/>
  <c r="T122" i="448"/>
  <c r="W121" i="448"/>
  <c r="AB124" i="445"/>
  <c r="N124" i="445"/>
  <c r="O124" i="445" s="1"/>
  <c r="L124" i="445"/>
  <c r="M124" i="445" s="1"/>
  <c r="AA125" i="445"/>
  <c r="AC124" i="445"/>
  <c r="AB124" i="447"/>
  <c r="L124" i="447"/>
  <c r="M124" i="447" s="1"/>
  <c r="N124" i="447"/>
  <c r="O124" i="447" s="1"/>
  <c r="AA125" i="447"/>
  <c r="AC124" i="447"/>
  <c r="AB125" i="446"/>
  <c r="N125" i="446"/>
  <c r="O125" i="446" s="1"/>
  <c r="L125" i="446"/>
  <c r="M125" i="446" s="1"/>
  <c r="AA126" i="446"/>
  <c r="AC125" i="446"/>
  <c r="U121" i="444"/>
  <c r="T122" i="444"/>
  <c r="W121" i="444"/>
  <c r="N124" i="440"/>
  <c r="O124" i="440" s="1"/>
  <c r="AB124" i="440"/>
  <c r="L124" i="440"/>
  <c r="M124" i="440" s="1"/>
  <c r="AA125" i="440"/>
  <c r="AC124" i="440"/>
  <c r="AB124" i="441"/>
  <c r="L124" i="441"/>
  <c r="M124" i="441" s="1"/>
  <c r="N124" i="441"/>
  <c r="O124" i="441" s="1"/>
  <c r="AA125" i="441"/>
  <c r="AC124" i="441"/>
  <c r="U123" i="443"/>
  <c r="T124" i="443"/>
  <c r="W123" i="443"/>
  <c r="N124" i="442"/>
  <c r="O124" i="442" s="1"/>
  <c r="AB124" i="442"/>
  <c r="L124" i="442"/>
  <c r="M124" i="442" s="1"/>
  <c r="AA125" i="442"/>
  <c r="AC124" i="442"/>
  <c r="T122" i="438"/>
  <c r="U121" i="438"/>
  <c r="W121" i="438"/>
  <c r="T123" i="439"/>
  <c r="U122" i="439"/>
  <c r="W122" i="439"/>
  <c r="AB124" i="437"/>
  <c r="L124" i="437"/>
  <c r="M124" i="437" s="1"/>
  <c r="N124" i="437"/>
  <c r="O124" i="437" s="1"/>
  <c r="AA125" i="437"/>
  <c r="AC124" i="437"/>
  <c r="N123" i="436"/>
  <c r="O123" i="436" s="1"/>
  <c r="AB123" i="436"/>
  <c r="L123" i="436"/>
  <c r="M123" i="436" s="1"/>
  <c r="AA124" i="436"/>
  <c r="AC123" i="436"/>
  <c r="AB124" i="435"/>
  <c r="L124" i="435"/>
  <c r="M124" i="435" s="1"/>
  <c r="N124" i="435"/>
  <c r="O124" i="435" s="1"/>
  <c r="AA125" i="435"/>
  <c r="AC124" i="435"/>
  <c r="AB123" i="432"/>
  <c r="N123" i="432"/>
  <c r="O123" i="432" s="1"/>
  <c r="L123" i="432"/>
  <c r="M123" i="432" s="1"/>
  <c r="AA124" i="432"/>
  <c r="AC123" i="432"/>
  <c r="N123" i="430"/>
  <c r="O123" i="430" s="1"/>
  <c r="AB123" i="430"/>
  <c r="L123" i="430"/>
  <c r="M123" i="430" s="1"/>
  <c r="AA124" i="430"/>
  <c r="AC123" i="430"/>
  <c r="AB123" i="431"/>
  <c r="L123" i="431"/>
  <c r="M123" i="431" s="1"/>
  <c r="N123" i="431"/>
  <c r="O123" i="431" s="1"/>
  <c r="AA124" i="431"/>
  <c r="AC123" i="431"/>
  <c r="U121" i="433"/>
  <c r="T122" i="433"/>
  <c r="W121" i="433"/>
  <c r="U143" i="434"/>
  <c r="T144" i="434"/>
  <c r="W143" i="434"/>
  <c r="T140" i="299"/>
  <c r="U139" i="299"/>
  <c r="W139" i="299"/>
  <c r="N121" i="298"/>
  <c r="O121" i="298" s="1"/>
  <c r="AA122" i="298"/>
  <c r="AC121" i="298"/>
  <c r="AB121" i="298"/>
  <c r="L121" i="298"/>
  <c r="M121" i="298" s="1"/>
  <c r="N121" i="297"/>
  <c r="O121" i="297" s="1"/>
  <c r="AB121" i="297"/>
  <c r="L121" i="297"/>
  <c r="M121" i="297" s="1"/>
  <c r="AA122" i="297"/>
  <c r="AC121" i="297"/>
  <c r="T119" i="59"/>
  <c r="U118" i="59"/>
  <c r="W118" i="59"/>
  <c r="AA117" i="3"/>
  <c r="N116" i="3"/>
  <c r="O116" i="3" s="1"/>
  <c r="AC116" i="3"/>
  <c r="AB116" i="3"/>
  <c r="L116" i="3"/>
  <c r="M116" i="3" s="1"/>
  <c r="AD46" i="462"/>
  <c r="X40" i="444"/>
  <c r="X43" i="59"/>
  <c r="X39" i="468"/>
  <c r="AD45" i="437"/>
  <c r="AD44" i="465"/>
  <c r="AD53" i="3"/>
  <c r="AD46" i="461"/>
  <c r="X38" i="443"/>
  <c r="X40" i="463"/>
  <c r="AD45" i="442"/>
  <c r="AD45" i="452"/>
  <c r="AD46" i="455"/>
  <c r="X22" i="299"/>
  <c r="AD46" i="456"/>
  <c r="AD46" i="430"/>
  <c r="AD45" i="445"/>
  <c r="X40" i="458"/>
  <c r="AD48" i="297"/>
  <c r="X41" i="454"/>
  <c r="AD48" i="298"/>
  <c r="AD44" i="460"/>
  <c r="X40" i="438"/>
  <c r="AD45" i="450"/>
  <c r="AD44" i="446"/>
  <c r="X18" i="434"/>
  <c r="X41" i="449"/>
  <c r="AD46" i="467"/>
  <c r="AD45" i="457"/>
  <c r="AD46" i="436"/>
  <c r="X41" i="464"/>
  <c r="AD45" i="435"/>
  <c r="AD45" i="451"/>
  <c r="AD46" i="432"/>
  <c r="AD45" i="447"/>
  <c r="X39" i="439"/>
  <c r="X40" i="448"/>
  <c r="AD45" i="466"/>
  <c r="X41" i="469"/>
  <c r="AD46" i="431"/>
  <c r="AD45" i="440"/>
  <c r="X40" i="433"/>
  <c r="AD45" i="441"/>
  <c r="X40" i="453"/>
  <c r="AB124" i="467" l="1"/>
  <c r="L124" i="467"/>
  <c r="M124" i="467" s="1"/>
  <c r="N124" i="467"/>
  <c r="O124" i="467" s="1"/>
  <c r="AC124" i="467"/>
  <c r="AA125" i="467"/>
  <c r="U122" i="463"/>
  <c r="W122" i="463"/>
  <c r="T123" i="463"/>
  <c r="U121" i="464"/>
  <c r="T122" i="464"/>
  <c r="W121" i="464"/>
  <c r="T123" i="453"/>
  <c r="U122" i="453"/>
  <c r="W122" i="453"/>
  <c r="AB124" i="456"/>
  <c r="L124" i="456"/>
  <c r="M124" i="456" s="1"/>
  <c r="N124" i="456"/>
  <c r="O124" i="456" s="1"/>
  <c r="AA125" i="456"/>
  <c r="AC124" i="456"/>
  <c r="N125" i="450"/>
  <c r="O125" i="450" s="1"/>
  <c r="AB125" i="450"/>
  <c r="L125" i="450"/>
  <c r="M125" i="450" s="1"/>
  <c r="AA126" i="450"/>
  <c r="AC125" i="450"/>
  <c r="N125" i="452"/>
  <c r="O125" i="452" s="1"/>
  <c r="AB125" i="452"/>
  <c r="L125" i="452"/>
  <c r="M125" i="452" s="1"/>
  <c r="AA126" i="452"/>
  <c r="AC125" i="452"/>
  <c r="N124" i="462"/>
  <c r="O124" i="462" s="1"/>
  <c r="AB124" i="462"/>
  <c r="L124" i="462"/>
  <c r="M124" i="462" s="1"/>
  <c r="AA125" i="462"/>
  <c r="AC124" i="462"/>
  <c r="U121" i="454"/>
  <c r="T122" i="454"/>
  <c r="W121" i="454"/>
  <c r="L126" i="465"/>
  <c r="M126" i="465" s="1"/>
  <c r="AB126" i="465"/>
  <c r="N126" i="465"/>
  <c r="O126" i="465" s="1"/>
  <c r="AA127" i="465"/>
  <c r="AC126" i="465"/>
  <c r="L125" i="457"/>
  <c r="M125" i="457" s="1"/>
  <c r="AB125" i="457"/>
  <c r="N125" i="457"/>
  <c r="O125" i="457" s="1"/>
  <c r="AA126" i="457"/>
  <c r="AC125" i="457"/>
  <c r="T124" i="468"/>
  <c r="U123" i="468"/>
  <c r="W123" i="468"/>
  <c r="L126" i="460"/>
  <c r="M126" i="460" s="1"/>
  <c r="AB126" i="460"/>
  <c r="N126" i="460"/>
  <c r="O126" i="460" s="1"/>
  <c r="AA127" i="460"/>
  <c r="AC126" i="460"/>
  <c r="AB125" i="466"/>
  <c r="L125" i="466"/>
  <c r="M125" i="466" s="1"/>
  <c r="N125" i="466"/>
  <c r="O125" i="466" s="1"/>
  <c r="AA126" i="466"/>
  <c r="AC125" i="466"/>
  <c r="N124" i="455"/>
  <c r="O124" i="455" s="1"/>
  <c r="AB124" i="455"/>
  <c r="L124" i="455"/>
  <c r="M124" i="455" s="1"/>
  <c r="AA125" i="455"/>
  <c r="AC124" i="455"/>
  <c r="U121" i="469"/>
  <c r="T122" i="469"/>
  <c r="W121" i="469"/>
  <c r="U122" i="458"/>
  <c r="T123" i="458"/>
  <c r="W122" i="458"/>
  <c r="N124" i="461"/>
  <c r="O124" i="461" s="1"/>
  <c r="AB124" i="461"/>
  <c r="L124" i="461"/>
  <c r="M124" i="461" s="1"/>
  <c r="AA125" i="461"/>
  <c r="AC124" i="461"/>
  <c r="AB125" i="451"/>
  <c r="L125" i="451"/>
  <c r="M125" i="451" s="1"/>
  <c r="N125" i="451"/>
  <c r="O125" i="451" s="1"/>
  <c r="AA126" i="451"/>
  <c r="AC125" i="451"/>
  <c r="AB125" i="447"/>
  <c r="L125" i="447"/>
  <c r="M125" i="447" s="1"/>
  <c r="N125" i="447"/>
  <c r="O125" i="447" s="1"/>
  <c r="AA126" i="447"/>
  <c r="AC125" i="447"/>
  <c r="AB126" i="446"/>
  <c r="N126" i="446"/>
  <c r="O126" i="446" s="1"/>
  <c r="L126" i="446"/>
  <c r="M126" i="446" s="1"/>
  <c r="AA127" i="446"/>
  <c r="AC126" i="446"/>
  <c r="AB125" i="445"/>
  <c r="N125" i="445"/>
  <c r="O125" i="445" s="1"/>
  <c r="L125" i="445"/>
  <c r="M125" i="445" s="1"/>
  <c r="AA126" i="445"/>
  <c r="AC125" i="445"/>
  <c r="U122" i="448"/>
  <c r="T123" i="448"/>
  <c r="W122" i="448"/>
  <c r="T122" i="449"/>
  <c r="U121" i="449"/>
  <c r="W121" i="449"/>
  <c r="N125" i="442"/>
  <c r="O125" i="442" s="1"/>
  <c r="AB125" i="442"/>
  <c r="L125" i="442"/>
  <c r="M125" i="442" s="1"/>
  <c r="AA126" i="442"/>
  <c r="AC125" i="442"/>
  <c r="AB125" i="441"/>
  <c r="L125" i="441"/>
  <c r="M125" i="441" s="1"/>
  <c r="N125" i="441"/>
  <c r="O125" i="441" s="1"/>
  <c r="AA126" i="441"/>
  <c r="AC125" i="441"/>
  <c r="T125" i="443"/>
  <c r="U124" i="443"/>
  <c r="W124" i="443"/>
  <c r="AA126" i="440"/>
  <c r="N125" i="440"/>
  <c r="O125" i="440" s="1"/>
  <c r="AB125" i="440"/>
  <c r="L125" i="440"/>
  <c r="M125" i="440" s="1"/>
  <c r="AC125" i="440"/>
  <c r="T123" i="444"/>
  <c r="U122" i="444"/>
  <c r="W122" i="444"/>
  <c r="AB125" i="435"/>
  <c r="L125" i="435"/>
  <c r="M125" i="435" s="1"/>
  <c r="N125" i="435"/>
  <c r="O125" i="435" s="1"/>
  <c r="AA126" i="435"/>
  <c r="AC125" i="435"/>
  <c r="U123" i="439"/>
  <c r="T124" i="439"/>
  <c r="W123" i="439"/>
  <c r="N124" i="436"/>
  <c r="O124" i="436" s="1"/>
  <c r="AA125" i="436"/>
  <c r="L124" i="436"/>
  <c r="M124" i="436" s="1"/>
  <c r="AB124" i="436"/>
  <c r="AC124" i="436"/>
  <c r="AB125" i="437"/>
  <c r="L125" i="437"/>
  <c r="M125" i="437" s="1"/>
  <c r="N125" i="437"/>
  <c r="O125" i="437" s="1"/>
  <c r="AA126" i="437"/>
  <c r="AC125" i="437"/>
  <c r="U122" i="438"/>
  <c r="T123" i="438"/>
  <c r="W122" i="438"/>
  <c r="U144" i="434"/>
  <c r="T145" i="434"/>
  <c r="W144" i="434"/>
  <c r="AB124" i="432"/>
  <c r="N124" i="432"/>
  <c r="O124" i="432" s="1"/>
  <c r="L124" i="432"/>
  <c r="M124" i="432" s="1"/>
  <c r="AA125" i="432"/>
  <c r="AC124" i="432"/>
  <c r="AB124" i="431"/>
  <c r="L124" i="431"/>
  <c r="M124" i="431" s="1"/>
  <c r="N124" i="431"/>
  <c r="O124" i="431" s="1"/>
  <c r="AA125" i="431"/>
  <c r="AC124" i="431"/>
  <c r="U122" i="433"/>
  <c r="T123" i="433"/>
  <c r="W122" i="433"/>
  <c r="L124" i="430"/>
  <c r="M124" i="430" s="1"/>
  <c r="AB124" i="430"/>
  <c r="N124" i="430"/>
  <c r="O124" i="430" s="1"/>
  <c r="AA125" i="430"/>
  <c r="AC124" i="430"/>
  <c r="U140" i="299"/>
  <c r="T141" i="299"/>
  <c r="W140" i="299"/>
  <c r="N122" i="298"/>
  <c r="O122" i="298" s="1"/>
  <c r="AC122" i="298"/>
  <c r="AA123" i="298"/>
  <c r="L122" i="298"/>
  <c r="M122" i="298" s="1"/>
  <c r="AB122" i="298"/>
  <c r="L122" i="297"/>
  <c r="M122" i="297" s="1"/>
  <c r="N122" i="297"/>
  <c r="O122" i="297" s="1"/>
  <c r="AA123" i="297"/>
  <c r="AC122" i="297"/>
  <c r="AB122" i="297"/>
  <c r="T120" i="59"/>
  <c r="U119" i="59"/>
  <c r="W119" i="59"/>
  <c r="L117" i="3"/>
  <c r="M117" i="3" s="1"/>
  <c r="AA118" i="3"/>
  <c r="N117" i="3"/>
  <c r="O117" i="3" s="1"/>
  <c r="AC117" i="3"/>
  <c r="AB117" i="3"/>
  <c r="AD45" i="462"/>
  <c r="X39" i="444"/>
  <c r="AD52" i="3"/>
  <c r="X39" i="458"/>
  <c r="X39" i="438"/>
  <c r="AD44" i="450"/>
  <c r="AD45" i="432"/>
  <c r="X38" i="468"/>
  <c r="AD44" i="440"/>
  <c r="X39" i="463"/>
  <c r="X38" i="439"/>
  <c r="AD44" i="457"/>
  <c r="AD45" i="436"/>
  <c r="X40" i="469"/>
  <c r="AD44" i="447"/>
  <c r="AD45" i="430"/>
  <c r="X39" i="453"/>
  <c r="AD45" i="467"/>
  <c r="AD43" i="460"/>
  <c r="AD44" i="437"/>
  <c r="AD44" i="452"/>
  <c r="AD47" i="298"/>
  <c r="AD44" i="466"/>
  <c r="AD44" i="451"/>
  <c r="AD45" i="431"/>
  <c r="AD45" i="455"/>
  <c r="AD44" i="445"/>
  <c r="X21" i="299"/>
  <c r="X37" i="443"/>
  <c r="AD45" i="461"/>
  <c r="X40" i="449"/>
  <c r="X17" i="434"/>
  <c r="AD45" i="456"/>
  <c r="X40" i="454"/>
  <c r="X39" i="448"/>
  <c r="X39" i="433"/>
  <c r="AD43" i="465"/>
  <c r="AD44" i="441"/>
  <c r="AD47" i="297"/>
  <c r="AD44" i="435"/>
  <c r="X40" i="464"/>
  <c r="AD44" i="442"/>
  <c r="X42" i="59"/>
  <c r="AD43" i="446"/>
  <c r="AB125" i="467" l="1"/>
  <c r="L125" i="467"/>
  <c r="M125" i="467" s="1"/>
  <c r="N125" i="467"/>
  <c r="O125" i="467" s="1"/>
  <c r="AC125" i="467"/>
  <c r="AA126" i="467"/>
  <c r="U123" i="463"/>
  <c r="T124" i="463"/>
  <c r="W123" i="463"/>
  <c r="L127" i="465"/>
  <c r="M127" i="465" s="1"/>
  <c r="AB127" i="465"/>
  <c r="N127" i="465"/>
  <c r="O127" i="465" s="1"/>
  <c r="AA128" i="465"/>
  <c r="AC127" i="465"/>
  <c r="N125" i="462"/>
  <c r="O125" i="462" s="1"/>
  <c r="AB125" i="462"/>
  <c r="L125" i="462"/>
  <c r="M125" i="462" s="1"/>
  <c r="AA126" i="462"/>
  <c r="AC125" i="462"/>
  <c r="AB125" i="456"/>
  <c r="L125" i="456"/>
  <c r="M125" i="456" s="1"/>
  <c r="N125" i="456"/>
  <c r="O125" i="456" s="1"/>
  <c r="AA126" i="456"/>
  <c r="AC125" i="456"/>
  <c r="AB125" i="461"/>
  <c r="L125" i="461"/>
  <c r="M125" i="461" s="1"/>
  <c r="N125" i="461"/>
  <c r="O125" i="461" s="1"/>
  <c r="AA126" i="461"/>
  <c r="AC125" i="461"/>
  <c r="T123" i="469"/>
  <c r="U122" i="469"/>
  <c r="W122" i="469"/>
  <c r="U123" i="453"/>
  <c r="T124" i="453"/>
  <c r="W123" i="453"/>
  <c r="T123" i="464"/>
  <c r="U122" i="464"/>
  <c r="W122" i="464"/>
  <c r="L126" i="466"/>
  <c r="M126" i="466" s="1"/>
  <c r="N126" i="466"/>
  <c r="O126" i="466" s="1"/>
  <c r="AB126" i="466"/>
  <c r="AA127" i="466"/>
  <c r="AC126" i="466"/>
  <c r="U123" i="458"/>
  <c r="T124" i="458"/>
  <c r="W123" i="458"/>
  <c r="N127" i="460"/>
  <c r="O127" i="460" s="1"/>
  <c r="AB127" i="460"/>
  <c r="L127" i="460"/>
  <c r="M127" i="460" s="1"/>
  <c r="AA128" i="460"/>
  <c r="AC127" i="460"/>
  <c r="N126" i="457"/>
  <c r="O126" i="457" s="1"/>
  <c r="AB126" i="457"/>
  <c r="L126" i="457"/>
  <c r="M126" i="457" s="1"/>
  <c r="AA127" i="457"/>
  <c r="AC126" i="457"/>
  <c r="N126" i="450"/>
  <c r="O126" i="450" s="1"/>
  <c r="AB126" i="450"/>
  <c r="L126" i="450"/>
  <c r="M126" i="450" s="1"/>
  <c r="AA127" i="450"/>
  <c r="AC126" i="450"/>
  <c r="AB126" i="451"/>
  <c r="L126" i="451"/>
  <c r="M126" i="451" s="1"/>
  <c r="N126" i="451"/>
  <c r="O126" i="451" s="1"/>
  <c r="AA127" i="451"/>
  <c r="AC126" i="451"/>
  <c r="N125" i="455"/>
  <c r="O125" i="455" s="1"/>
  <c r="AB125" i="455"/>
  <c r="L125" i="455"/>
  <c r="M125" i="455" s="1"/>
  <c r="AA126" i="455"/>
  <c r="AC125" i="455"/>
  <c r="T125" i="468"/>
  <c r="U124" i="468"/>
  <c r="W124" i="468"/>
  <c r="T123" i="454"/>
  <c r="U122" i="454"/>
  <c r="W122" i="454"/>
  <c r="N126" i="452"/>
  <c r="O126" i="452" s="1"/>
  <c r="AB126" i="452"/>
  <c r="L126" i="452"/>
  <c r="M126" i="452" s="1"/>
  <c r="AA127" i="452"/>
  <c r="AC126" i="452"/>
  <c r="AB126" i="447"/>
  <c r="L126" i="447"/>
  <c r="M126" i="447" s="1"/>
  <c r="N126" i="447"/>
  <c r="O126" i="447" s="1"/>
  <c r="AA127" i="447"/>
  <c r="AC126" i="447"/>
  <c r="AB126" i="445"/>
  <c r="N126" i="445"/>
  <c r="O126" i="445" s="1"/>
  <c r="L126" i="445"/>
  <c r="M126" i="445" s="1"/>
  <c r="AA127" i="445"/>
  <c r="AC126" i="445"/>
  <c r="U122" i="449"/>
  <c r="T123" i="449"/>
  <c r="W122" i="449"/>
  <c r="U123" i="448"/>
  <c r="T124" i="448"/>
  <c r="W123" i="448"/>
  <c r="AB127" i="446"/>
  <c r="N127" i="446"/>
  <c r="O127" i="446" s="1"/>
  <c r="L127" i="446"/>
  <c r="M127" i="446" s="1"/>
  <c r="AA128" i="446"/>
  <c r="AC127" i="446"/>
  <c r="N126" i="442"/>
  <c r="O126" i="442" s="1"/>
  <c r="AB126" i="442"/>
  <c r="L126" i="442"/>
  <c r="M126" i="442" s="1"/>
  <c r="AA127" i="442"/>
  <c r="AC126" i="442"/>
  <c r="T124" i="444"/>
  <c r="U123" i="444"/>
  <c r="W123" i="444"/>
  <c r="T126" i="443"/>
  <c r="U125" i="443"/>
  <c r="W125" i="443"/>
  <c r="AA127" i="440"/>
  <c r="N126" i="440"/>
  <c r="O126" i="440" s="1"/>
  <c r="AB126" i="440"/>
  <c r="L126" i="440"/>
  <c r="M126" i="440" s="1"/>
  <c r="AC126" i="440"/>
  <c r="AB126" i="441"/>
  <c r="L126" i="441"/>
  <c r="M126" i="441" s="1"/>
  <c r="N126" i="441"/>
  <c r="O126" i="441" s="1"/>
  <c r="AA127" i="441"/>
  <c r="AC126" i="441"/>
  <c r="AB126" i="435"/>
  <c r="L126" i="435"/>
  <c r="M126" i="435" s="1"/>
  <c r="N126" i="435"/>
  <c r="O126" i="435" s="1"/>
  <c r="AA127" i="435"/>
  <c r="AC126" i="435"/>
  <c r="U124" i="439"/>
  <c r="T125" i="439"/>
  <c r="W124" i="439"/>
  <c r="N125" i="436"/>
  <c r="O125" i="436" s="1"/>
  <c r="AB125" i="436"/>
  <c r="L125" i="436"/>
  <c r="M125" i="436" s="1"/>
  <c r="AA126" i="436"/>
  <c r="AC125" i="436"/>
  <c r="U123" i="438"/>
  <c r="T124" i="438"/>
  <c r="W123" i="438"/>
  <c r="AB126" i="437"/>
  <c r="L126" i="437"/>
  <c r="M126" i="437" s="1"/>
  <c r="N126" i="437"/>
  <c r="O126" i="437" s="1"/>
  <c r="AA127" i="437"/>
  <c r="AC126" i="437"/>
  <c r="N125" i="430"/>
  <c r="O125" i="430" s="1"/>
  <c r="AB125" i="430"/>
  <c r="L125" i="430"/>
  <c r="M125" i="430" s="1"/>
  <c r="AA126" i="430"/>
  <c r="AC125" i="430"/>
  <c r="AB125" i="431"/>
  <c r="L125" i="431"/>
  <c r="M125" i="431" s="1"/>
  <c r="N125" i="431"/>
  <c r="O125" i="431" s="1"/>
  <c r="AA126" i="431"/>
  <c r="AC125" i="431"/>
  <c r="T124" i="433"/>
  <c r="U123" i="433"/>
  <c r="W123" i="433"/>
  <c r="AB125" i="432"/>
  <c r="N125" i="432"/>
  <c r="O125" i="432" s="1"/>
  <c r="L125" i="432"/>
  <c r="M125" i="432" s="1"/>
  <c r="AA126" i="432"/>
  <c r="AC125" i="432"/>
  <c r="U145" i="434"/>
  <c r="W145" i="434"/>
  <c r="U141" i="299"/>
  <c r="T142" i="299"/>
  <c r="W141" i="299"/>
  <c r="AB123" i="298"/>
  <c r="AA124" i="298"/>
  <c r="L123" i="298"/>
  <c r="M123" i="298" s="1"/>
  <c r="N123" i="298"/>
  <c r="O123" i="298" s="1"/>
  <c r="AC123" i="298"/>
  <c r="N123" i="297"/>
  <c r="O123" i="297" s="1"/>
  <c r="L123" i="297"/>
  <c r="M123" i="297" s="1"/>
  <c r="AC123" i="297"/>
  <c r="AA124" i="297"/>
  <c r="AB123" i="297"/>
  <c r="U120" i="59"/>
  <c r="T121" i="59"/>
  <c r="W120" i="59"/>
  <c r="L118" i="3"/>
  <c r="M118" i="3" s="1"/>
  <c r="AA119" i="3"/>
  <c r="N118" i="3"/>
  <c r="O118" i="3" s="1"/>
  <c r="AC118" i="3"/>
  <c r="AB118" i="3"/>
  <c r="AD44" i="456"/>
  <c r="AD43" i="437"/>
  <c r="AD44" i="467"/>
  <c r="X39" i="469"/>
  <c r="X37" i="439"/>
  <c r="AD43" i="452"/>
  <c r="X38" i="463"/>
  <c r="AD43" i="457"/>
  <c r="X38" i="438"/>
  <c r="AD44" i="462"/>
  <c r="AD46" i="298"/>
  <c r="X38" i="448"/>
  <c r="AD43" i="451"/>
  <c r="AD46" i="297"/>
  <c r="X38" i="453"/>
  <c r="X20" i="299"/>
  <c r="AD42" i="460"/>
  <c r="X41" i="59"/>
  <c r="AD43" i="440"/>
  <c r="AD44" i="432"/>
  <c r="AD43" i="435"/>
  <c r="AD44" i="436"/>
  <c r="AD44" i="461"/>
  <c r="AD43" i="447"/>
  <c r="X38" i="433"/>
  <c r="AD43" i="450"/>
  <c r="X39" i="449"/>
  <c r="X16" i="434"/>
  <c r="X36" i="443"/>
  <c r="X39" i="454"/>
  <c r="AD42" i="446"/>
  <c r="AD44" i="431"/>
  <c r="AD43" i="466"/>
  <c r="X38" i="458"/>
  <c r="AD51" i="3"/>
  <c r="AD43" i="442"/>
  <c r="AD44" i="430"/>
  <c r="AD43" i="441"/>
  <c r="AD43" i="445"/>
  <c r="X38" i="444"/>
  <c r="AD44" i="455"/>
  <c r="X37" i="468"/>
  <c r="X39" i="464"/>
  <c r="AD42" i="465"/>
  <c r="N126" i="467" l="1"/>
  <c r="O126" i="467" s="1"/>
  <c r="AC126" i="467"/>
  <c r="AA127" i="467"/>
  <c r="AB126" i="467"/>
  <c r="L126" i="467"/>
  <c r="M126" i="467" s="1"/>
  <c r="U124" i="463"/>
  <c r="W124" i="463"/>
  <c r="T125" i="463"/>
  <c r="N126" i="455"/>
  <c r="O126" i="455" s="1"/>
  <c r="AB126" i="455"/>
  <c r="L126" i="455"/>
  <c r="M126" i="455" s="1"/>
  <c r="AA127" i="455"/>
  <c r="AC126" i="455"/>
  <c r="AB127" i="466"/>
  <c r="L127" i="466"/>
  <c r="M127" i="466" s="1"/>
  <c r="N127" i="466"/>
  <c r="O127" i="466" s="1"/>
  <c r="AA128" i="466"/>
  <c r="AC127" i="466"/>
  <c r="U125" i="468"/>
  <c r="T126" i="468"/>
  <c r="W125" i="468"/>
  <c r="N127" i="450"/>
  <c r="O127" i="450" s="1"/>
  <c r="AB127" i="450"/>
  <c r="L127" i="450"/>
  <c r="M127" i="450" s="1"/>
  <c r="AA128" i="450"/>
  <c r="AC127" i="450"/>
  <c r="T124" i="464"/>
  <c r="U123" i="464"/>
  <c r="W123" i="464"/>
  <c r="N126" i="461"/>
  <c r="O126" i="461" s="1"/>
  <c r="AB126" i="461"/>
  <c r="L126" i="461"/>
  <c r="M126" i="461" s="1"/>
  <c r="AA127" i="461"/>
  <c r="AC126" i="461"/>
  <c r="L128" i="465"/>
  <c r="M128" i="465" s="1"/>
  <c r="N128" i="465"/>
  <c r="O128" i="465" s="1"/>
  <c r="AB128" i="465"/>
  <c r="AA129" i="465"/>
  <c r="AC128" i="465"/>
  <c r="AB128" i="460"/>
  <c r="L128" i="460"/>
  <c r="M128" i="460" s="1"/>
  <c r="N128" i="460"/>
  <c r="O128" i="460" s="1"/>
  <c r="AA129" i="460"/>
  <c r="AC128" i="460"/>
  <c r="U123" i="469"/>
  <c r="T124" i="469"/>
  <c r="W123" i="469"/>
  <c r="T124" i="454"/>
  <c r="U123" i="454"/>
  <c r="W123" i="454"/>
  <c r="AB127" i="457"/>
  <c r="L127" i="457"/>
  <c r="M127" i="457" s="1"/>
  <c r="N127" i="457"/>
  <c r="O127" i="457" s="1"/>
  <c r="AA128" i="457"/>
  <c r="AC127" i="457"/>
  <c r="AB126" i="456"/>
  <c r="L126" i="456"/>
  <c r="M126" i="456" s="1"/>
  <c r="N126" i="456"/>
  <c r="O126" i="456" s="1"/>
  <c r="AA127" i="456"/>
  <c r="AC126" i="456"/>
  <c r="U124" i="453"/>
  <c r="T125" i="453"/>
  <c r="W124" i="453"/>
  <c r="N127" i="452"/>
  <c r="O127" i="452" s="1"/>
  <c r="AB127" i="452"/>
  <c r="L127" i="452"/>
  <c r="M127" i="452" s="1"/>
  <c r="AA128" i="452"/>
  <c r="AC127" i="452"/>
  <c r="AB127" i="451"/>
  <c r="L127" i="451"/>
  <c r="M127" i="451" s="1"/>
  <c r="N127" i="451"/>
  <c r="O127" i="451" s="1"/>
  <c r="AA128" i="451"/>
  <c r="AC127" i="451"/>
  <c r="T125" i="458"/>
  <c r="U124" i="458"/>
  <c r="W124" i="458"/>
  <c r="N126" i="462"/>
  <c r="O126" i="462" s="1"/>
  <c r="AB126" i="462"/>
  <c r="L126" i="462"/>
  <c r="M126" i="462" s="1"/>
  <c r="AA127" i="462"/>
  <c r="AC126" i="462"/>
  <c r="AB128" i="446"/>
  <c r="N128" i="446"/>
  <c r="O128" i="446" s="1"/>
  <c r="L128" i="446"/>
  <c r="M128" i="446" s="1"/>
  <c r="AA129" i="446"/>
  <c r="AC128" i="446"/>
  <c r="U123" i="449"/>
  <c r="T124" i="449"/>
  <c r="W123" i="449"/>
  <c r="AB127" i="447"/>
  <c r="L127" i="447"/>
  <c r="M127" i="447" s="1"/>
  <c r="N127" i="447"/>
  <c r="O127" i="447" s="1"/>
  <c r="AA128" i="447"/>
  <c r="AC127" i="447"/>
  <c r="T125" i="448"/>
  <c r="U124" i="448"/>
  <c r="W124" i="448"/>
  <c r="AB127" i="445"/>
  <c r="N127" i="445"/>
  <c r="O127" i="445" s="1"/>
  <c r="L127" i="445"/>
  <c r="M127" i="445" s="1"/>
  <c r="AA128" i="445"/>
  <c r="AC127" i="445"/>
  <c r="AB127" i="441"/>
  <c r="L127" i="441"/>
  <c r="M127" i="441" s="1"/>
  <c r="N127" i="441"/>
  <c r="O127" i="441" s="1"/>
  <c r="AA128" i="441"/>
  <c r="AC127" i="441"/>
  <c r="AA128" i="440"/>
  <c r="N127" i="440"/>
  <c r="O127" i="440" s="1"/>
  <c r="AB127" i="440"/>
  <c r="L127" i="440"/>
  <c r="M127" i="440" s="1"/>
  <c r="AC127" i="440"/>
  <c r="N127" i="442"/>
  <c r="O127" i="442" s="1"/>
  <c r="AB127" i="442"/>
  <c r="L127" i="442"/>
  <c r="M127" i="442" s="1"/>
  <c r="AA128" i="442"/>
  <c r="AC127" i="442"/>
  <c r="U124" i="444"/>
  <c r="T125" i="444"/>
  <c r="W124" i="444"/>
  <c r="U126" i="443"/>
  <c r="T127" i="443"/>
  <c r="W126" i="443"/>
  <c r="AB127" i="437"/>
  <c r="L127" i="437"/>
  <c r="M127" i="437" s="1"/>
  <c r="N127" i="437"/>
  <c r="O127" i="437" s="1"/>
  <c r="AA128" i="437"/>
  <c r="AC127" i="437"/>
  <c r="N126" i="436"/>
  <c r="O126" i="436" s="1"/>
  <c r="AA127" i="436"/>
  <c r="L126" i="436"/>
  <c r="M126" i="436" s="1"/>
  <c r="AB126" i="436"/>
  <c r="AC126" i="436"/>
  <c r="AB127" i="435"/>
  <c r="L127" i="435"/>
  <c r="M127" i="435" s="1"/>
  <c r="N127" i="435"/>
  <c r="O127" i="435" s="1"/>
  <c r="AA128" i="435"/>
  <c r="AC127" i="435"/>
  <c r="T125" i="438"/>
  <c r="U124" i="438"/>
  <c r="W124" i="438"/>
  <c r="T126" i="439"/>
  <c r="U125" i="439"/>
  <c r="W125" i="439"/>
  <c r="AB126" i="430"/>
  <c r="L126" i="430"/>
  <c r="M126" i="430" s="1"/>
  <c r="N126" i="430"/>
  <c r="O126" i="430" s="1"/>
  <c r="AA127" i="430"/>
  <c r="AC126" i="430"/>
  <c r="T125" i="433"/>
  <c r="U124" i="433"/>
  <c r="W124" i="433"/>
  <c r="R9" i="434"/>
  <c r="R8" i="434"/>
  <c r="AB126" i="432"/>
  <c r="N126" i="432"/>
  <c r="O126" i="432" s="1"/>
  <c r="L126" i="432"/>
  <c r="M126" i="432" s="1"/>
  <c r="AA127" i="432"/>
  <c r="AC126" i="432"/>
  <c r="AB126" i="431"/>
  <c r="L126" i="431"/>
  <c r="M126" i="431" s="1"/>
  <c r="N126" i="431"/>
  <c r="O126" i="431" s="1"/>
  <c r="AA127" i="431"/>
  <c r="AC126" i="431"/>
  <c r="T143" i="299"/>
  <c r="U142" i="299"/>
  <c r="W142" i="299"/>
  <c r="L124" i="298"/>
  <c r="M124" i="298" s="1"/>
  <c r="AB124" i="298"/>
  <c r="N124" i="298"/>
  <c r="O124" i="298" s="1"/>
  <c r="AC124" i="298"/>
  <c r="AA125" i="298"/>
  <c r="AB124" i="297"/>
  <c r="N124" i="297"/>
  <c r="O124" i="297" s="1"/>
  <c r="AC124" i="297"/>
  <c r="AA125" i="297"/>
  <c r="L124" i="297"/>
  <c r="M124" i="297" s="1"/>
  <c r="U121" i="59"/>
  <c r="T122" i="59"/>
  <c r="W121" i="59"/>
  <c r="L119" i="3"/>
  <c r="M119" i="3" s="1"/>
  <c r="AA120" i="3"/>
  <c r="N119" i="3"/>
  <c r="O119" i="3" s="1"/>
  <c r="AC119" i="3"/>
  <c r="AB119" i="3"/>
  <c r="AD42" i="451"/>
  <c r="AD42" i="435"/>
  <c r="AD43" i="467"/>
  <c r="AD43" i="462"/>
  <c r="AD43" i="436"/>
  <c r="X37" i="463"/>
  <c r="AD41" i="465"/>
  <c r="X37" i="438"/>
  <c r="AD43" i="456"/>
  <c r="X38" i="449"/>
  <c r="X40" i="59"/>
  <c r="X36" i="468"/>
  <c r="AD41" i="446"/>
  <c r="AD43" i="430"/>
  <c r="X38" i="464"/>
  <c r="AD42" i="447"/>
  <c r="AD43" i="432"/>
  <c r="AD41" i="460"/>
  <c r="AD42" i="445"/>
  <c r="X37" i="433"/>
  <c r="AD42" i="450"/>
  <c r="AD42" i="440"/>
  <c r="AD42" i="452"/>
  <c r="X37" i="448"/>
  <c r="X19" i="299"/>
  <c r="X37" i="458"/>
  <c r="AD42" i="441"/>
  <c r="AD45" i="298"/>
  <c r="AD42" i="466"/>
  <c r="X35" i="443"/>
  <c r="AD50" i="3"/>
  <c r="X37" i="453"/>
  <c r="X36" i="439"/>
  <c r="AD43" i="461"/>
  <c r="X37" i="444"/>
  <c r="AD45" i="297"/>
  <c r="X38" i="454"/>
  <c r="AD42" i="442"/>
  <c r="J9" i="4"/>
  <c r="AD42" i="457"/>
  <c r="AD42" i="437"/>
  <c r="AD43" i="455"/>
  <c r="X38" i="469"/>
  <c r="AD43" i="431"/>
  <c r="AB127" i="467" l="1"/>
  <c r="L127" i="467"/>
  <c r="M127" i="467" s="1"/>
  <c r="N127" i="467"/>
  <c r="O127" i="467" s="1"/>
  <c r="AC127" i="467"/>
  <c r="AA128" i="467"/>
  <c r="T126" i="463"/>
  <c r="U125" i="463"/>
  <c r="W125" i="463"/>
  <c r="N128" i="452"/>
  <c r="O128" i="452" s="1"/>
  <c r="AB128" i="452"/>
  <c r="L128" i="452"/>
  <c r="M128" i="452" s="1"/>
  <c r="AA129" i="452"/>
  <c r="AC128" i="452"/>
  <c r="AB127" i="456"/>
  <c r="L127" i="456"/>
  <c r="M127" i="456" s="1"/>
  <c r="N127" i="456"/>
  <c r="O127" i="456" s="1"/>
  <c r="AA128" i="456"/>
  <c r="AC127" i="456"/>
  <c r="T127" i="468"/>
  <c r="U126" i="468"/>
  <c r="W126" i="468"/>
  <c r="N127" i="455"/>
  <c r="O127" i="455" s="1"/>
  <c r="AB127" i="455"/>
  <c r="L127" i="455"/>
  <c r="M127" i="455" s="1"/>
  <c r="AA128" i="455"/>
  <c r="AC127" i="455"/>
  <c r="N129" i="460"/>
  <c r="O129" i="460" s="1"/>
  <c r="AB129" i="460"/>
  <c r="L129" i="460"/>
  <c r="M129" i="460" s="1"/>
  <c r="AA130" i="460"/>
  <c r="AC129" i="460"/>
  <c r="T126" i="458"/>
  <c r="U125" i="458"/>
  <c r="W125" i="458"/>
  <c r="T126" i="453"/>
  <c r="U125" i="453"/>
  <c r="W125" i="453"/>
  <c r="N128" i="457"/>
  <c r="O128" i="457" s="1"/>
  <c r="AB128" i="457"/>
  <c r="L128" i="457"/>
  <c r="M128" i="457" s="1"/>
  <c r="AA129" i="457"/>
  <c r="AC128" i="457"/>
  <c r="U124" i="469"/>
  <c r="T125" i="469"/>
  <c r="W124" i="469"/>
  <c r="L129" i="465"/>
  <c r="M129" i="465" s="1"/>
  <c r="N129" i="465"/>
  <c r="O129" i="465" s="1"/>
  <c r="AB129" i="465"/>
  <c r="AA130" i="465"/>
  <c r="AC129" i="465"/>
  <c r="U124" i="464"/>
  <c r="T125" i="464"/>
  <c r="W124" i="464"/>
  <c r="N127" i="462"/>
  <c r="O127" i="462" s="1"/>
  <c r="AB127" i="462"/>
  <c r="L127" i="462"/>
  <c r="M127" i="462" s="1"/>
  <c r="AA128" i="462"/>
  <c r="AC127" i="462"/>
  <c r="AB128" i="451"/>
  <c r="L128" i="451"/>
  <c r="M128" i="451" s="1"/>
  <c r="N128" i="451"/>
  <c r="O128" i="451" s="1"/>
  <c r="AA129" i="451"/>
  <c r="AC128" i="451"/>
  <c r="U124" i="454"/>
  <c r="T125" i="454"/>
  <c r="W124" i="454"/>
  <c r="L127" i="461"/>
  <c r="M127" i="461" s="1"/>
  <c r="AB127" i="461"/>
  <c r="N127" i="461"/>
  <c r="O127" i="461" s="1"/>
  <c r="AA128" i="461"/>
  <c r="AC127" i="461"/>
  <c r="N128" i="450"/>
  <c r="O128" i="450" s="1"/>
  <c r="AB128" i="450"/>
  <c r="L128" i="450"/>
  <c r="M128" i="450" s="1"/>
  <c r="AA129" i="450"/>
  <c r="AC128" i="450"/>
  <c r="N128" i="466"/>
  <c r="O128" i="466" s="1"/>
  <c r="L128" i="466"/>
  <c r="M128" i="466" s="1"/>
  <c r="AB128" i="466"/>
  <c r="AA129" i="466"/>
  <c r="AC128" i="466"/>
  <c r="AB128" i="445"/>
  <c r="N128" i="445"/>
  <c r="O128" i="445" s="1"/>
  <c r="L128" i="445"/>
  <c r="M128" i="445" s="1"/>
  <c r="AA129" i="445"/>
  <c r="AC128" i="445"/>
  <c r="AB128" i="447"/>
  <c r="L128" i="447"/>
  <c r="M128" i="447" s="1"/>
  <c r="N128" i="447"/>
  <c r="O128" i="447" s="1"/>
  <c r="AA129" i="447"/>
  <c r="AC128" i="447"/>
  <c r="AB129" i="446"/>
  <c r="N129" i="446"/>
  <c r="O129" i="446" s="1"/>
  <c r="L129" i="446"/>
  <c r="M129" i="446" s="1"/>
  <c r="AA130" i="446"/>
  <c r="AC129" i="446"/>
  <c r="U125" i="448"/>
  <c r="T126" i="448"/>
  <c r="W125" i="448"/>
  <c r="T125" i="449"/>
  <c r="U124" i="449"/>
  <c r="W124" i="449"/>
  <c r="U127" i="443"/>
  <c r="T128" i="443"/>
  <c r="W127" i="443"/>
  <c r="AB128" i="441"/>
  <c r="L128" i="441"/>
  <c r="M128" i="441" s="1"/>
  <c r="N128" i="441"/>
  <c r="O128" i="441" s="1"/>
  <c r="AA129" i="441"/>
  <c r="AC128" i="441"/>
  <c r="N128" i="442"/>
  <c r="O128" i="442" s="1"/>
  <c r="AB128" i="442"/>
  <c r="L128" i="442"/>
  <c r="M128" i="442" s="1"/>
  <c r="AA129" i="442"/>
  <c r="AC128" i="442"/>
  <c r="AA129" i="440"/>
  <c r="N128" i="440"/>
  <c r="O128" i="440" s="1"/>
  <c r="AB128" i="440"/>
  <c r="L128" i="440"/>
  <c r="M128" i="440" s="1"/>
  <c r="AC128" i="440"/>
  <c r="U125" i="444"/>
  <c r="T126" i="444"/>
  <c r="W125" i="444"/>
  <c r="T126" i="438"/>
  <c r="U125" i="438"/>
  <c r="W125" i="438"/>
  <c r="AB128" i="435"/>
  <c r="L128" i="435"/>
  <c r="M128" i="435" s="1"/>
  <c r="N128" i="435"/>
  <c r="O128" i="435" s="1"/>
  <c r="AA129" i="435"/>
  <c r="AC128" i="435"/>
  <c r="AB128" i="437"/>
  <c r="L128" i="437"/>
  <c r="M128" i="437" s="1"/>
  <c r="N128" i="437"/>
  <c r="O128" i="437" s="1"/>
  <c r="AA129" i="437"/>
  <c r="AC128" i="437"/>
  <c r="T127" i="439"/>
  <c r="U126" i="439"/>
  <c r="W126" i="439"/>
  <c r="N127" i="436"/>
  <c r="O127" i="436" s="1"/>
  <c r="AA128" i="436"/>
  <c r="AB127" i="436"/>
  <c r="L127" i="436"/>
  <c r="M127" i="436" s="1"/>
  <c r="AC127" i="436"/>
  <c r="N127" i="430"/>
  <c r="O127" i="430" s="1"/>
  <c r="AB127" i="430"/>
  <c r="L127" i="430"/>
  <c r="M127" i="430" s="1"/>
  <c r="AA128" i="430"/>
  <c r="AC127" i="430"/>
  <c r="AB127" i="431"/>
  <c r="L127" i="431"/>
  <c r="M127" i="431" s="1"/>
  <c r="N127" i="431"/>
  <c r="O127" i="431" s="1"/>
  <c r="AA128" i="431"/>
  <c r="AC127" i="431"/>
  <c r="AB127" i="432"/>
  <c r="N127" i="432"/>
  <c r="O127" i="432" s="1"/>
  <c r="L127" i="432"/>
  <c r="M127" i="432" s="1"/>
  <c r="AA128" i="432"/>
  <c r="AC127" i="432"/>
  <c r="U125" i="433"/>
  <c r="T126" i="433"/>
  <c r="W125" i="433"/>
  <c r="T144" i="299"/>
  <c r="U143" i="299"/>
  <c r="W143" i="299"/>
  <c r="AB125" i="298"/>
  <c r="L125" i="298"/>
  <c r="M125" i="298" s="1"/>
  <c r="N125" i="298"/>
  <c r="O125" i="298" s="1"/>
  <c r="AC125" i="298"/>
  <c r="AA126" i="298"/>
  <c r="N125" i="297"/>
  <c r="O125" i="297" s="1"/>
  <c r="AB125" i="297"/>
  <c r="AA126" i="297"/>
  <c r="AC125" i="297"/>
  <c r="L125" i="297"/>
  <c r="M125" i="297" s="1"/>
  <c r="T123" i="59"/>
  <c r="U122" i="59"/>
  <c r="W122" i="59"/>
  <c r="AA121" i="3"/>
  <c r="N120" i="3"/>
  <c r="O120" i="3" s="1"/>
  <c r="AC120" i="3"/>
  <c r="AB120" i="3"/>
  <c r="L120" i="3"/>
  <c r="M120" i="3" s="1"/>
  <c r="X35" i="468"/>
  <c r="AD40" i="446"/>
  <c r="AD42" i="432"/>
  <c r="AD42" i="430"/>
  <c r="AD41" i="445"/>
  <c r="AD42" i="467"/>
  <c r="AD41" i="441"/>
  <c r="X36" i="453"/>
  <c r="AD41" i="440"/>
  <c r="X34" i="443"/>
  <c r="AD41" i="442"/>
  <c r="AD41" i="457"/>
  <c r="X36" i="444"/>
  <c r="X39" i="59"/>
  <c r="AD44" i="297"/>
  <c r="X36" i="448"/>
  <c r="X36" i="458"/>
  <c r="X36" i="433"/>
  <c r="AD40" i="465"/>
  <c r="AD44" i="298"/>
  <c r="AD40" i="460"/>
  <c r="AD41" i="437"/>
  <c r="AD41" i="447"/>
  <c r="AD41" i="450"/>
  <c r="AD41" i="435"/>
  <c r="X37" i="454"/>
  <c r="AD49" i="3"/>
  <c r="AD41" i="451"/>
  <c r="AD42" i="455"/>
  <c r="AD42" i="456"/>
  <c r="X36" i="463"/>
  <c r="X37" i="464"/>
  <c r="AD42" i="436"/>
  <c r="X36" i="438"/>
  <c r="AD42" i="462"/>
  <c r="AD42" i="431"/>
  <c r="X37" i="449"/>
  <c r="AD41" i="452"/>
  <c r="AD41" i="466"/>
  <c r="AD42" i="461"/>
  <c r="X37" i="469"/>
  <c r="X18" i="299"/>
  <c r="X35" i="439"/>
  <c r="AB128" i="467" l="1"/>
  <c r="L128" i="467"/>
  <c r="M128" i="467" s="1"/>
  <c r="N128" i="467"/>
  <c r="O128" i="467" s="1"/>
  <c r="AC128" i="467"/>
  <c r="AA129" i="467"/>
  <c r="T127" i="463"/>
  <c r="W126" i="463"/>
  <c r="U126" i="463"/>
  <c r="N129" i="450"/>
  <c r="O129" i="450" s="1"/>
  <c r="AB129" i="450"/>
  <c r="L129" i="450"/>
  <c r="M129" i="450" s="1"/>
  <c r="AA130" i="450"/>
  <c r="AC129" i="450"/>
  <c r="T127" i="453"/>
  <c r="U126" i="453"/>
  <c r="W126" i="453"/>
  <c r="T128" i="468"/>
  <c r="U127" i="468"/>
  <c r="W127" i="468"/>
  <c r="N129" i="452"/>
  <c r="O129" i="452" s="1"/>
  <c r="AB129" i="452"/>
  <c r="L129" i="452"/>
  <c r="M129" i="452" s="1"/>
  <c r="AA130" i="452"/>
  <c r="AC129" i="452"/>
  <c r="N128" i="461"/>
  <c r="O128" i="461" s="1"/>
  <c r="AB128" i="461"/>
  <c r="L128" i="461"/>
  <c r="M128" i="461" s="1"/>
  <c r="AA129" i="461"/>
  <c r="AC128" i="461"/>
  <c r="AB129" i="451"/>
  <c r="L129" i="451"/>
  <c r="M129" i="451" s="1"/>
  <c r="N129" i="451"/>
  <c r="O129" i="451" s="1"/>
  <c r="AA130" i="451"/>
  <c r="AC129" i="451"/>
  <c r="L130" i="460"/>
  <c r="M130" i="460" s="1"/>
  <c r="AB130" i="460"/>
  <c r="N130" i="460"/>
  <c r="O130" i="460" s="1"/>
  <c r="AA131" i="460"/>
  <c r="AC130" i="460"/>
  <c r="T126" i="454"/>
  <c r="U125" i="454"/>
  <c r="W125" i="454"/>
  <c r="N128" i="462"/>
  <c r="O128" i="462" s="1"/>
  <c r="AB128" i="462"/>
  <c r="L128" i="462"/>
  <c r="M128" i="462" s="1"/>
  <c r="AA129" i="462"/>
  <c r="AC128" i="462"/>
  <c r="L130" i="465"/>
  <c r="M130" i="465" s="1"/>
  <c r="AB130" i="465"/>
  <c r="N130" i="465"/>
  <c r="O130" i="465" s="1"/>
  <c r="AA131" i="465"/>
  <c r="AC130" i="465"/>
  <c r="L129" i="457"/>
  <c r="M129" i="457" s="1"/>
  <c r="AB129" i="457"/>
  <c r="N129" i="457"/>
  <c r="O129" i="457" s="1"/>
  <c r="AA130" i="457"/>
  <c r="AC129" i="457"/>
  <c r="N128" i="455"/>
  <c r="O128" i="455" s="1"/>
  <c r="AB128" i="455"/>
  <c r="L128" i="455"/>
  <c r="M128" i="455" s="1"/>
  <c r="AA129" i="455"/>
  <c r="AC128" i="455"/>
  <c r="AB129" i="466"/>
  <c r="L129" i="466"/>
  <c r="M129" i="466" s="1"/>
  <c r="N129" i="466"/>
  <c r="O129" i="466" s="1"/>
  <c r="AA130" i="466"/>
  <c r="AC129" i="466"/>
  <c r="T126" i="464"/>
  <c r="U125" i="464"/>
  <c r="W125" i="464"/>
  <c r="T126" i="469"/>
  <c r="U125" i="469"/>
  <c r="W125" i="469"/>
  <c r="U126" i="458"/>
  <c r="T127" i="458"/>
  <c r="W126" i="458"/>
  <c r="AB128" i="456"/>
  <c r="L128" i="456"/>
  <c r="M128" i="456" s="1"/>
  <c r="N128" i="456"/>
  <c r="O128" i="456" s="1"/>
  <c r="AA129" i="456"/>
  <c r="AC128" i="456"/>
  <c r="AB129" i="445"/>
  <c r="N129" i="445"/>
  <c r="O129" i="445" s="1"/>
  <c r="L129" i="445"/>
  <c r="M129" i="445" s="1"/>
  <c r="AA130" i="445"/>
  <c r="AC129" i="445"/>
  <c r="AB130" i="446"/>
  <c r="N130" i="446"/>
  <c r="O130" i="446" s="1"/>
  <c r="L130" i="446"/>
  <c r="M130" i="446" s="1"/>
  <c r="AA131" i="446"/>
  <c r="AC130" i="446"/>
  <c r="T126" i="449"/>
  <c r="U125" i="449"/>
  <c r="W125" i="449"/>
  <c r="U126" i="448"/>
  <c r="T127" i="448"/>
  <c r="W126" i="448"/>
  <c r="AB129" i="447"/>
  <c r="L129" i="447"/>
  <c r="M129" i="447" s="1"/>
  <c r="N129" i="447"/>
  <c r="O129" i="447" s="1"/>
  <c r="AA130" i="447"/>
  <c r="AC129" i="447"/>
  <c r="T127" i="444"/>
  <c r="U126" i="444"/>
  <c r="W126" i="444"/>
  <c r="N129" i="442"/>
  <c r="O129" i="442" s="1"/>
  <c r="AB129" i="442"/>
  <c r="L129" i="442"/>
  <c r="M129" i="442" s="1"/>
  <c r="AA130" i="442"/>
  <c r="AC129" i="442"/>
  <c r="AB129" i="441"/>
  <c r="L129" i="441"/>
  <c r="M129" i="441" s="1"/>
  <c r="N129" i="441"/>
  <c r="O129" i="441" s="1"/>
  <c r="AA130" i="441"/>
  <c r="AC129" i="441"/>
  <c r="AA130" i="440"/>
  <c r="N129" i="440"/>
  <c r="O129" i="440" s="1"/>
  <c r="AB129" i="440"/>
  <c r="L129" i="440"/>
  <c r="M129" i="440" s="1"/>
  <c r="AC129" i="440"/>
  <c r="T129" i="443"/>
  <c r="U128" i="443"/>
  <c r="W128" i="443"/>
  <c r="U127" i="439"/>
  <c r="T128" i="439"/>
  <c r="W127" i="439"/>
  <c r="N128" i="436"/>
  <c r="O128" i="436" s="1"/>
  <c r="AA129" i="436"/>
  <c r="L128" i="436"/>
  <c r="M128" i="436" s="1"/>
  <c r="AB128" i="436"/>
  <c r="AC128" i="436"/>
  <c r="AB129" i="437"/>
  <c r="L129" i="437"/>
  <c r="M129" i="437" s="1"/>
  <c r="N129" i="437"/>
  <c r="O129" i="437" s="1"/>
  <c r="AA130" i="437"/>
  <c r="AC129" i="437"/>
  <c r="AB129" i="435"/>
  <c r="L129" i="435"/>
  <c r="M129" i="435" s="1"/>
  <c r="N129" i="435"/>
  <c r="O129" i="435" s="1"/>
  <c r="AA130" i="435"/>
  <c r="AC129" i="435"/>
  <c r="U126" i="438"/>
  <c r="T127" i="438"/>
  <c r="W126" i="438"/>
  <c r="AB128" i="432"/>
  <c r="N128" i="432"/>
  <c r="O128" i="432" s="1"/>
  <c r="L128" i="432"/>
  <c r="M128" i="432" s="1"/>
  <c r="AA129" i="432"/>
  <c r="AC128" i="432"/>
  <c r="U126" i="433"/>
  <c r="T127" i="433"/>
  <c r="W126" i="433"/>
  <c r="L128" i="430"/>
  <c r="M128" i="430" s="1"/>
  <c r="AB128" i="430"/>
  <c r="N128" i="430"/>
  <c r="O128" i="430" s="1"/>
  <c r="AA129" i="430"/>
  <c r="AC128" i="430"/>
  <c r="AB128" i="431"/>
  <c r="L128" i="431"/>
  <c r="M128" i="431" s="1"/>
  <c r="N128" i="431"/>
  <c r="O128" i="431" s="1"/>
  <c r="AA129" i="431"/>
  <c r="AC128" i="431"/>
  <c r="U144" i="299"/>
  <c r="T145" i="299"/>
  <c r="W144" i="299"/>
  <c r="AA127" i="298"/>
  <c r="L126" i="298"/>
  <c r="M126" i="298" s="1"/>
  <c r="N126" i="298"/>
  <c r="O126" i="298" s="1"/>
  <c r="AC126" i="298"/>
  <c r="AB126" i="298"/>
  <c r="L126" i="297"/>
  <c r="M126" i="297" s="1"/>
  <c r="N126" i="297"/>
  <c r="O126" i="297" s="1"/>
  <c r="AA127" i="297"/>
  <c r="AC126" i="297"/>
  <c r="AB126" i="297"/>
  <c r="U123" i="59"/>
  <c r="T124" i="59"/>
  <c r="W123" i="59"/>
  <c r="AA122" i="3"/>
  <c r="N121" i="3"/>
  <c r="O121" i="3" s="1"/>
  <c r="AC121" i="3"/>
  <c r="AB121" i="3"/>
  <c r="L121" i="3"/>
  <c r="M121" i="3" s="1"/>
  <c r="X35" i="458"/>
  <c r="AD40" i="447"/>
  <c r="AD41" i="431"/>
  <c r="AD43" i="297"/>
  <c r="X35" i="448"/>
  <c r="AD39" i="465"/>
  <c r="AD40" i="441"/>
  <c r="AD40" i="457"/>
  <c r="AD39" i="446"/>
  <c r="AD40" i="445"/>
  <c r="AD40" i="442"/>
  <c r="X38" i="59"/>
  <c r="X35" i="444"/>
  <c r="AD40" i="451"/>
  <c r="AD41" i="455"/>
  <c r="AD40" i="440"/>
  <c r="AD40" i="435"/>
  <c r="X36" i="469"/>
  <c r="X35" i="438"/>
  <c r="X36" i="464"/>
  <c r="AD41" i="461"/>
  <c r="AD41" i="456"/>
  <c r="X17" i="299"/>
  <c r="AD41" i="462"/>
  <c r="AD41" i="432"/>
  <c r="AD43" i="298"/>
  <c r="AD40" i="466"/>
  <c r="X34" i="468"/>
  <c r="X36" i="454"/>
  <c r="X33" i="443"/>
  <c r="AD40" i="452"/>
  <c r="X34" i="439"/>
  <c r="AD48" i="3"/>
  <c r="AD40" i="437"/>
  <c r="AD41" i="430"/>
  <c r="X35" i="433"/>
  <c r="AD41" i="467"/>
  <c r="X35" i="463"/>
  <c r="X35" i="453"/>
  <c r="AD40" i="450"/>
  <c r="AD41" i="436"/>
  <c r="X36" i="449"/>
  <c r="AD39" i="460"/>
  <c r="AB129" i="467" l="1"/>
  <c r="L129" i="467"/>
  <c r="M129" i="467" s="1"/>
  <c r="AA130" i="467"/>
  <c r="N129" i="467"/>
  <c r="O129" i="467" s="1"/>
  <c r="AC129" i="467"/>
  <c r="U127" i="463"/>
  <c r="T128" i="463"/>
  <c r="W127" i="463"/>
  <c r="T128" i="458"/>
  <c r="U127" i="458"/>
  <c r="W127" i="458"/>
  <c r="T127" i="469"/>
  <c r="U126" i="469"/>
  <c r="W126" i="469"/>
  <c r="L131" i="465"/>
  <c r="M131" i="465" s="1"/>
  <c r="AB131" i="465"/>
  <c r="N131" i="465"/>
  <c r="O131" i="465" s="1"/>
  <c r="AA132" i="465"/>
  <c r="AC131" i="465"/>
  <c r="N130" i="452"/>
  <c r="O130" i="452" s="1"/>
  <c r="AB130" i="452"/>
  <c r="L130" i="452"/>
  <c r="M130" i="452" s="1"/>
  <c r="AA131" i="452"/>
  <c r="AC130" i="452"/>
  <c r="N130" i="450"/>
  <c r="O130" i="450" s="1"/>
  <c r="AB130" i="450"/>
  <c r="L130" i="450"/>
  <c r="M130" i="450" s="1"/>
  <c r="AA131" i="450"/>
  <c r="AC130" i="450"/>
  <c r="N129" i="455"/>
  <c r="O129" i="455" s="1"/>
  <c r="AB129" i="455"/>
  <c r="L129" i="455"/>
  <c r="M129" i="455" s="1"/>
  <c r="AA130" i="455"/>
  <c r="AC129" i="455"/>
  <c r="L130" i="466"/>
  <c r="M130" i="466" s="1"/>
  <c r="N130" i="466"/>
  <c r="O130" i="466" s="1"/>
  <c r="AB130" i="466"/>
  <c r="AA131" i="466"/>
  <c r="AC130" i="466"/>
  <c r="N129" i="462"/>
  <c r="O129" i="462" s="1"/>
  <c r="AB129" i="462"/>
  <c r="L129" i="462"/>
  <c r="M129" i="462" s="1"/>
  <c r="AA130" i="462"/>
  <c r="AC129" i="462"/>
  <c r="N131" i="460"/>
  <c r="O131" i="460" s="1"/>
  <c r="AB131" i="460"/>
  <c r="L131" i="460"/>
  <c r="M131" i="460" s="1"/>
  <c r="AA132" i="460"/>
  <c r="AC131" i="460"/>
  <c r="AB130" i="451"/>
  <c r="L130" i="451"/>
  <c r="M130" i="451" s="1"/>
  <c r="N130" i="451"/>
  <c r="O130" i="451" s="1"/>
  <c r="AA131" i="451"/>
  <c r="AC130" i="451"/>
  <c r="U127" i="453"/>
  <c r="T128" i="453"/>
  <c r="W127" i="453"/>
  <c r="AB129" i="456"/>
  <c r="L129" i="456"/>
  <c r="M129" i="456" s="1"/>
  <c r="N129" i="456"/>
  <c r="O129" i="456" s="1"/>
  <c r="AA130" i="456"/>
  <c r="AC129" i="456"/>
  <c r="T127" i="464"/>
  <c r="U126" i="464"/>
  <c r="W126" i="464"/>
  <c r="N130" i="457"/>
  <c r="O130" i="457" s="1"/>
  <c r="AB130" i="457"/>
  <c r="L130" i="457"/>
  <c r="M130" i="457" s="1"/>
  <c r="AA131" i="457"/>
  <c r="AC130" i="457"/>
  <c r="T127" i="454"/>
  <c r="U126" i="454"/>
  <c r="W126" i="454"/>
  <c r="AB129" i="461"/>
  <c r="L129" i="461"/>
  <c r="M129" i="461" s="1"/>
  <c r="N129" i="461"/>
  <c r="O129" i="461" s="1"/>
  <c r="AA130" i="461"/>
  <c r="AC129" i="461"/>
  <c r="T129" i="468"/>
  <c r="U128" i="468"/>
  <c r="W128" i="468"/>
  <c r="N130" i="445"/>
  <c r="O130" i="445" s="1"/>
  <c r="AB130" i="445"/>
  <c r="L130" i="445"/>
  <c r="M130" i="445" s="1"/>
  <c r="AA131" i="445"/>
  <c r="AC130" i="445"/>
  <c r="T128" i="448"/>
  <c r="U127" i="448"/>
  <c r="W127" i="448"/>
  <c r="U126" i="449"/>
  <c r="T127" i="449"/>
  <c r="W126" i="449"/>
  <c r="AB130" i="447"/>
  <c r="L130" i="447"/>
  <c r="M130" i="447" s="1"/>
  <c r="N130" i="447"/>
  <c r="O130" i="447" s="1"/>
  <c r="AA131" i="447"/>
  <c r="AC130" i="447"/>
  <c r="AB131" i="446"/>
  <c r="N131" i="446"/>
  <c r="O131" i="446" s="1"/>
  <c r="L131" i="446"/>
  <c r="M131" i="446" s="1"/>
  <c r="AA132" i="446"/>
  <c r="AC131" i="446"/>
  <c r="AB130" i="441"/>
  <c r="L130" i="441"/>
  <c r="M130" i="441" s="1"/>
  <c r="N130" i="441"/>
  <c r="O130" i="441" s="1"/>
  <c r="AA131" i="441"/>
  <c r="AC130" i="441"/>
  <c r="T130" i="443"/>
  <c r="U129" i="443"/>
  <c r="W129" i="443"/>
  <c r="N130" i="442"/>
  <c r="O130" i="442" s="1"/>
  <c r="AB130" i="442"/>
  <c r="L130" i="442"/>
  <c r="M130" i="442" s="1"/>
  <c r="AA131" i="442"/>
  <c r="AC130" i="442"/>
  <c r="AA131" i="440"/>
  <c r="N130" i="440"/>
  <c r="O130" i="440" s="1"/>
  <c r="AB130" i="440"/>
  <c r="L130" i="440"/>
  <c r="M130" i="440" s="1"/>
  <c r="AC130" i="440"/>
  <c r="T128" i="444"/>
  <c r="U127" i="444"/>
  <c r="W127" i="444"/>
  <c r="AB130" i="437"/>
  <c r="L130" i="437"/>
  <c r="M130" i="437" s="1"/>
  <c r="N130" i="437"/>
  <c r="O130" i="437" s="1"/>
  <c r="AA131" i="437"/>
  <c r="AC130" i="437"/>
  <c r="U127" i="438"/>
  <c r="T128" i="438"/>
  <c r="W127" i="438"/>
  <c r="U128" i="439"/>
  <c r="T129" i="439"/>
  <c r="W128" i="439"/>
  <c r="AB130" i="435"/>
  <c r="L130" i="435"/>
  <c r="M130" i="435" s="1"/>
  <c r="N130" i="435"/>
  <c r="O130" i="435" s="1"/>
  <c r="AA131" i="435"/>
  <c r="AC130" i="435"/>
  <c r="N129" i="436"/>
  <c r="O129" i="436" s="1"/>
  <c r="AA130" i="436"/>
  <c r="L129" i="436"/>
  <c r="M129" i="436" s="1"/>
  <c r="AB129" i="436"/>
  <c r="AC129" i="436"/>
  <c r="N129" i="430"/>
  <c r="O129" i="430" s="1"/>
  <c r="AB129" i="430"/>
  <c r="L129" i="430"/>
  <c r="M129" i="430" s="1"/>
  <c r="AA130" i="430"/>
  <c r="AC129" i="430"/>
  <c r="N129" i="432"/>
  <c r="O129" i="432" s="1"/>
  <c r="AB129" i="432"/>
  <c r="L129" i="432"/>
  <c r="M129" i="432" s="1"/>
  <c r="AA130" i="432"/>
  <c r="AC129" i="432"/>
  <c r="T128" i="433"/>
  <c r="U127" i="433"/>
  <c r="W127" i="433"/>
  <c r="AB129" i="431"/>
  <c r="L129" i="431"/>
  <c r="M129" i="431" s="1"/>
  <c r="N129" i="431"/>
  <c r="O129" i="431" s="1"/>
  <c r="AA130" i="431"/>
  <c r="AC129" i="431"/>
  <c r="U145" i="299"/>
  <c r="W145" i="299"/>
  <c r="L127" i="298"/>
  <c r="M127" i="298" s="1"/>
  <c r="AA128" i="298"/>
  <c r="N127" i="298"/>
  <c r="O127" i="298" s="1"/>
  <c r="AC127" i="298"/>
  <c r="AB127" i="298"/>
  <c r="N127" i="297"/>
  <c r="O127" i="297" s="1"/>
  <c r="L127" i="297"/>
  <c r="M127" i="297" s="1"/>
  <c r="AB127" i="297"/>
  <c r="AA128" i="297"/>
  <c r="AC127" i="297"/>
  <c r="U124" i="59"/>
  <c r="T125" i="59"/>
  <c r="W124" i="59"/>
  <c r="AA123" i="3"/>
  <c r="N122" i="3"/>
  <c r="O122" i="3" s="1"/>
  <c r="AC122" i="3"/>
  <c r="AB122" i="3"/>
  <c r="L122" i="3"/>
  <c r="M122" i="3" s="1"/>
  <c r="AD40" i="455"/>
  <c r="AD39" i="440"/>
  <c r="AD42" i="298"/>
  <c r="AD39" i="452"/>
  <c r="AD39" i="435"/>
  <c r="X34" i="453"/>
  <c r="AD38" i="446"/>
  <c r="AD40" i="431"/>
  <c r="AD39" i="466"/>
  <c r="AD39" i="442"/>
  <c r="X37" i="59"/>
  <c r="X35" i="454"/>
  <c r="X32" i="443"/>
  <c r="X35" i="464"/>
  <c r="X33" i="468"/>
  <c r="X34" i="438"/>
  <c r="AD38" i="460"/>
  <c r="AD39" i="445"/>
  <c r="X34" i="433"/>
  <c r="AD38" i="465"/>
  <c r="AD39" i="441"/>
  <c r="AD47" i="3"/>
  <c r="AD40" i="461"/>
  <c r="AD39" i="437"/>
  <c r="AD42" i="297"/>
  <c r="AD40" i="462"/>
  <c r="AD40" i="432"/>
  <c r="AD39" i="450"/>
  <c r="AD39" i="451"/>
  <c r="AD40" i="430"/>
  <c r="X34" i="458"/>
  <c r="AD39" i="447"/>
  <c r="X16" i="299"/>
  <c r="AD39" i="457"/>
  <c r="X34" i="444"/>
  <c r="X34" i="463"/>
  <c r="X35" i="469"/>
  <c r="X33" i="439"/>
  <c r="X34" i="448"/>
  <c r="AD40" i="456"/>
  <c r="AD40" i="467"/>
  <c r="AD40" i="436"/>
  <c r="X35" i="449"/>
  <c r="AA131" i="467" l="1"/>
  <c r="AB130" i="467"/>
  <c r="L130" i="467"/>
  <c r="M130" i="467" s="1"/>
  <c r="N130" i="467"/>
  <c r="O130" i="467" s="1"/>
  <c r="AC130" i="467"/>
  <c r="U128" i="463"/>
  <c r="T129" i="463"/>
  <c r="W128" i="463"/>
  <c r="U129" i="468"/>
  <c r="T130" i="468"/>
  <c r="W129" i="468"/>
  <c r="U128" i="453"/>
  <c r="T129" i="453"/>
  <c r="W128" i="453"/>
  <c r="AB132" i="460"/>
  <c r="L132" i="460"/>
  <c r="M132" i="460" s="1"/>
  <c r="N132" i="460"/>
  <c r="O132" i="460" s="1"/>
  <c r="AA133" i="460"/>
  <c r="AC132" i="460"/>
  <c r="N131" i="450"/>
  <c r="O131" i="450" s="1"/>
  <c r="AB131" i="450"/>
  <c r="L131" i="450"/>
  <c r="M131" i="450" s="1"/>
  <c r="AA132" i="450"/>
  <c r="AC131" i="450"/>
  <c r="T128" i="469"/>
  <c r="U127" i="469"/>
  <c r="W127" i="469"/>
  <c r="AB131" i="466"/>
  <c r="L131" i="466"/>
  <c r="M131" i="466" s="1"/>
  <c r="N131" i="466"/>
  <c r="O131" i="466" s="1"/>
  <c r="AA132" i="466"/>
  <c r="AC131" i="466"/>
  <c r="U127" i="454"/>
  <c r="T128" i="454"/>
  <c r="W127" i="454"/>
  <c r="U127" i="464"/>
  <c r="T128" i="464"/>
  <c r="W127" i="464"/>
  <c r="N130" i="462"/>
  <c r="O130" i="462" s="1"/>
  <c r="AB130" i="462"/>
  <c r="L130" i="462"/>
  <c r="M130" i="462" s="1"/>
  <c r="AA131" i="462"/>
  <c r="AC130" i="462"/>
  <c r="N131" i="452"/>
  <c r="O131" i="452" s="1"/>
  <c r="AB131" i="452"/>
  <c r="L131" i="452"/>
  <c r="M131" i="452" s="1"/>
  <c r="AA132" i="452"/>
  <c r="AC131" i="452"/>
  <c r="L132" i="465"/>
  <c r="M132" i="465" s="1"/>
  <c r="N132" i="465"/>
  <c r="O132" i="465" s="1"/>
  <c r="AB132" i="465"/>
  <c r="AA133" i="465"/>
  <c r="AC132" i="465"/>
  <c r="N130" i="461"/>
  <c r="O130" i="461" s="1"/>
  <c r="AB130" i="461"/>
  <c r="L130" i="461"/>
  <c r="M130" i="461" s="1"/>
  <c r="AA131" i="461"/>
  <c r="AC130" i="461"/>
  <c r="AB131" i="457"/>
  <c r="L131" i="457"/>
  <c r="M131" i="457" s="1"/>
  <c r="N131" i="457"/>
  <c r="O131" i="457" s="1"/>
  <c r="AA132" i="457"/>
  <c r="AC131" i="457"/>
  <c r="AB130" i="456"/>
  <c r="L130" i="456"/>
  <c r="M130" i="456" s="1"/>
  <c r="N130" i="456"/>
  <c r="O130" i="456" s="1"/>
  <c r="AA131" i="456"/>
  <c r="AC130" i="456"/>
  <c r="AB131" i="451"/>
  <c r="L131" i="451"/>
  <c r="M131" i="451" s="1"/>
  <c r="N131" i="451"/>
  <c r="O131" i="451" s="1"/>
  <c r="AA132" i="451"/>
  <c r="AC131" i="451"/>
  <c r="N130" i="455"/>
  <c r="O130" i="455" s="1"/>
  <c r="AB130" i="455"/>
  <c r="L130" i="455"/>
  <c r="M130" i="455" s="1"/>
  <c r="AA131" i="455"/>
  <c r="AC130" i="455"/>
  <c r="T129" i="458"/>
  <c r="U128" i="458"/>
  <c r="W128" i="458"/>
  <c r="AB132" i="446"/>
  <c r="N132" i="446"/>
  <c r="O132" i="446" s="1"/>
  <c r="L132" i="446"/>
  <c r="M132" i="446" s="1"/>
  <c r="AA133" i="446"/>
  <c r="AC132" i="446"/>
  <c r="L131" i="445"/>
  <c r="M131" i="445" s="1"/>
  <c r="N131" i="445"/>
  <c r="O131" i="445" s="1"/>
  <c r="AB131" i="445"/>
  <c r="AA132" i="445"/>
  <c r="AC131" i="445"/>
  <c r="U127" i="449"/>
  <c r="T128" i="449"/>
  <c r="W127" i="449"/>
  <c r="T129" i="448"/>
  <c r="U128" i="448"/>
  <c r="W128" i="448"/>
  <c r="AB131" i="447"/>
  <c r="L131" i="447"/>
  <c r="M131" i="447" s="1"/>
  <c r="N131" i="447"/>
  <c r="O131" i="447" s="1"/>
  <c r="AA132" i="447"/>
  <c r="AC131" i="447"/>
  <c r="N131" i="442"/>
  <c r="O131" i="442" s="1"/>
  <c r="AB131" i="442"/>
  <c r="L131" i="442"/>
  <c r="M131" i="442" s="1"/>
  <c r="AA132" i="442"/>
  <c r="AC131" i="442"/>
  <c r="AB131" i="441"/>
  <c r="L131" i="441"/>
  <c r="M131" i="441" s="1"/>
  <c r="N131" i="441"/>
  <c r="O131" i="441" s="1"/>
  <c r="AA132" i="441"/>
  <c r="AC131" i="441"/>
  <c r="U128" i="444"/>
  <c r="T129" i="444"/>
  <c r="W128" i="444"/>
  <c r="AA132" i="440"/>
  <c r="N131" i="440"/>
  <c r="O131" i="440" s="1"/>
  <c r="AB131" i="440"/>
  <c r="L131" i="440"/>
  <c r="M131" i="440" s="1"/>
  <c r="AC131" i="440"/>
  <c r="U130" i="443"/>
  <c r="T131" i="443"/>
  <c r="W130" i="443"/>
  <c r="T129" i="438"/>
  <c r="U128" i="438"/>
  <c r="W128" i="438"/>
  <c r="AB131" i="437"/>
  <c r="L131" i="437"/>
  <c r="M131" i="437" s="1"/>
  <c r="N131" i="437"/>
  <c r="O131" i="437" s="1"/>
  <c r="AA132" i="437"/>
  <c r="AC131" i="437"/>
  <c r="AB131" i="435"/>
  <c r="L131" i="435"/>
  <c r="M131" i="435" s="1"/>
  <c r="N131" i="435"/>
  <c r="O131" i="435" s="1"/>
  <c r="AA132" i="435"/>
  <c r="AC131" i="435"/>
  <c r="N130" i="436"/>
  <c r="O130" i="436" s="1"/>
  <c r="AA131" i="436"/>
  <c r="L130" i="436"/>
  <c r="M130" i="436" s="1"/>
  <c r="AB130" i="436"/>
  <c r="AC130" i="436"/>
  <c r="T130" i="439"/>
  <c r="U129" i="439"/>
  <c r="W129" i="439"/>
  <c r="T129" i="433"/>
  <c r="U128" i="433"/>
  <c r="W128" i="433"/>
  <c r="AB130" i="430"/>
  <c r="L130" i="430"/>
  <c r="M130" i="430" s="1"/>
  <c r="N130" i="430"/>
  <c r="O130" i="430" s="1"/>
  <c r="AA131" i="430"/>
  <c r="AC130" i="430"/>
  <c r="AB130" i="431"/>
  <c r="L130" i="431"/>
  <c r="M130" i="431" s="1"/>
  <c r="N130" i="431"/>
  <c r="O130" i="431" s="1"/>
  <c r="AA131" i="431"/>
  <c r="AC130" i="431"/>
  <c r="AB130" i="432"/>
  <c r="N130" i="432"/>
  <c r="O130" i="432" s="1"/>
  <c r="L130" i="432"/>
  <c r="M130" i="432" s="1"/>
  <c r="AA131" i="432"/>
  <c r="AC130" i="432"/>
  <c r="R9" i="299"/>
  <c r="R8" i="299"/>
  <c r="L128" i="298"/>
  <c r="M128" i="298" s="1"/>
  <c r="AA129" i="298"/>
  <c r="N128" i="298"/>
  <c r="O128" i="298" s="1"/>
  <c r="AC128" i="298"/>
  <c r="AB128" i="298"/>
  <c r="L128" i="297"/>
  <c r="M128" i="297" s="1"/>
  <c r="AA129" i="297"/>
  <c r="AB128" i="297"/>
  <c r="AC128" i="297"/>
  <c r="N128" i="297"/>
  <c r="O128" i="297" s="1"/>
  <c r="U125" i="59"/>
  <c r="T126" i="59"/>
  <c r="W125" i="59"/>
  <c r="AA124" i="3"/>
  <c r="N123" i="3"/>
  <c r="O123" i="3" s="1"/>
  <c r="AC123" i="3"/>
  <c r="AB123" i="3"/>
  <c r="L123" i="3"/>
  <c r="M123" i="3" s="1"/>
  <c r="AD39" i="461"/>
  <c r="AD38" i="442"/>
  <c r="AD38" i="452"/>
  <c r="X33" i="433"/>
  <c r="AD38" i="447"/>
  <c r="AD38" i="466"/>
  <c r="AD37" i="446"/>
  <c r="AD39" i="432"/>
  <c r="AD39" i="456"/>
  <c r="AD39" i="467"/>
  <c r="X33" i="453"/>
  <c r="AD39" i="431"/>
  <c r="AD39" i="430"/>
  <c r="AD38" i="457"/>
  <c r="AD38" i="441"/>
  <c r="X33" i="448"/>
  <c r="X36" i="59"/>
  <c r="AD38" i="451"/>
  <c r="AD41" i="297"/>
  <c r="AD39" i="436"/>
  <c r="X33" i="438"/>
  <c r="AD41" i="298"/>
  <c r="X34" i="454"/>
  <c r="X32" i="439"/>
  <c r="AD37" i="460"/>
  <c r="X33" i="463"/>
  <c r="AD38" i="435"/>
  <c r="X32" i="468"/>
  <c r="AD38" i="445"/>
  <c r="AD46" i="3"/>
  <c r="X34" i="469"/>
  <c r="X34" i="449"/>
  <c r="AD39" i="455"/>
  <c r="AD38" i="440"/>
  <c r="AD38" i="450"/>
  <c r="X33" i="458"/>
  <c r="X34" i="464"/>
  <c r="X33" i="444"/>
  <c r="AD37" i="465"/>
  <c r="X31" i="443"/>
  <c r="AD39" i="462"/>
  <c r="AD38" i="437"/>
  <c r="AB131" i="467" l="1"/>
  <c r="L131" i="467"/>
  <c r="M131" i="467" s="1"/>
  <c r="AA132" i="467"/>
  <c r="N131" i="467"/>
  <c r="O131" i="467" s="1"/>
  <c r="AC131" i="467"/>
  <c r="T130" i="463"/>
  <c r="U129" i="463"/>
  <c r="W129" i="463"/>
  <c r="L131" i="461"/>
  <c r="M131" i="461" s="1"/>
  <c r="AB131" i="461"/>
  <c r="N131" i="461"/>
  <c r="O131" i="461" s="1"/>
  <c r="AA132" i="461"/>
  <c r="AC131" i="461"/>
  <c r="U128" i="464"/>
  <c r="T129" i="464"/>
  <c r="W128" i="464"/>
  <c r="U128" i="469"/>
  <c r="T129" i="469"/>
  <c r="W128" i="469"/>
  <c r="T130" i="453"/>
  <c r="U129" i="453"/>
  <c r="W129" i="453"/>
  <c r="T130" i="458"/>
  <c r="U129" i="458"/>
  <c r="W129" i="458"/>
  <c r="AB131" i="456"/>
  <c r="L131" i="456"/>
  <c r="M131" i="456" s="1"/>
  <c r="N131" i="456"/>
  <c r="O131" i="456" s="1"/>
  <c r="AA132" i="456"/>
  <c r="AC131" i="456"/>
  <c r="N132" i="452"/>
  <c r="O132" i="452" s="1"/>
  <c r="AB132" i="452"/>
  <c r="L132" i="452"/>
  <c r="M132" i="452" s="1"/>
  <c r="AA133" i="452"/>
  <c r="AC132" i="452"/>
  <c r="N132" i="466"/>
  <c r="O132" i="466" s="1"/>
  <c r="L132" i="466"/>
  <c r="M132" i="466" s="1"/>
  <c r="AB132" i="466"/>
  <c r="AA133" i="466"/>
  <c r="AC132" i="466"/>
  <c r="N132" i="450"/>
  <c r="O132" i="450" s="1"/>
  <c r="AB132" i="450"/>
  <c r="L132" i="450"/>
  <c r="M132" i="450" s="1"/>
  <c r="AA133" i="450"/>
  <c r="AC132" i="450"/>
  <c r="N132" i="457"/>
  <c r="O132" i="457" s="1"/>
  <c r="AB132" i="457"/>
  <c r="L132" i="457"/>
  <c r="M132" i="457" s="1"/>
  <c r="AA133" i="457"/>
  <c r="AC132" i="457"/>
  <c r="N131" i="462"/>
  <c r="O131" i="462" s="1"/>
  <c r="AB131" i="462"/>
  <c r="L131" i="462"/>
  <c r="M131" i="462" s="1"/>
  <c r="AA132" i="462"/>
  <c r="AC131" i="462"/>
  <c r="U128" i="454"/>
  <c r="T129" i="454"/>
  <c r="W128" i="454"/>
  <c r="N133" i="460"/>
  <c r="O133" i="460" s="1"/>
  <c r="AB133" i="460"/>
  <c r="L133" i="460"/>
  <c r="M133" i="460" s="1"/>
  <c r="AA134" i="460"/>
  <c r="AC133" i="460"/>
  <c r="N131" i="455"/>
  <c r="O131" i="455" s="1"/>
  <c r="AB131" i="455"/>
  <c r="L131" i="455"/>
  <c r="M131" i="455" s="1"/>
  <c r="AA132" i="455"/>
  <c r="AC131" i="455"/>
  <c r="U130" i="468"/>
  <c r="T131" i="468"/>
  <c r="W130" i="468"/>
  <c r="AB132" i="451"/>
  <c r="L132" i="451"/>
  <c r="M132" i="451" s="1"/>
  <c r="N132" i="451"/>
  <c r="O132" i="451" s="1"/>
  <c r="AA133" i="451"/>
  <c r="AC132" i="451"/>
  <c r="L133" i="465"/>
  <c r="M133" i="465" s="1"/>
  <c r="N133" i="465"/>
  <c r="O133" i="465" s="1"/>
  <c r="AB133" i="465"/>
  <c r="AA134" i="465"/>
  <c r="AC133" i="465"/>
  <c r="U129" i="448"/>
  <c r="T130" i="448"/>
  <c r="W129" i="448"/>
  <c r="AB132" i="447"/>
  <c r="L132" i="447"/>
  <c r="M132" i="447" s="1"/>
  <c r="N132" i="447"/>
  <c r="O132" i="447" s="1"/>
  <c r="AA133" i="447"/>
  <c r="AC132" i="447"/>
  <c r="T129" i="449"/>
  <c r="U128" i="449"/>
  <c r="W128" i="449"/>
  <c r="AB133" i="446"/>
  <c r="N133" i="446"/>
  <c r="O133" i="446" s="1"/>
  <c r="L133" i="446"/>
  <c r="M133" i="446" s="1"/>
  <c r="AA134" i="446"/>
  <c r="AC133" i="446"/>
  <c r="AB132" i="445"/>
  <c r="L132" i="445"/>
  <c r="M132" i="445" s="1"/>
  <c r="N132" i="445"/>
  <c r="O132" i="445" s="1"/>
  <c r="AA133" i="445"/>
  <c r="AC132" i="445"/>
  <c r="AB132" i="441"/>
  <c r="L132" i="441"/>
  <c r="M132" i="441" s="1"/>
  <c r="N132" i="441"/>
  <c r="O132" i="441" s="1"/>
  <c r="AA133" i="441"/>
  <c r="AC132" i="441"/>
  <c r="U131" i="443"/>
  <c r="T132" i="443"/>
  <c r="W131" i="443"/>
  <c r="U129" i="444"/>
  <c r="T130" i="444"/>
  <c r="W129" i="444"/>
  <c r="N132" i="442"/>
  <c r="O132" i="442" s="1"/>
  <c r="AB132" i="442"/>
  <c r="L132" i="442"/>
  <c r="M132" i="442" s="1"/>
  <c r="AA133" i="442"/>
  <c r="AC132" i="442"/>
  <c r="AA133" i="440"/>
  <c r="N132" i="440"/>
  <c r="O132" i="440" s="1"/>
  <c r="AB132" i="440"/>
  <c r="L132" i="440"/>
  <c r="M132" i="440" s="1"/>
  <c r="AC132" i="440"/>
  <c r="AB132" i="435"/>
  <c r="L132" i="435"/>
  <c r="M132" i="435" s="1"/>
  <c r="N132" i="435"/>
  <c r="O132" i="435" s="1"/>
  <c r="AA133" i="435"/>
  <c r="AC132" i="435"/>
  <c r="T131" i="439"/>
  <c r="U130" i="439"/>
  <c r="W130" i="439"/>
  <c r="N131" i="436"/>
  <c r="O131" i="436" s="1"/>
  <c r="AB131" i="436"/>
  <c r="L131" i="436"/>
  <c r="M131" i="436" s="1"/>
  <c r="AA132" i="436"/>
  <c r="AC131" i="436"/>
  <c r="AB132" i="437"/>
  <c r="L132" i="437"/>
  <c r="M132" i="437" s="1"/>
  <c r="N132" i="437"/>
  <c r="O132" i="437" s="1"/>
  <c r="AA133" i="437"/>
  <c r="AC132" i="437"/>
  <c r="T130" i="438"/>
  <c r="U129" i="438"/>
  <c r="W129" i="438"/>
  <c r="AB131" i="431"/>
  <c r="L131" i="431"/>
  <c r="M131" i="431" s="1"/>
  <c r="N131" i="431"/>
  <c r="O131" i="431" s="1"/>
  <c r="AA132" i="431"/>
  <c r="AC131" i="431"/>
  <c r="N131" i="430"/>
  <c r="O131" i="430" s="1"/>
  <c r="AB131" i="430"/>
  <c r="L131" i="430"/>
  <c r="M131" i="430" s="1"/>
  <c r="AA132" i="430"/>
  <c r="AC131" i="430"/>
  <c r="N131" i="432"/>
  <c r="O131" i="432" s="1"/>
  <c r="L131" i="432"/>
  <c r="M131" i="432" s="1"/>
  <c r="AB131" i="432"/>
  <c r="AA132" i="432"/>
  <c r="AC131" i="432"/>
  <c r="U129" i="433"/>
  <c r="T130" i="433"/>
  <c r="W129" i="433"/>
  <c r="L129" i="298"/>
  <c r="M129" i="298" s="1"/>
  <c r="AA130" i="298"/>
  <c r="AB129" i="298"/>
  <c r="AC129" i="298"/>
  <c r="N129" i="298"/>
  <c r="O129" i="298" s="1"/>
  <c r="L129" i="297"/>
  <c r="M129" i="297" s="1"/>
  <c r="AB129" i="297"/>
  <c r="N129" i="297"/>
  <c r="O129" i="297" s="1"/>
  <c r="AC129" i="297"/>
  <c r="AA130" i="297"/>
  <c r="T127" i="59"/>
  <c r="U126" i="59"/>
  <c r="W126" i="59"/>
  <c r="AA125" i="3"/>
  <c r="N124" i="3"/>
  <c r="O124" i="3" s="1"/>
  <c r="AC124" i="3"/>
  <c r="AB124" i="3"/>
  <c r="L124" i="3"/>
  <c r="M124" i="3" s="1"/>
  <c r="AD38" i="467"/>
  <c r="X33" i="464"/>
  <c r="X31" i="439"/>
  <c r="AD37" i="445"/>
  <c r="AD37" i="457"/>
  <c r="AD37" i="440"/>
  <c r="X35" i="59"/>
  <c r="AD38" i="461"/>
  <c r="X31" i="468"/>
  <c r="AD38" i="431"/>
  <c r="AD36" i="446"/>
  <c r="X32" i="453"/>
  <c r="AD45" i="3"/>
  <c r="AD37" i="450"/>
  <c r="AD37" i="447"/>
  <c r="X32" i="433"/>
  <c r="AD38" i="430"/>
  <c r="AD37" i="452"/>
  <c r="AD37" i="435"/>
  <c r="AD36" i="465"/>
  <c r="AD37" i="451"/>
  <c r="X33" i="449"/>
  <c r="AD40" i="297"/>
  <c r="X32" i="438"/>
  <c r="AD37" i="442"/>
  <c r="X32" i="448"/>
  <c r="AD38" i="436"/>
  <c r="AD38" i="456"/>
  <c r="AD37" i="441"/>
  <c r="AD40" i="298"/>
  <c r="X32" i="463"/>
  <c r="AD37" i="466"/>
  <c r="AD37" i="437"/>
  <c r="X30" i="443"/>
  <c r="X33" i="454"/>
  <c r="X32" i="444"/>
  <c r="X32" i="458"/>
  <c r="X33" i="469"/>
  <c r="AD38" i="455"/>
  <c r="AD38" i="432"/>
  <c r="AD38" i="462"/>
  <c r="AD36" i="460"/>
  <c r="AB132" i="467" l="1"/>
  <c r="L132" i="467"/>
  <c r="M132" i="467" s="1"/>
  <c r="AA133" i="467"/>
  <c r="N132" i="467"/>
  <c r="O132" i="467" s="1"/>
  <c r="AC132" i="467"/>
  <c r="T131" i="463"/>
  <c r="U130" i="463"/>
  <c r="W130" i="463"/>
  <c r="L134" i="460"/>
  <c r="M134" i="460" s="1"/>
  <c r="AB134" i="460"/>
  <c r="N134" i="460"/>
  <c r="O134" i="460" s="1"/>
  <c r="AA135" i="460"/>
  <c r="AC134" i="460"/>
  <c r="N132" i="462"/>
  <c r="O132" i="462" s="1"/>
  <c r="AB132" i="462"/>
  <c r="L132" i="462"/>
  <c r="M132" i="462" s="1"/>
  <c r="AA133" i="462"/>
  <c r="AC132" i="462"/>
  <c r="N133" i="452"/>
  <c r="O133" i="452" s="1"/>
  <c r="AB133" i="452"/>
  <c r="L133" i="452"/>
  <c r="M133" i="452" s="1"/>
  <c r="AA134" i="452"/>
  <c r="AC133" i="452"/>
  <c r="AB133" i="451"/>
  <c r="L133" i="451"/>
  <c r="M133" i="451" s="1"/>
  <c r="N133" i="451"/>
  <c r="O133" i="451" s="1"/>
  <c r="AA134" i="451"/>
  <c r="AC133" i="451"/>
  <c r="N132" i="455"/>
  <c r="O132" i="455" s="1"/>
  <c r="AB132" i="455"/>
  <c r="L132" i="455"/>
  <c r="M132" i="455" s="1"/>
  <c r="AA133" i="455"/>
  <c r="AC132" i="455"/>
  <c r="N133" i="450"/>
  <c r="O133" i="450" s="1"/>
  <c r="AB133" i="450"/>
  <c r="L133" i="450"/>
  <c r="M133" i="450" s="1"/>
  <c r="AA134" i="450"/>
  <c r="AC133" i="450"/>
  <c r="T131" i="453"/>
  <c r="U130" i="453"/>
  <c r="W130" i="453"/>
  <c r="N132" i="461"/>
  <c r="O132" i="461" s="1"/>
  <c r="AB132" i="461"/>
  <c r="L132" i="461"/>
  <c r="M132" i="461" s="1"/>
  <c r="AA133" i="461"/>
  <c r="AC132" i="461"/>
  <c r="T132" i="468"/>
  <c r="U131" i="468"/>
  <c r="W131" i="468"/>
  <c r="AB133" i="466"/>
  <c r="L133" i="466"/>
  <c r="M133" i="466" s="1"/>
  <c r="N133" i="466"/>
  <c r="O133" i="466" s="1"/>
  <c r="AA134" i="466"/>
  <c r="AC133" i="466"/>
  <c r="U130" i="458"/>
  <c r="T131" i="458"/>
  <c r="W130" i="458"/>
  <c r="U129" i="464"/>
  <c r="T130" i="464"/>
  <c r="W129" i="464"/>
  <c r="U129" i="469"/>
  <c r="T130" i="469"/>
  <c r="W129" i="469"/>
  <c r="L134" i="465"/>
  <c r="M134" i="465" s="1"/>
  <c r="AB134" i="465"/>
  <c r="N134" i="465"/>
  <c r="O134" i="465" s="1"/>
  <c r="AA135" i="465"/>
  <c r="AC134" i="465"/>
  <c r="U129" i="454"/>
  <c r="T130" i="454"/>
  <c r="W129" i="454"/>
  <c r="L133" i="457"/>
  <c r="M133" i="457" s="1"/>
  <c r="AB133" i="457"/>
  <c r="N133" i="457"/>
  <c r="O133" i="457" s="1"/>
  <c r="AA134" i="457"/>
  <c r="AC133" i="457"/>
  <c r="AB132" i="456"/>
  <c r="L132" i="456"/>
  <c r="M132" i="456" s="1"/>
  <c r="N132" i="456"/>
  <c r="O132" i="456" s="1"/>
  <c r="AA133" i="456"/>
  <c r="AC132" i="456"/>
  <c r="AB134" i="446"/>
  <c r="N134" i="446"/>
  <c r="O134" i="446" s="1"/>
  <c r="L134" i="446"/>
  <c r="M134" i="446" s="1"/>
  <c r="AA135" i="446"/>
  <c r="AC134" i="446"/>
  <c r="AB133" i="447"/>
  <c r="L133" i="447"/>
  <c r="M133" i="447" s="1"/>
  <c r="N133" i="447"/>
  <c r="O133" i="447" s="1"/>
  <c r="AA134" i="447"/>
  <c r="AC133" i="447"/>
  <c r="U130" i="448"/>
  <c r="T131" i="448"/>
  <c r="W130" i="448"/>
  <c r="N133" i="445"/>
  <c r="O133" i="445" s="1"/>
  <c r="AB133" i="445"/>
  <c r="L133" i="445"/>
  <c r="M133" i="445" s="1"/>
  <c r="AA134" i="445"/>
  <c r="AC133" i="445"/>
  <c r="T130" i="449"/>
  <c r="U129" i="449"/>
  <c r="W129" i="449"/>
  <c r="AB133" i="441"/>
  <c r="L133" i="441"/>
  <c r="M133" i="441" s="1"/>
  <c r="N133" i="441"/>
  <c r="O133" i="441" s="1"/>
  <c r="AA134" i="441"/>
  <c r="AC133" i="441"/>
  <c r="N133" i="442"/>
  <c r="O133" i="442" s="1"/>
  <c r="AB133" i="442"/>
  <c r="L133" i="442"/>
  <c r="M133" i="442" s="1"/>
  <c r="AA134" i="442"/>
  <c r="AC133" i="442"/>
  <c r="T133" i="443"/>
  <c r="U132" i="443"/>
  <c r="W132" i="443"/>
  <c r="T131" i="444"/>
  <c r="U130" i="444"/>
  <c r="W130" i="444"/>
  <c r="AA134" i="440"/>
  <c r="N133" i="440"/>
  <c r="O133" i="440" s="1"/>
  <c r="AB133" i="440"/>
  <c r="L133" i="440"/>
  <c r="M133" i="440" s="1"/>
  <c r="AC133" i="440"/>
  <c r="U130" i="438"/>
  <c r="T131" i="438"/>
  <c r="W130" i="438"/>
  <c r="U131" i="439"/>
  <c r="T132" i="439"/>
  <c r="W131" i="439"/>
  <c r="N132" i="436"/>
  <c r="O132" i="436" s="1"/>
  <c r="AA133" i="436"/>
  <c r="L132" i="436"/>
  <c r="M132" i="436" s="1"/>
  <c r="AB132" i="436"/>
  <c r="AC132" i="436"/>
  <c r="AB133" i="435"/>
  <c r="L133" i="435"/>
  <c r="M133" i="435" s="1"/>
  <c r="N133" i="435"/>
  <c r="O133" i="435" s="1"/>
  <c r="AA134" i="435"/>
  <c r="AC133" i="435"/>
  <c r="AB133" i="437"/>
  <c r="L133" i="437"/>
  <c r="M133" i="437" s="1"/>
  <c r="N133" i="437"/>
  <c r="O133" i="437" s="1"/>
  <c r="AA134" i="437"/>
  <c r="AC133" i="437"/>
  <c r="L132" i="432"/>
  <c r="M132" i="432" s="1"/>
  <c r="N132" i="432"/>
  <c r="O132" i="432" s="1"/>
  <c r="AB132" i="432"/>
  <c r="AA133" i="432"/>
  <c r="AC132" i="432"/>
  <c r="AB132" i="431"/>
  <c r="L132" i="431"/>
  <c r="M132" i="431" s="1"/>
  <c r="N132" i="431"/>
  <c r="O132" i="431" s="1"/>
  <c r="AA133" i="431"/>
  <c r="AC132" i="431"/>
  <c r="U130" i="433"/>
  <c r="T131" i="433"/>
  <c r="W130" i="433"/>
  <c r="L132" i="430"/>
  <c r="M132" i="430" s="1"/>
  <c r="AB132" i="430"/>
  <c r="N132" i="430"/>
  <c r="O132" i="430" s="1"/>
  <c r="AA133" i="430"/>
  <c r="AC132" i="430"/>
  <c r="N130" i="298"/>
  <c r="O130" i="298" s="1"/>
  <c r="AA131" i="298"/>
  <c r="L130" i="298"/>
  <c r="M130" i="298" s="1"/>
  <c r="AB130" i="298"/>
  <c r="AC130" i="298"/>
  <c r="N130" i="297"/>
  <c r="O130" i="297" s="1"/>
  <c r="AB130" i="297"/>
  <c r="L130" i="297"/>
  <c r="M130" i="297" s="1"/>
  <c r="AA131" i="297"/>
  <c r="AC130" i="297"/>
  <c r="T128" i="59"/>
  <c r="U127" i="59"/>
  <c r="W127" i="59"/>
  <c r="L125" i="3"/>
  <c r="M125" i="3" s="1"/>
  <c r="AA126" i="3"/>
  <c r="N125" i="3"/>
  <c r="O125" i="3" s="1"/>
  <c r="AC125" i="3"/>
  <c r="AB125" i="3"/>
  <c r="AD37" i="467"/>
  <c r="X32" i="454"/>
  <c r="AD36" i="435"/>
  <c r="AD37" i="455"/>
  <c r="X31" i="463"/>
  <c r="AD37" i="462"/>
  <c r="X30" i="439"/>
  <c r="X31" i="433"/>
  <c r="AD36" i="451"/>
  <c r="X31" i="438"/>
  <c r="AD36" i="445"/>
  <c r="AD36" i="457"/>
  <c r="AD36" i="442"/>
  <c r="X29" i="443"/>
  <c r="X32" i="464"/>
  <c r="AD39" i="297"/>
  <c r="X34" i="59"/>
  <c r="AD36" i="437"/>
  <c r="AD36" i="450"/>
  <c r="X31" i="453"/>
  <c r="X31" i="448"/>
  <c r="AD37" i="431"/>
  <c r="X32" i="469"/>
  <c r="X30" i="468"/>
  <c r="X32" i="449"/>
  <c r="AD37" i="430"/>
  <c r="AD35" i="460"/>
  <c r="AD37" i="461"/>
  <c r="AD37" i="432"/>
  <c r="AD37" i="436"/>
  <c r="AD39" i="298"/>
  <c r="AD36" i="452"/>
  <c r="AD35" i="465"/>
  <c r="AD36" i="447"/>
  <c r="X31" i="458"/>
  <c r="AD37" i="456"/>
  <c r="AD36" i="466"/>
  <c r="AD36" i="441"/>
  <c r="X31" i="444"/>
  <c r="AD44" i="3"/>
  <c r="AD35" i="446"/>
  <c r="AD36" i="440"/>
  <c r="AB133" i="467" l="1"/>
  <c r="L133" i="467"/>
  <c r="M133" i="467" s="1"/>
  <c r="AA134" i="467"/>
  <c r="N133" i="467"/>
  <c r="O133" i="467" s="1"/>
  <c r="AC133" i="467"/>
  <c r="U131" i="463"/>
  <c r="T132" i="463"/>
  <c r="W131" i="463"/>
  <c r="L134" i="466"/>
  <c r="M134" i="466" s="1"/>
  <c r="N134" i="466"/>
  <c r="O134" i="466" s="1"/>
  <c r="AB134" i="466"/>
  <c r="AA135" i="466"/>
  <c r="AC134" i="466"/>
  <c r="N134" i="452"/>
  <c r="O134" i="452" s="1"/>
  <c r="AB134" i="452"/>
  <c r="L134" i="452"/>
  <c r="M134" i="452" s="1"/>
  <c r="AA135" i="452"/>
  <c r="AC134" i="452"/>
  <c r="N134" i="457"/>
  <c r="O134" i="457" s="1"/>
  <c r="AB134" i="457"/>
  <c r="L134" i="457"/>
  <c r="M134" i="457" s="1"/>
  <c r="AA135" i="457"/>
  <c r="AC134" i="457"/>
  <c r="L135" i="465"/>
  <c r="M135" i="465" s="1"/>
  <c r="AB135" i="465"/>
  <c r="N135" i="465"/>
  <c r="O135" i="465" s="1"/>
  <c r="AA136" i="465"/>
  <c r="AC135" i="465"/>
  <c r="T131" i="464"/>
  <c r="U130" i="464"/>
  <c r="W130" i="464"/>
  <c r="N133" i="455"/>
  <c r="O133" i="455" s="1"/>
  <c r="AB133" i="455"/>
  <c r="L133" i="455"/>
  <c r="M133" i="455" s="1"/>
  <c r="AA134" i="455"/>
  <c r="AC133" i="455"/>
  <c r="N135" i="460"/>
  <c r="O135" i="460" s="1"/>
  <c r="AB135" i="460"/>
  <c r="L135" i="460"/>
  <c r="M135" i="460" s="1"/>
  <c r="AA136" i="460"/>
  <c r="AC135" i="460"/>
  <c r="T131" i="454"/>
  <c r="U130" i="454"/>
  <c r="W130" i="454"/>
  <c r="T131" i="469"/>
  <c r="U130" i="469"/>
  <c r="W130" i="469"/>
  <c r="U132" i="468"/>
  <c r="T133" i="468"/>
  <c r="W132" i="468"/>
  <c r="U131" i="453"/>
  <c r="T132" i="453"/>
  <c r="W131" i="453"/>
  <c r="AB134" i="451"/>
  <c r="L134" i="451"/>
  <c r="M134" i="451" s="1"/>
  <c r="N134" i="451"/>
  <c r="O134" i="451" s="1"/>
  <c r="AA135" i="451"/>
  <c r="AC134" i="451"/>
  <c r="AB133" i="456"/>
  <c r="L133" i="456"/>
  <c r="M133" i="456" s="1"/>
  <c r="N133" i="456"/>
  <c r="O133" i="456" s="1"/>
  <c r="AA134" i="456"/>
  <c r="AC133" i="456"/>
  <c r="U131" i="458"/>
  <c r="T132" i="458"/>
  <c r="W131" i="458"/>
  <c r="AB133" i="461"/>
  <c r="L133" i="461"/>
  <c r="M133" i="461" s="1"/>
  <c r="N133" i="461"/>
  <c r="O133" i="461" s="1"/>
  <c r="AA134" i="461"/>
  <c r="AC133" i="461"/>
  <c r="N134" i="450"/>
  <c r="O134" i="450" s="1"/>
  <c r="AB134" i="450"/>
  <c r="L134" i="450"/>
  <c r="M134" i="450" s="1"/>
  <c r="AA135" i="450"/>
  <c r="AC134" i="450"/>
  <c r="N133" i="462"/>
  <c r="O133" i="462" s="1"/>
  <c r="AB133" i="462"/>
  <c r="L133" i="462"/>
  <c r="M133" i="462" s="1"/>
  <c r="AA134" i="462"/>
  <c r="AC133" i="462"/>
  <c r="T132" i="448"/>
  <c r="U131" i="448"/>
  <c r="W131" i="448"/>
  <c r="AB135" i="446"/>
  <c r="N135" i="446"/>
  <c r="O135" i="446" s="1"/>
  <c r="L135" i="446"/>
  <c r="M135" i="446" s="1"/>
  <c r="AA136" i="446"/>
  <c r="AC135" i="446"/>
  <c r="U130" i="449"/>
  <c r="T131" i="449"/>
  <c r="W130" i="449"/>
  <c r="L134" i="445"/>
  <c r="M134" i="445" s="1"/>
  <c r="N134" i="445"/>
  <c r="O134" i="445" s="1"/>
  <c r="AB134" i="445"/>
  <c r="AA135" i="445"/>
  <c r="AC134" i="445"/>
  <c r="AB134" i="447"/>
  <c r="L134" i="447"/>
  <c r="M134" i="447" s="1"/>
  <c r="N134" i="447"/>
  <c r="O134" i="447" s="1"/>
  <c r="AA135" i="447"/>
  <c r="AC134" i="447"/>
  <c r="AB134" i="441"/>
  <c r="L134" i="441"/>
  <c r="M134" i="441" s="1"/>
  <c r="N134" i="441"/>
  <c r="O134" i="441" s="1"/>
  <c r="AA135" i="441"/>
  <c r="AC134" i="441"/>
  <c r="T132" i="444"/>
  <c r="U131" i="444"/>
  <c r="W131" i="444"/>
  <c r="T134" i="443"/>
  <c r="U133" i="443"/>
  <c r="W133" i="443"/>
  <c r="AA135" i="440"/>
  <c r="N134" i="440"/>
  <c r="O134" i="440" s="1"/>
  <c r="AB134" i="440"/>
  <c r="L134" i="440"/>
  <c r="M134" i="440" s="1"/>
  <c r="AC134" i="440"/>
  <c r="N134" i="442"/>
  <c r="O134" i="442" s="1"/>
  <c r="AB134" i="442"/>
  <c r="L134" i="442"/>
  <c r="M134" i="442" s="1"/>
  <c r="AA135" i="442"/>
  <c r="AC134" i="442"/>
  <c r="U131" i="438"/>
  <c r="T132" i="438"/>
  <c r="W131" i="438"/>
  <c r="AB134" i="437"/>
  <c r="L134" i="437"/>
  <c r="M134" i="437" s="1"/>
  <c r="N134" i="437"/>
  <c r="O134" i="437" s="1"/>
  <c r="AA135" i="437"/>
  <c r="AC134" i="437"/>
  <c r="N133" i="436"/>
  <c r="O133" i="436" s="1"/>
  <c r="AB133" i="436"/>
  <c r="L133" i="436"/>
  <c r="M133" i="436" s="1"/>
  <c r="AA134" i="436"/>
  <c r="AC133" i="436"/>
  <c r="AB134" i="435"/>
  <c r="L134" i="435"/>
  <c r="M134" i="435" s="1"/>
  <c r="N134" i="435"/>
  <c r="O134" i="435" s="1"/>
  <c r="AA135" i="435"/>
  <c r="AC134" i="435"/>
  <c r="U132" i="439"/>
  <c r="T133" i="439"/>
  <c r="W132" i="439"/>
  <c r="N133" i="430"/>
  <c r="O133" i="430" s="1"/>
  <c r="AB133" i="430"/>
  <c r="L133" i="430"/>
  <c r="M133" i="430" s="1"/>
  <c r="AA134" i="430"/>
  <c r="AC133" i="430"/>
  <c r="T132" i="433"/>
  <c r="U131" i="433"/>
  <c r="W131" i="433"/>
  <c r="AB133" i="432"/>
  <c r="L133" i="432"/>
  <c r="M133" i="432" s="1"/>
  <c r="N133" i="432"/>
  <c r="O133" i="432" s="1"/>
  <c r="AA134" i="432"/>
  <c r="AC133" i="432"/>
  <c r="AB133" i="431"/>
  <c r="L133" i="431"/>
  <c r="M133" i="431" s="1"/>
  <c r="N133" i="431"/>
  <c r="O133" i="431" s="1"/>
  <c r="AA134" i="431"/>
  <c r="AC133" i="431"/>
  <c r="N131" i="298"/>
  <c r="O131" i="298" s="1"/>
  <c r="L131" i="298"/>
  <c r="M131" i="298" s="1"/>
  <c r="AA132" i="298"/>
  <c r="AB131" i="298"/>
  <c r="AC131" i="298"/>
  <c r="N131" i="297"/>
  <c r="O131" i="297" s="1"/>
  <c r="AB131" i="297"/>
  <c r="AC131" i="297"/>
  <c r="L131" i="297"/>
  <c r="M131" i="297" s="1"/>
  <c r="AA132" i="297"/>
  <c r="U128" i="59"/>
  <c r="T129" i="59"/>
  <c r="W128" i="59"/>
  <c r="L126" i="3"/>
  <c r="M126" i="3" s="1"/>
  <c r="AA127" i="3"/>
  <c r="N126" i="3"/>
  <c r="O126" i="3" s="1"/>
  <c r="AC126" i="3"/>
  <c r="AB126" i="3"/>
  <c r="AD36" i="467"/>
  <c r="X29" i="468"/>
  <c r="X29" i="439"/>
  <c r="AD35" i="440"/>
  <c r="X31" i="469"/>
  <c r="AD35" i="442"/>
  <c r="AD43" i="3"/>
  <c r="AD36" i="456"/>
  <c r="X30" i="444"/>
  <c r="AD34" i="460"/>
  <c r="X30" i="438"/>
  <c r="AD36" i="432"/>
  <c r="AD36" i="455"/>
  <c r="AD35" i="450"/>
  <c r="X31" i="449"/>
  <c r="AD34" i="446"/>
  <c r="X30" i="453"/>
  <c r="X30" i="448"/>
  <c r="AD36" i="431"/>
  <c r="AD38" i="298"/>
  <c r="X31" i="454"/>
  <c r="AD36" i="436"/>
  <c r="AD35" i="457"/>
  <c r="AD36" i="461"/>
  <c r="AD35" i="435"/>
  <c r="AD34" i="465"/>
  <c r="X28" i="443"/>
  <c r="AD36" i="462"/>
  <c r="AD38" i="297"/>
  <c r="X31" i="464"/>
  <c r="AD35" i="441"/>
  <c r="X33" i="59"/>
  <c r="X30" i="463"/>
  <c r="AD35" i="451"/>
  <c r="AD35" i="437"/>
  <c r="AD35" i="466"/>
  <c r="X30" i="458"/>
  <c r="AD36" i="430"/>
  <c r="AD35" i="447"/>
  <c r="AD35" i="452"/>
  <c r="X30" i="433"/>
  <c r="AD35" i="445"/>
  <c r="AA135" i="467" l="1"/>
  <c r="N134" i="467"/>
  <c r="O134" i="467" s="1"/>
  <c r="AC134" i="467"/>
  <c r="AB134" i="467"/>
  <c r="L134" i="467"/>
  <c r="M134" i="467" s="1"/>
  <c r="T133" i="463"/>
  <c r="U132" i="463"/>
  <c r="W132" i="463"/>
  <c r="T132" i="454"/>
  <c r="U131" i="454"/>
  <c r="W131" i="454"/>
  <c r="AB135" i="457"/>
  <c r="L135" i="457"/>
  <c r="M135" i="457" s="1"/>
  <c r="N135" i="457"/>
  <c r="O135" i="457" s="1"/>
  <c r="AA136" i="457"/>
  <c r="AC135" i="457"/>
  <c r="N135" i="450"/>
  <c r="O135" i="450" s="1"/>
  <c r="AB135" i="450"/>
  <c r="L135" i="450"/>
  <c r="M135" i="450" s="1"/>
  <c r="AA136" i="450"/>
  <c r="AC135" i="450"/>
  <c r="U132" i="453"/>
  <c r="T133" i="453"/>
  <c r="W132" i="453"/>
  <c r="AB136" i="460"/>
  <c r="L136" i="460"/>
  <c r="M136" i="460" s="1"/>
  <c r="N136" i="460"/>
  <c r="O136" i="460" s="1"/>
  <c r="AA137" i="460"/>
  <c r="AC136" i="460"/>
  <c r="AB135" i="466"/>
  <c r="L135" i="466"/>
  <c r="M135" i="466" s="1"/>
  <c r="N135" i="466"/>
  <c r="O135" i="466" s="1"/>
  <c r="AA136" i="466"/>
  <c r="AC135" i="466"/>
  <c r="N134" i="461"/>
  <c r="O134" i="461" s="1"/>
  <c r="AB134" i="461"/>
  <c r="L134" i="461"/>
  <c r="M134" i="461" s="1"/>
  <c r="AA135" i="461"/>
  <c r="AC134" i="461"/>
  <c r="N134" i="455"/>
  <c r="O134" i="455" s="1"/>
  <c r="AB134" i="455"/>
  <c r="L134" i="455"/>
  <c r="M134" i="455" s="1"/>
  <c r="AA135" i="455"/>
  <c r="AC134" i="455"/>
  <c r="L136" i="465"/>
  <c r="M136" i="465" s="1"/>
  <c r="N136" i="465"/>
  <c r="O136" i="465" s="1"/>
  <c r="AB136" i="465"/>
  <c r="AA137" i="465"/>
  <c r="AC136" i="465"/>
  <c r="AB134" i="456"/>
  <c r="L134" i="456"/>
  <c r="M134" i="456" s="1"/>
  <c r="N134" i="456"/>
  <c r="O134" i="456" s="1"/>
  <c r="AA135" i="456"/>
  <c r="AC134" i="456"/>
  <c r="N134" i="462"/>
  <c r="O134" i="462" s="1"/>
  <c r="AB134" i="462"/>
  <c r="L134" i="462"/>
  <c r="M134" i="462" s="1"/>
  <c r="AA135" i="462"/>
  <c r="AC134" i="462"/>
  <c r="T133" i="458"/>
  <c r="U132" i="458"/>
  <c r="W132" i="458"/>
  <c r="AB135" i="451"/>
  <c r="L135" i="451"/>
  <c r="M135" i="451" s="1"/>
  <c r="N135" i="451"/>
  <c r="O135" i="451" s="1"/>
  <c r="AA136" i="451"/>
  <c r="AC135" i="451"/>
  <c r="U133" i="468"/>
  <c r="T134" i="468"/>
  <c r="W133" i="468"/>
  <c r="T132" i="469"/>
  <c r="U131" i="469"/>
  <c r="W131" i="469"/>
  <c r="T132" i="464"/>
  <c r="U131" i="464"/>
  <c r="W131" i="464"/>
  <c r="N135" i="452"/>
  <c r="O135" i="452" s="1"/>
  <c r="AB135" i="452"/>
  <c r="L135" i="452"/>
  <c r="M135" i="452" s="1"/>
  <c r="AA136" i="452"/>
  <c r="AC135" i="452"/>
  <c r="AB136" i="446"/>
  <c r="N136" i="446"/>
  <c r="O136" i="446" s="1"/>
  <c r="L136" i="446"/>
  <c r="M136" i="446" s="1"/>
  <c r="AA137" i="446"/>
  <c r="AC136" i="446"/>
  <c r="U131" i="449"/>
  <c r="T132" i="449"/>
  <c r="W131" i="449"/>
  <c r="AB135" i="447"/>
  <c r="L135" i="447"/>
  <c r="M135" i="447" s="1"/>
  <c r="N135" i="447"/>
  <c r="O135" i="447" s="1"/>
  <c r="AA136" i="447"/>
  <c r="AC135" i="447"/>
  <c r="AB135" i="445"/>
  <c r="L135" i="445"/>
  <c r="M135" i="445" s="1"/>
  <c r="N135" i="445"/>
  <c r="O135" i="445" s="1"/>
  <c r="AA136" i="445"/>
  <c r="AC135" i="445"/>
  <c r="T133" i="448"/>
  <c r="U132" i="448"/>
  <c r="W132" i="448"/>
  <c r="N135" i="442"/>
  <c r="O135" i="442" s="1"/>
  <c r="AB135" i="442"/>
  <c r="L135" i="442"/>
  <c r="M135" i="442" s="1"/>
  <c r="AA136" i="442"/>
  <c r="AC135" i="442"/>
  <c r="AA136" i="440"/>
  <c r="N135" i="440"/>
  <c r="O135" i="440" s="1"/>
  <c r="AB135" i="440"/>
  <c r="L135" i="440"/>
  <c r="M135" i="440" s="1"/>
  <c r="AC135" i="440"/>
  <c r="AB135" i="441"/>
  <c r="L135" i="441"/>
  <c r="M135" i="441" s="1"/>
  <c r="N135" i="441"/>
  <c r="O135" i="441" s="1"/>
  <c r="AA136" i="441"/>
  <c r="AC135" i="441"/>
  <c r="U132" i="444"/>
  <c r="T133" i="444"/>
  <c r="W132" i="444"/>
  <c r="U134" i="443"/>
  <c r="T135" i="443"/>
  <c r="W134" i="443"/>
  <c r="T133" i="438"/>
  <c r="U132" i="438"/>
  <c r="W132" i="438"/>
  <c r="T134" i="439"/>
  <c r="U133" i="439"/>
  <c r="W133" i="439"/>
  <c r="N134" i="436"/>
  <c r="O134" i="436" s="1"/>
  <c r="AA135" i="436"/>
  <c r="L134" i="436"/>
  <c r="M134" i="436" s="1"/>
  <c r="AB134" i="436"/>
  <c r="AC134" i="436"/>
  <c r="AB135" i="437"/>
  <c r="L135" i="437"/>
  <c r="M135" i="437" s="1"/>
  <c r="N135" i="437"/>
  <c r="O135" i="437" s="1"/>
  <c r="AA136" i="437"/>
  <c r="AC135" i="437"/>
  <c r="AB135" i="435"/>
  <c r="L135" i="435"/>
  <c r="M135" i="435" s="1"/>
  <c r="N135" i="435"/>
  <c r="O135" i="435" s="1"/>
  <c r="AA136" i="435"/>
  <c r="AC135" i="435"/>
  <c r="AB134" i="431"/>
  <c r="L134" i="431"/>
  <c r="M134" i="431" s="1"/>
  <c r="N134" i="431"/>
  <c r="O134" i="431" s="1"/>
  <c r="AA135" i="431"/>
  <c r="AC134" i="431"/>
  <c r="AB134" i="432"/>
  <c r="N134" i="432"/>
  <c r="O134" i="432" s="1"/>
  <c r="L134" i="432"/>
  <c r="M134" i="432" s="1"/>
  <c r="AA135" i="432"/>
  <c r="AC134" i="432"/>
  <c r="AB134" i="430"/>
  <c r="L134" i="430"/>
  <c r="M134" i="430" s="1"/>
  <c r="N134" i="430"/>
  <c r="O134" i="430" s="1"/>
  <c r="AA135" i="430"/>
  <c r="AC134" i="430"/>
  <c r="T133" i="433"/>
  <c r="U132" i="433"/>
  <c r="W132" i="433"/>
  <c r="N132" i="298"/>
  <c r="O132" i="298" s="1"/>
  <c r="L132" i="298"/>
  <c r="M132" i="298" s="1"/>
  <c r="AA133" i="298"/>
  <c r="AB132" i="298"/>
  <c r="AC132" i="298"/>
  <c r="AA133" i="297"/>
  <c r="AB132" i="297"/>
  <c r="AC132" i="297"/>
  <c r="N132" i="297"/>
  <c r="O132" i="297" s="1"/>
  <c r="L132" i="297"/>
  <c r="M132" i="297" s="1"/>
  <c r="T130" i="59"/>
  <c r="U129" i="59"/>
  <c r="W129" i="59"/>
  <c r="AA128" i="3"/>
  <c r="N127" i="3"/>
  <c r="O127" i="3" s="1"/>
  <c r="AC127" i="3"/>
  <c r="AB127" i="3"/>
  <c r="L127" i="3"/>
  <c r="M127" i="3" s="1"/>
  <c r="AD35" i="467"/>
  <c r="AD34" i="442"/>
  <c r="AD34" i="466"/>
  <c r="X27" i="443"/>
  <c r="AD42" i="3"/>
  <c r="X28" i="439"/>
  <c r="AD35" i="461"/>
  <c r="X29" i="438"/>
  <c r="AD33" i="465"/>
  <c r="X29" i="444"/>
  <c r="AD34" i="441"/>
  <c r="AD35" i="430"/>
  <c r="X30" i="464"/>
  <c r="AD35" i="432"/>
  <c r="AD34" i="440"/>
  <c r="AD34" i="445"/>
  <c r="AD35" i="455"/>
  <c r="X32" i="59"/>
  <c r="X30" i="454"/>
  <c r="AD34" i="435"/>
  <c r="X30" i="449"/>
  <c r="AD34" i="457"/>
  <c r="AD34" i="452"/>
  <c r="AD35" i="431"/>
  <c r="X29" i="458"/>
  <c r="X29" i="433"/>
  <c r="AD34" i="447"/>
  <c r="AD35" i="456"/>
  <c r="AD33" i="446"/>
  <c r="X30" i="469"/>
  <c r="X29" i="463"/>
  <c r="AD34" i="450"/>
  <c r="AD34" i="437"/>
  <c r="AD35" i="436"/>
  <c r="AD33" i="460"/>
  <c r="X29" i="448"/>
  <c r="AD37" i="297"/>
  <c r="AD35" i="462"/>
  <c r="AD37" i="298"/>
  <c r="X28" i="468"/>
  <c r="AD34" i="451"/>
  <c r="X29" i="453"/>
  <c r="L135" i="467" l="1"/>
  <c r="M135" i="467" s="1"/>
  <c r="AA136" i="467"/>
  <c r="N135" i="467"/>
  <c r="O135" i="467" s="1"/>
  <c r="AC135" i="467"/>
  <c r="AB135" i="467"/>
  <c r="T134" i="463"/>
  <c r="U133" i="463"/>
  <c r="W133" i="463"/>
  <c r="U132" i="454"/>
  <c r="T133" i="454"/>
  <c r="W132" i="454"/>
  <c r="U132" i="469"/>
  <c r="T133" i="469"/>
  <c r="W132" i="469"/>
  <c r="N135" i="455"/>
  <c r="O135" i="455" s="1"/>
  <c r="AB135" i="455"/>
  <c r="L135" i="455"/>
  <c r="M135" i="455" s="1"/>
  <c r="AA136" i="455"/>
  <c r="AC135" i="455"/>
  <c r="T134" i="453"/>
  <c r="U133" i="453"/>
  <c r="W133" i="453"/>
  <c r="N136" i="457"/>
  <c r="O136" i="457" s="1"/>
  <c r="AB136" i="457"/>
  <c r="L136" i="457"/>
  <c r="M136" i="457" s="1"/>
  <c r="AA137" i="457"/>
  <c r="AC136" i="457"/>
  <c r="AB135" i="456"/>
  <c r="L135" i="456"/>
  <c r="M135" i="456" s="1"/>
  <c r="N135" i="456"/>
  <c r="O135" i="456" s="1"/>
  <c r="AA136" i="456"/>
  <c r="AC135" i="456"/>
  <c r="N136" i="466"/>
  <c r="O136" i="466" s="1"/>
  <c r="L136" i="466"/>
  <c r="M136" i="466" s="1"/>
  <c r="AB136" i="466"/>
  <c r="AA137" i="466"/>
  <c r="AC136" i="466"/>
  <c r="U132" i="464"/>
  <c r="T133" i="464"/>
  <c r="W132" i="464"/>
  <c r="AB136" i="451"/>
  <c r="L136" i="451"/>
  <c r="M136" i="451" s="1"/>
  <c r="N136" i="451"/>
  <c r="O136" i="451" s="1"/>
  <c r="AA137" i="451"/>
  <c r="AC136" i="451"/>
  <c r="N135" i="462"/>
  <c r="O135" i="462" s="1"/>
  <c r="AB135" i="462"/>
  <c r="L135" i="462"/>
  <c r="M135" i="462" s="1"/>
  <c r="AA136" i="462"/>
  <c r="AC135" i="462"/>
  <c r="L135" i="461"/>
  <c r="M135" i="461" s="1"/>
  <c r="AB135" i="461"/>
  <c r="N135" i="461"/>
  <c r="O135" i="461" s="1"/>
  <c r="AA136" i="461"/>
  <c r="AC135" i="461"/>
  <c r="T135" i="468"/>
  <c r="U134" i="468"/>
  <c r="W134" i="468"/>
  <c r="N136" i="452"/>
  <c r="O136" i="452" s="1"/>
  <c r="AB136" i="452"/>
  <c r="L136" i="452"/>
  <c r="M136" i="452" s="1"/>
  <c r="AA137" i="452"/>
  <c r="AC136" i="452"/>
  <c r="T134" i="458"/>
  <c r="U133" i="458"/>
  <c r="W133" i="458"/>
  <c r="L137" i="465"/>
  <c r="M137" i="465" s="1"/>
  <c r="N137" i="465"/>
  <c r="O137" i="465" s="1"/>
  <c r="AB137" i="465"/>
  <c r="AA138" i="465"/>
  <c r="AC137" i="465"/>
  <c r="N137" i="460"/>
  <c r="O137" i="460" s="1"/>
  <c r="AB137" i="460"/>
  <c r="L137" i="460"/>
  <c r="M137" i="460" s="1"/>
  <c r="AA138" i="460"/>
  <c r="AC137" i="460"/>
  <c r="N136" i="450"/>
  <c r="O136" i="450" s="1"/>
  <c r="AB136" i="450"/>
  <c r="L136" i="450"/>
  <c r="M136" i="450" s="1"/>
  <c r="AA137" i="450"/>
  <c r="AC136" i="450"/>
  <c r="AB136" i="445"/>
  <c r="N136" i="445"/>
  <c r="O136" i="445" s="1"/>
  <c r="L136" i="445"/>
  <c r="M136" i="445" s="1"/>
  <c r="AA137" i="445"/>
  <c r="AC136" i="445"/>
  <c r="AB136" i="447"/>
  <c r="L136" i="447"/>
  <c r="M136" i="447" s="1"/>
  <c r="N136" i="447"/>
  <c r="O136" i="447" s="1"/>
  <c r="AA137" i="447"/>
  <c r="AC136" i="447"/>
  <c r="AB137" i="446"/>
  <c r="N137" i="446"/>
  <c r="O137" i="446" s="1"/>
  <c r="L137" i="446"/>
  <c r="M137" i="446" s="1"/>
  <c r="AA138" i="446"/>
  <c r="AC137" i="446"/>
  <c r="T134" i="448"/>
  <c r="U133" i="448"/>
  <c r="W133" i="448"/>
  <c r="T133" i="449"/>
  <c r="U132" i="449"/>
  <c r="W132" i="449"/>
  <c r="N136" i="442"/>
  <c r="O136" i="442" s="1"/>
  <c r="AB136" i="442"/>
  <c r="L136" i="442"/>
  <c r="M136" i="442" s="1"/>
  <c r="AA137" i="442"/>
  <c r="AC136" i="442"/>
  <c r="U135" i="443"/>
  <c r="T136" i="443"/>
  <c r="W135" i="443"/>
  <c r="AB136" i="441"/>
  <c r="L136" i="441"/>
  <c r="M136" i="441" s="1"/>
  <c r="N136" i="441"/>
  <c r="O136" i="441" s="1"/>
  <c r="AA137" i="441"/>
  <c r="AC136" i="441"/>
  <c r="AA137" i="440"/>
  <c r="N136" i="440"/>
  <c r="O136" i="440" s="1"/>
  <c r="AB136" i="440"/>
  <c r="L136" i="440"/>
  <c r="M136" i="440" s="1"/>
  <c r="AC136" i="440"/>
  <c r="U133" i="444"/>
  <c r="T134" i="444"/>
  <c r="W133" i="444"/>
  <c r="AB136" i="435"/>
  <c r="L136" i="435"/>
  <c r="M136" i="435" s="1"/>
  <c r="N136" i="435"/>
  <c r="O136" i="435" s="1"/>
  <c r="AA137" i="435"/>
  <c r="AC136" i="435"/>
  <c r="N135" i="436"/>
  <c r="O135" i="436" s="1"/>
  <c r="AA136" i="436"/>
  <c r="AB135" i="436"/>
  <c r="L135" i="436"/>
  <c r="M135" i="436" s="1"/>
  <c r="AC135" i="436"/>
  <c r="T135" i="439"/>
  <c r="U134" i="439"/>
  <c r="W134" i="439"/>
  <c r="AB136" i="437"/>
  <c r="L136" i="437"/>
  <c r="M136" i="437" s="1"/>
  <c r="N136" i="437"/>
  <c r="O136" i="437" s="1"/>
  <c r="AA137" i="437"/>
  <c r="AC136" i="437"/>
  <c r="T134" i="438"/>
  <c r="U133" i="438"/>
  <c r="W133" i="438"/>
  <c r="N135" i="430"/>
  <c r="O135" i="430" s="1"/>
  <c r="AB135" i="430"/>
  <c r="L135" i="430"/>
  <c r="M135" i="430" s="1"/>
  <c r="AA136" i="430"/>
  <c r="AC135" i="430"/>
  <c r="U133" i="433"/>
  <c r="T134" i="433"/>
  <c r="W133" i="433"/>
  <c r="AB135" i="431"/>
  <c r="L135" i="431"/>
  <c r="M135" i="431" s="1"/>
  <c r="N135" i="431"/>
  <c r="O135" i="431" s="1"/>
  <c r="AA136" i="431"/>
  <c r="AC135" i="431"/>
  <c r="N135" i="432"/>
  <c r="O135" i="432" s="1"/>
  <c r="L135" i="432"/>
  <c r="M135" i="432" s="1"/>
  <c r="AB135" i="432"/>
  <c r="AA136" i="432"/>
  <c r="AC135" i="432"/>
  <c r="N133" i="298"/>
  <c r="O133" i="298" s="1"/>
  <c r="AA134" i="298"/>
  <c r="L133" i="298"/>
  <c r="M133" i="298" s="1"/>
  <c r="AB133" i="298"/>
  <c r="AC133" i="298"/>
  <c r="AA134" i="297"/>
  <c r="AB133" i="297"/>
  <c r="AC133" i="297"/>
  <c r="N133" i="297"/>
  <c r="O133" i="297" s="1"/>
  <c r="L133" i="297"/>
  <c r="M133" i="297" s="1"/>
  <c r="T131" i="59"/>
  <c r="U130" i="59"/>
  <c r="W130" i="59"/>
  <c r="L128" i="3"/>
  <c r="M128" i="3" s="1"/>
  <c r="AA129" i="3"/>
  <c r="N128" i="3"/>
  <c r="O128" i="3" s="1"/>
  <c r="AC128" i="3"/>
  <c r="AB128" i="3"/>
  <c r="AD34" i="467"/>
  <c r="AD33" i="466"/>
  <c r="AD34" i="436"/>
  <c r="X28" i="453"/>
  <c r="AD34" i="455"/>
  <c r="X29" i="449"/>
  <c r="AD34" i="432"/>
  <c r="AD34" i="430"/>
  <c r="X29" i="469"/>
  <c r="X27" i="439"/>
  <c r="AD32" i="446"/>
  <c r="X28" i="463"/>
  <c r="AD34" i="461"/>
  <c r="X29" i="454"/>
  <c r="AD33" i="445"/>
  <c r="AD34" i="431"/>
  <c r="AD33" i="440"/>
  <c r="X28" i="458"/>
  <c r="AD33" i="441"/>
  <c r="AD36" i="297"/>
  <c r="AD34" i="456"/>
  <c r="AD33" i="450"/>
  <c r="X28" i="433"/>
  <c r="X28" i="438"/>
  <c r="X26" i="443"/>
  <c r="AD33" i="437"/>
  <c r="X29" i="464"/>
  <c r="X27" i="468"/>
  <c r="AD33" i="442"/>
  <c r="AD36" i="298"/>
  <c r="X31" i="59"/>
  <c r="AD32" i="460"/>
  <c r="AD33" i="435"/>
  <c r="AD33" i="452"/>
  <c r="AD33" i="457"/>
  <c r="AD33" i="447"/>
  <c r="AD41" i="3"/>
  <c r="AD32" i="465"/>
  <c r="AD34" i="462"/>
  <c r="AD33" i="451"/>
  <c r="X28" i="448"/>
  <c r="X28" i="444"/>
  <c r="N136" i="467" l="1"/>
  <c r="O136" i="467" s="1"/>
  <c r="AC136" i="467"/>
  <c r="AB136" i="467"/>
  <c r="AA137" i="467"/>
  <c r="L136" i="467"/>
  <c r="M136" i="467" s="1"/>
  <c r="T135" i="463"/>
  <c r="W134" i="463"/>
  <c r="U134" i="463"/>
  <c r="AB136" i="456"/>
  <c r="L136" i="456"/>
  <c r="M136" i="456" s="1"/>
  <c r="N136" i="456"/>
  <c r="O136" i="456" s="1"/>
  <c r="AA137" i="456"/>
  <c r="AC136" i="456"/>
  <c r="T135" i="453"/>
  <c r="U134" i="453"/>
  <c r="W134" i="453"/>
  <c r="N136" i="462"/>
  <c r="O136" i="462" s="1"/>
  <c r="AB136" i="462"/>
  <c r="L136" i="462"/>
  <c r="M136" i="462" s="1"/>
  <c r="AA137" i="462"/>
  <c r="AC136" i="462"/>
  <c r="L137" i="457"/>
  <c r="M137" i="457" s="1"/>
  <c r="AB137" i="457"/>
  <c r="N137" i="457"/>
  <c r="O137" i="457" s="1"/>
  <c r="AA138" i="457"/>
  <c r="AC137" i="457"/>
  <c r="N136" i="455"/>
  <c r="O136" i="455" s="1"/>
  <c r="AB136" i="455"/>
  <c r="L136" i="455"/>
  <c r="M136" i="455" s="1"/>
  <c r="AA137" i="455"/>
  <c r="AC136" i="455"/>
  <c r="T134" i="454"/>
  <c r="U133" i="454"/>
  <c r="W133" i="454"/>
  <c r="N137" i="450"/>
  <c r="O137" i="450" s="1"/>
  <c r="AB137" i="450"/>
  <c r="L137" i="450"/>
  <c r="M137" i="450" s="1"/>
  <c r="AA138" i="450"/>
  <c r="AC137" i="450"/>
  <c r="L138" i="460"/>
  <c r="M138" i="460" s="1"/>
  <c r="AB138" i="460"/>
  <c r="N138" i="460"/>
  <c r="O138" i="460" s="1"/>
  <c r="AA139" i="460"/>
  <c r="AC138" i="460"/>
  <c r="T134" i="464"/>
  <c r="U133" i="464"/>
  <c r="W133" i="464"/>
  <c r="L138" i="465"/>
  <c r="M138" i="465" s="1"/>
  <c r="AB138" i="465"/>
  <c r="N138" i="465"/>
  <c r="O138" i="465" s="1"/>
  <c r="AA139" i="465"/>
  <c r="AC138" i="465"/>
  <c r="N137" i="452"/>
  <c r="O137" i="452" s="1"/>
  <c r="AB137" i="452"/>
  <c r="L137" i="452"/>
  <c r="M137" i="452" s="1"/>
  <c r="AA138" i="452"/>
  <c r="AC137" i="452"/>
  <c r="N136" i="461"/>
  <c r="O136" i="461" s="1"/>
  <c r="AB136" i="461"/>
  <c r="L136" i="461"/>
  <c r="M136" i="461" s="1"/>
  <c r="AA137" i="461"/>
  <c r="AC136" i="461"/>
  <c r="U134" i="458"/>
  <c r="T135" i="458"/>
  <c r="W134" i="458"/>
  <c r="T136" i="468"/>
  <c r="U135" i="468"/>
  <c r="W135" i="468"/>
  <c r="AB137" i="451"/>
  <c r="L137" i="451"/>
  <c r="M137" i="451" s="1"/>
  <c r="N137" i="451"/>
  <c r="O137" i="451" s="1"/>
  <c r="AA138" i="451"/>
  <c r="AC137" i="451"/>
  <c r="AB137" i="466"/>
  <c r="L137" i="466"/>
  <c r="M137" i="466" s="1"/>
  <c r="N137" i="466"/>
  <c r="O137" i="466" s="1"/>
  <c r="AA138" i="466"/>
  <c r="AC137" i="466"/>
  <c r="T134" i="469"/>
  <c r="U133" i="469"/>
  <c r="W133" i="469"/>
  <c r="AB138" i="446"/>
  <c r="N138" i="446"/>
  <c r="O138" i="446" s="1"/>
  <c r="L138" i="446"/>
  <c r="M138" i="446" s="1"/>
  <c r="AA139" i="446"/>
  <c r="AC138" i="446"/>
  <c r="AB137" i="447"/>
  <c r="L137" i="447"/>
  <c r="M137" i="447" s="1"/>
  <c r="N137" i="447"/>
  <c r="O137" i="447" s="1"/>
  <c r="AA138" i="447"/>
  <c r="AC137" i="447"/>
  <c r="U134" i="448"/>
  <c r="T135" i="448"/>
  <c r="W134" i="448"/>
  <c r="AB137" i="445"/>
  <c r="N137" i="445"/>
  <c r="O137" i="445" s="1"/>
  <c r="L137" i="445"/>
  <c r="M137" i="445" s="1"/>
  <c r="AA138" i="445"/>
  <c r="AC137" i="445"/>
  <c r="T134" i="449"/>
  <c r="U133" i="449"/>
  <c r="W133" i="449"/>
  <c r="T135" i="444"/>
  <c r="U134" i="444"/>
  <c r="W134" i="444"/>
  <c r="AB137" i="441"/>
  <c r="L137" i="441"/>
  <c r="M137" i="441" s="1"/>
  <c r="N137" i="441"/>
  <c r="O137" i="441" s="1"/>
  <c r="AA138" i="441"/>
  <c r="AC137" i="441"/>
  <c r="N137" i="442"/>
  <c r="O137" i="442" s="1"/>
  <c r="AB137" i="442"/>
  <c r="L137" i="442"/>
  <c r="M137" i="442" s="1"/>
  <c r="AA138" i="442"/>
  <c r="AC137" i="442"/>
  <c r="T137" i="443"/>
  <c r="U136" i="443"/>
  <c r="W136" i="443"/>
  <c r="AA138" i="440"/>
  <c r="N137" i="440"/>
  <c r="O137" i="440" s="1"/>
  <c r="AB137" i="440"/>
  <c r="L137" i="440"/>
  <c r="M137" i="440" s="1"/>
  <c r="AC137" i="440"/>
  <c r="AB137" i="435"/>
  <c r="L137" i="435"/>
  <c r="M137" i="435" s="1"/>
  <c r="N137" i="435"/>
  <c r="O137" i="435" s="1"/>
  <c r="AA138" i="435"/>
  <c r="AC137" i="435"/>
  <c r="U134" i="438"/>
  <c r="T135" i="438"/>
  <c r="W134" i="438"/>
  <c r="U135" i="439"/>
  <c r="T136" i="439"/>
  <c r="W135" i="439"/>
  <c r="N136" i="436"/>
  <c r="O136" i="436" s="1"/>
  <c r="AA137" i="436"/>
  <c r="L136" i="436"/>
  <c r="M136" i="436" s="1"/>
  <c r="AB136" i="436"/>
  <c r="AC136" i="436"/>
  <c r="AB137" i="437"/>
  <c r="L137" i="437"/>
  <c r="M137" i="437" s="1"/>
  <c r="N137" i="437"/>
  <c r="O137" i="437" s="1"/>
  <c r="AA138" i="437"/>
  <c r="AC137" i="437"/>
  <c r="U134" i="433"/>
  <c r="T135" i="433"/>
  <c r="W134" i="433"/>
  <c r="L136" i="432"/>
  <c r="M136" i="432" s="1"/>
  <c r="N136" i="432"/>
  <c r="O136" i="432" s="1"/>
  <c r="AB136" i="432"/>
  <c r="AA137" i="432"/>
  <c r="AC136" i="432"/>
  <c r="AB136" i="431"/>
  <c r="L136" i="431"/>
  <c r="M136" i="431" s="1"/>
  <c r="N136" i="431"/>
  <c r="O136" i="431" s="1"/>
  <c r="AA137" i="431"/>
  <c r="AC136" i="431"/>
  <c r="L136" i="430"/>
  <c r="M136" i="430" s="1"/>
  <c r="AB136" i="430"/>
  <c r="N136" i="430"/>
  <c r="O136" i="430" s="1"/>
  <c r="AA137" i="430"/>
  <c r="AC136" i="430"/>
  <c r="N134" i="298"/>
  <c r="O134" i="298" s="1"/>
  <c r="L134" i="298"/>
  <c r="M134" i="298" s="1"/>
  <c r="AA135" i="298"/>
  <c r="AB134" i="298"/>
  <c r="AC134" i="298"/>
  <c r="AA135" i="297"/>
  <c r="AB134" i="297"/>
  <c r="AC134" i="297"/>
  <c r="L134" i="297"/>
  <c r="M134" i="297" s="1"/>
  <c r="N134" i="297"/>
  <c r="O134" i="297" s="1"/>
  <c r="T132" i="59"/>
  <c r="U131" i="59"/>
  <c r="W131" i="59"/>
  <c r="AA130" i="3"/>
  <c r="N129" i="3"/>
  <c r="O129" i="3" s="1"/>
  <c r="AC129" i="3"/>
  <c r="AB129" i="3"/>
  <c r="L129" i="3"/>
  <c r="M129" i="3" s="1"/>
  <c r="AD33" i="467"/>
  <c r="AD33" i="461"/>
  <c r="X27" i="438"/>
  <c r="X27" i="444"/>
  <c r="AD32" i="450"/>
  <c r="AD32" i="440"/>
  <c r="X30" i="59"/>
  <c r="AD32" i="457"/>
  <c r="AD32" i="447"/>
  <c r="AD35" i="297"/>
  <c r="X26" i="439"/>
  <c r="AD33" i="431"/>
  <c r="X27" i="453"/>
  <c r="X26" i="468"/>
  <c r="AD33" i="456"/>
  <c r="AD32" i="451"/>
  <c r="AD32" i="452"/>
  <c r="X27" i="448"/>
  <c r="AD33" i="430"/>
  <c r="AD40" i="3"/>
  <c r="AD31" i="460"/>
  <c r="AD32" i="435"/>
  <c r="X28" i="469"/>
  <c r="X28" i="464"/>
  <c r="X25" i="443"/>
  <c r="AD33" i="462"/>
  <c r="AD32" i="441"/>
  <c r="X28" i="449"/>
  <c r="AD33" i="432"/>
  <c r="AD33" i="455"/>
  <c r="AD32" i="442"/>
  <c r="AD35" i="298"/>
  <c r="X27" i="463"/>
  <c r="X27" i="458"/>
  <c r="AD33" i="436"/>
  <c r="AD32" i="445"/>
  <c r="AD31" i="465"/>
  <c r="AD32" i="437"/>
  <c r="X28" i="454"/>
  <c r="AD32" i="466"/>
  <c r="X27" i="433"/>
  <c r="AD31" i="446"/>
  <c r="AB137" i="467" l="1"/>
  <c r="N137" i="467"/>
  <c r="O137" i="467" s="1"/>
  <c r="L137" i="467"/>
  <c r="M137" i="467" s="1"/>
  <c r="AA138" i="467"/>
  <c r="AC137" i="467"/>
  <c r="U135" i="463"/>
  <c r="T136" i="463"/>
  <c r="W135" i="463"/>
  <c r="L138" i="466"/>
  <c r="M138" i="466" s="1"/>
  <c r="N138" i="466"/>
  <c r="O138" i="466" s="1"/>
  <c r="AB138" i="466"/>
  <c r="AA139" i="466"/>
  <c r="AC138" i="466"/>
  <c r="T135" i="469"/>
  <c r="U134" i="469"/>
  <c r="W134" i="469"/>
  <c r="N138" i="452"/>
  <c r="O138" i="452" s="1"/>
  <c r="AB138" i="452"/>
  <c r="L138" i="452"/>
  <c r="M138" i="452" s="1"/>
  <c r="AA139" i="452"/>
  <c r="AC138" i="452"/>
  <c r="T135" i="454"/>
  <c r="U134" i="454"/>
  <c r="W134" i="454"/>
  <c r="N137" i="462"/>
  <c r="O137" i="462" s="1"/>
  <c r="AB137" i="462"/>
  <c r="L137" i="462"/>
  <c r="M137" i="462" s="1"/>
  <c r="AA138" i="462"/>
  <c r="AC137" i="462"/>
  <c r="AB137" i="456"/>
  <c r="L137" i="456"/>
  <c r="M137" i="456" s="1"/>
  <c r="N137" i="456"/>
  <c r="O137" i="456" s="1"/>
  <c r="AA138" i="456"/>
  <c r="AC137" i="456"/>
  <c r="T137" i="468"/>
  <c r="U136" i="468"/>
  <c r="W136" i="468"/>
  <c r="L139" i="465"/>
  <c r="M139" i="465" s="1"/>
  <c r="AB139" i="465"/>
  <c r="N139" i="465"/>
  <c r="O139" i="465" s="1"/>
  <c r="AA140" i="465"/>
  <c r="AC139" i="465"/>
  <c r="N139" i="460"/>
  <c r="O139" i="460" s="1"/>
  <c r="AB139" i="460"/>
  <c r="L139" i="460"/>
  <c r="M139" i="460" s="1"/>
  <c r="AA140" i="460"/>
  <c r="AC139" i="460"/>
  <c r="N138" i="450"/>
  <c r="O138" i="450" s="1"/>
  <c r="AB138" i="450"/>
  <c r="L138" i="450"/>
  <c r="M138" i="450" s="1"/>
  <c r="AA139" i="450"/>
  <c r="AC138" i="450"/>
  <c r="N137" i="455"/>
  <c r="O137" i="455" s="1"/>
  <c r="AB137" i="455"/>
  <c r="L137" i="455"/>
  <c r="M137" i="455" s="1"/>
  <c r="AA138" i="455"/>
  <c r="AC137" i="455"/>
  <c r="U135" i="453"/>
  <c r="T136" i="453"/>
  <c r="W135" i="453"/>
  <c r="AB138" i="451"/>
  <c r="L138" i="451"/>
  <c r="M138" i="451" s="1"/>
  <c r="N138" i="451"/>
  <c r="O138" i="451" s="1"/>
  <c r="AA139" i="451"/>
  <c r="AC138" i="451"/>
  <c r="T136" i="458"/>
  <c r="U135" i="458"/>
  <c r="W135" i="458"/>
  <c r="AB137" i="461"/>
  <c r="L137" i="461"/>
  <c r="M137" i="461" s="1"/>
  <c r="N137" i="461"/>
  <c r="O137" i="461" s="1"/>
  <c r="AA138" i="461"/>
  <c r="AC137" i="461"/>
  <c r="T135" i="464"/>
  <c r="U134" i="464"/>
  <c r="W134" i="464"/>
  <c r="N138" i="457"/>
  <c r="O138" i="457" s="1"/>
  <c r="AB138" i="457"/>
  <c r="L138" i="457"/>
  <c r="M138" i="457" s="1"/>
  <c r="AA139" i="457"/>
  <c r="AC138" i="457"/>
  <c r="U134" i="449"/>
  <c r="T135" i="449"/>
  <c r="W134" i="449"/>
  <c r="N138" i="445"/>
  <c r="O138" i="445" s="1"/>
  <c r="AB138" i="445"/>
  <c r="L138" i="445"/>
  <c r="M138" i="445" s="1"/>
  <c r="AA139" i="445"/>
  <c r="AC138" i="445"/>
  <c r="AB138" i="447"/>
  <c r="L138" i="447"/>
  <c r="M138" i="447" s="1"/>
  <c r="N138" i="447"/>
  <c r="O138" i="447" s="1"/>
  <c r="AA139" i="447"/>
  <c r="AC138" i="447"/>
  <c r="T136" i="448"/>
  <c r="U135" i="448"/>
  <c r="W135" i="448"/>
  <c r="AB139" i="446"/>
  <c r="N139" i="446"/>
  <c r="O139" i="446" s="1"/>
  <c r="L139" i="446"/>
  <c r="M139" i="446" s="1"/>
  <c r="AA140" i="446"/>
  <c r="AC139" i="446"/>
  <c r="N138" i="442"/>
  <c r="O138" i="442" s="1"/>
  <c r="AB138" i="442"/>
  <c r="L138" i="442"/>
  <c r="M138" i="442" s="1"/>
  <c r="AA139" i="442"/>
  <c r="AC138" i="442"/>
  <c r="AB138" i="441"/>
  <c r="L138" i="441"/>
  <c r="M138" i="441" s="1"/>
  <c r="N138" i="441"/>
  <c r="O138" i="441" s="1"/>
  <c r="AA139" i="441"/>
  <c r="AC138" i="441"/>
  <c r="T138" i="443"/>
  <c r="U137" i="443"/>
  <c r="W137" i="443"/>
  <c r="AA139" i="440"/>
  <c r="N138" i="440"/>
  <c r="O138" i="440" s="1"/>
  <c r="AB138" i="440"/>
  <c r="L138" i="440"/>
  <c r="M138" i="440" s="1"/>
  <c r="AC138" i="440"/>
  <c r="T136" i="444"/>
  <c r="U135" i="444"/>
  <c r="W135" i="444"/>
  <c r="AB138" i="437"/>
  <c r="L138" i="437"/>
  <c r="M138" i="437" s="1"/>
  <c r="N138" i="437"/>
  <c r="O138" i="437" s="1"/>
  <c r="AA139" i="437"/>
  <c r="AC138" i="437"/>
  <c r="AB138" i="435"/>
  <c r="L138" i="435"/>
  <c r="M138" i="435" s="1"/>
  <c r="N138" i="435"/>
  <c r="O138" i="435" s="1"/>
  <c r="AA139" i="435"/>
  <c r="AC138" i="435"/>
  <c r="U136" i="439"/>
  <c r="T137" i="439"/>
  <c r="W136" i="439"/>
  <c r="U135" i="438"/>
  <c r="T136" i="438"/>
  <c r="W135" i="438"/>
  <c r="N137" i="436"/>
  <c r="O137" i="436" s="1"/>
  <c r="AA138" i="436"/>
  <c r="L137" i="436"/>
  <c r="M137" i="436" s="1"/>
  <c r="AB137" i="436"/>
  <c r="AC137" i="436"/>
  <c r="AB137" i="432"/>
  <c r="L137" i="432"/>
  <c r="M137" i="432" s="1"/>
  <c r="N137" i="432"/>
  <c r="O137" i="432" s="1"/>
  <c r="AA138" i="432"/>
  <c r="AC137" i="432"/>
  <c r="T136" i="433"/>
  <c r="U135" i="433"/>
  <c r="W135" i="433"/>
  <c r="N137" i="430"/>
  <c r="O137" i="430" s="1"/>
  <c r="AB137" i="430"/>
  <c r="L137" i="430"/>
  <c r="M137" i="430" s="1"/>
  <c r="AA138" i="430"/>
  <c r="AC137" i="430"/>
  <c r="AB137" i="431"/>
  <c r="L137" i="431"/>
  <c r="M137" i="431" s="1"/>
  <c r="N137" i="431"/>
  <c r="O137" i="431" s="1"/>
  <c r="AA138" i="431"/>
  <c r="AC137" i="431"/>
  <c r="N135" i="298"/>
  <c r="O135" i="298" s="1"/>
  <c r="L135" i="298"/>
  <c r="M135" i="298" s="1"/>
  <c r="AA136" i="298"/>
  <c r="AB135" i="298"/>
  <c r="AC135" i="298"/>
  <c r="AA136" i="297"/>
  <c r="AB135" i="297"/>
  <c r="N135" i="297"/>
  <c r="O135" i="297" s="1"/>
  <c r="AC135" i="297"/>
  <c r="L135" i="297"/>
  <c r="M135" i="297" s="1"/>
  <c r="U132" i="59"/>
  <c r="T133" i="59"/>
  <c r="W132" i="59"/>
  <c r="AA131" i="3"/>
  <c r="N130" i="3"/>
  <c r="O130" i="3" s="1"/>
  <c r="AC130" i="3"/>
  <c r="AB130" i="3"/>
  <c r="L130" i="3"/>
  <c r="M130" i="3" s="1"/>
  <c r="AD32" i="467"/>
  <c r="X27" i="454"/>
  <c r="AD31" i="435"/>
  <c r="AD31" i="466"/>
  <c r="X25" i="439"/>
  <c r="AD31" i="445"/>
  <c r="X26" i="463"/>
  <c r="AD32" i="456"/>
  <c r="X26" i="438"/>
  <c r="X26" i="444"/>
  <c r="X27" i="449"/>
  <c r="X26" i="433"/>
  <c r="AD31" i="440"/>
  <c r="AD30" i="446"/>
  <c r="AD32" i="461"/>
  <c r="X27" i="469"/>
  <c r="AD32" i="462"/>
  <c r="X26" i="448"/>
  <c r="AD32" i="432"/>
  <c r="AD30" i="460"/>
  <c r="AD32" i="431"/>
  <c r="AD31" i="441"/>
  <c r="X25" i="468"/>
  <c r="AD31" i="447"/>
  <c r="AD32" i="430"/>
  <c r="AD34" i="297"/>
  <c r="AD31" i="451"/>
  <c r="AD32" i="455"/>
  <c r="AD31" i="437"/>
  <c r="X26" i="458"/>
  <c r="AD31" i="442"/>
  <c r="X29" i="59"/>
  <c r="AD31" i="457"/>
  <c r="X26" i="453"/>
  <c r="AD32" i="436"/>
  <c r="X27" i="464"/>
  <c r="X24" i="443"/>
  <c r="AD31" i="450"/>
  <c r="AD31" i="452"/>
  <c r="AD39" i="3"/>
  <c r="AD34" i="298"/>
  <c r="AD30" i="465"/>
  <c r="L138" i="467" l="1"/>
  <c r="M138" i="467" s="1"/>
  <c r="AA139" i="467"/>
  <c r="N138" i="467"/>
  <c r="O138" i="467" s="1"/>
  <c r="AC138" i="467"/>
  <c r="AB138" i="467"/>
  <c r="W136" i="463"/>
  <c r="U136" i="463"/>
  <c r="T137" i="463"/>
  <c r="U135" i="469"/>
  <c r="T136" i="469"/>
  <c r="W135" i="469"/>
  <c r="U136" i="453"/>
  <c r="T137" i="453"/>
  <c r="W136" i="453"/>
  <c r="N139" i="450"/>
  <c r="O139" i="450" s="1"/>
  <c r="AB139" i="450"/>
  <c r="L139" i="450"/>
  <c r="M139" i="450" s="1"/>
  <c r="AA140" i="450"/>
  <c r="AC139" i="450"/>
  <c r="N138" i="462"/>
  <c r="O138" i="462" s="1"/>
  <c r="AB138" i="462"/>
  <c r="L138" i="462"/>
  <c r="M138" i="462" s="1"/>
  <c r="AA139" i="462"/>
  <c r="AC138" i="462"/>
  <c r="N139" i="452"/>
  <c r="O139" i="452" s="1"/>
  <c r="AB139" i="452"/>
  <c r="L139" i="452"/>
  <c r="M139" i="452" s="1"/>
  <c r="AA140" i="452"/>
  <c r="AC139" i="452"/>
  <c r="AB139" i="466"/>
  <c r="L139" i="466"/>
  <c r="M139" i="466" s="1"/>
  <c r="N139" i="466"/>
  <c r="O139" i="466" s="1"/>
  <c r="AA140" i="466"/>
  <c r="AC139" i="466"/>
  <c r="AB140" i="460"/>
  <c r="L140" i="460"/>
  <c r="M140" i="460" s="1"/>
  <c r="N140" i="460"/>
  <c r="O140" i="460" s="1"/>
  <c r="AA141" i="460"/>
  <c r="AC140" i="460"/>
  <c r="U135" i="464"/>
  <c r="T136" i="464"/>
  <c r="W135" i="464"/>
  <c r="T137" i="458"/>
  <c r="U136" i="458"/>
  <c r="W136" i="458"/>
  <c r="U137" i="468"/>
  <c r="T138" i="468"/>
  <c r="W137" i="468"/>
  <c r="U135" i="454"/>
  <c r="T136" i="454"/>
  <c r="W135" i="454"/>
  <c r="AB139" i="457"/>
  <c r="L139" i="457"/>
  <c r="M139" i="457" s="1"/>
  <c r="N139" i="457"/>
  <c r="O139" i="457" s="1"/>
  <c r="AA140" i="457"/>
  <c r="AC139" i="457"/>
  <c r="N138" i="461"/>
  <c r="O138" i="461" s="1"/>
  <c r="AB138" i="461"/>
  <c r="L138" i="461"/>
  <c r="M138" i="461" s="1"/>
  <c r="AA139" i="461"/>
  <c r="AC138" i="461"/>
  <c r="AB139" i="451"/>
  <c r="L139" i="451"/>
  <c r="M139" i="451" s="1"/>
  <c r="N139" i="451"/>
  <c r="O139" i="451" s="1"/>
  <c r="AA140" i="451"/>
  <c r="AC139" i="451"/>
  <c r="N138" i="455"/>
  <c r="O138" i="455" s="1"/>
  <c r="AB138" i="455"/>
  <c r="L138" i="455"/>
  <c r="M138" i="455" s="1"/>
  <c r="AA139" i="455"/>
  <c r="AC138" i="455"/>
  <c r="L140" i="465"/>
  <c r="M140" i="465" s="1"/>
  <c r="N140" i="465"/>
  <c r="O140" i="465" s="1"/>
  <c r="AB140" i="465"/>
  <c r="AA141" i="465"/>
  <c r="AC140" i="465"/>
  <c r="AB138" i="456"/>
  <c r="L138" i="456"/>
  <c r="M138" i="456" s="1"/>
  <c r="N138" i="456"/>
  <c r="O138" i="456" s="1"/>
  <c r="AA139" i="456"/>
  <c r="AC138" i="456"/>
  <c r="AB139" i="445"/>
  <c r="L139" i="445"/>
  <c r="M139" i="445" s="1"/>
  <c r="N139" i="445"/>
  <c r="O139" i="445" s="1"/>
  <c r="AA140" i="445"/>
  <c r="AC139" i="445"/>
  <c r="T137" i="448"/>
  <c r="U136" i="448"/>
  <c r="W136" i="448"/>
  <c r="U135" i="449"/>
  <c r="T136" i="449"/>
  <c r="W135" i="449"/>
  <c r="AB140" i="446"/>
  <c r="N140" i="446"/>
  <c r="O140" i="446" s="1"/>
  <c r="L140" i="446"/>
  <c r="M140" i="446" s="1"/>
  <c r="AA141" i="446"/>
  <c r="AC140" i="446"/>
  <c r="AB139" i="447"/>
  <c r="L139" i="447"/>
  <c r="M139" i="447" s="1"/>
  <c r="N139" i="447"/>
  <c r="O139" i="447" s="1"/>
  <c r="AA140" i="447"/>
  <c r="AC139" i="447"/>
  <c r="N139" i="442"/>
  <c r="O139" i="442" s="1"/>
  <c r="AB139" i="442"/>
  <c r="L139" i="442"/>
  <c r="M139" i="442" s="1"/>
  <c r="AA140" i="442"/>
  <c r="AC139" i="442"/>
  <c r="U136" i="444"/>
  <c r="T137" i="444"/>
  <c r="W136" i="444"/>
  <c r="U138" i="443"/>
  <c r="T139" i="443"/>
  <c r="W138" i="443"/>
  <c r="AA140" i="440"/>
  <c r="N139" i="440"/>
  <c r="O139" i="440" s="1"/>
  <c r="AB139" i="440"/>
  <c r="L139" i="440"/>
  <c r="M139" i="440" s="1"/>
  <c r="AC139" i="440"/>
  <c r="AB139" i="441"/>
  <c r="L139" i="441"/>
  <c r="M139" i="441" s="1"/>
  <c r="N139" i="441"/>
  <c r="O139" i="441" s="1"/>
  <c r="AA140" i="441"/>
  <c r="AC139" i="441"/>
  <c r="N138" i="436"/>
  <c r="O138" i="436" s="1"/>
  <c r="AA139" i="436"/>
  <c r="L138" i="436"/>
  <c r="M138" i="436" s="1"/>
  <c r="AB138" i="436"/>
  <c r="AC138" i="436"/>
  <c r="T138" i="439"/>
  <c r="U137" i="439"/>
  <c r="W137" i="439"/>
  <c r="AB139" i="437"/>
  <c r="L139" i="437"/>
  <c r="M139" i="437" s="1"/>
  <c r="N139" i="437"/>
  <c r="O139" i="437" s="1"/>
  <c r="AA140" i="437"/>
  <c r="AC139" i="437"/>
  <c r="T137" i="438"/>
  <c r="U136" i="438"/>
  <c r="W136" i="438"/>
  <c r="AB139" i="435"/>
  <c r="L139" i="435"/>
  <c r="M139" i="435" s="1"/>
  <c r="N139" i="435"/>
  <c r="O139" i="435" s="1"/>
  <c r="AA140" i="435"/>
  <c r="AC139" i="435"/>
  <c r="AB138" i="431"/>
  <c r="L138" i="431"/>
  <c r="M138" i="431" s="1"/>
  <c r="N138" i="431"/>
  <c r="O138" i="431" s="1"/>
  <c r="AA139" i="431"/>
  <c r="AC138" i="431"/>
  <c r="AB138" i="430"/>
  <c r="L138" i="430"/>
  <c r="M138" i="430" s="1"/>
  <c r="N138" i="430"/>
  <c r="O138" i="430" s="1"/>
  <c r="AA139" i="430"/>
  <c r="AC138" i="430"/>
  <c r="AB138" i="432"/>
  <c r="N138" i="432"/>
  <c r="O138" i="432" s="1"/>
  <c r="L138" i="432"/>
  <c r="M138" i="432" s="1"/>
  <c r="AA139" i="432"/>
  <c r="AC138" i="432"/>
  <c r="T137" i="433"/>
  <c r="U136" i="433"/>
  <c r="W136" i="433"/>
  <c r="N136" i="298"/>
  <c r="O136" i="298" s="1"/>
  <c r="AA137" i="298"/>
  <c r="L136" i="298"/>
  <c r="M136" i="298" s="1"/>
  <c r="AB136" i="298"/>
  <c r="AC136" i="298"/>
  <c r="AA137" i="297"/>
  <c r="AB136" i="297"/>
  <c r="N136" i="297"/>
  <c r="O136" i="297" s="1"/>
  <c r="AC136" i="297"/>
  <c r="L136" i="297"/>
  <c r="M136" i="297" s="1"/>
  <c r="U133" i="59"/>
  <c r="T134" i="59"/>
  <c r="W133" i="59"/>
  <c r="AA132" i="3"/>
  <c r="N131" i="3"/>
  <c r="O131" i="3" s="1"/>
  <c r="AC131" i="3"/>
  <c r="AB131" i="3"/>
  <c r="L131" i="3"/>
  <c r="M131" i="3" s="1"/>
  <c r="AD31" i="467"/>
  <c r="X26" i="454"/>
  <c r="X24" i="439"/>
  <c r="AD30" i="451"/>
  <c r="X25" i="463"/>
  <c r="AD31" i="455"/>
  <c r="X25" i="438"/>
  <c r="AD38" i="3"/>
  <c r="AD31" i="456"/>
  <c r="AD30" i="437"/>
  <c r="X26" i="449"/>
  <c r="X28" i="59"/>
  <c r="AD31" i="436"/>
  <c r="X25" i="458"/>
  <c r="X24" i="468"/>
  <c r="AD30" i="447"/>
  <c r="X25" i="433"/>
  <c r="AD31" i="462"/>
  <c r="AD30" i="457"/>
  <c r="X25" i="448"/>
  <c r="AD31" i="432"/>
  <c r="AD30" i="452"/>
  <c r="AD30" i="466"/>
  <c r="AD31" i="431"/>
  <c r="AD31" i="430"/>
  <c r="AD30" i="440"/>
  <c r="AD30" i="445"/>
  <c r="X26" i="469"/>
  <c r="AD30" i="442"/>
  <c r="AD33" i="298"/>
  <c r="X23" i="443"/>
  <c r="AD30" i="450"/>
  <c r="AD30" i="441"/>
  <c r="X25" i="453"/>
  <c r="AD29" i="465"/>
  <c r="AD29" i="446"/>
  <c r="AD33" i="297"/>
  <c r="X26" i="464"/>
  <c r="AD30" i="435"/>
  <c r="AD31" i="461"/>
  <c r="AD29" i="460"/>
  <c r="X25" i="444"/>
  <c r="AB139" i="467" l="1"/>
  <c r="N139" i="467"/>
  <c r="O139" i="467" s="1"/>
  <c r="L139" i="467"/>
  <c r="M139" i="467" s="1"/>
  <c r="AC139" i="467"/>
  <c r="AA140" i="467"/>
  <c r="W137" i="463"/>
  <c r="T138" i="463"/>
  <c r="U137" i="463"/>
  <c r="AB140" i="451"/>
  <c r="L140" i="451"/>
  <c r="M140" i="451" s="1"/>
  <c r="N140" i="451"/>
  <c r="O140" i="451" s="1"/>
  <c r="AA141" i="451"/>
  <c r="AC140" i="451"/>
  <c r="N140" i="450"/>
  <c r="O140" i="450" s="1"/>
  <c r="AB140" i="450"/>
  <c r="L140" i="450"/>
  <c r="M140" i="450" s="1"/>
  <c r="AA141" i="450"/>
  <c r="AC140" i="450"/>
  <c r="N140" i="452"/>
  <c r="O140" i="452" s="1"/>
  <c r="AB140" i="452"/>
  <c r="L140" i="452"/>
  <c r="M140" i="452" s="1"/>
  <c r="AA141" i="452"/>
  <c r="AC140" i="452"/>
  <c r="U136" i="469"/>
  <c r="T137" i="469"/>
  <c r="W136" i="469"/>
  <c r="AB139" i="456"/>
  <c r="L139" i="456"/>
  <c r="M139" i="456" s="1"/>
  <c r="N139" i="456"/>
  <c r="O139" i="456" s="1"/>
  <c r="AA140" i="456"/>
  <c r="AC139" i="456"/>
  <c r="L141" i="465"/>
  <c r="M141" i="465" s="1"/>
  <c r="N141" i="465"/>
  <c r="O141" i="465" s="1"/>
  <c r="AB141" i="465"/>
  <c r="AA142" i="465"/>
  <c r="AC141" i="465"/>
  <c r="N140" i="457"/>
  <c r="O140" i="457" s="1"/>
  <c r="AB140" i="457"/>
  <c r="L140" i="457"/>
  <c r="M140" i="457" s="1"/>
  <c r="AA141" i="457"/>
  <c r="AC140" i="457"/>
  <c r="U138" i="468"/>
  <c r="T139" i="468"/>
  <c r="W138" i="468"/>
  <c r="N139" i="455"/>
  <c r="O139" i="455" s="1"/>
  <c r="AB139" i="455"/>
  <c r="L139" i="455"/>
  <c r="M139" i="455" s="1"/>
  <c r="AA140" i="455"/>
  <c r="AC139" i="455"/>
  <c r="U136" i="454"/>
  <c r="T137" i="454"/>
  <c r="W136" i="454"/>
  <c r="T138" i="458"/>
  <c r="U137" i="458"/>
  <c r="W137" i="458"/>
  <c r="N139" i="462"/>
  <c r="O139" i="462" s="1"/>
  <c r="AB139" i="462"/>
  <c r="L139" i="462"/>
  <c r="M139" i="462" s="1"/>
  <c r="AA140" i="462"/>
  <c r="AC139" i="462"/>
  <c r="N141" i="460"/>
  <c r="O141" i="460" s="1"/>
  <c r="AB141" i="460"/>
  <c r="L141" i="460"/>
  <c r="M141" i="460" s="1"/>
  <c r="AA142" i="460"/>
  <c r="AC141" i="460"/>
  <c r="L139" i="461"/>
  <c r="M139" i="461" s="1"/>
  <c r="AB139" i="461"/>
  <c r="N139" i="461"/>
  <c r="O139" i="461" s="1"/>
  <c r="AA140" i="461"/>
  <c r="AC139" i="461"/>
  <c r="U136" i="464"/>
  <c r="T137" i="464"/>
  <c r="W136" i="464"/>
  <c r="N140" i="466"/>
  <c r="O140" i="466" s="1"/>
  <c r="L140" i="466"/>
  <c r="M140" i="466" s="1"/>
  <c r="AB140" i="466"/>
  <c r="AA141" i="466"/>
  <c r="AC140" i="466"/>
  <c r="T138" i="453"/>
  <c r="U137" i="453"/>
  <c r="W137" i="453"/>
  <c r="AB140" i="447"/>
  <c r="L140" i="447"/>
  <c r="M140" i="447" s="1"/>
  <c r="N140" i="447"/>
  <c r="O140" i="447" s="1"/>
  <c r="AA141" i="447"/>
  <c r="AC140" i="447"/>
  <c r="AB140" i="445"/>
  <c r="N140" i="445"/>
  <c r="O140" i="445" s="1"/>
  <c r="L140" i="445"/>
  <c r="M140" i="445" s="1"/>
  <c r="AA141" i="445"/>
  <c r="AC140" i="445"/>
  <c r="AB141" i="446"/>
  <c r="N141" i="446"/>
  <c r="O141" i="446" s="1"/>
  <c r="AA142" i="446"/>
  <c r="L141" i="446"/>
  <c r="M141" i="446" s="1"/>
  <c r="AC141" i="446"/>
  <c r="T137" i="449"/>
  <c r="U136" i="449"/>
  <c r="W136" i="449"/>
  <c r="T138" i="448"/>
  <c r="U137" i="448"/>
  <c r="W137" i="448"/>
  <c r="N140" i="442"/>
  <c r="O140" i="442" s="1"/>
  <c r="AB140" i="442"/>
  <c r="L140" i="442"/>
  <c r="M140" i="442" s="1"/>
  <c r="AA141" i="442"/>
  <c r="AC140" i="442"/>
  <c r="U137" i="444"/>
  <c r="T138" i="444"/>
  <c r="W137" i="444"/>
  <c r="U139" i="443"/>
  <c r="T140" i="443"/>
  <c r="W139" i="443"/>
  <c r="AB140" i="441"/>
  <c r="L140" i="441"/>
  <c r="M140" i="441" s="1"/>
  <c r="N140" i="441"/>
  <c r="O140" i="441" s="1"/>
  <c r="AA141" i="441"/>
  <c r="AC140" i="441"/>
  <c r="AA141" i="440"/>
  <c r="N140" i="440"/>
  <c r="O140" i="440" s="1"/>
  <c r="AB140" i="440"/>
  <c r="L140" i="440"/>
  <c r="M140" i="440" s="1"/>
  <c r="AC140" i="440"/>
  <c r="T138" i="438"/>
  <c r="U137" i="438"/>
  <c r="W137" i="438"/>
  <c r="AB140" i="435"/>
  <c r="L140" i="435"/>
  <c r="M140" i="435" s="1"/>
  <c r="N140" i="435"/>
  <c r="O140" i="435" s="1"/>
  <c r="AA141" i="435"/>
  <c r="AC140" i="435"/>
  <c r="AB140" i="437"/>
  <c r="L140" i="437"/>
  <c r="M140" i="437" s="1"/>
  <c r="N140" i="437"/>
  <c r="O140" i="437" s="1"/>
  <c r="AA141" i="437"/>
  <c r="AC140" i="437"/>
  <c r="T139" i="439"/>
  <c r="U138" i="439"/>
  <c r="W138" i="439"/>
  <c r="N139" i="436"/>
  <c r="O139" i="436" s="1"/>
  <c r="AB139" i="436"/>
  <c r="L139" i="436"/>
  <c r="M139" i="436" s="1"/>
  <c r="AA140" i="436"/>
  <c r="AC139" i="436"/>
  <c r="AB139" i="431"/>
  <c r="L139" i="431"/>
  <c r="M139" i="431" s="1"/>
  <c r="N139" i="431"/>
  <c r="O139" i="431" s="1"/>
  <c r="AA140" i="431"/>
  <c r="AC139" i="431"/>
  <c r="N139" i="432"/>
  <c r="O139" i="432" s="1"/>
  <c r="L139" i="432"/>
  <c r="M139" i="432" s="1"/>
  <c r="AB139" i="432"/>
  <c r="AA140" i="432"/>
  <c r="AC139" i="432"/>
  <c r="U137" i="433"/>
  <c r="T138" i="433"/>
  <c r="W137" i="433"/>
  <c r="N139" i="430"/>
  <c r="O139" i="430" s="1"/>
  <c r="AB139" i="430"/>
  <c r="L139" i="430"/>
  <c r="M139" i="430" s="1"/>
  <c r="AA140" i="430"/>
  <c r="AC139" i="430"/>
  <c r="N137" i="298"/>
  <c r="O137" i="298" s="1"/>
  <c r="L137" i="298"/>
  <c r="M137" i="298" s="1"/>
  <c r="AA138" i="298"/>
  <c r="AB137" i="298"/>
  <c r="AC137" i="298"/>
  <c r="AA138" i="297"/>
  <c r="AB137" i="297"/>
  <c r="N137" i="297"/>
  <c r="O137" i="297" s="1"/>
  <c r="AC137" i="297"/>
  <c r="L137" i="297"/>
  <c r="M137" i="297" s="1"/>
  <c r="T135" i="59"/>
  <c r="U134" i="59"/>
  <c r="W134" i="59"/>
  <c r="L132" i="3"/>
  <c r="M132" i="3" s="1"/>
  <c r="AA133" i="3"/>
  <c r="N132" i="3"/>
  <c r="O132" i="3" s="1"/>
  <c r="AC132" i="3"/>
  <c r="AB132" i="3"/>
  <c r="AD30" i="467"/>
  <c r="AD30" i="462"/>
  <c r="AD29" i="435"/>
  <c r="AD29" i="457"/>
  <c r="X24" i="463"/>
  <c r="AD29" i="450"/>
  <c r="X23" i="439"/>
  <c r="X24" i="433"/>
  <c r="X23" i="468"/>
  <c r="AD30" i="436"/>
  <c r="AD29" i="447"/>
  <c r="X24" i="438"/>
  <c r="AD29" i="441"/>
  <c r="X27" i="59"/>
  <c r="AD28" i="446"/>
  <c r="X22" i="443"/>
  <c r="AD30" i="455"/>
  <c r="X24" i="448"/>
  <c r="AD30" i="430"/>
  <c r="X25" i="454"/>
  <c r="AD28" i="460"/>
  <c r="AD29" i="445"/>
  <c r="AD30" i="432"/>
  <c r="AD29" i="451"/>
  <c r="X25" i="469"/>
  <c r="AD30" i="431"/>
  <c r="AD29" i="466"/>
  <c r="AD28" i="465"/>
  <c r="AD30" i="456"/>
  <c r="X24" i="453"/>
  <c r="AD29" i="442"/>
  <c r="AD32" i="297"/>
  <c r="X24" i="444"/>
  <c r="AD29" i="452"/>
  <c r="AD29" i="440"/>
  <c r="X24" i="458"/>
  <c r="AD30" i="461"/>
  <c r="X25" i="449"/>
  <c r="AD37" i="3"/>
  <c r="AD32" i="298"/>
  <c r="AD29" i="437"/>
  <c r="X25" i="464"/>
  <c r="AA141" i="467" l="1"/>
  <c r="L140" i="467"/>
  <c r="M140" i="467" s="1"/>
  <c r="N140" i="467"/>
  <c r="O140" i="467" s="1"/>
  <c r="AC140" i="467"/>
  <c r="AB140" i="467"/>
  <c r="U138" i="463"/>
  <c r="W138" i="463"/>
  <c r="T139" i="463"/>
  <c r="N141" i="452"/>
  <c r="O141" i="452" s="1"/>
  <c r="AB141" i="452"/>
  <c r="L141" i="452"/>
  <c r="M141" i="452" s="1"/>
  <c r="AA142" i="452"/>
  <c r="AC141" i="452"/>
  <c r="T139" i="453"/>
  <c r="U138" i="453"/>
  <c r="W138" i="453"/>
  <c r="L142" i="460"/>
  <c r="M142" i="460" s="1"/>
  <c r="AB142" i="460"/>
  <c r="N142" i="460"/>
  <c r="O142" i="460" s="1"/>
  <c r="AA143" i="460"/>
  <c r="AC142" i="460"/>
  <c r="N140" i="455"/>
  <c r="O140" i="455" s="1"/>
  <c r="AB140" i="455"/>
  <c r="L140" i="455"/>
  <c r="M140" i="455" s="1"/>
  <c r="AA141" i="455"/>
  <c r="AC140" i="455"/>
  <c r="L141" i="457"/>
  <c r="M141" i="457" s="1"/>
  <c r="AB141" i="457"/>
  <c r="N141" i="457"/>
  <c r="O141" i="457" s="1"/>
  <c r="AA142" i="457"/>
  <c r="AC141" i="457"/>
  <c r="AB141" i="451"/>
  <c r="L141" i="451"/>
  <c r="M141" i="451" s="1"/>
  <c r="N141" i="451"/>
  <c r="O141" i="451" s="1"/>
  <c r="AA142" i="451"/>
  <c r="AC141" i="451"/>
  <c r="AB141" i="466"/>
  <c r="L141" i="466"/>
  <c r="M141" i="466" s="1"/>
  <c r="N141" i="466"/>
  <c r="O141" i="466" s="1"/>
  <c r="AA142" i="466"/>
  <c r="AC141" i="466"/>
  <c r="N140" i="462"/>
  <c r="O140" i="462" s="1"/>
  <c r="AB140" i="462"/>
  <c r="L140" i="462"/>
  <c r="M140" i="462" s="1"/>
  <c r="AA141" i="462"/>
  <c r="AC140" i="462"/>
  <c r="U137" i="454"/>
  <c r="T138" i="454"/>
  <c r="W137" i="454"/>
  <c r="T140" i="468"/>
  <c r="U139" i="468"/>
  <c r="W139" i="468"/>
  <c r="L142" i="465"/>
  <c r="M142" i="465" s="1"/>
  <c r="AB142" i="465"/>
  <c r="N142" i="465"/>
  <c r="O142" i="465" s="1"/>
  <c r="AA143" i="465"/>
  <c r="AC142" i="465"/>
  <c r="AB140" i="456"/>
  <c r="L140" i="456"/>
  <c r="M140" i="456" s="1"/>
  <c r="N140" i="456"/>
  <c r="O140" i="456" s="1"/>
  <c r="AA141" i="456"/>
  <c r="AC140" i="456"/>
  <c r="U137" i="464"/>
  <c r="T138" i="464"/>
  <c r="W137" i="464"/>
  <c r="N140" i="461"/>
  <c r="O140" i="461" s="1"/>
  <c r="AB140" i="461"/>
  <c r="L140" i="461"/>
  <c r="M140" i="461" s="1"/>
  <c r="AA141" i="461"/>
  <c r="AC140" i="461"/>
  <c r="U138" i="458"/>
  <c r="T139" i="458"/>
  <c r="W138" i="458"/>
  <c r="U137" i="469"/>
  <c r="T138" i="469"/>
  <c r="W137" i="469"/>
  <c r="N141" i="450"/>
  <c r="O141" i="450" s="1"/>
  <c r="AB141" i="450"/>
  <c r="L141" i="450"/>
  <c r="M141" i="450" s="1"/>
  <c r="AA142" i="450"/>
  <c r="AC141" i="450"/>
  <c r="T138" i="449"/>
  <c r="U137" i="449"/>
  <c r="W137" i="449"/>
  <c r="AB141" i="447"/>
  <c r="L141" i="447"/>
  <c r="M141" i="447" s="1"/>
  <c r="N141" i="447"/>
  <c r="O141" i="447" s="1"/>
  <c r="AA142" i="447"/>
  <c r="AC141" i="447"/>
  <c r="U138" i="448"/>
  <c r="T139" i="448"/>
  <c r="W138" i="448"/>
  <c r="AB142" i="446"/>
  <c r="N142" i="446"/>
  <c r="O142" i="446" s="1"/>
  <c r="L142" i="446"/>
  <c r="M142" i="446" s="1"/>
  <c r="AA143" i="446"/>
  <c r="AC142" i="446"/>
  <c r="AB141" i="445"/>
  <c r="L141" i="445"/>
  <c r="M141" i="445" s="1"/>
  <c r="N141" i="445"/>
  <c r="O141" i="445" s="1"/>
  <c r="AA142" i="445"/>
  <c r="AC141" i="445"/>
  <c r="N141" i="442"/>
  <c r="O141" i="442" s="1"/>
  <c r="AB141" i="442"/>
  <c r="L141" i="442"/>
  <c r="M141" i="442" s="1"/>
  <c r="AA142" i="442"/>
  <c r="AC141" i="442"/>
  <c r="AB141" i="441"/>
  <c r="L141" i="441"/>
  <c r="M141" i="441" s="1"/>
  <c r="N141" i="441"/>
  <c r="O141" i="441" s="1"/>
  <c r="AA142" i="441"/>
  <c r="AC141" i="441"/>
  <c r="T139" i="444"/>
  <c r="U138" i="444"/>
  <c r="W138" i="444"/>
  <c r="T141" i="443"/>
  <c r="U140" i="443"/>
  <c r="W140" i="443"/>
  <c r="AA142" i="440"/>
  <c r="N141" i="440"/>
  <c r="O141" i="440" s="1"/>
  <c r="AB141" i="440"/>
  <c r="L141" i="440"/>
  <c r="M141" i="440" s="1"/>
  <c r="AC141" i="440"/>
  <c r="U139" i="439"/>
  <c r="T140" i="439"/>
  <c r="W139" i="439"/>
  <c r="AB141" i="437"/>
  <c r="L141" i="437"/>
  <c r="M141" i="437" s="1"/>
  <c r="N141" i="437"/>
  <c r="O141" i="437" s="1"/>
  <c r="AA142" i="437"/>
  <c r="AC141" i="437"/>
  <c r="N140" i="436"/>
  <c r="O140" i="436" s="1"/>
  <c r="AA141" i="436"/>
  <c r="L140" i="436"/>
  <c r="M140" i="436" s="1"/>
  <c r="AB140" i="436"/>
  <c r="AC140" i="436"/>
  <c r="AB141" i="435"/>
  <c r="L141" i="435"/>
  <c r="M141" i="435" s="1"/>
  <c r="N141" i="435"/>
  <c r="O141" i="435" s="1"/>
  <c r="AA142" i="435"/>
  <c r="AC141" i="435"/>
  <c r="U138" i="438"/>
  <c r="T139" i="438"/>
  <c r="W138" i="438"/>
  <c r="U138" i="433"/>
  <c r="T139" i="433"/>
  <c r="W138" i="433"/>
  <c r="AB140" i="431"/>
  <c r="L140" i="431"/>
  <c r="M140" i="431" s="1"/>
  <c r="N140" i="431"/>
  <c r="O140" i="431" s="1"/>
  <c r="AA141" i="431"/>
  <c r="AC140" i="431"/>
  <c r="L140" i="430"/>
  <c r="M140" i="430" s="1"/>
  <c r="AB140" i="430"/>
  <c r="N140" i="430"/>
  <c r="O140" i="430" s="1"/>
  <c r="AA141" i="430"/>
  <c r="AC140" i="430"/>
  <c r="L140" i="432"/>
  <c r="M140" i="432" s="1"/>
  <c r="N140" i="432"/>
  <c r="O140" i="432" s="1"/>
  <c r="AB140" i="432"/>
  <c r="AA141" i="432"/>
  <c r="AC140" i="432"/>
  <c r="N138" i="298"/>
  <c r="O138" i="298" s="1"/>
  <c r="AA139" i="298"/>
  <c r="L138" i="298"/>
  <c r="M138" i="298" s="1"/>
  <c r="AB138" i="298"/>
  <c r="AC138" i="298"/>
  <c r="AA139" i="297"/>
  <c r="AB138" i="297"/>
  <c r="AC138" i="297"/>
  <c r="N138" i="297"/>
  <c r="O138" i="297" s="1"/>
  <c r="L138" i="297"/>
  <c r="M138" i="297" s="1"/>
  <c r="U135" i="59"/>
  <c r="T136" i="59"/>
  <c r="W135" i="59"/>
  <c r="L133" i="3"/>
  <c r="M133" i="3" s="1"/>
  <c r="AA134" i="3"/>
  <c r="N133" i="3"/>
  <c r="O133" i="3" s="1"/>
  <c r="AC133" i="3"/>
  <c r="AB133" i="3"/>
  <c r="AD29" i="467"/>
  <c r="AD29" i="461"/>
  <c r="AD28" i="437"/>
  <c r="AD28" i="451"/>
  <c r="AD28" i="441"/>
  <c r="AD28" i="457"/>
  <c r="AD29" i="436"/>
  <c r="AD28" i="452"/>
  <c r="AD36" i="3"/>
  <c r="AD29" i="462"/>
  <c r="X22" i="439"/>
  <c r="X21" i="443"/>
  <c r="X23" i="444"/>
  <c r="AD28" i="466"/>
  <c r="X24" i="449"/>
  <c r="AD29" i="431"/>
  <c r="AD28" i="440"/>
  <c r="X23" i="463"/>
  <c r="X23" i="453"/>
  <c r="AD28" i="435"/>
  <c r="X24" i="464"/>
  <c r="AD29" i="455"/>
  <c r="AD27" i="460"/>
  <c r="AD31" i="298"/>
  <c r="X24" i="469"/>
  <c r="X26" i="59"/>
  <c r="AD27" i="446"/>
  <c r="X24" i="454"/>
  <c r="AD28" i="442"/>
  <c r="AD31" i="297"/>
  <c r="AD29" i="432"/>
  <c r="X22" i="468"/>
  <c r="X23" i="448"/>
  <c r="AD29" i="430"/>
  <c r="AD28" i="447"/>
  <c r="AD28" i="445"/>
  <c r="AD29" i="456"/>
  <c r="AD28" i="450"/>
  <c r="X23" i="458"/>
  <c r="AD27" i="465"/>
  <c r="X23" i="438"/>
  <c r="X23" i="433"/>
  <c r="L141" i="467" l="1"/>
  <c r="M141" i="467" s="1"/>
  <c r="AB141" i="467"/>
  <c r="AA142" i="467"/>
  <c r="N141" i="467"/>
  <c r="O141" i="467" s="1"/>
  <c r="AC141" i="467"/>
  <c r="T140" i="463"/>
  <c r="W139" i="463"/>
  <c r="U139" i="463"/>
  <c r="AB141" i="461"/>
  <c r="L141" i="461"/>
  <c r="M141" i="461" s="1"/>
  <c r="N141" i="461"/>
  <c r="O141" i="461" s="1"/>
  <c r="AA142" i="461"/>
  <c r="AC141" i="461"/>
  <c r="AB141" i="456"/>
  <c r="L141" i="456"/>
  <c r="M141" i="456" s="1"/>
  <c r="N141" i="456"/>
  <c r="O141" i="456" s="1"/>
  <c r="AA142" i="456"/>
  <c r="AC141" i="456"/>
  <c r="N141" i="462"/>
  <c r="O141" i="462" s="1"/>
  <c r="AB141" i="462"/>
  <c r="L141" i="462"/>
  <c r="M141" i="462" s="1"/>
  <c r="AA142" i="462"/>
  <c r="AC141" i="462"/>
  <c r="N142" i="457"/>
  <c r="O142" i="457" s="1"/>
  <c r="AB142" i="457"/>
  <c r="L142" i="457"/>
  <c r="M142" i="457" s="1"/>
  <c r="AA143" i="457"/>
  <c r="AC142" i="457"/>
  <c r="U139" i="453"/>
  <c r="T140" i="453"/>
  <c r="W139" i="453"/>
  <c r="T139" i="469"/>
  <c r="U138" i="469"/>
  <c r="W138" i="469"/>
  <c r="L142" i="466"/>
  <c r="M142" i="466" s="1"/>
  <c r="N142" i="466"/>
  <c r="O142" i="466" s="1"/>
  <c r="AB142" i="466"/>
  <c r="AA143" i="466"/>
  <c r="AC142" i="466"/>
  <c r="N143" i="460"/>
  <c r="O143" i="460" s="1"/>
  <c r="AB143" i="460"/>
  <c r="L143" i="460"/>
  <c r="M143" i="460" s="1"/>
  <c r="AA144" i="460"/>
  <c r="AC143" i="460"/>
  <c r="N142" i="452"/>
  <c r="O142" i="452" s="1"/>
  <c r="AB142" i="452"/>
  <c r="L142" i="452"/>
  <c r="M142" i="452" s="1"/>
  <c r="AA143" i="452"/>
  <c r="AC142" i="452"/>
  <c r="T141" i="468"/>
  <c r="U140" i="468"/>
  <c r="W140" i="468"/>
  <c r="AB142" i="451"/>
  <c r="L142" i="451"/>
  <c r="M142" i="451" s="1"/>
  <c r="N142" i="451"/>
  <c r="O142" i="451" s="1"/>
  <c r="AA143" i="451"/>
  <c r="AC142" i="451"/>
  <c r="N142" i="450"/>
  <c r="O142" i="450" s="1"/>
  <c r="AB142" i="450"/>
  <c r="L142" i="450"/>
  <c r="M142" i="450" s="1"/>
  <c r="AA143" i="450"/>
  <c r="AC142" i="450"/>
  <c r="U139" i="458"/>
  <c r="T140" i="458"/>
  <c r="W139" i="458"/>
  <c r="T139" i="464"/>
  <c r="U138" i="464"/>
  <c r="W138" i="464"/>
  <c r="L143" i="465"/>
  <c r="M143" i="465" s="1"/>
  <c r="AB143" i="465"/>
  <c r="N143" i="465"/>
  <c r="O143" i="465" s="1"/>
  <c r="AA144" i="465"/>
  <c r="AC143" i="465"/>
  <c r="T139" i="454"/>
  <c r="U138" i="454"/>
  <c r="W138" i="454"/>
  <c r="N141" i="455"/>
  <c r="O141" i="455" s="1"/>
  <c r="AB141" i="455"/>
  <c r="L141" i="455"/>
  <c r="M141" i="455" s="1"/>
  <c r="AA142" i="455"/>
  <c r="AC141" i="455"/>
  <c r="AB142" i="447"/>
  <c r="L142" i="447"/>
  <c r="M142" i="447" s="1"/>
  <c r="N142" i="447"/>
  <c r="O142" i="447" s="1"/>
  <c r="AA143" i="447"/>
  <c r="AC142" i="447"/>
  <c r="U139" i="448"/>
  <c r="T140" i="448"/>
  <c r="W139" i="448"/>
  <c r="AB142" i="445"/>
  <c r="L142" i="445"/>
  <c r="M142" i="445" s="1"/>
  <c r="N142" i="445"/>
  <c r="O142" i="445" s="1"/>
  <c r="AA143" i="445"/>
  <c r="AC142" i="445"/>
  <c r="AB143" i="446"/>
  <c r="N143" i="446"/>
  <c r="O143" i="446" s="1"/>
  <c r="L143" i="446"/>
  <c r="M143" i="446" s="1"/>
  <c r="AA144" i="446"/>
  <c r="AC143" i="446"/>
  <c r="U138" i="449"/>
  <c r="T139" i="449"/>
  <c r="W138" i="449"/>
  <c r="N142" i="442"/>
  <c r="O142" i="442" s="1"/>
  <c r="AB142" i="442"/>
  <c r="L142" i="442"/>
  <c r="M142" i="442" s="1"/>
  <c r="AA143" i="442"/>
  <c r="AC142" i="442"/>
  <c r="T140" i="444"/>
  <c r="U139" i="444"/>
  <c r="W139" i="444"/>
  <c r="T142" i="443"/>
  <c r="U141" i="443"/>
  <c r="W141" i="443"/>
  <c r="AA143" i="440"/>
  <c r="N142" i="440"/>
  <c r="O142" i="440" s="1"/>
  <c r="AB142" i="440"/>
  <c r="L142" i="440"/>
  <c r="M142" i="440" s="1"/>
  <c r="AC142" i="440"/>
  <c r="AB142" i="441"/>
  <c r="L142" i="441"/>
  <c r="M142" i="441" s="1"/>
  <c r="N142" i="441"/>
  <c r="O142" i="441" s="1"/>
  <c r="AA143" i="441"/>
  <c r="AC142" i="441"/>
  <c r="N141" i="436"/>
  <c r="O141" i="436" s="1"/>
  <c r="AB141" i="436"/>
  <c r="L141" i="436"/>
  <c r="M141" i="436" s="1"/>
  <c r="AA142" i="436"/>
  <c r="AC141" i="436"/>
  <c r="U140" i="439"/>
  <c r="T141" i="439"/>
  <c r="W140" i="439"/>
  <c r="U139" i="438"/>
  <c r="T140" i="438"/>
  <c r="W139" i="438"/>
  <c r="AB142" i="437"/>
  <c r="L142" i="437"/>
  <c r="M142" i="437" s="1"/>
  <c r="N142" i="437"/>
  <c r="O142" i="437" s="1"/>
  <c r="AA143" i="437"/>
  <c r="AC142" i="437"/>
  <c r="AB142" i="435"/>
  <c r="L142" i="435"/>
  <c r="M142" i="435" s="1"/>
  <c r="N142" i="435"/>
  <c r="O142" i="435" s="1"/>
  <c r="AA143" i="435"/>
  <c r="AC142" i="435"/>
  <c r="AB141" i="431"/>
  <c r="L141" i="431"/>
  <c r="M141" i="431" s="1"/>
  <c r="N141" i="431"/>
  <c r="O141" i="431" s="1"/>
  <c r="AA142" i="431"/>
  <c r="AC141" i="431"/>
  <c r="T140" i="433"/>
  <c r="U139" i="433"/>
  <c r="W139" i="433"/>
  <c r="N141" i="430"/>
  <c r="O141" i="430" s="1"/>
  <c r="AB141" i="430"/>
  <c r="L141" i="430"/>
  <c r="M141" i="430" s="1"/>
  <c r="AA142" i="430"/>
  <c r="AC141" i="430"/>
  <c r="AB141" i="432"/>
  <c r="L141" i="432"/>
  <c r="M141" i="432" s="1"/>
  <c r="N141" i="432"/>
  <c r="O141" i="432" s="1"/>
  <c r="AA142" i="432"/>
  <c r="AC141" i="432"/>
  <c r="N139" i="298"/>
  <c r="O139" i="298" s="1"/>
  <c r="L139" i="298"/>
  <c r="M139" i="298" s="1"/>
  <c r="AA140" i="298"/>
  <c r="AB139" i="298"/>
  <c r="AC139" i="298"/>
  <c r="AA140" i="297"/>
  <c r="AB139" i="297"/>
  <c r="AC139" i="297"/>
  <c r="N139" i="297"/>
  <c r="O139" i="297" s="1"/>
  <c r="L139" i="297"/>
  <c r="M139" i="297" s="1"/>
  <c r="U136" i="59"/>
  <c r="T137" i="59"/>
  <c r="W136" i="59"/>
  <c r="L134" i="3"/>
  <c r="M134" i="3" s="1"/>
  <c r="AA135" i="3"/>
  <c r="N134" i="3"/>
  <c r="O134" i="3" s="1"/>
  <c r="AC134" i="3"/>
  <c r="AB134" i="3"/>
  <c r="AD28" i="467"/>
  <c r="X23" i="464"/>
  <c r="X21" i="439"/>
  <c r="X22" i="448"/>
  <c r="AD27" i="457"/>
  <c r="AD28" i="436"/>
  <c r="AD27" i="466"/>
  <c r="AD26" i="465"/>
  <c r="AD26" i="446"/>
  <c r="AD30" i="297"/>
  <c r="X22" i="438"/>
  <c r="AD28" i="430"/>
  <c r="AD27" i="440"/>
  <c r="AD28" i="462"/>
  <c r="AD28" i="461"/>
  <c r="AD28" i="431"/>
  <c r="AD27" i="451"/>
  <c r="AD27" i="445"/>
  <c r="X22" i="433"/>
  <c r="X22" i="463"/>
  <c r="X23" i="454"/>
  <c r="AD27" i="437"/>
  <c r="X22" i="444"/>
  <c r="X22" i="453"/>
  <c r="X20" i="443"/>
  <c r="AD27" i="452"/>
  <c r="AD28" i="455"/>
  <c r="AD27" i="441"/>
  <c r="X23" i="469"/>
  <c r="AD27" i="450"/>
  <c r="AD27" i="442"/>
  <c r="AD30" i="298"/>
  <c r="X22" i="458"/>
  <c r="X23" i="449"/>
  <c r="AD28" i="432"/>
  <c r="AD35" i="3"/>
  <c r="AD26" i="460"/>
  <c r="AD27" i="435"/>
  <c r="X21" i="468"/>
  <c r="AD28" i="456"/>
  <c r="X25" i="59"/>
  <c r="AD27" i="447"/>
  <c r="AA143" i="467" l="1"/>
  <c r="L142" i="467"/>
  <c r="M142" i="467" s="1"/>
  <c r="N142" i="467"/>
  <c r="O142" i="467" s="1"/>
  <c r="AC142" i="467"/>
  <c r="AB142" i="467"/>
  <c r="U140" i="463"/>
  <c r="W140" i="463"/>
  <c r="T141" i="463"/>
  <c r="T140" i="454"/>
  <c r="U139" i="454"/>
  <c r="W139" i="454"/>
  <c r="U140" i="453"/>
  <c r="T141" i="453"/>
  <c r="W140" i="453"/>
  <c r="N142" i="462"/>
  <c r="O142" i="462" s="1"/>
  <c r="AB142" i="462"/>
  <c r="L142" i="462"/>
  <c r="M142" i="462" s="1"/>
  <c r="AA143" i="462"/>
  <c r="AC142" i="462"/>
  <c r="L144" i="465"/>
  <c r="M144" i="465" s="1"/>
  <c r="N144" i="465"/>
  <c r="O144" i="465" s="1"/>
  <c r="AB144" i="465"/>
  <c r="AA145" i="465"/>
  <c r="AC144" i="465"/>
  <c r="T141" i="458"/>
  <c r="U140" i="458"/>
  <c r="W140" i="458"/>
  <c r="AB143" i="451"/>
  <c r="L143" i="451"/>
  <c r="M143" i="451" s="1"/>
  <c r="N143" i="451"/>
  <c r="O143" i="451" s="1"/>
  <c r="AA144" i="451"/>
  <c r="AC143" i="451"/>
  <c r="N143" i="452"/>
  <c r="O143" i="452" s="1"/>
  <c r="AB143" i="452"/>
  <c r="L143" i="452"/>
  <c r="M143" i="452" s="1"/>
  <c r="AA144" i="452"/>
  <c r="AC143" i="452"/>
  <c r="U139" i="469"/>
  <c r="T140" i="469"/>
  <c r="W139" i="469"/>
  <c r="N142" i="461"/>
  <c r="O142" i="461" s="1"/>
  <c r="AB142" i="461"/>
  <c r="L142" i="461"/>
  <c r="M142" i="461" s="1"/>
  <c r="AA143" i="461"/>
  <c r="AC142" i="461"/>
  <c r="T140" i="464"/>
  <c r="U139" i="464"/>
  <c r="W139" i="464"/>
  <c r="U141" i="468"/>
  <c r="T142" i="468"/>
  <c r="W141" i="468"/>
  <c r="AB143" i="466"/>
  <c r="L143" i="466"/>
  <c r="M143" i="466" s="1"/>
  <c r="N143" i="466"/>
  <c r="O143" i="466" s="1"/>
  <c r="AA144" i="466"/>
  <c r="AC143" i="466"/>
  <c r="AB144" i="460"/>
  <c r="L144" i="460"/>
  <c r="M144" i="460" s="1"/>
  <c r="N144" i="460"/>
  <c r="O144" i="460" s="1"/>
  <c r="AA145" i="460"/>
  <c r="AC144" i="460"/>
  <c r="AB143" i="457"/>
  <c r="L143" i="457"/>
  <c r="M143" i="457" s="1"/>
  <c r="N143" i="457"/>
  <c r="O143" i="457" s="1"/>
  <c r="AA144" i="457"/>
  <c r="AC143" i="457"/>
  <c r="N142" i="455"/>
  <c r="O142" i="455" s="1"/>
  <c r="AB142" i="455"/>
  <c r="L142" i="455"/>
  <c r="M142" i="455" s="1"/>
  <c r="AA143" i="455"/>
  <c r="AC142" i="455"/>
  <c r="N143" i="450"/>
  <c r="O143" i="450" s="1"/>
  <c r="AB143" i="450"/>
  <c r="L143" i="450"/>
  <c r="M143" i="450" s="1"/>
  <c r="AA144" i="450"/>
  <c r="AC143" i="450"/>
  <c r="AB142" i="456"/>
  <c r="L142" i="456"/>
  <c r="M142" i="456" s="1"/>
  <c r="N142" i="456"/>
  <c r="O142" i="456" s="1"/>
  <c r="AA143" i="456"/>
  <c r="AC142" i="456"/>
  <c r="U139" i="449"/>
  <c r="T140" i="449"/>
  <c r="W139" i="449"/>
  <c r="AB143" i="445"/>
  <c r="L143" i="445"/>
  <c r="M143" i="445" s="1"/>
  <c r="N143" i="445"/>
  <c r="O143" i="445" s="1"/>
  <c r="AA144" i="445"/>
  <c r="AC143" i="445"/>
  <c r="T141" i="448"/>
  <c r="U140" i="448"/>
  <c r="W140" i="448"/>
  <c r="AB143" i="447"/>
  <c r="L143" i="447"/>
  <c r="M143" i="447" s="1"/>
  <c r="N143" i="447"/>
  <c r="O143" i="447" s="1"/>
  <c r="AA144" i="447"/>
  <c r="AC143" i="447"/>
  <c r="AB144" i="446"/>
  <c r="N144" i="446"/>
  <c r="O144" i="446" s="1"/>
  <c r="L144" i="446"/>
  <c r="M144" i="446" s="1"/>
  <c r="AA145" i="446"/>
  <c r="AC144" i="446"/>
  <c r="AB143" i="441"/>
  <c r="L143" i="441"/>
  <c r="M143" i="441" s="1"/>
  <c r="N143" i="441"/>
  <c r="O143" i="441" s="1"/>
  <c r="AA144" i="441"/>
  <c r="AC143" i="441"/>
  <c r="AA144" i="440"/>
  <c r="N143" i="440"/>
  <c r="O143" i="440" s="1"/>
  <c r="AB143" i="440"/>
  <c r="L143" i="440"/>
  <c r="M143" i="440" s="1"/>
  <c r="AC143" i="440"/>
  <c r="N143" i="442"/>
  <c r="O143" i="442" s="1"/>
  <c r="AB143" i="442"/>
  <c r="L143" i="442"/>
  <c r="M143" i="442" s="1"/>
  <c r="AA144" i="442"/>
  <c r="AC143" i="442"/>
  <c r="U140" i="444"/>
  <c r="T141" i="444"/>
  <c r="W140" i="444"/>
  <c r="U142" i="443"/>
  <c r="T143" i="443"/>
  <c r="W142" i="443"/>
  <c r="AB143" i="435"/>
  <c r="L143" i="435"/>
  <c r="M143" i="435" s="1"/>
  <c r="N143" i="435"/>
  <c r="O143" i="435" s="1"/>
  <c r="AA144" i="435"/>
  <c r="AC143" i="435"/>
  <c r="N142" i="436"/>
  <c r="O142" i="436" s="1"/>
  <c r="AA143" i="436"/>
  <c r="L142" i="436"/>
  <c r="M142" i="436" s="1"/>
  <c r="AB142" i="436"/>
  <c r="AC142" i="436"/>
  <c r="AB143" i="437"/>
  <c r="L143" i="437"/>
  <c r="M143" i="437" s="1"/>
  <c r="N143" i="437"/>
  <c r="O143" i="437" s="1"/>
  <c r="AA144" i="437"/>
  <c r="AC143" i="437"/>
  <c r="T142" i="439"/>
  <c r="U141" i="439"/>
  <c r="W141" i="439"/>
  <c r="T141" i="438"/>
  <c r="U140" i="438"/>
  <c r="W140" i="438"/>
  <c r="AB142" i="430"/>
  <c r="L142" i="430"/>
  <c r="M142" i="430" s="1"/>
  <c r="N142" i="430"/>
  <c r="O142" i="430" s="1"/>
  <c r="AA143" i="430"/>
  <c r="AC142" i="430"/>
  <c r="L142" i="431"/>
  <c r="M142" i="431" s="1"/>
  <c r="AB142" i="431"/>
  <c r="N142" i="431"/>
  <c r="O142" i="431" s="1"/>
  <c r="AA143" i="431"/>
  <c r="AC142" i="431"/>
  <c r="T141" i="433"/>
  <c r="U140" i="433"/>
  <c r="W140" i="433"/>
  <c r="AB142" i="432"/>
  <c r="N142" i="432"/>
  <c r="O142" i="432" s="1"/>
  <c r="L142" i="432"/>
  <c r="M142" i="432" s="1"/>
  <c r="AA143" i="432"/>
  <c r="AC142" i="432"/>
  <c r="N140" i="298"/>
  <c r="O140" i="298" s="1"/>
  <c r="AA141" i="298"/>
  <c r="L140" i="298"/>
  <c r="M140" i="298" s="1"/>
  <c r="AB140" i="298"/>
  <c r="AC140" i="298"/>
  <c r="AA141" i="297"/>
  <c r="AB140" i="297"/>
  <c r="AC140" i="297"/>
  <c r="L140" i="297"/>
  <c r="M140" i="297" s="1"/>
  <c r="N140" i="297"/>
  <c r="O140" i="297" s="1"/>
  <c r="U137" i="59"/>
  <c r="T138" i="59"/>
  <c r="W137" i="59"/>
  <c r="AB135" i="3"/>
  <c r="L135" i="3"/>
  <c r="M135" i="3" s="1"/>
  <c r="AA136" i="3"/>
  <c r="N135" i="3"/>
  <c r="O135" i="3" s="1"/>
  <c r="AC135" i="3"/>
  <c r="AD27" i="467"/>
  <c r="AD27" i="456"/>
  <c r="AD26" i="437"/>
  <c r="AD26" i="452"/>
  <c r="X22" i="464"/>
  <c r="X21" i="448"/>
  <c r="AD27" i="432"/>
  <c r="X21" i="433"/>
  <c r="AD27" i="455"/>
  <c r="X21" i="438"/>
  <c r="AD26" i="447"/>
  <c r="AD26" i="442"/>
  <c r="X20" i="439"/>
  <c r="AD26" i="440"/>
  <c r="X22" i="469"/>
  <c r="X22" i="449"/>
  <c r="AD27" i="431"/>
  <c r="X21" i="444"/>
  <c r="X22" i="454"/>
  <c r="X19" i="443"/>
  <c r="AD29" i="297"/>
  <c r="AD25" i="465"/>
  <c r="AD25" i="460"/>
  <c r="AD27" i="430"/>
  <c r="AD27" i="436"/>
  <c r="AD26" i="457"/>
  <c r="AD25" i="446"/>
  <c r="AD26" i="450"/>
  <c r="X21" i="453"/>
  <c r="AD26" i="441"/>
  <c r="AD29" i="298"/>
  <c r="X24" i="59"/>
  <c r="X20" i="468"/>
  <c r="AD26" i="435"/>
  <c r="AD26" i="451"/>
  <c r="AD26" i="466"/>
  <c r="AD26" i="445"/>
  <c r="AD34" i="3"/>
  <c r="X21" i="458"/>
  <c r="X21" i="463"/>
  <c r="AD27" i="461"/>
  <c r="AD27" i="462"/>
  <c r="N143" i="467" l="1"/>
  <c r="O143" i="467" s="1"/>
  <c r="AC143" i="467"/>
  <c r="AB143" i="467"/>
  <c r="AA144" i="467"/>
  <c r="L143" i="467"/>
  <c r="M143" i="467" s="1"/>
  <c r="T142" i="463"/>
  <c r="U141" i="463"/>
  <c r="W141" i="463"/>
  <c r="T142" i="458"/>
  <c r="U141" i="458"/>
  <c r="W141" i="458"/>
  <c r="N144" i="450"/>
  <c r="O144" i="450" s="1"/>
  <c r="AB144" i="450"/>
  <c r="L144" i="450"/>
  <c r="M144" i="450" s="1"/>
  <c r="AA145" i="450"/>
  <c r="AC144" i="450"/>
  <c r="N144" i="466"/>
  <c r="O144" i="466" s="1"/>
  <c r="L144" i="466"/>
  <c r="M144" i="466" s="1"/>
  <c r="AB144" i="466"/>
  <c r="AA145" i="466"/>
  <c r="AC144" i="466"/>
  <c r="U140" i="469"/>
  <c r="T141" i="469"/>
  <c r="W140" i="469"/>
  <c r="AB144" i="451"/>
  <c r="L144" i="451"/>
  <c r="M144" i="451" s="1"/>
  <c r="N144" i="451"/>
  <c r="O144" i="451" s="1"/>
  <c r="AA145" i="451"/>
  <c r="AC144" i="451"/>
  <c r="L145" i="465"/>
  <c r="M145" i="465" s="1"/>
  <c r="N145" i="465"/>
  <c r="O145" i="465" s="1"/>
  <c r="AB145" i="465"/>
  <c r="AA146" i="465"/>
  <c r="AC145" i="465"/>
  <c r="N143" i="455"/>
  <c r="O143" i="455" s="1"/>
  <c r="AB143" i="455"/>
  <c r="L143" i="455"/>
  <c r="M143" i="455" s="1"/>
  <c r="AA144" i="455"/>
  <c r="AC143" i="455"/>
  <c r="T143" i="468"/>
  <c r="U142" i="468"/>
  <c r="W142" i="468"/>
  <c r="U140" i="464"/>
  <c r="T141" i="464"/>
  <c r="W140" i="464"/>
  <c r="N144" i="457"/>
  <c r="O144" i="457" s="1"/>
  <c r="AB144" i="457"/>
  <c r="L144" i="457"/>
  <c r="M144" i="457" s="1"/>
  <c r="AA145" i="457"/>
  <c r="AC144" i="457"/>
  <c r="N143" i="462"/>
  <c r="O143" i="462" s="1"/>
  <c r="AB143" i="462"/>
  <c r="L143" i="462"/>
  <c r="M143" i="462" s="1"/>
  <c r="AA144" i="462"/>
  <c r="AC143" i="462"/>
  <c r="AB143" i="456"/>
  <c r="L143" i="456"/>
  <c r="M143" i="456" s="1"/>
  <c r="N143" i="456"/>
  <c r="O143" i="456" s="1"/>
  <c r="AA144" i="456"/>
  <c r="AC143" i="456"/>
  <c r="N145" i="460"/>
  <c r="O145" i="460" s="1"/>
  <c r="AB145" i="460"/>
  <c r="L145" i="460"/>
  <c r="M145" i="460" s="1"/>
  <c r="AA146" i="460"/>
  <c r="AC145" i="460"/>
  <c r="L143" i="461"/>
  <c r="M143" i="461" s="1"/>
  <c r="AB143" i="461"/>
  <c r="N143" i="461"/>
  <c r="O143" i="461" s="1"/>
  <c r="AA144" i="461"/>
  <c r="AC143" i="461"/>
  <c r="N144" i="452"/>
  <c r="O144" i="452" s="1"/>
  <c r="AB144" i="452"/>
  <c r="L144" i="452"/>
  <c r="M144" i="452" s="1"/>
  <c r="AA145" i="452"/>
  <c r="AC144" i="452"/>
  <c r="T142" i="453"/>
  <c r="U141" i="453"/>
  <c r="W141" i="453"/>
  <c r="U140" i="454"/>
  <c r="T141" i="454"/>
  <c r="W140" i="454"/>
  <c r="AB145" i="446"/>
  <c r="N145" i="446"/>
  <c r="O145" i="446" s="1"/>
  <c r="L145" i="446"/>
  <c r="M145" i="446" s="1"/>
  <c r="AA146" i="446"/>
  <c r="AC145" i="446"/>
  <c r="AB144" i="447"/>
  <c r="L144" i="447"/>
  <c r="M144" i="447" s="1"/>
  <c r="N144" i="447"/>
  <c r="O144" i="447" s="1"/>
  <c r="AA145" i="447"/>
  <c r="AC144" i="447"/>
  <c r="AB144" i="445"/>
  <c r="L144" i="445"/>
  <c r="M144" i="445" s="1"/>
  <c r="N144" i="445"/>
  <c r="O144" i="445" s="1"/>
  <c r="AA145" i="445"/>
  <c r="AC144" i="445"/>
  <c r="T141" i="449"/>
  <c r="U140" i="449"/>
  <c r="W140" i="449"/>
  <c r="T142" i="448"/>
  <c r="U141" i="448"/>
  <c r="W141" i="448"/>
  <c r="U143" i="443"/>
  <c r="T144" i="443"/>
  <c r="W143" i="443"/>
  <c r="AB144" i="441"/>
  <c r="L144" i="441"/>
  <c r="M144" i="441" s="1"/>
  <c r="N144" i="441"/>
  <c r="O144" i="441" s="1"/>
  <c r="AA145" i="441"/>
  <c r="AC144" i="441"/>
  <c r="N144" i="442"/>
  <c r="O144" i="442" s="1"/>
  <c r="AB144" i="442"/>
  <c r="L144" i="442"/>
  <c r="M144" i="442" s="1"/>
  <c r="AA145" i="442"/>
  <c r="AC144" i="442"/>
  <c r="AA145" i="440"/>
  <c r="N144" i="440"/>
  <c r="O144" i="440" s="1"/>
  <c r="AB144" i="440"/>
  <c r="L144" i="440"/>
  <c r="M144" i="440" s="1"/>
  <c r="AC144" i="440"/>
  <c r="U141" i="444"/>
  <c r="T142" i="444"/>
  <c r="W141" i="444"/>
  <c r="AB144" i="435"/>
  <c r="L144" i="435"/>
  <c r="M144" i="435" s="1"/>
  <c r="N144" i="435"/>
  <c r="O144" i="435" s="1"/>
  <c r="AA145" i="435"/>
  <c r="AC144" i="435"/>
  <c r="T143" i="439"/>
  <c r="U142" i="439"/>
  <c r="W142" i="439"/>
  <c r="T142" i="438"/>
  <c r="U141" i="438"/>
  <c r="W141" i="438"/>
  <c r="N143" i="436"/>
  <c r="O143" i="436" s="1"/>
  <c r="AA144" i="436"/>
  <c r="AB143" i="436"/>
  <c r="L143" i="436"/>
  <c r="M143" i="436" s="1"/>
  <c r="AC143" i="436"/>
  <c r="AB144" i="437"/>
  <c r="L144" i="437"/>
  <c r="M144" i="437" s="1"/>
  <c r="N144" i="437"/>
  <c r="O144" i="437" s="1"/>
  <c r="AA145" i="437"/>
  <c r="AC144" i="437"/>
  <c r="N143" i="430"/>
  <c r="O143" i="430" s="1"/>
  <c r="AB143" i="430"/>
  <c r="L143" i="430"/>
  <c r="M143" i="430" s="1"/>
  <c r="AA144" i="430"/>
  <c r="AC143" i="430"/>
  <c r="U141" i="433"/>
  <c r="T142" i="433"/>
  <c r="W141" i="433"/>
  <c r="N143" i="432"/>
  <c r="O143" i="432" s="1"/>
  <c r="L143" i="432"/>
  <c r="M143" i="432" s="1"/>
  <c r="AB143" i="432"/>
  <c r="AA144" i="432"/>
  <c r="AC143" i="432"/>
  <c r="AB143" i="431"/>
  <c r="N143" i="431"/>
  <c r="O143" i="431" s="1"/>
  <c r="L143" i="431"/>
  <c r="M143" i="431" s="1"/>
  <c r="AA144" i="431"/>
  <c r="AC143" i="431"/>
  <c r="N141" i="298"/>
  <c r="O141" i="298" s="1"/>
  <c r="AA142" i="298"/>
  <c r="L141" i="298"/>
  <c r="M141" i="298" s="1"/>
  <c r="AB141" i="298"/>
  <c r="AC141" i="298"/>
  <c r="AA142" i="297"/>
  <c r="AB141" i="297"/>
  <c r="N141" i="297"/>
  <c r="O141" i="297" s="1"/>
  <c r="AC141" i="297"/>
  <c r="L141" i="297"/>
  <c r="M141" i="297" s="1"/>
  <c r="T139" i="59"/>
  <c r="U138" i="59"/>
  <c r="W138" i="59"/>
  <c r="AB136" i="3"/>
  <c r="L136" i="3"/>
  <c r="M136" i="3" s="1"/>
  <c r="AA137" i="3"/>
  <c r="N136" i="3"/>
  <c r="O136" i="3" s="1"/>
  <c r="AC136" i="3"/>
  <c r="AD26" i="467"/>
  <c r="X21" i="469"/>
  <c r="X19" i="439"/>
  <c r="X20" i="438"/>
  <c r="AD24" i="460"/>
  <c r="AD25" i="435"/>
  <c r="AD26" i="431"/>
  <c r="AD24" i="446"/>
  <c r="X20" i="458"/>
  <c r="X21" i="449"/>
  <c r="AD25" i="445"/>
  <c r="X20" i="433"/>
  <c r="X20" i="444"/>
  <c r="AD26" i="461"/>
  <c r="AD28" i="297"/>
  <c r="AD25" i="452"/>
  <c r="X21" i="464"/>
  <c r="X20" i="448"/>
  <c r="AD26" i="430"/>
  <c r="X20" i="463"/>
  <c r="AD26" i="462"/>
  <c r="AD26" i="436"/>
  <c r="AD33" i="3"/>
  <c r="AD25" i="441"/>
  <c r="X20" i="453"/>
  <c r="X18" i="443"/>
  <c r="AD25" i="450"/>
  <c r="AD24" i="465"/>
  <c r="AD26" i="455"/>
  <c r="AD25" i="457"/>
  <c r="AD25" i="442"/>
  <c r="AD28" i="298"/>
  <c r="AD26" i="456"/>
  <c r="AD25" i="447"/>
  <c r="AD26" i="432"/>
  <c r="AD25" i="451"/>
  <c r="X23" i="59"/>
  <c r="X21" i="454"/>
  <c r="AD25" i="437"/>
  <c r="X19" i="468"/>
  <c r="AD25" i="440"/>
  <c r="AD25" i="466"/>
  <c r="AB144" i="467" l="1"/>
  <c r="AC144" i="467"/>
  <c r="L144" i="467"/>
  <c r="M144" i="467" s="1"/>
  <c r="AA145" i="467"/>
  <c r="N144" i="467"/>
  <c r="O144" i="467" s="1"/>
  <c r="U142" i="463"/>
  <c r="T143" i="463"/>
  <c r="W142" i="463"/>
  <c r="L145" i="457"/>
  <c r="M145" i="457" s="1"/>
  <c r="AB145" i="457"/>
  <c r="N145" i="457"/>
  <c r="O145" i="457" s="1"/>
  <c r="AA146" i="457"/>
  <c r="AC145" i="457"/>
  <c r="AB144" i="456"/>
  <c r="L144" i="456"/>
  <c r="M144" i="456" s="1"/>
  <c r="N144" i="456"/>
  <c r="O144" i="456" s="1"/>
  <c r="AA145" i="456"/>
  <c r="AC144" i="456"/>
  <c r="T142" i="464"/>
  <c r="U141" i="464"/>
  <c r="W141" i="464"/>
  <c r="T144" i="468"/>
  <c r="U143" i="468"/>
  <c r="W143" i="468"/>
  <c r="AB145" i="451"/>
  <c r="L145" i="451"/>
  <c r="M145" i="451" s="1"/>
  <c r="N145" i="451"/>
  <c r="O145" i="451" s="1"/>
  <c r="AA146" i="451"/>
  <c r="AC145" i="451"/>
  <c r="AB145" i="466"/>
  <c r="L145" i="466"/>
  <c r="M145" i="466" s="1"/>
  <c r="N145" i="466"/>
  <c r="O145" i="466" s="1"/>
  <c r="AA146" i="466"/>
  <c r="AC145" i="466"/>
  <c r="N144" i="461"/>
  <c r="O144" i="461" s="1"/>
  <c r="AB144" i="461"/>
  <c r="L144" i="461"/>
  <c r="M144" i="461" s="1"/>
  <c r="AA145" i="461"/>
  <c r="AC144" i="461"/>
  <c r="N144" i="455"/>
  <c r="O144" i="455" s="1"/>
  <c r="AB144" i="455"/>
  <c r="L144" i="455"/>
  <c r="M144" i="455" s="1"/>
  <c r="AA145" i="455"/>
  <c r="AC144" i="455"/>
  <c r="N145" i="452"/>
  <c r="O145" i="452" s="1"/>
  <c r="AB145" i="452"/>
  <c r="L145" i="452"/>
  <c r="M145" i="452" s="1"/>
  <c r="AA146" i="452"/>
  <c r="AC145" i="452"/>
  <c r="N144" i="462"/>
  <c r="O144" i="462" s="1"/>
  <c r="AB144" i="462"/>
  <c r="L144" i="462"/>
  <c r="M144" i="462" s="1"/>
  <c r="AA145" i="462"/>
  <c r="AC144" i="462"/>
  <c r="T142" i="469"/>
  <c r="U141" i="469"/>
  <c r="W141" i="469"/>
  <c r="N145" i="450"/>
  <c r="O145" i="450" s="1"/>
  <c r="AB145" i="450"/>
  <c r="L145" i="450"/>
  <c r="M145" i="450" s="1"/>
  <c r="AA146" i="450"/>
  <c r="AC145" i="450"/>
  <c r="T142" i="454"/>
  <c r="U141" i="454"/>
  <c r="W141" i="454"/>
  <c r="T143" i="453"/>
  <c r="U142" i="453"/>
  <c r="W142" i="453"/>
  <c r="L146" i="460"/>
  <c r="M146" i="460" s="1"/>
  <c r="AB146" i="460"/>
  <c r="N146" i="460"/>
  <c r="O146" i="460" s="1"/>
  <c r="AA147" i="460"/>
  <c r="AC146" i="460"/>
  <c r="L146" i="465"/>
  <c r="M146" i="465" s="1"/>
  <c r="AB146" i="465"/>
  <c r="N146" i="465"/>
  <c r="O146" i="465" s="1"/>
  <c r="AA147" i="465"/>
  <c r="AC146" i="465"/>
  <c r="U142" i="458"/>
  <c r="T143" i="458"/>
  <c r="W142" i="458"/>
  <c r="AB145" i="445"/>
  <c r="L145" i="445"/>
  <c r="M145" i="445" s="1"/>
  <c r="N145" i="445"/>
  <c r="O145" i="445" s="1"/>
  <c r="AA146" i="445"/>
  <c r="AC145" i="445"/>
  <c r="T142" i="449"/>
  <c r="U141" i="449"/>
  <c r="W141" i="449"/>
  <c r="AB146" i="446"/>
  <c r="N146" i="446"/>
  <c r="O146" i="446" s="1"/>
  <c r="L146" i="446"/>
  <c r="M146" i="446" s="1"/>
  <c r="AA147" i="446"/>
  <c r="AC146" i="446"/>
  <c r="U142" i="448"/>
  <c r="T143" i="448"/>
  <c r="W142" i="448"/>
  <c r="AB145" i="447"/>
  <c r="L145" i="447"/>
  <c r="M145" i="447" s="1"/>
  <c r="N145" i="447"/>
  <c r="O145" i="447" s="1"/>
  <c r="AA146" i="447"/>
  <c r="AC145" i="447"/>
  <c r="T143" i="444"/>
  <c r="U142" i="444"/>
  <c r="W142" i="444"/>
  <c r="N145" i="442"/>
  <c r="O145" i="442" s="1"/>
  <c r="AB145" i="442"/>
  <c r="L145" i="442"/>
  <c r="M145" i="442" s="1"/>
  <c r="AA146" i="442"/>
  <c r="AC145" i="442"/>
  <c r="AB145" i="441"/>
  <c r="L145" i="441"/>
  <c r="M145" i="441" s="1"/>
  <c r="N145" i="441"/>
  <c r="O145" i="441" s="1"/>
  <c r="AA146" i="441"/>
  <c r="AC145" i="441"/>
  <c r="AA146" i="440"/>
  <c r="N145" i="440"/>
  <c r="O145" i="440" s="1"/>
  <c r="AB145" i="440"/>
  <c r="L145" i="440"/>
  <c r="M145" i="440" s="1"/>
  <c r="AC145" i="440"/>
  <c r="T145" i="443"/>
  <c r="U144" i="443"/>
  <c r="W144" i="443"/>
  <c r="U143" i="439"/>
  <c r="T144" i="439"/>
  <c r="W143" i="439"/>
  <c r="AB145" i="437"/>
  <c r="L145" i="437"/>
  <c r="M145" i="437" s="1"/>
  <c r="N145" i="437"/>
  <c r="O145" i="437" s="1"/>
  <c r="AA146" i="437"/>
  <c r="AC145" i="437"/>
  <c r="AB145" i="435"/>
  <c r="L145" i="435"/>
  <c r="M145" i="435" s="1"/>
  <c r="N145" i="435"/>
  <c r="O145" i="435" s="1"/>
  <c r="AA146" i="435"/>
  <c r="AC145" i="435"/>
  <c r="N144" i="436"/>
  <c r="O144" i="436" s="1"/>
  <c r="AA145" i="436"/>
  <c r="L144" i="436"/>
  <c r="M144" i="436" s="1"/>
  <c r="AB144" i="436"/>
  <c r="AC144" i="436"/>
  <c r="U142" i="438"/>
  <c r="T143" i="438"/>
  <c r="W142" i="438"/>
  <c r="AB144" i="431"/>
  <c r="N144" i="431"/>
  <c r="O144" i="431" s="1"/>
  <c r="L144" i="431"/>
  <c r="M144" i="431" s="1"/>
  <c r="AA145" i="431"/>
  <c r="AC144" i="431"/>
  <c r="L144" i="432"/>
  <c r="M144" i="432" s="1"/>
  <c r="N144" i="432"/>
  <c r="O144" i="432" s="1"/>
  <c r="AB144" i="432"/>
  <c r="AA145" i="432"/>
  <c r="AC144" i="432"/>
  <c r="L144" i="430"/>
  <c r="M144" i="430" s="1"/>
  <c r="AB144" i="430"/>
  <c r="N144" i="430"/>
  <c r="O144" i="430" s="1"/>
  <c r="AA145" i="430"/>
  <c r="AC144" i="430"/>
  <c r="U142" i="433"/>
  <c r="T143" i="433"/>
  <c r="W142" i="433"/>
  <c r="N142" i="298"/>
  <c r="O142" i="298" s="1"/>
  <c r="AA143" i="298"/>
  <c r="L142" i="298"/>
  <c r="M142" i="298" s="1"/>
  <c r="AB142" i="298"/>
  <c r="AC142" i="298"/>
  <c r="AA143" i="297"/>
  <c r="AB142" i="297"/>
  <c r="L142" i="297"/>
  <c r="M142" i="297" s="1"/>
  <c r="N142" i="297"/>
  <c r="O142" i="297" s="1"/>
  <c r="AC142" i="297"/>
  <c r="U139" i="59"/>
  <c r="T140" i="59"/>
  <c r="W139" i="59"/>
  <c r="AB137" i="3"/>
  <c r="L137" i="3"/>
  <c r="M137" i="3" s="1"/>
  <c r="AA138" i="3"/>
  <c r="N137" i="3"/>
  <c r="O137" i="3" s="1"/>
  <c r="AC137" i="3"/>
  <c r="AD25" i="467"/>
  <c r="AD25" i="455"/>
  <c r="X18" i="439"/>
  <c r="AD25" i="462"/>
  <c r="X19" i="463"/>
  <c r="X19" i="458"/>
  <c r="AD24" i="437"/>
  <c r="AD25" i="432"/>
  <c r="AD23" i="465"/>
  <c r="X19" i="438"/>
  <c r="X18" i="468"/>
  <c r="AD25" i="436"/>
  <c r="AD24" i="450"/>
  <c r="AD24" i="451"/>
  <c r="AD23" i="446"/>
  <c r="X19" i="433"/>
  <c r="X19" i="448"/>
  <c r="AD24" i="452"/>
  <c r="AD24" i="447"/>
  <c r="AD25" i="430"/>
  <c r="AD24" i="457"/>
  <c r="X19" i="453"/>
  <c r="AD25" i="431"/>
  <c r="X22" i="59"/>
  <c r="AD27" i="298"/>
  <c r="AD25" i="461"/>
  <c r="AD24" i="445"/>
  <c r="X20" i="464"/>
  <c r="AD23" i="460"/>
  <c r="AD24" i="441"/>
  <c r="AD27" i="297"/>
  <c r="X19" i="444"/>
  <c r="AD25" i="456"/>
  <c r="X17" i="443"/>
  <c r="X20" i="454"/>
  <c r="X20" i="469"/>
  <c r="X20" i="449"/>
  <c r="AD32" i="3"/>
  <c r="AD24" i="442"/>
  <c r="AD24" i="435"/>
  <c r="AD24" i="466"/>
  <c r="AD24" i="440"/>
  <c r="AA146" i="467" l="1"/>
  <c r="N145" i="467"/>
  <c r="O145" i="467" s="1"/>
  <c r="AC145" i="467"/>
  <c r="AB145" i="467"/>
  <c r="L145" i="467"/>
  <c r="M145" i="467" s="1"/>
  <c r="W143" i="463"/>
  <c r="U143" i="463"/>
  <c r="T144" i="463"/>
  <c r="L147" i="465"/>
  <c r="M147" i="465" s="1"/>
  <c r="AB147" i="465"/>
  <c r="N147" i="465"/>
  <c r="O147" i="465" s="1"/>
  <c r="AA148" i="465"/>
  <c r="AC147" i="465"/>
  <c r="U143" i="453"/>
  <c r="T144" i="453"/>
  <c r="W143" i="453"/>
  <c r="N147" i="460"/>
  <c r="O147" i="460" s="1"/>
  <c r="AB147" i="460"/>
  <c r="L147" i="460"/>
  <c r="M147" i="460" s="1"/>
  <c r="AA148" i="460"/>
  <c r="AC147" i="460"/>
  <c r="N146" i="452"/>
  <c r="O146" i="452" s="1"/>
  <c r="AB146" i="452"/>
  <c r="L146" i="452"/>
  <c r="M146" i="452" s="1"/>
  <c r="AA147" i="452"/>
  <c r="AC146" i="452"/>
  <c r="AB146" i="451"/>
  <c r="L146" i="451"/>
  <c r="M146" i="451" s="1"/>
  <c r="N146" i="451"/>
  <c r="O146" i="451" s="1"/>
  <c r="AA147" i="451"/>
  <c r="AC146" i="451"/>
  <c r="N146" i="457"/>
  <c r="O146" i="457" s="1"/>
  <c r="AB146" i="457"/>
  <c r="L146" i="457"/>
  <c r="M146" i="457" s="1"/>
  <c r="AA147" i="457"/>
  <c r="AC146" i="457"/>
  <c r="T143" i="454"/>
  <c r="U142" i="454"/>
  <c r="W142" i="454"/>
  <c r="T143" i="469"/>
  <c r="U142" i="469"/>
  <c r="W142" i="469"/>
  <c r="N145" i="455"/>
  <c r="O145" i="455" s="1"/>
  <c r="AB145" i="455"/>
  <c r="L145" i="455"/>
  <c r="M145" i="455" s="1"/>
  <c r="AA146" i="455"/>
  <c r="AC145" i="455"/>
  <c r="T143" i="464"/>
  <c r="U142" i="464"/>
  <c r="W142" i="464"/>
  <c r="AB145" i="461"/>
  <c r="L145" i="461"/>
  <c r="M145" i="461" s="1"/>
  <c r="N145" i="461"/>
  <c r="O145" i="461" s="1"/>
  <c r="AA146" i="461"/>
  <c r="AC145" i="461"/>
  <c r="T145" i="468"/>
  <c r="U144" i="468"/>
  <c r="W144" i="468"/>
  <c r="T144" i="458"/>
  <c r="U143" i="458"/>
  <c r="W143" i="458"/>
  <c r="N146" i="450"/>
  <c r="O146" i="450" s="1"/>
  <c r="AB146" i="450"/>
  <c r="L146" i="450"/>
  <c r="M146" i="450" s="1"/>
  <c r="AA147" i="450"/>
  <c r="AC146" i="450"/>
  <c r="N145" i="462"/>
  <c r="O145" i="462" s="1"/>
  <c r="AB145" i="462"/>
  <c r="L145" i="462"/>
  <c r="M145" i="462" s="1"/>
  <c r="AA146" i="462"/>
  <c r="AC145" i="462"/>
  <c r="L146" i="466"/>
  <c r="M146" i="466" s="1"/>
  <c r="N146" i="466"/>
  <c r="O146" i="466" s="1"/>
  <c r="AB146" i="466"/>
  <c r="AA147" i="466"/>
  <c r="AC146" i="466"/>
  <c r="AB145" i="456"/>
  <c r="L145" i="456"/>
  <c r="M145" i="456" s="1"/>
  <c r="N145" i="456"/>
  <c r="O145" i="456" s="1"/>
  <c r="AA146" i="456"/>
  <c r="AC145" i="456"/>
  <c r="AB146" i="447"/>
  <c r="L146" i="447"/>
  <c r="M146" i="447" s="1"/>
  <c r="N146" i="447"/>
  <c r="O146" i="447" s="1"/>
  <c r="AA147" i="447"/>
  <c r="AC146" i="447"/>
  <c r="U142" i="449"/>
  <c r="T143" i="449"/>
  <c r="W142" i="449"/>
  <c r="AB147" i="446"/>
  <c r="N147" i="446"/>
  <c r="O147" i="446" s="1"/>
  <c r="L147" i="446"/>
  <c r="M147" i="446" s="1"/>
  <c r="AA148" i="446"/>
  <c r="AC147" i="446"/>
  <c r="AB146" i="445"/>
  <c r="L146" i="445"/>
  <c r="M146" i="445" s="1"/>
  <c r="N146" i="445"/>
  <c r="O146" i="445" s="1"/>
  <c r="AA147" i="445"/>
  <c r="AC146" i="445"/>
  <c r="T144" i="448"/>
  <c r="U143" i="448"/>
  <c r="W143" i="448"/>
  <c r="AB146" i="441"/>
  <c r="L146" i="441"/>
  <c r="M146" i="441" s="1"/>
  <c r="N146" i="441"/>
  <c r="O146" i="441" s="1"/>
  <c r="AA147" i="441"/>
  <c r="AC146" i="441"/>
  <c r="U145" i="443"/>
  <c r="W145" i="443"/>
  <c r="N146" i="442"/>
  <c r="O146" i="442" s="1"/>
  <c r="AB146" i="442"/>
  <c r="L146" i="442"/>
  <c r="M146" i="442" s="1"/>
  <c r="AA147" i="442"/>
  <c r="AC146" i="442"/>
  <c r="AA147" i="440"/>
  <c r="N146" i="440"/>
  <c r="O146" i="440" s="1"/>
  <c r="AB146" i="440"/>
  <c r="L146" i="440"/>
  <c r="M146" i="440" s="1"/>
  <c r="AC146" i="440"/>
  <c r="T144" i="444"/>
  <c r="U143" i="444"/>
  <c r="W143" i="444"/>
  <c r="U143" i="438"/>
  <c r="T144" i="438"/>
  <c r="W143" i="438"/>
  <c r="AB146" i="435"/>
  <c r="L146" i="435"/>
  <c r="M146" i="435" s="1"/>
  <c r="N146" i="435"/>
  <c r="O146" i="435" s="1"/>
  <c r="AA147" i="435"/>
  <c r="AC146" i="435"/>
  <c r="N145" i="436"/>
  <c r="O145" i="436" s="1"/>
  <c r="AA146" i="436"/>
  <c r="L145" i="436"/>
  <c r="M145" i="436" s="1"/>
  <c r="AB145" i="436"/>
  <c r="AC145" i="436"/>
  <c r="AB146" i="437"/>
  <c r="L146" i="437"/>
  <c r="M146" i="437" s="1"/>
  <c r="N146" i="437"/>
  <c r="O146" i="437" s="1"/>
  <c r="AA147" i="437"/>
  <c r="AC146" i="437"/>
  <c r="U144" i="439"/>
  <c r="T145" i="439"/>
  <c r="W144" i="439"/>
  <c r="AB145" i="431"/>
  <c r="N145" i="431"/>
  <c r="O145" i="431" s="1"/>
  <c r="L145" i="431"/>
  <c r="M145" i="431" s="1"/>
  <c r="AA146" i="431"/>
  <c r="AC145" i="431"/>
  <c r="N145" i="430"/>
  <c r="O145" i="430" s="1"/>
  <c r="AB145" i="430"/>
  <c r="L145" i="430"/>
  <c r="M145" i="430" s="1"/>
  <c r="AA146" i="430"/>
  <c r="AC145" i="430"/>
  <c r="T144" i="433"/>
  <c r="U143" i="433"/>
  <c r="W143" i="433"/>
  <c r="AB145" i="432"/>
  <c r="L145" i="432"/>
  <c r="M145" i="432" s="1"/>
  <c r="N145" i="432"/>
  <c r="O145" i="432" s="1"/>
  <c r="AA146" i="432"/>
  <c r="AC145" i="432"/>
  <c r="N143" i="298"/>
  <c r="O143" i="298" s="1"/>
  <c r="L143" i="298"/>
  <c r="M143" i="298" s="1"/>
  <c r="AA144" i="298"/>
  <c r="AB143" i="298"/>
  <c r="AC143" i="298"/>
  <c r="AA144" i="297"/>
  <c r="AB143" i="297"/>
  <c r="N143" i="297"/>
  <c r="O143" i="297" s="1"/>
  <c r="AC143" i="297"/>
  <c r="L143" i="297"/>
  <c r="M143" i="297" s="1"/>
  <c r="U140" i="59"/>
  <c r="T141" i="59"/>
  <c r="W140" i="59"/>
  <c r="AA139" i="3"/>
  <c r="N138" i="3"/>
  <c r="O138" i="3" s="1"/>
  <c r="AC138" i="3"/>
  <c r="AB138" i="3"/>
  <c r="L138" i="3"/>
  <c r="M138" i="3" s="1"/>
  <c r="AD23" i="466"/>
  <c r="X18" i="448"/>
  <c r="AD24" i="432"/>
  <c r="X19" i="449"/>
  <c r="AD24" i="461"/>
  <c r="AD22" i="465"/>
  <c r="AD23" i="452"/>
  <c r="AD24" i="431"/>
  <c r="AD23" i="447"/>
  <c r="AD24" i="456"/>
  <c r="X21" i="59"/>
  <c r="AD23" i="451"/>
  <c r="AD23" i="440"/>
  <c r="AD26" i="298"/>
  <c r="AD23" i="437"/>
  <c r="AD22" i="446"/>
  <c r="X19" i="469"/>
  <c r="AD23" i="445"/>
  <c r="AD26" i="297"/>
  <c r="AD23" i="442"/>
  <c r="X18" i="453"/>
  <c r="X19" i="464"/>
  <c r="AD24" i="467"/>
  <c r="AD23" i="450"/>
  <c r="AD24" i="436"/>
  <c r="X17" i="468"/>
  <c r="AD31" i="3"/>
  <c r="X18" i="444"/>
  <c r="X19" i="454"/>
  <c r="X16" i="443"/>
  <c r="AD22" i="460"/>
  <c r="X18" i="433"/>
  <c r="AD23" i="441"/>
  <c r="X18" i="463"/>
  <c r="AD23" i="457"/>
  <c r="AD23" i="435"/>
  <c r="AD24" i="455"/>
  <c r="X18" i="458"/>
  <c r="AD24" i="430"/>
  <c r="AD24" i="462"/>
  <c r="X17" i="439"/>
  <c r="X18" i="438"/>
  <c r="AA147" i="467" l="1"/>
  <c r="N146" i="467"/>
  <c r="O146" i="467" s="1"/>
  <c r="AC146" i="467"/>
  <c r="AB146" i="467"/>
  <c r="L146" i="467"/>
  <c r="M146" i="467" s="1"/>
  <c r="U144" i="463"/>
  <c r="T145" i="463"/>
  <c r="W144" i="463"/>
  <c r="N146" i="461"/>
  <c r="O146" i="461" s="1"/>
  <c r="AB146" i="461"/>
  <c r="L146" i="461"/>
  <c r="M146" i="461" s="1"/>
  <c r="AA147" i="461"/>
  <c r="AC146" i="461"/>
  <c r="AB147" i="466"/>
  <c r="L147" i="466"/>
  <c r="M147" i="466" s="1"/>
  <c r="N147" i="466"/>
  <c r="O147" i="466" s="1"/>
  <c r="AA148" i="466"/>
  <c r="AC147" i="466"/>
  <c r="U145" i="468"/>
  <c r="W145" i="468"/>
  <c r="U143" i="464"/>
  <c r="T144" i="464"/>
  <c r="W143" i="464"/>
  <c r="T144" i="469"/>
  <c r="U143" i="469"/>
  <c r="W143" i="469"/>
  <c r="AB148" i="460"/>
  <c r="L148" i="460"/>
  <c r="M148" i="460" s="1"/>
  <c r="N148" i="460"/>
  <c r="O148" i="460" s="1"/>
  <c r="AA149" i="460"/>
  <c r="AC148" i="460"/>
  <c r="L148" i="465"/>
  <c r="M148" i="465" s="1"/>
  <c r="N148" i="465"/>
  <c r="O148" i="465" s="1"/>
  <c r="AB148" i="465"/>
  <c r="AA149" i="465"/>
  <c r="AC148" i="465"/>
  <c r="N146" i="455"/>
  <c r="O146" i="455" s="1"/>
  <c r="AB146" i="455"/>
  <c r="L146" i="455"/>
  <c r="M146" i="455" s="1"/>
  <c r="AA147" i="455"/>
  <c r="AC146" i="455"/>
  <c r="AB147" i="451"/>
  <c r="L147" i="451"/>
  <c r="M147" i="451" s="1"/>
  <c r="N147" i="451"/>
  <c r="O147" i="451" s="1"/>
  <c r="AA148" i="451"/>
  <c r="AC147" i="451"/>
  <c r="N146" i="462"/>
  <c r="O146" i="462" s="1"/>
  <c r="AB146" i="462"/>
  <c r="L146" i="462"/>
  <c r="M146" i="462" s="1"/>
  <c r="AA147" i="462"/>
  <c r="AC146" i="462"/>
  <c r="T145" i="458"/>
  <c r="U144" i="458"/>
  <c r="W144" i="458"/>
  <c r="AB147" i="457"/>
  <c r="L147" i="457"/>
  <c r="M147" i="457" s="1"/>
  <c r="N147" i="457"/>
  <c r="O147" i="457" s="1"/>
  <c r="AA148" i="457"/>
  <c r="AC147" i="457"/>
  <c r="U144" i="453"/>
  <c r="T145" i="453"/>
  <c r="W144" i="453"/>
  <c r="N147" i="450"/>
  <c r="O147" i="450" s="1"/>
  <c r="AB147" i="450"/>
  <c r="L147" i="450"/>
  <c r="M147" i="450" s="1"/>
  <c r="AA148" i="450"/>
  <c r="AC147" i="450"/>
  <c r="AB146" i="456"/>
  <c r="L146" i="456"/>
  <c r="M146" i="456" s="1"/>
  <c r="N146" i="456"/>
  <c r="O146" i="456" s="1"/>
  <c r="AA147" i="456"/>
  <c r="AC146" i="456"/>
  <c r="U143" i="454"/>
  <c r="T144" i="454"/>
  <c r="W143" i="454"/>
  <c r="N147" i="452"/>
  <c r="O147" i="452" s="1"/>
  <c r="AB147" i="452"/>
  <c r="L147" i="452"/>
  <c r="M147" i="452" s="1"/>
  <c r="AA148" i="452"/>
  <c r="AC147" i="452"/>
  <c r="AB148" i="446"/>
  <c r="N148" i="446"/>
  <c r="O148" i="446" s="1"/>
  <c r="L148" i="446"/>
  <c r="M148" i="446" s="1"/>
  <c r="AA149" i="446"/>
  <c r="AC148" i="446"/>
  <c r="AB147" i="447"/>
  <c r="L147" i="447"/>
  <c r="M147" i="447" s="1"/>
  <c r="N147" i="447"/>
  <c r="O147" i="447" s="1"/>
  <c r="AA148" i="447"/>
  <c r="AC147" i="447"/>
  <c r="T145" i="448"/>
  <c r="U144" i="448"/>
  <c r="W144" i="448"/>
  <c r="U143" i="449"/>
  <c r="T144" i="449"/>
  <c r="W143" i="449"/>
  <c r="AB147" i="445"/>
  <c r="L147" i="445"/>
  <c r="M147" i="445" s="1"/>
  <c r="N147" i="445"/>
  <c r="O147" i="445" s="1"/>
  <c r="AA148" i="445"/>
  <c r="AC147" i="445"/>
  <c r="AB147" i="441"/>
  <c r="L147" i="441"/>
  <c r="M147" i="441" s="1"/>
  <c r="N147" i="441"/>
  <c r="O147" i="441" s="1"/>
  <c r="AA148" i="441"/>
  <c r="AC147" i="441"/>
  <c r="N147" i="442"/>
  <c r="O147" i="442" s="1"/>
  <c r="AB147" i="442"/>
  <c r="L147" i="442"/>
  <c r="M147" i="442" s="1"/>
  <c r="AA148" i="442"/>
  <c r="AC147" i="442"/>
  <c r="R9" i="443"/>
  <c r="R8" i="443"/>
  <c r="U144" i="444"/>
  <c r="T145" i="444"/>
  <c r="W144" i="444"/>
  <c r="AA148" i="440"/>
  <c r="N147" i="440"/>
  <c r="O147" i="440" s="1"/>
  <c r="AB147" i="440"/>
  <c r="L147" i="440"/>
  <c r="M147" i="440" s="1"/>
  <c r="AC147" i="440"/>
  <c r="U145" i="439"/>
  <c r="W145" i="439"/>
  <c r="AB147" i="435"/>
  <c r="L147" i="435"/>
  <c r="M147" i="435" s="1"/>
  <c r="N147" i="435"/>
  <c r="O147" i="435" s="1"/>
  <c r="AA148" i="435"/>
  <c r="AC147" i="435"/>
  <c r="N146" i="436"/>
  <c r="O146" i="436" s="1"/>
  <c r="AA147" i="436"/>
  <c r="L146" i="436"/>
  <c r="M146" i="436" s="1"/>
  <c r="AB146" i="436"/>
  <c r="AC146" i="436"/>
  <c r="T145" i="438"/>
  <c r="U144" i="438"/>
  <c r="W144" i="438"/>
  <c r="AB147" i="437"/>
  <c r="L147" i="437"/>
  <c r="M147" i="437" s="1"/>
  <c r="N147" i="437"/>
  <c r="O147" i="437" s="1"/>
  <c r="AA148" i="437"/>
  <c r="AC147" i="437"/>
  <c r="AB146" i="431"/>
  <c r="N146" i="431"/>
  <c r="O146" i="431" s="1"/>
  <c r="L146" i="431"/>
  <c r="M146" i="431" s="1"/>
  <c r="AA147" i="431"/>
  <c r="AC146" i="431"/>
  <c r="T145" i="433"/>
  <c r="U144" i="433"/>
  <c r="W144" i="433"/>
  <c r="AB146" i="432"/>
  <c r="N146" i="432"/>
  <c r="O146" i="432" s="1"/>
  <c r="L146" i="432"/>
  <c r="M146" i="432" s="1"/>
  <c r="AA147" i="432"/>
  <c r="AC146" i="432"/>
  <c r="AB146" i="430"/>
  <c r="L146" i="430"/>
  <c r="M146" i="430" s="1"/>
  <c r="N146" i="430"/>
  <c r="O146" i="430" s="1"/>
  <c r="AA147" i="430"/>
  <c r="AC146" i="430"/>
  <c r="N144" i="298"/>
  <c r="O144" i="298" s="1"/>
  <c r="L144" i="298"/>
  <c r="M144" i="298" s="1"/>
  <c r="AA145" i="298"/>
  <c r="AB144" i="298"/>
  <c r="AC144" i="298"/>
  <c r="AA145" i="297"/>
  <c r="AB144" i="297"/>
  <c r="AC144" i="297"/>
  <c r="N144" i="297"/>
  <c r="O144" i="297" s="1"/>
  <c r="L144" i="297"/>
  <c r="M144" i="297" s="1"/>
  <c r="T142" i="59"/>
  <c r="U141" i="59"/>
  <c r="W141" i="59"/>
  <c r="AB139" i="3"/>
  <c r="L139" i="3"/>
  <c r="M139" i="3" s="1"/>
  <c r="AA140" i="3"/>
  <c r="N139" i="3"/>
  <c r="O139" i="3" s="1"/>
  <c r="AC139" i="3"/>
  <c r="X18" i="469"/>
  <c r="AD22" i="437"/>
  <c r="AD22" i="452"/>
  <c r="X17" i="448"/>
  <c r="X17" i="433"/>
  <c r="X18" i="464"/>
  <c r="AD22" i="445"/>
  <c r="AD30" i="3"/>
  <c r="AD22" i="466"/>
  <c r="AD23" i="436"/>
  <c r="AD23" i="455"/>
  <c r="AD21" i="446"/>
  <c r="AD23" i="430"/>
  <c r="AD22" i="457"/>
  <c r="AD22" i="441"/>
  <c r="AD25" i="297"/>
  <c r="AD22" i="450"/>
  <c r="AD22" i="442"/>
  <c r="AD23" i="461"/>
  <c r="X17" i="453"/>
  <c r="X20" i="59"/>
  <c r="AD21" i="465"/>
  <c r="AD23" i="467"/>
  <c r="AD22" i="451"/>
  <c r="X17" i="463"/>
  <c r="X17" i="458"/>
  <c r="X16" i="468"/>
  <c r="AD23" i="462"/>
  <c r="AD22" i="447"/>
  <c r="AD25" i="298"/>
  <c r="AD23" i="456"/>
  <c r="AD22" i="435"/>
  <c r="AD23" i="432"/>
  <c r="X18" i="454"/>
  <c r="X17" i="438"/>
  <c r="AD21" i="460"/>
  <c r="X18" i="449"/>
  <c r="AD22" i="440"/>
  <c r="X16" i="439"/>
  <c r="AD23" i="431"/>
  <c r="X17" i="444"/>
  <c r="AA148" i="467" l="1"/>
  <c r="N147" i="467"/>
  <c r="O147" i="467" s="1"/>
  <c r="AC147" i="467"/>
  <c r="AB147" i="467"/>
  <c r="L147" i="467"/>
  <c r="M147" i="467" s="1"/>
  <c r="U145" i="463"/>
  <c r="W145" i="463"/>
  <c r="N148" i="450"/>
  <c r="O148" i="450" s="1"/>
  <c r="AB148" i="450"/>
  <c r="L148" i="450"/>
  <c r="M148" i="450" s="1"/>
  <c r="AA149" i="450"/>
  <c r="AC148" i="450"/>
  <c r="N147" i="462"/>
  <c r="O147" i="462" s="1"/>
  <c r="AB147" i="462"/>
  <c r="L147" i="462"/>
  <c r="M147" i="462" s="1"/>
  <c r="AA148" i="462"/>
  <c r="AC147" i="462"/>
  <c r="N149" i="460"/>
  <c r="O149" i="460" s="1"/>
  <c r="O13" i="460" s="1"/>
  <c r="AB149" i="460"/>
  <c r="L149" i="460"/>
  <c r="M149" i="460" s="1"/>
  <c r="M13" i="460" s="1"/>
  <c r="AC149" i="460"/>
  <c r="U144" i="464"/>
  <c r="T145" i="464"/>
  <c r="W144" i="464"/>
  <c r="N148" i="452"/>
  <c r="O148" i="452" s="1"/>
  <c r="AB148" i="452"/>
  <c r="L148" i="452"/>
  <c r="M148" i="452" s="1"/>
  <c r="AA149" i="452"/>
  <c r="AC148" i="452"/>
  <c r="U145" i="458"/>
  <c r="W145" i="458"/>
  <c r="N147" i="455"/>
  <c r="O147" i="455" s="1"/>
  <c r="AB147" i="455"/>
  <c r="L147" i="455"/>
  <c r="M147" i="455" s="1"/>
  <c r="AA148" i="455"/>
  <c r="AC147" i="455"/>
  <c r="U144" i="469"/>
  <c r="T145" i="469"/>
  <c r="W144" i="469"/>
  <c r="R9" i="468"/>
  <c r="R8" i="468"/>
  <c r="L147" i="461"/>
  <c r="M147" i="461" s="1"/>
  <c r="AB147" i="461"/>
  <c r="N147" i="461"/>
  <c r="O147" i="461" s="1"/>
  <c r="AA148" i="461"/>
  <c r="AC147" i="461"/>
  <c r="U144" i="454"/>
  <c r="T145" i="454"/>
  <c r="W144" i="454"/>
  <c r="AB147" i="456"/>
  <c r="L147" i="456"/>
  <c r="M147" i="456" s="1"/>
  <c r="N147" i="456"/>
  <c r="O147" i="456" s="1"/>
  <c r="AA148" i="456"/>
  <c r="AC147" i="456"/>
  <c r="L149" i="465"/>
  <c r="M149" i="465" s="1"/>
  <c r="M13" i="465" s="1"/>
  <c r="N149" i="465"/>
  <c r="O149" i="465" s="1"/>
  <c r="O13" i="465" s="1"/>
  <c r="AB149" i="465"/>
  <c r="AC149" i="465"/>
  <c r="N148" i="457"/>
  <c r="O148" i="457" s="1"/>
  <c r="AB148" i="457"/>
  <c r="L148" i="457"/>
  <c r="M148" i="457" s="1"/>
  <c r="AA149" i="457"/>
  <c r="AC148" i="457"/>
  <c r="U145" i="453"/>
  <c r="W145" i="453"/>
  <c r="AB148" i="451"/>
  <c r="L148" i="451"/>
  <c r="M148" i="451" s="1"/>
  <c r="N148" i="451"/>
  <c r="O148" i="451" s="1"/>
  <c r="AA149" i="451"/>
  <c r="AC148" i="451"/>
  <c r="N148" i="466"/>
  <c r="O148" i="466" s="1"/>
  <c r="L148" i="466"/>
  <c r="M148" i="466" s="1"/>
  <c r="AB148" i="466"/>
  <c r="AA149" i="466"/>
  <c r="AC148" i="466"/>
  <c r="AB148" i="445"/>
  <c r="L148" i="445"/>
  <c r="M148" i="445" s="1"/>
  <c r="N148" i="445"/>
  <c r="O148" i="445" s="1"/>
  <c r="AA149" i="445"/>
  <c r="AC148" i="445"/>
  <c r="AB149" i="446"/>
  <c r="N149" i="446"/>
  <c r="O149" i="446" s="1"/>
  <c r="O13" i="446" s="1"/>
  <c r="L149" i="446"/>
  <c r="M149" i="446" s="1"/>
  <c r="M13" i="446" s="1"/>
  <c r="AC149" i="446"/>
  <c r="T145" i="449"/>
  <c r="U144" i="449"/>
  <c r="W144" i="449"/>
  <c r="U145" i="448"/>
  <c r="W145" i="448"/>
  <c r="AB148" i="447"/>
  <c r="L148" i="447"/>
  <c r="M148" i="447" s="1"/>
  <c r="N148" i="447"/>
  <c r="O148" i="447" s="1"/>
  <c r="AA149" i="447"/>
  <c r="AC148" i="447"/>
  <c r="AB148" i="441"/>
  <c r="L148" i="441"/>
  <c r="M148" i="441" s="1"/>
  <c r="N148" i="441"/>
  <c r="O148" i="441" s="1"/>
  <c r="AA149" i="441"/>
  <c r="AC148" i="441"/>
  <c r="AA149" i="440"/>
  <c r="N148" i="440"/>
  <c r="O148" i="440" s="1"/>
  <c r="AB148" i="440"/>
  <c r="L148" i="440"/>
  <c r="M148" i="440" s="1"/>
  <c r="AC148" i="440"/>
  <c r="U145" i="444"/>
  <c r="W145" i="444"/>
  <c r="N148" i="442"/>
  <c r="O148" i="442" s="1"/>
  <c r="AB148" i="442"/>
  <c r="L148" i="442"/>
  <c r="M148" i="442" s="1"/>
  <c r="AA149" i="442"/>
  <c r="AC148" i="442"/>
  <c r="R8" i="439"/>
  <c r="R9" i="439"/>
  <c r="U145" i="438"/>
  <c r="W145" i="438"/>
  <c r="N147" i="436"/>
  <c r="O147" i="436" s="1"/>
  <c r="AB147" i="436"/>
  <c r="L147" i="436"/>
  <c r="M147" i="436" s="1"/>
  <c r="AA148" i="436"/>
  <c r="AC147" i="436"/>
  <c r="AB148" i="435"/>
  <c r="L148" i="435"/>
  <c r="M148" i="435" s="1"/>
  <c r="N148" i="435"/>
  <c r="O148" i="435" s="1"/>
  <c r="AA149" i="435"/>
  <c r="AC148" i="435"/>
  <c r="AB148" i="437"/>
  <c r="L148" i="437"/>
  <c r="M148" i="437" s="1"/>
  <c r="N148" i="437"/>
  <c r="O148" i="437" s="1"/>
  <c r="AA149" i="437"/>
  <c r="AC148" i="437"/>
  <c r="N147" i="432"/>
  <c r="O147" i="432" s="1"/>
  <c r="L147" i="432"/>
  <c r="M147" i="432" s="1"/>
  <c r="AB147" i="432"/>
  <c r="AA148" i="432"/>
  <c r="AC147" i="432"/>
  <c r="AB147" i="431"/>
  <c r="N147" i="431"/>
  <c r="O147" i="431" s="1"/>
  <c r="L147" i="431"/>
  <c r="M147" i="431" s="1"/>
  <c r="AA148" i="431"/>
  <c r="AC147" i="431"/>
  <c r="U145" i="433"/>
  <c r="W145" i="433"/>
  <c r="N147" i="430"/>
  <c r="O147" i="430" s="1"/>
  <c r="AB147" i="430"/>
  <c r="L147" i="430"/>
  <c r="M147" i="430" s="1"/>
  <c r="AA148" i="430"/>
  <c r="AC147" i="430"/>
  <c r="N145" i="298"/>
  <c r="O145" i="298" s="1"/>
  <c r="AA146" i="298"/>
  <c r="L145" i="298"/>
  <c r="M145" i="298" s="1"/>
  <c r="AB145" i="298"/>
  <c r="AC145" i="298"/>
  <c r="AA146" i="297"/>
  <c r="AB145" i="297"/>
  <c r="AC145" i="297"/>
  <c r="N145" i="297"/>
  <c r="O145" i="297" s="1"/>
  <c r="L145" i="297"/>
  <c r="M145" i="297" s="1"/>
  <c r="T143" i="59"/>
  <c r="U142" i="59"/>
  <c r="W142" i="59"/>
  <c r="N140" i="3"/>
  <c r="O140" i="3" s="1"/>
  <c r="AC140" i="3"/>
  <c r="AB140" i="3"/>
  <c r="L140" i="3"/>
  <c r="M140" i="3" s="1"/>
  <c r="AA141" i="3"/>
  <c r="AD21" i="452"/>
  <c r="AD22" i="432"/>
  <c r="AD22" i="467"/>
  <c r="X17" i="454"/>
  <c r="AD22" i="430"/>
  <c r="AD21" i="445"/>
  <c r="X17" i="449"/>
  <c r="X17" i="464"/>
  <c r="AD20" i="446"/>
  <c r="X19" i="59"/>
  <c r="AD22" i="455"/>
  <c r="AD21" i="447"/>
  <c r="E16" i="4"/>
  <c r="X16" i="448"/>
  <c r="X16" i="458"/>
  <c r="AD21" i="440"/>
  <c r="AD22" i="456"/>
  <c r="AD21" i="457"/>
  <c r="AD29" i="3"/>
  <c r="X16" i="438"/>
  <c r="X16" i="453"/>
  <c r="X16" i="444"/>
  <c r="AD22" i="431"/>
  <c r="AD20" i="465"/>
  <c r="AD21" i="441"/>
  <c r="AD24" i="298"/>
  <c r="AD21" i="451"/>
  <c r="AD21" i="442"/>
  <c r="AD21" i="450"/>
  <c r="AD21" i="435"/>
  <c r="AD22" i="462"/>
  <c r="AD22" i="436"/>
  <c r="AD20" i="460"/>
  <c r="AD21" i="437"/>
  <c r="AD21" i="466"/>
  <c r="X17" i="469"/>
  <c r="X16" i="463"/>
  <c r="X16" i="433"/>
  <c r="AD22" i="461"/>
  <c r="AD24" i="297"/>
  <c r="N148" i="467" l="1"/>
  <c r="O148" i="467" s="1"/>
  <c r="AC148" i="467"/>
  <c r="AB148" i="467"/>
  <c r="L148" i="467"/>
  <c r="M148" i="467" s="1"/>
  <c r="AA149" i="467"/>
  <c r="R9" i="463"/>
  <c r="R8" i="463"/>
  <c r="AB149" i="451"/>
  <c r="L149" i="451"/>
  <c r="M149" i="451" s="1"/>
  <c r="M13" i="451" s="1"/>
  <c r="N149" i="451"/>
  <c r="O149" i="451" s="1"/>
  <c r="O13" i="451" s="1"/>
  <c r="AC149" i="451"/>
  <c r="R9" i="453"/>
  <c r="R8" i="453"/>
  <c r="AB148" i="456"/>
  <c r="L148" i="456"/>
  <c r="M148" i="456" s="1"/>
  <c r="N148" i="456"/>
  <c r="O148" i="456" s="1"/>
  <c r="AA149" i="456"/>
  <c r="AC148" i="456"/>
  <c r="AB148" i="461"/>
  <c r="N148" i="461"/>
  <c r="O148" i="461" s="1"/>
  <c r="L148" i="461"/>
  <c r="M148" i="461" s="1"/>
  <c r="AA149" i="461"/>
  <c r="AC148" i="461"/>
  <c r="R5" i="460"/>
  <c r="R4" i="460"/>
  <c r="N148" i="455"/>
  <c r="O148" i="455" s="1"/>
  <c r="AB148" i="455"/>
  <c r="L148" i="455"/>
  <c r="M148" i="455" s="1"/>
  <c r="AA149" i="455"/>
  <c r="AC148" i="455"/>
  <c r="R9" i="458"/>
  <c r="R8" i="458"/>
  <c r="U145" i="464"/>
  <c r="W145" i="464"/>
  <c r="N149" i="450"/>
  <c r="O149" i="450" s="1"/>
  <c r="O13" i="450" s="1"/>
  <c r="AB149" i="450"/>
  <c r="L149" i="450"/>
  <c r="M149" i="450" s="1"/>
  <c r="M13" i="450" s="1"/>
  <c r="AC149" i="450"/>
  <c r="AB149" i="466"/>
  <c r="L149" i="466"/>
  <c r="M149" i="466" s="1"/>
  <c r="M13" i="466" s="1"/>
  <c r="N149" i="466"/>
  <c r="O149" i="466" s="1"/>
  <c r="O13" i="466" s="1"/>
  <c r="AC149" i="466"/>
  <c r="L149" i="457"/>
  <c r="M149" i="457" s="1"/>
  <c r="M13" i="457" s="1"/>
  <c r="AB149" i="457"/>
  <c r="N149" i="457"/>
  <c r="O149" i="457" s="1"/>
  <c r="O13" i="457" s="1"/>
  <c r="AC149" i="457"/>
  <c r="R4" i="465"/>
  <c r="R5" i="465"/>
  <c r="U145" i="469"/>
  <c r="W145" i="469"/>
  <c r="U145" i="454"/>
  <c r="W145" i="454"/>
  <c r="N149" i="452"/>
  <c r="O149" i="452" s="1"/>
  <c r="O13" i="452" s="1"/>
  <c r="AB149" i="452"/>
  <c r="L149" i="452"/>
  <c r="M149" i="452" s="1"/>
  <c r="M13" i="452" s="1"/>
  <c r="AC149" i="452"/>
  <c r="N148" i="462"/>
  <c r="O148" i="462" s="1"/>
  <c r="AB148" i="462"/>
  <c r="L148" i="462"/>
  <c r="M148" i="462" s="1"/>
  <c r="AA149" i="462"/>
  <c r="AC148" i="462"/>
  <c r="R8" i="448"/>
  <c r="R9" i="448"/>
  <c r="U145" i="449"/>
  <c r="W145" i="449"/>
  <c r="AB149" i="445"/>
  <c r="L149" i="445"/>
  <c r="M149" i="445" s="1"/>
  <c r="M13" i="445" s="1"/>
  <c r="N149" i="445"/>
  <c r="O149" i="445" s="1"/>
  <c r="O13" i="445" s="1"/>
  <c r="AC149" i="445"/>
  <c r="AB149" i="447"/>
  <c r="L149" i="447"/>
  <c r="M149" i="447" s="1"/>
  <c r="M13" i="447" s="1"/>
  <c r="N149" i="447"/>
  <c r="O149" i="447" s="1"/>
  <c r="O13" i="447" s="1"/>
  <c r="AC149" i="447"/>
  <c r="R4" i="446"/>
  <c r="R5" i="446"/>
  <c r="N149" i="442"/>
  <c r="O149" i="442" s="1"/>
  <c r="O13" i="442" s="1"/>
  <c r="AB149" i="442"/>
  <c r="L149" i="442"/>
  <c r="M149" i="442" s="1"/>
  <c r="M13" i="442" s="1"/>
  <c r="AC149" i="442"/>
  <c r="R8" i="444"/>
  <c r="R9" i="444"/>
  <c r="N149" i="441"/>
  <c r="O149" i="441" s="1"/>
  <c r="O13" i="441" s="1"/>
  <c r="L149" i="441"/>
  <c r="M149" i="441" s="1"/>
  <c r="M13" i="441" s="1"/>
  <c r="AB149" i="441"/>
  <c r="AC149" i="441"/>
  <c r="N149" i="440"/>
  <c r="O149" i="440" s="1"/>
  <c r="O13" i="440" s="1"/>
  <c r="AB149" i="440"/>
  <c r="L149" i="440"/>
  <c r="M149" i="440" s="1"/>
  <c r="M13" i="440" s="1"/>
  <c r="AC149" i="440"/>
  <c r="AB149" i="437"/>
  <c r="L149" i="437"/>
  <c r="M149" i="437" s="1"/>
  <c r="M13" i="437" s="1"/>
  <c r="N149" i="437"/>
  <c r="O149" i="437" s="1"/>
  <c r="O13" i="437" s="1"/>
  <c r="AC149" i="437"/>
  <c r="AB149" i="435"/>
  <c r="L149" i="435"/>
  <c r="M149" i="435" s="1"/>
  <c r="M13" i="435" s="1"/>
  <c r="N149" i="435"/>
  <c r="O149" i="435" s="1"/>
  <c r="O13" i="435" s="1"/>
  <c r="AC149" i="435"/>
  <c r="N148" i="436"/>
  <c r="O148" i="436" s="1"/>
  <c r="AA149" i="436"/>
  <c r="L148" i="436"/>
  <c r="M148" i="436" s="1"/>
  <c r="AB148" i="436"/>
  <c r="AC148" i="436"/>
  <c r="R9" i="438"/>
  <c r="R8" i="438"/>
  <c r="L148" i="430"/>
  <c r="M148" i="430" s="1"/>
  <c r="AB148" i="430"/>
  <c r="N148" i="430"/>
  <c r="O148" i="430" s="1"/>
  <c r="AA149" i="430"/>
  <c r="AC148" i="430"/>
  <c r="R8" i="433"/>
  <c r="R9" i="433"/>
  <c r="L148" i="432"/>
  <c r="M148" i="432" s="1"/>
  <c r="N148" i="432"/>
  <c r="O148" i="432" s="1"/>
  <c r="AB148" i="432"/>
  <c r="AA149" i="432"/>
  <c r="AC148" i="432"/>
  <c r="AB148" i="431"/>
  <c r="N148" i="431"/>
  <c r="O148" i="431" s="1"/>
  <c r="L148" i="431"/>
  <c r="M148" i="431" s="1"/>
  <c r="AA149" i="431"/>
  <c r="AC148" i="431"/>
  <c r="N146" i="298"/>
  <c r="O146" i="298" s="1"/>
  <c r="AA147" i="298"/>
  <c r="AB146" i="298"/>
  <c r="AC146" i="298"/>
  <c r="L146" i="298"/>
  <c r="M146" i="298" s="1"/>
  <c r="AA147" i="297"/>
  <c r="AB146" i="297"/>
  <c r="AC146" i="297"/>
  <c r="N146" i="297"/>
  <c r="O146" i="297" s="1"/>
  <c r="L146" i="297"/>
  <c r="M146" i="297" s="1"/>
  <c r="T144" i="59"/>
  <c r="U143" i="59"/>
  <c r="W143" i="59"/>
  <c r="N141" i="3"/>
  <c r="O141" i="3" s="1"/>
  <c r="AC141" i="3"/>
  <c r="AB141" i="3"/>
  <c r="L141" i="3"/>
  <c r="M141" i="3" s="1"/>
  <c r="AA142" i="3"/>
  <c r="AD20" i="450"/>
  <c r="AD20" i="440"/>
  <c r="AD20" i="466"/>
  <c r="AD21" i="430"/>
  <c r="AD20" i="452"/>
  <c r="AD20" i="441"/>
  <c r="E12" i="4"/>
  <c r="X16" i="449"/>
  <c r="AD20" i="451"/>
  <c r="AD20" i="435"/>
  <c r="X16" i="454"/>
  <c r="AD23" i="297"/>
  <c r="J11" i="4"/>
  <c r="E11" i="4"/>
  <c r="AD21" i="432"/>
  <c r="AD20" i="437"/>
  <c r="X18" i="59"/>
  <c r="AD21" i="462"/>
  <c r="AD20" i="442"/>
  <c r="AD21" i="436"/>
  <c r="E10" i="4"/>
  <c r="E15" i="4"/>
  <c r="AD20" i="445"/>
  <c r="AD20" i="447"/>
  <c r="AD21" i="455"/>
  <c r="AD23" i="298"/>
  <c r="X16" i="469"/>
  <c r="AD21" i="456"/>
  <c r="E14" i="4"/>
  <c r="AD21" i="461"/>
  <c r="AD28" i="3"/>
  <c r="AD21" i="467"/>
  <c r="X16" i="464"/>
  <c r="AD21" i="431"/>
  <c r="E9" i="4"/>
  <c r="AD20" i="457"/>
  <c r="AC149" i="467" l="1"/>
  <c r="N149" i="467"/>
  <c r="O149" i="467" s="1"/>
  <c r="O13" i="467" s="1"/>
  <c r="AB149" i="467"/>
  <c r="L149" i="467"/>
  <c r="M149" i="467" s="1"/>
  <c r="M13" i="467" s="1"/>
  <c r="N149" i="455"/>
  <c r="O149" i="455" s="1"/>
  <c r="O13" i="455" s="1"/>
  <c r="AB149" i="455"/>
  <c r="L149" i="455"/>
  <c r="M149" i="455" s="1"/>
  <c r="M13" i="455" s="1"/>
  <c r="AC149" i="455"/>
  <c r="R4" i="451"/>
  <c r="R5" i="451"/>
  <c r="AB149" i="456"/>
  <c r="L149" i="456"/>
  <c r="M149" i="456" s="1"/>
  <c r="M13" i="456" s="1"/>
  <c r="N149" i="456"/>
  <c r="O149" i="456" s="1"/>
  <c r="O13" i="456" s="1"/>
  <c r="AC149" i="456"/>
  <c r="N149" i="462"/>
  <c r="O149" i="462" s="1"/>
  <c r="O13" i="462" s="1"/>
  <c r="AB149" i="462"/>
  <c r="L149" i="462"/>
  <c r="M149" i="462" s="1"/>
  <c r="M13" i="462" s="1"/>
  <c r="AC149" i="462"/>
  <c r="R5" i="452"/>
  <c r="R4" i="452"/>
  <c r="R9" i="454"/>
  <c r="R8" i="454"/>
  <c r="AB149" i="461"/>
  <c r="L149" i="461"/>
  <c r="M149" i="461" s="1"/>
  <c r="M13" i="461" s="1"/>
  <c r="N149" i="461"/>
  <c r="O149" i="461" s="1"/>
  <c r="O13" i="461" s="1"/>
  <c r="AC149" i="461"/>
  <c r="R8" i="469"/>
  <c r="R9" i="469"/>
  <c r="R5" i="457"/>
  <c r="R4" i="457"/>
  <c r="R5" i="466"/>
  <c r="R4" i="466"/>
  <c r="R4" i="450"/>
  <c r="R5" i="450"/>
  <c r="R9" i="464"/>
  <c r="R8" i="464"/>
  <c r="R4" i="447"/>
  <c r="R5" i="447"/>
  <c r="R4" i="445"/>
  <c r="R5" i="445"/>
  <c r="R9" i="449"/>
  <c r="R8" i="449"/>
  <c r="R5" i="442"/>
  <c r="R4" i="442"/>
  <c r="R5" i="440"/>
  <c r="R4" i="440"/>
  <c r="R5" i="441"/>
  <c r="R4" i="441"/>
  <c r="R4" i="435"/>
  <c r="R5" i="435"/>
  <c r="R4" i="437"/>
  <c r="R5" i="437"/>
  <c r="N149" i="436"/>
  <c r="O149" i="436" s="1"/>
  <c r="O13" i="436" s="1"/>
  <c r="AB149" i="436"/>
  <c r="L149" i="436"/>
  <c r="M149" i="436" s="1"/>
  <c r="M13" i="436" s="1"/>
  <c r="AC149" i="436"/>
  <c r="AB149" i="431"/>
  <c r="N149" i="431"/>
  <c r="O149" i="431" s="1"/>
  <c r="O13" i="431" s="1"/>
  <c r="L149" i="431"/>
  <c r="M149" i="431" s="1"/>
  <c r="M13" i="431" s="1"/>
  <c r="AC149" i="431"/>
  <c r="N149" i="430"/>
  <c r="O149" i="430" s="1"/>
  <c r="O13" i="430" s="1"/>
  <c r="AB149" i="430"/>
  <c r="L149" i="430"/>
  <c r="M149" i="430" s="1"/>
  <c r="M13" i="430" s="1"/>
  <c r="AC149" i="430"/>
  <c r="AB149" i="432"/>
  <c r="L149" i="432"/>
  <c r="M149" i="432" s="1"/>
  <c r="M13" i="432" s="1"/>
  <c r="N149" i="432"/>
  <c r="O149" i="432" s="1"/>
  <c r="O13" i="432" s="1"/>
  <c r="AC149" i="432"/>
  <c r="N147" i="298"/>
  <c r="O147" i="298" s="1"/>
  <c r="AA148" i="298"/>
  <c r="L147" i="298"/>
  <c r="M147" i="298" s="1"/>
  <c r="AB147" i="298"/>
  <c r="AC147" i="298"/>
  <c r="AA148" i="297"/>
  <c r="AB147" i="297"/>
  <c r="N147" i="297"/>
  <c r="O147" i="297" s="1"/>
  <c r="AC147" i="297"/>
  <c r="L147" i="297"/>
  <c r="M147" i="297" s="1"/>
  <c r="U144" i="59"/>
  <c r="T145" i="59"/>
  <c r="W144" i="59"/>
  <c r="AA143" i="3"/>
  <c r="N142" i="3"/>
  <c r="O142" i="3" s="1"/>
  <c r="AC142" i="3"/>
  <c r="AB142" i="3"/>
  <c r="L142" i="3"/>
  <c r="M142" i="3" s="1"/>
  <c r="AD20" i="431"/>
  <c r="X17" i="59"/>
  <c r="AD22" i="297"/>
  <c r="AD20" i="436"/>
  <c r="J12" i="4"/>
  <c r="AD20" i="467"/>
  <c r="AD20" i="462"/>
  <c r="E13" i="4"/>
  <c r="J13" i="4"/>
  <c r="AD22" i="298"/>
  <c r="AD27" i="3"/>
  <c r="AD20" i="432"/>
  <c r="AD20" i="461"/>
  <c r="J14" i="4"/>
  <c r="AD20" i="430"/>
  <c r="AD20" i="456"/>
  <c r="J15" i="4"/>
  <c r="J10" i="4"/>
  <c r="AD20" i="455"/>
  <c r="J16" i="4"/>
  <c r="R5" i="467" l="1"/>
  <c r="R4" i="467"/>
  <c r="R4" i="455"/>
  <c r="R5" i="455"/>
  <c r="R4" i="461"/>
  <c r="R5" i="461"/>
  <c r="R5" i="462"/>
  <c r="R4" i="462"/>
  <c r="R4" i="456"/>
  <c r="R5" i="456"/>
  <c r="R4" i="436"/>
  <c r="R5" i="436"/>
  <c r="R5" i="432"/>
  <c r="R4" i="432"/>
  <c r="R5" i="430"/>
  <c r="R4" i="430"/>
  <c r="R5" i="431"/>
  <c r="R4" i="431"/>
  <c r="N148" i="298"/>
  <c r="O148" i="298" s="1"/>
  <c r="AB148" i="298"/>
  <c r="AC148" i="298"/>
  <c r="L148" i="298"/>
  <c r="M148" i="298" s="1"/>
  <c r="AA149" i="298"/>
  <c r="AA149" i="297"/>
  <c r="AB148" i="297"/>
  <c r="N148" i="297"/>
  <c r="O148" i="297" s="1"/>
  <c r="AC148" i="297"/>
  <c r="L148" i="297"/>
  <c r="M148" i="297" s="1"/>
  <c r="U145" i="59"/>
  <c r="W145" i="59"/>
  <c r="N143" i="3"/>
  <c r="O143" i="3" s="1"/>
  <c r="AC143" i="3"/>
  <c r="AB143" i="3"/>
  <c r="L143" i="3"/>
  <c r="M143" i="3" s="1"/>
  <c r="AA144" i="3"/>
  <c r="AD21" i="297"/>
  <c r="AD26" i="3"/>
  <c r="AD21" i="298"/>
  <c r="X16" i="59"/>
  <c r="N149" i="298" l="1"/>
  <c r="O149" i="298" s="1"/>
  <c r="O13" i="298" s="1"/>
  <c r="AC149" i="298"/>
  <c r="AB149" i="298"/>
  <c r="L149" i="298"/>
  <c r="M149" i="298" s="1"/>
  <c r="M13" i="298" s="1"/>
  <c r="AC149" i="297"/>
  <c r="R4" i="297" s="1"/>
  <c r="AB149" i="297"/>
  <c r="L149" i="297"/>
  <c r="M149" i="297" s="1"/>
  <c r="M13" i="297" s="1"/>
  <c r="N149" i="297"/>
  <c r="O149" i="297" s="1"/>
  <c r="O13" i="297" s="1"/>
  <c r="R8" i="59"/>
  <c r="R9" i="59"/>
  <c r="AA145" i="3"/>
  <c r="N144" i="3"/>
  <c r="O144" i="3" s="1"/>
  <c r="AC144" i="3"/>
  <c r="AB144" i="3"/>
  <c r="L144" i="3"/>
  <c r="M144" i="3" s="1"/>
  <c r="J8" i="4"/>
  <c r="AD20" i="298"/>
  <c r="AD20" i="297"/>
  <c r="AD25" i="3"/>
  <c r="E8" i="4"/>
  <c r="R5" i="297" l="1"/>
  <c r="R4" i="298"/>
  <c r="R5" i="298"/>
  <c r="J17" i="4"/>
  <c r="AA146" i="3"/>
  <c r="N145" i="3"/>
  <c r="O145" i="3" s="1"/>
  <c r="AB145" i="3"/>
  <c r="L145" i="3"/>
  <c r="M145" i="3" s="1"/>
  <c r="AC145" i="3"/>
  <c r="AD24" i="3"/>
  <c r="R4" i="59" l="1"/>
  <c r="R5" i="59"/>
  <c r="AA147" i="3"/>
  <c r="L146" i="3"/>
  <c r="M146" i="3" s="1"/>
  <c r="N146" i="3"/>
  <c r="O146" i="3" s="1"/>
  <c r="AC146" i="3"/>
  <c r="AB146" i="3"/>
  <c r="AD23" i="3"/>
  <c r="N147" i="3" l="1"/>
  <c r="O147" i="3" s="1"/>
  <c r="AC147" i="3"/>
  <c r="AB147" i="3"/>
  <c r="L147" i="3"/>
  <c r="M147" i="3" s="1"/>
  <c r="AA148" i="3"/>
  <c r="AD22" i="3"/>
  <c r="AA149" i="3" l="1"/>
  <c r="N148" i="3"/>
  <c r="O148" i="3" s="1"/>
  <c r="AC148" i="3"/>
  <c r="AB148" i="3"/>
  <c r="L148" i="3"/>
  <c r="M148" i="3" s="1"/>
  <c r="AD21" i="3"/>
  <c r="N149" i="3" l="1"/>
  <c r="O149" i="3" s="1"/>
  <c r="O13" i="3" s="1"/>
  <c r="AB149" i="3"/>
  <c r="L149" i="3"/>
  <c r="M149" i="3" s="1"/>
  <c r="M13" i="3" s="1"/>
  <c r="AC149" i="3"/>
  <c r="R9" i="3"/>
  <c r="R8" i="3"/>
  <c r="AD20" i="3"/>
  <c r="E17" i="4" l="1"/>
  <c r="R4" i="3"/>
  <c r="R5" i="3"/>
</calcChain>
</file>

<file path=xl/sharedStrings.xml><?xml version="1.0" encoding="utf-8"?>
<sst xmlns="http://schemas.openxmlformats.org/spreadsheetml/2006/main" count="4057" uniqueCount="193">
  <si>
    <t>O_X_M</t>
  </si>
  <si>
    <t>A_Y_cw</t>
  </si>
  <si>
    <t>A_X_cw</t>
  </si>
  <si>
    <t>Max A.E. Kalibrierfahrt</t>
  </si>
  <si>
    <t>O_Y_M</t>
  </si>
  <si>
    <t>f_Y_cw</t>
  </si>
  <si>
    <t>f_X_cw</t>
  </si>
  <si>
    <t>positiv AE</t>
  </si>
  <si>
    <t>ϕ_Y_cw</t>
  </si>
  <si>
    <t>ϕ_X_cw</t>
  </si>
  <si>
    <t>negativ AE</t>
  </si>
  <si>
    <t>A_X_M</t>
  </si>
  <si>
    <t>O_Y_cw</t>
  </si>
  <si>
    <t>O_X_cw</t>
  </si>
  <si>
    <t>A_Y_M</t>
  </si>
  <si>
    <t>SSD</t>
  </si>
  <si>
    <t>Max A.E. Funktionsfahrt</t>
  </si>
  <si>
    <t>ϕ_X_M</t>
  </si>
  <si>
    <t>A_Y_ccw</t>
  </si>
  <si>
    <t>A_X_ccw</t>
  </si>
  <si>
    <t>ϕ_Y_M</t>
  </si>
  <si>
    <t>f_Y_ccw</t>
  </si>
  <si>
    <t>f_X_ccw</t>
  </si>
  <si>
    <t>ϕ_M</t>
  </si>
  <si>
    <t>ϕ_Y_ccw</t>
  </si>
  <si>
    <t>ϕ_X_ccw</t>
  </si>
  <si>
    <t>O_Y_ccw</t>
  </si>
  <si>
    <t>O_X_ccw</t>
  </si>
  <si>
    <t>Encoder</t>
  </si>
  <si>
    <t>Differential Output</t>
  </si>
  <si>
    <t>Curve Fitting</t>
  </si>
  <si>
    <t>Offset Compensation</t>
  </si>
  <si>
    <t>Gain Compensation</t>
  </si>
  <si>
    <t>Orthogonality &amp; Angle</t>
  </si>
  <si>
    <t>θ[deg]</t>
  </si>
  <si>
    <t>θ[rad]</t>
  </si>
  <si>
    <t>Y_Sin_Diff</t>
  </si>
  <si>
    <t>X_Cos_Diff</t>
  </si>
  <si>
    <t>Sin_Fit</t>
  </si>
  <si>
    <t>Residual^2</t>
  </si>
  <si>
    <t>Cos_Fit</t>
  </si>
  <si>
    <t>Y1_Sin</t>
  </si>
  <si>
    <t>X1_Cos</t>
  </si>
  <si>
    <t>Y2_Sin</t>
  </si>
  <si>
    <t>X2_Cos</t>
  </si>
  <si>
    <t>Y3_Sin</t>
  </si>
  <si>
    <t>alpha[deg]</t>
  </si>
  <si>
    <t>Angle_Error</t>
  </si>
  <si>
    <t>Hysterese</t>
  </si>
  <si>
    <t>Angle Error &amp; Hysteresis</t>
  </si>
  <si>
    <t>Start</t>
  </si>
  <si>
    <t>Ende</t>
  </si>
  <si>
    <t>θ[bits]</t>
  </si>
  <si>
    <t>Datum</t>
  </si>
  <si>
    <t>Sensor</t>
  </si>
  <si>
    <t>Sensor_ID</t>
  </si>
  <si>
    <t>Abstand</t>
  </si>
  <si>
    <t>4,4 mm</t>
  </si>
  <si>
    <t>delay zw. Microsteps</t>
  </si>
  <si>
    <t>Infineon</t>
  </si>
  <si>
    <t>250 us</t>
  </si>
  <si>
    <t>m=1</t>
  </si>
  <si>
    <t xml:space="preserve"> Option 1: Kalibrierfahrt  </t>
  </si>
  <si>
    <t xml:space="preserve"> Option 2: Hauptprogramm </t>
  </si>
  <si>
    <t xml:space="preserve"> Bitte geben Sie eine Option (Nur die Zahl) ein:</t>
  </si>
  <si>
    <t xml:space="preserve"> Sie haben Option 1 die Kalibrierfahrt gewählt </t>
  </si>
  <si>
    <t xml:space="preserve"> Messung von 0° - 90° [ccw] &amp; von 90° - 0° [cw]</t>
  </si>
  <si>
    <t xml:space="preserve"> Messung von 0° - 360° [cw] &amp; von 360° - 450° [cw]</t>
  </si>
  <si>
    <t xml:space="preserve"> Anschließend...</t>
  </si>
  <si>
    <t xml:space="preserve"> Messung von 450° - 360° [ccw] &amp; von 360° - 0° [ccw]</t>
  </si>
  <si>
    <t>Rohdaten beim Start:</t>
  </si>
  <si>
    <t>SIN_P</t>
  </si>
  <si>
    <t>COS_P</t>
  </si>
  <si>
    <t>SIN_N</t>
  </si>
  <si>
    <t>COS_N</t>
  </si>
  <si>
    <t>Ende der Messung 1 -----------------------------------------------------</t>
  </si>
  <si>
    <t>alter Encoder[0]</t>
  </si>
  <si>
    <t>0°-90° ccw</t>
  </si>
  <si>
    <t>alter Encoder[1]</t>
  </si>
  <si>
    <t>90°-0° cw</t>
  </si>
  <si>
    <t>alter Encoder[2]</t>
  </si>
  <si>
    <t>0°-360° cw</t>
  </si>
  <si>
    <t>alter Encoder[3]</t>
  </si>
  <si>
    <t>360°-450° cw</t>
  </si>
  <si>
    <t>alter Encoder[4]</t>
  </si>
  <si>
    <t>450°-360° ccw</t>
  </si>
  <si>
    <t>alter Encoder[5]</t>
  </si>
  <si>
    <t>360°-0° ccw</t>
  </si>
  <si>
    <t xml:space="preserve"> Sie haben Option 2 das Hauptprogramm gewählt</t>
  </si>
  <si>
    <t xml:space="preserve"> Messung von 0° - 360° [cw] &amp; von 360° - 0° [ccw]</t>
  </si>
  <si>
    <t xml:space="preserve"> Ende der Messung 2 -----------------------------------------------------</t>
  </si>
  <si>
    <t>alter Encoder[6]</t>
  </si>
  <si>
    <t>alter Encoder[7]</t>
  </si>
  <si>
    <t>Wartezeit_delay_keineMessung</t>
  </si>
  <si>
    <t>Wartezeit_delay_Messung</t>
  </si>
  <si>
    <t>WARTEZEIT</t>
  </si>
  <si>
    <t>Tabellenblatt</t>
  </si>
  <si>
    <t>Mittelwert</t>
  </si>
  <si>
    <t>RT</t>
  </si>
  <si>
    <t>ohne Umbau</t>
  </si>
  <si>
    <t>mit Umbau</t>
  </si>
  <si>
    <t>TDK</t>
  </si>
  <si>
    <t>Vergleichsteile</t>
  </si>
  <si>
    <t>RT mit Manget</t>
  </si>
  <si>
    <t>RT ohne Magnet</t>
  </si>
  <si>
    <t>Memmert</t>
  </si>
  <si>
    <t>Heraeus</t>
  </si>
  <si>
    <t>Binder</t>
  </si>
  <si>
    <t xml:space="preserve"> --&gt; geht nicht! Alternative: Memmert und Heraeus 125/150° mit jeweils 15 Teilen (dann hätten wir eine statistisch relevantere Menge)</t>
  </si>
  <si>
    <t>Gesamt</t>
  </si>
  <si>
    <t>1) MSA machen --&gt; was Sie gemacht haben, war nur der erste Schritt; bitte erinnern Sie sich an die MSA Typ2... (RT + HT)</t>
  </si>
  <si>
    <t>2) Vergleichsteile definieren (Zufallverfahren)</t>
  </si>
  <si>
    <t xml:space="preserve">3) Vergleichsteile Kalibrieren </t>
  </si>
  <si>
    <t xml:space="preserve">-&gt; RT Funktionsmessen </t>
  </si>
  <si>
    <t>eingebaut lassen</t>
  </si>
  <si>
    <t xml:space="preserve">-&gt; HT Funktionsmessen </t>
  </si>
  <si>
    <t>mit aus/einbau</t>
  </si>
  <si>
    <t>4) Vergleichsteile mit HTMOL Board bei RT "Magnet Lagern"</t>
  </si>
  <si>
    <t>ohne Strom lagern</t>
  </si>
  <si>
    <t>5) ED (Electrical Distribution) mit 30 Teilen</t>
  </si>
  <si>
    <t>diese Daten werden wir aus der MSA auch bekommen</t>
  </si>
  <si>
    <t>6) zu stressende Sensoren RT + HT Kalibrier-/ Funktionsmessen</t>
  </si>
  <si>
    <t>ja: Kalibrieren / eingebaut / aus-ein-gebaut</t>
  </si>
  <si>
    <t>7) Stresslagern im Ofen</t>
  </si>
  <si>
    <t>Memmert bei 125°C, mit Stromzyklus Ein/Aus</t>
  </si>
  <si>
    <t>Heraeus bei 150°C, mit Stromzyklus Ein/Aus</t>
  </si>
  <si>
    <t>8) Vergleichsteile nochmal messen</t>
  </si>
  <si>
    <t>ja - nach Stress</t>
  </si>
  <si>
    <t>9) Gestresste Teile messen</t>
  </si>
  <si>
    <t>wie 6)</t>
  </si>
  <si>
    <t>Legende</t>
  </si>
  <si>
    <t>INF</t>
  </si>
  <si>
    <t>VT</t>
  </si>
  <si>
    <t>ST</t>
  </si>
  <si>
    <t>oM</t>
  </si>
  <si>
    <t>mM</t>
  </si>
  <si>
    <t>KF</t>
  </si>
  <si>
    <t>FF</t>
  </si>
  <si>
    <t>Kalibrierfahrt</t>
  </si>
  <si>
    <t>Funktionsfahrt</t>
  </si>
  <si>
    <t>Vergleichsteil</t>
  </si>
  <si>
    <t>Stressteil</t>
  </si>
  <si>
    <t>mit Magnet</t>
  </si>
  <si>
    <t>ohne Magnet</t>
  </si>
  <si>
    <t>oU</t>
  </si>
  <si>
    <t>mU</t>
  </si>
  <si>
    <t xml:space="preserve"> Welche Messung möchten Sie durchführen? </t>
  </si>
  <si>
    <t>TDK_FF_ST_oU_01</t>
  </si>
  <si>
    <t>TDK_FF_ST_mU_01</t>
  </si>
  <si>
    <t>TDK_FF_ST_oU_02</t>
  </si>
  <si>
    <t>TDK_FF_ST_oU_03</t>
  </si>
  <si>
    <t>TDK_FF_ST_oU_04</t>
  </si>
  <si>
    <t>TDK_FF_ST_oU_05</t>
  </si>
  <si>
    <t>TDK_FF_ST_oU_06</t>
  </si>
  <si>
    <t>TDK_FF_ST_oU_07</t>
  </si>
  <si>
    <t>TDK_FF_ST_oU_08</t>
  </si>
  <si>
    <t>TDK_FF_ST_oU_09</t>
  </si>
  <si>
    <t>TDK_FF_ST_mU_02</t>
  </si>
  <si>
    <t>TDK_FF_ST_mU_03</t>
  </si>
  <si>
    <t>TDK_FF_ST_mU_04</t>
  </si>
  <si>
    <t>TDK_FF_ST_mU_05</t>
  </si>
  <si>
    <t>TDK_FF_ST_mU_06</t>
  </si>
  <si>
    <t>TDK_FF_ST_mU_07</t>
  </si>
  <si>
    <t>TDK_FF_ST_mU_08</t>
  </si>
  <si>
    <t>TDK_FF_ST_mU_09</t>
  </si>
  <si>
    <t>150°C Stressteile 0h Messung</t>
  </si>
  <si>
    <t>TDK_KF_ST_15_01</t>
  </si>
  <si>
    <t>TDK_KF_ST_15_02</t>
  </si>
  <si>
    <t>TDK_KF_ST_15_03</t>
  </si>
  <si>
    <t>TDK_KF_ST_22_01</t>
  </si>
  <si>
    <t>TDK_KF_ST_22_02</t>
  </si>
  <si>
    <t>TDK_KF_ST_22_03</t>
  </si>
  <si>
    <t>TDK_KF_ST_09_01</t>
  </si>
  <si>
    <t>TDK_KF_ST_09_02</t>
  </si>
  <si>
    <t>TDK_KF_ST_09_03</t>
  </si>
  <si>
    <t>TDK_KF_ST_25_01</t>
  </si>
  <si>
    <t>TDK_KF_ST_25_02</t>
  </si>
  <si>
    <t>TDK_KF_ST_25_03</t>
  </si>
  <si>
    <t>TDK_KF_ST_13_01</t>
  </si>
  <si>
    <t>TDK_KF_ST_13_02</t>
  </si>
  <si>
    <t>TDK_KF_ST_13_03</t>
  </si>
  <si>
    <t>TDK_KF_ST_21_01</t>
  </si>
  <si>
    <t>TDK_KF_ST_21_02</t>
  </si>
  <si>
    <t>TDK_KF_ST_21_03</t>
  </si>
  <si>
    <t>TDK_KF_ST_02_01</t>
  </si>
  <si>
    <t>TDK_KF_ST_02_02</t>
  </si>
  <si>
    <t>TDK_KF_ST_02_03</t>
  </si>
  <si>
    <t>TDK_KF_ST_06_01</t>
  </si>
  <si>
    <t>TDK_KF_ST_06_02</t>
  </si>
  <si>
    <t>TDK_KF_ST_06_03</t>
  </si>
  <si>
    <t>TDK_KF_ST_03_01</t>
  </si>
  <si>
    <t>TDK_KF_ST_03_02</t>
  </si>
  <si>
    <t>TDK_KF_ST_03_03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</si>
</sst>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Arial"/>
      <family val="2"/>
    </font>
    <font>
      <sz val="2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FF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6">
    <xf numFmtId="0" fontId="0" fillId="0" borderId="0" xfId="0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2" borderId="0" xfId="0" applyFill="1" applyBorder="1"/>
    <xf numFmtId="0" fontId="0" fillId="0" borderId="0" xfId="0" applyFill="1"/>
    <xf numFmtId="0" fontId="0" fillId="0" borderId="0" xfId="0" applyFill="1" applyBorder="1"/>
    <xf numFmtId="0" fontId="0" fillId="0" borderId="4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1" fillId="0" borderId="7" xfId="0" applyFont="1" applyFill="1" applyBorder="1"/>
    <xf numFmtId="0" fontId="1" fillId="0" borderId="9" xfId="0" applyFont="1" applyFill="1" applyBorder="1"/>
    <xf numFmtId="164" fontId="0" fillId="0" borderId="11" xfId="0" applyNumberFormat="1" applyFill="1" applyBorder="1"/>
    <xf numFmtId="0" fontId="0" fillId="3" borderId="12" xfId="0" applyFill="1" applyBorder="1"/>
    <xf numFmtId="0" fontId="1" fillId="3" borderId="16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0" fillId="3" borderId="16" xfId="0" applyFill="1" applyBorder="1"/>
    <xf numFmtId="0" fontId="0" fillId="3" borderId="18" xfId="0" applyFill="1" applyBorder="1"/>
    <xf numFmtId="0" fontId="0" fillId="3" borderId="17" xfId="0" applyFill="1" applyBorder="1"/>
    <xf numFmtId="0" fontId="0" fillId="3" borderId="19" xfId="0" applyFill="1" applyBorder="1"/>
    <xf numFmtId="0" fontId="0" fillId="3" borderId="20" xfId="0" applyFill="1" applyBorder="1"/>
    <xf numFmtId="0" fontId="0" fillId="4" borderId="12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2" borderId="0" xfId="0" applyFill="1"/>
    <xf numFmtId="0" fontId="0" fillId="3" borderId="5" xfId="0" applyFill="1" applyBorder="1"/>
    <xf numFmtId="0" fontId="0" fillId="3" borderId="10" xfId="0" applyFill="1" applyBorder="1"/>
    <xf numFmtId="0" fontId="0" fillId="3" borderId="0" xfId="0" applyFill="1" applyBorder="1"/>
    <xf numFmtId="0" fontId="0" fillId="0" borderId="5" xfId="0" applyFill="1" applyBorder="1"/>
    <xf numFmtId="164" fontId="0" fillId="0" borderId="10" xfId="0" applyNumberFormat="1" applyFill="1" applyBorder="1"/>
    <xf numFmtId="0" fontId="1" fillId="0" borderId="0" xfId="0" applyFont="1" applyFill="1" applyBorder="1"/>
    <xf numFmtId="0" fontId="1" fillId="0" borderId="10" xfId="0" applyFont="1" applyFill="1" applyBorder="1"/>
    <xf numFmtId="0" fontId="0" fillId="0" borderId="21" xfId="0" applyBorder="1"/>
    <xf numFmtId="0" fontId="0" fillId="2" borderId="0" xfId="0" applyFill="1" applyBorder="1" applyAlignment="1">
      <alignment horizontal="center"/>
    </xf>
    <xf numFmtId="0" fontId="0" fillId="0" borderId="1" xfId="0" applyBorder="1"/>
    <xf numFmtId="0" fontId="0" fillId="0" borderId="3" xfId="0" applyBorder="1"/>
    <xf numFmtId="0" fontId="0" fillId="0" borderId="23" xfId="0" applyBorder="1"/>
    <xf numFmtId="0" fontId="0" fillId="4" borderId="24" xfId="0" applyFill="1" applyBorder="1"/>
    <xf numFmtId="0" fontId="0" fillId="4" borderId="22" xfId="0" applyFill="1" applyBorder="1"/>
    <xf numFmtId="0" fontId="0" fillId="4" borderId="12" xfId="0" applyFill="1" applyBorder="1" applyAlignment="1"/>
    <xf numFmtId="0" fontId="0" fillId="4" borderId="20" xfId="0" applyFill="1" applyBorder="1" applyAlignment="1"/>
    <xf numFmtId="0" fontId="0" fillId="5" borderId="0" xfId="0" applyFill="1" applyAlignment="1">
      <alignment horizontal="left" vertical="center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right" vertical="center"/>
    </xf>
    <xf numFmtId="0" fontId="2" fillId="0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6" borderId="25" xfId="0" applyFill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3" fillId="0" borderId="0" xfId="0" applyFont="1" applyAlignment="1">
      <alignment horizontal="center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6" xfId="0" applyBorder="1" applyAlignment="1">
      <alignment horizontal="center"/>
    </xf>
    <xf numFmtId="0" fontId="4" fillId="0" borderId="0" xfId="0" applyFont="1"/>
    <xf numFmtId="0" fontId="4" fillId="7" borderId="32" xfId="0" applyFont="1" applyFill="1" applyBorder="1"/>
    <xf numFmtId="0" fontId="4" fillId="7" borderId="33" xfId="0" applyFont="1" applyFill="1" applyBorder="1"/>
    <xf numFmtId="0" fontId="4" fillId="0" borderId="34" xfId="0" applyFont="1" applyBorder="1"/>
    <xf numFmtId="0" fontId="4" fillId="0" borderId="33" xfId="0" applyFont="1" applyBorder="1"/>
    <xf numFmtId="0" fontId="5" fillId="0" borderId="0" xfId="0" applyFont="1"/>
    <xf numFmtId="0" fontId="4" fillId="0" borderId="36" xfId="0" applyFont="1" applyBorder="1" applyAlignment="1">
      <alignment horizontal="left"/>
    </xf>
    <xf numFmtId="0" fontId="4" fillId="0" borderId="37" xfId="0" applyFont="1" applyBorder="1"/>
    <xf numFmtId="0" fontId="4" fillId="0" borderId="36" xfId="0" applyFont="1" applyBorder="1"/>
    <xf numFmtId="0" fontId="4" fillId="0" borderId="39" xfId="0" applyFont="1" applyBorder="1" applyAlignment="1">
      <alignment horizontal="left"/>
    </xf>
    <xf numFmtId="0" fontId="4" fillId="0" borderId="40" xfId="0" applyFont="1" applyBorder="1"/>
    <xf numFmtId="0" fontId="4" fillId="0" borderId="39" xfId="0" applyFont="1" applyBorder="1"/>
    <xf numFmtId="0" fontId="4" fillId="0" borderId="38" xfId="0" applyFont="1" applyBorder="1"/>
    <xf numFmtId="0" fontId="4" fillId="8" borderId="41" xfId="0" applyFont="1" applyFill="1" applyBorder="1"/>
    <xf numFmtId="0" fontId="4" fillId="8" borderId="42" xfId="0" applyFont="1" applyFill="1" applyBorder="1" applyAlignment="1">
      <alignment horizontal="left"/>
    </xf>
    <xf numFmtId="0" fontId="4" fillId="8" borderId="43" xfId="0" applyFont="1" applyFill="1" applyBorder="1"/>
    <xf numFmtId="0" fontId="4" fillId="8" borderId="42" xfId="0" applyFont="1" applyFill="1" applyBorder="1"/>
    <xf numFmtId="0" fontId="4" fillId="0" borderId="30" xfId="0" applyFont="1" applyBorder="1" applyAlignment="1">
      <alignment horizontal="left"/>
    </xf>
    <xf numFmtId="0" fontId="4" fillId="0" borderId="30" xfId="0" applyFont="1" applyFill="1" applyBorder="1" applyAlignment="1">
      <alignment horizontal="center"/>
    </xf>
    <xf numFmtId="0" fontId="4" fillId="0" borderId="30" xfId="0" applyFont="1" applyBorder="1"/>
    <xf numFmtId="0" fontId="4" fillId="9" borderId="30" xfId="0" applyFont="1" applyFill="1" applyBorder="1" applyAlignment="1">
      <alignment horizontal="left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47" xfId="0" applyBorder="1" applyAlignment="1">
      <alignment horizontal="center"/>
    </xf>
    <xf numFmtId="164" fontId="0" fillId="0" borderId="0" xfId="0" applyNumberFormat="1" applyFill="1" applyBorder="1"/>
    <xf numFmtId="0" fontId="0" fillId="0" borderId="30" xfId="0" applyBorder="1"/>
    <xf numFmtId="0" fontId="4" fillId="0" borderId="35" xfId="0" applyFont="1" applyBorder="1" applyAlignment="1">
      <alignment horizontal="left" vertical="center"/>
    </xf>
    <xf numFmtId="0" fontId="4" fillId="0" borderId="38" xfId="0" applyFont="1" applyBorder="1" applyAlignment="1">
      <alignment horizontal="left" vertical="center"/>
    </xf>
    <xf numFmtId="0" fontId="4" fillId="0" borderId="32" xfId="0" applyFont="1" applyBorder="1" applyAlignment="1">
      <alignment horizontal="left"/>
    </xf>
    <xf numFmtId="0" fontId="4" fillId="0" borderId="33" xfId="0" applyFont="1" applyBorder="1" applyAlignment="1">
      <alignment horizontal="left"/>
    </xf>
    <xf numFmtId="0" fontId="4" fillId="0" borderId="30" xfId="0" applyFont="1" applyBorder="1" applyAlignment="1">
      <alignment horizontal="left"/>
    </xf>
    <xf numFmtId="0" fontId="4" fillId="0" borderId="30" xfId="0" applyFont="1" applyFill="1" applyBorder="1" applyAlignment="1">
      <alignment horizontal="center"/>
    </xf>
    <xf numFmtId="0" fontId="4" fillId="9" borderId="30" xfId="0" applyFont="1" applyFill="1" applyBorder="1" applyAlignment="1">
      <alignment horizontal="left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0" xfId="0" applyFill="1" applyBorder="1" applyAlignment="1">
      <alignment horizontal="left" vertical="center" wrapText="1"/>
    </xf>
    <xf numFmtId="0" fontId="0" fillId="5" borderId="10" xfId="0" applyFill="1" applyBorder="1" applyAlignment="1">
      <alignment horizontal="left" vertical="center" wrapText="1"/>
    </xf>
    <xf numFmtId="0" fontId="0" fillId="5" borderId="0" xfId="0" applyFill="1" applyBorder="1" applyAlignment="1">
      <alignment horizontal="right" vertical="center" wrapText="1"/>
    </xf>
    <xf numFmtId="0" fontId="0" fillId="5" borderId="10" xfId="0" applyFill="1" applyBorder="1" applyAlignment="1">
      <alignment horizontal="right" vertical="center" wrapText="1"/>
    </xf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9F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TDK_KF_ST_15_01!$I$19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TDK_KF_ST_15_01!$AA$85:$AA$149</c:f>
              <c:numCache>
                <c:formatCode>General</c:formatCode>
                <c:ptCount val="65"/>
                <c:pt idx="0">
                  <c:v>359.96399999999988</c:v>
                </c:pt>
                <c:pt idx="1">
                  <c:v>354.32999999999987</c:v>
                </c:pt>
                <c:pt idx="2">
                  <c:v>348.81299999999987</c:v>
                </c:pt>
                <c:pt idx="3">
                  <c:v>343.27799999999985</c:v>
                </c:pt>
                <c:pt idx="4">
                  <c:v>337.68899999999985</c:v>
                </c:pt>
                <c:pt idx="5">
                  <c:v>331.91099999999983</c:v>
                </c:pt>
                <c:pt idx="6">
                  <c:v>326.21399999999983</c:v>
                </c:pt>
                <c:pt idx="7">
                  <c:v>320.55299999999983</c:v>
                </c:pt>
                <c:pt idx="8">
                  <c:v>314.86499999999984</c:v>
                </c:pt>
                <c:pt idx="9">
                  <c:v>309.15899999999982</c:v>
                </c:pt>
                <c:pt idx="10">
                  <c:v>303.67799999999983</c:v>
                </c:pt>
                <c:pt idx="11">
                  <c:v>298.1789999999998</c:v>
                </c:pt>
                <c:pt idx="12">
                  <c:v>292.49999999999983</c:v>
                </c:pt>
                <c:pt idx="13">
                  <c:v>286.82099999999986</c:v>
                </c:pt>
                <c:pt idx="14">
                  <c:v>281.15999999999985</c:v>
                </c:pt>
                <c:pt idx="15">
                  <c:v>275.35499999999985</c:v>
                </c:pt>
                <c:pt idx="16">
                  <c:v>269.73899999999986</c:v>
                </c:pt>
                <c:pt idx="17">
                  <c:v>264.13199999999983</c:v>
                </c:pt>
                <c:pt idx="18">
                  <c:v>258.56999999999982</c:v>
                </c:pt>
                <c:pt idx="19">
                  <c:v>253.04399999999981</c:v>
                </c:pt>
                <c:pt idx="20">
                  <c:v>247.4999999999998</c:v>
                </c:pt>
                <c:pt idx="21">
                  <c:v>241.7669999999998</c:v>
                </c:pt>
                <c:pt idx="22">
                  <c:v>236.05199999999979</c:v>
                </c:pt>
                <c:pt idx="23">
                  <c:v>230.3279999999998</c:v>
                </c:pt>
                <c:pt idx="24">
                  <c:v>224.65799999999982</c:v>
                </c:pt>
                <c:pt idx="25">
                  <c:v>219.05099999999982</c:v>
                </c:pt>
                <c:pt idx="26">
                  <c:v>213.61499999999981</c:v>
                </c:pt>
                <c:pt idx="27">
                  <c:v>208.04399999999981</c:v>
                </c:pt>
                <c:pt idx="28">
                  <c:v>202.45499999999981</c:v>
                </c:pt>
                <c:pt idx="29">
                  <c:v>196.79399999999981</c:v>
                </c:pt>
                <c:pt idx="30">
                  <c:v>191.13299999999981</c:v>
                </c:pt>
                <c:pt idx="31">
                  <c:v>185.42699999999982</c:v>
                </c:pt>
                <c:pt idx="32">
                  <c:v>179.69399999999982</c:v>
                </c:pt>
                <c:pt idx="33">
                  <c:v>174.22199999999981</c:v>
                </c:pt>
                <c:pt idx="34">
                  <c:v>168.68699999999981</c:v>
                </c:pt>
                <c:pt idx="35">
                  <c:v>163.1609999999998</c:v>
                </c:pt>
                <c:pt idx="36">
                  <c:v>157.59899999999979</c:v>
                </c:pt>
                <c:pt idx="37">
                  <c:v>151.9109999999998</c:v>
                </c:pt>
                <c:pt idx="38">
                  <c:v>146.1959999999998</c:v>
                </c:pt>
                <c:pt idx="39">
                  <c:v>140.50799999999981</c:v>
                </c:pt>
                <c:pt idx="40">
                  <c:v>134.85599999999982</c:v>
                </c:pt>
                <c:pt idx="41">
                  <c:v>129.25799999999981</c:v>
                </c:pt>
                <c:pt idx="42">
                  <c:v>123.80399999999982</c:v>
                </c:pt>
                <c:pt idx="43">
                  <c:v>118.33199999999982</c:v>
                </c:pt>
                <c:pt idx="44">
                  <c:v>112.59899999999982</c:v>
                </c:pt>
                <c:pt idx="45">
                  <c:v>107.04599999999982</c:v>
                </c:pt>
                <c:pt idx="46">
                  <c:v>101.34899999999982</c:v>
                </c:pt>
                <c:pt idx="47">
                  <c:v>95.606999999999815</c:v>
                </c:pt>
                <c:pt idx="48">
                  <c:v>89.900999999999812</c:v>
                </c:pt>
                <c:pt idx="49">
                  <c:v>84.446999999999818</c:v>
                </c:pt>
                <c:pt idx="50">
                  <c:v>78.839999999999819</c:v>
                </c:pt>
                <c:pt idx="51">
                  <c:v>73.349999999999824</c:v>
                </c:pt>
                <c:pt idx="52">
                  <c:v>67.769999999999825</c:v>
                </c:pt>
                <c:pt idx="53">
                  <c:v>62.027999999999828</c:v>
                </c:pt>
                <c:pt idx="54">
                  <c:v>56.348999999999826</c:v>
                </c:pt>
                <c:pt idx="55">
                  <c:v>50.606999999999829</c:v>
                </c:pt>
                <c:pt idx="56">
                  <c:v>44.981999999999829</c:v>
                </c:pt>
                <c:pt idx="57">
                  <c:v>39.39299999999983</c:v>
                </c:pt>
                <c:pt idx="58">
                  <c:v>33.893999999999828</c:v>
                </c:pt>
                <c:pt idx="59">
                  <c:v>28.385999999999829</c:v>
                </c:pt>
                <c:pt idx="60">
                  <c:v>22.625999999999827</c:v>
                </c:pt>
                <c:pt idx="61">
                  <c:v>17.06399999999983</c:v>
                </c:pt>
                <c:pt idx="62">
                  <c:v>11.35799999999983</c:v>
                </c:pt>
                <c:pt idx="63">
                  <c:v>5.6339999999998307</c:v>
                </c:pt>
                <c:pt idx="64">
                  <c:v>-4.5000000000168683E-2</c:v>
                </c:pt>
              </c:numCache>
            </c:numRef>
          </c:xVal>
          <c:yVal>
            <c:numRef>
              <c:f>TDK_KF_ST_15_01!$I$85:$I$149</c:f>
              <c:numCache>
                <c:formatCode>General</c:formatCode>
                <c:ptCount val="65"/>
                <c:pt idx="0">
                  <c:v>490</c:v>
                </c:pt>
                <c:pt idx="1">
                  <c:v>108</c:v>
                </c:pt>
                <c:pt idx="2">
                  <c:v>-260</c:v>
                </c:pt>
                <c:pt idx="3">
                  <c:v>-627</c:v>
                </c:pt>
                <c:pt idx="4">
                  <c:v>-992</c:v>
                </c:pt>
                <c:pt idx="5">
                  <c:v>-1363</c:v>
                </c:pt>
                <c:pt idx="6">
                  <c:v>-1711</c:v>
                </c:pt>
                <c:pt idx="7">
                  <c:v>-2048</c:v>
                </c:pt>
                <c:pt idx="8">
                  <c:v>-2369</c:v>
                </c:pt>
                <c:pt idx="9">
                  <c:v>-2656</c:v>
                </c:pt>
                <c:pt idx="10">
                  <c:v>-2916</c:v>
                </c:pt>
                <c:pt idx="11">
                  <c:v>-3149</c:v>
                </c:pt>
                <c:pt idx="12">
                  <c:v>-3361</c:v>
                </c:pt>
                <c:pt idx="13">
                  <c:v>-3539</c:v>
                </c:pt>
                <c:pt idx="14">
                  <c:v>-3678</c:v>
                </c:pt>
                <c:pt idx="15">
                  <c:v>-3781</c:v>
                </c:pt>
                <c:pt idx="16">
                  <c:v>-3855</c:v>
                </c:pt>
                <c:pt idx="17">
                  <c:v>-3886</c:v>
                </c:pt>
                <c:pt idx="18">
                  <c:v>-3885</c:v>
                </c:pt>
                <c:pt idx="19">
                  <c:v>-3842</c:v>
                </c:pt>
                <c:pt idx="20">
                  <c:v>-3766</c:v>
                </c:pt>
                <c:pt idx="21">
                  <c:v>-3652</c:v>
                </c:pt>
                <c:pt idx="22">
                  <c:v>-3505</c:v>
                </c:pt>
                <c:pt idx="23">
                  <c:v>-3319</c:v>
                </c:pt>
                <c:pt idx="24">
                  <c:v>-3099</c:v>
                </c:pt>
                <c:pt idx="25">
                  <c:v>-2855</c:v>
                </c:pt>
                <c:pt idx="26">
                  <c:v>-2596</c:v>
                </c:pt>
                <c:pt idx="27">
                  <c:v>-2304</c:v>
                </c:pt>
                <c:pt idx="28">
                  <c:v>-1993</c:v>
                </c:pt>
                <c:pt idx="29">
                  <c:v>-1656</c:v>
                </c:pt>
                <c:pt idx="30">
                  <c:v>-1297</c:v>
                </c:pt>
                <c:pt idx="31">
                  <c:v>-934</c:v>
                </c:pt>
                <c:pt idx="32">
                  <c:v>-551</c:v>
                </c:pt>
                <c:pt idx="33">
                  <c:v>-192</c:v>
                </c:pt>
                <c:pt idx="34">
                  <c:v>179</c:v>
                </c:pt>
                <c:pt idx="35">
                  <c:v>555</c:v>
                </c:pt>
                <c:pt idx="36">
                  <c:v>921</c:v>
                </c:pt>
                <c:pt idx="37">
                  <c:v>1285</c:v>
                </c:pt>
                <c:pt idx="38">
                  <c:v>1640</c:v>
                </c:pt>
                <c:pt idx="39">
                  <c:v>1972</c:v>
                </c:pt>
                <c:pt idx="40">
                  <c:v>2289</c:v>
                </c:pt>
                <c:pt idx="41">
                  <c:v>2583</c:v>
                </c:pt>
                <c:pt idx="42">
                  <c:v>2838</c:v>
                </c:pt>
                <c:pt idx="43">
                  <c:v>3070</c:v>
                </c:pt>
                <c:pt idx="44">
                  <c:v>3283</c:v>
                </c:pt>
                <c:pt idx="45">
                  <c:v>3459</c:v>
                </c:pt>
                <c:pt idx="46">
                  <c:v>3604</c:v>
                </c:pt>
                <c:pt idx="47">
                  <c:v>3711</c:v>
                </c:pt>
                <c:pt idx="48">
                  <c:v>3779</c:v>
                </c:pt>
                <c:pt idx="49">
                  <c:v>3813</c:v>
                </c:pt>
                <c:pt idx="50">
                  <c:v>3811</c:v>
                </c:pt>
                <c:pt idx="51">
                  <c:v>3771</c:v>
                </c:pt>
                <c:pt idx="52">
                  <c:v>3694</c:v>
                </c:pt>
                <c:pt idx="53">
                  <c:v>3578</c:v>
                </c:pt>
                <c:pt idx="54">
                  <c:v>3428</c:v>
                </c:pt>
                <c:pt idx="55">
                  <c:v>3244</c:v>
                </c:pt>
                <c:pt idx="56">
                  <c:v>3030</c:v>
                </c:pt>
                <c:pt idx="57">
                  <c:v>2791</c:v>
                </c:pt>
                <c:pt idx="58">
                  <c:v>2522</c:v>
                </c:pt>
                <c:pt idx="59">
                  <c:v>2235</c:v>
                </c:pt>
                <c:pt idx="60">
                  <c:v>1907</c:v>
                </c:pt>
                <c:pt idx="61">
                  <c:v>1582</c:v>
                </c:pt>
                <c:pt idx="62">
                  <c:v>1226</c:v>
                </c:pt>
                <c:pt idx="63">
                  <c:v>857</c:v>
                </c:pt>
                <c:pt idx="64">
                  <c:v>483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94-42CE-811E-19A83122E1BD}"/>
            </c:ext>
          </c:extLst>
        </c:ser>
        <c:ser>
          <c:idx val="1"/>
          <c:order val="1"/>
          <c:tx>
            <c:strRef>
              <c:f>TDK_KF_ST_15_01!$L$19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TDK_KF_ST_15_01!$AA$85:$AA$149</c:f>
              <c:numCache>
                <c:formatCode>General</c:formatCode>
                <c:ptCount val="65"/>
                <c:pt idx="0">
                  <c:v>359.96399999999988</c:v>
                </c:pt>
                <c:pt idx="1">
                  <c:v>354.32999999999987</c:v>
                </c:pt>
                <c:pt idx="2">
                  <c:v>348.81299999999987</c:v>
                </c:pt>
                <c:pt idx="3">
                  <c:v>343.27799999999985</c:v>
                </c:pt>
                <c:pt idx="4">
                  <c:v>337.68899999999985</c:v>
                </c:pt>
                <c:pt idx="5">
                  <c:v>331.91099999999983</c:v>
                </c:pt>
                <c:pt idx="6">
                  <c:v>326.21399999999983</c:v>
                </c:pt>
                <c:pt idx="7">
                  <c:v>320.55299999999983</c:v>
                </c:pt>
                <c:pt idx="8">
                  <c:v>314.86499999999984</c:v>
                </c:pt>
                <c:pt idx="9">
                  <c:v>309.15899999999982</c:v>
                </c:pt>
                <c:pt idx="10">
                  <c:v>303.67799999999983</c:v>
                </c:pt>
                <c:pt idx="11">
                  <c:v>298.1789999999998</c:v>
                </c:pt>
                <c:pt idx="12">
                  <c:v>292.49999999999983</c:v>
                </c:pt>
                <c:pt idx="13">
                  <c:v>286.82099999999986</c:v>
                </c:pt>
                <c:pt idx="14">
                  <c:v>281.15999999999985</c:v>
                </c:pt>
                <c:pt idx="15">
                  <c:v>275.35499999999985</c:v>
                </c:pt>
                <c:pt idx="16">
                  <c:v>269.73899999999986</c:v>
                </c:pt>
                <c:pt idx="17">
                  <c:v>264.13199999999983</c:v>
                </c:pt>
                <c:pt idx="18">
                  <c:v>258.56999999999982</c:v>
                </c:pt>
                <c:pt idx="19">
                  <c:v>253.04399999999981</c:v>
                </c:pt>
                <c:pt idx="20">
                  <c:v>247.4999999999998</c:v>
                </c:pt>
                <c:pt idx="21">
                  <c:v>241.7669999999998</c:v>
                </c:pt>
                <c:pt idx="22">
                  <c:v>236.05199999999979</c:v>
                </c:pt>
                <c:pt idx="23">
                  <c:v>230.3279999999998</c:v>
                </c:pt>
                <c:pt idx="24">
                  <c:v>224.65799999999982</c:v>
                </c:pt>
                <c:pt idx="25">
                  <c:v>219.05099999999982</c:v>
                </c:pt>
                <c:pt idx="26">
                  <c:v>213.61499999999981</c:v>
                </c:pt>
                <c:pt idx="27">
                  <c:v>208.04399999999981</c:v>
                </c:pt>
                <c:pt idx="28">
                  <c:v>202.45499999999981</c:v>
                </c:pt>
                <c:pt idx="29">
                  <c:v>196.79399999999981</c:v>
                </c:pt>
                <c:pt idx="30">
                  <c:v>191.13299999999981</c:v>
                </c:pt>
                <c:pt idx="31">
                  <c:v>185.42699999999982</c:v>
                </c:pt>
                <c:pt idx="32">
                  <c:v>179.69399999999982</c:v>
                </c:pt>
                <c:pt idx="33">
                  <c:v>174.22199999999981</c:v>
                </c:pt>
                <c:pt idx="34">
                  <c:v>168.68699999999981</c:v>
                </c:pt>
                <c:pt idx="35">
                  <c:v>163.1609999999998</c:v>
                </c:pt>
                <c:pt idx="36">
                  <c:v>157.59899999999979</c:v>
                </c:pt>
                <c:pt idx="37">
                  <c:v>151.9109999999998</c:v>
                </c:pt>
                <c:pt idx="38">
                  <c:v>146.1959999999998</c:v>
                </c:pt>
                <c:pt idx="39">
                  <c:v>140.50799999999981</c:v>
                </c:pt>
                <c:pt idx="40">
                  <c:v>134.85599999999982</c:v>
                </c:pt>
                <c:pt idx="41">
                  <c:v>129.25799999999981</c:v>
                </c:pt>
                <c:pt idx="42">
                  <c:v>123.80399999999982</c:v>
                </c:pt>
                <c:pt idx="43">
                  <c:v>118.33199999999982</c:v>
                </c:pt>
                <c:pt idx="44">
                  <c:v>112.59899999999982</c:v>
                </c:pt>
                <c:pt idx="45">
                  <c:v>107.04599999999982</c:v>
                </c:pt>
                <c:pt idx="46">
                  <c:v>101.34899999999982</c:v>
                </c:pt>
                <c:pt idx="47">
                  <c:v>95.606999999999815</c:v>
                </c:pt>
                <c:pt idx="48">
                  <c:v>89.900999999999812</c:v>
                </c:pt>
                <c:pt idx="49">
                  <c:v>84.446999999999818</c:v>
                </c:pt>
                <c:pt idx="50">
                  <c:v>78.839999999999819</c:v>
                </c:pt>
                <c:pt idx="51">
                  <c:v>73.349999999999824</c:v>
                </c:pt>
                <c:pt idx="52">
                  <c:v>67.769999999999825</c:v>
                </c:pt>
                <c:pt idx="53">
                  <c:v>62.027999999999828</c:v>
                </c:pt>
                <c:pt idx="54">
                  <c:v>56.348999999999826</c:v>
                </c:pt>
                <c:pt idx="55">
                  <c:v>50.606999999999829</c:v>
                </c:pt>
                <c:pt idx="56">
                  <c:v>44.981999999999829</c:v>
                </c:pt>
                <c:pt idx="57">
                  <c:v>39.39299999999983</c:v>
                </c:pt>
                <c:pt idx="58">
                  <c:v>33.893999999999828</c:v>
                </c:pt>
                <c:pt idx="59">
                  <c:v>28.385999999999829</c:v>
                </c:pt>
                <c:pt idx="60">
                  <c:v>22.625999999999827</c:v>
                </c:pt>
                <c:pt idx="61">
                  <c:v>17.06399999999983</c:v>
                </c:pt>
                <c:pt idx="62">
                  <c:v>11.35799999999983</c:v>
                </c:pt>
                <c:pt idx="63">
                  <c:v>5.6339999999998307</c:v>
                </c:pt>
                <c:pt idx="64">
                  <c:v>-4.5000000000168683E-2</c:v>
                </c:pt>
              </c:numCache>
            </c:numRef>
          </c:xVal>
          <c:yVal>
            <c:numRef>
              <c:f>TDK_KF_ST_15_01!$L$85:$L$149</c:f>
              <c:numCache>
                <c:formatCode>General</c:formatCode>
                <c:ptCount val="65"/>
                <c:pt idx="0">
                  <c:v>494.51303471738657</c:v>
                </c:pt>
                <c:pt idx="1">
                  <c:v>117.20100092887327</c:v>
                </c:pt>
                <c:pt idx="2">
                  <c:v>-253.77421690614793</c:v>
                </c:pt>
                <c:pt idx="3">
                  <c:v>-623.96497842006875</c:v>
                </c:pt>
                <c:pt idx="4">
                  <c:v>-992.22652191741759</c:v>
                </c:pt>
                <c:pt idx="5">
                  <c:v>-1363.3748780471321</c:v>
                </c:pt>
                <c:pt idx="6">
                  <c:v>-1716.1604487170116</c:v>
                </c:pt>
                <c:pt idx="7">
                  <c:v>-2050.308422378062</c:v>
                </c:pt>
                <c:pt idx="8">
                  <c:v>-2366.2786784011887</c:v>
                </c:pt>
                <c:pt idx="9">
                  <c:v>-2660.2091461304121</c:v>
                </c:pt>
                <c:pt idx="10">
                  <c:v>-2918.111747678046</c:v>
                </c:pt>
                <c:pt idx="11">
                  <c:v>-3150.387871877389</c:v>
                </c:pt>
                <c:pt idx="12">
                  <c:v>-3360.1684202055662</c:v>
                </c:pt>
                <c:pt idx="13">
                  <c:v>-3537.3285882476412</c:v>
                </c:pt>
                <c:pt idx="14">
                  <c:v>-3679.7309726930644</c:v>
                </c:pt>
                <c:pt idx="15">
                  <c:v>-3788.8443924152575</c:v>
                </c:pt>
                <c:pt idx="16">
                  <c:v>-3857.7895286526841</c:v>
                </c:pt>
                <c:pt idx="17">
                  <c:v>-3890.0298435685158</c:v>
                </c:pt>
                <c:pt idx="18">
                  <c:v>-3885.5801617417674</c:v>
                </c:pt>
                <c:pt idx="19">
                  <c:v>-3845.266651600356</c:v>
                </c:pt>
                <c:pt idx="20">
                  <c:v>-3769.2485796932451</c:v>
                </c:pt>
                <c:pt idx="21">
                  <c:v>-3653.9247525739975</c:v>
                </c:pt>
                <c:pt idx="22">
                  <c:v>-3502.9472641184789</c:v>
                </c:pt>
                <c:pt idx="23">
                  <c:v>-3317.1959291380599</c:v>
                </c:pt>
                <c:pt idx="24">
                  <c:v>-3100.9418401660173</c:v>
                </c:pt>
                <c:pt idx="25">
                  <c:v>-2857.601583584581</c:v>
                </c:pt>
                <c:pt idx="26">
                  <c:v>-2595.8944292618921</c:v>
                </c:pt>
                <c:pt idx="27">
                  <c:v>-2303.8355008238073</c:v>
                </c:pt>
                <c:pt idx="28">
                  <c:v>-1989.3278249356952</c:v>
                </c:pt>
                <c:pt idx="29">
                  <c:v>-1651.8724170664641</c:v>
                </c:pt>
                <c:pt idx="30">
                  <c:v>-1298.6811823349983</c:v>
                </c:pt>
                <c:pt idx="31">
                  <c:v>-930.2574006572471</c:v>
                </c:pt>
                <c:pt idx="32">
                  <c:v>-551.20421230815111</c:v>
                </c:pt>
                <c:pt idx="33">
                  <c:v>-184.58006359110556</c:v>
                </c:pt>
                <c:pt idx="34">
                  <c:v>187.59278898957311</c:v>
                </c:pt>
                <c:pt idx="35">
                  <c:v>557.04226296464788</c:v>
                </c:pt>
                <c:pt idx="36">
                  <c:v>923.28121148522587</c:v>
                </c:pt>
                <c:pt idx="37">
                  <c:v>1288.3996648955215</c:v>
                </c:pt>
                <c:pt idx="38">
                  <c:v>1642.0580461870857</c:v>
                </c:pt>
                <c:pt idx="39">
                  <c:v>1977.4316462586803</c:v>
                </c:pt>
                <c:pt idx="40">
                  <c:v>2290.9920127264595</c:v>
                </c:pt>
                <c:pt idx="41">
                  <c:v>2579.2032415013127</c:v>
                </c:pt>
                <c:pt idx="42">
                  <c:v>2835.9715416525451</c:v>
                </c:pt>
                <c:pt idx="43">
                  <c:v>3067.3907011713522</c:v>
                </c:pt>
                <c:pt idx="44">
                  <c:v>3279.4064600314859</c:v>
                </c:pt>
                <c:pt idx="45">
                  <c:v>3453.0955639510939</c:v>
                </c:pt>
                <c:pt idx="46">
                  <c:v>3597.1720265279246</c:v>
                </c:pt>
                <c:pt idx="47">
                  <c:v>3705.9923816893306</c:v>
                </c:pt>
                <c:pt idx="48">
                  <c:v>3776.8585098414142</c:v>
                </c:pt>
                <c:pt idx="49">
                  <c:v>3809.2121717624977</c:v>
                </c:pt>
                <c:pt idx="50">
                  <c:v>3806.1060696839277</c:v>
                </c:pt>
                <c:pt idx="51">
                  <c:v>3767.3692868247199</c:v>
                </c:pt>
                <c:pt idx="52">
                  <c:v>3692.1737412987477</c:v>
                </c:pt>
                <c:pt idx="53">
                  <c:v>3577.844025809507</c:v>
                </c:pt>
                <c:pt idx="54">
                  <c:v>3429.0198597780654</c:v>
                </c:pt>
                <c:pt idx="55">
                  <c:v>3243.8969050429137</c:v>
                </c:pt>
                <c:pt idx="56">
                  <c:v>3030.5481200969334</c:v>
                </c:pt>
                <c:pt idx="57">
                  <c:v>2789.2441747234029</c:v>
                </c:pt>
                <c:pt idx="58">
                  <c:v>2525.5341954274304</c:v>
                </c:pt>
                <c:pt idx="59">
                  <c:v>2237.6993890000062</c:v>
                </c:pt>
                <c:pt idx="60">
                  <c:v>1914.2211331395197</c:v>
                </c:pt>
                <c:pt idx="61">
                  <c:v>1583.0791388108216</c:v>
                </c:pt>
                <c:pt idx="62">
                  <c:v>1227.4953319571159</c:v>
                </c:pt>
                <c:pt idx="63">
                  <c:v>858.16098560172634</c:v>
                </c:pt>
                <c:pt idx="64">
                  <c:v>482.85993228001797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94-42CE-811E-19A83122E1BD}"/>
            </c:ext>
          </c:extLst>
        </c:ser>
        <c:ser>
          <c:idx val="2"/>
          <c:order val="2"/>
          <c:tx>
            <c:strRef>
              <c:f>TDK_KF_ST_15_01!$J$19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TDK_KF_ST_15_01!$AA$85:$AA$149</c:f>
              <c:numCache>
                <c:formatCode>General</c:formatCode>
                <c:ptCount val="65"/>
                <c:pt idx="0">
                  <c:v>359.96399999999988</c:v>
                </c:pt>
                <c:pt idx="1">
                  <c:v>354.32999999999987</c:v>
                </c:pt>
                <c:pt idx="2">
                  <c:v>348.81299999999987</c:v>
                </c:pt>
                <c:pt idx="3">
                  <c:v>343.27799999999985</c:v>
                </c:pt>
                <c:pt idx="4">
                  <c:v>337.68899999999985</c:v>
                </c:pt>
                <c:pt idx="5">
                  <c:v>331.91099999999983</c:v>
                </c:pt>
                <c:pt idx="6">
                  <c:v>326.21399999999983</c:v>
                </c:pt>
                <c:pt idx="7">
                  <c:v>320.55299999999983</c:v>
                </c:pt>
                <c:pt idx="8">
                  <c:v>314.86499999999984</c:v>
                </c:pt>
                <c:pt idx="9">
                  <c:v>309.15899999999982</c:v>
                </c:pt>
                <c:pt idx="10">
                  <c:v>303.67799999999983</c:v>
                </c:pt>
                <c:pt idx="11">
                  <c:v>298.1789999999998</c:v>
                </c:pt>
                <c:pt idx="12">
                  <c:v>292.49999999999983</c:v>
                </c:pt>
                <c:pt idx="13">
                  <c:v>286.82099999999986</c:v>
                </c:pt>
                <c:pt idx="14">
                  <c:v>281.15999999999985</c:v>
                </c:pt>
                <c:pt idx="15">
                  <c:v>275.35499999999985</c:v>
                </c:pt>
                <c:pt idx="16">
                  <c:v>269.73899999999986</c:v>
                </c:pt>
                <c:pt idx="17">
                  <c:v>264.13199999999983</c:v>
                </c:pt>
                <c:pt idx="18">
                  <c:v>258.56999999999982</c:v>
                </c:pt>
                <c:pt idx="19">
                  <c:v>253.04399999999981</c:v>
                </c:pt>
                <c:pt idx="20">
                  <c:v>247.4999999999998</c:v>
                </c:pt>
                <c:pt idx="21">
                  <c:v>241.7669999999998</c:v>
                </c:pt>
                <c:pt idx="22">
                  <c:v>236.05199999999979</c:v>
                </c:pt>
                <c:pt idx="23">
                  <c:v>230.3279999999998</c:v>
                </c:pt>
                <c:pt idx="24">
                  <c:v>224.65799999999982</c:v>
                </c:pt>
                <c:pt idx="25">
                  <c:v>219.05099999999982</c:v>
                </c:pt>
                <c:pt idx="26">
                  <c:v>213.61499999999981</c:v>
                </c:pt>
                <c:pt idx="27">
                  <c:v>208.04399999999981</c:v>
                </c:pt>
                <c:pt idx="28">
                  <c:v>202.45499999999981</c:v>
                </c:pt>
                <c:pt idx="29">
                  <c:v>196.79399999999981</c:v>
                </c:pt>
                <c:pt idx="30">
                  <c:v>191.13299999999981</c:v>
                </c:pt>
                <c:pt idx="31">
                  <c:v>185.42699999999982</c:v>
                </c:pt>
                <c:pt idx="32">
                  <c:v>179.69399999999982</c:v>
                </c:pt>
                <c:pt idx="33">
                  <c:v>174.22199999999981</c:v>
                </c:pt>
                <c:pt idx="34">
                  <c:v>168.68699999999981</c:v>
                </c:pt>
                <c:pt idx="35">
                  <c:v>163.1609999999998</c:v>
                </c:pt>
                <c:pt idx="36">
                  <c:v>157.59899999999979</c:v>
                </c:pt>
                <c:pt idx="37">
                  <c:v>151.9109999999998</c:v>
                </c:pt>
                <c:pt idx="38">
                  <c:v>146.1959999999998</c:v>
                </c:pt>
                <c:pt idx="39">
                  <c:v>140.50799999999981</c:v>
                </c:pt>
                <c:pt idx="40">
                  <c:v>134.85599999999982</c:v>
                </c:pt>
                <c:pt idx="41">
                  <c:v>129.25799999999981</c:v>
                </c:pt>
                <c:pt idx="42">
                  <c:v>123.80399999999982</c:v>
                </c:pt>
                <c:pt idx="43">
                  <c:v>118.33199999999982</c:v>
                </c:pt>
                <c:pt idx="44">
                  <c:v>112.59899999999982</c:v>
                </c:pt>
                <c:pt idx="45">
                  <c:v>107.04599999999982</c:v>
                </c:pt>
                <c:pt idx="46">
                  <c:v>101.34899999999982</c:v>
                </c:pt>
                <c:pt idx="47">
                  <c:v>95.606999999999815</c:v>
                </c:pt>
                <c:pt idx="48">
                  <c:v>89.900999999999812</c:v>
                </c:pt>
                <c:pt idx="49">
                  <c:v>84.446999999999818</c:v>
                </c:pt>
                <c:pt idx="50">
                  <c:v>78.839999999999819</c:v>
                </c:pt>
                <c:pt idx="51">
                  <c:v>73.349999999999824</c:v>
                </c:pt>
                <c:pt idx="52">
                  <c:v>67.769999999999825</c:v>
                </c:pt>
                <c:pt idx="53">
                  <c:v>62.027999999999828</c:v>
                </c:pt>
                <c:pt idx="54">
                  <c:v>56.348999999999826</c:v>
                </c:pt>
                <c:pt idx="55">
                  <c:v>50.606999999999829</c:v>
                </c:pt>
                <c:pt idx="56">
                  <c:v>44.981999999999829</c:v>
                </c:pt>
                <c:pt idx="57">
                  <c:v>39.39299999999983</c:v>
                </c:pt>
                <c:pt idx="58">
                  <c:v>33.893999999999828</c:v>
                </c:pt>
                <c:pt idx="59">
                  <c:v>28.385999999999829</c:v>
                </c:pt>
                <c:pt idx="60">
                  <c:v>22.625999999999827</c:v>
                </c:pt>
                <c:pt idx="61">
                  <c:v>17.06399999999983</c:v>
                </c:pt>
                <c:pt idx="62">
                  <c:v>11.35799999999983</c:v>
                </c:pt>
                <c:pt idx="63">
                  <c:v>5.6339999999998307</c:v>
                </c:pt>
                <c:pt idx="64">
                  <c:v>-4.5000000000168683E-2</c:v>
                </c:pt>
              </c:numCache>
            </c:numRef>
          </c:xVal>
          <c:yVal>
            <c:numRef>
              <c:f>TDK_KF_ST_15_01!$J$85:$J$149</c:f>
              <c:numCache>
                <c:formatCode>General</c:formatCode>
                <c:ptCount val="65"/>
                <c:pt idx="0">
                  <c:v>-3772</c:v>
                </c:pt>
                <c:pt idx="1">
                  <c:v>-3805</c:v>
                </c:pt>
                <c:pt idx="2">
                  <c:v>-3798</c:v>
                </c:pt>
                <c:pt idx="3">
                  <c:v>-3757</c:v>
                </c:pt>
                <c:pt idx="4">
                  <c:v>-3678</c:v>
                </c:pt>
                <c:pt idx="5">
                  <c:v>-3556</c:v>
                </c:pt>
                <c:pt idx="6">
                  <c:v>-3406</c:v>
                </c:pt>
                <c:pt idx="7">
                  <c:v>-3225</c:v>
                </c:pt>
                <c:pt idx="8">
                  <c:v>-3003</c:v>
                </c:pt>
                <c:pt idx="9">
                  <c:v>-2759</c:v>
                </c:pt>
                <c:pt idx="10">
                  <c:v>-2490</c:v>
                </c:pt>
                <c:pt idx="11">
                  <c:v>-2205</c:v>
                </c:pt>
                <c:pt idx="12">
                  <c:v>-1891</c:v>
                </c:pt>
                <c:pt idx="13">
                  <c:v>-1548</c:v>
                </c:pt>
                <c:pt idx="14">
                  <c:v>-1196</c:v>
                </c:pt>
                <c:pt idx="15">
                  <c:v>-829</c:v>
                </c:pt>
                <c:pt idx="16">
                  <c:v>-459</c:v>
                </c:pt>
                <c:pt idx="17">
                  <c:v>-87</c:v>
                </c:pt>
                <c:pt idx="18">
                  <c:v>279</c:v>
                </c:pt>
                <c:pt idx="19">
                  <c:v>649</c:v>
                </c:pt>
                <c:pt idx="20">
                  <c:v>1009</c:v>
                </c:pt>
                <c:pt idx="21">
                  <c:v>1368</c:v>
                </c:pt>
                <c:pt idx="22">
                  <c:v>1720</c:v>
                </c:pt>
                <c:pt idx="23">
                  <c:v>2052</c:v>
                </c:pt>
                <c:pt idx="24">
                  <c:v>2366</c:v>
                </c:pt>
                <c:pt idx="25">
                  <c:v>2650</c:v>
                </c:pt>
                <c:pt idx="26">
                  <c:v>2901</c:v>
                </c:pt>
                <c:pt idx="27">
                  <c:v>3136</c:v>
                </c:pt>
                <c:pt idx="28">
                  <c:v>3338</c:v>
                </c:pt>
                <c:pt idx="29">
                  <c:v>3515</c:v>
                </c:pt>
                <c:pt idx="30">
                  <c:v>3657</c:v>
                </c:pt>
                <c:pt idx="31">
                  <c:v>3759</c:v>
                </c:pt>
                <c:pt idx="32">
                  <c:v>3821</c:v>
                </c:pt>
                <c:pt idx="33">
                  <c:v>3852</c:v>
                </c:pt>
                <c:pt idx="34">
                  <c:v>3854</c:v>
                </c:pt>
                <c:pt idx="35">
                  <c:v>3808</c:v>
                </c:pt>
                <c:pt idx="36">
                  <c:v>3727</c:v>
                </c:pt>
                <c:pt idx="37">
                  <c:v>3612</c:v>
                </c:pt>
                <c:pt idx="38">
                  <c:v>3455</c:v>
                </c:pt>
                <c:pt idx="39">
                  <c:v>3272</c:v>
                </c:pt>
                <c:pt idx="40">
                  <c:v>3057</c:v>
                </c:pt>
                <c:pt idx="41">
                  <c:v>2808</c:v>
                </c:pt>
                <c:pt idx="42">
                  <c:v>2545</c:v>
                </c:pt>
                <c:pt idx="43">
                  <c:v>2259</c:v>
                </c:pt>
                <c:pt idx="44">
                  <c:v>1934</c:v>
                </c:pt>
                <c:pt idx="45">
                  <c:v>1607</c:v>
                </c:pt>
                <c:pt idx="46">
                  <c:v>1246</c:v>
                </c:pt>
                <c:pt idx="47">
                  <c:v>882</c:v>
                </c:pt>
                <c:pt idx="48">
                  <c:v>510</c:v>
                </c:pt>
                <c:pt idx="49">
                  <c:v>144</c:v>
                </c:pt>
                <c:pt idx="50">
                  <c:v>-225</c:v>
                </c:pt>
                <c:pt idx="51">
                  <c:v>-588</c:v>
                </c:pt>
                <c:pt idx="52">
                  <c:v>-956</c:v>
                </c:pt>
                <c:pt idx="53">
                  <c:v>-1321</c:v>
                </c:pt>
                <c:pt idx="54">
                  <c:v>-1664</c:v>
                </c:pt>
                <c:pt idx="55">
                  <c:v>-2000</c:v>
                </c:pt>
                <c:pt idx="56">
                  <c:v>-2305</c:v>
                </c:pt>
                <c:pt idx="57">
                  <c:v>-2596</c:v>
                </c:pt>
                <c:pt idx="58">
                  <c:v>-2852</c:v>
                </c:pt>
                <c:pt idx="59">
                  <c:v>-3082</c:v>
                </c:pt>
                <c:pt idx="60">
                  <c:v>-3290</c:v>
                </c:pt>
                <c:pt idx="61">
                  <c:v>-3460</c:v>
                </c:pt>
                <c:pt idx="62">
                  <c:v>-3601</c:v>
                </c:pt>
                <c:pt idx="63">
                  <c:v>-3710</c:v>
                </c:pt>
                <c:pt idx="64">
                  <c:v>-3776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94-42CE-811E-19A83122E1BD}"/>
            </c:ext>
          </c:extLst>
        </c:ser>
        <c:ser>
          <c:idx val="3"/>
          <c:order val="3"/>
          <c:tx>
            <c:strRef>
              <c:f>TDK_KF_ST_15_01!$N$19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TDK_KF_ST_15_01!$AA$85:$AA$149</c:f>
              <c:numCache>
                <c:formatCode>General</c:formatCode>
                <c:ptCount val="65"/>
                <c:pt idx="0">
                  <c:v>359.96399999999988</c:v>
                </c:pt>
                <c:pt idx="1">
                  <c:v>354.32999999999987</c:v>
                </c:pt>
                <c:pt idx="2">
                  <c:v>348.81299999999987</c:v>
                </c:pt>
                <c:pt idx="3">
                  <c:v>343.27799999999985</c:v>
                </c:pt>
                <c:pt idx="4">
                  <c:v>337.68899999999985</c:v>
                </c:pt>
                <c:pt idx="5">
                  <c:v>331.91099999999983</c:v>
                </c:pt>
                <c:pt idx="6">
                  <c:v>326.21399999999983</c:v>
                </c:pt>
                <c:pt idx="7">
                  <c:v>320.55299999999983</c:v>
                </c:pt>
                <c:pt idx="8">
                  <c:v>314.86499999999984</c:v>
                </c:pt>
                <c:pt idx="9">
                  <c:v>309.15899999999982</c:v>
                </c:pt>
                <c:pt idx="10">
                  <c:v>303.67799999999983</c:v>
                </c:pt>
                <c:pt idx="11">
                  <c:v>298.1789999999998</c:v>
                </c:pt>
                <c:pt idx="12">
                  <c:v>292.49999999999983</c:v>
                </c:pt>
                <c:pt idx="13">
                  <c:v>286.82099999999986</c:v>
                </c:pt>
                <c:pt idx="14">
                  <c:v>281.15999999999985</c:v>
                </c:pt>
                <c:pt idx="15">
                  <c:v>275.35499999999985</c:v>
                </c:pt>
                <c:pt idx="16">
                  <c:v>269.73899999999986</c:v>
                </c:pt>
                <c:pt idx="17">
                  <c:v>264.13199999999983</c:v>
                </c:pt>
                <c:pt idx="18">
                  <c:v>258.56999999999982</c:v>
                </c:pt>
                <c:pt idx="19">
                  <c:v>253.04399999999981</c:v>
                </c:pt>
                <c:pt idx="20">
                  <c:v>247.4999999999998</c:v>
                </c:pt>
                <c:pt idx="21">
                  <c:v>241.7669999999998</c:v>
                </c:pt>
                <c:pt idx="22">
                  <c:v>236.05199999999979</c:v>
                </c:pt>
                <c:pt idx="23">
                  <c:v>230.3279999999998</c:v>
                </c:pt>
                <c:pt idx="24">
                  <c:v>224.65799999999982</c:v>
                </c:pt>
                <c:pt idx="25">
                  <c:v>219.05099999999982</c:v>
                </c:pt>
                <c:pt idx="26">
                  <c:v>213.61499999999981</c:v>
                </c:pt>
                <c:pt idx="27">
                  <c:v>208.04399999999981</c:v>
                </c:pt>
                <c:pt idx="28">
                  <c:v>202.45499999999981</c:v>
                </c:pt>
                <c:pt idx="29">
                  <c:v>196.79399999999981</c:v>
                </c:pt>
                <c:pt idx="30">
                  <c:v>191.13299999999981</c:v>
                </c:pt>
                <c:pt idx="31">
                  <c:v>185.42699999999982</c:v>
                </c:pt>
                <c:pt idx="32">
                  <c:v>179.69399999999982</c:v>
                </c:pt>
                <c:pt idx="33">
                  <c:v>174.22199999999981</c:v>
                </c:pt>
                <c:pt idx="34">
                  <c:v>168.68699999999981</c:v>
                </c:pt>
                <c:pt idx="35">
                  <c:v>163.1609999999998</c:v>
                </c:pt>
                <c:pt idx="36">
                  <c:v>157.59899999999979</c:v>
                </c:pt>
                <c:pt idx="37">
                  <c:v>151.9109999999998</c:v>
                </c:pt>
                <c:pt idx="38">
                  <c:v>146.1959999999998</c:v>
                </c:pt>
                <c:pt idx="39">
                  <c:v>140.50799999999981</c:v>
                </c:pt>
                <c:pt idx="40">
                  <c:v>134.85599999999982</c:v>
                </c:pt>
                <c:pt idx="41">
                  <c:v>129.25799999999981</c:v>
                </c:pt>
                <c:pt idx="42">
                  <c:v>123.80399999999982</c:v>
                </c:pt>
                <c:pt idx="43">
                  <c:v>118.33199999999982</c:v>
                </c:pt>
                <c:pt idx="44">
                  <c:v>112.59899999999982</c:v>
                </c:pt>
                <c:pt idx="45">
                  <c:v>107.04599999999982</c:v>
                </c:pt>
                <c:pt idx="46">
                  <c:v>101.34899999999982</c:v>
                </c:pt>
                <c:pt idx="47">
                  <c:v>95.606999999999815</c:v>
                </c:pt>
                <c:pt idx="48">
                  <c:v>89.900999999999812</c:v>
                </c:pt>
                <c:pt idx="49">
                  <c:v>84.446999999999818</c:v>
                </c:pt>
                <c:pt idx="50">
                  <c:v>78.839999999999819</c:v>
                </c:pt>
                <c:pt idx="51">
                  <c:v>73.349999999999824</c:v>
                </c:pt>
                <c:pt idx="52">
                  <c:v>67.769999999999825</c:v>
                </c:pt>
                <c:pt idx="53">
                  <c:v>62.027999999999828</c:v>
                </c:pt>
                <c:pt idx="54">
                  <c:v>56.348999999999826</c:v>
                </c:pt>
                <c:pt idx="55">
                  <c:v>50.606999999999829</c:v>
                </c:pt>
                <c:pt idx="56">
                  <c:v>44.981999999999829</c:v>
                </c:pt>
                <c:pt idx="57">
                  <c:v>39.39299999999983</c:v>
                </c:pt>
                <c:pt idx="58">
                  <c:v>33.893999999999828</c:v>
                </c:pt>
                <c:pt idx="59">
                  <c:v>28.385999999999829</c:v>
                </c:pt>
                <c:pt idx="60">
                  <c:v>22.625999999999827</c:v>
                </c:pt>
                <c:pt idx="61">
                  <c:v>17.06399999999983</c:v>
                </c:pt>
                <c:pt idx="62">
                  <c:v>11.35799999999983</c:v>
                </c:pt>
                <c:pt idx="63">
                  <c:v>5.6339999999998307</c:v>
                </c:pt>
                <c:pt idx="64">
                  <c:v>-4.5000000000168683E-2</c:v>
                </c:pt>
              </c:numCache>
            </c:numRef>
          </c:xVal>
          <c:yVal>
            <c:numRef>
              <c:f>TDK_KF_ST_15_01!$N$85:$N$149</c:f>
              <c:numCache>
                <c:formatCode>General</c:formatCode>
                <c:ptCount val="65"/>
                <c:pt idx="0">
                  <c:v>-3770.3032190936556</c:v>
                </c:pt>
                <c:pt idx="1">
                  <c:v>-3801.2593637544792</c:v>
                </c:pt>
                <c:pt idx="2">
                  <c:v>-3795.7240572727501</c:v>
                </c:pt>
                <c:pt idx="3">
                  <c:v>-3754.5749559934338</c:v>
                </c:pt>
                <c:pt idx="4">
                  <c:v>-3677.2389311776183</c:v>
                </c:pt>
                <c:pt idx="5">
                  <c:v>-3560.2678585112058</c:v>
                </c:pt>
                <c:pt idx="6">
                  <c:v>-3409.2374076995793</c:v>
                </c:pt>
                <c:pt idx="7">
                  <c:v>-3225.5309698242413</c:v>
                </c:pt>
                <c:pt idx="8">
                  <c:v>-3008.9975365854357</c:v>
                </c:pt>
                <c:pt idx="9">
                  <c:v>-2761.743978250709</c:v>
                </c:pt>
                <c:pt idx="10">
                  <c:v>-2498.18821877151</c:v>
                </c:pt>
                <c:pt idx="11">
                  <c:v>-2210.5710740999771</c:v>
                </c:pt>
                <c:pt idx="12">
                  <c:v>-1891.9629825430513</c:v>
                </c:pt>
                <c:pt idx="13">
                  <c:v>-1554.5304871177364</c:v>
                </c:pt>
                <c:pt idx="14">
                  <c:v>-1202.7289099999357</c:v>
                </c:pt>
                <c:pt idx="15">
                  <c:v>-829.57327842407585</c:v>
                </c:pt>
                <c:pt idx="16">
                  <c:v>-460.18901862580532</c:v>
                </c:pt>
                <c:pt idx="17">
                  <c:v>-86.755658280791991</c:v>
                </c:pt>
                <c:pt idx="18">
                  <c:v>284.73572925936725</c:v>
                </c:pt>
                <c:pt idx="19">
                  <c:v>651.3936368506171</c:v>
                </c:pt>
                <c:pt idx="20">
                  <c:v>1013.3734758261295</c:v>
                </c:pt>
                <c:pt idx="21">
                  <c:v>1377.9061963827719</c:v>
                </c:pt>
                <c:pt idx="22">
                  <c:v>1727.8010520874934</c:v>
                </c:pt>
                <c:pt idx="23">
                  <c:v>2061.247275273975</c:v>
                </c:pt>
                <c:pt idx="24">
                  <c:v>2371.5046779028853</c:v>
                </c:pt>
                <c:pt idx="25">
                  <c:v>2655.7097970330251</c:v>
                </c:pt>
                <c:pt idx="26">
                  <c:v>2907.2017628726317</c:v>
                </c:pt>
                <c:pt idx="27">
                  <c:v>3137.9830817303668</c:v>
                </c:pt>
                <c:pt idx="28">
                  <c:v>3339.9149224954826</c:v>
                </c:pt>
                <c:pt idx="29">
                  <c:v>3512.2656794188574</c:v>
                </c:pt>
                <c:pt idx="30">
                  <c:v>3650.5532709890595</c:v>
                </c:pt>
                <c:pt idx="31">
                  <c:v>3754.1003751834974</c:v>
                </c:pt>
                <c:pt idx="32">
                  <c:v>3820.8677642445837</c:v>
                </c:pt>
                <c:pt idx="33">
                  <c:v>3849.1334874571976</c:v>
                </c:pt>
                <c:pt idx="34">
                  <c:v>3842.2176849264206</c:v>
                </c:pt>
                <c:pt idx="35">
                  <c:v>3799.7549257666701</c:v>
                </c:pt>
                <c:pt idx="36">
                  <c:v>3721.5387736039124</c:v>
                </c:pt>
                <c:pt idx="37">
                  <c:v>3605.509350901722</c:v>
                </c:pt>
                <c:pt idx="38">
                  <c:v>3453.3718431378898</c:v>
                </c:pt>
                <c:pt idx="39">
                  <c:v>3268.0623027062084</c:v>
                </c:pt>
                <c:pt idx="40">
                  <c:v>3052.242927904068</c:v>
                </c:pt>
                <c:pt idx="41">
                  <c:v>2809.4218576873063</c:v>
                </c:pt>
                <c:pt idx="42">
                  <c:v>2547.2449826382212</c:v>
                </c:pt>
                <c:pt idx="43">
                  <c:v>2261.219591594016</c:v>
                </c:pt>
                <c:pt idx="44">
                  <c:v>1939.7005574567916</c:v>
                </c:pt>
                <c:pt idx="45">
                  <c:v>1609.9501931935902</c:v>
                </c:pt>
                <c:pt idx="46">
                  <c:v>1256.1893573935172</c:v>
                </c:pt>
                <c:pt idx="47">
                  <c:v>887.31142453530879</c:v>
                </c:pt>
                <c:pt idx="48">
                  <c:v>512.14465525991591</c:v>
                </c:pt>
                <c:pt idx="49">
                  <c:v>148.96609773996349</c:v>
                </c:pt>
                <c:pt idx="50">
                  <c:v>-225.55180206805005</c:v>
                </c:pt>
                <c:pt idx="51">
                  <c:v>-589.96520096208326</c:v>
                </c:pt>
                <c:pt idx="52">
                  <c:v>-954.55870886048433</c:v>
                </c:pt>
                <c:pt idx="53">
                  <c:v>-1320.0137074979314</c:v>
                </c:pt>
                <c:pt idx="54">
                  <c:v>-1668.1946996991253</c:v>
                </c:pt>
                <c:pt idx="55">
                  <c:v>-2003.3225859285719</c:v>
                </c:pt>
                <c:pt idx="56">
                  <c:v>-2311.8985039672066</c:v>
                </c:pt>
                <c:pt idx="57">
                  <c:v>-2596.2043529118846</c:v>
                </c:pt>
                <c:pt idx="58">
                  <c:v>-2851.6086462565568</c:v>
                </c:pt>
                <c:pt idx="59">
                  <c:v>-3080.8717189455588</c:v>
                </c:pt>
                <c:pt idx="60">
                  <c:v>-3289.8940483781039</c:v>
                </c:pt>
                <c:pt idx="61">
                  <c:v>-3459.9630755009021</c:v>
                </c:pt>
                <c:pt idx="62">
                  <c:v>-3600.2992709577939</c:v>
                </c:pt>
                <c:pt idx="63">
                  <c:v>-3704.9562689413356</c:v>
                </c:pt>
                <c:pt idx="64">
                  <c:v>-3772.0081132971491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F94-42CE-811E-19A83122E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5.6879999999999997</c:v>
                </c:pt>
                <c:pt idx="2">
                  <c:v>11.43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28.277999999999999</c:v>
                </c:pt>
                <c:pt idx="6">
                  <c:v>33.759</c:v>
                </c:pt>
                <c:pt idx="7">
                  <c:v>39.393000000000001</c:v>
                </c:pt>
                <c:pt idx="8">
                  <c:v>45.045000000000002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67.778999999999996</c:v>
                </c:pt>
                <c:pt idx="13">
                  <c:v>73.205999999999989</c:v>
                </c:pt>
                <c:pt idx="14">
                  <c:v>78.731999999999985</c:v>
                </c:pt>
                <c:pt idx="15">
                  <c:v>84.365999999999985</c:v>
                </c:pt>
                <c:pt idx="16">
                  <c:v>89.954999999999984</c:v>
                </c:pt>
                <c:pt idx="17">
                  <c:v>95.660999999999987</c:v>
                </c:pt>
                <c:pt idx="18">
                  <c:v>101.37599999999999</c:v>
                </c:pt>
                <c:pt idx="19">
                  <c:v>107.11799999999999</c:v>
                </c:pt>
                <c:pt idx="20">
                  <c:v>112.70699999999999</c:v>
                </c:pt>
                <c:pt idx="21">
                  <c:v>118.19699999999999</c:v>
                </c:pt>
                <c:pt idx="22">
                  <c:v>123.68699999999998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146.29499999999999</c:v>
                </c:pt>
                <c:pt idx="27">
                  <c:v>151.91999999999999</c:v>
                </c:pt>
                <c:pt idx="28">
                  <c:v>157.61699999999999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174.19499999999999</c:v>
                </c:pt>
                <c:pt idx="32">
                  <c:v>179.81099999999998</c:v>
                </c:pt>
                <c:pt idx="33">
                  <c:v>185.42699999999996</c:v>
                </c:pt>
                <c:pt idx="34">
                  <c:v>191.24099999999996</c:v>
                </c:pt>
                <c:pt idx="35">
                  <c:v>196.86599999999996</c:v>
                </c:pt>
                <c:pt idx="36">
                  <c:v>202.44599999999997</c:v>
                </c:pt>
                <c:pt idx="37">
                  <c:v>207.97199999999998</c:v>
                </c:pt>
                <c:pt idx="38">
                  <c:v>213.57</c:v>
                </c:pt>
                <c:pt idx="39">
                  <c:v>219.05099999999999</c:v>
                </c:pt>
                <c:pt idx="40">
                  <c:v>224.72099999999998</c:v>
                </c:pt>
                <c:pt idx="41">
                  <c:v>230.38199999999998</c:v>
                </c:pt>
                <c:pt idx="42">
                  <c:v>236.12399999999997</c:v>
                </c:pt>
                <c:pt idx="43">
                  <c:v>241.84799999999996</c:v>
                </c:pt>
                <c:pt idx="44">
                  <c:v>247.43699999999995</c:v>
                </c:pt>
                <c:pt idx="45">
                  <c:v>252.95399999999995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269.73899999999992</c:v>
                </c:pt>
                <c:pt idx="49">
                  <c:v>275.42699999999991</c:v>
                </c:pt>
                <c:pt idx="50">
                  <c:v>281.17799999999988</c:v>
                </c:pt>
                <c:pt idx="51">
                  <c:v>286.8839999999999</c:v>
                </c:pt>
                <c:pt idx="52">
                  <c:v>292.44599999999991</c:v>
                </c:pt>
                <c:pt idx="53">
                  <c:v>298.0979999999999</c:v>
                </c:pt>
                <c:pt idx="54">
                  <c:v>303.53399999999988</c:v>
                </c:pt>
                <c:pt idx="55">
                  <c:v>309.14099999999985</c:v>
                </c:pt>
                <c:pt idx="56">
                  <c:v>314.84699999999987</c:v>
                </c:pt>
                <c:pt idx="57">
                  <c:v>320.61599999999987</c:v>
                </c:pt>
                <c:pt idx="58">
                  <c:v>326.32199999999989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343.17899999999992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TDK_KF_ST_15_01!$AC$20:$AC$84</c:f>
              <c:numCache>
                <c:formatCode>General</c:formatCode>
                <c:ptCount val="65"/>
                <c:pt idx="0">
                  <c:v>3.2142688581075163E-2</c:v>
                </c:pt>
                <c:pt idx="1">
                  <c:v>-9.121262909083061E-2</c:v>
                </c:pt>
                <c:pt idx="2">
                  <c:v>-9.3996570858216444E-2</c:v>
                </c:pt>
                <c:pt idx="3">
                  <c:v>-0.13560813413400652</c:v>
                </c:pt>
                <c:pt idx="4">
                  <c:v>-0.18391418685273919</c:v>
                </c:pt>
                <c:pt idx="5">
                  <c:v>-0.1226450429116781</c:v>
                </c:pt>
                <c:pt idx="6">
                  <c:v>-0.14251258668831213</c:v>
                </c:pt>
                <c:pt idx="7">
                  <c:v>-0.14837922556770877</c:v>
                </c:pt>
                <c:pt idx="8">
                  <c:v>-1.9153546810386501E-2</c:v>
                </c:pt>
                <c:pt idx="9">
                  <c:v>-5.1888259864838915E-2</c:v>
                </c:pt>
                <c:pt idx="10">
                  <c:v>-5.1878885985793488E-2</c:v>
                </c:pt>
                <c:pt idx="11">
                  <c:v>-0.11888059353056946</c:v>
                </c:pt>
                <c:pt idx="12">
                  <c:v>-5.5361961843573226E-2</c:v>
                </c:pt>
                <c:pt idx="13">
                  <c:v>8.0114132029791563E-3</c:v>
                </c:pt>
                <c:pt idx="14">
                  <c:v>-0.10554476079330755</c:v>
                </c:pt>
                <c:pt idx="15">
                  <c:v>-0.10632889208164897</c:v>
                </c:pt>
                <c:pt idx="16">
                  <c:v>-0.12177224261819219</c:v>
                </c:pt>
                <c:pt idx="17">
                  <c:v>-0.16176147790285711</c:v>
                </c:pt>
                <c:pt idx="18">
                  <c:v>-0.12799176207461471</c:v>
                </c:pt>
                <c:pt idx="19">
                  <c:v>-0.18158879127400951</c:v>
                </c:pt>
                <c:pt idx="20">
                  <c:v>-0.17098267716994542</c:v>
                </c:pt>
                <c:pt idx="21">
                  <c:v>-0.10896207539074965</c:v>
                </c:pt>
                <c:pt idx="22">
                  <c:v>-4.4665755041563671E-2</c:v>
                </c:pt>
                <c:pt idx="23">
                  <c:v>-5.7848883477674917E-2</c:v>
                </c:pt>
                <c:pt idx="24">
                  <c:v>-4.1808439229299665E-2</c:v>
                </c:pt>
                <c:pt idx="25">
                  <c:v>-1.1251186006745684E-2</c:v>
                </c:pt>
                <c:pt idx="26">
                  <c:v>7.7109823180279591E-2</c:v>
                </c:pt>
                <c:pt idx="27">
                  <c:v>6.703471855186649E-2</c:v>
                </c:pt>
                <c:pt idx="28">
                  <c:v>2.2827407641869968E-2</c:v>
                </c:pt>
                <c:pt idx="29">
                  <c:v>0.10019101392697394</c:v>
                </c:pt>
                <c:pt idx="30">
                  <c:v>2.6888627274104238E-3</c:v>
                </c:pt>
                <c:pt idx="31">
                  <c:v>0.11663304361132987</c:v>
                </c:pt>
                <c:pt idx="32">
                  <c:v>8.3494080939829018E-2</c:v>
                </c:pt>
                <c:pt idx="33">
                  <c:v>-5.3933724357705159E-2</c:v>
                </c:pt>
                <c:pt idx="34">
                  <c:v>-1.7922146974086672E-2</c:v>
                </c:pt>
                <c:pt idx="35">
                  <c:v>5.3292780888938296E-2</c:v>
                </c:pt>
                <c:pt idx="36">
                  <c:v>5.0253050579328828E-2</c:v>
                </c:pt>
                <c:pt idx="37">
                  <c:v>8.0773865323635619E-3</c:v>
                </c:pt>
                <c:pt idx="38">
                  <c:v>-1.0044703162577662E-2</c:v>
                </c:pt>
                <c:pt idx="39">
                  <c:v>3.8897388265411337E-2</c:v>
                </c:pt>
                <c:pt idx="40">
                  <c:v>0.12435380231377735</c:v>
                </c:pt>
                <c:pt idx="41">
                  <c:v>9.3827021767850738E-2</c:v>
                </c:pt>
                <c:pt idx="42">
                  <c:v>9.0689555778055819E-2</c:v>
                </c:pt>
                <c:pt idx="43">
                  <c:v>9.0465471754669124E-2</c:v>
                </c:pt>
                <c:pt idx="44">
                  <c:v>9.5486471366996284E-2</c:v>
                </c:pt>
                <c:pt idx="45">
                  <c:v>0.13128955148170007</c:v>
                </c:pt>
                <c:pt idx="46">
                  <c:v>8.6678741692651329E-2</c:v>
                </c:pt>
                <c:pt idx="47">
                  <c:v>3.9027776864486441E-4</c:v>
                </c:pt>
                <c:pt idx="48">
                  <c:v>7.7775143704684524E-2</c:v>
                </c:pt>
                <c:pt idx="49">
                  <c:v>1.9863696059019276E-3</c:v>
                </c:pt>
                <c:pt idx="50">
                  <c:v>-1.4324440112659431E-2</c:v>
                </c:pt>
                <c:pt idx="51">
                  <c:v>-2.5584886653973626E-2</c:v>
                </c:pt>
                <c:pt idx="52">
                  <c:v>-4.0611420038885626E-2</c:v>
                </c:pt>
                <c:pt idx="53">
                  <c:v>-4.5862418127740057E-3</c:v>
                </c:pt>
                <c:pt idx="54">
                  <c:v>-1.0121164862766818E-2</c:v>
                </c:pt>
                <c:pt idx="55">
                  <c:v>7.8104676982547971E-2</c:v>
                </c:pt>
                <c:pt idx="56">
                  <c:v>-5.8945849553424523E-2</c:v>
                </c:pt>
                <c:pt idx="57">
                  <c:v>-2.2972365742589318E-2</c:v>
                </c:pt>
                <c:pt idx="58">
                  <c:v>0.10318648714599021</c:v>
                </c:pt>
                <c:pt idx="59">
                  <c:v>-6.4286332940355351E-4</c:v>
                </c:pt>
                <c:pt idx="60">
                  <c:v>7.518312911082603E-2</c:v>
                </c:pt>
                <c:pt idx="61">
                  <c:v>1.7324106601506628E-2</c:v>
                </c:pt>
                <c:pt idx="62">
                  <c:v>-3.6650575069415936E-2</c:v>
                </c:pt>
                <c:pt idx="63">
                  <c:v>-4.3749407957420772E-2</c:v>
                </c:pt>
                <c:pt idx="64">
                  <c:v>-7.0257698448870087E-2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70-4395-B973-F404E3244DD3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TDK_KF_ST_15_01!$AA$85:$AA$149</c:f>
              <c:numCache>
                <c:formatCode>General</c:formatCode>
                <c:ptCount val="65"/>
                <c:pt idx="0">
                  <c:v>359.96399999999988</c:v>
                </c:pt>
                <c:pt idx="1">
                  <c:v>354.32999999999987</c:v>
                </c:pt>
                <c:pt idx="2">
                  <c:v>348.81299999999987</c:v>
                </c:pt>
                <c:pt idx="3">
                  <c:v>343.27799999999985</c:v>
                </c:pt>
                <c:pt idx="4">
                  <c:v>337.68899999999985</c:v>
                </c:pt>
                <c:pt idx="5">
                  <c:v>331.91099999999983</c:v>
                </c:pt>
                <c:pt idx="6">
                  <c:v>326.21399999999983</c:v>
                </c:pt>
                <c:pt idx="7">
                  <c:v>320.55299999999983</c:v>
                </c:pt>
                <c:pt idx="8">
                  <c:v>314.86499999999984</c:v>
                </c:pt>
                <c:pt idx="9">
                  <c:v>309.15899999999982</c:v>
                </c:pt>
                <c:pt idx="10">
                  <c:v>303.67799999999983</c:v>
                </c:pt>
                <c:pt idx="11">
                  <c:v>298.1789999999998</c:v>
                </c:pt>
                <c:pt idx="12">
                  <c:v>292.49999999999983</c:v>
                </c:pt>
                <c:pt idx="13">
                  <c:v>286.82099999999986</c:v>
                </c:pt>
                <c:pt idx="14">
                  <c:v>281.15999999999985</c:v>
                </c:pt>
                <c:pt idx="15">
                  <c:v>275.35499999999985</c:v>
                </c:pt>
                <c:pt idx="16">
                  <c:v>269.73899999999986</c:v>
                </c:pt>
                <c:pt idx="17">
                  <c:v>264.13199999999983</c:v>
                </c:pt>
                <c:pt idx="18">
                  <c:v>258.56999999999982</c:v>
                </c:pt>
                <c:pt idx="19">
                  <c:v>253.04399999999981</c:v>
                </c:pt>
                <c:pt idx="20">
                  <c:v>247.4999999999998</c:v>
                </c:pt>
                <c:pt idx="21">
                  <c:v>241.7669999999998</c:v>
                </c:pt>
                <c:pt idx="22">
                  <c:v>236.05199999999979</c:v>
                </c:pt>
                <c:pt idx="23">
                  <c:v>230.3279999999998</c:v>
                </c:pt>
                <c:pt idx="24">
                  <c:v>224.65799999999982</c:v>
                </c:pt>
                <c:pt idx="25">
                  <c:v>219.05099999999982</c:v>
                </c:pt>
                <c:pt idx="26">
                  <c:v>213.61499999999981</c:v>
                </c:pt>
                <c:pt idx="27">
                  <c:v>208.04399999999981</c:v>
                </c:pt>
                <c:pt idx="28">
                  <c:v>202.45499999999981</c:v>
                </c:pt>
                <c:pt idx="29">
                  <c:v>196.79399999999981</c:v>
                </c:pt>
                <c:pt idx="30">
                  <c:v>191.13299999999981</c:v>
                </c:pt>
                <c:pt idx="31">
                  <c:v>185.42699999999982</c:v>
                </c:pt>
                <c:pt idx="32">
                  <c:v>179.69399999999982</c:v>
                </c:pt>
                <c:pt idx="33">
                  <c:v>174.22199999999981</c:v>
                </c:pt>
                <c:pt idx="34">
                  <c:v>168.68699999999981</c:v>
                </c:pt>
                <c:pt idx="35">
                  <c:v>163.1609999999998</c:v>
                </c:pt>
                <c:pt idx="36">
                  <c:v>157.59899999999979</c:v>
                </c:pt>
                <c:pt idx="37">
                  <c:v>151.9109999999998</c:v>
                </c:pt>
                <c:pt idx="38">
                  <c:v>146.1959999999998</c:v>
                </c:pt>
                <c:pt idx="39">
                  <c:v>140.50799999999981</c:v>
                </c:pt>
                <c:pt idx="40">
                  <c:v>134.85599999999982</c:v>
                </c:pt>
                <c:pt idx="41">
                  <c:v>129.25799999999981</c:v>
                </c:pt>
                <c:pt idx="42">
                  <c:v>123.80399999999982</c:v>
                </c:pt>
                <c:pt idx="43">
                  <c:v>118.33199999999982</c:v>
                </c:pt>
                <c:pt idx="44">
                  <c:v>112.59899999999982</c:v>
                </c:pt>
                <c:pt idx="45">
                  <c:v>107.04599999999982</c:v>
                </c:pt>
                <c:pt idx="46">
                  <c:v>101.34899999999982</c:v>
                </c:pt>
                <c:pt idx="47">
                  <c:v>95.606999999999815</c:v>
                </c:pt>
                <c:pt idx="48">
                  <c:v>89.900999999999812</c:v>
                </c:pt>
                <c:pt idx="49">
                  <c:v>84.446999999999818</c:v>
                </c:pt>
                <c:pt idx="50">
                  <c:v>78.839999999999819</c:v>
                </c:pt>
                <c:pt idx="51">
                  <c:v>73.349999999999824</c:v>
                </c:pt>
                <c:pt idx="52">
                  <c:v>67.769999999999825</c:v>
                </c:pt>
                <c:pt idx="53">
                  <c:v>62.027999999999828</c:v>
                </c:pt>
                <c:pt idx="54">
                  <c:v>56.348999999999826</c:v>
                </c:pt>
                <c:pt idx="55">
                  <c:v>50.606999999999829</c:v>
                </c:pt>
                <c:pt idx="56">
                  <c:v>44.981999999999829</c:v>
                </c:pt>
                <c:pt idx="57">
                  <c:v>39.39299999999983</c:v>
                </c:pt>
                <c:pt idx="58">
                  <c:v>33.893999999999828</c:v>
                </c:pt>
                <c:pt idx="59">
                  <c:v>28.385999999999829</c:v>
                </c:pt>
                <c:pt idx="60">
                  <c:v>22.625999999999827</c:v>
                </c:pt>
                <c:pt idx="61">
                  <c:v>17.06399999999983</c:v>
                </c:pt>
                <c:pt idx="62">
                  <c:v>11.35799999999983</c:v>
                </c:pt>
                <c:pt idx="63">
                  <c:v>5.6339999999998307</c:v>
                </c:pt>
                <c:pt idx="64">
                  <c:v>-4.5000000000168683E-2</c:v>
                </c:pt>
              </c:numCache>
            </c:numRef>
          </c:xVal>
          <c:yVal>
            <c:numRef>
              <c:f>TDK_KF_ST_15_01!$AC$85:$AC$149</c:f>
              <c:numCache>
                <c:formatCode>General</c:formatCode>
                <c:ptCount val="65"/>
                <c:pt idx="0">
                  <c:v>3.3982642348803438E-2</c:v>
                </c:pt>
                <c:pt idx="1">
                  <c:v>-3.8932017871900371E-2</c:v>
                </c:pt>
                <c:pt idx="2">
                  <c:v>5.9882160335291701E-3</c:v>
                </c:pt>
                <c:pt idx="3">
                  <c:v>5.4208267263163634E-2</c:v>
                </c:pt>
                <c:pt idx="4">
                  <c:v>9.6430422370076485E-2</c:v>
                </c:pt>
                <c:pt idx="5">
                  <c:v>7.0984511238634695E-2</c:v>
                </c:pt>
                <c:pt idx="6">
                  <c:v>0.13327394734835707</c:v>
                </c:pt>
                <c:pt idx="7">
                  <c:v>0.10847334534349784</c:v>
                </c:pt>
                <c:pt idx="8">
                  <c:v>-4.6699902348450451E-3</c:v>
                </c:pt>
                <c:pt idx="9">
                  <c:v>9.7675007623081456E-2</c:v>
                </c:pt>
                <c:pt idx="10">
                  <c:v>7.5443635851684121E-3</c:v>
                </c:pt>
                <c:pt idx="11">
                  <c:v>2.1747028349579978E-2</c:v>
                </c:pt>
                <c:pt idx="12">
                  <c:v>5.6950074654366745E-2</c:v>
                </c:pt>
                <c:pt idx="13">
                  <c:v>-2.5065579220665768E-2</c:v>
                </c:pt>
                <c:pt idx="14">
                  <c:v>-1.4772703878747961E-2</c:v>
                </c:pt>
                <c:pt idx="15">
                  <c:v>8.7976182012369009E-2</c:v>
                </c:pt>
                <c:pt idx="16">
                  <c:v>5.5830267882527096E-2</c:v>
                </c:pt>
                <c:pt idx="17">
                  <c:v>7.1366465664368661E-2</c:v>
                </c:pt>
                <c:pt idx="18">
                  <c:v>0.14868053795112246</c:v>
                </c:pt>
                <c:pt idx="19">
                  <c:v>8.83605224203734E-2</c:v>
                </c:pt>
                <c:pt idx="20">
                  <c:v>0.10902751511238762</c:v>
                </c:pt>
                <c:pt idx="21">
                  <c:v>0.18416019433405495</c:v>
                </c:pt>
                <c:pt idx="22">
                  <c:v>0.1703855283840312</c:v>
                </c:pt>
                <c:pt idx="23">
                  <c:v>0.1805719035357356</c:v>
                </c:pt>
                <c:pt idx="24">
                  <c:v>9.2813331144355971E-2</c:v>
                </c:pt>
                <c:pt idx="25">
                  <c:v>7.7550900647224807E-2</c:v>
                </c:pt>
                <c:pt idx="26">
                  <c:v>0.1011537470180599</c:v>
                </c:pt>
                <c:pt idx="27">
                  <c:v>5.4402316232255998E-2</c:v>
                </c:pt>
                <c:pt idx="28">
                  <c:v>9.3515084149316863E-2</c:v>
                </c:pt>
                <c:pt idx="29">
                  <c:v>6.7263190368009873E-2</c:v>
                </c:pt>
                <c:pt idx="30">
                  <c:v>-2.9761566656816285E-2</c:v>
                </c:pt>
                <c:pt idx="31">
                  <c:v>5.9686780548730667E-2</c:v>
                </c:pt>
                <c:pt idx="32">
                  <c:v>1.6351719771279249E-2</c:v>
                </c:pt>
                <c:pt idx="33">
                  <c:v>0.12571921377019635</c:v>
                </c:pt>
                <c:pt idx="34">
                  <c:v>0.15224931478323356</c:v>
                </c:pt>
                <c:pt idx="35">
                  <c:v>6.1481661109525021E-2</c:v>
                </c:pt>
                <c:pt idx="36">
                  <c:v>6.3525341343535047E-2</c:v>
                </c:pt>
                <c:pt idx="37">
                  <c:v>8.9044225961544043E-2</c:v>
                </c:pt>
                <c:pt idx="38">
                  <c:v>4.4440996226171592E-2</c:v>
                </c:pt>
                <c:pt idx="39">
                  <c:v>0.10383857674185037</c:v>
                </c:pt>
                <c:pt idx="40">
                  <c:v>6.9180478125360878E-2</c:v>
                </c:pt>
                <c:pt idx="41">
                  <c:v>-5.4624246305706947E-2</c:v>
                </c:pt>
                <c:pt idx="42">
                  <c:v>-4.5797348746944522E-2</c:v>
                </c:pt>
                <c:pt idx="43">
                  <c:v>-5.2076875581349213E-2</c:v>
                </c:pt>
                <c:pt idx="44">
                  <c:v>-0.10479944638154848</c:v>
                </c:pt>
                <c:pt idx="45">
                  <c:v>-8.2824332977963877E-2</c:v>
                </c:pt>
                <c:pt idx="46">
                  <c:v>-0.18511789492890784</c:v>
                </c:pt>
                <c:pt idx="47">
                  <c:v>-0.10479220799585676</c:v>
                </c:pt>
                <c:pt idx="48">
                  <c:v>-4.8927044525470365E-2</c:v>
                </c:pt>
                <c:pt idx="49">
                  <c:v>-9.1448922598530658E-2</c:v>
                </c:pt>
                <c:pt idx="50">
                  <c:v>-4.9247288877865003E-3</c:v>
                </c:pt>
                <c:pt idx="51">
                  <c:v>1.7250955496336928E-2</c:v>
                </c:pt>
                <c:pt idx="52">
                  <c:v>-3.7112617706284823E-2</c:v>
                </c:pt>
                <c:pt idx="53">
                  <c:v>-3.9100880634386215E-2</c:v>
                </c:pt>
                <c:pt idx="54">
                  <c:v>2.087670687159715E-2</c:v>
                </c:pt>
                <c:pt idx="55">
                  <c:v>1.1143450873959182E-2</c:v>
                </c:pt>
                <c:pt idx="56">
                  <c:v>4.2250071354175134E-2</c:v>
                </c:pt>
                <c:pt idx="57">
                  <c:v>-1.8238062016081358E-2</c:v>
                </c:pt>
                <c:pt idx="58">
                  <c:v>-8.4946666647333302E-2</c:v>
                </c:pt>
                <c:pt idx="59">
                  <c:v>-8.7333137089988355E-2</c:v>
                </c:pt>
                <c:pt idx="60">
                  <c:v>-0.14210178551333996</c:v>
                </c:pt>
                <c:pt idx="61">
                  <c:v>-6.6444606373273984E-2</c:v>
                </c:pt>
                <c:pt idx="62">
                  <c:v>-7.9642912732420967E-2</c:v>
                </c:pt>
                <c:pt idx="63">
                  <c:v>-9.3121761292921157E-2</c:v>
                </c:pt>
                <c:pt idx="64">
                  <c:v>-6.8392889148658043E-2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70-4395-B973-F404E3244DD3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TDK_KF_ST_15_01!$AA$20:$AA$83</c:f>
              <c:numCache>
                <c:formatCode>General</c:formatCode>
                <c:ptCount val="64"/>
                <c:pt idx="0">
                  <c:v>0</c:v>
                </c:pt>
                <c:pt idx="1">
                  <c:v>5.6879999999999997</c:v>
                </c:pt>
                <c:pt idx="2">
                  <c:v>11.43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28.277999999999999</c:v>
                </c:pt>
                <c:pt idx="6">
                  <c:v>33.759</c:v>
                </c:pt>
                <c:pt idx="7">
                  <c:v>39.393000000000001</c:v>
                </c:pt>
                <c:pt idx="8">
                  <c:v>45.045000000000002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67.778999999999996</c:v>
                </c:pt>
                <c:pt idx="13">
                  <c:v>73.205999999999989</c:v>
                </c:pt>
                <c:pt idx="14">
                  <c:v>78.731999999999985</c:v>
                </c:pt>
                <c:pt idx="15">
                  <c:v>84.365999999999985</c:v>
                </c:pt>
                <c:pt idx="16">
                  <c:v>89.954999999999984</c:v>
                </c:pt>
                <c:pt idx="17">
                  <c:v>95.660999999999987</c:v>
                </c:pt>
                <c:pt idx="18">
                  <c:v>101.37599999999999</c:v>
                </c:pt>
                <c:pt idx="19">
                  <c:v>107.11799999999999</c:v>
                </c:pt>
                <c:pt idx="20">
                  <c:v>112.70699999999999</c:v>
                </c:pt>
                <c:pt idx="21">
                  <c:v>118.19699999999999</c:v>
                </c:pt>
                <c:pt idx="22">
                  <c:v>123.68699999999998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146.29499999999999</c:v>
                </c:pt>
                <c:pt idx="27">
                  <c:v>151.91999999999999</c:v>
                </c:pt>
                <c:pt idx="28">
                  <c:v>157.61699999999999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174.19499999999999</c:v>
                </c:pt>
                <c:pt idx="32">
                  <c:v>179.81099999999998</c:v>
                </c:pt>
                <c:pt idx="33">
                  <c:v>185.42699999999996</c:v>
                </c:pt>
                <c:pt idx="34">
                  <c:v>191.24099999999996</c:v>
                </c:pt>
                <c:pt idx="35">
                  <c:v>196.86599999999996</c:v>
                </c:pt>
                <c:pt idx="36">
                  <c:v>202.44599999999997</c:v>
                </c:pt>
                <c:pt idx="37">
                  <c:v>207.97199999999998</c:v>
                </c:pt>
                <c:pt idx="38">
                  <c:v>213.57</c:v>
                </c:pt>
                <c:pt idx="39">
                  <c:v>219.05099999999999</c:v>
                </c:pt>
                <c:pt idx="40">
                  <c:v>224.72099999999998</c:v>
                </c:pt>
                <c:pt idx="41">
                  <c:v>230.38199999999998</c:v>
                </c:pt>
                <c:pt idx="42">
                  <c:v>236.12399999999997</c:v>
                </c:pt>
                <c:pt idx="43">
                  <c:v>241.84799999999996</c:v>
                </c:pt>
                <c:pt idx="44">
                  <c:v>247.43699999999995</c:v>
                </c:pt>
                <c:pt idx="45">
                  <c:v>252.95399999999995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269.73899999999992</c:v>
                </c:pt>
                <c:pt idx="49">
                  <c:v>275.42699999999991</c:v>
                </c:pt>
                <c:pt idx="50">
                  <c:v>281.17799999999988</c:v>
                </c:pt>
                <c:pt idx="51">
                  <c:v>286.8839999999999</c:v>
                </c:pt>
                <c:pt idx="52">
                  <c:v>292.44599999999991</c:v>
                </c:pt>
                <c:pt idx="53">
                  <c:v>298.0979999999999</c:v>
                </c:pt>
                <c:pt idx="54">
                  <c:v>303.53399999999988</c:v>
                </c:pt>
                <c:pt idx="55">
                  <c:v>309.14099999999985</c:v>
                </c:pt>
                <c:pt idx="56">
                  <c:v>314.84699999999987</c:v>
                </c:pt>
                <c:pt idx="57">
                  <c:v>320.61599999999987</c:v>
                </c:pt>
                <c:pt idx="58">
                  <c:v>326.32199999999989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343.17899999999992</c:v>
                </c:pt>
                <c:pt idx="62">
                  <c:v>348.70499999999993</c:v>
                </c:pt>
                <c:pt idx="63">
                  <c:v>354.3119999999999</c:v>
                </c:pt>
              </c:numCache>
            </c:numRef>
          </c:xVal>
          <c:yVal>
            <c:numRef>
              <c:f>TDK_KF_ST_15_01!$AD$20:$AD$83</c:f>
              <c:numCache>
                <c:formatCode>General</c:formatCode>
                <c:ptCount val="64"/>
                <c:pt idx="0">
                  <c:v>-0.10053557772973321</c:v>
                </c:pt>
                <c:pt idx="1">
                  <c:v>-1.9091322020905466E-3</c:v>
                </c:pt>
                <c:pt idx="2">
                  <c:v>1.4353658125795477E-2</c:v>
                </c:pt>
                <c:pt idx="3">
                  <c:v>6.9163527760732535E-2</c:v>
                </c:pt>
                <c:pt idx="4">
                  <c:v>4.181240133939923E-2</c:v>
                </c:pt>
                <c:pt idx="5">
                  <c:v>3.5311905821689749E-2</c:v>
                </c:pt>
                <c:pt idx="6">
                  <c:v>5.7565920040978824E-2</c:v>
                </c:pt>
                <c:pt idx="7">
                  <c:v>0.13014116355162741</c:v>
                </c:pt>
                <c:pt idx="8">
                  <c:v>6.1403618164561635E-2</c:v>
                </c:pt>
                <c:pt idx="9">
                  <c:v>6.3031710738798097E-2</c:v>
                </c:pt>
                <c:pt idx="10">
                  <c:v>7.2755592857390639E-2</c:v>
                </c:pt>
                <c:pt idx="11">
                  <c:v>7.9779712896183241E-2</c:v>
                </c:pt>
                <c:pt idx="12">
                  <c:v>1.8249344137288404E-2</c:v>
                </c:pt>
                <c:pt idx="13">
                  <c:v>9.239542293357772E-3</c:v>
                </c:pt>
                <c:pt idx="14">
                  <c:v>0.10062003190552105</c:v>
                </c:pt>
                <c:pt idx="15">
                  <c:v>1.4879969483118316E-2</c:v>
                </c:pt>
                <c:pt idx="16">
                  <c:v>7.284519809272183E-2</c:v>
                </c:pt>
                <c:pt idx="17">
                  <c:v>5.6969269907000353E-2</c:v>
                </c:pt>
                <c:pt idx="18">
                  <c:v>-5.7126132854293132E-2</c:v>
                </c:pt>
                <c:pt idx="19">
                  <c:v>9.8764458296045632E-2</c:v>
                </c:pt>
                <c:pt idx="20">
                  <c:v>6.6183230788396941E-2</c:v>
                </c:pt>
                <c:pt idx="21">
                  <c:v>5.6885199809400433E-2</c:v>
                </c:pt>
                <c:pt idx="22">
                  <c:v>-1.1315937053808511E-3</c:v>
                </c:pt>
                <c:pt idx="23">
                  <c:v>3.2246371719679701E-3</c:v>
                </c:pt>
                <c:pt idx="24">
                  <c:v>0.11098891735466054</c:v>
                </c:pt>
                <c:pt idx="25">
                  <c:v>0.11508976274859606</c:v>
                </c:pt>
                <c:pt idx="26">
                  <c:v>-3.2668826954107999E-2</c:v>
                </c:pt>
                <c:pt idx="27">
                  <c:v>2.2009507409677553E-2</c:v>
                </c:pt>
                <c:pt idx="28">
                  <c:v>4.0697933701665079E-2</c:v>
                </c:pt>
                <c:pt idx="29">
                  <c:v>-3.8709352817448917E-2</c:v>
                </c:pt>
                <c:pt idx="30">
                  <c:v>0.14956045205582313</c:v>
                </c:pt>
                <c:pt idx="31">
                  <c:v>9.0861701588664801E-3</c:v>
                </c:pt>
                <c:pt idx="32">
                  <c:v>-6.7142361168549769E-2</c:v>
                </c:pt>
                <c:pt idx="33">
                  <c:v>0.11362050490643583</c:v>
                </c:pt>
                <c:pt idx="34">
                  <c:v>-1.1839419682729613E-2</c:v>
                </c:pt>
                <c:pt idx="35">
                  <c:v>1.3970409479071577E-2</c:v>
                </c:pt>
                <c:pt idx="36">
                  <c:v>4.3262033569988034E-2</c:v>
                </c:pt>
                <c:pt idx="37">
                  <c:v>4.6324929699892436E-2</c:v>
                </c:pt>
                <c:pt idx="38">
                  <c:v>0.11119845018063756</c:v>
                </c:pt>
                <c:pt idx="39">
                  <c:v>3.8653512381813471E-2</c:v>
                </c:pt>
                <c:pt idx="40">
                  <c:v>-3.154047116942138E-2</c:v>
                </c:pt>
                <c:pt idx="41">
                  <c:v>8.6744881767884863E-2</c:v>
                </c:pt>
                <c:pt idx="42">
                  <c:v>7.9695972605975385E-2</c:v>
                </c:pt>
                <c:pt idx="43">
                  <c:v>9.3694722579385825E-2</c:v>
                </c:pt>
                <c:pt idx="44">
                  <c:v>1.3541043745391335E-2</c:v>
                </c:pt>
                <c:pt idx="45">
                  <c:v>-4.2929029061326673E-2</c:v>
                </c:pt>
                <c:pt idx="46">
                  <c:v>6.2001796258471131E-2</c:v>
                </c:pt>
                <c:pt idx="47">
                  <c:v>7.0976187895723797E-2</c:v>
                </c:pt>
                <c:pt idx="48">
                  <c:v>-2.1944875822157428E-2</c:v>
                </c:pt>
                <c:pt idx="49">
                  <c:v>8.5989812406467081E-2</c:v>
                </c:pt>
                <c:pt idx="50">
                  <c:v>-4.4826376608853025E-4</c:v>
                </c:pt>
                <c:pt idx="51">
                  <c:v>5.1930743330785845E-4</c:v>
                </c:pt>
                <c:pt idx="52">
                  <c:v>9.7561494693252371E-2</c:v>
                </c:pt>
                <c:pt idx="53">
                  <c:v>2.6333270162353983E-2</c:v>
                </c:pt>
                <c:pt idx="54">
                  <c:v>1.766552844793523E-2</c:v>
                </c:pt>
                <c:pt idx="55">
                  <c:v>1.9570330640533484E-2</c:v>
                </c:pt>
                <c:pt idx="56">
                  <c:v>5.4275859318579478E-2</c:v>
                </c:pt>
                <c:pt idx="57">
                  <c:v>0.13144571108608716</c:v>
                </c:pt>
                <c:pt idx="58">
                  <c:v>3.0087460202366856E-2</c:v>
                </c:pt>
                <c:pt idx="59">
                  <c:v>7.1627374568038249E-2</c:v>
                </c:pt>
                <c:pt idx="60">
                  <c:v>2.1247293259250455E-2</c:v>
                </c:pt>
                <c:pt idx="61">
                  <c:v>3.6884160661657006E-2</c:v>
                </c:pt>
                <c:pt idx="62">
                  <c:v>4.2638791102945106E-2</c:v>
                </c:pt>
                <c:pt idx="63">
                  <c:v>4.817390085520401E-3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70-4395-B973-F404E3244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TDK_KF_ST_15_01!$I$19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TDK_KF_ST_15_01!$AA$20:$AA$84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5.6879999999999997</c:v>
                </c:pt>
                <c:pt idx="2">
                  <c:v>11.43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28.277999999999999</c:v>
                </c:pt>
                <c:pt idx="6">
                  <c:v>33.759</c:v>
                </c:pt>
                <c:pt idx="7">
                  <c:v>39.393000000000001</c:v>
                </c:pt>
                <c:pt idx="8">
                  <c:v>45.045000000000002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67.778999999999996</c:v>
                </c:pt>
                <c:pt idx="13">
                  <c:v>73.205999999999989</c:v>
                </c:pt>
                <c:pt idx="14">
                  <c:v>78.731999999999985</c:v>
                </c:pt>
                <c:pt idx="15">
                  <c:v>84.365999999999985</c:v>
                </c:pt>
                <c:pt idx="16">
                  <c:v>89.954999999999984</c:v>
                </c:pt>
                <c:pt idx="17">
                  <c:v>95.660999999999987</c:v>
                </c:pt>
                <c:pt idx="18">
                  <c:v>101.37599999999999</c:v>
                </c:pt>
                <c:pt idx="19">
                  <c:v>107.11799999999999</c:v>
                </c:pt>
                <c:pt idx="20">
                  <c:v>112.70699999999999</c:v>
                </c:pt>
                <c:pt idx="21">
                  <c:v>118.19699999999999</c:v>
                </c:pt>
                <c:pt idx="22">
                  <c:v>123.68699999999998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146.29499999999999</c:v>
                </c:pt>
                <c:pt idx="27">
                  <c:v>151.91999999999999</c:v>
                </c:pt>
                <c:pt idx="28">
                  <c:v>157.61699999999999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174.19499999999999</c:v>
                </c:pt>
                <c:pt idx="32">
                  <c:v>179.81099999999998</c:v>
                </c:pt>
                <c:pt idx="33">
                  <c:v>185.42699999999996</c:v>
                </c:pt>
                <c:pt idx="34">
                  <c:v>191.24099999999996</c:v>
                </c:pt>
                <c:pt idx="35">
                  <c:v>196.86599999999996</c:v>
                </c:pt>
                <c:pt idx="36">
                  <c:v>202.44599999999997</c:v>
                </c:pt>
                <c:pt idx="37">
                  <c:v>207.97199999999998</c:v>
                </c:pt>
                <c:pt idx="38">
                  <c:v>213.57</c:v>
                </c:pt>
                <c:pt idx="39">
                  <c:v>219.05099999999999</c:v>
                </c:pt>
                <c:pt idx="40">
                  <c:v>224.72099999999998</c:v>
                </c:pt>
                <c:pt idx="41">
                  <c:v>230.38199999999998</c:v>
                </c:pt>
                <c:pt idx="42">
                  <c:v>236.12399999999997</c:v>
                </c:pt>
                <c:pt idx="43">
                  <c:v>241.84799999999996</c:v>
                </c:pt>
                <c:pt idx="44">
                  <c:v>247.43699999999995</c:v>
                </c:pt>
                <c:pt idx="45">
                  <c:v>252.95399999999995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269.73899999999992</c:v>
                </c:pt>
                <c:pt idx="49">
                  <c:v>275.42699999999991</c:v>
                </c:pt>
                <c:pt idx="50">
                  <c:v>281.17799999999988</c:v>
                </c:pt>
                <c:pt idx="51">
                  <c:v>286.8839999999999</c:v>
                </c:pt>
                <c:pt idx="52">
                  <c:v>292.44599999999991</c:v>
                </c:pt>
                <c:pt idx="53">
                  <c:v>298.0979999999999</c:v>
                </c:pt>
                <c:pt idx="54">
                  <c:v>303.53399999999988</c:v>
                </c:pt>
                <c:pt idx="55">
                  <c:v>309.14099999999985</c:v>
                </c:pt>
                <c:pt idx="56">
                  <c:v>314.84699999999987</c:v>
                </c:pt>
                <c:pt idx="57">
                  <c:v>320.61599999999987</c:v>
                </c:pt>
                <c:pt idx="58">
                  <c:v>326.32199999999989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343.17899999999992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TDK_KF_ST_15_01!$I$20:$I$84</c:f>
              <c:numCache>
                <c:formatCode>General</c:formatCode>
                <c:ptCount val="65"/>
                <c:pt idx="0">
                  <c:v>494</c:v>
                </c:pt>
                <c:pt idx="1">
                  <c:v>864</c:v>
                </c:pt>
                <c:pt idx="2">
                  <c:v>1235</c:v>
                </c:pt>
                <c:pt idx="3">
                  <c:v>1590</c:v>
                </c:pt>
                <c:pt idx="4">
                  <c:v>1915</c:v>
                </c:pt>
                <c:pt idx="5">
                  <c:v>2237</c:v>
                </c:pt>
                <c:pt idx="6">
                  <c:v>2519</c:v>
                </c:pt>
                <c:pt idx="7">
                  <c:v>2789</c:v>
                </c:pt>
                <c:pt idx="8">
                  <c:v>3046</c:v>
                </c:pt>
                <c:pt idx="9">
                  <c:v>3259</c:v>
                </c:pt>
                <c:pt idx="10">
                  <c:v>3443</c:v>
                </c:pt>
                <c:pt idx="11">
                  <c:v>3589</c:v>
                </c:pt>
                <c:pt idx="12">
                  <c:v>3703</c:v>
                </c:pt>
                <c:pt idx="13">
                  <c:v>3781</c:v>
                </c:pt>
                <c:pt idx="14">
                  <c:v>3826</c:v>
                </c:pt>
                <c:pt idx="15">
                  <c:v>3827</c:v>
                </c:pt>
                <c:pt idx="16">
                  <c:v>3789</c:v>
                </c:pt>
                <c:pt idx="17">
                  <c:v>3725</c:v>
                </c:pt>
                <c:pt idx="18">
                  <c:v>3616</c:v>
                </c:pt>
                <c:pt idx="19">
                  <c:v>3470</c:v>
                </c:pt>
                <c:pt idx="20">
                  <c:v>3293</c:v>
                </c:pt>
                <c:pt idx="21">
                  <c:v>3088</c:v>
                </c:pt>
                <c:pt idx="22">
                  <c:v>2851</c:v>
                </c:pt>
                <c:pt idx="23">
                  <c:v>2590</c:v>
                </c:pt>
                <c:pt idx="24">
                  <c:v>2300</c:v>
                </c:pt>
                <c:pt idx="25">
                  <c:v>1981</c:v>
                </c:pt>
                <c:pt idx="26">
                  <c:v>1635</c:v>
                </c:pt>
                <c:pt idx="27">
                  <c:v>1290</c:v>
                </c:pt>
                <c:pt idx="28">
                  <c:v>927</c:v>
                </c:pt>
                <c:pt idx="29">
                  <c:v>561</c:v>
                </c:pt>
                <c:pt idx="30">
                  <c:v>198</c:v>
                </c:pt>
                <c:pt idx="31">
                  <c:v>-190</c:v>
                </c:pt>
                <c:pt idx="32">
                  <c:v>-565</c:v>
                </c:pt>
                <c:pt idx="33">
                  <c:v>-929</c:v>
                </c:pt>
                <c:pt idx="34">
                  <c:v>-1309</c:v>
                </c:pt>
                <c:pt idx="35">
                  <c:v>-1664</c:v>
                </c:pt>
                <c:pt idx="36">
                  <c:v>-1996</c:v>
                </c:pt>
                <c:pt idx="37">
                  <c:v>-2308</c:v>
                </c:pt>
                <c:pt idx="38">
                  <c:v>-2598</c:v>
                </c:pt>
                <c:pt idx="39">
                  <c:v>-2863</c:v>
                </c:pt>
                <c:pt idx="40">
                  <c:v>-3112</c:v>
                </c:pt>
                <c:pt idx="41">
                  <c:v>-3331</c:v>
                </c:pt>
                <c:pt idx="42">
                  <c:v>-3512</c:v>
                </c:pt>
                <c:pt idx="43">
                  <c:v>-3663</c:v>
                </c:pt>
                <c:pt idx="44">
                  <c:v>-3780</c:v>
                </c:pt>
                <c:pt idx="45">
                  <c:v>-3853</c:v>
                </c:pt>
                <c:pt idx="46">
                  <c:v>-3894</c:v>
                </c:pt>
                <c:pt idx="47">
                  <c:v>-3899</c:v>
                </c:pt>
                <c:pt idx="48">
                  <c:v>-3867</c:v>
                </c:pt>
                <c:pt idx="49">
                  <c:v>-3794</c:v>
                </c:pt>
                <c:pt idx="50">
                  <c:v>-3692</c:v>
                </c:pt>
                <c:pt idx="51">
                  <c:v>-3551</c:v>
                </c:pt>
                <c:pt idx="52">
                  <c:v>-3371</c:v>
                </c:pt>
                <c:pt idx="53">
                  <c:v>-3160</c:v>
                </c:pt>
                <c:pt idx="54">
                  <c:v>-2936</c:v>
                </c:pt>
                <c:pt idx="55">
                  <c:v>-2667</c:v>
                </c:pt>
                <c:pt idx="56">
                  <c:v>-2379</c:v>
                </c:pt>
                <c:pt idx="57">
                  <c:v>-2059</c:v>
                </c:pt>
                <c:pt idx="58">
                  <c:v>-1711</c:v>
                </c:pt>
                <c:pt idx="59">
                  <c:v>-1370</c:v>
                </c:pt>
                <c:pt idx="60">
                  <c:v>-1003</c:v>
                </c:pt>
                <c:pt idx="61">
                  <c:v>-638</c:v>
                </c:pt>
                <c:pt idx="62">
                  <c:v>-271</c:v>
                </c:pt>
                <c:pt idx="63">
                  <c:v>107</c:v>
                </c:pt>
                <c:pt idx="64">
                  <c:v>485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17-4A39-9387-BE2FD13BB89B}"/>
            </c:ext>
          </c:extLst>
        </c:ser>
        <c:ser>
          <c:idx val="1"/>
          <c:order val="1"/>
          <c:tx>
            <c:strRef>
              <c:f>TDK_KF_ST_15_01!$L$19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5.6879999999999997</c:v>
                </c:pt>
                <c:pt idx="2">
                  <c:v>11.43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28.277999999999999</c:v>
                </c:pt>
                <c:pt idx="6">
                  <c:v>33.759</c:v>
                </c:pt>
                <c:pt idx="7">
                  <c:v>39.393000000000001</c:v>
                </c:pt>
                <c:pt idx="8">
                  <c:v>45.045000000000002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67.778999999999996</c:v>
                </c:pt>
                <c:pt idx="13">
                  <c:v>73.205999999999989</c:v>
                </c:pt>
                <c:pt idx="14">
                  <c:v>78.731999999999985</c:v>
                </c:pt>
                <c:pt idx="15">
                  <c:v>84.365999999999985</c:v>
                </c:pt>
                <c:pt idx="16">
                  <c:v>89.954999999999984</c:v>
                </c:pt>
                <c:pt idx="17">
                  <c:v>95.660999999999987</c:v>
                </c:pt>
                <c:pt idx="18">
                  <c:v>101.37599999999999</c:v>
                </c:pt>
                <c:pt idx="19">
                  <c:v>107.11799999999999</c:v>
                </c:pt>
                <c:pt idx="20">
                  <c:v>112.70699999999999</c:v>
                </c:pt>
                <c:pt idx="21">
                  <c:v>118.19699999999999</c:v>
                </c:pt>
                <c:pt idx="22">
                  <c:v>123.68699999999998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146.29499999999999</c:v>
                </c:pt>
                <c:pt idx="27">
                  <c:v>151.91999999999999</c:v>
                </c:pt>
                <c:pt idx="28">
                  <c:v>157.61699999999999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174.19499999999999</c:v>
                </c:pt>
                <c:pt idx="32">
                  <c:v>179.81099999999998</c:v>
                </c:pt>
                <c:pt idx="33">
                  <c:v>185.42699999999996</c:v>
                </c:pt>
                <c:pt idx="34">
                  <c:v>191.24099999999996</c:v>
                </c:pt>
                <c:pt idx="35">
                  <c:v>196.86599999999996</c:v>
                </c:pt>
                <c:pt idx="36">
                  <c:v>202.44599999999997</c:v>
                </c:pt>
                <c:pt idx="37">
                  <c:v>207.97199999999998</c:v>
                </c:pt>
                <c:pt idx="38">
                  <c:v>213.57</c:v>
                </c:pt>
                <c:pt idx="39">
                  <c:v>219.05099999999999</c:v>
                </c:pt>
                <c:pt idx="40">
                  <c:v>224.72099999999998</c:v>
                </c:pt>
                <c:pt idx="41">
                  <c:v>230.38199999999998</c:v>
                </c:pt>
                <c:pt idx="42">
                  <c:v>236.12399999999997</c:v>
                </c:pt>
                <c:pt idx="43">
                  <c:v>241.84799999999996</c:v>
                </c:pt>
                <c:pt idx="44">
                  <c:v>247.43699999999995</c:v>
                </c:pt>
                <c:pt idx="45">
                  <c:v>252.95399999999995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269.73899999999992</c:v>
                </c:pt>
                <c:pt idx="49">
                  <c:v>275.42699999999991</c:v>
                </c:pt>
                <c:pt idx="50">
                  <c:v>281.17799999999988</c:v>
                </c:pt>
                <c:pt idx="51">
                  <c:v>286.8839999999999</c:v>
                </c:pt>
                <c:pt idx="52">
                  <c:v>292.44599999999991</c:v>
                </c:pt>
                <c:pt idx="53">
                  <c:v>298.0979999999999</c:v>
                </c:pt>
                <c:pt idx="54">
                  <c:v>303.53399999999988</c:v>
                </c:pt>
                <c:pt idx="55">
                  <c:v>309.14099999999985</c:v>
                </c:pt>
                <c:pt idx="56">
                  <c:v>314.84699999999987</c:v>
                </c:pt>
                <c:pt idx="57">
                  <c:v>320.61599999999987</c:v>
                </c:pt>
                <c:pt idx="58">
                  <c:v>326.32199999999989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343.17899999999992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TDK_KF_ST_15_01!$L$20:$L$84</c:f>
              <c:numCache>
                <c:formatCode>General</c:formatCode>
                <c:ptCount val="65"/>
                <c:pt idx="0">
                  <c:v>486.82093138948403</c:v>
                </c:pt>
                <c:pt idx="1">
                  <c:v>863.82433598412979</c:v>
                </c:pt>
                <c:pt idx="2">
                  <c:v>1235.3609570303006</c:v>
                </c:pt>
                <c:pt idx="3">
                  <c:v>1594.0899128449566</c:v>
                </c:pt>
                <c:pt idx="4">
                  <c:v>1922.8238297992407</c:v>
                </c:pt>
                <c:pt idx="5">
                  <c:v>2238.3274665375138</c:v>
                </c:pt>
                <c:pt idx="6">
                  <c:v>2526.1862457006196</c:v>
                </c:pt>
                <c:pt idx="7">
                  <c:v>2797.5818520023299</c:v>
                </c:pt>
                <c:pt idx="8">
                  <c:v>3042.2760106910087</c:v>
                </c:pt>
                <c:pt idx="9">
                  <c:v>3257.9297985105995</c:v>
                </c:pt>
                <c:pt idx="10">
                  <c:v>3443.8209763113564</c:v>
                </c:pt>
                <c:pt idx="11">
                  <c:v>3590.874063386952</c:v>
                </c:pt>
                <c:pt idx="12">
                  <c:v>3703.9525716268367</c:v>
                </c:pt>
                <c:pt idx="13">
                  <c:v>3777.8584641674984</c:v>
                </c:pt>
                <c:pt idx="14">
                  <c:v>3817.9158654109788</c:v>
                </c:pt>
                <c:pt idx="15">
                  <c:v>3821.8128175323959</c:v>
                </c:pt>
                <c:pt idx="16">
                  <c:v>3788.787602702309</c:v>
                </c:pt>
                <c:pt idx="17">
                  <c:v>3717.4945370056103</c:v>
                </c:pt>
                <c:pt idx="18">
                  <c:v>3608.739650791792</c:v>
                </c:pt>
                <c:pt idx="19">
                  <c:v>3462.9181209473959</c:v>
                </c:pt>
                <c:pt idx="20">
                  <c:v>3287.1843089353611</c:v>
                </c:pt>
                <c:pt idx="21">
                  <c:v>3083.7321837260101</c:v>
                </c:pt>
                <c:pt idx="22">
                  <c:v>2851.6021635288093</c:v>
                </c:pt>
                <c:pt idx="23">
                  <c:v>2588.4765206824995</c:v>
                </c:pt>
                <c:pt idx="24">
                  <c:v>2297.0383294287553</c:v>
                </c:pt>
                <c:pt idx="25">
                  <c:v>1981.3803117612458</c:v>
                </c:pt>
                <c:pt idx="26">
                  <c:v>1643.1958486359101</c:v>
                </c:pt>
                <c:pt idx="27">
                  <c:v>1293.968046382417</c:v>
                </c:pt>
                <c:pt idx="28">
                  <c:v>927.18103818633017</c:v>
                </c:pt>
                <c:pt idx="29">
                  <c:v>568.23075226723881</c:v>
                </c:pt>
                <c:pt idx="30">
                  <c:v>198.95644196790855</c:v>
                </c:pt>
                <c:pt idx="31">
                  <c:v>-181.02332936186934</c:v>
                </c:pt>
                <c:pt idx="32">
                  <c:v>-558.43672907628991</c:v>
                </c:pt>
                <c:pt idx="33">
                  <c:v>-930.87045723321421</c:v>
                </c:pt>
                <c:pt idx="34">
                  <c:v>-1307.376001256195</c:v>
                </c:pt>
                <c:pt idx="35">
                  <c:v>-1659.2634419270601</c:v>
                </c:pt>
                <c:pt idx="36">
                  <c:v>-1992.9267302391659</c:v>
                </c:pt>
                <c:pt idx="37">
                  <c:v>-2305.1183108183204</c:v>
                </c:pt>
                <c:pt idx="38">
                  <c:v>-2599.8841395114537</c:v>
                </c:pt>
                <c:pt idx="39">
                  <c:v>-2864.8344845022852</c:v>
                </c:pt>
                <c:pt idx="40">
                  <c:v>-3111.6937259864449</c:v>
                </c:pt>
                <c:pt idx="41">
                  <c:v>-3328.1569894474292</c:v>
                </c:pt>
                <c:pt idx="42">
                  <c:v>-3514.9218304892179</c:v>
                </c:pt>
                <c:pt idx="43">
                  <c:v>-3666.3726852702562</c:v>
                </c:pt>
                <c:pt idx="44">
                  <c:v>-3779.3439737479675</c:v>
                </c:pt>
                <c:pt idx="45">
                  <c:v>-3855.971339340485</c:v>
                </c:pt>
                <c:pt idx="46">
                  <c:v>-3897.1835241302797</c:v>
                </c:pt>
                <c:pt idx="47">
                  <c:v>-3902.5051984905649</c:v>
                </c:pt>
                <c:pt idx="48">
                  <c:v>-3870.3189684102817</c:v>
                </c:pt>
                <c:pt idx="49">
                  <c:v>-3800.3259463724517</c:v>
                </c:pt>
                <c:pt idx="50">
                  <c:v>-3691.8896318427801</c:v>
                </c:pt>
                <c:pt idx="51">
                  <c:v>-3547.9427588534413</c:v>
                </c:pt>
                <c:pt idx="52">
                  <c:v>-3374.1349496009225</c:v>
                </c:pt>
                <c:pt idx="53">
                  <c:v>-3165.3425978025894</c:v>
                </c:pt>
                <c:pt idx="54">
                  <c:v>-2935.8150731541482</c:v>
                </c:pt>
                <c:pt idx="55">
                  <c:v>-2671.7849150416964</c:v>
                </c:pt>
                <c:pt idx="56">
                  <c:v>-2377.2376101531145</c:v>
                </c:pt>
                <c:pt idx="57">
                  <c:v>-2055.8880569474682</c:v>
                </c:pt>
                <c:pt idx="58">
                  <c:v>-1717.935719224459</c:v>
                </c:pt>
                <c:pt idx="59">
                  <c:v>-1368.4787609832179</c:v>
                </c:pt>
                <c:pt idx="60">
                  <c:v>-1003.8674555876179</c:v>
                </c:pt>
                <c:pt idx="61">
                  <c:v>-635.84970637135996</c:v>
                </c:pt>
                <c:pt idx="62">
                  <c:v>-265.23127205817298</c:v>
                </c:pt>
                <c:pt idx="63">
                  <c:v>112.94295703573633</c:v>
                </c:pt>
                <c:pt idx="64">
                  <c:v>492.65968038508697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17-4A39-9387-BE2FD13BB89B}"/>
            </c:ext>
          </c:extLst>
        </c:ser>
        <c:ser>
          <c:idx val="2"/>
          <c:order val="2"/>
          <c:tx>
            <c:strRef>
              <c:f>TDK_KF_ST_15_01!$J$19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TDK_KF_ST_15_01!$AA$20:$AA$84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5.6879999999999997</c:v>
                </c:pt>
                <c:pt idx="2">
                  <c:v>11.43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28.277999999999999</c:v>
                </c:pt>
                <c:pt idx="6">
                  <c:v>33.759</c:v>
                </c:pt>
                <c:pt idx="7">
                  <c:v>39.393000000000001</c:v>
                </c:pt>
                <c:pt idx="8">
                  <c:v>45.045000000000002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67.778999999999996</c:v>
                </c:pt>
                <c:pt idx="13">
                  <c:v>73.205999999999989</c:v>
                </c:pt>
                <c:pt idx="14">
                  <c:v>78.731999999999985</c:v>
                </c:pt>
                <c:pt idx="15">
                  <c:v>84.365999999999985</c:v>
                </c:pt>
                <c:pt idx="16">
                  <c:v>89.954999999999984</c:v>
                </c:pt>
                <c:pt idx="17">
                  <c:v>95.660999999999987</c:v>
                </c:pt>
                <c:pt idx="18">
                  <c:v>101.37599999999999</c:v>
                </c:pt>
                <c:pt idx="19">
                  <c:v>107.11799999999999</c:v>
                </c:pt>
                <c:pt idx="20">
                  <c:v>112.70699999999999</c:v>
                </c:pt>
                <c:pt idx="21">
                  <c:v>118.19699999999999</c:v>
                </c:pt>
                <c:pt idx="22">
                  <c:v>123.68699999999998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146.29499999999999</c:v>
                </c:pt>
                <c:pt idx="27">
                  <c:v>151.91999999999999</c:v>
                </c:pt>
                <c:pt idx="28">
                  <c:v>157.61699999999999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174.19499999999999</c:v>
                </c:pt>
                <c:pt idx="32">
                  <c:v>179.81099999999998</c:v>
                </c:pt>
                <c:pt idx="33">
                  <c:v>185.42699999999996</c:v>
                </c:pt>
                <c:pt idx="34">
                  <c:v>191.24099999999996</c:v>
                </c:pt>
                <c:pt idx="35">
                  <c:v>196.86599999999996</c:v>
                </c:pt>
                <c:pt idx="36">
                  <c:v>202.44599999999997</c:v>
                </c:pt>
                <c:pt idx="37">
                  <c:v>207.97199999999998</c:v>
                </c:pt>
                <c:pt idx="38">
                  <c:v>213.57</c:v>
                </c:pt>
                <c:pt idx="39">
                  <c:v>219.05099999999999</c:v>
                </c:pt>
                <c:pt idx="40">
                  <c:v>224.72099999999998</c:v>
                </c:pt>
                <c:pt idx="41">
                  <c:v>230.38199999999998</c:v>
                </c:pt>
                <c:pt idx="42">
                  <c:v>236.12399999999997</c:v>
                </c:pt>
                <c:pt idx="43">
                  <c:v>241.84799999999996</c:v>
                </c:pt>
                <c:pt idx="44">
                  <c:v>247.43699999999995</c:v>
                </c:pt>
                <c:pt idx="45">
                  <c:v>252.95399999999995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269.73899999999992</c:v>
                </c:pt>
                <c:pt idx="49">
                  <c:v>275.42699999999991</c:v>
                </c:pt>
                <c:pt idx="50">
                  <c:v>281.17799999999988</c:v>
                </c:pt>
                <c:pt idx="51">
                  <c:v>286.8839999999999</c:v>
                </c:pt>
                <c:pt idx="52">
                  <c:v>292.44599999999991</c:v>
                </c:pt>
                <c:pt idx="53">
                  <c:v>298.0979999999999</c:v>
                </c:pt>
                <c:pt idx="54">
                  <c:v>303.53399999999988</c:v>
                </c:pt>
                <c:pt idx="55">
                  <c:v>309.14099999999985</c:v>
                </c:pt>
                <c:pt idx="56">
                  <c:v>314.84699999999987</c:v>
                </c:pt>
                <c:pt idx="57">
                  <c:v>320.61599999999987</c:v>
                </c:pt>
                <c:pt idx="58">
                  <c:v>326.32199999999989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343.17899999999992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TDK_KF_ST_15_01!$J$20:$J$84</c:f>
              <c:numCache>
                <c:formatCode>General</c:formatCode>
                <c:ptCount val="65"/>
                <c:pt idx="0">
                  <c:v>-3784</c:v>
                </c:pt>
                <c:pt idx="1">
                  <c:v>-3723</c:v>
                </c:pt>
                <c:pt idx="2">
                  <c:v>-3615</c:v>
                </c:pt>
                <c:pt idx="3">
                  <c:v>-3471</c:v>
                </c:pt>
                <c:pt idx="4">
                  <c:v>-3302</c:v>
                </c:pt>
                <c:pt idx="5">
                  <c:v>-3101</c:v>
                </c:pt>
                <c:pt idx="6">
                  <c:v>-2868</c:v>
                </c:pt>
                <c:pt idx="7">
                  <c:v>-2606</c:v>
                </c:pt>
                <c:pt idx="8">
                  <c:v>-2317</c:v>
                </c:pt>
                <c:pt idx="9">
                  <c:v>-2005</c:v>
                </c:pt>
                <c:pt idx="10">
                  <c:v>-1666</c:v>
                </c:pt>
                <c:pt idx="11">
                  <c:v>-1325</c:v>
                </c:pt>
                <c:pt idx="12">
                  <c:v>-959</c:v>
                </c:pt>
                <c:pt idx="13">
                  <c:v>-600</c:v>
                </c:pt>
                <c:pt idx="14">
                  <c:v>-240</c:v>
                </c:pt>
                <c:pt idx="15">
                  <c:v>138</c:v>
                </c:pt>
                <c:pt idx="16">
                  <c:v>510</c:v>
                </c:pt>
                <c:pt idx="17">
                  <c:v>885</c:v>
                </c:pt>
                <c:pt idx="18">
                  <c:v>1256</c:v>
                </c:pt>
                <c:pt idx="19">
                  <c:v>1610</c:v>
                </c:pt>
                <c:pt idx="20">
                  <c:v>1943</c:v>
                </c:pt>
                <c:pt idx="21">
                  <c:v>2256</c:v>
                </c:pt>
                <c:pt idx="22">
                  <c:v>2546</c:v>
                </c:pt>
                <c:pt idx="23">
                  <c:v>2816</c:v>
                </c:pt>
                <c:pt idx="24">
                  <c:v>3065</c:v>
                </c:pt>
                <c:pt idx="25">
                  <c:v>3281</c:v>
                </c:pt>
                <c:pt idx="26">
                  <c:v>3465</c:v>
                </c:pt>
                <c:pt idx="27">
                  <c:v>3623</c:v>
                </c:pt>
                <c:pt idx="28">
                  <c:v>3744</c:v>
                </c:pt>
                <c:pt idx="29">
                  <c:v>3816</c:v>
                </c:pt>
                <c:pt idx="30">
                  <c:v>3860</c:v>
                </c:pt>
                <c:pt idx="31">
                  <c:v>3863</c:v>
                </c:pt>
                <c:pt idx="32">
                  <c:v>3832</c:v>
                </c:pt>
                <c:pt idx="33">
                  <c:v>3771</c:v>
                </c:pt>
                <c:pt idx="34">
                  <c:v>3667</c:v>
                </c:pt>
                <c:pt idx="35">
                  <c:v>3523</c:v>
                </c:pt>
                <c:pt idx="36">
                  <c:v>3350</c:v>
                </c:pt>
                <c:pt idx="37">
                  <c:v>3155</c:v>
                </c:pt>
                <c:pt idx="38">
                  <c:v>2919</c:v>
                </c:pt>
                <c:pt idx="39">
                  <c:v>2661</c:v>
                </c:pt>
                <c:pt idx="40">
                  <c:v>2368</c:v>
                </c:pt>
                <c:pt idx="41">
                  <c:v>2062</c:v>
                </c:pt>
                <c:pt idx="42">
                  <c:v>1724</c:v>
                </c:pt>
                <c:pt idx="43">
                  <c:v>1373</c:v>
                </c:pt>
                <c:pt idx="44">
                  <c:v>1018</c:v>
                </c:pt>
                <c:pt idx="45">
                  <c:v>654</c:v>
                </c:pt>
                <c:pt idx="46">
                  <c:v>291</c:v>
                </c:pt>
                <c:pt idx="47">
                  <c:v>-79</c:v>
                </c:pt>
                <c:pt idx="48">
                  <c:v>-462</c:v>
                </c:pt>
                <c:pt idx="49">
                  <c:v>-831</c:v>
                </c:pt>
                <c:pt idx="50">
                  <c:v>-1202</c:v>
                </c:pt>
                <c:pt idx="51">
                  <c:v>-1558</c:v>
                </c:pt>
                <c:pt idx="52">
                  <c:v>-1885</c:v>
                </c:pt>
                <c:pt idx="53">
                  <c:v>-2204</c:v>
                </c:pt>
                <c:pt idx="54">
                  <c:v>-2493</c:v>
                </c:pt>
                <c:pt idx="55">
                  <c:v>-2767</c:v>
                </c:pt>
                <c:pt idx="56">
                  <c:v>-3008</c:v>
                </c:pt>
                <c:pt idx="57">
                  <c:v>-3234</c:v>
                </c:pt>
                <c:pt idx="58">
                  <c:v>-3418</c:v>
                </c:pt>
                <c:pt idx="59">
                  <c:v>-3568</c:v>
                </c:pt>
                <c:pt idx="60">
                  <c:v>-3693</c:v>
                </c:pt>
                <c:pt idx="61">
                  <c:v>-3768</c:v>
                </c:pt>
                <c:pt idx="62">
                  <c:v>-3812</c:v>
                </c:pt>
                <c:pt idx="63">
                  <c:v>-3819</c:v>
                </c:pt>
                <c:pt idx="64">
                  <c:v>-3787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17-4A39-9387-BE2FD13BB89B}"/>
            </c:ext>
          </c:extLst>
        </c:ser>
        <c:ser>
          <c:idx val="3"/>
          <c:order val="3"/>
          <c:tx>
            <c:strRef>
              <c:f>TDK_KF_ST_15_01!$N$19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5.6879999999999997</c:v>
                </c:pt>
                <c:pt idx="2">
                  <c:v>11.43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28.277999999999999</c:v>
                </c:pt>
                <c:pt idx="6">
                  <c:v>33.759</c:v>
                </c:pt>
                <c:pt idx="7">
                  <c:v>39.393000000000001</c:v>
                </c:pt>
                <c:pt idx="8">
                  <c:v>45.045000000000002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67.778999999999996</c:v>
                </c:pt>
                <c:pt idx="13">
                  <c:v>73.205999999999989</c:v>
                </c:pt>
                <c:pt idx="14">
                  <c:v>78.731999999999985</c:v>
                </c:pt>
                <c:pt idx="15">
                  <c:v>84.365999999999985</c:v>
                </c:pt>
                <c:pt idx="16">
                  <c:v>89.954999999999984</c:v>
                </c:pt>
                <c:pt idx="17">
                  <c:v>95.660999999999987</c:v>
                </c:pt>
                <c:pt idx="18">
                  <c:v>101.37599999999999</c:v>
                </c:pt>
                <c:pt idx="19">
                  <c:v>107.11799999999999</c:v>
                </c:pt>
                <c:pt idx="20">
                  <c:v>112.70699999999999</c:v>
                </c:pt>
                <c:pt idx="21">
                  <c:v>118.19699999999999</c:v>
                </c:pt>
                <c:pt idx="22">
                  <c:v>123.68699999999998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146.29499999999999</c:v>
                </c:pt>
                <c:pt idx="27">
                  <c:v>151.91999999999999</c:v>
                </c:pt>
                <c:pt idx="28">
                  <c:v>157.61699999999999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174.19499999999999</c:v>
                </c:pt>
                <c:pt idx="32">
                  <c:v>179.81099999999998</c:v>
                </c:pt>
                <c:pt idx="33">
                  <c:v>185.42699999999996</c:v>
                </c:pt>
                <c:pt idx="34">
                  <c:v>191.24099999999996</c:v>
                </c:pt>
                <c:pt idx="35">
                  <c:v>196.86599999999996</c:v>
                </c:pt>
                <c:pt idx="36">
                  <c:v>202.44599999999997</c:v>
                </c:pt>
                <c:pt idx="37">
                  <c:v>207.97199999999998</c:v>
                </c:pt>
                <c:pt idx="38">
                  <c:v>213.57</c:v>
                </c:pt>
                <c:pt idx="39">
                  <c:v>219.05099999999999</c:v>
                </c:pt>
                <c:pt idx="40">
                  <c:v>224.72099999999998</c:v>
                </c:pt>
                <c:pt idx="41">
                  <c:v>230.38199999999998</c:v>
                </c:pt>
                <c:pt idx="42">
                  <c:v>236.12399999999997</c:v>
                </c:pt>
                <c:pt idx="43">
                  <c:v>241.84799999999996</c:v>
                </c:pt>
                <c:pt idx="44">
                  <c:v>247.43699999999995</c:v>
                </c:pt>
                <c:pt idx="45">
                  <c:v>252.95399999999995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269.73899999999992</c:v>
                </c:pt>
                <c:pt idx="49">
                  <c:v>275.42699999999991</c:v>
                </c:pt>
                <c:pt idx="50">
                  <c:v>281.17799999999988</c:v>
                </c:pt>
                <c:pt idx="51">
                  <c:v>286.8839999999999</c:v>
                </c:pt>
                <c:pt idx="52">
                  <c:v>292.44599999999991</c:v>
                </c:pt>
                <c:pt idx="53">
                  <c:v>298.0979999999999</c:v>
                </c:pt>
                <c:pt idx="54">
                  <c:v>303.53399999999988</c:v>
                </c:pt>
                <c:pt idx="55">
                  <c:v>309.14099999999985</c:v>
                </c:pt>
                <c:pt idx="56">
                  <c:v>314.84699999999987</c:v>
                </c:pt>
                <c:pt idx="57">
                  <c:v>320.61599999999987</c:v>
                </c:pt>
                <c:pt idx="58">
                  <c:v>326.32199999999989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343.17899999999992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TDK_KF_ST_15_01!$N$20:$N$84</c:f>
              <c:numCache>
                <c:formatCode>General</c:formatCode>
                <c:ptCount val="65"/>
                <c:pt idx="0">
                  <c:v>-3785.5166860542786</c:v>
                </c:pt>
                <c:pt idx="1">
                  <c:v>-3718.0468107639331</c:v>
                </c:pt>
                <c:pt idx="2">
                  <c:v>-3612.5419867491291</c:v>
                </c:pt>
                <c:pt idx="3">
                  <c:v>-3470.5233216687584</c:v>
                </c:pt>
                <c:pt idx="4">
                  <c:v>-3301.2989669755284</c:v>
                </c:pt>
                <c:pt idx="5">
                  <c:v>-3097.8383086871381</c:v>
                </c:pt>
                <c:pt idx="6">
                  <c:v>-2869.7499600285028</c:v>
                </c:pt>
                <c:pt idx="7">
                  <c:v>-2607.7237216465851</c:v>
                </c:pt>
                <c:pt idx="8">
                  <c:v>-2319.3034297545905</c:v>
                </c:pt>
                <c:pt idx="9">
                  <c:v>-2006.5528994595229</c:v>
                </c:pt>
                <c:pt idx="10">
                  <c:v>-1668.4478980137833</c:v>
                </c:pt>
                <c:pt idx="11">
                  <c:v>-1322.8080984232035</c:v>
                </c:pt>
                <c:pt idx="12">
                  <c:v>-960.7390620098505</c:v>
                </c:pt>
                <c:pt idx="13">
                  <c:v>-605.11583640629169</c:v>
                </c:pt>
                <c:pt idx="14">
                  <c:v>-237.23534020015606</c:v>
                </c:pt>
                <c:pt idx="15">
                  <c:v>140.30323206159795</c:v>
                </c:pt>
                <c:pt idx="16">
                  <c:v>513.71407826402162</c:v>
                </c:pt>
                <c:pt idx="17">
                  <c:v>890.09803266130496</c:v>
                </c:pt>
                <c:pt idx="18">
                  <c:v>1258.4519706268484</c:v>
                </c:pt>
                <c:pt idx="19">
                  <c:v>1616.159691427164</c:v>
                </c:pt>
                <c:pt idx="20">
                  <c:v>1948.9969596707174</c:v>
                </c:pt>
                <c:pt idx="21">
                  <c:v>2258.1109607813551</c:v>
                </c:pt>
                <c:pt idx="22">
                  <c:v>2546.7004682757452</c:v>
                </c:pt>
                <c:pt idx="23">
                  <c:v>2816.2596071463481</c:v>
                </c:pt>
                <c:pt idx="24">
                  <c:v>3061.9058827081353</c:v>
                </c:pt>
                <c:pt idx="25">
                  <c:v>3279.031141969122</c:v>
                </c:pt>
                <c:pt idx="26">
                  <c:v>3465.603916032243</c:v>
                </c:pt>
                <c:pt idx="27">
                  <c:v>3615.7975565569695</c:v>
                </c:pt>
                <c:pt idx="28">
                  <c:v>3732.6083652705574</c:v>
                </c:pt>
                <c:pt idx="29">
                  <c:v>3809.8836088633329</c:v>
                </c:pt>
                <c:pt idx="30">
                  <c:v>3853.4067903201199</c:v>
                </c:pt>
                <c:pt idx="31">
                  <c:v>3861.2964566129194</c:v>
                </c:pt>
                <c:pt idx="32">
                  <c:v>3832.2213009626598</c:v>
                </c:pt>
                <c:pt idx="33">
                  <c:v>3766.5450097627254</c:v>
                </c:pt>
                <c:pt idx="34">
                  <c:v>3660.6695629662913</c:v>
                </c:pt>
                <c:pt idx="35">
                  <c:v>3522.5696932195387</c:v>
                </c:pt>
                <c:pt idx="36">
                  <c:v>3352.2405007989241</c:v>
                </c:pt>
                <c:pt idx="37">
                  <c:v>3152.4298862106102</c:v>
                </c:pt>
                <c:pt idx="38">
                  <c:v>2920.3393350390893</c:v>
                </c:pt>
                <c:pt idx="39">
                  <c:v>2666.2829122525386</c:v>
                </c:pt>
                <c:pt idx="40">
                  <c:v>2378.0373799725339</c:v>
                </c:pt>
                <c:pt idx="41">
                  <c:v>2067.2368462923741</c:v>
                </c:pt>
                <c:pt idx="42">
                  <c:v>1731.6158954767695</c:v>
                </c:pt>
                <c:pt idx="43">
                  <c:v>1379.9617368574461</c:v>
                </c:pt>
                <c:pt idx="44">
                  <c:v>1023.5042447637123</c:v>
                </c:pt>
                <c:pt idx="45">
                  <c:v>662.28535882103631</c:v>
                </c:pt>
                <c:pt idx="46">
                  <c:v>295.7394025416628</c:v>
                </c:pt>
                <c:pt idx="47">
                  <c:v>-80.567293841873138</c:v>
                </c:pt>
                <c:pt idx="48">
                  <c:v>-458.87350346498607</c:v>
                </c:pt>
                <c:pt idx="49">
                  <c:v>-834.24116086849074</c:v>
                </c:pt>
                <c:pt idx="50">
                  <c:v>-1205.1639592946397</c:v>
                </c:pt>
                <c:pt idx="51">
                  <c:v>-1560.9655710704692</c:v>
                </c:pt>
                <c:pt idx="52">
                  <c:v>-1892.6959582431289</c:v>
                </c:pt>
                <c:pt idx="53">
                  <c:v>-2211.2835299650988</c:v>
                </c:pt>
                <c:pt idx="54">
                  <c:v>-2497.2193164718242</c:v>
                </c:pt>
                <c:pt idx="55">
                  <c:v>-2768.3536755110358</c:v>
                </c:pt>
                <c:pt idx="56">
                  <c:v>-3016.8153953262163</c:v>
                </c:pt>
                <c:pt idx="57">
                  <c:v>-3237.3617208011269</c:v>
                </c:pt>
                <c:pt idx="58">
                  <c:v>-3422.9921924018822</c:v>
                </c:pt>
                <c:pt idx="59">
                  <c:v>-3572.5414530893577</c:v>
                </c:pt>
                <c:pt idx="60">
                  <c:v>-3688.055255605705</c:v>
                </c:pt>
                <c:pt idx="61">
                  <c:v>-3766.3674687096959</c:v>
                </c:pt>
                <c:pt idx="62">
                  <c:v>-3808.6538039161355</c:v>
                </c:pt>
                <c:pt idx="63">
                  <c:v>-3815.1267881026133</c:v>
                </c:pt>
                <c:pt idx="64">
                  <c:v>-3784.4498774616955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17-4A39-9387-BE2FD13BB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TDK_KF_ST_15_02!$I$19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TDK_KF_ST_15_02!$AA$85:$AA$149</c:f>
              <c:numCache>
                <c:formatCode>General</c:formatCode>
                <c:ptCount val="65"/>
                <c:pt idx="0">
                  <c:v>360.11700000000002</c:v>
                </c:pt>
                <c:pt idx="1">
                  <c:v>354.483</c:v>
                </c:pt>
                <c:pt idx="2">
                  <c:v>348.86700000000002</c:v>
                </c:pt>
                <c:pt idx="3">
                  <c:v>343.38600000000002</c:v>
                </c:pt>
                <c:pt idx="4">
                  <c:v>337.84200000000004</c:v>
                </c:pt>
                <c:pt idx="5">
                  <c:v>332.08200000000005</c:v>
                </c:pt>
                <c:pt idx="6">
                  <c:v>326.41200000000003</c:v>
                </c:pt>
                <c:pt idx="7">
                  <c:v>320.68800000000005</c:v>
                </c:pt>
                <c:pt idx="8">
                  <c:v>314.97300000000007</c:v>
                </c:pt>
                <c:pt idx="9">
                  <c:v>309.28500000000008</c:v>
                </c:pt>
                <c:pt idx="10">
                  <c:v>303.7410000000001</c:v>
                </c:pt>
                <c:pt idx="11">
                  <c:v>298.2600000000001</c:v>
                </c:pt>
                <c:pt idx="12">
                  <c:v>292.68000000000012</c:v>
                </c:pt>
                <c:pt idx="13">
                  <c:v>287.05500000000012</c:v>
                </c:pt>
                <c:pt idx="14">
                  <c:v>281.36700000000013</c:v>
                </c:pt>
                <c:pt idx="15">
                  <c:v>275.62500000000011</c:v>
                </c:pt>
                <c:pt idx="16">
                  <c:v>269.87400000000014</c:v>
                </c:pt>
                <c:pt idx="17">
                  <c:v>264.24000000000012</c:v>
                </c:pt>
                <c:pt idx="18">
                  <c:v>258.62400000000014</c:v>
                </c:pt>
                <c:pt idx="19">
                  <c:v>253.16100000000014</c:v>
                </c:pt>
                <c:pt idx="20">
                  <c:v>247.65300000000013</c:v>
                </c:pt>
                <c:pt idx="21">
                  <c:v>241.94700000000014</c:v>
                </c:pt>
                <c:pt idx="22">
                  <c:v>236.31300000000016</c:v>
                </c:pt>
                <c:pt idx="23">
                  <c:v>230.51700000000017</c:v>
                </c:pt>
                <c:pt idx="24">
                  <c:v>224.80200000000016</c:v>
                </c:pt>
                <c:pt idx="25">
                  <c:v>219.17700000000016</c:v>
                </c:pt>
                <c:pt idx="26">
                  <c:v>213.67800000000017</c:v>
                </c:pt>
                <c:pt idx="27">
                  <c:v>208.18800000000016</c:v>
                </c:pt>
                <c:pt idx="28">
                  <c:v>202.64400000000015</c:v>
                </c:pt>
                <c:pt idx="29">
                  <c:v>197.03700000000015</c:v>
                </c:pt>
                <c:pt idx="30">
                  <c:v>191.30400000000014</c:v>
                </c:pt>
                <c:pt idx="31">
                  <c:v>185.61600000000016</c:v>
                </c:pt>
                <c:pt idx="32">
                  <c:v>179.93700000000015</c:v>
                </c:pt>
                <c:pt idx="33">
                  <c:v>174.33900000000014</c:v>
                </c:pt>
                <c:pt idx="34">
                  <c:v>168.72300000000013</c:v>
                </c:pt>
                <c:pt idx="35">
                  <c:v>163.26000000000013</c:v>
                </c:pt>
                <c:pt idx="36">
                  <c:v>157.77000000000012</c:v>
                </c:pt>
                <c:pt idx="37">
                  <c:v>152.05500000000012</c:v>
                </c:pt>
                <c:pt idx="38">
                  <c:v>146.40300000000013</c:v>
                </c:pt>
                <c:pt idx="39">
                  <c:v>140.69700000000014</c:v>
                </c:pt>
                <c:pt idx="40">
                  <c:v>135.03600000000014</c:v>
                </c:pt>
                <c:pt idx="41">
                  <c:v>129.37500000000014</c:v>
                </c:pt>
                <c:pt idx="42">
                  <c:v>123.90300000000015</c:v>
                </c:pt>
                <c:pt idx="43">
                  <c:v>118.38600000000015</c:v>
                </c:pt>
                <c:pt idx="44">
                  <c:v>112.78800000000015</c:v>
                </c:pt>
                <c:pt idx="45">
                  <c:v>107.21700000000016</c:v>
                </c:pt>
                <c:pt idx="46">
                  <c:v>101.50200000000015</c:v>
                </c:pt>
                <c:pt idx="47">
                  <c:v>95.751000000000147</c:v>
                </c:pt>
                <c:pt idx="48">
                  <c:v>90.135000000000147</c:v>
                </c:pt>
                <c:pt idx="49">
                  <c:v>84.519000000000148</c:v>
                </c:pt>
                <c:pt idx="50">
                  <c:v>78.912000000000148</c:v>
                </c:pt>
                <c:pt idx="51">
                  <c:v>73.413000000000153</c:v>
                </c:pt>
                <c:pt idx="52">
                  <c:v>67.95900000000016</c:v>
                </c:pt>
                <c:pt idx="53">
                  <c:v>62.289000000000158</c:v>
                </c:pt>
                <c:pt idx="54">
                  <c:v>56.565000000000161</c:v>
                </c:pt>
                <c:pt idx="55">
                  <c:v>50.796000000000163</c:v>
                </c:pt>
                <c:pt idx="56">
                  <c:v>45.10800000000016</c:v>
                </c:pt>
                <c:pt idx="57">
                  <c:v>39.456000000000159</c:v>
                </c:pt>
                <c:pt idx="58">
                  <c:v>33.975000000000158</c:v>
                </c:pt>
                <c:pt idx="59">
                  <c:v>28.422000000000157</c:v>
                </c:pt>
                <c:pt idx="60">
                  <c:v>22.896000000000157</c:v>
                </c:pt>
                <c:pt idx="61">
                  <c:v>17.244000000000156</c:v>
                </c:pt>
                <c:pt idx="62">
                  <c:v>11.583000000000157</c:v>
                </c:pt>
                <c:pt idx="63">
                  <c:v>5.8680000000001566</c:v>
                </c:pt>
                <c:pt idx="64">
                  <c:v>9.0000000000157065E-2</c:v>
                </c:pt>
              </c:numCache>
            </c:numRef>
          </c:xVal>
          <c:yVal>
            <c:numRef>
              <c:f>TDK_KF_ST_15_02!$I$85:$I$149</c:f>
              <c:numCache>
                <c:formatCode>General</c:formatCode>
                <c:ptCount val="65"/>
                <c:pt idx="0">
                  <c:v>507</c:v>
                </c:pt>
                <c:pt idx="1">
                  <c:v>116</c:v>
                </c:pt>
                <c:pt idx="2">
                  <c:v>-255</c:v>
                </c:pt>
                <c:pt idx="3">
                  <c:v>-619</c:v>
                </c:pt>
                <c:pt idx="4">
                  <c:v>-988</c:v>
                </c:pt>
                <c:pt idx="5">
                  <c:v>-1353</c:v>
                </c:pt>
                <c:pt idx="6">
                  <c:v>-1704</c:v>
                </c:pt>
                <c:pt idx="7">
                  <c:v>-2043</c:v>
                </c:pt>
                <c:pt idx="8">
                  <c:v>-2356</c:v>
                </c:pt>
                <c:pt idx="9">
                  <c:v>-2655</c:v>
                </c:pt>
                <c:pt idx="10">
                  <c:v>-2916</c:v>
                </c:pt>
                <c:pt idx="11">
                  <c:v>-3143</c:v>
                </c:pt>
                <c:pt idx="12">
                  <c:v>-3351</c:v>
                </c:pt>
                <c:pt idx="13">
                  <c:v>-3529</c:v>
                </c:pt>
                <c:pt idx="14">
                  <c:v>-3671</c:v>
                </c:pt>
                <c:pt idx="15">
                  <c:v>-3782</c:v>
                </c:pt>
                <c:pt idx="16">
                  <c:v>-3850</c:v>
                </c:pt>
                <c:pt idx="17">
                  <c:v>-3885</c:v>
                </c:pt>
                <c:pt idx="18">
                  <c:v>-3882</c:v>
                </c:pt>
                <c:pt idx="19">
                  <c:v>-3850</c:v>
                </c:pt>
                <c:pt idx="20">
                  <c:v>-3768</c:v>
                </c:pt>
                <c:pt idx="21">
                  <c:v>-3653</c:v>
                </c:pt>
                <c:pt idx="22">
                  <c:v>-3514</c:v>
                </c:pt>
                <c:pt idx="23">
                  <c:v>-3322</c:v>
                </c:pt>
                <c:pt idx="24">
                  <c:v>-3107</c:v>
                </c:pt>
                <c:pt idx="25">
                  <c:v>-2861</c:v>
                </c:pt>
                <c:pt idx="26">
                  <c:v>-2595</c:v>
                </c:pt>
                <c:pt idx="27">
                  <c:v>-2312</c:v>
                </c:pt>
                <c:pt idx="28">
                  <c:v>-2000</c:v>
                </c:pt>
                <c:pt idx="29">
                  <c:v>-1672</c:v>
                </c:pt>
                <c:pt idx="30">
                  <c:v>-1313</c:v>
                </c:pt>
                <c:pt idx="31">
                  <c:v>-943</c:v>
                </c:pt>
                <c:pt idx="32">
                  <c:v>-574</c:v>
                </c:pt>
                <c:pt idx="33">
                  <c:v>-200</c:v>
                </c:pt>
                <c:pt idx="34">
                  <c:v>179</c:v>
                </c:pt>
                <c:pt idx="35">
                  <c:v>545</c:v>
                </c:pt>
                <c:pt idx="36">
                  <c:v>910</c:v>
                </c:pt>
                <c:pt idx="37">
                  <c:v>1276</c:v>
                </c:pt>
                <c:pt idx="38">
                  <c:v>1626</c:v>
                </c:pt>
                <c:pt idx="39">
                  <c:v>1963</c:v>
                </c:pt>
                <c:pt idx="40">
                  <c:v>2280</c:v>
                </c:pt>
                <c:pt idx="41">
                  <c:v>2575</c:v>
                </c:pt>
                <c:pt idx="42">
                  <c:v>2833</c:v>
                </c:pt>
                <c:pt idx="43">
                  <c:v>3071</c:v>
                </c:pt>
                <c:pt idx="44">
                  <c:v>3278</c:v>
                </c:pt>
                <c:pt idx="45">
                  <c:v>3450</c:v>
                </c:pt>
                <c:pt idx="46">
                  <c:v>3601</c:v>
                </c:pt>
                <c:pt idx="47">
                  <c:v>3705</c:v>
                </c:pt>
                <c:pt idx="48">
                  <c:v>3773</c:v>
                </c:pt>
                <c:pt idx="49">
                  <c:v>3809</c:v>
                </c:pt>
                <c:pt idx="50">
                  <c:v>3808</c:v>
                </c:pt>
                <c:pt idx="51">
                  <c:v>3776</c:v>
                </c:pt>
                <c:pt idx="52">
                  <c:v>3700</c:v>
                </c:pt>
                <c:pt idx="53">
                  <c:v>3583</c:v>
                </c:pt>
                <c:pt idx="54">
                  <c:v>3437</c:v>
                </c:pt>
                <c:pt idx="55">
                  <c:v>3249</c:v>
                </c:pt>
                <c:pt idx="56">
                  <c:v>3032</c:v>
                </c:pt>
                <c:pt idx="57">
                  <c:v>2792</c:v>
                </c:pt>
                <c:pt idx="58">
                  <c:v>2526</c:v>
                </c:pt>
                <c:pt idx="59">
                  <c:v>2237</c:v>
                </c:pt>
                <c:pt idx="60">
                  <c:v>1926</c:v>
                </c:pt>
                <c:pt idx="61">
                  <c:v>1592</c:v>
                </c:pt>
                <c:pt idx="62">
                  <c:v>1241</c:v>
                </c:pt>
                <c:pt idx="63">
                  <c:v>877</c:v>
                </c:pt>
                <c:pt idx="64">
                  <c:v>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19-4251-B96A-51786A778911}"/>
            </c:ext>
          </c:extLst>
        </c:ser>
        <c:ser>
          <c:idx val="1"/>
          <c:order val="1"/>
          <c:tx>
            <c:strRef>
              <c:f>TDK_KF_ST_15_02!$L$19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TDK_KF_ST_15_02!$AA$85:$AA$149</c:f>
              <c:numCache>
                <c:formatCode>General</c:formatCode>
                <c:ptCount val="65"/>
                <c:pt idx="0">
                  <c:v>360.11700000000002</c:v>
                </c:pt>
                <c:pt idx="1">
                  <c:v>354.483</c:v>
                </c:pt>
                <c:pt idx="2">
                  <c:v>348.86700000000002</c:v>
                </c:pt>
                <c:pt idx="3">
                  <c:v>343.38600000000002</c:v>
                </c:pt>
                <c:pt idx="4">
                  <c:v>337.84200000000004</c:v>
                </c:pt>
                <c:pt idx="5">
                  <c:v>332.08200000000005</c:v>
                </c:pt>
                <c:pt idx="6">
                  <c:v>326.41200000000003</c:v>
                </c:pt>
                <c:pt idx="7">
                  <c:v>320.68800000000005</c:v>
                </c:pt>
                <c:pt idx="8">
                  <c:v>314.97300000000007</c:v>
                </c:pt>
                <c:pt idx="9">
                  <c:v>309.28500000000008</c:v>
                </c:pt>
                <c:pt idx="10">
                  <c:v>303.7410000000001</c:v>
                </c:pt>
                <c:pt idx="11">
                  <c:v>298.2600000000001</c:v>
                </c:pt>
                <c:pt idx="12">
                  <c:v>292.68000000000012</c:v>
                </c:pt>
                <c:pt idx="13">
                  <c:v>287.05500000000012</c:v>
                </c:pt>
                <c:pt idx="14">
                  <c:v>281.36700000000013</c:v>
                </c:pt>
                <c:pt idx="15">
                  <c:v>275.62500000000011</c:v>
                </c:pt>
                <c:pt idx="16">
                  <c:v>269.87400000000014</c:v>
                </c:pt>
                <c:pt idx="17">
                  <c:v>264.24000000000012</c:v>
                </c:pt>
                <c:pt idx="18">
                  <c:v>258.62400000000014</c:v>
                </c:pt>
                <c:pt idx="19">
                  <c:v>253.16100000000014</c:v>
                </c:pt>
                <c:pt idx="20">
                  <c:v>247.65300000000013</c:v>
                </c:pt>
                <c:pt idx="21">
                  <c:v>241.94700000000014</c:v>
                </c:pt>
                <c:pt idx="22">
                  <c:v>236.31300000000016</c:v>
                </c:pt>
                <c:pt idx="23">
                  <c:v>230.51700000000017</c:v>
                </c:pt>
                <c:pt idx="24">
                  <c:v>224.80200000000016</c:v>
                </c:pt>
                <c:pt idx="25">
                  <c:v>219.17700000000016</c:v>
                </c:pt>
                <c:pt idx="26">
                  <c:v>213.67800000000017</c:v>
                </c:pt>
                <c:pt idx="27">
                  <c:v>208.18800000000016</c:v>
                </c:pt>
                <c:pt idx="28">
                  <c:v>202.64400000000015</c:v>
                </c:pt>
                <c:pt idx="29">
                  <c:v>197.03700000000015</c:v>
                </c:pt>
                <c:pt idx="30">
                  <c:v>191.30400000000014</c:v>
                </c:pt>
                <c:pt idx="31">
                  <c:v>185.61600000000016</c:v>
                </c:pt>
                <c:pt idx="32">
                  <c:v>179.93700000000015</c:v>
                </c:pt>
                <c:pt idx="33">
                  <c:v>174.33900000000014</c:v>
                </c:pt>
                <c:pt idx="34">
                  <c:v>168.72300000000013</c:v>
                </c:pt>
                <c:pt idx="35">
                  <c:v>163.26000000000013</c:v>
                </c:pt>
                <c:pt idx="36">
                  <c:v>157.77000000000012</c:v>
                </c:pt>
                <c:pt idx="37">
                  <c:v>152.05500000000012</c:v>
                </c:pt>
                <c:pt idx="38">
                  <c:v>146.40300000000013</c:v>
                </c:pt>
                <c:pt idx="39">
                  <c:v>140.69700000000014</c:v>
                </c:pt>
                <c:pt idx="40">
                  <c:v>135.03600000000014</c:v>
                </c:pt>
                <c:pt idx="41">
                  <c:v>129.37500000000014</c:v>
                </c:pt>
                <c:pt idx="42">
                  <c:v>123.90300000000015</c:v>
                </c:pt>
                <c:pt idx="43">
                  <c:v>118.38600000000015</c:v>
                </c:pt>
                <c:pt idx="44">
                  <c:v>112.78800000000015</c:v>
                </c:pt>
                <c:pt idx="45">
                  <c:v>107.21700000000016</c:v>
                </c:pt>
                <c:pt idx="46">
                  <c:v>101.50200000000015</c:v>
                </c:pt>
                <c:pt idx="47">
                  <c:v>95.751000000000147</c:v>
                </c:pt>
                <c:pt idx="48">
                  <c:v>90.135000000000147</c:v>
                </c:pt>
                <c:pt idx="49">
                  <c:v>84.519000000000148</c:v>
                </c:pt>
                <c:pt idx="50">
                  <c:v>78.912000000000148</c:v>
                </c:pt>
                <c:pt idx="51">
                  <c:v>73.413000000000153</c:v>
                </c:pt>
                <c:pt idx="52">
                  <c:v>67.95900000000016</c:v>
                </c:pt>
                <c:pt idx="53">
                  <c:v>62.289000000000158</c:v>
                </c:pt>
                <c:pt idx="54">
                  <c:v>56.565000000000161</c:v>
                </c:pt>
                <c:pt idx="55">
                  <c:v>50.796000000000163</c:v>
                </c:pt>
                <c:pt idx="56">
                  <c:v>45.10800000000016</c:v>
                </c:pt>
                <c:pt idx="57">
                  <c:v>39.456000000000159</c:v>
                </c:pt>
                <c:pt idx="58">
                  <c:v>33.975000000000158</c:v>
                </c:pt>
                <c:pt idx="59">
                  <c:v>28.422000000000157</c:v>
                </c:pt>
                <c:pt idx="60">
                  <c:v>22.896000000000157</c:v>
                </c:pt>
                <c:pt idx="61">
                  <c:v>17.244000000000156</c:v>
                </c:pt>
                <c:pt idx="62">
                  <c:v>11.583000000000157</c:v>
                </c:pt>
                <c:pt idx="63">
                  <c:v>5.8680000000001566</c:v>
                </c:pt>
                <c:pt idx="64">
                  <c:v>9.0000000000157065E-2</c:v>
                </c:pt>
              </c:numCache>
            </c:numRef>
          </c:xVal>
          <c:yVal>
            <c:numRef>
              <c:f>TDK_KF_ST_15_02!$L$85:$L$149</c:f>
              <c:numCache>
                <c:formatCode>General</c:formatCode>
                <c:ptCount val="65"/>
                <c:pt idx="0">
                  <c:v>503.9112637820482</c:v>
                </c:pt>
                <c:pt idx="1">
                  <c:v>126.7842299596085</c:v>
                </c:pt>
                <c:pt idx="2">
                  <c:v>-250.74731667539754</c:v>
                </c:pt>
                <c:pt idx="3">
                  <c:v>-617.28003308749499</c:v>
                </c:pt>
                <c:pt idx="4">
                  <c:v>-982.63951179808828</c:v>
                </c:pt>
                <c:pt idx="5">
                  <c:v>-1352.8406316835774</c:v>
                </c:pt>
                <c:pt idx="6">
                  <c:v>-1704.3193195511235</c:v>
                </c:pt>
                <c:pt idx="7">
                  <c:v>-2042.6045040259353</c:v>
                </c:pt>
                <c:pt idx="8">
                  <c:v>-2360.4223960241216</c:v>
                </c:pt>
                <c:pt idx="9">
                  <c:v>-2653.8236443769365</c:v>
                </c:pt>
                <c:pt idx="10">
                  <c:v>-2915.0318187763514</c:v>
                </c:pt>
                <c:pt idx="11">
                  <c:v>-3146.8213176321556</c:v>
                </c:pt>
                <c:pt idx="12">
                  <c:v>-3353.5815436088947</c:v>
                </c:pt>
                <c:pt idx="13">
                  <c:v>-3530.1977697217335</c:v>
                </c:pt>
                <c:pt idx="14">
                  <c:v>-3674.583196642991</c:v>
                </c:pt>
                <c:pt idx="15">
                  <c:v>-3784.0079550609757</c:v>
                </c:pt>
                <c:pt idx="16">
                  <c:v>-3855.9177321167444</c:v>
                </c:pt>
                <c:pt idx="17">
                  <c:v>-3889.0926410985048</c:v>
                </c:pt>
                <c:pt idx="18">
                  <c:v>-3885.1260440410088</c:v>
                </c:pt>
                <c:pt idx="19">
                  <c:v>-3845.8222739821617</c:v>
                </c:pt>
                <c:pt idx="20">
                  <c:v>-3771.170402264444</c:v>
                </c:pt>
                <c:pt idx="21">
                  <c:v>-3657.4859339037566</c:v>
                </c:pt>
                <c:pt idx="22">
                  <c:v>-3510.0330002627388</c:v>
                </c:pt>
                <c:pt idx="23">
                  <c:v>-3323.347246676351</c:v>
                </c:pt>
                <c:pt idx="24">
                  <c:v>-3106.3674189515309</c:v>
                </c:pt>
                <c:pt idx="25">
                  <c:v>-2863.0052277181521</c:v>
                </c:pt>
                <c:pt idx="26">
                  <c:v>-2598.7772073394985</c:v>
                </c:pt>
                <c:pt idx="27">
                  <c:v>-2311.470014289655</c:v>
                </c:pt>
                <c:pt idx="28">
                  <c:v>-2000.184139501717</c:v>
                </c:pt>
                <c:pt idx="29">
                  <c:v>-1666.707774767212</c:v>
                </c:pt>
                <c:pt idx="30">
                  <c:v>-1309.6575695977879</c:v>
                </c:pt>
                <c:pt idx="31">
                  <c:v>-942.84008671928223</c:v>
                </c:pt>
                <c:pt idx="32">
                  <c:v>-567.72591266515053</c:v>
                </c:pt>
                <c:pt idx="33">
                  <c:v>-192.8717421327874</c:v>
                </c:pt>
                <c:pt idx="34">
                  <c:v>184.64943279313985</c:v>
                </c:pt>
                <c:pt idx="35">
                  <c:v>549.84566606589624</c:v>
                </c:pt>
                <c:pt idx="36">
                  <c:v>911.43870905676488</c:v>
                </c:pt>
                <c:pt idx="37">
                  <c:v>1278.5237621725462</c:v>
                </c:pt>
                <c:pt idx="38">
                  <c:v>1628.6736098465867</c:v>
                </c:pt>
                <c:pt idx="39">
                  <c:v>1965.6875438392533</c:v>
                </c:pt>
                <c:pt idx="40">
                  <c:v>2280.3958107453418</c:v>
                </c:pt>
                <c:pt idx="41">
                  <c:v>2572.4535756416985</c:v>
                </c:pt>
                <c:pt idx="42">
                  <c:v>2830.5504008559865</c:v>
                </c:pt>
                <c:pt idx="43">
                  <c:v>3064.2575553670736</c:v>
                </c:pt>
                <c:pt idx="44">
                  <c:v>3271.9680759011044</c:v>
                </c:pt>
                <c:pt idx="45">
                  <c:v>3447.2935247810915</c:v>
                </c:pt>
                <c:pt idx="46">
                  <c:v>3592.8809444845028</c:v>
                </c:pt>
                <c:pt idx="47">
                  <c:v>3702.8996388370169</c:v>
                </c:pt>
                <c:pt idx="48">
                  <c:v>3773.9534839024695</c:v>
                </c:pt>
                <c:pt idx="49">
                  <c:v>3808.3670036564008</c:v>
                </c:pt>
                <c:pt idx="50">
                  <c:v>3805.8433060917009</c:v>
                </c:pt>
                <c:pt idx="51">
                  <c:v>3767.5952068607012</c:v>
                </c:pt>
                <c:pt idx="52">
                  <c:v>3695.0156928154502</c:v>
                </c:pt>
                <c:pt idx="53">
                  <c:v>3583.6939157591582</c:v>
                </c:pt>
                <c:pt idx="54">
                  <c:v>3435.3230620809359</c:v>
                </c:pt>
                <c:pt idx="55">
                  <c:v>3250.6977446304818</c:v>
                </c:pt>
                <c:pt idx="56">
                  <c:v>3035.9961160106477</c:v>
                </c:pt>
                <c:pt idx="57">
                  <c:v>2792.6227222136731</c:v>
                </c:pt>
                <c:pt idx="58">
                  <c:v>2530.2633494774045</c:v>
                </c:pt>
                <c:pt idx="59">
                  <c:v>2240.4829689674734</c:v>
                </c:pt>
                <c:pt idx="60">
                  <c:v>1930.8426293738628</c:v>
                </c:pt>
                <c:pt idx="61">
                  <c:v>1595.2014804421788</c:v>
                </c:pt>
                <c:pt idx="62">
                  <c:v>1243.0781213991825</c:v>
                </c:pt>
                <c:pt idx="63">
                  <c:v>874.90242958258511</c:v>
                </c:pt>
                <c:pt idx="64">
                  <c:v>493.42870949308224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19-4251-B96A-51786A778911}"/>
            </c:ext>
          </c:extLst>
        </c:ser>
        <c:ser>
          <c:idx val="2"/>
          <c:order val="2"/>
          <c:tx>
            <c:strRef>
              <c:f>TDK_KF_ST_15_02!$J$19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TDK_KF_ST_15_02!$AA$85:$AA$149</c:f>
              <c:numCache>
                <c:formatCode>General</c:formatCode>
                <c:ptCount val="65"/>
                <c:pt idx="0">
                  <c:v>360.11700000000002</c:v>
                </c:pt>
                <c:pt idx="1">
                  <c:v>354.483</c:v>
                </c:pt>
                <c:pt idx="2">
                  <c:v>348.86700000000002</c:v>
                </c:pt>
                <c:pt idx="3">
                  <c:v>343.38600000000002</c:v>
                </c:pt>
                <c:pt idx="4">
                  <c:v>337.84200000000004</c:v>
                </c:pt>
                <c:pt idx="5">
                  <c:v>332.08200000000005</c:v>
                </c:pt>
                <c:pt idx="6">
                  <c:v>326.41200000000003</c:v>
                </c:pt>
                <c:pt idx="7">
                  <c:v>320.68800000000005</c:v>
                </c:pt>
                <c:pt idx="8">
                  <c:v>314.97300000000007</c:v>
                </c:pt>
                <c:pt idx="9">
                  <c:v>309.28500000000008</c:v>
                </c:pt>
                <c:pt idx="10">
                  <c:v>303.7410000000001</c:v>
                </c:pt>
                <c:pt idx="11">
                  <c:v>298.2600000000001</c:v>
                </c:pt>
                <c:pt idx="12">
                  <c:v>292.68000000000012</c:v>
                </c:pt>
                <c:pt idx="13">
                  <c:v>287.05500000000012</c:v>
                </c:pt>
                <c:pt idx="14">
                  <c:v>281.36700000000013</c:v>
                </c:pt>
                <c:pt idx="15">
                  <c:v>275.62500000000011</c:v>
                </c:pt>
                <c:pt idx="16">
                  <c:v>269.87400000000014</c:v>
                </c:pt>
                <c:pt idx="17">
                  <c:v>264.24000000000012</c:v>
                </c:pt>
                <c:pt idx="18">
                  <c:v>258.62400000000014</c:v>
                </c:pt>
                <c:pt idx="19">
                  <c:v>253.16100000000014</c:v>
                </c:pt>
                <c:pt idx="20">
                  <c:v>247.65300000000013</c:v>
                </c:pt>
                <c:pt idx="21">
                  <c:v>241.94700000000014</c:v>
                </c:pt>
                <c:pt idx="22">
                  <c:v>236.31300000000016</c:v>
                </c:pt>
                <c:pt idx="23">
                  <c:v>230.51700000000017</c:v>
                </c:pt>
                <c:pt idx="24">
                  <c:v>224.80200000000016</c:v>
                </c:pt>
                <c:pt idx="25">
                  <c:v>219.17700000000016</c:v>
                </c:pt>
                <c:pt idx="26">
                  <c:v>213.67800000000017</c:v>
                </c:pt>
                <c:pt idx="27">
                  <c:v>208.18800000000016</c:v>
                </c:pt>
                <c:pt idx="28">
                  <c:v>202.64400000000015</c:v>
                </c:pt>
                <c:pt idx="29">
                  <c:v>197.03700000000015</c:v>
                </c:pt>
                <c:pt idx="30">
                  <c:v>191.30400000000014</c:v>
                </c:pt>
                <c:pt idx="31">
                  <c:v>185.61600000000016</c:v>
                </c:pt>
                <c:pt idx="32">
                  <c:v>179.93700000000015</c:v>
                </c:pt>
                <c:pt idx="33">
                  <c:v>174.33900000000014</c:v>
                </c:pt>
                <c:pt idx="34">
                  <c:v>168.72300000000013</c:v>
                </c:pt>
                <c:pt idx="35">
                  <c:v>163.26000000000013</c:v>
                </c:pt>
                <c:pt idx="36">
                  <c:v>157.77000000000012</c:v>
                </c:pt>
                <c:pt idx="37">
                  <c:v>152.05500000000012</c:v>
                </c:pt>
                <c:pt idx="38">
                  <c:v>146.40300000000013</c:v>
                </c:pt>
                <c:pt idx="39">
                  <c:v>140.69700000000014</c:v>
                </c:pt>
                <c:pt idx="40">
                  <c:v>135.03600000000014</c:v>
                </c:pt>
                <c:pt idx="41">
                  <c:v>129.37500000000014</c:v>
                </c:pt>
                <c:pt idx="42">
                  <c:v>123.90300000000015</c:v>
                </c:pt>
                <c:pt idx="43">
                  <c:v>118.38600000000015</c:v>
                </c:pt>
                <c:pt idx="44">
                  <c:v>112.78800000000015</c:v>
                </c:pt>
                <c:pt idx="45">
                  <c:v>107.21700000000016</c:v>
                </c:pt>
                <c:pt idx="46">
                  <c:v>101.50200000000015</c:v>
                </c:pt>
                <c:pt idx="47">
                  <c:v>95.751000000000147</c:v>
                </c:pt>
                <c:pt idx="48">
                  <c:v>90.135000000000147</c:v>
                </c:pt>
                <c:pt idx="49">
                  <c:v>84.519000000000148</c:v>
                </c:pt>
                <c:pt idx="50">
                  <c:v>78.912000000000148</c:v>
                </c:pt>
                <c:pt idx="51">
                  <c:v>73.413000000000153</c:v>
                </c:pt>
                <c:pt idx="52">
                  <c:v>67.95900000000016</c:v>
                </c:pt>
                <c:pt idx="53">
                  <c:v>62.289000000000158</c:v>
                </c:pt>
                <c:pt idx="54">
                  <c:v>56.565000000000161</c:v>
                </c:pt>
                <c:pt idx="55">
                  <c:v>50.796000000000163</c:v>
                </c:pt>
                <c:pt idx="56">
                  <c:v>45.10800000000016</c:v>
                </c:pt>
                <c:pt idx="57">
                  <c:v>39.456000000000159</c:v>
                </c:pt>
                <c:pt idx="58">
                  <c:v>33.975000000000158</c:v>
                </c:pt>
                <c:pt idx="59">
                  <c:v>28.422000000000157</c:v>
                </c:pt>
                <c:pt idx="60">
                  <c:v>22.896000000000157</c:v>
                </c:pt>
                <c:pt idx="61">
                  <c:v>17.244000000000156</c:v>
                </c:pt>
                <c:pt idx="62">
                  <c:v>11.583000000000157</c:v>
                </c:pt>
                <c:pt idx="63">
                  <c:v>5.8680000000001566</c:v>
                </c:pt>
                <c:pt idx="64">
                  <c:v>9.0000000000157065E-2</c:v>
                </c:pt>
              </c:numCache>
            </c:numRef>
          </c:xVal>
          <c:yVal>
            <c:numRef>
              <c:f>TDK_KF_ST_15_02!$J$85:$J$149</c:f>
              <c:numCache>
                <c:formatCode>General</c:formatCode>
                <c:ptCount val="65"/>
                <c:pt idx="0">
                  <c:v>-3776</c:v>
                </c:pt>
                <c:pt idx="1">
                  <c:v>-3800</c:v>
                </c:pt>
                <c:pt idx="2">
                  <c:v>-3800</c:v>
                </c:pt>
                <c:pt idx="3">
                  <c:v>-3759</c:v>
                </c:pt>
                <c:pt idx="4">
                  <c:v>-3675</c:v>
                </c:pt>
                <c:pt idx="5">
                  <c:v>-3563</c:v>
                </c:pt>
                <c:pt idx="6">
                  <c:v>-3406</c:v>
                </c:pt>
                <c:pt idx="7">
                  <c:v>-3225</c:v>
                </c:pt>
                <c:pt idx="8">
                  <c:v>-3014</c:v>
                </c:pt>
                <c:pt idx="9">
                  <c:v>-2759</c:v>
                </c:pt>
                <c:pt idx="10">
                  <c:v>-2494</c:v>
                </c:pt>
                <c:pt idx="11">
                  <c:v>-2207</c:v>
                </c:pt>
                <c:pt idx="12">
                  <c:v>-1896</c:v>
                </c:pt>
                <c:pt idx="13">
                  <c:v>-1564</c:v>
                </c:pt>
                <c:pt idx="14">
                  <c:v>-1209</c:v>
                </c:pt>
                <c:pt idx="15">
                  <c:v>-844</c:v>
                </c:pt>
                <c:pt idx="16">
                  <c:v>-466</c:v>
                </c:pt>
                <c:pt idx="17">
                  <c:v>-95</c:v>
                </c:pt>
                <c:pt idx="18">
                  <c:v>276</c:v>
                </c:pt>
                <c:pt idx="19">
                  <c:v>642</c:v>
                </c:pt>
                <c:pt idx="20">
                  <c:v>997</c:v>
                </c:pt>
                <c:pt idx="21">
                  <c:v>1360</c:v>
                </c:pt>
                <c:pt idx="22">
                  <c:v>1707</c:v>
                </c:pt>
                <c:pt idx="23">
                  <c:v>2041</c:v>
                </c:pt>
                <c:pt idx="24">
                  <c:v>2355</c:v>
                </c:pt>
                <c:pt idx="25">
                  <c:v>2643</c:v>
                </c:pt>
                <c:pt idx="26">
                  <c:v>2903</c:v>
                </c:pt>
                <c:pt idx="27">
                  <c:v>3132</c:v>
                </c:pt>
                <c:pt idx="28">
                  <c:v>3331</c:v>
                </c:pt>
                <c:pt idx="29">
                  <c:v>3509</c:v>
                </c:pt>
                <c:pt idx="30">
                  <c:v>3650</c:v>
                </c:pt>
                <c:pt idx="31">
                  <c:v>3756</c:v>
                </c:pt>
                <c:pt idx="32">
                  <c:v>3828</c:v>
                </c:pt>
                <c:pt idx="33">
                  <c:v>3851</c:v>
                </c:pt>
                <c:pt idx="34">
                  <c:v>3846</c:v>
                </c:pt>
                <c:pt idx="35">
                  <c:v>3809</c:v>
                </c:pt>
                <c:pt idx="36">
                  <c:v>3734</c:v>
                </c:pt>
                <c:pt idx="37">
                  <c:v>3615</c:v>
                </c:pt>
                <c:pt idx="38">
                  <c:v>3462</c:v>
                </c:pt>
                <c:pt idx="39">
                  <c:v>3275</c:v>
                </c:pt>
                <c:pt idx="40">
                  <c:v>3061</c:v>
                </c:pt>
                <c:pt idx="41">
                  <c:v>2815</c:v>
                </c:pt>
                <c:pt idx="42">
                  <c:v>2549</c:v>
                </c:pt>
                <c:pt idx="43">
                  <c:v>2261</c:v>
                </c:pt>
                <c:pt idx="44">
                  <c:v>1947</c:v>
                </c:pt>
                <c:pt idx="45">
                  <c:v>1614</c:v>
                </c:pt>
                <c:pt idx="46">
                  <c:v>1259</c:v>
                </c:pt>
                <c:pt idx="47">
                  <c:v>894</c:v>
                </c:pt>
                <c:pt idx="48">
                  <c:v>519</c:v>
                </c:pt>
                <c:pt idx="49">
                  <c:v>147</c:v>
                </c:pt>
                <c:pt idx="50">
                  <c:v>-223</c:v>
                </c:pt>
                <c:pt idx="51">
                  <c:v>-587</c:v>
                </c:pt>
                <c:pt idx="52">
                  <c:v>-941</c:v>
                </c:pt>
                <c:pt idx="53">
                  <c:v>-1303</c:v>
                </c:pt>
                <c:pt idx="54">
                  <c:v>-1659</c:v>
                </c:pt>
                <c:pt idx="55">
                  <c:v>-1989</c:v>
                </c:pt>
                <c:pt idx="56">
                  <c:v>-2301</c:v>
                </c:pt>
                <c:pt idx="57">
                  <c:v>-2590</c:v>
                </c:pt>
                <c:pt idx="58">
                  <c:v>-2847</c:v>
                </c:pt>
                <c:pt idx="59">
                  <c:v>-3077</c:v>
                </c:pt>
                <c:pt idx="60">
                  <c:v>-3284</c:v>
                </c:pt>
                <c:pt idx="61">
                  <c:v>-3454</c:v>
                </c:pt>
                <c:pt idx="62">
                  <c:v>-3594</c:v>
                </c:pt>
                <c:pt idx="63">
                  <c:v>-3704</c:v>
                </c:pt>
                <c:pt idx="64">
                  <c:v>-3775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019-4251-B96A-51786A778911}"/>
            </c:ext>
          </c:extLst>
        </c:ser>
        <c:ser>
          <c:idx val="3"/>
          <c:order val="3"/>
          <c:tx>
            <c:strRef>
              <c:f>TDK_KF_ST_15_02!$N$19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TDK_KF_ST_15_02!$AA$85:$AA$149</c:f>
              <c:numCache>
                <c:formatCode>General</c:formatCode>
                <c:ptCount val="65"/>
                <c:pt idx="0">
                  <c:v>360.11700000000002</c:v>
                </c:pt>
                <c:pt idx="1">
                  <c:v>354.483</c:v>
                </c:pt>
                <c:pt idx="2">
                  <c:v>348.86700000000002</c:v>
                </c:pt>
                <c:pt idx="3">
                  <c:v>343.38600000000002</c:v>
                </c:pt>
                <c:pt idx="4">
                  <c:v>337.84200000000004</c:v>
                </c:pt>
                <c:pt idx="5">
                  <c:v>332.08200000000005</c:v>
                </c:pt>
                <c:pt idx="6">
                  <c:v>326.41200000000003</c:v>
                </c:pt>
                <c:pt idx="7">
                  <c:v>320.68800000000005</c:v>
                </c:pt>
                <c:pt idx="8">
                  <c:v>314.97300000000007</c:v>
                </c:pt>
                <c:pt idx="9">
                  <c:v>309.28500000000008</c:v>
                </c:pt>
                <c:pt idx="10">
                  <c:v>303.7410000000001</c:v>
                </c:pt>
                <c:pt idx="11">
                  <c:v>298.2600000000001</c:v>
                </c:pt>
                <c:pt idx="12">
                  <c:v>292.68000000000012</c:v>
                </c:pt>
                <c:pt idx="13">
                  <c:v>287.05500000000012</c:v>
                </c:pt>
                <c:pt idx="14">
                  <c:v>281.36700000000013</c:v>
                </c:pt>
                <c:pt idx="15">
                  <c:v>275.62500000000011</c:v>
                </c:pt>
                <c:pt idx="16">
                  <c:v>269.87400000000014</c:v>
                </c:pt>
                <c:pt idx="17">
                  <c:v>264.24000000000012</c:v>
                </c:pt>
                <c:pt idx="18">
                  <c:v>258.62400000000014</c:v>
                </c:pt>
                <c:pt idx="19">
                  <c:v>253.16100000000014</c:v>
                </c:pt>
                <c:pt idx="20">
                  <c:v>247.65300000000013</c:v>
                </c:pt>
                <c:pt idx="21">
                  <c:v>241.94700000000014</c:v>
                </c:pt>
                <c:pt idx="22">
                  <c:v>236.31300000000016</c:v>
                </c:pt>
                <c:pt idx="23">
                  <c:v>230.51700000000017</c:v>
                </c:pt>
                <c:pt idx="24">
                  <c:v>224.80200000000016</c:v>
                </c:pt>
                <c:pt idx="25">
                  <c:v>219.17700000000016</c:v>
                </c:pt>
                <c:pt idx="26">
                  <c:v>213.67800000000017</c:v>
                </c:pt>
                <c:pt idx="27">
                  <c:v>208.18800000000016</c:v>
                </c:pt>
                <c:pt idx="28">
                  <c:v>202.64400000000015</c:v>
                </c:pt>
                <c:pt idx="29">
                  <c:v>197.03700000000015</c:v>
                </c:pt>
                <c:pt idx="30">
                  <c:v>191.30400000000014</c:v>
                </c:pt>
                <c:pt idx="31">
                  <c:v>185.61600000000016</c:v>
                </c:pt>
                <c:pt idx="32">
                  <c:v>179.93700000000015</c:v>
                </c:pt>
                <c:pt idx="33">
                  <c:v>174.33900000000014</c:v>
                </c:pt>
                <c:pt idx="34">
                  <c:v>168.72300000000013</c:v>
                </c:pt>
                <c:pt idx="35">
                  <c:v>163.26000000000013</c:v>
                </c:pt>
                <c:pt idx="36">
                  <c:v>157.77000000000012</c:v>
                </c:pt>
                <c:pt idx="37">
                  <c:v>152.05500000000012</c:v>
                </c:pt>
                <c:pt idx="38">
                  <c:v>146.40300000000013</c:v>
                </c:pt>
                <c:pt idx="39">
                  <c:v>140.69700000000014</c:v>
                </c:pt>
                <c:pt idx="40">
                  <c:v>135.03600000000014</c:v>
                </c:pt>
                <c:pt idx="41">
                  <c:v>129.37500000000014</c:v>
                </c:pt>
                <c:pt idx="42">
                  <c:v>123.90300000000015</c:v>
                </c:pt>
                <c:pt idx="43">
                  <c:v>118.38600000000015</c:v>
                </c:pt>
                <c:pt idx="44">
                  <c:v>112.78800000000015</c:v>
                </c:pt>
                <c:pt idx="45">
                  <c:v>107.21700000000016</c:v>
                </c:pt>
                <c:pt idx="46">
                  <c:v>101.50200000000015</c:v>
                </c:pt>
                <c:pt idx="47">
                  <c:v>95.751000000000147</c:v>
                </c:pt>
                <c:pt idx="48">
                  <c:v>90.135000000000147</c:v>
                </c:pt>
                <c:pt idx="49">
                  <c:v>84.519000000000148</c:v>
                </c:pt>
                <c:pt idx="50">
                  <c:v>78.912000000000148</c:v>
                </c:pt>
                <c:pt idx="51">
                  <c:v>73.413000000000153</c:v>
                </c:pt>
                <c:pt idx="52">
                  <c:v>67.95900000000016</c:v>
                </c:pt>
                <c:pt idx="53">
                  <c:v>62.289000000000158</c:v>
                </c:pt>
                <c:pt idx="54">
                  <c:v>56.565000000000161</c:v>
                </c:pt>
                <c:pt idx="55">
                  <c:v>50.796000000000163</c:v>
                </c:pt>
                <c:pt idx="56">
                  <c:v>45.10800000000016</c:v>
                </c:pt>
                <c:pt idx="57">
                  <c:v>39.456000000000159</c:v>
                </c:pt>
                <c:pt idx="58">
                  <c:v>33.975000000000158</c:v>
                </c:pt>
                <c:pt idx="59">
                  <c:v>28.422000000000157</c:v>
                </c:pt>
                <c:pt idx="60">
                  <c:v>22.896000000000157</c:v>
                </c:pt>
                <c:pt idx="61">
                  <c:v>17.244000000000156</c:v>
                </c:pt>
                <c:pt idx="62">
                  <c:v>11.583000000000157</c:v>
                </c:pt>
                <c:pt idx="63">
                  <c:v>5.8680000000001566</c:v>
                </c:pt>
                <c:pt idx="64">
                  <c:v>9.0000000000157065E-2</c:v>
                </c:pt>
              </c:numCache>
            </c:numRef>
          </c:xVal>
          <c:yVal>
            <c:numRef>
              <c:f>TDK_KF_ST_15_02!$N$85:$N$149</c:f>
              <c:numCache>
                <c:formatCode>General</c:formatCode>
                <c:ptCount val="65"/>
                <c:pt idx="0">
                  <c:v>-3768.33690732882</c:v>
                </c:pt>
                <c:pt idx="1">
                  <c:v>-3800.2063021816225</c:v>
                </c:pt>
                <c:pt idx="2">
                  <c:v>-3795.1648590701343</c:v>
                </c:pt>
                <c:pt idx="3">
                  <c:v>-3754.8530737027609</c:v>
                </c:pt>
                <c:pt idx="4">
                  <c:v>-3678.8907022101921</c:v>
                </c:pt>
                <c:pt idx="5">
                  <c:v>-3563.2503152596478</c:v>
                </c:pt>
                <c:pt idx="6">
                  <c:v>-3413.9927110545918</c:v>
                </c:pt>
                <c:pt idx="7">
                  <c:v>-3229.159762111899</c:v>
                </c:pt>
                <c:pt idx="8">
                  <c:v>-3012.217338770849</c:v>
                </c:pt>
                <c:pt idx="9">
                  <c:v>-2766.2952051505254</c:v>
                </c:pt>
                <c:pt idx="10">
                  <c:v>-2500.1074530061978</c:v>
                </c:pt>
                <c:pt idx="11">
                  <c:v>-2213.6971535640055</c:v>
                </c:pt>
                <c:pt idx="12">
                  <c:v>-1901.0890529031319</c:v>
                </c:pt>
                <c:pt idx="13">
                  <c:v>-1567.4832382479353</c:v>
                </c:pt>
                <c:pt idx="14">
                  <c:v>-1214.5520804088223</c:v>
                </c:pt>
                <c:pt idx="15">
                  <c:v>-845.89828740046414</c:v>
                </c:pt>
                <c:pt idx="16">
                  <c:v>-467.90966656252516</c:v>
                </c:pt>
                <c:pt idx="17">
                  <c:v>-92.779109474171889</c:v>
                </c:pt>
                <c:pt idx="18">
                  <c:v>282.28054632974028</c:v>
                </c:pt>
                <c:pt idx="19">
                  <c:v>644.77167091380636</c:v>
                </c:pt>
                <c:pt idx="20">
                  <c:v>1004.5241763481673</c:v>
                </c:pt>
                <c:pt idx="21">
                  <c:v>1367.6085767467271</c:v>
                </c:pt>
                <c:pt idx="22">
                  <c:v>1713.0479544726202</c:v>
                </c:pt>
                <c:pt idx="23">
                  <c:v>2051.3402761003249</c:v>
                </c:pt>
                <c:pt idx="24">
                  <c:v>2364.6020678669956</c:v>
                </c:pt>
                <c:pt idx="25">
                  <c:v>2650.200181920276</c:v>
                </c:pt>
                <c:pt idx="26">
                  <c:v>2904.9448536741866</c:v>
                </c:pt>
                <c:pt idx="27">
                  <c:v>3132.7933979102031</c:v>
                </c:pt>
                <c:pt idx="28">
                  <c:v>3333.9028249548342</c:v>
                </c:pt>
                <c:pt idx="29">
                  <c:v>3505.7620172552001</c:v>
                </c:pt>
                <c:pt idx="30">
                  <c:v>3646.9866440908313</c:v>
                </c:pt>
                <c:pt idx="31">
                  <c:v>3751.2499373405626</c:v>
                </c:pt>
                <c:pt idx="32">
                  <c:v>3818.6930398359441</c:v>
                </c:pt>
                <c:pt idx="33">
                  <c:v>3848.6805821119951</c:v>
                </c:pt>
                <c:pt idx="34">
                  <c:v>3842.0677191707691</c:v>
                </c:pt>
                <c:pt idx="35">
                  <c:v>3800.4260212762056</c:v>
                </c:pt>
                <c:pt idx="36">
                  <c:v>3723.9817470908238</c:v>
                </c:pt>
                <c:pt idx="37">
                  <c:v>3608.3198888325683</c:v>
                </c:pt>
                <c:pt idx="38">
                  <c:v>3458.8457999128327</c:v>
                </c:pt>
                <c:pt idx="39">
                  <c:v>3274.0350391246816</c:v>
                </c:pt>
                <c:pt idx="40">
                  <c:v>3058.8153693980503</c:v>
                </c:pt>
                <c:pt idx="41">
                  <c:v>2813.9619184441026</c:v>
                </c:pt>
                <c:pt idx="42">
                  <c:v>2551.3620273980569</c:v>
                </c:pt>
                <c:pt idx="43">
                  <c:v>2263.2648378767894</c:v>
                </c:pt>
                <c:pt idx="44">
                  <c:v>1949.7241142028852</c:v>
                </c:pt>
                <c:pt idx="45">
                  <c:v>1619.4352885022477</c:v>
                </c:pt>
                <c:pt idx="46">
                  <c:v>1264.9601349284867</c:v>
                </c:pt>
                <c:pt idx="47">
                  <c:v>895.79305644538726</c:v>
                </c:pt>
                <c:pt idx="48">
                  <c:v>526.78462835091045</c:v>
                </c:pt>
                <c:pt idx="49">
                  <c:v>152.944134160473</c:v>
                </c:pt>
                <c:pt idx="50">
                  <c:v>-221.53565639386963</c:v>
                </c:pt>
                <c:pt idx="51">
                  <c:v>-586.54041433691816</c:v>
                </c:pt>
                <c:pt idx="52">
                  <c:v>-943.01078612181323</c:v>
                </c:pt>
                <c:pt idx="53">
                  <c:v>-1304.2621153468931</c:v>
                </c:pt>
                <c:pt idx="54">
                  <c:v>-1655.7456172038194</c:v>
                </c:pt>
                <c:pt idx="55">
                  <c:v>-1993.0167463637674</c:v>
                </c:pt>
                <c:pt idx="56">
                  <c:v>-2305.543255073756</c:v>
                </c:pt>
                <c:pt idx="57">
                  <c:v>-2593.3515409085448</c:v>
                </c:pt>
                <c:pt idx="58">
                  <c:v>-2848.1462722765568</c:v>
                </c:pt>
                <c:pt idx="59">
                  <c:v>-3079.4670967167749</c:v>
                </c:pt>
                <c:pt idx="60">
                  <c:v>-3280.7194883992152</c:v>
                </c:pt>
                <c:pt idx="61">
                  <c:v>-3454.7388460960337</c:v>
                </c:pt>
                <c:pt idx="62">
                  <c:v>-3595.0935847062319</c:v>
                </c:pt>
                <c:pt idx="63">
                  <c:v>-3700.937970317374</c:v>
                </c:pt>
                <c:pt idx="64">
                  <c:v>-3770.2625407853075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019-4251-B96A-51786A778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5.8139999999999992</c:v>
                </c:pt>
                <c:pt idx="2">
                  <c:v>11.555999999999999</c:v>
                </c:pt>
                <c:pt idx="3">
                  <c:v>17.162999999999997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45.089999999999996</c:v>
                </c:pt>
                <c:pt idx="9">
                  <c:v>50.750999999999998</c:v>
                </c:pt>
                <c:pt idx="10">
                  <c:v>56.591999999999999</c:v>
                </c:pt>
                <c:pt idx="11">
                  <c:v>62.19</c:v>
                </c:pt>
                <c:pt idx="12">
                  <c:v>67.760999999999996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90.09899999999999</c:v>
                </c:pt>
                <c:pt idx="17">
                  <c:v>95.759999999999991</c:v>
                </c:pt>
                <c:pt idx="18">
                  <c:v>101.511</c:v>
                </c:pt>
                <c:pt idx="19">
                  <c:v>107.217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123.71399999999998</c:v>
                </c:pt>
                <c:pt idx="23">
                  <c:v>129.303</c:v>
                </c:pt>
                <c:pt idx="24">
                  <c:v>134.97299999999998</c:v>
                </c:pt>
                <c:pt idx="25">
                  <c:v>140.68799999999999</c:v>
                </c:pt>
                <c:pt idx="26">
                  <c:v>146.36699999999999</c:v>
                </c:pt>
                <c:pt idx="27">
                  <c:v>151.95599999999999</c:v>
                </c:pt>
                <c:pt idx="28">
                  <c:v>157.66199999999998</c:v>
                </c:pt>
                <c:pt idx="29">
                  <c:v>163.08899999999997</c:v>
                </c:pt>
                <c:pt idx="30">
                  <c:v>168.61499999999998</c:v>
                </c:pt>
                <c:pt idx="31">
                  <c:v>174.17699999999999</c:v>
                </c:pt>
                <c:pt idx="32">
                  <c:v>179.88299999999998</c:v>
                </c:pt>
                <c:pt idx="33">
                  <c:v>185.57099999999997</c:v>
                </c:pt>
                <c:pt idx="34">
                  <c:v>191.28599999999997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207.98099999999997</c:v>
                </c:pt>
                <c:pt idx="38">
                  <c:v>213.55199999999996</c:v>
                </c:pt>
                <c:pt idx="39">
                  <c:v>219.19499999999996</c:v>
                </c:pt>
                <c:pt idx="40">
                  <c:v>224.74799999999996</c:v>
                </c:pt>
                <c:pt idx="41">
                  <c:v>230.48999999999995</c:v>
                </c:pt>
                <c:pt idx="42">
                  <c:v>236.24999999999994</c:v>
                </c:pt>
                <c:pt idx="43">
                  <c:v>241.90199999999993</c:v>
                </c:pt>
                <c:pt idx="44">
                  <c:v>247.51799999999992</c:v>
                </c:pt>
                <c:pt idx="45">
                  <c:v>252.98099999999991</c:v>
                </c:pt>
                <c:pt idx="46">
                  <c:v>258.49799999999993</c:v>
                </c:pt>
                <c:pt idx="47">
                  <c:v>264.17699999999991</c:v>
                </c:pt>
                <c:pt idx="48">
                  <c:v>269.85599999999988</c:v>
                </c:pt>
                <c:pt idx="49">
                  <c:v>275.51699999999988</c:v>
                </c:pt>
                <c:pt idx="50">
                  <c:v>281.2949999999999</c:v>
                </c:pt>
                <c:pt idx="51">
                  <c:v>286.96499999999992</c:v>
                </c:pt>
                <c:pt idx="52">
                  <c:v>292.49999999999994</c:v>
                </c:pt>
                <c:pt idx="53">
                  <c:v>298.04399999999993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314.95499999999993</c:v>
                </c:pt>
                <c:pt idx="57">
                  <c:v>320.66099999999994</c:v>
                </c:pt>
                <c:pt idx="58">
                  <c:v>326.47499999999997</c:v>
                </c:pt>
                <c:pt idx="59">
                  <c:v>332.06399999999996</c:v>
                </c:pt>
                <c:pt idx="60">
                  <c:v>337.73399999999998</c:v>
                </c:pt>
                <c:pt idx="61">
                  <c:v>343.197</c:v>
                </c:pt>
                <c:pt idx="62">
                  <c:v>348.75900000000001</c:v>
                </c:pt>
                <c:pt idx="63">
                  <c:v>354.34800000000001</c:v>
                </c:pt>
                <c:pt idx="64">
                  <c:v>360.09000000000003</c:v>
                </c:pt>
              </c:numCache>
            </c:numRef>
          </c:xVal>
          <c:yVal>
            <c:numRef>
              <c:f>TDK_KF_ST_15_02!$AC$20:$AC$84</c:f>
              <c:numCache>
                <c:formatCode>General</c:formatCode>
                <c:ptCount val="65"/>
                <c:pt idx="0">
                  <c:v>-1.96771542748711E-2</c:v>
                </c:pt>
                <c:pt idx="1">
                  <c:v>-8.6356189658636673E-2</c:v>
                </c:pt>
                <c:pt idx="2">
                  <c:v>-0.17690417525655455</c:v>
                </c:pt>
                <c:pt idx="3">
                  <c:v>-0.11864745583783076</c:v>
                </c:pt>
                <c:pt idx="4">
                  <c:v>-8.941377170711462E-2</c:v>
                </c:pt>
                <c:pt idx="5">
                  <c:v>-0.12183302906000293</c:v>
                </c:pt>
                <c:pt idx="6">
                  <c:v>-0.11209512760624563</c:v>
                </c:pt>
                <c:pt idx="7">
                  <c:v>-0.12785316661146595</c:v>
                </c:pt>
                <c:pt idx="8">
                  <c:v>-4.1215989883504278E-2</c:v>
                </c:pt>
                <c:pt idx="9">
                  <c:v>-2.3322591723989206E-2</c:v>
                </c:pt>
                <c:pt idx="10">
                  <c:v>-0.10604948205140374</c:v>
                </c:pt>
                <c:pt idx="11">
                  <c:v>-5.3117121439925086E-2</c:v>
                </c:pt>
                <c:pt idx="12">
                  <c:v>-8.1491622981644696E-2</c:v>
                </c:pt>
                <c:pt idx="13">
                  <c:v>-6.2973966661033387E-2</c:v>
                </c:pt>
                <c:pt idx="14">
                  <c:v>-0.12444961358103512</c:v>
                </c:pt>
                <c:pt idx="15">
                  <c:v>-9.3575584288146274E-2</c:v>
                </c:pt>
                <c:pt idx="16">
                  <c:v>-0.14611346875994968</c:v>
                </c:pt>
                <c:pt idx="17">
                  <c:v>-0.10933190570881379</c:v>
                </c:pt>
                <c:pt idx="18">
                  <c:v>-0.12135716965863708</c:v>
                </c:pt>
                <c:pt idx="19">
                  <c:v>-0.13444699075240862</c:v>
                </c:pt>
                <c:pt idx="20">
                  <c:v>-0.21921477998908756</c:v>
                </c:pt>
                <c:pt idx="21">
                  <c:v>-0.12880819837187119</c:v>
                </c:pt>
                <c:pt idx="22">
                  <c:v>-6.2370596484740304E-2</c:v>
                </c:pt>
                <c:pt idx="23">
                  <c:v>-9.5754266421181455E-2</c:v>
                </c:pt>
                <c:pt idx="24">
                  <c:v>-4.9369548075702596E-2</c:v>
                </c:pt>
                <c:pt idx="25">
                  <c:v>-2.6130653629593326E-2</c:v>
                </c:pt>
                <c:pt idx="26">
                  <c:v>-1.9598342153841486E-2</c:v>
                </c:pt>
                <c:pt idx="27">
                  <c:v>3.6151838888571319E-2</c:v>
                </c:pt>
                <c:pt idx="28">
                  <c:v>6.1635637677511568E-2</c:v>
                </c:pt>
                <c:pt idx="29">
                  <c:v>-2.8253227824848182E-4</c:v>
                </c:pt>
                <c:pt idx="30">
                  <c:v>4.5718168819604443E-2</c:v>
                </c:pt>
                <c:pt idx="31">
                  <c:v>5.4629968733848955E-2</c:v>
                </c:pt>
                <c:pt idx="32">
                  <c:v>-5.100302853577432E-3</c:v>
                </c:pt>
                <c:pt idx="33">
                  <c:v>-2.757227731973444E-2</c:v>
                </c:pt>
                <c:pt idx="34">
                  <c:v>-3.098125236081728E-2</c:v>
                </c:pt>
                <c:pt idx="35">
                  <c:v>-5.9194241887212229E-2</c:v>
                </c:pt>
                <c:pt idx="36">
                  <c:v>2.8723635861780394E-2</c:v>
                </c:pt>
                <c:pt idx="37">
                  <c:v>4.3030524804237302E-3</c:v>
                </c:pt>
                <c:pt idx="38">
                  <c:v>3.9180284339124682E-2</c:v>
                </c:pt>
                <c:pt idx="39">
                  <c:v>4.187971309940508E-2</c:v>
                </c:pt>
                <c:pt idx="40">
                  <c:v>0.10415028627775769</c:v>
                </c:pt>
                <c:pt idx="41">
                  <c:v>0.16730538648351967</c:v>
                </c:pt>
                <c:pt idx="42">
                  <c:v>0.14265771916308267</c:v>
                </c:pt>
                <c:pt idx="43">
                  <c:v>9.6416535467255926E-2</c:v>
                </c:pt>
                <c:pt idx="44">
                  <c:v>0.24978563257843689</c:v>
                </c:pt>
                <c:pt idx="45">
                  <c:v>0.16043030951308879</c:v>
                </c:pt>
                <c:pt idx="46">
                  <c:v>9.7811433676611159E-2</c:v>
                </c:pt>
                <c:pt idx="47">
                  <c:v>1.788292409105452E-2</c:v>
                </c:pt>
                <c:pt idx="48">
                  <c:v>6.4004089242871487E-2</c:v>
                </c:pt>
                <c:pt idx="49">
                  <c:v>-4.8529999265269907E-3</c:v>
                </c:pt>
                <c:pt idx="50">
                  <c:v>-1.9891800161360607E-2</c:v>
                </c:pt>
                <c:pt idx="51">
                  <c:v>1.6038290145388601E-2</c:v>
                </c:pt>
                <c:pt idx="52">
                  <c:v>-1.1110637933541057E-2</c:v>
                </c:pt>
                <c:pt idx="53">
                  <c:v>-5.8830233280843913E-2</c:v>
                </c:pt>
                <c:pt idx="54">
                  <c:v>6.1224579579686633E-2</c:v>
                </c:pt>
                <c:pt idx="55">
                  <c:v>-1.9471707007028272E-3</c:v>
                </c:pt>
                <c:pt idx="56">
                  <c:v>-4.8439690211466768E-2</c:v>
                </c:pt>
                <c:pt idx="57">
                  <c:v>7.2847178615461416E-2</c:v>
                </c:pt>
                <c:pt idx="58">
                  <c:v>0.10142181788120297</c:v>
                </c:pt>
                <c:pt idx="59">
                  <c:v>9.7514325894962894E-3</c:v>
                </c:pt>
                <c:pt idx="60">
                  <c:v>6.3255397512136824E-2</c:v>
                </c:pt>
                <c:pt idx="61">
                  <c:v>-1.3299873771302373E-2</c:v>
                </c:pt>
                <c:pt idx="62">
                  <c:v>-7.9529455987994879E-2</c:v>
                </c:pt>
                <c:pt idx="63">
                  <c:v>1.0439215078690722E-2</c:v>
                </c:pt>
                <c:pt idx="64">
                  <c:v>-9.2804830733655308E-2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07-43B0-95A9-9AD6C2330FA8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TDK_KF_ST_15_02!$AA$85:$AA$149</c:f>
              <c:numCache>
                <c:formatCode>General</c:formatCode>
                <c:ptCount val="65"/>
                <c:pt idx="0">
                  <c:v>360.11700000000002</c:v>
                </c:pt>
                <c:pt idx="1">
                  <c:v>354.483</c:v>
                </c:pt>
                <c:pt idx="2">
                  <c:v>348.86700000000002</c:v>
                </c:pt>
                <c:pt idx="3">
                  <c:v>343.38600000000002</c:v>
                </c:pt>
                <c:pt idx="4">
                  <c:v>337.84200000000004</c:v>
                </c:pt>
                <c:pt idx="5">
                  <c:v>332.08200000000005</c:v>
                </c:pt>
                <c:pt idx="6">
                  <c:v>326.41200000000003</c:v>
                </c:pt>
                <c:pt idx="7">
                  <c:v>320.68800000000005</c:v>
                </c:pt>
                <c:pt idx="8">
                  <c:v>314.97300000000007</c:v>
                </c:pt>
                <c:pt idx="9">
                  <c:v>309.28500000000008</c:v>
                </c:pt>
                <c:pt idx="10">
                  <c:v>303.7410000000001</c:v>
                </c:pt>
                <c:pt idx="11">
                  <c:v>298.2600000000001</c:v>
                </c:pt>
                <c:pt idx="12">
                  <c:v>292.68000000000012</c:v>
                </c:pt>
                <c:pt idx="13">
                  <c:v>287.05500000000012</c:v>
                </c:pt>
                <c:pt idx="14">
                  <c:v>281.36700000000013</c:v>
                </c:pt>
                <c:pt idx="15">
                  <c:v>275.62500000000011</c:v>
                </c:pt>
                <c:pt idx="16">
                  <c:v>269.87400000000014</c:v>
                </c:pt>
                <c:pt idx="17">
                  <c:v>264.24000000000012</c:v>
                </c:pt>
                <c:pt idx="18">
                  <c:v>258.62400000000014</c:v>
                </c:pt>
                <c:pt idx="19">
                  <c:v>253.16100000000014</c:v>
                </c:pt>
                <c:pt idx="20">
                  <c:v>247.65300000000013</c:v>
                </c:pt>
                <c:pt idx="21">
                  <c:v>241.94700000000014</c:v>
                </c:pt>
                <c:pt idx="22">
                  <c:v>236.31300000000016</c:v>
                </c:pt>
                <c:pt idx="23">
                  <c:v>230.51700000000017</c:v>
                </c:pt>
                <c:pt idx="24">
                  <c:v>224.80200000000016</c:v>
                </c:pt>
                <c:pt idx="25">
                  <c:v>219.17700000000016</c:v>
                </c:pt>
                <c:pt idx="26">
                  <c:v>213.67800000000017</c:v>
                </c:pt>
                <c:pt idx="27">
                  <c:v>208.18800000000016</c:v>
                </c:pt>
                <c:pt idx="28">
                  <c:v>202.64400000000015</c:v>
                </c:pt>
                <c:pt idx="29">
                  <c:v>197.03700000000015</c:v>
                </c:pt>
                <c:pt idx="30">
                  <c:v>191.30400000000014</c:v>
                </c:pt>
                <c:pt idx="31">
                  <c:v>185.61600000000016</c:v>
                </c:pt>
                <c:pt idx="32">
                  <c:v>179.93700000000015</c:v>
                </c:pt>
                <c:pt idx="33">
                  <c:v>174.33900000000014</c:v>
                </c:pt>
                <c:pt idx="34">
                  <c:v>168.72300000000013</c:v>
                </c:pt>
                <c:pt idx="35">
                  <c:v>163.26000000000013</c:v>
                </c:pt>
                <c:pt idx="36">
                  <c:v>157.77000000000012</c:v>
                </c:pt>
                <c:pt idx="37">
                  <c:v>152.05500000000012</c:v>
                </c:pt>
                <c:pt idx="38">
                  <c:v>146.40300000000013</c:v>
                </c:pt>
                <c:pt idx="39">
                  <c:v>140.69700000000014</c:v>
                </c:pt>
                <c:pt idx="40">
                  <c:v>135.03600000000014</c:v>
                </c:pt>
                <c:pt idx="41">
                  <c:v>129.37500000000014</c:v>
                </c:pt>
                <c:pt idx="42">
                  <c:v>123.90300000000015</c:v>
                </c:pt>
                <c:pt idx="43">
                  <c:v>118.38600000000015</c:v>
                </c:pt>
                <c:pt idx="44">
                  <c:v>112.78800000000015</c:v>
                </c:pt>
                <c:pt idx="45">
                  <c:v>107.21700000000016</c:v>
                </c:pt>
                <c:pt idx="46">
                  <c:v>101.50200000000015</c:v>
                </c:pt>
                <c:pt idx="47">
                  <c:v>95.751000000000147</c:v>
                </c:pt>
                <c:pt idx="48">
                  <c:v>90.135000000000147</c:v>
                </c:pt>
                <c:pt idx="49">
                  <c:v>84.519000000000148</c:v>
                </c:pt>
                <c:pt idx="50">
                  <c:v>78.912000000000148</c:v>
                </c:pt>
                <c:pt idx="51">
                  <c:v>73.413000000000153</c:v>
                </c:pt>
                <c:pt idx="52">
                  <c:v>67.95900000000016</c:v>
                </c:pt>
                <c:pt idx="53">
                  <c:v>62.289000000000158</c:v>
                </c:pt>
                <c:pt idx="54">
                  <c:v>56.565000000000161</c:v>
                </c:pt>
                <c:pt idx="55">
                  <c:v>50.796000000000163</c:v>
                </c:pt>
                <c:pt idx="56">
                  <c:v>45.10800000000016</c:v>
                </c:pt>
                <c:pt idx="57">
                  <c:v>39.456000000000159</c:v>
                </c:pt>
                <c:pt idx="58">
                  <c:v>33.975000000000158</c:v>
                </c:pt>
                <c:pt idx="59">
                  <c:v>28.422000000000157</c:v>
                </c:pt>
                <c:pt idx="60">
                  <c:v>22.896000000000157</c:v>
                </c:pt>
                <c:pt idx="61">
                  <c:v>17.244000000000156</c:v>
                </c:pt>
                <c:pt idx="62">
                  <c:v>11.583000000000157</c:v>
                </c:pt>
                <c:pt idx="63">
                  <c:v>5.8680000000001566</c:v>
                </c:pt>
                <c:pt idx="64">
                  <c:v>9.0000000000157065E-2</c:v>
                </c:pt>
              </c:numCache>
            </c:numRef>
          </c:xVal>
          <c:yVal>
            <c:numRef>
              <c:f>TDK_KF_ST_15_02!$AC$85:$AC$149</c:f>
              <c:numCache>
                <c:formatCode>General</c:formatCode>
                <c:ptCount val="65"/>
                <c:pt idx="0">
                  <c:v>0.12155007110749239</c:v>
                </c:pt>
                <c:pt idx="1">
                  <c:v>-7.0480238929690131E-2</c:v>
                </c:pt>
                <c:pt idx="2">
                  <c:v>2.8556412618456761E-2</c:v>
                </c:pt>
                <c:pt idx="3">
                  <c:v>7.0036712751800678E-2</c:v>
                </c:pt>
                <c:pt idx="4">
                  <c:v>-6.8959072705752078E-3</c:v>
                </c:pt>
                <c:pt idx="5">
                  <c:v>7.982899612767369E-2</c:v>
                </c:pt>
                <c:pt idx="6">
                  <c:v>3.4701125704145852E-2</c:v>
                </c:pt>
                <c:pt idx="7">
                  <c:v>4.3751113133509989E-2</c:v>
                </c:pt>
                <c:pt idx="8">
                  <c:v>0.14832348596996781</c:v>
                </c:pt>
                <c:pt idx="9">
                  <c:v>-8.1751493635238148E-3</c:v>
                </c:pt>
                <c:pt idx="10">
                  <c:v>-4.058907553599056E-4</c:v>
                </c:pt>
                <c:pt idx="11">
                  <c:v>2.8085252599908017E-2</c:v>
                </c:pt>
                <c:pt idx="12">
                  <c:v>2.7661896298184274E-2</c:v>
                </c:pt>
                <c:pt idx="13">
                  <c:v>3.1942280856640082E-2</c:v>
                </c:pt>
                <c:pt idx="14">
                  <c:v>8.1255490760554494E-3</c:v>
                </c:pt>
                <c:pt idx="15">
                  <c:v>4.5885145570196073E-2</c:v>
                </c:pt>
                <c:pt idx="16">
                  <c:v>4.6835471217605118E-2</c:v>
                </c:pt>
                <c:pt idx="17">
                  <c:v>9.6076319503254126E-2</c:v>
                </c:pt>
                <c:pt idx="18">
                  <c:v>0.14879497824392729</c:v>
                </c:pt>
                <c:pt idx="19">
                  <c:v>0.10612839791465944</c:v>
                </c:pt>
                <c:pt idx="20">
                  <c:v>0.14939942324872391</c:v>
                </c:pt>
                <c:pt idx="21">
                  <c:v>0.13311275914915655</c:v>
                </c:pt>
                <c:pt idx="22">
                  <c:v>0.15440500750622732</c:v>
                </c:pt>
                <c:pt idx="23">
                  <c:v>0.16592244761807251</c:v>
                </c:pt>
                <c:pt idx="24">
                  <c:v>0.16259841700818356</c:v>
                </c:pt>
                <c:pt idx="25">
                  <c:v>9.9041842398804647E-2</c:v>
                </c:pt>
                <c:pt idx="26">
                  <c:v>1.5913806399737496E-2</c:v>
                </c:pt>
                <c:pt idx="27">
                  <c:v>5.1017014983301578E-2</c:v>
                </c:pt>
                <c:pt idx="28">
                  <c:v>5.6277609381226057E-2</c:v>
                </c:pt>
                <c:pt idx="29">
                  <c:v>8.6649410133418314E-2</c:v>
                </c:pt>
                <c:pt idx="30">
                  <c:v>6.6873046394505309E-2</c:v>
                </c:pt>
                <c:pt idx="31">
                  <c:v>1.9543209809341988E-2</c:v>
                </c:pt>
                <c:pt idx="32">
                  <c:v>0.1062308069293465</c:v>
                </c:pt>
                <c:pt idx="33">
                  <c:v>0.13647726326078669</c:v>
                </c:pt>
                <c:pt idx="34">
                  <c:v>0.11790462194136353</c:v>
                </c:pt>
                <c:pt idx="35">
                  <c:v>0.11982133559988029</c:v>
                </c:pt>
                <c:pt idx="36">
                  <c:v>8.4979230726020205E-2</c:v>
                </c:pt>
                <c:pt idx="37">
                  <c:v>9.4369672670097771E-2</c:v>
                </c:pt>
                <c:pt idx="38">
                  <c:v>7.847510169835914E-2</c:v>
                </c:pt>
                <c:pt idx="39">
                  <c:v>6.0619968767610999E-2</c:v>
                </c:pt>
                <c:pt idx="40">
                  <c:v>3.9876542904579537E-2</c:v>
                </c:pt>
                <c:pt idx="41">
                  <c:v>-5.5881705516469538E-3</c:v>
                </c:pt>
                <c:pt idx="42">
                  <c:v>-4.3172292218358166E-2</c:v>
                </c:pt>
                <c:pt idx="43">
                  <c:v>-8.3216427974107887E-2</c:v>
                </c:pt>
                <c:pt idx="44">
                  <c:v>-8.2195605025304985E-2</c:v>
                </c:pt>
                <c:pt idx="45">
                  <c:v>-9.7337323735075643E-2</c:v>
                </c:pt>
                <c:pt idx="46">
                  <c:v>-0.13497657746549407</c:v>
                </c:pt>
                <c:pt idx="47">
                  <c:v>-4.9798804579609168E-2</c:v>
                </c:pt>
                <c:pt idx="48">
                  <c:v>-0.13469872883995038</c:v>
                </c:pt>
                <c:pt idx="49">
                  <c:v>-0.11443336379213065</c:v>
                </c:pt>
                <c:pt idx="50">
                  <c:v>-4.8699387440763076E-2</c:v>
                </c:pt>
                <c:pt idx="51">
                  <c:v>-1.8898175158795993E-2</c:v>
                </c:pt>
                <c:pt idx="52">
                  <c:v>1.3277464381602044E-2</c:v>
                </c:pt>
                <c:pt idx="53">
                  <c:v>-2.2508180249872112E-2</c:v>
                </c:pt>
                <c:pt idx="54">
                  <c:v>-7.1233236217715046E-2</c:v>
                </c:pt>
                <c:pt idx="55">
                  <c:v>-1.1349717981374852E-3</c:v>
                </c:pt>
                <c:pt idx="56">
                  <c:v>-2.1532471901636541E-2</c:v>
                </c:pt>
                <c:pt idx="57">
                  <c:v>-9.1673653723489679E-3</c:v>
                </c:pt>
                <c:pt idx="58">
                  <c:v>-7.5668186793926395E-2</c:v>
                </c:pt>
                <c:pt idx="59">
                  <c:v>-5.9249326978505934E-2</c:v>
                </c:pt>
                <c:pt idx="60">
                  <c:v>-0.12593079938662299</c:v>
                </c:pt>
                <c:pt idx="61">
                  <c:v>-7.6877854583486283E-2</c:v>
                </c:pt>
                <c:pt idx="62">
                  <c:v>-6.1954884611411742E-2</c:v>
                </c:pt>
                <c:pt idx="63">
                  <c:v>-1.9009430131282201E-2</c:v>
                </c:pt>
                <c:pt idx="64">
                  <c:v>-1.1267914300003845E-2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07-43B0-95A9-9AD6C2330FA8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TDK_KF_ST_15_02!$AA$20:$AA$83</c:f>
              <c:numCache>
                <c:formatCode>General</c:formatCode>
                <c:ptCount val="64"/>
                <c:pt idx="0">
                  <c:v>6.3E-2</c:v>
                </c:pt>
                <c:pt idx="1">
                  <c:v>5.8139999999999992</c:v>
                </c:pt>
                <c:pt idx="2">
                  <c:v>11.555999999999999</c:v>
                </c:pt>
                <c:pt idx="3">
                  <c:v>17.162999999999997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45.089999999999996</c:v>
                </c:pt>
                <c:pt idx="9">
                  <c:v>50.750999999999998</c:v>
                </c:pt>
                <c:pt idx="10">
                  <c:v>56.591999999999999</c:v>
                </c:pt>
                <c:pt idx="11">
                  <c:v>62.19</c:v>
                </c:pt>
                <c:pt idx="12">
                  <c:v>67.760999999999996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90.09899999999999</c:v>
                </c:pt>
                <c:pt idx="17">
                  <c:v>95.759999999999991</c:v>
                </c:pt>
                <c:pt idx="18">
                  <c:v>101.511</c:v>
                </c:pt>
                <c:pt idx="19">
                  <c:v>107.217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123.71399999999998</c:v>
                </c:pt>
                <c:pt idx="23">
                  <c:v>129.303</c:v>
                </c:pt>
                <c:pt idx="24">
                  <c:v>134.97299999999998</c:v>
                </c:pt>
                <c:pt idx="25">
                  <c:v>140.68799999999999</c:v>
                </c:pt>
                <c:pt idx="26">
                  <c:v>146.36699999999999</c:v>
                </c:pt>
                <c:pt idx="27">
                  <c:v>151.95599999999999</c:v>
                </c:pt>
                <c:pt idx="28">
                  <c:v>157.66199999999998</c:v>
                </c:pt>
                <c:pt idx="29">
                  <c:v>163.08899999999997</c:v>
                </c:pt>
                <c:pt idx="30">
                  <c:v>168.61499999999998</c:v>
                </c:pt>
                <c:pt idx="31">
                  <c:v>174.17699999999999</c:v>
                </c:pt>
                <c:pt idx="32">
                  <c:v>179.88299999999998</c:v>
                </c:pt>
                <c:pt idx="33">
                  <c:v>185.57099999999997</c:v>
                </c:pt>
                <c:pt idx="34">
                  <c:v>191.28599999999997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207.98099999999997</c:v>
                </c:pt>
                <c:pt idx="38">
                  <c:v>213.55199999999996</c:v>
                </c:pt>
                <c:pt idx="39">
                  <c:v>219.19499999999996</c:v>
                </c:pt>
                <c:pt idx="40">
                  <c:v>224.74799999999996</c:v>
                </c:pt>
                <c:pt idx="41">
                  <c:v>230.48999999999995</c:v>
                </c:pt>
                <c:pt idx="42">
                  <c:v>236.24999999999994</c:v>
                </c:pt>
                <c:pt idx="43">
                  <c:v>241.90199999999993</c:v>
                </c:pt>
                <c:pt idx="44">
                  <c:v>247.51799999999992</c:v>
                </c:pt>
                <c:pt idx="45">
                  <c:v>252.98099999999991</c:v>
                </c:pt>
                <c:pt idx="46">
                  <c:v>258.49799999999993</c:v>
                </c:pt>
                <c:pt idx="47">
                  <c:v>264.17699999999991</c:v>
                </c:pt>
                <c:pt idx="48">
                  <c:v>269.85599999999988</c:v>
                </c:pt>
                <c:pt idx="49">
                  <c:v>275.51699999999988</c:v>
                </c:pt>
                <c:pt idx="50">
                  <c:v>281.2949999999999</c:v>
                </c:pt>
                <c:pt idx="51">
                  <c:v>286.96499999999992</c:v>
                </c:pt>
                <c:pt idx="52">
                  <c:v>292.49999999999994</c:v>
                </c:pt>
                <c:pt idx="53">
                  <c:v>298.04399999999993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314.95499999999993</c:v>
                </c:pt>
                <c:pt idx="57">
                  <c:v>320.66099999999994</c:v>
                </c:pt>
                <c:pt idx="58">
                  <c:v>326.47499999999997</c:v>
                </c:pt>
                <c:pt idx="59">
                  <c:v>332.06399999999996</c:v>
                </c:pt>
                <c:pt idx="60">
                  <c:v>337.73399999999998</c:v>
                </c:pt>
                <c:pt idx="61">
                  <c:v>343.197</c:v>
                </c:pt>
                <c:pt idx="62">
                  <c:v>348.75900000000001</c:v>
                </c:pt>
                <c:pt idx="63">
                  <c:v>354.34800000000001</c:v>
                </c:pt>
              </c:numCache>
            </c:numRef>
          </c:xVal>
          <c:yVal>
            <c:numRef>
              <c:f>TDK_KF_ST_15_02!$AD$20:$AD$83</c:f>
              <c:numCache>
                <c:formatCode>General</c:formatCode>
                <c:ptCount val="64"/>
                <c:pt idx="0">
                  <c:v>8.4092399748672553E-3</c:v>
                </c:pt>
                <c:pt idx="1">
                  <c:v>6.7346759527354472E-2</c:v>
                </c:pt>
                <c:pt idx="2">
                  <c:v>0.11494929064514281</c:v>
                </c:pt>
                <c:pt idx="3">
                  <c:v>4.1769601254344479E-2</c:v>
                </c:pt>
                <c:pt idx="4">
                  <c:v>-3.6517027679508374E-2</c:v>
                </c:pt>
                <c:pt idx="5">
                  <c:v>6.2583702081496995E-2</c:v>
                </c:pt>
                <c:pt idx="6">
                  <c:v>3.6426940812319231E-2</c:v>
                </c:pt>
                <c:pt idx="7">
                  <c:v>0.11868580123911698</c:v>
                </c:pt>
                <c:pt idx="8">
                  <c:v>1.9683517981867737E-2</c:v>
                </c:pt>
                <c:pt idx="9">
                  <c:v>2.218761992585172E-2</c:v>
                </c:pt>
                <c:pt idx="10">
                  <c:v>3.4816245833688697E-2</c:v>
                </c:pt>
                <c:pt idx="11">
                  <c:v>3.0608941190052974E-2</c:v>
                </c:pt>
                <c:pt idx="12">
                  <c:v>9.476908736324674E-2</c:v>
                </c:pt>
                <c:pt idx="13">
                  <c:v>4.4075791502237394E-2</c:v>
                </c:pt>
                <c:pt idx="14">
                  <c:v>7.5750226140272048E-2</c:v>
                </c:pt>
                <c:pt idx="15">
                  <c:v>-2.0857779503984375E-2</c:v>
                </c:pt>
                <c:pt idx="16">
                  <c:v>1.1414739919999306E-2</c:v>
                </c:pt>
                <c:pt idx="17">
                  <c:v>5.9533101129204624E-2</c:v>
                </c:pt>
                <c:pt idx="18">
                  <c:v>-1.3619407806856998E-2</c:v>
                </c:pt>
                <c:pt idx="19">
                  <c:v>3.7109667017332981E-2</c:v>
                </c:pt>
                <c:pt idx="20">
                  <c:v>0.13701917496378258</c:v>
                </c:pt>
                <c:pt idx="21">
                  <c:v>4.5591770397763298E-2</c:v>
                </c:pt>
                <c:pt idx="22">
                  <c:v>1.9198304266382138E-2</c:v>
                </c:pt>
                <c:pt idx="23">
                  <c:v>9.0166095869534502E-2</c:v>
                </c:pt>
                <c:pt idx="24">
                  <c:v>8.9246090980282133E-2</c:v>
                </c:pt>
                <c:pt idx="25">
                  <c:v>8.6750622397204324E-2</c:v>
                </c:pt>
                <c:pt idx="26">
                  <c:v>9.8073443852200626E-2</c:v>
                </c:pt>
                <c:pt idx="27">
                  <c:v>5.8217833781526451E-2</c:v>
                </c:pt>
                <c:pt idx="28">
                  <c:v>2.3343593048508637E-2</c:v>
                </c:pt>
                <c:pt idx="29">
                  <c:v>0.12010386787812877</c:v>
                </c:pt>
                <c:pt idx="30">
                  <c:v>7.2186453121759087E-2</c:v>
                </c:pt>
                <c:pt idx="31">
                  <c:v>8.1847294526937731E-2</c:v>
                </c:pt>
                <c:pt idx="32">
                  <c:v>0.11133110978292393</c:v>
                </c:pt>
                <c:pt idx="33">
                  <c:v>4.7115487129076428E-2</c:v>
                </c:pt>
                <c:pt idx="34">
                  <c:v>9.7854298755322588E-2</c:v>
                </c:pt>
                <c:pt idx="35">
                  <c:v>0.14584365202063054</c:v>
                </c:pt>
                <c:pt idx="36">
                  <c:v>2.7553973519445663E-2</c:v>
                </c:pt>
                <c:pt idx="37">
                  <c:v>4.6713962502877848E-2</c:v>
                </c:pt>
                <c:pt idx="38">
                  <c:v>-2.3266477939387187E-2</c:v>
                </c:pt>
                <c:pt idx="39">
                  <c:v>5.7162129299399567E-2</c:v>
                </c:pt>
                <c:pt idx="40">
                  <c:v>5.8448130730425873E-2</c:v>
                </c:pt>
                <c:pt idx="41">
                  <c:v>-1.3829388654471586E-3</c:v>
                </c:pt>
                <c:pt idx="42">
                  <c:v>1.1747288343144646E-2</c:v>
                </c:pt>
                <c:pt idx="43">
                  <c:v>3.6696223681900619E-2</c:v>
                </c:pt>
                <c:pt idx="44">
                  <c:v>-0.10038620932971298</c:v>
                </c:pt>
                <c:pt idx="45">
                  <c:v>-5.4301911598429342E-2</c:v>
                </c:pt>
                <c:pt idx="46">
                  <c:v>5.098354456731613E-2</c:v>
                </c:pt>
                <c:pt idx="47">
                  <c:v>7.8193395412199607E-2</c:v>
                </c:pt>
                <c:pt idx="48">
                  <c:v>-1.7168618025266369E-2</c:v>
                </c:pt>
                <c:pt idx="49">
                  <c:v>5.0738145496723064E-2</c:v>
                </c:pt>
                <c:pt idx="50">
                  <c:v>2.8017349237416056E-2</c:v>
                </c:pt>
                <c:pt idx="51">
                  <c:v>1.5903990711251481E-2</c:v>
                </c:pt>
                <c:pt idx="52">
                  <c:v>3.8772534231725331E-2</c:v>
                </c:pt>
                <c:pt idx="53">
                  <c:v>8.691548588075193E-2</c:v>
                </c:pt>
                <c:pt idx="54">
                  <c:v>-6.1630470335046539E-2</c:v>
                </c:pt>
                <c:pt idx="55">
                  <c:v>-6.2279786628209877E-3</c:v>
                </c:pt>
                <c:pt idx="56">
                  <c:v>0.19676317618143457</c:v>
                </c:pt>
                <c:pt idx="57">
                  <c:v>-2.9096065481951428E-2</c:v>
                </c:pt>
                <c:pt idx="58">
                  <c:v>-6.6720692177057117E-2</c:v>
                </c:pt>
                <c:pt idx="59">
                  <c:v>7.0077563538177401E-2</c:v>
                </c:pt>
                <c:pt idx="60">
                  <c:v>-7.0151304782712032E-2</c:v>
                </c:pt>
                <c:pt idx="61">
                  <c:v>8.3336586523103051E-2</c:v>
                </c:pt>
                <c:pt idx="62">
                  <c:v>0.10808586860645164</c:v>
                </c:pt>
                <c:pt idx="63">
                  <c:v>-8.0919454008380853E-2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707-43B0-95A9-9AD6C2330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TDK_KF_ST_15_02!$I$19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5.8139999999999992</c:v>
                </c:pt>
                <c:pt idx="2">
                  <c:v>11.555999999999999</c:v>
                </c:pt>
                <c:pt idx="3">
                  <c:v>17.162999999999997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45.089999999999996</c:v>
                </c:pt>
                <c:pt idx="9">
                  <c:v>50.750999999999998</c:v>
                </c:pt>
                <c:pt idx="10">
                  <c:v>56.591999999999999</c:v>
                </c:pt>
                <c:pt idx="11">
                  <c:v>62.19</c:v>
                </c:pt>
                <c:pt idx="12">
                  <c:v>67.760999999999996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90.09899999999999</c:v>
                </c:pt>
                <c:pt idx="17">
                  <c:v>95.759999999999991</c:v>
                </c:pt>
                <c:pt idx="18">
                  <c:v>101.511</c:v>
                </c:pt>
                <c:pt idx="19">
                  <c:v>107.217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123.71399999999998</c:v>
                </c:pt>
                <c:pt idx="23">
                  <c:v>129.303</c:v>
                </c:pt>
                <c:pt idx="24">
                  <c:v>134.97299999999998</c:v>
                </c:pt>
                <c:pt idx="25">
                  <c:v>140.68799999999999</c:v>
                </c:pt>
                <c:pt idx="26">
                  <c:v>146.36699999999999</c:v>
                </c:pt>
                <c:pt idx="27">
                  <c:v>151.95599999999999</c:v>
                </c:pt>
                <c:pt idx="28">
                  <c:v>157.66199999999998</c:v>
                </c:pt>
                <c:pt idx="29">
                  <c:v>163.08899999999997</c:v>
                </c:pt>
                <c:pt idx="30">
                  <c:v>168.61499999999998</c:v>
                </c:pt>
                <c:pt idx="31">
                  <c:v>174.17699999999999</c:v>
                </c:pt>
                <c:pt idx="32">
                  <c:v>179.88299999999998</c:v>
                </c:pt>
                <c:pt idx="33">
                  <c:v>185.57099999999997</c:v>
                </c:pt>
                <c:pt idx="34">
                  <c:v>191.28599999999997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207.98099999999997</c:v>
                </c:pt>
                <c:pt idx="38">
                  <c:v>213.55199999999996</c:v>
                </c:pt>
                <c:pt idx="39">
                  <c:v>219.19499999999996</c:v>
                </c:pt>
                <c:pt idx="40">
                  <c:v>224.74799999999996</c:v>
                </c:pt>
                <c:pt idx="41">
                  <c:v>230.48999999999995</c:v>
                </c:pt>
                <c:pt idx="42">
                  <c:v>236.24999999999994</c:v>
                </c:pt>
                <c:pt idx="43">
                  <c:v>241.90199999999993</c:v>
                </c:pt>
                <c:pt idx="44">
                  <c:v>247.51799999999992</c:v>
                </c:pt>
                <c:pt idx="45">
                  <c:v>252.98099999999991</c:v>
                </c:pt>
                <c:pt idx="46">
                  <c:v>258.49799999999993</c:v>
                </c:pt>
                <c:pt idx="47">
                  <c:v>264.17699999999991</c:v>
                </c:pt>
                <c:pt idx="48">
                  <c:v>269.85599999999988</c:v>
                </c:pt>
                <c:pt idx="49">
                  <c:v>275.51699999999988</c:v>
                </c:pt>
                <c:pt idx="50">
                  <c:v>281.2949999999999</c:v>
                </c:pt>
                <c:pt idx="51">
                  <c:v>286.96499999999992</c:v>
                </c:pt>
                <c:pt idx="52">
                  <c:v>292.49999999999994</c:v>
                </c:pt>
                <c:pt idx="53">
                  <c:v>298.04399999999993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314.95499999999993</c:v>
                </c:pt>
                <c:pt idx="57">
                  <c:v>320.66099999999994</c:v>
                </c:pt>
                <c:pt idx="58">
                  <c:v>326.47499999999997</c:v>
                </c:pt>
                <c:pt idx="59">
                  <c:v>332.06399999999996</c:v>
                </c:pt>
                <c:pt idx="60">
                  <c:v>337.73399999999998</c:v>
                </c:pt>
                <c:pt idx="61">
                  <c:v>343.197</c:v>
                </c:pt>
                <c:pt idx="62">
                  <c:v>348.75900000000001</c:v>
                </c:pt>
                <c:pt idx="63">
                  <c:v>354.34800000000001</c:v>
                </c:pt>
                <c:pt idx="64">
                  <c:v>360.09000000000003</c:v>
                </c:pt>
              </c:numCache>
            </c:numRef>
          </c:xVal>
          <c:yVal>
            <c:numRef>
              <c:f>TDK_KF_ST_15_02!$I$20:$I$84</c:f>
              <c:numCache>
                <c:formatCode>General</c:formatCode>
                <c:ptCount val="65"/>
                <c:pt idx="0">
                  <c:v>495</c:v>
                </c:pt>
                <c:pt idx="1">
                  <c:v>873</c:v>
                </c:pt>
                <c:pt idx="2">
                  <c:v>1239</c:v>
                </c:pt>
                <c:pt idx="3">
                  <c:v>1589</c:v>
                </c:pt>
                <c:pt idx="4">
                  <c:v>1929</c:v>
                </c:pt>
                <c:pt idx="5">
                  <c:v>2233</c:v>
                </c:pt>
                <c:pt idx="6">
                  <c:v>2525</c:v>
                </c:pt>
                <c:pt idx="7">
                  <c:v>2793</c:v>
                </c:pt>
                <c:pt idx="8">
                  <c:v>3045</c:v>
                </c:pt>
                <c:pt idx="9">
                  <c:v>3260</c:v>
                </c:pt>
                <c:pt idx="10">
                  <c:v>3442</c:v>
                </c:pt>
                <c:pt idx="11">
                  <c:v>3596</c:v>
                </c:pt>
                <c:pt idx="12">
                  <c:v>3703</c:v>
                </c:pt>
                <c:pt idx="13">
                  <c:v>3781</c:v>
                </c:pt>
                <c:pt idx="14">
                  <c:v>3827</c:v>
                </c:pt>
                <c:pt idx="15">
                  <c:v>3823</c:v>
                </c:pt>
                <c:pt idx="16">
                  <c:v>3790</c:v>
                </c:pt>
                <c:pt idx="17">
                  <c:v>3720</c:v>
                </c:pt>
                <c:pt idx="18">
                  <c:v>3611</c:v>
                </c:pt>
                <c:pt idx="19">
                  <c:v>3467</c:v>
                </c:pt>
                <c:pt idx="20">
                  <c:v>3294</c:v>
                </c:pt>
                <c:pt idx="21">
                  <c:v>3088</c:v>
                </c:pt>
                <c:pt idx="22">
                  <c:v>2852</c:v>
                </c:pt>
                <c:pt idx="23">
                  <c:v>2590</c:v>
                </c:pt>
                <c:pt idx="24">
                  <c:v>2296</c:v>
                </c:pt>
                <c:pt idx="25">
                  <c:v>1978</c:v>
                </c:pt>
                <c:pt idx="26">
                  <c:v>1638</c:v>
                </c:pt>
                <c:pt idx="27">
                  <c:v>1291</c:v>
                </c:pt>
                <c:pt idx="28">
                  <c:v>922</c:v>
                </c:pt>
                <c:pt idx="29">
                  <c:v>566</c:v>
                </c:pt>
                <c:pt idx="30">
                  <c:v>192</c:v>
                </c:pt>
                <c:pt idx="31">
                  <c:v>-184</c:v>
                </c:pt>
                <c:pt idx="32">
                  <c:v>-564</c:v>
                </c:pt>
                <c:pt idx="33">
                  <c:v>-940</c:v>
                </c:pt>
                <c:pt idx="34">
                  <c:v>-1310</c:v>
                </c:pt>
                <c:pt idx="35">
                  <c:v>-1663</c:v>
                </c:pt>
                <c:pt idx="36">
                  <c:v>-1996</c:v>
                </c:pt>
                <c:pt idx="37">
                  <c:v>-2307</c:v>
                </c:pt>
                <c:pt idx="38">
                  <c:v>-2600</c:v>
                </c:pt>
                <c:pt idx="39">
                  <c:v>-2869</c:v>
                </c:pt>
                <c:pt idx="40">
                  <c:v>-3113</c:v>
                </c:pt>
                <c:pt idx="41">
                  <c:v>-3335</c:v>
                </c:pt>
                <c:pt idx="42">
                  <c:v>-3517</c:v>
                </c:pt>
                <c:pt idx="43">
                  <c:v>-3667</c:v>
                </c:pt>
                <c:pt idx="44">
                  <c:v>-3778</c:v>
                </c:pt>
                <c:pt idx="45">
                  <c:v>-3853</c:v>
                </c:pt>
                <c:pt idx="46">
                  <c:v>-3899</c:v>
                </c:pt>
                <c:pt idx="47">
                  <c:v>-3900</c:v>
                </c:pt>
                <c:pt idx="48">
                  <c:v>-3866</c:v>
                </c:pt>
                <c:pt idx="49">
                  <c:v>-3799</c:v>
                </c:pt>
                <c:pt idx="50">
                  <c:v>-3686</c:v>
                </c:pt>
                <c:pt idx="51">
                  <c:v>-3544</c:v>
                </c:pt>
                <c:pt idx="52">
                  <c:v>-3370</c:v>
                </c:pt>
                <c:pt idx="53">
                  <c:v>-3164</c:v>
                </c:pt>
                <c:pt idx="54">
                  <c:v>-2929</c:v>
                </c:pt>
                <c:pt idx="55">
                  <c:v>-2666</c:v>
                </c:pt>
                <c:pt idx="56">
                  <c:v>-2375</c:v>
                </c:pt>
                <c:pt idx="57">
                  <c:v>-2049</c:v>
                </c:pt>
                <c:pt idx="58">
                  <c:v>-1703</c:v>
                </c:pt>
                <c:pt idx="59">
                  <c:v>-1363</c:v>
                </c:pt>
                <c:pt idx="60">
                  <c:v>-995</c:v>
                </c:pt>
                <c:pt idx="61">
                  <c:v>-639</c:v>
                </c:pt>
                <c:pt idx="62">
                  <c:v>-270</c:v>
                </c:pt>
                <c:pt idx="63">
                  <c:v>113</c:v>
                </c:pt>
                <c:pt idx="64">
                  <c:v>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E-4CF7-B4A8-CAC6D002FE0C}"/>
            </c:ext>
          </c:extLst>
        </c:ser>
        <c:ser>
          <c:idx val="1"/>
          <c:order val="1"/>
          <c:tx>
            <c:strRef>
              <c:f>TDK_KF_ST_15_02!$L$19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5.8139999999999992</c:v>
                </c:pt>
                <c:pt idx="2">
                  <c:v>11.555999999999999</c:v>
                </c:pt>
                <c:pt idx="3">
                  <c:v>17.162999999999997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45.089999999999996</c:v>
                </c:pt>
                <c:pt idx="9">
                  <c:v>50.750999999999998</c:v>
                </c:pt>
                <c:pt idx="10">
                  <c:v>56.591999999999999</c:v>
                </c:pt>
                <c:pt idx="11">
                  <c:v>62.19</c:v>
                </c:pt>
                <c:pt idx="12">
                  <c:v>67.760999999999996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90.09899999999999</c:v>
                </c:pt>
                <c:pt idx="17">
                  <c:v>95.759999999999991</c:v>
                </c:pt>
                <c:pt idx="18">
                  <c:v>101.511</c:v>
                </c:pt>
                <c:pt idx="19">
                  <c:v>107.217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123.71399999999998</c:v>
                </c:pt>
                <c:pt idx="23">
                  <c:v>129.303</c:v>
                </c:pt>
                <c:pt idx="24">
                  <c:v>134.97299999999998</c:v>
                </c:pt>
                <c:pt idx="25">
                  <c:v>140.68799999999999</c:v>
                </c:pt>
                <c:pt idx="26">
                  <c:v>146.36699999999999</c:v>
                </c:pt>
                <c:pt idx="27">
                  <c:v>151.95599999999999</c:v>
                </c:pt>
                <c:pt idx="28">
                  <c:v>157.66199999999998</c:v>
                </c:pt>
                <c:pt idx="29">
                  <c:v>163.08899999999997</c:v>
                </c:pt>
                <c:pt idx="30">
                  <c:v>168.61499999999998</c:v>
                </c:pt>
                <c:pt idx="31">
                  <c:v>174.17699999999999</c:v>
                </c:pt>
                <c:pt idx="32">
                  <c:v>179.88299999999998</c:v>
                </c:pt>
                <c:pt idx="33">
                  <c:v>185.57099999999997</c:v>
                </c:pt>
                <c:pt idx="34">
                  <c:v>191.28599999999997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207.98099999999997</c:v>
                </c:pt>
                <c:pt idx="38">
                  <c:v>213.55199999999996</c:v>
                </c:pt>
                <c:pt idx="39">
                  <c:v>219.19499999999996</c:v>
                </c:pt>
                <c:pt idx="40">
                  <c:v>224.74799999999996</c:v>
                </c:pt>
                <c:pt idx="41">
                  <c:v>230.48999999999995</c:v>
                </c:pt>
                <c:pt idx="42">
                  <c:v>236.24999999999994</c:v>
                </c:pt>
                <c:pt idx="43">
                  <c:v>241.90199999999993</c:v>
                </c:pt>
                <c:pt idx="44">
                  <c:v>247.51799999999992</c:v>
                </c:pt>
                <c:pt idx="45">
                  <c:v>252.98099999999991</c:v>
                </c:pt>
                <c:pt idx="46">
                  <c:v>258.49799999999993</c:v>
                </c:pt>
                <c:pt idx="47">
                  <c:v>264.17699999999991</c:v>
                </c:pt>
                <c:pt idx="48">
                  <c:v>269.85599999999988</c:v>
                </c:pt>
                <c:pt idx="49">
                  <c:v>275.51699999999988</c:v>
                </c:pt>
                <c:pt idx="50">
                  <c:v>281.2949999999999</c:v>
                </c:pt>
                <c:pt idx="51">
                  <c:v>286.96499999999992</c:v>
                </c:pt>
                <c:pt idx="52">
                  <c:v>292.49999999999994</c:v>
                </c:pt>
                <c:pt idx="53">
                  <c:v>298.04399999999993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314.95499999999993</c:v>
                </c:pt>
                <c:pt idx="57">
                  <c:v>320.66099999999994</c:v>
                </c:pt>
                <c:pt idx="58">
                  <c:v>326.47499999999997</c:v>
                </c:pt>
                <c:pt idx="59">
                  <c:v>332.06399999999996</c:v>
                </c:pt>
                <c:pt idx="60">
                  <c:v>337.73399999999998</c:v>
                </c:pt>
                <c:pt idx="61">
                  <c:v>343.197</c:v>
                </c:pt>
                <c:pt idx="62">
                  <c:v>348.75900000000001</c:v>
                </c:pt>
                <c:pt idx="63">
                  <c:v>354.34800000000001</c:v>
                </c:pt>
                <c:pt idx="64">
                  <c:v>360.09000000000003</c:v>
                </c:pt>
              </c:numCache>
            </c:numRef>
          </c:xVal>
          <c:yVal>
            <c:numRef>
              <c:f>TDK_KF_ST_15_02!$L$20:$L$84</c:f>
              <c:numCache>
                <c:formatCode>General</c:formatCode>
                <c:ptCount val="65"/>
                <c:pt idx="0">
                  <c:v>490.2994051807039</c:v>
                </c:pt>
                <c:pt idx="1">
                  <c:v>871.41432916305428</c:v>
                </c:pt>
                <c:pt idx="2">
                  <c:v>1242.7795947638845</c:v>
                </c:pt>
                <c:pt idx="3">
                  <c:v>1593.0143922449988</c:v>
                </c:pt>
                <c:pt idx="4">
                  <c:v>1927.0930337278887</c:v>
                </c:pt>
                <c:pt idx="5">
                  <c:v>2236.5131792136422</c:v>
                </c:pt>
                <c:pt idx="6">
                  <c:v>2529.5779665688447</c:v>
                </c:pt>
                <c:pt idx="7">
                  <c:v>2798.6893616467669</c:v>
                </c:pt>
                <c:pt idx="8">
                  <c:v>3044.0945295497695</c:v>
                </c:pt>
                <c:pt idx="9">
                  <c:v>3258.9875416751775</c:v>
                </c:pt>
                <c:pt idx="10">
                  <c:v>3446.9432433745137</c:v>
                </c:pt>
                <c:pt idx="11">
                  <c:v>3593.1018989836653</c:v>
                </c:pt>
                <c:pt idx="12">
                  <c:v>3704.1332209224311</c:v>
                </c:pt>
                <c:pt idx="13">
                  <c:v>3778.7429536956192</c:v>
                </c:pt>
                <c:pt idx="14">
                  <c:v>3818.780521894123</c:v>
                </c:pt>
                <c:pt idx="15">
                  <c:v>3822.556505692768</c:v>
                </c:pt>
                <c:pt idx="16">
                  <c:v>3788.4067747835302</c:v>
                </c:pt>
                <c:pt idx="17">
                  <c:v>3716.9878303017467</c:v>
                </c:pt>
                <c:pt idx="18">
                  <c:v>3606.8914642935028</c:v>
                </c:pt>
                <c:pt idx="19">
                  <c:v>3461.3497302401061</c:v>
                </c:pt>
                <c:pt idx="20">
                  <c:v>3288.216981051688</c:v>
                </c:pt>
                <c:pt idx="21">
                  <c:v>3085.5050041559575</c:v>
                </c:pt>
                <c:pt idx="22">
                  <c:v>2851.8732838078517</c:v>
                </c:pt>
                <c:pt idx="23">
                  <c:v>2588.2308944225069</c:v>
                </c:pt>
                <c:pt idx="24">
                  <c:v>2295.232379316084</c:v>
                </c:pt>
                <c:pt idx="25">
                  <c:v>1976.7811218304043</c:v>
                </c:pt>
                <c:pt idx="26">
                  <c:v>1640.4594348817545</c:v>
                </c:pt>
                <c:pt idx="27">
                  <c:v>1293.3371273262303</c:v>
                </c:pt>
                <c:pt idx="28">
                  <c:v>925.8897615385622</c:v>
                </c:pt>
                <c:pt idx="29">
                  <c:v>567.46954000754806</c:v>
                </c:pt>
                <c:pt idx="30">
                  <c:v>196.93562897945492</c:v>
                </c:pt>
                <c:pt idx="31">
                  <c:v>-178.22570134648149</c:v>
                </c:pt>
                <c:pt idx="32">
                  <c:v>-561.7102447246375</c:v>
                </c:pt>
                <c:pt idx="33">
                  <c:v>-938.8351810139585</c:v>
                </c:pt>
                <c:pt idx="34">
                  <c:v>-1308.8191768210731</c:v>
                </c:pt>
                <c:pt idx="35">
                  <c:v>-1665.6252320069118</c:v>
                </c:pt>
                <c:pt idx="36">
                  <c:v>-1994.2676287751046</c:v>
                </c:pt>
                <c:pt idx="37">
                  <c:v>-2304.4130290773442</c:v>
                </c:pt>
                <c:pt idx="38">
                  <c:v>-2597.864858420864</c:v>
                </c:pt>
                <c:pt idx="39">
                  <c:v>-2870.4417586656546</c:v>
                </c:pt>
                <c:pt idx="40">
                  <c:v>-3111.8797691721202</c:v>
                </c:pt>
                <c:pt idx="41">
                  <c:v>-3331.1634487757492</c:v>
                </c:pt>
                <c:pt idx="42">
                  <c:v>-3517.9214572897026</c:v>
                </c:pt>
                <c:pt idx="43">
                  <c:v>-3667.0199727517597</c:v>
                </c:pt>
                <c:pt idx="44">
                  <c:v>-3780.2117200458756</c:v>
                </c:pt>
                <c:pt idx="45">
                  <c:v>-3855.8464764318742</c:v>
                </c:pt>
                <c:pt idx="46">
                  <c:v>-3897.017890406858</c:v>
                </c:pt>
                <c:pt idx="47">
                  <c:v>-3902.0424562202202</c:v>
                </c:pt>
                <c:pt idx="48">
                  <c:v>-3869.1244524469184</c:v>
                </c:pt>
                <c:pt idx="49">
                  <c:v>-3798.8696130233966</c:v>
                </c:pt>
                <c:pt idx="50">
                  <c:v>-3689.3285783540864</c:v>
                </c:pt>
                <c:pt idx="51">
                  <c:v>-3545.7477740029467</c:v>
                </c:pt>
                <c:pt idx="52">
                  <c:v>-3372.4557473969448</c:v>
                </c:pt>
                <c:pt idx="53">
                  <c:v>-3167.7048042736806</c:v>
                </c:pt>
                <c:pt idx="54">
                  <c:v>-2933.2648021050682</c:v>
                </c:pt>
                <c:pt idx="55">
                  <c:v>-2667.6398618128296</c:v>
                </c:pt>
                <c:pt idx="56">
                  <c:v>-2371.7651918246997</c:v>
                </c:pt>
                <c:pt idx="57">
                  <c:v>-2053.6529547544565</c:v>
                </c:pt>
                <c:pt idx="58">
                  <c:v>-1708.9967956814037</c:v>
                </c:pt>
                <c:pt idx="59">
                  <c:v>-1361.4308992424253</c:v>
                </c:pt>
                <c:pt idx="60">
                  <c:v>-995.99250874961956</c:v>
                </c:pt>
                <c:pt idx="61">
                  <c:v>-634.99432378517372</c:v>
                </c:pt>
                <c:pt idx="62">
                  <c:v>-261.91357470891433</c:v>
                </c:pt>
                <c:pt idx="63">
                  <c:v>115.08320818250195</c:v>
                </c:pt>
                <c:pt idx="64">
                  <c:v>500.83417767886129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E-4CF7-B4A8-CAC6D002FE0C}"/>
            </c:ext>
          </c:extLst>
        </c:ser>
        <c:ser>
          <c:idx val="2"/>
          <c:order val="2"/>
          <c:tx>
            <c:strRef>
              <c:f>TDK_KF_ST_15_02!$J$19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5.8139999999999992</c:v>
                </c:pt>
                <c:pt idx="2">
                  <c:v>11.555999999999999</c:v>
                </c:pt>
                <c:pt idx="3">
                  <c:v>17.162999999999997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45.089999999999996</c:v>
                </c:pt>
                <c:pt idx="9">
                  <c:v>50.750999999999998</c:v>
                </c:pt>
                <c:pt idx="10">
                  <c:v>56.591999999999999</c:v>
                </c:pt>
                <c:pt idx="11">
                  <c:v>62.19</c:v>
                </c:pt>
                <c:pt idx="12">
                  <c:v>67.760999999999996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90.09899999999999</c:v>
                </c:pt>
                <c:pt idx="17">
                  <c:v>95.759999999999991</c:v>
                </c:pt>
                <c:pt idx="18">
                  <c:v>101.511</c:v>
                </c:pt>
                <c:pt idx="19">
                  <c:v>107.217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123.71399999999998</c:v>
                </c:pt>
                <c:pt idx="23">
                  <c:v>129.303</c:v>
                </c:pt>
                <c:pt idx="24">
                  <c:v>134.97299999999998</c:v>
                </c:pt>
                <c:pt idx="25">
                  <c:v>140.68799999999999</c:v>
                </c:pt>
                <c:pt idx="26">
                  <c:v>146.36699999999999</c:v>
                </c:pt>
                <c:pt idx="27">
                  <c:v>151.95599999999999</c:v>
                </c:pt>
                <c:pt idx="28">
                  <c:v>157.66199999999998</c:v>
                </c:pt>
                <c:pt idx="29">
                  <c:v>163.08899999999997</c:v>
                </c:pt>
                <c:pt idx="30">
                  <c:v>168.61499999999998</c:v>
                </c:pt>
                <c:pt idx="31">
                  <c:v>174.17699999999999</c:v>
                </c:pt>
                <c:pt idx="32">
                  <c:v>179.88299999999998</c:v>
                </c:pt>
                <c:pt idx="33">
                  <c:v>185.57099999999997</c:v>
                </c:pt>
                <c:pt idx="34">
                  <c:v>191.28599999999997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207.98099999999997</c:v>
                </c:pt>
                <c:pt idx="38">
                  <c:v>213.55199999999996</c:v>
                </c:pt>
                <c:pt idx="39">
                  <c:v>219.19499999999996</c:v>
                </c:pt>
                <c:pt idx="40">
                  <c:v>224.74799999999996</c:v>
                </c:pt>
                <c:pt idx="41">
                  <c:v>230.48999999999995</c:v>
                </c:pt>
                <c:pt idx="42">
                  <c:v>236.24999999999994</c:v>
                </c:pt>
                <c:pt idx="43">
                  <c:v>241.90199999999993</c:v>
                </c:pt>
                <c:pt idx="44">
                  <c:v>247.51799999999992</c:v>
                </c:pt>
                <c:pt idx="45">
                  <c:v>252.98099999999991</c:v>
                </c:pt>
                <c:pt idx="46">
                  <c:v>258.49799999999993</c:v>
                </c:pt>
                <c:pt idx="47">
                  <c:v>264.17699999999991</c:v>
                </c:pt>
                <c:pt idx="48">
                  <c:v>269.85599999999988</c:v>
                </c:pt>
                <c:pt idx="49">
                  <c:v>275.51699999999988</c:v>
                </c:pt>
                <c:pt idx="50">
                  <c:v>281.2949999999999</c:v>
                </c:pt>
                <c:pt idx="51">
                  <c:v>286.96499999999992</c:v>
                </c:pt>
                <c:pt idx="52">
                  <c:v>292.49999999999994</c:v>
                </c:pt>
                <c:pt idx="53">
                  <c:v>298.04399999999993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314.95499999999993</c:v>
                </c:pt>
                <c:pt idx="57">
                  <c:v>320.66099999999994</c:v>
                </c:pt>
                <c:pt idx="58">
                  <c:v>326.47499999999997</c:v>
                </c:pt>
                <c:pt idx="59">
                  <c:v>332.06399999999996</c:v>
                </c:pt>
                <c:pt idx="60">
                  <c:v>337.73399999999998</c:v>
                </c:pt>
                <c:pt idx="61">
                  <c:v>343.197</c:v>
                </c:pt>
                <c:pt idx="62">
                  <c:v>348.75900000000001</c:v>
                </c:pt>
                <c:pt idx="63">
                  <c:v>354.34800000000001</c:v>
                </c:pt>
                <c:pt idx="64">
                  <c:v>360.09000000000003</c:v>
                </c:pt>
              </c:numCache>
            </c:numRef>
          </c:xVal>
          <c:yVal>
            <c:numRef>
              <c:f>TDK_KF_ST_15_02!$J$20:$J$84</c:f>
              <c:numCache>
                <c:formatCode>General</c:formatCode>
                <c:ptCount val="65"/>
                <c:pt idx="0">
                  <c:v>-3785</c:v>
                </c:pt>
                <c:pt idx="1">
                  <c:v>-3722</c:v>
                </c:pt>
                <c:pt idx="2">
                  <c:v>-3617</c:v>
                </c:pt>
                <c:pt idx="3">
                  <c:v>-3467</c:v>
                </c:pt>
                <c:pt idx="4">
                  <c:v>-3302</c:v>
                </c:pt>
                <c:pt idx="5">
                  <c:v>-3098</c:v>
                </c:pt>
                <c:pt idx="6">
                  <c:v>-2864</c:v>
                </c:pt>
                <c:pt idx="7">
                  <c:v>-2605</c:v>
                </c:pt>
                <c:pt idx="8">
                  <c:v>-2314</c:v>
                </c:pt>
                <c:pt idx="9">
                  <c:v>-2001</c:v>
                </c:pt>
                <c:pt idx="10">
                  <c:v>-1662</c:v>
                </c:pt>
                <c:pt idx="11">
                  <c:v>-1317</c:v>
                </c:pt>
                <c:pt idx="12">
                  <c:v>-962</c:v>
                </c:pt>
                <c:pt idx="13">
                  <c:v>-603</c:v>
                </c:pt>
                <c:pt idx="14">
                  <c:v>-239</c:v>
                </c:pt>
                <c:pt idx="15">
                  <c:v>141</c:v>
                </c:pt>
                <c:pt idx="16">
                  <c:v>518</c:v>
                </c:pt>
                <c:pt idx="17">
                  <c:v>894</c:v>
                </c:pt>
                <c:pt idx="18">
                  <c:v>1264</c:v>
                </c:pt>
                <c:pt idx="19">
                  <c:v>1619</c:v>
                </c:pt>
                <c:pt idx="20">
                  <c:v>1940</c:v>
                </c:pt>
                <c:pt idx="21">
                  <c:v>2253</c:v>
                </c:pt>
                <c:pt idx="22">
                  <c:v>2547</c:v>
                </c:pt>
                <c:pt idx="23">
                  <c:v>2815</c:v>
                </c:pt>
                <c:pt idx="24">
                  <c:v>3065</c:v>
                </c:pt>
                <c:pt idx="25">
                  <c:v>3287</c:v>
                </c:pt>
                <c:pt idx="26">
                  <c:v>3466</c:v>
                </c:pt>
                <c:pt idx="27">
                  <c:v>3625</c:v>
                </c:pt>
                <c:pt idx="28">
                  <c:v>3745</c:v>
                </c:pt>
                <c:pt idx="29">
                  <c:v>3816</c:v>
                </c:pt>
                <c:pt idx="30">
                  <c:v>3860</c:v>
                </c:pt>
                <c:pt idx="31">
                  <c:v>3862</c:v>
                </c:pt>
                <c:pt idx="32">
                  <c:v>3837</c:v>
                </c:pt>
                <c:pt idx="33">
                  <c:v>3770</c:v>
                </c:pt>
                <c:pt idx="34">
                  <c:v>3665</c:v>
                </c:pt>
                <c:pt idx="35">
                  <c:v>3520</c:v>
                </c:pt>
                <c:pt idx="36">
                  <c:v>3348</c:v>
                </c:pt>
                <c:pt idx="37">
                  <c:v>3154</c:v>
                </c:pt>
                <c:pt idx="38">
                  <c:v>2919</c:v>
                </c:pt>
                <c:pt idx="39">
                  <c:v>2654</c:v>
                </c:pt>
                <c:pt idx="40">
                  <c:v>2369</c:v>
                </c:pt>
                <c:pt idx="41">
                  <c:v>2051</c:v>
                </c:pt>
                <c:pt idx="42">
                  <c:v>1714</c:v>
                </c:pt>
                <c:pt idx="43">
                  <c:v>1371</c:v>
                </c:pt>
                <c:pt idx="44">
                  <c:v>1002</c:v>
                </c:pt>
                <c:pt idx="45">
                  <c:v>651</c:v>
                </c:pt>
                <c:pt idx="46">
                  <c:v>289</c:v>
                </c:pt>
                <c:pt idx="47">
                  <c:v>-86</c:v>
                </c:pt>
                <c:pt idx="48">
                  <c:v>-468</c:v>
                </c:pt>
                <c:pt idx="49">
                  <c:v>-837</c:v>
                </c:pt>
                <c:pt idx="50">
                  <c:v>-1207</c:v>
                </c:pt>
                <c:pt idx="51">
                  <c:v>-1563</c:v>
                </c:pt>
                <c:pt idx="52">
                  <c:v>-1890</c:v>
                </c:pt>
                <c:pt idx="53">
                  <c:v>-2197</c:v>
                </c:pt>
                <c:pt idx="54">
                  <c:v>-2498</c:v>
                </c:pt>
                <c:pt idx="55">
                  <c:v>-2766</c:v>
                </c:pt>
                <c:pt idx="56">
                  <c:v>-3015</c:v>
                </c:pt>
                <c:pt idx="57">
                  <c:v>-3235</c:v>
                </c:pt>
                <c:pt idx="58">
                  <c:v>-3424</c:v>
                </c:pt>
                <c:pt idx="59">
                  <c:v>-3573</c:v>
                </c:pt>
                <c:pt idx="60">
                  <c:v>-3692</c:v>
                </c:pt>
                <c:pt idx="61">
                  <c:v>-3768</c:v>
                </c:pt>
                <c:pt idx="62">
                  <c:v>-3807</c:v>
                </c:pt>
                <c:pt idx="63">
                  <c:v>-3816</c:v>
                </c:pt>
                <c:pt idx="64">
                  <c:v>-3786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E-4CF7-B4A8-CAC6D002FE0C}"/>
            </c:ext>
          </c:extLst>
        </c:ser>
        <c:ser>
          <c:idx val="3"/>
          <c:order val="3"/>
          <c:tx>
            <c:strRef>
              <c:f>TDK_KF_ST_15_02!$N$19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5.8139999999999992</c:v>
                </c:pt>
                <c:pt idx="2">
                  <c:v>11.555999999999999</c:v>
                </c:pt>
                <c:pt idx="3">
                  <c:v>17.162999999999997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45.089999999999996</c:v>
                </c:pt>
                <c:pt idx="9">
                  <c:v>50.750999999999998</c:v>
                </c:pt>
                <c:pt idx="10">
                  <c:v>56.591999999999999</c:v>
                </c:pt>
                <c:pt idx="11">
                  <c:v>62.19</c:v>
                </c:pt>
                <c:pt idx="12">
                  <c:v>67.760999999999996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90.09899999999999</c:v>
                </c:pt>
                <c:pt idx="17">
                  <c:v>95.759999999999991</c:v>
                </c:pt>
                <c:pt idx="18">
                  <c:v>101.511</c:v>
                </c:pt>
                <c:pt idx="19">
                  <c:v>107.217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123.71399999999998</c:v>
                </c:pt>
                <c:pt idx="23">
                  <c:v>129.303</c:v>
                </c:pt>
                <c:pt idx="24">
                  <c:v>134.97299999999998</c:v>
                </c:pt>
                <c:pt idx="25">
                  <c:v>140.68799999999999</c:v>
                </c:pt>
                <c:pt idx="26">
                  <c:v>146.36699999999999</c:v>
                </c:pt>
                <c:pt idx="27">
                  <c:v>151.95599999999999</c:v>
                </c:pt>
                <c:pt idx="28">
                  <c:v>157.66199999999998</c:v>
                </c:pt>
                <c:pt idx="29">
                  <c:v>163.08899999999997</c:v>
                </c:pt>
                <c:pt idx="30">
                  <c:v>168.61499999999998</c:v>
                </c:pt>
                <c:pt idx="31">
                  <c:v>174.17699999999999</c:v>
                </c:pt>
                <c:pt idx="32">
                  <c:v>179.88299999999998</c:v>
                </c:pt>
                <c:pt idx="33">
                  <c:v>185.57099999999997</c:v>
                </c:pt>
                <c:pt idx="34">
                  <c:v>191.28599999999997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207.98099999999997</c:v>
                </c:pt>
                <c:pt idx="38">
                  <c:v>213.55199999999996</c:v>
                </c:pt>
                <c:pt idx="39">
                  <c:v>219.19499999999996</c:v>
                </c:pt>
                <c:pt idx="40">
                  <c:v>224.74799999999996</c:v>
                </c:pt>
                <c:pt idx="41">
                  <c:v>230.48999999999995</c:v>
                </c:pt>
                <c:pt idx="42">
                  <c:v>236.24999999999994</c:v>
                </c:pt>
                <c:pt idx="43">
                  <c:v>241.90199999999993</c:v>
                </c:pt>
                <c:pt idx="44">
                  <c:v>247.51799999999992</c:v>
                </c:pt>
                <c:pt idx="45">
                  <c:v>252.98099999999991</c:v>
                </c:pt>
                <c:pt idx="46">
                  <c:v>258.49799999999993</c:v>
                </c:pt>
                <c:pt idx="47">
                  <c:v>264.17699999999991</c:v>
                </c:pt>
                <c:pt idx="48">
                  <c:v>269.85599999999988</c:v>
                </c:pt>
                <c:pt idx="49">
                  <c:v>275.51699999999988</c:v>
                </c:pt>
                <c:pt idx="50">
                  <c:v>281.2949999999999</c:v>
                </c:pt>
                <c:pt idx="51">
                  <c:v>286.96499999999992</c:v>
                </c:pt>
                <c:pt idx="52">
                  <c:v>292.49999999999994</c:v>
                </c:pt>
                <c:pt idx="53">
                  <c:v>298.04399999999993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314.95499999999993</c:v>
                </c:pt>
                <c:pt idx="57">
                  <c:v>320.66099999999994</c:v>
                </c:pt>
                <c:pt idx="58">
                  <c:v>326.47499999999997</c:v>
                </c:pt>
                <c:pt idx="59">
                  <c:v>332.06399999999996</c:v>
                </c:pt>
                <c:pt idx="60">
                  <c:v>337.73399999999998</c:v>
                </c:pt>
                <c:pt idx="61">
                  <c:v>343.197</c:v>
                </c:pt>
                <c:pt idx="62">
                  <c:v>348.75900000000001</c:v>
                </c:pt>
                <c:pt idx="63">
                  <c:v>354.34800000000001</c:v>
                </c:pt>
                <c:pt idx="64">
                  <c:v>360.09000000000003</c:v>
                </c:pt>
              </c:numCache>
            </c:numRef>
          </c:xVal>
          <c:yVal>
            <c:numRef>
              <c:f>TDK_KF_ST_15_02!$N$20:$N$84</c:f>
              <c:numCache>
                <c:formatCode>General</c:formatCode>
                <c:ptCount val="65"/>
                <c:pt idx="0">
                  <c:v>-3784.0125462339765</c:v>
                </c:pt>
                <c:pt idx="1">
                  <c:v>-3715.345307792516</c:v>
                </c:pt>
                <c:pt idx="2">
                  <c:v>-3609.1929091881966</c:v>
                </c:pt>
                <c:pt idx="3">
                  <c:v>-3470.3068643888196</c:v>
                </c:pt>
                <c:pt idx="4">
                  <c:v>-3298.2524010652592</c:v>
                </c:pt>
                <c:pt idx="5">
                  <c:v>-3098.6970017754593</c:v>
                </c:pt>
                <c:pt idx="6">
                  <c:v>-2866.4960639399224</c:v>
                </c:pt>
                <c:pt idx="7">
                  <c:v>-2606.4350955932191</c:v>
                </c:pt>
                <c:pt idx="8">
                  <c:v>-2317.0381020634268</c:v>
                </c:pt>
                <c:pt idx="9">
                  <c:v>-2005.2250440532628</c:v>
                </c:pt>
                <c:pt idx="10">
                  <c:v>-1662.7674354783751</c:v>
                </c:pt>
                <c:pt idx="11">
                  <c:v>-1318.0583512338121</c:v>
                </c:pt>
                <c:pt idx="12">
                  <c:v>-962.28881455332373</c:v>
                </c:pt>
                <c:pt idx="13">
                  <c:v>-603.74661096629245</c:v>
                </c:pt>
                <c:pt idx="14">
                  <c:v>-235.26794660240643</c:v>
                </c:pt>
                <c:pt idx="15">
                  <c:v>142.25981495103721</c:v>
                </c:pt>
                <c:pt idx="16">
                  <c:v>522.82565621656863</c:v>
                </c:pt>
                <c:pt idx="17">
                  <c:v>896.10112689670984</c:v>
                </c:pt>
                <c:pt idx="18">
                  <c:v>1266.5640221732331</c:v>
                </c:pt>
                <c:pt idx="19">
                  <c:v>1621.7543641183506</c:v>
                </c:pt>
                <c:pt idx="20">
                  <c:v>1949.092096314293</c:v>
                </c:pt>
                <c:pt idx="21">
                  <c:v>2257.2114344072102</c:v>
                </c:pt>
                <c:pt idx="22">
                  <c:v>2547.6754807198854</c:v>
                </c:pt>
                <c:pt idx="23">
                  <c:v>2817.5466144215934</c:v>
                </c:pt>
                <c:pt idx="24">
                  <c:v>3064.1376213108551</c:v>
                </c:pt>
                <c:pt idx="25">
                  <c:v>3282.5339593664644</c:v>
                </c:pt>
                <c:pt idx="26">
                  <c:v>3467.4261773058447</c:v>
                </c:pt>
                <c:pt idx="27">
                  <c:v>3616.348394383509</c:v>
                </c:pt>
                <c:pt idx="28">
                  <c:v>3733.0957542200135</c:v>
                </c:pt>
                <c:pt idx="29">
                  <c:v>3809.9970919502375</c:v>
                </c:pt>
                <c:pt idx="30">
                  <c:v>3853.3746698131235</c:v>
                </c:pt>
                <c:pt idx="31">
                  <c:v>3861.043362863888</c:v>
                </c:pt>
                <c:pt idx="32">
                  <c:v>3831.3151742928994</c:v>
                </c:pt>
                <c:pt idx="33">
                  <c:v>3764.0777039446461</c:v>
                </c:pt>
                <c:pt idx="34">
                  <c:v>3659.3792011065834</c:v>
                </c:pt>
                <c:pt idx="35">
                  <c:v>3518.7413625688905</c:v>
                </c:pt>
                <c:pt idx="36">
                  <c:v>3350.3711231541288</c:v>
                </c:pt>
                <c:pt idx="37">
                  <c:v>3151.691136763337</c:v>
                </c:pt>
                <c:pt idx="38">
                  <c:v>2920.7164740107251</c:v>
                </c:pt>
                <c:pt idx="39">
                  <c:v>2658.8302215678968</c:v>
                </c:pt>
                <c:pt idx="40">
                  <c:v>2376.1407798525588</c:v>
                </c:pt>
                <c:pt idx="41">
                  <c:v>2060.6125390692528</c:v>
                </c:pt>
                <c:pt idx="42">
                  <c:v>1723.5337817342795</c:v>
                </c:pt>
                <c:pt idx="43">
                  <c:v>1376.0450730040043</c:v>
                </c:pt>
                <c:pt idx="44">
                  <c:v>1017.7195783365966</c:v>
                </c:pt>
                <c:pt idx="45">
                  <c:v>659.95526742928519</c:v>
                </c:pt>
                <c:pt idx="46">
                  <c:v>292.78939058056596</c:v>
                </c:pt>
                <c:pt idx="47">
                  <c:v>-87.733286499252529</c:v>
                </c:pt>
                <c:pt idx="48">
                  <c:v>-467.16431403428305</c:v>
                </c:pt>
                <c:pt idx="49">
                  <c:v>-840.59880656344603</c:v>
                </c:pt>
                <c:pt idx="50">
                  <c:v>-1213.025379711145</c:v>
                </c:pt>
                <c:pt idx="51">
                  <c:v>-1566.2856080655358</c:v>
                </c:pt>
                <c:pt idx="52">
                  <c:v>-1896.1389429993546</c:v>
                </c:pt>
                <c:pt idx="53">
                  <c:v>-2208.5625007211852</c:v>
                </c:pt>
                <c:pt idx="54">
                  <c:v>-2500.5353768849041</c:v>
                </c:pt>
                <c:pt idx="55">
                  <c:v>-2772.5159314622965</c:v>
                </c:pt>
                <c:pt idx="56">
                  <c:v>-3021.1322365169126</c:v>
                </c:pt>
                <c:pt idx="57">
                  <c:v>-3238.7156485268752</c:v>
                </c:pt>
                <c:pt idx="58">
                  <c:v>-3427.1155148045277</c:v>
                </c:pt>
                <c:pt idx="59">
                  <c:v>-3574.7402220225181</c:v>
                </c:pt>
                <c:pt idx="60">
                  <c:v>-3689.499718331178</c:v>
                </c:pt>
                <c:pt idx="61">
                  <c:v>-3765.6729571392666</c:v>
                </c:pt>
                <c:pt idx="62">
                  <c:v>-3807.8197480337753</c:v>
                </c:pt>
                <c:pt idx="63">
                  <c:v>-3813.7892030565531</c:v>
                </c:pt>
                <c:pt idx="64">
                  <c:v>-3781.8841387445536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E-4CF7-B4A8-CAC6D002FE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TDK_KF_ST_15_03!$I$19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TDK_KF_ST_15_03!$AA$85:$AA$149</c:f>
              <c:numCache>
                <c:formatCode>General</c:formatCode>
                <c:ptCount val="65"/>
                <c:pt idx="0">
                  <c:v>360.03599999999994</c:v>
                </c:pt>
                <c:pt idx="1">
                  <c:v>354.33899999999994</c:v>
                </c:pt>
                <c:pt idx="2">
                  <c:v>348.83099999999996</c:v>
                </c:pt>
                <c:pt idx="3">
                  <c:v>343.26899999999995</c:v>
                </c:pt>
                <c:pt idx="4">
                  <c:v>337.66199999999992</c:v>
                </c:pt>
                <c:pt idx="5">
                  <c:v>331.87499999999994</c:v>
                </c:pt>
                <c:pt idx="6">
                  <c:v>326.22299999999996</c:v>
                </c:pt>
                <c:pt idx="7">
                  <c:v>320.57099999999997</c:v>
                </c:pt>
                <c:pt idx="8">
                  <c:v>314.83799999999997</c:v>
                </c:pt>
                <c:pt idx="9">
                  <c:v>309.13199999999995</c:v>
                </c:pt>
                <c:pt idx="10">
                  <c:v>303.65999999999997</c:v>
                </c:pt>
                <c:pt idx="11">
                  <c:v>298.18799999999999</c:v>
                </c:pt>
                <c:pt idx="12">
                  <c:v>292.51799999999997</c:v>
                </c:pt>
                <c:pt idx="13">
                  <c:v>286.81199999999995</c:v>
                </c:pt>
                <c:pt idx="14">
                  <c:v>281.14199999999994</c:v>
                </c:pt>
                <c:pt idx="15">
                  <c:v>275.33699999999993</c:v>
                </c:pt>
                <c:pt idx="16">
                  <c:v>269.69399999999996</c:v>
                </c:pt>
                <c:pt idx="17">
                  <c:v>264.14099999999996</c:v>
                </c:pt>
                <c:pt idx="18">
                  <c:v>258.55199999999996</c:v>
                </c:pt>
                <c:pt idx="19">
                  <c:v>253.04399999999995</c:v>
                </c:pt>
                <c:pt idx="20">
                  <c:v>247.42799999999994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230.30099999999996</c:v>
                </c:pt>
                <c:pt idx="24">
                  <c:v>224.63999999999996</c:v>
                </c:pt>
                <c:pt idx="25">
                  <c:v>219.04199999999994</c:v>
                </c:pt>
                <c:pt idx="26">
                  <c:v>213.62399999999994</c:v>
                </c:pt>
                <c:pt idx="27">
                  <c:v>208.07999999999993</c:v>
                </c:pt>
                <c:pt idx="28">
                  <c:v>202.43699999999993</c:v>
                </c:pt>
                <c:pt idx="29">
                  <c:v>196.75799999999992</c:v>
                </c:pt>
                <c:pt idx="30">
                  <c:v>191.17799999999991</c:v>
                </c:pt>
                <c:pt idx="31">
                  <c:v>185.44499999999991</c:v>
                </c:pt>
                <c:pt idx="32">
                  <c:v>179.70299999999992</c:v>
                </c:pt>
                <c:pt idx="33">
                  <c:v>174.22199999999992</c:v>
                </c:pt>
                <c:pt idx="34">
                  <c:v>168.67799999999991</c:v>
                </c:pt>
                <c:pt idx="35">
                  <c:v>163.21499999999992</c:v>
                </c:pt>
                <c:pt idx="36">
                  <c:v>157.59899999999993</c:v>
                </c:pt>
                <c:pt idx="37">
                  <c:v>151.84799999999993</c:v>
                </c:pt>
                <c:pt idx="38">
                  <c:v>146.20499999999993</c:v>
                </c:pt>
                <c:pt idx="39">
                  <c:v>140.55299999999994</c:v>
                </c:pt>
                <c:pt idx="40">
                  <c:v>134.90099999999995</c:v>
                </c:pt>
                <c:pt idx="41">
                  <c:v>129.23999999999995</c:v>
                </c:pt>
                <c:pt idx="42">
                  <c:v>123.77699999999996</c:v>
                </c:pt>
                <c:pt idx="43">
                  <c:v>118.32299999999996</c:v>
                </c:pt>
                <c:pt idx="44">
                  <c:v>112.67099999999996</c:v>
                </c:pt>
                <c:pt idx="45">
                  <c:v>107.02799999999996</c:v>
                </c:pt>
                <c:pt idx="46">
                  <c:v>101.27699999999996</c:v>
                </c:pt>
                <c:pt idx="47">
                  <c:v>95.606999999999957</c:v>
                </c:pt>
                <c:pt idx="48">
                  <c:v>89.972999999999956</c:v>
                </c:pt>
                <c:pt idx="49">
                  <c:v>84.338999999999956</c:v>
                </c:pt>
                <c:pt idx="50">
                  <c:v>78.848999999999961</c:v>
                </c:pt>
                <c:pt idx="51">
                  <c:v>73.322999999999965</c:v>
                </c:pt>
                <c:pt idx="52">
                  <c:v>67.760999999999967</c:v>
                </c:pt>
                <c:pt idx="53">
                  <c:v>62.081999999999965</c:v>
                </c:pt>
                <c:pt idx="54">
                  <c:v>56.348999999999968</c:v>
                </c:pt>
                <c:pt idx="55">
                  <c:v>50.606999999999971</c:v>
                </c:pt>
                <c:pt idx="56">
                  <c:v>44.927999999999969</c:v>
                </c:pt>
                <c:pt idx="57">
                  <c:v>39.32099999999997</c:v>
                </c:pt>
                <c:pt idx="58">
                  <c:v>33.89399999999997</c:v>
                </c:pt>
                <c:pt idx="59">
                  <c:v>28.331999999999972</c:v>
                </c:pt>
                <c:pt idx="60">
                  <c:v>22.697999999999972</c:v>
                </c:pt>
                <c:pt idx="61">
                  <c:v>17.02799999999997</c:v>
                </c:pt>
                <c:pt idx="62">
                  <c:v>11.35799999999997</c:v>
                </c:pt>
                <c:pt idx="63">
                  <c:v>5.6429999999999705</c:v>
                </c:pt>
                <c:pt idx="64">
                  <c:v>-3.6000000000028898E-2</c:v>
                </c:pt>
              </c:numCache>
            </c:numRef>
          </c:xVal>
          <c:yVal>
            <c:numRef>
              <c:f>TDK_KF_ST_15_03!$I$85:$I$149</c:f>
              <c:numCache>
                <c:formatCode>General</c:formatCode>
                <c:ptCount val="65"/>
                <c:pt idx="0">
                  <c:v>496</c:v>
                </c:pt>
                <c:pt idx="1">
                  <c:v>121</c:v>
                </c:pt>
                <c:pt idx="2">
                  <c:v>-259</c:v>
                </c:pt>
                <c:pt idx="3">
                  <c:v>-627</c:v>
                </c:pt>
                <c:pt idx="4">
                  <c:v>-998</c:v>
                </c:pt>
                <c:pt idx="5">
                  <c:v>-1364</c:v>
                </c:pt>
                <c:pt idx="6">
                  <c:v>-1712</c:v>
                </c:pt>
                <c:pt idx="7">
                  <c:v>-2045</c:v>
                </c:pt>
                <c:pt idx="8">
                  <c:v>-2365</c:v>
                </c:pt>
                <c:pt idx="9">
                  <c:v>-2663</c:v>
                </c:pt>
                <c:pt idx="10">
                  <c:v>-2919</c:v>
                </c:pt>
                <c:pt idx="11">
                  <c:v>-3145</c:v>
                </c:pt>
                <c:pt idx="12">
                  <c:v>-3359</c:v>
                </c:pt>
                <c:pt idx="13">
                  <c:v>-3533</c:v>
                </c:pt>
                <c:pt idx="14">
                  <c:v>-3681</c:v>
                </c:pt>
                <c:pt idx="15">
                  <c:v>-3791</c:v>
                </c:pt>
                <c:pt idx="16">
                  <c:v>-3851</c:v>
                </c:pt>
                <c:pt idx="17">
                  <c:v>-3887</c:v>
                </c:pt>
                <c:pt idx="18">
                  <c:v>-3887</c:v>
                </c:pt>
                <c:pt idx="19">
                  <c:v>-3842</c:v>
                </c:pt>
                <c:pt idx="20">
                  <c:v>-3768</c:v>
                </c:pt>
                <c:pt idx="21">
                  <c:v>-3649</c:v>
                </c:pt>
                <c:pt idx="22">
                  <c:v>-3499</c:v>
                </c:pt>
                <c:pt idx="23">
                  <c:v>-3317</c:v>
                </c:pt>
                <c:pt idx="24">
                  <c:v>-3102</c:v>
                </c:pt>
                <c:pt idx="25">
                  <c:v>-2859</c:v>
                </c:pt>
                <c:pt idx="26">
                  <c:v>-2596</c:v>
                </c:pt>
                <c:pt idx="27">
                  <c:v>-2301</c:v>
                </c:pt>
                <c:pt idx="28">
                  <c:v>-1992</c:v>
                </c:pt>
                <c:pt idx="29">
                  <c:v>-1653</c:v>
                </c:pt>
                <c:pt idx="30">
                  <c:v>-1305</c:v>
                </c:pt>
                <c:pt idx="31">
                  <c:v>-932</c:v>
                </c:pt>
                <c:pt idx="32">
                  <c:v>-553</c:v>
                </c:pt>
                <c:pt idx="33">
                  <c:v>-189</c:v>
                </c:pt>
                <c:pt idx="34">
                  <c:v>184</c:v>
                </c:pt>
                <c:pt idx="35">
                  <c:v>548</c:v>
                </c:pt>
                <c:pt idx="36">
                  <c:v>920</c:v>
                </c:pt>
                <c:pt idx="37">
                  <c:v>1291</c:v>
                </c:pt>
                <c:pt idx="38">
                  <c:v>1639</c:v>
                </c:pt>
                <c:pt idx="39">
                  <c:v>1976</c:v>
                </c:pt>
                <c:pt idx="40">
                  <c:v>2285</c:v>
                </c:pt>
                <c:pt idx="41">
                  <c:v>2582</c:v>
                </c:pt>
                <c:pt idx="42">
                  <c:v>2844</c:v>
                </c:pt>
                <c:pt idx="43">
                  <c:v>3070</c:v>
                </c:pt>
                <c:pt idx="44">
                  <c:v>3283</c:v>
                </c:pt>
                <c:pt idx="45">
                  <c:v>3460</c:v>
                </c:pt>
                <c:pt idx="46">
                  <c:v>3604</c:v>
                </c:pt>
                <c:pt idx="47">
                  <c:v>3712</c:v>
                </c:pt>
                <c:pt idx="48">
                  <c:v>3788</c:v>
                </c:pt>
                <c:pt idx="49">
                  <c:v>3810</c:v>
                </c:pt>
                <c:pt idx="50">
                  <c:v>3811</c:v>
                </c:pt>
                <c:pt idx="51">
                  <c:v>3766</c:v>
                </c:pt>
                <c:pt idx="52">
                  <c:v>3693</c:v>
                </c:pt>
                <c:pt idx="53">
                  <c:v>3582</c:v>
                </c:pt>
                <c:pt idx="54">
                  <c:v>3428</c:v>
                </c:pt>
                <c:pt idx="55">
                  <c:v>3239</c:v>
                </c:pt>
                <c:pt idx="56">
                  <c:v>3025</c:v>
                </c:pt>
                <c:pt idx="57">
                  <c:v>2782</c:v>
                </c:pt>
                <c:pt idx="58">
                  <c:v>2525</c:v>
                </c:pt>
                <c:pt idx="59">
                  <c:v>2234</c:v>
                </c:pt>
                <c:pt idx="60">
                  <c:v>1914</c:v>
                </c:pt>
                <c:pt idx="61">
                  <c:v>1576</c:v>
                </c:pt>
                <c:pt idx="62">
                  <c:v>1225</c:v>
                </c:pt>
                <c:pt idx="63">
                  <c:v>859</c:v>
                </c:pt>
                <c:pt idx="64">
                  <c:v>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19-4EC7-8CAD-AEC4C7190864}"/>
            </c:ext>
          </c:extLst>
        </c:ser>
        <c:ser>
          <c:idx val="1"/>
          <c:order val="1"/>
          <c:tx>
            <c:strRef>
              <c:f>TDK_KF_ST_15_03!$L$19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TDK_KF_ST_15_03!$AA$85:$AA$149</c:f>
              <c:numCache>
                <c:formatCode>General</c:formatCode>
                <c:ptCount val="65"/>
                <c:pt idx="0">
                  <c:v>360.03599999999994</c:v>
                </c:pt>
                <c:pt idx="1">
                  <c:v>354.33899999999994</c:v>
                </c:pt>
                <c:pt idx="2">
                  <c:v>348.83099999999996</c:v>
                </c:pt>
                <c:pt idx="3">
                  <c:v>343.26899999999995</c:v>
                </c:pt>
                <c:pt idx="4">
                  <c:v>337.66199999999992</c:v>
                </c:pt>
                <c:pt idx="5">
                  <c:v>331.87499999999994</c:v>
                </c:pt>
                <c:pt idx="6">
                  <c:v>326.22299999999996</c:v>
                </c:pt>
                <c:pt idx="7">
                  <c:v>320.57099999999997</c:v>
                </c:pt>
                <c:pt idx="8">
                  <c:v>314.83799999999997</c:v>
                </c:pt>
                <c:pt idx="9">
                  <c:v>309.13199999999995</c:v>
                </c:pt>
                <c:pt idx="10">
                  <c:v>303.65999999999997</c:v>
                </c:pt>
                <c:pt idx="11">
                  <c:v>298.18799999999999</c:v>
                </c:pt>
                <c:pt idx="12">
                  <c:v>292.51799999999997</c:v>
                </c:pt>
                <c:pt idx="13">
                  <c:v>286.81199999999995</c:v>
                </c:pt>
                <c:pt idx="14">
                  <c:v>281.14199999999994</c:v>
                </c:pt>
                <c:pt idx="15">
                  <c:v>275.33699999999993</c:v>
                </c:pt>
                <c:pt idx="16">
                  <c:v>269.69399999999996</c:v>
                </c:pt>
                <c:pt idx="17">
                  <c:v>264.14099999999996</c:v>
                </c:pt>
                <c:pt idx="18">
                  <c:v>258.55199999999996</c:v>
                </c:pt>
                <c:pt idx="19">
                  <c:v>253.04399999999995</c:v>
                </c:pt>
                <c:pt idx="20">
                  <c:v>247.42799999999994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230.30099999999996</c:v>
                </c:pt>
                <c:pt idx="24">
                  <c:v>224.63999999999996</c:v>
                </c:pt>
                <c:pt idx="25">
                  <c:v>219.04199999999994</c:v>
                </c:pt>
                <c:pt idx="26">
                  <c:v>213.62399999999994</c:v>
                </c:pt>
                <c:pt idx="27">
                  <c:v>208.07999999999993</c:v>
                </c:pt>
                <c:pt idx="28">
                  <c:v>202.43699999999993</c:v>
                </c:pt>
                <c:pt idx="29">
                  <c:v>196.75799999999992</c:v>
                </c:pt>
                <c:pt idx="30">
                  <c:v>191.17799999999991</c:v>
                </c:pt>
                <c:pt idx="31">
                  <c:v>185.44499999999991</c:v>
                </c:pt>
                <c:pt idx="32">
                  <c:v>179.70299999999992</c:v>
                </c:pt>
                <c:pt idx="33">
                  <c:v>174.22199999999992</c:v>
                </c:pt>
                <c:pt idx="34">
                  <c:v>168.67799999999991</c:v>
                </c:pt>
                <c:pt idx="35">
                  <c:v>163.21499999999992</c:v>
                </c:pt>
                <c:pt idx="36">
                  <c:v>157.59899999999993</c:v>
                </c:pt>
                <c:pt idx="37">
                  <c:v>151.84799999999993</c:v>
                </c:pt>
                <c:pt idx="38">
                  <c:v>146.20499999999993</c:v>
                </c:pt>
                <c:pt idx="39">
                  <c:v>140.55299999999994</c:v>
                </c:pt>
                <c:pt idx="40">
                  <c:v>134.90099999999995</c:v>
                </c:pt>
                <c:pt idx="41">
                  <c:v>129.23999999999995</c:v>
                </c:pt>
                <c:pt idx="42">
                  <c:v>123.77699999999996</c:v>
                </c:pt>
                <c:pt idx="43">
                  <c:v>118.32299999999996</c:v>
                </c:pt>
                <c:pt idx="44">
                  <c:v>112.67099999999996</c:v>
                </c:pt>
                <c:pt idx="45">
                  <c:v>107.02799999999996</c:v>
                </c:pt>
                <c:pt idx="46">
                  <c:v>101.27699999999996</c:v>
                </c:pt>
                <c:pt idx="47">
                  <c:v>95.606999999999957</c:v>
                </c:pt>
                <c:pt idx="48">
                  <c:v>89.972999999999956</c:v>
                </c:pt>
                <c:pt idx="49">
                  <c:v>84.338999999999956</c:v>
                </c:pt>
                <c:pt idx="50">
                  <c:v>78.848999999999961</c:v>
                </c:pt>
                <c:pt idx="51">
                  <c:v>73.322999999999965</c:v>
                </c:pt>
                <c:pt idx="52">
                  <c:v>67.760999999999967</c:v>
                </c:pt>
                <c:pt idx="53">
                  <c:v>62.081999999999965</c:v>
                </c:pt>
                <c:pt idx="54">
                  <c:v>56.348999999999968</c:v>
                </c:pt>
                <c:pt idx="55">
                  <c:v>50.606999999999971</c:v>
                </c:pt>
                <c:pt idx="56">
                  <c:v>44.927999999999969</c:v>
                </c:pt>
                <c:pt idx="57">
                  <c:v>39.32099999999997</c:v>
                </c:pt>
                <c:pt idx="58">
                  <c:v>33.89399999999997</c:v>
                </c:pt>
                <c:pt idx="59">
                  <c:v>28.331999999999972</c:v>
                </c:pt>
                <c:pt idx="60">
                  <c:v>22.697999999999972</c:v>
                </c:pt>
                <c:pt idx="61">
                  <c:v>17.02799999999997</c:v>
                </c:pt>
                <c:pt idx="62">
                  <c:v>11.35799999999997</c:v>
                </c:pt>
                <c:pt idx="63">
                  <c:v>5.6429999999999705</c:v>
                </c:pt>
                <c:pt idx="64">
                  <c:v>-3.6000000000028898E-2</c:v>
                </c:pt>
              </c:numCache>
            </c:numRef>
          </c:xVal>
          <c:yVal>
            <c:numRef>
              <c:f>TDK_KF_ST_15_03!$L$85:$L$149</c:f>
              <c:numCache>
                <c:formatCode>General</c:formatCode>
                <c:ptCount val="65"/>
                <c:pt idx="0">
                  <c:v>500.71334142701204</c:v>
                </c:pt>
                <c:pt idx="1">
                  <c:v>119.15227568417629</c:v>
                </c:pt>
                <c:pt idx="2">
                  <c:v>-251.28477350354561</c:v>
                </c:pt>
                <c:pt idx="3">
                  <c:v>-623.35826338141987</c:v>
                </c:pt>
                <c:pt idx="4">
                  <c:v>-992.86462638812077</c:v>
                </c:pt>
                <c:pt idx="5">
                  <c:v>-1364.6197144997807</c:v>
                </c:pt>
                <c:pt idx="6">
                  <c:v>-1714.6809972989763</c:v>
                </c:pt>
                <c:pt idx="7">
                  <c:v>-2048.4391213486115</c:v>
                </c:pt>
                <c:pt idx="8">
                  <c:v>-2366.9909866275079</c:v>
                </c:pt>
                <c:pt idx="9">
                  <c:v>-2660.9056320993818</c:v>
                </c:pt>
                <c:pt idx="10">
                  <c:v>-2918.3766697641959</c:v>
                </c:pt>
                <c:pt idx="11">
                  <c:v>-3149.5828389836311</c:v>
                </c:pt>
                <c:pt idx="12">
                  <c:v>-3359.1975600629735</c:v>
                </c:pt>
                <c:pt idx="13">
                  <c:v>-3537.3122667044609</c:v>
                </c:pt>
                <c:pt idx="14">
                  <c:v>-3679.9364769181338</c:v>
                </c:pt>
                <c:pt idx="15">
                  <c:v>-3789.0049176354864</c:v>
                </c:pt>
                <c:pt idx="16">
                  <c:v>-3858.1381413634831</c:v>
                </c:pt>
                <c:pt idx="17">
                  <c:v>-3890.0033034105409</c:v>
                </c:pt>
                <c:pt idx="18">
                  <c:v>-3885.5452425644417</c:v>
                </c:pt>
                <c:pt idx="19">
                  <c:v>-3845.3373453157478</c:v>
                </c:pt>
                <c:pt idx="20">
                  <c:v>-3768.1230154318046</c:v>
                </c:pt>
                <c:pt idx="21">
                  <c:v>-3653.6104407546068</c:v>
                </c:pt>
                <c:pt idx="22">
                  <c:v>-3502.7888696256027</c:v>
                </c:pt>
                <c:pt idx="23">
                  <c:v>-3316.3385808552166</c:v>
                </c:pt>
                <c:pt idx="24">
                  <c:v>-3100.2854454744756</c:v>
                </c:pt>
                <c:pt idx="25">
                  <c:v>-2857.2398746025451</c:v>
                </c:pt>
                <c:pt idx="26">
                  <c:v>-2596.363701690721</c:v>
                </c:pt>
                <c:pt idx="27">
                  <c:v>-2305.7677346917008</c:v>
                </c:pt>
                <c:pt idx="28">
                  <c:v>-1988.2057757253187</c:v>
                </c:pt>
                <c:pt idx="29">
                  <c:v>-1649.5382085347751</c:v>
                </c:pt>
                <c:pt idx="30">
                  <c:v>-1301.3472346069668</c:v>
                </c:pt>
                <c:pt idx="31">
                  <c:v>-931.17543249993798</c:v>
                </c:pt>
                <c:pt idx="32">
                  <c:v>-551.47660649148349</c:v>
                </c:pt>
                <c:pt idx="33">
                  <c:v>-184.18706143252996</c:v>
                </c:pt>
                <c:pt idx="34">
                  <c:v>188.65570676066361</c:v>
                </c:pt>
                <c:pt idx="35">
                  <c:v>553.97471881803244</c:v>
                </c:pt>
                <c:pt idx="36">
                  <c:v>923.86416720729892</c:v>
                </c:pt>
                <c:pt idx="37">
                  <c:v>1293.0184105138023</c:v>
                </c:pt>
                <c:pt idx="38">
                  <c:v>1642.2066481508946</c:v>
                </c:pt>
                <c:pt idx="39">
                  <c:v>1975.5905963459027</c:v>
                </c:pt>
                <c:pt idx="40">
                  <c:v>2289.3569610198119</c:v>
                </c:pt>
                <c:pt idx="41">
                  <c:v>2580.8954789195363</c:v>
                </c:pt>
                <c:pt idx="42">
                  <c:v>2838.0027151261129</c:v>
                </c:pt>
                <c:pt idx="43">
                  <c:v>3068.580693803041</c:v>
                </c:pt>
                <c:pt idx="44">
                  <c:v>3277.7769163570433</c:v>
                </c:pt>
                <c:pt idx="45">
                  <c:v>3454.4251330573447</c:v>
                </c:pt>
                <c:pt idx="46">
                  <c:v>3599.5607361887469</c:v>
                </c:pt>
                <c:pt idx="47">
                  <c:v>3706.7528709111011</c:v>
                </c:pt>
                <c:pt idx="48">
                  <c:v>3776.9138429388277</c:v>
                </c:pt>
                <c:pt idx="49">
                  <c:v>3810.1593936476779</c:v>
                </c:pt>
                <c:pt idx="50">
                  <c:v>3806.7341379994136</c:v>
                </c:pt>
                <c:pt idx="51">
                  <c:v>3767.6109909965671</c:v>
                </c:pt>
                <c:pt idx="52">
                  <c:v>3692.4591346842935</c:v>
                </c:pt>
                <c:pt idx="53">
                  <c:v>3579.4329078994601</c:v>
                </c:pt>
                <c:pt idx="54">
                  <c:v>3429.2611363102601</c:v>
                </c:pt>
                <c:pt idx="55">
                  <c:v>3244.0312432709793</c:v>
                </c:pt>
                <c:pt idx="56">
                  <c:v>3028.3773228229875</c:v>
                </c:pt>
                <c:pt idx="57">
                  <c:v>2785.8676890091078</c:v>
                </c:pt>
                <c:pt idx="58">
                  <c:v>2525.3382705561503</c:v>
                </c:pt>
                <c:pt idx="59">
                  <c:v>2234.4615225468415</c:v>
                </c:pt>
                <c:pt idx="60">
                  <c:v>1917.9754927290339</c:v>
                </c:pt>
                <c:pt idx="61">
                  <c:v>1580.3565235590299</c:v>
                </c:pt>
                <c:pt idx="62">
                  <c:v>1226.8666143883261</c:v>
                </c:pt>
                <c:pt idx="63">
                  <c:v>858.02448061363077</c:v>
                </c:pt>
                <c:pt idx="64">
                  <c:v>482.64717255708121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19-4EC7-8CAD-AEC4C7190864}"/>
            </c:ext>
          </c:extLst>
        </c:ser>
        <c:ser>
          <c:idx val="2"/>
          <c:order val="2"/>
          <c:tx>
            <c:strRef>
              <c:f>TDK_KF_ST_15_03!$J$19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TDK_KF_ST_15_03!$AA$85:$AA$149</c:f>
              <c:numCache>
                <c:formatCode>General</c:formatCode>
                <c:ptCount val="65"/>
                <c:pt idx="0">
                  <c:v>360.03599999999994</c:v>
                </c:pt>
                <c:pt idx="1">
                  <c:v>354.33899999999994</c:v>
                </c:pt>
                <c:pt idx="2">
                  <c:v>348.83099999999996</c:v>
                </c:pt>
                <c:pt idx="3">
                  <c:v>343.26899999999995</c:v>
                </c:pt>
                <c:pt idx="4">
                  <c:v>337.66199999999992</c:v>
                </c:pt>
                <c:pt idx="5">
                  <c:v>331.87499999999994</c:v>
                </c:pt>
                <c:pt idx="6">
                  <c:v>326.22299999999996</c:v>
                </c:pt>
                <c:pt idx="7">
                  <c:v>320.57099999999997</c:v>
                </c:pt>
                <c:pt idx="8">
                  <c:v>314.83799999999997</c:v>
                </c:pt>
                <c:pt idx="9">
                  <c:v>309.13199999999995</c:v>
                </c:pt>
                <c:pt idx="10">
                  <c:v>303.65999999999997</c:v>
                </c:pt>
                <c:pt idx="11">
                  <c:v>298.18799999999999</c:v>
                </c:pt>
                <c:pt idx="12">
                  <c:v>292.51799999999997</c:v>
                </c:pt>
                <c:pt idx="13">
                  <c:v>286.81199999999995</c:v>
                </c:pt>
                <c:pt idx="14">
                  <c:v>281.14199999999994</c:v>
                </c:pt>
                <c:pt idx="15">
                  <c:v>275.33699999999993</c:v>
                </c:pt>
                <c:pt idx="16">
                  <c:v>269.69399999999996</c:v>
                </c:pt>
                <c:pt idx="17">
                  <c:v>264.14099999999996</c:v>
                </c:pt>
                <c:pt idx="18">
                  <c:v>258.55199999999996</c:v>
                </c:pt>
                <c:pt idx="19">
                  <c:v>253.04399999999995</c:v>
                </c:pt>
                <c:pt idx="20">
                  <c:v>247.42799999999994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230.30099999999996</c:v>
                </c:pt>
                <c:pt idx="24">
                  <c:v>224.63999999999996</c:v>
                </c:pt>
                <c:pt idx="25">
                  <c:v>219.04199999999994</c:v>
                </c:pt>
                <c:pt idx="26">
                  <c:v>213.62399999999994</c:v>
                </c:pt>
                <c:pt idx="27">
                  <c:v>208.07999999999993</c:v>
                </c:pt>
                <c:pt idx="28">
                  <c:v>202.43699999999993</c:v>
                </c:pt>
                <c:pt idx="29">
                  <c:v>196.75799999999992</c:v>
                </c:pt>
                <c:pt idx="30">
                  <c:v>191.17799999999991</c:v>
                </c:pt>
                <c:pt idx="31">
                  <c:v>185.44499999999991</c:v>
                </c:pt>
                <c:pt idx="32">
                  <c:v>179.70299999999992</c:v>
                </c:pt>
                <c:pt idx="33">
                  <c:v>174.22199999999992</c:v>
                </c:pt>
                <c:pt idx="34">
                  <c:v>168.67799999999991</c:v>
                </c:pt>
                <c:pt idx="35">
                  <c:v>163.21499999999992</c:v>
                </c:pt>
                <c:pt idx="36">
                  <c:v>157.59899999999993</c:v>
                </c:pt>
                <c:pt idx="37">
                  <c:v>151.84799999999993</c:v>
                </c:pt>
                <c:pt idx="38">
                  <c:v>146.20499999999993</c:v>
                </c:pt>
                <c:pt idx="39">
                  <c:v>140.55299999999994</c:v>
                </c:pt>
                <c:pt idx="40">
                  <c:v>134.90099999999995</c:v>
                </c:pt>
                <c:pt idx="41">
                  <c:v>129.23999999999995</c:v>
                </c:pt>
                <c:pt idx="42">
                  <c:v>123.77699999999996</c:v>
                </c:pt>
                <c:pt idx="43">
                  <c:v>118.32299999999996</c:v>
                </c:pt>
                <c:pt idx="44">
                  <c:v>112.67099999999996</c:v>
                </c:pt>
                <c:pt idx="45">
                  <c:v>107.02799999999996</c:v>
                </c:pt>
                <c:pt idx="46">
                  <c:v>101.27699999999996</c:v>
                </c:pt>
                <c:pt idx="47">
                  <c:v>95.606999999999957</c:v>
                </c:pt>
                <c:pt idx="48">
                  <c:v>89.972999999999956</c:v>
                </c:pt>
                <c:pt idx="49">
                  <c:v>84.338999999999956</c:v>
                </c:pt>
                <c:pt idx="50">
                  <c:v>78.848999999999961</c:v>
                </c:pt>
                <c:pt idx="51">
                  <c:v>73.322999999999965</c:v>
                </c:pt>
                <c:pt idx="52">
                  <c:v>67.760999999999967</c:v>
                </c:pt>
                <c:pt idx="53">
                  <c:v>62.081999999999965</c:v>
                </c:pt>
                <c:pt idx="54">
                  <c:v>56.348999999999968</c:v>
                </c:pt>
                <c:pt idx="55">
                  <c:v>50.606999999999971</c:v>
                </c:pt>
                <c:pt idx="56">
                  <c:v>44.927999999999969</c:v>
                </c:pt>
                <c:pt idx="57">
                  <c:v>39.32099999999997</c:v>
                </c:pt>
                <c:pt idx="58">
                  <c:v>33.89399999999997</c:v>
                </c:pt>
                <c:pt idx="59">
                  <c:v>28.331999999999972</c:v>
                </c:pt>
                <c:pt idx="60">
                  <c:v>22.697999999999972</c:v>
                </c:pt>
                <c:pt idx="61">
                  <c:v>17.02799999999997</c:v>
                </c:pt>
                <c:pt idx="62">
                  <c:v>11.35799999999997</c:v>
                </c:pt>
                <c:pt idx="63">
                  <c:v>5.6429999999999705</c:v>
                </c:pt>
                <c:pt idx="64">
                  <c:v>-3.6000000000028898E-2</c:v>
                </c:pt>
              </c:numCache>
            </c:numRef>
          </c:xVal>
          <c:yVal>
            <c:numRef>
              <c:f>TDK_KF_ST_15_03!$J$85:$J$149</c:f>
              <c:numCache>
                <c:formatCode>General</c:formatCode>
                <c:ptCount val="65"/>
                <c:pt idx="0">
                  <c:v>-3771</c:v>
                </c:pt>
                <c:pt idx="1">
                  <c:v>-3805</c:v>
                </c:pt>
                <c:pt idx="2">
                  <c:v>-3797</c:v>
                </c:pt>
                <c:pt idx="3">
                  <c:v>-3758</c:v>
                </c:pt>
                <c:pt idx="4">
                  <c:v>-3678</c:v>
                </c:pt>
                <c:pt idx="5">
                  <c:v>-3556</c:v>
                </c:pt>
                <c:pt idx="6">
                  <c:v>-3401</c:v>
                </c:pt>
                <c:pt idx="7">
                  <c:v>-3223</c:v>
                </c:pt>
                <c:pt idx="8">
                  <c:v>-3005</c:v>
                </c:pt>
                <c:pt idx="9">
                  <c:v>-2752</c:v>
                </c:pt>
                <c:pt idx="10">
                  <c:v>-2490</c:v>
                </c:pt>
                <c:pt idx="11">
                  <c:v>-2204</c:v>
                </c:pt>
                <c:pt idx="12">
                  <c:v>-1884</c:v>
                </c:pt>
                <c:pt idx="13">
                  <c:v>-1552</c:v>
                </c:pt>
                <c:pt idx="14">
                  <c:v>-1196</c:v>
                </c:pt>
                <c:pt idx="15">
                  <c:v>-818</c:v>
                </c:pt>
                <c:pt idx="16">
                  <c:v>-458</c:v>
                </c:pt>
                <c:pt idx="17">
                  <c:v>-89</c:v>
                </c:pt>
                <c:pt idx="18">
                  <c:v>281</c:v>
                </c:pt>
                <c:pt idx="19">
                  <c:v>643</c:v>
                </c:pt>
                <c:pt idx="20">
                  <c:v>1015</c:v>
                </c:pt>
                <c:pt idx="21">
                  <c:v>1374</c:v>
                </c:pt>
                <c:pt idx="22">
                  <c:v>1718</c:v>
                </c:pt>
                <c:pt idx="23">
                  <c:v>2058</c:v>
                </c:pt>
                <c:pt idx="24">
                  <c:v>2365</c:v>
                </c:pt>
                <c:pt idx="25">
                  <c:v>2655</c:v>
                </c:pt>
                <c:pt idx="26">
                  <c:v>2909</c:v>
                </c:pt>
                <c:pt idx="27">
                  <c:v>3131</c:v>
                </c:pt>
                <c:pt idx="28">
                  <c:v>3344</c:v>
                </c:pt>
                <c:pt idx="29">
                  <c:v>3514</c:v>
                </c:pt>
                <c:pt idx="30">
                  <c:v>3654</c:v>
                </c:pt>
                <c:pt idx="31">
                  <c:v>3762</c:v>
                </c:pt>
                <c:pt idx="32">
                  <c:v>3826</c:v>
                </c:pt>
                <c:pt idx="33">
                  <c:v>3856</c:v>
                </c:pt>
                <c:pt idx="34">
                  <c:v>3846</c:v>
                </c:pt>
                <c:pt idx="35">
                  <c:v>3802</c:v>
                </c:pt>
                <c:pt idx="36">
                  <c:v>3728</c:v>
                </c:pt>
                <c:pt idx="37">
                  <c:v>3613</c:v>
                </c:pt>
                <c:pt idx="38">
                  <c:v>3458</c:v>
                </c:pt>
                <c:pt idx="39">
                  <c:v>3276</c:v>
                </c:pt>
                <c:pt idx="40">
                  <c:v>3059</c:v>
                </c:pt>
                <c:pt idx="41">
                  <c:v>2807</c:v>
                </c:pt>
                <c:pt idx="42">
                  <c:v>2545</c:v>
                </c:pt>
                <c:pt idx="43">
                  <c:v>2259</c:v>
                </c:pt>
                <c:pt idx="44">
                  <c:v>1936</c:v>
                </c:pt>
                <c:pt idx="45">
                  <c:v>1602</c:v>
                </c:pt>
                <c:pt idx="46">
                  <c:v>1248</c:v>
                </c:pt>
                <c:pt idx="47">
                  <c:v>880</c:v>
                </c:pt>
                <c:pt idx="48">
                  <c:v>513</c:v>
                </c:pt>
                <c:pt idx="49">
                  <c:v>141</c:v>
                </c:pt>
                <c:pt idx="50">
                  <c:v>-231</c:v>
                </c:pt>
                <c:pt idx="51">
                  <c:v>-590</c:v>
                </c:pt>
                <c:pt idx="52">
                  <c:v>-952</c:v>
                </c:pt>
                <c:pt idx="53">
                  <c:v>-1317</c:v>
                </c:pt>
                <c:pt idx="54">
                  <c:v>-1667</c:v>
                </c:pt>
                <c:pt idx="55">
                  <c:v>-2004</c:v>
                </c:pt>
                <c:pt idx="56">
                  <c:v>-2313</c:v>
                </c:pt>
                <c:pt idx="57">
                  <c:v>-2598</c:v>
                </c:pt>
                <c:pt idx="58">
                  <c:v>-2853</c:v>
                </c:pt>
                <c:pt idx="59">
                  <c:v>-3085</c:v>
                </c:pt>
                <c:pt idx="60">
                  <c:v>-3288</c:v>
                </c:pt>
                <c:pt idx="61">
                  <c:v>-3462</c:v>
                </c:pt>
                <c:pt idx="62">
                  <c:v>-3600</c:v>
                </c:pt>
                <c:pt idx="63">
                  <c:v>-3706</c:v>
                </c:pt>
                <c:pt idx="64">
                  <c:v>-3776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19-4EC7-8CAD-AEC4C7190864}"/>
            </c:ext>
          </c:extLst>
        </c:ser>
        <c:ser>
          <c:idx val="3"/>
          <c:order val="3"/>
          <c:tx>
            <c:strRef>
              <c:f>TDK_KF_ST_15_03!$N$19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TDK_KF_ST_15_03!$AA$85:$AA$149</c:f>
              <c:numCache>
                <c:formatCode>General</c:formatCode>
                <c:ptCount val="65"/>
                <c:pt idx="0">
                  <c:v>360.03599999999994</c:v>
                </c:pt>
                <c:pt idx="1">
                  <c:v>354.33899999999994</c:v>
                </c:pt>
                <c:pt idx="2">
                  <c:v>348.83099999999996</c:v>
                </c:pt>
                <c:pt idx="3">
                  <c:v>343.26899999999995</c:v>
                </c:pt>
                <c:pt idx="4">
                  <c:v>337.66199999999992</c:v>
                </c:pt>
                <c:pt idx="5">
                  <c:v>331.87499999999994</c:v>
                </c:pt>
                <c:pt idx="6">
                  <c:v>326.22299999999996</c:v>
                </c:pt>
                <c:pt idx="7">
                  <c:v>320.57099999999997</c:v>
                </c:pt>
                <c:pt idx="8">
                  <c:v>314.83799999999997</c:v>
                </c:pt>
                <c:pt idx="9">
                  <c:v>309.13199999999995</c:v>
                </c:pt>
                <c:pt idx="10">
                  <c:v>303.65999999999997</c:v>
                </c:pt>
                <c:pt idx="11">
                  <c:v>298.18799999999999</c:v>
                </c:pt>
                <c:pt idx="12">
                  <c:v>292.51799999999997</c:v>
                </c:pt>
                <c:pt idx="13">
                  <c:v>286.81199999999995</c:v>
                </c:pt>
                <c:pt idx="14">
                  <c:v>281.14199999999994</c:v>
                </c:pt>
                <c:pt idx="15">
                  <c:v>275.33699999999993</c:v>
                </c:pt>
                <c:pt idx="16">
                  <c:v>269.69399999999996</c:v>
                </c:pt>
                <c:pt idx="17">
                  <c:v>264.14099999999996</c:v>
                </c:pt>
                <c:pt idx="18">
                  <c:v>258.55199999999996</c:v>
                </c:pt>
                <c:pt idx="19">
                  <c:v>253.04399999999995</c:v>
                </c:pt>
                <c:pt idx="20">
                  <c:v>247.42799999999994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230.30099999999996</c:v>
                </c:pt>
                <c:pt idx="24">
                  <c:v>224.63999999999996</c:v>
                </c:pt>
                <c:pt idx="25">
                  <c:v>219.04199999999994</c:v>
                </c:pt>
                <c:pt idx="26">
                  <c:v>213.62399999999994</c:v>
                </c:pt>
                <c:pt idx="27">
                  <c:v>208.07999999999993</c:v>
                </c:pt>
                <c:pt idx="28">
                  <c:v>202.43699999999993</c:v>
                </c:pt>
                <c:pt idx="29">
                  <c:v>196.75799999999992</c:v>
                </c:pt>
                <c:pt idx="30">
                  <c:v>191.17799999999991</c:v>
                </c:pt>
                <c:pt idx="31">
                  <c:v>185.44499999999991</c:v>
                </c:pt>
                <c:pt idx="32">
                  <c:v>179.70299999999992</c:v>
                </c:pt>
                <c:pt idx="33">
                  <c:v>174.22199999999992</c:v>
                </c:pt>
                <c:pt idx="34">
                  <c:v>168.67799999999991</c:v>
                </c:pt>
                <c:pt idx="35">
                  <c:v>163.21499999999992</c:v>
                </c:pt>
                <c:pt idx="36">
                  <c:v>157.59899999999993</c:v>
                </c:pt>
                <c:pt idx="37">
                  <c:v>151.84799999999993</c:v>
                </c:pt>
                <c:pt idx="38">
                  <c:v>146.20499999999993</c:v>
                </c:pt>
                <c:pt idx="39">
                  <c:v>140.55299999999994</c:v>
                </c:pt>
                <c:pt idx="40">
                  <c:v>134.90099999999995</c:v>
                </c:pt>
                <c:pt idx="41">
                  <c:v>129.23999999999995</c:v>
                </c:pt>
                <c:pt idx="42">
                  <c:v>123.77699999999996</c:v>
                </c:pt>
                <c:pt idx="43">
                  <c:v>118.32299999999996</c:v>
                </c:pt>
                <c:pt idx="44">
                  <c:v>112.67099999999996</c:v>
                </c:pt>
                <c:pt idx="45">
                  <c:v>107.02799999999996</c:v>
                </c:pt>
                <c:pt idx="46">
                  <c:v>101.27699999999996</c:v>
                </c:pt>
                <c:pt idx="47">
                  <c:v>95.606999999999957</c:v>
                </c:pt>
                <c:pt idx="48">
                  <c:v>89.972999999999956</c:v>
                </c:pt>
                <c:pt idx="49">
                  <c:v>84.338999999999956</c:v>
                </c:pt>
                <c:pt idx="50">
                  <c:v>78.848999999999961</c:v>
                </c:pt>
                <c:pt idx="51">
                  <c:v>73.322999999999965</c:v>
                </c:pt>
                <c:pt idx="52">
                  <c:v>67.760999999999967</c:v>
                </c:pt>
                <c:pt idx="53">
                  <c:v>62.081999999999965</c:v>
                </c:pt>
                <c:pt idx="54">
                  <c:v>56.348999999999968</c:v>
                </c:pt>
                <c:pt idx="55">
                  <c:v>50.606999999999971</c:v>
                </c:pt>
                <c:pt idx="56">
                  <c:v>44.927999999999969</c:v>
                </c:pt>
                <c:pt idx="57">
                  <c:v>39.32099999999997</c:v>
                </c:pt>
                <c:pt idx="58">
                  <c:v>33.89399999999997</c:v>
                </c:pt>
                <c:pt idx="59">
                  <c:v>28.331999999999972</c:v>
                </c:pt>
                <c:pt idx="60">
                  <c:v>22.697999999999972</c:v>
                </c:pt>
                <c:pt idx="61">
                  <c:v>17.02799999999997</c:v>
                </c:pt>
                <c:pt idx="62">
                  <c:v>11.35799999999997</c:v>
                </c:pt>
                <c:pt idx="63">
                  <c:v>5.6429999999999705</c:v>
                </c:pt>
                <c:pt idx="64">
                  <c:v>-3.6000000000028898E-2</c:v>
                </c:pt>
              </c:numCache>
            </c:numRef>
          </c:xVal>
          <c:yVal>
            <c:numRef>
              <c:f>TDK_KF_ST_15_03!$N$85:$N$149</c:f>
              <c:numCache>
                <c:formatCode>General</c:formatCode>
                <c:ptCount val="65"/>
                <c:pt idx="0">
                  <c:v>-3768.9712237925064</c:v>
                </c:pt>
                <c:pt idx="1">
                  <c:v>-3800.5428027193643</c:v>
                </c:pt>
                <c:pt idx="2">
                  <c:v>-3795.0986364658766</c:v>
                </c:pt>
                <c:pt idx="3">
                  <c:v>-3753.7674825766649</c:v>
                </c:pt>
                <c:pt idx="4">
                  <c:v>-3676.051048643757</c:v>
                </c:pt>
                <c:pt idx="5">
                  <c:v>-3558.6726251384252</c:v>
                </c:pt>
                <c:pt idx="6">
                  <c:v>-3408.7250409307985</c:v>
                </c:pt>
                <c:pt idx="7">
                  <c:v>-3225.3560647312488</c:v>
                </c:pt>
                <c:pt idx="8">
                  <c:v>-3007.0493864575847</c:v>
                </c:pt>
                <c:pt idx="9">
                  <c:v>-2759.6188546639387</c:v>
                </c:pt>
                <c:pt idx="10">
                  <c:v>-2496.3546831794133</c:v>
                </c:pt>
                <c:pt idx="11">
                  <c:v>-2210.0878372015559</c:v>
                </c:pt>
                <c:pt idx="12">
                  <c:v>-1891.9871999011143</c:v>
                </c:pt>
                <c:pt idx="13">
                  <c:v>-1552.9194752766514</c:v>
                </c:pt>
                <c:pt idx="14">
                  <c:v>-1200.4814426704413</c:v>
                </c:pt>
                <c:pt idx="15">
                  <c:v>-827.24860115074227</c:v>
                </c:pt>
                <c:pt idx="16">
                  <c:v>-456.01362378570383</c:v>
                </c:pt>
                <c:pt idx="17">
                  <c:v>-86.129043109766513</c:v>
                </c:pt>
                <c:pt idx="18">
                  <c:v>287.19524096748916</c:v>
                </c:pt>
                <c:pt idx="19">
                  <c:v>652.67887620854242</c:v>
                </c:pt>
                <c:pt idx="20">
                  <c:v>1019.3262695426298</c:v>
                </c:pt>
                <c:pt idx="21">
                  <c:v>1380.3501225951259</c:v>
                </c:pt>
                <c:pt idx="22">
                  <c:v>1729.6641163608176</c:v>
                </c:pt>
                <c:pt idx="23">
                  <c:v>2064.0961969249029</c:v>
                </c:pt>
                <c:pt idx="24">
                  <c:v>2373.7646772251564</c:v>
                </c:pt>
                <c:pt idx="25">
                  <c:v>2657.4361126446129</c:v>
                </c:pt>
                <c:pt idx="26">
                  <c:v>2908.0674808670451</c:v>
                </c:pt>
                <c:pt idx="27">
                  <c:v>3137.8072547624961</c:v>
                </c:pt>
                <c:pt idx="28">
                  <c:v>3341.6903636285456</c:v>
                </c:pt>
                <c:pt idx="29">
                  <c:v>3514.3718512716769</c:v>
                </c:pt>
                <c:pt idx="30">
                  <c:v>3650.6442382284108</c:v>
                </c:pt>
                <c:pt idx="31">
                  <c:v>3754.8078657114202</c:v>
                </c:pt>
                <c:pt idx="32">
                  <c:v>3821.6849926157529</c:v>
                </c:pt>
                <c:pt idx="33">
                  <c:v>3849.9387217334533</c:v>
                </c:pt>
                <c:pt idx="34">
                  <c:v>3842.8883515578027</c:v>
                </c:pt>
                <c:pt idx="35">
                  <c:v>3800.9537818367139</c:v>
                </c:pt>
                <c:pt idx="36">
                  <c:v>3722.0467482028785</c:v>
                </c:pt>
                <c:pt idx="37">
                  <c:v>3604.4211304445957</c:v>
                </c:pt>
                <c:pt idx="38">
                  <c:v>3453.9248629787362</c:v>
                </c:pt>
                <c:pt idx="39">
                  <c:v>3269.8308450251507</c:v>
                </c:pt>
                <c:pt idx="40">
                  <c:v>3054.14381784135</c:v>
                </c:pt>
                <c:pt idx="41">
                  <c:v>2808.550750953762</c:v>
                </c:pt>
                <c:pt idx="42">
                  <c:v>2545.7398131921391</c:v>
                </c:pt>
                <c:pt idx="43">
                  <c:v>2260.4857697279595</c:v>
                </c:pt>
                <c:pt idx="44">
                  <c:v>1943.5236531201342</c:v>
                </c:pt>
                <c:pt idx="45">
                  <c:v>1608.4274679782784</c:v>
                </c:pt>
                <c:pt idx="46">
                  <c:v>1251.1254457255332</c:v>
                </c:pt>
                <c:pt idx="47">
                  <c:v>886.73585225832608</c:v>
                </c:pt>
                <c:pt idx="48">
                  <c:v>516.28493722791779</c:v>
                </c:pt>
                <c:pt idx="49">
                  <c:v>141.07665213417988</c:v>
                </c:pt>
                <c:pt idx="50">
                  <c:v>-225.65662527104445</c:v>
                </c:pt>
                <c:pt idx="51">
                  <c:v>-592.46726624438054</c:v>
                </c:pt>
                <c:pt idx="52">
                  <c:v>-955.86281327972665</c:v>
                </c:pt>
                <c:pt idx="53">
                  <c:v>-1317.3425971005299</c:v>
                </c:pt>
                <c:pt idx="54">
                  <c:v>-1668.8725820019167</c:v>
                </c:pt>
                <c:pt idx="55">
                  <c:v>-2003.9529344601033</c:v>
                </c:pt>
                <c:pt idx="56">
                  <c:v>-2315.3230545257761</c:v>
                </c:pt>
                <c:pt idx="57">
                  <c:v>-2600.1977016049441</c:v>
                </c:pt>
                <c:pt idx="58">
                  <c:v>-2852.0054053766039</c:v>
                </c:pt>
                <c:pt idx="59">
                  <c:v>-3083.2692544647784</c:v>
                </c:pt>
                <c:pt idx="60">
                  <c:v>-3287.6486804366464</c:v>
                </c:pt>
                <c:pt idx="61">
                  <c:v>-3460.9847005608081</c:v>
                </c:pt>
                <c:pt idx="62">
                  <c:v>-3600.1743086798865</c:v>
                </c:pt>
                <c:pt idx="63">
                  <c:v>-3704.5317527297993</c:v>
                </c:pt>
                <c:pt idx="64">
                  <c:v>-3771.4692591821972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19-4EC7-8CAD-AEC4C7190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TDK_KF_ST_15_03!$AA$20:$AA$84</c:f>
              <c:numCache>
                <c:formatCode>General</c:formatCode>
                <c:ptCount val="65"/>
                <c:pt idx="0">
                  <c:v>-7.1999999999999995E-2</c:v>
                </c:pt>
                <c:pt idx="1">
                  <c:v>5.7869999999999999</c:v>
                </c:pt>
                <c:pt idx="2">
                  <c:v>11.565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28.251000000000001</c:v>
                </c:pt>
                <c:pt idx="6">
                  <c:v>33.849000000000004</c:v>
                </c:pt>
                <c:pt idx="7">
                  <c:v>39.465000000000003</c:v>
                </c:pt>
                <c:pt idx="8">
                  <c:v>45.09</c:v>
                </c:pt>
                <c:pt idx="9">
                  <c:v>50.814</c:v>
                </c:pt>
                <c:pt idx="10">
                  <c:v>56.555999999999997</c:v>
                </c:pt>
                <c:pt idx="11">
                  <c:v>62.198999999999998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78.822000000000003</c:v>
                </c:pt>
                <c:pt idx="15">
                  <c:v>84.483000000000004</c:v>
                </c:pt>
                <c:pt idx="16">
                  <c:v>90.063000000000002</c:v>
                </c:pt>
                <c:pt idx="17">
                  <c:v>95.697000000000003</c:v>
                </c:pt>
                <c:pt idx="18">
                  <c:v>101.50200000000001</c:v>
                </c:pt>
                <c:pt idx="19">
                  <c:v>107.14500000000001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129.303</c:v>
                </c:pt>
                <c:pt idx="24">
                  <c:v>134.946</c:v>
                </c:pt>
                <c:pt idx="25">
                  <c:v>140.66999999999999</c:v>
                </c:pt>
                <c:pt idx="26">
                  <c:v>146.39399999999998</c:v>
                </c:pt>
                <c:pt idx="27">
                  <c:v>152.01899999999998</c:v>
                </c:pt>
                <c:pt idx="28">
                  <c:v>157.59899999999999</c:v>
                </c:pt>
                <c:pt idx="29">
                  <c:v>163.089</c:v>
                </c:pt>
                <c:pt idx="30">
                  <c:v>168.58799999999999</c:v>
                </c:pt>
                <c:pt idx="31">
                  <c:v>174.23099999999999</c:v>
                </c:pt>
                <c:pt idx="32">
                  <c:v>179.88299999999998</c:v>
                </c:pt>
                <c:pt idx="33">
                  <c:v>185.52599999999998</c:v>
                </c:pt>
                <c:pt idx="34">
                  <c:v>191.28599999999997</c:v>
                </c:pt>
                <c:pt idx="35">
                  <c:v>196.91099999999997</c:v>
                </c:pt>
                <c:pt idx="36">
                  <c:v>202.41899999999998</c:v>
                </c:pt>
                <c:pt idx="37">
                  <c:v>207.91799999999998</c:v>
                </c:pt>
                <c:pt idx="38">
                  <c:v>213.52499999999998</c:v>
                </c:pt>
                <c:pt idx="39">
                  <c:v>219.12299999999999</c:v>
                </c:pt>
                <c:pt idx="40">
                  <c:v>224.81099999999998</c:v>
                </c:pt>
                <c:pt idx="41">
                  <c:v>230.45399999999998</c:v>
                </c:pt>
                <c:pt idx="42">
                  <c:v>236.25899999999999</c:v>
                </c:pt>
                <c:pt idx="43">
                  <c:v>241.88399999999999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269.84699999999998</c:v>
                </c:pt>
                <c:pt idx="49">
                  <c:v>275.58</c:v>
                </c:pt>
                <c:pt idx="50">
                  <c:v>281.27699999999999</c:v>
                </c:pt>
                <c:pt idx="51">
                  <c:v>287.00099999999998</c:v>
                </c:pt>
                <c:pt idx="52">
                  <c:v>292.536</c:v>
                </c:pt>
                <c:pt idx="53">
                  <c:v>298.03500000000003</c:v>
                </c:pt>
                <c:pt idx="54">
                  <c:v>303.65100000000001</c:v>
                </c:pt>
                <c:pt idx="55">
                  <c:v>309.25800000000004</c:v>
                </c:pt>
                <c:pt idx="56">
                  <c:v>314.98200000000003</c:v>
                </c:pt>
                <c:pt idx="57">
                  <c:v>320.661</c:v>
                </c:pt>
                <c:pt idx="58">
                  <c:v>326.40300000000002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343.18799999999999</c:v>
                </c:pt>
                <c:pt idx="62">
                  <c:v>348.73199999999997</c:v>
                </c:pt>
                <c:pt idx="63">
                  <c:v>354.33899999999994</c:v>
                </c:pt>
                <c:pt idx="64">
                  <c:v>360.02699999999993</c:v>
                </c:pt>
              </c:numCache>
            </c:numRef>
          </c:xVal>
          <c:yVal>
            <c:numRef>
              <c:f>TDK_KF_ST_15_03!$AC$20:$AC$84</c:f>
              <c:numCache>
                <c:formatCode>General</c:formatCode>
                <c:ptCount val="65"/>
                <c:pt idx="0">
                  <c:v>2.051255857076921E-2</c:v>
                </c:pt>
                <c:pt idx="1">
                  <c:v>-0.12435062456241841</c:v>
                </c:pt>
                <c:pt idx="2">
                  <c:v>-0.11027482757941875</c:v>
                </c:pt>
                <c:pt idx="3">
                  <c:v>-0.11204819641200459</c:v>
                </c:pt>
                <c:pt idx="4">
                  <c:v>-9.4316132664310715E-2</c:v>
                </c:pt>
                <c:pt idx="5">
                  <c:v>-0.20067363313685505</c:v>
                </c:pt>
                <c:pt idx="6">
                  <c:v>-0.1433032478641536</c:v>
                </c:pt>
                <c:pt idx="7">
                  <c:v>-0.1053451004202941</c:v>
                </c:pt>
                <c:pt idx="8">
                  <c:v>-2.6001363869426086E-2</c:v>
                </c:pt>
                <c:pt idx="9">
                  <c:v>-5.1148765261110896E-2</c:v>
                </c:pt>
                <c:pt idx="10">
                  <c:v>-7.2887507924590977E-2</c:v>
                </c:pt>
                <c:pt idx="11">
                  <c:v>-5.9414414282613848E-2</c:v>
                </c:pt>
                <c:pt idx="12">
                  <c:v>-6.1186737615088305E-2</c:v>
                </c:pt>
                <c:pt idx="13">
                  <c:v>-6.5470588658328666E-2</c:v>
                </c:pt>
                <c:pt idx="14">
                  <c:v>-0.11807248307434293</c:v>
                </c:pt>
                <c:pt idx="15">
                  <c:v>-0.14294853164818733</c:v>
                </c:pt>
                <c:pt idx="16">
                  <c:v>-0.16591170580257142</c:v>
                </c:pt>
                <c:pt idx="17">
                  <c:v>-7.129957778829521E-2</c:v>
                </c:pt>
                <c:pt idx="18">
                  <c:v>-0.13827015613833282</c:v>
                </c:pt>
                <c:pt idx="19">
                  <c:v>-0.14641678200538877</c:v>
                </c:pt>
                <c:pt idx="20">
                  <c:v>-0.13309664098284202</c:v>
                </c:pt>
                <c:pt idx="21">
                  <c:v>-0.12915089732624097</c:v>
                </c:pt>
                <c:pt idx="22">
                  <c:v>-6.7756292257101336E-2</c:v>
                </c:pt>
                <c:pt idx="23">
                  <c:v>-2.3290443409507589E-2</c:v>
                </c:pt>
                <c:pt idx="24">
                  <c:v>-4.0671074275138608E-2</c:v>
                </c:pt>
                <c:pt idx="25">
                  <c:v>-3.9899827253321973E-2</c:v>
                </c:pt>
                <c:pt idx="26">
                  <c:v>7.7566137498280341E-2</c:v>
                </c:pt>
                <c:pt idx="27">
                  <c:v>1.5656933605811219E-2</c:v>
                </c:pt>
                <c:pt idx="28">
                  <c:v>3.3170352853346685E-2</c:v>
                </c:pt>
                <c:pt idx="29">
                  <c:v>6.8116147444072794E-2</c:v>
                </c:pt>
                <c:pt idx="30">
                  <c:v>8.7573169873252255E-2</c:v>
                </c:pt>
                <c:pt idx="31">
                  <c:v>8.4893926178438051E-2</c:v>
                </c:pt>
                <c:pt idx="32">
                  <c:v>5.8275206594657902E-3</c:v>
                </c:pt>
                <c:pt idx="33">
                  <c:v>3.0155457882500514E-2</c:v>
                </c:pt>
                <c:pt idx="34">
                  <c:v>-3.8946562071089375E-3</c:v>
                </c:pt>
                <c:pt idx="35">
                  <c:v>1.4547861967173503E-3</c:v>
                </c:pt>
                <c:pt idx="36">
                  <c:v>6.9034796882874616E-2</c:v>
                </c:pt>
                <c:pt idx="37">
                  <c:v>-9.9484135166392207E-3</c:v>
                </c:pt>
                <c:pt idx="38">
                  <c:v>1.6345170319027602E-3</c:v>
                </c:pt>
                <c:pt idx="39">
                  <c:v>6.8813124684709237E-2</c:v>
                </c:pt>
                <c:pt idx="40">
                  <c:v>0.13231233407299214</c:v>
                </c:pt>
                <c:pt idx="41">
                  <c:v>0.12265265353582322</c:v>
                </c:pt>
                <c:pt idx="42">
                  <c:v>7.8469144332672158E-2</c:v>
                </c:pt>
                <c:pt idx="43">
                  <c:v>0.13423614833382658</c:v>
                </c:pt>
                <c:pt idx="44">
                  <c:v>0.10755643124579706</c:v>
                </c:pt>
                <c:pt idx="45">
                  <c:v>0.13728615458865079</c:v>
                </c:pt>
                <c:pt idx="46">
                  <c:v>0.11741484163871974</c:v>
                </c:pt>
                <c:pt idx="47">
                  <c:v>3.5834546825981306E-2</c:v>
                </c:pt>
                <c:pt idx="48">
                  <c:v>-4.592794543123091E-2</c:v>
                </c:pt>
                <c:pt idx="49">
                  <c:v>4.4476485552479517E-2</c:v>
                </c:pt>
                <c:pt idx="50">
                  <c:v>3.7331764118391675E-2</c:v>
                </c:pt>
                <c:pt idx="51">
                  <c:v>-2.6631356337361467E-2</c:v>
                </c:pt>
                <c:pt idx="52">
                  <c:v>-7.8555318504527349E-3</c:v>
                </c:pt>
                <c:pt idx="53">
                  <c:v>8.9505156142308806E-3</c:v>
                </c:pt>
                <c:pt idx="54">
                  <c:v>-2.8387196715982554E-2</c:v>
                </c:pt>
                <c:pt idx="55">
                  <c:v>5.9517092617852541E-2</c:v>
                </c:pt>
                <c:pt idx="56">
                  <c:v>3.0406070920491857E-2</c:v>
                </c:pt>
                <c:pt idx="57">
                  <c:v>6.9500971937770828E-2</c:v>
                </c:pt>
                <c:pt idx="58">
                  <c:v>3.941330833072243E-3</c:v>
                </c:pt>
                <c:pt idx="59">
                  <c:v>3.8567226766247131E-2</c:v>
                </c:pt>
                <c:pt idx="60">
                  <c:v>5.0108769439475509E-2</c:v>
                </c:pt>
                <c:pt idx="61">
                  <c:v>-2.3324889154650918E-2</c:v>
                </c:pt>
                <c:pt idx="62">
                  <c:v>-2.1932572248033466E-2</c:v>
                </c:pt>
                <c:pt idx="63">
                  <c:v>-2.7244013005656598E-2</c:v>
                </c:pt>
                <c:pt idx="64">
                  <c:v>-0.11443796382951632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25-4A1D-B460-33DFFE19FF44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TDK_KF_ST_15_03!$AA$85:$AA$149</c:f>
              <c:numCache>
                <c:formatCode>General</c:formatCode>
                <c:ptCount val="65"/>
                <c:pt idx="0">
                  <c:v>360.03599999999994</c:v>
                </c:pt>
                <c:pt idx="1">
                  <c:v>354.33899999999994</c:v>
                </c:pt>
                <c:pt idx="2">
                  <c:v>348.83099999999996</c:v>
                </c:pt>
                <c:pt idx="3">
                  <c:v>343.26899999999995</c:v>
                </c:pt>
                <c:pt idx="4">
                  <c:v>337.66199999999992</c:v>
                </c:pt>
                <c:pt idx="5">
                  <c:v>331.87499999999994</c:v>
                </c:pt>
                <c:pt idx="6">
                  <c:v>326.22299999999996</c:v>
                </c:pt>
                <c:pt idx="7">
                  <c:v>320.57099999999997</c:v>
                </c:pt>
                <c:pt idx="8">
                  <c:v>314.83799999999997</c:v>
                </c:pt>
                <c:pt idx="9">
                  <c:v>309.13199999999995</c:v>
                </c:pt>
                <c:pt idx="10">
                  <c:v>303.65999999999997</c:v>
                </c:pt>
                <c:pt idx="11">
                  <c:v>298.18799999999999</c:v>
                </c:pt>
                <c:pt idx="12">
                  <c:v>292.51799999999997</c:v>
                </c:pt>
                <c:pt idx="13">
                  <c:v>286.81199999999995</c:v>
                </c:pt>
                <c:pt idx="14">
                  <c:v>281.14199999999994</c:v>
                </c:pt>
                <c:pt idx="15">
                  <c:v>275.33699999999993</c:v>
                </c:pt>
                <c:pt idx="16">
                  <c:v>269.69399999999996</c:v>
                </c:pt>
                <c:pt idx="17">
                  <c:v>264.14099999999996</c:v>
                </c:pt>
                <c:pt idx="18">
                  <c:v>258.55199999999996</c:v>
                </c:pt>
                <c:pt idx="19">
                  <c:v>253.04399999999995</c:v>
                </c:pt>
                <c:pt idx="20">
                  <c:v>247.42799999999994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230.30099999999996</c:v>
                </c:pt>
                <c:pt idx="24">
                  <c:v>224.63999999999996</c:v>
                </c:pt>
                <c:pt idx="25">
                  <c:v>219.04199999999994</c:v>
                </c:pt>
                <c:pt idx="26">
                  <c:v>213.62399999999994</c:v>
                </c:pt>
                <c:pt idx="27">
                  <c:v>208.07999999999993</c:v>
                </c:pt>
                <c:pt idx="28">
                  <c:v>202.43699999999993</c:v>
                </c:pt>
                <c:pt idx="29">
                  <c:v>196.75799999999992</c:v>
                </c:pt>
                <c:pt idx="30">
                  <c:v>191.17799999999991</c:v>
                </c:pt>
                <c:pt idx="31">
                  <c:v>185.44499999999991</c:v>
                </c:pt>
                <c:pt idx="32">
                  <c:v>179.70299999999992</c:v>
                </c:pt>
                <c:pt idx="33">
                  <c:v>174.22199999999992</c:v>
                </c:pt>
                <c:pt idx="34">
                  <c:v>168.67799999999991</c:v>
                </c:pt>
                <c:pt idx="35">
                  <c:v>163.21499999999992</c:v>
                </c:pt>
                <c:pt idx="36">
                  <c:v>157.59899999999993</c:v>
                </c:pt>
                <c:pt idx="37">
                  <c:v>151.84799999999993</c:v>
                </c:pt>
                <c:pt idx="38">
                  <c:v>146.20499999999993</c:v>
                </c:pt>
                <c:pt idx="39">
                  <c:v>140.55299999999994</c:v>
                </c:pt>
                <c:pt idx="40">
                  <c:v>134.90099999999995</c:v>
                </c:pt>
                <c:pt idx="41">
                  <c:v>129.23999999999995</c:v>
                </c:pt>
                <c:pt idx="42">
                  <c:v>123.77699999999996</c:v>
                </c:pt>
                <c:pt idx="43">
                  <c:v>118.32299999999996</c:v>
                </c:pt>
                <c:pt idx="44">
                  <c:v>112.67099999999996</c:v>
                </c:pt>
                <c:pt idx="45">
                  <c:v>107.02799999999996</c:v>
                </c:pt>
                <c:pt idx="46">
                  <c:v>101.27699999999996</c:v>
                </c:pt>
                <c:pt idx="47">
                  <c:v>95.606999999999957</c:v>
                </c:pt>
                <c:pt idx="48">
                  <c:v>89.972999999999956</c:v>
                </c:pt>
                <c:pt idx="49">
                  <c:v>84.338999999999956</c:v>
                </c:pt>
                <c:pt idx="50">
                  <c:v>78.848999999999961</c:v>
                </c:pt>
                <c:pt idx="51">
                  <c:v>73.322999999999965</c:v>
                </c:pt>
                <c:pt idx="52">
                  <c:v>67.760999999999967</c:v>
                </c:pt>
                <c:pt idx="53">
                  <c:v>62.081999999999965</c:v>
                </c:pt>
                <c:pt idx="54">
                  <c:v>56.348999999999968</c:v>
                </c:pt>
                <c:pt idx="55">
                  <c:v>50.606999999999971</c:v>
                </c:pt>
                <c:pt idx="56">
                  <c:v>44.927999999999969</c:v>
                </c:pt>
                <c:pt idx="57">
                  <c:v>39.32099999999997</c:v>
                </c:pt>
                <c:pt idx="58">
                  <c:v>33.89399999999997</c:v>
                </c:pt>
                <c:pt idx="59">
                  <c:v>28.331999999999972</c:v>
                </c:pt>
                <c:pt idx="60">
                  <c:v>22.697999999999972</c:v>
                </c:pt>
                <c:pt idx="61">
                  <c:v>17.02799999999997</c:v>
                </c:pt>
                <c:pt idx="62">
                  <c:v>11.35799999999997</c:v>
                </c:pt>
                <c:pt idx="63">
                  <c:v>5.6429999999999705</c:v>
                </c:pt>
                <c:pt idx="64">
                  <c:v>-3.6000000000028898E-2</c:v>
                </c:pt>
              </c:numCache>
            </c:numRef>
          </c:xVal>
          <c:yVal>
            <c:numRef>
              <c:f>TDK_KF_ST_15_03!$AC$85:$AC$149</c:f>
              <c:numCache>
                <c:formatCode>General</c:formatCode>
                <c:ptCount val="65"/>
                <c:pt idx="0">
                  <c:v>4.8453589294808808E-2</c:v>
                </c:pt>
                <c:pt idx="1">
                  <c:v>0.14303889483664989</c:v>
                </c:pt>
                <c:pt idx="2">
                  <c:v>1.9444702178930129E-3</c:v>
                </c:pt>
                <c:pt idx="3">
                  <c:v>6.7624971907491727E-2</c:v>
                </c:pt>
                <c:pt idx="4">
                  <c:v>4.1623804470759751E-2</c:v>
                </c:pt>
                <c:pt idx="5">
                  <c:v>9.9882775178969041E-2</c:v>
                </c:pt>
                <c:pt idx="6">
                  <c:v>8.7523644573138881E-2</c:v>
                </c:pt>
                <c:pt idx="7">
                  <c:v>0.12430562461719319</c:v>
                </c:pt>
                <c:pt idx="8">
                  <c:v>0.10141455790801501</c:v>
                </c:pt>
                <c:pt idx="9">
                  <c:v>-6.5184427418216728E-3</c:v>
                </c:pt>
                <c:pt idx="10">
                  <c:v>1.4090544132500327E-2</c:v>
                </c:pt>
                <c:pt idx="11">
                  <c:v>5.5046056531750764E-2</c:v>
                </c:pt>
                <c:pt idx="12">
                  <c:v>-1.5323007883296214E-2</c:v>
                </c:pt>
                <c:pt idx="13">
                  <c:v>9.7688510705040699E-2</c:v>
                </c:pt>
                <c:pt idx="14">
                  <c:v>1.2671938996277277E-2</c:v>
                </c:pt>
                <c:pt idx="15">
                  <c:v>-6.2953514347498185E-2</c:v>
                </c:pt>
                <c:pt idx="16">
                  <c:v>0.11850677781490049</c:v>
                </c:pt>
                <c:pt idx="17">
                  <c:v>0.11712051565018555</c:v>
                </c:pt>
                <c:pt idx="18">
                  <c:v>0.1639808228096058</c:v>
                </c:pt>
                <c:pt idx="19">
                  <c:v>0.20213631508673302</c:v>
                </c:pt>
                <c:pt idx="20">
                  <c:v>0.1261041480290146</c:v>
                </c:pt>
                <c:pt idx="21">
                  <c:v>0.12563411839980176</c:v>
                </c:pt>
                <c:pt idx="22">
                  <c:v>0.18944199214769242</c:v>
                </c:pt>
                <c:pt idx="23">
                  <c:v>0.13676006969896548</c:v>
                </c:pt>
                <c:pt idx="24">
                  <c:v>0.17037890360475672</c:v>
                </c:pt>
                <c:pt idx="25">
                  <c:v>9.1550446719878664E-2</c:v>
                </c:pt>
                <c:pt idx="26">
                  <c:v>3.0092987919459802E-2</c:v>
                </c:pt>
                <c:pt idx="27">
                  <c:v>4.2146370430828028E-2</c:v>
                </c:pt>
                <c:pt idx="28">
                  <c:v>6.7636149169942428E-2</c:v>
                </c:pt>
                <c:pt idx="29">
                  <c:v>8.1826968285668045E-2</c:v>
                </c:pt>
                <c:pt idx="30">
                  <c:v>6.3925918382636837E-2</c:v>
                </c:pt>
                <c:pt idx="31">
                  <c:v>1.2286709196047241E-2</c:v>
                </c:pt>
                <c:pt idx="32">
                  <c:v>3.538905270778514E-2</c:v>
                </c:pt>
                <c:pt idx="33">
                  <c:v>8.601114719800762E-2</c:v>
                </c:pt>
                <c:pt idx="34">
                  <c:v>8.6210641724136394E-2</c:v>
                </c:pt>
                <c:pt idx="35">
                  <c:v>0.1010294253774191</c:v>
                </c:pt>
                <c:pt idx="36">
                  <c:v>8.5102248211342157E-2</c:v>
                </c:pt>
                <c:pt idx="37">
                  <c:v>7.6148278334386532E-2</c:v>
                </c:pt>
                <c:pt idx="38">
                  <c:v>6.9599147101939707E-2</c:v>
                </c:pt>
                <c:pt idx="39">
                  <c:v>3.9886659525222967E-2</c:v>
                </c:pt>
                <c:pt idx="40">
                  <c:v>8.8582133427735243E-2</c:v>
                </c:pt>
                <c:pt idx="41">
                  <c:v>-3.7773002407107015E-2</c:v>
                </c:pt>
                <c:pt idx="42">
                  <c:v>-8.0215609712269043E-2</c:v>
                </c:pt>
                <c:pt idx="43">
                  <c:v>-4.6703310273287002E-2</c:v>
                </c:pt>
                <c:pt idx="44">
                  <c:v>-0.15557283821797796</c:v>
                </c:pt>
                <c:pt idx="45">
                  <c:v>-0.1443309795309915</c:v>
                </c:pt>
                <c:pt idx="46">
                  <c:v>-9.1287545509686652E-2</c:v>
                </c:pt>
                <c:pt idx="47">
                  <c:v>-0.14456427008228445</c:v>
                </c:pt>
                <c:pt idx="48">
                  <c:v>-0.10170471006262005</c:v>
                </c:pt>
                <c:pt idx="49">
                  <c:v>-3.5964369088745229E-2</c:v>
                </c:pt>
                <c:pt idx="50">
                  <c:v>-0.11327388305127783</c:v>
                </c:pt>
                <c:pt idx="51">
                  <c:v>-7.7177383719089221E-3</c:v>
                </c:pt>
                <c:pt idx="52">
                  <c:v>1.5020428616026038E-2</c:v>
                </c:pt>
                <c:pt idx="53">
                  <c:v>-2.7576995419479999E-2</c:v>
                </c:pt>
                <c:pt idx="54">
                  <c:v>-3.1517511593143865E-2</c:v>
                </c:pt>
                <c:pt idx="55">
                  <c:v>-9.1457493745735974E-2</c:v>
                </c:pt>
                <c:pt idx="56">
                  <c:v>-5.6841099069259826E-2</c:v>
                </c:pt>
                <c:pt idx="57">
                  <c:v>-7.181624813910048E-2</c:v>
                </c:pt>
                <c:pt idx="58">
                  <c:v>-7.2789691557339609E-2</c:v>
                </c:pt>
                <c:pt idx="59">
                  <c:v>-8.2697612340645321E-2</c:v>
                </c:pt>
                <c:pt idx="60">
                  <c:v>-0.11855217869639745</c:v>
                </c:pt>
                <c:pt idx="61">
                  <c:v>-0.13307925492478745</c:v>
                </c:pt>
                <c:pt idx="62">
                  <c:v>-9.620485566196102E-2</c:v>
                </c:pt>
                <c:pt idx="63">
                  <c:v>-6.5014443257210175E-2</c:v>
                </c:pt>
                <c:pt idx="64">
                  <c:v>-7.7370762431039353E-3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25-4A1D-B460-33DFFE19FF44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TDK_KF_ST_15_03!$AA$20:$AA$83</c:f>
              <c:numCache>
                <c:formatCode>General</c:formatCode>
                <c:ptCount val="64"/>
                <c:pt idx="0">
                  <c:v>-7.1999999999999995E-2</c:v>
                </c:pt>
                <c:pt idx="1">
                  <c:v>5.7869999999999999</c:v>
                </c:pt>
                <c:pt idx="2">
                  <c:v>11.565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28.251000000000001</c:v>
                </c:pt>
                <c:pt idx="6">
                  <c:v>33.849000000000004</c:v>
                </c:pt>
                <c:pt idx="7">
                  <c:v>39.465000000000003</c:v>
                </c:pt>
                <c:pt idx="8">
                  <c:v>45.09</c:v>
                </c:pt>
                <c:pt idx="9">
                  <c:v>50.814</c:v>
                </c:pt>
                <c:pt idx="10">
                  <c:v>56.555999999999997</c:v>
                </c:pt>
                <c:pt idx="11">
                  <c:v>62.198999999999998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78.822000000000003</c:v>
                </c:pt>
                <c:pt idx="15">
                  <c:v>84.483000000000004</c:v>
                </c:pt>
                <c:pt idx="16">
                  <c:v>90.063000000000002</c:v>
                </c:pt>
                <c:pt idx="17">
                  <c:v>95.697000000000003</c:v>
                </c:pt>
                <c:pt idx="18">
                  <c:v>101.50200000000001</c:v>
                </c:pt>
                <c:pt idx="19">
                  <c:v>107.14500000000001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129.303</c:v>
                </c:pt>
                <c:pt idx="24">
                  <c:v>134.946</c:v>
                </c:pt>
                <c:pt idx="25">
                  <c:v>140.66999999999999</c:v>
                </c:pt>
                <c:pt idx="26">
                  <c:v>146.39399999999998</c:v>
                </c:pt>
                <c:pt idx="27">
                  <c:v>152.01899999999998</c:v>
                </c:pt>
                <c:pt idx="28">
                  <c:v>157.59899999999999</c:v>
                </c:pt>
                <c:pt idx="29">
                  <c:v>163.089</c:v>
                </c:pt>
                <c:pt idx="30">
                  <c:v>168.58799999999999</c:v>
                </c:pt>
                <c:pt idx="31">
                  <c:v>174.23099999999999</c:v>
                </c:pt>
                <c:pt idx="32">
                  <c:v>179.88299999999998</c:v>
                </c:pt>
                <c:pt idx="33">
                  <c:v>185.52599999999998</c:v>
                </c:pt>
                <c:pt idx="34">
                  <c:v>191.28599999999997</c:v>
                </c:pt>
                <c:pt idx="35">
                  <c:v>196.91099999999997</c:v>
                </c:pt>
                <c:pt idx="36">
                  <c:v>202.41899999999998</c:v>
                </c:pt>
                <c:pt idx="37">
                  <c:v>207.91799999999998</c:v>
                </c:pt>
                <c:pt idx="38">
                  <c:v>213.52499999999998</c:v>
                </c:pt>
                <c:pt idx="39">
                  <c:v>219.12299999999999</c:v>
                </c:pt>
                <c:pt idx="40">
                  <c:v>224.81099999999998</c:v>
                </c:pt>
                <c:pt idx="41">
                  <c:v>230.45399999999998</c:v>
                </c:pt>
                <c:pt idx="42">
                  <c:v>236.25899999999999</c:v>
                </c:pt>
                <c:pt idx="43">
                  <c:v>241.88399999999999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269.84699999999998</c:v>
                </c:pt>
                <c:pt idx="49">
                  <c:v>275.58</c:v>
                </c:pt>
                <c:pt idx="50">
                  <c:v>281.27699999999999</c:v>
                </c:pt>
                <c:pt idx="51">
                  <c:v>287.00099999999998</c:v>
                </c:pt>
                <c:pt idx="52">
                  <c:v>292.536</c:v>
                </c:pt>
                <c:pt idx="53">
                  <c:v>298.03500000000003</c:v>
                </c:pt>
                <c:pt idx="54">
                  <c:v>303.65100000000001</c:v>
                </c:pt>
                <c:pt idx="55">
                  <c:v>309.25800000000004</c:v>
                </c:pt>
                <c:pt idx="56">
                  <c:v>314.98200000000003</c:v>
                </c:pt>
                <c:pt idx="57">
                  <c:v>320.661</c:v>
                </c:pt>
                <c:pt idx="58">
                  <c:v>326.40300000000002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343.18799999999999</c:v>
                </c:pt>
                <c:pt idx="62">
                  <c:v>348.73199999999997</c:v>
                </c:pt>
                <c:pt idx="63">
                  <c:v>354.33899999999994</c:v>
                </c:pt>
              </c:numCache>
            </c:numRef>
          </c:xVal>
          <c:yVal>
            <c:numRef>
              <c:f>TDK_KF_ST_15_03!$AD$20:$AD$83</c:f>
              <c:numCache>
                <c:formatCode>General</c:formatCode>
                <c:ptCount val="64"/>
                <c:pt idx="0">
                  <c:v>-2.8249634813873145E-2</c:v>
                </c:pt>
                <c:pt idx="1">
                  <c:v>5.9336181305208235E-2</c:v>
                </c:pt>
                <c:pt idx="2">
                  <c:v>1.4069971917457735E-2</c:v>
                </c:pt>
                <c:pt idx="3">
                  <c:v>-2.1031058512782863E-2</c:v>
                </c:pt>
                <c:pt idx="4">
                  <c:v>-2.4236046032086733E-2</c:v>
                </c:pt>
                <c:pt idx="5">
                  <c:v>0.11797602079620972</c:v>
                </c:pt>
                <c:pt idx="6">
                  <c:v>7.0513556306813996E-2</c:v>
                </c:pt>
                <c:pt idx="7">
                  <c:v>3.3528852281193622E-2</c:v>
                </c:pt>
                <c:pt idx="8">
                  <c:v>-3.083973519983374E-2</c:v>
                </c:pt>
                <c:pt idx="9">
                  <c:v>-4.0308728484625078E-2</c:v>
                </c:pt>
                <c:pt idx="10">
                  <c:v>4.1369996331447112E-2</c:v>
                </c:pt>
                <c:pt idx="11">
                  <c:v>3.1837418863133848E-2</c:v>
                </c:pt>
                <c:pt idx="12">
                  <c:v>7.6207166231114343E-2</c:v>
                </c:pt>
                <c:pt idx="13">
                  <c:v>5.7752850286419743E-2</c:v>
                </c:pt>
                <c:pt idx="14">
                  <c:v>4.7986000230650916E-3</c:v>
                </c:pt>
                <c:pt idx="15">
                  <c:v>0.1069841625594421</c:v>
                </c:pt>
                <c:pt idx="16">
                  <c:v>6.4206995739951367E-2</c:v>
                </c:pt>
                <c:pt idx="17">
                  <c:v>-7.3264692293989242E-2</c:v>
                </c:pt>
                <c:pt idx="18">
                  <c:v>4.6982610628646171E-2</c:v>
                </c:pt>
                <c:pt idx="19">
                  <c:v>2.0858024743972692E-3</c:v>
                </c:pt>
                <c:pt idx="20">
                  <c:v>-2.2476197235135942E-2</c:v>
                </c:pt>
                <c:pt idx="21">
                  <c:v>8.2447587052953963E-2</c:v>
                </c:pt>
                <c:pt idx="22">
                  <c:v>-1.2459317455167707E-2</c:v>
                </c:pt>
                <c:pt idx="23">
                  <c:v>-1.4482558997599426E-2</c:v>
                </c:pt>
                <c:pt idx="24">
                  <c:v>0.12925320770287385</c:v>
                </c:pt>
                <c:pt idx="25">
                  <c:v>7.9786486778544941E-2</c:v>
                </c:pt>
                <c:pt idx="26">
                  <c:v>-7.9669903963406341E-3</c:v>
                </c:pt>
                <c:pt idx="27">
                  <c:v>6.0491344728575314E-2</c:v>
                </c:pt>
                <c:pt idx="28">
                  <c:v>5.1931895357995472E-2</c:v>
                </c:pt>
                <c:pt idx="29">
                  <c:v>3.2913277933346308E-2</c:v>
                </c:pt>
                <c:pt idx="30">
                  <c:v>-1.3625281491158603E-3</c:v>
                </c:pt>
                <c:pt idx="31">
                  <c:v>1.1172210195695698E-3</c:v>
                </c:pt>
                <c:pt idx="32">
                  <c:v>2.956153204831935E-2</c:v>
                </c:pt>
                <c:pt idx="33">
                  <c:v>-1.7868748686453273E-2</c:v>
                </c:pt>
                <c:pt idx="34">
                  <c:v>6.7820574589745775E-2</c:v>
                </c:pt>
                <c:pt idx="35">
                  <c:v>8.0372182088950694E-2</c:v>
                </c:pt>
                <c:pt idx="36">
                  <c:v>-1.3986477129321884E-3</c:v>
                </c:pt>
                <c:pt idx="37">
                  <c:v>5.2094783947467249E-2</c:v>
                </c:pt>
                <c:pt idx="38">
                  <c:v>2.8458470887557041E-2</c:v>
                </c:pt>
                <c:pt idx="39">
                  <c:v>2.2737322035169427E-2</c:v>
                </c:pt>
                <c:pt idx="40">
                  <c:v>3.8066569531764571E-2</c:v>
                </c:pt>
                <c:pt idx="41">
                  <c:v>1.4107416163142261E-2</c:v>
                </c:pt>
                <c:pt idx="42">
                  <c:v>0.11097284781502026</c:v>
                </c:pt>
                <c:pt idx="43">
                  <c:v>-8.602029934024813E-3</c:v>
                </c:pt>
                <c:pt idx="44">
                  <c:v>1.8547716783217538E-2</c:v>
                </c:pt>
                <c:pt idx="45">
                  <c:v>6.4850160498082232E-2</c:v>
                </c:pt>
                <c:pt idx="46">
                  <c:v>4.6565981170886062E-2</c:v>
                </c:pt>
                <c:pt idx="47">
                  <c:v>8.1285968824204247E-2</c:v>
                </c:pt>
                <c:pt idx="48">
                  <c:v>0.1644347232461314</c:v>
                </c:pt>
                <c:pt idx="49">
                  <c:v>-0.1074299998999777</c:v>
                </c:pt>
                <c:pt idx="50">
                  <c:v>-2.4659825122114398E-2</c:v>
                </c:pt>
                <c:pt idx="51">
                  <c:v>0.12431986704240217</c:v>
                </c:pt>
                <c:pt idx="52">
                  <c:v>-7.4674760328434786E-3</c:v>
                </c:pt>
                <c:pt idx="53">
                  <c:v>4.6095540917519884E-2</c:v>
                </c:pt>
                <c:pt idx="54">
                  <c:v>4.2477740848482881E-2</c:v>
                </c:pt>
                <c:pt idx="55">
                  <c:v>-6.6035535359674213E-2</c:v>
                </c:pt>
                <c:pt idx="56">
                  <c:v>7.1008486987523156E-2</c:v>
                </c:pt>
                <c:pt idx="57">
                  <c:v>5.4804652679422361E-2</c:v>
                </c:pt>
                <c:pt idx="58">
                  <c:v>8.3582313740066638E-2</c:v>
                </c:pt>
                <c:pt idx="59">
                  <c:v>6.131554841272191E-2</c:v>
                </c:pt>
                <c:pt idx="60">
                  <c:v>-8.484964968715758E-3</c:v>
                </c:pt>
                <c:pt idx="61">
                  <c:v>9.0949861062142645E-2</c:v>
                </c:pt>
                <c:pt idx="62">
                  <c:v>2.3877042465926479E-2</c:v>
                </c:pt>
                <c:pt idx="63">
                  <c:v>0.17028290784230649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025-4A1D-B460-33DFFE19F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TDK_KF_ST_15_03!$I$19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TDK_KF_ST_15_03!$AA$20:$AA$84</c:f>
              <c:numCache>
                <c:formatCode>General</c:formatCode>
                <c:ptCount val="65"/>
                <c:pt idx="0">
                  <c:v>-7.1999999999999995E-2</c:v>
                </c:pt>
                <c:pt idx="1">
                  <c:v>5.7869999999999999</c:v>
                </c:pt>
                <c:pt idx="2">
                  <c:v>11.565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28.251000000000001</c:v>
                </c:pt>
                <c:pt idx="6">
                  <c:v>33.849000000000004</c:v>
                </c:pt>
                <c:pt idx="7">
                  <c:v>39.465000000000003</c:v>
                </c:pt>
                <c:pt idx="8">
                  <c:v>45.09</c:v>
                </c:pt>
                <c:pt idx="9">
                  <c:v>50.814</c:v>
                </c:pt>
                <c:pt idx="10">
                  <c:v>56.555999999999997</c:v>
                </c:pt>
                <c:pt idx="11">
                  <c:v>62.198999999999998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78.822000000000003</c:v>
                </c:pt>
                <c:pt idx="15">
                  <c:v>84.483000000000004</c:v>
                </c:pt>
                <c:pt idx="16">
                  <c:v>90.063000000000002</c:v>
                </c:pt>
                <c:pt idx="17">
                  <c:v>95.697000000000003</c:v>
                </c:pt>
                <c:pt idx="18">
                  <c:v>101.50200000000001</c:v>
                </c:pt>
                <c:pt idx="19">
                  <c:v>107.14500000000001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129.303</c:v>
                </c:pt>
                <c:pt idx="24">
                  <c:v>134.946</c:v>
                </c:pt>
                <c:pt idx="25">
                  <c:v>140.66999999999999</c:v>
                </c:pt>
                <c:pt idx="26">
                  <c:v>146.39399999999998</c:v>
                </c:pt>
                <c:pt idx="27">
                  <c:v>152.01899999999998</c:v>
                </c:pt>
                <c:pt idx="28">
                  <c:v>157.59899999999999</c:v>
                </c:pt>
                <c:pt idx="29">
                  <c:v>163.089</c:v>
                </c:pt>
                <c:pt idx="30">
                  <c:v>168.58799999999999</c:v>
                </c:pt>
                <c:pt idx="31">
                  <c:v>174.23099999999999</c:v>
                </c:pt>
                <c:pt idx="32">
                  <c:v>179.88299999999998</c:v>
                </c:pt>
                <c:pt idx="33">
                  <c:v>185.52599999999998</c:v>
                </c:pt>
                <c:pt idx="34">
                  <c:v>191.28599999999997</c:v>
                </c:pt>
                <c:pt idx="35">
                  <c:v>196.91099999999997</c:v>
                </c:pt>
                <c:pt idx="36">
                  <c:v>202.41899999999998</c:v>
                </c:pt>
                <c:pt idx="37">
                  <c:v>207.91799999999998</c:v>
                </c:pt>
                <c:pt idx="38">
                  <c:v>213.52499999999998</c:v>
                </c:pt>
                <c:pt idx="39">
                  <c:v>219.12299999999999</c:v>
                </c:pt>
                <c:pt idx="40">
                  <c:v>224.81099999999998</c:v>
                </c:pt>
                <c:pt idx="41">
                  <c:v>230.45399999999998</c:v>
                </c:pt>
                <c:pt idx="42">
                  <c:v>236.25899999999999</c:v>
                </c:pt>
                <c:pt idx="43">
                  <c:v>241.88399999999999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269.84699999999998</c:v>
                </c:pt>
                <c:pt idx="49">
                  <c:v>275.58</c:v>
                </c:pt>
                <c:pt idx="50">
                  <c:v>281.27699999999999</c:v>
                </c:pt>
                <c:pt idx="51">
                  <c:v>287.00099999999998</c:v>
                </c:pt>
                <c:pt idx="52">
                  <c:v>292.536</c:v>
                </c:pt>
                <c:pt idx="53">
                  <c:v>298.03500000000003</c:v>
                </c:pt>
                <c:pt idx="54">
                  <c:v>303.65100000000001</c:v>
                </c:pt>
                <c:pt idx="55">
                  <c:v>309.25800000000004</c:v>
                </c:pt>
                <c:pt idx="56">
                  <c:v>314.98200000000003</c:v>
                </c:pt>
                <c:pt idx="57">
                  <c:v>320.661</c:v>
                </c:pt>
                <c:pt idx="58">
                  <c:v>326.40300000000002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343.18799999999999</c:v>
                </c:pt>
                <c:pt idx="62">
                  <c:v>348.73199999999997</c:v>
                </c:pt>
                <c:pt idx="63">
                  <c:v>354.33899999999994</c:v>
                </c:pt>
                <c:pt idx="64">
                  <c:v>360.02699999999993</c:v>
                </c:pt>
              </c:numCache>
            </c:numRef>
          </c:xVal>
          <c:yVal>
            <c:numRef>
              <c:f>TDK_KF_ST_15_03!$I$20:$I$84</c:f>
              <c:numCache>
                <c:formatCode>General</c:formatCode>
                <c:ptCount val="65"/>
                <c:pt idx="0">
                  <c:v>489</c:v>
                </c:pt>
                <c:pt idx="1">
                  <c:v>868</c:v>
                </c:pt>
                <c:pt idx="2">
                  <c:v>1244</c:v>
                </c:pt>
                <c:pt idx="3">
                  <c:v>1597</c:v>
                </c:pt>
                <c:pt idx="4">
                  <c:v>1924</c:v>
                </c:pt>
                <c:pt idx="5">
                  <c:v>2227</c:v>
                </c:pt>
                <c:pt idx="6">
                  <c:v>2528</c:v>
                </c:pt>
                <c:pt idx="7">
                  <c:v>2795</c:v>
                </c:pt>
                <c:pt idx="8">
                  <c:v>3041</c:v>
                </c:pt>
                <c:pt idx="9">
                  <c:v>3264</c:v>
                </c:pt>
                <c:pt idx="10">
                  <c:v>3443</c:v>
                </c:pt>
                <c:pt idx="11">
                  <c:v>3593</c:v>
                </c:pt>
                <c:pt idx="12">
                  <c:v>3711</c:v>
                </c:pt>
                <c:pt idx="13">
                  <c:v>3782</c:v>
                </c:pt>
                <c:pt idx="14">
                  <c:v>3824</c:v>
                </c:pt>
                <c:pt idx="15">
                  <c:v>3827</c:v>
                </c:pt>
                <c:pt idx="16">
                  <c:v>3790</c:v>
                </c:pt>
                <c:pt idx="17">
                  <c:v>3724</c:v>
                </c:pt>
                <c:pt idx="18">
                  <c:v>3614</c:v>
                </c:pt>
                <c:pt idx="19">
                  <c:v>3470</c:v>
                </c:pt>
                <c:pt idx="20">
                  <c:v>3293</c:v>
                </c:pt>
                <c:pt idx="21">
                  <c:v>3085</c:v>
                </c:pt>
                <c:pt idx="22">
                  <c:v>2848</c:v>
                </c:pt>
                <c:pt idx="23">
                  <c:v>2588</c:v>
                </c:pt>
                <c:pt idx="24">
                  <c:v>2296</c:v>
                </c:pt>
                <c:pt idx="25">
                  <c:v>1978</c:v>
                </c:pt>
                <c:pt idx="26">
                  <c:v>1632</c:v>
                </c:pt>
                <c:pt idx="27">
                  <c:v>1286</c:v>
                </c:pt>
                <c:pt idx="28">
                  <c:v>927</c:v>
                </c:pt>
                <c:pt idx="29">
                  <c:v>562</c:v>
                </c:pt>
                <c:pt idx="30">
                  <c:v>191</c:v>
                </c:pt>
                <c:pt idx="31">
                  <c:v>-190</c:v>
                </c:pt>
                <c:pt idx="32">
                  <c:v>-565</c:v>
                </c:pt>
                <c:pt idx="33">
                  <c:v>-941</c:v>
                </c:pt>
                <c:pt idx="34">
                  <c:v>-1311</c:v>
                </c:pt>
                <c:pt idx="35">
                  <c:v>-1663</c:v>
                </c:pt>
                <c:pt idx="36">
                  <c:v>-1996</c:v>
                </c:pt>
                <c:pt idx="37">
                  <c:v>-2300</c:v>
                </c:pt>
                <c:pt idx="38">
                  <c:v>-2597</c:v>
                </c:pt>
                <c:pt idx="39">
                  <c:v>-2869</c:v>
                </c:pt>
                <c:pt idx="40">
                  <c:v>-3114</c:v>
                </c:pt>
                <c:pt idx="41">
                  <c:v>-3333</c:v>
                </c:pt>
                <c:pt idx="42">
                  <c:v>-3517</c:v>
                </c:pt>
                <c:pt idx="43">
                  <c:v>-3663</c:v>
                </c:pt>
                <c:pt idx="44">
                  <c:v>-3780</c:v>
                </c:pt>
                <c:pt idx="45">
                  <c:v>-3855</c:v>
                </c:pt>
                <c:pt idx="46">
                  <c:v>-3897</c:v>
                </c:pt>
                <c:pt idx="47">
                  <c:v>-3895</c:v>
                </c:pt>
                <c:pt idx="48">
                  <c:v>-3865</c:v>
                </c:pt>
                <c:pt idx="49">
                  <c:v>-3795</c:v>
                </c:pt>
                <c:pt idx="50">
                  <c:v>-3689</c:v>
                </c:pt>
                <c:pt idx="51">
                  <c:v>-3549</c:v>
                </c:pt>
                <c:pt idx="52">
                  <c:v>-3366</c:v>
                </c:pt>
                <c:pt idx="53">
                  <c:v>-3161</c:v>
                </c:pt>
                <c:pt idx="54">
                  <c:v>-2930</c:v>
                </c:pt>
                <c:pt idx="55">
                  <c:v>-2665</c:v>
                </c:pt>
                <c:pt idx="56">
                  <c:v>-2368</c:v>
                </c:pt>
                <c:pt idx="57">
                  <c:v>-2049</c:v>
                </c:pt>
                <c:pt idx="58">
                  <c:v>-1715</c:v>
                </c:pt>
                <c:pt idx="59">
                  <c:v>-1361</c:v>
                </c:pt>
                <c:pt idx="60">
                  <c:v>-997</c:v>
                </c:pt>
                <c:pt idx="61">
                  <c:v>-640</c:v>
                </c:pt>
                <c:pt idx="62">
                  <c:v>-268</c:v>
                </c:pt>
                <c:pt idx="63">
                  <c:v>110</c:v>
                </c:pt>
                <c:pt idx="64">
                  <c:v>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EC-4FD4-BED5-476F8451BAED}"/>
            </c:ext>
          </c:extLst>
        </c:ser>
        <c:ser>
          <c:idx val="1"/>
          <c:order val="1"/>
          <c:tx>
            <c:strRef>
              <c:f>TDK_KF_ST_15_03!$L$19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TDK_KF_ST_15_03!$AA$20:$AA$84</c:f>
              <c:numCache>
                <c:formatCode>General</c:formatCode>
                <c:ptCount val="65"/>
                <c:pt idx="0">
                  <c:v>-7.1999999999999995E-2</c:v>
                </c:pt>
                <c:pt idx="1">
                  <c:v>5.7869999999999999</c:v>
                </c:pt>
                <c:pt idx="2">
                  <c:v>11.565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28.251000000000001</c:v>
                </c:pt>
                <c:pt idx="6">
                  <c:v>33.849000000000004</c:v>
                </c:pt>
                <c:pt idx="7">
                  <c:v>39.465000000000003</c:v>
                </c:pt>
                <c:pt idx="8">
                  <c:v>45.09</c:v>
                </c:pt>
                <c:pt idx="9">
                  <c:v>50.814</c:v>
                </c:pt>
                <c:pt idx="10">
                  <c:v>56.555999999999997</c:v>
                </c:pt>
                <c:pt idx="11">
                  <c:v>62.198999999999998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78.822000000000003</c:v>
                </c:pt>
                <c:pt idx="15">
                  <c:v>84.483000000000004</c:v>
                </c:pt>
                <c:pt idx="16">
                  <c:v>90.063000000000002</c:v>
                </c:pt>
                <c:pt idx="17">
                  <c:v>95.697000000000003</c:v>
                </c:pt>
                <c:pt idx="18">
                  <c:v>101.50200000000001</c:v>
                </c:pt>
                <c:pt idx="19">
                  <c:v>107.14500000000001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129.303</c:v>
                </c:pt>
                <c:pt idx="24">
                  <c:v>134.946</c:v>
                </c:pt>
                <c:pt idx="25">
                  <c:v>140.66999999999999</c:v>
                </c:pt>
                <c:pt idx="26">
                  <c:v>146.39399999999998</c:v>
                </c:pt>
                <c:pt idx="27">
                  <c:v>152.01899999999998</c:v>
                </c:pt>
                <c:pt idx="28">
                  <c:v>157.59899999999999</c:v>
                </c:pt>
                <c:pt idx="29">
                  <c:v>163.089</c:v>
                </c:pt>
                <c:pt idx="30">
                  <c:v>168.58799999999999</c:v>
                </c:pt>
                <c:pt idx="31">
                  <c:v>174.23099999999999</c:v>
                </c:pt>
                <c:pt idx="32">
                  <c:v>179.88299999999998</c:v>
                </c:pt>
                <c:pt idx="33">
                  <c:v>185.52599999999998</c:v>
                </c:pt>
                <c:pt idx="34">
                  <c:v>191.28599999999997</c:v>
                </c:pt>
                <c:pt idx="35">
                  <c:v>196.91099999999997</c:v>
                </c:pt>
                <c:pt idx="36">
                  <c:v>202.41899999999998</c:v>
                </c:pt>
                <c:pt idx="37">
                  <c:v>207.91799999999998</c:v>
                </c:pt>
                <c:pt idx="38">
                  <c:v>213.52499999999998</c:v>
                </c:pt>
                <c:pt idx="39">
                  <c:v>219.12299999999999</c:v>
                </c:pt>
                <c:pt idx="40">
                  <c:v>224.81099999999998</c:v>
                </c:pt>
                <c:pt idx="41">
                  <c:v>230.45399999999998</c:v>
                </c:pt>
                <c:pt idx="42">
                  <c:v>236.25899999999999</c:v>
                </c:pt>
                <c:pt idx="43">
                  <c:v>241.88399999999999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269.84699999999998</c:v>
                </c:pt>
                <c:pt idx="49">
                  <c:v>275.58</c:v>
                </c:pt>
                <c:pt idx="50">
                  <c:v>281.27699999999999</c:v>
                </c:pt>
                <c:pt idx="51">
                  <c:v>287.00099999999998</c:v>
                </c:pt>
                <c:pt idx="52">
                  <c:v>292.536</c:v>
                </c:pt>
                <c:pt idx="53">
                  <c:v>298.03500000000003</c:v>
                </c:pt>
                <c:pt idx="54">
                  <c:v>303.65100000000001</c:v>
                </c:pt>
                <c:pt idx="55">
                  <c:v>309.25800000000004</c:v>
                </c:pt>
                <c:pt idx="56">
                  <c:v>314.98200000000003</c:v>
                </c:pt>
                <c:pt idx="57">
                  <c:v>320.661</c:v>
                </c:pt>
                <c:pt idx="58">
                  <c:v>326.40300000000002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343.18799999999999</c:v>
                </c:pt>
                <c:pt idx="62">
                  <c:v>348.73199999999997</c:v>
                </c:pt>
                <c:pt idx="63">
                  <c:v>354.33899999999994</c:v>
                </c:pt>
                <c:pt idx="64">
                  <c:v>360.02699999999993</c:v>
                </c:pt>
              </c:numCache>
            </c:numRef>
          </c:xVal>
          <c:yVal>
            <c:numRef>
              <c:f>TDK_KF_ST_15_03!$L$20:$L$84</c:f>
              <c:numCache>
                <c:formatCode>General</c:formatCode>
                <c:ptCount val="65"/>
                <c:pt idx="0">
                  <c:v>482.23183607836216</c:v>
                </c:pt>
                <c:pt idx="1">
                  <c:v>870.53968877785121</c:v>
                </c:pt>
                <c:pt idx="2">
                  <c:v>1244.1761422861468</c:v>
                </c:pt>
                <c:pt idx="3">
                  <c:v>1599.2595085017731</c:v>
                </c:pt>
                <c:pt idx="4">
                  <c:v>1926.179274946008</c:v>
                </c:pt>
                <c:pt idx="5">
                  <c:v>2237.0731956982791</c:v>
                </c:pt>
                <c:pt idx="6">
                  <c:v>2530.9426095502376</c:v>
                </c:pt>
                <c:pt idx="7">
                  <c:v>2801.0987416724902</c:v>
                </c:pt>
                <c:pt idx="8">
                  <c:v>3044.3309775812522</c:v>
                </c:pt>
                <c:pt idx="9">
                  <c:v>3261.3206726431276</c:v>
                </c:pt>
                <c:pt idx="10">
                  <c:v>3445.8940261392563</c:v>
                </c:pt>
                <c:pt idx="11">
                  <c:v>3593.1921794940854</c:v>
                </c:pt>
                <c:pt idx="12">
                  <c:v>3705.1054594748202</c:v>
                </c:pt>
                <c:pt idx="13">
                  <c:v>3778.4950758671976</c:v>
                </c:pt>
                <c:pt idx="14">
                  <c:v>3818.5429056830581</c:v>
                </c:pt>
                <c:pt idx="15">
                  <c:v>3821.7807606438291</c:v>
                </c:pt>
                <c:pt idx="16">
                  <c:v>3788.0853502751356</c:v>
                </c:pt>
                <c:pt idx="17">
                  <c:v>3717.2357822119311</c:v>
                </c:pt>
                <c:pt idx="18">
                  <c:v>3606.2537384199286</c:v>
                </c:pt>
                <c:pt idx="19">
                  <c:v>3462.4887602511581</c:v>
                </c:pt>
                <c:pt idx="20">
                  <c:v>3287.2313770255687</c:v>
                </c:pt>
                <c:pt idx="21">
                  <c:v>3084.8184190001507</c:v>
                </c:pt>
                <c:pt idx="22">
                  <c:v>2848.7630990879406</c:v>
                </c:pt>
                <c:pt idx="23">
                  <c:v>2587.0965977193705</c:v>
                </c:pt>
                <c:pt idx="24">
                  <c:v>2295.5190639880111</c:v>
                </c:pt>
                <c:pt idx="25">
                  <c:v>1976.6314638995623</c:v>
                </c:pt>
                <c:pt idx="26">
                  <c:v>1637.622189670366</c:v>
                </c:pt>
                <c:pt idx="27">
                  <c:v>1288.1494912020912</c:v>
                </c:pt>
                <c:pt idx="28">
                  <c:v>928.81910530500977</c:v>
                </c:pt>
                <c:pt idx="29">
                  <c:v>566.30108384670598</c:v>
                </c:pt>
                <c:pt idx="30">
                  <c:v>197.61248811693014</c:v>
                </c:pt>
                <c:pt idx="31">
                  <c:v>-182.97345991004337</c:v>
                </c:pt>
                <c:pt idx="32">
                  <c:v>-562.77296581792223</c:v>
                </c:pt>
                <c:pt idx="33">
                  <c:v>-936.89398584206253</c:v>
                </c:pt>
                <c:pt idx="34">
                  <c:v>-1309.7739982445712</c:v>
                </c:pt>
                <c:pt idx="35">
                  <c:v>-1661.5579985261581</c:v>
                </c:pt>
                <c:pt idx="36">
                  <c:v>-1990.9031243506342</c:v>
                </c:pt>
                <c:pt idx="37">
                  <c:v>-2301.7274349636414</c:v>
                </c:pt>
                <c:pt idx="38">
                  <c:v>-2597.1878904051114</c:v>
                </c:pt>
                <c:pt idx="39">
                  <c:v>-2867.7473329231898</c:v>
                </c:pt>
                <c:pt idx="40">
                  <c:v>-3114.9981059668539</c:v>
                </c:pt>
                <c:pt idx="41">
                  <c:v>-3330.3557708788162</c:v>
                </c:pt>
                <c:pt idx="42">
                  <c:v>-3518.5771261982318</c:v>
                </c:pt>
                <c:pt idx="43">
                  <c:v>-3666.9203247414994</c:v>
                </c:pt>
                <c:pt idx="44">
                  <c:v>-3780.7684337449864</c:v>
                </c:pt>
                <c:pt idx="45">
                  <c:v>-3855.84256432237</c:v>
                </c:pt>
                <c:pt idx="46">
                  <c:v>-3897.2977556442302</c:v>
                </c:pt>
                <c:pt idx="47">
                  <c:v>-3902.1589447773345</c:v>
                </c:pt>
                <c:pt idx="48">
                  <c:v>-3869.2276915235325</c:v>
                </c:pt>
                <c:pt idx="49">
                  <c:v>-3797.8552332147506</c:v>
                </c:pt>
                <c:pt idx="50">
                  <c:v>-3689.6646815635768</c:v>
                </c:pt>
                <c:pt idx="51">
                  <c:v>-3544.6288454487299</c:v>
                </c:pt>
                <c:pt idx="52">
                  <c:v>-3371.104117644591</c:v>
                </c:pt>
                <c:pt idx="53">
                  <c:v>-3167.9224574618402</c:v>
                </c:pt>
                <c:pt idx="54">
                  <c:v>-2930.6968317755941</c:v>
                </c:pt>
                <c:pt idx="55">
                  <c:v>-2666.1473891628966</c:v>
                </c:pt>
                <c:pt idx="56">
                  <c:v>-2370.1571630810081</c:v>
                </c:pt>
                <c:pt idx="57">
                  <c:v>-2053.5059086810297</c:v>
                </c:pt>
                <c:pt idx="58">
                  <c:v>-1713.2446033261019</c:v>
                </c:pt>
                <c:pt idx="59">
                  <c:v>-1361.8880615463966</c:v>
                </c:pt>
                <c:pt idx="60">
                  <c:v>-997.08046926921452</c:v>
                </c:pt>
                <c:pt idx="61">
                  <c:v>-635.53371002937536</c:v>
                </c:pt>
                <c:pt idx="62">
                  <c:v>-263.70428349227143</c:v>
                </c:pt>
                <c:pt idx="63">
                  <c:v>114.46850998196163</c:v>
                </c:pt>
                <c:pt idx="64">
                  <c:v>496.57695411170738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EC-4FD4-BED5-476F8451BAED}"/>
            </c:ext>
          </c:extLst>
        </c:ser>
        <c:ser>
          <c:idx val="2"/>
          <c:order val="2"/>
          <c:tx>
            <c:strRef>
              <c:f>TDK_KF_ST_15_03!$J$19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TDK_KF_ST_15_03!$AA$20:$AA$84</c:f>
              <c:numCache>
                <c:formatCode>General</c:formatCode>
                <c:ptCount val="65"/>
                <c:pt idx="0">
                  <c:v>-7.1999999999999995E-2</c:v>
                </c:pt>
                <c:pt idx="1">
                  <c:v>5.7869999999999999</c:v>
                </c:pt>
                <c:pt idx="2">
                  <c:v>11.565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28.251000000000001</c:v>
                </c:pt>
                <c:pt idx="6">
                  <c:v>33.849000000000004</c:v>
                </c:pt>
                <c:pt idx="7">
                  <c:v>39.465000000000003</c:v>
                </c:pt>
                <c:pt idx="8">
                  <c:v>45.09</c:v>
                </c:pt>
                <c:pt idx="9">
                  <c:v>50.814</c:v>
                </c:pt>
                <c:pt idx="10">
                  <c:v>56.555999999999997</c:v>
                </c:pt>
                <c:pt idx="11">
                  <c:v>62.198999999999998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78.822000000000003</c:v>
                </c:pt>
                <c:pt idx="15">
                  <c:v>84.483000000000004</c:v>
                </c:pt>
                <c:pt idx="16">
                  <c:v>90.063000000000002</c:v>
                </c:pt>
                <c:pt idx="17">
                  <c:v>95.697000000000003</c:v>
                </c:pt>
                <c:pt idx="18">
                  <c:v>101.50200000000001</c:v>
                </c:pt>
                <c:pt idx="19">
                  <c:v>107.14500000000001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129.303</c:v>
                </c:pt>
                <c:pt idx="24">
                  <c:v>134.946</c:v>
                </c:pt>
                <c:pt idx="25">
                  <c:v>140.66999999999999</c:v>
                </c:pt>
                <c:pt idx="26">
                  <c:v>146.39399999999998</c:v>
                </c:pt>
                <c:pt idx="27">
                  <c:v>152.01899999999998</c:v>
                </c:pt>
                <c:pt idx="28">
                  <c:v>157.59899999999999</c:v>
                </c:pt>
                <c:pt idx="29">
                  <c:v>163.089</c:v>
                </c:pt>
                <c:pt idx="30">
                  <c:v>168.58799999999999</c:v>
                </c:pt>
                <c:pt idx="31">
                  <c:v>174.23099999999999</c:v>
                </c:pt>
                <c:pt idx="32">
                  <c:v>179.88299999999998</c:v>
                </c:pt>
                <c:pt idx="33">
                  <c:v>185.52599999999998</c:v>
                </c:pt>
                <c:pt idx="34">
                  <c:v>191.28599999999997</c:v>
                </c:pt>
                <c:pt idx="35">
                  <c:v>196.91099999999997</c:v>
                </c:pt>
                <c:pt idx="36">
                  <c:v>202.41899999999998</c:v>
                </c:pt>
                <c:pt idx="37">
                  <c:v>207.91799999999998</c:v>
                </c:pt>
                <c:pt idx="38">
                  <c:v>213.52499999999998</c:v>
                </c:pt>
                <c:pt idx="39">
                  <c:v>219.12299999999999</c:v>
                </c:pt>
                <c:pt idx="40">
                  <c:v>224.81099999999998</c:v>
                </c:pt>
                <c:pt idx="41">
                  <c:v>230.45399999999998</c:v>
                </c:pt>
                <c:pt idx="42">
                  <c:v>236.25899999999999</c:v>
                </c:pt>
                <c:pt idx="43">
                  <c:v>241.88399999999999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269.84699999999998</c:v>
                </c:pt>
                <c:pt idx="49">
                  <c:v>275.58</c:v>
                </c:pt>
                <c:pt idx="50">
                  <c:v>281.27699999999999</c:v>
                </c:pt>
                <c:pt idx="51">
                  <c:v>287.00099999999998</c:v>
                </c:pt>
                <c:pt idx="52">
                  <c:v>292.536</c:v>
                </c:pt>
                <c:pt idx="53">
                  <c:v>298.03500000000003</c:v>
                </c:pt>
                <c:pt idx="54">
                  <c:v>303.65100000000001</c:v>
                </c:pt>
                <c:pt idx="55">
                  <c:v>309.25800000000004</c:v>
                </c:pt>
                <c:pt idx="56">
                  <c:v>314.98200000000003</c:v>
                </c:pt>
                <c:pt idx="57">
                  <c:v>320.661</c:v>
                </c:pt>
                <c:pt idx="58">
                  <c:v>326.40300000000002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343.18799999999999</c:v>
                </c:pt>
                <c:pt idx="62">
                  <c:v>348.73199999999997</c:v>
                </c:pt>
                <c:pt idx="63">
                  <c:v>354.33899999999994</c:v>
                </c:pt>
                <c:pt idx="64">
                  <c:v>360.02699999999993</c:v>
                </c:pt>
              </c:numCache>
            </c:numRef>
          </c:xVal>
          <c:yVal>
            <c:numRef>
              <c:f>TDK_KF_ST_15_03!$J$20:$J$84</c:f>
              <c:numCache>
                <c:formatCode>General</c:formatCode>
                <c:ptCount val="65"/>
                <c:pt idx="0">
                  <c:v>-3787</c:v>
                </c:pt>
                <c:pt idx="1">
                  <c:v>-3719</c:v>
                </c:pt>
                <c:pt idx="2">
                  <c:v>-3615</c:v>
                </c:pt>
                <c:pt idx="3">
                  <c:v>-3468</c:v>
                </c:pt>
                <c:pt idx="4">
                  <c:v>-3297</c:v>
                </c:pt>
                <c:pt idx="5">
                  <c:v>-3098</c:v>
                </c:pt>
                <c:pt idx="6">
                  <c:v>-2868</c:v>
                </c:pt>
                <c:pt idx="7">
                  <c:v>-2600</c:v>
                </c:pt>
                <c:pt idx="8">
                  <c:v>-2309</c:v>
                </c:pt>
                <c:pt idx="9">
                  <c:v>-2000</c:v>
                </c:pt>
                <c:pt idx="10">
                  <c:v>-1662</c:v>
                </c:pt>
                <c:pt idx="11">
                  <c:v>-1315</c:v>
                </c:pt>
                <c:pt idx="12">
                  <c:v>-957</c:v>
                </c:pt>
                <c:pt idx="13">
                  <c:v>-602</c:v>
                </c:pt>
                <c:pt idx="14">
                  <c:v>-234</c:v>
                </c:pt>
                <c:pt idx="15">
                  <c:v>144</c:v>
                </c:pt>
                <c:pt idx="16">
                  <c:v>515</c:v>
                </c:pt>
                <c:pt idx="17">
                  <c:v>894</c:v>
                </c:pt>
                <c:pt idx="18">
                  <c:v>1264</c:v>
                </c:pt>
                <c:pt idx="19">
                  <c:v>1615</c:v>
                </c:pt>
                <c:pt idx="20">
                  <c:v>1947</c:v>
                </c:pt>
                <c:pt idx="21">
                  <c:v>2251</c:v>
                </c:pt>
                <c:pt idx="22">
                  <c:v>2548</c:v>
                </c:pt>
                <c:pt idx="23">
                  <c:v>2821</c:v>
                </c:pt>
                <c:pt idx="24">
                  <c:v>3064</c:v>
                </c:pt>
                <c:pt idx="25">
                  <c:v>3284</c:v>
                </c:pt>
                <c:pt idx="26">
                  <c:v>3474</c:v>
                </c:pt>
                <c:pt idx="27">
                  <c:v>3621</c:v>
                </c:pt>
                <c:pt idx="28">
                  <c:v>3741</c:v>
                </c:pt>
                <c:pt idx="29">
                  <c:v>3822</c:v>
                </c:pt>
                <c:pt idx="30">
                  <c:v>3863</c:v>
                </c:pt>
                <c:pt idx="31">
                  <c:v>3868</c:v>
                </c:pt>
                <c:pt idx="32">
                  <c:v>3839</c:v>
                </c:pt>
                <c:pt idx="33">
                  <c:v>3771</c:v>
                </c:pt>
                <c:pt idx="34">
                  <c:v>3663</c:v>
                </c:pt>
                <c:pt idx="35">
                  <c:v>3524</c:v>
                </c:pt>
                <c:pt idx="36">
                  <c:v>3353</c:v>
                </c:pt>
                <c:pt idx="37">
                  <c:v>3154</c:v>
                </c:pt>
                <c:pt idx="38">
                  <c:v>2923</c:v>
                </c:pt>
                <c:pt idx="39">
                  <c:v>2659</c:v>
                </c:pt>
                <c:pt idx="40">
                  <c:v>2363</c:v>
                </c:pt>
                <c:pt idx="41">
                  <c:v>2057</c:v>
                </c:pt>
                <c:pt idx="42">
                  <c:v>1719</c:v>
                </c:pt>
                <c:pt idx="43">
                  <c:v>1369</c:v>
                </c:pt>
                <c:pt idx="44">
                  <c:v>1012</c:v>
                </c:pt>
                <c:pt idx="45">
                  <c:v>655</c:v>
                </c:pt>
                <c:pt idx="46">
                  <c:v>286</c:v>
                </c:pt>
                <c:pt idx="47">
                  <c:v>-85</c:v>
                </c:pt>
                <c:pt idx="48">
                  <c:v>-459</c:v>
                </c:pt>
                <c:pt idx="49">
                  <c:v>-843</c:v>
                </c:pt>
                <c:pt idx="50">
                  <c:v>-1210</c:v>
                </c:pt>
                <c:pt idx="51">
                  <c:v>-1564</c:v>
                </c:pt>
                <c:pt idx="52">
                  <c:v>-1890</c:v>
                </c:pt>
                <c:pt idx="53">
                  <c:v>-2199</c:v>
                </c:pt>
                <c:pt idx="54">
                  <c:v>-2495</c:v>
                </c:pt>
                <c:pt idx="55">
                  <c:v>-2773</c:v>
                </c:pt>
                <c:pt idx="56">
                  <c:v>-3017</c:v>
                </c:pt>
                <c:pt idx="57">
                  <c:v>-3234</c:v>
                </c:pt>
                <c:pt idx="58">
                  <c:v>-3422</c:v>
                </c:pt>
                <c:pt idx="59">
                  <c:v>-3571</c:v>
                </c:pt>
                <c:pt idx="60">
                  <c:v>-3691</c:v>
                </c:pt>
                <c:pt idx="61">
                  <c:v>-3766</c:v>
                </c:pt>
                <c:pt idx="62">
                  <c:v>-3809</c:v>
                </c:pt>
                <c:pt idx="63">
                  <c:v>-3817</c:v>
                </c:pt>
                <c:pt idx="64">
                  <c:v>-3783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EC-4FD4-BED5-476F8451BAED}"/>
            </c:ext>
          </c:extLst>
        </c:ser>
        <c:ser>
          <c:idx val="3"/>
          <c:order val="3"/>
          <c:tx>
            <c:strRef>
              <c:f>TDK_KF_ST_15_03!$N$19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TDK_KF_ST_15_03!$AA$20:$AA$84</c:f>
              <c:numCache>
                <c:formatCode>General</c:formatCode>
                <c:ptCount val="65"/>
                <c:pt idx="0">
                  <c:v>-7.1999999999999995E-2</c:v>
                </c:pt>
                <c:pt idx="1">
                  <c:v>5.7869999999999999</c:v>
                </c:pt>
                <c:pt idx="2">
                  <c:v>11.565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28.251000000000001</c:v>
                </c:pt>
                <c:pt idx="6">
                  <c:v>33.849000000000004</c:v>
                </c:pt>
                <c:pt idx="7">
                  <c:v>39.465000000000003</c:v>
                </c:pt>
                <c:pt idx="8">
                  <c:v>45.09</c:v>
                </c:pt>
                <c:pt idx="9">
                  <c:v>50.814</c:v>
                </c:pt>
                <c:pt idx="10">
                  <c:v>56.555999999999997</c:v>
                </c:pt>
                <c:pt idx="11">
                  <c:v>62.198999999999998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78.822000000000003</c:v>
                </c:pt>
                <c:pt idx="15">
                  <c:v>84.483000000000004</c:v>
                </c:pt>
                <c:pt idx="16">
                  <c:v>90.063000000000002</c:v>
                </c:pt>
                <c:pt idx="17">
                  <c:v>95.697000000000003</c:v>
                </c:pt>
                <c:pt idx="18">
                  <c:v>101.50200000000001</c:v>
                </c:pt>
                <c:pt idx="19">
                  <c:v>107.14500000000001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129.303</c:v>
                </c:pt>
                <c:pt idx="24">
                  <c:v>134.946</c:v>
                </c:pt>
                <c:pt idx="25">
                  <c:v>140.66999999999999</c:v>
                </c:pt>
                <c:pt idx="26">
                  <c:v>146.39399999999998</c:v>
                </c:pt>
                <c:pt idx="27">
                  <c:v>152.01899999999998</c:v>
                </c:pt>
                <c:pt idx="28">
                  <c:v>157.59899999999999</c:v>
                </c:pt>
                <c:pt idx="29">
                  <c:v>163.089</c:v>
                </c:pt>
                <c:pt idx="30">
                  <c:v>168.58799999999999</c:v>
                </c:pt>
                <c:pt idx="31">
                  <c:v>174.23099999999999</c:v>
                </c:pt>
                <c:pt idx="32">
                  <c:v>179.88299999999998</c:v>
                </c:pt>
                <c:pt idx="33">
                  <c:v>185.52599999999998</c:v>
                </c:pt>
                <c:pt idx="34">
                  <c:v>191.28599999999997</c:v>
                </c:pt>
                <c:pt idx="35">
                  <c:v>196.91099999999997</c:v>
                </c:pt>
                <c:pt idx="36">
                  <c:v>202.41899999999998</c:v>
                </c:pt>
                <c:pt idx="37">
                  <c:v>207.91799999999998</c:v>
                </c:pt>
                <c:pt idx="38">
                  <c:v>213.52499999999998</c:v>
                </c:pt>
                <c:pt idx="39">
                  <c:v>219.12299999999999</c:v>
                </c:pt>
                <c:pt idx="40">
                  <c:v>224.81099999999998</c:v>
                </c:pt>
                <c:pt idx="41">
                  <c:v>230.45399999999998</c:v>
                </c:pt>
                <c:pt idx="42">
                  <c:v>236.25899999999999</c:v>
                </c:pt>
                <c:pt idx="43">
                  <c:v>241.88399999999999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269.84699999999998</c:v>
                </c:pt>
                <c:pt idx="49">
                  <c:v>275.58</c:v>
                </c:pt>
                <c:pt idx="50">
                  <c:v>281.27699999999999</c:v>
                </c:pt>
                <c:pt idx="51">
                  <c:v>287.00099999999998</c:v>
                </c:pt>
                <c:pt idx="52">
                  <c:v>292.536</c:v>
                </c:pt>
                <c:pt idx="53">
                  <c:v>298.03500000000003</c:v>
                </c:pt>
                <c:pt idx="54">
                  <c:v>303.65100000000001</c:v>
                </c:pt>
                <c:pt idx="55">
                  <c:v>309.25800000000004</c:v>
                </c:pt>
                <c:pt idx="56">
                  <c:v>314.98200000000003</c:v>
                </c:pt>
                <c:pt idx="57">
                  <c:v>320.661</c:v>
                </c:pt>
                <c:pt idx="58">
                  <c:v>326.40300000000002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343.18799999999999</c:v>
                </c:pt>
                <c:pt idx="62">
                  <c:v>348.73199999999997</c:v>
                </c:pt>
                <c:pt idx="63">
                  <c:v>354.33899999999994</c:v>
                </c:pt>
                <c:pt idx="64">
                  <c:v>360.02699999999993</c:v>
                </c:pt>
              </c:numCache>
            </c:numRef>
          </c:xVal>
          <c:yVal>
            <c:numRef>
              <c:f>TDK_KF_ST_15_03!$N$20:$N$84</c:f>
              <c:numCache>
                <c:formatCode>General</c:formatCode>
                <c:ptCount val="65"/>
                <c:pt idx="0">
                  <c:v>-3784.6392407522312</c:v>
                </c:pt>
                <c:pt idx="1">
                  <c:v>-3715.2506287209212</c:v>
                </c:pt>
                <c:pt idx="2">
                  <c:v>-3608.5045369393615</c:v>
                </c:pt>
                <c:pt idx="3">
                  <c:v>-3467.3129399940767</c:v>
                </c:pt>
                <c:pt idx="4">
                  <c:v>-3298.6704859375982</c:v>
                </c:pt>
                <c:pt idx="5">
                  <c:v>-3098.1993194981646</c:v>
                </c:pt>
                <c:pt idx="6">
                  <c:v>-2865.1885320199003</c:v>
                </c:pt>
                <c:pt idx="7">
                  <c:v>-2603.7014338363151</c:v>
                </c:pt>
                <c:pt idx="8">
                  <c:v>-2316.4752191736238</c:v>
                </c:pt>
                <c:pt idx="9">
                  <c:v>-2001.0399408538551</c:v>
                </c:pt>
                <c:pt idx="10">
                  <c:v>-1664.2971392951124</c:v>
                </c:pt>
                <c:pt idx="11">
                  <c:v>-1316.8093625684801</c:v>
                </c:pt>
                <c:pt idx="12">
                  <c:v>-956.88922625222494</c:v>
                </c:pt>
                <c:pt idx="13">
                  <c:v>-602.3666590210903</c:v>
                </c:pt>
                <c:pt idx="14">
                  <c:v>-230.81461566135417</c:v>
                </c:pt>
                <c:pt idx="15">
                  <c:v>148.5886154443277</c:v>
                </c:pt>
                <c:pt idx="16">
                  <c:v>521.39407796412183</c:v>
                </c:pt>
                <c:pt idx="17">
                  <c:v>893.01182537928719</c:v>
                </c:pt>
                <c:pt idx="18">
                  <c:v>1267.0831482062572</c:v>
                </c:pt>
                <c:pt idx="19">
                  <c:v>1618.517570636581</c:v>
                </c:pt>
                <c:pt idx="20">
                  <c:v>1950.3075667914732</c:v>
                </c:pt>
                <c:pt idx="21">
                  <c:v>2257.9953798708093</c:v>
                </c:pt>
                <c:pt idx="22">
                  <c:v>2551.2810630184936</c:v>
                </c:pt>
                <c:pt idx="23">
                  <c:v>2818.9350433699019</c:v>
                </c:pt>
                <c:pt idx="24">
                  <c:v>3064.4734457984478</c:v>
                </c:pt>
                <c:pt idx="25">
                  <c:v>3283.3867317801951</c:v>
                </c:pt>
                <c:pt idx="26">
                  <c:v>3469.7612386029982</c:v>
                </c:pt>
                <c:pt idx="27">
                  <c:v>3619.4089768652093</c:v>
                </c:pt>
                <c:pt idx="28">
                  <c:v>3733.6136276328143</c:v>
                </c:pt>
                <c:pt idx="29">
                  <c:v>3811.6319674498277</c:v>
                </c:pt>
                <c:pt idx="30">
                  <c:v>3854.905431189452</c:v>
                </c:pt>
                <c:pt idx="31">
                  <c:v>3862.6122413554303</c:v>
                </c:pt>
                <c:pt idx="32">
                  <c:v>3832.9962800895059</c:v>
                </c:pt>
                <c:pt idx="33">
                  <c:v>3766.4391871191251</c:v>
                </c:pt>
                <c:pt idx="34">
                  <c:v>3661.0587454788506</c:v>
                </c:pt>
                <c:pt idx="35">
                  <c:v>3522.6531096216454</c:v>
                </c:pt>
                <c:pt idx="36">
                  <c:v>3354.4298573023871</c:v>
                </c:pt>
                <c:pt idx="37">
                  <c:v>3155.7678753310984</c:v>
                </c:pt>
                <c:pt idx="38">
                  <c:v>2923.5053905111149</c:v>
                </c:pt>
                <c:pt idx="39">
                  <c:v>2663.9059961671733</c:v>
                </c:pt>
                <c:pt idx="40">
                  <c:v>2374.329421218979</c:v>
                </c:pt>
                <c:pt idx="41">
                  <c:v>2064.1417752003472</c:v>
                </c:pt>
                <c:pt idx="42">
                  <c:v>1724.4268756827521</c:v>
                </c:pt>
                <c:pt idx="43">
                  <c:v>1378.5568468427198</c:v>
                </c:pt>
                <c:pt idx="44">
                  <c:v>1017.8812673786255</c:v>
                </c:pt>
                <c:pt idx="45">
                  <c:v>662.41775638678314</c:v>
                </c:pt>
                <c:pt idx="46">
                  <c:v>291.59585983546555</c:v>
                </c:pt>
                <c:pt idx="47">
                  <c:v>-85.372388760407404</c:v>
                </c:pt>
                <c:pt idx="48">
                  <c:v>-465.47201400738606</c:v>
                </c:pt>
                <c:pt idx="49">
                  <c:v>-843.68095103280552</c:v>
                </c:pt>
                <c:pt idx="50">
                  <c:v>-1210.9092285200302</c:v>
                </c:pt>
                <c:pt idx="51">
                  <c:v>-1567.5667597508852</c:v>
                </c:pt>
                <c:pt idx="52">
                  <c:v>-1897.3670123926343</c:v>
                </c:pt>
                <c:pt idx="53">
                  <c:v>-2207.2600669290173</c:v>
                </c:pt>
                <c:pt idx="54">
                  <c:v>-2502.4991164662647</c:v>
                </c:pt>
                <c:pt idx="55">
                  <c:v>-2773.0367585342838</c:v>
                </c:pt>
                <c:pt idx="56">
                  <c:v>-3021.5553730121255</c:v>
                </c:pt>
                <c:pt idx="57">
                  <c:v>-3238.0708627267136</c:v>
                </c:pt>
                <c:pt idx="58">
                  <c:v>-3424.380645403799</c:v>
                </c:pt>
                <c:pt idx="59">
                  <c:v>-3573.9372373902825</c:v>
                </c:pt>
                <c:pt idx="60">
                  <c:v>-3688.6168920537825</c:v>
                </c:pt>
                <c:pt idx="61">
                  <c:v>-3765.0104198573158</c:v>
                </c:pt>
                <c:pt idx="62">
                  <c:v>-3807.1412826092087</c:v>
                </c:pt>
                <c:pt idx="63">
                  <c:v>-3813.2460764265297</c:v>
                </c:pt>
                <c:pt idx="64">
                  <c:v>-3781.8711436928961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3EC-4FD4-BED5-476F8451B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TDK_FF_ST_oU_01!$T$16:$T$80</c:f>
              <c:numCache>
                <c:formatCode>General</c:formatCode>
                <c:ptCount val="65"/>
                <c:pt idx="0">
                  <c:v>0</c:v>
                </c:pt>
                <c:pt idx="1">
                  <c:v>5.9579999999999993</c:v>
                </c:pt>
                <c:pt idx="2">
                  <c:v>11.681999999999999</c:v>
                </c:pt>
                <c:pt idx="3">
                  <c:v>17.261999999999997</c:v>
                </c:pt>
                <c:pt idx="4">
                  <c:v>22.796999999999997</c:v>
                </c:pt>
                <c:pt idx="5">
                  <c:v>28.304999999999996</c:v>
                </c:pt>
                <c:pt idx="6">
                  <c:v>34.019999999999996</c:v>
                </c:pt>
                <c:pt idx="7">
                  <c:v>39.590999999999994</c:v>
                </c:pt>
                <c:pt idx="8">
                  <c:v>45.188999999999993</c:v>
                </c:pt>
                <c:pt idx="9">
                  <c:v>50.975999999999992</c:v>
                </c:pt>
                <c:pt idx="10">
                  <c:v>56.672999999999988</c:v>
                </c:pt>
                <c:pt idx="11">
                  <c:v>62.306999999999988</c:v>
                </c:pt>
                <c:pt idx="12">
                  <c:v>67.904999999999987</c:v>
                </c:pt>
                <c:pt idx="13">
                  <c:v>73.34099999999998</c:v>
                </c:pt>
                <c:pt idx="14">
                  <c:v>78.857999999999976</c:v>
                </c:pt>
                <c:pt idx="15">
                  <c:v>84.60899999999998</c:v>
                </c:pt>
                <c:pt idx="16">
                  <c:v>90.21599999999998</c:v>
                </c:pt>
                <c:pt idx="17">
                  <c:v>95.912999999999982</c:v>
                </c:pt>
                <c:pt idx="18">
                  <c:v>101.56499999999998</c:v>
                </c:pt>
                <c:pt idx="19">
                  <c:v>107.23499999999999</c:v>
                </c:pt>
                <c:pt idx="20">
                  <c:v>112.76999999999998</c:v>
                </c:pt>
                <c:pt idx="21">
                  <c:v>118.22399999999998</c:v>
                </c:pt>
                <c:pt idx="22">
                  <c:v>123.90299999999998</c:v>
                </c:pt>
                <c:pt idx="23">
                  <c:v>129.45599999999999</c:v>
                </c:pt>
                <c:pt idx="24">
                  <c:v>135.13499999999999</c:v>
                </c:pt>
                <c:pt idx="25">
                  <c:v>140.89499999999998</c:v>
                </c:pt>
                <c:pt idx="26">
                  <c:v>146.57399999999998</c:v>
                </c:pt>
                <c:pt idx="27">
                  <c:v>152.14499999999998</c:v>
                </c:pt>
                <c:pt idx="28">
                  <c:v>157.73399999999998</c:v>
                </c:pt>
                <c:pt idx="29">
                  <c:v>163.14299999999997</c:v>
                </c:pt>
                <c:pt idx="30">
                  <c:v>168.70499999999998</c:v>
                </c:pt>
                <c:pt idx="31">
                  <c:v>174.33899999999997</c:v>
                </c:pt>
                <c:pt idx="32">
                  <c:v>180.02699999999996</c:v>
                </c:pt>
                <c:pt idx="33">
                  <c:v>185.75099999999995</c:v>
                </c:pt>
                <c:pt idx="34">
                  <c:v>191.37599999999995</c:v>
                </c:pt>
                <c:pt idx="35">
                  <c:v>197.07299999999995</c:v>
                </c:pt>
                <c:pt idx="36">
                  <c:v>202.52699999999996</c:v>
                </c:pt>
                <c:pt idx="37">
                  <c:v>208.00799999999995</c:v>
                </c:pt>
                <c:pt idx="38">
                  <c:v>213.72299999999996</c:v>
                </c:pt>
                <c:pt idx="39">
                  <c:v>219.31199999999995</c:v>
                </c:pt>
                <c:pt idx="40">
                  <c:v>224.92799999999994</c:v>
                </c:pt>
                <c:pt idx="41">
                  <c:v>230.68799999999993</c:v>
                </c:pt>
                <c:pt idx="42">
                  <c:v>236.41199999999992</c:v>
                </c:pt>
                <c:pt idx="43">
                  <c:v>241.96499999999992</c:v>
                </c:pt>
                <c:pt idx="44">
                  <c:v>247.62599999999992</c:v>
                </c:pt>
                <c:pt idx="45">
                  <c:v>253.00799999999992</c:v>
                </c:pt>
                <c:pt idx="46">
                  <c:v>258.6149999999999</c:v>
                </c:pt>
                <c:pt idx="47">
                  <c:v>264.32099999999991</c:v>
                </c:pt>
                <c:pt idx="48">
                  <c:v>269.96399999999988</c:v>
                </c:pt>
                <c:pt idx="49">
                  <c:v>275.68799999999987</c:v>
                </c:pt>
                <c:pt idx="50">
                  <c:v>281.35799999999989</c:v>
                </c:pt>
                <c:pt idx="51">
                  <c:v>287.08199999999988</c:v>
                </c:pt>
                <c:pt idx="52">
                  <c:v>292.62599999999986</c:v>
                </c:pt>
                <c:pt idx="53">
                  <c:v>298.12499999999989</c:v>
                </c:pt>
                <c:pt idx="54">
                  <c:v>303.7229999999999</c:v>
                </c:pt>
                <c:pt idx="55">
                  <c:v>309.3839999999999</c:v>
                </c:pt>
                <c:pt idx="56">
                  <c:v>315.0809999999999</c:v>
                </c:pt>
                <c:pt idx="57">
                  <c:v>320.82299999999992</c:v>
                </c:pt>
                <c:pt idx="58">
                  <c:v>326.5379999999999</c:v>
                </c:pt>
                <c:pt idx="59">
                  <c:v>332.1989999999999</c:v>
                </c:pt>
                <c:pt idx="60">
                  <c:v>337.76999999999992</c:v>
                </c:pt>
                <c:pt idx="61">
                  <c:v>343.25999999999993</c:v>
                </c:pt>
                <c:pt idx="62">
                  <c:v>348.81299999999993</c:v>
                </c:pt>
                <c:pt idx="63">
                  <c:v>354.53699999999992</c:v>
                </c:pt>
                <c:pt idx="64">
                  <c:v>360.20699999999994</c:v>
                </c:pt>
              </c:numCache>
            </c:numRef>
          </c:xVal>
          <c:yVal>
            <c:numRef>
              <c:f>TDK_FF_ST_oU_01!$W$16:$W$80</c:f>
              <c:numCache>
                <c:formatCode>General</c:formatCode>
                <c:ptCount val="65"/>
                <c:pt idx="0">
                  <c:v>0.22338006441862035</c:v>
                </c:pt>
                <c:pt idx="1">
                  <c:v>-8.71452252446554E-2</c:v>
                </c:pt>
                <c:pt idx="2">
                  <c:v>-7.2615105223331256E-2</c:v>
                </c:pt>
                <c:pt idx="3">
                  <c:v>-9.499565715855951E-2</c:v>
                </c:pt>
                <c:pt idx="4">
                  <c:v>-0.13405416325272768</c:v>
                </c:pt>
                <c:pt idx="5">
                  <c:v>-0.1348312798244713</c:v>
                </c:pt>
                <c:pt idx="6">
                  <c:v>-8.5162899022876104E-2</c:v>
                </c:pt>
                <c:pt idx="7">
                  <c:v>-9.8871586818390256E-2</c:v>
                </c:pt>
                <c:pt idx="8">
                  <c:v>-0.10919555203165032</c:v>
                </c:pt>
                <c:pt idx="9">
                  <c:v>-5.808088680139889E-2</c:v>
                </c:pt>
                <c:pt idx="10">
                  <c:v>3.875383978780178E-3</c:v>
                </c:pt>
                <c:pt idx="11">
                  <c:v>-9.6130440617514523E-3</c:v>
                </c:pt>
                <c:pt idx="12">
                  <c:v>-5.3895690437983035E-2</c:v>
                </c:pt>
                <c:pt idx="13">
                  <c:v>-4.4778738845110411E-2</c:v>
                </c:pt>
                <c:pt idx="14">
                  <c:v>-9.0600257996896971E-2</c:v>
                </c:pt>
                <c:pt idx="15">
                  <c:v>-0.11530430185678142</c:v>
                </c:pt>
                <c:pt idx="16">
                  <c:v>-0.12418590485273739</c:v>
                </c:pt>
                <c:pt idx="17">
                  <c:v>-0.12273178964105114</c:v>
                </c:pt>
                <c:pt idx="18">
                  <c:v>-0.18547616625953367</c:v>
                </c:pt>
                <c:pt idx="19">
                  <c:v>-0.12632982584315755</c:v>
                </c:pt>
                <c:pt idx="20">
                  <c:v>-6.9665574666146313E-2</c:v>
                </c:pt>
                <c:pt idx="21">
                  <c:v>-0.14332041071837409</c:v>
                </c:pt>
                <c:pt idx="22">
                  <c:v>-0.11109645803090018</c:v>
                </c:pt>
                <c:pt idx="23">
                  <c:v>-1.5831594531590554E-2</c:v>
                </c:pt>
                <c:pt idx="24">
                  <c:v>-4.8571500793855193E-2</c:v>
                </c:pt>
                <c:pt idx="25">
                  <c:v>-3.5535205342966947E-2</c:v>
                </c:pt>
                <c:pt idx="26">
                  <c:v>3.7303306851157458E-2</c:v>
                </c:pt>
                <c:pt idx="27">
                  <c:v>-3.9393654045625226E-3</c:v>
                </c:pt>
                <c:pt idx="28">
                  <c:v>9.5406418832169493E-2</c:v>
                </c:pt>
                <c:pt idx="29">
                  <c:v>0.11372194868255292</c:v>
                </c:pt>
                <c:pt idx="30">
                  <c:v>1.4635616800944717E-2</c:v>
                </c:pt>
                <c:pt idx="31">
                  <c:v>1.8685311210077771E-2</c:v>
                </c:pt>
                <c:pt idx="32">
                  <c:v>2.8536956537863034E-2</c:v>
                </c:pt>
                <c:pt idx="33">
                  <c:v>2.0288917551084751E-2</c:v>
                </c:pt>
                <c:pt idx="34">
                  <c:v>2.2456785030186666E-2</c:v>
                </c:pt>
                <c:pt idx="35">
                  <c:v>-1.8124000895994641E-2</c:v>
                </c:pt>
                <c:pt idx="36">
                  <c:v>-2.7434591087569515E-3</c:v>
                </c:pt>
                <c:pt idx="37">
                  <c:v>4.482368303249018E-2</c:v>
                </c:pt>
                <c:pt idx="38">
                  <c:v>2.6818621631946371E-2</c:v>
                </c:pt>
                <c:pt idx="39">
                  <c:v>0.12291358054716284</c:v>
                </c:pt>
                <c:pt idx="40">
                  <c:v>8.0296281701691896E-2</c:v>
                </c:pt>
                <c:pt idx="41">
                  <c:v>3.6427742767671134E-2</c:v>
                </c:pt>
                <c:pt idx="42">
                  <c:v>0.1490651221730559</c:v>
                </c:pt>
                <c:pt idx="43">
                  <c:v>0.18097377041203799</c:v>
                </c:pt>
                <c:pt idx="44">
                  <c:v>9.266402118186079E-2</c:v>
                </c:pt>
                <c:pt idx="45">
                  <c:v>0.11645343305769984</c:v>
                </c:pt>
                <c:pt idx="46">
                  <c:v>0.12407253147387109</c:v>
                </c:pt>
                <c:pt idx="47">
                  <c:v>6.8898504420985773E-2</c:v>
                </c:pt>
                <c:pt idx="48">
                  <c:v>2.6068711109644482E-2</c:v>
                </c:pt>
                <c:pt idx="49">
                  <c:v>1.4844111234424417E-2</c:v>
                </c:pt>
                <c:pt idx="50">
                  <c:v>-4.0962988391072486E-2</c:v>
                </c:pt>
                <c:pt idx="51">
                  <c:v>-4.9848374472276191E-2</c:v>
                </c:pt>
                <c:pt idx="52">
                  <c:v>2.0628858161103381E-2</c:v>
                </c:pt>
                <c:pt idx="53">
                  <c:v>1.8351220429735804E-2</c:v>
                </c:pt>
                <c:pt idx="54">
                  <c:v>-6.5625650623530873E-2</c:v>
                </c:pt>
                <c:pt idx="55">
                  <c:v>8.4806265530687597E-2</c:v>
                </c:pt>
                <c:pt idx="56">
                  <c:v>7.9315923383092013E-2</c:v>
                </c:pt>
                <c:pt idx="57">
                  <c:v>3.9955941281675678E-2</c:v>
                </c:pt>
                <c:pt idx="58">
                  <c:v>8.256624748116792E-2</c:v>
                </c:pt>
                <c:pt idx="59">
                  <c:v>1.8068657358242035E-2</c:v>
                </c:pt>
                <c:pt idx="60">
                  <c:v>5.1928343441375091E-2</c:v>
                </c:pt>
                <c:pt idx="61">
                  <c:v>2.5430356422532441E-2</c:v>
                </c:pt>
                <c:pt idx="62">
                  <c:v>-4.0098379573976217E-2</c:v>
                </c:pt>
                <c:pt idx="63">
                  <c:v>-0.10616733616927831</c:v>
                </c:pt>
                <c:pt idx="64">
                  <c:v>-0.101141540858805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TDK_FF_ST_oU_01!$T$81:$T$145</c:f>
              <c:numCache>
                <c:formatCode>General</c:formatCode>
                <c:ptCount val="65"/>
                <c:pt idx="0">
                  <c:v>360.20699999999994</c:v>
                </c:pt>
                <c:pt idx="1">
                  <c:v>354.73499999999996</c:v>
                </c:pt>
                <c:pt idx="2">
                  <c:v>349.02899999999994</c:v>
                </c:pt>
                <c:pt idx="3">
                  <c:v>343.52999999999992</c:v>
                </c:pt>
                <c:pt idx="4">
                  <c:v>337.95899999999989</c:v>
                </c:pt>
                <c:pt idx="5">
                  <c:v>332.37899999999991</c:v>
                </c:pt>
                <c:pt idx="6">
                  <c:v>326.78099999999989</c:v>
                </c:pt>
                <c:pt idx="7">
                  <c:v>321.03899999999987</c:v>
                </c:pt>
                <c:pt idx="8">
                  <c:v>315.2519999999999</c:v>
                </c:pt>
                <c:pt idx="9">
                  <c:v>309.59999999999991</c:v>
                </c:pt>
                <c:pt idx="10">
                  <c:v>303.94799999999992</c:v>
                </c:pt>
                <c:pt idx="11">
                  <c:v>298.30499999999995</c:v>
                </c:pt>
                <c:pt idx="12">
                  <c:v>292.85099999999994</c:v>
                </c:pt>
                <c:pt idx="13">
                  <c:v>287.30699999999996</c:v>
                </c:pt>
                <c:pt idx="14">
                  <c:v>281.60099999999994</c:v>
                </c:pt>
                <c:pt idx="15">
                  <c:v>275.84999999999997</c:v>
                </c:pt>
                <c:pt idx="16">
                  <c:v>270.15299999999996</c:v>
                </c:pt>
                <c:pt idx="17">
                  <c:v>264.53699999999998</c:v>
                </c:pt>
                <c:pt idx="18">
                  <c:v>258.79499999999996</c:v>
                </c:pt>
                <c:pt idx="19">
                  <c:v>253.25999999999996</c:v>
                </c:pt>
                <c:pt idx="20">
                  <c:v>247.78799999999995</c:v>
                </c:pt>
                <c:pt idx="21">
                  <c:v>242.13599999999997</c:v>
                </c:pt>
                <c:pt idx="22">
                  <c:v>236.59199999999996</c:v>
                </c:pt>
                <c:pt idx="23">
                  <c:v>230.80499999999995</c:v>
                </c:pt>
                <c:pt idx="24">
                  <c:v>225.08999999999995</c:v>
                </c:pt>
                <c:pt idx="25">
                  <c:v>219.50999999999993</c:v>
                </c:pt>
                <c:pt idx="26">
                  <c:v>213.87599999999995</c:v>
                </c:pt>
                <c:pt idx="27">
                  <c:v>208.19699999999995</c:v>
                </c:pt>
                <c:pt idx="28">
                  <c:v>202.76099999999994</c:v>
                </c:pt>
                <c:pt idx="29">
                  <c:v>197.26199999999994</c:v>
                </c:pt>
                <c:pt idx="30">
                  <c:v>191.62799999999996</c:v>
                </c:pt>
                <c:pt idx="31">
                  <c:v>185.93999999999997</c:v>
                </c:pt>
                <c:pt idx="32">
                  <c:v>180.21599999999998</c:v>
                </c:pt>
                <c:pt idx="33">
                  <c:v>174.58199999999999</c:v>
                </c:pt>
                <c:pt idx="34">
                  <c:v>168.93</c:v>
                </c:pt>
                <c:pt idx="35">
                  <c:v>163.422</c:v>
                </c:pt>
                <c:pt idx="36">
                  <c:v>157.87799999999999</c:v>
                </c:pt>
                <c:pt idx="37">
                  <c:v>152.30699999999999</c:v>
                </c:pt>
                <c:pt idx="38">
                  <c:v>146.72699999999998</c:v>
                </c:pt>
                <c:pt idx="39">
                  <c:v>141.05699999999999</c:v>
                </c:pt>
                <c:pt idx="40">
                  <c:v>135.34199999999998</c:v>
                </c:pt>
                <c:pt idx="41">
                  <c:v>129.69</c:v>
                </c:pt>
                <c:pt idx="42">
                  <c:v>124.119</c:v>
                </c:pt>
                <c:pt idx="43">
                  <c:v>118.431</c:v>
                </c:pt>
                <c:pt idx="44">
                  <c:v>112.977</c:v>
                </c:pt>
                <c:pt idx="45">
                  <c:v>107.51400000000001</c:v>
                </c:pt>
                <c:pt idx="46">
                  <c:v>101.82600000000001</c:v>
                </c:pt>
                <c:pt idx="47">
                  <c:v>96.093000000000004</c:v>
                </c:pt>
                <c:pt idx="48">
                  <c:v>90.423000000000002</c:v>
                </c:pt>
                <c:pt idx="49">
                  <c:v>84.78</c:v>
                </c:pt>
                <c:pt idx="50">
                  <c:v>79.055999999999997</c:v>
                </c:pt>
                <c:pt idx="51">
                  <c:v>73.512</c:v>
                </c:pt>
                <c:pt idx="52">
                  <c:v>68.067000000000007</c:v>
                </c:pt>
                <c:pt idx="53">
                  <c:v>62.51400000000001</c:v>
                </c:pt>
                <c:pt idx="54">
                  <c:v>56.89800000000001</c:v>
                </c:pt>
                <c:pt idx="55">
                  <c:v>51.147000000000013</c:v>
                </c:pt>
                <c:pt idx="56">
                  <c:v>45.441000000000017</c:v>
                </c:pt>
                <c:pt idx="57">
                  <c:v>39.726000000000013</c:v>
                </c:pt>
                <c:pt idx="58">
                  <c:v>34.200000000000017</c:v>
                </c:pt>
                <c:pt idx="59">
                  <c:v>28.476000000000017</c:v>
                </c:pt>
                <c:pt idx="60">
                  <c:v>23.031000000000017</c:v>
                </c:pt>
                <c:pt idx="61">
                  <c:v>17.586000000000016</c:v>
                </c:pt>
                <c:pt idx="62">
                  <c:v>11.844000000000015</c:v>
                </c:pt>
                <c:pt idx="63">
                  <c:v>6.1200000000000161</c:v>
                </c:pt>
                <c:pt idx="64">
                  <c:v>0.36000000000001631</c:v>
                </c:pt>
              </c:numCache>
            </c:numRef>
          </c:xVal>
          <c:yVal>
            <c:numRef>
              <c:f>TDK_FF_ST_oU_01!$W$81:$W$145</c:f>
              <c:numCache>
                <c:formatCode>General</c:formatCode>
                <c:ptCount val="65"/>
                <c:pt idx="0">
                  <c:v>1.2313470596723164E-2</c:v>
                </c:pt>
                <c:pt idx="1">
                  <c:v>-2.9649726360503337E-2</c:v>
                </c:pt>
                <c:pt idx="2">
                  <c:v>-3.0963141577501574E-2</c:v>
                </c:pt>
                <c:pt idx="3">
                  <c:v>7.0011878252955739E-2</c:v>
                </c:pt>
                <c:pt idx="4">
                  <c:v>7.3811432806166977E-2</c:v>
                </c:pt>
                <c:pt idx="5">
                  <c:v>4.4695019045207118E-2</c:v>
                </c:pt>
                <c:pt idx="6">
                  <c:v>0.11433773993923069</c:v>
                </c:pt>
                <c:pt idx="7">
                  <c:v>5.6135482890908861E-2</c:v>
                </c:pt>
                <c:pt idx="8">
                  <c:v>-3.3633109985942156E-2</c:v>
                </c:pt>
                <c:pt idx="9">
                  <c:v>6.6867724519397598E-2</c:v>
                </c:pt>
                <c:pt idx="10">
                  <c:v>2.4117281375140465E-2</c:v>
                </c:pt>
                <c:pt idx="11">
                  <c:v>1.3299578313535676E-2</c:v>
                </c:pt>
                <c:pt idx="12">
                  <c:v>-1.2412786741720083E-3</c:v>
                </c:pt>
                <c:pt idx="13">
                  <c:v>-6.993501936847224E-3</c:v>
                </c:pt>
                <c:pt idx="14">
                  <c:v>1.8825726443026269E-2</c:v>
                </c:pt>
                <c:pt idx="15">
                  <c:v>1.6683262732556159E-2</c:v>
                </c:pt>
                <c:pt idx="16">
                  <c:v>0.12004900585276346</c:v>
                </c:pt>
                <c:pt idx="17">
                  <c:v>0.11255026846816918</c:v>
                </c:pt>
                <c:pt idx="18">
                  <c:v>0.11462125009302326</c:v>
                </c:pt>
                <c:pt idx="19">
                  <c:v>0.1708274242546679</c:v>
                </c:pt>
                <c:pt idx="20">
                  <c:v>0.20808449560837516</c:v>
                </c:pt>
                <c:pt idx="21">
                  <c:v>0.22964443459420636</c:v>
                </c:pt>
                <c:pt idx="22">
                  <c:v>0.13884252382936779</c:v>
                </c:pt>
                <c:pt idx="23">
                  <c:v>0.1417555621297879</c:v>
                </c:pt>
                <c:pt idx="24">
                  <c:v>0.1300876490338112</c:v>
                </c:pt>
                <c:pt idx="25">
                  <c:v>7.0617542822844825E-2</c:v>
                </c:pt>
                <c:pt idx="26">
                  <c:v>0.12539116094015412</c:v>
                </c:pt>
                <c:pt idx="27">
                  <c:v>5.9304906555723846E-2</c:v>
                </c:pt>
                <c:pt idx="28">
                  <c:v>2.8882800747311421E-2</c:v>
                </c:pt>
                <c:pt idx="29">
                  <c:v>4.5597815588052981E-2</c:v>
                </c:pt>
                <c:pt idx="30">
                  <c:v>2.4031717867813995E-2</c:v>
                </c:pt>
                <c:pt idx="31">
                  <c:v>5.8163815308233779E-2</c:v>
                </c:pt>
                <c:pt idx="32">
                  <c:v>6.851727751976E-2</c:v>
                </c:pt>
                <c:pt idx="33">
                  <c:v>9.289807268498862E-2</c:v>
                </c:pt>
                <c:pt idx="34">
                  <c:v>0.13211586847847911</c:v>
                </c:pt>
                <c:pt idx="35">
                  <c:v>7.0959809823790465E-2</c:v>
                </c:pt>
                <c:pt idx="36">
                  <c:v>0.1123659519006992</c:v>
                </c:pt>
                <c:pt idx="37">
                  <c:v>6.1618468794932824E-2</c:v>
                </c:pt>
                <c:pt idx="38">
                  <c:v>9.3657908494947151E-2</c:v>
                </c:pt>
                <c:pt idx="39">
                  <c:v>3.18591832275672E-2</c:v>
                </c:pt>
                <c:pt idx="40">
                  <c:v>-8.7672446698377371E-2</c:v>
                </c:pt>
                <c:pt idx="41">
                  <c:v>2.0056807621188E-2</c:v>
                </c:pt>
                <c:pt idx="42">
                  <c:v>-5.2847557777312204E-2</c:v>
                </c:pt>
                <c:pt idx="43">
                  <c:v>-0.10297874546348851</c:v>
                </c:pt>
                <c:pt idx="44">
                  <c:v>-6.6120460550138205E-2</c:v>
                </c:pt>
                <c:pt idx="45">
                  <c:v>-9.1948815353021018E-2</c:v>
                </c:pt>
                <c:pt idx="46">
                  <c:v>-0.18664395854180782</c:v>
                </c:pt>
                <c:pt idx="47">
                  <c:v>-9.195735344682987E-2</c:v>
                </c:pt>
                <c:pt idx="48">
                  <c:v>-5.4926338805671548E-2</c:v>
                </c:pt>
                <c:pt idx="49">
                  <c:v>-8.0800741939498266E-2</c:v>
                </c:pt>
                <c:pt idx="50">
                  <c:v>-1.3813171409040592E-2</c:v>
                </c:pt>
                <c:pt idx="51">
                  <c:v>-8.4290947168028652E-2</c:v>
                </c:pt>
                <c:pt idx="52">
                  <c:v>-2.1654058039587198E-2</c:v>
                </c:pt>
                <c:pt idx="53">
                  <c:v>-6.8066611621588891E-3</c:v>
                </c:pt>
                <c:pt idx="54">
                  <c:v>-4.9533560252640996E-2</c:v>
                </c:pt>
                <c:pt idx="55">
                  <c:v>6.5303566242747024E-3</c:v>
                </c:pt>
                <c:pt idx="56">
                  <c:v>-2.874024340881931E-2</c:v>
                </c:pt>
                <c:pt idx="57">
                  <c:v>-6.940862543315518E-2</c:v>
                </c:pt>
                <c:pt idx="58">
                  <c:v>-0.11773216090031724</c:v>
                </c:pt>
                <c:pt idx="59">
                  <c:v>-9.3011319788292468E-2</c:v>
                </c:pt>
                <c:pt idx="60">
                  <c:v>-5.6404501953419839E-2</c:v>
                </c:pt>
                <c:pt idx="61">
                  <c:v>-2.3600768877148681E-2</c:v>
                </c:pt>
                <c:pt idx="62">
                  <c:v>-0.1837120897042368</c:v>
                </c:pt>
                <c:pt idx="63">
                  <c:v>-4.0190848261443257E-2</c:v>
                </c:pt>
                <c:pt idx="64">
                  <c:v>-5.2307621524962933E-2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TDK_FF_ST_oU_01!$T$16:$T$79</c:f>
              <c:numCache>
                <c:formatCode>General</c:formatCode>
                <c:ptCount val="64"/>
                <c:pt idx="0">
                  <c:v>0</c:v>
                </c:pt>
                <c:pt idx="1">
                  <c:v>5.9579999999999993</c:v>
                </c:pt>
                <c:pt idx="2">
                  <c:v>11.681999999999999</c:v>
                </c:pt>
                <c:pt idx="3">
                  <c:v>17.261999999999997</c:v>
                </c:pt>
                <c:pt idx="4">
                  <c:v>22.796999999999997</c:v>
                </c:pt>
                <c:pt idx="5">
                  <c:v>28.304999999999996</c:v>
                </c:pt>
                <c:pt idx="6">
                  <c:v>34.019999999999996</c:v>
                </c:pt>
                <c:pt idx="7">
                  <c:v>39.590999999999994</c:v>
                </c:pt>
                <c:pt idx="8">
                  <c:v>45.188999999999993</c:v>
                </c:pt>
                <c:pt idx="9">
                  <c:v>50.975999999999992</c:v>
                </c:pt>
                <c:pt idx="10">
                  <c:v>56.672999999999988</c:v>
                </c:pt>
                <c:pt idx="11">
                  <c:v>62.306999999999988</c:v>
                </c:pt>
                <c:pt idx="12">
                  <c:v>67.904999999999987</c:v>
                </c:pt>
                <c:pt idx="13">
                  <c:v>73.34099999999998</c:v>
                </c:pt>
                <c:pt idx="14">
                  <c:v>78.857999999999976</c:v>
                </c:pt>
                <c:pt idx="15">
                  <c:v>84.60899999999998</c:v>
                </c:pt>
                <c:pt idx="16">
                  <c:v>90.21599999999998</c:v>
                </c:pt>
                <c:pt idx="17">
                  <c:v>95.912999999999982</c:v>
                </c:pt>
                <c:pt idx="18">
                  <c:v>101.56499999999998</c:v>
                </c:pt>
                <c:pt idx="19">
                  <c:v>107.23499999999999</c:v>
                </c:pt>
                <c:pt idx="20">
                  <c:v>112.76999999999998</c:v>
                </c:pt>
                <c:pt idx="21">
                  <c:v>118.22399999999998</c:v>
                </c:pt>
                <c:pt idx="22">
                  <c:v>123.90299999999998</c:v>
                </c:pt>
                <c:pt idx="23">
                  <c:v>129.45599999999999</c:v>
                </c:pt>
                <c:pt idx="24">
                  <c:v>135.13499999999999</c:v>
                </c:pt>
                <c:pt idx="25">
                  <c:v>140.89499999999998</c:v>
                </c:pt>
                <c:pt idx="26">
                  <c:v>146.57399999999998</c:v>
                </c:pt>
                <c:pt idx="27">
                  <c:v>152.14499999999998</c:v>
                </c:pt>
                <c:pt idx="28">
                  <c:v>157.73399999999998</c:v>
                </c:pt>
                <c:pt idx="29">
                  <c:v>163.14299999999997</c:v>
                </c:pt>
                <c:pt idx="30">
                  <c:v>168.70499999999998</c:v>
                </c:pt>
                <c:pt idx="31">
                  <c:v>174.33899999999997</c:v>
                </c:pt>
                <c:pt idx="32">
                  <c:v>180.02699999999996</c:v>
                </c:pt>
                <c:pt idx="33">
                  <c:v>185.75099999999995</c:v>
                </c:pt>
                <c:pt idx="34">
                  <c:v>191.37599999999995</c:v>
                </c:pt>
                <c:pt idx="35">
                  <c:v>197.07299999999995</c:v>
                </c:pt>
                <c:pt idx="36">
                  <c:v>202.52699999999996</c:v>
                </c:pt>
                <c:pt idx="37">
                  <c:v>208.00799999999995</c:v>
                </c:pt>
                <c:pt idx="38">
                  <c:v>213.72299999999996</c:v>
                </c:pt>
                <c:pt idx="39">
                  <c:v>219.31199999999995</c:v>
                </c:pt>
                <c:pt idx="40">
                  <c:v>224.92799999999994</c:v>
                </c:pt>
                <c:pt idx="41">
                  <c:v>230.68799999999993</c:v>
                </c:pt>
                <c:pt idx="42">
                  <c:v>236.41199999999992</c:v>
                </c:pt>
                <c:pt idx="43">
                  <c:v>241.96499999999992</c:v>
                </c:pt>
                <c:pt idx="44">
                  <c:v>247.62599999999992</c:v>
                </c:pt>
                <c:pt idx="45">
                  <c:v>253.00799999999992</c:v>
                </c:pt>
                <c:pt idx="46">
                  <c:v>258.6149999999999</c:v>
                </c:pt>
                <c:pt idx="47">
                  <c:v>264.32099999999991</c:v>
                </c:pt>
                <c:pt idx="48">
                  <c:v>269.96399999999988</c:v>
                </c:pt>
                <c:pt idx="49">
                  <c:v>275.68799999999987</c:v>
                </c:pt>
                <c:pt idx="50">
                  <c:v>281.35799999999989</c:v>
                </c:pt>
                <c:pt idx="51">
                  <c:v>287.08199999999988</c:v>
                </c:pt>
                <c:pt idx="52">
                  <c:v>292.62599999999986</c:v>
                </c:pt>
                <c:pt idx="53">
                  <c:v>298.12499999999989</c:v>
                </c:pt>
                <c:pt idx="54">
                  <c:v>303.7229999999999</c:v>
                </c:pt>
                <c:pt idx="55">
                  <c:v>309.3839999999999</c:v>
                </c:pt>
                <c:pt idx="56">
                  <c:v>315.0809999999999</c:v>
                </c:pt>
                <c:pt idx="57">
                  <c:v>320.82299999999992</c:v>
                </c:pt>
                <c:pt idx="58">
                  <c:v>326.5379999999999</c:v>
                </c:pt>
                <c:pt idx="59">
                  <c:v>332.1989999999999</c:v>
                </c:pt>
                <c:pt idx="60">
                  <c:v>337.76999999999992</c:v>
                </c:pt>
                <c:pt idx="61">
                  <c:v>343.25999999999993</c:v>
                </c:pt>
                <c:pt idx="62">
                  <c:v>348.81299999999993</c:v>
                </c:pt>
                <c:pt idx="63">
                  <c:v>354.53699999999992</c:v>
                </c:pt>
              </c:numCache>
            </c:numRef>
          </c:xVal>
          <c:yVal>
            <c:numRef>
              <c:f>TDK_FF_ST_oU_01!$X$16:$X$79</c:f>
              <c:numCache>
                <c:formatCode>General</c:formatCode>
                <c:ptCount val="64"/>
                <c:pt idx="0">
                  <c:v>-0.27568768594358328</c:v>
                </c:pt>
                <c:pt idx="1">
                  <c:v>4.6954376983212143E-2</c:v>
                </c:pt>
                <c:pt idx="2">
                  <c:v>-0.11109698448090555</c:v>
                </c:pt>
                <c:pt idx="3">
                  <c:v>7.1394888281410829E-2</c:v>
                </c:pt>
                <c:pt idx="4">
                  <c:v>7.7649661299307837E-2</c:v>
                </c:pt>
                <c:pt idx="5">
                  <c:v>4.1819960036178827E-2</c:v>
                </c:pt>
                <c:pt idx="6">
                  <c:v>-3.2569261877441136E-2</c:v>
                </c:pt>
                <c:pt idx="7">
                  <c:v>2.9462961385235076E-2</c:v>
                </c:pt>
                <c:pt idx="8">
                  <c:v>8.0455308622831012E-2</c:v>
                </c:pt>
                <c:pt idx="9">
                  <c:v>6.4611243425673592E-2</c:v>
                </c:pt>
                <c:pt idx="10">
                  <c:v>-5.3408944231421174E-2</c:v>
                </c:pt>
                <c:pt idx="11">
                  <c:v>2.8063828995925633E-3</c:v>
                </c:pt>
                <c:pt idx="12">
                  <c:v>3.2241632398395836E-2</c:v>
                </c:pt>
                <c:pt idx="13">
                  <c:v>-3.9512208322918241E-2</c:v>
                </c:pt>
                <c:pt idx="14">
                  <c:v>7.6787086587856379E-2</c:v>
                </c:pt>
                <c:pt idx="15">
                  <c:v>3.4503559917283155E-2</c:v>
                </c:pt>
                <c:pt idx="16">
                  <c:v>6.9259566047065846E-2</c:v>
                </c:pt>
                <c:pt idx="17">
                  <c:v>3.0774436194221266E-2</c:v>
                </c:pt>
                <c:pt idx="18">
                  <c:v>-1.1677922822741493E-3</c:v>
                </c:pt>
                <c:pt idx="19">
                  <c:v>3.4381010490136532E-2</c:v>
                </c:pt>
                <c:pt idx="20">
                  <c:v>3.5451141160081079E-3</c:v>
                </c:pt>
                <c:pt idx="21">
                  <c:v>4.0341665254885584E-2</c:v>
                </c:pt>
                <c:pt idx="22">
                  <c:v>5.8248900253587976E-2</c:v>
                </c:pt>
                <c:pt idx="23">
                  <c:v>3.5888402152778553E-2</c:v>
                </c:pt>
                <c:pt idx="24">
                  <c:v>-3.9100945904522177E-2</c:v>
                </c:pt>
                <c:pt idx="25">
                  <c:v>6.7394388570534147E-2</c:v>
                </c:pt>
                <c:pt idx="26">
                  <c:v>5.6354601643789692E-2</c:v>
                </c:pt>
                <c:pt idx="27">
                  <c:v>6.5557834199495346E-2</c:v>
                </c:pt>
                <c:pt idx="28">
                  <c:v>1.6959533068529709E-2</c:v>
                </c:pt>
                <c:pt idx="29">
                  <c:v>-4.2762138858762455E-2</c:v>
                </c:pt>
                <c:pt idx="30">
                  <c:v>0.1174802516775344</c:v>
                </c:pt>
                <c:pt idx="31">
                  <c:v>7.4212761474910849E-2</c:v>
                </c:pt>
                <c:pt idx="32">
                  <c:v>3.9980320981896966E-2</c:v>
                </c:pt>
                <c:pt idx="33">
                  <c:v>3.7874897757149029E-2</c:v>
                </c:pt>
                <c:pt idx="34">
                  <c:v>1.5749328376273297E-3</c:v>
                </c:pt>
                <c:pt idx="35">
                  <c:v>6.3721816484047622E-2</c:v>
                </c:pt>
                <c:pt idx="36">
                  <c:v>3.1626259856068373E-2</c:v>
                </c:pt>
                <c:pt idx="37">
                  <c:v>1.4481223523233666E-2</c:v>
                </c:pt>
                <c:pt idx="38">
                  <c:v>9.8572539308207752E-2</c:v>
                </c:pt>
                <c:pt idx="39">
                  <c:v>-5.2296037724318012E-2</c:v>
                </c:pt>
                <c:pt idx="40">
                  <c:v>4.9791367332119307E-2</c:v>
                </c:pt>
                <c:pt idx="41">
                  <c:v>0.10532781936211677</c:v>
                </c:pt>
                <c:pt idx="42">
                  <c:v>-1.0222598343688105E-2</c:v>
                </c:pt>
                <c:pt idx="43">
                  <c:v>4.8670664182168366E-2</c:v>
                </c:pt>
                <c:pt idx="44">
                  <c:v>0.11542047442651437</c:v>
                </c:pt>
                <c:pt idx="45">
                  <c:v>5.4373991196968063E-2</c:v>
                </c:pt>
                <c:pt idx="46">
                  <c:v>-9.4512813808478313E-3</c:v>
                </c:pt>
                <c:pt idx="47">
                  <c:v>4.3651764047183406E-2</c:v>
                </c:pt>
                <c:pt idx="48">
                  <c:v>9.3980294743118975E-2</c:v>
                </c:pt>
                <c:pt idx="49">
                  <c:v>1.8391514981317414E-3</c:v>
                </c:pt>
                <c:pt idx="50">
                  <c:v>5.9788714834098755E-2</c:v>
                </c:pt>
                <c:pt idx="51">
                  <c:v>4.2854872535428967E-2</c:v>
                </c:pt>
                <c:pt idx="52">
                  <c:v>-2.1870136835275389E-2</c:v>
                </c:pt>
                <c:pt idx="53">
                  <c:v>-5.0516421162001279E-3</c:v>
                </c:pt>
                <c:pt idx="54">
                  <c:v>8.9742931998671338E-2</c:v>
                </c:pt>
                <c:pt idx="55">
                  <c:v>-1.7938541011289999E-2</c:v>
                </c:pt>
                <c:pt idx="56">
                  <c:v>-0.11294903336903417</c:v>
                </c:pt>
                <c:pt idx="57">
                  <c:v>1.6179541609233183E-2</c:v>
                </c:pt>
                <c:pt idx="58">
                  <c:v>3.1771492458062767E-2</c:v>
                </c:pt>
                <c:pt idx="59">
                  <c:v>2.6626361686965083E-2</c:v>
                </c:pt>
                <c:pt idx="60">
                  <c:v>2.1883089364791886E-2</c:v>
                </c:pt>
                <c:pt idx="61">
                  <c:v>4.4581521830423299E-2</c:v>
                </c:pt>
                <c:pt idx="62">
                  <c:v>9.1352379964746433E-3</c:v>
                </c:pt>
                <c:pt idx="63">
                  <c:v>7.6517609808774978E-2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TDK_FF_ST_mU_01!$T$16:$T$80</c:f>
              <c:numCache>
                <c:formatCode>General</c:formatCode>
                <c:ptCount val="65"/>
                <c:pt idx="0">
                  <c:v>0</c:v>
                </c:pt>
                <c:pt idx="1">
                  <c:v>5.9219999999999997</c:v>
                </c:pt>
                <c:pt idx="2">
                  <c:v>11.619</c:v>
                </c:pt>
                <c:pt idx="3">
                  <c:v>17.289000000000001</c:v>
                </c:pt>
                <c:pt idx="4">
                  <c:v>22.797000000000001</c:v>
                </c:pt>
                <c:pt idx="5">
                  <c:v>28.295999999999999</c:v>
                </c:pt>
                <c:pt idx="6">
                  <c:v>34.019999999999996</c:v>
                </c:pt>
                <c:pt idx="7">
                  <c:v>39.581999999999994</c:v>
                </c:pt>
                <c:pt idx="8">
                  <c:v>45.170999999999992</c:v>
                </c:pt>
                <c:pt idx="9">
                  <c:v>50.894999999999989</c:v>
                </c:pt>
                <c:pt idx="10">
                  <c:v>56.636999999999986</c:v>
                </c:pt>
                <c:pt idx="11">
                  <c:v>62.261999999999986</c:v>
                </c:pt>
                <c:pt idx="12">
                  <c:v>67.904999999999987</c:v>
                </c:pt>
                <c:pt idx="13">
                  <c:v>73.304999999999993</c:v>
                </c:pt>
                <c:pt idx="14">
                  <c:v>78.86699999999999</c:v>
                </c:pt>
                <c:pt idx="15">
                  <c:v>84.6</c:v>
                </c:pt>
                <c:pt idx="16">
                  <c:v>90.206999999999994</c:v>
                </c:pt>
                <c:pt idx="17">
                  <c:v>95.885999999999996</c:v>
                </c:pt>
                <c:pt idx="18">
                  <c:v>101.628</c:v>
                </c:pt>
                <c:pt idx="19">
                  <c:v>107.28</c:v>
                </c:pt>
                <c:pt idx="20">
                  <c:v>112.761</c:v>
                </c:pt>
                <c:pt idx="21">
                  <c:v>118.21499999999999</c:v>
                </c:pt>
                <c:pt idx="22">
                  <c:v>123.86699999999999</c:v>
                </c:pt>
                <c:pt idx="23">
                  <c:v>129.465</c:v>
                </c:pt>
                <c:pt idx="24">
                  <c:v>135.072</c:v>
                </c:pt>
                <c:pt idx="25">
                  <c:v>140.85900000000001</c:v>
                </c:pt>
                <c:pt idx="26">
                  <c:v>146.55600000000001</c:v>
                </c:pt>
                <c:pt idx="27">
                  <c:v>152.09100000000001</c:v>
                </c:pt>
                <c:pt idx="28">
                  <c:v>157.71600000000001</c:v>
                </c:pt>
                <c:pt idx="29">
                  <c:v>163.13400000000001</c:v>
                </c:pt>
                <c:pt idx="30">
                  <c:v>168.65100000000001</c:v>
                </c:pt>
                <c:pt idx="31">
                  <c:v>174.393</c:v>
                </c:pt>
                <c:pt idx="32">
                  <c:v>179.97300000000001</c:v>
                </c:pt>
                <c:pt idx="33">
                  <c:v>185.70600000000002</c:v>
                </c:pt>
                <c:pt idx="34">
                  <c:v>191.376</c:v>
                </c:pt>
                <c:pt idx="35">
                  <c:v>197.08199999999999</c:v>
                </c:pt>
                <c:pt idx="36">
                  <c:v>202.56299999999999</c:v>
                </c:pt>
                <c:pt idx="37">
                  <c:v>208.00799999999998</c:v>
                </c:pt>
                <c:pt idx="38">
                  <c:v>213.72299999999998</c:v>
                </c:pt>
                <c:pt idx="39">
                  <c:v>219.25799999999998</c:v>
                </c:pt>
                <c:pt idx="40">
                  <c:v>224.93699999999998</c:v>
                </c:pt>
                <c:pt idx="41">
                  <c:v>230.63399999999999</c:v>
                </c:pt>
                <c:pt idx="42">
                  <c:v>236.40299999999999</c:v>
                </c:pt>
                <c:pt idx="43">
                  <c:v>242.001</c:v>
                </c:pt>
                <c:pt idx="44">
                  <c:v>247.608</c:v>
                </c:pt>
                <c:pt idx="45">
                  <c:v>253.017</c:v>
                </c:pt>
                <c:pt idx="46">
                  <c:v>258.55200000000002</c:v>
                </c:pt>
                <c:pt idx="47">
                  <c:v>264.34800000000001</c:v>
                </c:pt>
                <c:pt idx="48">
                  <c:v>269.964</c:v>
                </c:pt>
                <c:pt idx="49">
                  <c:v>275.64299999999997</c:v>
                </c:pt>
                <c:pt idx="50">
                  <c:v>281.40299999999996</c:v>
                </c:pt>
                <c:pt idx="51">
                  <c:v>287.05499999999995</c:v>
                </c:pt>
                <c:pt idx="52">
                  <c:v>292.60799999999995</c:v>
                </c:pt>
                <c:pt idx="53">
                  <c:v>298.16099999999994</c:v>
                </c:pt>
                <c:pt idx="54">
                  <c:v>303.73199999999997</c:v>
                </c:pt>
                <c:pt idx="55">
                  <c:v>309.39299999999997</c:v>
                </c:pt>
                <c:pt idx="56">
                  <c:v>315.11699999999996</c:v>
                </c:pt>
                <c:pt idx="57">
                  <c:v>320.79599999999994</c:v>
                </c:pt>
                <c:pt idx="58">
                  <c:v>326.60999999999996</c:v>
                </c:pt>
                <c:pt idx="59">
                  <c:v>332.14499999999998</c:v>
                </c:pt>
                <c:pt idx="60">
                  <c:v>337.815</c:v>
                </c:pt>
                <c:pt idx="61">
                  <c:v>343.25099999999998</c:v>
                </c:pt>
                <c:pt idx="62">
                  <c:v>348.79499999999996</c:v>
                </c:pt>
                <c:pt idx="63">
                  <c:v>354.46499999999997</c:v>
                </c:pt>
                <c:pt idx="64">
                  <c:v>360.23399999999998</c:v>
                </c:pt>
              </c:numCache>
            </c:numRef>
          </c:xVal>
          <c:yVal>
            <c:numRef>
              <c:f>TDK_FF_ST_mU_01!$W$16:$W$80</c:f>
              <c:numCache>
                <c:formatCode>General</c:formatCode>
                <c:ptCount val="65"/>
                <c:pt idx="0">
                  <c:v>0.21712676812705922</c:v>
                </c:pt>
                <c:pt idx="1">
                  <c:v>-8.7326073926450754E-2</c:v>
                </c:pt>
                <c:pt idx="2">
                  <c:v>-0.18186166275810933</c:v>
                </c:pt>
                <c:pt idx="3">
                  <c:v>-0.12282433624848466</c:v>
                </c:pt>
                <c:pt idx="4">
                  <c:v>-0.18830722747063433</c:v>
                </c:pt>
                <c:pt idx="5">
                  <c:v>-9.9437529054462459E-2</c:v>
                </c:pt>
                <c:pt idx="6">
                  <c:v>-0.14079436444576743</c:v>
                </c:pt>
                <c:pt idx="7">
                  <c:v>-0.14312080259776394</c:v>
                </c:pt>
                <c:pt idx="8">
                  <c:v>-0.16027213098163884</c:v>
                </c:pt>
                <c:pt idx="9">
                  <c:v>-5.436595071569883E-2</c:v>
                </c:pt>
                <c:pt idx="10">
                  <c:v>-2.6482820498117121E-2</c:v>
                </c:pt>
                <c:pt idx="11">
                  <c:v>-1.703882407370827E-2</c:v>
                </c:pt>
                <c:pt idx="12">
                  <c:v>-9.0318240889033063E-2</c:v>
                </c:pt>
                <c:pt idx="13">
                  <c:v>-0.12144744475408231</c:v>
                </c:pt>
                <c:pt idx="14">
                  <c:v>-1.6004931255253041E-2</c:v>
                </c:pt>
                <c:pt idx="15">
                  <c:v>-0.14700935616022548</c:v>
                </c:pt>
                <c:pt idx="16">
                  <c:v>-0.17037888066198548</c:v>
                </c:pt>
                <c:pt idx="17">
                  <c:v>-0.14788707761138653</c:v>
                </c:pt>
                <c:pt idx="18">
                  <c:v>-0.20144820893655435</c:v>
                </c:pt>
                <c:pt idx="19">
                  <c:v>-0.13932065632437229</c:v>
                </c:pt>
                <c:pt idx="20">
                  <c:v>-0.1654032746404539</c:v>
                </c:pt>
                <c:pt idx="21">
                  <c:v>-0.19655724142701558</c:v>
                </c:pt>
                <c:pt idx="22">
                  <c:v>-0.16297803238947495</c:v>
                </c:pt>
                <c:pt idx="23">
                  <c:v>-5.585540089836627E-2</c:v>
                </c:pt>
                <c:pt idx="24">
                  <c:v>-4.1580369031919417E-2</c:v>
                </c:pt>
                <c:pt idx="25">
                  <c:v>-6.9180129342015562E-2</c:v>
                </c:pt>
                <c:pt idx="26">
                  <c:v>3.4841106314331682E-3</c:v>
                </c:pt>
                <c:pt idx="27">
                  <c:v>5.238801514633451E-2</c:v>
                </c:pt>
                <c:pt idx="28">
                  <c:v>3.4408528268045302E-2</c:v>
                </c:pt>
                <c:pt idx="29">
                  <c:v>2.3590185657440088E-2</c:v>
                </c:pt>
                <c:pt idx="30">
                  <c:v>6.0478133198671458E-3</c:v>
                </c:pt>
                <c:pt idx="31">
                  <c:v>-4.7174652910342729E-2</c:v>
                </c:pt>
                <c:pt idx="32">
                  <c:v>-1.821264111237042E-2</c:v>
                </c:pt>
                <c:pt idx="33">
                  <c:v>1.8836371065049207E-2</c:v>
                </c:pt>
                <c:pt idx="34">
                  <c:v>-6.0213948598430989E-2</c:v>
                </c:pt>
                <c:pt idx="35">
                  <c:v>-8.9141965306566817E-2</c:v>
                </c:pt>
                <c:pt idx="36">
                  <c:v>-1.0765850410393796E-2</c:v>
                </c:pt>
                <c:pt idx="37">
                  <c:v>-4.6458870313415446E-2</c:v>
                </c:pt>
                <c:pt idx="38">
                  <c:v>4.4209371029040767E-2</c:v>
                </c:pt>
                <c:pt idx="39">
                  <c:v>-3.1150559781679021E-2</c:v>
                </c:pt>
                <c:pt idx="40">
                  <c:v>2.8905449878976697E-2</c:v>
                </c:pt>
                <c:pt idx="41">
                  <c:v>7.3874626916705211E-2</c:v>
                </c:pt>
                <c:pt idx="42">
                  <c:v>0.12456406062042902</c:v>
                </c:pt>
                <c:pt idx="43">
                  <c:v>0.17675937038117695</c:v>
                </c:pt>
                <c:pt idx="44">
                  <c:v>0.10233056107625771</c:v>
                </c:pt>
                <c:pt idx="45">
                  <c:v>3.8722207530611286E-2</c:v>
                </c:pt>
                <c:pt idx="46">
                  <c:v>4.8736710182879506E-2</c:v>
                </c:pt>
                <c:pt idx="47">
                  <c:v>7.3198531653417831E-2</c:v>
                </c:pt>
                <c:pt idx="48">
                  <c:v>-3.1164709678193958E-2</c:v>
                </c:pt>
                <c:pt idx="49">
                  <c:v>-4.2916402541720799E-2</c:v>
                </c:pt>
                <c:pt idx="50">
                  <c:v>-1.9725113881065681E-2</c:v>
                </c:pt>
                <c:pt idx="51">
                  <c:v>-7.5787130598541808E-2</c:v>
                </c:pt>
                <c:pt idx="52">
                  <c:v>1.4906368089668831E-2</c:v>
                </c:pt>
                <c:pt idx="53">
                  <c:v>-6.7704027528293409E-2</c:v>
                </c:pt>
                <c:pt idx="54">
                  <c:v>-6.4868817409660551E-2</c:v>
                </c:pt>
                <c:pt idx="55">
                  <c:v>-1.8129895344543456E-2</c:v>
                </c:pt>
                <c:pt idx="56">
                  <c:v>-1.6168518591257452E-2</c:v>
                </c:pt>
                <c:pt idx="57">
                  <c:v>1.0724122907618039E-2</c:v>
                </c:pt>
                <c:pt idx="58">
                  <c:v>-1.6556829213016044E-2</c:v>
                </c:pt>
                <c:pt idx="59">
                  <c:v>1.5082515822427922E-2</c:v>
                </c:pt>
                <c:pt idx="60">
                  <c:v>1.3164294861041981E-2</c:v>
                </c:pt>
                <c:pt idx="61">
                  <c:v>-4.3270028177630593E-2</c:v>
                </c:pt>
                <c:pt idx="62">
                  <c:v>-5.5124300700185813E-2</c:v>
                </c:pt>
                <c:pt idx="63">
                  <c:v>-0.10640325420439467</c:v>
                </c:pt>
                <c:pt idx="64">
                  <c:v>-0.13660211113398191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BE-4FD6-BE21-DA47DC70212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TDK_FF_ST_mU_01!$T$81:$T$145</c:f>
              <c:numCache>
                <c:formatCode>General</c:formatCode>
                <c:ptCount val="65"/>
                <c:pt idx="0">
                  <c:v>360.23399999999998</c:v>
                </c:pt>
                <c:pt idx="1">
                  <c:v>354.66299999999995</c:v>
                </c:pt>
                <c:pt idx="2">
                  <c:v>349.02899999999994</c:v>
                </c:pt>
                <c:pt idx="3">
                  <c:v>343.52099999999996</c:v>
                </c:pt>
                <c:pt idx="4">
                  <c:v>337.93199999999996</c:v>
                </c:pt>
                <c:pt idx="5">
                  <c:v>332.44199999999995</c:v>
                </c:pt>
                <c:pt idx="6">
                  <c:v>326.80799999999994</c:v>
                </c:pt>
                <c:pt idx="7">
                  <c:v>320.99399999999991</c:v>
                </c:pt>
                <c:pt idx="8">
                  <c:v>315.24299999999994</c:v>
                </c:pt>
                <c:pt idx="9">
                  <c:v>309.63599999999997</c:v>
                </c:pt>
                <c:pt idx="10">
                  <c:v>303.96599999999995</c:v>
                </c:pt>
                <c:pt idx="11">
                  <c:v>298.32299999999998</c:v>
                </c:pt>
                <c:pt idx="12">
                  <c:v>292.83299999999997</c:v>
                </c:pt>
                <c:pt idx="13">
                  <c:v>287.33399999999995</c:v>
                </c:pt>
                <c:pt idx="14">
                  <c:v>281.54699999999997</c:v>
                </c:pt>
                <c:pt idx="15">
                  <c:v>275.93099999999998</c:v>
                </c:pt>
                <c:pt idx="16">
                  <c:v>270.14400000000001</c:v>
                </c:pt>
                <c:pt idx="17">
                  <c:v>264.483</c:v>
                </c:pt>
                <c:pt idx="18">
                  <c:v>258.822</c:v>
                </c:pt>
                <c:pt idx="19">
                  <c:v>253.26</c:v>
                </c:pt>
                <c:pt idx="20">
                  <c:v>247.779</c:v>
                </c:pt>
                <c:pt idx="21">
                  <c:v>242.25299999999999</c:v>
                </c:pt>
                <c:pt idx="22">
                  <c:v>236.619</c:v>
                </c:pt>
                <c:pt idx="23">
                  <c:v>230.79599999999999</c:v>
                </c:pt>
                <c:pt idx="24">
                  <c:v>225.11699999999999</c:v>
                </c:pt>
                <c:pt idx="25">
                  <c:v>219.43799999999999</c:v>
                </c:pt>
                <c:pt idx="26">
                  <c:v>213.91199999999998</c:v>
                </c:pt>
                <c:pt idx="27">
                  <c:v>208.26</c:v>
                </c:pt>
                <c:pt idx="28">
                  <c:v>202.76999999999998</c:v>
                </c:pt>
                <c:pt idx="29">
                  <c:v>197.30699999999999</c:v>
                </c:pt>
                <c:pt idx="30">
                  <c:v>191.655</c:v>
                </c:pt>
                <c:pt idx="31">
                  <c:v>185.958</c:v>
                </c:pt>
                <c:pt idx="32">
                  <c:v>180.19800000000001</c:v>
                </c:pt>
                <c:pt idx="33">
                  <c:v>174.51000000000002</c:v>
                </c:pt>
                <c:pt idx="34">
                  <c:v>168.88500000000002</c:v>
                </c:pt>
                <c:pt idx="35">
                  <c:v>163.34100000000001</c:v>
                </c:pt>
                <c:pt idx="36">
                  <c:v>157.86000000000001</c:v>
                </c:pt>
                <c:pt idx="37">
                  <c:v>152.37</c:v>
                </c:pt>
                <c:pt idx="38">
                  <c:v>146.77199999999999</c:v>
                </c:pt>
                <c:pt idx="39">
                  <c:v>141.05699999999999</c:v>
                </c:pt>
                <c:pt idx="40">
                  <c:v>135.315</c:v>
                </c:pt>
                <c:pt idx="41">
                  <c:v>129.672</c:v>
                </c:pt>
                <c:pt idx="42">
                  <c:v>124.101</c:v>
                </c:pt>
                <c:pt idx="43">
                  <c:v>118.44</c:v>
                </c:pt>
                <c:pt idx="44">
                  <c:v>112.995</c:v>
                </c:pt>
                <c:pt idx="45">
                  <c:v>107.54100000000001</c:v>
                </c:pt>
                <c:pt idx="46">
                  <c:v>101.83500000000001</c:v>
                </c:pt>
                <c:pt idx="47">
                  <c:v>96.138000000000005</c:v>
                </c:pt>
                <c:pt idx="48">
                  <c:v>90.387</c:v>
                </c:pt>
                <c:pt idx="49">
                  <c:v>84.789000000000001</c:v>
                </c:pt>
                <c:pt idx="50">
                  <c:v>79.164000000000001</c:v>
                </c:pt>
                <c:pt idx="51">
                  <c:v>73.512</c:v>
                </c:pt>
                <c:pt idx="52">
                  <c:v>68.067000000000007</c:v>
                </c:pt>
                <c:pt idx="53">
                  <c:v>62.595000000000006</c:v>
                </c:pt>
                <c:pt idx="54">
                  <c:v>56.844000000000008</c:v>
                </c:pt>
                <c:pt idx="55">
                  <c:v>51.147000000000006</c:v>
                </c:pt>
                <c:pt idx="56">
                  <c:v>45.414000000000009</c:v>
                </c:pt>
                <c:pt idx="57">
                  <c:v>39.81600000000001</c:v>
                </c:pt>
                <c:pt idx="58">
                  <c:v>34.155000000000008</c:v>
                </c:pt>
                <c:pt idx="59">
                  <c:v>28.47600000000001</c:v>
                </c:pt>
                <c:pt idx="60">
                  <c:v>23.04000000000001</c:v>
                </c:pt>
                <c:pt idx="61">
                  <c:v>17.550000000000011</c:v>
                </c:pt>
                <c:pt idx="62">
                  <c:v>11.880000000000011</c:v>
                </c:pt>
                <c:pt idx="63">
                  <c:v>6.0930000000000115</c:v>
                </c:pt>
                <c:pt idx="64">
                  <c:v>0.35100000000001153</c:v>
                </c:pt>
              </c:numCache>
            </c:numRef>
          </c:xVal>
          <c:yVal>
            <c:numRef>
              <c:f>TDK_FF_ST_mU_01!$W$81:$W$145</c:f>
              <c:numCache>
                <c:formatCode>General</c:formatCode>
                <c:ptCount val="65"/>
                <c:pt idx="0">
                  <c:v>-1.4686529403320492E-2</c:v>
                </c:pt>
                <c:pt idx="1">
                  <c:v>-8.9941763673607511E-2</c:v>
                </c:pt>
                <c:pt idx="2">
                  <c:v>-9.3584020997298012E-2</c:v>
                </c:pt>
                <c:pt idx="3">
                  <c:v>-9.0859225113035791E-3</c:v>
                </c:pt>
                <c:pt idx="4">
                  <c:v>7.1641329843146195E-3</c:v>
                </c:pt>
                <c:pt idx="5">
                  <c:v>4.2623613343550915E-2</c:v>
                </c:pt>
                <c:pt idx="6">
                  <c:v>-1.7363979379240391E-2</c:v>
                </c:pt>
                <c:pt idx="7">
                  <c:v>2.218482422949819E-2</c:v>
                </c:pt>
                <c:pt idx="8">
                  <c:v>-2.5092770727269453E-2</c:v>
                </c:pt>
                <c:pt idx="9">
                  <c:v>-1.1989837371061185E-2</c:v>
                </c:pt>
                <c:pt idx="10">
                  <c:v>-1.8838802691846013E-2</c:v>
                </c:pt>
                <c:pt idx="11">
                  <c:v>-1.1481131426535285E-2</c:v>
                </c:pt>
                <c:pt idx="12">
                  <c:v>-4.9844393363173367E-2</c:v>
                </c:pt>
                <c:pt idx="13">
                  <c:v>-2.9948802989451906E-2</c:v>
                </c:pt>
                <c:pt idx="14">
                  <c:v>-4.9096662596014085E-2</c:v>
                </c:pt>
                <c:pt idx="15">
                  <c:v>6.1660714254401228E-2</c:v>
                </c:pt>
                <c:pt idx="16">
                  <c:v>0.10537570543044694</c:v>
                </c:pt>
                <c:pt idx="17">
                  <c:v>4.7865493648885149E-2</c:v>
                </c:pt>
                <c:pt idx="18">
                  <c:v>0.10069342385429536</c:v>
                </c:pt>
                <c:pt idx="19">
                  <c:v>0.10205074245004653</c:v>
                </c:pt>
                <c:pt idx="20">
                  <c:v>0.1078579796798067</c:v>
                </c:pt>
                <c:pt idx="21">
                  <c:v>0.23081214791289995</c:v>
                </c:pt>
                <c:pt idx="22">
                  <c:v>8.587221811583845E-2</c:v>
                </c:pt>
                <c:pt idx="23">
                  <c:v>6.5438421831061078E-2</c:v>
                </c:pt>
                <c:pt idx="24">
                  <c:v>0.1063452106148759</c:v>
                </c:pt>
                <c:pt idx="25">
                  <c:v>6.0496263113691384E-2</c:v>
                </c:pt>
                <c:pt idx="26">
                  <c:v>5.704926880110861E-2</c:v>
                </c:pt>
                <c:pt idx="27">
                  <c:v>4.7009549697349939E-2</c:v>
                </c:pt>
                <c:pt idx="28">
                  <c:v>-4.1900272825955653E-2</c:v>
                </c:pt>
                <c:pt idx="29">
                  <c:v>-1.3670009063133648E-2</c:v>
                </c:pt>
                <c:pt idx="30">
                  <c:v>-3.9147902121527522E-2</c:v>
                </c:pt>
                <c:pt idx="31">
                  <c:v>9.4314524867257887E-2</c:v>
                </c:pt>
                <c:pt idx="32">
                  <c:v>7.3911913301202503E-2</c:v>
                </c:pt>
                <c:pt idx="33">
                  <c:v>4.8888415071559166E-2</c:v>
                </c:pt>
                <c:pt idx="34">
                  <c:v>3.0543403033306049E-2</c:v>
                </c:pt>
                <c:pt idx="35">
                  <c:v>2.5612991541038355E-2</c:v>
                </c:pt>
                <c:pt idx="36">
                  <c:v>4.019065528552801E-2</c:v>
                </c:pt>
                <c:pt idx="37">
                  <c:v>0.1253726124922423</c:v>
                </c:pt>
                <c:pt idx="38">
                  <c:v>3.4059975566606226E-2</c:v>
                </c:pt>
                <c:pt idx="39">
                  <c:v>-3.4783537624804239E-2</c:v>
                </c:pt>
                <c:pt idx="40">
                  <c:v>4.2297163749367428E-3</c:v>
                </c:pt>
                <c:pt idx="41">
                  <c:v>-9.6471181174678122E-2</c:v>
                </c:pt>
                <c:pt idx="42">
                  <c:v>-0.11153154334306237</c:v>
                </c:pt>
                <c:pt idx="43">
                  <c:v>-8.0530165109678364E-2</c:v>
                </c:pt>
                <c:pt idx="44">
                  <c:v>-0.14525361767994127</c:v>
                </c:pt>
                <c:pt idx="45">
                  <c:v>-0.1304156882936951</c:v>
                </c:pt>
                <c:pt idx="46">
                  <c:v>-0.20832612289379426</c:v>
                </c:pt>
                <c:pt idx="47">
                  <c:v>-0.1805000275454347</c:v>
                </c:pt>
                <c:pt idx="48">
                  <c:v>-8.4220809648684281E-2</c:v>
                </c:pt>
                <c:pt idx="49">
                  <c:v>-9.3688147037724434E-2</c:v>
                </c:pt>
                <c:pt idx="50">
                  <c:v>-3.2218410546605014E-2</c:v>
                </c:pt>
                <c:pt idx="51">
                  <c:v>-6.8838657248250001E-2</c:v>
                </c:pt>
                <c:pt idx="52">
                  <c:v>-6.8908657592942291E-2</c:v>
                </c:pt>
                <c:pt idx="53">
                  <c:v>-3.7635670787757647E-2</c:v>
                </c:pt>
                <c:pt idx="54">
                  <c:v>-4.8500734249685706E-2</c:v>
                </c:pt>
                <c:pt idx="55">
                  <c:v>-6.3033584151369837E-2</c:v>
                </c:pt>
                <c:pt idx="56">
                  <c:v>-7.0766671691806948E-2</c:v>
                </c:pt>
                <c:pt idx="57">
                  <c:v>-0.12248011308063411</c:v>
                </c:pt>
                <c:pt idx="58">
                  <c:v>-0.1707635226658013</c:v>
                </c:pt>
                <c:pt idx="59">
                  <c:v>-0.16790468604484587</c:v>
                </c:pt>
                <c:pt idx="60">
                  <c:v>-6.5404501953413074E-2</c:v>
                </c:pt>
                <c:pt idx="61">
                  <c:v>-0.1359405303182939</c:v>
                </c:pt>
                <c:pt idx="62">
                  <c:v>-0.15249638714108649</c:v>
                </c:pt>
                <c:pt idx="63">
                  <c:v>-0.16491976246248274</c:v>
                </c:pt>
                <c:pt idx="64">
                  <c:v>-8.7334897143604096E-2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BE-4FD6-BE21-DA47DC70212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TDK_FF_ST_mU_01!$T$16:$T$79</c:f>
              <c:numCache>
                <c:formatCode>General</c:formatCode>
                <c:ptCount val="64"/>
                <c:pt idx="0">
                  <c:v>0</c:v>
                </c:pt>
                <c:pt idx="1">
                  <c:v>5.9219999999999997</c:v>
                </c:pt>
                <c:pt idx="2">
                  <c:v>11.619</c:v>
                </c:pt>
                <c:pt idx="3">
                  <c:v>17.289000000000001</c:v>
                </c:pt>
                <c:pt idx="4">
                  <c:v>22.797000000000001</c:v>
                </c:pt>
                <c:pt idx="5">
                  <c:v>28.295999999999999</c:v>
                </c:pt>
                <c:pt idx="6">
                  <c:v>34.019999999999996</c:v>
                </c:pt>
                <c:pt idx="7">
                  <c:v>39.581999999999994</c:v>
                </c:pt>
                <c:pt idx="8">
                  <c:v>45.170999999999992</c:v>
                </c:pt>
                <c:pt idx="9">
                  <c:v>50.894999999999989</c:v>
                </c:pt>
                <c:pt idx="10">
                  <c:v>56.636999999999986</c:v>
                </c:pt>
                <c:pt idx="11">
                  <c:v>62.261999999999986</c:v>
                </c:pt>
                <c:pt idx="12">
                  <c:v>67.904999999999987</c:v>
                </c:pt>
                <c:pt idx="13">
                  <c:v>73.304999999999993</c:v>
                </c:pt>
                <c:pt idx="14">
                  <c:v>78.86699999999999</c:v>
                </c:pt>
                <c:pt idx="15">
                  <c:v>84.6</c:v>
                </c:pt>
                <c:pt idx="16">
                  <c:v>90.206999999999994</c:v>
                </c:pt>
                <c:pt idx="17">
                  <c:v>95.885999999999996</c:v>
                </c:pt>
                <c:pt idx="18">
                  <c:v>101.628</c:v>
                </c:pt>
                <c:pt idx="19">
                  <c:v>107.28</c:v>
                </c:pt>
                <c:pt idx="20">
                  <c:v>112.761</c:v>
                </c:pt>
                <c:pt idx="21">
                  <c:v>118.21499999999999</c:v>
                </c:pt>
                <c:pt idx="22">
                  <c:v>123.86699999999999</c:v>
                </c:pt>
                <c:pt idx="23">
                  <c:v>129.465</c:v>
                </c:pt>
                <c:pt idx="24">
                  <c:v>135.072</c:v>
                </c:pt>
                <c:pt idx="25">
                  <c:v>140.85900000000001</c:v>
                </c:pt>
                <c:pt idx="26">
                  <c:v>146.55600000000001</c:v>
                </c:pt>
                <c:pt idx="27">
                  <c:v>152.09100000000001</c:v>
                </c:pt>
                <c:pt idx="28">
                  <c:v>157.71600000000001</c:v>
                </c:pt>
                <c:pt idx="29">
                  <c:v>163.13400000000001</c:v>
                </c:pt>
                <c:pt idx="30">
                  <c:v>168.65100000000001</c:v>
                </c:pt>
                <c:pt idx="31">
                  <c:v>174.393</c:v>
                </c:pt>
                <c:pt idx="32">
                  <c:v>179.97300000000001</c:v>
                </c:pt>
                <c:pt idx="33">
                  <c:v>185.70600000000002</c:v>
                </c:pt>
                <c:pt idx="34">
                  <c:v>191.376</c:v>
                </c:pt>
                <c:pt idx="35">
                  <c:v>197.08199999999999</c:v>
                </c:pt>
                <c:pt idx="36">
                  <c:v>202.56299999999999</c:v>
                </c:pt>
                <c:pt idx="37">
                  <c:v>208.00799999999998</c:v>
                </c:pt>
                <c:pt idx="38">
                  <c:v>213.72299999999998</c:v>
                </c:pt>
                <c:pt idx="39">
                  <c:v>219.25799999999998</c:v>
                </c:pt>
                <c:pt idx="40">
                  <c:v>224.93699999999998</c:v>
                </c:pt>
                <c:pt idx="41">
                  <c:v>230.63399999999999</c:v>
                </c:pt>
                <c:pt idx="42">
                  <c:v>236.40299999999999</c:v>
                </c:pt>
                <c:pt idx="43">
                  <c:v>242.001</c:v>
                </c:pt>
                <c:pt idx="44">
                  <c:v>247.608</c:v>
                </c:pt>
                <c:pt idx="45">
                  <c:v>253.017</c:v>
                </c:pt>
                <c:pt idx="46">
                  <c:v>258.55200000000002</c:v>
                </c:pt>
                <c:pt idx="47">
                  <c:v>264.34800000000001</c:v>
                </c:pt>
                <c:pt idx="48">
                  <c:v>269.964</c:v>
                </c:pt>
                <c:pt idx="49">
                  <c:v>275.64299999999997</c:v>
                </c:pt>
                <c:pt idx="50">
                  <c:v>281.40299999999996</c:v>
                </c:pt>
                <c:pt idx="51">
                  <c:v>287.05499999999995</c:v>
                </c:pt>
                <c:pt idx="52">
                  <c:v>292.60799999999995</c:v>
                </c:pt>
                <c:pt idx="53">
                  <c:v>298.16099999999994</c:v>
                </c:pt>
                <c:pt idx="54">
                  <c:v>303.73199999999997</c:v>
                </c:pt>
                <c:pt idx="55">
                  <c:v>309.39299999999997</c:v>
                </c:pt>
                <c:pt idx="56">
                  <c:v>315.11699999999996</c:v>
                </c:pt>
                <c:pt idx="57">
                  <c:v>320.79599999999994</c:v>
                </c:pt>
                <c:pt idx="58">
                  <c:v>326.60999999999996</c:v>
                </c:pt>
                <c:pt idx="59">
                  <c:v>332.14499999999998</c:v>
                </c:pt>
                <c:pt idx="60">
                  <c:v>337.815</c:v>
                </c:pt>
                <c:pt idx="61">
                  <c:v>343.25099999999998</c:v>
                </c:pt>
                <c:pt idx="62">
                  <c:v>348.79499999999996</c:v>
                </c:pt>
                <c:pt idx="63">
                  <c:v>354.46499999999997</c:v>
                </c:pt>
              </c:numCache>
            </c:numRef>
          </c:xVal>
          <c:yVal>
            <c:numRef>
              <c:f>TDK_FF_ST_mU_01!$X$16:$X$79</c:f>
              <c:numCache>
                <c:formatCode>General</c:formatCode>
                <c:ptCount val="64"/>
                <c:pt idx="0">
                  <c:v>-0.30446166527066332</c:v>
                </c:pt>
                <c:pt idx="1">
                  <c:v>-7.7593688536031991E-2</c:v>
                </c:pt>
                <c:pt idx="2">
                  <c:v>2.9365275617022846E-2</c:v>
                </c:pt>
                <c:pt idx="3">
                  <c:v>-1.3116194069809239E-2</c:v>
                </c:pt>
                <c:pt idx="4">
                  <c:v>0.12290272551722126</c:v>
                </c:pt>
                <c:pt idx="5">
                  <c:v>-6.8467156990383415E-2</c:v>
                </c:pt>
                <c:pt idx="6">
                  <c:v>-2.9969158220033876E-2</c:v>
                </c:pt>
                <c:pt idx="7">
                  <c:v>2.0640689517129829E-2</c:v>
                </c:pt>
                <c:pt idx="8">
                  <c:v>8.950545928983189E-2</c:v>
                </c:pt>
                <c:pt idx="9">
                  <c:v>-8.6676334356710072E-3</c:v>
                </c:pt>
                <c:pt idx="10">
                  <c:v>-2.2017913751568585E-2</c:v>
                </c:pt>
                <c:pt idx="11">
                  <c:v>-2.0596846714049377E-2</c:v>
                </c:pt>
                <c:pt idx="12">
                  <c:v>2.1409583296090773E-2</c:v>
                </c:pt>
                <c:pt idx="13">
                  <c:v>5.2608787505832311E-2</c:v>
                </c:pt>
                <c:pt idx="14">
                  <c:v>-1.6213479291351973E-2</c:v>
                </c:pt>
                <c:pt idx="15">
                  <c:v>5.3321209122501045E-2</c:v>
                </c:pt>
                <c:pt idx="16">
                  <c:v>8.6158071013301196E-2</c:v>
                </c:pt>
                <c:pt idx="17">
                  <c:v>-3.2612949934048174E-2</c:v>
                </c:pt>
                <c:pt idx="18">
                  <c:v>-6.8779139572399117E-3</c:v>
                </c:pt>
                <c:pt idx="19">
                  <c:v>8.9049680306771961E-3</c:v>
                </c:pt>
                <c:pt idx="20">
                  <c:v>2.014965696051263E-2</c:v>
                </c:pt>
                <c:pt idx="21">
                  <c:v>0.11602707631733722</c:v>
                </c:pt>
                <c:pt idx="22">
                  <c:v>5.144648904641258E-2</c:v>
                </c:pt>
                <c:pt idx="23">
                  <c:v>-4.0615780276311853E-2</c:v>
                </c:pt>
                <c:pt idx="24">
                  <c:v>4.581008540685616E-2</c:v>
                </c:pt>
                <c:pt idx="25">
                  <c:v>3.4396591717211322E-2</c:v>
                </c:pt>
                <c:pt idx="26">
                  <c:v>3.0575864935173058E-2</c:v>
                </c:pt>
                <c:pt idx="27">
                  <c:v>7.2984597345907787E-2</c:v>
                </c:pt>
                <c:pt idx="28">
                  <c:v>5.7821270174827077E-3</c:v>
                </c:pt>
                <c:pt idx="29">
                  <c:v>2.0228058835982665E-3</c:v>
                </c:pt>
                <c:pt idx="30">
                  <c:v>2.4495589713438903E-2</c:v>
                </c:pt>
                <c:pt idx="31">
                  <c:v>9.6063067981901895E-2</c:v>
                </c:pt>
                <c:pt idx="32">
                  <c:v>9.2124554413572923E-2</c:v>
                </c:pt>
                <c:pt idx="33">
                  <c:v>7.5478153802208681E-2</c:v>
                </c:pt>
                <c:pt idx="34">
                  <c:v>2.1066046476903466E-2</c:v>
                </c:pt>
                <c:pt idx="35">
                  <c:v>7.5471956243433169E-2</c:v>
                </c:pt>
                <c:pt idx="36">
                  <c:v>-3.1134422415561858E-2</c:v>
                </c:pt>
                <c:pt idx="37">
                  <c:v>9.3468420010765385E-2</c:v>
                </c:pt>
                <c:pt idx="38">
                  <c:v>1.2839897772067843E-2</c:v>
                </c:pt>
                <c:pt idx="39">
                  <c:v>9.1646822895370406E-2</c:v>
                </c:pt>
                <c:pt idx="40">
                  <c:v>7.7439760735899199E-2</c:v>
                </c:pt>
                <c:pt idx="41">
                  <c:v>-8.4362050856441329E-3</c:v>
                </c:pt>
                <c:pt idx="42">
                  <c:v>-3.8691842504590568E-2</c:v>
                </c:pt>
                <c:pt idx="43">
                  <c:v>5.4052777531722995E-2</c:v>
                </c:pt>
                <c:pt idx="44">
                  <c:v>5.5274186035489947E-3</c:v>
                </c:pt>
                <c:pt idx="45">
                  <c:v>6.3328534919435242E-2</c:v>
                </c:pt>
                <c:pt idx="46">
                  <c:v>5.1956713671415855E-2</c:v>
                </c:pt>
                <c:pt idx="47">
                  <c:v>-2.5333038004532682E-2</c:v>
                </c:pt>
                <c:pt idx="48">
                  <c:v>0.1365404151086409</c:v>
                </c:pt>
                <c:pt idx="49">
                  <c:v>0.10457711679612203</c:v>
                </c:pt>
                <c:pt idx="50">
                  <c:v>-2.9371548714948403E-2</c:v>
                </c:pt>
                <c:pt idx="51">
                  <c:v>4.5838327609089902E-2</c:v>
                </c:pt>
                <c:pt idx="52">
                  <c:v>-6.4750761452842198E-2</c:v>
                </c:pt>
                <c:pt idx="53">
                  <c:v>5.6222896101758124E-2</c:v>
                </c:pt>
                <c:pt idx="54">
                  <c:v>4.6030014717814538E-2</c:v>
                </c:pt>
                <c:pt idx="55">
                  <c:v>6.1400579734822713E-3</c:v>
                </c:pt>
                <c:pt idx="56">
                  <c:v>-8.9242521360120008E-3</c:v>
                </c:pt>
                <c:pt idx="57">
                  <c:v>1.1460701321880151E-2</c:v>
                </c:pt>
                <c:pt idx="58">
                  <c:v>-8.0715016622434632E-4</c:v>
                </c:pt>
                <c:pt idx="59">
                  <c:v>2.7541097521122992E-2</c:v>
                </c:pt>
                <c:pt idx="60">
                  <c:v>-6.0001618767273612E-3</c:v>
                </c:pt>
                <c:pt idx="61">
                  <c:v>3.4184105666327014E-2</c:v>
                </c:pt>
                <c:pt idx="62">
                  <c:v>-3.8459720297112199E-2</c:v>
                </c:pt>
                <c:pt idx="63">
                  <c:v>1.646149053078716E-2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BE-4FD6-BE21-DA47DC702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TDK_KF_ST_22_01!$I$19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TDK_KF_ST_22_01!$AA$85:$AA$149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354.32999999999993</c:v>
                </c:pt>
                <c:pt idx="2">
                  <c:v>348.82199999999995</c:v>
                </c:pt>
                <c:pt idx="3">
                  <c:v>343.21499999999992</c:v>
                </c:pt>
                <c:pt idx="4">
                  <c:v>337.67099999999994</c:v>
                </c:pt>
                <c:pt idx="5">
                  <c:v>331.87499999999994</c:v>
                </c:pt>
                <c:pt idx="6">
                  <c:v>326.25899999999996</c:v>
                </c:pt>
                <c:pt idx="7">
                  <c:v>320.55299999999994</c:v>
                </c:pt>
                <c:pt idx="8">
                  <c:v>314.78399999999993</c:v>
                </c:pt>
                <c:pt idx="9">
                  <c:v>309.19499999999994</c:v>
                </c:pt>
                <c:pt idx="10">
                  <c:v>303.69599999999991</c:v>
                </c:pt>
                <c:pt idx="11">
                  <c:v>298.2059999999999</c:v>
                </c:pt>
                <c:pt idx="12">
                  <c:v>292.48199999999991</c:v>
                </c:pt>
                <c:pt idx="13">
                  <c:v>286.8119999999999</c:v>
                </c:pt>
                <c:pt idx="14">
                  <c:v>281.06099999999992</c:v>
                </c:pt>
                <c:pt idx="15">
                  <c:v>275.38199999999995</c:v>
                </c:pt>
                <c:pt idx="16">
                  <c:v>269.68499999999995</c:v>
                </c:pt>
                <c:pt idx="17">
                  <c:v>264.11399999999992</c:v>
                </c:pt>
                <c:pt idx="18">
                  <c:v>258.56099999999992</c:v>
                </c:pt>
                <c:pt idx="19">
                  <c:v>253.07099999999991</c:v>
                </c:pt>
                <c:pt idx="20">
                  <c:v>247.40099999999993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230.29199999999994</c:v>
                </c:pt>
                <c:pt idx="24">
                  <c:v>224.69399999999993</c:v>
                </c:pt>
                <c:pt idx="25">
                  <c:v>219.06899999999993</c:v>
                </c:pt>
                <c:pt idx="26">
                  <c:v>213.62399999999994</c:v>
                </c:pt>
                <c:pt idx="27">
                  <c:v>208.08899999999994</c:v>
                </c:pt>
                <c:pt idx="28">
                  <c:v>202.36499999999995</c:v>
                </c:pt>
                <c:pt idx="29">
                  <c:v>196.75799999999995</c:v>
                </c:pt>
                <c:pt idx="30">
                  <c:v>191.11499999999995</c:v>
                </c:pt>
                <c:pt idx="31">
                  <c:v>185.42699999999996</c:v>
                </c:pt>
                <c:pt idx="32">
                  <c:v>179.68499999999997</c:v>
                </c:pt>
                <c:pt idx="33">
                  <c:v>174.17699999999996</c:v>
                </c:pt>
                <c:pt idx="34">
                  <c:v>168.66899999999995</c:v>
                </c:pt>
                <c:pt idx="35">
                  <c:v>163.17899999999995</c:v>
                </c:pt>
                <c:pt idx="36">
                  <c:v>157.53599999999994</c:v>
                </c:pt>
                <c:pt idx="37">
                  <c:v>151.89299999999994</c:v>
                </c:pt>
                <c:pt idx="38">
                  <c:v>146.17799999999994</c:v>
                </c:pt>
                <c:pt idx="39">
                  <c:v>140.52599999999995</c:v>
                </c:pt>
                <c:pt idx="40">
                  <c:v>134.91899999999995</c:v>
                </c:pt>
                <c:pt idx="41">
                  <c:v>129.26699999999997</c:v>
                </c:pt>
                <c:pt idx="42">
                  <c:v>123.79499999999997</c:v>
                </c:pt>
                <c:pt idx="43">
                  <c:v>118.32299999999998</c:v>
                </c:pt>
                <c:pt idx="44">
                  <c:v>112.67999999999998</c:v>
                </c:pt>
                <c:pt idx="45">
                  <c:v>107.01899999999998</c:v>
                </c:pt>
                <c:pt idx="46">
                  <c:v>101.33999999999997</c:v>
                </c:pt>
                <c:pt idx="47">
                  <c:v>95.597999999999971</c:v>
                </c:pt>
                <c:pt idx="48">
                  <c:v>89.918999999999969</c:v>
                </c:pt>
                <c:pt idx="49">
                  <c:v>84.33899999999997</c:v>
                </c:pt>
                <c:pt idx="50">
                  <c:v>78.848999999999975</c:v>
                </c:pt>
                <c:pt idx="51">
                  <c:v>73.322999999999979</c:v>
                </c:pt>
                <c:pt idx="52">
                  <c:v>67.706999999999979</c:v>
                </c:pt>
                <c:pt idx="53">
                  <c:v>62.072999999999979</c:v>
                </c:pt>
                <c:pt idx="54">
                  <c:v>56.330999999999982</c:v>
                </c:pt>
                <c:pt idx="55">
                  <c:v>50.65199999999998</c:v>
                </c:pt>
                <c:pt idx="56">
                  <c:v>44.945999999999984</c:v>
                </c:pt>
                <c:pt idx="57">
                  <c:v>39.320999999999984</c:v>
                </c:pt>
                <c:pt idx="58">
                  <c:v>33.902999999999984</c:v>
                </c:pt>
                <c:pt idx="59">
                  <c:v>28.367999999999984</c:v>
                </c:pt>
                <c:pt idx="60">
                  <c:v>22.634999999999984</c:v>
                </c:pt>
                <c:pt idx="61">
                  <c:v>17.090999999999983</c:v>
                </c:pt>
                <c:pt idx="62">
                  <c:v>11.357999999999983</c:v>
                </c:pt>
                <c:pt idx="63">
                  <c:v>5.6249999999999831</c:v>
                </c:pt>
                <c:pt idx="64">
                  <c:v>-9.0000000000016733E-2</c:v>
                </c:pt>
              </c:numCache>
            </c:numRef>
          </c:xVal>
          <c:yVal>
            <c:numRef>
              <c:f>TDK_KF_ST_22_01!$I$85:$I$149</c:f>
              <c:numCache>
                <c:formatCode>General</c:formatCode>
                <c:ptCount val="65"/>
                <c:pt idx="0">
                  <c:v>480</c:v>
                </c:pt>
                <c:pt idx="1">
                  <c:v>93</c:v>
                </c:pt>
                <c:pt idx="2">
                  <c:v>-279</c:v>
                </c:pt>
                <c:pt idx="3">
                  <c:v>-655</c:v>
                </c:pt>
                <c:pt idx="4">
                  <c:v>-1015</c:v>
                </c:pt>
                <c:pt idx="5">
                  <c:v>-1386</c:v>
                </c:pt>
                <c:pt idx="6">
                  <c:v>-1730</c:v>
                </c:pt>
                <c:pt idx="7">
                  <c:v>-2068</c:v>
                </c:pt>
                <c:pt idx="8">
                  <c:v>-2391</c:v>
                </c:pt>
                <c:pt idx="9">
                  <c:v>-2674</c:v>
                </c:pt>
                <c:pt idx="10">
                  <c:v>-2931</c:v>
                </c:pt>
                <c:pt idx="11">
                  <c:v>-3163</c:v>
                </c:pt>
                <c:pt idx="12">
                  <c:v>-3369</c:v>
                </c:pt>
                <c:pt idx="13">
                  <c:v>-3550</c:v>
                </c:pt>
                <c:pt idx="14">
                  <c:v>-3689</c:v>
                </c:pt>
                <c:pt idx="15">
                  <c:v>-3788</c:v>
                </c:pt>
                <c:pt idx="16">
                  <c:v>-3860</c:v>
                </c:pt>
                <c:pt idx="17">
                  <c:v>-3888</c:v>
                </c:pt>
                <c:pt idx="18">
                  <c:v>-3883</c:v>
                </c:pt>
                <c:pt idx="19">
                  <c:v>-3839</c:v>
                </c:pt>
                <c:pt idx="20">
                  <c:v>-3758</c:v>
                </c:pt>
                <c:pt idx="21">
                  <c:v>-3640</c:v>
                </c:pt>
                <c:pt idx="22">
                  <c:v>-3491</c:v>
                </c:pt>
                <c:pt idx="23">
                  <c:v>-3302</c:v>
                </c:pt>
                <c:pt idx="24">
                  <c:v>-3087</c:v>
                </c:pt>
                <c:pt idx="25">
                  <c:v>-2841</c:v>
                </c:pt>
                <c:pt idx="26">
                  <c:v>-2574</c:v>
                </c:pt>
                <c:pt idx="27">
                  <c:v>-2287</c:v>
                </c:pt>
                <c:pt idx="28">
                  <c:v>-1962</c:v>
                </c:pt>
                <c:pt idx="29">
                  <c:v>-1627</c:v>
                </c:pt>
                <c:pt idx="30">
                  <c:v>-1271</c:v>
                </c:pt>
                <c:pt idx="31">
                  <c:v>-901</c:v>
                </c:pt>
                <c:pt idx="32">
                  <c:v>-522</c:v>
                </c:pt>
                <c:pt idx="33">
                  <c:v>-152</c:v>
                </c:pt>
                <c:pt idx="34">
                  <c:v>217</c:v>
                </c:pt>
                <c:pt idx="35">
                  <c:v>588</c:v>
                </c:pt>
                <c:pt idx="36">
                  <c:v>961</c:v>
                </c:pt>
                <c:pt idx="37">
                  <c:v>1323</c:v>
                </c:pt>
                <c:pt idx="38">
                  <c:v>1680</c:v>
                </c:pt>
                <c:pt idx="39">
                  <c:v>2009</c:v>
                </c:pt>
                <c:pt idx="40">
                  <c:v>2326</c:v>
                </c:pt>
                <c:pt idx="41">
                  <c:v>2618</c:v>
                </c:pt>
                <c:pt idx="42">
                  <c:v>2870</c:v>
                </c:pt>
                <c:pt idx="43">
                  <c:v>3108</c:v>
                </c:pt>
                <c:pt idx="44">
                  <c:v>3313</c:v>
                </c:pt>
                <c:pt idx="45">
                  <c:v>3486</c:v>
                </c:pt>
                <c:pt idx="46">
                  <c:v>3637</c:v>
                </c:pt>
                <c:pt idx="47">
                  <c:v>3739</c:v>
                </c:pt>
                <c:pt idx="48">
                  <c:v>3810</c:v>
                </c:pt>
                <c:pt idx="49">
                  <c:v>3839</c:v>
                </c:pt>
                <c:pt idx="50">
                  <c:v>3833</c:v>
                </c:pt>
                <c:pt idx="51">
                  <c:v>3795</c:v>
                </c:pt>
                <c:pt idx="52">
                  <c:v>3714</c:v>
                </c:pt>
                <c:pt idx="53">
                  <c:v>3598</c:v>
                </c:pt>
                <c:pt idx="54">
                  <c:v>3444</c:v>
                </c:pt>
                <c:pt idx="55">
                  <c:v>3255</c:v>
                </c:pt>
                <c:pt idx="56">
                  <c:v>3042</c:v>
                </c:pt>
                <c:pt idx="57">
                  <c:v>2792</c:v>
                </c:pt>
                <c:pt idx="58">
                  <c:v>2526</c:v>
                </c:pt>
                <c:pt idx="59">
                  <c:v>2233</c:v>
                </c:pt>
                <c:pt idx="60">
                  <c:v>1907</c:v>
                </c:pt>
                <c:pt idx="61">
                  <c:v>1577</c:v>
                </c:pt>
                <c:pt idx="62">
                  <c:v>1217</c:v>
                </c:pt>
                <c:pt idx="63">
                  <c:v>845</c:v>
                </c:pt>
                <c:pt idx="64">
                  <c:v>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5F-4A02-B9B2-B40400594074}"/>
            </c:ext>
          </c:extLst>
        </c:ser>
        <c:ser>
          <c:idx val="1"/>
          <c:order val="1"/>
          <c:tx>
            <c:strRef>
              <c:f>TDK_KF_ST_22_01!$L$19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354.32999999999993</c:v>
                </c:pt>
                <c:pt idx="2">
                  <c:v>348.82199999999995</c:v>
                </c:pt>
                <c:pt idx="3">
                  <c:v>343.21499999999992</c:v>
                </c:pt>
                <c:pt idx="4">
                  <c:v>337.67099999999994</c:v>
                </c:pt>
                <c:pt idx="5">
                  <c:v>331.87499999999994</c:v>
                </c:pt>
                <c:pt idx="6">
                  <c:v>326.25899999999996</c:v>
                </c:pt>
                <c:pt idx="7">
                  <c:v>320.55299999999994</c:v>
                </c:pt>
                <c:pt idx="8">
                  <c:v>314.78399999999993</c:v>
                </c:pt>
                <c:pt idx="9">
                  <c:v>309.19499999999994</c:v>
                </c:pt>
                <c:pt idx="10">
                  <c:v>303.69599999999991</c:v>
                </c:pt>
                <c:pt idx="11">
                  <c:v>298.2059999999999</c:v>
                </c:pt>
                <c:pt idx="12">
                  <c:v>292.48199999999991</c:v>
                </c:pt>
                <c:pt idx="13">
                  <c:v>286.8119999999999</c:v>
                </c:pt>
                <c:pt idx="14">
                  <c:v>281.06099999999992</c:v>
                </c:pt>
                <c:pt idx="15">
                  <c:v>275.38199999999995</c:v>
                </c:pt>
                <c:pt idx="16">
                  <c:v>269.68499999999995</c:v>
                </c:pt>
                <c:pt idx="17">
                  <c:v>264.11399999999992</c:v>
                </c:pt>
                <c:pt idx="18">
                  <c:v>258.56099999999992</c:v>
                </c:pt>
                <c:pt idx="19">
                  <c:v>253.07099999999991</c:v>
                </c:pt>
                <c:pt idx="20">
                  <c:v>247.40099999999993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230.29199999999994</c:v>
                </c:pt>
                <c:pt idx="24">
                  <c:v>224.69399999999993</c:v>
                </c:pt>
                <c:pt idx="25">
                  <c:v>219.06899999999993</c:v>
                </c:pt>
                <c:pt idx="26">
                  <c:v>213.62399999999994</c:v>
                </c:pt>
                <c:pt idx="27">
                  <c:v>208.08899999999994</c:v>
                </c:pt>
                <c:pt idx="28">
                  <c:v>202.36499999999995</c:v>
                </c:pt>
                <c:pt idx="29">
                  <c:v>196.75799999999995</c:v>
                </c:pt>
                <c:pt idx="30">
                  <c:v>191.11499999999995</c:v>
                </c:pt>
                <c:pt idx="31">
                  <c:v>185.42699999999996</c:v>
                </c:pt>
                <c:pt idx="32">
                  <c:v>179.68499999999997</c:v>
                </c:pt>
                <c:pt idx="33">
                  <c:v>174.17699999999996</c:v>
                </c:pt>
                <c:pt idx="34">
                  <c:v>168.66899999999995</c:v>
                </c:pt>
                <c:pt idx="35">
                  <c:v>163.17899999999995</c:v>
                </c:pt>
                <c:pt idx="36">
                  <c:v>157.53599999999994</c:v>
                </c:pt>
                <c:pt idx="37">
                  <c:v>151.89299999999994</c:v>
                </c:pt>
                <c:pt idx="38">
                  <c:v>146.17799999999994</c:v>
                </c:pt>
                <c:pt idx="39">
                  <c:v>140.52599999999995</c:v>
                </c:pt>
                <c:pt idx="40">
                  <c:v>134.91899999999995</c:v>
                </c:pt>
                <c:pt idx="41">
                  <c:v>129.26699999999997</c:v>
                </c:pt>
                <c:pt idx="42">
                  <c:v>123.79499999999997</c:v>
                </c:pt>
                <c:pt idx="43">
                  <c:v>118.32299999999998</c:v>
                </c:pt>
                <c:pt idx="44">
                  <c:v>112.67999999999998</c:v>
                </c:pt>
                <c:pt idx="45">
                  <c:v>107.01899999999998</c:v>
                </c:pt>
                <c:pt idx="46">
                  <c:v>101.33999999999997</c:v>
                </c:pt>
                <c:pt idx="47">
                  <c:v>95.597999999999971</c:v>
                </c:pt>
                <c:pt idx="48">
                  <c:v>89.918999999999969</c:v>
                </c:pt>
                <c:pt idx="49">
                  <c:v>84.33899999999997</c:v>
                </c:pt>
                <c:pt idx="50">
                  <c:v>78.848999999999975</c:v>
                </c:pt>
                <c:pt idx="51">
                  <c:v>73.322999999999979</c:v>
                </c:pt>
                <c:pt idx="52">
                  <c:v>67.706999999999979</c:v>
                </c:pt>
                <c:pt idx="53">
                  <c:v>62.072999999999979</c:v>
                </c:pt>
                <c:pt idx="54">
                  <c:v>56.330999999999982</c:v>
                </c:pt>
                <c:pt idx="55">
                  <c:v>50.65199999999998</c:v>
                </c:pt>
                <c:pt idx="56">
                  <c:v>44.945999999999984</c:v>
                </c:pt>
                <c:pt idx="57">
                  <c:v>39.320999999999984</c:v>
                </c:pt>
                <c:pt idx="58">
                  <c:v>33.902999999999984</c:v>
                </c:pt>
                <c:pt idx="59">
                  <c:v>28.367999999999984</c:v>
                </c:pt>
                <c:pt idx="60">
                  <c:v>22.634999999999984</c:v>
                </c:pt>
                <c:pt idx="61">
                  <c:v>17.090999999999983</c:v>
                </c:pt>
                <c:pt idx="62">
                  <c:v>11.357999999999983</c:v>
                </c:pt>
                <c:pt idx="63">
                  <c:v>5.6249999999999831</c:v>
                </c:pt>
                <c:pt idx="64">
                  <c:v>-9.0000000000016733E-2</c:v>
                </c:pt>
              </c:numCache>
            </c:numRef>
          </c:xVal>
          <c:yVal>
            <c:numRef>
              <c:f>TDK_KF_ST_22_01!$L$85:$L$149</c:f>
              <c:numCache>
                <c:formatCode>General</c:formatCode>
                <c:ptCount val="65"/>
                <c:pt idx="0">
                  <c:v>483.09445726372945</c:v>
                </c:pt>
                <c:pt idx="1">
                  <c:v>100.76160566152893</c:v>
                </c:pt>
                <c:pt idx="2">
                  <c:v>-270.73187775505011</c:v>
                </c:pt>
                <c:pt idx="3">
                  <c:v>-646.59132229059048</c:v>
                </c:pt>
                <c:pt idx="4">
                  <c:v>-1012.4314274826904</c:v>
                </c:pt>
                <c:pt idx="5">
                  <c:v>-1385.0088196085192</c:v>
                </c:pt>
                <c:pt idx="6">
                  <c:v>-1732.8252776229892</c:v>
                </c:pt>
                <c:pt idx="7">
                  <c:v>-2069.4435351966508</c:v>
                </c:pt>
                <c:pt idx="8">
                  <c:v>-2389.2059196567839</c:v>
                </c:pt>
                <c:pt idx="9">
                  <c:v>-2676.2159212903398</c:v>
                </c:pt>
                <c:pt idx="10">
                  <c:v>-2934.0469702286173</c:v>
                </c:pt>
                <c:pt idx="11">
                  <c:v>-3164.7770025151844</c:v>
                </c:pt>
                <c:pt idx="12">
                  <c:v>-3374.6704435221286</c:v>
                </c:pt>
                <c:pt idx="13">
                  <c:v>-3549.6870725037106</c:v>
                </c:pt>
                <c:pt idx="14">
                  <c:v>-3691.9946605983127</c:v>
                </c:pt>
                <c:pt idx="15">
                  <c:v>-3796.3310351314949</c:v>
                </c:pt>
                <c:pt idx="16">
                  <c:v>-3863.8295866451103</c:v>
                </c:pt>
                <c:pt idx="17">
                  <c:v>-3893.1925258245215</c:v>
                </c:pt>
                <c:pt idx="18">
                  <c:v>-3886.1228421809337</c:v>
                </c:pt>
                <c:pt idx="19">
                  <c:v>-3843.5333290138947</c:v>
                </c:pt>
                <c:pt idx="20">
                  <c:v>-3762.8088272947148</c:v>
                </c:pt>
                <c:pt idx="21">
                  <c:v>-3645.9668631955947</c:v>
                </c:pt>
                <c:pt idx="22">
                  <c:v>-3492.3288690275685</c:v>
                </c:pt>
                <c:pt idx="23">
                  <c:v>-3302.7465622753307</c:v>
                </c:pt>
                <c:pt idx="24">
                  <c:v>-3086.5291257368494</c:v>
                </c:pt>
                <c:pt idx="25">
                  <c:v>-2839.8893575472603</c:v>
                </c:pt>
                <c:pt idx="26">
                  <c:v>-2575.3243439046205</c:v>
                </c:pt>
                <c:pt idx="27">
                  <c:v>-2282.8427560110736</c:v>
                </c:pt>
                <c:pt idx="28">
                  <c:v>-1958.2974806546431</c:v>
                </c:pt>
                <c:pt idx="29">
                  <c:v>-1621.70636616099</c:v>
                </c:pt>
                <c:pt idx="30">
                  <c:v>-1267.5711342074931</c:v>
                </c:pt>
                <c:pt idx="31">
                  <c:v>-898.47174064208969</c:v>
                </c:pt>
                <c:pt idx="32">
                  <c:v>-517.19618419288463</c:v>
                </c:pt>
                <c:pt idx="33">
                  <c:v>-146.80716214246928</c:v>
                </c:pt>
                <c:pt idx="34">
                  <c:v>224.66672564509832</c:v>
                </c:pt>
                <c:pt idx="35">
                  <c:v>592.5950329922639</c:v>
                </c:pt>
                <c:pt idx="36">
                  <c:v>964.79561398949932</c:v>
                </c:pt>
                <c:pt idx="37">
                  <c:v>1327.3567162819122</c:v>
                </c:pt>
                <c:pt idx="38">
                  <c:v>1681.1212335670664</c:v>
                </c:pt>
                <c:pt idx="39">
                  <c:v>2014.2679436022916</c:v>
                </c:pt>
                <c:pt idx="40">
                  <c:v>2325.1287153652092</c:v>
                </c:pt>
                <c:pt idx="41">
                  <c:v>2615.6654784466964</c:v>
                </c:pt>
                <c:pt idx="42">
                  <c:v>2872.464062564577</c:v>
                </c:pt>
                <c:pt idx="43">
                  <c:v>3102.8044755937049</c:v>
                </c:pt>
                <c:pt idx="44">
                  <c:v>3310.4112670146101</c:v>
                </c:pt>
                <c:pt idx="45">
                  <c:v>3486.1406388011987</c:v>
                </c:pt>
                <c:pt idx="46">
                  <c:v>3627.9592820365115</c:v>
                </c:pt>
                <c:pt idx="47">
                  <c:v>3734.8319782401632</c:v>
                </c:pt>
                <c:pt idx="48">
                  <c:v>3803.3659646598467</c:v>
                </c:pt>
                <c:pt idx="49">
                  <c:v>3834.0483198152374</c:v>
                </c:pt>
                <c:pt idx="50">
                  <c:v>3828.4886424784609</c:v>
                </c:pt>
                <c:pt idx="51">
                  <c:v>3787.1375718239979</c:v>
                </c:pt>
                <c:pt idx="52">
                  <c:v>3708.7573157201127</c:v>
                </c:pt>
                <c:pt idx="53">
                  <c:v>3594.0548766592574</c:v>
                </c:pt>
                <c:pt idx="54">
                  <c:v>3441.1282580102702</c:v>
                </c:pt>
                <c:pt idx="55">
                  <c:v>3255.6042011635382</c:v>
                </c:pt>
                <c:pt idx="56">
                  <c:v>3036.7123892439345</c:v>
                </c:pt>
                <c:pt idx="57">
                  <c:v>2791.1651337137318</c:v>
                </c:pt>
                <c:pt idx="58">
                  <c:v>2528.9319308112731</c:v>
                </c:pt>
                <c:pt idx="59">
                  <c:v>2237.4402326756685</c:v>
                </c:pt>
                <c:pt idx="60">
                  <c:v>1913.2626146889099</c:v>
                </c:pt>
                <c:pt idx="61">
                  <c:v>1581.2465507499737</c:v>
                </c:pt>
                <c:pt idx="62">
                  <c:v>1222.096758787183</c:v>
                </c:pt>
                <c:pt idx="63">
                  <c:v>850.42286964920493</c:v>
                </c:pt>
                <c:pt idx="64">
                  <c:v>471.1488406609372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5F-4A02-B9B2-B40400594074}"/>
            </c:ext>
          </c:extLst>
        </c:ser>
        <c:ser>
          <c:idx val="2"/>
          <c:order val="2"/>
          <c:tx>
            <c:strRef>
              <c:f>TDK_KF_ST_22_01!$J$19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TDK_KF_ST_22_01!$AA$85:$AA$149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354.32999999999993</c:v>
                </c:pt>
                <c:pt idx="2">
                  <c:v>348.82199999999995</c:v>
                </c:pt>
                <c:pt idx="3">
                  <c:v>343.21499999999992</c:v>
                </c:pt>
                <c:pt idx="4">
                  <c:v>337.67099999999994</c:v>
                </c:pt>
                <c:pt idx="5">
                  <c:v>331.87499999999994</c:v>
                </c:pt>
                <c:pt idx="6">
                  <c:v>326.25899999999996</c:v>
                </c:pt>
                <c:pt idx="7">
                  <c:v>320.55299999999994</c:v>
                </c:pt>
                <c:pt idx="8">
                  <c:v>314.78399999999993</c:v>
                </c:pt>
                <c:pt idx="9">
                  <c:v>309.19499999999994</c:v>
                </c:pt>
                <c:pt idx="10">
                  <c:v>303.69599999999991</c:v>
                </c:pt>
                <c:pt idx="11">
                  <c:v>298.2059999999999</c:v>
                </c:pt>
                <c:pt idx="12">
                  <c:v>292.48199999999991</c:v>
                </c:pt>
                <c:pt idx="13">
                  <c:v>286.8119999999999</c:v>
                </c:pt>
                <c:pt idx="14">
                  <c:v>281.06099999999992</c:v>
                </c:pt>
                <c:pt idx="15">
                  <c:v>275.38199999999995</c:v>
                </c:pt>
                <c:pt idx="16">
                  <c:v>269.68499999999995</c:v>
                </c:pt>
                <c:pt idx="17">
                  <c:v>264.11399999999992</c:v>
                </c:pt>
                <c:pt idx="18">
                  <c:v>258.56099999999992</c:v>
                </c:pt>
                <c:pt idx="19">
                  <c:v>253.07099999999991</c:v>
                </c:pt>
                <c:pt idx="20">
                  <c:v>247.40099999999993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230.29199999999994</c:v>
                </c:pt>
                <c:pt idx="24">
                  <c:v>224.69399999999993</c:v>
                </c:pt>
                <c:pt idx="25">
                  <c:v>219.06899999999993</c:v>
                </c:pt>
                <c:pt idx="26">
                  <c:v>213.62399999999994</c:v>
                </c:pt>
                <c:pt idx="27">
                  <c:v>208.08899999999994</c:v>
                </c:pt>
                <c:pt idx="28">
                  <c:v>202.36499999999995</c:v>
                </c:pt>
                <c:pt idx="29">
                  <c:v>196.75799999999995</c:v>
                </c:pt>
                <c:pt idx="30">
                  <c:v>191.11499999999995</c:v>
                </c:pt>
                <c:pt idx="31">
                  <c:v>185.42699999999996</c:v>
                </c:pt>
                <c:pt idx="32">
                  <c:v>179.68499999999997</c:v>
                </c:pt>
                <c:pt idx="33">
                  <c:v>174.17699999999996</c:v>
                </c:pt>
                <c:pt idx="34">
                  <c:v>168.66899999999995</c:v>
                </c:pt>
                <c:pt idx="35">
                  <c:v>163.17899999999995</c:v>
                </c:pt>
                <c:pt idx="36">
                  <c:v>157.53599999999994</c:v>
                </c:pt>
                <c:pt idx="37">
                  <c:v>151.89299999999994</c:v>
                </c:pt>
                <c:pt idx="38">
                  <c:v>146.17799999999994</c:v>
                </c:pt>
                <c:pt idx="39">
                  <c:v>140.52599999999995</c:v>
                </c:pt>
                <c:pt idx="40">
                  <c:v>134.91899999999995</c:v>
                </c:pt>
                <c:pt idx="41">
                  <c:v>129.26699999999997</c:v>
                </c:pt>
                <c:pt idx="42">
                  <c:v>123.79499999999997</c:v>
                </c:pt>
                <c:pt idx="43">
                  <c:v>118.32299999999998</c:v>
                </c:pt>
                <c:pt idx="44">
                  <c:v>112.67999999999998</c:v>
                </c:pt>
                <c:pt idx="45">
                  <c:v>107.01899999999998</c:v>
                </c:pt>
                <c:pt idx="46">
                  <c:v>101.33999999999997</c:v>
                </c:pt>
                <c:pt idx="47">
                  <c:v>95.597999999999971</c:v>
                </c:pt>
                <c:pt idx="48">
                  <c:v>89.918999999999969</c:v>
                </c:pt>
                <c:pt idx="49">
                  <c:v>84.33899999999997</c:v>
                </c:pt>
                <c:pt idx="50">
                  <c:v>78.848999999999975</c:v>
                </c:pt>
                <c:pt idx="51">
                  <c:v>73.322999999999979</c:v>
                </c:pt>
                <c:pt idx="52">
                  <c:v>67.706999999999979</c:v>
                </c:pt>
                <c:pt idx="53">
                  <c:v>62.072999999999979</c:v>
                </c:pt>
                <c:pt idx="54">
                  <c:v>56.330999999999982</c:v>
                </c:pt>
                <c:pt idx="55">
                  <c:v>50.65199999999998</c:v>
                </c:pt>
                <c:pt idx="56">
                  <c:v>44.945999999999984</c:v>
                </c:pt>
                <c:pt idx="57">
                  <c:v>39.320999999999984</c:v>
                </c:pt>
                <c:pt idx="58">
                  <c:v>33.902999999999984</c:v>
                </c:pt>
                <c:pt idx="59">
                  <c:v>28.367999999999984</c:v>
                </c:pt>
                <c:pt idx="60">
                  <c:v>22.634999999999984</c:v>
                </c:pt>
                <c:pt idx="61">
                  <c:v>17.090999999999983</c:v>
                </c:pt>
                <c:pt idx="62">
                  <c:v>11.357999999999983</c:v>
                </c:pt>
                <c:pt idx="63">
                  <c:v>5.6249999999999831</c:v>
                </c:pt>
                <c:pt idx="64">
                  <c:v>-9.0000000000016733E-2</c:v>
                </c:pt>
              </c:numCache>
            </c:numRef>
          </c:xVal>
          <c:yVal>
            <c:numRef>
              <c:f>TDK_KF_ST_22_01!$J$85:$J$149</c:f>
              <c:numCache>
                <c:formatCode>General</c:formatCode>
                <c:ptCount val="65"/>
                <c:pt idx="0">
                  <c:v>-3805</c:v>
                </c:pt>
                <c:pt idx="1">
                  <c:v>-3833</c:v>
                </c:pt>
                <c:pt idx="2">
                  <c:v>-3825</c:v>
                </c:pt>
                <c:pt idx="3">
                  <c:v>-3781</c:v>
                </c:pt>
                <c:pt idx="4">
                  <c:v>-3694</c:v>
                </c:pt>
                <c:pt idx="5">
                  <c:v>-3573</c:v>
                </c:pt>
                <c:pt idx="6">
                  <c:v>-3417</c:v>
                </c:pt>
                <c:pt idx="7">
                  <c:v>-3234</c:v>
                </c:pt>
                <c:pt idx="8">
                  <c:v>-3003</c:v>
                </c:pt>
                <c:pt idx="9">
                  <c:v>-2763</c:v>
                </c:pt>
                <c:pt idx="10">
                  <c:v>-2498</c:v>
                </c:pt>
                <c:pt idx="11">
                  <c:v>-2204</c:v>
                </c:pt>
                <c:pt idx="12">
                  <c:v>-1888</c:v>
                </c:pt>
                <c:pt idx="13">
                  <c:v>-1547</c:v>
                </c:pt>
                <c:pt idx="14">
                  <c:v>-1186</c:v>
                </c:pt>
                <c:pt idx="15">
                  <c:v>-829</c:v>
                </c:pt>
                <c:pt idx="16">
                  <c:v>-452</c:v>
                </c:pt>
                <c:pt idx="17">
                  <c:v>-89</c:v>
                </c:pt>
                <c:pt idx="18">
                  <c:v>287</c:v>
                </c:pt>
                <c:pt idx="19">
                  <c:v>656</c:v>
                </c:pt>
                <c:pt idx="20">
                  <c:v>1020</c:v>
                </c:pt>
                <c:pt idx="21">
                  <c:v>1379</c:v>
                </c:pt>
                <c:pt idx="22">
                  <c:v>1731</c:v>
                </c:pt>
                <c:pt idx="23">
                  <c:v>2063</c:v>
                </c:pt>
                <c:pt idx="24">
                  <c:v>2376</c:v>
                </c:pt>
                <c:pt idx="25">
                  <c:v>2664</c:v>
                </c:pt>
                <c:pt idx="26">
                  <c:v>2916</c:v>
                </c:pt>
                <c:pt idx="27">
                  <c:v>3144</c:v>
                </c:pt>
                <c:pt idx="28">
                  <c:v>3350</c:v>
                </c:pt>
                <c:pt idx="29">
                  <c:v>3524</c:v>
                </c:pt>
                <c:pt idx="30">
                  <c:v>3663</c:v>
                </c:pt>
                <c:pt idx="31">
                  <c:v>3758</c:v>
                </c:pt>
                <c:pt idx="32">
                  <c:v>3827</c:v>
                </c:pt>
                <c:pt idx="33">
                  <c:v>3854</c:v>
                </c:pt>
                <c:pt idx="34">
                  <c:v>3844</c:v>
                </c:pt>
                <c:pt idx="35">
                  <c:v>3798</c:v>
                </c:pt>
                <c:pt idx="36">
                  <c:v>3717</c:v>
                </c:pt>
                <c:pt idx="37">
                  <c:v>3599</c:v>
                </c:pt>
                <c:pt idx="38">
                  <c:v>3443</c:v>
                </c:pt>
                <c:pt idx="39">
                  <c:v>3256</c:v>
                </c:pt>
                <c:pt idx="40">
                  <c:v>3032</c:v>
                </c:pt>
                <c:pt idx="41">
                  <c:v>2789</c:v>
                </c:pt>
                <c:pt idx="42">
                  <c:v>2524</c:v>
                </c:pt>
                <c:pt idx="43">
                  <c:v>2230</c:v>
                </c:pt>
                <c:pt idx="44">
                  <c:v>1915</c:v>
                </c:pt>
                <c:pt idx="45">
                  <c:v>1578</c:v>
                </c:pt>
                <c:pt idx="46">
                  <c:v>1220</c:v>
                </c:pt>
                <c:pt idx="47">
                  <c:v>856</c:v>
                </c:pt>
                <c:pt idx="48">
                  <c:v>473</c:v>
                </c:pt>
                <c:pt idx="49">
                  <c:v>99</c:v>
                </c:pt>
                <c:pt idx="50">
                  <c:v>-263</c:v>
                </c:pt>
                <c:pt idx="51">
                  <c:v>-633</c:v>
                </c:pt>
                <c:pt idx="52">
                  <c:v>-999</c:v>
                </c:pt>
                <c:pt idx="53">
                  <c:v>-1359</c:v>
                </c:pt>
                <c:pt idx="54">
                  <c:v>-1713</c:v>
                </c:pt>
                <c:pt idx="55">
                  <c:v>-2044</c:v>
                </c:pt>
                <c:pt idx="56">
                  <c:v>-2356</c:v>
                </c:pt>
                <c:pt idx="57">
                  <c:v>-2645</c:v>
                </c:pt>
                <c:pt idx="58">
                  <c:v>-2896</c:v>
                </c:pt>
                <c:pt idx="59">
                  <c:v>-3128</c:v>
                </c:pt>
                <c:pt idx="60">
                  <c:v>-3334</c:v>
                </c:pt>
                <c:pt idx="61">
                  <c:v>-3501</c:v>
                </c:pt>
                <c:pt idx="62">
                  <c:v>-3640</c:v>
                </c:pt>
                <c:pt idx="63">
                  <c:v>-3746</c:v>
                </c:pt>
                <c:pt idx="64">
                  <c:v>-3809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5F-4A02-B9B2-B40400594074}"/>
            </c:ext>
          </c:extLst>
        </c:ser>
        <c:ser>
          <c:idx val="3"/>
          <c:order val="3"/>
          <c:tx>
            <c:strRef>
              <c:f>TDK_KF_ST_22_01!$N$19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354.32999999999993</c:v>
                </c:pt>
                <c:pt idx="2">
                  <c:v>348.82199999999995</c:v>
                </c:pt>
                <c:pt idx="3">
                  <c:v>343.21499999999992</c:v>
                </c:pt>
                <c:pt idx="4">
                  <c:v>337.67099999999994</c:v>
                </c:pt>
                <c:pt idx="5">
                  <c:v>331.87499999999994</c:v>
                </c:pt>
                <c:pt idx="6">
                  <c:v>326.25899999999996</c:v>
                </c:pt>
                <c:pt idx="7">
                  <c:v>320.55299999999994</c:v>
                </c:pt>
                <c:pt idx="8">
                  <c:v>314.78399999999993</c:v>
                </c:pt>
                <c:pt idx="9">
                  <c:v>309.19499999999994</c:v>
                </c:pt>
                <c:pt idx="10">
                  <c:v>303.69599999999991</c:v>
                </c:pt>
                <c:pt idx="11">
                  <c:v>298.2059999999999</c:v>
                </c:pt>
                <c:pt idx="12">
                  <c:v>292.48199999999991</c:v>
                </c:pt>
                <c:pt idx="13">
                  <c:v>286.8119999999999</c:v>
                </c:pt>
                <c:pt idx="14">
                  <c:v>281.06099999999992</c:v>
                </c:pt>
                <c:pt idx="15">
                  <c:v>275.38199999999995</c:v>
                </c:pt>
                <c:pt idx="16">
                  <c:v>269.68499999999995</c:v>
                </c:pt>
                <c:pt idx="17">
                  <c:v>264.11399999999992</c:v>
                </c:pt>
                <c:pt idx="18">
                  <c:v>258.56099999999992</c:v>
                </c:pt>
                <c:pt idx="19">
                  <c:v>253.07099999999991</c:v>
                </c:pt>
                <c:pt idx="20">
                  <c:v>247.40099999999993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230.29199999999994</c:v>
                </c:pt>
                <c:pt idx="24">
                  <c:v>224.69399999999993</c:v>
                </c:pt>
                <c:pt idx="25">
                  <c:v>219.06899999999993</c:v>
                </c:pt>
                <c:pt idx="26">
                  <c:v>213.62399999999994</c:v>
                </c:pt>
                <c:pt idx="27">
                  <c:v>208.08899999999994</c:v>
                </c:pt>
                <c:pt idx="28">
                  <c:v>202.36499999999995</c:v>
                </c:pt>
                <c:pt idx="29">
                  <c:v>196.75799999999995</c:v>
                </c:pt>
                <c:pt idx="30">
                  <c:v>191.11499999999995</c:v>
                </c:pt>
                <c:pt idx="31">
                  <c:v>185.42699999999996</c:v>
                </c:pt>
                <c:pt idx="32">
                  <c:v>179.68499999999997</c:v>
                </c:pt>
                <c:pt idx="33">
                  <c:v>174.17699999999996</c:v>
                </c:pt>
                <c:pt idx="34">
                  <c:v>168.66899999999995</c:v>
                </c:pt>
                <c:pt idx="35">
                  <c:v>163.17899999999995</c:v>
                </c:pt>
                <c:pt idx="36">
                  <c:v>157.53599999999994</c:v>
                </c:pt>
                <c:pt idx="37">
                  <c:v>151.89299999999994</c:v>
                </c:pt>
                <c:pt idx="38">
                  <c:v>146.17799999999994</c:v>
                </c:pt>
                <c:pt idx="39">
                  <c:v>140.52599999999995</c:v>
                </c:pt>
                <c:pt idx="40">
                  <c:v>134.91899999999995</c:v>
                </c:pt>
                <c:pt idx="41">
                  <c:v>129.26699999999997</c:v>
                </c:pt>
                <c:pt idx="42">
                  <c:v>123.79499999999997</c:v>
                </c:pt>
                <c:pt idx="43">
                  <c:v>118.32299999999998</c:v>
                </c:pt>
                <c:pt idx="44">
                  <c:v>112.67999999999998</c:v>
                </c:pt>
                <c:pt idx="45">
                  <c:v>107.01899999999998</c:v>
                </c:pt>
                <c:pt idx="46">
                  <c:v>101.33999999999997</c:v>
                </c:pt>
                <c:pt idx="47">
                  <c:v>95.597999999999971</c:v>
                </c:pt>
                <c:pt idx="48">
                  <c:v>89.918999999999969</c:v>
                </c:pt>
                <c:pt idx="49">
                  <c:v>84.33899999999997</c:v>
                </c:pt>
                <c:pt idx="50">
                  <c:v>78.848999999999975</c:v>
                </c:pt>
                <c:pt idx="51">
                  <c:v>73.322999999999979</c:v>
                </c:pt>
                <c:pt idx="52">
                  <c:v>67.706999999999979</c:v>
                </c:pt>
                <c:pt idx="53">
                  <c:v>62.072999999999979</c:v>
                </c:pt>
                <c:pt idx="54">
                  <c:v>56.330999999999982</c:v>
                </c:pt>
                <c:pt idx="55">
                  <c:v>50.65199999999998</c:v>
                </c:pt>
                <c:pt idx="56">
                  <c:v>44.945999999999984</c:v>
                </c:pt>
                <c:pt idx="57">
                  <c:v>39.320999999999984</c:v>
                </c:pt>
                <c:pt idx="58">
                  <c:v>33.902999999999984</c:v>
                </c:pt>
                <c:pt idx="59">
                  <c:v>28.367999999999984</c:v>
                </c:pt>
                <c:pt idx="60">
                  <c:v>22.634999999999984</c:v>
                </c:pt>
                <c:pt idx="61">
                  <c:v>17.090999999999983</c:v>
                </c:pt>
                <c:pt idx="62">
                  <c:v>11.357999999999983</c:v>
                </c:pt>
                <c:pt idx="63">
                  <c:v>5.6249999999999831</c:v>
                </c:pt>
                <c:pt idx="64">
                  <c:v>-9.0000000000016733E-2</c:v>
                </c:pt>
              </c:numCache>
            </c:numRef>
          </c:xVal>
          <c:yVal>
            <c:numRef>
              <c:f>TDK_KF_ST_22_01!$N$85:$N$149</c:f>
              <c:numCache>
                <c:formatCode>General</c:formatCode>
                <c:ptCount val="65"/>
                <c:pt idx="0">
                  <c:v>-3801.2710451932744</c:v>
                </c:pt>
                <c:pt idx="1">
                  <c:v>-3830.5298203940615</c:v>
                </c:pt>
                <c:pt idx="2">
                  <c:v>-3822.7912236038196</c:v>
                </c:pt>
                <c:pt idx="3">
                  <c:v>-3778.5328502964412</c:v>
                </c:pt>
                <c:pt idx="4">
                  <c:v>-3699.0967675887732</c:v>
                </c:pt>
                <c:pt idx="5">
                  <c:v>-3578.9348331052615</c:v>
                </c:pt>
                <c:pt idx="6">
                  <c:v>-3427.4591639358046</c:v>
                </c:pt>
                <c:pt idx="7">
                  <c:v>-3239.7432133681741</c:v>
                </c:pt>
                <c:pt idx="8">
                  <c:v>-3017.1991913316997</c:v>
                </c:pt>
                <c:pt idx="9">
                  <c:v>-2772.3095625943233</c:v>
                </c:pt>
                <c:pt idx="10">
                  <c:v>-2505.5149676172114</c:v>
                </c:pt>
                <c:pt idx="11">
                  <c:v>-2216.044781010874</c:v>
                </c:pt>
                <c:pt idx="12">
                  <c:v>-1892.5208150893523</c:v>
                </c:pt>
                <c:pt idx="13">
                  <c:v>-1553.325575978097</c:v>
                </c:pt>
                <c:pt idx="14">
                  <c:v>-1193.6703918901362</c:v>
                </c:pt>
                <c:pt idx="15">
                  <c:v>-826.61244034758192</c:v>
                </c:pt>
                <c:pt idx="16">
                  <c:v>-450.14761528131106</c:v>
                </c:pt>
                <c:pt idx="17">
                  <c:v>-77.59448054155834</c:v>
                </c:pt>
                <c:pt idx="18">
                  <c:v>294.57009376205463</c:v>
                </c:pt>
                <c:pt idx="19">
                  <c:v>659.88382724243513</c:v>
                </c:pt>
                <c:pt idx="20">
                  <c:v>1030.8577504030409</c:v>
                </c:pt>
                <c:pt idx="21">
                  <c:v>1390.6909184561603</c:v>
                </c:pt>
                <c:pt idx="22">
                  <c:v>1740.3037348289608</c:v>
                </c:pt>
                <c:pt idx="23">
                  <c:v>2075.280585585122</c:v>
                </c:pt>
                <c:pt idx="24">
                  <c:v>2381.3686810073391</c:v>
                </c:pt>
                <c:pt idx="25">
                  <c:v>2666.1057662704056</c:v>
                </c:pt>
                <c:pt idx="26">
                  <c:v>2917.3511730698606</c:v>
                </c:pt>
                <c:pt idx="27">
                  <c:v>3145.80185988735</c:v>
                </c:pt>
                <c:pt idx="28">
                  <c:v>3351.2243777149429</c:v>
                </c:pt>
                <c:pt idx="29">
                  <c:v>3520.1039838233291</c:v>
                </c:pt>
                <c:pt idx="30">
                  <c:v>3656.0993935843412</c:v>
                </c:pt>
                <c:pt idx="31">
                  <c:v>3757.358451254699</c:v>
                </c:pt>
                <c:pt idx="32">
                  <c:v>3822.0904760401195</c:v>
                </c:pt>
                <c:pt idx="33">
                  <c:v>3848.1865116112558</c:v>
                </c:pt>
                <c:pt idx="34">
                  <c:v>3838.7851005857774</c:v>
                </c:pt>
                <c:pt idx="35">
                  <c:v>3794.1769154171902</c:v>
                </c:pt>
                <c:pt idx="36">
                  <c:v>3712.094945081054</c:v>
                </c:pt>
                <c:pt idx="37">
                  <c:v>3594.0761271295</c:v>
                </c:pt>
                <c:pt idx="38">
                  <c:v>3439.0972126894994</c:v>
                </c:pt>
                <c:pt idx="39">
                  <c:v>3252.2407384190383</c:v>
                </c:pt>
                <c:pt idx="40">
                  <c:v>3035.6676494920848</c:v>
                </c:pt>
                <c:pt idx="41">
                  <c:v>2788.0127243777529</c:v>
                </c:pt>
                <c:pt idx="42">
                  <c:v>2522.4412493494656</c:v>
                </c:pt>
                <c:pt idx="43">
                  <c:v>2233.9316237320918</c:v>
                </c:pt>
                <c:pt idx="44">
                  <c:v>1915.1690670102334</c:v>
                </c:pt>
                <c:pt idx="45">
                  <c:v>1576.8042418903212</c:v>
                </c:pt>
                <c:pt idx="46">
                  <c:v>1221.9799174226118</c:v>
                </c:pt>
                <c:pt idx="47">
                  <c:v>851.10912638033199</c:v>
                </c:pt>
                <c:pt idx="48">
                  <c:v>475.96828348826426</c:v>
                </c:pt>
                <c:pt idx="49">
                  <c:v>102.87245973714914</c:v>
                </c:pt>
                <c:pt idx="50">
                  <c:v>-265.09715806397247</c:v>
                </c:pt>
                <c:pt idx="51">
                  <c:v>-632.93348308841621</c:v>
                </c:pt>
                <c:pt idx="52">
                  <c:v>-1000.6251604746726</c:v>
                </c:pt>
                <c:pt idx="53">
                  <c:v>-1359.7451707751623</c:v>
                </c:pt>
                <c:pt idx="54">
                  <c:v>-1712.1084069806175</c:v>
                </c:pt>
                <c:pt idx="55">
                  <c:v>-2043.6137688214696</c:v>
                </c:pt>
                <c:pt idx="56">
                  <c:v>-2356.3776641865684</c:v>
                </c:pt>
                <c:pt idx="57">
                  <c:v>-2641.7489302147605</c:v>
                </c:pt>
                <c:pt idx="58">
                  <c:v>-2892.4874683438579</c:v>
                </c:pt>
                <c:pt idx="59">
                  <c:v>-3121.8261097615505</c:v>
                </c:pt>
                <c:pt idx="60">
                  <c:v>-3328.5318795546846</c:v>
                </c:pt>
                <c:pt idx="61">
                  <c:v>-3496.6544616591045</c:v>
                </c:pt>
                <c:pt idx="62">
                  <c:v>-3635.9630759379384</c:v>
                </c:pt>
                <c:pt idx="63">
                  <c:v>-3738.7703106194695</c:v>
                </c:pt>
                <c:pt idx="64">
                  <c:v>-3803.9010894328721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5F-4A02-B9B2-B40400594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5.786999999999999</c:v>
                </c:pt>
                <c:pt idx="2">
                  <c:v>11.492999999999999</c:v>
                </c:pt>
                <c:pt idx="3">
                  <c:v>17.244</c:v>
                </c:pt>
                <c:pt idx="4">
                  <c:v>22.689</c:v>
                </c:pt>
                <c:pt idx="5">
                  <c:v>28.268999999999998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45.080999999999996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90.10799999999999</c:v>
                </c:pt>
                <c:pt idx="17">
                  <c:v>95.768999999999991</c:v>
                </c:pt>
                <c:pt idx="18">
                  <c:v>101.44799999999999</c:v>
                </c:pt>
                <c:pt idx="19">
                  <c:v>107.154</c:v>
                </c:pt>
                <c:pt idx="20">
                  <c:v>112.70699999999999</c:v>
                </c:pt>
                <c:pt idx="21">
                  <c:v>118.20599999999999</c:v>
                </c:pt>
                <c:pt idx="22">
                  <c:v>123.75899999999999</c:v>
                </c:pt>
                <c:pt idx="23">
                  <c:v>129.303</c:v>
                </c:pt>
                <c:pt idx="24">
                  <c:v>135.018</c:v>
                </c:pt>
                <c:pt idx="25">
                  <c:v>140.72399999999999</c:v>
                </c:pt>
                <c:pt idx="26">
                  <c:v>146.37599999999998</c:v>
                </c:pt>
                <c:pt idx="27">
                  <c:v>151.93799999999999</c:v>
                </c:pt>
                <c:pt idx="28">
                  <c:v>157.64399999999998</c:v>
                </c:pt>
                <c:pt idx="29">
                  <c:v>163.09799999999998</c:v>
                </c:pt>
                <c:pt idx="30">
                  <c:v>168.58799999999999</c:v>
                </c:pt>
                <c:pt idx="31">
                  <c:v>174.249</c:v>
                </c:pt>
                <c:pt idx="32">
                  <c:v>179.83799999999999</c:v>
                </c:pt>
                <c:pt idx="33">
                  <c:v>185.607</c:v>
                </c:pt>
                <c:pt idx="34">
                  <c:v>191.31299999999999</c:v>
                </c:pt>
                <c:pt idx="35">
                  <c:v>196.96499999999997</c:v>
                </c:pt>
                <c:pt idx="36">
                  <c:v>202.48199999999997</c:v>
                </c:pt>
                <c:pt idx="37">
                  <c:v>207.95399999999998</c:v>
                </c:pt>
                <c:pt idx="38">
                  <c:v>213.53399999999999</c:v>
                </c:pt>
                <c:pt idx="39">
                  <c:v>219.12299999999999</c:v>
                </c:pt>
                <c:pt idx="40">
                  <c:v>224.80199999999999</c:v>
                </c:pt>
                <c:pt idx="41">
                  <c:v>230.47199999999998</c:v>
                </c:pt>
                <c:pt idx="42">
                  <c:v>236.17799999999997</c:v>
                </c:pt>
                <c:pt idx="43">
                  <c:v>241.89299999999997</c:v>
                </c:pt>
                <c:pt idx="44">
                  <c:v>247.46399999999997</c:v>
                </c:pt>
                <c:pt idx="45">
                  <c:v>252.98999999999998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269.83799999999997</c:v>
                </c:pt>
                <c:pt idx="49">
                  <c:v>275.54399999999998</c:v>
                </c:pt>
                <c:pt idx="50">
                  <c:v>281.27699999999999</c:v>
                </c:pt>
                <c:pt idx="51">
                  <c:v>287.02799999999996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314.90099999999995</c:v>
                </c:pt>
                <c:pt idx="57">
                  <c:v>320.69699999999995</c:v>
                </c:pt>
                <c:pt idx="58">
                  <c:v>326.39399999999995</c:v>
                </c:pt>
                <c:pt idx="59">
                  <c:v>332.01899999999995</c:v>
                </c:pt>
                <c:pt idx="60">
                  <c:v>337.72499999999997</c:v>
                </c:pt>
                <c:pt idx="61">
                  <c:v>343.20599999999996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360.01799999999992</c:v>
                </c:pt>
              </c:numCache>
            </c:numRef>
          </c:xVal>
          <c:yVal>
            <c:numRef>
              <c:f>TDK_KF_ST_22_01!$AC$20:$AC$84</c:f>
              <c:numCache>
                <c:formatCode>General</c:formatCode>
                <c:ptCount val="65"/>
                <c:pt idx="0">
                  <c:v>-5.0017984109797908E-2</c:v>
                </c:pt>
                <c:pt idx="1">
                  <c:v>-0.15536744266838554</c:v>
                </c:pt>
                <c:pt idx="2">
                  <c:v>-0.10639276957198618</c:v>
                </c:pt>
                <c:pt idx="3">
                  <c:v>-0.14391234700460132</c:v>
                </c:pt>
                <c:pt idx="4">
                  <c:v>-0.1691786969026694</c:v>
                </c:pt>
                <c:pt idx="5">
                  <c:v>-0.14461316431947324</c:v>
                </c:pt>
                <c:pt idx="6">
                  <c:v>-0.10236586991911878</c:v>
                </c:pt>
                <c:pt idx="7">
                  <c:v>-7.864294211245948E-2</c:v>
                </c:pt>
                <c:pt idx="8">
                  <c:v>-8.3998600881763252E-2</c:v>
                </c:pt>
                <c:pt idx="9">
                  <c:v>-7.0040601643967193E-2</c:v>
                </c:pt>
                <c:pt idx="10">
                  <c:v>-3.9481287642445295E-2</c:v>
                </c:pt>
                <c:pt idx="11">
                  <c:v>1.090401479963532E-2</c:v>
                </c:pt>
                <c:pt idx="12">
                  <c:v>1.2062061011079095E-2</c:v>
                </c:pt>
                <c:pt idx="13">
                  <c:v>-3.8496344117021408E-2</c:v>
                </c:pt>
                <c:pt idx="14">
                  <c:v>-0.12052222946745417</c:v>
                </c:pt>
                <c:pt idx="15">
                  <c:v>-4.8606347102975178E-2</c:v>
                </c:pt>
                <c:pt idx="16">
                  <c:v>-6.979599973151096E-2</c:v>
                </c:pt>
                <c:pt idx="17">
                  <c:v>-0.17128342664231866</c:v>
                </c:pt>
                <c:pt idx="18">
                  <c:v>-0.11725765955925738</c:v>
                </c:pt>
                <c:pt idx="19">
                  <c:v>-0.10093410592321561</c:v>
                </c:pt>
                <c:pt idx="20">
                  <c:v>-6.0753734983904906E-2</c:v>
                </c:pt>
                <c:pt idx="21">
                  <c:v>-7.2856901083042658E-2</c:v>
                </c:pt>
                <c:pt idx="22">
                  <c:v>-8.5586642032438931E-2</c:v>
                </c:pt>
                <c:pt idx="23">
                  <c:v>6.9272322907636408E-3</c:v>
                </c:pt>
                <c:pt idx="24">
                  <c:v>-3.4952200552112345E-2</c:v>
                </c:pt>
                <c:pt idx="25">
                  <c:v>7.062751382005672E-2</c:v>
                </c:pt>
                <c:pt idx="26">
                  <c:v>-1.0323712971910481E-2</c:v>
                </c:pt>
                <c:pt idx="27">
                  <c:v>3.428171726909568E-3</c:v>
                </c:pt>
                <c:pt idx="28">
                  <c:v>7.8924855949054518E-2</c:v>
                </c:pt>
                <c:pt idx="29">
                  <c:v>0.13519772523451934</c:v>
                </c:pt>
                <c:pt idx="30">
                  <c:v>3.7955845508435004E-2</c:v>
                </c:pt>
                <c:pt idx="31">
                  <c:v>4.7240146759037316E-2</c:v>
                </c:pt>
                <c:pt idx="32">
                  <c:v>-1.3642917867883853E-2</c:v>
                </c:pt>
                <c:pt idx="33">
                  <c:v>2.6392771748049881E-2</c:v>
                </c:pt>
                <c:pt idx="34">
                  <c:v>-1.0366932870169876E-2</c:v>
                </c:pt>
                <c:pt idx="35">
                  <c:v>1.2082887679923715E-2</c:v>
                </c:pt>
                <c:pt idx="36">
                  <c:v>-7.1890387926032417E-3</c:v>
                </c:pt>
                <c:pt idx="37">
                  <c:v>5.3093410940334707E-3</c:v>
                </c:pt>
                <c:pt idx="38">
                  <c:v>2.6243529434509583E-2</c:v>
                </c:pt>
                <c:pt idx="39">
                  <c:v>0.17818109564115048</c:v>
                </c:pt>
                <c:pt idx="40">
                  <c:v>4.0241000565544027E-2</c:v>
                </c:pt>
                <c:pt idx="41">
                  <c:v>8.5945157452670173E-2</c:v>
                </c:pt>
                <c:pt idx="42">
                  <c:v>0.11825149673782676</c:v>
                </c:pt>
                <c:pt idx="43">
                  <c:v>0.17334388639704912</c:v>
                </c:pt>
                <c:pt idx="44">
                  <c:v>0.16384768801296445</c:v>
                </c:pt>
                <c:pt idx="45">
                  <c:v>0.15736845194035709</c:v>
                </c:pt>
                <c:pt idx="46">
                  <c:v>0.1040543297154386</c:v>
                </c:pt>
                <c:pt idx="47">
                  <c:v>9.7543300179836478E-2</c:v>
                </c:pt>
                <c:pt idx="48">
                  <c:v>7.6227715271784291E-2</c:v>
                </c:pt>
                <c:pt idx="49">
                  <c:v>9.2954731575787264E-2</c:v>
                </c:pt>
                <c:pt idx="50">
                  <c:v>-5.0833185292674443E-2</c:v>
                </c:pt>
                <c:pt idx="51">
                  <c:v>2.5736857394406343E-2</c:v>
                </c:pt>
                <c:pt idx="52">
                  <c:v>-1.0569427067650849E-2</c:v>
                </c:pt>
                <c:pt idx="53">
                  <c:v>-4.0949659817897555E-2</c:v>
                </c:pt>
                <c:pt idx="54">
                  <c:v>-0.10135726306208426</c:v>
                </c:pt>
                <c:pt idx="55">
                  <c:v>-4.1764053933945888E-2</c:v>
                </c:pt>
                <c:pt idx="56">
                  <c:v>-3.663862332757617E-2</c:v>
                </c:pt>
                <c:pt idx="57">
                  <c:v>-5.7511197620385701E-2</c:v>
                </c:pt>
                <c:pt idx="58">
                  <c:v>-3.1544572649806923E-2</c:v>
                </c:pt>
                <c:pt idx="59">
                  <c:v>-8.392028551901376E-2</c:v>
                </c:pt>
                <c:pt idx="60">
                  <c:v>-8.2453800270343436E-2</c:v>
                </c:pt>
                <c:pt idx="61">
                  <c:v>-5.5510422426380046E-2</c:v>
                </c:pt>
                <c:pt idx="62">
                  <c:v>-9.1559935862051134E-2</c:v>
                </c:pt>
                <c:pt idx="63">
                  <c:v>-0.19173900783596309</c:v>
                </c:pt>
                <c:pt idx="64">
                  <c:v>-0.14158499116598477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35-4BBE-A316-2D1299F2914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354.32999999999993</c:v>
                </c:pt>
                <c:pt idx="2">
                  <c:v>348.82199999999995</c:v>
                </c:pt>
                <c:pt idx="3">
                  <c:v>343.21499999999992</c:v>
                </c:pt>
                <c:pt idx="4">
                  <c:v>337.67099999999994</c:v>
                </c:pt>
                <c:pt idx="5">
                  <c:v>331.87499999999994</c:v>
                </c:pt>
                <c:pt idx="6">
                  <c:v>326.25899999999996</c:v>
                </c:pt>
                <c:pt idx="7">
                  <c:v>320.55299999999994</c:v>
                </c:pt>
                <c:pt idx="8">
                  <c:v>314.78399999999993</c:v>
                </c:pt>
                <c:pt idx="9">
                  <c:v>309.19499999999994</c:v>
                </c:pt>
                <c:pt idx="10">
                  <c:v>303.69599999999991</c:v>
                </c:pt>
                <c:pt idx="11">
                  <c:v>298.2059999999999</c:v>
                </c:pt>
                <c:pt idx="12">
                  <c:v>292.48199999999991</c:v>
                </c:pt>
                <c:pt idx="13">
                  <c:v>286.8119999999999</c:v>
                </c:pt>
                <c:pt idx="14">
                  <c:v>281.06099999999992</c:v>
                </c:pt>
                <c:pt idx="15">
                  <c:v>275.38199999999995</c:v>
                </c:pt>
                <c:pt idx="16">
                  <c:v>269.68499999999995</c:v>
                </c:pt>
                <c:pt idx="17">
                  <c:v>264.11399999999992</c:v>
                </c:pt>
                <c:pt idx="18">
                  <c:v>258.56099999999992</c:v>
                </c:pt>
                <c:pt idx="19">
                  <c:v>253.07099999999991</c:v>
                </c:pt>
                <c:pt idx="20">
                  <c:v>247.40099999999993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230.29199999999994</c:v>
                </c:pt>
                <c:pt idx="24">
                  <c:v>224.69399999999993</c:v>
                </c:pt>
                <c:pt idx="25">
                  <c:v>219.06899999999993</c:v>
                </c:pt>
                <c:pt idx="26">
                  <c:v>213.62399999999994</c:v>
                </c:pt>
                <c:pt idx="27">
                  <c:v>208.08899999999994</c:v>
                </c:pt>
                <c:pt idx="28">
                  <c:v>202.36499999999995</c:v>
                </c:pt>
                <c:pt idx="29">
                  <c:v>196.75799999999995</c:v>
                </c:pt>
                <c:pt idx="30">
                  <c:v>191.11499999999995</c:v>
                </c:pt>
                <c:pt idx="31">
                  <c:v>185.42699999999996</c:v>
                </c:pt>
                <c:pt idx="32">
                  <c:v>179.68499999999997</c:v>
                </c:pt>
                <c:pt idx="33">
                  <c:v>174.17699999999996</c:v>
                </c:pt>
                <c:pt idx="34">
                  <c:v>168.66899999999995</c:v>
                </c:pt>
                <c:pt idx="35">
                  <c:v>163.17899999999995</c:v>
                </c:pt>
                <c:pt idx="36">
                  <c:v>157.53599999999994</c:v>
                </c:pt>
                <c:pt idx="37">
                  <c:v>151.89299999999994</c:v>
                </c:pt>
                <c:pt idx="38">
                  <c:v>146.17799999999994</c:v>
                </c:pt>
                <c:pt idx="39">
                  <c:v>140.52599999999995</c:v>
                </c:pt>
                <c:pt idx="40">
                  <c:v>134.91899999999995</c:v>
                </c:pt>
                <c:pt idx="41">
                  <c:v>129.26699999999997</c:v>
                </c:pt>
                <c:pt idx="42">
                  <c:v>123.79499999999997</c:v>
                </c:pt>
                <c:pt idx="43">
                  <c:v>118.32299999999998</c:v>
                </c:pt>
                <c:pt idx="44">
                  <c:v>112.67999999999998</c:v>
                </c:pt>
                <c:pt idx="45">
                  <c:v>107.01899999999998</c:v>
                </c:pt>
                <c:pt idx="46">
                  <c:v>101.33999999999997</c:v>
                </c:pt>
                <c:pt idx="47">
                  <c:v>95.597999999999971</c:v>
                </c:pt>
                <c:pt idx="48">
                  <c:v>89.918999999999969</c:v>
                </c:pt>
                <c:pt idx="49">
                  <c:v>84.33899999999997</c:v>
                </c:pt>
                <c:pt idx="50">
                  <c:v>78.848999999999975</c:v>
                </c:pt>
                <c:pt idx="51">
                  <c:v>73.322999999999979</c:v>
                </c:pt>
                <c:pt idx="52">
                  <c:v>67.706999999999979</c:v>
                </c:pt>
                <c:pt idx="53">
                  <c:v>62.072999999999979</c:v>
                </c:pt>
                <c:pt idx="54">
                  <c:v>56.330999999999982</c:v>
                </c:pt>
                <c:pt idx="55">
                  <c:v>50.65199999999998</c:v>
                </c:pt>
                <c:pt idx="56">
                  <c:v>44.945999999999984</c:v>
                </c:pt>
                <c:pt idx="57">
                  <c:v>39.320999999999984</c:v>
                </c:pt>
                <c:pt idx="58">
                  <c:v>33.902999999999984</c:v>
                </c:pt>
                <c:pt idx="59">
                  <c:v>28.367999999999984</c:v>
                </c:pt>
                <c:pt idx="60">
                  <c:v>22.634999999999984</c:v>
                </c:pt>
                <c:pt idx="61">
                  <c:v>17.090999999999983</c:v>
                </c:pt>
                <c:pt idx="62">
                  <c:v>11.357999999999983</c:v>
                </c:pt>
                <c:pt idx="63">
                  <c:v>5.6249999999999831</c:v>
                </c:pt>
                <c:pt idx="64">
                  <c:v>-9.0000000000016733E-2</c:v>
                </c:pt>
              </c:numCache>
            </c:numRef>
          </c:xVal>
          <c:yVal>
            <c:numRef>
              <c:f>TDK_KF_ST_22_01!$AC$85:$AC$149</c:f>
              <c:numCache>
                <c:formatCode>General</c:formatCode>
                <c:ptCount val="65"/>
                <c:pt idx="0">
                  <c:v>1.2620380868554548E-2</c:v>
                </c:pt>
                <c:pt idx="1">
                  <c:v>-5.3824311731204943E-2</c:v>
                </c:pt>
                <c:pt idx="2">
                  <c:v>-5.9532711376448333E-2</c:v>
                </c:pt>
                <c:pt idx="3">
                  <c:v>-5.7020770699523382E-2</c:v>
                </c:pt>
                <c:pt idx="4">
                  <c:v>3.9672895359217364E-3</c:v>
                </c:pt>
                <c:pt idx="5">
                  <c:v>1.6331373742275446E-2</c:v>
                </c:pt>
                <c:pt idx="6">
                  <c:v>3.1352615153025454E-2</c:v>
                </c:pt>
                <c:pt idx="7">
                  <c:v>3.7507271295623923E-2</c:v>
                </c:pt>
                <c:pt idx="8">
                  <c:v>-8.3857006875803108E-2</c:v>
                </c:pt>
                <c:pt idx="9">
                  <c:v>-2.8264560257866833E-3</c:v>
                </c:pt>
                <c:pt idx="10">
                  <c:v>1.5411892874226396E-2</c:v>
                </c:pt>
                <c:pt idx="11">
                  <c:v>-5.9428814869079361E-2</c:v>
                </c:pt>
                <c:pt idx="12">
                  <c:v>5.506345553732217E-2</c:v>
                </c:pt>
                <c:pt idx="13">
                  <c:v>-1.6118897671958621E-2</c:v>
                </c:pt>
                <c:pt idx="14">
                  <c:v>-2.3794300235181254E-2</c:v>
                </c:pt>
                <c:pt idx="15">
                  <c:v>0.13088509329702447</c:v>
                </c:pt>
                <c:pt idx="16">
                  <c:v>0.10109875810451285</c:v>
                </c:pt>
                <c:pt idx="17">
                  <c:v>0.23599249103995135</c:v>
                </c:pt>
                <c:pt idx="18">
                  <c:v>0.16990865532397947</c:v>
                </c:pt>
                <c:pt idx="19">
                  <c:v>0.102653905285365</c:v>
                </c:pt>
                <c:pt idx="20">
                  <c:v>0.19044011592953325</c:v>
                </c:pt>
                <c:pt idx="21">
                  <c:v>0.18014260300091678</c:v>
                </c:pt>
                <c:pt idx="22">
                  <c:v>0.1598395439625051</c:v>
                </c:pt>
                <c:pt idx="23">
                  <c:v>0.18958138423951709</c:v>
                </c:pt>
                <c:pt idx="24">
                  <c:v>0.10409708333466483</c:v>
                </c:pt>
                <c:pt idx="25">
                  <c:v>6.7273212589753939E-2</c:v>
                </c:pt>
                <c:pt idx="26">
                  <c:v>2.8614905968623816E-2</c:v>
                </c:pt>
                <c:pt idx="27">
                  <c:v>9.3799812254474091E-2</c:v>
                </c:pt>
                <c:pt idx="28">
                  <c:v>8.2672619129482428E-2</c:v>
                </c:pt>
                <c:pt idx="29">
                  <c:v>7.2027270537972754E-2</c:v>
                </c:pt>
                <c:pt idx="30">
                  <c:v>3.843561685602026E-2</c:v>
                </c:pt>
                <c:pt idx="31">
                  <c:v>5.6752712432910357E-2</c:v>
                </c:pt>
                <c:pt idx="32">
                  <c:v>8.3079108934470014E-2</c:v>
                </c:pt>
                <c:pt idx="33">
                  <c:v>9.5378782787463479E-2</c:v>
                </c:pt>
                <c:pt idx="34">
                  <c:v>0.13890326952517285</c:v>
                </c:pt>
                <c:pt idx="35">
                  <c:v>9.6125799459429118E-2</c:v>
                </c:pt>
                <c:pt idx="36">
                  <c:v>9.1849180472877379E-2</c:v>
                </c:pt>
                <c:pt idx="37">
                  <c:v>0.10344441227132961</c:v>
                </c:pt>
                <c:pt idx="38">
                  <c:v>5.6127320482801224E-2</c:v>
                </c:pt>
                <c:pt idx="39">
                  <c:v>0.10877216867356765</c:v>
                </c:pt>
                <c:pt idx="40">
                  <c:v>-3.324944984720446E-2</c:v>
                </c:pt>
                <c:pt idx="41">
                  <c:v>-8.0612284957908287E-3</c:v>
                </c:pt>
                <c:pt idx="42">
                  <c:v>4.4575807025793779E-2</c:v>
                </c:pt>
                <c:pt idx="43">
                  <c:v>-9.2995586762754101E-2</c:v>
                </c:pt>
                <c:pt idx="44">
                  <c:v>-2.6502226080964419E-2</c:v>
                </c:pt>
                <c:pt idx="45">
                  <c:v>7.2614592558295499E-3</c:v>
                </c:pt>
                <c:pt idx="46">
                  <c:v>-8.4494543166158564E-2</c:v>
                </c:pt>
                <c:pt idx="47">
                  <c:v>3.8766461852773659E-2</c:v>
                </c:pt>
                <c:pt idx="48">
                  <c:v>-7.8359961466944128E-2</c:v>
                </c:pt>
                <c:pt idx="49">
                  <c:v>-8.5338084686469529E-2</c:v>
                </c:pt>
                <c:pt idx="50">
                  <c:v>7.4663900018805407E-3</c:v>
                </c:pt>
                <c:pt idx="51">
                  <c:v>-1.1919462035962169E-2</c:v>
                </c:pt>
                <c:pt idx="52">
                  <c:v>1.2367195517313689E-2</c:v>
                </c:pt>
                <c:pt idx="53">
                  <c:v>-4.0401740528750452E-4</c:v>
                </c:pt>
                <c:pt idx="54">
                  <c:v>-2.3782604788969763E-2</c:v>
                </c:pt>
                <c:pt idx="55">
                  <c:v>-3.9026793433940554E-2</c:v>
                </c:pt>
                <c:pt idx="56">
                  <c:v>2.5556766971803313E-2</c:v>
                </c:pt>
                <c:pt idx="57">
                  <c:v>-5.1059537191193272E-2</c:v>
                </c:pt>
                <c:pt idx="58">
                  <c:v>-8.8608582122638779E-2</c:v>
                </c:pt>
                <c:pt idx="59">
                  <c:v>-0.12537406620304026</c:v>
                </c:pt>
                <c:pt idx="60">
                  <c:v>-0.1360476101281094</c:v>
                </c:pt>
                <c:pt idx="61">
                  <c:v>-9.6002277732257113E-2</c:v>
                </c:pt>
                <c:pt idx="62">
                  <c:v>-0.10035524641163107</c:v>
                </c:pt>
                <c:pt idx="63">
                  <c:v>-0.11056269829405796</c:v>
                </c:pt>
                <c:pt idx="64">
                  <c:v>-6.3515817168210198E-2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35-4BBE-A316-2D1299F2914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TDK_KF_ST_22_01!$AA$20:$AA$83</c:f>
              <c:numCache>
                <c:formatCode>General</c:formatCode>
                <c:ptCount val="64"/>
                <c:pt idx="0">
                  <c:v>6.3E-2</c:v>
                </c:pt>
                <c:pt idx="1">
                  <c:v>5.786999999999999</c:v>
                </c:pt>
                <c:pt idx="2">
                  <c:v>11.492999999999999</c:v>
                </c:pt>
                <c:pt idx="3">
                  <c:v>17.244</c:v>
                </c:pt>
                <c:pt idx="4">
                  <c:v>22.689</c:v>
                </c:pt>
                <c:pt idx="5">
                  <c:v>28.268999999999998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45.080999999999996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90.10799999999999</c:v>
                </c:pt>
                <c:pt idx="17">
                  <c:v>95.768999999999991</c:v>
                </c:pt>
                <c:pt idx="18">
                  <c:v>101.44799999999999</c:v>
                </c:pt>
                <c:pt idx="19">
                  <c:v>107.154</c:v>
                </c:pt>
                <c:pt idx="20">
                  <c:v>112.70699999999999</c:v>
                </c:pt>
                <c:pt idx="21">
                  <c:v>118.20599999999999</c:v>
                </c:pt>
                <c:pt idx="22">
                  <c:v>123.75899999999999</c:v>
                </c:pt>
                <c:pt idx="23">
                  <c:v>129.303</c:v>
                </c:pt>
                <c:pt idx="24">
                  <c:v>135.018</c:v>
                </c:pt>
                <c:pt idx="25">
                  <c:v>140.72399999999999</c:v>
                </c:pt>
                <c:pt idx="26">
                  <c:v>146.37599999999998</c:v>
                </c:pt>
                <c:pt idx="27">
                  <c:v>151.93799999999999</c:v>
                </c:pt>
                <c:pt idx="28">
                  <c:v>157.64399999999998</c:v>
                </c:pt>
                <c:pt idx="29">
                  <c:v>163.09799999999998</c:v>
                </c:pt>
                <c:pt idx="30">
                  <c:v>168.58799999999999</c:v>
                </c:pt>
                <c:pt idx="31">
                  <c:v>174.249</c:v>
                </c:pt>
                <c:pt idx="32">
                  <c:v>179.83799999999999</c:v>
                </c:pt>
                <c:pt idx="33">
                  <c:v>185.607</c:v>
                </c:pt>
                <c:pt idx="34">
                  <c:v>191.31299999999999</c:v>
                </c:pt>
                <c:pt idx="35">
                  <c:v>196.96499999999997</c:v>
                </c:pt>
                <c:pt idx="36">
                  <c:v>202.48199999999997</c:v>
                </c:pt>
                <c:pt idx="37">
                  <c:v>207.95399999999998</c:v>
                </c:pt>
                <c:pt idx="38">
                  <c:v>213.53399999999999</c:v>
                </c:pt>
                <c:pt idx="39">
                  <c:v>219.12299999999999</c:v>
                </c:pt>
                <c:pt idx="40">
                  <c:v>224.80199999999999</c:v>
                </c:pt>
                <c:pt idx="41">
                  <c:v>230.47199999999998</c:v>
                </c:pt>
                <c:pt idx="42">
                  <c:v>236.17799999999997</c:v>
                </c:pt>
                <c:pt idx="43">
                  <c:v>241.89299999999997</c:v>
                </c:pt>
                <c:pt idx="44">
                  <c:v>247.46399999999997</c:v>
                </c:pt>
                <c:pt idx="45">
                  <c:v>252.98999999999998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269.83799999999997</c:v>
                </c:pt>
                <c:pt idx="49">
                  <c:v>275.54399999999998</c:v>
                </c:pt>
                <c:pt idx="50">
                  <c:v>281.27699999999999</c:v>
                </c:pt>
                <c:pt idx="51">
                  <c:v>287.02799999999996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314.90099999999995</c:v>
                </c:pt>
                <c:pt idx="57">
                  <c:v>320.69699999999995</c:v>
                </c:pt>
                <c:pt idx="58">
                  <c:v>326.39399999999995</c:v>
                </c:pt>
                <c:pt idx="59">
                  <c:v>332.01899999999995</c:v>
                </c:pt>
                <c:pt idx="60">
                  <c:v>337.72499999999997</c:v>
                </c:pt>
                <c:pt idx="61">
                  <c:v>343.20599999999996</c:v>
                </c:pt>
                <c:pt idx="62">
                  <c:v>348.73199999999997</c:v>
                </c:pt>
                <c:pt idx="63">
                  <c:v>354.37499999999994</c:v>
                </c:pt>
              </c:numCache>
            </c:numRef>
          </c:xVal>
          <c:yVal>
            <c:numRef>
              <c:f>TDK_KF_ST_22_01!$AD$20:$AD$83</c:f>
              <c:numCache>
                <c:formatCode>General</c:formatCode>
                <c:ptCount val="64"/>
                <c:pt idx="0">
                  <c:v>-1.349783305841229E-2</c:v>
                </c:pt>
                <c:pt idx="1">
                  <c:v>4.4804744374327576E-2</c:v>
                </c:pt>
                <c:pt idx="2">
                  <c:v>6.0375231603551072E-3</c:v>
                </c:pt>
                <c:pt idx="3">
                  <c:v>4.7910069272344202E-2</c:v>
                </c:pt>
                <c:pt idx="4">
                  <c:v>3.3131086774560004E-2</c:v>
                </c:pt>
                <c:pt idx="5">
                  <c:v>1.9239098116432984E-2</c:v>
                </c:pt>
                <c:pt idx="6">
                  <c:v>1.375728779648E-2</c:v>
                </c:pt>
                <c:pt idx="7">
                  <c:v>2.7583404921266208E-2</c:v>
                </c:pt>
                <c:pt idx="8">
                  <c:v>0.10955536785356657</c:v>
                </c:pt>
                <c:pt idx="9">
                  <c:v>3.1013808210026639E-2</c:v>
                </c:pt>
                <c:pt idx="10">
                  <c:v>1.5698682853475532E-2</c:v>
                </c:pt>
                <c:pt idx="11">
                  <c:v>-1.1308032204922824E-2</c:v>
                </c:pt>
                <c:pt idx="12">
                  <c:v>3.0513450623459448E-4</c:v>
                </c:pt>
                <c:pt idx="13">
                  <c:v>2.6576882081059239E-2</c:v>
                </c:pt>
                <c:pt idx="14">
                  <c:v>0.12798861946933471</c:v>
                </c:pt>
                <c:pt idx="15">
                  <c:v>-3.673173758349435E-2</c:v>
                </c:pt>
                <c:pt idx="16">
                  <c:v>-8.5639617354331676E-3</c:v>
                </c:pt>
                <c:pt idx="17">
                  <c:v>0.21004988849509232</c:v>
                </c:pt>
                <c:pt idx="18">
                  <c:v>3.2763116393098812E-2</c:v>
                </c:pt>
                <c:pt idx="19">
                  <c:v>0.10819556517904516</c:v>
                </c:pt>
                <c:pt idx="20">
                  <c:v>3.4251508902940486E-2</c:v>
                </c:pt>
                <c:pt idx="21">
                  <c:v>-2.0138685679711443E-2</c:v>
                </c:pt>
                <c:pt idx="22">
                  <c:v>0.13016244905823271</c:v>
                </c:pt>
                <c:pt idx="23">
                  <c:v>-1.4988460786554469E-2</c:v>
                </c:pt>
                <c:pt idx="24">
                  <c:v>1.7027507049078849E-3</c:v>
                </c:pt>
                <c:pt idx="25">
                  <c:v>3.8144654853510929E-2</c:v>
                </c:pt>
                <c:pt idx="26">
                  <c:v>6.6451033454711705E-2</c:v>
                </c:pt>
                <c:pt idx="27">
                  <c:v>0.10001624054442004</c:v>
                </c:pt>
                <c:pt idx="28">
                  <c:v>1.2924324523822861E-2</c:v>
                </c:pt>
                <c:pt idx="29">
                  <c:v>-3.9071925775090222E-2</c:v>
                </c:pt>
                <c:pt idx="30">
                  <c:v>0.10094742401673784</c:v>
                </c:pt>
                <c:pt idx="31">
                  <c:v>4.8138636028426163E-2</c:v>
                </c:pt>
                <c:pt idx="32">
                  <c:v>9.6722026802353867E-2</c:v>
                </c:pt>
                <c:pt idx="33">
                  <c:v>3.0359940684860476E-2</c:v>
                </c:pt>
                <c:pt idx="34">
                  <c:v>4.8802549726190136E-2</c:v>
                </c:pt>
                <c:pt idx="35">
                  <c:v>5.9944382858049039E-2</c:v>
                </c:pt>
                <c:pt idx="36">
                  <c:v>8.9861657922085669E-2</c:v>
                </c:pt>
                <c:pt idx="37">
                  <c:v>8.849047116044062E-2</c:v>
                </c:pt>
                <c:pt idx="38">
                  <c:v>2.3713765341142334E-3</c:v>
                </c:pt>
                <c:pt idx="39">
                  <c:v>-0.11090788305139654</c:v>
                </c:pt>
                <c:pt idx="40">
                  <c:v>6.3856082769120803E-2</c:v>
                </c:pt>
                <c:pt idx="41">
                  <c:v>0.10363622678684692</c:v>
                </c:pt>
                <c:pt idx="42">
                  <c:v>4.1588047224678348E-2</c:v>
                </c:pt>
                <c:pt idx="43">
                  <c:v>6.7987166038676605E-3</c:v>
                </c:pt>
                <c:pt idx="44">
                  <c:v>2.6592427916568795E-2</c:v>
                </c:pt>
                <c:pt idx="45">
                  <c:v>-5.4714546654992091E-2</c:v>
                </c:pt>
                <c:pt idx="46">
                  <c:v>6.5854325608540876E-2</c:v>
                </c:pt>
                <c:pt idx="47">
                  <c:v>0.13844919086011487</c:v>
                </c:pt>
                <c:pt idx="48">
                  <c:v>2.4871042832728563E-2</c:v>
                </c:pt>
                <c:pt idx="49">
                  <c:v>3.7930361721237205E-2</c:v>
                </c:pt>
                <c:pt idx="50">
                  <c:v>2.7038885057493189E-2</c:v>
                </c:pt>
                <c:pt idx="51">
                  <c:v>-4.1855755066364964E-2</c:v>
                </c:pt>
                <c:pt idx="52">
                  <c:v>6.563288260497302E-2</c:v>
                </c:pt>
                <c:pt idx="53">
                  <c:v>-1.8479155051181806E-2</c:v>
                </c:pt>
                <c:pt idx="54">
                  <c:v>0.11676915593631065</c:v>
                </c:pt>
                <c:pt idx="55">
                  <c:v>3.8937597908159205E-2</c:v>
                </c:pt>
                <c:pt idx="56">
                  <c:v>-4.7218383548226939E-2</c:v>
                </c:pt>
                <c:pt idx="57">
                  <c:v>9.5018468916009624E-2</c:v>
                </c:pt>
                <c:pt idx="58">
                  <c:v>6.2897187802832377E-2</c:v>
                </c:pt>
                <c:pt idx="59">
                  <c:v>0.10025165926128921</c:v>
                </c:pt>
                <c:pt idx="60">
                  <c:v>8.6421089806265172E-2</c:v>
                </c:pt>
                <c:pt idx="61">
                  <c:v>-1.510348273143336E-3</c:v>
                </c:pt>
                <c:pt idx="62">
                  <c:v>3.2027224485602801E-2</c:v>
                </c:pt>
                <c:pt idx="63">
                  <c:v>0.13791469610475815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35-4BBE-A316-2D1299F29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TDK_KF_ST_22_01!$I$19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TDK_KF_ST_22_01!$AA$20:$AA$84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5.786999999999999</c:v>
                </c:pt>
                <c:pt idx="2">
                  <c:v>11.492999999999999</c:v>
                </c:pt>
                <c:pt idx="3">
                  <c:v>17.244</c:v>
                </c:pt>
                <c:pt idx="4">
                  <c:v>22.689</c:v>
                </c:pt>
                <c:pt idx="5">
                  <c:v>28.268999999999998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45.080999999999996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90.10799999999999</c:v>
                </c:pt>
                <c:pt idx="17">
                  <c:v>95.768999999999991</c:v>
                </c:pt>
                <c:pt idx="18">
                  <c:v>101.44799999999999</c:v>
                </c:pt>
                <c:pt idx="19">
                  <c:v>107.154</c:v>
                </c:pt>
                <c:pt idx="20">
                  <c:v>112.70699999999999</c:v>
                </c:pt>
                <c:pt idx="21">
                  <c:v>118.20599999999999</c:v>
                </c:pt>
                <c:pt idx="22">
                  <c:v>123.75899999999999</c:v>
                </c:pt>
                <c:pt idx="23">
                  <c:v>129.303</c:v>
                </c:pt>
                <c:pt idx="24">
                  <c:v>135.018</c:v>
                </c:pt>
                <c:pt idx="25">
                  <c:v>140.72399999999999</c:v>
                </c:pt>
                <c:pt idx="26">
                  <c:v>146.37599999999998</c:v>
                </c:pt>
                <c:pt idx="27">
                  <c:v>151.93799999999999</c:v>
                </c:pt>
                <c:pt idx="28">
                  <c:v>157.64399999999998</c:v>
                </c:pt>
                <c:pt idx="29">
                  <c:v>163.09799999999998</c:v>
                </c:pt>
                <c:pt idx="30">
                  <c:v>168.58799999999999</c:v>
                </c:pt>
                <c:pt idx="31">
                  <c:v>174.249</c:v>
                </c:pt>
                <c:pt idx="32">
                  <c:v>179.83799999999999</c:v>
                </c:pt>
                <c:pt idx="33">
                  <c:v>185.607</c:v>
                </c:pt>
                <c:pt idx="34">
                  <c:v>191.31299999999999</c:v>
                </c:pt>
                <c:pt idx="35">
                  <c:v>196.96499999999997</c:v>
                </c:pt>
                <c:pt idx="36">
                  <c:v>202.48199999999997</c:v>
                </c:pt>
                <c:pt idx="37">
                  <c:v>207.95399999999998</c:v>
                </c:pt>
                <c:pt idx="38">
                  <c:v>213.53399999999999</c:v>
                </c:pt>
                <c:pt idx="39">
                  <c:v>219.12299999999999</c:v>
                </c:pt>
                <c:pt idx="40">
                  <c:v>224.80199999999999</c:v>
                </c:pt>
                <c:pt idx="41">
                  <c:v>230.47199999999998</c:v>
                </c:pt>
                <c:pt idx="42">
                  <c:v>236.17799999999997</c:v>
                </c:pt>
                <c:pt idx="43">
                  <c:v>241.89299999999997</c:v>
                </c:pt>
                <c:pt idx="44">
                  <c:v>247.46399999999997</c:v>
                </c:pt>
                <c:pt idx="45">
                  <c:v>252.98999999999998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269.83799999999997</c:v>
                </c:pt>
                <c:pt idx="49">
                  <c:v>275.54399999999998</c:v>
                </c:pt>
                <c:pt idx="50">
                  <c:v>281.27699999999999</c:v>
                </c:pt>
                <c:pt idx="51">
                  <c:v>287.02799999999996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314.90099999999995</c:v>
                </c:pt>
                <c:pt idx="57">
                  <c:v>320.69699999999995</c:v>
                </c:pt>
                <c:pt idx="58">
                  <c:v>326.39399999999995</c:v>
                </c:pt>
                <c:pt idx="59">
                  <c:v>332.01899999999995</c:v>
                </c:pt>
                <c:pt idx="60">
                  <c:v>337.72499999999997</c:v>
                </c:pt>
                <c:pt idx="61">
                  <c:v>343.20599999999996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360.01799999999992</c:v>
                </c:pt>
              </c:numCache>
            </c:numRef>
          </c:xVal>
          <c:yVal>
            <c:numRef>
              <c:f>TDK_KF_ST_22_01!$I$20:$I$84</c:f>
              <c:numCache>
                <c:formatCode>General</c:formatCode>
                <c:ptCount val="65"/>
                <c:pt idx="0">
                  <c:v>480</c:v>
                </c:pt>
                <c:pt idx="1">
                  <c:v>855</c:v>
                </c:pt>
                <c:pt idx="2">
                  <c:v>1231</c:v>
                </c:pt>
                <c:pt idx="3">
                  <c:v>1588</c:v>
                </c:pt>
                <c:pt idx="4">
                  <c:v>1915</c:v>
                </c:pt>
                <c:pt idx="5">
                  <c:v>2234</c:v>
                </c:pt>
                <c:pt idx="6">
                  <c:v>2528</c:v>
                </c:pt>
                <c:pt idx="7">
                  <c:v>2799</c:v>
                </c:pt>
                <c:pt idx="8">
                  <c:v>3050</c:v>
                </c:pt>
                <c:pt idx="9">
                  <c:v>3270</c:v>
                </c:pt>
                <c:pt idx="10">
                  <c:v>3454</c:v>
                </c:pt>
                <c:pt idx="11">
                  <c:v>3612</c:v>
                </c:pt>
                <c:pt idx="12">
                  <c:v>3727</c:v>
                </c:pt>
                <c:pt idx="13">
                  <c:v>3799</c:v>
                </c:pt>
                <c:pt idx="14">
                  <c:v>3840</c:v>
                </c:pt>
                <c:pt idx="15">
                  <c:v>3851</c:v>
                </c:pt>
                <c:pt idx="16">
                  <c:v>3823</c:v>
                </c:pt>
                <c:pt idx="17">
                  <c:v>3751</c:v>
                </c:pt>
                <c:pt idx="18">
                  <c:v>3642</c:v>
                </c:pt>
                <c:pt idx="19">
                  <c:v>3495</c:v>
                </c:pt>
                <c:pt idx="20">
                  <c:v>3321</c:v>
                </c:pt>
                <c:pt idx="21">
                  <c:v>3125</c:v>
                </c:pt>
                <c:pt idx="22">
                  <c:v>2886</c:v>
                </c:pt>
                <c:pt idx="23">
                  <c:v>2618</c:v>
                </c:pt>
                <c:pt idx="24">
                  <c:v>2327</c:v>
                </c:pt>
                <c:pt idx="25">
                  <c:v>2005</c:v>
                </c:pt>
                <c:pt idx="26">
                  <c:v>1677</c:v>
                </c:pt>
                <c:pt idx="27">
                  <c:v>1330</c:v>
                </c:pt>
                <c:pt idx="28">
                  <c:v>957</c:v>
                </c:pt>
                <c:pt idx="29">
                  <c:v>593</c:v>
                </c:pt>
                <c:pt idx="30">
                  <c:v>230</c:v>
                </c:pt>
                <c:pt idx="31">
                  <c:v>-154</c:v>
                </c:pt>
                <c:pt idx="32">
                  <c:v>-527</c:v>
                </c:pt>
                <c:pt idx="33">
                  <c:v>-913</c:v>
                </c:pt>
                <c:pt idx="34">
                  <c:v>-1283</c:v>
                </c:pt>
                <c:pt idx="35">
                  <c:v>-1642</c:v>
                </c:pt>
                <c:pt idx="36">
                  <c:v>-1967</c:v>
                </c:pt>
                <c:pt idx="37">
                  <c:v>-2280</c:v>
                </c:pt>
                <c:pt idx="38">
                  <c:v>-2578</c:v>
                </c:pt>
                <c:pt idx="39">
                  <c:v>-2855</c:v>
                </c:pt>
                <c:pt idx="40">
                  <c:v>-3097</c:v>
                </c:pt>
                <c:pt idx="41">
                  <c:v>-3318</c:v>
                </c:pt>
                <c:pt idx="42">
                  <c:v>-3499</c:v>
                </c:pt>
                <c:pt idx="43">
                  <c:v>-3658</c:v>
                </c:pt>
                <c:pt idx="44">
                  <c:v>-3771</c:v>
                </c:pt>
                <c:pt idx="45">
                  <c:v>-3852</c:v>
                </c:pt>
                <c:pt idx="46">
                  <c:v>-3893</c:v>
                </c:pt>
                <c:pt idx="47">
                  <c:v>-3899</c:v>
                </c:pt>
                <c:pt idx="48">
                  <c:v>-3871</c:v>
                </c:pt>
                <c:pt idx="49">
                  <c:v>-3799</c:v>
                </c:pt>
                <c:pt idx="50">
                  <c:v>-3697</c:v>
                </c:pt>
                <c:pt idx="51">
                  <c:v>-3550</c:v>
                </c:pt>
                <c:pt idx="52">
                  <c:v>-3378</c:v>
                </c:pt>
                <c:pt idx="53">
                  <c:v>-3177</c:v>
                </c:pt>
                <c:pt idx="54">
                  <c:v>-2951</c:v>
                </c:pt>
                <c:pt idx="55">
                  <c:v>-2680</c:v>
                </c:pt>
                <c:pt idx="56">
                  <c:v>-2391</c:v>
                </c:pt>
                <c:pt idx="57">
                  <c:v>-2071</c:v>
                </c:pt>
                <c:pt idx="58">
                  <c:v>-1732</c:v>
                </c:pt>
                <c:pt idx="59">
                  <c:v>-1387</c:v>
                </c:pt>
                <c:pt idx="60">
                  <c:v>-1021</c:v>
                </c:pt>
                <c:pt idx="61">
                  <c:v>-657</c:v>
                </c:pt>
                <c:pt idx="62">
                  <c:v>-288</c:v>
                </c:pt>
                <c:pt idx="63">
                  <c:v>87</c:v>
                </c:pt>
                <c:pt idx="64">
                  <c:v>472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28-4242-A42A-2B362D9E833B}"/>
            </c:ext>
          </c:extLst>
        </c:ser>
        <c:ser>
          <c:idx val="1"/>
          <c:order val="1"/>
          <c:tx>
            <c:strRef>
              <c:f>TDK_KF_ST_22_01!$L$19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5.786999999999999</c:v>
                </c:pt>
                <c:pt idx="2">
                  <c:v>11.492999999999999</c:v>
                </c:pt>
                <c:pt idx="3">
                  <c:v>17.244</c:v>
                </c:pt>
                <c:pt idx="4">
                  <c:v>22.689</c:v>
                </c:pt>
                <c:pt idx="5">
                  <c:v>28.268999999999998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45.080999999999996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90.10799999999999</c:v>
                </c:pt>
                <c:pt idx="17">
                  <c:v>95.768999999999991</c:v>
                </c:pt>
                <c:pt idx="18">
                  <c:v>101.44799999999999</c:v>
                </c:pt>
                <c:pt idx="19">
                  <c:v>107.154</c:v>
                </c:pt>
                <c:pt idx="20">
                  <c:v>112.70699999999999</c:v>
                </c:pt>
                <c:pt idx="21">
                  <c:v>118.20599999999999</c:v>
                </c:pt>
                <c:pt idx="22">
                  <c:v>123.75899999999999</c:v>
                </c:pt>
                <c:pt idx="23">
                  <c:v>129.303</c:v>
                </c:pt>
                <c:pt idx="24">
                  <c:v>135.018</c:v>
                </c:pt>
                <c:pt idx="25">
                  <c:v>140.72399999999999</c:v>
                </c:pt>
                <c:pt idx="26">
                  <c:v>146.37599999999998</c:v>
                </c:pt>
                <c:pt idx="27">
                  <c:v>151.93799999999999</c:v>
                </c:pt>
                <c:pt idx="28">
                  <c:v>157.64399999999998</c:v>
                </c:pt>
                <c:pt idx="29">
                  <c:v>163.09799999999998</c:v>
                </c:pt>
                <c:pt idx="30">
                  <c:v>168.58799999999999</c:v>
                </c:pt>
                <c:pt idx="31">
                  <c:v>174.249</c:v>
                </c:pt>
                <c:pt idx="32">
                  <c:v>179.83799999999999</c:v>
                </c:pt>
                <c:pt idx="33">
                  <c:v>185.607</c:v>
                </c:pt>
                <c:pt idx="34">
                  <c:v>191.31299999999999</c:v>
                </c:pt>
                <c:pt idx="35">
                  <c:v>196.96499999999997</c:v>
                </c:pt>
                <c:pt idx="36">
                  <c:v>202.48199999999997</c:v>
                </c:pt>
                <c:pt idx="37">
                  <c:v>207.95399999999998</c:v>
                </c:pt>
                <c:pt idx="38">
                  <c:v>213.53399999999999</c:v>
                </c:pt>
                <c:pt idx="39">
                  <c:v>219.12299999999999</c:v>
                </c:pt>
                <c:pt idx="40">
                  <c:v>224.80199999999999</c:v>
                </c:pt>
                <c:pt idx="41">
                  <c:v>230.47199999999998</c:v>
                </c:pt>
                <c:pt idx="42">
                  <c:v>236.17799999999997</c:v>
                </c:pt>
                <c:pt idx="43">
                  <c:v>241.89299999999997</c:v>
                </c:pt>
                <c:pt idx="44">
                  <c:v>247.46399999999997</c:v>
                </c:pt>
                <c:pt idx="45">
                  <c:v>252.98999999999998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269.83799999999997</c:v>
                </c:pt>
                <c:pt idx="49">
                  <c:v>275.54399999999998</c:v>
                </c:pt>
                <c:pt idx="50">
                  <c:v>281.27699999999999</c:v>
                </c:pt>
                <c:pt idx="51">
                  <c:v>287.02799999999996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314.90099999999995</c:v>
                </c:pt>
                <c:pt idx="57">
                  <c:v>320.69699999999995</c:v>
                </c:pt>
                <c:pt idx="58">
                  <c:v>326.39399999999995</c:v>
                </c:pt>
                <c:pt idx="59">
                  <c:v>332.01899999999995</c:v>
                </c:pt>
                <c:pt idx="60">
                  <c:v>337.72499999999997</c:v>
                </c:pt>
                <c:pt idx="61">
                  <c:v>343.20599999999996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360.01799999999992</c:v>
                </c:pt>
              </c:numCache>
            </c:numRef>
          </c:xVal>
          <c:yVal>
            <c:numRef>
              <c:f>TDK_KF_ST_22_01!$L$20:$L$84</c:f>
              <c:numCache>
                <c:formatCode>General</c:formatCode>
                <c:ptCount val="65"/>
                <c:pt idx="0">
                  <c:v>480.96206417540503</c:v>
                </c:pt>
                <c:pt idx="1">
                  <c:v>861.6791290068976</c:v>
                </c:pt>
                <c:pt idx="2">
                  <c:v>1232.3544940226</c:v>
                </c:pt>
                <c:pt idx="3">
                  <c:v>1593.2871429209217</c:v>
                </c:pt>
                <c:pt idx="4">
                  <c:v>1920.0140077516835</c:v>
                </c:pt>
                <c:pt idx="5">
                  <c:v>2236.5601146740105</c:v>
                </c:pt>
                <c:pt idx="6">
                  <c:v>2530.7117133124034</c:v>
                </c:pt>
                <c:pt idx="7">
                  <c:v>2801.999042828083</c:v>
                </c:pt>
                <c:pt idx="8">
                  <c:v>3049.3220403836144</c:v>
                </c:pt>
                <c:pt idx="9">
                  <c:v>3269.1692151462457</c:v>
                </c:pt>
                <c:pt idx="10">
                  <c:v>3454.4122883860946</c:v>
                </c:pt>
                <c:pt idx="11">
                  <c:v>3605.2394039991455</c:v>
                </c:pt>
                <c:pt idx="12">
                  <c:v>3720.1859437989538</c:v>
                </c:pt>
                <c:pt idx="13">
                  <c:v>3796.2511256388766</c:v>
                </c:pt>
                <c:pt idx="14">
                  <c:v>3838.2945472999982</c:v>
                </c:pt>
                <c:pt idx="15">
                  <c:v>3844.4608279214303</c:v>
                </c:pt>
                <c:pt idx="16">
                  <c:v>3812.3915811577626</c:v>
                </c:pt>
                <c:pt idx="17">
                  <c:v>3742.9449086069035</c:v>
                </c:pt>
                <c:pt idx="18">
                  <c:v>3636.2998752476615</c:v>
                </c:pt>
                <c:pt idx="19">
                  <c:v>3492.9027344058477</c:v>
                </c:pt>
                <c:pt idx="20">
                  <c:v>3319.8161373500084</c:v>
                </c:pt>
                <c:pt idx="21">
                  <c:v>3117.4226646724646</c:v>
                </c:pt>
                <c:pt idx="22">
                  <c:v>2883.6502762658133</c:v>
                </c:pt>
                <c:pt idx="23">
                  <c:v>2622.9748156409387</c:v>
                </c:pt>
                <c:pt idx="24">
                  <c:v>2328.3074596520123</c:v>
                </c:pt>
                <c:pt idx="25">
                  <c:v>2010.7143843952149</c:v>
                </c:pt>
                <c:pt idx="26">
                  <c:v>1676.1806096122584</c:v>
                </c:pt>
                <c:pt idx="27">
                  <c:v>1330.761901820631</c:v>
                </c:pt>
                <c:pt idx="28">
                  <c:v>963.11652234579731</c:v>
                </c:pt>
                <c:pt idx="29">
                  <c:v>602.45909238160323</c:v>
                </c:pt>
                <c:pt idx="30">
                  <c:v>233.64697925283366</c:v>
                </c:pt>
                <c:pt idx="31">
                  <c:v>-149.14630446630358</c:v>
                </c:pt>
                <c:pt idx="32">
                  <c:v>-525.94374100925847</c:v>
                </c:pt>
                <c:pt idx="33">
                  <c:v>-909.88761454588564</c:v>
                </c:pt>
                <c:pt idx="34">
                  <c:v>-1280.8814270611015</c:v>
                </c:pt>
                <c:pt idx="35">
                  <c:v>-1636.1511503431852</c:v>
                </c:pt>
                <c:pt idx="36">
                  <c:v>-1967.895011942476</c:v>
                </c:pt>
                <c:pt idx="37">
                  <c:v>-2279.2019576444295</c:v>
                </c:pt>
                <c:pt idx="38">
                  <c:v>-2575.5196882543355</c:v>
                </c:pt>
                <c:pt idx="39">
                  <c:v>-2848.1261447861011</c:v>
                </c:pt>
                <c:pt idx="40">
                  <c:v>-3097.6590302876316</c:v>
                </c:pt>
                <c:pt idx="41">
                  <c:v>-3316.7507915630435</c:v>
                </c:pt>
                <c:pt idx="42">
                  <c:v>-3504.7553762898046</c:v>
                </c:pt>
                <c:pt idx="43">
                  <c:v>-3658.5342908859107</c:v>
                </c:pt>
                <c:pt idx="44">
                  <c:v>-3773.723447376578</c:v>
                </c:pt>
                <c:pt idx="45">
                  <c:v>-3853.0399672057051</c:v>
                </c:pt>
                <c:pt idx="46">
                  <c:v>-3896.6893256072863</c:v>
                </c:pt>
                <c:pt idx="47">
                  <c:v>-3904.4206956328394</c:v>
                </c:pt>
                <c:pt idx="48">
                  <c:v>-3874.1559582563059</c:v>
                </c:pt>
                <c:pt idx="49">
                  <c:v>-3805.7372548335079</c:v>
                </c:pt>
                <c:pt idx="50">
                  <c:v>-3699.3075194769722</c:v>
                </c:pt>
                <c:pt idx="51">
                  <c:v>-3555.6592742041812</c:v>
                </c:pt>
                <c:pt idx="52">
                  <c:v>-3383.5583183439467</c:v>
                </c:pt>
                <c:pt idx="53">
                  <c:v>-3181.4963935744154</c:v>
                </c:pt>
                <c:pt idx="54">
                  <c:v>-2949.9264867124884</c:v>
                </c:pt>
                <c:pt idx="55">
                  <c:v>-2685.5388229450073</c:v>
                </c:pt>
                <c:pt idx="56">
                  <c:v>-2393.5598865734069</c:v>
                </c:pt>
                <c:pt idx="57">
                  <c:v>-2071.2062493394865</c:v>
                </c:pt>
                <c:pt idx="58">
                  <c:v>-1733.9961262543591</c:v>
                </c:pt>
                <c:pt idx="59">
                  <c:v>-1384.5140666280304</c:v>
                </c:pt>
                <c:pt idx="60">
                  <c:v>-1016.684643521316</c:v>
                </c:pt>
                <c:pt idx="61">
                  <c:v>-654.10303479825438</c:v>
                </c:pt>
                <c:pt idx="62">
                  <c:v>-282.77344265344016</c:v>
                </c:pt>
                <c:pt idx="63">
                  <c:v>98.820320291261439</c:v>
                </c:pt>
                <c:pt idx="64">
                  <c:v>479.16799962149878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28-4242-A42A-2B362D9E833B}"/>
            </c:ext>
          </c:extLst>
        </c:ser>
        <c:ser>
          <c:idx val="2"/>
          <c:order val="2"/>
          <c:tx>
            <c:strRef>
              <c:f>TDK_KF_ST_22_01!$J$19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TDK_KF_ST_22_01!$AA$20:$AA$84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5.786999999999999</c:v>
                </c:pt>
                <c:pt idx="2">
                  <c:v>11.492999999999999</c:v>
                </c:pt>
                <c:pt idx="3">
                  <c:v>17.244</c:v>
                </c:pt>
                <c:pt idx="4">
                  <c:v>22.689</c:v>
                </c:pt>
                <c:pt idx="5">
                  <c:v>28.268999999999998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45.080999999999996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90.10799999999999</c:v>
                </c:pt>
                <c:pt idx="17">
                  <c:v>95.768999999999991</c:v>
                </c:pt>
                <c:pt idx="18">
                  <c:v>101.44799999999999</c:v>
                </c:pt>
                <c:pt idx="19">
                  <c:v>107.154</c:v>
                </c:pt>
                <c:pt idx="20">
                  <c:v>112.70699999999999</c:v>
                </c:pt>
                <c:pt idx="21">
                  <c:v>118.20599999999999</c:v>
                </c:pt>
                <c:pt idx="22">
                  <c:v>123.75899999999999</c:v>
                </c:pt>
                <c:pt idx="23">
                  <c:v>129.303</c:v>
                </c:pt>
                <c:pt idx="24">
                  <c:v>135.018</c:v>
                </c:pt>
                <c:pt idx="25">
                  <c:v>140.72399999999999</c:v>
                </c:pt>
                <c:pt idx="26">
                  <c:v>146.37599999999998</c:v>
                </c:pt>
                <c:pt idx="27">
                  <c:v>151.93799999999999</c:v>
                </c:pt>
                <c:pt idx="28">
                  <c:v>157.64399999999998</c:v>
                </c:pt>
                <c:pt idx="29">
                  <c:v>163.09799999999998</c:v>
                </c:pt>
                <c:pt idx="30">
                  <c:v>168.58799999999999</c:v>
                </c:pt>
                <c:pt idx="31">
                  <c:v>174.249</c:v>
                </c:pt>
                <c:pt idx="32">
                  <c:v>179.83799999999999</c:v>
                </c:pt>
                <c:pt idx="33">
                  <c:v>185.607</c:v>
                </c:pt>
                <c:pt idx="34">
                  <c:v>191.31299999999999</c:v>
                </c:pt>
                <c:pt idx="35">
                  <c:v>196.96499999999997</c:v>
                </c:pt>
                <c:pt idx="36">
                  <c:v>202.48199999999997</c:v>
                </c:pt>
                <c:pt idx="37">
                  <c:v>207.95399999999998</c:v>
                </c:pt>
                <c:pt idx="38">
                  <c:v>213.53399999999999</c:v>
                </c:pt>
                <c:pt idx="39">
                  <c:v>219.12299999999999</c:v>
                </c:pt>
                <c:pt idx="40">
                  <c:v>224.80199999999999</c:v>
                </c:pt>
                <c:pt idx="41">
                  <c:v>230.47199999999998</c:v>
                </c:pt>
                <c:pt idx="42">
                  <c:v>236.17799999999997</c:v>
                </c:pt>
                <c:pt idx="43">
                  <c:v>241.89299999999997</c:v>
                </c:pt>
                <c:pt idx="44">
                  <c:v>247.46399999999997</c:v>
                </c:pt>
                <c:pt idx="45">
                  <c:v>252.98999999999998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269.83799999999997</c:v>
                </c:pt>
                <c:pt idx="49">
                  <c:v>275.54399999999998</c:v>
                </c:pt>
                <c:pt idx="50">
                  <c:v>281.27699999999999</c:v>
                </c:pt>
                <c:pt idx="51">
                  <c:v>287.02799999999996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314.90099999999995</c:v>
                </c:pt>
                <c:pt idx="57">
                  <c:v>320.69699999999995</c:v>
                </c:pt>
                <c:pt idx="58">
                  <c:v>326.39399999999995</c:v>
                </c:pt>
                <c:pt idx="59">
                  <c:v>332.01899999999995</c:v>
                </c:pt>
                <c:pt idx="60">
                  <c:v>337.72499999999997</c:v>
                </c:pt>
                <c:pt idx="61">
                  <c:v>343.20599999999996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360.01799999999992</c:v>
                </c:pt>
              </c:numCache>
            </c:numRef>
          </c:xVal>
          <c:yVal>
            <c:numRef>
              <c:f>TDK_KF_ST_22_01!$J$20:$J$84</c:f>
              <c:numCache>
                <c:formatCode>General</c:formatCode>
                <c:ptCount val="65"/>
                <c:pt idx="0">
                  <c:v>-3814</c:v>
                </c:pt>
                <c:pt idx="1">
                  <c:v>-3754</c:v>
                </c:pt>
                <c:pt idx="2">
                  <c:v>-3654</c:v>
                </c:pt>
                <c:pt idx="3">
                  <c:v>-3508</c:v>
                </c:pt>
                <c:pt idx="4">
                  <c:v>-3345</c:v>
                </c:pt>
                <c:pt idx="5">
                  <c:v>-3143</c:v>
                </c:pt>
                <c:pt idx="6">
                  <c:v>-2907</c:v>
                </c:pt>
                <c:pt idx="7">
                  <c:v>-2645</c:v>
                </c:pt>
                <c:pt idx="8">
                  <c:v>-2360</c:v>
                </c:pt>
                <c:pt idx="9">
                  <c:v>-2043</c:v>
                </c:pt>
                <c:pt idx="10">
                  <c:v>-1707</c:v>
                </c:pt>
                <c:pt idx="11">
                  <c:v>-1357</c:v>
                </c:pt>
                <c:pt idx="12">
                  <c:v>-995</c:v>
                </c:pt>
                <c:pt idx="13">
                  <c:v>-641</c:v>
                </c:pt>
                <c:pt idx="14">
                  <c:v>-280</c:v>
                </c:pt>
                <c:pt idx="15">
                  <c:v>106</c:v>
                </c:pt>
                <c:pt idx="16">
                  <c:v>488</c:v>
                </c:pt>
                <c:pt idx="17">
                  <c:v>856</c:v>
                </c:pt>
                <c:pt idx="18">
                  <c:v>1227</c:v>
                </c:pt>
                <c:pt idx="19">
                  <c:v>1584</c:v>
                </c:pt>
                <c:pt idx="20">
                  <c:v>1919</c:v>
                </c:pt>
                <c:pt idx="21">
                  <c:v>2234</c:v>
                </c:pt>
                <c:pt idx="22">
                  <c:v>2523</c:v>
                </c:pt>
                <c:pt idx="23">
                  <c:v>2794</c:v>
                </c:pt>
                <c:pt idx="24">
                  <c:v>3044</c:v>
                </c:pt>
                <c:pt idx="25">
                  <c:v>3270</c:v>
                </c:pt>
                <c:pt idx="26">
                  <c:v>3457</c:v>
                </c:pt>
                <c:pt idx="27">
                  <c:v>3607</c:v>
                </c:pt>
                <c:pt idx="28">
                  <c:v>3727</c:v>
                </c:pt>
                <c:pt idx="29">
                  <c:v>3811</c:v>
                </c:pt>
                <c:pt idx="30">
                  <c:v>3854</c:v>
                </c:pt>
                <c:pt idx="31">
                  <c:v>3866</c:v>
                </c:pt>
                <c:pt idx="32">
                  <c:v>3836</c:v>
                </c:pt>
                <c:pt idx="33">
                  <c:v>3765</c:v>
                </c:pt>
                <c:pt idx="34">
                  <c:v>3667</c:v>
                </c:pt>
                <c:pt idx="35">
                  <c:v>3533</c:v>
                </c:pt>
                <c:pt idx="36">
                  <c:v>3355</c:v>
                </c:pt>
                <c:pt idx="37">
                  <c:v>3160</c:v>
                </c:pt>
                <c:pt idx="38">
                  <c:v>2930</c:v>
                </c:pt>
                <c:pt idx="39">
                  <c:v>2662</c:v>
                </c:pt>
                <c:pt idx="40">
                  <c:v>2380</c:v>
                </c:pt>
                <c:pt idx="41">
                  <c:v>2067</c:v>
                </c:pt>
                <c:pt idx="42">
                  <c:v>1728</c:v>
                </c:pt>
                <c:pt idx="43">
                  <c:v>1376</c:v>
                </c:pt>
                <c:pt idx="44">
                  <c:v>1021</c:v>
                </c:pt>
                <c:pt idx="45">
                  <c:v>660</c:v>
                </c:pt>
                <c:pt idx="46">
                  <c:v>297</c:v>
                </c:pt>
                <c:pt idx="47">
                  <c:v>-83</c:v>
                </c:pt>
                <c:pt idx="48">
                  <c:v>-462</c:v>
                </c:pt>
                <c:pt idx="49">
                  <c:v>-840</c:v>
                </c:pt>
                <c:pt idx="50">
                  <c:v>-1202</c:v>
                </c:pt>
                <c:pt idx="51">
                  <c:v>-1566</c:v>
                </c:pt>
                <c:pt idx="52">
                  <c:v>-1895</c:v>
                </c:pt>
                <c:pt idx="53">
                  <c:v>-2205</c:v>
                </c:pt>
                <c:pt idx="54">
                  <c:v>-2496</c:v>
                </c:pt>
                <c:pt idx="55">
                  <c:v>-2769</c:v>
                </c:pt>
                <c:pt idx="56">
                  <c:v>-3021</c:v>
                </c:pt>
                <c:pt idx="57">
                  <c:v>-3245</c:v>
                </c:pt>
                <c:pt idx="58">
                  <c:v>-3432</c:v>
                </c:pt>
                <c:pt idx="59">
                  <c:v>-3584</c:v>
                </c:pt>
                <c:pt idx="60">
                  <c:v>-3708</c:v>
                </c:pt>
                <c:pt idx="61">
                  <c:v>-3790</c:v>
                </c:pt>
                <c:pt idx="62">
                  <c:v>-3836</c:v>
                </c:pt>
                <c:pt idx="63">
                  <c:v>-3842</c:v>
                </c:pt>
                <c:pt idx="64">
                  <c:v>-3824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28-4242-A42A-2B362D9E833B}"/>
            </c:ext>
          </c:extLst>
        </c:ser>
        <c:ser>
          <c:idx val="3"/>
          <c:order val="3"/>
          <c:tx>
            <c:strRef>
              <c:f>TDK_KF_ST_22_01!$N$19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5.786999999999999</c:v>
                </c:pt>
                <c:pt idx="2">
                  <c:v>11.492999999999999</c:v>
                </c:pt>
                <c:pt idx="3">
                  <c:v>17.244</c:v>
                </c:pt>
                <c:pt idx="4">
                  <c:v>22.689</c:v>
                </c:pt>
                <c:pt idx="5">
                  <c:v>28.268999999999998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45.080999999999996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90.10799999999999</c:v>
                </c:pt>
                <c:pt idx="17">
                  <c:v>95.768999999999991</c:v>
                </c:pt>
                <c:pt idx="18">
                  <c:v>101.44799999999999</c:v>
                </c:pt>
                <c:pt idx="19">
                  <c:v>107.154</c:v>
                </c:pt>
                <c:pt idx="20">
                  <c:v>112.70699999999999</c:v>
                </c:pt>
                <c:pt idx="21">
                  <c:v>118.20599999999999</c:v>
                </c:pt>
                <c:pt idx="22">
                  <c:v>123.75899999999999</c:v>
                </c:pt>
                <c:pt idx="23">
                  <c:v>129.303</c:v>
                </c:pt>
                <c:pt idx="24">
                  <c:v>135.018</c:v>
                </c:pt>
                <c:pt idx="25">
                  <c:v>140.72399999999999</c:v>
                </c:pt>
                <c:pt idx="26">
                  <c:v>146.37599999999998</c:v>
                </c:pt>
                <c:pt idx="27">
                  <c:v>151.93799999999999</c:v>
                </c:pt>
                <c:pt idx="28">
                  <c:v>157.64399999999998</c:v>
                </c:pt>
                <c:pt idx="29">
                  <c:v>163.09799999999998</c:v>
                </c:pt>
                <c:pt idx="30">
                  <c:v>168.58799999999999</c:v>
                </c:pt>
                <c:pt idx="31">
                  <c:v>174.249</c:v>
                </c:pt>
                <c:pt idx="32">
                  <c:v>179.83799999999999</c:v>
                </c:pt>
                <c:pt idx="33">
                  <c:v>185.607</c:v>
                </c:pt>
                <c:pt idx="34">
                  <c:v>191.31299999999999</c:v>
                </c:pt>
                <c:pt idx="35">
                  <c:v>196.96499999999997</c:v>
                </c:pt>
                <c:pt idx="36">
                  <c:v>202.48199999999997</c:v>
                </c:pt>
                <c:pt idx="37">
                  <c:v>207.95399999999998</c:v>
                </c:pt>
                <c:pt idx="38">
                  <c:v>213.53399999999999</c:v>
                </c:pt>
                <c:pt idx="39">
                  <c:v>219.12299999999999</c:v>
                </c:pt>
                <c:pt idx="40">
                  <c:v>224.80199999999999</c:v>
                </c:pt>
                <c:pt idx="41">
                  <c:v>230.47199999999998</c:v>
                </c:pt>
                <c:pt idx="42">
                  <c:v>236.17799999999997</c:v>
                </c:pt>
                <c:pt idx="43">
                  <c:v>241.89299999999997</c:v>
                </c:pt>
                <c:pt idx="44">
                  <c:v>247.46399999999997</c:v>
                </c:pt>
                <c:pt idx="45">
                  <c:v>252.98999999999998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269.83799999999997</c:v>
                </c:pt>
                <c:pt idx="49">
                  <c:v>275.54399999999998</c:v>
                </c:pt>
                <c:pt idx="50">
                  <c:v>281.27699999999999</c:v>
                </c:pt>
                <c:pt idx="51">
                  <c:v>287.02799999999996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314.90099999999995</c:v>
                </c:pt>
                <c:pt idx="57">
                  <c:v>320.69699999999995</c:v>
                </c:pt>
                <c:pt idx="58">
                  <c:v>326.39399999999995</c:v>
                </c:pt>
                <c:pt idx="59">
                  <c:v>332.01899999999995</c:v>
                </c:pt>
                <c:pt idx="60">
                  <c:v>337.72499999999997</c:v>
                </c:pt>
                <c:pt idx="61">
                  <c:v>343.20599999999996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360.01799999999992</c:v>
                </c:pt>
              </c:numCache>
            </c:numRef>
          </c:xVal>
          <c:yVal>
            <c:numRef>
              <c:f>TDK_KF_ST_22_01!$N$20:$N$84</c:f>
              <c:numCache>
                <c:formatCode>General</c:formatCode>
                <c:ptCount val="65"/>
                <c:pt idx="0">
                  <c:v>-3814.6978466078976</c:v>
                </c:pt>
                <c:pt idx="1">
                  <c:v>-3748.3094107957136</c:v>
                </c:pt>
                <c:pt idx="2">
                  <c:v>-3644.8187196991694</c:v>
                </c:pt>
                <c:pt idx="3">
                  <c:v>-3503.8606064848391</c:v>
                </c:pt>
                <c:pt idx="4">
                  <c:v>-3337.7705479694791</c:v>
                </c:pt>
                <c:pt idx="5">
                  <c:v>-3136.228181458675</c:v>
                </c:pt>
                <c:pt idx="6">
                  <c:v>-2905.6578011297916</c:v>
                </c:pt>
                <c:pt idx="7">
                  <c:v>-2646.31662899093</c:v>
                </c:pt>
                <c:pt idx="8">
                  <c:v>-2357.9017374612804</c:v>
                </c:pt>
                <c:pt idx="9">
                  <c:v>-2042.2961054496129</c:v>
                </c:pt>
                <c:pt idx="10">
                  <c:v>-1709.4182242403854</c:v>
                </c:pt>
                <c:pt idx="11">
                  <c:v>-1360.2372581036652</c:v>
                </c:pt>
                <c:pt idx="12">
                  <c:v>-998.8289665421795</c:v>
                </c:pt>
                <c:pt idx="13">
                  <c:v>-642.54616478189484</c:v>
                </c:pt>
                <c:pt idx="14">
                  <c:v>-276.20467830326635</c:v>
                </c:pt>
                <c:pt idx="15">
                  <c:v>104.84461430964035</c:v>
                </c:pt>
                <c:pt idx="16">
                  <c:v>487.34386304615117</c:v>
                </c:pt>
                <c:pt idx="17">
                  <c:v>862.13434286912116</c:v>
                </c:pt>
                <c:pt idx="18">
                  <c:v>1229.7305648978408</c:v>
                </c:pt>
                <c:pt idx="19">
                  <c:v>1586.9762316126523</c:v>
                </c:pt>
                <c:pt idx="20">
                  <c:v>1919.6322316236799</c:v>
                </c:pt>
                <c:pt idx="21">
                  <c:v>2231.3629233711258</c:v>
                </c:pt>
                <c:pt idx="22">
                  <c:v>2525.3575129039541</c:v>
                </c:pt>
                <c:pt idx="23">
                  <c:v>2795.2833064500733</c:v>
                </c:pt>
                <c:pt idx="24">
                  <c:v>3046.1873915085794</c:v>
                </c:pt>
                <c:pt idx="25">
                  <c:v>3266.5368729169359</c:v>
                </c:pt>
                <c:pt idx="26">
                  <c:v>3452.9420482344276</c:v>
                </c:pt>
                <c:pt idx="27">
                  <c:v>3603.6556948931616</c:v>
                </c:pt>
                <c:pt idx="28">
                  <c:v>3723.043314368475</c:v>
                </c:pt>
                <c:pt idx="29">
                  <c:v>3802.7260259893305</c:v>
                </c:pt>
                <c:pt idx="30">
                  <c:v>3848.2007783126965</c:v>
                </c:pt>
                <c:pt idx="31">
                  <c:v>3858.1610984569443</c:v>
                </c:pt>
                <c:pt idx="32">
                  <c:v>3831.1174045055391</c:v>
                </c:pt>
                <c:pt idx="33">
                  <c:v>3765.0480515032646</c:v>
                </c:pt>
                <c:pt idx="34">
                  <c:v>3662.2250157840631</c:v>
                </c:pt>
                <c:pt idx="35">
                  <c:v>3524.6370774230641</c:v>
                </c:pt>
                <c:pt idx="36">
                  <c:v>3357.3140343796476</c:v>
                </c:pt>
                <c:pt idx="37">
                  <c:v>3160.6699992378863</c:v>
                </c:pt>
                <c:pt idx="38">
                  <c:v>2930.5392313760035</c:v>
                </c:pt>
                <c:pt idx="39">
                  <c:v>2672.2466614692248</c:v>
                </c:pt>
                <c:pt idx="40">
                  <c:v>2383.8372062107901</c:v>
                </c:pt>
                <c:pt idx="41">
                  <c:v>2072.5932972535438</c:v>
                </c:pt>
                <c:pt idx="42">
                  <c:v>1738.9636891917623</c:v>
                </c:pt>
                <c:pt idx="43">
                  <c:v>1387.5972028714684</c:v>
                </c:pt>
                <c:pt idx="44">
                  <c:v>1031.8393906676993</c:v>
                </c:pt>
                <c:pt idx="45">
                  <c:v>669.37923880112828</c:v>
                </c:pt>
                <c:pt idx="46">
                  <c:v>302.57326572782506</c:v>
                </c:pt>
                <c:pt idx="47">
                  <c:v>-78.447546533311694</c:v>
                </c:pt>
                <c:pt idx="48">
                  <c:v>-459.22645179159161</c:v>
                </c:pt>
                <c:pt idx="49">
                  <c:v>-837.19066590700936</c:v>
                </c:pt>
                <c:pt idx="50">
                  <c:v>-1208.4991979067188</c:v>
                </c:pt>
                <c:pt idx="51">
                  <c:v>-1568.7365917689272</c:v>
                </c:pt>
                <c:pt idx="52">
                  <c:v>-1901.0131726951111</c:v>
                </c:pt>
                <c:pt idx="53">
                  <c:v>-2213.4411882998752</c:v>
                </c:pt>
                <c:pt idx="54">
                  <c:v>-2505.8004661592477</c:v>
                </c:pt>
                <c:pt idx="55">
                  <c:v>-2780.2892741045689</c:v>
                </c:pt>
                <c:pt idx="56">
                  <c:v>-3029.3100606309563</c:v>
                </c:pt>
                <c:pt idx="57">
                  <c:v>-3253.107078396637</c:v>
                </c:pt>
                <c:pt idx="58">
                  <c:v>-3440.5754582686191</c:v>
                </c:pt>
                <c:pt idx="59">
                  <c:v>-3592.2331313235227</c:v>
                </c:pt>
                <c:pt idx="60">
                  <c:v>-3710.6178242067358</c:v>
                </c:pt>
                <c:pt idx="61">
                  <c:v>-3789.6204799416432</c:v>
                </c:pt>
                <c:pt idx="62">
                  <c:v>-3834.0894094635255</c:v>
                </c:pt>
                <c:pt idx="63">
                  <c:v>-3842.6175862131204</c:v>
                </c:pt>
                <c:pt idx="64">
                  <c:v>-3813.7968367518206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728-4242-A42A-2B362D9E8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TDK_KF_ST_22_02!$I$19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TDK_KF_ST_22_02!$AA$85:$AA$149</c:f>
              <c:numCache>
                <c:formatCode>General</c:formatCode>
                <c:ptCount val="65"/>
                <c:pt idx="0">
                  <c:v>360.06299999999993</c:v>
                </c:pt>
                <c:pt idx="1">
                  <c:v>354.44699999999995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337.80599999999993</c:v>
                </c:pt>
                <c:pt idx="5">
                  <c:v>332.03699999999992</c:v>
                </c:pt>
                <c:pt idx="6">
                  <c:v>326.3669999999999</c:v>
                </c:pt>
                <c:pt idx="7">
                  <c:v>320.72399999999993</c:v>
                </c:pt>
                <c:pt idx="8">
                  <c:v>314.92799999999994</c:v>
                </c:pt>
                <c:pt idx="9">
                  <c:v>309.25799999999992</c:v>
                </c:pt>
                <c:pt idx="10">
                  <c:v>303.76799999999992</c:v>
                </c:pt>
                <c:pt idx="11">
                  <c:v>298.25099999999992</c:v>
                </c:pt>
                <c:pt idx="12">
                  <c:v>292.62599999999992</c:v>
                </c:pt>
                <c:pt idx="13">
                  <c:v>286.94699999999995</c:v>
                </c:pt>
                <c:pt idx="14">
                  <c:v>281.24999999999994</c:v>
                </c:pt>
                <c:pt idx="15">
                  <c:v>275.52599999999995</c:v>
                </c:pt>
                <c:pt idx="16">
                  <c:v>269.82899999999995</c:v>
                </c:pt>
                <c:pt idx="17">
                  <c:v>264.21299999999997</c:v>
                </c:pt>
                <c:pt idx="18">
                  <c:v>258.58799999999997</c:v>
                </c:pt>
                <c:pt idx="19">
                  <c:v>253.07999999999996</c:v>
                </c:pt>
                <c:pt idx="20">
                  <c:v>247.63499999999996</c:v>
                </c:pt>
                <c:pt idx="21">
                  <c:v>241.91099999999997</c:v>
                </c:pt>
                <c:pt idx="22">
                  <c:v>236.24999999999997</c:v>
                </c:pt>
                <c:pt idx="23">
                  <c:v>230.45399999999998</c:v>
                </c:pt>
                <c:pt idx="24">
                  <c:v>224.81099999999998</c:v>
                </c:pt>
                <c:pt idx="25">
                  <c:v>219.14999999999998</c:v>
                </c:pt>
                <c:pt idx="26">
                  <c:v>213.69599999999997</c:v>
                </c:pt>
                <c:pt idx="27">
                  <c:v>208.15199999999996</c:v>
                </c:pt>
                <c:pt idx="28">
                  <c:v>202.55399999999995</c:v>
                </c:pt>
                <c:pt idx="29">
                  <c:v>196.98299999999995</c:v>
                </c:pt>
                <c:pt idx="30">
                  <c:v>191.32199999999995</c:v>
                </c:pt>
                <c:pt idx="31">
                  <c:v>185.57099999999994</c:v>
                </c:pt>
                <c:pt idx="32">
                  <c:v>179.81099999999995</c:v>
                </c:pt>
                <c:pt idx="33">
                  <c:v>174.30299999999994</c:v>
                </c:pt>
                <c:pt idx="34">
                  <c:v>168.68699999999995</c:v>
                </c:pt>
                <c:pt idx="35">
                  <c:v>163.21499999999995</c:v>
                </c:pt>
                <c:pt idx="36">
                  <c:v>157.72499999999994</c:v>
                </c:pt>
                <c:pt idx="37">
                  <c:v>152.04599999999994</c:v>
                </c:pt>
                <c:pt idx="38">
                  <c:v>146.33099999999993</c:v>
                </c:pt>
                <c:pt idx="39">
                  <c:v>140.71499999999992</c:v>
                </c:pt>
                <c:pt idx="40">
                  <c:v>134.99099999999993</c:v>
                </c:pt>
                <c:pt idx="41">
                  <c:v>129.30299999999994</c:v>
                </c:pt>
                <c:pt idx="42">
                  <c:v>123.83999999999995</c:v>
                </c:pt>
                <c:pt idx="43">
                  <c:v>118.34999999999995</c:v>
                </c:pt>
                <c:pt idx="44">
                  <c:v>112.71599999999995</c:v>
                </c:pt>
                <c:pt idx="45">
                  <c:v>107.18999999999996</c:v>
                </c:pt>
                <c:pt idx="46">
                  <c:v>101.44799999999995</c:v>
                </c:pt>
                <c:pt idx="47">
                  <c:v>95.687999999999946</c:v>
                </c:pt>
                <c:pt idx="48">
                  <c:v>90.053999999999945</c:v>
                </c:pt>
                <c:pt idx="49">
                  <c:v>84.482999999999947</c:v>
                </c:pt>
                <c:pt idx="50">
                  <c:v>78.848999999999947</c:v>
                </c:pt>
                <c:pt idx="51">
                  <c:v>73.403999999999954</c:v>
                </c:pt>
                <c:pt idx="52">
                  <c:v>67.913999999999959</c:v>
                </c:pt>
                <c:pt idx="53">
                  <c:v>62.225999999999956</c:v>
                </c:pt>
                <c:pt idx="54">
                  <c:v>56.546999999999954</c:v>
                </c:pt>
                <c:pt idx="55">
                  <c:v>50.795999999999957</c:v>
                </c:pt>
                <c:pt idx="56">
                  <c:v>45.053999999999959</c:v>
                </c:pt>
                <c:pt idx="57">
                  <c:v>39.491999999999962</c:v>
                </c:pt>
                <c:pt idx="58">
                  <c:v>33.938999999999965</c:v>
                </c:pt>
                <c:pt idx="59">
                  <c:v>28.448999999999966</c:v>
                </c:pt>
                <c:pt idx="60">
                  <c:v>22.832999999999966</c:v>
                </c:pt>
                <c:pt idx="61">
                  <c:v>17.243999999999968</c:v>
                </c:pt>
                <c:pt idx="62">
                  <c:v>11.492999999999968</c:v>
                </c:pt>
                <c:pt idx="63">
                  <c:v>5.7509999999999684</c:v>
                </c:pt>
                <c:pt idx="64">
                  <c:v>-3.1086244689504383E-14</c:v>
                </c:pt>
              </c:numCache>
            </c:numRef>
          </c:xVal>
          <c:yVal>
            <c:numRef>
              <c:f>TDK_KF_ST_22_02!$I$85:$I$149</c:f>
              <c:numCache>
                <c:formatCode>General</c:formatCode>
                <c:ptCount val="65"/>
                <c:pt idx="0">
                  <c:v>478</c:v>
                </c:pt>
                <c:pt idx="1">
                  <c:v>104</c:v>
                </c:pt>
                <c:pt idx="2">
                  <c:v>-275</c:v>
                </c:pt>
                <c:pt idx="3">
                  <c:v>-644</c:v>
                </c:pt>
                <c:pt idx="4">
                  <c:v>-1008</c:v>
                </c:pt>
                <c:pt idx="5">
                  <c:v>-1377</c:v>
                </c:pt>
                <c:pt idx="6">
                  <c:v>-1721</c:v>
                </c:pt>
                <c:pt idx="7">
                  <c:v>-2057</c:v>
                </c:pt>
                <c:pt idx="8">
                  <c:v>-2384</c:v>
                </c:pt>
                <c:pt idx="9">
                  <c:v>-2673</c:v>
                </c:pt>
                <c:pt idx="10">
                  <c:v>-2929</c:v>
                </c:pt>
                <c:pt idx="11">
                  <c:v>-3159</c:v>
                </c:pt>
                <c:pt idx="12">
                  <c:v>-3366</c:v>
                </c:pt>
                <c:pt idx="13">
                  <c:v>-3540</c:v>
                </c:pt>
                <c:pt idx="14">
                  <c:v>-3684</c:v>
                </c:pt>
                <c:pt idx="15">
                  <c:v>-3791</c:v>
                </c:pt>
                <c:pt idx="16">
                  <c:v>-3855</c:v>
                </c:pt>
                <c:pt idx="17">
                  <c:v>-3887</c:v>
                </c:pt>
                <c:pt idx="18">
                  <c:v>-3884</c:v>
                </c:pt>
                <c:pt idx="19">
                  <c:v>-3843</c:v>
                </c:pt>
                <c:pt idx="20">
                  <c:v>-3765</c:v>
                </c:pt>
                <c:pt idx="21">
                  <c:v>-3648</c:v>
                </c:pt>
                <c:pt idx="22">
                  <c:v>-3494</c:v>
                </c:pt>
                <c:pt idx="23">
                  <c:v>-3312</c:v>
                </c:pt>
                <c:pt idx="24">
                  <c:v>-3089</c:v>
                </c:pt>
                <c:pt idx="25">
                  <c:v>-2846</c:v>
                </c:pt>
                <c:pt idx="26">
                  <c:v>-2582</c:v>
                </c:pt>
                <c:pt idx="27">
                  <c:v>-2283</c:v>
                </c:pt>
                <c:pt idx="28">
                  <c:v>-1967</c:v>
                </c:pt>
                <c:pt idx="29">
                  <c:v>-1640</c:v>
                </c:pt>
                <c:pt idx="30">
                  <c:v>-1288</c:v>
                </c:pt>
                <c:pt idx="31">
                  <c:v>-913</c:v>
                </c:pt>
                <c:pt idx="32">
                  <c:v>-530</c:v>
                </c:pt>
                <c:pt idx="33">
                  <c:v>-158</c:v>
                </c:pt>
                <c:pt idx="34">
                  <c:v>214</c:v>
                </c:pt>
                <c:pt idx="35">
                  <c:v>582</c:v>
                </c:pt>
                <c:pt idx="36">
                  <c:v>949</c:v>
                </c:pt>
                <c:pt idx="37">
                  <c:v>1317</c:v>
                </c:pt>
                <c:pt idx="38">
                  <c:v>1664</c:v>
                </c:pt>
                <c:pt idx="39">
                  <c:v>2000</c:v>
                </c:pt>
                <c:pt idx="40">
                  <c:v>2318</c:v>
                </c:pt>
                <c:pt idx="41">
                  <c:v>2614</c:v>
                </c:pt>
                <c:pt idx="42">
                  <c:v>2875</c:v>
                </c:pt>
                <c:pt idx="43">
                  <c:v>3104</c:v>
                </c:pt>
                <c:pt idx="44">
                  <c:v>3312</c:v>
                </c:pt>
                <c:pt idx="45">
                  <c:v>3485</c:v>
                </c:pt>
                <c:pt idx="46">
                  <c:v>3628</c:v>
                </c:pt>
                <c:pt idx="47">
                  <c:v>3742</c:v>
                </c:pt>
                <c:pt idx="48">
                  <c:v>3809</c:v>
                </c:pt>
                <c:pt idx="49">
                  <c:v>3836</c:v>
                </c:pt>
                <c:pt idx="50">
                  <c:v>3837</c:v>
                </c:pt>
                <c:pt idx="51">
                  <c:v>3789</c:v>
                </c:pt>
                <c:pt idx="52">
                  <c:v>3715</c:v>
                </c:pt>
                <c:pt idx="53">
                  <c:v>3603</c:v>
                </c:pt>
                <c:pt idx="54">
                  <c:v>3449</c:v>
                </c:pt>
                <c:pt idx="55">
                  <c:v>3263</c:v>
                </c:pt>
                <c:pt idx="56">
                  <c:v>3038</c:v>
                </c:pt>
                <c:pt idx="57">
                  <c:v>2797</c:v>
                </c:pt>
                <c:pt idx="58">
                  <c:v>2527</c:v>
                </c:pt>
                <c:pt idx="59">
                  <c:v>2239</c:v>
                </c:pt>
                <c:pt idx="60">
                  <c:v>1922</c:v>
                </c:pt>
                <c:pt idx="61">
                  <c:v>1583</c:v>
                </c:pt>
                <c:pt idx="62">
                  <c:v>1222</c:v>
                </c:pt>
                <c:pt idx="63">
                  <c:v>854</c:v>
                </c:pt>
                <c:pt idx="64">
                  <c:v>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C0-47E0-8636-0B7B792FBB76}"/>
            </c:ext>
          </c:extLst>
        </c:ser>
        <c:ser>
          <c:idx val="1"/>
          <c:order val="1"/>
          <c:tx>
            <c:strRef>
              <c:f>TDK_KF_ST_22_02!$L$19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TDK_KF_ST_22_02!$AA$85:$AA$149</c:f>
              <c:numCache>
                <c:formatCode>General</c:formatCode>
                <c:ptCount val="65"/>
                <c:pt idx="0">
                  <c:v>360.06299999999993</c:v>
                </c:pt>
                <c:pt idx="1">
                  <c:v>354.44699999999995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337.80599999999993</c:v>
                </c:pt>
                <c:pt idx="5">
                  <c:v>332.03699999999992</c:v>
                </c:pt>
                <c:pt idx="6">
                  <c:v>326.3669999999999</c:v>
                </c:pt>
                <c:pt idx="7">
                  <c:v>320.72399999999993</c:v>
                </c:pt>
                <c:pt idx="8">
                  <c:v>314.92799999999994</c:v>
                </c:pt>
                <c:pt idx="9">
                  <c:v>309.25799999999992</c:v>
                </c:pt>
                <c:pt idx="10">
                  <c:v>303.76799999999992</c:v>
                </c:pt>
                <c:pt idx="11">
                  <c:v>298.25099999999992</c:v>
                </c:pt>
                <c:pt idx="12">
                  <c:v>292.62599999999992</c:v>
                </c:pt>
                <c:pt idx="13">
                  <c:v>286.94699999999995</c:v>
                </c:pt>
                <c:pt idx="14">
                  <c:v>281.24999999999994</c:v>
                </c:pt>
                <c:pt idx="15">
                  <c:v>275.52599999999995</c:v>
                </c:pt>
                <c:pt idx="16">
                  <c:v>269.82899999999995</c:v>
                </c:pt>
                <c:pt idx="17">
                  <c:v>264.21299999999997</c:v>
                </c:pt>
                <c:pt idx="18">
                  <c:v>258.58799999999997</c:v>
                </c:pt>
                <c:pt idx="19">
                  <c:v>253.07999999999996</c:v>
                </c:pt>
                <c:pt idx="20">
                  <c:v>247.63499999999996</c:v>
                </c:pt>
                <c:pt idx="21">
                  <c:v>241.91099999999997</c:v>
                </c:pt>
                <c:pt idx="22">
                  <c:v>236.24999999999997</c:v>
                </c:pt>
                <c:pt idx="23">
                  <c:v>230.45399999999998</c:v>
                </c:pt>
                <c:pt idx="24">
                  <c:v>224.81099999999998</c:v>
                </c:pt>
                <c:pt idx="25">
                  <c:v>219.14999999999998</c:v>
                </c:pt>
                <c:pt idx="26">
                  <c:v>213.69599999999997</c:v>
                </c:pt>
                <c:pt idx="27">
                  <c:v>208.15199999999996</c:v>
                </c:pt>
                <c:pt idx="28">
                  <c:v>202.55399999999995</c:v>
                </c:pt>
                <c:pt idx="29">
                  <c:v>196.98299999999995</c:v>
                </c:pt>
                <c:pt idx="30">
                  <c:v>191.32199999999995</c:v>
                </c:pt>
                <c:pt idx="31">
                  <c:v>185.57099999999994</c:v>
                </c:pt>
                <c:pt idx="32">
                  <c:v>179.81099999999995</c:v>
                </c:pt>
                <c:pt idx="33">
                  <c:v>174.30299999999994</c:v>
                </c:pt>
                <c:pt idx="34">
                  <c:v>168.68699999999995</c:v>
                </c:pt>
                <c:pt idx="35">
                  <c:v>163.21499999999995</c:v>
                </c:pt>
                <c:pt idx="36">
                  <c:v>157.72499999999994</c:v>
                </c:pt>
                <c:pt idx="37">
                  <c:v>152.04599999999994</c:v>
                </c:pt>
                <c:pt idx="38">
                  <c:v>146.33099999999993</c:v>
                </c:pt>
                <c:pt idx="39">
                  <c:v>140.71499999999992</c:v>
                </c:pt>
                <c:pt idx="40">
                  <c:v>134.99099999999993</c:v>
                </c:pt>
                <c:pt idx="41">
                  <c:v>129.30299999999994</c:v>
                </c:pt>
                <c:pt idx="42">
                  <c:v>123.83999999999995</c:v>
                </c:pt>
                <c:pt idx="43">
                  <c:v>118.34999999999995</c:v>
                </c:pt>
                <c:pt idx="44">
                  <c:v>112.71599999999995</c:v>
                </c:pt>
                <c:pt idx="45">
                  <c:v>107.18999999999996</c:v>
                </c:pt>
                <c:pt idx="46">
                  <c:v>101.44799999999995</c:v>
                </c:pt>
                <c:pt idx="47">
                  <c:v>95.687999999999946</c:v>
                </c:pt>
                <c:pt idx="48">
                  <c:v>90.053999999999945</c:v>
                </c:pt>
                <c:pt idx="49">
                  <c:v>84.482999999999947</c:v>
                </c:pt>
                <c:pt idx="50">
                  <c:v>78.848999999999947</c:v>
                </c:pt>
                <c:pt idx="51">
                  <c:v>73.403999999999954</c:v>
                </c:pt>
                <c:pt idx="52">
                  <c:v>67.913999999999959</c:v>
                </c:pt>
                <c:pt idx="53">
                  <c:v>62.225999999999956</c:v>
                </c:pt>
                <c:pt idx="54">
                  <c:v>56.546999999999954</c:v>
                </c:pt>
                <c:pt idx="55">
                  <c:v>50.795999999999957</c:v>
                </c:pt>
                <c:pt idx="56">
                  <c:v>45.053999999999959</c:v>
                </c:pt>
                <c:pt idx="57">
                  <c:v>39.491999999999962</c:v>
                </c:pt>
                <c:pt idx="58">
                  <c:v>33.938999999999965</c:v>
                </c:pt>
                <c:pt idx="59">
                  <c:v>28.448999999999966</c:v>
                </c:pt>
                <c:pt idx="60">
                  <c:v>22.832999999999966</c:v>
                </c:pt>
                <c:pt idx="61">
                  <c:v>17.243999999999968</c:v>
                </c:pt>
                <c:pt idx="62">
                  <c:v>11.492999999999968</c:v>
                </c:pt>
                <c:pt idx="63">
                  <c:v>5.7509999999999684</c:v>
                </c:pt>
                <c:pt idx="64">
                  <c:v>-3.1086244689504383E-14</c:v>
                </c:pt>
              </c:numCache>
            </c:numRef>
          </c:xVal>
          <c:yVal>
            <c:numRef>
              <c:f>TDK_KF_ST_22_02!$L$85:$L$149</c:f>
              <c:numCache>
                <c:formatCode>General</c:formatCode>
                <c:ptCount val="65"/>
                <c:pt idx="0">
                  <c:v>486.0691030128803</c:v>
                </c:pt>
                <c:pt idx="1">
                  <c:v>108.63920212269444</c:v>
                </c:pt>
                <c:pt idx="2">
                  <c:v>-267.69522466855551</c:v>
                </c:pt>
                <c:pt idx="3">
                  <c:v>-638.17546164124815</c:v>
                </c:pt>
                <c:pt idx="4">
                  <c:v>-1003.5855135046929</c:v>
                </c:pt>
                <c:pt idx="5">
                  <c:v>-1374.7239496905836</c:v>
                </c:pt>
                <c:pt idx="6">
                  <c:v>-1726.232376866506</c:v>
                </c:pt>
                <c:pt idx="7">
                  <c:v>-2059.5826338745251</c:v>
                </c:pt>
                <c:pt idx="8">
                  <c:v>-2381.4515552054036</c:v>
                </c:pt>
                <c:pt idx="9">
                  <c:v>-2673.067879355146</c:v>
                </c:pt>
                <c:pt idx="10">
                  <c:v>-2930.7955394158016</c:v>
                </c:pt>
                <c:pt idx="11">
                  <c:v>-3162.9633697308236</c:v>
                </c:pt>
                <c:pt idx="12">
                  <c:v>-3369.7634013000729</c:v>
                </c:pt>
                <c:pt idx="13">
                  <c:v>-3545.8971289010224</c:v>
                </c:pt>
                <c:pt idx="14">
                  <c:v>-3687.8921498702498</c:v>
                </c:pt>
                <c:pt idx="15">
                  <c:v>-3794.1474458281932</c:v>
                </c:pt>
                <c:pt idx="16">
                  <c:v>-3862.611312033805</c:v>
                </c:pt>
                <c:pt idx="17">
                  <c:v>-3893.0274433334657</c:v>
                </c:pt>
                <c:pt idx="18">
                  <c:v>-3886.2993889357804</c:v>
                </c:pt>
                <c:pt idx="19">
                  <c:v>-3843.7025584125145</c:v>
                </c:pt>
                <c:pt idx="20">
                  <c:v>-3766.9570567510136</c:v>
                </c:pt>
                <c:pt idx="21">
                  <c:v>-3649.9165243709813</c:v>
                </c:pt>
                <c:pt idx="22">
                  <c:v>-3498.635282483775</c:v>
                </c:pt>
                <c:pt idx="23">
                  <c:v>-3308.6886061077298</c:v>
                </c:pt>
                <c:pt idx="24">
                  <c:v>-3091.5129655687674</c:v>
                </c:pt>
                <c:pt idx="25">
                  <c:v>-2843.8158637052748</c:v>
                </c:pt>
                <c:pt idx="26">
                  <c:v>-2579.1723401778927</c:v>
                </c:pt>
                <c:pt idx="27">
                  <c:v>-2286.5073945246959</c:v>
                </c:pt>
                <c:pt idx="28">
                  <c:v>-1969.5691013539065</c:v>
                </c:pt>
                <c:pt idx="29">
                  <c:v>-1635.7767904598682</c:v>
                </c:pt>
                <c:pt idx="30">
                  <c:v>-1281.0615999394054</c:v>
                </c:pt>
                <c:pt idx="31">
                  <c:v>-908.22248054186787</c:v>
                </c:pt>
                <c:pt idx="32">
                  <c:v>-525.93383766443014</c:v>
                </c:pt>
                <c:pt idx="33">
                  <c:v>-155.6283610394371</c:v>
                </c:pt>
                <c:pt idx="34">
                  <c:v>223.11238228826005</c:v>
                </c:pt>
                <c:pt idx="35">
                  <c:v>589.83581526888713</c:v>
                </c:pt>
                <c:pt idx="36">
                  <c:v>952.08454411489993</c:v>
                </c:pt>
                <c:pt idx="37">
                  <c:v>1317.2824672268277</c:v>
                </c:pt>
                <c:pt idx="38">
                  <c:v>1671.4332747601268</c:v>
                </c:pt>
                <c:pt idx="39">
                  <c:v>2002.9864518487607</c:v>
                </c:pt>
                <c:pt idx="40">
                  <c:v>2320.8061646291667</c:v>
                </c:pt>
                <c:pt idx="41">
                  <c:v>2613.4031059321287</c:v>
                </c:pt>
                <c:pt idx="42">
                  <c:v>2869.9442796471226</c:v>
                </c:pt>
                <c:pt idx="43">
                  <c:v>3101.2006763315662</c:v>
                </c:pt>
                <c:pt idx="44">
                  <c:v>3308.6278745093664</c:v>
                </c:pt>
                <c:pt idx="45">
                  <c:v>3480.7438409731026</c:v>
                </c:pt>
                <c:pt idx="46">
                  <c:v>3624.9854803962771</c:v>
                </c:pt>
                <c:pt idx="47">
                  <c:v>3732.8134088755896</c:v>
                </c:pt>
                <c:pt idx="48">
                  <c:v>3801.5149505714321</c:v>
                </c:pt>
                <c:pt idx="49">
                  <c:v>3833.0364978084103</c:v>
                </c:pt>
                <c:pt idx="50">
                  <c:v>3827.7857157408903</c:v>
                </c:pt>
                <c:pt idx="51">
                  <c:v>3787.2769466146251</c:v>
                </c:pt>
                <c:pt idx="52">
                  <c:v>3711.5442346645668</c:v>
                </c:pt>
                <c:pt idx="53">
                  <c:v>3596.8731547408256</c:v>
                </c:pt>
                <c:pt idx="54">
                  <c:v>3446.738879932635</c:v>
                </c:pt>
                <c:pt idx="55">
                  <c:v>3259.9152300413084</c:v>
                </c:pt>
                <c:pt idx="56">
                  <c:v>3040.3302639521949</c:v>
                </c:pt>
                <c:pt idx="57">
                  <c:v>2798.216492732869</c:v>
                </c:pt>
                <c:pt idx="58">
                  <c:v>2529.9170326448411</c:v>
                </c:pt>
                <c:pt idx="59">
                  <c:v>2241.0236365513706</c:v>
                </c:pt>
                <c:pt idx="60">
                  <c:v>1923.9571732810573</c:v>
                </c:pt>
                <c:pt idx="61">
                  <c:v>1589.7814846947908</c:v>
                </c:pt>
                <c:pt idx="62">
                  <c:v>1229.8714600147521</c:v>
                </c:pt>
                <c:pt idx="63">
                  <c:v>857.86689294630389</c:v>
                </c:pt>
                <c:pt idx="64">
                  <c:v>476.34908758181399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C0-47E0-8636-0B7B792FBB76}"/>
            </c:ext>
          </c:extLst>
        </c:ser>
        <c:ser>
          <c:idx val="2"/>
          <c:order val="2"/>
          <c:tx>
            <c:strRef>
              <c:f>TDK_KF_ST_22_02!$J$19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TDK_KF_ST_22_02!$AA$85:$AA$149</c:f>
              <c:numCache>
                <c:formatCode>General</c:formatCode>
                <c:ptCount val="65"/>
                <c:pt idx="0">
                  <c:v>360.06299999999993</c:v>
                </c:pt>
                <c:pt idx="1">
                  <c:v>354.44699999999995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337.80599999999993</c:v>
                </c:pt>
                <c:pt idx="5">
                  <c:v>332.03699999999992</c:v>
                </c:pt>
                <c:pt idx="6">
                  <c:v>326.3669999999999</c:v>
                </c:pt>
                <c:pt idx="7">
                  <c:v>320.72399999999993</c:v>
                </c:pt>
                <c:pt idx="8">
                  <c:v>314.92799999999994</c:v>
                </c:pt>
                <c:pt idx="9">
                  <c:v>309.25799999999992</c:v>
                </c:pt>
                <c:pt idx="10">
                  <c:v>303.76799999999992</c:v>
                </c:pt>
                <c:pt idx="11">
                  <c:v>298.25099999999992</c:v>
                </c:pt>
                <c:pt idx="12">
                  <c:v>292.62599999999992</c:v>
                </c:pt>
                <c:pt idx="13">
                  <c:v>286.94699999999995</c:v>
                </c:pt>
                <c:pt idx="14">
                  <c:v>281.24999999999994</c:v>
                </c:pt>
                <c:pt idx="15">
                  <c:v>275.52599999999995</c:v>
                </c:pt>
                <c:pt idx="16">
                  <c:v>269.82899999999995</c:v>
                </c:pt>
                <c:pt idx="17">
                  <c:v>264.21299999999997</c:v>
                </c:pt>
                <c:pt idx="18">
                  <c:v>258.58799999999997</c:v>
                </c:pt>
                <c:pt idx="19">
                  <c:v>253.07999999999996</c:v>
                </c:pt>
                <c:pt idx="20">
                  <c:v>247.63499999999996</c:v>
                </c:pt>
                <c:pt idx="21">
                  <c:v>241.91099999999997</c:v>
                </c:pt>
                <c:pt idx="22">
                  <c:v>236.24999999999997</c:v>
                </c:pt>
                <c:pt idx="23">
                  <c:v>230.45399999999998</c:v>
                </c:pt>
                <c:pt idx="24">
                  <c:v>224.81099999999998</c:v>
                </c:pt>
                <c:pt idx="25">
                  <c:v>219.14999999999998</c:v>
                </c:pt>
                <c:pt idx="26">
                  <c:v>213.69599999999997</c:v>
                </c:pt>
                <c:pt idx="27">
                  <c:v>208.15199999999996</c:v>
                </c:pt>
                <c:pt idx="28">
                  <c:v>202.55399999999995</c:v>
                </c:pt>
                <c:pt idx="29">
                  <c:v>196.98299999999995</c:v>
                </c:pt>
                <c:pt idx="30">
                  <c:v>191.32199999999995</c:v>
                </c:pt>
                <c:pt idx="31">
                  <c:v>185.57099999999994</c:v>
                </c:pt>
                <c:pt idx="32">
                  <c:v>179.81099999999995</c:v>
                </c:pt>
                <c:pt idx="33">
                  <c:v>174.30299999999994</c:v>
                </c:pt>
                <c:pt idx="34">
                  <c:v>168.68699999999995</c:v>
                </c:pt>
                <c:pt idx="35">
                  <c:v>163.21499999999995</c:v>
                </c:pt>
                <c:pt idx="36">
                  <c:v>157.72499999999994</c:v>
                </c:pt>
                <c:pt idx="37">
                  <c:v>152.04599999999994</c:v>
                </c:pt>
                <c:pt idx="38">
                  <c:v>146.33099999999993</c:v>
                </c:pt>
                <c:pt idx="39">
                  <c:v>140.71499999999992</c:v>
                </c:pt>
                <c:pt idx="40">
                  <c:v>134.99099999999993</c:v>
                </c:pt>
                <c:pt idx="41">
                  <c:v>129.30299999999994</c:v>
                </c:pt>
                <c:pt idx="42">
                  <c:v>123.83999999999995</c:v>
                </c:pt>
                <c:pt idx="43">
                  <c:v>118.34999999999995</c:v>
                </c:pt>
                <c:pt idx="44">
                  <c:v>112.71599999999995</c:v>
                </c:pt>
                <c:pt idx="45">
                  <c:v>107.18999999999996</c:v>
                </c:pt>
                <c:pt idx="46">
                  <c:v>101.44799999999995</c:v>
                </c:pt>
                <c:pt idx="47">
                  <c:v>95.687999999999946</c:v>
                </c:pt>
                <c:pt idx="48">
                  <c:v>90.053999999999945</c:v>
                </c:pt>
                <c:pt idx="49">
                  <c:v>84.482999999999947</c:v>
                </c:pt>
                <c:pt idx="50">
                  <c:v>78.848999999999947</c:v>
                </c:pt>
                <c:pt idx="51">
                  <c:v>73.403999999999954</c:v>
                </c:pt>
                <c:pt idx="52">
                  <c:v>67.913999999999959</c:v>
                </c:pt>
                <c:pt idx="53">
                  <c:v>62.225999999999956</c:v>
                </c:pt>
                <c:pt idx="54">
                  <c:v>56.546999999999954</c:v>
                </c:pt>
                <c:pt idx="55">
                  <c:v>50.795999999999957</c:v>
                </c:pt>
                <c:pt idx="56">
                  <c:v>45.053999999999959</c:v>
                </c:pt>
                <c:pt idx="57">
                  <c:v>39.491999999999962</c:v>
                </c:pt>
                <c:pt idx="58">
                  <c:v>33.938999999999965</c:v>
                </c:pt>
                <c:pt idx="59">
                  <c:v>28.448999999999966</c:v>
                </c:pt>
                <c:pt idx="60">
                  <c:v>22.832999999999966</c:v>
                </c:pt>
                <c:pt idx="61">
                  <c:v>17.243999999999968</c:v>
                </c:pt>
                <c:pt idx="62">
                  <c:v>11.492999999999968</c:v>
                </c:pt>
                <c:pt idx="63">
                  <c:v>5.7509999999999684</c:v>
                </c:pt>
                <c:pt idx="64">
                  <c:v>-3.1086244689504383E-14</c:v>
                </c:pt>
              </c:numCache>
            </c:numRef>
          </c:xVal>
          <c:yVal>
            <c:numRef>
              <c:f>TDK_KF_ST_22_02!$J$85:$J$149</c:f>
              <c:numCache>
                <c:formatCode>General</c:formatCode>
                <c:ptCount val="65"/>
                <c:pt idx="0">
                  <c:v>-3804</c:v>
                </c:pt>
                <c:pt idx="1">
                  <c:v>-3834</c:v>
                </c:pt>
                <c:pt idx="2">
                  <c:v>-3823</c:v>
                </c:pt>
                <c:pt idx="3">
                  <c:v>-3780</c:v>
                </c:pt>
                <c:pt idx="4">
                  <c:v>-3700</c:v>
                </c:pt>
                <c:pt idx="5">
                  <c:v>-3575</c:v>
                </c:pt>
                <c:pt idx="6">
                  <c:v>-3417</c:v>
                </c:pt>
                <c:pt idx="7">
                  <c:v>-3240</c:v>
                </c:pt>
                <c:pt idx="8">
                  <c:v>-3017</c:v>
                </c:pt>
                <c:pt idx="9">
                  <c:v>-2768</c:v>
                </c:pt>
                <c:pt idx="10">
                  <c:v>-2498</c:v>
                </c:pt>
                <c:pt idx="11">
                  <c:v>-2209</c:v>
                </c:pt>
                <c:pt idx="12">
                  <c:v>-1892</c:v>
                </c:pt>
                <c:pt idx="13">
                  <c:v>-1561</c:v>
                </c:pt>
                <c:pt idx="14">
                  <c:v>-1205</c:v>
                </c:pt>
                <c:pt idx="15">
                  <c:v>-832</c:v>
                </c:pt>
                <c:pt idx="16">
                  <c:v>-460</c:v>
                </c:pt>
                <c:pt idx="17">
                  <c:v>-85</c:v>
                </c:pt>
                <c:pt idx="18">
                  <c:v>284</c:v>
                </c:pt>
                <c:pt idx="19">
                  <c:v>648</c:v>
                </c:pt>
                <c:pt idx="20">
                  <c:v>1009</c:v>
                </c:pt>
                <c:pt idx="21">
                  <c:v>1370</c:v>
                </c:pt>
                <c:pt idx="22">
                  <c:v>1719</c:v>
                </c:pt>
                <c:pt idx="23">
                  <c:v>2059</c:v>
                </c:pt>
                <c:pt idx="24">
                  <c:v>2365</c:v>
                </c:pt>
                <c:pt idx="25">
                  <c:v>2658</c:v>
                </c:pt>
                <c:pt idx="26">
                  <c:v>2915</c:v>
                </c:pt>
                <c:pt idx="27">
                  <c:v>3140</c:v>
                </c:pt>
                <c:pt idx="28">
                  <c:v>3347</c:v>
                </c:pt>
                <c:pt idx="29">
                  <c:v>3517</c:v>
                </c:pt>
                <c:pt idx="30">
                  <c:v>3655</c:v>
                </c:pt>
                <c:pt idx="31">
                  <c:v>3760</c:v>
                </c:pt>
                <c:pt idx="32">
                  <c:v>3826</c:v>
                </c:pt>
                <c:pt idx="33">
                  <c:v>3852</c:v>
                </c:pt>
                <c:pt idx="34">
                  <c:v>3846</c:v>
                </c:pt>
                <c:pt idx="35">
                  <c:v>3795</c:v>
                </c:pt>
                <c:pt idx="36">
                  <c:v>3721</c:v>
                </c:pt>
                <c:pt idx="37">
                  <c:v>3601</c:v>
                </c:pt>
                <c:pt idx="38">
                  <c:v>3445</c:v>
                </c:pt>
                <c:pt idx="39">
                  <c:v>3259</c:v>
                </c:pt>
                <c:pt idx="40">
                  <c:v>3038</c:v>
                </c:pt>
                <c:pt idx="41">
                  <c:v>2792</c:v>
                </c:pt>
                <c:pt idx="42">
                  <c:v>2523</c:v>
                </c:pt>
                <c:pt idx="43">
                  <c:v>2236</c:v>
                </c:pt>
                <c:pt idx="44">
                  <c:v>1914</c:v>
                </c:pt>
                <c:pt idx="45">
                  <c:v>1582</c:v>
                </c:pt>
                <c:pt idx="46">
                  <c:v>1232</c:v>
                </c:pt>
                <c:pt idx="47">
                  <c:v>854</c:v>
                </c:pt>
                <c:pt idx="48">
                  <c:v>487</c:v>
                </c:pt>
                <c:pt idx="49">
                  <c:v>112</c:v>
                </c:pt>
                <c:pt idx="50">
                  <c:v>-266</c:v>
                </c:pt>
                <c:pt idx="51">
                  <c:v>-629</c:v>
                </c:pt>
                <c:pt idx="52">
                  <c:v>-984</c:v>
                </c:pt>
                <c:pt idx="53">
                  <c:v>-1349</c:v>
                </c:pt>
                <c:pt idx="54">
                  <c:v>-1696</c:v>
                </c:pt>
                <c:pt idx="55">
                  <c:v>-2039</c:v>
                </c:pt>
                <c:pt idx="56">
                  <c:v>-2358</c:v>
                </c:pt>
                <c:pt idx="57">
                  <c:v>-2637</c:v>
                </c:pt>
                <c:pt idx="58">
                  <c:v>-2897</c:v>
                </c:pt>
                <c:pt idx="59">
                  <c:v>-3125</c:v>
                </c:pt>
                <c:pt idx="60">
                  <c:v>-3330</c:v>
                </c:pt>
                <c:pt idx="61">
                  <c:v>-3503</c:v>
                </c:pt>
                <c:pt idx="62">
                  <c:v>-3639</c:v>
                </c:pt>
                <c:pt idx="63">
                  <c:v>-3738</c:v>
                </c:pt>
                <c:pt idx="64">
                  <c:v>-3808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C0-47E0-8636-0B7B792FBB76}"/>
            </c:ext>
          </c:extLst>
        </c:ser>
        <c:ser>
          <c:idx val="3"/>
          <c:order val="3"/>
          <c:tx>
            <c:strRef>
              <c:f>TDK_KF_ST_22_02!$N$19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TDK_KF_ST_22_02!$AA$85:$AA$149</c:f>
              <c:numCache>
                <c:formatCode>General</c:formatCode>
                <c:ptCount val="65"/>
                <c:pt idx="0">
                  <c:v>360.06299999999993</c:v>
                </c:pt>
                <c:pt idx="1">
                  <c:v>354.44699999999995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337.80599999999993</c:v>
                </c:pt>
                <c:pt idx="5">
                  <c:v>332.03699999999992</c:v>
                </c:pt>
                <c:pt idx="6">
                  <c:v>326.3669999999999</c:v>
                </c:pt>
                <c:pt idx="7">
                  <c:v>320.72399999999993</c:v>
                </c:pt>
                <c:pt idx="8">
                  <c:v>314.92799999999994</c:v>
                </c:pt>
                <c:pt idx="9">
                  <c:v>309.25799999999992</c:v>
                </c:pt>
                <c:pt idx="10">
                  <c:v>303.76799999999992</c:v>
                </c:pt>
                <c:pt idx="11">
                  <c:v>298.25099999999992</c:v>
                </c:pt>
                <c:pt idx="12">
                  <c:v>292.62599999999992</c:v>
                </c:pt>
                <c:pt idx="13">
                  <c:v>286.94699999999995</c:v>
                </c:pt>
                <c:pt idx="14">
                  <c:v>281.24999999999994</c:v>
                </c:pt>
                <c:pt idx="15">
                  <c:v>275.52599999999995</c:v>
                </c:pt>
                <c:pt idx="16">
                  <c:v>269.82899999999995</c:v>
                </c:pt>
                <c:pt idx="17">
                  <c:v>264.21299999999997</c:v>
                </c:pt>
                <c:pt idx="18">
                  <c:v>258.58799999999997</c:v>
                </c:pt>
                <c:pt idx="19">
                  <c:v>253.07999999999996</c:v>
                </c:pt>
                <c:pt idx="20">
                  <c:v>247.63499999999996</c:v>
                </c:pt>
                <c:pt idx="21">
                  <c:v>241.91099999999997</c:v>
                </c:pt>
                <c:pt idx="22">
                  <c:v>236.24999999999997</c:v>
                </c:pt>
                <c:pt idx="23">
                  <c:v>230.45399999999998</c:v>
                </c:pt>
                <c:pt idx="24">
                  <c:v>224.81099999999998</c:v>
                </c:pt>
                <c:pt idx="25">
                  <c:v>219.14999999999998</c:v>
                </c:pt>
                <c:pt idx="26">
                  <c:v>213.69599999999997</c:v>
                </c:pt>
                <c:pt idx="27">
                  <c:v>208.15199999999996</c:v>
                </c:pt>
                <c:pt idx="28">
                  <c:v>202.55399999999995</c:v>
                </c:pt>
                <c:pt idx="29">
                  <c:v>196.98299999999995</c:v>
                </c:pt>
                <c:pt idx="30">
                  <c:v>191.32199999999995</c:v>
                </c:pt>
                <c:pt idx="31">
                  <c:v>185.57099999999994</c:v>
                </c:pt>
                <c:pt idx="32">
                  <c:v>179.81099999999995</c:v>
                </c:pt>
                <c:pt idx="33">
                  <c:v>174.30299999999994</c:v>
                </c:pt>
                <c:pt idx="34">
                  <c:v>168.68699999999995</c:v>
                </c:pt>
                <c:pt idx="35">
                  <c:v>163.21499999999995</c:v>
                </c:pt>
                <c:pt idx="36">
                  <c:v>157.72499999999994</c:v>
                </c:pt>
                <c:pt idx="37">
                  <c:v>152.04599999999994</c:v>
                </c:pt>
                <c:pt idx="38">
                  <c:v>146.33099999999993</c:v>
                </c:pt>
                <c:pt idx="39">
                  <c:v>140.71499999999992</c:v>
                </c:pt>
                <c:pt idx="40">
                  <c:v>134.99099999999993</c:v>
                </c:pt>
                <c:pt idx="41">
                  <c:v>129.30299999999994</c:v>
                </c:pt>
                <c:pt idx="42">
                  <c:v>123.83999999999995</c:v>
                </c:pt>
                <c:pt idx="43">
                  <c:v>118.34999999999995</c:v>
                </c:pt>
                <c:pt idx="44">
                  <c:v>112.71599999999995</c:v>
                </c:pt>
                <c:pt idx="45">
                  <c:v>107.18999999999996</c:v>
                </c:pt>
                <c:pt idx="46">
                  <c:v>101.44799999999995</c:v>
                </c:pt>
                <c:pt idx="47">
                  <c:v>95.687999999999946</c:v>
                </c:pt>
                <c:pt idx="48">
                  <c:v>90.053999999999945</c:v>
                </c:pt>
                <c:pt idx="49">
                  <c:v>84.482999999999947</c:v>
                </c:pt>
                <c:pt idx="50">
                  <c:v>78.848999999999947</c:v>
                </c:pt>
                <c:pt idx="51">
                  <c:v>73.403999999999954</c:v>
                </c:pt>
                <c:pt idx="52">
                  <c:v>67.913999999999959</c:v>
                </c:pt>
                <c:pt idx="53">
                  <c:v>62.225999999999956</c:v>
                </c:pt>
                <c:pt idx="54">
                  <c:v>56.546999999999954</c:v>
                </c:pt>
                <c:pt idx="55">
                  <c:v>50.795999999999957</c:v>
                </c:pt>
                <c:pt idx="56">
                  <c:v>45.053999999999959</c:v>
                </c:pt>
                <c:pt idx="57">
                  <c:v>39.491999999999962</c:v>
                </c:pt>
                <c:pt idx="58">
                  <c:v>33.938999999999965</c:v>
                </c:pt>
                <c:pt idx="59">
                  <c:v>28.448999999999966</c:v>
                </c:pt>
                <c:pt idx="60">
                  <c:v>22.832999999999966</c:v>
                </c:pt>
                <c:pt idx="61">
                  <c:v>17.243999999999968</c:v>
                </c:pt>
                <c:pt idx="62">
                  <c:v>11.492999999999968</c:v>
                </c:pt>
                <c:pt idx="63">
                  <c:v>5.7509999999999684</c:v>
                </c:pt>
                <c:pt idx="64">
                  <c:v>-3.1086244689504383E-14</c:v>
                </c:pt>
              </c:numCache>
            </c:numRef>
          </c:xVal>
          <c:yVal>
            <c:numRef>
              <c:f>TDK_KF_ST_22_02!$N$85:$N$149</c:f>
              <c:numCache>
                <c:formatCode>General</c:formatCode>
                <c:ptCount val="65"/>
                <c:pt idx="0">
                  <c:v>-3800.9048853938607</c:v>
                </c:pt>
                <c:pt idx="1">
                  <c:v>-3830.3529425846746</c:v>
                </c:pt>
                <c:pt idx="2">
                  <c:v>-3823.0652698378226</c:v>
                </c:pt>
                <c:pt idx="3">
                  <c:v>-3780.0124961303327</c:v>
                </c:pt>
                <c:pt idx="4">
                  <c:v>-3701.5435662630462</c:v>
                </c:pt>
                <c:pt idx="5">
                  <c:v>-3582.9017821071998</c:v>
                </c:pt>
                <c:pt idx="6">
                  <c:v>-3430.7925187693395</c:v>
                </c:pt>
                <c:pt idx="7">
                  <c:v>-3245.9465061102123</c:v>
                </c:pt>
                <c:pt idx="8">
                  <c:v>-3023.2268178793288</c:v>
                </c:pt>
                <c:pt idx="9">
                  <c:v>-2775.2968696162402</c:v>
                </c:pt>
                <c:pt idx="10">
                  <c:v>-2509.2201370239741</c:v>
                </c:pt>
                <c:pt idx="11">
                  <c:v>-2218.5393235354786</c:v>
                </c:pt>
                <c:pt idx="12">
                  <c:v>-1900.9164407217893</c:v>
                </c:pt>
                <c:pt idx="13">
                  <c:v>-1561.5752697884716</c:v>
                </c:pt>
                <c:pt idx="14">
                  <c:v>-1205.655699716767</c:v>
                </c:pt>
                <c:pt idx="15">
                  <c:v>-835.95912390140495</c:v>
                </c:pt>
                <c:pt idx="16">
                  <c:v>-459.6271921297826</c:v>
                </c:pt>
                <c:pt idx="17">
                  <c:v>-84.095635556379349</c:v>
                </c:pt>
                <c:pt idx="18">
                  <c:v>292.92871627423091</c:v>
                </c:pt>
                <c:pt idx="19">
                  <c:v>659.47818455951153</c:v>
                </c:pt>
                <c:pt idx="20">
                  <c:v>1015.931965352935</c:v>
                </c:pt>
                <c:pt idx="21">
                  <c:v>1380.7777008236001</c:v>
                </c:pt>
                <c:pt idx="22">
                  <c:v>1728.1441784203209</c:v>
                </c:pt>
                <c:pt idx="23">
                  <c:v>2066.367121821183</c:v>
                </c:pt>
                <c:pt idx="24">
                  <c:v>2375.4492606691992</c:v>
                </c:pt>
                <c:pt idx="25">
                  <c:v>2662.4339547674545</c:v>
                </c:pt>
                <c:pt idx="26">
                  <c:v>2914.4394236840353</c:v>
                </c:pt>
                <c:pt idx="27">
                  <c:v>3143.5907067226608</c:v>
                </c:pt>
                <c:pt idx="28">
                  <c:v>3345.1694296456089</c:v>
                </c:pt>
                <c:pt idx="29">
                  <c:v>3514.1414369775407</c:v>
                </c:pt>
                <c:pt idx="30">
                  <c:v>3651.8685589009119</c:v>
                </c:pt>
                <c:pt idx="31">
                  <c:v>3755.3427671934783</c:v>
                </c:pt>
                <c:pt idx="32">
                  <c:v>3821.1237859057642</c:v>
                </c:pt>
                <c:pt idx="33">
                  <c:v>3847.9755996029048</c:v>
                </c:pt>
                <c:pt idx="34">
                  <c:v>3838.8020552520038</c:v>
                </c:pt>
                <c:pt idx="35">
                  <c:v>3794.4473627963648</c:v>
                </c:pt>
                <c:pt idx="36">
                  <c:v>3715.2266159114033</c:v>
                </c:pt>
                <c:pt idx="37">
                  <c:v>3597.4618087101849</c:v>
                </c:pt>
                <c:pt idx="38">
                  <c:v>3443.342100611666</c:v>
                </c:pt>
                <c:pt idx="39">
                  <c:v>3258.5759197328143</c:v>
                </c:pt>
                <c:pt idx="40">
                  <c:v>3038.1227398142951</c:v>
                </c:pt>
                <c:pt idx="41">
                  <c:v>2789.0849004157949</c:v>
                </c:pt>
                <c:pt idx="42">
                  <c:v>2524.05420344096</c:v>
                </c:pt>
                <c:pt idx="43">
                  <c:v>2234.6669095666066</c:v>
                </c:pt>
                <c:pt idx="44">
                  <c:v>1916.4537469563343</c:v>
                </c:pt>
                <c:pt idx="45">
                  <c:v>1586.3910463492782</c:v>
                </c:pt>
                <c:pt idx="46">
                  <c:v>1227.9138964106667</c:v>
                </c:pt>
                <c:pt idx="47">
                  <c:v>856.00712740885592</c:v>
                </c:pt>
                <c:pt idx="48">
                  <c:v>483.91936488679062</c:v>
                </c:pt>
                <c:pt idx="49">
                  <c:v>111.45735320678719</c:v>
                </c:pt>
                <c:pt idx="50">
                  <c:v>-266.19285567247766</c:v>
                </c:pt>
                <c:pt idx="51">
                  <c:v>-628.68711897932019</c:v>
                </c:pt>
                <c:pt idx="52">
                  <c:v>-988.33808224001223</c:v>
                </c:pt>
                <c:pt idx="53">
                  <c:v>-1351.2597288576244</c:v>
                </c:pt>
                <c:pt idx="54">
                  <c:v>-1700.2325588895646</c:v>
                </c:pt>
                <c:pt idx="55">
                  <c:v>-2036.498829621187</c:v>
                </c:pt>
                <c:pt idx="56">
                  <c:v>-2351.6753315712053</c:v>
                </c:pt>
                <c:pt idx="57">
                  <c:v>-2634.38895310308</c:v>
                </c:pt>
                <c:pt idx="58">
                  <c:v>-2891.787677655208</c:v>
                </c:pt>
                <c:pt idx="59">
                  <c:v>-3119.4788104218669</c:v>
                </c:pt>
                <c:pt idx="60">
                  <c:v>-3322.6489883790218</c:v>
                </c:pt>
                <c:pt idx="61">
                  <c:v>-3493.0548434457087</c:v>
                </c:pt>
                <c:pt idx="62">
                  <c:v>-3633.586408160766</c:v>
                </c:pt>
                <c:pt idx="63">
                  <c:v>-3737.2731479863792</c:v>
                </c:pt>
                <c:pt idx="64">
                  <c:v>-3803.3947023028004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C0-47E0-8636-0B7B792FB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5.6609999999999996</c:v>
                </c:pt>
                <c:pt idx="2">
                  <c:v>11.448</c:v>
                </c:pt>
                <c:pt idx="3">
                  <c:v>17.190000000000001</c:v>
                </c:pt>
                <c:pt idx="4">
                  <c:v>22.635000000000002</c:v>
                </c:pt>
                <c:pt idx="5">
                  <c:v>28.26</c:v>
                </c:pt>
                <c:pt idx="6">
                  <c:v>33.786000000000001</c:v>
                </c:pt>
                <c:pt idx="7">
                  <c:v>39.33</c:v>
                </c:pt>
                <c:pt idx="8">
                  <c:v>45.027000000000001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84.338999999999984</c:v>
                </c:pt>
                <c:pt idx="16">
                  <c:v>89.972999999999985</c:v>
                </c:pt>
                <c:pt idx="17">
                  <c:v>95.651999999999987</c:v>
                </c:pt>
                <c:pt idx="18">
                  <c:v>101.39399999999999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118.20599999999999</c:v>
                </c:pt>
                <c:pt idx="22">
                  <c:v>123.67799999999998</c:v>
                </c:pt>
                <c:pt idx="23">
                  <c:v>129.27599999999998</c:v>
                </c:pt>
                <c:pt idx="24">
                  <c:v>134.95499999999998</c:v>
                </c:pt>
                <c:pt idx="25">
                  <c:v>140.61599999999999</c:v>
                </c:pt>
                <c:pt idx="26">
                  <c:v>146.33999999999997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174.15</c:v>
                </c:pt>
                <c:pt idx="32">
                  <c:v>179.82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196.94699999999997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219.06899999999996</c:v>
                </c:pt>
                <c:pt idx="40">
                  <c:v>224.68499999999995</c:v>
                </c:pt>
                <c:pt idx="41">
                  <c:v>230.37299999999993</c:v>
                </c:pt>
                <c:pt idx="42">
                  <c:v>236.19599999999994</c:v>
                </c:pt>
                <c:pt idx="43">
                  <c:v>241.82099999999994</c:v>
                </c:pt>
                <c:pt idx="44">
                  <c:v>247.48199999999994</c:v>
                </c:pt>
                <c:pt idx="45">
                  <c:v>252.94499999999994</c:v>
                </c:pt>
                <c:pt idx="46">
                  <c:v>258.47099999999995</c:v>
                </c:pt>
                <c:pt idx="47">
                  <c:v>264.07799999999997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292.49099999999993</c:v>
                </c:pt>
                <c:pt idx="53">
                  <c:v>298.07999999999993</c:v>
                </c:pt>
                <c:pt idx="54">
                  <c:v>303.60599999999994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320.63399999999996</c:v>
                </c:pt>
                <c:pt idx="58">
                  <c:v>326.37599999999998</c:v>
                </c:pt>
                <c:pt idx="59">
                  <c:v>331.98299999999995</c:v>
                </c:pt>
                <c:pt idx="60">
                  <c:v>337.67999999999995</c:v>
                </c:pt>
                <c:pt idx="61">
                  <c:v>343.17899999999997</c:v>
                </c:pt>
                <c:pt idx="62">
                  <c:v>348.70499999999998</c:v>
                </c:pt>
                <c:pt idx="63">
                  <c:v>354.34799999999996</c:v>
                </c:pt>
                <c:pt idx="64">
                  <c:v>360.00899999999996</c:v>
                </c:pt>
              </c:numCache>
            </c:numRef>
          </c:xVal>
          <c:yVal>
            <c:numRef>
              <c:f>TDK_KF_ST_22_02!$AC$20:$AC$84</c:f>
              <c:numCache>
                <c:formatCode>General</c:formatCode>
                <c:ptCount val="65"/>
                <c:pt idx="0">
                  <c:v>2.8524887709635093E-2</c:v>
                </c:pt>
                <c:pt idx="1">
                  <c:v>-9.2428992525524833E-2</c:v>
                </c:pt>
                <c:pt idx="2">
                  <c:v>-0.1819579819431496</c:v>
                </c:pt>
                <c:pt idx="3">
                  <c:v>-0.18826959707388724</c:v>
                </c:pt>
                <c:pt idx="4">
                  <c:v>-0.1598069941133069</c:v>
                </c:pt>
                <c:pt idx="5">
                  <c:v>-0.13169817350235391</c:v>
                </c:pt>
                <c:pt idx="6">
                  <c:v>-0.15591920055442188</c:v>
                </c:pt>
                <c:pt idx="7">
                  <c:v>-0.1194876946355663</c:v>
                </c:pt>
                <c:pt idx="8">
                  <c:v>-2.7902762925421598E-2</c:v>
                </c:pt>
                <c:pt idx="9">
                  <c:v>-4.5657030890495776E-2</c:v>
                </c:pt>
                <c:pt idx="10">
                  <c:v>-3.1757020003347236E-2</c:v>
                </c:pt>
                <c:pt idx="11">
                  <c:v>-3.4679151376188599E-2</c:v>
                </c:pt>
                <c:pt idx="12">
                  <c:v>-5.4749110553601099E-2</c:v>
                </c:pt>
                <c:pt idx="13">
                  <c:v>-3.7858940704168731E-2</c:v>
                </c:pt>
                <c:pt idx="14">
                  <c:v>-4.7489706528281772E-2</c:v>
                </c:pt>
                <c:pt idx="15">
                  <c:v>-3.698844825639469E-2</c:v>
                </c:pt>
                <c:pt idx="16">
                  <c:v>-8.7153046050815419E-2</c:v>
                </c:pt>
                <c:pt idx="17">
                  <c:v>-0.11661995127604996</c:v>
                </c:pt>
                <c:pt idx="18">
                  <c:v>-7.7538102209970816E-2</c:v>
                </c:pt>
                <c:pt idx="19">
                  <c:v>-0.10190720160805711</c:v>
                </c:pt>
                <c:pt idx="20">
                  <c:v>-5.6329275955533831E-2</c:v>
                </c:pt>
                <c:pt idx="21">
                  <c:v>-5.5182669090442005E-2</c:v>
                </c:pt>
                <c:pt idx="22">
                  <c:v>-0.1256987368387712</c:v>
                </c:pt>
                <c:pt idx="23">
                  <c:v>-8.8995432321610224E-3</c:v>
                </c:pt>
                <c:pt idx="24">
                  <c:v>-4.645414086138544E-2</c:v>
                </c:pt>
                <c:pt idx="25">
                  <c:v>-2.899621885507031E-2</c:v>
                </c:pt>
                <c:pt idx="26">
                  <c:v>7.4135297926147814E-2</c:v>
                </c:pt>
                <c:pt idx="27">
                  <c:v>5.2288106588179062E-2</c:v>
                </c:pt>
                <c:pt idx="28">
                  <c:v>8.9290862617389166E-2</c:v>
                </c:pt>
                <c:pt idx="29">
                  <c:v>6.5601662406749028E-2</c:v>
                </c:pt>
                <c:pt idx="30">
                  <c:v>5.9744599443632751E-2</c:v>
                </c:pt>
                <c:pt idx="31">
                  <c:v>3.3993681488681204E-2</c:v>
                </c:pt>
                <c:pt idx="32">
                  <c:v>-6.5288957704865425E-3</c:v>
                </c:pt>
                <c:pt idx="33">
                  <c:v>-1.0066161128037265E-2</c:v>
                </c:pt>
                <c:pt idx="34">
                  <c:v>-7.9231515187245805E-3</c:v>
                </c:pt>
                <c:pt idx="35">
                  <c:v>2.8828258937494411E-3</c:v>
                </c:pt>
                <c:pt idx="36">
                  <c:v>-3.7201919242022541E-3</c:v>
                </c:pt>
                <c:pt idx="37">
                  <c:v>-2.8372047290588398E-2</c:v>
                </c:pt>
                <c:pt idx="38">
                  <c:v>-2.1270369145099721E-2</c:v>
                </c:pt>
                <c:pt idx="39">
                  <c:v>5.2575397612940833E-2</c:v>
                </c:pt>
                <c:pt idx="40">
                  <c:v>0.11975295286356413</c:v>
                </c:pt>
                <c:pt idx="41">
                  <c:v>0.12156858230457601</c:v>
                </c:pt>
                <c:pt idx="42">
                  <c:v>9.0877418763938067E-2</c:v>
                </c:pt>
                <c:pt idx="43">
                  <c:v>0.17562466099067819</c:v>
                </c:pt>
                <c:pt idx="44">
                  <c:v>0.1693131161814847</c:v>
                </c:pt>
                <c:pt idx="45">
                  <c:v>0.12144772519286562</c:v>
                </c:pt>
                <c:pt idx="46">
                  <c:v>0.17572775504896754</c:v>
                </c:pt>
                <c:pt idx="47">
                  <c:v>0.14359304795050321</c:v>
                </c:pt>
                <c:pt idx="48">
                  <c:v>5.1386259127582434E-2</c:v>
                </c:pt>
                <c:pt idx="49">
                  <c:v>-1.9163278331802758E-2</c:v>
                </c:pt>
                <c:pt idx="50">
                  <c:v>5.3049206285550099E-2</c:v>
                </c:pt>
                <c:pt idx="51">
                  <c:v>-2.1301942601780866E-2</c:v>
                </c:pt>
                <c:pt idx="52">
                  <c:v>-5.6208735016923583E-2</c:v>
                </c:pt>
                <c:pt idx="53">
                  <c:v>-0.11772580306808322</c:v>
                </c:pt>
                <c:pt idx="54">
                  <c:v>-2.415878658547399E-2</c:v>
                </c:pt>
                <c:pt idx="55">
                  <c:v>-6.498448236339982E-2</c:v>
                </c:pt>
                <c:pt idx="56">
                  <c:v>-7.6074419956739803E-3</c:v>
                </c:pt>
                <c:pt idx="57">
                  <c:v>-4.6132936820129089E-2</c:v>
                </c:pt>
                <c:pt idx="58">
                  <c:v>-9.1405579099841816E-2</c:v>
                </c:pt>
                <c:pt idx="59">
                  <c:v>-3.5838491895901825E-2</c:v>
                </c:pt>
                <c:pt idx="60">
                  <c:v>-5.7453625353787174E-2</c:v>
                </c:pt>
                <c:pt idx="61">
                  <c:v>-9.9044713532407513E-2</c:v>
                </c:pt>
                <c:pt idx="62">
                  <c:v>-4.6133041160430821E-2</c:v>
                </c:pt>
                <c:pt idx="63">
                  <c:v>-8.8023237447089286E-2</c:v>
                </c:pt>
                <c:pt idx="64">
                  <c:v>-0.1853026496117991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F6-42FE-AB36-07C1BD3470B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TDK_KF_ST_22_02!$AA$85:$AA$149</c:f>
              <c:numCache>
                <c:formatCode>General</c:formatCode>
                <c:ptCount val="65"/>
                <c:pt idx="0">
                  <c:v>360.06299999999993</c:v>
                </c:pt>
                <c:pt idx="1">
                  <c:v>354.44699999999995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337.80599999999993</c:v>
                </c:pt>
                <c:pt idx="5">
                  <c:v>332.03699999999992</c:v>
                </c:pt>
                <c:pt idx="6">
                  <c:v>326.3669999999999</c:v>
                </c:pt>
                <c:pt idx="7">
                  <c:v>320.72399999999993</c:v>
                </c:pt>
                <c:pt idx="8">
                  <c:v>314.92799999999994</c:v>
                </c:pt>
                <c:pt idx="9">
                  <c:v>309.25799999999992</c:v>
                </c:pt>
                <c:pt idx="10">
                  <c:v>303.76799999999992</c:v>
                </c:pt>
                <c:pt idx="11">
                  <c:v>298.25099999999992</c:v>
                </c:pt>
                <c:pt idx="12">
                  <c:v>292.62599999999992</c:v>
                </c:pt>
                <c:pt idx="13">
                  <c:v>286.94699999999995</c:v>
                </c:pt>
                <c:pt idx="14">
                  <c:v>281.24999999999994</c:v>
                </c:pt>
                <c:pt idx="15">
                  <c:v>275.52599999999995</c:v>
                </c:pt>
                <c:pt idx="16">
                  <c:v>269.82899999999995</c:v>
                </c:pt>
                <c:pt idx="17">
                  <c:v>264.21299999999997</c:v>
                </c:pt>
                <c:pt idx="18">
                  <c:v>258.58799999999997</c:v>
                </c:pt>
                <c:pt idx="19">
                  <c:v>253.07999999999996</c:v>
                </c:pt>
                <c:pt idx="20">
                  <c:v>247.63499999999996</c:v>
                </c:pt>
                <c:pt idx="21">
                  <c:v>241.91099999999997</c:v>
                </c:pt>
                <c:pt idx="22">
                  <c:v>236.24999999999997</c:v>
                </c:pt>
                <c:pt idx="23">
                  <c:v>230.45399999999998</c:v>
                </c:pt>
                <c:pt idx="24">
                  <c:v>224.81099999999998</c:v>
                </c:pt>
                <c:pt idx="25">
                  <c:v>219.14999999999998</c:v>
                </c:pt>
                <c:pt idx="26">
                  <c:v>213.69599999999997</c:v>
                </c:pt>
                <c:pt idx="27">
                  <c:v>208.15199999999996</c:v>
                </c:pt>
                <c:pt idx="28">
                  <c:v>202.55399999999995</c:v>
                </c:pt>
                <c:pt idx="29">
                  <c:v>196.98299999999995</c:v>
                </c:pt>
                <c:pt idx="30">
                  <c:v>191.32199999999995</c:v>
                </c:pt>
                <c:pt idx="31">
                  <c:v>185.57099999999994</c:v>
                </c:pt>
                <c:pt idx="32">
                  <c:v>179.81099999999995</c:v>
                </c:pt>
                <c:pt idx="33">
                  <c:v>174.30299999999994</c:v>
                </c:pt>
                <c:pt idx="34">
                  <c:v>168.68699999999995</c:v>
                </c:pt>
                <c:pt idx="35">
                  <c:v>163.21499999999995</c:v>
                </c:pt>
                <c:pt idx="36">
                  <c:v>157.72499999999994</c:v>
                </c:pt>
                <c:pt idx="37">
                  <c:v>152.04599999999994</c:v>
                </c:pt>
                <c:pt idx="38">
                  <c:v>146.33099999999993</c:v>
                </c:pt>
                <c:pt idx="39">
                  <c:v>140.71499999999992</c:v>
                </c:pt>
                <c:pt idx="40">
                  <c:v>134.99099999999993</c:v>
                </c:pt>
                <c:pt idx="41">
                  <c:v>129.30299999999994</c:v>
                </c:pt>
                <c:pt idx="42">
                  <c:v>123.83999999999995</c:v>
                </c:pt>
                <c:pt idx="43">
                  <c:v>118.34999999999995</c:v>
                </c:pt>
                <c:pt idx="44">
                  <c:v>112.71599999999995</c:v>
                </c:pt>
                <c:pt idx="45">
                  <c:v>107.18999999999996</c:v>
                </c:pt>
                <c:pt idx="46">
                  <c:v>101.44799999999995</c:v>
                </c:pt>
                <c:pt idx="47">
                  <c:v>95.687999999999946</c:v>
                </c:pt>
                <c:pt idx="48">
                  <c:v>90.053999999999945</c:v>
                </c:pt>
                <c:pt idx="49">
                  <c:v>84.482999999999947</c:v>
                </c:pt>
                <c:pt idx="50">
                  <c:v>78.848999999999947</c:v>
                </c:pt>
                <c:pt idx="51">
                  <c:v>73.403999999999954</c:v>
                </c:pt>
                <c:pt idx="52">
                  <c:v>67.913999999999959</c:v>
                </c:pt>
                <c:pt idx="53">
                  <c:v>62.225999999999956</c:v>
                </c:pt>
                <c:pt idx="54">
                  <c:v>56.546999999999954</c:v>
                </c:pt>
                <c:pt idx="55">
                  <c:v>50.795999999999957</c:v>
                </c:pt>
                <c:pt idx="56">
                  <c:v>45.053999999999959</c:v>
                </c:pt>
                <c:pt idx="57">
                  <c:v>39.491999999999962</c:v>
                </c:pt>
                <c:pt idx="58">
                  <c:v>33.938999999999965</c:v>
                </c:pt>
                <c:pt idx="59">
                  <c:v>28.448999999999966</c:v>
                </c:pt>
                <c:pt idx="60">
                  <c:v>22.832999999999966</c:v>
                </c:pt>
                <c:pt idx="61">
                  <c:v>17.243999999999968</c:v>
                </c:pt>
                <c:pt idx="62">
                  <c:v>11.492999999999968</c:v>
                </c:pt>
                <c:pt idx="63">
                  <c:v>5.7509999999999684</c:v>
                </c:pt>
                <c:pt idx="64">
                  <c:v>-3.1086244689504383E-14</c:v>
                </c:pt>
              </c:numCache>
            </c:numRef>
          </c:xVal>
          <c:yVal>
            <c:numRef>
              <c:f>TDK_KF_ST_22_02!$AC$85:$AC$149</c:f>
              <c:numCache>
                <c:formatCode>General</c:formatCode>
                <c:ptCount val="65"/>
                <c:pt idx="0">
                  <c:v>-5.5870452930832926E-2</c:v>
                </c:pt>
                <c:pt idx="1">
                  <c:v>-5.1049951527488702E-3</c:v>
                </c:pt>
                <c:pt idx="2">
                  <c:v>-4.4597175300509662E-2</c:v>
                </c:pt>
                <c:pt idx="3">
                  <c:v>-2.2525493915679817E-2</c:v>
                </c:pt>
                <c:pt idx="4">
                  <c:v>-6.1883682749339641E-3</c:v>
                </c:pt>
                <c:pt idx="5">
                  <c:v>-8.7970658564699988E-3</c:v>
                </c:pt>
                <c:pt idx="6">
                  <c:v>4.4614587889384438E-2</c:v>
                </c:pt>
                <c:pt idx="7">
                  <c:v>5.346011318397359E-2</c:v>
                </c:pt>
                <c:pt idx="8">
                  <c:v>-1.6435016792286206E-2</c:v>
                </c:pt>
                <c:pt idx="9">
                  <c:v>-1.6773829889871195E-3</c:v>
                </c:pt>
                <c:pt idx="10">
                  <c:v>-3.4429808349386803E-2</c:v>
                </c:pt>
                <c:pt idx="11">
                  <c:v>-6.0682770335347413E-3</c:v>
                </c:pt>
                <c:pt idx="12">
                  <c:v>-1.1076631425964933E-2</c:v>
                </c:pt>
                <c:pt idx="13">
                  <c:v>0.10445263121567905</c:v>
                </c:pt>
                <c:pt idx="14">
                  <c:v>8.4996017720243344E-2</c:v>
                </c:pt>
                <c:pt idx="15">
                  <c:v>2.7475435669884973E-2</c:v>
                </c:pt>
                <c:pt idx="16">
                  <c:v>9.2138927282235272E-2</c:v>
                </c:pt>
                <c:pt idx="17">
                  <c:v>8.5982932575461746E-2</c:v>
                </c:pt>
                <c:pt idx="18">
                  <c:v>0.19776384702959149</c:v>
                </c:pt>
                <c:pt idx="19">
                  <c:v>0.23125881379561974</c:v>
                </c:pt>
                <c:pt idx="20">
                  <c:v>0.15286480668694935</c:v>
                </c:pt>
                <c:pt idx="21">
                  <c:v>0.19720044687616678</c:v>
                </c:pt>
                <c:pt idx="22">
                  <c:v>0.14462593430678794</c:v>
                </c:pt>
                <c:pt idx="23">
                  <c:v>0.16863579306206589</c:v>
                </c:pt>
                <c:pt idx="24">
                  <c:v>0.14645596405188144</c:v>
                </c:pt>
                <c:pt idx="25">
                  <c:v>0.1132621832670111</c:v>
                </c:pt>
                <c:pt idx="26">
                  <c:v>6.6368347057903065E-2</c:v>
                </c:pt>
                <c:pt idx="27">
                  <c:v>2.6849706671981721E-2</c:v>
                </c:pt>
                <c:pt idx="28">
                  <c:v>-1.0535641586074007E-2</c:v>
                </c:pt>
                <c:pt idx="29">
                  <c:v>7.4210844309732238E-2</c:v>
                </c:pt>
                <c:pt idx="30">
                  <c:v>0.11601028670628466</c:v>
                </c:pt>
                <c:pt idx="31">
                  <c:v>8.5919579680620473E-2</c:v>
                </c:pt>
                <c:pt idx="32">
                  <c:v>8.2213261095006374E-2</c:v>
                </c:pt>
                <c:pt idx="33">
                  <c:v>6.4008937627647811E-2</c:v>
                </c:pt>
                <c:pt idx="34">
                  <c:v>0.17120779012265075</c:v>
                </c:pt>
                <c:pt idx="35">
                  <c:v>0.14414409254149518</c:v>
                </c:pt>
                <c:pt idx="36">
                  <c:v>9.2381052934086938E-2</c:v>
                </c:pt>
                <c:pt idx="37">
                  <c:v>4.6318405232455007E-2</c:v>
                </c:pt>
                <c:pt idx="38">
                  <c:v>0.13050630526706186</c:v>
                </c:pt>
                <c:pt idx="39">
                  <c:v>5.8199596215445126E-2</c:v>
                </c:pt>
                <c:pt idx="40">
                  <c:v>4.4806543734296156E-2</c:v>
                </c:pt>
                <c:pt idx="41">
                  <c:v>3.1540472674635112E-2</c:v>
                </c:pt>
                <c:pt idx="42">
                  <c:v>-5.7794180860554434E-2</c:v>
                </c:pt>
                <c:pt idx="43">
                  <c:v>-1.0379731548297855E-2</c:v>
                </c:pt>
                <c:pt idx="44">
                  <c:v>-6.4776334566886362E-2</c:v>
                </c:pt>
                <c:pt idx="45">
                  <c:v>-9.9567698732144549E-2</c:v>
                </c:pt>
                <c:pt idx="46">
                  <c:v>2.3334373321262092E-2</c:v>
                </c:pt>
                <c:pt idx="47">
                  <c:v>-8.4801082599554434E-2</c:v>
                </c:pt>
                <c:pt idx="48">
                  <c:v>1.0735496353220242E-3</c:v>
                </c:pt>
                <c:pt idx="49">
                  <c:v>-2.8020249626763416E-2</c:v>
                </c:pt>
                <c:pt idx="50">
                  <c:v>-2.5785345211843946E-2</c:v>
                </c:pt>
                <c:pt idx="51">
                  <c:v>-4.1192147755580777E-2</c:v>
                </c:pt>
                <c:pt idx="52">
                  <c:v>3.3567188866214792E-2</c:v>
                </c:pt>
                <c:pt idx="53">
                  <c:v>2.0907198484380274E-2</c:v>
                </c:pt>
                <c:pt idx="54">
                  <c:v>2.9498109637884795E-2</c:v>
                </c:pt>
                <c:pt idx="55">
                  <c:v>-4.7930163775752987E-2</c:v>
                </c:pt>
                <c:pt idx="56">
                  <c:v>-0.13406598362665534</c:v>
                </c:pt>
                <c:pt idx="57">
                  <c:v>-7.5809582487863736E-2</c:v>
                </c:pt>
                <c:pt idx="58">
                  <c:v>-0.11545580360836993</c:v>
                </c:pt>
                <c:pt idx="59">
                  <c:v>-0.10045787164376563</c:v>
                </c:pt>
                <c:pt idx="60">
                  <c:v>-0.10450705141215266</c:v>
                </c:pt>
                <c:pt idx="61">
                  <c:v>-0.1742537276842846</c:v>
                </c:pt>
                <c:pt idx="62">
                  <c:v>-0.15490320379731948</c:v>
                </c:pt>
                <c:pt idx="63">
                  <c:v>-7.4783046534199649E-2</c:v>
                </c:pt>
                <c:pt idx="64">
                  <c:v>-3.0080718126751727E-2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F6-42FE-AB36-07C1BD3470B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5.6609999999999996</c:v>
                </c:pt>
                <c:pt idx="2">
                  <c:v>11.448</c:v>
                </c:pt>
                <c:pt idx="3">
                  <c:v>17.190000000000001</c:v>
                </c:pt>
                <c:pt idx="4">
                  <c:v>22.635000000000002</c:v>
                </c:pt>
                <c:pt idx="5">
                  <c:v>28.26</c:v>
                </c:pt>
                <c:pt idx="6">
                  <c:v>33.786000000000001</c:v>
                </c:pt>
                <c:pt idx="7">
                  <c:v>39.33</c:v>
                </c:pt>
                <c:pt idx="8">
                  <c:v>45.027000000000001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84.338999999999984</c:v>
                </c:pt>
                <c:pt idx="16">
                  <c:v>89.972999999999985</c:v>
                </c:pt>
                <c:pt idx="17">
                  <c:v>95.651999999999987</c:v>
                </c:pt>
                <c:pt idx="18">
                  <c:v>101.39399999999999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118.20599999999999</c:v>
                </c:pt>
                <c:pt idx="22">
                  <c:v>123.67799999999998</c:v>
                </c:pt>
                <c:pt idx="23">
                  <c:v>129.27599999999998</c:v>
                </c:pt>
                <c:pt idx="24">
                  <c:v>134.95499999999998</c:v>
                </c:pt>
                <c:pt idx="25">
                  <c:v>140.61599999999999</c:v>
                </c:pt>
                <c:pt idx="26">
                  <c:v>146.33999999999997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174.15</c:v>
                </c:pt>
                <c:pt idx="32">
                  <c:v>179.82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196.94699999999997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219.06899999999996</c:v>
                </c:pt>
                <c:pt idx="40">
                  <c:v>224.68499999999995</c:v>
                </c:pt>
                <c:pt idx="41">
                  <c:v>230.37299999999993</c:v>
                </c:pt>
                <c:pt idx="42">
                  <c:v>236.19599999999994</c:v>
                </c:pt>
                <c:pt idx="43">
                  <c:v>241.82099999999994</c:v>
                </c:pt>
                <c:pt idx="44">
                  <c:v>247.48199999999994</c:v>
                </c:pt>
                <c:pt idx="45">
                  <c:v>252.94499999999994</c:v>
                </c:pt>
                <c:pt idx="46">
                  <c:v>258.47099999999995</c:v>
                </c:pt>
                <c:pt idx="47">
                  <c:v>264.07799999999997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292.49099999999993</c:v>
                </c:pt>
                <c:pt idx="53">
                  <c:v>298.07999999999993</c:v>
                </c:pt>
                <c:pt idx="54">
                  <c:v>303.60599999999994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320.63399999999996</c:v>
                </c:pt>
                <c:pt idx="58">
                  <c:v>326.37599999999998</c:v>
                </c:pt>
                <c:pt idx="59">
                  <c:v>331.98299999999995</c:v>
                </c:pt>
                <c:pt idx="60">
                  <c:v>337.67999999999995</c:v>
                </c:pt>
                <c:pt idx="61">
                  <c:v>343.17899999999997</c:v>
                </c:pt>
                <c:pt idx="62">
                  <c:v>348.70499999999998</c:v>
                </c:pt>
                <c:pt idx="63">
                  <c:v>354.34799999999996</c:v>
                </c:pt>
              </c:numCache>
            </c:numRef>
          </c:xVal>
          <c:yVal>
            <c:numRef>
              <c:f>TDK_KF_ST_22_02!$AD$20:$AD$83</c:f>
              <c:numCache>
                <c:formatCode>General</c:formatCode>
                <c:ptCount val="64"/>
                <c:pt idx="0">
                  <c:v>-5.8605605836386819E-2</c:v>
                </c:pt>
                <c:pt idx="1">
                  <c:v>1.7645945991325185E-2</c:v>
                </c:pt>
                <c:pt idx="2">
                  <c:v>2.7054778145830127E-2</c:v>
                </c:pt>
                <c:pt idx="3">
                  <c:v>1.4015869389602642E-2</c:v>
                </c:pt>
                <c:pt idx="4">
                  <c:v>5.5299942701154237E-2</c:v>
                </c:pt>
                <c:pt idx="5">
                  <c:v>3.1240301858588282E-2</c:v>
                </c:pt>
                <c:pt idx="6">
                  <c:v>4.0463396946051944E-2</c:v>
                </c:pt>
                <c:pt idx="7">
                  <c:v>4.3678112147702564E-2</c:v>
                </c:pt>
                <c:pt idx="8">
                  <c:v>-0.10616322070123374</c:v>
                </c:pt>
                <c:pt idx="9">
                  <c:v>-2.2731328852572119E-3</c:v>
                </c:pt>
                <c:pt idx="10">
                  <c:v>6.1255129641232031E-2</c:v>
                </c:pt>
                <c:pt idx="11">
                  <c:v>5.5586349860568873E-2</c:v>
                </c:pt>
                <c:pt idx="12">
                  <c:v>8.8316299419815891E-2</c:v>
                </c:pt>
                <c:pt idx="13">
                  <c:v>-3.333207051412046E-3</c:v>
                </c:pt>
                <c:pt idx="14">
                  <c:v>2.1704361316437826E-2</c:v>
                </c:pt>
                <c:pt idx="15">
                  <c:v>8.9681986296312743E-3</c:v>
                </c:pt>
                <c:pt idx="16">
                  <c:v>8.8226595686137443E-2</c:v>
                </c:pt>
                <c:pt idx="17">
                  <c:v>3.1818868676495526E-2</c:v>
                </c:pt>
                <c:pt idx="18">
                  <c:v>0.10087247553123291</c:v>
                </c:pt>
                <c:pt idx="19">
                  <c:v>2.339502875912558E-3</c:v>
                </c:pt>
                <c:pt idx="20">
                  <c:v>-8.4470586113525314E-3</c:v>
                </c:pt>
                <c:pt idx="21">
                  <c:v>4.480293754214415E-2</c:v>
                </c:pt>
                <c:pt idx="22">
                  <c:v>6.7904555978216763E-2</c:v>
                </c:pt>
                <c:pt idx="23">
                  <c:v>4.0440015906796134E-2</c:v>
                </c:pt>
                <c:pt idx="24">
                  <c:v>9.1260684595681596E-2</c:v>
                </c:pt>
                <c:pt idx="25">
                  <c:v>8.7195815070515437E-2</c:v>
                </c:pt>
                <c:pt idx="26">
                  <c:v>5.6371007340914048E-2</c:v>
                </c:pt>
                <c:pt idx="27">
                  <c:v>-5.9697013557240552E-3</c:v>
                </c:pt>
                <c:pt idx="28">
                  <c:v>3.0901903166977718E-3</c:v>
                </c:pt>
                <c:pt idx="29">
                  <c:v>7.8542430134746155E-2</c:v>
                </c:pt>
                <c:pt idx="30">
                  <c:v>0.111463190679018</c:v>
                </c:pt>
                <c:pt idx="31">
                  <c:v>3.0015256138966606E-2</c:v>
                </c:pt>
                <c:pt idx="32">
                  <c:v>8.8742156865492916E-2</c:v>
                </c:pt>
                <c:pt idx="33">
                  <c:v>9.5985740808657738E-2</c:v>
                </c:pt>
                <c:pt idx="34">
                  <c:v>0.12393343822500924</c:v>
                </c:pt>
                <c:pt idx="35">
                  <c:v>7.1328018415982797E-2</c:v>
                </c:pt>
                <c:pt idx="36">
                  <c:v>-6.8154496618717531E-3</c:v>
                </c:pt>
                <c:pt idx="37">
                  <c:v>5.5221753962570119E-2</c:v>
                </c:pt>
                <c:pt idx="38">
                  <c:v>8.7638716203002787E-2</c:v>
                </c:pt>
                <c:pt idx="39">
                  <c:v>6.0686785654070263E-2</c:v>
                </c:pt>
                <c:pt idx="40">
                  <c:v>2.6703011188317305E-2</c:v>
                </c:pt>
                <c:pt idx="41">
                  <c:v>4.7067210757489875E-2</c:v>
                </c:pt>
                <c:pt idx="42">
                  <c:v>5.3748515542849873E-2</c:v>
                </c:pt>
                <c:pt idx="43">
                  <c:v>2.1575785885488585E-2</c:v>
                </c:pt>
                <c:pt idx="44">
                  <c:v>-1.6448309494535351E-2</c:v>
                </c:pt>
                <c:pt idx="45">
                  <c:v>0.10981108860275413</c:v>
                </c:pt>
                <c:pt idx="46">
                  <c:v>2.2036091980623951E-2</c:v>
                </c:pt>
                <c:pt idx="47">
                  <c:v>-5.761011537504146E-2</c:v>
                </c:pt>
                <c:pt idx="48">
                  <c:v>4.0752668154652838E-2</c:v>
                </c:pt>
                <c:pt idx="49">
                  <c:v>4.6638714001687731E-2</c:v>
                </c:pt>
                <c:pt idx="50">
                  <c:v>3.1946811434693245E-2</c:v>
                </c:pt>
                <c:pt idx="51">
                  <c:v>0.12575457381745991</c:v>
                </c:pt>
                <c:pt idx="52">
                  <c:v>4.513210359095865E-2</c:v>
                </c:pt>
                <c:pt idx="53">
                  <c:v>0.11165752603454848</c:v>
                </c:pt>
                <c:pt idx="54">
                  <c:v>-1.0271021763912813E-2</c:v>
                </c:pt>
                <c:pt idx="55">
                  <c:v>6.3307099374412701E-2</c:v>
                </c:pt>
                <c:pt idx="56">
                  <c:v>-8.8275747966122253E-3</c:v>
                </c:pt>
                <c:pt idx="57">
                  <c:v>9.9593050004102679E-2</c:v>
                </c:pt>
                <c:pt idx="58">
                  <c:v>0.13602016698922625</c:v>
                </c:pt>
                <c:pt idx="59">
                  <c:v>2.7041426039431826E-2</c:v>
                </c:pt>
                <c:pt idx="60">
                  <c:v>5.126525707885321E-2</c:v>
                </c:pt>
                <c:pt idx="61">
                  <c:v>7.6519219616727696E-2</c:v>
                </c:pt>
                <c:pt idx="62">
                  <c:v>1.5358658599211594E-3</c:v>
                </c:pt>
                <c:pt idx="63">
                  <c:v>8.2918242294340416E-2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5F6-42FE-AB36-07C1BD347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TDK_KF_ST_22_02!$I$19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5.6609999999999996</c:v>
                </c:pt>
                <c:pt idx="2">
                  <c:v>11.448</c:v>
                </c:pt>
                <c:pt idx="3">
                  <c:v>17.190000000000001</c:v>
                </c:pt>
                <c:pt idx="4">
                  <c:v>22.635000000000002</c:v>
                </c:pt>
                <c:pt idx="5">
                  <c:v>28.26</c:v>
                </c:pt>
                <c:pt idx="6">
                  <c:v>33.786000000000001</c:v>
                </c:pt>
                <c:pt idx="7">
                  <c:v>39.33</c:v>
                </c:pt>
                <c:pt idx="8">
                  <c:v>45.027000000000001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84.338999999999984</c:v>
                </c:pt>
                <c:pt idx="16">
                  <c:v>89.972999999999985</c:v>
                </c:pt>
                <c:pt idx="17">
                  <c:v>95.651999999999987</c:v>
                </c:pt>
                <c:pt idx="18">
                  <c:v>101.39399999999999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118.20599999999999</c:v>
                </c:pt>
                <c:pt idx="22">
                  <c:v>123.67799999999998</c:v>
                </c:pt>
                <c:pt idx="23">
                  <c:v>129.27599999999998</c:v>
                </c:pt>
                <c:pt idx="24">
                  <c:v>134.95499999999998</c:v>
                </c:pt>
                <c:pt idx="25">
                  <c:v>140.61599999999999</c:v>
                </c:pt>
                <c:pt idx="26">
                  <c:v>146.33999999999997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174.15</c:v>
                </c:pt>
                <c:pt idx="32">
                  <c:v>179.82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196.94699999999997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219.06899999999996</c:v>
                </c:pt>
                <c:pt idx="40">
                  <c:v>224.68499999999995</c:v>
                </c:pt>
                <c:pt idx="41">
                  <c:v>230.37299999999993</c:v>
                </c:pt>
                <c:pt idx="42">
                  <c:v>236.19599999999994</c:v>
                </c:pt>
                <c:pt idx="43">
                  <c:v>241.82099999999994</c:v>
                </c:pt>
                <c:pt idx="44">
                  <c:v>247.48199999999994</c:v>
                </c:pt>
                <c:pt idx="45">
                  <c:v>252.94499999999994</c:v>
                </c:pt>
                <c:pt idx="46">
                  <c:v>258.47099999999995</c:v>
                </c:pt>
                <c:pt idx="47">
                  <c:v>264.07799999999997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292.49099999999993</c:v>
                </c:pt>
                <c:pt idx="53">
                  <c:v>298.07999999999993</c:v>
                </c:pt>
                <c:pt idx="54">
                  <c:v>303.60599999999994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320.63399999999996</c:v>
                </c:pt>
                <c:pt idx="58">
                  <c:v>326.37599999999998</c:v>
                </c:pt>
                <c:pt idx="59">
                  <c:v>331.98299999999995</c:v>
                </c:pt>
                <c:pt idx="60">
                  <c:v>337.67999999999995</c:v>
                </c:pt>
                <c:pt idx="61">
                  <c:v>343.17899999999997</c:v>
                </c:pt>
                <c:pt idx="62">
                  <c:v>348.70499999999998</c:v>
                </c:pt>
                <c:pt idx="63">
                  <c:v>354.34799999999996</c:v>
                </c:pt>
                <c:pt idx="64">
                  <c:v>360.00899999999996</c:v>
                </c:pt>
              </c:numCache>
            </c:numRef>
          </c:xVal>
          <c:yVal>
            <c:numRef>
              <c:f>TDK_KF_ST_22_02!$I$20:$I$84</c:f>
              <c:numCache>
                <c:formatCode>General</c:formatCode>
                <c:ptCount val="65"/>
                <c:pt idx="0">
                  <c:v>479</c:v>
                </c:pt>
                <c:pt idx="1">
                  <c:v>851</c:v>
                </c:pt>
                <c:pt idx="2">
                  <c:v>1222</c:v>
                </c:pt>
                <c:pt idx="3">
                  <c:v>1583</c:v>
                </c:pt>
                <c:pt idx="4">
                  <c:v>1911</c:v>
                </c:pt>
                <c:pt idx="5">
                  <c:v>2233</c:v>
                </c:pt>
                <c:pt idx="6">
                  <c:v>2522</c:v>
                </c:pt>
                <c:pt idx="7">
                  <c:v>2796</c:v>
                </c:pt>
                <c:pt idx="8">
                  <c:v>3048</c:v>
                </c:pt>
                <c:pt idx="9">
                  <c:v>3267</c:v>
                </c:pt>
                <c:pt idx="10">
                  <c:v>3462</c:v>
                </c:pt>
                <c:pt idx="11">
                  <c:v>3610</c:v>
                </c:pt>
                <c:pt idx="12">
                  <c:v>3722</c:v>
                </c:pt>
                <c:pt idx="13">
                  <c:v>3803</c:v>
                </c:pt>
                <c:pt idx="14">
                  <c:v>3846</c:v>
                </c:pt>
                <c:pt idx="15">
                  <c:v>3847</c:v>
                </c:pt>
                <c:pt idx="16">
                  <c:v>3821</c:v>
                </c:pt>
                <c:pt idx="17">
                  <c:v>3754</c:v>
                </c:pt>
                <c:pt idx="18">
                  <c:v>3640</c:v>
                </c:pt>
                <c:pt idx="19">
                  <c:v>3501</c:v>
                </c:pt>
                <c:pt idx="20">
                  <c:v>3324</c:v>
                </c:pt>
                <c:pt idx="21">
                  <c:v>3119</c:v>
                </c:pt>
                <c:pt idx="22">
                  <c:v>2893</c:v>
                </c:pt>
                <c:pt idx="23">
                  <c:v>2626</c:v>
                </c:pt>
                <c:pt idx="24">
                  <c:v>2332</c:v>
                </c:pt>
                <c:pt idx="25">
                  <c:v>2018</c:v>
                </c:pt>
                <c:pt idx="26">
                  <c:v>1673</c:v>
                </c:pt>
                <c:pt idx="27">
                  <c:v>1323</c:v>
                </c:pt>
                <c:pt idx="28">
                  <c:v>959</c:v>
                </c:pt>
                <c:pt idx="29">
                  <c:v>600</c:v>
                </c:pt>
                <c:pt idx="30">
                  <c:v>229</c:v>
                </c:pt>
                <c:pt idx="31">
                  <c:v>-146</c:v>
                </c:pt>
                <c:pt idx="32">
                  <c:v>-526</c:v>
                </c:pt>
                <c:pt idx="33">
                  <c:v>-904</c:v>
                </c:pt>
                <c:pt idx="34">
                  <c:v>-1274</c:v>
                </c:pt>
                <c:pt idx="35">
                  <c:v>-1638</c:v>
                </c:pt>
                <c:pt idx="36">
                  <c:v>-1967</c:v>
                </c:pt>
                <c:pt idx="37">
                  <c:v>-2278</c:v>
                </c:pt>
                <c:pt idx="38">
                  <c:v>-2573</c:v>
                </c:pt>
                <c:pt idx="39">
                  <c:v>-2847</c:v>
                </c:pt>
                <c:pt idx="40">
                  <c:v>-3093</c:v>
                </c:pt>
                <c:pt idx="41">
                  <c:v>-3315</c:v>
                </c:pt>
                <c:pt idx="42">
                  <c:v>-3502</c:v>
                </c:pt>
                <c:pt idx="43">
                  <c:v>-3656</c:v>
                </c:pt>
                <c:pt idx="44">
                  <c:v>-3767</c:v>
                </c:pt>
                <c:pt idx="45">
                  <c:v>-3851</c:v>
                </c:pt>
                <c:pt idx="46">
                  <c:v>-3893</c:v>
                </c:pt>
                <c:pt idx="47">
                  <c:v>-3895</c:v>
                </c:pt>
                <c:pt idx="48">
                  <c:v>-3873</c:v>
                </c:pt>
                <c:pt idx="49">
                  <c:v>-3804</c:v>
                </c:pt>
                <c:pt idx="50">
                  <c:v>-3695</c:v>
                </c:pt>
                <c:pt idx="51">
                  <c:v>-3557</c:v>
                </c:pt>
                <c:pt idx="52">
                  <c:v>-3380</c:v>
                </c:pt>
                <c:pt idx="53">
                  <c:v>-3185</c:v>
                </c:pt>
                <c:pt idx="54">
                  <c:v>-2947</c:v>
                </c:pt>
                <c:pt idx="55">
                  <c:v>-2689</c:v>
                </c:pt>
                <c:pt idx="56">
                  <c:v>-2391</c:v>
                </c:pt>
                <c:pt idx="57">
                  <c:v>-2074</c:v>
                </c:pt>
                <c:pt idx="58">
                  <c:v>-1738</c:v>
                </c:pt>
                <c:pt idx="59">
                  <c:v>-1387</c:v>
                </c:pt>
                <c:pt idx="60">
                  <c:v>-1022</c:v>
                </c:pt>
                <c:pt idx="61">
                  <c:v>-661</c:v>
                </c:pt>
                <c:pt idx="62">
                  <c:v>-287</c:v>
                </c:pt>
                <c:pt idx="63">
                  <c:v>92</c:v>
                </c:pt>
                <c:pt idx="64">
                  <c:v>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02-4EB2-A21D-C1F565BAF113}"/>
            </c:ext>
          </c:extLst>
        </c:ser>
        <c:ser>
          <c:idx val="1"/>
          <c:order val="1"/>
          <c:tx>
            <c:strRef>
              <c:f>TDK_KF_ST_22_02!$L$19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5.6609999999999996</c:v>
                </c:pt>
                <c:pt idx="2">
                  <c:v>11.448</c:v>
                </c:pt>
                <c:pt idx="3">
                  <c:v>17.190000000000001</c:v>
                </c:pt>
                <c:pt idx="4">
                  <c:v>22.635000000000002</c:v>
                </c:pt>
                <c:pt idx="5">
                  <c:v>28.26</c:v>
                </c:pt>
                <c:pt idx="6">
                  <c:v>33.786000000000001</c:v>
                </c:pt>
                <c:pt idx="7">
                  <c:v>39.33</c:v>
                </c:pt>
                <c:pt idx="8">
                  <c:v>45.027000000000001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84.338999999999984</c:v>
                </c:pt>
                <c:pt idx="16">
                  <c:v>89.972999999999985</c:v>
                </c:pt>
                <c:pt idx="17">
                  <c:v>95.651999999999987</c:v>
                </c:pt>
                <c:pt idx="18">
                  <c:v>101.39399999999999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118.20599999999999</c:v>
                </c:pt>
                <c:pt idx="22">
                  <c:v>123.67799999999998</c:v>
                </c:pt>
                <c:pt idx="23">
                  <c:v>129.27599999999998</c:v>
                </c:pt>
                <c:pt idx="24">
                  <c:v>134.95499999999998</c:v>
                </c:pt>
                <c:pt idx="25">
                  <c:v>140.61599999999999</c:v>
                </c:pt>
                <c:pt idx="26">
                  <c:v>146.33999999999997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174.15</c:v>
                </c:pt>
                <c:pt idx="32">
                  <c:v>179.82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196.94699999999997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219.06899999999996</c:v>
                </c:pt>
                <c:pt idx="40">
                  <c:v>224.68499999999995</c:v>
                </c:pt>
                <c:pt idx="41">
                  <c:v>230.37299999999993</c:v>
                </c:pt>
                <c:pt idx="42">
                  <c:v>236.19599999999994</c:v>
                </c:pt>
                <c:pt idx="43">
                  <c:v>241.82099999999994</c:v>
                </c:pt>
                <c:pt idx="44">
                  <c:v>247.48199999999994</c:v>
                </c:pt>
                <c:pt idx="45">
                  <c:v>252.94499999999994</c:v>
                </c:pt>
                <c:pt idx="46">
                  <c:v>258.47099999999995</c:v>
                </c:pt>
                <c:pt idx="47">
                  <c:v>264.07799999999997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292.49099999999993</c:v>
                </c:pt>
                <c:pt idx="53">
                  <c:v>298.07999999999993</c:v>
                </c:pt>
                <c:pt idx="54">
                  <c:v>303.60599999999994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320.63399999999996</c:v>
                </c:pt>
                <c:pt idx="58">
                  <c:v>326.37599999999998</c:v>
                </c:pt>
                <c:pt idx="59">
                  <c:v>331.98299999999995</c:v>
                </c:pt>
                <c:pt idx="60">
                  <c:v>337.67999999999995</c:v>
                </c:pt>
                <c:pt idx="61">
                  <c:v>343.17899999999997</c:v>
                </c:pt>
                <c:pt idx="62">
                  <c:v>348.70499999999998</c:v>
                </c:pt>
                <c:pt idx="63">
                  <c:v>354.34799999999996</c:v>
                </c:pt>
                <c:pt idx="64">
                  <c:v>360.00899999999996</c:v>
                </c:pt>
              </c:numCache>
            </c:numRef>
          </c:xVal>
          <c:yVal>
            <c:numRef>
              <c:f>TDK_KF_ST_22_02!$L$20:$L$84</c:f>
              <c:numCache>
                <c:formatCode>General</c:formatCode>
                <c:ptCount val="65"/>
                <c:pt idx="0">
                  <c:v>474.52865506842971</c:v>
                </c:pt>
                <c:pt idx="1">
                  <c:v>853.58714608628725</c:v>
                </c:pt>
                <c:pt idx="2">
                  <c:v>1229.6845275728515</c:v>
                </c:pt>
                <c:pt idx="3">
                  <c:v>1590.1832472345093</c:v>
                </c:pt>
                <c:pt idx="4">
                  <c:v>1917.0782875104919</c:v>
                </c:pt>
                <c:pt idx="5">
                  <c:v>2236.3004479928204</c:v>
                </c:pt>
                <c:pt idx="6">
                  <c:v>2528.6736495224627</c:v>
                </c:pt>
                <c:pt idx="7">
                  <c:v>2798.1031000537532</c:v>
                </c:pt>
                <c:pt idx="8">
                  <c:v>3047.3877631115702</c:v>
                </c:pt>
                <c:pt idx="9">
                  <c:v>3266.2779046611699</c:v>
                </c:pt>
                <c:pt idx="10">
                  <c:v>3454.7494236202483</c:v>
                </c:pt>
                <c:pt idx="11">
                  <c:v>3604.3344500712387</c:v>
                </c:pt>
                <c:pt idx="12">
                  <c:v>3719.8105105816389</c:v>
                </c:pt>
                <c:pt idx="13">
                  <c:v>3796.3861186720264</c:v>
                </c:pt>
                <c:pt idx="14">
                  <c:v>3838.7575787444721</c:v>
                </c:pt>
                <c:pt idx="15">
                  <c:v>3845.0999196947805</c:v>
                </c:pt>
                <c:pt idx="16">
                  <c:v>3814.1285209513176</c:v>
                </c:pt>
                <c:pt idx="17">
                  <c:v>3745.3304130073398</c:v>
                </c:pt>
                <c:pt idx="18">
                  <c:v>3638.0993010862499</c:v>
                </c:pt>
                <c:pt idx="19">
                  <c:v>3496.3453829541791</c:v>
                </c:pt>
                <c:pt idx="20">
                  <c:v>3321.7316103617786</c:v>
                </c:pt>
                <c:pt idx="21">
                  <c:v>3118.1491183980334</c:v>
                </c:pt>
                <c:pt idx="22">
                  <c:v>2888.0234741093941</c:v>
                </c:pt>
                <c:pt idx="23">
                  <c:v>2625.1012332231085</c:v>
                </c:pt>
                <c:pt idx="24">
                  <c:v>2332.5157499997931</c:v>
                </c:pt>
                <c:pt idx="25">
                  <c:v>2017.7793983977833</c:v>
                </c:pt>
                <c:pt idx="26">
                  <c:v>1679.2496375384815</c:v>
                </c:pt>
                <c:pt idx="27">
                  <c:v>1328.8153697344367</c:v>
                </c:pt>
                <c:pt idx="28">
                  <c:v>966.39447798559604</c:v>
                </c:pt>
                <c:pt idx="29">
                  <c:v>605.80019464692089</c:v>
                </c:pt>
                <c:pt idx="30">
                  <c:v>234.59561767724654</c:v>
                </c:pt>
                <c:pt idx="31">
                  <c:v>-141.4963067870259</c:v>
                </c:pt>
                <c:pt idx="32">
                  <c:v>-523.77955199770111</c:v>
                </c:pt>
                <c:pt idx="33">
                  <c:v>-901.22358514996358</c:v>
                </c:pt>
                <c:pt idx="34">
                  <c:v>-1271.8653275548868</c:v>
                </c:pt>
                <c:pt idx="35">
                  <c:v>-1634.1122367459059</c:v>
                </c:pt>
                <c:pt idx="36">
                  <c:v>-1963.8176915519496</c:v>
                </c:pt>
                <c:pt idx="37">
                  <c:v>-2280.7916806794028</c:v>
                </c:pt>
                <c:pt idx="38">
                  <c:v>-2573.7397540913062</c:v>
                </c:pt>
                <c:pt idx="39">
                  <c:v>-2844.7875594923594</c:v>
                </c:pt>
                <c:pt idx="40">
                  <c:v>-3092.0223789128595</c:v>
                </c:pt>
                <c:pt idx="41">
                  <c:v>-3312.4458923396987</c:v>
                </c:pt>
                <c:pt idx="42">
                  <c:v>-3504.5923997573536</c:v>
                </c:pt>
                <c:pt idx="43">
                  <c:v>-3656.1651579923519</c:v>
                </c:pt>
                <c:pt idx="44">
                  <c:v>-3773.4380457393495</c:v>
                </c:pt>
                <c:pt idx="45">
                  <c:v>-3851.9893247961609</c:v>
                </c:pt>
                <c:pt idx="46">
                  <c:v>-3896.112812182319</c:v>
                </c:pt>
                <c:pt idx="47">
                  <c:v>-3904.14424259418</c:v>
                </c:pt>
                <c:pt idx="48">
                  <c:v>-3874.1720547753357</c:v>
                </c:pt>
                <c:pt idx="49">
                  <c:v>-3807.6149929202716</c:v>
                </c:pt>
                <c:pt idx="50">
                  <c:v>-3701.5992877247268</c:v>
                </c:pt>
                <c:pt idx="51">
                  <c:v>-3560.5102139806663</c:v>
                </c:pt>
                <c:pt idx="52">
                  <c:v>-3386.169182037369</c:v>
                </c:pt>
                <c:pt idx="53">
                  <c:v>-3181.4180011758549</c:v>
                </c:pt>
                <c:pt idx="54">
                  <c:v>-2949.4998142442782</c:v>
                </c:pt>
                <c:pt idx="55">
                  <c:v>-2689.5512503990703</c:v>
                </c:pt>
                <c:pt idx="56">
                  <c:v>-2394.1127042732937</c:v>
                </c:pt>
                <c:pt idx="57">
                  <c:v>-2074.94136776184</c:v>
                </c:pt>
                <c:pt idx="58">
                  <c:v>-1735.2403313261873</c:v>
                </c:pt>
                <c:pt idx="59">
                  <c:v>-1386.9776759828228</c:v>
                </c:pt>
                <c:pt idx="60">
                  <c:v>-1019.836351928332</c:v>
                </c:pt>
                <c:pt idx="61">
                  <c:v>-656.13266656379517</c:v>
                </c:pt>
                <c:pt idx="62">
                  <c:v>-284.83599274350638</c:v>
                </c:pt>
                <c:pt idx="63">
                  <c:v>96.748345587358401</c:v>
                </c:pt>
                <c:pt idx="64">
                  <c:v>478.31864848247324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02-4EB2-A21D-C1F565BAF113}"/>
            </c:ext>
          </c:extLst>
        </c:ser>
        <c:ser>
          <c:idx val="2"/>
          <c:order val="2"/>
          <c:tx>
            <c:strRef>
              <c:f>TDK_KF_ST_22_02!$J$19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5.6609999999999996</c:v>
                </c:pt>
                <c:pt idx="2">
                  <c:v>11.448</c:v>
                </c:pt>
                <c:pt idx="3">
                  <c:v>17.190000000000001</c:v>
                </c:pt>
                <c:pt idx="4">
                  <c:v>22.635000000000002</c:v>
                </c:pt>
                <c:pt idx="5">
                  <c:v>28.26</c:v>
                </c:pt>
                <c:pt idx="6">
                  <c:v>33.786000000000001</c:v>
                </c:pt>
                <c:pt idx="7">
                  <c:v>39.33</c:v>
                </c:pt>
                <c:pt idx="8">
                  <c:v>45.027000000000001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84.338999999999984</c:v>
                </c:pt>
                <c:pt idx="16">
                  <c:v>89.972999999999985</c:v>
                </c:pt>
                <c:pt idx="17">
                  <c:v>95.651999999999987</c:v>
                </c:pt>
                <c:pt idx="18">
                  <c:v>101.39399999999999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118.20599999999999</c:v>
                </c:pt>
                <c:pt idx="22">
                  <c:v>123.67799999999998</c:v>
                </c:pt>
                <c:pt idx="23">
                  <c:v>129.27599999999998</c:v>
                </c:pt>
                <c:pt idx="24">
                  <c:v>134.95499999999998</c:v>
                </c:pt>
                <c:pt idx="25">
                  <c:v>140.61599999999999</c:v>
                </c:pt>
                <c:pt idx="26">
                  <c:v>146.33999999999997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174.15</c:v>
                </c:pt>
                <c:pt idx="32">
                  <c:v>179.82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196.94699999999997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219.06899999999996</c:v>
                </c:pt>
                <c:pt idx="40">
                  <c:v>224.68499999999995</c:v>
                </c:pt>
                <c:pt idx="41">
                  <c:v>230.37299999999993</c:v>
                </c:pt>
                <c:pt idx="42">
                  <c:v>236.19599999999994</c:v>
                </c:pt>
                <c:pt idx="43">
                  <c:v>241.82099999999994</c:v>
                </c:pt>
                <c:pt idx="44">
                  <c:v>247.48199999999994</c:v>
                </c:pt>
                <c:pt idx="45">
                  <c:v>252.94499999999994</c:v>
                </c:pt>
                <c:pt idx="46">
                  <c:v>258.47099999999995</c:v>
                </c:pt>
                <c:pt idx="47">
                  <c:v>264.07799999999997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292.49099999999993</c:v>
                </c:pt>
                <c:pt idx="53">
                  <c:v>298.07999999999993</c:v>
                </c:pt>
                <c:pt idx="54">
                  <c:v>303.60599999999994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320.63399999999996</c:v>
                </c:pt>
                <c:pt idx="58">
                  <c:v>326.37599999999998</c:v>
                </c:pt>
                <c:pt idx="59">
                  <c:v>331.98299999999995</c:v>
                </c:pt>
                <c:pt idx="60">
                  <c:v>337.67999999999995</c:v>
                </c:pt>
                <c:pt idx="61">
                  <c:v>343.17899999999997</c:v>
                </c:pt>
                <c:pt idx="62">
                  <c:v>348.70499999999998</c:v>
                </c:pt>
                <c:pt idx="63">
                  <c:v>354.34799999999996</c:v>
                </c:pt>
                <c:pt idx="64">
                  <c:v>360.00899999999996</c:v>
                </c:pt>
              </c:numCache>
            </c:numRef>
          </c:xVal>
          <c:yVal>
            <c:numRef>
              <c:f>TDK_KF_ST_22_02!$J$20:$J$84</c:f>
              <c:numCache>
                <c:formatCode>General</c:formatCode>
                <c:ptCount val="65"/>
                <c:pt idx="0">
                  <c:v>-3819</c:v>
                </c:pt>
                <c:pt idx="1">
                  <c:v>-3757</c:v>
                </c:pt>
                <c:pt idx="2">
                  <c:v>-3654</c:v>
                </c:pt>
                <c:pt idx="3">
                  <c:v>-3514</c:v>
                </c:pt>
                <c:pt idx="4">
                  <c:v>-3345</c:v>
                </c:pt>
                <c:pt idx="5">
                  <c:v>-3142</c:v>
                </c:pt>
                <c:pt idx="6">
                  <c:v>-2911</c:v>
                </c:pt>
                <c:pt idx="7">
                  <c:v>-2655</c:v>
                </c:pt>
                <c:pt idx="8">
                  <c:v>-2359</c:v>
                </c:pt>
                <c:pt idx="9">
                  <c:v>-2047</c:v>
                </c:pt>
                <c:pt idx="10">
                  <c:v>-1711</c:v>
                </c:pt>
                <c:pt idx="11">
                  <c:v>-1364</c:v>
                </c:pt>
                <c:pt idx="12">
                  <c:v>-1002</c:v>
                </c:pt>
                <c:pt idx="13">
                  <c:v>-644</c:v>
                </c:pt>
                <c:pt idx="14">
                  <c:v>-276</c:v>
                </c:pt>
                <c:pt idx="15">
                  <c:v>102</c:v>
                </c:pt>
                <c:pt idx="16">
                  <c:v>477</c:v>
                </c:pt>
                <c:pt idx="17">
                  <c:v>852</c:v>
                </c:pt>
                <c:pt idx="18">
                  <c:v>1225</c:v>
                </c:pt>
                <c:pt idx="19">
                  <c:v>1579</c:v>
                </c:pt>
                <c:pt idx="20">
                  <c:v>1918</c:v>
                </c:pt>
                <c:pt idx="21">
                  <c:v>2231</c:v>
                </c:pt>
                <c:pt idx="22">
                  <c:v>2518</c:v>
                </c:pt>
                <c:pt idx="23">
                  <c:v>2798</c:v>
                </c:pt>
                <c:pt idx="24">
                  <c:v>3042</c:v>
                </c:pt>
                <c:pt idx="25">
                  <c:v>3264</c:v>
                </c:pt>
                <c:pt idx="26">
                  <c:v>3456</c:v>
                </c:pt>
                <c:pt idx="27">
                  <c:v>3606</c:v>
                </c:pt>
                <c:pt idx="28">
                  <c:v>3727</c:v>
                </c:pt>
                <c:pt idx="29">
                  <c:v>3808</c:v>
                </c:pt>
                <c:pt idx="30">
                  <c:v>3857</c:v>
                </c:pt>
                <c:pt idx="31">
                  <c:v>3864</c:v>
                </c:pt>
                <c:pt idx="32">
                  <c:v>3837</c:v>
                </c:pt>
                <c:pt idx="33">
                  <c:v>3774</c:v>
                </c:pt>
                <c:pt idx="34">
                  <c:v>3668</c:v>
                </c:pt>
                <c:pt idx="35">
                  <c:v>3530</c:v>
                </c:pt>
                <c:pt idx="36">
                  <c:v>3363</c:v>
                </c:pt>
                <c:pt idx="37">
                  <c:v>3157</c:v>
                </c:pt>
                <c:pt idx="38">
                  <c:v>2932</c:v>
                </c:pt>
                <c:pt idx="39">
                  <c:v>2672</c:v>
                </c:pt>
                <c:pt idx="40">
                  <c:v>2381</c:v>
                </c:pt>
                <c:pt idx="41">
                  <c:v>2071</c:v>
                </c:pt>
                <c:pt idx="42">
                  <c:v>1731</c:v>
                </c:pt>
                <c:pt idx="43">
                  <c:v>1381</c:v>
                </c:pt>
                <c:pt idx="44">
                  <c:v>1019</c:v>
                </c:pt>
                <c:pt idx="45">
                  <c:v>666</c:v>
                </c:pt>
                <c:pt idx="46">
                  <c:v>294</c:v>
                </c:pt>
                <c:pt idx="47">
                  <c:v>-80</c:v>
                </c:pt>
                <c:pt idx="48">
                  <c:v>-457</c:v>
                </c:pt>
                <c:pt idx="49">
                  <c:v>-823</c:v>
                </c:pt>
                <c:pt idx="50">
                  <c:v>-1200</c:v>
                </c:pt>
                <c:pt idx="51">
                  <c:v>-1552</c:v>
                </c:pt>
                <c:pt idx="52">
                  <c:v>-1886</c:v>
                </c:pt>
                <c:pt idx="53">
                  <c:v>-2204</c:v>
                </c:pt>
                <c:pt idx="54">
                  <c:v>-2500</c:v>
                </c:pt>
                <c:pt idx="55">
                  <c:v>-2768</c:v>
                </c:pt>
                <c:pt idx="56">
                  <c:v>-3023</c:v>
                </c:pt>
                <c:pt idx="57">
                  <c:v>-3243</c:v>
                </c:pt>
                <c:pt idx="58">
                  <c:v>-3432</c:v>
                </c:pt>
                <c:pt idx="59">
                  <c:v>-3586</c:v>
                </c:pt>
                <c:pt idx="60">
                  <c:v>-3706</c:v>
                </c:pt>
                <c:pt idx="61">
                  <c:v>-3784</c:v>
                </c:pt>
                <c:pt idx="62">
                  <c:v>-3837</c:v>
                </c:pt>
                <c:pt idx="63">
                  <c:v>-3843</c:v>
                </c:pt>
                <c:pt idx="64">
                  <c:v>-3823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02-4EB2-A21D-C1F565BAF113}"/>
            </c:ext>
          </c:extLst>
        </c:ser>
        <c:ser>
          <c:idx val="3"/>
          <c:order val="3"/>
          <c:tx>
            <c:strRef>
              <c:f>TDK_KF_ST_22_02!$N$19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5.6609999999999996</c:v>
                </c:pt>
                <c:pt idx="2">
                  <c:v>11.448</c:v>
                </c:pt>
                <c:pt idx="3">
                  <c:v>17.190000000000001</c:v>
                </c:pt>
                <c:pt idx="4">
                  <c:v>22.635000000000002</c:v>
                </c:pt>
                <c:pt idx="5">
                  <c:v>28.26</c:v>
                </c:pt>
                <c:pt idx="6">
                  <c:v>33.786000000000001</c:v>
                </c:pt>
                <c:pt idx="7">
                  <c:v>39.33</c:v>
                </c:pt>
                <c:pt idx="8">
                  <c:v>45.027000000000001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84.338999999999984</c:v>
                </c:pt>
                <c:pt idx="16">
                  <c:v>89.972999999999985</c:v>
                </c:pt>
                <c:pt idx="17">
                  <c:v>95.651999999999987</c:v>
                </c:pt>
                <c:pt idx="18">
                  <c:v>101.39399999999999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118.20599999999999</c:v>
                </c:pt>
                <c:pt idx="22">
                  <c:v>123.67799999999998</c:v>
                </c:pt>
                <c:pt idx="23">
                  <c:v>129.27599999999998</c:v>
                </c:pt>
                <c:pt idx="24">
                  <c:v>134.95499999999998</c:v>
                </c:pt>
                <c:pt idx="25">
                  <c:v>140.61599999999999</c:v>
                </c:pt>
                <c:pt idx="26">
                  <c:v>146.33999999999997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174.15</c:v>
                </c:pt>
                <c:pt idx="32">
                  <c:v>179.82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196.94699999999997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219.06899999999996</c:v>
                </c:pt>
                <c:pt idx="40">
                  <c:v>224.68499999999995</c:v>
                </c:pt>
                <c:pt idx="41">
                  <c:v>230.37299999999993</c:v>
                </c:pt>
                <c:pt idx="42">
                  <c:v>236.19599999999994</c:v>
                </c:pt>
                <c:pt idx="43">
                  <c:v>241.82099999999994</c:v>
                </c:pt>
                <c:pt idx="44">
                  <c:v>247.48199999999994</c:v>
                </c:pt>
                <c:pt idx="45">
                  <c:v>252.94499999999994</c:v>
                </c:pt>
                <c:pt idx="46">
                  <c:v>258.47099999999995</c:v>
                </c:pt>
                <c:pt idx="47">
                  <c:v>264.07799999999997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292.49099999999993</c:v>
                </c:pt>
                <c:pt idx="53">
                  <c:v>298.07999999999993</c:v>
                </c:pt>
                <c:pt idx="54">
                  <c:v>303.60599999999994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320.63399999999996</c:v>
                </c:pt>
                <c:pt idx="58">
                  <c:v>326.37599999999998</c:v>
                </c:pt>
                <c:pt idx="59">
                  <c:v>331.98299999999995</c:v>
                </c:pt>
                <c:pt idx="60">
                  <c:v>337.67999999999995</c:v>
                </c:pt>
                <c:pt idx="61">
                  <c:v>343.17899999999997</c:v>
                </c:pt>
                <c:pt idx="62">
                  <c:v>348.70499999999998</c:v>
                </c:pt>
                <c:pt idx="63">
                  <c:v>354.34799999999996</c:v>
                </c:pt>
                <c:pt idx="64">
                  <c:v>360.00899999999996</c:v>
                </c:pt>
              </c:numCache>
            </c:numRef>
          </c:xVal>
          <c:yVal>
            <c:numRef>
              <c:f>TDK_KF_ST_22_02!$N$20:$N$84</c:f>
              <c:numCache>
                <c:formatCode>General</c:formatCode>
                <c:ptCount val="65"/>
                <c:pt idx="0">
                  <c:v>-3816.0755084453208</c:v>
                </c:pt>
                <c:pt idx="1">
                  <c:v>-3750.8104205976992</c:v>
                </c:pt>
                <c:pt idx="2">
                  <c:v>-3646.4707361276628</c:v>
                </c:pt>
                <c:pt idx="3">
                  <c:v>-3506.0914478505347</c:v>
                </c:pt>
                <c:pt idx="4">
                  <c:v>-3340.3434794398536</c:v>
                </c:pt>
                <c:pt idx="5">
                  <c:v>-3137.3768571540713</c:v>
                </c:pt>
                <c:pt idx="6">
                  <c:v>-2908.4482746834674</c:v>
                </c:pt>
                <c:pt idx="7">
                  <c:v>-2651.5131819579133</c:v>
                </c:pt>
                <c:pt idx="8">
                  <c:v>-2361.5702310392912</c:v>
                </c:pt>
                <c:pt idx="9">
                  <c:v>-2048.2002760434534</c:v>
                </c:pt>
                <c:pt idx="10">
                  <c:v>-1710.1683240685213</c:v>
                </c:pt>
                <c:pt idx="11">
                  <c:v>-1364.3399550782424</c:v>
                </c:pt>
                <c:pt idx="12">
                  <c:v>-1002.4068347302336</c:v>
                </c:pt>
                <c:pt idx="13">
                  <c:v>-644.93510824493524</c:v>
                </c:pt>
                <c:pt idx="14">
                  <c:v>-276.73802094650603</c:v>
                </c:pt>
                <c:pt idx="15">
                  <c:v>100.14951092623845</c:v>
                </c:pt>
                <c:pt idx="16">
                  <c:v>477.95480052085156</c:v>
                </c:pt>
                <c:pt idx="17">
                  <c:v>854.16641551383498</c:v>
                </c:pt>
                <c:pt idx="18">
                  <c:v>1226.0828125542805</c:v>
                </c:pt>
                <c:pt idx="19">
                  <c:v>1580.7901039614205</c:v>
                </c:pt>
                <c:pt idx="20">
                  <c:v>1917.5115306548601</c:v>
                </c:pt>
                <c:pt idx="21">
                  <c:v>2231.4359917129009</c:v>
                </c:pt>
                <c:pt idx="22">
                  <c:v>2521.3956530173459</c:v>
                </c:pt>
                <c:pt idx="23">
                  <c:v>2794.2832926986434</c:v>
                </c:pt>
                <c:pt idx="24">
                  <c:v>3043.9238682546234</c:v>
                </c:pt>
                <c:pt idx="25">
                  <c:v>3263.0861309520924</c:v>
                </c:pt>
                <c:pt idx="26">
                  <c:v>3452.365540402483</c:v>
                </c:pt>
                <c:pt idx="27">
                  <c:v>3605.3182176327937</c:v>
                </c:pt>
                <c:pt idx="28">
                  <c:v>3723.0505421986909</c:v>
                </c:pt>
                <c:pt idx="29">
                  <c:v>3803.0155202367837</c:v>
                </c:pt>
                <c:pt idx="30">
                  <c:v>3848.954542770809</c:v>
                </c:pt>
                <c:pt idx="31">
                  <c:v>3859.1063762298113</c:v>
                </c:pt>
                <c:pt idx="32">
                  <c:v>3832.0937829349546</c:v>
                </c:pt>
                <c:pt idx="33">
                  <c:v>3767.6250283581458</c:v>
                </c:pt>
                <c:pt idx="34">
                  <c:v>3665.7625297504892</c:v>
                </c:pt>
                <c:pt idx="35">
                  <c:v>3526.0073865356171</c:v>
                </c:pt>
                <c:pt idx="36">
                  <c:v>3359.9784156870141</c:v>
                </c:pt>
                <c:pt idx="37">
                  <c:v>3159.7915822514824</c:v>
                </c:pt>
                <c:pt idx="38">
                  <c:v>2932.1666776381439</c:v>
                </c:pt>
                <c:pt idx="39">
                  <c:v>2675.6771140763253</c:v>
                </c:pt>
                <c:pt idx="40">
                  <c:v>2390.7958455412968</c:v>
                </c:pt>
                <c:pt idx="41">
                  <c:v>2078.9349503302637</c:v>
                </c:pt>
                <c:pt idx="42">
                  <c:v>1738.5519283828664</c:v>
                </c:pt>
                <c:pt idx="43">
                  <c:v>1392.727085820748</c:v>
                </c:pt>
                <c:pt idx="44">
                  <c:v>1031.2176286184474</c:v>
                </c:pt>
                <c:pt idx="45">
                  <c:v>672.83849887691838</c:v>
                </c:pt>
                <c:pt idx="46">
                  <c:v>304.18712071356265</c:v>
                </c:pt>
                <c:pt idx="47">
                  <c:v>-72.669378406492157</c:v>
                </c:pt>
                <c:pt idx="48">
                  <c:v>-455.96813491235548</c:v>
                </c:pt>
                <c:pt idx="49">
                  <c:v>-827.56241814642453</c:v>
                </c:pt>
                <c:pt idx="50">
                  <c:v>-1200.9321879634952</c:v>
                </c:pt>
                <c:pt idx="51">
                  <c:v>-1557.6613768875111</c:v>
                </c:pt>
                <c:pt idx="52">
                  <c:v>-1896.3303877122341</c:v>
                </c:pt>
                <c:pt idx="53">
                  <c:v>-2213.5608008466215</c:v>
                </c:pt>
                <c:pt idx="54">
                  <c:v>-2506.4426921860631</c:v>
                </c:pt>
                <c:pt idx="55">
                  <c:v>-2776.7707569279373</c:v>
                </c:pt>
                <c:pt idx="56">
                  <c:v>-3029.2359273155348</c:v>
                </c:pt>
                <c:pt idx="57">
                  <c:v>-3251.1966250303831</c:v>
                </c:pt>
                <c:pt idx="58">
                  <c:v>-3440.4234139487421</c:v>
                </c:pt>
                <c:pt idx="59">
                  <c:v>-3591.7910424112297</c:v>
                </c:pt>
                <c:pt idx="60">
                  <c:v>-3710.2710240034808</c:v>
                </c:pt>
                <c:pt idx="61">
                  <c:v>-3789.7750536841954</c:v>
                </c:pt>
                <c:pt idx="62">
                  <c:v>-3834.4247109120206</c:v>
                </c:pt>
                <c:pt idx="63">
                  <c:v>-3843.1299098356035</c:v>
                </c:pt>
                <c:pt idx="64">
                  <c:v>-3814.3258914266798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E02-4EB2-A21D-C1F565BAF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TDK_KF_ST_22_03!$I$19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TDK_KF_ST_22_03!$AA$85:$AA$149</c:f>
              <c:numCache>
                <c:formatCode>General</c:formatCode>
                <c:ptCount val="65"/>
                <c:pt idx="0">
                  <c:v>360.00899999999984</c:v>
                </c:pt>
                <c:pt idx="1">
                  <c:v>354.32099999999986</c:v>
                </c:pt>
                <c:pt idx="2">
                  <c:v>348.80399999999986</c:v>
                </c:pt>
                <c:pt idx="3">
                  <c:v>343.26899999999983</c:v>
                </c:pt>
                <c:pt idx="4">
                  <c:v>337.66199999999981</c:v>
                </c:pt>
                <c:pt idx="5">
                  <c:v>331.91099999999983</c:v>
                </c:pt>
                <c:pt idx="6">
                  <c:v>326.24999999999983</c:v>
                </c:pt>
                <c:pt idx="7">
                  <c:v>320.48099999999982</c:v>
                </c:pt>
                <c:pt idx="8">
                  <c:v>314.84699999999981</c:v>
                </c:pt>
                <c:pt idx="9">
                  <c:v>309.16799999999984</c:v>
                </c:pt>
                <c:pt idx="10">
                  <c:v>303.66899999999981</c:v>
                </c:pt>
                <c:pt idx="11">
                  <c:v>298.19699999999983</c:v>
                </c:pt>
                <c:pt idx="12">
                  <c:v>292.42799999999983</c:v>
                </c:pt>
                <c:pt idx="13">
                  <c:v>286.82999999999981</c:v>
                </c:pt>
                <c:pt idx="14">
                  <c:v>281.16899999999981</c:v>
                </c:pt>
                <c:pt idx="15">
                  <c:v>275.33699999999982</c:v>
                </c:pt>
                <c:pt idx="16">
                  <c:v>269.68499999999983</c:v>
                </c:pt>
                <c:pt idx="17">
                  <c:v>264.12299999999982</c:v>
                </c:pt>
                <c:pt idx="18">
                  <c:v>258.56099999999981</c:v>
                </c:pt>
                <c:pt idx="19">
                  <c:v>252.97199999999981</c:v>
                </c:pt>
                <c:pt idx="20">
                  <c:v>247.4819999999998</c:v>
                </c:pt>
                <c:pt idx="21">
                  <c:v>241.73999999999981</c:v>
                </c:pt>
                <c:pt idx="22">
                  <c:v>236.02499999999981</c:v>
                </c:pt>
                <c:pt idx="23">
                  <c:v>230.30099999999982</c:v>
                </c:pt>
                <c:pt idx="24">
                  <c:v>224.65799999999982</c:v>
                </c:pt>
                <c:pt idx="25">
                  <c:v>219.06899999999982</c:v>
                </c:pt>
                <c:pt idx="26">
                  <c:v>213.62399999999982</c:v>
                </c:pt>
                <c:pt idx="27">
                  <c:v>208.08899999999983</c:v>
                </c:pt>
                <c:pt idx="28">
                  <c:v>202.39199999999983</c:v>
                </c:pt>
                <c:pt idx="29">
                  <c:v>196.75799999999984</c:v>
                </c:pt>
                <c:pt idx="30">
                  <c:v>191.08799999999985</c:v>
                </c:pt>
                <c:pt idx="31">
                  <c:v>185.36399999999986</c:v>
                </c:pt>
                <c:pt idx="32">
                  <c:v>179.70299999999986</c:v>
                </c:pt>
                <c:pt idx="33">
                  <c:v>174.17699999999985</c:v>
                </c:pt>
                <c:pt idx="34">
                  <c:v>168.65099999999984</c:v>
                </c:pt>
                <c:pt idx="35">
                  <c:v>163.13399999999984</c:v>
                </c:pt>
                <c:pt idx="36">
                  <c:v>157.61699999999985</c:v>
                </c:pt>
                <c:pt idx="37">
                  <c:v>151.87499999999986</c:v>
                </c:pt>
                <c:pt idx="38">
                  <c:v>146.22299999999987</c:v>
                </c:pt>
                <c:pt idx="39">
                  <c:v>140.55299999999988</c:v>
                </c:pt>
                <c:pt idx="40">
                  <c:v>134.85599999999988</c:v>
                </c:pt>
                <c:pt idx="41">
                  <c:v>129.23099999999988</c:v>
                </c:pt>
                <c:pt idx="42">
                  <c:v>123.79499999999987</c:v>
                </c:pt>
                <c:pt idx="43">
                  <c:v>118.30499999999988</c:v>
                </c:pt>
                <c:pt idx="44">
                  <c:v>112.59899999999988</c:v>
                </c:pt>
                <c:pt idx="45">
                  <c:v>107.00999999999988</c:v>
                </c:pt>
                <c:pt idx="46">
                  <c:v>101.29499999999987</c:v>
                </c:pt>
                <c:pt idx="47">
                  <c:v>95.56199999999987</c:v>
                </c:pt>
                <c:pt idx="48">
                  <c:v>89.94599999999987</c:v>
                </c:pt>
                <c:pt idx="49">
                  <c:v>84.338999999999871</c:v>
                </c:pt>
                <c:pt idx="50">
                  <c:v>78.839999999999876</c:v>
                </c:pt>
                <c:pt idx="51">
                  <c:v>73.33199999999988</c:v>
                </c:pt>
                <c:pt idx="52">
                  <c:v>67.760999999999882</c:v>
                </c:pt>
                <c:pt idx="53">
                  <c:v>62.054999999999879</c:v>
                </c:pt>
                <c:pt idx="54">
                  <c:v>56.330999999999882</c:v>
                </c:pt>
                <c:pt idx="55">
                  <c:v>50.615999999999886</c:v>
                </c:pt>
                <c:pt idx="56">
                  <c:v>44.927999999999884</c:v>
                </c:pt>
                <c:pt idx="57">
                  <c:v>39.329999999999885</c:v>
                </c:pt>
                <c:pt idx="58">
                  <c:v>33.911999999999885</c:v>
                </c:pt>
                <c:pt idx="59">
                  <c:v>28.367999999999885</c:v>
                </c:pt>
                <c:pt idx="60">
                  <c:v>22.634999999999884</c:v>
                </c:pt>
                <c:pt idx="61">
                  <c:v>17.045999999999886</c:v>
                </c:pt>
                <c:pt idx="62">
                  <c:v>11.384999999999886</c:v>
                </c:pt>
                <c:pt idx="63">
                  <c:v>5.6249999999998863</c:v>
                </c:pt>
                <c:pt idx="64">
                  <c:v>-3.6000000000113275E-2</c:v>
                </c:pt>
              </c:numCache>
            </c:numRef>
          </c:xVal>
          <c:yVal>
            <c:numRef>
              <c:f>TDK_KF_ST_22_03!$I$85:$I$149</c:f>
              <c:numCache>
                <c:formatCode>General</c:formatCode>
                <c:ptCount val="65"/>
                <c:pt idx="0">
                  <c:v>479</c:v>
                </c:pt>
                <c:pt idx="1">
                  <c:v>90</c:v>
                </c:pt>
                <c:pt idx="2">
                  <c:v>-282</c:v>
                </c:pt>
                <c:pt idx="3">
                  <c:v>-647</c:v>
                </c:pt>
                <c:pt idx="4">
                  <c:v>-1018</c:v>
                </c:pt>
                <c:pt idx="5">
                  <c:v>-1385</c:v>
                </c:pt>
                <c:pt idx="6">
                  <c:v>-1733</c:v>
                </c:pt>
                <c:pt idx="7">
                  <c:v>-2076</c:v>
                </c:pt>
                <c:pt idx="8">
                  <c:v>-2385</c:v>
                </c:pt>
                <c:pt idx="9">
                  <c:v>-2674</c:v>
                </c:pt>
                <c:pt idx="10">
                  <c:v>-2935</c:v>
                </c:pt>
                <c:pt idx="11">
                  <c:v>-3162</c:v>
                </c:pt>
                <c:pt idx="12">
                  <c:v>-3373</c:v>
                </c:pt>
                <c:pt idx="13">
                  <c:v>-3544</c:v>
                </c:pt>
                <c:pt idx="14">
                  <c:v>-3686</c:v>
                </c:pt>
                <c:pt idx="15">
                  <c:v>-3792</c:v>
                </c:pt>
                <c:pt idx="16">
                  <c:v>-3859</c:v>
                </c:pt>
                <c:pt idx="17">
                  <c:v>-3888</c:v>
                </c:pt>
                <c:pt idx="18">
                  <c:v>-3882</c:v>
                </c:pt>
                <c:pt idx="19">
                  <c:v>-3838</c:v>
                </c:pt>
                <c:pt idx="20">
                  <c:v>-3760</c:v>
                </c:pt>
                <c:pt idx="21">
                  <c:v>-3642</c:v>
                </c:pt>
                <c:pt idx="22">
                  <c:v>-3496</c:v>
                </c:pt>
                <c:pt idx="23">
                  <c:v>-3301</c:v>
                </c:pt>
                <c:pt idx="24">
                  <c:v>-3086</c:v>
                </c:pt>
                <c:pt idx="25">
                  <c:v>-2844</c:v>
                </c:pt>
                <c:pt idx="26">
                  <c:v>-2574</c:v>
                </c:pt>
                <c:pt idx="27">
                  <c:v>-2285</c:v>
                </c:pt>
                <c:pt idx="28">
                  <c:v>-1964</c:v>
                </c:pt>
                <c:pt idx="29">
                  <c:v>-1621</c:v>
                </c:pt>
                <c:pt idx="30">
                  <c:v>-1267</c:v>
                </c:pt>
                <c:pt idx="31">
                  <c:v>-897</c:v>
                </c:pt>
                <c:pt idx="32">
                  <c:v>-520</c:v>
                </c:pt>
                <c:pt idx="33">
                  <c:v>-151</c:v>
                </c:pt>
                <c:pt idx="34">
                  <c:v>221</c:v>
                </c:pt>
                <c:pt idx="35">
                  <c:v>592</c:v>
                </c:pt>
                <c:pt idx="36">
                  <c:v>956</c:v>
                </c:pt>
                <c:pt idx="37">
                  <c:v>1322</c:v>
                </c:pt>
                <c:pt idx="38">
                  <c:v>1672</c:v>
                </c:pt>
                <c:pt idx="39">
                  <c:v>2012</c:v>
                </c:pt>
                <c:pt idx="40">
                  <c:v>2330</c:v>
                </c:pt>
                <c:pt idx="41">
                  <c:v>2617</c:v>
                </c:pt>
                <c:pt idx="42">
                  <c:v>2873</c:v>
                </c:pt>
                <c:pt idx="43">
                  <c:v>3107</c:v>
                </c:pt>
                <c:pt idx="44">
                  <c:v>3318</c:v>
                </c:pt>
                <c:pt idx="45">
                  <c:v>3495</c:v>
                </c:pt>
                <c:pt idx="46">
                  <c:v>3636</c:v>
                </c:pt>
                <c:pt idx="47">
                  <c:v>3743</c:v>
                </c:pt>
                <c:pt idx="48">
                  <c:v>3806</c:v>
                </c:pt>
                <c:pt idx="49">
                  <c:v>3841</c:v>
                </c:pt>
                <c:pt idx="50">
                  <c:v>3834</c:v>
                </c:pt>
                <c:pt idx="51">
                  <c:v>3789</c:v>
                </c:pt>
                <c:pt idx="52">
                  <c:v>3717</c:v>
                </c:pt>
                <c:pt idx="53">
                  <c:v>3594</c:v>
                </c:pt>
                <c:pt idx="54">
                  <c:v>3443</c:v>
                </c:pt>
                <c:pt idx="55">
                  <c:v>3260</c:v>
                </c:pt>
                <c:pt idx="56">
                  <c:v>3035</c:v>
                </c:pt>
                <c:pt idx="57">
                  <c:v>2792</c:v>
                </c:pt>
                <c:pt idx="58">
                  <c:v>2528</c:v>
                </c:pt>
                <c:pt idx="59">
                  <c:v>2234</c:v>
                </c:pt>
                <c:pt idx="60">
                  <c:v>1908</c:v>
                </c:pt>
                <c:pt idx="61">
                  <c:v>1574</c:v>
                </c:pt>
                <c:pt idx="62">
                  <c:v>1220</c:v>
                </c:pt>
                <c:pt idx="63">
                  <c:v>849</c:v>
                </c:pt>
                <c:pt idx="64">
                  <c:v>470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6F-42C1-9349-089600F15033}"/>
            </c:ext>
          </c:extLst>
        </c:ser>
        <c:ser>
          <c:idx val="1"/>
          <c:order val="1"/>
          <c:tx>
            <c:strRef>
              <c:f>TDK_KF_ST_22_03!$L$19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TDK_KF_ST_22_03!$AA$85:$AA$149</c:f>
              <c:numCache>
                <c:formatCode>General</c:formatCode>
                <c:ptCount val="65"/>
                <c:pt idx="0">
                  <c:v>360.00899999999984</c:v>
                </c:pt>
                <c:pt idx="1">
                  <c:v>354.32099999999986</c:v>
                </c:pt>
                <c:pt idx="2">
                  <c:v>348.80399999999986</c:v>
                </c:pt>
                <c:pt idx="3">
                  <c:v>343.26899999999983</c:v>
                </c:pt>
                <c:pt idx="4">
                  <c:v>337.66199999999981</c:v>
                </c:pt>
                <c:pt idx="5">
                  <c:v>331.91099999999983</c:v>
                </c:pt>
                <c:pt idx="6">
                  <c:v>326.24999999999983</c:v>
                </c:pt>
                <c:pt idx="7">
                  <c:v>320.48099999999982</c:v>
                </c:pt>
                <c:pt idx="8">
                  <c:v>314.84699999999981</c:v>
                </c:pt>
                <c:pt idx="9">
                  <c:v>309.16799999999984</c:v>
                </c:pt>
                <c:pt idx="10">
                  <c:v>303.66899999999981</c:v>
                </c:pt>
                <c:pt idx="11">
                  <c:v>298.19699999999983</c:v>
                </c:pt>
                <c:pt idx="12">
                  <c:v>292.42799999999983</c:v>
                </c:pt>
                <c:pt idx="13">
                  <c:v>286.82999999999981</c:v>
                </c:pt>
                <c:pt idx="14">
                  <c:v>281.16899999999981</c:v>
                </c:pt>
                <c:pt idx="15">
                  <c:v>275.33699999999982</c:v>
                </c:pt>
                <c:pt idx="16">
                  <c:v>269.68499999999983</c:v>
                </c:pt>
                <c:pt idx="17">
                  <c:v>264.12299999999982</c:v>
                </c:pt>
                <c:pt idx="18">
                  <c:v>258.56099999999981</c:v>
                </c:pt>
                <c:pt idx="19">
                  <c:v>252.97199999999981</c:v>
                </c:pt>
                <c:pt idx="20">
                  <c:v>247.4819999999998</c:v>
                </c:pt>
                <c:pt idx="21">
                  <c:v>241.73999999999981</c:v>
                </c:pt>
                <c:pt idx="22">
                  <c:v>236.02499999999981</c:v>
                </c:pt>
                <c:pt idx="23">
                  <c:v>230.30099999999982</c:v>
                </c:pt>
                <c:pt idx="24">
                  <c:v>224.65799999999982</c:v>
                </c:pt>
                <c:pt idx="25">
                  <c:v>219.06899999999982</c:v>
                </c:pt>
                <c:pt idx="26">
                  <c:v>213.62399999999982</c:v>
                </c:pt>
                <c:pt idx="27">
                  <c:v>208.08899999999983</c:v>
                </c:pt>
                <c:pt idx="28">
                  <c:v>202.39199999999983</c:v>
                </c:pt>
                <c:pt idx="29">
                  <c:v>196.75799999999984</c:v>
                </c:pt>
                <c:pt idx="30">
                  <c:v>191.08799999999985</c:v>
                </c:pt>
                <c:pt idx="31">
                  <c:v>185.36399999999986</c:v>
                </c:pt>
                <c:pt idx="32">
                  <c:v>179.70299999999986</c:v>
                </c:pt>
                <c:pt idx="33">
                  <c:v>174.17699999999985</c:v>
                </c:pt>
                <c:pt idx="34">
                  <c:v>168.65099999999984</c:v>
                </c:pt>
                <c:pt idx="35">
                  <c:v>163.13399999999984</c:v>
                </c:pt>
                <c:pt idx="36">
                  <c:v>157.61699999999985</c:v>
                </c:pt>
                <c:pt idx="37">
                  <c:v>151.87499999999986</c:v>
                </c:pt>
                <c:pt idx="38">
                  <c:v>146.22299999999987</c:v>
                </c:pt>
                <c:pt idx="39">
                  <c:v>140.55299999999988</c:v>
                </c:pt>
                <c:pt idx="40">
                  <c:v>134.85599999999988</c:v>
                </c:pt>
                <c:pt idx="41">
                  <c:v>129.23099999999988</c:v>
                </c:pt>
                <c:pt idx="42">
                  <c:v>123.79499999999987</c:v>
                </c:pt>
                <c:pt idx="43">
                  <c:v>118.30499999999988</c:v>
                </c:pt>
                <c:pt idx="44">
                  <c:v>112.59899999999988</c:v>
                </c:pt>
                <c:pt idx="45">
                  <c:v>107.00999999999988</c:v>
                </c:pt>
                <c:pt idx="46">
                  <c:v>101.29499999999987</c:v>
                </c:pt>
                <c:pt idx="47">
                  <c:v>95.56199999999987</c:v>
                </c:pt>
                <c:pt idx="48">
                  <c:v>89.94599999999987</c:v>
                </c:pt>
                <c:pt idx="49">
                  <c:v>84.338999999999871</c:v>
                </c:pt>
                <c:pt idx="50">
                  <c:v>78.839999999999876</c:v>
                </c:pt>
                <c:pt idx="51">
                  <c:v>73.33199999999988</c:v>
                </c:pt>
                <c:pt idx="52">
                  <c:v>67.760999999999882</c:v>
                </c:pt>
                <c:pt idx="53">
                  <c:v>62.054999999999879</c:v>
                </c:pt>
                <c:pt idx="54">
                  <c:v>56.330999999999882</c:v>
                </c:pt>
                <c:pt idx="55">
                  <c:v>50.615999999999886</c:v>
                </c:pt>
                <c:pt idx="56">
                  <c:v>44.927999999999884</c:v>
                </c:pt>
                <c:pt idx="57">
                  <c:v>39.329999999999885</c:v>
                </c:pt>
                <c:pt idx="58">
                  <c:v>33.911999999999885</c:v>
                </c:pt>
                <c:pt idx="59">
                  <c:v>28.367999999999885</c:v>
                </c:pt>
                <c:pt idx="60">
                  <c:v>22.634999999999884</c:v>
                </c:pt>
                <c:pt idx="61">
                  <c:v>17.045999999999886</c:v>
                </c:pt>
                <c:pt idx="62">
                  <c:v>11.384999999999886</c:v>
                </c:pt>
                <c:pt idx="63">
                  <c:v>5.6249999999998863</c:v>
                </c:pt>
                <c:pt idx="64">
                  <c:v>-3.6000000000113275E-2</c:v>
                </c:pt>
              </c:numCache>
            </c:numRef>
          </c:xVal>
          <c:yVal>
            <c:numRef>
              <c:f>TDK_KF_ST_22_03!$L$85:$L$149</c:f>
              <c:numCache>
                <c:formatCode>General</c:formatCode>
                <c:ptCount val="65"/>
                <c:pt idx="0">
                  <c:v>481.74433157504359</c:v>
                </c:pt>
                <c:pt idx="1">
                  <c:v>99.392923099543808</c:v>
                </c:pt>
                <c:pt idx="2">
                  <c:v>-272.71026395148164</c:v>
                </c:pt>
                <c:pt idx="3">
                  <c:v>-643.75612178728329</c:v>
                </c:pt>
                <c:pt idx="4">
                  <c:v>-1013.7686950138052</c:v>
                </c:pt>
                <c:pt idx="5">
                  <c:v>-1383.4627130801052</c:v>
                </c:pt>
                <c:pt idx="6">
                  <c:v>-1734.0713871960563</c:v>
                </c:pt>
                <c:pt idx="7">
                  <c:v>-2074.233697684203</c:v>
                </c:pt>
                <c:pt idx="8">
                  <c:v>-2386.4608248541758</c:v>
                </c:pt>
                <c:pt idx="9">
                  <c:v>-2678.1190520090281</c:v>
                </c:pt>
                <c:pt idx="10">
                  <c:v>-2935.7731716541612</c:v>
                </c:pt>
                <c:pt idx="11">
                  <c:v>-3165.6014216821227</c:v>
                </c:pt>
                <c:pt idx="12">
                  <c:v>-3376.902045691274</c:v>
                </c:pt>
                <c:pt idx="13">
                  <c:v>-3549.5294695757916</c:v>
                </c:pt>
                <c:pt idx="14">
                  <c:v>-3689.9364422926578</c:v>
                </c:pt>
                <c:pt idx="15">
                  <c:v>-3797.219964832952</c:v>
                </c:pt>
                <c:pt idx="16">
                  <c:v>-3863.9702278744458</c:v>
                </c:pt>
                <c:pt idx="17">
                  <c:v>-3893.2480685470332</c:v>
                </c:pt>
                <c:pt idx="18">
                  <c:v>-3886.1299523778139</c:v>
                </c:pt>
                <c:pt idx="19">
                  <c:v>-3842.3839421644379</c:v>
                </c:pt>
                <c:pt idx="20">
                  <c:v>-3764.1007137934062</c:v>
                </c:pt>
                <c:pt idx="21">
                  <c:v>-3645.5685250371071</c:v>
                </c:pt>
                <c:pt idx="22">
                  <c:v>-3491.5455156723592</c:v>
                </c:pt>
                <c:pt idx="23">
                  <c:v>-3302.7698984836611</c:v>
                </c:pt>
                <c:pt idx="24">
                  <c:v>-3084.690733393677</c:v>
                </c:pt>
                <c:pt idx="25">
                  <c:v>-2839.4912905038127</c:v>
                </c:pt>
                <c:pt idx="26">
                  <c:v>-2574.8847680941526</c:v>
                </c:pt>
                <c:pt idx="27">
                  <c:v>-2282.3654261967295</c:v>
                </c:pt>
                <c:pt idx="28">
                  <c:v>-1959.3647891778749</c:v>
                </c:pt>
                <c:pt idx="29">
                  <c:v>-1621.1662536601723</c:v>
                </c:pt>
                <c:pt idx="30">
                  <c:v>-1265.2809666149242</c:v>
                </c:pt>
                <c:pt idx="31">
                  <c:v>-893.74558400150818</c:v>
                </c:pt>
                <c:pt idx="32">
                  <c:v>-517.80366376708093</c:v>
                </c:pt>
                <c:pt idx="33">
                  <c:v>-146.2004963571078</c:v>
                </c:pt>
                <c:pt idx="34">
                  <c:v>226.49033673573575</c:v>
                </c:pt>
                <c:pt idx="35">
                  <c:v>596.20434395628411</c:v>
                </c:pt>
                <c:pt idx="36">
                  <c:v>960.12224877666483</c:v>
                </c:pt>
                <c:pt idx="37">
                  <c:v>1329.0967812714396</c:v>
                </c:pt>
                <c:pt idx="38">
                  <c:v>1678.9903116366595</c:v>
                </c:pt>
                <c:pt idx="39">
                  <c:v>2013.3007848437132</c:v>
                </c:pt>
                <c:pt idx="40">
                  <c:v>2329.0625593926252</c:v>
                </c:pt>
                <c:pt idx="41">
                  <c:v>2617.9822342979537</c:v>
                </c:pt>
                <c:pt idx="42">
                  <c:v>2872.9907976523409</c:v>
                </c:pt>
                <c:pt idx="43">
                  <c:v>3104.0222313353456</c:v>
                </c:pt>
                <c:pt idx="44">
                  <c:v>3313.6435151758674</c:v>
                </c:pt>
                <c:pt idx="45">
                  <c:v>3486.8538454440163</c:v>
                </c:pt>
                <c:pt idx="46">
                  <c:v>3629.3782369480141</c:v>
                </c:pt>
                <c:pt idx="47">
                  <c:v>3735.7969085195286</c:v>
                </c:pt>
                <c:pt idx="48">
                  <c:v>3803.5188456274009</c:v>
                </c:pt>
                <c:pt idx="49">
                  <c:v>3834.4158403823403</c:v>
                </c:pt>
                <c:pt idx="50">
                  <c:v>3828.79655994312</c:v>
                </c:pt>
                <c:pt idx="51">
                  <c:v>3787.5596150179799</c:v>
                </c:pt>
                <c:pt idx="52">
                  <c:v>3709.9894975291277</c:v>
                </c:pt>
                <c:pt idx="53">
                  <c:v>3593.9189509084827</c:v>
                </c:pt>
                <c:pt idx="54">
                  <c:v>3441.3981840798265</c:v>
                </c:pt>
                <c:pt idx="55">
                  <c:v>3254.5771553225622</c:v>
                </c:pt>
                <c:pt idx="56">
                  <c:v>3036.212203386689</c:v>
                </c:pt>
                <c:pt idx="57">
                  <c:v>2791.8072973568551</c:v>
                </c:pt>
                <c:pt idx="58">
                  <c:v>2529.6030598326338</c:v>
                </c:pt>
                <c:pt idx="59">
                  <c:v>2237.6460537335042</c:v>
                </c:pt>
                <c:pt idx="60">
                  <c:v>1913.4592096167146</c:v>
                </c:pt>
                <c:pt idx="61">
                  <c:v>1578.674245563099</c:v>
                </c:pt>
                <c:pt idx="62">
                  <c:v>1224.0017993310535</c:v>
                </c:pt>
                <c:pt idx="63">
                  <c:v>850.59754403898614</c:v>
                </c:pt>
                <c:pt idx="64">
                  <c:v>474.93036315793836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6F-42C1-9349-089600F15033}"/>
            </c:ext>
          </c:extLst>
        </c:ser>
        <c:ser>
          <c:idx val="2"/>
          <c:order val="2"/>
          <c:tx>
            <c:strRef>
              <c:f>TDK_KF_ST_22_03!$J$19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TDK_KF_ST_22_03!$AA$85:$AA$149</c:f>
              <c:numCache>
                <c:formatCode>General</c:formatCode>
                <c:ptCount val="65"/>
                <c:pt idx="0">
                  <c:v>360.00899999999984</c:v>
                </c:pt>
                <c:pt idx="1">
                  <c:v>354.32099999999986</c:v>
                </c:pt>
                <c:pt idx="2">
                  <c:v>348.80399999999986</c:v>
                </c:pt>
                <c:pt idx="3">
                  <c:v>343.26899999999983</c:v>
                </c:pt>
                <c:pt idx="4">
                  <c:v>337.66199999999981</c:v>
                </c:pt>
                <c:pt idx="5">
                  <c:v>331.91099999999983</c:v>
                </c:pt>
                <c:pt idx="6">
                  <c:v>326.24999999999983</c:v>
                </c:pt>
                <c:pt idx="7">
                  <c:v>320.48099999999982</c:v>
                </c:pt>
                <c:pt idx="8">
                  <c:v>314.84699999999981</c:v>
                </c:pt>
                <c:pt idx="9">
                  <c:v>309.16799999999984</c:v>
                </c:pt>
                <c:pt idx="10">
                  <c:v>303.66899999999981</c:v>
                </c:pt>
                <c:pt idx="11">
                  <c:v>298.19699999999983</c:v>
                </c:pt>
                <c:pt idx="12">
                  <c:v>292.42799999999983</c:v>
                </c:pt>
                <c:pt idx="13">
                  <c:v>286.82999999999981</c:v>
                </c:pt>
                <c:pt idx="14">
                  <c:v>281.16899999999981</c:v>
                </c:pt>
                <c:pt idx="15">
                  <c:v>275.33699999999982</c:v>
                </c:pt>
                <c:pt idx="16">
                  <c:v>269.68499999999983</c:v>
                </c:pt>
                <c:pt idx="17">
                  <c:v>264.12299999999982</c:v>
                </c:pt>
                <c:pt idx="18">
                  <c:v>258.56099999999981</c:v>
                </c:pt>
                <c:pt idx="19">
                  <c:v>252.97199999999981</c:v>
                </c:pt>
                <c:pt idx="20">
                  <c:v>247.4819999999998</c:v>
                </c:pt>
                <c:pt idx="21">
                  <c:v>241.73999999999981</c:v>
                </c:pt>
                <c:pt idx="22">
                  <c:v>236.02499999999981</c:v>
                </c:pt>
                <c:pt idx="23">
                  <c:v>230.30099999999982</c:v>
                </c:pt>
                <c:pt idx="24">
                  <c:v>224.65799999999982</c:v>
                </c:pt>
                <c:pt idx="25">
                  <c:v>219.06899999999982</c:v>
                </c:pt>
                <c:pt idx="26">
                  <c:v>213.62399999999982</c:v>
                </c:pt>
                <c:pt idx="27">
                  <c:v>208.08899999999983</c:v>
                </c:pt>
                <c:pt idx="28">
                  <c:v>202.39199999999983</c:v>
                </c:pt>
                <c:pt idx="29">
                  <c:v>196.75799999999984</c:v>
                </c:pt>
                <c:pt idx="30">
                  <c:v>191.08799999999985</c:v>
                </c:pt>
                <c:pt idx="31">
                  <c:v>185.36399999999986</c:v>
                </c:pt>
                <c:pt idx="32">
                  <c:v>179.70299999999986</c:v>
                </c:pt>
                <c:pt idx="33">
                  <c:v>174.17699999999985</c:v>
                </c:pt>
                <c:pt idx="34">
                  <c:v>168.65099999999984</c:v>
                </c:pt>
                <c:pt idx="35">
                  <c:v>163.13399999999984</c:v>
                </c:pt>
                <c:pt idx="36">
                  <c:v>157.61699999999985</c:v>
                </c:pt>
                <c:pt idx="37">
                  <c:v>151.87499999999986</c:v>
                </c:pt>
                <c:pt idx="38">
                  <c:v>146.22299999999987</c:v>
                </c:pt>
                <c:pt idx="39">
                  <c:v>140.55299999999988</c:v>
                </c:pt>
                <c:pt idx="40">
                  <c:v>134.85599999999988</c:v>
                </c:pt>
                <c:pt idx="41">
                  <c:v>129.23099999999988</c:v>
                </c:pt>
                <c:pt idx="42">
                  <c:v>123.79499999999987</c:v>
                </c:pt>
                <c:pt idx="43">
                  <c:v>118.30499999999988</c:v>
                </c:pt>
                <c:pt idx="44">
                  <c:v>112.59899999999988</c:v>
                </c:pt>
                <c:pt idx="45">
                  <c:v>107.00999999999988</c:v>
                </c:pt>
                <c:pt idx="46">
                  <c:v>101.29499999999987</c:v>
                </c:pt>
                <c:pt idx="47">
                  <c:v>95.56199999999987</c:v>
                </c:pt>
                <c:pt idx="48">
                  <c:v>89.94599999999987</c:v>
                </c:pt>
                <c:pt idx="49">
                  <c:v>84.338999999999871</c:v>
                </c:pt>
                <c:pt idx="50">
                  <c:v>78.839999999999876</c:v>
                </c:pt>
                <c:pt idx="51">
                  <c:v>73.33199999999988</c:v>
                </c:pt>
                <c:pt idx="52">
                  <c:v>67.760999999999882</c:v>
                </c:pt>
                <c:pt idx="53">
                  <c:v>62.054999999999879</c:v>
                </c:pt>
                <c:pt idx="54">
                  <c:v>56.330999999999882</c:v>
                </c:pt>
                <c:pt idx="55">
                  <c:v>50.615999999999886</c:v>
                </c:pt>
                <c:pt idx="56">
                  <c:v>44.927999999999884</c:v>
                </c:pt>
                <c:pt idx="57">
                  <c:v>39.329999999999885</c:v>
                </c:pt>
                <c:pt idx="58">
                  <c:v>33.911999999999885</c:v>
                </c:pt>
                <c:pt idx="59">
                  <c:v>28.367999999999885</c:v>
                </c:pt>
                <c:pt idx="60">
                  <c:v>22.634999999999884</c:v>
                </c:pt>
                <c:pt idx="61">
                  <c:v>17.045999999999886</c:v>
                </c:pt>
                <c:pt idx="62">
                  <c:v>11.384999999999886</c:v>
                </c:pt>
                <c:pt idx="63">
                  <c:v>5.6249999999998863</c:v>
                </c:pt>
                <c:pt idx="64">
                  <c:v>-3.6000000000113275E-2</c:v>
                </c:pt>
              </c:numCache>
            </c:numRef>
          </c:xVal>
          <c:yVal>
            <c:numRef>
              <c:f>TDK_KF_ST_22_03!$J$85:$J$149</c:f>
              <c:numCache>
                <c:formatCode>General</c:formatCode>
                <c:ptCount val="65"/>
                <c:pt idx="0">
                  <c:v>-3808</c:v>
                </c:pt>
                <c:pt idx="1">
                  <c:v>-3836</c:v>
                </c:pt>
                <c:pt idx="2">
                  <c:v>-3822</c:v>
                </c:pt>
                <c:pt idx="3">
                  <c:v>-3780</c:v>
                </c:pt>
                <c:pt idx="4">
                  <c:v>-3696</c:v>
                </c:pt>
                <c:pt idx="5">
                  <c:v>-3572</c:v>
                </c:pt>
                <c:pt idx="6">
                  <c:v>-3424</c:v>
                </c:pt>
                <c:pt idx="7">
                  <c:v>-3226</c:v>
                </c:pt>
                <c:pt idx="8">
                  <c:v>-3008</c:v>
                </c:pt>
                <c:pt idx="9">
                  <c:v>-2763</c:v>
                </c:pt>
                <c:pt idx="10">
                  <c:v>-2495</c:v>
                </c:pt>
                <c:pt idx="11">
                  <c:v>-2209</c:v>
                </c:pt>
                <c:pt idx="12">
                  <c:v>-1883</c:v>
                </c:pt>
                <c:pt idx="13">
                  <c:v>-1551</c:v>
                </c:pt>
                <c:pt idx="14">
                  <c:v>-1197</c:v>
                </c:pt>
                <c:pt idx="15">
                  <c:v>-825</c:v>
                </c:pt>
                <c:pt idx="16">
                  <c:v>-455</c:v>
                </c:pt>
                <c:pt idx="17">
                  <c:v>-85</c:v>
                </c:pt>
                <c:pt idx="18">
                  <c:v>287</c:v>
                </c:pt>
                <c:pt idx="19">
                  <c:v>661</c:v>
                </c:pt>
                <c:pt idx="20">
                  <c:v>1015</c:v>
                </c:pt>
                <c:pt idx="21">
                  <c:v>1378</c:v>
                </c:pt>
                <c:pt idx="22">
                  <c:v>1735</c:v>
                </c:pt>
                <c:pt idx="23">
                  <c:v>2066</c:v>
                </c:pt>
                <c:pt idx="24">
                  <c:v>2375</c:v>
                </c:pt>
                <c:pt idx="25">
                  <c:v>2662</c:v>
                </c:pt>
                <c:pt idx="26">
                  <c:v>2912</c:v>
                </c:pt>
                <c:pt idx="27">
                  <c:v>3144</c:v>
                </c:pt>
                <c:pt idx="28">
                  <c:v>3358</c:v>
                </c:pt>
                <c:pt idx="29">
                  <c:v>3523</c:v>
                </c:pt>
                <c:pt idx="30">
                  <c:v>3659</c:v>
                </c:pt>
                <c:pt idx="31">
                  <c:v>3764</c:v>
                </c:pt>
                <c:pt idx="32">
                  <c:v>3824</c:v>
                </c:pt>
                <c:pt idx="33">
                  <c:v>3857</c:v>
                </c:pt>
                <c:pt idx="34">
                  <c:v>3845</c:v>
                </c:pt>
                <c:pt idx="35">
                  <c:v>3798</c:v>
                </c:pt>
                <c:pt idx="36">
                  <c:v>3717</c:v>
                </c:pt>
                <c:pt idx="37">
                  <c:v>3595</c:v>
                </c:pt>
                <c:pt idx="38">
                  <c:v>3447</c:v>
                </c:pt>
                <c:pt idx="39">
                  <c:v>3256</c:v>
                </c:pt>
                <c:pt idx="40">
                  <c:v>3033</c:v>
                </c:pt>
                <c:pt idx="41">
                  <c:v>2785</c:v>
                </c:pt>
                <c:pt idx="42">
                  <c:v>2518</c:v>
                </c:pt>
                <c:pt idx="43">
                  <c:v>2232</c:v>
                </c:pt>
                <c:pt idx="44">
                  <c:v>1908</c:v>
                </c:pt>
                <c:pt idx="45">
                  <c:v>1574</c:v>
                </c:pt>
                <c:pt idx="46">
                  <c:v>1218</c:v>
                </c:pt>
                <c:pt idx="47">
                  <c:v>848</c:v>
                </c:pt>
                <c:pt idx="48">
                  <c:v>480</c:v>
                </c:pt>
                <c:pt idx="49">
                  <c:v>104</c:v>
                </c:pt>
                <c:pt idx="50">
                  <c:v>-265</c:v>
                </c:pt>
                <c:pt idx="51">
                  <c:v>-628</c:v>
                </c:pt>
                <c:pt idx="52">
                  <c:v>-999</c:v>
                </c:pt>
                <c:pt idx="53">
                  <c:v>-1360</c:v>
                </c:pt>
                <c:pt idx="54">
                  <c:v>-1710</c:v>
                </c:pt>
                <c:pt idx="55">
                  <c:v>-2047</c:v>
                </c:pt>
                <c:pt idx="56">
                  <c:v>-2358</c:v>
                </c:pt>
                <c:pt idx="57">
                  <c:v>-2647</c:v>
                </c:pt>
                <c:pt idx="58">
                  <c:v>-2901</c:v>
                </c:pt>
                <c:pt idx="59">
                  <c:v>-3127</c:v>
                </c:pt>
                <c:pt idx="60">
                  <c:v>-3338</c:v>
                </c:pt>
                <c:pt idx="61">
                  <c:v>-3503</c:v>
                </c:pt>
                <c:pt idx="62">
                  <c:v>-3642</c:v>
                </c:pt>
                <c:pt idx="63">
                  <c:v>-3750</c:v>
                </c:pt>
                <c:pt idx="64">
                  <c:v>-3807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B6F-42C1-9349-089600F15033}"/>
            </c:ext>
          </c:extLst>
        </c:ser>
        <c:ser>
          <c:idx val="3"/>
          <c:order val="3"/>
          <c:tx>
            <c:strRef>
              <c:f>TDK_KF_ST_22_03!$N$19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TDK_KF_ST_22_03!$AA$85:$AA$149</c:f>
              <c:numCache>
                <c:formatCode>General</c:formatCode>
                <c:ptCount val="65"/>
                <c:pt idx="0">
                  <c:v>360.00899999999984</c:v>
                </c:pt>
                <c:pt idx="1">
                  <c:v>354.32099999999986</c:v>
                </c:pt>
                <c:pt idx="2">
                  <c:v>348.80399999999986</c:v>
                </c:pt>
                <c:pt idx="3">
                  <c:v>343.26899999999983</c:v>
                </c:pt>
                <c:pt idx="4">
                  <c:v>337.66199999999981</c:v>
                </c:pt>
                <c:pt idx="5">
                  <c:v>331.91099999999983</c:v>
                </c:pt>
                <c:pt idx="6">
                  <c:v>326.24999999999983</c:v>
                </c:pt>
                <c:pt idx="7">
                  <c:v>320.48099999999982</c:v>
                </c:pt>
                <c:pt idx="8">
                  <c:v>314.84699999999981</c:v>
                </c:pt>
                <c:pt idx="9">
                  <c:v>309.16799999999984</c:v>
                </c:pt>
                <c:pt idx="10">
                  <c:v>303.66899999999981</c:v>
                </c:pt>
                <c:pt idx="11">
                  <c:v>298.19699999999983</c:v>
                </c:pt>
                <c:pt idx="12">
                  <c:v>292.42799999999983</c:v>
                </c:pt>
                <c:pt idx="13">
                  <c:v>286.82999999999981</c:v>
                </c:pt>
                <c:pt idx="14">
                  <c:v>281.16899999999981</c:v>
                </c:pt>
                <c:pt idx="15">
                  <c:v>275.33699999999982</c:v>
                </c:pt>
                <c:pt idx="16">
                  <c:v>269.68499999999983</c:v>
                </c:pt>
                <c:pt idx="17">
                  <c:v>264.12299999999982</c:v>
                </c:pt>
                <c:pt idx="18">
                  <c:v>258.56099999999981</c:v>
                </c:pt>
                <c:pt idx="19">
                  <c:v>252.97199999999981</c:v>
                </c:pt>
                <c:pt idx="20">
                  <c:v>247.4819999999998</c:v>
                </c:pt>
                <c:pt idx="21">
                  <c:v>241.73999999999981</c:v>
                </c:pt>
                <c:pt idx="22">
                  <c:v>236.02499999999981</c:v>
                </c:pt>
                <c:pt idx="23">
                  <c:v>230.30099999999982</c:v>
                </c:pt>
                <c:pt idx="24">
                  <c:v>224.65799999999982</c:v>
                </c:pt>
                <c:pt idx="25">
                  <c:v>219.06899999999982</c:v>
                </c:pt>
                <c:pt idx="26">
                  <c:v>213.62399999999982</c:v>
                </c:pt>
                <c:pt idx="27">
                  <c:v>208.08899999999983</c:v>
                </c:pt>
                <c:pt idx="28">
                  <c:v>202.39199999999983</c:v>
                </c:pt>
                <c:pt idx="29">
                  <c:v>196.75799999999984</c:v>
                </c:pt>
                <c:pt idx="30">
                  <c:v>191.08799999999985</c:v>
                </c:pt>
                <c:pt idx="31">
                  <c:v>185.36399999999986</c:v>
                </c:pt>
                <c:pt idx="32">
                  <c:v>179.70299999999986</c:v>
                </c:pt>
                <c:pt idx="33">
                  <c:v>174.17699999999985</c:v>
                </c:pt>
                <c:pt idx="34">
                  <c:v>168.65099999999984</c:v>
                </c:pt>
                <c:pt idx="35">
                  <c:v>163.13399999999984</c:v>
                </c:pt>
                <c:pt idx="36">
                  <c:v>157.61699999999985</c:v>
                </c:pt>
                <c:pt idx="37">
                  <c:v>151.87499999999986</c:v>
                </c:pt>
                <c:pt idx="38">
                  <c:v>146.22299999999987</c:v>
                </c:pt>
                <c:pt idx="39">
                  <c:v>140.55299999999988</c:v>
                </c:pt>
                <c:pt idx="40">
                  <c:v>134.85599999999988</c:v>
                </c:pt>
                <c:pt idx="41">
                  <c:v>129.23099999999988</c:v>
                </c:pt>
                <c:pt idx="42">
                  <c:v>123.79499999999987</c:v>
                </c:pt>
                <c:pt idx="43">
                  <c:v>118.30499999999988</c:v>
                </c:pt>
                <c:pt idx="44">
                  <c:v>112.59899999999988</c:v>
                </c:pt>
                <c:pt idx="45">
                  <c:v>107.00999999999988</c:v>
                </c:pt>
                <c:pt idx="46">
                  <c:v>101.29499999999987</c:v>
                </c:pt>
                <c:pt idx="47">
                  <c:v>95.56199999999987</c:v>
                </c:pt>
                <c:pt idx="48">
                  <c:v>89.94599999999987</c:v>
                </c:pt>
                <c:pt idx="49">
                  <c:v>84.338999999999871</c:v>
                </c:pt>
                <c:pt idx="50">
                  <c:v>78.839999999999876</c:v>
                </c:pt>
                <c:pt idx="51">
                  <c:v>73.33199999999988</c:v>
                </c:pt>
                <c:pt idx="52">
                  <c:v>67.760999999999882</c:v>
                </c:pt>
                <c:pt idx="53">
                  <c:v>62.054999999999879</c:v>
                </c:pt>
                <c:pt idx="54">
                  <c:v>56.330999999999882</c:v>
                </c:pt>
                <c:pt idx="55">
                  <c:v>50.615999999999886</c:v>
                </c:pt>
                <c:pt idx="56">
                  <c:v>44.927999999999884</c:v>
                </c:pt>
                <c:pt idx="57">
                  <c:v>39.329999999999885</c:v>
                </c:pt>
                <c:pt idx="58">
                  <c:v>33.911999999999885</c:v>
                </c:pt>
                <c:pt idx="59">
                  <c:v>28.367999999999885</c:v>
                </c:pt>
                <c:pt idx="60">
                  <c:v>22.634999999999884</c:v>
                </c:pt>
                <c:pt idx="61">
                  <c:v>17.045999999999886</c:v>
                </c:pt>
                <c:pt idx="62">
                  <c:v>11.384999999999886</c:v>
                </c:pt>
                <c:pt idx="63">
                  <c:v>5.6249999999998863</c:v>
                </c:pt>
                <c:pt idx="64">
                  <c:v>-3.6000000000113275E-2</c:v>
                </c:pt>
              </c:numCache>
            </c:numRef>
          </c:xVal>
          <c:yVal>
            <c:numRef>
              <c:f>TDK_KF_ST_22_03!$N$85:$N$149</c:f>
              <c:numCache>
                <c:formatCode>General</c:formatCode>
                <c:ptCount val="65"/>
                <c:pt idx="0">
                  <c:v>-3802.7373656549958</c:v>
                </c:pt>
                <c:pt idx="1">
                  <c:v>-3831.8879580259863</c:v>
                </c:pt>
                <c:pt idx="2">
                  <c:v>-3823.9982573589259</c:v>
                </c:pt>
                <c:pt idx="3">
                  <c:v>-3780.3683536945532</c:v>
                </c:pt>
                <c:pt idx="4">
                  <c:v>-3700.1152562033753</c:v>
                </c:pt>
                <c:pt idx="5">
                  <c:v>-3580.9080404815882</c:v>
                </c:pt>
                <c:pt idx="6">
                  <c:v>-3428.2362194196212</c:v>
                </c:pt>
                <c:pt idx="7">
                  <c:v>-3238.1426474623204</c:v>
                </c:pt>
                <c:pt idx="8">
                  <c:v>-3020.7095779912411</c:v>
                </c:pt>
                <c:pt idx="9">
                  <c:v>-2771.9006231397029</c:v>
                </c:pt>
                <c:pt idx="10">
                  <c:v>-2504.918290190883</c:v>
                </c:pt>
                <c:pt idx="11">
                  <c:v>-2216.257888629234</c:v>
                </c:pt>
                <c:pt idx="12">
                  <c:v>-1890.007818713673</c:v>
                </c:pt>
                <c:pt idx="13">
                  <c:v>-1554.995760652326</c:v>
                </c:pt>
                <c:pt idx="14">
                  <c:v>-1201.0483113138621</c:v>
                </c:pt>
                <c:pt idx="15">
                  <c:v>-824.10008896105956</c:v>
                </c:pt>
                <c:pt idx="16">
                  <c:v>-450.51883054977583</c:v>
                </c:pt>
                <c:pt idx="17">
                  <c:v>-78.510029271783282</c:v>
                </c:pt>
                <c:pt idx="18">
                  <c:v>294.31443527712588</c:v>
                </c:pt>
                <c:pt idx="19">
                  <c:v>666.22458564987369</c:v>
                </c:pt>
                <c:pt idx="20">
                  <c:v>1025.4676653284057</c:v>
                </c:pt>
                <c:pt idx="21">
                  <c:v>1391.1499168826501</c:v>
                </c:pt>
                <c:pt idx="22">
                  <c:v>1741.3212159617826</c:v>
                </c:pt>
                <c:pt idx="23">
                  <c:v>2074.7520047455096</c:v>
                </c:pt>
                <c:pt idx="24">
                  <c:v>2383.2825738230963</c:v>
                </c:pt>
                <c:pt idx="25">
                  <c:v>2666.1526536232454</c:v>
                </c:pt>
                <c:pt idx="26">
                  <c:v>2917.4243312848748</c:v>
                </c:pt>
                <c:pt idx="27">
                  <c:v>3145.8975771445821</c:v>
                </c:pt>
                <c:pt idx="28">
                  <c:v>3350.4467750537406</c:v>
                </c:pt>
                <c:pt idx="29">
                  <c:v>3520.2326583636723</c:v>
                </c:pt>
                <c:pt idx="30">
                  <c:v>3656.8043777457519</c:v>
                </c:pt>
                <c:pt idx="31">
                  <c:v>3758.4183348970732</c:v>
                </c:pt>
                <c:pt idx="32">
                  <c:v>3822.0917536772408</c:v>
                </c:pt>
                <c:pt idx="33">
                  <c:v>3848.3276216898948</c:v>
                </c:pt>
                <c:pt idx="34">
                  <c:v>3838.8296902079351</c:v>
                </c:pt>
                <c:pt idx="35">
                  <c:v>3793.7886573875094</c:v>
                </c:pt>
                <c:pt idx="36">
                  <c:v>3713.6358678483593</c:v>
                </c:pt>
                <c:pt idx="37">
                  <c:v>3593.7290367370611</c:v>
                </c:pt>
                <c:pt idx="38">
                  <c:v>3440.5147241013751</c:v>
                </c:pt>
                <c:pt idx="39">
                  <c:v>3253.2434993344732</c:v>
                </c:pt>
                <c:pt idx="40">
                  <c:v>3033.0668400588429</c:v>
                </c:pt>
                <c:pt idx="41">
                  <c:v>2786.3122245239801</c:v>
                </c:pt>
                <c:pt idx="42">
                  <c:v>2522.370392246642</c:v>
                </c:pt>
                <c:pt idx="43">
                  <c:v>2232.8361044966878</c:v>
                </c:pt>
                <c:pt idx="44">
                  <c:v>1910.2944726882947</c:v>
                </c:pt>
                <c:pt idx="45">
                  <c:v>1576.0492972934621</c:v>
                </c:pt>
                <c:pt idx="46">
                  <c:v>1218.8611807499476</c:v>
                </c:pt>
                <c:pt idx="47">
                  <c:v>848.44490102375539</c:v>
                </c:pt>
                <c:pt idx="48">
                  <c:v>477.40266255961325</c:v>
                </c:pt>
                <c:pt idx="49">
                  <c:v>102.45306901578516</c:v>
                </c:pt>
                <c:pt idx="50">
                  <c:v>-266.17551475590557</c:v>
                </c:pt>
                <c:pt idx="51">
                  <c:v>-632.87285300013946</c:v>
                </c:pt>
                <c:pt idx="52">
                  <c:v>-997.72470294850098</c:v>
                </c:pt>
                <c:pt idx="53">
                  <c:v>-1361.5297030224367</c:v>
                </c:pt>
                <c:pt idx="54">
                  <c:v>-1712.8277078321635</c:v>
                </c:pt>
                <c:pt idx="55">
                  <c:v>-2046.4362156579348</c:v>
                </c:pt>
                <c:pt idx="56">
                  <c:v>-2358.1727756503478</c:v>
                </c:pt>
                <c:pt idx="57">
                  <c:v>-2642.2164575510765</c:v>
                </c:pt>
                <c:pt idx="58">
                  <c:v>-2893.0537465524794</c:v>
                </c:pt>
                <c:pt idx="59">
                  <c:v>-3122.8453677214725</c:v>
                </c:pt>
                <c:pt idx="60">
                  <c:v>-3329.6086290525022</c:v>
                </c:pt>
                <c:pt idx="61">
                  <c:v>-3499.0172672838803</c:v>
                </c:pt>
                <c:pt idx="62">
                  <c:v>-3636.5740407634544</c:v>
                </c:pt>
                <c:pt idx="63">
                  <c:v>-3740.0024097332634</c:v>
                </c:pt>
                <c:pt idx="64">
                  <c:v>-3804.7399175729079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B6F-42C1-9349-089600F15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5.6789999999999994</c:v>
                </c:pt>
                <c:pt idx="2">
                  <c:v>11.501999999999999</c:v>
                </c:pt>
                <c:pt idx="3">
                  <c:v>17.180999999999997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33.875999999999991</c:v>
                </c:pt>
                <c:pt idx="7">
                  <c:v>39.410999999999987</c:v>
                </c:pt>
                <c:pt idx="8">
                  <c:v>44.990999999999985</c:v>
                </c:pt>
                <c:pt idx="9">
                  <c:v>50.732999999999983</c:v>
                </c:pt>
                <c:pt idx="10">
                  <c:v>56.492999999999981</c:v>
                </c:pt>
                <c:pt idx="11">
                  <c:v>62.09099999999998</c:v>
                </c:pt>
                <c:pt idx="12">
                  <c:v>67.760999999999981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84.33899999999997</c:v>
                </c:pt>
                <c:pt idx="16">
                  <c:v>90.044999999999973</c:v>
                </c:pt>
                <c:pt idx="17">
                  <c:v>95.687999999999974</c:v>
                </c:pt>
                <c:pt idx="18">
                  <c:v>101.41199999999998</c:v>
                </c:pt>
                <c:pt idx="19">
                  <c:v>107.10899999999998</c:v>
                </c:pt>
                <c:pt idx="20">
                  <c:v>112.66199999999998</c:v>
                </c:pt>
                <c:pt idx="21">
                  <c:v>118.19699999999997</c:v>
                </c:pt>
                <c:pt idx="22">
                  <c:v>123.66899999999997</c:v>
                </c:pt>
                <c:pt idx="23">
                  <c:v>129.22199999999998</c:v>
                </c:pt>
                <c:pt idx="24">
                  <c:v>134.90999999999997</c:v>
                </c:pt>
                <c:pt idx="25">
                  <c:v>140.59799999999996</c:v>
                </c:pt>
                <c:pt idx="26">
                  <c:v>146.36699999999996</c:v>
                </c:pt>
                <c:pt idx="27">
                  <c:v>151.97399999999996</c:v>
                </c:pt>
                <c:pt idx="28">
                  <c:v>157.58099999999996</c:v>
                </c:pt>
                <c:pt idx="29">
                  <c:v>163.05299999999997</c:v>
                </c:pt>
                <c:pt idx="30">
                  <c:v>168.55199999999996</c:v>
                </c:pt>
                <c:pt idx="31">
                  <c:v>174.18599999999995</c:v>
                </c:pt>
                <c:pt idx="32">
                  <c:v>179.81999999999994</c:v>
                </c:pt>
                <c:pt idx="33">
                  <c:v>185.48999999999992</c:v>
                </c:pt>
                <c:pt idx="34">
                  <c:v>191.22299999999993</c:v>
                </c:pt>
                <c:pt idx="35">
                  <c:v>196.85699999999991</c:v>
                </c:pt>
                <c:pt idx="36">
                  <c:v>202.42799999999991</c:v>
                </c:pt>
                <c:pt idx="37">
                  <c:v>207.97199999999992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224.74799999999993</c:v>
                </c:pt>
                <c:pt idx="41">
                  <c:v>230.41799999999992</c:v>
                </c:pt>
                <c:pt idx="42">
                  <c:v>236.21399999999991</c:v>
                </c:pt>
                <c:pt idx="43">
                  <c:v>241.78499999999991</c:v>
                </c:pt>
                <c:pt idx="44">
                  <c:v>247.5089999999999</c:v>
                </c:pt>
                <c:pt idx="45">
                  <c:v>252.94499999999991</c:v>
                </c:pt>
                <c:pt idx="46">
                  <c:v>258.4799999999999</c:v>
                </c:pt>
                <c:pt idx="47">
                  <c:v>264.0689999999999</c:v>
                </c:pt>
                <c:pt idx="48">
                  <c:v>269.73899999999992</c:v>
                </c:pt>
                <c:pt idx="49">
                  <c:v>275.39999999999992</c:v>
                </c:pt>
                <c:pt idx="50">
                  <c:v>281.24999999999994</c:v>
                </c:pt>
                <c:pt idx="51">
                  <c:v>286.91099999999994</c:v>
                </c:pt>
                <c:pt idx="52">
                  <c:v>292.53599999999994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314.8649999999999</c:v>
                </c:pt>
                <c:pt idx="57">
                  <c:v>320.66099999999989</c:v>
                </c:pt>
                <c:pt idx="58">
                  <c:v>326.40299999999991</c:v>
                </c:pt>
                <c:pt idx="59">
                  <c:v>331.9559999999999</c:v>
                </c:pt>
                <c:pt idx="60">
                  <c:v>337.67099999999988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354.28499999999985</c:v>
                </c:pt>
                <c:pt idx="64">
                  <c:v>359.96399999999983</c:v>
                </c:pt>
              </c:numCache>
            </c:numRef>
          </c:xVal>
          <c:yVal>
            <c:numRef>
              <c:f>TDK_KF_ST_22_03!$AC$20:$AC$84</c:f>
              <c:numCache>
                <c:formatCode>General</c:formatCode>
                <c:ptCount val="65"/>
                <c:pt idx="0">
                  <c:v>-2.7192360203244788E-2</c:v>
                </c:pt>
                <c:pt idx="1">
                  <c:v>-0.18186308345425761</c:v>
                </c:pt>
                <c:pt idx="2">
                  <c:v>-0.13432204146470283</c:v>
                </c:pt>
                <c:pt idx="3">
                  <c:v>-0.15100167036173673</c:v>
                </c:pt>
                <c:pt idx="4">
                  <c:v>-0.18156105010174883</c:v>
                </c:pt>
                <c:pt idx="5">
                  <c:v>-0.11867375482247056</c:v>
                </c:pt>
                <c:pt idx="6">
                  <c:v>-0.10376855608019753</c:v>
                </c:pt>
                <c:pt idx="7">
                  <c:v>-9.5634852662939807E-2</c:v>
                </c:pt>
                <c:pt idx="8">
                  <c:v>-7.0912501493296531E-2</c:v>
                </c:pt>
                <c:pt idx="9">
                  <c:v>-6.0524768031349652E-2</c:v>
                </c:pt>
                <c:pt idx="10">
                  <c:v>-3.0445270262802637E-2</c:v>
                </c:pt>
                <c:pt idx="11">
                  <c:v>-2.9033178827233996E-2</c:v>
                </c:pt>
                <c:pt idx="12">
                  <c:v>-1.0144155011587941E-2</c:v>
                </c:pt>
                <c:pt idx="13">
                  <c:v>-7.3242543247431513E-4</c:v>
                </c:pt>
                <c:pt idx="14">
                  <c:v>-6.1015115274216214E-2</c:v>
                </c:pt>
                <c:pt idx="15">
                  <c:v>-9.5775964443333805E-2</c:v>
                </c:pt>
                <c:pt idx="16">
                  <c:v>-1.3264964423754577E-2</c:v>
                </c:pt>
                <c:pt idx="17">
                  <c:v>-0.11497026098804497</c:v>
                </c:pt>
                <c:pt idx="18">
                  <c:v>-0.1260382606005237</c:v>
                </c:pt>
                <c:pt idx="19">
                  <c:v>-8.0366606653626604E-2</c:v>
                </c:pt>
                <c:pt idx="20">
                  <c:v>-0.11551792453570897</c:v>
                </c:pt>
                <c:pt idx="21">
                  <c:v>-8.7359845106192324E-2</c:v>
                </c:pt>
                <c:pt idx="22">
                  <c:v>-5.9557884276657092E-2</c:v>
                </c:pt>
                <c:pt idx="23">
                  <c:v>-4.949147075080873E-3</c:v>
                </c:pt>
                <c:pt idx="24">
                  <c:v>-4.7475953883690636E-2</c:v>
                </c:pt>
                <c:pt idx="25">
                  <c:v>7.9933643770459639E-2</c:v>
                </c:pt>
                <c:pt idx="26">
                  <c:v>8.0061862203706369E-2</c:v>
                </c:pt>
                <c:pt idx="27">
                  <c:v>1.6083226946278728E-2</c:v>
                </c:pt>
                <c:pt idx="28">
                  <c:v>6.6199192359079007E-2</c:v>
                </c:pt>
                <c:pt idx="29">
                  <c:v>9.0443602251895072E-2</c:v>
                </c:pt>
                <c:pt idx="30">
                  <c:v>9.1458108195809018E-2</c:v>
                </c:pt>
                <c:pt idx="31">
                  <c:v>9.7334088124796381E-3</c:v>
                </c:pt>
                <c:pt idx="32">
                  <c:v>4.2379549280440187E-2</c:v>
                </c:pt>
                <c:pt idx="33">
                  <c:v>-1.5871351584706872E-2</c:v>
                </c:pt>
                <c:pt idx="34">
                  <c:v>2.7707171297294053E-2</c:v>
                </c:pt>
                <c:pt idx="35">
                  <c:v>6.0184616712035677E-3</c:v>
                </c:pt>
                <c:pt idx="36">
                  <c:v>1.4601664342848153E-2</c:v>
                </c:pt>
                <c:pt idx="37">
                  <c:v>4.460534516908865E-3</c:v>
                </c:pt>
                <c:pt idx="38">
                  <c:v>4.7645694803804872E-2</c:v>
                </c:pt>
                <c:pt idx="39">
                  <c:v>7.6706447985316117E-2</c:v>
                </c:pt>
                <c:pt idx="40">
                  <c:v>0.10486621401787488</c:v>
                </c:pt>
                <c:pt idx="41">
                  <c:v>7.707003813388269E-2</c:v>
                </c:pt>
                <c:pt idx="42">
                  <c:v>0.15797054955888257</c:v>
                </c:pt>
                <c:pt idx="43">
                  <c:v>0.15007303780936354</c:v>
                </c:pt>
                <c:pt idx="44">
                  <c:v>0.13471529374828606</c:v>
                </c:pt>
                <c:pt idx="45">
                  <c:v>0.12332736666215283</c:v>
                </c:pt>
                <c:pt idx="46">
                  <c:v>0.14032141431141554</c:v>
                </c:pt>
                <c:pt idx="47">
                  <c:v>8.0029250491691073E-2</c:v>
                </c:pt>
                <c:pt idx="48">
                  <c:v>6.8211751648846075E-2</c:v>
                </c:pt>
                <c:pt idx="49">
                  <c:v>5.4258396276907206E-2</c:v>
                </c:pt>
                <c:pt idx="50">
                  <c:v>-8.5609712284053785E-3</c:v>
                </c:pt>
                <c:pt idx="51">
                  <c:v>-3.8648459177807126E-2</c:v>
                </c:pt>
                <c:pt idx="52">
                  <c:v>7.3129008341084045E-3</c:v>
                </c:pt>
                <c:pt idx="53">
                  <c:v>-5.4429702973607164E-2</c:v>
                </c:pt>
                <c:pt idx="54">
                  <c:v>-4.8882665390294733E-2</c:v>
                </c:pt>
                <c:pt idx="55">
                  <c:v>-2.6049761411002237E-2</c:v>
                </c:pt>
                <c:pt idx="56">
                  <c:v>-4.401264538387295E-3</c:v>
                </c:pt>
                <c:pt idx="57">
                  <c:v>-5.4547673401259544E-2</c:v>
                </c:pt>
                <c:pt idx="58">
                  <c:v>-4.6170390924430649E-2</c:v>
                </c:pt>
                <c:pt idx="59">
                  <c:v>-1.4841916837895042E-2</c:v>
                </c:pt>
                <c:pt idx="60">
                  <c:v>-0.13584537602497448</c:v>
                </c:pt>
                <c:pt idx="61">
                  <c:v>8.4506003989872625E-3</c:v>
                </c:pt>
                <c:pt idx="62">
                  <c:v>-5.5548701314762639E-2</c:v>
                </c:pt>
                <c:pt idx="63">
                  <c:v>-0.18473998666388525</c:v>
                </c:pt>
                <c:pt idx="64">
                  <c:v>-0.1670171129596838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65-4C77-ACD2-ADB6DD08C1D7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TDK_KF_ST_22_03!$AA$85:$AA$149</c:f>
              <c:numCache>
                <c:formatCode>General</c:formatCode>
                <c:ptCount val="65"/>
                <c:pt idx="0">
                  <c:v>360.00899999999984</c:v>
                </c:pt>
                <c:pt idx="1">
                  <c:v>354.32099999999986</c:v>
                </c:pt>
                <c:pt idx="2">
                  <c:v>348.80399999999986</c:v>
                </c:pt>
                <c:pt idx="3">
                  <c:v>343.26899999999983</c:v>
                </c:pt>
                <c:pt idx="4">
                  <c:v>337.66199999999981</c:v>
                </c:pt>
                <c:pt idx="5">
                  <c:v>331.91099999999983</c:v>
                </c:pt>
                <c:pt idx="6">
                  <c:v>326.24999999999983</c:v>
                </c:pt>
                <c:pt idx="7">
                  <c:v>320.48099999999982</c:v>
                </c:pt>
                <c:pt idx="8">
                  <c:v>314.84699999999981</c:v>
                </c:pt>
                <c:pt idx="9">
                  <c:v>309.16799999999984</c:v>
                </c:pt>
                <c:pt idx="10">
                  <c:v>303.66899999999981</c:v>
                </c:pt>
                <c:pt idx="11">
                  <c:v>298.19699999999983</c:v>
                </c:pt>
                <c:pt idx="12">
                  <c:v>292.42799999999983</c:v>
                </c:pt>
                <c:pt idx="13">
                  <c:v>286.82999999999981</c:v>
                </c:pt>
                <c:pt idx="14">
                  <c:v>281.16899999999981</c:v>
                </c:pt>
                <c:pt idx="15">
                  <c:v>275.33699999999982</c:v>
                </c:pt>
                <c:pt idx="16">
                  <c:v>269.68499999999983</c:v>
                </c:pt>
                <c:pt idx="17">
                  <c:v>264.12299999999982</c:v>
                </c:pt>
                <c:pt idx="18">
                  <c:v>258.56099999999981</c:v>
                </c:pt>
                <c:pt idx="19">
                  <c:v>252.97199999999981</c:v>
                </c:pt>
                <c:pt idx="20">
                  <c:v>247.4819999999998</c:v>
                </c:pt>
                <c:pt idx="21">
                  <c:v>241.73999999999981</c:v>
                </c:pt>
                <c:pt idx="22">
                  <c:v>236.02499999999981</c:v>
                </c:pt>
                <c:pt idx="23">
                  <c:v>230.30099999999982</c:v>
                </c:pt>
                <c:pt idx="24">
                  <c:v>224.65799999999982</c:v>
                </c:pt>
                <c:pt idx="25">
                  <c:v>219.06899999999982</c:v>
                </c:pt>
                <c:pt idx="26">
                  <c:v>213.62399999999982</c:v>
                </c:pt>
                <c:pt idx="27">
                  <c:v>208.08899999999983</c:v>
                </c:pt>
                <c:pt idx="28">
                  <c:v>202.39199999999983</c:v>
                </c:pt>
                <c:pt idx="29">
                  <c:v>196.75799999999984</c:v>
                </c:pt>
                <c:pt idx="30">
                  <c:v>191.08799999999985</c:v>
                </c:pt>
                <c:pt idx="31">
                  <c:v>185.36399999999986</c:v>
                </c:pt>
                <c:pt idx="32">
                  <c:v>179.70299999999986</c:v>
                </c:pt>
                <c:pt idx="33">
                  <c:v>174.17699999999985</c:v>
                </c:pt>
                <c:pt idx="34">
                  <c:v>168.65099999999984</c:v>
                </c:pt>
                <c:pt idx="35">
                  <c:v>163.13399999999984</c:v>
                </c:pt>
                <c:pt idx="36">
                  <c:v>157.61699999999985</c:v>
                </c:pt>
                <c:pt idx="37">
                  <c:v>151.87499999999986</c:v>
                </c:pt>
                <c:pt idx="38">
                  <c:v>146.22299999999987</c:v>
                </c:pt>
                <c:pt idx="39">
                  <c:v>140.55299999999988</c:v>
                </c:pt>
                <c:pt idx="40">
                  <c:v>134.85599999999988</c:v>
                </c:pt>
                <c:pt idx="41">
                  <c:v>129.23099999999988</c:v>
                </c:pt>
                <c:pt idx="42">
                  <c:v>123.79499999999987</c:v>
                </c:pt>
                <c:pt idx="43">
                  <c:v>118.30499999999988</c:v>
                </c:pt>
                <c:pt idx="44">
                  <c:v>112.59899999999988</c:v>
                </c:pt>
                <c:pt idx="45">
                  <c:v>107.00999999999988</c:v>
                </c:pt>
                <c:pt idx="46">
                  <c:v>101.29499999999987</c:v>
                </c:pt>
                <c:pt idx="47">
                  <c:v>95.56199999999987</c:v>
                </c:pt>
                <c:pt idx="48">
                  <c:v>89.94599999999987</c:v>
                </c:pt>
                <c:pt idx="49">
                  <c:v>84.338999999999871</c:v>
                </c:pt>
                <c:pt idx="50">
                  <c:v>78.839999999999876</c:v>
                </c:pt>
                <c:pt idx="51">
                  <c:v>73.33199999999988</c:v>
                </c:pt>
                <c:pt idx="52">
                  <c:v>67.760999999999882</c:v>
                </c:pt>
                <c:pt idx="53">
                  <c:v>62.054999999999879</c:v>
                </c:pt>
                <c:pt idx="54">
                  <c:v>56.330999999999882</c:v>
                </c:pt>
                <c:pt idx="55">
                  <c:v>50.615999999999886</c:v>
                </c:pt>
                <c:pt idx="56">
                  <c:v>44.927999999999884</c:v>
                </c:pt>
                <c:pt idx="57">
                  <c:v>39.329999999999885</c:v>
                </c:pt>
                <c:pt idx="58">
                  <c:v>33.911999999999885</c:v>
                </c:pt>
                <c:pt idx="59">
                  <c:v>28.367999999999885</c:v>
                </c:pt>
                <c:pt idx="60">
                  <c:v>22.634999999999884</c:v>
                </c:pt>
                <c:pt idx="61">
                  <c:v>17.045999999999886</c:v>
                </c:pt>
                <c:pt idx="62">
                  <c:v>11.384999999999886</c:v>
                </c:pt>
                <c:pt idx="63">
                  <c:v>5.6249999999998863</c:v>
                </c:pt>
                <c:pt idx="64">
                  <c:v>-3.6000000000113275E-2</c:v>
                </c:pt>
              </c:numCache>
            </c:numRef>
          </c:xVal>
          <c:yVal>
            <c:numRef>
              <c:f>TDK_KF_ST_22_03!$AC$85:$AC$149</c:f>
              <c:numCache>
                <c:formatCode>General</c:formatCode>
                <c:ptCount val="65"/>
                <c:pt idx="0">
                  <c:v>-3.2470541604538994E-3</c:v>
                </c:pt>
                <c:pt idx="1">
                  <c:v>-9.6734436552480929E-2</c:v>
                </c:pt>
                <c:pt idx="2">
                  <c:v>-9.6470588627653342E-2</c:v>
                </c:pt>
                <c:pt idx="3">
                  <c:v>-5.7207837404007478E-3</c:v>
                </c:pt>
                <c:pt idx="4">
                  <c:v>-3.2728368150742426E-2</c:v>
                </c:pt>
                <c:pt idx="5">
                  <c:v>-2.2508569001729484E-2</c:v>
                </c:pt>
                <c:pt idx="6">
                  <c:v>3.4453288358179179E-2</c:v>
                </c:pt>
                <c:pt idx="7">
                  <c:v>-6.674185221748985E-2</c:v>
                </c:pt>
                <c:pt idx="8">
                  <c:v>-4.3901253403703322E-2</c:v>
                </c:pt>
                <c:pt idx="9">
                  <c:v>1.1415912903714798E-2</c:v>
                </c:pt>
                <c:pt idx="10">
                  <c:v>-4.2443753973827825E-2</c:v>
                </c:pt>
                <c:pt idx="11">
                  <c:v>7.0897039607302759E-3</c:v>
                </c:pt>
                <c:pt idx="12">
                  <c:v>4.2645288722837904E-3</c:v>
                </c:pt>
                <c:pt idx="13">
                  <c:v>4.6710616893278711E-2</c:v>
                </c:pt>
                <c:pt idx="14">
                  <c:v>2.9381287545959367E-2</c:v>
                </c:pt>
                <c:pt idx="15">
                  <c:v>9.775958842072896E-2</c:v>
                </c:pt>
                <c:pt idx="16">
                  <c:v>0.14183413407477019</c:v>
                </c:pt>
                <c:pt idx="17">
                  <c:v>0.1632855118846237</c:v>
                </c:pt>
                <c:pt idx="18">
                  <c:v>0.16633264207723641</c:v>
                </c:pt>
                <c:pt idx="19">
                  <c:v>0.12437722637440629</c:v>
                </c:pt>
                <c:pt idx="20">
                  <c:v>0.1897715215471294</c:v>
                </c:pt>
                <c:pt idx="21">
                  <c:v>0.21528311024403024</c:v>
                </c:pt>
                <c:pt idx="22">
                  <c:v>0.16022658600496698</c:v>
                </c:pt>
                <c:pt idx="23">
                  <c:v>0.13808557459390158</c:v>
                </c:pt>
                <c:pt idx="24">
                  <c:v>0.14694417119719105</c:v>
                </c:pt>
                <c:pt idx="25">
                  <c:v>0.12440204474958705</c:v>
                </c:pt>
                <c:pt idx="26">
                  <c:v>7.2912019300673592E-2</c:v>
                </c:pt>
                <c:pt idx="27">
                  <c:v>7.4649506454079528E-2</c:v>
                </c:pt>
                <c:pt idx="28">
                  <c:v>2.6875815386119939E-2</c:v>
                </c:pt>
                <c:pt idx="29">
                  <c:v>1.7271233329836377E-3</c:v>
                </c:pt>
                <c:pt idx="30">
                  <c:v>3.2751465450132855E-2</c:v>
                </c:pt>
                <c:pt idx="31">
                  <c:v>4.591411590234884E-2</c:v>
                </c:pt>
                <c:pt idx="32">
                  <c:v>4.49898344909343E-2</c:v>
                </c:pt>
                <c:pt idx="33">
                  <c:v>8.2382528562504831E-2</c:v>
                </c:pt>
                <c:pt idx="34">
                  <c:v>0.10161071230288599</c:v>
                </c:pt>
                <c:pt idx="35">
                  <c:v>8.5194360010916625E-2</c:v>
                </c:pt>
                <c:pt idx="36">
                  <c:v>8.4512934627923642E-2</c:v>
                </c:pt>
                <c:pt idx="37">
                  <c:v>0.11650920789858787</c:v>
                </c:pt>
                <c:pt idx="38">
                  <c:v>0.14543618520795576</c:v>
                </c:pt>
                <c:pt idx="39">
                  <c:v>4.6411900000407513E-2</c:v>
                </c:pt>
                <c:pt idx="40">
                  <c:v>-5.3286920598338838E-3</c:v>
                </c:pt>
                <c:pt idx="41">
                  <c:v>7.818235254717365E-4</c:v>
                </c:pt>
                <c:pt idx="42">
                  <c:v>-4.8257986352297166E-2</c:v>
                </c:pt>
                <c:pt idx="43">
                  <c:v>-3.8028686319577787E-2</c:v>
                </c:pt>
                <c:pt idx="44">
                  <c:v>-6.7474681955047799E-2</c:v>
                </c:pt>
                <c:pt idx="45">
                  <c:v>-8.6551286502299263E-2</c:v>
                </c:pt>
                <c:pt idx="46">
                  <c:v>-5.6367653527360062E-2</c:v>
                </c:pt>
                <c:pt idx="47">
                  <c:v>-4.6766072319115892E-2</c:v>
                </c:pt>
                <c:pt idx="48">
                  <c:v>1.3563363328714217E-2</c:v>
                </c:pt>
                <c:pt idx="49">
                  <c:v>-2.6720416426968541E-3</c:v>
                </c:pt>
                <c:pt idx="50">
                  <c:v>-2.7505644101921689E-3</c:v>
                </c:pt>
                <c:pt idx="51">
                  <c:v>4.7723953583044931E-2</c:v>
                </c:pt>
                <c:pt idx="52">
                  <c:v>-2.0011974845743907E-2</c:v>
                </c:pt>
                <c:pt idx="53">
                  <c:v>-7.5021842134646022E-3</c:v>
                </c:pt>
                <c:pt idx="54">
                  <c:v>1.9393191587106173E-2</c:v>
                </c:pt>
                <c:pt idx="55">
                  <c:v>7.6318079061223898E-3</c:v>
                </c:pt>
                <c:pt idx="56">
                  <c:v>-3.5590253804002714E-2</c:v>
                </c:pt>
                <c:pt idx="57">
                  <c:v>-7.4549928637750895E-2</c:v>
                </c:pt>
                <c:pt idx="58">
                  <c:v>-0.1184324346827097</c:v>
                </c:pt>
                <c:pt idx="59">
                  <c:v>-9.9999396788920336E-2</c:v>
                </c:pt>
                <c:pt idx="60">
                  <c:v>-0.15007807974581766</c:v>
                </c:pt>
                <c:pt idx="61">
                  <c:v>-0.10272049156498753</c:v>
                </c:pt>
                <c:pt idx="62">
                  <c:v>-9.542610524420958E-2</c:v>
                </c:pt>
                <c:pt idx="63">
                  <c:v>-6.8795558053295736E-2</c:v>
                </c:pt>
                <c:pt idx="64">
                  <c:v>-8.8610771969515056E-2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65-4C77-ACD2-ADB6DD08C1D7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TDK_KF_ST_22_03!$AA$20:$AA$83</c:f>
              <c:numCache>
                <c:formatCode>General</c:formatCode>
                <c:ptCount val="64"/>
                <c:pt idx="0">
                  <c:v>-8.9999999999999993E-3</c:v>
                </c:pt>
                <c:pt idx="1">
                  <c:v>5.6789999999999994</c:v>
                </c:pt>
                <c:pt idx="2">
                  <c:v>11.501999999999999</c:v>
                </c:pt>
                <c:pt idx="3">
                  <c:v>17.180999999999997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33.875999999999991</c:v>
                </c:pt>
                <c:pt idx="7">
                  <c:v>39.410999999999987</c:v>
                </c:pt>
                <c:pt idx="8">
                  <c:v>44.990999999999985</c:v>
                </c:pt>
                <c:pt idx="9">
                  <c:v>50.732999999999983</c:v>
                </c:pt>
                <c:pt idx="10">
                  <c:v>56.492999999999981</c:v>
                </c:pt>
                <c:pt idx="11">
                  <c:v>62.09099999999998</c:v>
                </c:pt>
                <c:pt idx="12">
                  <c:v>67.760999999999981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84.33899999999997</c:v>
                </c:pt>
                <c:pt idx="16">
                  <c:v>90.044999999999973</c:v>
                </c:pt>
                <c:pt idx="17">
                  <c:v>95.687999999999974</c:v>
                </c:pt>
                <c:pt idx="18">
                  <c:v>101.41199999999998</c:v>
                </c:pt>
                <c:pt idx="19">
                  <c:v>107.10899999999998</c:v>
                </c:pt>
                <c:pt idx="20">
                  <c:v>112.66199999999998</c:v>
                </c:pt>
                <c:pt idx="21">
                  <c:v>118.19699999999997</c:v>
                </c:pt>
                <c:pt idx="22">
                  <c:v>123.66899999999997</c:v>
                </c:pt>
                <c:pt idx="23">
                  <c:v>129.22199999999998</c:v>
                </c:pt>
                <c:pt idx="24">
                  <c:v>134.90999999999997</c:v>
                </c:pt>
                <c:pt idx="25">
                  <c:v>140.59799999999996</c:v>
                </c:pt>
                <c:pt idx="26">
                  <c:v>146.36699999999996</c:v>
                </c:pt>
                <c:pt idx="27">
                  <c:v>151.97399999999996</c:v>
                </c:pt>
                <c:pt idx="28">
                  <c:v>157.58099999999996</c:v>
                </c:pt>
                <c:pt idx="29">
                  <c:v>163.05299999999997</c:v>
                </c:pt>
                <c:pt idx="30">
                  <c:v>168.55199999999996</c:v>
                </c:pt>
                <c:pt idx="31">
                  <c:v>174.18599999999995</c:v>
                </c:pt>
                <c:pt idx="32">
                  <c:v>179.81999999999994</c:v>
                </c:pt>
                <c:pt idx="33">
                  <c:v>185.48999999999992</c:v>
                </c:pt>
                <c:pt idx="34">
                  <c:v>191.22299999999993</c:v>
                </c:pt>
                <c:pt idx="35">
                  <c:v>196.85699999999991</c:v>
                </c:pt>
                <c:pt idx="36">
                  <c:v>202.42799999999991</c:v>
                </c:pt>
                <c:pt idx="37">
                  <c:v>207.97199999999992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224.74799999999993</c:v>
                </c:pt>
                <c:pt idx="41">
                  <c:v>230.41799999999992</c:v>
                </c:pt>
                <c:pt idx="42">
                  <c:v>236.21399999999991</c:v>
                </c:pt>
                <c:pt idx="43">
                  <c:v>241.78499999999991</c:v>
                </c:pt>
                <c:pt idx="44">
                  <c:v>247.5089999999999</c:v>
                </c:pt>
                <c:pt idx="45">
                  <c:v>252.94499999999991</c:v>
                </c:pt>
                <c:pt idx="46">
                  <c:v>258.4799999999999</c:v>
                </c:pt>
                <c:pt idx="47">
                  <c:v>264.0689999999999</c:v>
                </c:pt>
                <c:pt idx="48">
                  <c:v>269.73899999999992</c:v>
                </c:pt>
                <c:pt idx="49">
                  <c:v>275.39999999999992</c:v>
                </c:pt>
                <c:pt idx="50">
                  <c:v>281.24999999999994</c:v>
                </c:pt>
                <c:pt idx="51">
                  <c:v>286.91099999999994</c:v>
                </c:pt>
                <c:pt idx="52">
                  <c:v>292.53599999999994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314.8649999999999</c:v>
                </c:pt>
                <c:pt idx="57">
                  <c:v>320.66099999999989</c:v>
                </c:pt>
                <c:pt idx="58">
                  <c:v>326.40299999999991</c:v>
                </c:pt>
                <c:pt idx="59">
                  <c:v>331.9559999999999</c:v>
                </c:pt>
                <c:pt idx="60">
                  <c:v>337.67099999999988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354.28499999999985</c:v>
                </c:pt>
              </c:numCache>
            </c:numRef>
          </c:xVal>
          <c:yVal>
            <c:numRef>
              <c:f>TDK_KF_ST_22_03!$AD$20:$AD$83</c:f>
              <c:numCache>
                <c:formatCode>General</c:formatCode>
                <c:ptCount val="64"/>
                <c:pt idx="0">
                  <c:v>-6.1418411766270269E-2</c:v>
                </c:pt>
                <c:pt idx="1">
                  <c:v>0.11306752540096188</c:v>
                </c:pt>
                <c:pt idx="2">
                  <c:v>3.8895936220493255E-2</c:v>
                </c:pt>
                <c:pt idx="3">
                  <c:v>4.8281178796749202E-2</c:v>
                </c:pt>
                <c:pt idx="4">
                  <c:v>3.1482970355931172E-2</c:v>
                </c:pt>
                <c:pt idx="5">
                  <c:v>1.867435803355022E-2</c:v>
                </c:pt>
                <c:pt idx="6">
                  <c:v>-1.466387860251217E-2</c:v>
                </c:pt>
                <c:pt idx="7">
                  <c:v>2.1084924025188911E-2</c:v>
                </c:pt>
                <c:pt idx="8">
                  <c:v>3.5322247689293818E-2</c:v>
                </c:pt>
                <c:pt idx="9">
                  <c:v>6.8156575937472041E-2</c:v>
                </c:pt>
                <c:pt idx="10">
                  <c:v>4.9838461849908811E-2</c:v>
                </c:pt>
                <c:pt idx="11">
                  <c:v>2.1530994613769394E-2</c:v>
                </c:pt>
                <c:pt idx="12">
                  <c:v>-9.8678198341559664E-3</c:v>
                </c:pt>
                <c:pt idx="13">
                  <c:v>4.8456379015519246E-2</c:v>
                </c:pt>
                <c:pt idx="14">
                  <c:v>5.8264550864024045E-2</c:v>
                </c:pt>
                <c:pt idx="15">
                  <c:v>9.3103922800636951E-2</c:v>
                </c:pt>
                <c:pt idx="16">
                  <c:v>2.6828327752468795E-2</c:v>
                </c:pt>
                <c:pt idx="17">
                  <c:v>6.8204188668929078E-2</c:v>
                </c:pt>
                <c:pt idx="18">
                  <c:v>6.9670607073163637E-2</c:v>
                </c:pt>
                <c:pt idx="19">
                  <c:v>-6.1846798486726584E-3</c:v>
                </c:pt>
                <c:pt idx="20">
                  <c:v>4.8043242580661172E-2</c:v>
                </c:pt>
                <c:pt idx="21">
                  <c:v>4.9331158786614537E-2</c:v>
                </c:pt>
                <c:pt idx="22">
                  <c:v>1.1299897924359925E-2</c:v>
                </c:pt>
                <c:pt idx="23">
                  <c:v>5.7309706005526095E-3</c:v>
                </c:pt>
                <c:pt idx="24">
                  <c:v>4.2147261823856752E-2</c:v>
                </c:pt>
                <c:pt idx="25">
                  <c:v>-3.3521743770052126E-2</c:v>
                </c:pt>
                <c:pt idx="26">
                  <c:v>6.5374323004249391E-2</c:v>
                </c:pt>
                <c:pt idx="27">
                  <c:v>0.10042598095230915</c:v>
                </c:pt>
                <c:pt idx="28">
                  <c:v>1.8313742268844635E-2</c:v>
                </c:pt>
                <c:pt idx="29">
                  <c:v>-5.2492422409784467E-3</c:v>
                </c:pt>
                <c:pt idx="30">
                  <c:v>1.0152604107076968E-2</c:v>
                </c:pt>
                <c:pt idx="31">
                  <c:v>7.2649119750025193E-2</c:v>
                </c:pt>
                <c:pt idx="32">
                  <c:v>2.6102852104941121E-3</c:v>
                </c:pt>
                <c:pt idx="33">
                  <c:v>6.1785467487055712E-2</c:v>
                </c:pt>
                <c:pt idx="34">
                  <c:v>5.0442941528388019E-3</c:v>
                </c:pt>
                <c:pt idx="35">
                  <c:v>-4.2913383382199299E-3</c:v>
                </c:pt>
                <c:pt idx="36">
                  <c:v>1.2274151043271786E-2</c:v>
                </c:pt>
                <c:pt idx="37">
                  <c:v>7.0188971937170663E-2</c:v>
                </c:pt>
                <c:pt idx="38">
                  <c:v>2.526632449686872E-2</c:v>
                </c:pt>
                <c:pt idx="39">
                  <c:v>4.7695596764270931E-2</c:v>
                </c:pt>
                <c:pt idx="40">
                  <c:v>4.2077957179316172E-2</c:v>
                </c:pt>
                <c:pt idx="41">
                  <c:v>6.1015536460018893E-2</c:v>
                </c:pt>
                <c:pt idx="42">
                  <c:v>2.2560364460844085E-3</c:v>
                </c:pt>
                <c:pt idx="43">
                  <c:v>6.5210072434666699E-2</c:v>
                </c:pt>
                <c:pt idx="44">
                  <c:v>5.5056227798843338E-2</c:v>
                </c:pt>
                <c:pt idx="45">
                  <c:v>1.0498597122534647E-3</c:v>
                </c:pt>
                <c:pt idx="46">
                  <c:v>2.6011227765820877E-2</c:v>
                </c:pt>
                <c:pt idx="47">
                  <c:v>8.3256261392932629E-2</c:v>
                </c:pt>
                <c:pt idx="48">
                  <c:v>7.3622382425924116E-2</c:v>
                </c:pt>
                <c:pt idx="49">
                  <c:v>4.3501192143821754E-2</c:v>
                </c:pt>
                <c:pt idx="50">
                  <c:v>3.7942258774364745E-2</c:v>
                </c:pt>
                <c:pt idx="51">
                  <c:v>8.5359076071085838E-2</c:v>
                </c:pt>
                <c:pt idx="52">
                  <c:v>-3.0483719618246141E-3</c:v>
                </c:pt>
                <c:pt idx="53">
                  <c:v>6.1519406934337439E-2</c:v>
                </c:pt>
                <c:pt idx="54">
                  <c:v>6.4389114164669081E-3</c:v>
                </c:pt>
                <c:pt idx="55">
                  <c:v>3.7465674314717035E-2</c:v>
                </c:pt>
                <c:pt idx="56">
                  <c:v>-3.9499988865316027E-2</c:v>
                </c:pt>
                <c:pt idx="57">
                  <c:v>-1.2194178816230306E-2</c:v>
                </c:pt>
                <c:pt idx="58">
                  <c:v>8.0623679282609828E-2</c:v>
                </c:pt>
                <c:pt idx="59">
                  <c:v>-7.666652163834442E-3</c:v>
                </c:pt>
                <c:pt idx="60">
                  <c:v>0.10311700787423206</c:v>
                </c:pt>
                <c:pt idx="61">
                  <c:v>-1.417138413938801E-2</c:v>
                </c:pt>
                <c:pt idx="62">
                  <c:v>-4.0921887312890703E-2</c:v>
                </c:pt>
                <c:pt idx="63">
                  <c:v>8.8005550111404318E-2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65-4C77-ACD2-ADB6DD08C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TDK_KF_ST_22_03!$I$19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5.6789999999999994</c:v>
                </c:pt>
                <c:pt idx="2">
                  <c:v>11.501999999999999</c:v>
                </c:pt>
                <c:pt idx="3">
                  <c:v>17.180999999999997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33.875999999999991</c:v>
                </c:pt>
                <c:pt idx="7">
                  <c:v>39.410999999999987</c:v>
                </c:pt>
                <c:pt idx="8">
                  <c:v>44.990999999999985</c:v>
                </c:pt>
                <c:pt idx="9">
                  <c:v>50.732999999999983</c:v>
                </c:pt>
                <c:pt idx="10">
                  <c:v>56.492999999999981</c:v>
                </c:pt>
                <c:pt idx="11">
                  <c:v>62.09099999999998</c:v>
                </c:pt>
                <c:pt idx="12">
                  <c:v>67.760999999999981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84.33899999999997</c:v>
                </c:pt>
                <c:pt idx="16">
                  <c:v>90.044999999999973</c:v>
                </c:pt>
                <c:pt idx="17">
                  <c:v>95.687999999999974</c:v>
                </c:pt>
                <c:pt idx="18">
                  <c:v>101.41199999999998</c:v>
                </c:pt>
                <c:pt idx="19">
                  <c:v>107.10899999999998</c:v>
                </c:pt>
                <c:pt idx="20">
                  <c:v>112.66199999999998</c:v>
                </c:pt>
                <c:pt idx="21">
                  <c:v>118.19699999999997</c:v>
                </c:pt>
                <c:pt idx="22">
                  <c:v>123.66899999999997</c:v>
                </c:pt>
                <c:pt idx="23">
                  <c:v>129.22199999999998</c:v>
                </c:pt>
                <c:pt idx="24">
                  <c:v>134.90999999999997</c:v>
                </c:pt>
                <c:pt idx="25">
                  <c:v>140.59799999999996</c:v>
                </c:pt>
                <c:pt idx="26">
                  <c:v>146.36699999999996</c:v>
                </c:pt>
                <c:pt idx="27">
                  <c:v>151.97399999999996</c:v>
                </c:pt>
                <c:pt idx="28">
                  <c:v>157.58099999999996</c:v>
                </c:pt>
                <c:pt idx="29">
                  <c:v>163.05299999999997</c:v>
                </c:pt>
                <c:pt idx="30">
                  <c:v>168.55199999999996</c:v>
                </c:pt>
                <c:pt idx="31">
                  <c:v>174.18599999999995</c:v>
                </c:pt>
                <c:pt idx="32">
                  <c:v>179.81999999999994</c:v>
                </c:pt>
                <c:pt idx="33">
                  <c:v>185.48999999999992</c:v>
                </c:pt>
                <c:pt idx="34">
                  <c:v>191.22299999999993</c:v>
                </c:pt>
                <c:pt idx="35">
                  <c:v>196.85699999999991</c:v>
                </c:pt>
                <c:pt idx="36">
                  <c:v>202.42799999999991</c:v>
                </c:pt>
                <c:pt idx="37">
                  <c:v>207.97199999999992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224.74799999999993</c:v>
                </c:pt>
                <c:pt idx="41">
                  <c:v>230.41799999999992</c:v>
                </c:pt>
                <c:pt idx="42">
                  <c:v>236.21399999999991</c:v>
                </c:pt>
                <c:pt idx="43">
                  <c:v>241.78499999999991</c:v>
                </c:pt>
                <c:pt idx="44">
                  <c:v>247.5089999999999</c:v>
                </c:pt>
                <c:pt idx="45">
                  <c:v>252.94499999999991</c:v>
                </c:pt>
                <c:pt idx="46">
                  <c:v>258.4799999999999</c:v>
                </c:pt>
                <c:pt idx="47">
                  <c:v>264.0689999999999</c:v>
                </c:pt>
                <c:pt idx="48">
                  <c:v>269.73899999999992</c:v>
                </c:pt>
                <c:pt idx="49">
                  <c:v>275.39999999999992</c:v>
                </c:pt>
                <c:pt idx="50">
                  <c:v>281.24999999999994</c:v>
                </c:pt>
                <c:pt idx="51">
                  <c:v>286.91099999999994</c:v>
                </c:pt>
                <c:pt idx="52">
                  <c:v>292.53599999999994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314.8649999999999</c:v>
                </c:pt>
                <c:pt idx="57">
                  <c:v>320.66099999999989</c:v>
                </c:pt>
                <c:pt idx="58">
                  <c:v>326.40299999999991</c:v>
                </c:pt>
                <c:pt idx="59">
                  <c:v>331.9559999999999</c:v>
                </c:pt>
                <c:pt idx="60">
                  <c:v>337.67099999999988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354.28499999999985</c:v>
                </c:pt>
                <c:pt idx="64">
                  <c:v>359.96399999999983</c:v>
                </c:pt>
              </c:numCache>
            </c:numRef>
          </c:xVal>
          <c:yVal>
            <c:numRef>
              <c:f>TDK_KF_ST_22_03!$I$20:$I$84</c:f>
              <c:numCache>
                <c:formatCode>General</c:formatCode>
                <c:ptCount val="65"/>
                <c:pt idx="0">
                  <c:v>478</c:v>
                </c:pt>
                <c:pt idx="1">
                  <c:v>847</c:v>
                </c:pt>
                <c:pt idx="2">
                  <c:v>1229</c:v>
                </c:pt>
                <c:pt idx="3">
                  <c:v>1585</c:v>
                </c:pt>
                <c:pt idx="4">
                  <c:v>1920</c:v>
                </c:pt>
                <c:pt idx="5">
                  <c:v>2235</c:v>
                </c:pt>
                <c:pt idx="6">
                  <c:v>2534</c:v>
                </c:pt>
                <c:pt idx="7">
                  <c:v>2800</c:v>
                </c:pt>
                <c:pt idx="8">
                  <c:v>3051</c:v>
                </c:pt>
                <c:pt idx="9">
                  <c:v>3271</c:v>
                </c:pt>
                <c:pt idx="10">
                  <c:v>3460</c:v>
                </c:pt>
                <c:pt idx="11">
                  <c:v>3610</c:v>
                </c:pt>
                <c:pt idx="12">
                  <c:v>3727</c:v>
                </c:pt>
                <c:pt idx="13">
                  <c:v>3803</c:v>
                </c:pt>
                <c:pt idx="14">
                  <c:v>3848</c:v>
                </c:pt>
                <c:pt idx="15">
                  <c:v>3852</c:v>
                </c:pt>
                <c:pt idx="16">
                  <c:v>3823</c:v>
                </c:pt>
                <c:pt idx="17">
                  <c:v>3752</c:v>
                </c:pt>
                <c:pt idx="18">
                  <c:v>3647</c:v>
                </c:pt>
                <c:pt idx="19">
                  <c:v>3500</c:v>
                </c:pt>
                <c:pt idx="20">
                  <c:v>3323</c:v>
                </c:pt>
                <c:pt idx="21">
                  <c:v>3124</c:v>
                </c:pt>
                <c:pt idx="22">
                  <c:v>2893</c:v>
                </c:pt>
                <c:pt idx="23">
                  <c:v>2626</c:v>
                </c:pt>
                <c:pt idx="24">
                  <c:v>2336</c:v>
                </c:pt>
                <c:pt idx="25">
                  <c:v>2012</c:v>
                </c:pt>
                <c:pt idx="26">
                  <c:v>1671</c:v>
                </c:pt>
                <c:pt idx="27">
                  <c:v>1327</c:v>
                </c:pt>
                <c:pt idx="28">
                  <c:v>963</c:v>
                </c:pt>
                <c:pt idx="29">
                  <c:v>600</c:v>
                </c:pt>
                <c:pt idx="30">
                  <c:v>229</c:v>
                </c:pt>
                <c:pt idx="31">
                  <c:v>-147</c:v>
                </c:pt>
                <c:pt idx="32">
                  <c:v>-530</c:v>
                </c:pt>
                <c:pt idx="33">
                  <c:v>-904</c:v>
                </c:pt>
                <c:pt idx="34">
                  <c:v>-1280</c:v>
                </c:pt>
                <c:pt idx="35">
                  <c:v>-1635</c:v>
                </c:pt>
                <c:pt idx="36">
                  <c:v>-1967</c:v>
                </c:pt>
                <c:pt idx="37">
                  <c:v>-2281</c:v>
                </c:pt>
                <c:pt idx="38">
                  <c:v>-2578</c:v>
                </c:pt>
                <c:pt idx="39">
                  <c:v>-2845</c:v>
                </c:pt>
                <c:pt idx="40">
                  <c:v>-3099</c:v>
                </c:pt>
                <c:pt idx="41">
                  <c:v>-3316</c:v>
                </c:pt>
                <c:pt idx="42">
                  <c:v>-3506</c:v>
                </c:pt>
                <c:pt idx="43">
                  <c:v>-3654</c:v>
                </c:pt>
                <c:pt idx="44">
                  <c:v>-3775</c:v>
                </c:pt>
                <c:pt idx="45">
                  <c:v>-3856</c:v>
                </c:pt>
                <c:pt idx="46">
                  <c:v>-3893</c:v>
                </c:pt>
                <c:pt idx="47">
                  <c:v>-3897</c:v>
                </c:pt>
                <c:pt idx="48">
                  <c:v>-3870</c:v>
                </c:pt>
                <c:pt idx="49">
                  <c:v>-3804</c:v>
                </c:pt>
                <c:pt idx="50">
                  <c:v>-3701</c:v>
                </c:pt>
                <c:pt idx="51">
                  <c:v>-3556</c:v>
                </c:pt>
                <c:pt idx="52">
                  <c:v>-3379</c:v>
                </c:pt>
                <c:pt idx="53">
                  <c:v>-3179</c:v>
                </c:pt>
                <c:pt idx="54">
                  <c:v>-2948</c:v>
                </c:pt>
                <c:pt idx="55">
                  <c:v>-2682</c:v>
                </c:pt>
                <c:pt idx="56">
                  <c:v>-2391</c:v>
                </c:pt>
                <c:pt idx="57">
                  <c:v>-2072</c:v>
                </c:pt>
                <c:pt idx="58">
                  <c:v>-1732</c:v>
                </c:pt>
                <c:pt idx="59">
                  <c:v>-1388</c:v>
                </c:pt>
                <c:pt idx="60">
                  <c:v>-1027</c:v>
                </c:pt>
                <c:pt idx="61">
                  <c:v>-654</c:v>
                </c:pt>
                <c:pt idx="62">
                  <c:v>-287</c:v>
                </c:pt>
                <c:pt idx="63">
                  <c:v>82</c:v>
                </c:pt>
                <c:pt idx="64">
                  <c:v>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FC-42CC-90ED-768DDED7B370}"/>
            </c:ext>
          </c:extLst>
        </c:ser>
        <c:ser>
          <c:idx val="1"/>
          <c:order val="1"/>
          <c:tx>
            <c:strRef>
              <c:f>TDK_KF_ST_22_03!$L$19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5.6789999999999994</c:v>
                </c:pt>
                <c:pt idx="2">
                  <c:v>11.501999999999999</c:v>
                </c:pt>
                <c:pt idx="3">
                  <c:v>17.180999999999997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33.875999999999991</c:v>
                </c:pt>
                <c:pt idx="7">
                  <c:v>39.410999999999987</c:v>
                </c:pt>
                <c:pt idx="8">
                  <c:v>44.990999999999985</c:v>
                </c:pt>
                <c:pt idx="9">
                  <c:v>50.732999999999983</c:v>
                </c:pt>
                <c:pt idx="10">
                  <c:v>56.492999999999981</c:v>
                </c:pt>
                <c:pt idx="11">
                  <c:v>62.09099999999998</c:v>
                </c:pt>
                <c:pt idx="12">
                  <c:v>67.760999999999981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84.33899999999997</c:v>
                </c:pt>
                <c:pt idx="16">
                  <c:v>90.044999999999973</c:v>
                </c:pt>
                <c:pt idx="17">
                  <c:v>95.687999999999974</c:v>
                </c:pt>
                <c:pt idx="18">
                  <c:v>101.41199999999998</c:v>
                </c:pt>
                <c:pt idx="19">
                  <c:v>107.10899999999998</c:v>
                </c:pt>
                <c:pt idx="20">
                  <c:v>112.66199999999998</c:v>
                </c:pt>
                <c:pt idx="21">
                  <c:v>118.19699999999997</c:v>
                </c:pt>
                <c:pt idx="22">
                  <c:v>123.66899999999997</c:v>
                </c:pt>
                <c:pt idx="23">
                  <c:v>129.22199999999998</c:v>
                </c:pt>
                <c:pt idx="24">
                  <c:v>134.90999999999997</c:v>
                </c:pt>
                <c:pt idx="25">
                  <c:v>140.59799999999996</c:v>
                </c:pt>
                <c:pt idx="26">
                  <c:v>146.36699999999996</c:v>
                </c:pt>
                <c:pt idx="27">
                  <c:v>151.97399999999996</c:v>
                </c:pt>
                <c:pt idx="28">
                  <c:v>157.58099999999996</c:v>
                </c:pt>
                <c:pt idx="29">
                  <c:v>163.05299999999997</c:v>
                </c:pt>
                <c:pt idx="30">
                  <c:v>168.55199999999996</c:v>
                </c:pt>
                <c:pt idx="31">
                  <c:v>174.18599999999995</c:v>
                </c:pt>
                <c:pt idx="32">
                  <c:v>179.81999999999994</c:v>
                </c:pt>
                <c:pt idx="33">
                  <c:v>185.48999999999992</c:v>
                </c:pt>
                <c:pt idx="34">
                  <c:v>191.22299999999993</c:v>
                </c:pt>
                <c:pt idx="35">
                  <c:v>196.85699999999991</c:v>
                </c:pt>
                <c:pt idx="36">
                  <c:v>202.42799999999991</c:v>
                </c:pt>
                <c:pt idx="37">
                  <c:v>207.97199999999992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224.74799999999993</c:v>
                </c:pt>
                <c:pt idx="41">
                  <c:v>230.41799999999992</c:v>
                </c:pt>
                <c:pt idx="42">
                  <c:v>236.21399999999991</c:v>
                </c:pt>
                <c:pt idx="43">
                  <c:v>241.78499999999991</c:v>
                </c:pt>
                <c:pt idx="44">
                  <c:v>247.5089999999999</c:v>
                </c:pt>
                <c:pt idx="45">
                  <c:v>252.94499999999991</c:v>
                </c:pt>
                <c:pt idx="46">
                  <c:v>258.4799999999999</c:v>
                </c:pt>
                <c:pt idx="47">
                  <c:v>264.0689999999999</c:v>
                </c:pt>
                <c:pt idx="48">
                  <c:v>269.73899999999992</c:v>
                </c:pt>
                <c:pt idx="49">
                  <c:v>275.39999999999992</c:v>
                </c:pt>
                <c:pt idx="50">
                  <c:v>281.24999999999994</c:v>
                </c:pt>
                <c:pt idx="51">
                  <c:v>286.91099999999994</c:v>
                </c:pt>
                <c:pt idx="52">
                  <c:v>292.53599999999994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314.8649999999999</c:v>
                </c:pt>
                <c:pt idx="57">
                  <c:v>320.66099999999989</c:v>
                </c:pt>
                <c:pt idx="58">
                  <c:v>326.40299999999991</c:v>
                </c:pt>
                <c:pt idx="59">
                  <c:v>331.9559999999999</c:v>
                </c:pt>
                <c:pt idx="60">
                  <c:v>337.67099999999988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354.28499999999985</c:v>
                </c:pt>
                <c:pt idx="64">
                  <c:v>359.96399999999983</c:v>
                </c:pt>
              </c:numCache>
            </c:numRef>
          </c:xVal>
          <c:yVal>
            <c:numRef>
              <c:f>TDK_KF_ST_22_03!$L$20:$L$84</c:f>
              <c:numCache>
                <c:formatCode>General</c:formatCode>
                <c:ptCount val="65"/>
                <c:pt idx="0">
                  <c:v>477.18094032202782</c:v>
                </c:pt>
                <c:pt idx="1">
                  <c:v>855.80104135024317</c:v>
                </c:pt>
                <c:pt idx="2">
                  <c:v>1234.3478898279802</c:v>
                </c:pt>
                <c:pt idx="3">
                  <c:v>1591.0013700781053</c:v>
                </c:pt>
                <c:pt idx="4">
                  <c:v>1925.9629906623372</c:v>
                </c:pt>
                <c:pt idx="5">
                  <c:v>2237.4511026302175</c:v>
                </c:pt>
                <c:pt idx="6">
                  <c:v>2535.0037835084017</c:v>
                </c:pt>
                <c:pt idx="7">
                  <c:v>2803.7001350925548</c:v>
                </c:pt>
                <c:pt idx="8">
                  <c:v>3047.8298305107023</c:v>
                </c:pt>
                <c:pt idx="9">
                  <c:v>3268.5766155701731</c:v>
                </c:pt>
                <c:pt idx="10">
                  <c:v>3456.7584669779235</c:v>
                </c:pt>
                <c:pt idx="11">
                  <c:v>3605.9265084864023</c:v>
                </c:pt>
                <c:pt idx="12">
                  <c:v>3721.6566934536704</c:v>
                </c:pt>
                <c:pt idx="13">
                  <c:v>3798.4485350463247</c:v>
                </c:pt>
                <c:pt idx="14">
                  <c:v>3840.7429056227961</c:v>
                </c:pt>
                <c:pt idx="15">
                  <c:v>3846.9246963576916</c:v>
                </c:pt>
                <c:pt idx="16">
                  <c:v>3815.2121091952467</c:v>
                </c:pt>
                <c:pt idx="17">
                  <c:v>3746.372673231027</c:v>
                </c:pt>
                <c:pt idx="18">
                  <c:v>3639.1577202658909</c:v>
                </c:pt>
                <c:pt idx="19">
                  <c:v>3496.116685962666</c:v>
                </c:pt>
                <c:pt idx="20">
                  <c:v>3323.1562930767823</c:v>
                </c:pt>
                <c:pt idx="21">
                  <c:v>3119.4373893066409</c:v>
                </c:pt>
                <c:pt idx="22">
                  <c:v>2889.1623726844459</c:v>
                </c:pt>
                <c:pt idx="23">
                  <c:v>2628.2934258005748</c:v>
                </c:pt>
                <c:pt idx="24">
                  <c:v>2335.2403212695253</c:v>
                </c:pt>
                <c:pt idx="25">
                  <c:v>2018.8996543268106</c:v>
                </c:pt>
                <c:pt idx="26">
                  <c:v>1677.4651196920968</c:v>
                </c:pt>
                <c:pt idx="27">
                  <c:v>1329.0167996950697</c:v>
                </c:pt>
                <c:pt idx="28">
                  <c:v>967.56914749305884</c:v>
                </c:pt>
                <c:pt idx="29">
                  <c:v>605.59849305333114</c:v>
                </c:pt>
                <c:pt idx="30">
                  <c:v>236.01752809213079</c:v>
                </c:pt>
                <c:pt idx="31">
                  <c:v>-145.1400423265828</c:v>
                </c:pt>
                <c:pt idx="32">
                  <c:v>-525.17758745818401</c:v>
                </c:pt>
                <c:pt idx="33">
                  <c:v>-902.79730207007572</c:v>
                </c:pt>
                <c:pt idx="34">
                  <c:v>-1275.9066883009273</c:v>
                </c:pt>
                <c:pt idx="35">
                  <c:v>-1630.4414019535955</c:v>
                </c:pt>
                <c:pt idx="36">
                  <c:v>-1965.8099227081041</c:v>
                </c:pt>
                <c:pt idx="37">
                  <c:v>-2281.3934645695908</c:v>
                </c:pt>
                <c:pt idx="38">
                  <c:v>-2574.9845232012681</c:v>
                </c:pt>
                <c:pt idx="39">
                  <c:v>-2846.1659017514617</c:v>
                </c:pt>
                <c:pt idx="40">
                  <c:v>-3096.877293791455</c:v>
                </c:pt>
                <c:pt idx="41">
                  <c:v>-3316.3104415190187</c:v>
                </c:pt>
                <c:pt idx="42">
                  <c:v>-3507.3550960165317</c:v>
                </c:pt>
                <c:pt idx="43">
                  <c:v>-3657.4803570561821</c:v>
                </c:pt>
                <c:pt idx="44">
                  <c:v>-3776.0116436023409</c:v>
                </c:pt>
                <c:pt idx="45">
                  <c:v>-3853.9962273980027</c:v>
                </c:pt>
                <c:pt idx="46">
                  <c:v>-3898.0439957793792</c:v>
                </c:pt>
                <c:pt idx="47">
                  <c:v>-3905.9082132919129</c:v>
                </c:pt>
                <c:pt idx="48">
                  <c:v>-3876.2173439530779</c:v>
                </c:pt>
                <c:pt idx="49">
                  <c:v>-3809.0133496183216</c:v>
                </c:pt>
                <c:pt idx="50">
                  <c:v>-3700.8347266104934</c:v>
                </c:pt>
                <c:pt idx="51">
                  <c:v>-3559.7213428576856</c:v>
                </c:pt>
                <c:pt idx="52">
                  <c:v>-3385.3872042444523</c:v>
                </c:pt>
                <c:pt idx="53">
                  <c:v>-3181.5675294230409</c:v>
                </c:pt>
                <c:pt idx="54">
                  <c:v>-2949.7597396188135</c:v>
                </c:pt>
                <c:pt idx="55">
                  <c:v>-2686.01190104839</c:v>
                </c:pt>
                <c:pt idx="56">
                  <c:v>-2395.3074043610345</c:v>
                </c:pt>
                <c:pt idx="57">
                  <c:v>-2072.8714554233529</c:v>
                </c:pt>
                <c:pt idx="58">
                  <c:v>-1732.8214668164196</c:v>
                </c:pt>
                <c:pt idx="59">
                  <c:v>-1387.6638798846425</c:v>
                </c:pt>
                <c:pt idx="60">
                  <c:v>-1019.1551957762047</c:v>
                </c:pt>
                <c:pt idx="61">
                  <c:v>-654.63718807226439</c:v>
                </c:pt>
                <c:pt idx="62">
                  <c:v>-283.12712475284377</c:v>
                </c:pt>
                <c:pt idx="63">
                  <c:v>94.396860444023432</c:v>
                </c:pt>
                <c:pt idx="64">
                  <c:v>477.39392865510047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FC-42CC-90ED-768DDED7B370}"/>
            </c:ext>
          </c:extLst>
        </c:ser>
        <c:ser>
          <c:idx val="2"/>
          <c:order val="2"/>
          <c:tx>
            <c:strRef>
              <c:f>TDK_KF_ST_22_03!$J$19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5.6789999999999994</c:v>
                </c:pt>
                <c:pt idx="2">
                  <c:v>11.501999999999999</c:v>
                </c:pt>
                <c:pt idx="3">
                  <c:v>17.180999999999997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33.875999999999991</c:v>
                </c:pt>
                <c:pt idx="7">
                  <c:v>39.410999999999987</c:v>
                </c:pt>
                <c:pt idx="8">
                  <c:v>44.990999999999985</c:v>
                </c:pt>
                <c:pt idx="9">
                  <c:v>50.732999999999983</c:v>
                </c:pt>
                <c:pt idx="10">
                  <c:v>56.492999999999981</c:v>
                </c:pt>
                <c:pt idx="11">
                  <c:v>62.09099999999998</c:v>
                </c:pt>
                <c:pt idx="12">
                  <c:v>67.760999999999981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84.33899999999997</c:v>
                </c:pt>
                <c:pt idx="16">
                  <c:v>90.044999999999973</c:v>
                </c:pt>
                <c:pt idx="17">
                  <c:v>95.687999999999974</c:v>
                </c:pt>
                <c:pt idx="18">
                  <c:v>101.41199999999998</c:v>
                </c:pt>
                <c:pt idx="19">
                  <c:v>107.10899999999998</c:v>
                </c:pt>
                <c:pt idx="20">
                  <c:v>112.66199999999998</c:v>
                </c:pt>
                <c:pt idx="21">
                  <c:v>118.19699999999997</c:v>
                </c:pt>
                <c:pt idx="22">
                  <c:v>123.66899999999997</c:v>
                </c:pt>
                <c:pt idx="23">
                  <c:v>129.22199999999998</c:v>
                </c:pt>
                <c:pt idx="24">
                  <c:v>134.90999999999997</c:v>
                </c:pt>
                <c:pt idx="25">
                  <c:v>140.59799999999996</c:v>
                </c:pt>
                <c:pt idx="26">
                  <c:v>146.36699999999996</c:v>
                </c:pt>
                <c:pt idx="27">
                  <c:v>151.97399999999996</c:v>
                </c:pt>
                <c:pt idx="28">
                  <c:v>157.58099999999996</c:v>
                </c:pt>
                <c:pt idx="29">
                  <c:v>163.05299999999997</c:v>
                </c:pt>
                <c:pt idx="30">
                  <c:v>168.55199999999996</c:v>
                </c:pt>
                <c:pt idx="31">
                  <c:v>174.18599999999995</c:v>
                </c:pt>
                <c:pt idx="32">
                  <c:v>179.81999999999994</c:v>
                </c:pt>
                <c:pt idx="33">
                  <c:v>185.48999999999992</c:v>
                </c:pt>
                <c:pt idx="34">
                  <c:v>191.22299999999993</c:v>
                </c:pt>
                <c:pt idx="35">
                  <c:v>196.85699999999991</c:v>
                </c:pt>
                <c:pt idx="36">
                  <c:v>202.42799999999991</c:v>
                </c:pt>
                <c:pt idx="37">
                  <c:v>207.97199999999992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224.74799999999993</c:v>
                </c:pt>
                <c:pt idx="41">
                  <c:v>230.41799999999992</c:v>
                </c:pt>
                <c:pt idx="42">
                  <c:v>236.21399999999991</c:v>
                </c:pt>
                <c:pt idx="43">
                  <c:v>241.78499999999991</c:v>
                </c:pt>
                <c:pt idx="44">
                  <c:v>247.5089999999999</c:v>
                </c:pt>
                <c:pt idx="45">
                  <c:v>252.94499999999991</c:v>
                </c:pt>
                <c:pt idx="46">
                  <c:v>258.4799999999999</c:v>
                </c:pt>
                <c:pt idx="47">
                  <c:v>264.0689999999999</c:v>
                </c:pt>
                <c:pt idx="48">
                  <c:v>269.73899999999992</c:v>
                </c:pt>
                <c:pt idx="49">
                  <c:v>275.39999999999992</c:v>
                </c:pt>
                <c:pt idx="50">
                  <c:v>281.24999999999994</c:v>
                </c:pt>
                <c:pt idx="51">
                  <c:v>286.91099999999994</c:v>
                </c:pt>
                <c:pt idx="52">
                  <c:v>292.53599999999994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314.8649999999999</c:v>
                </c:pt>
                <c:pt idx="57">
                  <c:v>320.66099999999989</c:v>
                </c:pt>
                <c:pt idx="58">
                  <c:v>326.40299999999991</c:v>
                </c:pt>
                <c:pt idx="59">
                  <c:v>331.9559999999999</c:v>
                </c:pt>
                <c:pt idx="60">
                  <c:v>337.67099999999988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354.28499999999985</c:v>
                </c:pt>
                <c:pt idx="64">
                  <c:v>359.96399999999983</c:v>
                </c:pt>
              </c:numCache>
            </c:numRef>
          </c:xVal>
          <c:yVal>
            <c:numRef>
              <c:f>TDK_KF_ST_22_03!$J$20:$J$84</c:f>
              <c:numCache>
                <c:formatCode>General</c:formatCode>
                <c:ptCount val="65"/>
                <c:pt idx="0">
                  <c:v>-3822</c:v>
                </c:pt>
                <c:pt idx="1">
                  <c:v>-3759</c:v>
                </c:pt>
                <c:pt idx="2">
                  <c:v>-3652</c:v>
                </c:pt>
                <c:pt idx="3">
                  <c:v>-3513</c:v>
                </c:pt>
                <c:pt idx="4">
                  <c:v>-3346</c:v>
                </c:pt>
                <c:pt idx="5">
                  <c:v>-3144</c:v>
                </c:pt>
                <c:pt idx="6">
                  <c:v>-2910</c:v>
                </c:pt>
                <c:pt idx="7">
                  <c:v>-2649</c:v>
                </c:pt>
                <c:pt idx="8">
                  <c:v>-2368</c:v>
                </c:pt>
                <c:pt idx="9">
                  <c:v>-2050</c:v>
                </c:pt>
                <c:pt idx="10">
                  <c:v>-1710</c:v>
                </c:pt>
                <c:pt idx="11">
                  <c:v>-1365</c:v>
                </c:pt>
                <c:pt idx="12">
                  <c:v>-1001</c:v>
                </c:pt>
                <c:pt idx="13">
                  <c:v>-641</c:v>
                </c:pt>
                <c:pt idx="14">
                  <c:v>-276</c:v>
                </c:pt>
                <c:pt idx="15">
                  <c:v>98</c:v>
                </c:pt>
                <c:pt idx="16">
                  <c:v>487</c:v>
                </c:pt>
                <c:pt idx="17">
                  <c:v>854</c:v>
                </c:pt>
                <c:pt idx="18">
                  <c:v>1225</c:v>
                </c:pt>
                <c:pt idx="19">
                  <c:v>1584</c:v>
                </c:pt>
                <c:pt idx="20">
                  <c:v>1912</c:v>
                </c:pt>
                <c:pt idx="21">
                  <c:v>2231</c:v>
                </c:pt>
                <c:pt idx="22">
                  <c:v>2523</c:v>
                </c:pt>
                <c:pt idx="23">
                  <c:v>2793</c:v>
                </c:pt>
                <c:pt idx="24">
                  <c:v>3042</c:v>
                </c:pt>
                <c:pt idx="25">
                  <c:v>3266</c:v>
                </c:pt>
                <c:pt idx="26">
                  <c:v>3457</c:v>
                </c:pt>
                <c:pt idx="27">
                  <c:v>3608</c:v>
                </c:pt>
                <c:pt idx="28">
                  <c:v>3729</c:v>
                </c:pt>
                <c:pt idx="29">
                  <c:v>3815</c:v>
                </c:pt>
                <c:pt idx="30">
                  <c:v>3854</c:v>
                </c:pt>
                <c:pt idx="31">
                  <c:v>3867</c:v>
                </c:pt>
                <c:pt idx="32">
                  <c:v>3841</c:v>
                </c:pt>
                <c:pt idx="33">
                  <c:v>3775</c:v>
                </c:pt>
                <c:pt idx="34">
                  <c:v>3670</c:v>
                </c:pt>
                <c:pt idx="35">
                  <c:v>3537</c:v>
                </c:pt>
                <c:pt idx="36">
                  <c:v>3360</c:v>
                </c:pt>
                <c:pt idx="37">
                  <c:v>3160</c:v>
                </c:pt>
                <c:pt idx="38">
                  <c:v>2932</c:v>
                </c:pt>
                <c:pt idx="39">
                  <c:v>2669</c:v>
                </c:pt>
                <c:pt idx="40">
                  <c:v>2381</c:v>
                </c:pt>
                <c:pt idx="41">
                  <c:v>2071</c:v>
                </c:pt>
                <c:pt idx="42">
                  <c:v>1726</c:v>
                </c:pt>
                <c:pt idx="43">
                  <c:v>1384</c:v>
                </c:pt>
                <c:pt idx="44">
                  <c:v>1021</c:v>
                </c:pt>
                <c:pt idx="45">
                  <c:v>666</c:v>
                </c:pt>
                <c:pt idx="46">
                  <c:v>295</c:v>
                </c:pt>
                <c:pt idx="47">
                  <c:v>-76</c:v>
                </c:pt>
                <c:pt idx="48">
                  <c:v>-455</c:v>
                </c:pt>
                <c:pt idx="49">
                  <c:v>-829</c:v>
                </c:pt>
                <c:pt idx="50">
                  <c:v>-1205</c:v>
                </c:pt>
                <c:pt idx="51">
                  <c:v>-1556</c:v>
                </c:pt>
                <c:pt idx="52">
                  <c:v>-1895</c:v>
                </c:pt>
                <c:pt idx="53">
                  <c:v>-2207</c:v>
                </c:pt>
                <c:pt idx="54">
                  <c:v>-2500</c:v>
                </c:pt>
                <c:pt idx="55">
                  <c:v>-2773</c:v>
                </c:pt>
                <c:pt idx="56">
                  <c:v>-3022</c:v>
                </c:pt>
                <c:pt idx="57">
                  <c:v>-3244</c:v>
                </c:pt>
                <c:pt idx="58">
                  <c:v>-3433</c:v>
                </c:pt>
                <c:pt idx="59">
                  <c:v>-3590</c:v>
                </c:pt>
                <c:pt idx="60">
                  <c:v>-3705</c:v>
                </c:pt>
                <c:pt idx="61">
                  <c:v>-3791</c:v>
                </c:pt>
                <c:pt idx="62">
                  <c:v>-3838</c:v>
                </c:pt>
                <c:pt idx="63">
                  <c:v>-3849</c:v>
                </c:pt>
                <c:pt idx="64">
                  <c:v>-3825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FC-42CC-90ED-768DDED7B370}"/>
            </c:ext>
          </c:extLst>
        </c:ser>
        <c:ser>
          <c:idx val="3"/>
          <c:order val="3"/>
          <c:tx>
            <c:strRef>
              <c:f>TDK_KF_ST_22_03!$N$19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5.6789999999999994</c:v>
                </c:pt>
                <c:pt idx="2">
                  <c:v>11.501999999999999</c:v>
                </c:pt>
                <c:pt idx="3">
                  <c:v>17.180999999999997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33.875999999999991</c:v>
                </c:pt>
                <c:pt idx="7">
                  <c:v>39.410999999999987</c:v>
                </c:pt>
                <c:pt idx="8">
                  <c:v>44.990999999999985</c:v>
                </c:pt>
                <c:pt idx="9">
                  <c:v>50.732999999999983</c:v>
                </c:pt>
                <c:pt idx="10">
                  <c:v>56.492999999999981</c:v>
                </c:pt>
                <c:pt idx="11">
                  <c:v>62.09099999999998</c:v>
                </c:pt>
                <c:pt idx="12">
                  <c:v>67.760999999999981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84.33899999999997</c:v>
                </c:pt>
                <c:pt idx="16">
                  <c:v>90.044999999999973</c:v>
                </c:pt>
                <c:pt idx="17">
                  <c:v>95.687999999999974</c:v>
                </c:pt>
                <c:pt idx="18">
                  <c:v>101.41199999999998</c:v>
                </c:pt>
                <c:pt idx="19">
                  <c:v>107.10899999999998</c:v>
                </c:pt>
                <c:pt idx="20">
                  <c:v>112.66199999999998</c:v>
                </c:pt>
                <c:pt idx="21">
                  <c:v>118.19699999999997</c:v>
                </c:pt>
                <c:pt idx="22">
                  <c:v>123.66899999999997</c:v>
                </c:pt>
                <c:pt idx="23">
                  <c:v>129.22199999999998</c:v>
                </c:pt>
                <c:pt idx="24">
                  <c:v>134.90999999999997</c:v>
                </c:pt>
                <c:pt idx="25">
                  <c:v>140.59799999999996</c:v>
                </c:pt>
                <c:pt idx="26">
                  <c:v>146.36699999999996</c:v>
                </c:pt>
                <c:pt idx="27">
                  <c:v>151.97399999999996</c:v>
                </c:pt>
                <c:pt idx="28">
                  <c:v>157.58099999999996</c:v>
                </c:pt>
                <c:pt idx="29">
                  <c:v>163.05299999999997</c:v>
                </c:pt>
                <c:pt idx="30">
                  <c:v>168.55199999999996</c:v>
                </c:pt>
                <c:pt idx="31">
                  <c:v>174.18599999999995</c:v>
                </c:pt>
                <c:pt idx="32">
                  <c:v>179.81999999999994</c:v>
                </c:pt>
                <c:pt idx="33">
                  <c:v>185.48999999999992</c:v>
                </c:pt>
                <c:pt idx="34">
                  <c:v>191.22299999999993</c:v>
                </c:pt>
                <c:pt idx="35">
                  <c:v>196.85699999999991</c:v>
                </c:pt>
                <c:pt idx="36">
                  <c:v>202.42799999999991</c:v>
                </c:pt>
                <c:pt idx="37">
                  <c:v>207.97199999999992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224.74799999999993</c:v>
                </c:pt>
                <c:pt idx="41">
                  <c:v>230.41799999999992</c:v>
                </c:pt>
                <c:pt idx="42">
                  <c:v>236.21399999999991</c:v>
                </c:pt>
                <c:pt idx="43">
                  <c:v>241.78499999999991</c:v>
                </c:pt>
                <c:pt idx="44">
                  <c:v>247.5089999999999</c:v>
                </c:pt>
                <c:pt idx="45">
                  <c:v>252.94499999999991</c:v>
                </c:pt>
                <c:pt idx="46">
                  <c:v>258.4799999999999</c:v>
                </c:pt>
                <c:pt idx="47">
                  <c:v>264.0689999999999</c:v>
                </c:pt>
                <c:pt idx="48">
                  <c:v>269.73899999999992</c:v>
                </c:pt>
                <c:pt idx="49">
                  <c:v>275.39999999999992</c:v>
                </c:pt>
                <c:pt idx="50">
                  <c:v>281.24999999999994</c:v>
                </c:pt>
                <c:pt idx="51">
                  <c:v>286.91099999999994</c:v>
                </c:pt>
                <c:pt idx="52">
                  <c:v>292.53599999999994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314.8649999999999</c:v>
                </c:pt>
                <c:pt idx="57">
                  <c:v>320.66099999999989</c:v>
                </c:pt>
                <c:pt idx="58">
                  <c:v>326.40299999999991</c:v>
                </c:pt>
                <c:pt idx="59">
                  <c:v>331.9559999999999</c:v>
                </c:pt>
                <c:pt idx="60">
                  <c:v>337.67099999999988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354.28499999999985</c:v>
                </c:pt>
                <c:pt idx="64">
                  <c:v>359.96399999999983</c:v>
                </c:pt>
              </c:numCache>
            </c:numRef>
          </c:xVal>
          <c:yVal>
            <c:numRef>
              <c:f>TDK_KF_ST_22_03!$N$20:$N$84</c:f>
              <c:numCache>
                <c:formatCode>General</c:formatCode>
                <c:ptCount val="65"/>
                <c:pt idx="0">
                  <c:v>-3818.2937231246069</c:v>
                </c:pt>
                <c:pt idx="1">
                  <c:v>-3752.901248697126</c:v>
                </c:pt>
                <c:pt idx="2">
                  <c:v>-3647.5745029955119</c:v>
                </c:pt>
                <c:pt idx="3">
                  <c:v>-3508.4796694682959</c:v>
                </c:pt>
                <c:pt idx="4">
                  <c:v>-3338.1568867735677</c:v>
                </c:pt>
                <c:pt idx="5">
                  <c:v>-3139.6020726978268</c:v>
                </c:pt>
                <c:pt idx="6">
                  <c:v>-2906.2120823155315</c:v>
                </c:pt>
                <c:pt idx="7">
                  <c:v>-2649.1307904661767</c:v>
                </c:pt>
                <c:pt idx="8">
                  <c:v>-2364.8702736756532</c:v>
                </c:pt>
                <c:pt idx="9">
                  <c:v>-2048.8953862923836</c:v>
                </c:pt>
                <c:pt idx="10">
                  <c:v>-1711.1842342536765</c:v>
                </c:pt>
                <c:pt idx="11">
                  <c:v>-1366.296696804437</c:v>
                </c:pt>
                <c:pt idx="12">
                  <c:v>-1003.6205166615678</c:v>
                </c:pt>
                <c:pt idx="13">
                  <c:v>-644.7778331526074</c:v>
                </c:pt>
                <c:pt idx="14">
                  <c:v>-275.77781769338321</c:v>
                </c:pt>
                <c:pt idx="15">
                  <c:v>100.09469830917243</c:v>
                </c:pt>
                <c:pt idx="16">
                  <c:v>482.89946081708786</c:v>
                </c:pt>
                <c:pt idx="17">
                  <c:v>856.85249502240129</c:v>
                </c:pt>
                <c:pt idx="18">
                  <c:v>1227.7368431184768</c:v>
                </c:pt>
                <c:pt idx="19">
                  <c:v>1584.7829497687894</c:v>
                </c:pt>
                <c:pt idx="20">
                  <c:v>1917.8222452147165</c:v>
                </c:pt>
                <c:pt idx="21">
                  <c:v>2231.925715737475</c:v>
                </c:pt>
                <c:pt idx="22">
                  <c:v>2522.0554062923907</c:v>
                </c:pt>
                <c:pt idx="23">
                  <c:v>2793.0162315186039</c:v>
                </c:pt>
                <c:pt idx="24">
                  <c:v>3043.4144960712861</c:v>
                </c:pt>
                <c:pt idx="25">
                  <c:v>3263.8900514851912</c:v>
                </c:pt>
                <c:pt idx="26">
                  <c:v>3454.7113967571836</c:v>
                </c:pt>
                <c:pt idx="27">
                  <c:v>3606.6975675908993</c:v>
                </c:pt>
                <c:pt idx="28">
                  <c:v>3724.2118092997166</c:v>
                </c:pt>
                <c:pt idx="29">
                  <c:v>3804.5813209099688</c:v>
                </c:pt>
                <c:pt idx="30">
                  <c:v>3850.4514940816207</c:v>
                </c:pt>
                <c:pt idx="31">
                  <c:v>3860.7286382952429</c:v>
                </c:pt>
                <c:pt idx="32">
                  <c:v>3833.7449410330923</c:v>
                </c:pt>
                <c:pt idx="33">
                  <c:v>3769.234658827675</c:v>
                </c:pt>
                <c:pt idx="34">
                  <c:v>3666.5525904612409</c:v>
                </c:pt>
                <c:pt idx="35">
                  <c:v>3529.9432880604463</c:v>
                </c:pt>
                <c:pt idx="36">
                  <c:v>3361.3627495762162</c:v>
                </c:pt>
                <c:pt idx="37">
                  <c:v>3162.1150255564744</c:v>
                </c:pt>
                <c:pt idx="38">
                  <c:v>2934.1162557269208</c:v>
                </c:pt>
                <c:pt idx="39">
                  <c:v>2677.5803584262071</c:v>
                </c:pt>
                <c:pt idx="40">
                  <c:v>2388.347428819</c:v>
                </c:pt>
                <c:pt idx="41">
                  <c:v>2077.1067915981048</c:v>
                </c:pt>
                <c:pt idx="42">
                  <c:v>1738.0232974211358</c:v>
                </c:pt>
                <c:pt idx="43">
                  <c:v>1395.3664377239484</c:v>
                </c:pt>
                <c:pt idx="44">
                  <c:v>1029.6617961584643</c:v>
                </c:pt>
                <c:pt idx="45">
                  <c:v>672.85308579496302</c:v>
                </c:pt>
                <c:pt idx="46">
                  <c:v>303.41065660492694</c:v>
                </c:pt>
                <c:pt idx="47">
                  <c:v>-72.428413586086123</c:v>
                </c:pt>
                <c:pt idx="48">
                  <c:v>-452.92109095462985</c:v>
                </c:pt>
                <c:pt idx="49">
                  <c:v>-828.31488849393827</c:v>
                </c:pt>
                <c:pt idx="50">
                  <c:v>-1207.6283188236712</c:v>
                </c:pt>
                <c:pt idx="51">
                  <c:v>-1562.6681578112493</c:v>
                </c:pt>
                <c:pt idx="52">
                  <c:v>-1900.2759575955938</c:v>
                </c:pt>
                <c:pt idx="53">
                  <c:v>-2215.5398386729253</c:v>
                </c:pt>
                <c:pt idx="54">
                  <c:v>-2508.0871753732072</c:v>
                </c:pt>
                <c:pt idx="55">
                  <c:v>-2781.9125491009859</c:v>
                </c:pt>
                <c:pt idx="56">
                  <c:v>-3030.0577086471176</c:v>
                </c:pt>
                <c:pt idx="57">
                  <c:v>-3254.2366973197363</c:v>
                </c:pt>
                <c:pt idx="58">
                  <c:v>-3443.4218000443661</c:v>
                </c:pt>
                <c:pt idx="59">
                  <c:v>-3593.4312691303371</c:v>
                </c:pt>
                <c:pt idx="60">
                  <c:v>-3712.4855632662898</c:v>
                </c:pt>
                <c:pt idx="61">
                  <c:v>-3792.2143686872651</c:v>
                </c:pt>
                <c:pt idx="62">
                  <c:v>-3836.9142184361235</c:v>
                </c:pt>
                <c:pt idx="63">
                  <c:v>-3845.7622299977156</c:v>
                </c:pt>
                <c:pt idx="64">
                  <c:v>-3817.2419956452482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FC-42CC-90ED-768DDED7B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TDK_FF_ST_oU_02!$T$16:$T$80</c:f>
              <c:numCache>
                <c:formatCode>General</c:formatCode>
                <c:ptCount val="65"/>
                <c:pt idx="0">
                  <c:v>0</c:v>
                </c:pt>
                <c:pt idx="1">
                  <c:v>5.9219999999999997</c:v>
                </c:pt>
                <c:pt idx="2">
                  <c:v>11.645999999999999</c:v>
                </c:pt>
                <c:pt idx="3">
                  <c:v>17.306999999999999</c:v>
                </c:pt>
                <c:pt idx="4">
                  <c:v>22.787999999999997</c:v>
                </c:pt>
                <c:pt idx="5">
                  <c:v>28.286999999999995</c:v>
                </c:pt>
                <c:pt idx="6">
                  <c:v>34.001999999999995</c:v>
                </c:pt>
                <c:pt idx="7">
                  <c:v>39.572999999999993</c:v>
                </c:pt>
                <c:pt idx="8">
                  <c:v>45.179999999999993</c:v>
                </c:pt>
                <c:pt idx="9">
                  <c:v>50.894999999999996</c:v>
                </c:pt>
                <c:pt idx="10">
                  <c:v>56.708999999999996</c:v>
                </c:pt>
                <c:pt idx="11">
                  <c:v>62.333999999999996</c:v>
                </c:pt>
                <c:pt idx="12">
                  <c:v>67.887</c:v>
                </c:pt>
                <c:pt idx="13">
                  <c:v>73.313999999999993</c:v>
                </c:pt>
                <c:pt idx="14">
                  <c:v>78.902999999999992</c:v>
                </c:pt>
                <c:pt idx="15">
                  <c:v>84.554999999999993</c:v>
                </c:pt>
                <c:pt idx="16">
                  <c:v>90.242999999999995</c:v>
                </c:pt>
                <c:pt idx="17">
                  <c:v>95.948999999999998</c:v>
                </c:pt>
                <c:pt idx="18">
                  <c:v>101.619</c:v>
                </c:pt>
                <c:pt idx="19">
                  <c:v>107.19</c:v>
                </c:pt>
                <c:pt idx="20">
                  <c:v>112.74299999999999</c:v>
                </c:pt>
                <c:pt idx="21">
                  <c:v>118.24199999999999</c:v>
                </c:pt>
                <c:pt idx="22">
                  <c:v>123.81299999999999</c:v>
                </c:pt>
                <c:pt idx="23">
                  <c:v>129.47399999999999</c:v>
                </c:pt>
                <c:pt idx="24">
                  <c:v>135.11699999999999</c:v>
                </c:pt>
                <c:pt idx="25">
                  <c:v>140.78699999999998</c:v>
                </c:pt>
                <c:pt idx="26">
                  <c:v>146.49299999999997</c:v>
                </c:pt>
                <c:pt idx="27">
                  <c:v>152.10899999999998</c:v>
                </c:pt>
                <c:pt idx="28">
                  <c:v>157.69799999999998</c:v>
                </c:pt>
                <c:pt idx="29">
                  <c:v>163.15199999999999</c:v>
                </c:pt>
                <c:pt idx="30">
                  <c:v>168.714</c:v>
                </c:pt>
                <c:pt idx="31">
                  <c:v>174.339</c:v>
                </c:pt>
                <c:pt idx="32">
                  <c:v>180.018</c:v>
                </c:pt>
                <c:pt idx="33">
                  <c:v>185.72399999999999</c:v>
                </c:pt>
                <c:pt idx="34">
                  <c:v>191.36699999999999</c:v>
                </c:pt>
                <c:pt idx="35">
                  <c:v>197.09099999999998</c:v>
                </c:pt>
                <c:pt idx="36">
                  <c:v>202.54499999999999</c:v>
                </c:pt>
                <c:pt idx="37">
                  <c:v>208.035</c:v>
                </c:pt>
                <c:pt idx="38">
                  <c:v>213.70499999999998</c:v>
                </c:pt>
                <c:pt idx="39">
                  <c:v>219.33899999999997</c:v>
                </c:pt>
                <c:pt idx="40">
                  <c:v>224.91899999999998</c:v>
                </c:pt>
                <c:pt idx="41">
                  <c:v>230.63399999999999</c:v>
                </c:pt>
                <c:pt idx="42">
                  <c:v>236.39399999999998</c:v>
                </c:pt>
                <c:pt idx="43">
                  <c:v>241.98299999999998</c:v>
                </c:pt>
                <c:pt idx="44">
                  <c:v>247.59899999999999</c:v>
                </c:pt>
                <c:pt idx="45">
                  <c:v>253.06199999999998</c:v>
                </c:pt>
                <c:pt idx="46">
                  <c:v>258.55199999999996</c:v>
                </c:pt>
                <c:pt idx="47">
                  <c:v>264.28499999999997</c:v>
                </c:pt>
                <c:pt idx="48">
                  <c:v>269.94599999999997</c:v>
                </c:pt>
                <c:pt idx="49">
                  <c:v>275.71499999999997</c:v>
                </c:pt>
                <c:pt idx="50">
                  <c:v>281.41199999999998</c:v>
                </c:pt>
                <c:pt idx="51">
                  <c:v>287.07299999999998</c:v>
                </c:pt>
                <c:pt idx="52">
                  <c:v>292.62599999999998</c:v>
                </c:pt>
                <c:pt idx="53">
                  <c:v>298.11599999999999</c:v>
                </c:pt>
                <c:pt idx="54">
                  <c:v>303.822</c:v>
                </c:pt>
                <c:pt idx="55">
                  <c:v>309.375</c:v>
                </c:pt>
                <c:pt idx="56">
                  <c:v>315.06299999999999</c:v>
                </c:pt>
                <c:pt idx="57">
                  <c:v>320.84999999999997</c:v>
                </c:pt>
                <c:pt idx="58">
                  <c:v>326.52899999999994</c:v>
                </c:pt>
                <c:pt idx="59">
                  <c:v>332.18099999999993</c:v>
                </c:pt>
                <c:pt idx="60">
                  <c:v>337.77899999999994</c:v>
                </c:pt>
                <c:pt idx="61">
                  <c:v>343.25999999999993</c:v>
                </c:pt>
                <c:pt idx="62">
                  <c:v>348.83999999999992</c:v>
                </c:pt>
                <c:pt idx="63">
                  <c:v>354.4919999999999</c:v>
                </c:pt>
                <c:pt idx="64">
                  <c:v>360.19799999999992</c:v>
                </c:pt>
              </c:numCache>
            </c:numRef>
          </c:xVal>
          <c:yVal>
            <c:numRef>
              <c:f>TDK_FF_ST_oU_02!$W$16:$W$80</c:f>
              <c:numCache>
                <c:formatCode>General</c:formatCode>
                <c:ptCount val="65"/>
                <c:pt idx="0">
                  <c:v>0.21412924247704268</c:v>
                </c:pt>
                <c:pt idx="1">
                  <c:v>-4.5677322350544891E-2</c:v>
                </c:pt>
                <c:pt idx="2">
                  <c:v>-7.071793560559847E-2</c:v>
                </c:pt>
                <c:pt idx="3">
                  <c:v>-0.12264738440306289</c:v>
                </c:pt>
                <c:pt idx="4">
                  <c:v>-0.16775346722907614</c:v>
                </c:pt>
                <c:pt idx="5">
                  <c:v>-8.9748281874864944E-2</c:v>
                </c:pt>
                <c:pt idx="6">
                  <c:v>-9.2939442842961739E-2</c:v>
                </c:pt>
                <c:pt idx="7">
                  <c:v>-8.3487528139940537E-2</c:v>
                </c:pt>
                <c:pt idx="8">
                  <c:v>-6.3288972629592877E-2</c:v>
                </c:pt>
                <c:pt idx="9">
                  <c:v>-6.3138185030553018E-2</c:v>
                </c:pt>
                <c:pt idx="10">
                  <c:v>-1.7149801280019972E-2</c:v>
                </c:pt>
                <c:pt idx="11">
                  <c:v>-1.6486336973223104E-2</c:v>
                </c:pt>
                <c:pt idx="12">
                  <c:v>-3.4757539227371126E-2</c:v>
                </c:pt>
                <c:pt idx="13">
                  <c:v>-2.8688966234682312E-2</c:v>
                </c:pt>
                <c:pt idx="14">
                  <c:v>2.1626296690726576E-3</c:v>
                </c:pt>
                <c:pt idx="15">
                  <c:v>-4.9676177689931933E-2</c:v>
                </c:pt>
                <c:pt idx="16">
                  <c:v>-5.3065597308489032E-2</c:v>
                </c:pt>
                <c:pt idx="17">
                  <c:v>-6.5915062314658712E-2</c:v>
                </c:pt>
                <c:pt idx="18">
                  <c:v>-0.1393353024685382</c:v>
                </c:pt>
                <c:pt idx="19">
                  <c:v>-3.0303911267480999E-2</c:v>
                </c:pt>
                <c:pt idx="20">
                  <c:v>-5.9111908838815452E-2</c:v>
                </c:pt>
                <c:pt idx="21">
                  <c:v>-0.12711325305284049</c:v>
                </c:pt>
                <c:pt idx="22">
                  <c:v>-3.1877857680683519E-2</c:v>
                </c:pt>
                <c:pt idx="23">
                  <c:v>-4.9994577614370428E-2</c:v>
                </c:pt>
                <c:pt idx="24">
                  <c:v>1.4648249710688788E-2</c:v>
                </c:pt>
                <c:pt idx="25">
                  <c:v>4.3300553609299186E-2</c:v>
                </c:pt>
                <c:pt idx="26">
                  <c:v>9.7778343833937242E-2</c:v>
                </c:pt>
                <c:pt idx="27">
                  <c:v>9.2687579737969372E-2</c:v>
                </c:pt>
                <c:pt idx="28">
                  <c:v>7.3997263114165435E-2</c:v>
                </c:pt>
                <c:pt idx="29">
                  <c:v>0.11700789288789792</c:v>
                </c:pt>
                <c:pt idx="30">
                  <c:v>4.9639711690758759E-2</c:v>
                </c:pt>
                <c:pt idx="31">
                  <c:v>2.0888522011375699E-2</c:v>
                </c:pt>
                <c:pt idx="32">
                  <c:v>5.2596166282370405E-2</c:v>
                </c:pt>
                <c:pt idx="33">
                  <c:v>5.018830015507092E-2</c:v>
                </c:pt>
                <c:pt idx="34">
                  <c:v>1.3975478626520044E-2</c:v>
                </c:pt>
                <c:pt idx="35">
                  <c:v>9.3217072773370546E-3</c:v>
                </c:pt>
                <c:pt idx="36">
                  <c:v>-2.0267236181013004E-2</c:v>
                </c:pt>
                <c:pt idx="37">
                  <c:v>3.4549741937183853E-2</c:v>
                </c:pt>
                <c:pt idx="38">
                  <c:v>5.1967058231696228E-2</c:v>
                </c:pt>
                <c:pt idx="39">
                  <c:v>0.10237470905846635</c:v>
                </c:pt>
                <c:pt idx="40">
                  <c:v>6.0073696052427294E-2</c:v>
                </c:pt>
                <c:pt idx="41">
                  <c:v>9.7835412780142406E-2</c:v>
                </c:pt>
                <c:pt idx="42">
                  <c:v>0.14646110787171551</c:v>
                </c:pt>
                <c:pt idx="43">
                  <c:v>0.16247367023603942</c:v>
                </c:pt>
                <c:pt idx="44">
                  <c:v>0.13925238142036278</c:v>
                </c:pt>
                <c:pt idx="45">
                  <c:v>0.13483216799332354</c:v>
                </c:pt>
                <c:pt idx="46">
                  <c:v>0.14619759286205181</c:v>
                </c:pt>
                <c:pt idx="47">
                  <c:v>6.1204724712752068E-2</c:v>
                </c:pt>
                <c:pt idx="48">
                  <c:v>0.12748954028182879</c:v>
                </c:pt>
                <c:pt idx="49">
                  <c:v>1.3458763383766836E-2</c:v>
                </c:pt>
                <c:pt idx="50">
                  <c:v>-3.650192356548132E-2</c:v>
                </c:pt>
                <c:pt idx="51">
                  <c:v>-1.0530937481007641E-2</c:v>
                </c:pt>
                <c:pt idx="52">
                  <c:v>-7.9370917850383194E-3</c:v>
                </c:pt>
                <c:pt idx="53">
                  <c:v>-4.4728677095690728E-2</c:v>
                </c:pt>
                <c:pt idx="54">
                  <c:v>-0.11634149468920896</c:v>
                </c:pt>
                <c:pt idx="55">
                  <c:v>-2.3460582563757271E-2</c:v>
                </c:pt>
                <c:pt idx="56">
                  <c:v>-9.2371909487383164E-3</c:v>
                </c:pt>
                <c:pt idx="57">
                  <c:v>-2.7933378215095672E-2</c:v>
                </c:pt>
                <c:pt idx="58">
                  <c:v>7.7005233816294094E-3</c:v>
                </c:pt>
                <c:pt idx="59">
                  <c:v>-0.10909917589629003</c:v>
                </c:pt>
                <c:pt idx="60">
                  <c:v>-8.2229090944736072E-2</c:v>
                </c:pt>
                <c:pt idx="61">
                  <c:v>2.0365464596920901E-3</c:v>
                </c:pt>
                <c:pt idx="62">
                  <c:v>-0.11283323339830531</c:v>
                </c:pt>
                <c:pt idx="63">
                  <c:v>-0.16526629463004383</c:v>
                </c:pt>
                <c:pt idx="64">
                  <c:v>-9.6312152218615665E-2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2-491F-87F9-CC6AEC90F198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TDK_FF_ST_oU_02!$T$81:$T$145</c:f>
              <c:numCache>
                <c:formatCode>General</c:formatCode>
                <c:ptCount val="65"/>
                <c:pt idx="0">
                  <c:v>360.19799999999992</c:v>
                </c:pt>
                <c:pt idx="1">
                  <c:v>354.68999999999994</c:v>
                </c:pt>
                <c:pt idx="2">
                  <c:v>349.06499999999994</c:v>
                </c:pt>
                <c:pt idx="3">
                  <c:v>343.47599999999994</c:v>
                </c:pt>
                <c:pt idx="4">
                  <c:v>337.96799999999996</c:v>
                </c:pt>
                <c:pt idx="5">
                  <c:v>332.34299999999996</c:v>
                </c:pt>
                <c:pt idx="6">
                  <c:v>326.71799999999996</c:v>
                </c:pt>
                <c:pt idx="7">
                  <c:v>321.04799999999994</c:v>
                </c:pt>
                <c:pt idx="8">
                  <c:v>315.30599999999993</c:v>
                </c:pt>
                <c:pt idx="9">
                  <c:v>309.65399999999994</c:v>
                </c:pt>
                <c:pt idx="10">
                  <c:v>303.96599999999995</c:v>
                </c:pt>
                <c:pt idx="11">
                  <c:v>298.33199999999994</c:v>
                </c:pt>
                <c:pt idx="12">
                  <c:v>292.84199999999993</c:v>
                </c:pt>
                <c:pt idx="13">
                  <c:v>287.33399999999995</c:v>
                </c:pt>
                <c:pt idx="14">
                  <c:v>281.52899999999994</c:v>
                </c:pt>
                <c:pt idx="15">
                  <c:v>275.89499999999992</c:v>
                </c:pt>
                <c:pt idx="16">
                  <c:v>270.17999999999995</c:v>
                </c:pt>
                <c:pt idx="17">
                  <c:v>264.50999999999993</c:v>
                </c:pt>
                <c:pt idx="18">
                  <c:v>258.84899999999993</c:v>
                </c:pt>
                <c:pt idx="19">
                  <c:v>253.23299999999995</c:v>
                </c:pt>
                <c:pt idx="20">
                  <c:v>247.77899999999994</c:v>
                </c:pt>
                <c:pt idx="21">
                  <c:v>242.25299999999993</c:v>
                </c:pt>
                <c:pt idx="22">
                  <c:v>236.58299999999994</c:v>
                </c:pt>
                <c:pt idx="23">
                  <c:v>230.82299999999995</c:v>
                </c:pt>
                <c:pt idx="24">
                  <c:v>225.16199999999995</c:v>
                </c:pt>
                <c:pt idx="25">
                  <c:v>219.42899999999995</c:v>
                </c:pt>
                <c:pt idx="26">
                  <c:v>213.89399999999995</c:v>
                </c:pt>
                <c:pt idx="27">
                  <c:v>208.20599999999996</c:v>
                </c:pt>
                <c:pt idx="28">
                  <c:v>202.74299999999997</c:v>
                </c:pt>
                <c:pt idx="29">
                  <c:v>197.34299999999996</c:v>
                </c:pt>
                <c:pt idx="30">
                  <c:v>191.63699999999997</c:v>
                </c:pt>
                <c:pt idx="31">
                  <c:v>185.93099999999998</c:v>
                </c:pt>
                <c:pt idx="32">
                  <c:v>180.13499999999999</c:v>
                </c:pt>
                <c:pt idx="33">
                  <c:v>174.53699999999998</c:v>
                </c:pt>
                <c:pt idx="34">
                  <c:v>168.94799999999998</c:v>
                </c:pt>
                <c:pt idx="35">
                  <c:v>163.36799999999997</c:v>
                </c:pt>
                <c:pt idx="36">
                  <c:v>157.85999999999996</c:v>
                </c:pt>
                <c:pt idx="37">
                  <c:v>152.36999999999995</c:v>
                </c:pt>
                <c:pt idx="38">
                  <c:v>146.77199999999993</c:v>
                </c:pt>
                <c:pt idx="39">
                  <c:v>141.05699999999993</c:v>
                </c:pt>
                <c:pt idx="40">
                  <c:v>135.35099999999994</c:v>
                </c:pt>
                <c:pt idx="41">
                  <c:v>129.62699999999995</c:v>
                </c:pt>
                <c:pt idx="42">
                  <c:v>124.09199999999996</c:v>
                </c:pt>
                <c:pt idx="43">
                  <c:v>118.47599999999996</c:v>
                </c:pt>
                <c:pt idx="44">
                  <c:v>113.00399999999996</c:v>
                </c:pt>
                <c:pt idx="45">
                  <c:v>107.49599999999997</c:v>
                </c:pt>
                <c:pt idx="46">
                  <c:v>101.76299999999996</c:v>
                </c:pt>
                <c:pt idx="47">
                  <c:v>96.119999999999962</c:v>
                </c:pt>
                <c:pt idx="48">
                  <c:v>90.395999999999958</c:v>
                </c:pt>
                <c:pt idx="49">
                  <c:v>84.716999999999956</c:v>
                </c:pt>
                <c:pt idx="50">
                  <c:v>79.082999999999956</c:v>
                </c:pt>
                <c:pt idx="51">
                  <c:v>73.529999999999959</c:v>
                </c:pt>
                <c:pt idx="52">
                  <c:v>68.039999999999964</c:v>
                </c:pt>
                <c:pt idx="53">
                  <c:v>62.567999999999962</c:v>
                </c:pt>
                <c:pt idx="54">
                  <c:v>56.915999999999961</c:v>
                </c:pt>
                <c:pt idx="55">
                  <c:v>51.092999999999961</c:v>
                </c:pt>
                <c:pt idx="56">
                  <c:v>45.467999999999961</c:v>
                </c:pt>
                <c:pt idx="57">
                  <c:v>39.734999999999964</c:v>
                </c:pt>
                <c:pt idx="58">
                  <c:v>34.217999999999961</c:v>
                </c:pt>
                <c:pt idx="59">
                  <c:v>28.47599999999996</c:v>
                </c:pt>
                <c:pt idx="60">
                  <c:v>23.03999999999996</c:v>
                </c:pt>
                <c:pt idx="61">
                  <c:v>17.549999999999962</c:v>
                </c:pt>
                <c:pt idx="62">
                  <c:v>11.879999999999962</c:v>
                </c:pt>
                <c:pt idx="63">
                  <c:v>6.0929999999999618</c:v>
                </c:pt>
                <c:pt idx="64">
                  <c:v>0.40499999999996206</c:v>
                </c:pt>
              </c:numCache>
            </c:numRef>
          </c:xVal>
          <c:yVal>
            <c:numRef>
              <c:f>TDK_FF_ST_oU_02!$W$81:$W$145</c:f>
              <c:numCache>
                <c:formatCode>General</c:formatCode>
                <c:ptCount val="65"/>
                <c:pt idx="0">
                  <c:v>-4.790819987164241E-2</c:v>
                </c:pt>
                <c:pt idx="1">
                  <c:v>-7.5751193986832277E-2</c:v>
                </c:pt>
                <c:pt idx="2">
                  <c:v>-0.11204365147375484</c:v>
                </c:pt>
                <c:pt idx="3">
                  <c:v>-1.2363153281853556E-3</c:v>
                </c:pt>
                <c:pt idx="4">
                  <c:v>2.4509654449957452E-2</c:v>
                </c:pt>
                <c:pt idx="5">
                  <c:v>-3.3500372236971998E-2</c:v>
                </c:pt>
                <c:pt idx="6">
                  <c:v>-7.5108927695737293E-3</c:v>
                </c:pt>
                <c:pt idx="7">
                  <c:v>-4.1848370220748166E-2</c:v>
                </c:pt>
                <c:pt idx="8">
                  <c:v>-9.5643885313961619E-2</c:v>
                </c:pt>
                <c:pt idx="9">
                  <c:v>-3.2478912017381845E-3</c:v>
                </c:pt>
                <c:pt idx="10">
                  <c:v>-5.0451426980657743E-3</c:v>
                </c:pt>
                <c:pt idx="11">
                  <c:v>-2.9120604022125463E-2</c:v>
                </c:pt>
                <c:pt idx="12">
                  <c:v>3.2134052590834017E-2</c:v>
                </c:pt>
                <c:pt idx="13">
                  <c:v>2.6955006518392111E-3</c:v>
                </c:pt>
                <c:pt idx="14">
                  <c:v>4.4052543612053796E-2</c:v>
                </c:pt>
                <c:pt idx="15">
                  <c:v>9.5128318693980418E-2</c:v>
                </c:pt>
                <c:pt idx="16">
                  <c:v>0.13019814339816094</c:v>
                </c:pt>
                <c:pt idx="17">
                  <c:v>0.10787054907194715</c:v>
                </c:pt>
                <c:pt idx="18">
                  <c:v>0.10868147307496656</c:v>
                </c:pt>
                <c:pt idx="19">
                  <c:v>0.12545905307274552</c:v>
                </c:pt>
                <c:pt idx="20">
                  <c:v>0.2045343482348585</c:v>
                </c:pt>
                <c:pt idx="21">
                  <c:v>0.20046026771569814</c:v>
                </c:pt>
                <c:pt idx="22">
                  <c:v>0.11939398153438674</c:v>
                </c:pt>
                <c:pt idx="23">
                  <c:v>0.16756906806895699</c:v>
                </c:pt>
                <c:pt idx="24">
                  <c:v>0.10772314264769989</c:v>
                </c:pt>
                <c:pt idx="25">
                  <c:v>6.0256450217281099E-2</c:v>
                </c:pt>
                <c:pt idx="26">
                  <c:v>9.9553947883180172E-2</c:v>
                </c:pt>
                <c:pt idx="27">
                  <c:v>8.2401407453801312E-2</c:v>
                </c:pt>
                <c:pt idx="28">
                  <c:v>5.9780719632811952E-2</c:v>
                </c:pt>
                <c:pt idx="29">
                  <c:v>3.5397196047938451E-2</c:v>
                </c:pt>
                <c:pt idx="30">
                  <c:v>1.3376970420125645E-2</c:v>
                </c:pt>
                <c:pt idx="31">
                  <c:v>0.11513824906427317</c:v>
                </c:pt>
                <c:pt idx="32">
                  <c:v>4.6608497410034033E-2</c:v>
                </c:pt>
                <c:pt idx="33">
                  <c:v>0.19485371029605858</c:v>
                </c:pt>
                <c:pt idx="34">
                  <c:v>0.12986058101580511</c:v>
                </c:pt>
                <c:pt idx="35">
                  <c:v>6.2209114411729161E-2</c:v>
                </c:pt>
                <c:pt idx="36">
                  <c:v>0.15391362744236403</c:v>
                </c:pt>
                <c:pt idx="37">
                  <c:v>8.8770147153979906E-2</c:v>
                </c:pt>
                <c:pt idx="38">
                  <c:v>8.517280596998944E-2</c:v>
                </c:pt>
                <c:pt idx="39">
                  <c:v>6.9683119136612959E-2</c:v>
                </c:pt>
                <c:pt idx="40">
                  <c:v>-3.036860894462734E-2</c:v>
                </c:pt>
                <c:pt idx="41">
                  <c:v>4.1953676686034669E-2</c:v>
                </c:pt>
                <c:pt idx="42">
                  <c:v>3.4007641986391945E-2</c:v>
                </c:pt>
                <c:pt idx="43">
                  <c:v>-8.3391946454199228E-2</c:v>
                </c:pt>
                <c:pt idx="44">
                  <c:v>1.6497448782558877E-2</c:v>
                </c:pt>
                <c:pt idx="45">
                  <c:v>-5.8323088836445436E-2</c:v>
                </c:pt>
                <c:pt idx="46">
                  <c:v>-9.5168922340164386E-2</c:v>
                </c:pt>
                <c:pt idx="47">
                  <c:v>-2.4369766052771524E-2</c:v>
                </c:pt>
                <c:pt idx="48">
                  <c:v>-0.10750620887517925</c:v>
                </c:pt>
                <c:pt idx="49">
                  <c:v>-1.2015735191056365E-2</c:v>
                </c:pt>
                <c:pt idx="50">
                  <c:v>-1.1779293032745386E-2</c:v>
                </c:pt>
                <c:pt idx="51">
                  <c:v>3.6613469192801062E-2</c:v>
                </c:pt>
                <c:pt idx="52">
                  <c:v>5.2283115826412541E-4</c:v>
                </c:pt>
                <c:pt idx="53">
                  <c:v>-1.6051205705004179E-2</c:v>
                </c:pt>
                <c:pt idx="54">
                  <c:v>1.8040015262876352E-2</c:v>
                </c:pt>
                <c:pt idx="55">
                  <c:v>-4.4643854550940887E-3</c:v>
                </c:pt>
                <c:pt idx="56">
                  <c:v>-2.5646475690109583E-2</c:v>
                </c:pt>
                <c:pt idx="57">
                  <c:v>4.6755687542251678E-2</c:v>
                </c:pt>
                <c:pt idx="58">
                  <c:v>-7.8258769401600148E-2</c:v>
                </c:pt>
                <c:pt idx="59">
                  <c:v>-0.14954572085999374</c:v>
                </c:pt>
                <c:pt idx="60">
                  <c:v>-9.7889677099541217E-2</c:v>
                </c:pt>
                <c:pt idx="61">
                  <c:v>-8.5408288560991252E-2</c:v>
                </c:pt>
                <c:pt idx="62">
                  <c:v>-0.14185700874841167</c:v>
                </c:pt>
                <c:pt idx="63">
                  <c:v>-6.2873887401736717E-2</c:v>
                </c:pt>
                <c:pt idx="64">
                  <c:v>-0.12874453557690302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D2-491F-87F9-CC6AEC90F198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TDK_FF_ST_oU_02!$T$16:$T$79</c:f>
              <c:numCache>
                <c:formatCode>General</c:formatCode>
                <c:ptCount val="64"/>
                <c:pt idx="0">
                  <c:v>0</c:v>
                </c:pt>
                <c:pt idx="1">
                  <c:v>5.9219999999999997</c:v>
                </c:pt>
                <c:pt idx="2">
                  <c:v>11.645999999999999</c:v>
                </c:pt>
                <c:pt idx="3">
                  <c:v>17.306999999999999</c:v>
                </c:pt>
                <c:pt idx="4">
                  <c:v>22.787999999999997</c:v>
                </c:pt>
                <c:pt idx="5">
                  <c:v>28.286999999999995</c:v>
                </c:pt>
                <c:pt idx="6">
                  <c:v>34.001999999999995</c:v>
                </c:pt>
                <c:pt idx="7">
                  <c:v>39.572999999999993</c:v>
                </c:pt>
                <c:pt idx="8">
                  <c:v>45.179999999999993</c:v>
                </c:pt>
                <c:pt idx="9">
                  <c:v>50.894999999999996</c:v>
                </c:pt>
                <c:pt idx="10">
                  <c:v>56.708999999999996</c:v>
                </c:pt>
                <c:pt idx="11">
                  <c:v>62.333999999999996</c:v>
                </c:pt>
                <c:pt idx="12">
                  <c:v>67.887</c:v>
                </c:pt>
                <c:pt idx="13">
                  <c:v>73.313999999999993</c:v>
                </c:pt>
                <c:pt idx="14">
                  <c:v>78.902999999999992</c:v>
                </c:pt>
                <c:pt idx="15">
                  <c:v>84.554999999999993</c:v>
                </c:pt>
                <c:pt idx="16">
                  <c:v>90.242999999999995</c:v>
                </c:pt>
                <c:pt idx="17">
                  <c:v>95.948999999999998</c:v>
                </c:pt>
                <c:pt idx="18">
                  <c:v>101.619</c:v>
                </c:pt>
                <c:pt idx="19">
                  <c:v>107.19</c:v>
                </c:pt>
                <c:pt idx="20">
                  <c:v>112.74299999999999</c:v>
                </c:pt>
                <c:pt idx="21">
                  <c:v>118.24199999999999</c:v>
                </c:pt>
                <c:pt idx="22">
                  <c:v>123.81299999999999</c:v>
                </c:pt>
                <c:pt idx="23">
                  <c:v>129.47399999999999</c:v>
                </c:pt>
                <c:pt idx="24">
                  <c:v>135.11699999999999</c:v>
                </c:pt>
                <c:pt idx="25">
                  <c:v>140.78699999999998</c:v>
                </c:pt>
                <c:pt idx="26">
                  <c:v>146.49299999999997</c:v>
                </c:pt>
                <c:pt idx="27">
                  <c:v>152.10899999999998</c:v>
                </c:pt>
                <c:pt idx="28">
                  <c:v>157.69799999999998</c:v>
                </c:pt>
                <c:pt idx="29">
                  <c:v>163.15199999999999</c:v>
                </c:pt>
                <c:pt idx="30">
                  <c:v>168.714</c:v>
                </c:pt>
                <c:pt idx="31">
                  <c:v>174.339</c:v>
                </c:pt>
                <c:pt idx="32">
                  <c:v>180.018</c:v>
                </c:pt>
                <c:pt idx="33">
                  <c:v>185.72399999999999</c:v>
                </c:pt>
                <c:pt idx="34">
                  <c:v>191.36699999999999</c:v>
                </c:pt>
                <c:pt idx="35">
                  <c:v>197.09099999999998</c:v>
                </c:pt>
                <c:pt idx="36">
                  <c:v>202.54499999999999</c:v>
                </c:pt>
                <c:pt idx="37">
                  <c:v>208.035</c:v>
                </c:pt>
                <c:pt idx="38">
                  <c:v>213.70499999999998</c:v>
                </c:pt>
                <c:pt idx="39">
                  <c:v>219.33899999999997</c:v>
                </c:pt>
                <c:pt idx="40">
                  <c:v>224.91899999999998</c:v>
                </c:pt>
                <c:pt idx="41">
                  <c:v>230.63399999999999</c:v>
                </c:pt>
                <c:pt idx="42">
                  <c:v>236.39399999999998</c:v>
                </c:pt>
                <c:pt idx="43">
                  <c:v>241.98299999999998</c:v>
                </c:pt>
                <c:pt idx="44">
                  <c:v>247.59899999999999</c:v>
                </c:pt>
                <c:pt idx="45">
                  <c:v>253.06199999999998</c:v>
                </c:pt>
                <c:pt idx="46">
                  <c:v>258.55199999999996</c:v>
                </c:pt>
                <c:pt idx="47">
                  <c:v>264.28499999999997</c:v>
                </c:pt>
                <c:pt idx="48">
                  <c:v>269.94599999999997</c:v>
                </c:pt>
                <c:pt idx="49">
                  <c:v>275.71499999999997</c:v>
                </c:pt>
                <c:pt idx="50">
                  <c:v>281.41199999999998</c:v>
                </c:pt>
                <c:pt idx="51">
                  <c:v>287.07299999999998</c:v>
                </c:pt>
                <c:pt idx="52">
                  <c:v>292.62599999999998</c:v>
                </c:pt>
                <c:pt idx="53">
                  <c:v>298.11599999999999</c:v>
                </c:pt>
                <c:pt idx="54">
                  <c:v>303.822</c:v>
                </c:pt>
                <c:pt idx="55">
                  <c:v>309.375</c:v>
                </c:pt>
                <c:pt idx="56">
                  <c:v>315.06299999999999</c:v>
                </c:pt>
                <c:pt idx="57">
                  <c:v>320.84999999999997</c:v>
                </c:pt>
                <c:pt idx="58">
                  <c:v>326.52899999999994</c:v>
                </c:pt>
                <c:pt idx="59">
                  <c:v>332.18099999999993</c:v>
                </c:pt>
                <c:pt idx="60">
                  <c:v>337.77899999999994</c:v>
                </c:pt>
                <c:pt idx="61">
                  <c:v>343.25999999999993</c:v>
                </c:pt>
                <c:pt idx="62">
                  <c:v>348.83999999999992</c:v>
                </c:pt>
                <c:pt idx="63">
                  <c:v>354.4919999999999</c:v>
                </c:pt>
              </c:numCache>
            </c:numRef>
          </c:xVal>
          <c:yVal>
            <c:numRef>
              <c:f>TDK_FF_ST_oU_02!$X$16:$X$79</c:f>
              <c:numCache>
                <c:formatCode>General</c:formatCode>
                <c:ptCount val="64"/>
                <c:pt idx="0">
                  <c:v>-0.3428737780539457</c:v>
                </c:pt>
                <c:pt idx="1">
                  <c:v>-1.7196565051191826E-2</c:v>
                </c:pt>
                <c:pt idx="2">
                  <c:v>-7.1139073142813203E-2</c:v>
                </c:pt>
                <c:pt idx="3">
                  <c:v>3.7239095842071634E-2</c:v>
                </c:pt>
                <c:pt idx="4">
                  <c:v>6.986379012953492E-2</c:v>
                </c:pt>
                <c:pt idx="5">
                  <c:v>-5.9797438985128792E-2</c:v>
                </c:pt>
                <c:pt idx="6">
                  <c:v>1.4680673441361591E-2</c:v>
                </c:pt>
                <c:pt idx="7">
                  <c:v>0.13024321568219221</c:v>
                </c:pt>
                <c:pt idx="8">
                  <c:v>3.7642496939483294E-2</c:v>
                </c:pt>
                <c:pt idx="9">
                  <c:v>5.8673799575458929E-2</c:v>
                </c:pt>
                <c:pt idx="10">
                  <c:v>3.5189816542896324E-2</c:v>
                </c:pt>
                <c:pt idx="11">
                  <c:v>4.3513126821892456E-4</c:v>
                </c:pt>
                <c:pt idx="12">
                  <c:v>3.5280370385635251E-2</c:v>
                </c:pt>
                <c:pt idx="13">
                  <c:v>6.5302435427483374E-2</c:v>
                </c:pt>
                <c:pt idx="14">
                  <c:v>-1.3941922701818044E-2</c:v>
                </c:pt>
                <c:pt idx="15">
                  <c:v>3.7660442498875568E-2</c:v>
                </c:pt>
                <c:pt idx="16">
                  <c:v>-5.4440611566690222E-2</c:v>
                </c:pt>
                <c:pt idx="17">
                  <c:v>4.1545296261887188E-2</c:v>
                </c:pt>
                <c:pt idx="18">
                  <c:v>4.4166380128373817E-2</c:v>
                </c:pt>
                <c:pt idx="19">
                  <c:v>-2.8019177568964437E-2</c:v>
                </c:pt>
                <c:pt idx="20">
                  <c:v>7.5609357621374329E-2</c:v>
                </c:pt>
                <c:pt idx="21">
                  <c:v>4.3721306598641263E-2</c:v>
                </c:pt>
                <c:pt idx="22">
                  <c:v>6.5885499667075464E-2</c:v>
                </c:pt>
                <c:pt idx="23">
                  <c:v>9.1948254300405097E-2</c:v>
                </c:pt>
                <c:pt idx="24">
                  <c:v>-4.5016858655316128E-2</c:v>
                </c:pt>
                <c:pt idx="25">
                  <c:v>2.6382565527313773E-2</c:v>
                </c:pt>
                <c:pt idx="26">
                  <c:v>-1.2605537863947802E-2</c:v>
                </c:pt>
                <c:pt idx="27">
                  <c:v>-3.9174325839894664E-3</c:v>
                </c:pt>
                <c:pt idx="28">
                  <c:v>7.9916364328198597E-2</c:v>
                </c:pt>
                <c:pt idx="29">
                  <c:v>-5.4798778476168764E-2</c:v>
                </c:pt>
                <c:pt idx="30">
                  <c:v>8.0220869325046351E-2</c:v>
                </c:pt>
                <c:pt idx="31">
                  <c:v>0.17396518828468288</c:v>
                </c:pt>
                <c:pt idx="32">
                  <c:v>-5.9876688723363714E-3</c:v>
                </c:pt>
                <c:pt idx="33">
                  <c:v>6.4949948909202249E-2</c:v>
                </c:pt>
                <c:pt idx="34">
                  <c:v>-5.9850820639439917E-4</c:v>
                </c:pt>
                <c:pt idx="35">
                  <c:v>2.6075488770601396E-2</c:v>
                </c:pt>
                <c:pt idx="36">
                  <c:v>8.0047955813824956E-2</c:v>
                </c:pt>
                <c:pt idx="37">
                  <c:v>4.7851665516617459E-2</c:v>
                </c:pt>
                <c:pt idx="38">
                  <c:v>4.7586889651483943E-2</c:v>
                </c:pt>
                <c:pt idx="39">
                  <c:v>-4.2118258841185252E-2</c:v>
                </c:pt>
                <c:pt idx="40">
                  <c:v>4.7649446595272593E-2</c:v>
                </c:pt>
                <c:pt idx="41">
                  <c:v>6.9733655288814589E-2</c:v>
                </c:pt>
                <c:pt idx="42">
                  <c:v>-2.7067126337328773E-2</c:v>
                </c:pt>
                <c:pt idx="43">
                  <c:v>3.7986597479658712E-2</c:v>
                </c:pt>
                <c:pt idx="44">
                  <c:v>6.5281966814495718E-2</c:v>
                </c:pt>
                <c:pt idx="45">
                  <c:v>-9.3731149205780184E-3</c:v>
                </c:pt>
                <c:pt idx="46">
                  <c:v>-3.7516119787085245E-2</c:v>
                </c:pt>
                <c:pt idx="47">
                  <c:v>4.6665824359195085E-2</c:v>
                </c:pt>
                <c:pt idx="48">
                  <c:v>2.7086031163321422E-3</c:v>
                </c:pt>
                <c:pt idx="49">
                  <c:v>8.1669555310213582E-2</c:v>
                </c:pt>
                <c:pt idx="50">
                  <c:v>8.0554467177535116E-2</c:v>
                </c:pt>
                <c:pt idx="51">
                  <c:v>1.3226438132846852E-2</c:v>
                </c:pt>
                <c:pt idx="52">
                  <c:v>4.0071144375872336E-2</c:v>
                </c:pt>
                <c:pt idx="53">
                  <c:v>1.5608073073565265E-2</c:v>
                </c:pt>
                <c:pt idx="54">
                  <c:v>0.11129635199114318</c:v>
                </c:pt>
                <c:pt idx="55">
                  <c:v>2.0212691362019086E-2</c:v>
                </c:pt>
                <c:pt idx="56">
                  <c:v>-8.6406694365223302E-2</c:v>
                </c:pt>
                <c:pt idx="57">
                  <c:v>-1.3914992005652493E-2</c:v>
                </c:pt>
                <c:pt idx="58">
                  <c:v>-1.5211416151203139E-2</c:v>
                </c:pt>
                <c:pt idx="59">
                  <c:v>7.5598803659318037E-2</c:v>
                </c:pt>
                <c:pt idx="60">
                  <c:v>0.10673874539469352</c:v>
                </c:pt>
                <c:pt idx="61">
                  <c:v>-3.2728617878774457E-3</c:v>
                </c:pt>
                <c:pt idx="62">
                  <c:v>7.8958192455047538E-4</c:v>
                </c:pt>
                <c:pt idx="63">
                  <c:v>8.9515100643211554E-2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7D2-491F-87F9-CC6AEC90F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TDK_FF_ST_mU_02!$T$16:$T$80</c:f>
              <c:numCache>
                <c:formatCode>General</c:formatCode>
                <c:ptCount val="65"/>
                <c:pt idx="0">
                  <c:v>0</c:v>
                </c:pt>
                <c:pt idx="1">
                  <c:v>5.9489999999999998</c:v>
                </c:pt>
                <c:pt idx="2">
                  <c:v>11.672999999999998</c:v>
                </c:pt>
                <c:pt idx="3">
                  <c:v>17.270999999999997</c:v>
                </c:pt>
                <c:pt idx="4">
                  <c:v>22.778999999999996</c:v>
                </c:pt>
                <c:pt idx="5">
                  <c:v>28.295999999999996</c:v>
                </c:pt>
                <c:pt idx="6">
                  <c:v>33.956999999999994</c:v>
                </c:pt>
                <c:pt idx="7">
                  <c:v>39.554999999999993</c:v>
                </c:pt>
                <c:pt idx="8">
                  <c:v>45.197999999999993</c:v>
                </c:pt>
                <c:pt idx="9">
                  <c:v>50.903999999999996</c:v>
                </c:pt>
                <c:pt idx="10">
                  <c:v>56.672999999999995</c:v>
                </c:pt>
                <c:pt idx="11">
                  <c:v>62.315999999999995</c:v>
                </c:pt>
                <c:pt idx="12">
                  <c:v>67.887</c:v>
                </c:pt>
                <c:pt idx="13">
                  <c:v>73.340999999999994</c:v>
                </c:pt>
                <c:pt idx="14">
                  <c:v>78.830999999999989</c:v>
                </c:pt>
                <c:pt idx="15">
                  <c:v>84.563999999999993</c:v>
                </c:pt>
                <c:pt idx="16">
                  <c:v>90.206999999999994</c:v>
                </c:pt>
                <c:pt idx="17">
                  <c:v>95.921999999999997</c:v>
                </c:pt>
                <c:pt idx="18">
                  <c:v>101.565</c:v>
                </c:pt>
                <c:pt idx="19">
                  <c:v>107.244</c:v>
                </c:pt>
                <c:pt idx="20">
                  <c:v>112.77</c:v>
                </c:pt>
                <c:pt idx="21">
                  <c:v>118.21499999999999</c:v>
                </c:pt>
                <c:pt idx="22">
                  <c:v>123.83099999999999</c:v>
                </c:pt>
                <c:pt idx="23">
                  <c:v>129.45599999999999</c:v>
                </c:pt>
                <c:pt idx="24">
                  <c:v>135.13499999999999</c:v>
                </c:pt>
                <c:pt idx="25">
                  <c:v>140.87699999999998</c:v>
                </c:pt>
                <c:pt idx="26">
                  <c:v>146.54699999999997</c:v>
                </c:pt>
                <c:pt idx="27">
                  <c:v>152.10899999999998</c:v>
                </c:pt>
                <c:pt idx="28">
                  <c:v>157.71599999999998</c:v>
                </c:pt>
                <c:pt idx="29">
                  <c:v>163.18799999999999</c:v>
                </c:pt>
                <c:pt idx="30">
                  <c:v>168.74099999999999</c:v>
                </c:pt>
                <c:pt idx="31">
                  <c:v>174.34799999999998</c:v>
                </c:pt>
                <c:pt idx="32">
                  <c:v>179.97299999999998</c:v>
                </c:pt>
                <c:pt idx="33">
                  <c:v>185.74199999999999</c:v>
                </c:pt>
                <c:pt idx="34">
                  <c:v>191.42999999999998</c:v>
                </c:pt>
                <c:pt idx="35">
                  <c:v>197.01</c:v>
                </c:pt>
                <c:pt idx="36">
                  <c:v>202.56299999999999</c:v>
                </c:pt>
                <c:pt idx="37">
                  <c:v>208.00799999999998</c:v>
                </c:pt>
                <c:pt idx="38">
                  <c:v>213.72299999999998</c:v>
                </c:pt>
                <c:pt idx="39">
                  <c:v>219.267</c:v>
                </c:pt>
                <c:pt idx="40">
                  <c:v>224.928</c:v>
                </c:pt>
                <c:pt idx="41">
                  <c:v>230.63399999999999</c:v>
                </c:pt>
                <c:pt idx="42">
                  <c:v>236.33999999999997</c:v>
                </c:pt>
                <c:pt idx="43">
                  <c:v>242.01899999999998</c:v>
                </c:pt>
                <c:pt idx="44">
                  <c:v>247.60799999999998</c:v>
                </c:pt>
                <c:pt idx="45">
                  <c:v>253.03499999999997</c:v>
                </c:pt>
                <c:pt idx="46">
                  <c:v>258.61499999999995</c:v>
                </c:pt>
                <c:pt idx="47">
                  <c:v>264.33899999999994</c:v>
                </c:pt>
                <c:pt idx="48">
                  <c:v>269.99099999999993</c:v>
                </c:pt>
                <c:pt idx="49">
                  <c:v>275.66099999999994</c:v>
                </c:pt>
                <c:pt idx="50">
                  <c:v>281.41199999999992</c:v>
                </c:pt>
                <c:pt idx="51">
                  <c:v>287.04599999999994</c:v>
                </c:pt>
                <c:pt idx="52">
                  <c:v>292.61699999999996</c:v>
                </c:pt>
                <c:pt idx="53">
                  <c:v>298.16099999999994</c:v>
                </c:pt>
                <c:pt idx="54">
                  <c:v>303.74099999999993</c:v>
                </c:pt>
                <c:pt idx="55">
                  <c:v>309.42899999999992</c:v>
                </c:pt>
                <c:pt idx="56">
                  <c:v>315.07199999999989</c:v>
                </c:pt>
                <c:pt idx="57">
                  <c:v>320.88599999999991</c:v>
                </c:pt>
                <c:pt idx="58">
                  <c:v>326.5379999999999</c:v>
                </c:pt>
                <c:pt idx="59">
                  <c:v>332.17199999999991</c:v>
                </c:pt>
                <c:pt idx="60">
                  <c:v>337.8239999999999</c:v>
                </c:pt>
                <c:pt idx="61">
                  <c:v>343.2419999999999</c:v>
                </c:pt>
                <c:pt idx="62">
                  <c:v>348.83999999999992</c:v>
                </c:pt>
                <c:pt idx="63">
                  <c:v>354.51899999999989</c:v>
                </c:pt>
                <c:pt idx="64">
                  <c:v>360.19799999999987</c:v>
                </c:pt>
              </c:numCache>
            </c:numRef>
          </c:xVal>
          <c:yVal>
            <c:numRef>
              <c:f>TDK_FF_ST_mU_02!$W$16:$W$80</c:f>
              <c:numCache>
                <c:formatCode>General</c:formatCode>
                <c:ptCount val="65"/>
                <c:pt idx="0">
                  <c:v>0.22275520378525471</c:v>
                </c:pt>
                <c:pt idx="1">
                  <c:v>-9.8013321779193419E-2</c:v>
                </c:pt>
                <c:pt idx="2">
                  <c:v>-0.10197125607066582</c:v>
                </c:pt>
                <c:pt idx="3">
                  <c:v>-8.8707261292409356E-2</c:v>
                </c:pt>
                <c:pt idx="4">
                  <c:v>-0.15242620058558032</c:v>
                </c:pt>
                <c:pt idx="5">
                  <c:v>-0.18497599501637652</c:v>
                </c:pt>
                <c:pt idx="6">
                  <c:v>-0.13576635406366222</c:v>
                </c:pt>
                <c:pt idx="7">
                  <c:v>-6.3312102452854901E-2</c:v>
                </c:pt>
                <c:pt idx="8">
                  <c:v>-1.3893690520731639E-2</c:v>
                </c:pt>
                <c:pt idx="9">
                  <c:v>-4.3808700128465716E-2</c:v>
                </c:pt>
                <c:pt idx="10">
                  <c:v>-4.7084811378219626E-2</c:v>
                </c:pt>
                <c:pt idx="11">
                  <c:v>7.0300931426245938E-3</c:v>
                </c:pt>
                <c:pt idx="12">
                  <c:v>7.4032234799119578E-3</c:v>
                </c:pt>
                <c:pt idx="13">
                  <c:v>2.9276857517999133E-3</c:v>
                </c:pt>
                <c:pt idx="14">
                  <c:v>-6.4533465626112729E-2</c:v>
                </c:pt>
                <c:pt idx="15">
                  <c:v>-4.4266791939179484E-2</c:v>
                </c:pt>
                <c:pt idx="16">
                  <c:v>-1.118245903450088E-2</c:v>
                </c:pt>
                <c:pt idx="17">
                  <c:v>-6.4488467294012253E-2</c:v>
                </c:pt>
                <c:pt idx="18">
                  <c:v>-8.5398820403952413E-2</c:v>
                </c:pt>
                <c:pt idx="19">
                  <c:v>-9.3108925461507397E-2</c:v>
                </c:pt>
                <c:pt idx="20">
                  <c:v>-0.10633870819471269</c:v>
                </c:pt>
                <c:pt idx="21">
                  <c:v>-1.9864532876809449E-2</c:v>
                </c:pt>
                <c:pt idx="22">
                  <c:v>-9.3078165189609763E-2</c:v>
                </c:pt>
                <c:pt idx="23">
                  <c:v>1.9290699846493453E-2</c:v>
                </c:pt>
                <c:pt idx="24">
                  <c:v>-2.8783382938740942E-2</c:v>
                </c:pt>
                <c:pt idx="25">
                  <c:v>1.2851706646273442E-2</c:v>
                </c:pt>
                <c:pt idx="26">
                  <c:v>0.1241339289635448</c:v>
                </c:pt>
                <c:pt idx="27">
                  <c:v>1.1687993758357607E-2</c:v>
                </c:pt>
                <c:pt idx="28">
                  <c:v>8.0734753629627676E-2</c:v>
                </c:pt>
                <c:pt idx="29">
                  <c:v>0.10063205175708845</c:v>
                </c:pt>
                <c:pt idx="30">
                  <c:v>6.2999522693189647E-2</c:v>
                </c:pt>
                <c:pt idx="31">
                  <c:v>6.941852528584036E-2</c:v>
                </c:pt>
                <c:pt idx="32">
                  <c:v>3.711753226227188E-2</c:v>
                </c:pt>
                <c:pt idx="33">
                  <c:v>1.0228893227662184E-2</c:v>
                </c:pt>
                <c:pt idx="34">
                  <c:v>3.1071381006398724E-2</c:v>
                </c:pt>
                <c:pt idx="35">
                  <c:v>3.4265438356783307E-2</c:v>
                </c:pt>
                <c:pt idx="36">
                  <c:v>1.1823770891851382E-2</c:v>
                </c:pt>
                <c:pt idx="37">
                  <c:v>1.1301531118874664E-3</c:v>
                </c:pt>
                <c:pt idx="38">
                  <c:v>2.0055305811155222E-2</c:v>
                </c:pt>
                <c:pt idx="39">
                  <c:v>4.123598021072894E-2</c:v>
                </c:pt>
                <c:pt idx="40">
                  <c:v>0.11015111802112187</c:v>
                </c:pt>
                <c:pt idx="41">
                  <c:v>6.4648263836630804E-2</c:v>
                </c:pt>
                <c:pt idx="42">
                  <c:v>0.1346198142317121</c:v>
                </c:pt>
                <c:pt idx="43">
                  <c:v>0.14217804994430594</c:v>
                </c:pt>
                <c:pt idx="44">
                  <c:v>0.21756059907315262</c:v>
                </c:pt>
                <c:pt idx="45">
                  <c:v>0.19347853730857878</c:v>
                </c:pt>
                <c:pt idx="46">
                  <c:v>0.11400408773641857</c:v>
                </c:pt>
                <c:pt idx="47">
                  <c:v>0.11371390091107969</c:v>
                </c:pt>
                <c:pt idx="48">
                  <c:v>0.10833372968892263</c:v>
                </c:pt>
                <c:pt idx="49">
                  <c:v>7.4025075471809032E-2</c:v>
                </c:pt>
                <c:pt idx="50">
                  <c:v>1.9814310047991057E-2</c:v>
                </c:pt>
                <c:pt idx="51">
                  <c:v>7.5628105670375589E-3</c:v>
                </c:pt>
                <c:pt idx="52">
                  <c:v>1.5741380699637375E-2</c:v>
                </c:pt>
                <c:pt idx="53">
                  <c:v>1.6910351061937945E-2</c:v>
                </c:pt>
                <c:pt idx="54">
                  <c:v>-8.4746571957623473E-2</c:v>
                </c:pt>
                <c:pt idx="55">
                  <c:v>5.0032213454755947E-3</c:v>
                </c:pt>
                <c:pt idx="56">
                  <c:v>-3.7482767543338014E-2</c:v>
                </c:pt>
                <c:pt idx="57">
                  <c:v>-4.8100029064642058E-2</c:v>
                </c:pt>
                <c:pt idx="58">
                  <c:v>3.2463485435755501E-2</c:v>
                </c:pt>
                <c:pt idx="59">
                  <c:v>-8.4555271561725931E-2</c:v>
                </c:pt>
                <c:pt idx="60">
                  <c:v>-8.4417386131974581E-2</c:v>
                </c:pt>
                <c:pt idx="61">
                  <c:v>-5.7309838092976406E-2</c:v>
                </c:pt>
                <c:pt idx="62">
                  <c:v>-6.767525376994854E-2</c:v>
                </c:pt>
                <c:pt idx="63">
                  <c:v>-0.13126033284089544</c:v>
                </c:pt>
                <c:pt idx="64">
                  <c:v>-0.136296758720448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C-40FA-A74B-E8DE9BE52F90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TDK_FF_ST_mU_02!$T$81:$T$145</c:f>
              <c:numCache>
                <c:formatCode>General</c:formatCode>
                <c:ptCount val="65"/>
                <c:pt idx="0">
                  <c:v>360.19799999999987</c:v>
                </c:pt>
                <c:pt idx="1">
                  <c:v>354.75299999999987</c:v>
                </c:pt>
                <c:pt idx="2">
                  <c:v>349.0019999999999</c:v>
                </c:pt>
                <c:pt idx="3">
                  <c:v>343.46699999999987</c:v>
                </c:pt>
                <c:pt idx="4">
                  <c:v>337.92299999999989</c:v>
                </c:pt>
                <c:pt idx="5">
                  <c:v>332.3429999999999</c:v>
                </c:pt>
                <c:pt idx="6">
                  <c:v>326.79899999999992</c:v>
                </c:pt>
                <c:pt idx="7">
                  <c:v>320.97599999999994</c:v>
                </c:pt>
                <c:pt idx="8">
                  <c:v>315.26999999999992</c:v>
                </c:pt>
                <c:pt idx="9">
                  <c:v>309.64499999999992</c:v>
                </c:pt>
                <c:pt idx="10">
                  <c:v>303.96599999999995</c:v>
                </c:pt>
                <c:pt idx="11">
                  <c:v>298.30499999999995</c:v>
                </c:pt>
                <c:pt idx="12">
                  <c:v>292.82399999999996</c:v>
                </c:pt>
                <c:pt idx="13">
                  <c:v>287.25299999999993</c:v>
                </c:pt>
                <c:pt idx="14">
                  <c:v>281.59199999999993</c:v>
                </c:pt>
                <c:pt idx="15">
                  <c:v>275.87699999999995</c:v>
                </c:pt>
                <c:pt idx="16">
                  <c:v>270.17099999999994</c:v>
                </c:pt>
                <c:pt idx="17">
                  <c:v>264.48299999999995</c:v>
                </c:pt>
                <c:pt idx="18">
                  <c:v>258.80399999999997</c:v>
                </c:pt>
                <c:pt idx="19">
                  <c:v>253.23299999999998</c:v>
                </c:pt>
                <c:pt idx="20">
                  <c:v>247.74299999999997</c:v>
                </c:pt>
                <c:pt idx="21">
                  <c:v>242.24399999999997</c:v>
                </c:pt>
                <c:pt idx="22">
                  <c:v>236.51999999999998</c:v>
                </c:pt>
                <c:pt idx="23">
                  <c:v>230.81399999999999</c:v>
                </c:pt>
                <c:pt idx="24">
                  <c:v>225.09</c:v>
                </c:pt>
                <c:pt idx="25">
                  <c:v>219.45600000000002</c:v>
                </c:pt>
                <c:pt idx="26">
                  <c:v>213.876</c:v>
                </c:pt>
                <c:pt idx="27">
                  <c:v>208.215</c:v>
                </c:pt>
                <c:pt idx="28">
                  <c:v>202.761</c:v>
                </c:pt>
                <c:pt idx="29">
                  <c:v>197.32499999999999</c:v>
                </c:pt>
                <c:pt idx="30">
                  <c:v>191.655</c:v>
                </c:pt>
                <c:pt idx="31">
                  <c:v>185.86799999999999</c:v>
                </c:pt>
                <c:pt idx="32">
                  <c:v>180.20699999999999</c:v>
                </c:pt>
                <c:pt idx="33">
                  <c:v>174.53700000000001</c:v>
                </c:pt>
                <c:pt idx="34">
                  <c:v>168.90300000000002</c:v>
                </c:pt>
                <c:pt idx="35">
                  <c:v>163.34100000000001</c:v>
                </c:pt>
                <c:pt idx="36">
                  <c:v>157.87800000000001</c:v>
                </c:pt>
                <c:pt idx="37">
                  <c:v>152.27100000000002</c:v>
                </c:pt>
                <c:pt idx="38">
                  <c:v>146.709</c:v>
                </c:pt>
                <c:pt idx="39">
                  <c:v>141.012</c:v>
                </c:pt>
                <c:pt idx="40">
                  <c:v>135.36000000000001</c:v>
                </c:pt>
                <c:pt idx="41">
                  <c:v>129.62700000000001</c:v>
                </c:pt>
                <c:pt idx="42">
                  <c:v>124.04700000000001</c:v>
                </c:pt>
                <c:pt idx="43">
                  <c:v>118.41300000000001</c:v>
                </c:pt>
                <c:pt idx="44">
                  <c:v>112.977</c:v>
                </c:pt>
                <c:pt idx="45">
                  <c:v>107.52300000000001</c:v>
                </c:pt>
                <c:pt idx="46">
                  <c:v>101.82600000000001</c:v>
                </c:pt>
                <c:pt idx="47">
                  <c:v>96.111000000000004</c:v>
                </c:pt>
                <c:pt idx="48">
                  <c:v>90.45</c:v>
                </c:pt>
                <c:pt idx="49">
                  <c:v>84.789000000000001</c:v>
                </c:pt>
                <c:pt idx="50">
                  <c:v>79.073999999999998</c:v>
                </c:pt>
                <c:pt idx="51">
                  <c:v>73.503</c:v>
                </c:pt>
                <c:pt idx="52">
                  <c:v>68.058000000000007</c:v>
                </c:pt>
                <c:pt idx="53">
                  <c:v>62.568000000000005</c:v>
                </c:pt>
                <c:pt idx="54">
                  <c:v>56.871000000000009</c:v>
                </c:pt>
                <c:pt idx="55">
                  <c:v>51.129000000000012</c:v>
                </c:pt>
                <c:pt idx="56">
                  <c:v>45.432000000000016</c:v>
                </c:pt>
                <c:pt idx="57">
                  <c:v>39.807000000000016</c:v>
                </c:pt>
                <c:pt idx="58">
                  <c:v>34.155000000000015</c:v>
                </c:pt>
                <c:pt idx="59">
                  <c:v>28.485000000000014</c:v>
                </c:pt>
                <c:pt idx="60">
                  <c:v>23.049000000000014</c:v>
                </c:pt>
                <c:pt idx="61">
                  <c:v>17.550000000000015</c:v>
                </c:pt>
                <c:pt idx="62">
                  <c:v>11.808000000000014</c:v>
                </c:pt>
                <c:pt idx="63">
                  <c:v>6.1200000000000143</c:v>
                </c:pt>
                <c:pt idx="64">
                  <c:v>0.35100000000001508</c:v>
                </c:pt>
              </c:numCache>
            </c:numRef>
          </c:xVal>
          <c:yVal>
            <c:numRef>
              <c:f>TDK_FF_ST_mU_02!$W$81:$W$145</c:f>
              <c:numCache>
                <c:formatCode>General</c:formatCode>
                <c:ptCount val="65"/>
                <c:pt idx="0">
                  <c:v>-8.4881375830718753E-3</c:v>
                </c:pt>
                <c:pt idx="1">
                  <c:v>-7.7256411426390059E-2</c:v>
                </c:pt>
                <c:pt idx="2">
                  <c:v>-0.1248190473522186</c:v>
                </c:pt>
                <c:pt idx="3">
                  <c:v>-3.8454625968711298E-2</c:v>
                </c:pt>
                <c:pt idx="4">
                  <c:v>-5.327128082035415E-2</c:v>
                </c:pt>
                <c:pt idx="5">
                  <c:v>-9.9392380211327236E-2</c:v>
                </c:pt>
                <c:pt idx="6">
                  <c:v>1.2034973175389041E-2</c:v>
                </c:pt>
                <c:pt idx="7">
                  <c:v>-2.9283052327002679E-2</c:v>
                </c:pt>
                <c:pt idx="8">
                  <c:v>-2.4375643867813324E-2</c:v>
                </c:pt>
                <c:pt idx="9">
                  <c:v>-2.6036292847663844E-2</c:v>
                </c:pt>
                <c:pt idx="10">
                  <c:v>-7.9064736535713109E-2</c:v>
                </c:pt>
                <c:pt idx="11">
                  <c:v>-2.4779263482969327E-2</c:v>
                </c:pt>
                <c:pt idx="12">
                  <c:v>4.1135583779919216E-2</c:v>
                </c:pt>
                <c:pt idx="13">
                  <c:v>4.5600458403328048E-2</c:v>
                </c:pt>
                <c:pt idx="14">
                  <c:v>2.3522981700295986E-2</c:v>
                </c:pt>
                <c:pt idx="15">
                  <c:v>7.7350036926191024E-2</c:v>
                </c:pt>
                <c:pt idx="16">
                  <c:v>0.10054822968265853</c:v>
                </c:pt>
                <c:pt idx="17">
                  <c:v>0.12305051883754459</c:v>
                </c:pt>
                <c:pt idx="18">
                  <c:v>0.16553194140806227</c:v>
                </c:pt>
                <c:pt idx="19">
                  <c:v>0.12791958261320246</c:v>
                </c:pt>
                <c:pt idx="20">
                  <c:v>0.18177919255478514</c:v>
                </c:pt>
                <c:pt idx="21">
                  <c:v>0.19602551215228914</c:v>
                </c:pt>
                <c:pt idx="22">
                  <c:v>0.14270541759196931</c:v>
                </c:pt>
                <c:pt idx="23">
                  <c:v>0.15495145089934681</c:v>
                </c:pt>
                <c:pt idx="24">
                  <c:v>0.16726508802199191</c:v>
                </c:pt>
                <c:pt idx="25">
                  <c:v>5.5091915372031508E-2</c:v>
                </c:pt>
                <c:pt idx="26">
                  <c:v>6.4180037478962504E-2</c:v>
                </c:pt>
                <c:pt idx="27">
                  <c:v>5.2576351596400173E-2</c:v>
                </c:pt>
                <c:pt idx="28">
                  <c:v>5.6844015383802571E-2</c:v>
                </c:pt>
                <c:pt idx="29">
                  <c:v>8.5742217530139442E-2</c:v>
                </c:pt>
                <c:pt idx="30">
                  <c:v>3.8116171508107755E-2</c:v>
                </c:pt>
                <c:pt idx="31">
                  <c:v>1.6666719398983787E-2</c:v>
                </c:pt>
                <c:pt idx="32">
                  <c:v>1.4665862841638955E-2</c:v>
                </c:pt>
                <c:pt idx="33">
                  <c:v>9.366140668342382E-2</c:v>
                </c:pt>
                <c:pt idx="34">
                  <c:v>0.14177429250969453</c:v>
                </c:pt>
                <c:pt idx="35">
                  <c:v>0.12308013937058604</c:v>
                </c:pt>
                <c:pt idx="36">
                  <c:v>9.2431710106694709E-2</c:v>
                </c:pt>
                <c:pt idx="37">
                  <c:v>7.6671734723333884E-2</c:v>
                </c:pt>
                <c:pt idx="38">
                  <c:v>6.228531561004047E-2</c:v>
                </c:pt>
                <c:pt idx="39">
                  <c:v>7.295948119485729E-2</c:v>
                </c:pt>
                <c:pt idx="40">
                  <c:v>-1.3816207333547936E-3</c:v>
                </c:pt>
                <c:pt idx="41">
                  <c:v>3.2485564549403989E-2</c:v>
                </c:pt>
                <c:pt idx="42">
                  <c:v>-7.4545759149344804E-3</c:v>
                </c:pt>
                <c:pt idx="43">
                  <c:v>-6.6497038865236391E-3</c:v>
                </c:pt>
                <c:pt idx="44">
                  <c:v>-6.3221871644799421E-2</c:v>
                </c:pt>
                <c:pt idx="45">
                  <c:v>-2.7521370949486368E-2</c:v>
                </c:pt>
                <c:pt idx="46">
                  <c:v>-4.985175498426031E-2</c:v>
                </c:pt>
                <c:pt idx="47">
                  <c:v>-8.7762213359852126E-2</c:v>
                </c:pt>
                <c:pt idx="48">
                  <c:v>-5.4275094862433093E-2</c:v>
                </c:pt>
                <c:pt idx="49">
                  <c:v>-3.9379910459345524E-2</c:v>
                </c:pt>
                <c:pt idx="50">
                  <c:v>-3.2524146760792405E-2</c:v>
                </c:pt>
                <c:pt idx="51">
                  <c:v>1.2535564419906109E-2</c:v>
                </c:pt>
                <c:pt idx="52">
                  <c:v>4.5248977267959845E-3</c:v>
                </c:pt>
                <c:pt idx="53">
                  <c:v>-2.0473284061139907E-3</c:v>
                </c:pt>
                <c:pt idx="54">
                  <c:v>-4.232966120721926E-2</c:v>
                </c:pt>
                <c:pt idx="55">
                  <c:v>-7.2270129426144081E-3</c:v>
                </c:pt>
                <c:pt idx="56">
                  <c:v>-3.4366035790071692E-2</c:v>
                </c:pt>
                <c:pt idx="57">
                  <c:v>-3.5368760590131387E-2</c:v>
                </c:pt>
                <c:pt idx="58">
                  <c:v>-6.7215265679053005E-2</c:v>
                </c:pt>
                <c:pt idx="59">
                  <c:v>-0.13107507908364369</c:v>
                </c:pt>
                <c:pt idx="60">
                  <c:v>-0.20107029828185574</c:v>
                </c:pt>
                <c:pt idx="61">
                  <c:v>-8.7150155447776712E-2</c:v>
                </c:pt>
                <c:pt idx="62">
                  <c:v>-9.7891976990602814E-2</c:v>
                </c:pt>
                <c:pt idx="63">
                  <c:v>-0.14448663853057564</c:v>
                </c:pt>
                <c:pt idx="64">
                  <c:v>-7.5245655307542236E-2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10C-40FA-A74B-E8DE9BE52F90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TDK_FF_ST_mU_02!$T$16:$T$79</c:f>
              <c:numCache>
                <c:formatCode>General</c:formatCode>
                <c:ptCount val="64"/>
                <c:pt idx="0">
                  <c:v>0</c:v>
                </c:pt>
                <c:pt idx="1">
                  <c:v>5.9489999999999998</c:v>
                </c:pt>
                <c:pt idx="2">
                  <c:v>11.672999999999998</c:v>
                </c:pt>
                <c:pt idx="3">
                  <c:v>17.270999999999997</c:v>
                </c:pt>
                <c:pt idx="4">
                  <c:v>22.778999999999996</c:v>
                </c:pt>
                <c:pt idx="5">
                  <c:v>28.295999999999996</c:v>
                </c:pt>
                <c:pt idx="6">
                  <c:v>33.956999999999994</c:v>
                </c:pt>
                <c:pt idx="7">
                  <c:v>39.554999999999993</c:v>
                </c:pt>
                <c:pt idx="8">
                  <c:v>45.197999999999993</c:v>
                </c:pt>
                <c:pt idx="9">
                  <c:v>50.903999999999996</c:v>
                </c:pt>
                <c:pt idx="10">
                  <c:v>56.672999999999995</c:v>
                </c:pt>
                <c:pt idx="11">
                  <c:v>62.315999999999995</c:v>
                </c:pt>
                <c:pt idx="12">
                  <c:v>67.887</c:v>
                </c:pt>
                <c:pt idx="13">
                  <c:v>73.340999999999994</c:v>
                </c:pt>
                <c:pt idx="14">
                  <c:v>78.830999999999989</c:v>
                </c:pt>
                <c:pt idx="15">
                  <c:v>84.563999999999993</c:v>
                </c:pt>
                <c:pt idx="16">
                  <c:v>90.206999999999994</c:v>
                </c:pt>
                <c:pt idx="17">
                  <c:v>95.921999999999997</c:v>
                </c:pt>
                <c:pt idx="18">
                  <c:v>101.565</c:v>
                </c:pt>
                <c:pt idx="19">
                  <c:v>107.244</c:v>
                </c:pt>
                <c:pt idx="20">
                  <c:v>112.77</c:v>
                </c:pt>
                <c:pt idx="21">
                  <c:v>118.21499999999999</c:v>
                </c:pt>
                <c:pt idx="22">
                  <c:v>123.83099999999999</c:v>
                </c:pt>
                <c:pt idx="23">
                  <c:v>129.45599999999999</c:v>
                </c:pt>
                <c:pt idx="24">
                  <c:v>135.13499999999999</c:v>
                </c:pt>
                <c:pt idx="25">
                  <c:v>140.87699999999998</c:v>
                </c:pt>
                <c:pt idx="26">
                  <c:v>146.54699999999997</c:v>
                </c:pt>
                <c:pt idx="27">
                  <c:v>152.10899999999998</c:v>
                </c:pt>
                <c:pt idx="28">
                  <c:v>157.71599999999998</c:v>
                </c:pt>
                <c:pt idx="29">
                  <c:v>163.18799999999999</c:v>
                </c:pt>
                <c:pt idx="30">
                  <c:v>168.74099999999999</c:v>
                </c:pt>
                <c:pt idx="31">
                  <c:v>174.34799999999998</c:v>
                </c:pt>
                <c:pt idx="32">
                  <c:v>179.97299999999998</c:v>
                </c:pt>
                <c:pt idx="33">
                  <c:v>185.74199999999999</c:v>
                </c:pt>
                <c:pt idx="34">
                  <c:v>191.42999999999998</c:v>
                </c:pt>
                <c:pt idx="35">
                  <c:v>197.01</c:v>
                </c:pt>
                <c:pt idx="36">
                  <c:v>202.56299999999999</c:v>
                </c:pt>
                <c:pt idx="37">
                  <c:v>208.00799999999998</c:v>
                </c:pt>
                <c:pt idx="38">
                  <c:v>213.72299999999998</c:v>
                </c:pt>
                <c:pt idx="39">
                  <c:v>219.267</c:v>
                </c:pt>
                <c:pt idx="40">
                  <c:v>224.928</c:v>
                </c:pt>
                <c:pt idx="41">
                  <c:v>230.63399999999999</c:v>
                </c:pt>
                <c:pt idx="42">
                  <c:v>236.33999999999997</c:v>
                </c:pt>
                <c:pt idx="43">
                  <c:v>242.01899999999998</c:v>
                </c:pt>
                <c:pt idx="44">
                  <c:v>247.60799999999998</c:v>
                </c:pt>
                <c:pt idx="45">
                  <c:v>253.03499999999997</c:v>
                </c:pt>
                <c:pt idx="46">
                  <c:v>258.61499999999995</c:v>
                </c:pt>
                <c:pt idx="47">
                  <c:v>264.33899999999994</c:v>
                </c:pt>
                <c:pt idx="48">
                  <c:v>269.99099999999993</c:v>
                </c:pt>
                <c:pt idx="49">
                  <c:v>275.66099999999994</c:v>
                </c:pt>
                <c:pt idx="50">
                  <c:v>281.41199999999992</c:v>
                </c:pt>
                <c:pt idx="51">
                  <c:v>287.04599999999994</c:v>
                </c:pt>
                <c:pt idx="52">
                  <c:v>292.61699999999996</c:v>
                </c:pt>
                <c:pt idx="53">
                  <c:v>298.16099999999994</c:v>
                </c:pt>
                <c:pt idx="54">
                  <c:v>303.74099999999993</c:v>
                </c:pt>
                <c:pt idx="55">
                  <c:v>309.42899999999992</c:v>
                </c:pt>
                <c:pt idx="56">
                  <c:v>315.07199999999989</c:v>
                </c:pt>
                <c:pt idx="57">
                  <c:v>320.88599999999991</c:v>
                </c:pt>
                <c:pt idx="58">
                  <c:v>326.5379999999999</c:v>
                </c:pt>
                <c:pt idx="59">
                  <c:v>332.17199999999991</c:v>
                </c:pt>
                <c:pt idx="60">
                  <c:v>337.8239999999999</c:v>
                </c:pt>
                <c:pt idx="61">
                  <c:v>343.2419999999999</c:v>
                </c:pt>
                <c:pt idx="62">
                  <c:v>348.83999999999992</c:v>
                </c:pt>
                <c:pt idx="63">
                  <c:v>354.51899999999989</c:v>
                </c:pt>
              </c:numCache>
            </c:numRef>
          </c:xVal>
          <c:yVal>
            <c:numRef>
              <c:f>TDK_FF_ST_mU_02!$X$16:$X$79</c:f>
              <c:numCache>
                <c:formatCode>General</c:formatCode>
                <c:ptCount val="64"/>
                <c:pt idx="0">
                  <c:v>-0.29800085909279694</c:v>
                </c:pt>
                <c:pt idx="1">
                  <c:v>-4.6473316751382221E-2</c:v>
                </c:pt>
                <c:pt idx="2">
                  <c:v>4.079279080063003E-3</c:v>
                </c:pt>
                <c:pt idx="3">
                  <c:v>1.5571058446326447E-3</c:v>
                </c:pt>
                <c:pt idx="4">
                  <c:v>-4.8644097696275423E-2</c:v>
                </c:pt>
                <c:pt idx="5">
                  <c:v>5.3900915932732829E-2</c:v>
                </c:pt>
                <c:pt idx="6">
                  <c:v>6.8551088384609216E-2</c:v>
                </c:pt>
                <c:pt idx="7">
                  <c:v>2.7943341862723514E-2</c:v>
                </c:pt>
                <c:pt idx="8">
                  <c:v>-2.0472345269340053E-2</c:v>
                </c:pt>
                <c:pt idx="9">
                  <c:v>3.6581687185851308E-2</c:v>
                </c:pt>
                <c:pt idx="10">
                  <c:v>4.7551501710003663E-3</c:v>
                </c:pt>
                <c:pt idx="11">
                  <c:v>-9.0774215487385845E-3</c:v>
                </c:pt>
                <c:pt idx="12">
                  <c:v>-2.8783257531159734E-3</c:v>
                </c:pt>
                <c:pt idx="13">
                  <c:v>9.6078786681061956E-3</c:v>
                </c:pt>
                <c:pt idx="14">
                  <c:v>3.2009318865320324E-2</c:v>
                </c:pt>
                <c:pt idx="15">
                  <c:v>4.8868814798339599E-3</c:v>
                </c:pt>
                <c:pt idx="16">
                  <c:v>-4.3092635827932213E-2</c:v>
                </c:pt>
                <c:pt idx="17">
                  <c:v>-2.3273746065839873E-2</c:v>
                </c:pt>
                <c:pt idx="18">
                  <c:v>3.5547065419692103E-2</c:v>
                </c:pt>
                <c:pt idx="19">
                  <c:v>6.5587554512021029E-2</c:v>
                </c:pt>
                <c:pt idx="20">
                  <c:v>4.3116836549913273E-2</c:v>
                </c:pt>
                <c:pt idx="21">
                  <c:v>1.321482899028581E-2</c:v>
                </c:pt>
                <c:pt idx="22">
                  <c:v>8.5623589274675282E-2</c:v>
                </c:pt>
                <c:pt idx="23">
                  <c:v>1.3194864702910536E-2</c:v>
                </c:pt>
                <c:pt idx="24">
                  <c:v>2.7401762205386149E-2</c:v>
                </c:pt>
                <c:pt idx="25">
                  <c:v>6.0107774548583848E-2</c:v>
                </c:pt>
                <c:pt idx="26">
                  <c:v>-6.1848613353504334E-2</c:v>
                </c:pt>
                <c:pt idx="27">
                  <c:v>6.4983740964976278E-2</c:v>
                </c:pt>
                <c:pt idx="28">
                  <c:v>1.1696956477067033E-2</c:v>
                </c:pt>
                <c:pt idx="29">
                  <c:v>2.2448087613497592E-2</c:v>
                </c:pt>
                <c:pt idx="30">
                  <c:v>7.8774769816504886E-2</c:v>
                </c:pt>
                <c:pt idx="31">
                  <c:v>2.424288139758346E-2</c:v>
                </c:pt>
                <c:pt idx="32">
                  <c:v>-2.2451669420632925E-2</c:v>
                </c:pt>
                <c:pt idx="33">
                  <c:v>6.4378261713216034E-3</c:v>
                </c:pt>
                <c:pt idx="34">
                  <c:v>7.0447905017090307E-3</c:v>
                </c:pt>
                <c:pt idx="35">
                  <c:v>5.1476779173356135E-2</c:v>
                </c:pt>
                <c:pt idx="36">
                  <c:v>4.5020244491951189E-2</c:v>
                </c:pt>
                <c:pt idx="37">
                  <c:v>5.1446198484512706E-2</c:v>
                </c:pt>
                <c:pt idx="38">
                  <c:v>4.4124731667807282E-2</c:v>
                </c:pt>
                <c:pt idx="39">
                  <c:v>1.3855935161302568E-2</c:v>
                </c:pt>
                <c:pt idx="40">
                  <c:v>5.711397000087004E-2</c:v>
                </c:pt>
                <c:pt idx="41">
                  <c:v>9.0303187062716006E-2</c:v>
                </c:pt>
                <c:pt idx="42">
                  <c:v>8.0856033602572097E-3</c:v>
                </c:pt>
                <c:pt idx="43">
                  <c:v>5.3847462207983199E-2</c:v>
                </c:pt>
                <c:pt idx="44">
                  <c:v>-3.5781406518367476E-2</c:v>
                </c:pt>
                <c:pt idx="45">
                  <c:v>-6.5558954695376315E-2</c:v>
                </c:pt>
                <c:pt idx="46">
                  <c:v>5.1527853671643697E-2</c:v>
                </c:pt>
                <c:pt idx="47">
                  <c:v>9.3366179264648963E-3</c:v>
                </c:pt>
                <c:pt idx="48">
                  <c:v>-7.7855000062641011E-3</c:v>
                </c:pt>
                <c:pt idx="49">
                  <c:v>3.3249614543819916E-3</c:v>
                </c:pt>
                <c:pt idx="50">
                  <c:v>3.708671652304929E-3</c:v>
                </c:pt>
                <c:pt idx="51">
                  <c:v>3.8037647836290489E-2</c:v>
                </c:pt>
                <c:pt idx="52">
                  <c:v>2.5394203080281841E-2</c:v>
                </c:pt>
                <c:pt idx="53">
                  <c:v>-4.1689614544907272E-2</c:v>
                </c:pt>
                <c:pt idx="54">
                  <c:v>5.6818354219103639E-3</c:v>
                </c:pt>
                <c:pt idx="55">
                  <c:v>-3.1039514193139439E-2</c:v>
                </c:pt>
                <c:pt idx="56">
                  <c:v>1.310712367552469E-2</c:v>
                </c:pt>
                <c:pt idx="57">
                  <c:v>1.8816976737639379E-2</c:v>
                </c:pt>
                <c:pt idx="58">
                  <c:v>-2.042851226036646E-2</c:v>
                </c:pt>
                <c:pt idx="59">
                  <c:v>-1.4837108649601305E-2</c:v>
                </c:pt>
                <c:pt idx="60">
                  <c:v>3.1146105311620431E-2</c:v>
                </c:pt>
                <c:pt idx="61">
                  <c:v>1.8855212124265108E-2</c:v>
                </c:pt>
                <c:pt idx="62">
                  <c:v>-5.7143793582270064E-2</c:v>
                </c:pt>
                <c:pt idx="63">
                  <c:v>5.4003921414505385E-2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10C-40FA-A74B-E8DE9BE52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TDK_KF_ST_09_01!$I$19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TDK_KF_ST_09_01!$AA$85:$AA$149</c:f>
              <c:numCache>
                <c:formatCode>General</c:formatCode>
                <c:ptCount val="65"/>
                <c:pt idx="0">
                  <c:v>359.98200000000003</c:v>
                </c:pt>
                <c:pt idx="1">
                  <c:v>354.31200000000001</c:v>
                </c:pt>
                <c:pt idx="2">
                  <c:v>348.81299999999999</c:v>
                </c:pt>
                <c:pt idx="3">
                  <c:v>343.24199999999996</c:v>
                </c:pt>
                <c:pt idx="4">
                  <c:v>337.58099999999996</c:v>
                </c:pt>
                <c:pt idx="5">
                  <c:v>331.83899999999994</c:v>
                </c:pt>
                <c:pt idx="6">
                  <c:v>326.12399999999997</c:v>
                </c:pt>
                <c:pt idx="7">
                  <c:v>320.40899999999999</c:v>
                </c:pt>
                <c:pt idx="8">
                  <c:v>314.82</c:v>
                </c:pt>
                <c:pt idx="9">
                  <c:v>309.13200000000001</c:v>
                </c:pt>
                <c:pt idx="10">
                  <c:v>303.66899999999998</c:v>
                </c:pt>
                <c:pt idx="11">
                  <c:v>298.17899999999997</c:v>
                </c:pt>
                <c:pt idx="12">
                  <c:v>292.40099999999995</c:v>
                </c:pt>
                <c:pt idx="13">
                  <c:v>286.69499999999994</c:v>
                </c:pt>
                <c:pt idx="14">
                  <c:v>281.05199999999996</c:v>
                </c:pt>
                <c:pt idx="15">
                  <c:v>275.27399999999994</c:v>
                </c:pt>
                <c:pt idx="16">
                  <c:v>269.58599999999996</c:v>
                </c:pt>
                <c:pt idx="17">
                  <c:v>264.05999999999995</c:v>
                </c:pt>
                <c:pt idx="18">
                  <c:v>258.56099999999992</c:v>
                </c:pt>
                <c:pt idx="19">
                  <c:v>252.98099999999991</c:v>
                </c:pt>
                <c:pt idx="20">
                  <c:v>247.4009999999999</c:v>
                </c:pt>
                <c:pt idx="21">
                  <c:v>241.69499999999991</c:v>
                </c:pt>
                <c:pt idx="22">
                  <c:v>235.9439999999999</c:v>
                </c:pt>
                <c:pt idx="23">
                  <c:v>230.2289999999999</c:v>
                </c:pt>
                <c:pt idx="24">
                  <c:v>224.6579999999999</c:v>
                </c:pt>
                <c:pt idx="25">
                  <c:v>219.0509999999999</c:v>
                </c:pt>
                <c:pt idx="26">
                  <c:v>213.57899999999989</c:v>
                </c:pt>
                <c:pt idx="27">
                  <c:v>208.0079999999999</c:v>
                </c:pt>
                <c:pt idx="28">
                  <c:v>202.32899999999989</c:v>
                </c:pt>
                <c:pt idx="29">
                  <c:v>196.69499999999991</c:v>
                </c:pt>
                <c:pt idx="30">
                  <c:v>191.00699999999992</c:v>
                </c:pt>
                <c:pt idx="31">
                  <c:v>185.39099999999991</c:v>
                </c:pt>
                <c:pt idx="32">
                  <c:v>179.70299999999992</c:v>
                </c:pt>
                <c:pt idx="33">
                  <c:v>174.11399999999992</c:v>
                </c:pt>
                <c:pt idx="34">
                  <c:v>168.66899999999993</c:v>
                </c:pt>
                <c:pt idx="35">
                  <c:v>163.08899999999991</c:v>
                </c:pt>
                <c:pt idx="36">
                  <c:v>157.49999999999991</c:v>
                </c:pt>
                <c:pt idx="37">
                  <c:v>151.82099999999991</c:v>
                </c:pt>
                <c:pt idx="38">
                  <c:v>146.10599999999991</c:v>
                </c:pt>
                <c:pt idx="39">
                  <c:v>140.43599999999992</c:v>
                </c:pt>
                <c:pt idx="40">
                  <c:v>134.80199999999994</c:v>
                </c:pt>
                <c:pt idx="41">
                  <c:v>129.22199999999992</c:v>
                </c:pt>
                <c:pt idx="42">
                  <c:v>123.77699999999993</c:v>
                </c:pt>
                <c:pt idx="43">
                  <c:v>118.29599999999994</c:v>
                </c:pt>
                <c:pt idx="44">
                  <c:v>112.52699999999993</c:v>
                </c:pt>
                <c:pt idx="45">
                  <c:v>106.91099999999993</c:v>
                </c:pt>
                <c:pt idx="46">
                  <c:v>101.28599999999993</c:v>
                </c:pt>
                <c:pt idx="47">
                  <c:v>95.498999999999924</c:v>
                </c:pt>
                <c:pt idx="48">
                  <c:v>89.837999999999923</c:v>
                </c:pt>
                <c:pt idx="49">
                  <c:v>84.39299999999993</c:v>
                </c:pt>
                <c:pt idx="50">
                  <c:v>78.866999999999933</c:v>
                </c:pt>
                <c:pt idx="51">
                  <c:v>73.331999999999937</c:v>
                </c:pt>
                <c:pt idx="52">
                  <c:v>67.679999999999936</c:v>
                </c:pt>
                <c:pt idx="53">
                  <c:v>61.991999999999933</c:v>
                </c:pt>
                <c:pt idx="54">
                  <c:v>56.312999999999931</c:v>
                </c:pt>
                <c:pt idx="55">
                  <c:v>50.588999999999935</c:v>
                </c:pt>
                <c:pt idx="56">
                  <c:v>44.900999999999932</c:v>
                </c:pt>
                <c:pt idx="57">
                  <c:v>39.320999999999934</c:v>
                </c:pt>
                <c:pt idx="58">
                  <c:v>33.884999999999934</c:v>
                </c:pt>
                <c:pt idx="59">
                  <c:v>28.349999999999934</c:v>
                </c:pt>
                <c:pt idx="60">
                  <c:v>22.625999999999934</c:v>
                </c:pt>
                <c:pt idx="61">
                  <c:v>16.919999999999934</c:v>
                </c:pt>
                <c:pt idx="62">
                  <c:v>11.357999999999935</c:v>
                </c:pt>
                <c:pt idx="63">
                  <c:v>5.5169999999999355</c:v>
                </c:pt>
                <c:pt idx="64">
                  <c:v>-9.9000000000064148E-2</c:v>
                </c:pt>
              </c:numCache>
            </c:numRef>
          </c:xVal>
          <c:yVal>
            <c:numRef>
              <c:f>TDK_KF_ST_09_01!$I$85:$I$149</c:f>
              <c:numCache>
                <c:formatCode>General</c:formatCode>
                <c:ptCount val="65"/>
                <c:pt idx="0">
                  <c:v>495</c:v>
                </c:pt>
                <c:pt idx="1">
                  <c:v>88</c:v>
                </c:pt>
                <c:pt idx="2">
                  <c:v>-296</c:v>
                </c:pt>
                <c:pt idx="3">
                  <c:v>-693</c:v>
                </c:pt>
                <c:pt idx="4">
                  <c:v>-1081</c:v>
                </c:pt>
                <c:pt idx="5">
                  <c:v>-1466</c:v>
                </c:pt>
                <c:pt idx="6">
                  <c:v>-1841</c:v>
                </c:pt>
                <c:pt idx="7">
                  <c:v>-2196</c:v>
                </c:pt>
                <c:pt idx="8">
                  <c:v>-2523</c:v>
                </c:pt>
                <c:pt idx="9">
                  <c:v>-2833</c:v>
                </c:pt>
                <c:pt idx="10">
                  <c:v>-3102</c:v>
                </c:pt>
                <c:pt idx="11">
                  <c:v>-3344</c:v>
                </c:pt>
                <c:pt idx="12">
                  <c:v>-3567</c:v>
                </c:pt>
                <c:pt idx="13">
                  <c:v>-3751</c:v>
                </c:pt>
                <c:pt idx="14">
                  <c:v>-3904</c:v>
                </c:pt>
                <c:pt idx="15">
                  <c:v>-4015</c:v>
                </c:pt>
                <c:pt idx="16">
                  <c:v>-4091</c:v>
                </c:pt>
                <c:pt idx="17">
                  <c:v>-4119</c:v>
                </c:pt>
                <c:pt idx="18">
                  <c:v>-4114</c:v>
                </c:pt>
                <c:pt idx="19">
                  <c:v>-4067</c:v>
                </c:pt>
                <c:pt idx="20">
                  <c:v>-3985</c:v>
                </c:pt>
                <c:pt idx="21">
                  <c:v>-3859</c:v>
                </c:pt>
                <c:pt idx="22">
                  <c:v>-3694</c:v>
                </c:pt>
                <c:pt idx="23">
                  <c:v>-3498</c:v>
                </c:pt>
                <c:pt idx="24">
                  <c:v>-3262</c:v>
                </c:pt>
                <c:pt idx="25">
                  <c:v>-3001</c:v>
                </c:pt>
                <c:pt idx="26">
                  <c:v>-2716</c:v>
                </c:pt>
                <c:pt idx="27">
                  <c:v>-2408</c:v>
                </c:pt>
                <c:pt idx="28">
                  <c:v>-2061</c:v>
                </c:pt>
                <c:pt idx="29">
                  <c:v>-1703</c:v>
                </c:pt>
                <c:pt idx="30">
                  <c:v>-1327</c:v>
                </c:pt>
                <c:pt idx="31">
                  <c:v>-935</c:v>
                </c:pt>
                <c:pt idx="32">
                  <c:v>-540</c:v>
                </c:pt>
                <c:pt idx="33">
                  <c:v>-143</c:v>
                </c:pt>
                <c:pt idx="34">
                  <c:v>248</c:v>
                </c:pt>
                <c:pt idx="35">
                  <c:v>637</c:v>
                </c:pt>
                <c:pt idx="36">
                  <c:v>1027</c:v>
                </c:pt>
                <c:pt idx="37">
                  <c:v>1414</c:v>
                </c:pt>
                <c:pt idx="38">
                  <c:v>1783</c:v>
                </c:pt>
                <c:pt idx="39">
                  <c:v>2142</c:v>
                </c:pt>
                <c:pt idx="40">
                  <c:v>2469</c:v>
                </c:pt>
                <c:pt idx="41">
                  <c:v>2772</c:v>
                </c:pt>
                <c:pt idx="42">
                  <c:v>3044</c:v>
                </c:pt>
                <c:pt idx="43">
                  <c:v>3280</c:v>
                </c:pt>
                <c:pt idx="44">
                  <c:v>3509</c:v>
                </c:pt>
                <c:pt idx="45">
                  <c:v>3695</c:v>
                </c:pt>
                <c:pt idx="46">
                  <c:v>3844</c:v>
                </c:pt>
                <c:pt idx="47">
                  <c:v>3961</c:v>
                </c:pt>
                <c:pt idx="48">
                  <c:v>4032</c:v>
                </c:pt>
                <c:pt idx="49">
                  <c:v>4067</c:v>
                </c:pt>
                <c:pt idx="50">
                  <c:v>4056</c:v>
                </c:pt>
                <c:pt idx="51">
                  <c:v>4014</c:v>
                </c:pt>
                <c:pt idx="52">
                  <c:v>3930</c:v>
                </c:pt>
                <c:pt idx="53">
                  <c:v>3807</c:v>
                </c:pt>
                <c:pt idx="54">
                  <c:v>3642</c:v>
                </c:pt>
                <c:pt idx="55">
                  <c:v>3440</c:v>
                </c:pt>
                <c:pt idx="56">
                  <c:v>3207</c:v>
                </c:pt>
                <c:pt idx="57">
                  <c:v>2946</c:v>
                </c:pt>
                <c:pt idx="58">
                  <c:v>2667</c:v>
                </c:pt>
                <c:pt idx="59">
                  <c:v>2348</c:v>
                </c:pt>
                <c:pt idx="60">
                  <c:v>2008</c:v>
                </c:pt>
                <c:pt idx="61">
                  <c:v>1638</c:v>
                </c:pt>
                <c:pt idx="62">
                  <c:v>1278</c:v>
                </c:pt>
                <c:pt idx="63">
                  <c:v>877</c:v>
                </c:pt>
                <c:pt idx="64">
                  <c:v>485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D6-4177-9A9E-28915B93B40E}"/>
            </c:ext>
          </c:extLst>
        </c:ser>
        <c:ser>
          <c:idx val="1"/>
          <c:order val="1"/>
          <c:tx>
            <c:strRef>
              <c:f>TDK_KF_ST_09_01!$L$19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TDK_KF_ST_09_01!$AA$85:$AA$149</c:f>
              <c:numCache>
                <c:formatCode>General</c:formatCode>
                <c:ptCount val="65"/>
                <c:pt idx="0">
                  <c:v>359.98200000000003</c:v>
                </c:pt>
                <c:pt idx="1">
                  <c:v>354.31200000000001</c:v>
                </c:pt>
                <c:pt idx="2">
                  <c:v>348.81299999999999</c:v>
                </c:pt>
                <c:pt idx="3">
                  <c:v>343.24199999999996</c:v>
                </c:pt>
                <c:pt idx="4">
                  <c:v>337.58099999999996</c:v>
                </c:pt>
                <c:pt idx="5">
                  <c:v>331.83899999999994</c:v>
                </c:pt>
                <c:pt idx="6">
                  <c:v>326.12399999999997</c:v>
                </c:pt>
                <c:pt idx="7">
                  <c:v>320.40899999999999</c:v>
                </c:pt>
                <c:pt idx="8">
                  <c:v>314.82</c:v>
                </c:pt>
                <c:pt idx="9">
                  <c:v>309.13200000000001</c:v>
                </c:pt>
                <c:pt idx="10">
                  <c:v>303.66899999999998</c:v>
                </c:pt>
                <c:pt idx="11">
                  <c:v>298.17899999999997</c:v>
                </c:pt>
                <c:pt idx="12">
                  <c:v>292.40099999999995</c:v>
                </c:pt>
                <c:pt idx="13">
                  <c:v>286.69499999999994</c:v>
                </c:pt>
                <c:pt idx="14">
                  <c:v>281.05199999999996</c:v>
                </c:pt>
                <c:pt idx="15">
                  <c:v>275.27399999999994</c:v>
                </c:pt>
                <c:pt idx="16">
                  <c:v>269.58599999999996</c:v>
                </c:pt>
                <c:pt idx="17">
                  <c:v>264.05999999999995</c:v>
                </c:pt>
                <c:pt idx="18">
                  <c:v>258.56099999999992</c:v>
                </c:pt>
                <c:pt idx="19">
                  <c:v>252.98099999999991</c:v>
                </c:pt>
                <c:pt idx="20">
                  <c:v>247.4009999999999</c:v>
                </c:pt>
                <c:pt idx="21">
                  <c:v>241.69499999999991</c:v>
                </c:pt>
                <c:pt idx="22">
                  <c:v>235.9439999999999</c:v>
                </c:pt>
                <c:pt idx="23">
                  <c:v>230.2289999999999</c:v>
                </c:pt>
                <c:pt idx="24">
                  <c:v>224.6579999999999</c:v>
                </c:pt>
                <c:pt idx="25">
                  <c:v>219.0509999999999</c:v>
                </c:pt>
                <c:pt idx="26">
                  <c:v>213.57899999999989</c:v>
                </c:pt>
                <c:pt idx="27">
                  <c:v>208.0079999999999</c:v>
                </c:pt>
                <c:pt idx="28">
                  <c:v>202.32899999999989</c:v>
                </c:pt>
                <c:pt idx="29">
                  <c:v>196.69499999999991</c:v>
                </c:pt>
                <c:pt idx="30">
                  <c:v>191.00699999999992</c:v>
                </c:pt>
                <c:pt idx="31">
                  <c:v>185.39099999999991</c:v>
                </c:pt>
                <c:pt idx="32">
                  <c:v>179.70299999999992</c:v>
                </c:pt>
                <c:pt idx="33">
                  <c:v>174.11399999999992</c:v>
                </c:pt>
                <c:pt idx="34">
                  <c:v>168.66899999999993</c:v>
                </c:pt>
                <c:pt idx="35">
                  <c:v>163.08899999999991</c:v>
                </c:pt>
                <c:pt idx="36">
                  <c:v>157.49999999999991</c:v>
                </c:pt>
                <c:pt idx="37">
                  <c:v>151.82099999999991</c:v>
                </c:pt>
                <c:pt idx="38">
                  <c:v>146.10599999999991</c:v>
                </c:pt>
                <c:pt idx="39">
                  <c:v>140.43599999999992</c:v>
                </c:pt>
                <c:pt idx="40">
                  <c:v>134.80199999999994</c:v>
                </c:pt>
                <c:pt idx="41">
                  <c:v>129.22199999999992</c:v>
                </c:pt>
                <c:pt idx="42">
                  <c:v>123.77699999999993</c:v>
                </c:pt>
                <c:pt idx="43">
                  <c:v>118.29599999999994</c:v>
                </c:pt>
                <c:pt idx="44">
                  <c:v>112.52699999999993</c:v>
                </c:pt>
                <c:pt idx="45">
                  <c:v>106.91099999999993</c:v>
                </c:pt>
                <c:pt idx="46">
                  <c:v>101.28599999999993</c:v>
                </c:pt>
                <c:pt idx="47">
                  <c:v>95.498999999999924</c:v>
                </c:pt>
                <c:pt idx="48">
                  <c:v>89.837999999999923</c:v>
                </c:pt>
                <c:pt idx="49">
                  <c:v>84.39299999999993</c:v>
                </c:pt>
                <c:pt idx="50">
                  <c:v>78.866999999999933</c:v>
                </c:pt>
                <c:pt idx="51">
                  <c:v>73.331999999999937</c:v>
                </c:pt>
                <c:pt idx="52">
                  <c:v>67.679999999999936</c:v>
                </c:pt>
                <c:pt idx="53">
                  <c:v>61.991999999999933</c:v>
                </c:pt>
                <c:pt idx="54">
                  <c:v>56.312999999999931</c:v>
                </c:pt>
                <c:pt idx="55">
                  <c:v>50.588999999999935</c:v>
                </c:pt>
                <c:pt idx="56">
                  <c:v>44.900999999999932</c:v>
                </c:pt>
                <c:pt idx="57">
                  <c:v>39.320999999999934</c:v>
                </c:pt>
                <c:pt idx="58">
                  <c:v>33.884999999999934</c:v>
                </c:pt>
                <c:pt idx="59">
                  <c:v>28.349999999999934</c:v>
                </c:pt>
                <c:pt idx="60">
                  <c:v>22.625999999999934</c:v>
                </c:pt>
                <c:pt idx="61">
                  <c:v>16.919999999999934</c:v>
                </c:pt>
                <c:pt idx="62">
                  <c:v>11.357999999999935</c:v>
                </c:pt>
                <c:pt idx="63">
                  <c:v>5.5169999999999355</c:v>
                </c:pt>
                <c:pt idx="64">
                  <c:v>-9.9000000000064148E-2</c:v>
                </c:pt>
              </c:numCache>
            </c:numRef>
          </c:xVal>
          <c:yVal>
            <c:numRef>
              <c:f>TDK_KF_ST_09_01!$L$85:$L$149</c:f>
              <c:numCache>
                <c:formatCode>General</c:formatCode>
                <c:ptCount val="65"/>
                <c:pt idx="0">
                  <c:v>506.90453091709247</c:v>
                </c:pt>
                <c:pt idx="1">
                  <c:v>103.44362856874962</c:v>
                </c:pt>
                <c:pt idx="2">
                  <c:v>-289.14702814563975</c:v>
                </c:pt>
                <c:pt idx="3">
                  <c:v>-684.43741146063189</c:v>
                </c:pt>
                <c:pt idx="4">
                  <c:v>-1079.7638109420177</c:v>
                </c:pt>
                <c:pt idx="5">
                  <c:v>-1470.2665475838135</c:v>
                </c:pt>
                <c:pt idx="6">
                  <c:v>-1844.5815956451231</c:v>
                </c:pt>
                <c:pt idx="7">
                  <c:v>-2200.8473660215545</c:v>
                </c:pt>
                <c:pt idx="8">
                  <c:v>-2528.3962679835081</c:v>
                </c:pt>
                <c:pt idx="9">
                  <c:v>-2837.3216151186634</c:v>
                </c:pt>
                <c:pt idx="10">
                  <c:v>-3108.0151342921454</c:v>
                </c:pt>
                <c:pt idx="11">
                  <c:v>-3351.8497839843212</c:v>
                </c:pt>
                <c:pt idx="12">
                  <c:v>-3575.4933673886076</c:v>
                </c:pt>
                <c:pt idx="13">
                  <c:v>-3760.9709193232648</c:v>
                </c:pt>
                <c:pt idx="14">
                  <c:v>-3908.0104089317092</c:v>
                </c:pt>
                <c:pt idx="15">
                  <c:v>-4019.5758706884867</c:v>
                </c:pt>
                <c:pt idx="16">
                  <c:v>-4089.7744321469031</c:v>
                </c:pt>
                <c:pt idx="17">
                  <c:v>-4119.6552190709008</c:v>
                </c:pt>
                <c:pt idx="18">
                  <c:v>-4111.6201391569311</c:v>
                </c:pt>
                <c:pt idx="19">
                  <c:v>-4065.0298279516346</c:v>
                </c:pt>
                <c:pt idx="20">
                  <c:v>-3980.1628959869577</c:v>
                </c:pt>
                <c:pt idx="21">
                  <c:v>-3854.6379034276993</c:v>
                </c:pt>
                <c:pt idx="22">
                  <c:v>-3689.7412394582771</c:v>
                </c:pt>
                <c:pt idx="23">
                  <c:v>-3489.34418051599</c:v>
                </c:pt>
                <c:pt idx="24">
                  <c:v>-3260.8485399938918</c:v>
                </c:pt>
                <c:pt idx="25">
                  <c:v>-3000.0375708324445</c:v>
                </c:pt>
                <c:pt idx="26">
                  <c:v>-2718.0600413994453</c:v>
                </c:pt>
                <c:pt idx="27">
                  <c:v>-2405.8096413859503</c:v>
                </c:pt>
                <c:pt idx="28">
                  <c:v>-2064.4092302033732</c:v>
                </c:pt>
                <c:pt idx="29">
                  <c:v>-1705.9584971876084</c:v>
                </c:pt>
                <c:pt idx="30">
                  <c:v>-1327.6493520692322</c:v>
                </c:pt>
                <c:pt idx="31">
                  <c:v>-941.57209037164421</c:v>
                </c:pt>
                <c:pt idx="32">
                  <c:v>-541.64200218264966</c:v>
                </c:pt>
                <c:pt idx="33">
                  <c:v>-143.74767217616517</c:v>
                </c:pt>
                <c:pt idx="34">
                  <c:v>244.9571892288206</c:v>
                </c:pt>
                <c:pt idx="35">
                  <c:v>640.68108470966763</c:v>
                </c:pt>
                <c:pt idx="36">
                  <c:v>1030.651015452321</c:v>
                </c:pt>
                <c:pt idx="37">
                  <c:v>1416.5275270199304</c:v>
                </c:pt>
                <c:pt idx="38">
                  <c:v>1790.4787372682615</c:v>
                </c:pt>
                <c:pt idx="39">
                  <c:v>2143.5776011377452</c:v>
                </c:pt>
                <c:pt idx="40">
                  <c:v>2473.3380691527827</c:v>
                </c:pt>
                <c:pt idx="41">
                  <c:v>2776.0683197175199</c:v>
                </c:pt>
                <c:pt idx="42">
                  <c:v>3045.8172233940745</c:v>
                </c:pt>
                <c:pt idx="43">
                  <c:v>3289.2662624890932</c:v>
                </c:pt>
                <c:pt idx="44">
                  <c:v>3512.6317859355122</c:v>
                </c:pt>
                <c:pt idx="45">
                  <c:v>3695.5669218425246</c:v>
                </c:pt>
                <c:pt idx="46">
                  <c:v>3842.888970834917</c:v>
                </c:pt>
                <c:pt idx="47">
                  <c:v>3955.458539398398</c:v>
                </c:pt>
                <c:pt idx="48">
                  <c:v>4026.2179439325732</c:v>
                </c:pt>
                <c:pt idx="49">
                  <c:v>4056.8970285389078</c:v>
                </c:pt>
                <c:pt idx="50">
                  <c:v>4050.2664180403699</c:v>
                </c:pt>
                <c:pt idx="51">
                  <c:v>4005.5501331130608</c:v>
                </c:pt>
                <c:pt idx="52">
                  <c:v>3921.0017352364998</c:v>
                </c:pt>
                <c:pt idx="53">
                  <c:v>3797.0745845319552</c:v>
                </c:pt>
                <c:pt idx="54">
                  <c:v>3635.6885985305062</c:v>
                </c:pt>
                <c:pt idx="55">
                  <c:v>3436.5609948947631</c:v>
                </c:pt>
                <c:pt idx="56">
                  <c:v>3204.3840133857766</c:v>
                </c:pt>
                <c:pt idx="57">
                  <c:v>2945.602575967966</c:v>
                </c:pt>
                <c:pt idx="58">
                  <c:v>2666.3156826592208</c:v>
                </c:pt>
                <c:pt idx="59">
                  <c:v>2356.998986030881</c:v>
                </c:pt>
                <c:pt idx="60">
                  <c:v>2013.7049298029094</c:v>
                </c:pt>
                <c:pt idx="61">
                  <c:v>1651.1662442881106</c:v>
                </c:pt>
                <c:pt idx="62">
                  <c:v>1281.6816670178325</c:v>
                </c:pt>
                <c:pt idx="63">
                  <c:v>880.40368961623142</c:v>
                </c:pt>
                <c:pt idx="64">
                  <c:v>485.59551652021861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7D6-4177-9A9E-28915B93B40E}"/>
            </c:ext>
          </c:extLst>
        </c:ser>
        <c:ser>
          <c:idx val="2"/>
          <c:order val="2"/>
          <c:tx>
            <c:strRef>
              <c:f>TDK_KF_ST_09_01!$J$19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TDK_KF_ST_09_01!$AA$85:$AA$149</c:f>
              <c:numCache>
                <c:formatCode>General</c:formatCode>
                <c:ptCount val="65"/>
                <c:pt idx="0">
                  <c:v>359.98200000000003</c:v>
                </c:pt>
                <c:pt idx="1">
                  <c:v>354.31200000000001</c:v>
                </c:pt>
                <c:pt idx="2">
                  <c:v>348.81299999999999</c:v>
                </c:pt>
                <c:pt idx="3">
                  <c:v>343.24199999999996</c:v>
                </c:pt>
                <c:pt idx="4">
                  <c:v>337.58099999999996</c:v>
                </c:pt>
                <c:pt idx="5">
                  <c:v>331.83899999999994</c:v>
                </c:pt>
                <c:pt idx="6">
                  <c:v>326.12399999999997</c:v>
                </c:pt>
                <c:pt idx="7">
                  <c:v>320.40899999999999</c:v>
                </c:pt>
                <c:pt idx="8">
                  <c:v>314.82</c:v>
                </c:pt>
                <c:pt idx="9">
                  <c:v>309.13200000000001</c:v>
                </c:pt>
                <c:pt idx="10">
                  <c:v>303.66899999999998</c:v>
                </c:pt>
                <c:pt idx="11">
                  <c:v>298.17899999999997</c:v>
                </c:pt>
                <c:pt idx="12">
                  <c:v>292.40099999999995</c:v>
                </c:pt>
                <c:pt idx="13">
                  <c:v>286.69499999999994</c:v>
                </c:pt>
                <c:pt idx="14">
                  <c:v>281.05199999999996</c:v>
                </c:pt>
                <c:pt idx="15">
                  <c:v>275.27399999999994</c:v>
                </c:pt>
                <c:pt idx="16">
                  <c:v>269.58599999999996</c:v>
                </c:pt>
                <c:pt idx="17">
                  <c:v>264.05999999999995</c:v>
                </c:pt>
                <c:pt idx="18">
                  <c:v>258.56099999999992</c:v>
                </c:pt>
                <c:pt idx="19">
                  <c:v>252.98099999999991</c:v>
                </c:pt>
                <c:pt idx="20">
                  <c:v>247.4009999999999</c:v>
                </c:pt>
                <c:pt idx="21">
                  <c:v>241.69499999999991</c:v>
                </c:pt>
                <c:pt idx="22">
                  <c:v>235.9439999999999</c:v>
                </c:pt>
                <c:pt idx="23">
                  <c:v>230.2289999999999</c:v>
                </c:pt>
                <c:pt idx="24">
                  <c:v>224.6579999999999</c:v>
                </c:pt>
                <c:pt idx="25">
                  <c:v>219.0509999999999</c:v>
                </c:pt>
                <c:pt idx="26">
                  <c:v>213.57899999999989</c:v>
                </c:pt>
                <c:pt idx="27">
                  <c:v>208.0079999999999</c:v>
                </c:pt>
                <c:pt idx="28">
                  <c:v>202.32899999999989</c:v>
                </c:pt>
                <c:pt idx="29">
                  <c:v>196.69499999999991</c:v>
                </c:pt>
                <c:pt idx="30">
                  <c:v>191.00699999999992</c:v>
                </c:pt>
                <c:pt idx="31">
                  <c:v>185.39099999999991</c:v>
                </c:pt>
                <c:pt idx="32">
                  <c:v>179.70299999999992</c:v>
                </c:pt>
                <c:pt idx="33">
                  <c:v>174.11399999999992</c:v>
                </c:pt>
                <c:pt idx="34">
                  <c:v>168.66899999999993</c:v>
                </c:pt>
                <c:pt idx="35">
                  <c:v>163.08899999999991</c:v>
                </c:pt>
                <c:pt idx="36">
                  <c:v>157.49999999999991</c:v>
                </c:pt>
                <c:pt idx="37">
                  <c:v>151.82099999999991</c:v>
                </c:pt>
                <c:pt idx="38">
                  <c:v>146.10599999999991</c:v>
                </c:pt>
                <c:pt idx="39">
                  <c:v>140.43599999999992</c:v>
                </c:pt>
                <c:pt idx="40">
                  <c:v>134.80199999999994</c:v>
                </c:pt>
                <c:pt idx="41">
                  <c:v>129.22199999999992</c:v>
                </c:pt>
                <c:pt idx="42">
                  <c:v>123.77699999999993</c:v>
                </c:pt>
                <c:pt idx="43">
                  <c:v>118.29599999999994</c:v>
                </c:pt>
                <c:pt idx="44">
                  <c:v>112.52699999999993</c:v>
                </c:pt>
                <c:pt idx="45">
                  <c:v>106.91099999999993</c:v>
                </c:pt>
                <c:pt idx="46">
                  <c:v>101.28599999999993</c:v>
                </c:pt>
                <c:pt idx="47">
                  <c:v>95.498999999999924</c:v>
                </c:pt>
                <c:pt idx="48">
                  <c:v>89.837999999999923</c:v>
                </c:pt>
                <c:pt idx="49">
                  <c:v>84.39299999999993</c:v>
                </c:pt>
                <c:pt idx="50">
                  <c:v>78.866999999999933</c:v>
                </c:pt>
                <c:pt idx="51">
                  <c:v>73.331999999999937</c:v>
                </c:pt>
                <c:pt idx="52">
                  <c:v>67.679999999999936</c:v>
                </c:pt>
                <c:pt idx="53">
                  <c:v>61.991999999999933</c:v>
                </c:pt>
                <c:pt idx="54">
                  <c:v>56.312999999999931</c:v>
                </c:pt>
                <c:pt idx="55">
                  <c:v>50.588999999999935</c:v>
                </c:pt>
                <c:pt idx="56">
                  <c:v>44.900999999999932</c:v>
                </c:pt>
                <c:pt idx="57">
                  <c:v>39.320999999999934</c:v>
                </c:pt>
                <c:pt idx="58">
                  <c:v>33.884999999999934</c:v>
                </c:pt>
                <c:pt idx="59">
                  <c:v>28.349999999999934</c:v>
                </c:pt>
                <c:pt idx="60">
                  <c:v>22.625999999999934</c:v>
                </c:pt>
                <c:pt idx="61">
                  <c:v>16.919999999999934</c:v>
                </c:pt>
                <c:pt idx="62">
                  <c:v>11.357999999999935</c:v>
                </c:pt>
                <c:pt idx="63">
                  <c:v>5.5169999999999355</c:v>
                </c:pt>
                <c:pt idx="64">
                  <c:v>-9.9000000000064148E-2</c:v>
                </c:pt>
              </c:numCache>
            </c:numRef>
          </c:xVal>
          <c:yVal>
            <c:numRef>
              <c:f>TDK_KF_ST_09_01!$J$85:$J$149</c:f>
              <c:numCache>
                <c:formatCode>General</c:formatCode>
                <c:ptCount val="65"/>
                <c:pt idx="0">
                  <c:v>-4048</c:v>
                </c:pt>
                <c:pt idx="1">
                  <c:v>-4091</c:v>
                </c:pt>
                <c:pt idx="2">
                  <c:v>-4082</c:v>
                </c:pt>
                <c:pt idx="3">
                  <c:v>-4040</c:v>
                </c:pt>
                <c:pt idx="4">
                  <c:v>-3960</c:v>
                </c:pt>
                <c:pt idx="5">
                  <c:v>-3835</c:v>
                </c:pt>
                <c:pt idx="6">
                  <c:v>-3675</c:v>
                </c:pt>
                <c:pt idx="7">
                  <c:v>-3483</c:v>
                </c:pt>
                <c:pt idx="8">
                  <c:v>-3255</c:v>
                </c:pt>
                <c:pt idx="9">
                  <c:v>-2993</c:v>
                </c:pt>
                <c:pt idx="10">
                  <c:v>-2720</c:v>
                </c:pt>
                <c:pt idx="11">
                  <c:v>-2411</c:v>
                </c:pt>
                <c:pt idx="12">
                  <c:v>-2072</c:v>
                </c:pt>
                <c:pt idx="13">
                  <c:v>-1716</c:v>
                </c:pt>
                <c:pt idx="14">
                  <c:v>-1343</c:v>
                </c:pt>
                <c:pt idx="15">
                  <c:v>-950</c:v>
                </c:pt>
                <c:pt idx="16">
                  <c:v>-558</c:v>
                </c:pt>
                <c:pt idx="17">
                  <c:v>-166</c:v>
                </c:pt>
                <c:pt idx="18">
                  <c:v>227</c:v>
                </c:pt>
                <c:pt idx="19">
                  <c:v>616</c:v>
                </c:pt>
                <c:pt idx="20">
                  <c:v>1009</c:v>
                </c:pt>
                <c:pt idx="21">
                  <c:v>1398</c:v>
                </c:pt>
                <c:pt idx="22">
                  <c:v>1776</c:v>
                </c:pt>
                <c:pt idx="23">
                  <c:v>2136</c:v>
                </c:pt>
                <c:pt idx="24">
                  <c:v>2467</c:v>
                </c:pt>
                <c:pt idx="25">
                  <c:v>2776</c:v>
                </c:pt>
                <c:pt idx="26">
                  <c:v>3055</c:v>
                </c:pt>
                <c:pt idx="27">
                  <c:v>3307</c:v>
                </c:pt>
                <c:pt idx="28">
                  <c:v>3534</c:v>
                </c:pt>
                <c:pt idx="29">
                  <c:v>3727</c:v>
                </c:pt>
                <c:pt idx="30">
                  <c:v>3875</c:v>
                </c:pt>
                <c:pt idx="31">
                  <c:v>3995</c:v>
                </c:pt>
                <c:pt idx="32">
                  <c:v>4074</c:v>
                </c:pt>
                <c:pt idx="33">
                  <c:v>4107</c:v>
                </c:pt>
                <c:pt idx="34">
                  <c:v>4110</c:v>
                </c:pt>
                <c:pt idx="35">
                  <c:v>4071</c:v>
                </c:pt>
                <c:pt idx="36">
                  <c:v>3986</c:v>
                </c:pt>
                <c:pt idx="37">
                  <c:v>3866</c:v>
                </c:pt>
                <c:pt idx="38">
                  <c:v>3713</c:v>
                </c:pt>
                <c:pt idx="39">
                  <c:v>3511</c:v>
                </c:pt>
                <c:pt idx="40">
                  <c:v>3288</c:v>
                </c:pt>
                <c:pt idx="41">
                  <c:v>3025</c:v>
                </c:pt>
                <c:pt idx="42">
                  <c:v>2753</c:v>
                </c:pt>
                <c:pt idx="43">
                  <c:v>2448</c:v>
                </c:pt>
                <c:pt idx="44">
                  <c:v>2101</c:v>
                </c:pt>
                <c:pt idx="45">
                  <c:v>1751</c:v>
                </c:pt>
                <c:pt idx="46">
                  <c:v>1386</c:v>
                </c:pt>
                <c:pt idx="47">
                  <c:v>987</c:v>
                </c:pt>
                <c:pt idx="48">
                  <c:v>592</c:v>
                </c:pt>
                <c:pt idx="49">
                  <c:v>205</c:v>
                </c:pt>
                <c:pt idx="50">
                  <c:v>-193</c:v>
                </c:pt>
                <c:pt idx="51">
                  <c:v>-582</c:v>
                </c:pt>
                <c:pt idx="52">
                  <c:v>-974</c:v>
                </c:pt>
                <c:pt idx="53">
                  <c:v>-1372</c:v>
                </c:pt>
                <c:pt idx="54">
                  <c:v>-1747</c:v>
                </c:pt>
                <c:pt idx="55">
                  <c:v>-2109</c:v>
                </c:pt>
                <c:pt idx="56">
                  <c:v>-2449</c:v>
                </c:pt>
                <c:pt idx="57">
                  <c:v>-2758</c:v>
                </c:pt>
                <c:pt idx="58">
                  <c:v>-3037</c:v>
                </c:pt>
                <c:pt idx="59">
                  <c:v>-3295</c:v>
                </c:pt>
                <c:pt idx="60">
                  <c:v>-3518</c:v>
                </c:pt>
                <c:pt idx="61">
                  <c:v>-3708</c:v>
                </c:pt>
                <c:pt idx="62">
                  <c:v>-3859</c:v>
                </c:pt>
                <c:pt idx="63">
                  <c:v>-3977</c:v>
                </c:pt>
                <c:pt idx="64">
                  <c:v>-4055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7D6-4177-9A9E-28915B93B40E}"/>
            </c:ext>
          </c:extLst>
        </c:ser>
        <c:ser>
          <c:idx val="3"/>
          <c:order val="3"/>
          <c:tx>
            <c:strRef>
              <c:f>TDK_KF_ST_09_01!$N$19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TDK_KF_ST_09_01!$AA$85:$AA$149</c:f>
              <c:numCache>
                <c:formatCode>General</c:formatCode>
                <c:ptCount val="65"/>
                <c:pt idx="0">
                  <c:v>359.98200000000003</c:v>
                </c:pt>
                <c:pt idx="1">
                  <c:v>354.31200000000001</c:v>
                </c:pt>
                <c:pt idx="2">
                  <c:v>348.81299999999999</c:v>
                </c:pt>
                <c:pt idx="3">
                  <c:v>343.24199999999996</c:v>
                </c:pt>
                <c:pt idx="4">
                  <c:v>337.58099999999996</c:v>
                </c:pt>
                <c:pt idx="5">
                  <c:v>331.83899999999994</c:v>
                </c:pt>
                <c:pt idx="6">
                  <c:v>326.12399999999997</c:v>
                </c:pt>
                <c:pt idx="7">
                  <c:v>320.40899999999999</c:v>
                </c:pt>
                <c:pt idx="8">
                  <c:v>314.82</c:v>
                </c:pt>
                <c:pt idx="9">
                  <c:v>309.13200000000001</c:v>
                </c:pt>
                <c:pt idx="10">
                  <c:v>303.66899999999998</c:v>
                </c:pt>
                <c:pt idx="11">
                  <c:v>298.17899999999997</c:v>
                </c:pt>
                <c:pt idx="12">
                  <c:v>292.40099999999995</c:v>
                </c:pt>
                <c:pt idx="13">
                  <c:v>286.69499999999994</c:v>
                </c:pt>
                <c:pt idx="14">
                  <c:v>281.05199999999996</c:v>
                </c:pt>
                <c:pt idx="15">
                  <c:v>275.27399999999994</c:v>
                </c:pt>
                <c:pt idx="16">
                  <c:v>269.58599999999996</c:v>
                </c:pt>
                <c:pt idx="17">
                  <c:v>264.05999999999995</c:v>
                </c:pt>
                <c:pt idx="18">
                  <c:v>258.56099999999992</c:v>
                </c:pt>
                <c:pt idx="19">
                  <c:v>252.98099999999991</c:v>
                </c:pt>
                <c:pt idx="20">
                  <c:v>247.4009999999999</c:v>
                </c:pt>
                <c:pt idx="21">
                  <c:v>241.69499999999991</c:v>
                </c:pt>
                <c:pt idx="22">
                  <c:v>235.9439999999999</c:v>
                </c:pt>
                <c:pt idx="23">
                  <c:v>230.2289999999999</c:v>
                </c:pt>
                <c:pt idx="24">
                  <c:v>224.6579999999999</c:v>
                </c:pt>
                <c:pt idx="25">
                  <c:v>219.0509999999999</c:v>
                </c:pt>
                <c:pt idx="26">
                  <c:v>213.57899999999989</c:v>
                </c:pt>
                <c:pt idx="27">
                  <c:v>208.0079999999999</c:v>
                </c:pt>
                <c:pt idx="28">
                  <c:v>202.32899999999989</c:v>
                </c:pt>
                <c:pt idx="29">
                  <c:v>196.69499999999991</c:v>
                </c:pt>
                <c:pt idx="30">
                  <c:v>191.00699999999992</c:v>
                </c:pt>
                <c:pt idx="31">
                  <c:v>185.39099999999991</c:v>
                </c:pt>
                <c:pt idx="32">
                  <c:v>179.70299999999992</c:v>
                </c:pt>
                <c:pt idx="33">
                  <c:v>174.11399999999992</c:v>
                </c:pt>
                <c:pt idx="34">
                  <c:v>168.66899999999993</c:v>
                </c:pt>
                <c:pt idx="35">
                  <c:v>163.08899999999991</c:v>
                </c:pt>
                <c:pt idx="36">
                  <c:v>157.49999999999991</c:v>
                </c:pt>
                <c:pt idx="37">
                  <c:v>151.82099999999991</c:v>
                </c:pt>
                <c:pt idx="38">
                  <c:v>146.10599999999991</c:v>
                </c:pt>
                <c:pt idx="39">
                  <c:v>140.43599999999992</c:v>
                </c:pt>
                <c:pt idx="40">
                  <c:v>134.80199999999994</c:v>
                </c:pt>
                <c:pt idx="41">
                  <c:v>129.22199999999992</c:v>
                </c:pt>
                <c:pt idx="42">
                  <c:v>123.77699999999993</c:v>
                </c:pt>
                <c:pt idx="43">
                  <c:v>118.29599999999994</c:v>
                </c:pt>
                <c:pt idx="44">
                  <c:v>112.52699999999993</c:v>
                </c:pt>
                <c:pt idx="45">
                  <c:v>106.91099999999993</c:v>
                </c:pt>
                <c:pt idx="46">
                  <c:v>101.28599999999993</c:v>
                </c:pt>
                <c:pt idx="47">
                  <c:v>95.498999999999924</c:v>
                </c:pt>
                <c:pt idx="48">
                  <c:v>89.837999999999923</c:v>
                </c:pt>
                <c:pt idx="49">
                  <c:v>84.39299999999993</c:v>
                </c:pt>
                <c:pt idx="50">
                  <c:v>78.866999999999933</c:v>
                </c:pt>
                <c:pt idx="51">
                  <c:v>73.331999999999937</c:v>
                </c:pt>
                <c:pt idx="52">
                  <c:v>67.679999999999936</c:v>
                </c:pt>
                <c:pt idx="53">
                  <c:v>61.991999999999933</c:v>
                </c:pt>
                <c:pt idx="54">
                  <c:v>56.312999999999931</c:v>
                </c:pt>
                <c:pt idx="55">
                  <c:v>50.588999999999935</c:v>
                </c:pt>
                <c:pt idx="56">
                  <c:v>44.900999999999932</c:v>
                </c:pt>
                <c:pt idx="57">
                  <c:v>39.320999999999934</c:v>
                </c:pt>
                <c:pt idx="58">
                  <c:v>33.884999999999934</c:v>
                </c:pt>
                <c:pt idx="59">
                  <c:v>28.349999999999934</c:v>
                </c:pt>
                <c:pt idx="60">
                  <c:v>22.625999999999934</c:v>
                </c:pt>
                <c:pt idx="61">
                  <c:v>16.919999999999934</c:v>
                </c:pt>
                <c:pt idx="62">
                  <c:v>11.357999999999935</c:v>
                </c:pt>
                <c:pt idx="63">
                  <c:v>5.5169999999999355</c:v>
                </c:pt>
                <c:pt idx="64">
                  <c:v>-9.9000000000064148E-2</c:v>
                </c:pt>
              </c:numCache>
            </c:numRef>
          </c:xVal>
          <c:yVal>
            <c:numRef>
              <c:f>TDK_KF_ST_09_01!$N$85:$N$149</c:f>
              <c:numCache>
                <c:formatCode>General</c:formatCode>
                <c:ptCount val="65"/>
                <c:pt idx="0">
                  <c:v>-4046.1323631084788</c:v>
                </c:pt>
                <c:pt idx="1">
                  <c:v>-4084.5182641745064</c:v>
                </c:pt>
                <c:pt idx="2">
                  <c:v>-4083.493484240827</c:v>
                </c:pt>
                <c:pt idx="3">
                  <c:v>-4044.0530676388548</c:v>
                </c:pt>
                <c:pt idx="4">
                  <c:v>-3964.7665575169453</c:v>
                </c:pt>
                <c:pt idx="5">
                  <c:v>-3844.762661092811</c:v>
                </c:pt>
                <c:pt idx="6">
                  <c:v>-3686.9287624355061</c:v>
                </c:pt>
                <c:pt idx="7">
                  <c:v>-3492.3619471532761</c:v>
                </c:pt>
                <c:pt idx="8">
                  <c:v>-3268.4126365540487</c:v>
                </c:pt>
                <c:pt idx="9">
                  <c:v>-3008.5245139320732</c:v>
                </c:pt>
                <c:pt idx="10">
                  <c:v>-2730.9145737244285</c:v>
                </c:pt>
                <c:pt idx="11">
                  <c:v>-2426.8687887497736</c:v>
                </c:pt>
                <c:pt idx="12">
                  <c:v>-2082.7992753532112</c:v>
                </c:pt>
                <c:pt idx="13">
                  <c:v>-1722.1494310414312</c:v>
                </c:pt>
                <c:pt idx="14">
                  <c:v>-1348.6020833979076</c:v>
                </c:pt>
                <c:pt idx="15">
                  <c:v>-952.52065114564232</c:v>
                </c:pt>
                <c:pt idx="16">
                  <c:v>-553.05024489387222</c:v>
                </c:pt>
                <c:pt idx="17">
                  <c:v>-159.62525715142206</c:v>
                </c:pt>
                <c:pt idx="18">
                  <c:v>233.43496985829231</c:v>
                </c:pt>
                <c:pt idx="19">
                  <c:v>630.15120386401509</c:v>
                </c:pt>
                <c:pt idx="20">
                  <c:v>1020.9769873476522</c:v>
                </c:pt>
                <c:pt idx="21">
                  <c:v>1410.6781114811074</c:v>
                </c:pt>
                <c:pt idx="22">
                  <c:v>1789.3845320707296</c:v>
                </c:pt>
                <c:pt idx="23">
                  <c:v>2147.9709661072175</c:v>
                </c:pt>
                <c:pt idx="24">
                  <c:v>2477.0809843507536</c:v>
                </c:pt>
                <c:pt idx="25">
                  <c:v>2784.7676994466519</c:v>
                </c:pt>
                <c:pt idx="26">
                  <c:v>3059.4560402125335</c:v>
                </c:pt>
                <c:pt idx="27">
                  <c:v>3310.5369112167577</c:v>
                </c:pt>
                <c:pt idx="28">
                  <c:v>3534.3683881330235</c:v>
                </c:pt>
                <c:pt idx="29">
                  <c:v>3722.2348626403723</c:v>
                </c:pt>
                <c:pt idx="30">
                  <c:v>3875.5037559852472</c:v>
                </c:pt>
                <c:pt idx="31">
                  <c:v>3989.4822114071203</c:v>
                </c:pt>
                <c:pt idx="32">
                  <c:v>4065.9680523966726</c:v>
                </c:pt>
                <c:pt idx="33">
                  <c:v>4102.2115246209687</c:v>
                </c:pt>
                <c:pt idx="34">
                  <c:v>4100.095149769053</c:v>
                </c:pt>
                <c:pt idx="35">
                  <c:v>4059.6236362362797</c:v>
                </c:pt>
                <c:pt idx="36">
                  <c:v>3980.6052236220453</c:v>
                </c:pt>
                <c:pt idx="37">
                  <c:v>3861.641313189989</c:v>
                </c:pt>
                <c:pt idx="38">
                  <c:v>3703.7470347521707</c:v>
                </c:pt>
                <c:pt idx="39">
                  <c:v>3510.793816195654</c:v>
                </c:pt>
                <c:pt idx="40">
                  <c:v>3285.1203331180268</c:v>
                </c:pt>
                <c:pt idx="41">
                  <c:v>3030.4028485633294</c:v>
                </c:pt>
                <c:pt idx="42">
                  <c:v>2754.2224664168343</c:v>
                </c:pt>
                <c:pt idx="43">
                  <c:v>2451.1998599155108</c:v>
                </c:pt>
                <c:pt idx="44">
                  <c:v>2108.185446074991</c:v>
                </c:pt>
                <c:pt idx="45">
                  <c:v>1753.809545164404</c:v>
                </c:pt>
                <c:pt idx="46">
                  <c:v>1382.0748756371013</c:v>
                </c:pt>
                <c:pt idx="47">
                  <c:v>985.86776830583472</c:v>
                </c:pt>
                <c:pt idx="48">
                  <c:v>588.62067232060053</c:v>
                </c:pt>
                <c:pt idx="49">
                  <c:v>201.14597586652039</c:v>
                </c:pt>
                <c:pt idx="50">
                  <c:v>-193.85187431198358</c:v>
                </c:pt>
                <c:pt idx="51">
                  <c:v>-587.60534330349867</c:v>
                </c:pt>
                <c:pt idx="52">
                  <c:v>-983.91946098853043</c:v>
                </c:pt>
                <c:pt idx="53">
                  <c:v>-1373.0083785293923</c:v>
                </c:pt>
                <c:pt idx="54">
                  <c:v>-1747.9125856504495</c:v>
                </c:pt>
                <c:pt idx="55">
                  <c:v>-2108.3324536668492</c:v>
                </c:pt>
                <c:pt idx="56">
                  <c:v>-2445.5833873764836</c:v>
                </c:pt>
                <c:pt idx="57">
                  <c:v>-2752.9698157263538</c:v>
                </c:pt>
                <c:pt idx="58">
                  <c:v>-3027.281659719768</c:v>
                </c:pt>
                <c:pt idx="59">
                  <c:v>-3278.5207843196231</c:v>
                </c:pt>
                <c:pt idx="60">
                  <c:v>-3506.0764352910214</c:v>
                </c:pt>
                <c:pt idx="61">
                  <c:v>-3698.0384551097613</c:v>
                </c:pt>
                <c:pt idx="62">
                  <c:v>-3849.8203646802408</c:v>
                </c:pt>
                <c:pt idx="63">
                  <c:v>-3970.0881425473599</c:v>
                </c:pt>
                <c:pt idx="64">
                  <c:v>-4046.7816069107148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7D6-4177-9A9E-28915B93B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11.439</c:v>
                </c:pt>
                <c:pt idx="3">
                  <c:v>17.117999999999999</c:v>
                </c:pt>
                <c:pt idx="4">
                  <c:v>22.706999999999997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90.044999999999987</c:v>
                </c:pt>
                <c:pt idx="17">
                  <c:v>95.669999999999987</c:v>
                </c:pt>
                <c:pt idx="18">
                  <c:v>101.43899999999999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140.661</c:v>
                </c:pt>
                <c:pt idx="26">
                  <c:v>146.34899999999999</c:v>
                </c:pt>
                <c:pt idx="27">
                  <c:v>151.97399999999999</c:v>
                </c:pt>
                <c:pt idx="28">
                  <c:v>157.59899999999999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174.19500000000002</c:v>
                </c:pt>
                <c:pt idx="32">
                  <c:v>179.79300000000003</c:v>
                </c:pt>
                <c:pt idx="33">
                  <c:v>185.46300000000002</c:v>
                </c:pt>
                <c:pt idx="34">
                  <c:v>191.21400000000003</c:v>
                </c:pt>
                <c:pt idx="35">
                  <c:v>196.92900000000003</c:v>
                </c:pt>
                <c:pt idx="36">
                  <c:v>202.47300000000004</c:v>
                </c:pt>
                <c:pt idx="37">
                  <c:v>207.98100000000005</c:v>
                </c:pt>
                <c:pt idx="38">
                  <c:v>213.58800000000005</c:v>
                </c:pt>
                <c:pt idx="39">
                  <c:v>219.04200000000006</c:v>
                </c:pt>
                <c:pt idx="40">
                  <c:v>224.72100000000006</c:v>
                </c:pt>
                <c:pt idx="41">
                  <c:v>230.43600000000006</c:v>
                </c:pt>
                <c:pt idx="42">
                  <c:v>236.18700000000007</c:v>
                </c:pt>
                <c:pt idx="43">
                  <c:v>241.84800000000007</c:v>
                </c:pt>
                <c:pt idx="44">
                  <c:v>247.42800000000008</c:v>
                </c:pt>
                <c:pt idx="45">
                  <c:v>252.93600000000009</c:v>
                </c:pt>
                <c:pt idx="46">
                  <c:v>258.50700000000012</c:v>
                </c:pt>
                <c:pt idx="47">
                  <c:v>264.10500000000013</c:v>
                </c:pt>
                <c:pt idx="48">
                  <c:v>269.78400000000011</c:v>
                </c:pt>
                <c:pt idx="49">
                  <c:v>275.39100000000008</c:v>
                </c:pt>
                <c:pt idx="50">
                  <c:v>281.16000000000008</c:v>
                </c:pt>
                <c:pt idx="51">
                  <c:v>286.92000000000007</c:v>
                </c:pt>
                <c:pt idx="52">
                  <c:v>292.51800000000009</c:v>
                </c:pt>
                <c:pt idx="53">
                  <c:v>298.06200000000007</c:v>
                </c:pt>
                <c:pt idx="54">
                  <c:v>303.54300000000006</c:v>
                </c:pt>
                <c:pt idx="55">
                  <c:v>309.15900000000005</c:v>
                </c:pt>
                <c:pt idx="56">
                  <c:v>314.90100000000007</c:v>
                </c:pt>
                <c:pt idx="57">
                  <c:v>320.59800000000007</c:v>
                </c:pt>
                <c:pt idx="58">
                  <c:v>326.35800000000006</c:v>
                </c:pt>
                <c:pt idx="59">
                  <c:v>332.01900000000006</c:v>
                </c:pt>
                <c:pt idx="60">
                  <c:v>337.68000000000006</c:v>
                </c:pt>
                <c:pt idx="61">
                  <c:v>343.17000000000007</c:v>
                </c:pt>
                <c:pt idx="62">
                  <c:v>348.68700000000007</c:v>
                </c:pt>
                <c:pt idx="63">
                  <c:v>354.30300000000005</c:v>
                </c:pt>
                <c:pt idx="64">
                  <c:v>359.95500000000004</c:v>
                </c:pt>
              </c:numCache>
            </c:numRef>
          </c:xVal>
          <c:yVal>
            <c:numRef>
              <c:f>TDK_KF_ST_09_01!$AC$20:$AC$84</c:f>
              <c:numCache>
                <c:formatCode>General</c:formatCode>
                <c:ptCount val="65"/>
                <c:pt idx="0">
                  <c:v>-2.313530380111388E-2</c:v>
                </c:pt>
                <c:pt idx="1">
                  <c:v>-0.16243352047849946</c:v>
                </c:pt>
                <c:pt idx="2">
                  <c:v>-0.21629434262892033</c:v>
                </c:pt>
                <c:pt idx="3">
                  <c:v>-0.25850030634109444</c:v>
                </c:pt>
                <c:pt idx="4">
                  <c:v>-0.23809021083309645</c:v>
                </c:pt>
                <c:pt idx="5">
                  <c:v>-0.13035419001439408</c:v>
                </c:pt>
                <c:pt idx="6">
                  <c:v>-0.17443465171346162</c:v>
                </c:pt>
                <c:pt idx="7">
                  <c:v>-0.13127200409365969</c:v>
                </c:pt>
                <c:pt idx="8">
                  <c:v>-6.0005211630993927E-2</c:v>
                </c:pt>
                <c:pt idx="9">
                  <c:v>2.0230783716563394E-2</c:v>
                </c:pt>
                <c:pt idx="10">
                  <c:v>3.1354634551206573E-2</c:v>
                </c:pt>
                <c:pt idx="11">
                  <c:v>6.2862234209148937E-3</c:v>
                </c:pt>
                <c:pt idx="12">
                  <c:v>2.6770993312993596E-2</c:v>
                </c:pt>
                <c:pt idx="13">
                  <c:v>4.8884818752227943E-2</c:v>
                </c:pt>
                <c:pt idx="14">
                  <c:v>-7.5844187246403294E-2</c:v>
                </c:pt>
                <c:pt idx="15">
                  <c:v>-2.4645247379595503E-3</c:v>
                </c:pt>
                <c:pt idx="16">
                  <c:v>5.0900222166745834E-2</c:v>
                </c:pt>
                <c:pt idx="17">
                  <c:v>-6.9196966064538401E-2</c:v>
                </c:pt>
                <c:pt idx="18">
                  <c:v>-0.1433034203663226</c:v>
                </c:pt>
                <c:pt idx="19">
                  <c:v>-2.7230159596044246E-2</c:v>
                </c:pt>
                <c:pt idx="20">
                  <c:v>-7.7060545611288944E-2</c:v>
                </c:pt>
                <c:pt idx="21">
                  <c:v>-9.6947924396843632E-2</c:v>
                </c:pt>
                <c:pt idx="22">
                  <c:v>1.0328999119110449E-2</c:v>
                </c:pt>
                <c:pt idx="23">
                  <c:v>2.7615531474054933E-2</c:v>
                </c:pt>
                <c:pt idx="24">
                  <c:v>-2.078603440602933E-2</c:v>
                </c:pt>
                <c:pt idx="25">
                  <c:v>0.12356035756505435</c:v>
                </c:pt>
                <c:pt idx="26">
                  <c:v>7.8616982639971411E-2</c:v>
                </c:pt>
                <c:pt idx="27">
                  <c:v>-2.7001287554583087E-2</c:v>
                </c:pt>
                <c:pt idx="28">
                  <c:v>1.6986527818573904E-2</c:v>
                </c:pt>
                <c:pt idx="29">
                  <c:v>4.1238549582914175E-2</c:v>
                </c:pt>
                <c:pt idx="30">
                  <c:v>-3.0437658100510134E-2</c:v>
                </c:pt>
                <c:pt idx="31">
                  <c:v>-1.0682337926226637E-2</c:v>
                </c:pt>
                <c:pt idx="32">
                  <c:v>-0.12847539258646634</c:v>
                </c:pt>
                <c:pt idx="33">
                  <c:v>-0.12297407131910632</c:v>
                </c:pt>
                <c:pt idx="34">
                  <c:v>-5.7510853543220719E-2</c:v>
                </c:pt>
                <c:pt idx="35">
                  <c:v>-0.10543517923207446</c:v>
                </c:pt>
                <c:pt idx="36">
                  <c:v>-7.002789817497046E-2</c:v>
                </c:pt>
                <c:pt idx="37">
                  <c:v>-3.4766259380205611E-2</c:v>
                </c:pt>
                <c:pt idx="38">
                  <c:v>6.3362719551747659E-2</c:v>
                </c:pt>
                <c:pt idx="39">
                  <c:v>0.10042737631428622</c:v>
                </c:pt>
                <c:pt idx="40">
                  <c:v>0.13697579709668162</c:v>
                </c:pt>
                <c:pt idx="41">
                  <c:v>0.23748860624286294</c:v>
                </c:pt>
                <c:pt idx="42">
                  <c:v>0.24275458244511583</c:v>
                </c:pt>
                <c:pt idx="43">
                  <c:v>0.22702567148678554</c:v>
                </c:pt>
                <c:pt idx="44">
                  <c:v>0.22049696169452204</c:v>
                </c:pt>
                <c:pt idx="45">
                  <c:v>0.16083784450228222</c:v>
                </c:pt>
                <c:pt idx="46">
                  <c:v>0.10813814567796953</c:v>
                </c:pt>
                <c:pt idx="47">
                  <c:v>8.9388217443001849E-2</c:v>
                </c:pt>
                <c:pt idx="48">
                  <c:v>2.791093114137766E-2</c:v>
                </c:pt>
                <c:pt idx="49">
                  <c:v>-2.3470913858773201E-2</c:v>
                </c:pt>
                <c:pt idx="50">
                  <c:v>-3.387800135760699E-2</c:v>
                </c:pt>
                <c:pt idx="51">
                  <c:v>-7.0800378711737721E-2</c:v>
                </c:pt>
                <c:pt idx="52">
                  <c:v>-2.2981401165282023E-2</c:v>
                </c:pt>
                <c:pt idx="53">
                  <c:v>-6.64915725946571E-2</c:v>
                </c:pt>
                <c:pt idx="54">
                  <c:v>-6.5415431036456084E-2</c:v>
                </c:pt>
                <c:pt idx="55">
                  <c:v>-8.1790352189159421E-3</c:v>
                </c:pt>
                <c:pt idx="56">
                  <c:v>1.9798279418068887E-2</c:v>
                </c:pt>
                <c:pt idx="57">
                  <c:v>3.778176545927181E-2</c:v>
                </c:pt>
                <c:pt idx="58">
                  <c:v>0.10861265560868105</c:v>
                </c:pt>
                <c:pt idx="59">
                  <c:v>3.1560356501415754E-2</c:v>
                </c:pt>
                <c:pt idx="60">
                  <c:v>3.676036837657648E-2</c:v>
                </c:pt>
                <c:pt idx="61">
                  <c:v>-3.7503758234038287E-2</c:v>
                </c:pt>
                <c:pt idx="62">
                  <c:v>-6.551579426383114E-2</c:v>
                </c:pt>
                <c:pt idx="63">
                  <c:v>-0.20195842728156777</c:v>
                </c:pt>
                <c:pt idx="64">
                  <c:v>-0.13859292814368018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06-4F90-846C-3414A718B0F2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TDK_KF_ST_09_01!$AA$85:$AA$149</c:f>
              <c:numCache>
                <c:formatCode>General</c:formatCode>
                <c:ptCount val="65"/>
                <c:pt idx="0">
                  <c:v>359.98200000000003</c:v>
                </c:pt>
                <c:pt idx="1">
                  <c:v>354.31200000000001</c:v>
                </c:pt>
                <c:pt idx="2">
                  <c:v>348.81299999999999</c:v>
                </c:pt>
                <c:pt idx="3">
                  <c:v>343.24199999999996</c:v>
                </c:pt>
                <c:pt idx="4">
                  <c:v>337.58099999999996</c:v>
                </c:pt>
                <c:pt idx="5">
                  <c:v>331.83899999999994</c:v>
                </c:pt>
                <c:pt idx="6">
                  <c:v>326.12399999999997</c:v>
                </c:pt>
                <c:pt idx="7">
                  <c:v>320.40899999999999</c:v>
                </c:pt>
                <c:pt idx="8">
                  <c:v>314.82</c:v>
                </c:pt>
                <c:pt idx="9">
                  <c:v>309.13200000000001</c:v>
                </c:pt>
                <c:pt idx="10">
                  <c:v>303.66899999999998</c:v>
                </c:pt>
                <c:pt idx="11">
                  <c:v>298.17899999999997</c:v>
                </c:pt>
                <c:pt idx="12">
                  <c:v>292.40099999999995</c:v>
                </c:pt>
                <c:pt idx="13">
                  <c:v>286.69499999999994</c:v>
                </c:pt>
                <c:pt idx="14">
                  <c:v>281.05199999999996</c:v>
                </c:pt>
                <c:pt idx="15">
                  <c:v>275.27399999999994</c:v>
                </c:pt>
                <c:pt idx="16">
                  <c:v>269.58599999999996</c:v>
                </c:pt>
                <c:pt idx="17">
                  <c:v>264.05999999999995</c:v>
                </c:pt>
                <c:pt idx="18">
                  <c:v>258.56099999999992</c:v>
                </c:pt>
                <c:pt idx="19">
                  <c:v>252.98099999999991</c:v>
                </c:pt>
                <c:pt idx="20">
                  <c:v>247.4009999999999</c:v>
                </c:pt>
                <c:pt idx="21">
                  <c:v>241.69499999999991</c:v>
                </c:pt>
                <c:pt idx="22">
                  <c:v>235.9439999999999</c:v>
                </c:pt>
                <c:pt idx="23">
                  <c:v>230.2289999999999</c:v>
                </c:pt>
                <c:pt idx="24">
                  <c:v>224.6579999999999</c:v>
                </c:pt>
                <c:pt idx="25">
                  <c:v>219.0509999999999</c:v>
                </c:pt>
                <c:pt idx="26">
                  <c:v>213.57899999999989</c:v>
                </c:pt>
                <c:pt idx="27">
                  <c:v>208.0079999999999</c:v>
                </c:pt>
                <c:pt idx="28">
                  <c:v>202.32899999999989</c:v>
                </c:pt>
                <c:pt idx="29">
                  <c:v>196.69499999999991</c:v>
                </c:pt>
                <c:pt idx="30">
                  <c:v>191.00699999999992</c:v>
                </c:pt>
                <c:pt idx="31">
                  <c:v>185.39099999999991</c:v>
                </c:pt>
                <c:pt idx="32">
                  <c:v>179.70299999999992</c:v>
                </c:pt>
                <c:pt idx="33">
                  <c:v>174.11399999999992</c:v>
                </c:pt>
                <c:pt idx="34">
                  <c:v>168.66899999999993</c:v>
                </c:pt>
                <c:pt idx="35">
                  <c:v>163.08899999999991</c:v>
                </c:pt>
                <c:pt idx="36">
                  <c:v>157.49999999999991</c:v>
                </c:pt>
                <c:pt idx="37">
                  <c:v>151.82099999999991</c:v>
                </c:pt>
                <c:pt idx="38">
                  <c:v>146.10599999999991</c:v>
                </c:pt>
                <c:pt idx="39">
                  <c:v>140.43599999999992</c:v>
                </c:pt>
                <c:pt idx="40">
                  <c:v>134.80199999999994</c:v>
                </c:pt>
                <c:pt idx="41">
                  <c:v>129.22199999999992</c:v>
                </c:pt>
                <c:pt idx="42">
                  <c:v>123.77699999999993</c:v>
                </c:pt>
                <c:pt idx="43">
                  <c:v>118.29599999999994</c:v>
                </c:pt>
                <c:pt idx="44">
                  <c:v>112.52699999999993</c:v>
                </c:pt>
                <c:pt idx="45">
                  <c:v>106.91099999999993</c:v>
                </c:pt>
                <c:pt idx="46">
                  <c:v>101.28599999999993</c:v>
                </c:pt>
                <c:pt idx="47">
                  <c:v>95.498999999999924</c:v>
                </c:pt>
                <c:pt idx="48">
                  <c:v>89.837999999999923</c:v>
                </c:pt>
                <c:pt idx="49">
                  <c:v>84.39299999999993</c:v>
                </c:pt>
                <c:pt idx="50">
                  <c:v>78.866999999999933</c:v>
                </c:pt>
                <c:pt idx="51">
                  <c:v>73.331999999999937</c:v>
                </c:pt>
                <c:pt idx="52">
                  <c:v>67.679999999999936</c:v>
                </c:pt>
                <c:pt idx="53">
                  <c:v>61.991999999999933</c:v>
                </c:pt>
                <c:pt idx="54">
                  <c:v>56.312999999999931</c:v>
                </c:pt>
                <c:pt idx="55">
                  <c:v>50.588999999999935</c:v>
                </c:pt>
                <c:pt idx="56">
                  <c:v>44.900999999999932</c:v>
                </c:pt>
                <c:pt idx="57">
                  <c:v>39.320999999999934</c:v>
                </c:pt>
                <c:pt idx="58">
                  <c:v>33.884999999999934</c:v>
                </c:pt>
                <c:pt idx="59">
                  <c:v>28.349999999999934</c:v>
                </c:pt>
                <c:pt idx="60">
                  <c:v>22.625999999999934</c:v>
                </c:pt>
                <c:pt idx="61">
                  <c:v>16.919999999999934</c:v>
                </c:pt>
                <c:pt idx="62">
                  <c:v>11.357999999999935</c:v>
                </c:pt>
                <c:pt idx="63">
                  <c:v>5.5169999999999355</c:v>
                </c:pt>
                <c:pt idx="64">
                  <c:v>-9.9000000000064148E-2</c:v>
                </c:pt>
              </c:numCache>
            </c:numRef>
          </c:xVal>
          <c:yVal>
            <c:numRef>
              <c:f>TDK_KF_ST_09_01!$AC$85:$AC$149</c:f>
              <c:numCache>
                <c:formatCode>General</c:formatCode>
                <c:ptCount val="65"/>
                <c:pt idx="0">
                  <c:v>-3.3500176433733486E-2</c:v>
                </c:pt>
                <c:pt idx="1">
                  <c:v>-8.4061456513609301E-2</c:v>
                </c:pt>
                <c:pt idx="2">
                  <c:v>3.4836597315006657E-2</c:v>
                </c:pt>
                <c:pt idx="3">
                  <c:v>-6.5693451233528322E-4</c:v>
                </c:pt>
                <c:pt idx="4">
                  <c:v>8.6278939375858954E-2</c:v>
                </c:pt>
                <c:pt idx="5">
                  <c:v>0.11970106573141948</c:v>
                </c:pt>
                <c:pt idx="6">
                  <c:v>7.2732515265954589E-2</c:v>
                </c:pt>
                <c:pt idx="7">
                  <c:v>7.9393863623977268E-2</c:v>
                </c:pt>
                <c:pt idx="8">
                  <c:v>2.5811587401847191E-2</c:v>
                </c:pt>
                <c:pt idx="9">
                  <c:v>-3.5521652280465332E-2</c:v>
                </c:pt>
                <c:pt idx="10">
                  <c:v>8.3092763372860645E-4</c:v>
                </c:pt>
                <c:pt idx="11">
                  <c:v>-6.482157395350896E-2</c:v>
                </c:pt>
                <c:pt idx="12">
                  <c:v>-2.8124405233597827E-2</c:v>
                </c:pt>
                <c:pt idx="13">
                  <c:v>1.6100905593134485E-2</c:v>
                </c:pt>
                <c:pt idx="14">
                  <c:v>-2.5314190479832632E-2</c:v>
                </c:pt>
                <c:pt idx="15">
                  <c:v>7.4545548572473308E-3</c:v>
                </c:pt>
                <c:pt idx="16">
                  <c:v>9.1107221159575147E-2</c:v>
                </c:pt>
                <c:pt idx="17">
                  <c:v>0.11369388739808528</c:v>
                </c:pt>
                <c:pt idx="18">
                  <c:v>0.11628271295853665</c:v>
                </c:pt>
                <c:pt idx="19">
                  <c:v>0.22557555505247251</c:v>
                </c:pt>
                <c:pt idx="20">
                  <c:v>0.20675942908400202</c:v>
                </c:pt>
                <c:pt idx="21">
                  <c:v>0.21769403329543024</c:v>
                </c:pt>
                <c:pt idx="22">
                  <c:v>0.22727872838419216</c:v>
                </c:pt>
                <c:pt idx="23">
                  <c:v>0.24120358549239995</c:v>
                </c:pt>
                <c:pt idx="24">
                  <c:v>0.15972604667331325</c:v>
                </c:pt>
                <c:pt idx="25">
                  <c:v>0.13823077662416949</c:v>
                </c:pt>
                <c:pt idx="26">
                  <c:v>6.0042196311485441E-2</c:v>
                </c:pt>
                <c:pt idx="27">
                  <c:v>9.3680269900488611E-2</c:v>
                </c:pt>
                <c:pt idx="28">
                  <c:v>2.8822668315342526E-4</c:v>
                </c:pt>
                <c:pt idx="29">
                  <c:v>-2.8350421210888044E-2</c:v>
                </c:pt>
                <c:pt idx="30">
                  <c:v>2.6751528568780714E-2</c:v>
                </c:pt>
                <c:pt idx="31">
                  <c:v>-7.7575654973372821E-2</c:v>
                </c:pt>
                <c:pt idx="32">
                  <c:v>-1.2566162125438041E-2</c:v>
                </c:pt>
                <c:pt idx="33">
                  <c:v>6.7341479405058635E-3</c:v>
                </c:pt>
                <c:pt idx="34">
                  <c:v>-1.9292813764593575E-2</c:v>
                </c:pt>
                <c:pt idx="35">
                  <c:v>8.5555322072679019E-2</c:v>
                </c:pt>
                <c:pt idx="36">
                  <c:v>7.2750248653022709E-2</c:v>
                </c:pt>
                <c:pt idx="37">
                  <c:v>5.3949984136693274E-2</c:v>
                </c:pt>
                <c:pt idx="38">
                  <c:v>0.14725094738250277</c:v>
                </c:pt>
                <c:pt idx="39">
                  <c:v>1.2797356127578041E-2</c:v>
                </c:pt>
                <c:pt idx="40">
                  <c:v>6.370155609411654E-2</c:v>
                </c:pt>
                <c:pt idx="41">
                  <c:v>-2.0346081667980798E-2</c:v>
                </c:pt>
                <c:pt idx="42">
                  <c:v>-6.2846622460028811E-3</c:v>
                </c:pt>
                <c:pt idx="43">
                  <c:v>3.1477167573882525E-2</c:v>
                </c:pt>
                <c:pt idx="44">
                  <c:v>-6.9075647144245522E-2</c:v>
                </c:pt>
                <c:pt idx="45">
                  <c:v>-3.8251246718331799E-2</c:v>
                </c:pt>
                <c:pt idx="46">
                  <c:v>4.3376278704855054E-2</c:v>
                </c:pt>
                <c:pt idx="47">
                  <c:v>-3.8364272190420934E-3</c:v>
                </c:pt>
                <c:pt idx="48">
                  <c:v>3.6874382886352919E-2</c:v>
                </c:pt>
                <c:pt idx="49">
                  <c:v>5.032798210486078E-2</c:v>
                </c:pt>
                <c:pt idx="50">
                  <c:v>2.0028301987935038E-2</c:v>
                </c:pt>
                <c:pt idx="51">
                  <c:v>9.8642092755255817E-2</c:v>
                </c:pt>
                <c:pt idx="52">
                  <c:v>0.16741404830771955</c:v>
                </c:pt>
                <c:pt idx="53">
                  <c:v>6.0487257848109266E-2</c:v>
                </c:pt>
                <c:pt idx="54">
                  <c:v>4.5876743041844747E-2</c:v>
                </c:pt>
                <c:pt idx="55">
                  <c:v>8.1619748330084008E-3</c:v>
                </c:pt>
                <c:pt idx="56">
                  <c:v>-3.129730798352881E-2</c:v>
                </c:pt>
                <c:pt idx="57">
                  <c:v>-7.0506397543589117E-2</c:v>
                </c:pt>
                <c:pt idx="58">
                  <c:v>-0.11372858530870644</c:v>
                </c:pt>
                <c:pt idx="59">
                  <c:v>-0.27568960881196958</c:v>
                </c:pt>
                <c:pt idx="60">
                  <c:v>-0.20138119371127061</c:v>
                </c:pt>
                <c:pt idx="61">
                  <c:v>-0.28294580799897417</c:v>
                </c:pt>
                <c:pt idx="62">
                  <c:v>-0.15675994736624155</c:v>
                </c:pt>
                <c:pt idx="63">
                  <c:v>-0.14254988530984392</c:v>
                </c:pt>
                <c:pt idx="64">
                  <c:v>-0.10346405073850562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C06-4F90-846C-3414A718B0F2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TDK_KF_ST_09_01!$AA$20:$AA$83</c:f>
              <c:numCache>
                <c:formatCode>General</c:formatCode>
                <c:ptCount val="64"/>
                <c:pt idx="0">
                  <c:v>-4.4999999999999998E-2</c:v>
                </c:pt>
                <c:pt idx="1">
                  <c:v>5.6519999999999992</c:v>
                </c:pt>
                <c:pt idx="2">
                  <c:v>11.439</c:v>
                </c:pt>
                <c:pt idx="3">
                  <c:v>17.117999999999999</c:v>
                </c:pt>
                <c:pt idx="4">
                  <c:v>22.706999999999997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90.044999999999987</c:v>
                </c:pt>
                <c:pt idx="17">
                  <c:v>95.669999999999987</c:v>
                </c:pt>
                <c:pt idx="18">
                  <c:v>101.43899999999999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140.661</c:v>
                </c:pt>
                <c:pt idx="26">
                  <c:v>146.34899999999999</c:v>
                </c:pt>
                <c:pt idx="27">
                  <c:v>151.97399999999999</c:v>
                </c:pt>
                <c:pt idx="28">
                  <c:v>157.59899999999999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174.19500000000002</c:v>
                </c:pt>
                <c:pt idx="32">
                  <c:v>179.79300000000003</c:v>
                </c:pt>
                <c:pt idx="33">
                  <c:v>185.46300000000002</c:v>
                </c:pt>
                <c:pt idx="34">
                  <c:v>191.21400000000003</c:v>
                </c:pt>
                <c:pt idx="35">
                  <c:v>196.92900000000003</c:v>
                </c:pt>
                <c:pt idx="36">
                  <c:v>202.47300000000004</c:v>
                </c:pt>
                <c:pt idx="37">
                  <c:v>207.98100000000005</c:v>
                </c:pt>
                <c:pt idx="38">
                  <c:v>213.58800000000005</c:v>
                </c:pt>
                <c:pt idx="39">
                  <c:v>219.04200000000006</c:v>
                </c:pt>
                <c:pt idx="40">
                  <c:v>224.72100000000006</c:v>
                </c:pt>
                <c:pt idx="41">
                  <c:v>230.43600000000006</c:v>
                </c:pt>
                <c:pt idx="42">
                  <c:v>236.18700000000007</c:v>
                </c:pt>
                <c:pt idx="43">
                  <c:v>241.84800000000007</c:v>
                </c:pt>
                <c:pt idx="44">
                  <c:v>247.42800000000008</c:v>
                </c:pt>
                <c:pt idx="45">
                  <c:v>252.93600000000009</c:v>
                </c:pt>
                <c:pt idx="46">
                  <c:v>258.50700000000012</c:v>
                </c:pt>
                <c:pt idx="47">
                  <c:v>264.10500000000013</c:v>
                </c:pt>
                <c:pt idx="48">
                  <c:v>269.78400000000011</c:v>
                </c:pt>
                <c:pt idx="49">
                  <c:v>275.39100000000008</c:v>
                </c:pt>
                <c:pt idx="50">
                  <c:v>281.16000000000008</c:v>
                </c:pt>
                <c:pt idx="51">
                  <c:v>286.92000000000007</c:v>
                </c:pt>
                <c:pt idx="52">
                  <c:v>292.51800000000009</c:v>
                </c:pt>
                <c:pt idx="53">
                  <c:v>298.06200000000007</c:v>
                </c:pt>
                <c:pt idx="54">
                  <c:v>303.54300000000006</c:v>
                </c:pt>
                <c:pt idx="55">
                  <c:v>309.15900000000005</c:v>
                </c:pt>
                <c:pt idx="56">
                  <c:v>314.90100000000007</c:v>
                </c:pt>
                <c:pt idx="57">
                  <c:v>320.59800000000007</c:v>
                </c:pt>
                <c:pt idx="58">
                  <c:v>326.35800000000006</c:v>
                </c:pt>
                <c:pt idx="59">
                  <c:v>332.01900000000006</c:v>
                </c:pt>
                <c:pt idx="60">
                  <c:v>337.68000000000006</c:v>
                </c:pt>
                <c:pt idx="61">
                  <c:v>343.17000000000007</c:v>
                </c:pt>
                <c:pt idx="62">
                  <c:v>348.68700000000007</c:v>
                </c:pt>
                <c:pt idx="63">
                  <c:v>354.30300000000005</c:v>
                </c:pt>
              </c:numCache>
            </c:numRef>
          </c:xVal>
          <c:yVal>
            <c:numRef>
              <c:f>TDK_KF_ST_09_01!$AD$20:$AD$83</c:f>
              <c:numCache>
                <c:formatCode>General</c:formatCode>
                <c:ptCount val="64"/>
                <c:pt idx="0">
                  <c:v>-8.032874693739174E-2</c:v>
                </c:pt>
                <c:pt idx="1">
                  <c:v>1.9883635168655545E-2</c:v>
                </c:pt>
                <c:pt idx="2">
                  <c:v>5.9534395262678785E-2</c:v>
                </c:pt>
                <c:pt idx="3">
                  <c:v>-2.4445501657879731E-2</c:v>
                </c:pt>
                <c:pt idx="4">
                  <c:v>3.6709017121825838E-2</c:v>
                </c:pt>
                <c:pt idx="5">
                  <c:v>-0.1453354187975755</c:v>
                </c:pt>
                <c:pt idx="6">
                  <c:v>6.0706066404755177E-2</c:v>
                </c:pt>
                <c:pt idx="7">
                  <c:v>6.0765606550070572E-2</c:v>
                </c:pt>
                <c:pt idx="8">
                  <c:v>2.8707903647465116E-2</c:v>
                </c:pt>
                <c:pt idx="9">
                  <c:v>-1.2068808883554993E-2</c:v>
                </c:pt>
                <c:pt idx="10">
                  <c:v>1.4522108490638175E-2</c:v>
                </c:pt>
                <c:pt idx="11">
                  <c:v>5.4201034427194372E-2</c:v>
                </c:pt>
                <c:pt idx="12">
                  <c:v>0.14064305499472596</c:v>
                </c:pt>
                <c:pt idx="13">
                  <c:v>4.9757274003027874E-2</c:v>
                </c:pt>
                <c:pt idx="14">
                  <c:v>9.5872489234338332E-2</c:v>
                </c:pt>
                <c:pt idx="15">
                  <c:v>5.279250684282033E-2</c:v>
                </c:pt>
                <c:pt idx="16">
                  <c:v>-1.4025839280392915E-2</c:v>
                </c:pt>
                <c:pt idx="17">
                  <c:v>6.5360538845496308E-2</c:v>
                </c:pt>
                <c:pt idx="18">
                  <c:v>0.18667969907117765</c:v>
                </c:pt>
                <c:pt idx="19">
                  <c:v>-1.1021087122287554E-2</c:v>
                </c:pt>
                <c:pt idx="20">
                  <c:v>7.984898467043422E-3</c:v>
                </c:pt>
                <c:pt idx="21">
                  <c:v>0.12842509197072616</c:v>
                </c:pt>
                <c:pt idx="22">
                  <c:v>-1.661366136511333E-2</c:v>
                </c:pt>
                <c:pt idx="23">
                  <c:v>-4.7961613142035731E-2</c:v>
                </c:pt>
                <c:pt idx="24">
                  <c:v>8.448759050014587E-2</c:v>
                </c:pt>
                <c:pt idx="25">
                  <c:v>-0.11076300143747631</c:v>
                </c:pt>
                <c:pt idx="26">
                  <c:v>6.8633964742531361E-2</c:v>
                </c:pt>
                <c:pt idx="27">
                  <c:v>8.0951271691276361E-2</c:v>
                </c:pt>
                <c:pt idx="28">
                  <c:v>5.5763720834448804E-2</c:v>
                </c:pt>
                <c:pt idx="29">
                  <c:v>4.4316772489764844E-2</c:v>
                </c:pt>
                <c:pt idx="30">
                  <c:v>1.1144844335916559E-2</c:v>
                </c:pt>
                <c:pt idx="31">
                  <c:v>1.7416485866732501E-2</c:v>
                </c:pt>
                <c:pt idx="32">
                  <c:v>0.1159092304610283</c:v>
                </c:pt>
                <c:pt idx="33">
                  <c:v>4.5398416345733494E-2</c:v>
                </c:pt>
                <c:pt idx="34">
                  <c:v>8.4262382112001433E-2</c:v>
                </c:pt>
                <c:pt idx="35">
                  <c:v>7.7084758021186417E-2</c:v>
                </c:pt>
                <c:pt idx="36">
                  <c:v>7.0316124858123885E-2</c:v>
                </c:pt>
                <c:pt idx="37">
                  <c:v>0.12844652928069422</c:v>
                </c:pt>
                <c:pt idx="38">
                  <c:v>-3.3205232402622187E-3</c:v>
                </c:pt>
                <c:pt idx="39">
                  <c:v>3.7803400309883273E-2</c:v>
                </c:pt>
                <c:pt idx="40">
                  <c:v>2.2750249576631631E-2</c:v>
                </c:pt>
                <c:pt idx="41">
                  <c:v>3.7149792495370093E-3</c:v>
                </c:pt>
                <c:pt idx="42">
                  <c:v>-1.5475854060923666E-2</c:v>
                </c:pt>
                <c:pt idx="43">
                  <c:v>-9.3316381913552959E-3</c:v>
                </c:pt>
                <c:pt idx="44">
                  <c:v>-1.373753261052002E-2</c:v>
                </c:pt>
                <c:pt idx="45">
                  <c:v>6.4737710550190286E-2</c:v>
                </c:pt>
                <c:pt idx="46">
                  <c:v>8.1445672805671165E-3</c:v>
                </c:pt>
                <c:pt idx="47">
                  <c:v>2.4305669955083431E-2</c:v>
                </c:pt>
                <c:pt idx="48">
                  <c:v>6.3196290018197487E-2</c:v>
                </c:pt>
                <c:pt idx="49">
                  <c:v>3.0925468716020532E-2</c:v>
                </c:pt>
                <c:pt idx="50">
                  <c:v>8.5638108777743582E-3</c:v>
                </c:pt>
                <c:pt idx="51">
                  <c:v>8.6901284304872206E-2</c:v>
                </c:pt>
                <c:pt idx="52">
                  <c:v>-5.143004068315804E-3</c:v>
                </c:pt>
                <c:pt idx="53">
                  <c:v>1.6699986411481405E-3</c:v>
                </c:pt>
                <c:pt idx="54">
                  <c:v>6.6246358670184691E-2</c:v>
                </c:pt>
                <c:pt idx="55">
                  <c:v>-2.734261706154939E-2</c:v>
                </c:pt>
                <c:pt idx="56">
                  <c:v>6.0133079837783043E-3</c:v>
                </c:pt>
                <c:pt idx="57">
                  <c:v>4.1612098164705458E-2</c:v>
                </c:pt>
                <c:pt idx="58">
                  <c:v>-3.5880140342726463E-2</c:v>
                </c:pt>
                <c:pt idx="59">
                  <c:v>8.8140709230003722E-2</c:v>
                </c:pt>
                <c:pt idx="60">
                  <c:v>4.9518570999282474E-2</c:v>
                </c:pt>
                <c:pt idx="61">
                  <c:v>3.6846823721703004E-2</c:v>
                </c:pt>
                <c:pt idx="62">
                  <c:v>0.1003523915788378</c:v>
                </c:pt>
                <c:pt idx="63">
                  <c:v>0.11789697076795846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C06-4F90-846C-3414A718B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TDK_KF_ST_09_01!$I$19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11.439</c:v>
                </c:pt>
                <c:pt idx="3">
                  <c:v>17.117999999999999</c:v>
                </c:pt>
                <c:pt idx="4">
                  <c:v>22.706999999999997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90.044999999999987</c:v>
                </c:pt>
                <c:pt idx="17">
                  <c:v>95.669999999999987</c:v>
                </c:pt>
                <c:pt idx="18">
                  <c:v>101.43899999999999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140.661</c:v>
                </c:pt>
                <c:pt idx="26">
                  <c:v>146.34899999999999</c:v>
                </c:pt>
                <c:pt idx="27">
                  <c:v>151.97399999999999</c:v>
                </c:pt>
                <c:pt idx="28">
                  <c:v>157.59899999999999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174.19500000000002</c:v>
                </c:pt>
                <c:pt idx="32">
                  <c:v>179.79300000000003</c:v>
                </c:pt>
                <c:pt idx="33">
                  <c:v>185.46300000000002</c:v>
                </c:pt>
                <c:pt idx="34">
                  <c:v>191.21400000000003</c:v>
                </c:pt>
                <c:pt idx="35">
                  <c:v>196.92900000000003</c:v>
                </c:pt>
                <c:pt idx="36">
                  <c:v>202.47300000000004</c:v>
                </c:pt>
                <c:pt idx="37">
                  <c:v>207.98100000000005</c:v>
                </c:pt>
                <c:pt idx="38">
                  <c:v>213.58800000000005</c:v>
                </c:pt>
                <c:pt idx="39">
                  <c:v>219.04200000000006</c:v>
                </c:pt>
                <c:pt idx="40">
                  <c:v>224.72100000000006</c:v>
                </c:pt>
                <c:pt idx="41">
                  <c:v>230.43600000000006</c:v>
                </c:pt>
                <c:pt idx="42">
                  <c:v>236.18700000000007</c:v>
                </c:pt>
                <c:pt idx="43">
                  <c:v>241.84800000000007</c:v>
                </c:pt>
                <c:pt idx="44">
                  <c:v>247.42800000000008</c:v>
                </c:pt>
                <c:pt idx="45">
                  <c:v>252.93600000000009</c:v>
                </c:pt>
                <c:pt idx="46">
                  <c:v>258.50700000000012</c:v>
                </c:pt>
                <c:pt idx="47">
                  <c:v>264.10500000000013</c:v>
                </c:pt>
                <c:pt idx="48">
                  <c:v>269.78400000000011</c:v>
                </c:pt>
                <c:pt idx="49">
                  <c:v>275.39100000000008</c:v>
                </c:pt>
                <c:pt idx="50">
                  <c:v>281.16000000000008</c:v>
                </c:pt>
                <c:pt idx="51">
                  <c:v>286.92000000000007</c:v>
                </c:pt>
                <c:pt idx="52">
                  <c:v>292.51800000000009</c:v>
                </c:pt>
                <c:pt idx="53">
                  <c:v>298.06200000000007</c:v>
                </c:pt>
                <c:pt idx="54">
                  <c:v>303.54300000000006</c:v>
                </c:pt>
                <c:pt idx="55">
                  <c:v>309.15900000000005</c:v>
                </c:pt>
                <c:pt idx="56">
                  <c:v>314.90100000000007</c:v>
                </c:pt>
                <c:pt idx="57">
                  <c:v>320.59800000000007</c:v>
                </c:pt>
                <c:pt idx="58">
                  <c:v>326.35800000000006</c:v>
                </c:pt>
                <c:pt idx="59">
                  <c:v>332.01900000000006</c:v>
                </c:pt>
                <c:pt idx="60">
                  <c:v>337.68000000000006</c:v>
                </c:pt>
                <c:pt idx="61">
                  <c:v>343.17000000000007</c:v>
                </c:pt>
                <c:pt idx="62">
                  <c:v>348.68700000000007</c:v>
                </c:pt>
                <c:pt idx="63">
                  <c:v>354.30300000000005</c:v>
                </c:pt>
                <c:pt idx="64">
                  <c:v>359.95500000000004</c:v>
                </c:pt>
              </c:numCache>
            </c:numRef>
          </c:xVal>
          <c:yVal>
            <c:numRef>
              <c:f>TDK_KF_ST_09_01!$I$20:$I$84</c:f>
              <c:numCache>
                <c:formatCode>General</c:formatCode>
                <c:ptCount val="65"/>
                <c:pt idx="0">
                  <c:v>496</c:v>
                </c:pt>
                <c:pt idx="1">
                  <c:v>888</c:v>
                </c:pt>
                <c:pt idx="2">
                  <c:v>1282</c:v>
                </c:pt>
                <c:pt idx="3">
                  <c:v>1656</c:v>
                </c:pt>
                <c:pt idx="4">
                  <c:v>2014</c:v>
                </c:pt>
                <c:pt idx="5">
                  <c:v>2355</c:v>
                </c:pt>
                <c:pt idx="6">
                  <c:v>2670</c:v>
                </c:pt>
                <c:pt idx="7">
                  <c:v>2949</c:v>
                </c:pt>
                <c:pt idx="8">
                  <c:v>3219</c:v>
                </c:pt>
                <c:pt idx="9">
                  <c:v>3455</c:v>
                </c:pt>
                <c:pt idx="10">
                  <c:v>3652</c:v>
                </c:pt>
                <c:pt idx="11">
                  <c:v>3815</c:v>
                </c:pt>
                <c:pt idx="12">
                  <c:v>3931</c:v>
                </c:pt>
                <c:pt idx="13">
                  <c:v>4020</c:v>
                </c:pt>
                <c:pt idx="14">
                  <c:v>4064</c:v>
                </c:pt>
                <c:pt idx="15">
                  <c:v>4075</c:v>
                </c:pt>
                <c:pt idx="16">
                  <c:v>4039</c:v>
                </c:pt>
                <c:pt idx="17">
                  <c:v>3966</c:v>
                </c:pt>
                <c:pt idx="18">
                  <c:v>3854</c:v>
                </c:pt>
                <c:pt idx="19">
                  <c:v>3701</c:v>
                </c:pt>
                <c:pt idx="20">
                  <c:v>3512</c:v>
                </c:pt>
                <c:pt idx="21">
                  <c:v>3304</c:v>
                </c:pt>
                <c:pt idx="22">
                  <c:v>3056</c:v>
                </c:pt>
                <c:pt idx="23">
                  <c:v>2776</c:v>
                </c:pt>
                <c:pt idx="24">
                  <c:v>2473</c:v>
                </c:pt>
                <c:pt idx="25">
                  <c:v>2130</c:v>
                </c:pt>
                <c:pt idx="26">
                  <c:v>1777</c:v>
                </c:pt>
                <c:pt idx="27">
                  <c:v>1416</c:v>
                </c:pt>
                <c:pt idx="28">
                  <c:v>1027</c:v>
                </c:pt>
                <c:pt idx="29">
                  <c:v>643</c:v>
                </c:pt>
                <c:pt idx="30">
                  <c:v>255</c:v>
                </c:pt>
                <c:pt idx="31">
                  <c:v>-148</c:v>
                </c:pt>
                <c:pt idx="32">
                  <c:v>-540</c:v>
                </c:pt>
                <c:pt idx="33">
                  <c:v>-939</c:v>
                </c:pt>
                <c:pt idx="34">
                  <c:v>-1340</c:v>
                </c:pt>
                <c:pt idx="35">
                  <c:v>-1719</c:v>
                </c:pt>
                <c:pt idx="36">
                  <c:v>-2070</c:v>
                </c:pt>
                <c:pt idx="37">
                  <c:v>-2405</c:v>
                </c:pt>
                <c:pt idx="38">
                  <c:v>-2726</c:v>
                </c:pt>
                <c:pt idx="39">
                  <c:v>-3010</c:v>
                </c:pt>
                <c:pt idx="40">
                  <c:v>-3276</c:v>
                </c:pt>
                <c:pt idx="41">
                  <c:v>-3513</c:v>
                </c:pt>
                <c:pt idx="42">
                  <c:v>-3712</c:v>
                </c:pt>
                <c:pt idx="43">
                  <c:v>-3874</c:v>
                </c:pt>
                <c:pt idx="44">
                  <c:v>-3993</c:v>
                </c:pt>
                <c:pt idx="45">
                  <c:v>-4087</c:v>
                </c:pt>
                <c:pt idx="46">
                  <c:v>-4124</c:v>
                </c:pt>
                <c:pt idx="47">
                  <c:v>-4131</c:v>
                </c:pt>
                <c:pt idx="48">
                  <c:v>-4100</c:v>
                </c:pt>
                <c:pt idx="49">
                  <c:v>-4022</c:v>
                </c:pt>
                <c:pt idx="50">
                  <c:v>-3914</c:v>
                </c:pt>
                <c:pt idx="51">
                  <c:v>-3760</c:v>
                </c:pt>
                <c:pt idx="52">
                  <c:v>-3572</c:v>
                </c:pt>
                <c:pt idx="53">
                  <c:v>-3361</c:v>
                </c:pt>
                <c:pt idx="54">
                  <c:v>-3118</c:v>
                </c:pt>
                <c:pt idx="55">
                  <c:v>-2838</c:v>
                </c:pt>
                <c:pt idx="56">
                  <c:v>-2527</c:v>
                </c:pt>
                <c:pt idx="57">
                  <c:v>-2193</c:v>
                </c:pt>
                <c:pt idx="58">
                  <c:v>-1829</c:v>
                </c:pt>
                <c:pt idx="59">
                  <c:v>-1465</c:v>
                </c:pt>
                <c:pt idx="60">
                  <c:v>-1080</c:v>
                </c:pt>
                <c:pt idx="61">
                  <c:v>-703</c:v>
                </c:pt>
                <c:pt idx="62">
                  <c:v>-313</c:v>
                </c:pt>
                <c:pt idx="63">
                  <c:v>79</c:v>
                </c:pt>
                <c:pt idx="64">
                  <c:v>487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6E-4990-B6B2-851E29A14C35}"/>
            </c:ext>
          </c:extLst>
        </c:ser>
        <c:ser>
          <c:idx val="1"/>
          <c:order val="1"/>
          <c:tx>
            <c:strRef>
              <c:f>TDK_KF_ST_09_01!$L$19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11.439</c:v>
                </c:pt>
                <c:pt idx="3">
                  <c:v>17.117999999999999</c:v>
                </c:pt>
                <c:pt idx="4">
                  <c:v>22.706999999999997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90.044999999999987</c:v>
                </c:pt>
                <c:pt idx="17">
                  <c:v>95.669999999999987</c:v>
                </c:pt>
                <c:pt idx="18">
                  <c:v>101.43899999999999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140.661</c:v>
                </c:pt>
                <c:pt idx="26">
                  <c:v>146.34899999999999</c:v>
                </c:pt>
                <c:pt idx="27">
                  <c:v>151.97399999999999</c:v>
                </c:pt>
                <c:pt idx="28">
                  <c:v>157.59899999999999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174.19500000000002</c:v>
                </c:pt>
                <c:pt idx="32">
                  <c:v>179.79300000000003</c:v>
                </c:pt>
                <c:pt idx="33">
                  <c:v>185.46300000000002</c:v>
                </c:pt>
                <c:pt idx="34">
                  <c:v>191.21400000000003</c:v>
                </c:pt>
                <c:pt idx="35">
                  <c:v>196.92900000000003</c:v>
                </c:pt>
                <c:pt idx="36">
                  <c:v>202.47300000000004</c:v>
                </c:pt>
                <c:pt idx="37">
                  <c:v>207.98100000000005</c:v>
                </c:pt>
                <c:pt idx="38">
                  <c:v>213.58800000000005</c:v>
                </c:pt>
                <c:pt idx="39">
                  <c:v>219.04200000000006</c:v>
                </c:pt>
                <c:pt idx="40">
                  <c:v>224.72100000000006</c:v>
                </c:pt>
                <c:pt idx="41">
                  <c:v>230.43600000000006</c:v>
                </c:pt>
                <c:pt idx="42">
                  <c:v>236.18700000000007</c:v>
                </c:pt>
                <c:pt idx="43">
                  <c:v>241.84800000000007</c:v>
                </c:pt>
                <c:pt idx="44">
                  <c:v>247.42800000000008</c:v>
                </c:pt>
                <c:pt idx="45">
                  <c:v>252.93600000000009</c:v>
                </c:pt>
                <c:pt idx="46">
                  <c:v>258.50700000000012</c:v>
                </c:pt>
                <c:pt idx="47">
                  <c:v>264.10500000000013</c:v>
                </c:pt>
                <c:pt idx="48">
                  <c:v>269.78400000000011</c:v>
                </c:pt>
                <c:pt idx="49">
                  <c:v>275.39100000000008</c:v>
                </c:pt>
                <c:pt idx="50">
                  <c:v>281.16000000000008</c:v>
                </c:pt>
                <c:pt idx="51">
                  <c:v>286.92000000000007</c:v>
                </c:pt>
                <c:pt idx="52">
                  <c:v>292.51800000000009</c:v>
                </c:pt>
                <c:pt idx="53">
                  <c:v>298.06200000000007</c:v>
                </c:pt>
                <c:pt idx="54">
                  <c:v>303.54300000000006</c:v>
                </c:pt>
                <c:pt idx="55">
                  <c:v>309.15900000000005</c:v>
                </c:pt>
                <c:pt idx="56">
                  <c:v>314.90100000000007</c:v>
                </c:pt>
                <c:pt idx="57">
                  <c:v>320.59800000000007</c:v>
                </c:pt>
                <c:pt idx="58">
                  <c:v>326.35800000000006</c:v>
                </c:pt>
                <c:pt idx="59">
                  <c:v>332.01900000000006</c:v>
                </c:pt>
                <c:pt idx="60">
                  <c:v>337.68000000000006</c:v>
                </c:pt>
                <c:pt idx="61">
                  <c:v>343.17000000000007</c:v>
                </c:pt>
                <c:pt idx="62">
                  <c:v>348.68700000000007</c:v>
                </c:pt>
                <c:pt idx="63">
                  <c:v>354.30300000000005</c:v>
                </c:pt>
                <c:pt idx="64">
                  <c:v>359.95500000000004</c:v>
                </c:pt>
              </c:numCache>
            </c:numRef>
          </c:xVal>
          <c:yVal>
            <c:numRef>
              <c:f>TDK_KF_ST_09_01!$L$20:$L$84</c:f>
              <c:numCache>
                <c:formatCode>General</c:formatCode>
                <c:ptCount val="65"/>
                <c:pt idx="0">
                  <c:v>489.11948013664227</c:v>
                </c:pt>
                <c:pt idx="1">
                  <c:v>890.47255887465712</c:v>
                </c:pt>
                <c:pt idx="2">
                  <c:v>1288.8106477437836</c:v>
                </c:pt>
                <c:pt idx="3">
                  <c:v>1666.642248536157</c:v>
                </c:pt>
                <c:pt idx="4">
                  <c:v>2022.2132865807046</c:v>
                </c:pt>
                <c:pt idx="5">
                  <c:v>2355.6200768375647</c:v>
                </c:pt>
                <c:pt idx="6">
                  <c:v>2671.5213674378265</c:v>
                </c:pt>
                <c:pt idx="7">
                  <c:v>2952.4583222007109</c:v>
                </c:pt>
                <c:pt idx="8">
                  <c:v>3213.8486624625834</c:v>
                </c:pt>
                <c:pt idx="9">
                  <c:v>3448.0513025611785</c:v>
                </c:pt>
                <c:pt idx="10">
                  <c:v>3648.8340509420918</c:v>
                </c:pt>
                <c:pt idx="11">
                  <c:v>3809.2598073324598</c:v>
                </c:pt>
                <c:pt idx="12">
                  <c:v>3931.195176402925</c:v>
                </c:pt>
                <c:pt idx="13">
                  <c:v>4013.6059760561602</c:v>
                </c:pt>
                <c:pt idx="14">
                  <c:v>4059.3337161836826</c:v>
                </c:pt>
                <c:pt idx="15">
                  <c:v>4066.8983881742606</c:v>
                </c:pt>
                <c:pt idx="16">
                  <c:v>4034.3749358235486</c:v>
                </c:pt>
                <c:pt idx="17">
                  <c:v>3962.7967511054094</c:v>
                </c:pt>
                <c:pt idx="18">
                  <c:v>3849.3996370916284</c:v>
                </c:pt>
                <c:pt idx="19">
                  <c:v>3701.199968493976</c:v>
                </c:pt>
                <c:pt idx="20">
                  <c:v>3517.1329367804155</c:v>
                </c:pt>
                <c:pt idx="21">
                  <c:v>3303.4716919074308</c:v>
                </c:pt>
                <c:pt idx="22">
                  <c:v>3059.8312641988582</c:v>
                </c:pt>
                <c:pt idx="23">
                  <c:v>2782.1834771142503</c:v>
                </c:pt>
                <c:pt idx="24">
                  <c:v>2475.1227826553909</c:v>
                </c:pt>
                <c:pt idx="25">
                  <c:v>2137.185123352815</c:v>
                </c:pt>
                <c:pt idx="26">
                  <c:v>1781.4420191851971</c:v>
                </c:pt>
                <c:pt idx="27">
                  <c:v>1412.0514370036756</c:v>
                </c:pt>
                <c:pt idx="28">
                  <c:v>1028.7446913181741</c:v>
                </c:pt>
                <c:pt idx="29">
                  <c:v>646.02301279685651</c:v>
                </c:pt>
                <c:pt idx="30">
                  <c:v>253.26266326702466</c:v>
                </c:pt>
                <c:pt idx="31">
                  <c:v>-147.30114930401709</c:v>
                </c:pt>
                <c:pt idx="32">
                  <c:v>-546.76047773957748</c:v>
                </c:pt>
                <c:pt idx="33">
                  <c:v>-946.32750928841256</c:v>
                </c:pt>
                <c:pt idx="34">
                  <c:v>-1342.4321439884097</c:v>
                </c:pt>
                <c:pt idx="35">
                  <c:v>-1722.9815548492259</c:v>
                </c:pt>
                <c:pt idx="36">
                  <c:v>-2076.0978757496841</c:v>
                </c:pt>
                <c:pt idx="37">
                  <c:v>-2407.9694522032705</c:v>
                </c:pt>
                <c:pt idx="38">
                  <c:v>-2723.2278585703925</c:v>
                </c:pt>
                <c:pt idx="39">
                  <c:v>-3005.1740518552024</c:v>
                </c:pt>
                <c:pt idx="40">
                  <c:v>-3270.0779174959202</c:v>
                </c:pt>
                <c:pt idx="41">
                  <c:v>-3504.5340014754888</c:v>
                </c:pt>
                <c:pt idx="42">
                  <c:v>-3705.579359595939</c:v>
                </c:pt>
                <c:pt idx="43">
                  <c:v>-3867.3337639698079</c:v>
                </c:pt>
                <c:pt idx="44">
                  <c:v>-3990.1310734436602</c:v>
                </c:pt>
                <c:pt idx="45">
                  <c:v>-4074.5209922670442</c:v>
                </c:pt>
                <c:pt idx="46">
                  <c:v>-4121.8622432756447</c:v>
                </c:pt>
                <c:pt idx="47">
                  <c:v>-4130.476041971915</c:v>
                </c:pt>
                <c:pt idx="48">
                  <c:v>-4099.2292973676276</c:v>
                </c:pt>
                <c:pt idx="49">
                  <c:v>-4029.1676115377031</c:v>
                </c:pt>
                <c:pt idx="50">
                  <c:v>-3917.1276499029527</c:v>
                </c:pt>
                <c:pt idx="51">
                  <c:v>-3765.9590581553807</c:v>
                </c:pt>
                <c:pt idx="52">
                  <c:v>-3582.8590037331096</c:v>
                </c:pt>
                <c:pt idx="53">
                  <c:v>-3368.1033700529165</c:v>
                </c:pt>
                <c:pt idx="54">
                  <c:v>-3125.0672859607484</c:v>
                </c:pt>
                <c:pt idx="55">
                  <c:v>-2846.6979236850566</c:v>
                </c:pt>
                <c:pt idx="56">
                  <c:v>-2534.1390189987987</c:v>
                </c:pt>
                <c:pt idx="57">
                  <c:v>-2199.1796549136852</c:v>
                </c:pt>
                <c:pt idx="58">
                  <c:v>-1838.7403405898017</c:v>
                </c:pt>
                <c:pt idx="59">
                  <c:v>-1466.6779559918195</c:v>
                </c:pt>
                <c:pt idx="60">
                  <c:v>-1080.6048468918782</c:v>
                </c:pt>
                <c:pt idx="61">
                  <c:v>-696.37463309601947</c:v>
                </c:pt>
                <c:pt idx="62">
                  <c:v>-304.11129037090808</c:v>
                </c:pt>
                <c:pt idx="63">
                  <c:v>97.763872310718298</c:v>
                </c:pt>
                <c:pt idx="64">
                  <c:v>500.95170084321552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06E-4990-B6B2-851E29A14C35}"/>
            </c:ext>
          </c:extLst>
        </c:ser>
        <c:ser>
          <c:idx val="2"/>
          <c:order val="2"/>
          <c:tx>
            <c:strRef>
              <c:f>TDK_KF_ST_09_01!$J$19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11.439</c:v>
                </c:pt>
                <c:pt idx="3">
                  <c:v>17.117999999999999</c:v>
                </c:pt>
                <c:pt idx="4">
                  <c:v>22.706999999999997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90.044999999999987</c:v>
                </c:pt>
                <c:pt idx="17">
                  <c:v>95.669999999999987</c:v>
                </c:pt>
                <c:pt idx="18">
                  <c:v>101.43899999999999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140.661</c:v>
                </c:pt>
                <c:pt idx="26">
                  <c:v>146.34899999999999</c:v>
                </c:pt>
                <c:pt idx="27">
                  <c:v>151.97399999999999</c:v>
                </c:pt>
                <c:pt idx="28">
                  <c:v>157.59899999999999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174.19500000000002</c:v>
                </c:pt>
                <c:pt idx="32">
                  <c:v>179.79300000000003</c:v>
                </c:pt>
                <c:pt idx="33">
                  <c:v>185.46300000000002</c:v>
                </c:pt>
                <c:pt idx="34">
                  <c:v>191.21400000000003</c:v>
                </c:pt>
                <c:pt idx="35">
                  <c:v>196.92900000000003</c:v>
                </c:pt>
                <c:pt idx="36">
                  <c:v>202.47300000000004</c:v>
                </c:pt>
                <c:pt idx="37">
                  <c:v>207.98100000000005</c:v>
                </c:pt>
                <c:pt idx="38">
                  <c:v>213.58800000000005</c:v>
                </c:pt>
                <c:pt idx="39">
                  <c:v>219.04200000000006</c:v>
                </c:pt>
                <c:pt idx="40">
                  <c:v>224.72100000000006</c:v>
                </c:pt>
                <c:pt idx="41">
                  <c:v>230.43600000000006</c:v>
                </c:pt>
                <c:pt idx="42">
                  <c:v>236.18700000000007</c:v>
                </c:pt>
                <c:pt idx="43">
                  <c:v>241.84800000000007</c:v>
                </c:pt>
                <c:pt idx="44">
                  <c:v>247.42800000000008</c:v>
                </c:pt>
                <c:pt idx="45">
                  <c:v>252.93600000000009</c:v>
                </c:pt>
                <c:pt idx="46">
                  <c:v>258.50700000000012</c:v>
                </c:pt>
                <c:pt idx="47">
                  <c:v>264.10500000000013</c:v>
                </c:pt>
                <c:pt idx="48">
                  <c:v>269.78400000000011</c:v>
                </c:pt>
                <c:pt idx="49">
                  <c:v>275.39100000000008</c:v>
                </c:pt>
                <c:pt idx="50">
                  <c:v>281.16000000000008</c:v>
                </c:pt>
                <c:pt idx="51">
                  <c:v>286.92000000000007</c:v>
                </c:pt>
                <c:pt idx="52">
                  <c:v>292.51800000000009</c:v>
                </c:pt>
                <c:pt idx="53">
                  <c:v>298.06200000000007</c:v>
                </c:pt>
                <c:pt idx="54">
                  <c:v>303.54300000000006</c:v>
                </c:pt>
                <c:pt idx="55">
                  <c:v>309.15900000000005</c:v>
                </c:pt>
                <c:pt idx="56">
                  <c:v>314.90100000000007</c:v>
                </c:pt>
                <c:pt idx="57">
                  <c:v>320.59800000000007</c:v>
                </c:pt>
                <c:pt idx="58">
                  <c:v>326.35800000000006</c:v>
                </c:pt>
                <c:pt idx="59">
                  <c:v>332.01900000000006</c:v>
                </c:pt>
                <c:pt idx="60">
                  <c:v>337.68000000000006</c:v>
                </c:pt>
                <c:pt idx="61">
                  <c:v>343.17000000000007</c:v>
                </c:pt>
                <c:pt idx="62">
                  <c:v>348.68700000000007</c:v>
                </c:pt>
                <c:pt idx="63">
                  <c:v>354.30300000000005</c:v>
                </c:pt>
                <c:pt idx="64">
                  <c:v>359.95500000000004</c:v>
                </c:pt>
              </c:numCache>
            </c:numRef>
          </c:xVal>
          <c:yVal>
            <c:numRef>
              <c:f>TDK_KF_ST_09_01!$J$20:$J$84</c:f>
              <c:numCache>
                <c:formatCode>General</c:formatCode>
                <c:ptCount val="65"/>
                <c:pt idx="0">
                  <c:v>-4065</c:v>
                </c:pt>
                <c:pt idx="1">
                  <c:v>-3988</c:v>
                </c:pt>
                <c:pt idx="2">
                  <c:v>-3866</c:v>
                </c:pt>
                <c:pt idx="3">
                  <c:v>-3709</c:v>
                </c:pt>
                <c:pt idx="4">
                  <c:v>-3522</c:v>
                </c:pt>
                <c:pt idx="5">
                  <c:v>-3299</c:v>
                </c:pt>
                <c:pt idx="6">
                  <c:v>-3047</c:v>
                </c:pt>
                <c:pt idx="7">
                  <c:v>-2765</c:v>
                </c:pt>
                <c:pt idx="8">
                  <c:v>-2455</c:v>
                </c:pt>
                <c:pt idx="9">
                  <c:v>-2108</c:v>
                </c:pt>
                <c:pt idx="10">
                  <c:v>-1740</c:v>
                </c:pt>
                <c:pt idx="11">
                  <c:v>-1368</c:v>
                </c:pt>
                <c:pt idx="12">
                  <c:v>-980</c:v>
                </c:pt>
                <c:pt idx="13">
                  <c:v>-595</c:v>
                </c:pt>
                <c:pt idx="14">
                  <c:v>-210</c:v>
                </c:pt>
                <c:pt idx="15">
                  <c:v>199</c:v>
                </c:pt>
                <c:pt idx="16">
                  <c:v>609</c:v>
                </c:pt>
                <c:pt idx="17">
                  <c:v>996</c:v>
                </c:pt>
                <c:pt idx="18">
                  <c:v>1387</c:v>
                </c:pt>
                <c:pt idx="19">
                  <c:v>1766</c:v>
                </c:pt>
                <c:pt idx="20">
                  <c:v>2114</c:v>
                </c:pt>
                <c:pt idx="21">
                  <c:v>2444</c:v>
                </c:pt>
                <c:pt idx="22">
                  <c:v>2755</c:v>
                </c:pt>
                <c:pt idx="23">
                  <c:v>3039</c:v>
                </c:pt>
                <c:pt idx="24">
                  <c:v>3296</c:v>
                </c:pt>
                <c:pt idx="25">
                  <c:v>3537</c:v>
                </c:pt>
                <c:pt idx="26">
                  <c:v>3729</c:v>
                </c:pt>
                <c:pt idx="27">
                  <c:v>3886</c:v>
                </c:pt>
                <c:pt idx="28">
                  <c:v>3998</c:v>
                </c:pt>
                <c:pt idx="29">
                  <c:v>4080</c:v>
                </c:pt>
                <c:pt idx="30">
                  <c:v>4125</c:v>
                </c:pt>
                <c:pt idx="31">
                  <c:v>4123</c:v>
                </c:pt>
                <c:pt idx="32">
                  <c:v>4089</c:v>
                </c:pt>
                <c:pt idx="33">
                  <c:v>4004</c:v>
                </c:pt>
                <c:pt idx="34">
                  <c:v>3886</c:v>
                </c:pt>
                <c:pt idx="35">
                  <c:v>3735</c:v>
                </c:pt>
                <c:pt idx="36">
                  <c:v>3539</c:v>
                </c:pt>
                <c:pt idx="37">
                  <c:v>3322</c:v>
                </c:pt>
                <c:pt idx="38">
                  <c:v>3065</c:v>
                </c:pt>
                <c:pt idx="39">
                  <c:v>2789</c:v>
                </c:pt>
                <c:pt idx="40">
                  <c:v>2474</c:v>
                </c:pt>
                <c:pt idx="41">
                  <c:v>2128</c:v>
                </c:pt>
                <c:pt idx="42">
                  <c:v>1764</c:v>
                </c:pt>
                <c:pt idx="43">
                  <c:v>1391</c:v>
                </c:pt>
                <c:pt idx="44">
                  <c:v>1008</c:v>
                </c:pt>
                <c:pt idx="45">
                  <c:v>627</c:v>
                </c:pt>
                <c:pt idx="46">
                  <c:v>232</c:v>
                </c:pt>
                <c:pt idx="47">
                  <c:v>-168</c:v>
                </c:pt>
                <c:pt idx="48">
                  <c:v>-569</c:v>
                </c:pt>
                <c:pt idx="49">
                  <c:v>-958</c:v>
                </c:pt>
                <c:pt idx="50">
                  <c:v>-1354</c:v>
                </c:pt>
                <c:pt idx="51">
                  <c:v>-1731</c:v>
                </c:pt>
                <c:pt idx="52">
                  <c:v>-2085</c:v>
                </c:pt>
                <c:pt idx="53">
                  <c:v>-2413</c:v>
                </c:pt>
                <c:pt idx="54">
                  <c:v>-2716</c:v>
                </c:pt>
                <c:pt idx="55">
                  <c:v>-3004</c:v>
                </c:pt>
                <c:pt idx="56">
                  <c:v>-3269</c:v>
                </c:pt>
                <c:pt idx="57">
                  <c:v>-3498</c:v>
                </c:pt>
                <c:pt idx="58">
                  <c:v>-3694</c:v>
                </c:pt>
                <c:pt idx="59">
                  <c:v>-3851</c:v>
                </c:pt>
                <c:pt idx="60">
                  <c:v>-3970</c:v>
                </c:pt>
                <c:pt idx="61">
                  <c:v>-4053</c:v>
                </c:pt>
                <c:pt idx="62">
                  <c:v>-4094</c:v>
                </c:pt>
                <c:pt idx="63">
                  <c:v>-4094</c:v>
                </c:pt>
                <c:pt idx="64">
                  <c:v>-4060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6E-4990-B6B2-851E29A14C35}"/>
            </c:ext>
          </c:extLst>
        </c:ser>
        <c:ser>
          <c:idx val="3"/>
          <c:order val="3"/>
          <c:tx>
            <c:strRef>
              <c:f>TDK_KF_ST_09_01!$N$19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11.439</c:v>
                </c:pt>
                <c:pt idx="3">
                  <c:v>17.117999999999999</c:v>
                </c:pt>
                <c:pt idx="4">
                  <c:v>22.706999999999997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90.044999999999987</c:v>
                </c:pt>
                <c:pt idx="17">
                  <c:v>95.669999999999987</c:v>
                </c:pt>
                <c:pt idx="18">
                  <c:v>101.43899999999999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140.661</c:v>
                </c:pt>
                <c:pt idx="26">
                  <c:v>146.34899999999999</c:v>
                </c:pt>
                <c:pt idx="27">
                  <c:v>151.97399999999999</c:v>
                </c:pt>
                <c:pt idx="28">
                  <c:v>157.59899999999999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174.19500000000002</c:v>
                </c:pt>
                <c:pt idx="32">
                  <c:v>179.79300000000003</c:v>
                </c:pt>
                <c:pt idx="33">
                  <c:v>185.46300000000002</c:v>
                </c:pt>
                <c:pt idx="34">
                  <c:v>191.21400000000003</c:v>
                </c:pt>
                <c:pt idx="35">
                  <c:v>196.92900000000003</c:v>
                </c:pt>
                <c:pt idx="36">
                  <c:v>202.47300000000004</c:v>
                </c:pt>
                <c:pt idx="37">
                  <c:v>207.98100000000005</c:v>
                </c:pt>
                <c:pt idx="38">
                  <c:v>213.58800000000005</c:v>
                </c:pt>
                <c:pt idx="39">
                  <c:v>219.04200000000006</c:v>
                </c:pt>
                <c:pt idx="40">
                  <c:v>224.72100000000006</c:v>
                </c:pt>
                <c:pt idx="41">
                  <c:v>230.43600000000006</c:v>
                </c:pt>
                <c:pt idx="42">
                  <c:v>236.18700000000007</c:v>
                </c:pt>
                <c:pt idx="43">
                  <c:v>241.84800000000007</c:v>
                </c:pt>
                <c:pt idx="44">
                  <c:v>247.42800000000008</c:v>
                </c:pt>
                <c:pt idx="45">
                  <c:v>252.93600000000009</c:v>
                </c:pt>
                <c:pt idx="46">
                  <c:v>258.50700000000012</c:v>
                </c:pt>
                <c:pt idx="47">
                  <c:v>264.10500000000013</c:v>
                </c:pt>
                <c:pt idx="48">
                  <c:v>269.78400000000011</c:v>
                </c:pt>
                <c:pt idx="49">
                  <c:v>275.39100000000008</c:v>
                </c:pt>
                <c:pt idx="50">
                  <c:v>281.16000000000008</c:v>
                </c:pt>
                <c:pt idx="51">
                  <c:v>286.92000000000007</c:v>
                </c:pt>
                <c:pt idx="52">
                  <c:v>292.51800000000009</c:v>
                </c:pt>
                <c:pt idx="53">
                  <c:v>298.06200000000007</c:v>
                </c:pt>
                <c:pt idx="54">
                  <c:v>303.54300000000006</c:v>
                </c:pt>
                <c:pt idx="55">
                  <c:v>309.15900000000005</c:v>
                </c:pt>
                <c:pt idx="56">
                  <c:v>314.90100000000007</c:v>
                </c:pt>
                <c:pt idx="57">
                  <c:v>320.59800000000007</c:v>
                </c:pt>
                <c:pt idx="58">
                  <c:v>326.35800000000006</c:v>
                </c:pt>
                <c:pt idx="59">
                  <c:v>332.01900000000006</c:v>
                </c:pt>
                <c:pt idx="60">
                  <c:v>337.68000000000006</c:v>
                </c:pt>
                <c:pt idx="61">
                  <c:v>343.17000000000007</c:v>
                </c:pt>
                <c:pt idx="62">
                  <c:v>348.68700000000007</c:v>
                </c:pt>
                <c:pt idx="63">
                  <c:v>354.30300000000005</c:v>
                </c:pt>
                <c:pt idx="64">
                  <c:v>359.95500000000004</c:v>
                </c:pt>
              </c:numCache>
            </c:numRef>
          </c:xVal>
          <c:yVal>
            <c:numRef>
              <c:f>TDK_KF_ST_09_01!$N$20:$N$84</c:f>
              <c:numCache>
                <c:formatCode>General</c:formatCode>
                <c:ptCount val="65"/>
                <c:pt idx="0">
                  <c:v>-4056.0474824829353</c:v>
                </c:pt>
                <c:pt idx="1">
                  <c:v>-3978.0133022094242</c:v>
                </c:pt>
                <c:pt idx="2">
                  <c:v>-3858.3835428311631</c:v>
                </c:pt>
                <c:pt idx="3">
                  <c:v>-3702.6113788999946</c:v>
                </c:pt>
                <c:pt idx="4">
                  <c:v>-3513.6856352749992</c:v>
                </c:pt>
                <c:pt idx="5">
                  <c:v>-3293.1476153326867</c:v>
                </c:pt>
                <c:pt idx="6">
                  <c:v>-3037.3550012756427</c:v>
                </c:pt>
                <c:pt idx="7">
                  <c:v>-2761.6361952815337</c:v>
                </c:pt>
                <c:pt idx="8">
                  <c:v>-2450.9896318749807</c:v>
                </c:pt>
                <c:pt idx="9">
                  <c:v>-2109.9884893990206</c:v>
                </c:pt>
                <c:pt idx="10">
                  <c:v>-1744.8408217670949</c:v>
                </c:pt>
                <c:pt idx="11">
                  <c:v>-1369.7502288237938</c:v>
                </c:pt>
                <c:pt idx="12">
                  <c:v>-984.94404029576083</c:v>
                </c:pt>
                <c:pt idx="13">
                  <c:v>-600.18179210583514</c:v>
                </c:pt>
                <c:pt idx="14">
                  <c:v>-206.62524426756951</c:v>
                </c:pt>
                <c:pt idx="15">
                  <c:v>196.68475117312835</c:v>
                </c:pt>
                <c:pt idx="16">
                  <c:v>602.67397617825077</c:v>
                </c:pt>
                <c:pt idx="17">
                  <c:v>998.44352435412634</c:v>
                </c:pt>
                <c:pt idx="18">
                  <c:v>1394.4232209454194</c:v>
                </c:pt>
                <c:pt idx="19">
                  <c:v>1766.4606833434659</c:v>
                </c:pt>
                <c:pt idx="20">
                  <c:v>2121.6309889057716</c:v>
                </c:pt>
                <c:pt idx="21">
                  <c:v>2450.2936015686714</c:v>
                </c:pt>
                <c:pt idx="22">
                  <c:v>2755.4513395017862</c:v>
                </c:pt>
                <c:pt idx="23">
                  <c:v>3040.64711092991</c:v>
                </c:pt>
                <c:pt idx="24">
                  <c:v>3298.8575094508874</c:v>
                </c:pt>
                <c:pt idx="25">
                  <c:v>3529.1811033830354</c:v>
                </c:pt>
                <c:pt idx="26">
                  <c:v>3722.1254046680315</c:v>
                </c:pt>
                <c:pt idx="27">
                  <c:v>3876.9704835075108</c:v>
                </c:pt>
                <c:pt idx="28">
                  <c:v>3994.554816730194</c:v>
                </c:pt>
                <c:pt idx="29">
                  <c:v>4072.1066676179153</c:v>
                </c:pt>
                <c:pt idx="30">
                  <c:v>4112.8295949728017</c:v>
                </c:pt>
                <c:pt idx="31">
                  <c:v>4115.1781630782307</c:v>
                </c:pt>
                <c:pt idx="32">
                  <c:v>4078.3488452708802</c:v>
                </c:pt>
                <c:pt idx="33">
                  <c:v>4001.4699769198878</c:v>
                </c:pt>
                <c:pt idx="34">
                  <c:v>3883.578634058591</c:v>
                </c:pt>
                <c:pt idx="35">
                  <c:v>3727.7738892751336</c:v>
                </c:pt>
                <c:pt idx="36">
                  <c:v>3541.2792387148861</c:v>
                </c:pt>
                <c:pt idx="37">
                  <c:v>3323.259119939336</c:v>
                </c:pt>
                <c:pt idx="38">
                  <c:v>3069.8925682954086</c:v>
                </c:pt>
                <c:pt idx="39">
                  <c:v>2795.3103405958227</c:v>
                </c:pt>
                <c:pt idx="40">
                  <c:v>2482.6257628923204</c:v>
                </c:pt>
                <c:pt idx="41">
                  <c:v>2143.4522878021744</c:v>
                </c:pt>
                <c:pt idx="42">
                  <c:v>1780.7320554651515</c:v>
                </c:pt>
                <c:pt idx="43">
                  <c:v>1406.2543537710608</c:v>
                </c:pt>
                <c:pt idx="44">
                  <c:v>1023.785881464426</c:v>
                </c:pt>
                <c:pt idx="45">
                  <c:v>636.81365004087593</c:v>
                </c:pt>
                <c:pt idx="46">
                  <c:v>239.54337224804738</c:v>
                </c:pt>
                <c:pt idx="47">
                  <c:v>-161.82570219778904</c:v>
                </c:pt>
                <c:pt idx="48">
                  <c:v>-567.30134572091754</c:v>
                </c:pt>
                <c:pt idx="49">
                  <c:v>-962.08291211647168</c:v>
                </c:pt>
                <c:pt idx="50">
                  <c:v>-1358.5111344200791</c:v>
                </c:pt>
                <c:pt idx="51">
                  <c:v>-1740.4768058027453</c:v>
                </c:pt>
                <c:pt idx="52">
                  <c:v>-2094.7776155632027</c:v>
                </c:pt>
                <c:pt idx="53">
                  <c:v>-2425.8644937322783</c:v>
                </c:pt>
                <c:pt idx="54">
                  <c:v>-2730.7768921212441</c:v>
                </c:pt>
                <c:pt idx="55">
                  <c:v>-3017.1572635577672</c:v>
                </c:pt>
                <c:pt idx="56">
                  <c:v>-3279.8704573004879</c:v>
                </c:pt>
                <c:pt idx="57">
                  <c:v>-3507.8749939763043</c:v>
                </c:pt>
                <c:pt idx="58">
                  <c:v>-3703.0325243120815</c:v>
                </c:pt>
                <c:pt idx="59">
                  <c:v>-3858.2804188505511</c:v>
                </c:pt>
                <c:pt idx="60">
                  <c:v>-3975.7640535439559</c:v>
                </c:pt>
                <c:pt idx="61">
                  <c:v>-4052.5415269027239</c:v>
                </c:pt>
                <c:pt idx="62">
                  <c:v>-4092.1178208527786</c:v>
                </c:pt>
                <c:pt idx="63">
                  <c:v>-4093.3368782312605</c:v>
                </c:pt>
                <c:pt idx="64">
                  <c:v>-4054.7596430095273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06E-4990-B6B2-851E29A14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TDK_KF_ST_09_02!$I$19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TDK_KF_ST_09_02!$AA$85:$AA$149</c:f>
              <c:numCache>
                <c:formatCode>General</c:formatCode>
                <c:ptCount val="65"/>
                <c:pt idx="0">
                  <c:v>360.04499999999979</c:v>
                </c:pt>
                <c:pt idx="1">
                  <c:v>354.45599999999979</c:v>
                </c:pt>
                <c:pt idx="2">
                  <c:v>348.8399999999998</c:v>
                </c:pt>
                <c:pt idx="3">
                  <c:v>343.31399999999979</c:v>
                </c:pt>
                <c:pt idx="4">
                  <c:v>337.7969999999998</c:v>
                </c:pt>
                <c:pt idx="5">
                  <c:v>332.10899999999981</c:v>
                </c:pt>
                <c:pt idx="6">
                  <c:v>326.42999999999984</c:v>
                </c:pt>
                <c:pt idx="7">
                  <c:v>320.70599999999985</c:v>
                </c:pt>
                <c:pt idx="8">
                  <c:v>314.90099999999984</c:v>
                </c:pt>
                <c:pt idx="9">
                  <c:v>309.27599999999984</c:v>
                </c:pt>
                <c:pt idx="10">
                  <c:v>303.73199999999986</c:v>
                </c:pt>
                <c:pt idx="11">
                  <c:v>298.21499999999986</c:v>
                </c:pt>
                <c:pt idx="12">
                  <c:v>292.54499999999985</c:v>
                </c:pt>
                <c:pt idx="13">
                  <c:v>287.00099999999986</c:v>
                </c:pt>
                <c:pt idx="14">
                  <c:v>281.30399999999986</c:v>
                </c:pt>
                <c:pt idx="15">
                  <c:v>275.51699999999988</c:v>
                </c:pt>
                <c:pt idx="16">
                  <c:v>269.79299999999989</c:v>
                </c:pt>
                <c:pt idx="17">
                  <c:v>264.19499999999988</c:v>
                </c:pt>
                <c:pt idx="18">
                  <c:v>258.62399999999985</c:v>
                </c:pt>
                <c:pt idx="19">
                  <c:v>253.07099999999986</c:v>
                </c:pt>
                <c:pt idx="20">
                  <c:v>247.65299999999985</c:v>
                </c:pt>
                <c:pt idx="21">
                  <c:v>241.92899999999986</c:v>
                </c:pt>
                <c:pt idx="22">
                  <c:v>236.16899999999987</c:v>
                </c:pt>
                <c:pt idx="23">
                  <c:v>230.47199999999987</c:v>
                </c:pt>
                <c:pt idx="24">
                  <c:v>224.74799999999988</c:v>
                </c:pt>
                <c:pt idx="25">
                  <c:v>219.17699999999988</c:v>
                </c:pt>
                <c:pt idx="26">
                  <c:v>213.65999999999988</c:v>
                </c:pt>
                <c:pt idx="27">
                  <c:v>208.14299999999989</c:v>
                </c:pt>
                <c:pt idx="28">
                  <c:v>202.4909999999999</c:v>
                </c:pt>
                <c:pt idx="29">
                  <c:v>196.96499999999989</c:v>
                </c:pt>
                <c:pt idx="30">
                  <c:v>191.2589999999999</c:v>
                </c:pt>
                <c:pt idx="31">
                  <c:v>185.4899999999999</c:v>
                </c:pt>
                <c:pt idx="32">
                  <c:v>179.8649999999999</c:v>
                </c:pt>
                <c:pt idx="33">
                  <c:v>174.2399999999999</c:v>
                </c:pt>
                <c:pt idx="34">
                  <c:v>168.6869999999999</c:v>
                </c:pt>
                <c:pt idx="35">
                  <c:v>163.21499999999989</c:v>
                </c:pt>
                <c:pt idx="36">
                  <c:v>157.7339999999999</c:v>
                </c:pt>
                <c:pt idx="37">
                  <c:v>151.9739999999999</c:v>
                </c:pt>
                <c:pt idx="38">
                  <c:v>146.40299999999991</c:v>
                </c:pt>
                <c:pt idx="39">
                  <c:v>140.6159999999999</c:v>
                </c:pt>
                <c:pt idx="40">
                  <c:v>134.9369999999999</c:v>
                </c:pt>
                <c:pt idx="41">
                  <c:v>129.3839999999999</c:v>
                </c:pt>
                <c:pt idx="42">
                  <c:v>123.8219999999999</c:v>
                </c:pt>
                <c:pt idx="43">
                  <c:v>118.35899999999991</c:v>
                </c:pt>
                <c:pt idx="44">
                  <c:v>112.78799999999991</c:v>
                </c:pt>
                <c:pt idx="45">
                  <c:v>107.18099999999991</c:v>
                </c:pt>
                <c:pt idx="46">
                  <c:v>101.44799999999991</c:v>
                </c:pt>
                <c:pt idx="47">
                  <c:v>95.759999999999906</c:v>
                </c:pt>
                <c:pt idx="48">
                  <c:v>90.071999999999903</c:v>
                </c:pt>
                <c:pt idx="49">
                  <c:v>84.464999999999904</c:v>
                </c:pt>
                <c:pt idx="50">
                  <c:v>78.866999999999905</c:v>
                </c:pt>
                <c:pt idx="51">
                  <c:v>73.394999999999911</c:v>
                </c:pt>
                <c:pt idx="52">
                  <c:v>67.886999999999915</c:v>
                </c:pt>
                <c:pt idx="53">
                  <c:v>62.234999999999914</c:v>
                </c:pt>
                <c:pt idx="54">
                  <c:v>56.483999999999916</c:v>
                </c:pt>
                <c:pt idx="55">
                  <c:v>50.804999999999914</c:v>
                </c:pt>
                <c:pt idx="56">
                  <c:v>45.026999999999916</c:v>
                </c:pt>
                <c:pt idx="57">
                  <c:v>39.410999999999916</c:v>
                </c:pt>
                <c:pt idx="58">
                  <c:v>33.938999999999915</c:v>
                </c:pt>
                <c:pt idx="59">
                  <c:v>28.448999999999916</c:v>
                </c:pt>
                <c:pt idx="60">
                  <c:v>22.796999999999919</c:v>
                </c:pt>
                <c:pt idx="61">
                  <c:v>17.225999999999921</c:v>
                </c:pt>
                <c:pt idx="62">
                  <c:v>11.48399999999992</c:v>
                </c:pt>
                <c:pt idx="63">
                  <c:v>5.7239999999999203</c:v>
                </c:pt>
                <c:pt idx="64">
                  <c:v>8.999999999920405E-3</c:v>
                </c:pt>
              </c:numCache>
            </c:numRef>
          </c:xVal>
          <c:yVal>
            <c:numRef>
              <c:f>TDK_KF_ST_09_02!$I$85:$I$149</c:f>
              <c:numCache>
                <c:formatCode>General</c:formatCode>
                <c:ptCount val="65"/>
                <c:pt idx="0">
                  <c:v>501</c:v>
                </c:pt>
                <c:pt idx="1">
                  <c:v>96</c:v>
                </c:pt>
                <c:pt idx="2">
                  <c:v>-298</c:v>
                </c:pt>
                <c:pt idx="3">
                  <c:v>-683</c:v>
                </c:pt>
                <c:pt idx="4">
                  <c:v>-1069</c:v>
                </c:pt>
                <c:pt idx="5">
                  <c:v>-1459</c:v>
                </c:pt>
                <c:pt idx="6">
                  <c:v>-1825</c:v>
                </c:pt>
                <c:pt idx="7">
                  <c:v>-2178</c:v>
                </c:pt>
                <c:pt idx="8">
                  <c:v>-2518</c:v>
                </c:pt>
                <c:pt idx="9">
                  <c:v>-2823</c:v>
                </c:pt>
                <c:pt idx="10">
                  <c:v>-3103</c:v>
                </c:pt>
                <c:pt idx="11">
                  <c:v>-3347</c:v>
                </c:pt>
                <c:pt idx="12">
                  <c:v>-3568</c:v>
                </c:pt>
                <c:pt idx="13">
                  <c:v>-3748</c:v>
                </c:pt>
                <c:pt idx="14">
                  <c:v>-3899</c:v>
                </c:pt>
                <c:pt idx="15">
                  <c:v>-4016</c:v>
                </c:pt>
                <c:pt idx="16">
                  <c:v>-4093</c:v>
                </c:pt>
                <c:pt idx="17">
                  <c:v>-4119</c:v>
                </c:pt>
                <c:pt idx="18">
                  <c:v>-4116</c:v>
                </c:pt>
                <c:pt idx="19">
                  <c:v>-4070</c:v>
                </c:pt>
                <c:pt idx="20">
                  <c:v>-3995</c:v>
                </c:pt>
                <c:pt idx="21">
                  <c:v>-3869</c:v>
                </c:pt>
                <c:pt idx="22">
                  <c:v>-3705</c:v>
                </c:pt>
                <c:pt idx="23">
                  <c:v>-3506</c:v>
                </c:pt>
                <c:pt idx="24">
                  <c:v>-3265</c:v>
                </c:pt>
                <c:pt idx="25">
                  <c:v>-3012</c:v>
                </c:pt>
                <c:pt idx="26">
                  <c:v>-2722</c:v>
                </c:pt>
                <c:pt idx="27">
                  <c:v>-2414</c:v>
                </c:pt>
                <c:pt idx="28">
                  <c:v>-2071</c:v>
                </c:pt>
                <c:pt idx="29">
                  <c:v>-1718</c:v>
                </c:pt>
                <c:pt idx="30">
                  <c:v>-1342</c:v>
                </c:pt>
                <c:pt idx="31">
                  <c:v>-948</c:v>
                </c:pt>
                <c:pt idx="32">
                  <c:v>-553</c:v>
                </c:pt>
                <c:pt idx="33">
                  <c:v>-155</c:v>
                </c:pt>
                <c:pt idx="34">
                  <c:v>246</c:v>
                </c:pt>
                <c:pt idx="35">
                  <c:v>631</c:v>
                </c:pt>
                <c:pt idx="36">
                  <c:v>1008</c:v>
                </c:pt>
                <c:pt idx="37">
                  <c:v>1406</c:v>
                </c:pt>
                <c:pt idx="38">
                  <c:v>1765</c:v>
                </c:pt>
                <c:pt idx="39">
                  <c:v>2129</c:v>
                </c:pt>
                <c:pt idx="40">
                  <c:v>2465</c:v>
                </c:pt>
                <c:pt idx="41">
                  <c:v>2764</c:v>
                </c:pt>
                <c:pt idx="42">
                  <c:v>3038</c:v>
                </c:pt>
                <c:pt idx="43">
                  <c:v>3281</c:v>
                </c:pt>
                <c:pt idx="44">
                  <c:v>3507</c:v>
                </c:pt>
                <c:pt idx="45">
                  <c:v>3688</c:v>
                </c:pt>
                <c:pt idx="46">
                  <c:v>3844</c:v>
                </c:pt>
                <c:pt idx="47">
                  <c:v>3961</c:v>
                </c:pt>
                <c:pt idx="48">
                  <c:v>4031</c:v>
                </c:pt>
                <c:pt idx="49">
                  <c:v>4064</c:v>
                </c:pt>
                <c:pt idx="50">
                  <c:v>4060</c:v>
                </c:pt>
                <c:pt idx="51">
                  <c:v>4013</c:v>
                </c:pt>
                <c:pt idx="52">
                  <c:v>3929</c:v>
                </c:pt>
                <c:pt idx="53">
                  <c:v>3815</c:v>
                </c:pt>
                <c:pt idx="54">
                  <c:v>3650</c:v>
                </c:pt>
                <c:pt idx="55">
                  <c:v>3450</c:v>
                </c:pt>
                <c:pt idx="56">
                  <c:v>3206</c:v>
                </c:pt>
                <c:pt idx="57">
                  <c:v>2949</c:v>
                </c:pt>
                <c:pt idx="58">
                  <c:v>2665</c:v>
                </c:pt>
                <c:pt idx="59">
                  <c:v>2358</c:v>
                </c:pt>
                <c:pt idx="60">
                  <c:v>2020</c:v>
                </c:pt>
                <c:pt idx="61">
                  <c:v>1667</c:v>
                </c:pt>
                <c:pt idx="62">
                  <c:v>1282</c:v>
                </c:pt>
                <c:pt idx="63">
                  <c:v>892</c:v>
                </c:pt>
                <c:pt idx="64">
                  <c:v>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09-B486-60ED91B54E34}"/>
            </c:ext>
          </c:extLst>
        </c:ser>
        <c:ser>
          <c:idx val="1"/>
          <c:order val="1"/>
          <c:tx>
            <c:strRef>
              <c:f>TDK_KF_ST_09_02!$L$19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TDK_KF_ST_09_02!$AA$85:$AA$149</c:f>
              <c:numCache>
                <c:formatCode>General</c:formatCode>
                <c:ptCount val="65"/>
                <c:pt idx="0">
                  <c:v>360.04499999999979</c:v>
                </c:pt>
                <c:pt idx="1">
                  <c:v>354.45599999999979</c:v>
                </c:pt>
                <c:pt idx="2">
                  <c:v>348.8399999999998</c:v>
                </c:pt>
                <c:pt idx="3">
                  <c:v>343.31399999999979</c:v>
                </c:pt>
                <c:pt idx="4">
                  <c:v>337.7969999999998</c:v>
                </c:pt>
                <c:pt idx="5">
                  <c:v>332.10899999999981</c:v>
                </c:pt>
                <c:pt idx="6">
                  <c:v>326.42999999999984</c:v>
                </c:pt>
                <c:pt idx="7">
                  <c:v>320.70599999999985</c:v>
                </c:pt>
                <c:pt idx="8">
                  <c:v>314.90099999999984</c:v>
                </c:pt>
                <c:pt idx="9">
                  <c:v>309.27599999999984</c:v>
                </c:pt>
                <c:pt idx="10">
                  <c:v>303.73199999999986</c:v>
                </c:pt>
                <c:pt idx="11">
                  <c:v>298.21499999999986</c:v>
                </c:pt>
                <c:pt idx="12">
                  <c:v>292.54499999999985</c:v>
                </c:pt>
                <c:pt idx="13">
                  <c:v>287.00099999999986</c:v>
                </c:pt>
                <c:pt idx="14">
                  <c:v>281.30399999999986</c:v>
                </c:pt>
                <c:pt idx="15">
                  <c:v>275.51699999999988</c:v>
                </c:pt>
                <c:pt idx="16">
                  <c:v>269.79299999999989</c:v>
                </c:pt>
                <c:pt idx="17">
                  <c:v>264.19499999999988</c:v>
                </c:pt>
                <c:pt idx="18">
                  <c:v>258.62399999999985</c:v>
                </c:pt>
                <c:pt idx="19">
                  <c:v>253.07099999999986</c:v>
                </c:pt>
                <c:pt idx="20">
                  <c:v>247.65299999999985</c:v>
                </c:pt>
                <c:pt idx="21">
                  <c:v>241.92899999999986</c:v>
                </c:pt>
                <c:pt idx="22">
                  <c:v>236.16899999999987</c:v>
                </c:pt>
                <c:pt idx="23">
                  <c:v>230.47199999999987</c:v>
                </c:pt>
                <c:pt idx="24">
                  <c:v>224.74799999999988</c:v>
                </c:pt>
                <c:pt idx="25">
                  <c:v>219.17699999999988</c:v>
                </c:pt>
                <c:pt idx="26">
                  <c:v>213.65999999999988</c:v>
                </c:pt>
                <c:pt idx="27">
                  <c:v>208.14299999999989</c:v>
                </c:pt>
                <c:pt idx="28">
                  <c:v>202.4909999999999</c:v>
                </c:pt>
                <c:pt idx="29">
                  <c:v>196.96499999999989</c:v>
                </c:pt>
                <c:pt idx="30">
                  <c:v>191.2589999999999</c:v>
                </c:pt>
                <c:pt idx="31">
                  <c:v>185.4899999999999</c:v>
                </c:pt>
                <c:pt idx="32">
                  <c:v>179.8649999999999</c:v>
                </c:pt>
                <c:pt idx="33">
                  <c:v>174.2399999999999</c:v>
                </c:pt>
                <c:pt idx="34">
                  <c:v>168.6869999999999</c:v>
                </c:pt>
                <c:pt idx="35">
                  <c:v>163.21499999999989</c:v>
                </c:pt>
                <c:pt idx="36">
                  <c:v>157.7339999999999</c:v>
                </c:pt>
                <c:pt idx="37">
                  <c:v>151.9739999999999</c:v>
                </c:pt>
                <c:pt idx="38">
                  <c:v>146.40299999999991</c:v>
                </c:pt>
                <c:pt idx="39">
                  <c:v>140.6159999999999</c:v>
                </c:pt>
                <c:pt idx="40">
                  <c:v>134.9369999999999</c:v>
                </c:pt>
                <c:pt idx="41">
                  <c:v>129.3839999999999</c:v>
                </c:pt>
                <c:pt idx="42">
                  <c:v>123.8219999999999</c:v>
                </c:pt>
                <c:pt idx="43">
                  <c:v>118.35899999999991</c:v>
                </c:pt>
                <c:pt idx="44">
                  <c:v>112.78799999999991</c:v>
                </c:pt>
                <c:pt idx="45">
                  <c:v>107.18099999999991</c:v>
                </c:pt>
                <c:pt idx="46">
                  <c:v>101.44799999999991</c:v>
                </c:pt>
                <c:pt idx="47">
                  <c:v>95.759999999999906</c:v>
                </c:pt>
                <c:pt idx="48">
                  <c:v>90.071999999999903</c:v>
                </c:pt>
                <c:pt idx="49">
                  <c:v>84.464999999999904</c:v>
                </c:pt>
                <c:pt idx="50">
                  <c:v>78.866999999999905</c:v>
                </c:pt>
                <c:pt idx="51">
                  <c:v>73.394999999999911</c:v>
                </c:pt>
                <c:pt idx="52">
                  <c:v>67.886999999999915</c:v>
                </c:pt>
                <c:pt idx="53">
                  <c:v>62.234999999999914</c:v>
                </c:pt>
                <c:pt idx="54">
                  <c:v>56.483999999999916</c:v>
                </c:pt>
                <c:pt idx="55">
                  <c:v>50.804999999999914</c:v>
                </c:pt>
                <c:pt idx="56">
                  <c:v>45.026999999999916</c:v>
                </c:pt>
                <c:pt idx="57">
                  <c:v>39.410999999999916</c:v>
                </c:pt>
                <c:pt idx="58">
                  <c:v>33.938999999999915</c:v>
                </c:pt>
                <c:pt idx="59">
                  <c:v>28.448999999999916</c:v>
                </c:pt>
                <c:pt idx="60">
                  <c:v>22.796999999999919</c:v>
                </c:pt>
                <c:pt idx="61">
                  <c:v>17.225999999999921</c:v>
                </c:pt>
                <c:pt idx="62">
                  <c:v>11.48399999999992</c:v>
                </c:pt>
                <c:pt idx="63">
                  <c:v>5.7239999999999203</c:v>
                </c:pt>
                <c:pt idx="64">
                  <c:v>8.999999999920405E-3</c:v>
                </c:pt>
              </c:numCache>
            </c:numRef>
          </c:xVal>
          <c:yVal>
            <c:numRef>
              <c:f>TDK_KF_ST_09_02!$L$85:$L$149</c:f>
              <c:numCache>
                <c:formatCode>General</c:formatCode>
                <c:ptCount val="65"/>
                <c:pt idx="0">
                  <c:v>509.94364291847461</c:v>
                </c:pt>
                <c:pt idx="1">
                  <c:v>112.11191968654811</c:v>
                </c:pt>
                <c:pt idx="2">
                  <c:v>-289.01647531560565</c:v>
                </c:pt>
                <c:pt idx="3">
                  <c:v>-681.32461593038056</c:v>
                </c:pt>
                <c:pt idx="4">
                  <c:v>-1066.9672606183469</c:v>
                </c:pt>
                <c:pt idx="5">
                  <c:v>-1454.4732973211637</c:v>
                </c:pt>
                <c:pt idx="6">
                  <c:v>-1827.3764872382417</c:v>
                </c:pt>
                <c:pt idx="7">
                  <c:v>-2185.369349441009</c:v>
                </c:pt>
                <c:pt idx="8">
                  <c:v>-2526.4529883128757</c:v>
                </c:pt>
                <c:pt idx="9">
                  <c:v>-2832.5573061259593</c:v>
                </c:pt>
                <c:pt idx="10">
                  <c:v>-3107.8435414867122</c:v>
                </c:pt>
                <c:pt idx="11">
                  <c:v>-3353.192471951505</c:v>
                </c:pt>
                <c:pt idx="12">
                  <c:v>-3573.2257030174246</c:v>
                </c:pt>
                <c:pt idx="13">
                  <c:v>-3754.8376594001461</c:v>
                </c:pt>
                <c:pt idx="14">
                  <c:v>-3905.1202587623857</c:v>
                </c:pt>
                <c:pt idx="15">
                  <c:v>-4018.551409800255</c:v>
                </c:pt>
                <c:pt idx="16">
                  <c:v>-4090.7296902463086</c:v>
                </c:pt>
                <c:pt idx="17">
                  <c:v>-4122.1269761612639</c:v>
                </c:pt>
                <c:pt idx="18">
                  <c:v>-4114.5948052564754</c:v>
                </c:pt>
                <c:pt idx="19">
                  <c:v>-4068.6601680813983</c:v>
                </c:pt>
                <c:pt idx="20">
                  <c:v>-3987.2760765301127</c:v>
                </c:pt>
                <c:pt idx="21">
                  <c:v>-3862.8771554935925</c:v>
                </c:pt>
                <c:pt idx="22">
                  <c:v>-3699.0890256223756</c:v>
                </c:pt>
                <c:pt idx="23">
                  <c:v>-3500.6166060065348</c:v>
                </c:pt>
                <c:pt idx="24">
                  <c:v>-3266.6568485996554</c:v>
                </c:pt>
                <c:pt idx="25">
                  <c:v>-3007.9162163471929</c:v>
                </c:pt>
                <c:pt idx="26">
                  <c:v>-2723.9364782273656</c:v>
                </c:pt>
                <c:pt idx="27">
                  <c:v>-2414.986818252858</c:v>
                </c:pt>
                <c:pt idx="28">
                  <c:v>-2075.5806020934169</c:v>
                </c:pt>
                <c:pt idx="29">
                  <c:v>-1724.481901369445</c:v>
                </c:pt>
                <c:pt idx="30">
                  <c:v>-1345.4566979720403</c:v>
                </c:pt>
                <c:pt idx="31">
                  <c:v>-949.0123345609295</c:v>
                </c:pt>
                <c:pt idx="32">
                  <c:v>-553.47538607982699</c:v>
                </c:pt>
                <c:pt idx="33">
                  <c:v>-152.90958404787443</c:v>
                </c:pt>
                <c:pt idx="34">
                  <c:v>243.68951639660642</c:v>
                </c:pt>
                <c:pt idx="35">
                  <c:v>631.98777209848879</c:v>
                </c:pt>
                <c:pt idx="36">
                  <c:v>1014.8497163646007</c:v>
                </c:pt>
                <c:pt idx="37">
                  <c:v>1406.8103515580542</c:v>
                </c:pt>
                <c:pt idx="38">
                  <c:v>1772.1126239088942</c:v>
                </c:pt>
                <c:pt idx="39">
                  <c:v>2133.4654468678355</c:v>
                </c:pt>
                <c:pt idx="40">
                  <c:v>2466.6132230278627</c:v>
                </c:pt>
                <c:pt idx="41">
                  <c:v>2768.647727963355</c:v>
                </c:pt>
                <c:pt idx="42">
                  <c:v>3044.7897504986877</c:v>
                </c:pt>
                <c:pt idx="43">
                  <c:v>3287.7951732225533</c:v>
                </c:pt>
                <c:pt idx="44">
                  <c:v>3504.4971186876401</c:v>
                </c:pt>
                <c:pt idx="45">
                  <c:v>3688.8236969569525</c:v>
                </c:pt>
                <c:pt idx="46">
                  <c:v>3840.4241012744919</c:v>
                </c:pt>
                <c:pt idx="47">
                  <c:v>3952.5100074235938</c:v>
                </c:pt>
                <c:pt idx="48">
                  <c:v>4025.3136590464987</c:v>
                </c:pt>
                <c:pt idx="49">
                  <c:v>4057.9328728765408</c:v>
                </c:pt>
                <c:pt idx="50">
                  <c:v>4051.4117328324123</c:v>
                </c:pt>
                <c:pt idx="51">
                  <c:v>4007.3471194931708</c:v>
                </c:pt>
                <c:pt idx="52">
                  <c:v>3925.7714775698114</c:v>
                </c:pt>
                <c:pt idx="53">
                  <c:v>3804.0348378260446</c:v>
                </c:pt>
                <c:pt idx="54">
                  <c:v>3641.8461551367864</c:v>
                </c:pt>
                <c:pt idx="55">
                  <c:v>3445.3470411953535</c:v>
                </c:pt>
                <c:pt idx="56">
                  <c:v>3210.362824431289</c:v>
                </c:pt>
                <c:pt idx="57">
                  <c:v>2950.3333261198695</c:v>
                </c:pt>
                <c:pt idx="58">
                  <c:v>2669.3791846534355</c:v>
                </c:pt>
                <c:pt idx="59">
                  <c:v>2362.7329423474816</c:v>
                </c:pt>
                <c:pt idx="60">
                  <c:v>2024.0906369317665</c:v>
                </c:pt>
                <c:pt idx="61">
                  <c:v>1670.699065868055</c:v>
                </c:pt>
                <c:pt idx="62">
                  <c:v>1289.6452594374134</c:v>
                </c:pt>
                <c:pt idx="63">
                  <c:v>894.06100303356106</c:v>
                </c:pt>
                <c:pt idx="64">
                  <c:v>492.30463895252063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09-B486-60ED91B54E34}"/>
            </c:ext>
          </c:extLst>
        </c:ser>
        <c:ser>
          <c:idx val="2"/>
          <c:order val="2"/>
          <c:tx>
            <c:strRef>
              <c:f>TDK_KF_ST_09_02!$J$19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TDK_KF_ST_09_02!$AA$85:$AA$149</c:f>
              <c:numCache>
                <c:formatCode>General</c:formatCode>
                <c:ptCount val="65"/>
                <c:pt idx="0">
                  <c:v>360.04499999999979</c:v>
                </c:pt>
                <c:pt idx="1">
                  <c:v>354.45599999999979</c:v>
                </c:pt>
                <c:pt idx="2">
                  <c:v>348.8399999999998</c:v>
                </c:pt>
                <c:pt idx="3">
                  <c:v>343.31399999999979</c:v>
                </c:pt>
                <c:pt idx="4">
                  <c:v>337.7969999999998</c:v>
                </c:pt>
                <c:pt idx="5">
                  <c:v>332.10899999999981</c:v>
                </c:pt>
                <c:pt idx="6">
                  <c:v>326.42999999999984</c:v>
                </c:pt>
                <c:pt idx="7">
                  <c:v>320.70599999999985</c:v>
                </c:pt>
                <c:pt idx="8">
                  <c:v>314.90099999999984</c:v>
                </c:pt>
                <c:pt idx="9">
                  <c:v>309.27599999999984</c:v>
                </c:pt>
                <c:pt idx="10">
                  <c:v>303.73199999999986</c:v>
                </c:pt>
                <c:pt idx="11">
                  <c:v>298.21499999999986</c:v>
                </c:pt>
                <c:pt idx="12">
                  <c:v>292.54499999999985</c:v>
                </c:pt>
                <c:pt idx="13">
                  <c:v>287.00099999999986</c:v>
                </c:pt>
                <c:pt idx="14">
                  <c:v>281.30399999999986</c:v>
                </c:pt>
                <c:pt idx="15">
                  <c:v>275.51699999999988</c:v>
                </c:pt>
                <c:pt idx="16">
                  <c:v>269.79299999999989</c:v>
                </c:pt>
                <c:pt idx="17">
                  <c:v>264.19499999999988</c:v>
                </c:pt>
                <c:pt idx="18">
                  <c:v>258.62399999999985</c:v>
                </c:pt>
                <c:pt idx="19">
                  <c:v>253.07099999999986</c:v>
                </c:pt>
                <c:pt idx="20">
                  <c:v>247.65299999999985</c:v>
                </c:pt>
                <c:pt idx="21">
                  <c:v>241.92899999999986</c:v>
                </c:pt>
                <c:pt idx="22">
                  <c:v>236.16899999999987</c:v>
                </c:pt>
                <c:pt idx="23">
                  <c:v>230.47199999999987</c:v>
                </c:pt>
                <c:pt idx="24">
                  <c:v>224.74799999999988</c:v>
                </c:pt>
                <c:pt idx="25">
                  <c:v>219.17699999999988</c:v>
                </c:pt>
                <c:pt idx="26">
                  <c:v>213.65999999999988</c:v>
                </c:pt>
                <c:pt idx="27">
                  <c:v>208.14299999999989</c:v>
                </c:pt>
                <c:pt idx="28">
                  <c:v>202.4909999999999</c:v>
                </c:pt>
                <c:pt idx="29">
                  <c:v>196.96499999999989</c:v>
                </c:pt>
                <c:pt idx="30">
                  <c:v>191.2589999999999</c:v>
                </c:pt>
                <c:pt idx="31">
                  <c:v>185.4899999999999</c:v>
                </c:pt>
                <c:pt idx="32">
                  <c:v>179.8649999999999</c:v>
                </c:pt>
                <c:pt idx="33">
                  <c:v>174.2399999999999</c:v>
                </c:pt>
                <c:pt idx="34">
                  <c:v>168.6869999999999</c:v>
                </c:pt>
                <c:pt idx="35">
                  <c:v>163.21499999999989</c:v>
                </c:pt>
                <c:pt idx="36">
                  <c:v>157.7339999999999</c:v>
                </c:pt>
                <c:pt idx="37">
                  <c:v>151.9739999999999</c:v>
                </c:pt>
                <c:pt idx="38">
                  <c:v>146.40299999999991</c:v>
                </c:pt>
                <c:pt idx="39">
                  <c:v>140.6159999999999</c:v>
                </c:pt>
                <c:pt idx="40">
                  <c:v>134.9369999999999</c:v>
                </c:pt>
                <c:pt idx="41">
                  <c:v>129.3839999999999</c:v>
                </c:pt>
                <c:pt idx="42">
                  <c:v>123.8219999999999</c:v>
                </c:pt>
                <c:pt idx="43">
                  <c:v>118.35899999999991</c:v>
                </c:pt>
                <c:pt idx="44">
                  <c:v>112.78799999999991</c:v>
                </c:pt>
                <c:pt idx="45">
                  <c:v>107.18099999999991</c:v>
                </c:pt>
                <c:pt idx="46">
                  <c:v>101.44799999999991</c:v>
                </c:pt>
                <c:pt idx="47">
                  <c:v>95.759999999999906</c:v>
                </c:pt>
                <c:pt idx="48">
                  <c:v>90.071999999999903</c:v>
                </c:pt>
                <c:pt idx="49">
                  <c:v>84.464999999999904</c:v>
                </c:pt>
                <c:pt idx="50">
                  <c:v>78.866999999999905</c:v>
                </c:pt>
                <c:pt idx="51">
                  <c:v>73.394999999999911</c:v>
                </c:pt>
                <c:pt idx="52">
                  <c:v>67.886999999999915</c:v>
                </c:pt>
                <c:pt idx="53">
                  <c:v>62.234999999999914</c:v>
                </c:pt>
                <c:pt idx="54">
                  <c:v>56.483999999999916</c:v>
                </c:pt>
                <c:pt idx="55">
                  <c:v>50.804999999999914</c:v>
                </c:pt>
                <c:pt idx="56">
                  <c:v>45.026999999999916</c:v>
                </c:pt>
                <c:pt idx="57">
                  <c:v>39.410999999999916</c:v>
                </c:pt>
                <c:pt idx="58">
                  <c:v>33.938999999999915</c:v>
                </c:pt>
                <c:pt idx="59">
                  <c:v>28.448999999999916</c:v>
                </c:pt>
                <c:pt idx="60">
                  <c:v>22.796999999999919</c:v>
                </c:pt>
                <c:pt idx="61">
                  <c:v>17.225999999999921</c:v>
                </c:pt>
                <c:pt idx="62">
                  <c:v>11.48399999999992</c:v>
                </c:pt>
                <c:pt idx="63">
                  <c:v>5.7239999999999203</c:v>
                </c:pt>
                <c:pt idx="64">
                  <c:v>8.999999999920405E-3</c:v>
                </c:pt>
              </c:numCache>
            </c:numRef>
          </c:xVal>
          <c:yVal>
            <c:numRef>
              <c:f>TDK_KF_ST_09_02!$J$85:$J$149</c:f>
              <c:numCache>
                <c:formatCode>General</c:formatCode>
                <c:ptCount val="65"/>
                <c:pt idx="0">
                  <c:v>-4051</c:v>
                </c:pt>
                <c:pt idx="1">
                  <c:v>-4087</c:v>
                </c:pt>
                <c:pt idx="2">
                  <c:v>-4088</c:v>
                </c:pt>
                <c:pt idx="3">
                  <c:v>-4046</c:v>
                </c:pt>
                <c:pt idx="4">
                  <c:v>-3965</c:v>
                </c:pt>
                <c:pt idx="5">
                  <c:v>-3852</c:v>
                </c:pt>
                <c:pt idx="6">
                  <c:v>-3685</c:v>
                </c:pt>
                <c:pt idx="7">
                  <c:v>-3490</c:v>
                </c:pt>
                <c:pt idx="8">
                  <c:v>-3262</c:v>
                </c:pt>
                <c:pt idx="9">
                  <c:v>-3005</c:v>
                </c:pt>
                <c:pt idx="10">
                  <c:v>-2724</c:v>
                </c:pt>
                <c:pt idx="11">
                  <c:v>-2419</c:v>
                </c:pt>
                <c:pt idx="12">
                  <c:v>-2081</c:v>
                </c:pt>
                <c:pt idx="13">
                  <c:v>-1735</c:v>
                </c:pt>
                <c:pt idx="14">
                  <c:v>-1366</c:v>
                </c:pt>
                <c:pt idx="15">
                  <c:v>-968</c:v>
                </c:pt>
                <c:pt idx="16">
                  <c:v>-572</c:v>
                </c:pt>
                <c:pt idx="17">
                  <c:v>-175</c:v>
                </c:pt>
                <c:pt idx="18">
                  <c:v>221</c:v>
                </c:pt>
                <c:pt idx="19">
                  <c:v>611</c:v>
                </c:pt>
                <c:pt idx="20">
                  <c:v>988</c:v>
                </c:pt>
                <c:pt idx="21">
                  <c:v>1378</c:v>
                </c:pt>
                <c:pt idx="22">
                  <c:v>1769</c:v>
                </c:pt>
                <c:pt idx="23">
                  <c:v>2121</c:v>
                </c:pt>
                <c:pt idx="24">
                  <c:v>2462</c:v>
                </c:pt>
                <c:pt idx="25">
                  <c:v>2774</c:v>
                </c:pt>
                <c:pt idx="26">
                  <c:v>3049</c:v>
                </c:pt>
                <c:pt idx="27">
                  <c:v>3302</c:v>
                </c:pt>
                <c:pt idx="28">
                  <c:v>3527</c:v>
                </c:pt>
                <c:pt idx="29">
                  <c:v>3719</c:v>
                </c:pt>
                <c:pt idx="30">
                  <c:v>3877</c:v>
                </c:pt>
                <c:pt idx="31">
                  <c:v>3991</c:v>
                </c:pt>
                <c:pt idx="32">
                  <c:v>4074</c:v>
                </c:pt>
                <c:pt idx="33">
                  <c:v>4116</c:v>
                </c:pt>
                <c:pt idx="34">
                  <c:v>4107</c:v>
                </c:pt>
                <c:pt idx="35">
                  <c:v>4068</c:v>
                </c:pt>
                <c:pt idx="36">
                  <c:v>3993</c:v>
                </c:pt>
                <c:pt idx="37">
                  <c:v>3873</c:v>
                </c:pt>
                <c:pt idx="38">
                  <c:v>3723</c:v>
                </c:pt>
                <c:pt idx="39">
                  <c:v>3525</c:v>
                </c:pt>
                <c:pt idx="40">
                  <c:v>3296</c:v>
                </c:pt>
                <c:pt idx="41">
                  <c:v>3043</c:v>
                </c:pt>
                <c:pt idx="42">
                  <c:v>2758</c:v>
                </c:pt>
                <c:pt idx="43">
                  <c:v>2454</c:v>
                </c:pt>
                <c:pt idx="44">
                  <c:v>2128</c:v>
                </c:pt>
                <c:pt idx="45">
                  <c:v>1769</c:v>
                </c:pt>
                <c:pt idx="46">
                  <c:v>1392</c:v>
                </c:pt>
                <c:pt idx="47">
                  <c:v>1009</c:v>
                </c:pt>
                <c:pt idx="48">
                  <c:v>607</c:v>
                </c:pt>
                <c:pt idx="49">
                  <c:v>210</c:v>
                </c:pt>
                <c:pt idx="50">
                  <c:v>-191</c:v>
                </c:pt>
                <c:pt idx="51">
                  <c:v>-584</c:v>
                </c:pt>
                <c:pt idx="52">
                  <c:v>-964</c:v>
                </c:pt>
                <c:pt idx="53">
                  <c:v>-1353</c:v>
                </c:pt>
                <c:pt idx="54">
                  <c:v>-1737</c:v>
                </c:pt>
                <c:pt idx="55">
                  <c:v>-2095</c:v>
                </c:pt>
                <c:pt idx="56">
                  <c:v>-2442</c:v>
                </c:pt>
                <c:pt idx="57">
                  <c:v>-2753</c:v>
                </c:pt>
                <c:pt idx="58">
                  <c:v>-3030</c:v>
                </c:pt>
                <c:pt idx="59">
                  <c:v>-3284</c:v>
                </c:pt>
                <c:pt idx="60">
                  <c:v>-3510</c:v>
                </c:pt>
                <c:pt idx="61">
                  <c:v>-3695</c:v>
                </c:pt>
                <c:pt idx="62">
                  <c:v>-3858</c:v>
                </c:pt>
                <c:pt idx="63">
                  <c:v>-3977</c:v>
                </c:pt>
                <c:pt idx="64">
                  <c:v>-4055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09-B486-60ED91B54E34}"/>
            </c:ext>
          </c:extLst>
        </c:ser>
        <c:ser>
          <c:idx val="3"/>
          <c:order val="3"/>
          <c:tx>
            <c:strRef>
              <c:f>TDK_KF_ST_09_02!$N$19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TDK_KF_ST_09_02!$AA$85:$AA$149</c:f>
              <c:numCache>
                <c:formatCode>General</c:formatCode>
                <c:ptCount val="65"/>
                <c:pt idx="0">
                  <c:v>360.04499999999979</c:v>
                </c:pt>
                <c:pt idx="1">
                  <c:v>354.45599999999979</c:v>
                </c:pt>
                <c:pt idx="2">
                  <c:v>348.8399999999998</c:v>
                </c:pt>
                <c:pt idx="3">
                  <c:v>343.31399999999979</c:v>
                </c:pt>
                <c:pt idx="4">
                  <c:v>337.7969999999998</c:v>
                </c:pt>
                <c:pt idx="5">
                  <c:v>332.10899999999981</c:v>
                </c:pt>
                <c:pt idx="6">
                  <c:v>326.42999999999984</c:v>
                </c:pt>
                <c:pt idx="7">
                  <c:v>320.70599999999985</c:v>
                </c:pt>
                <c:pt idx="8">
                  <c:v>314.90099999999984</c:v>
                </c:pt>
                <c:pt idx="9">
                  <c:v>309.27599999999984</c:v>
                </c:pt>
                <c:pt idx="10">
                  <c:v>303.73199999999986</c:v>
                </c:pt>
                <c:pt idx="11">
                  <c:v>298.21499999999986</c:v>
                </c:pt>
                <c:pt idx="12">
                  <c:v>292.54499999999985</c:v>
                </c:pt>
                <c:pt idx="13">
                  <c:v>287.00099999999986</c:v>
                </c:pt>
                <c:pt idx="14">
                  <c:v>281.30399999999986</c:v>
                </c:pt>
                <c:pt idx="15">
                  <c:v>275.51699999999988</c:v>
                </c:pt>
                <c:pt idx="16">
                  <c:v>269.79299999999989</c:v>
                </c:pt>
                <c:pt idx="17">
                  <c:v>264.19499999999988</c:v>
                </c:pt>
                <c:pt idx="18">
                  <c:v>258.62399999999985</c:v>
                </c:pt>
                <c:pt idx="19">
                  <c:v>253.07099999999986</c:v>
                </c:pt>
                <c:pt idx="20">
                  <c:v>247.65299999999985</c:v>
                </c:pt>
                <c:pt idx="21">
                  <c:v>241.92899999999986</c:v>
                </c:pt>
                <c:pt idx="22">
                  <c:v>236.16899999999987</c:v>
                </c:pt>
                <c:pt idx="23">
                  <c:v>230.47199999999987</c:v>
                </c:pt>
                <c:pt idx="24">
                  <c:v>224.74799999999988</c:v>
                </c:pt>
                <c:pt idx="25">
                  <c:v>219.17699999999988</c:v>
                </c:pt>
                <c:pt idx="26">
                  <c:v>213.65999999999988</c:v>
                </c:pt>
                <c:pt idx="27">
                  <c:v>208.14299999999989</c:v>
                </c:pt>
                <c:pt idx="28">
                  <c:v>202.4909999999999</c:v>
                </c:pt>
                <c:pt idx="29">
                  <c:v>196.96499999999989</c:v>
                </c:pt>
                <c:pt idx="30">
                  <c:v>191.2589999999999</c:v>
                </c:pt>
                <c:pt idx="31">
                  <c:v>185.4899999999999</c:v>
                </c:pt>
                <c:pt idx="32">
                  <c:v>179.8649999999999</c:v>
                </c:pt>
                <c:pt idx="33">
                  <c:v>174.2399999999999</c:v>
                </c:pt>
                <c:pt idx="34">
                  <c:v>168.6869999999999</c:v>
                </c:pt>
                <c:pt idx="35">
                  <c:v>163.21499999999989</c:v>
                </c:pt>
                <c:pt idx="36">
                  <c:v>157.7339999999999</c:v>
                </c:pt>
                <c:pt idx="37">
                  <c:v>151.9739999999999</c:v>
                </c:pt>
                <c:pt idx="38">
                  <c:v>146.40299999999991</c:v>
                </c:pt>
                <c:pt idx="39">
                  <c:v>140.6159999999999</c:v>
                </c:pt>
                <c:pt idx="40">
                  <c:v>134.9369999999999</c:v>
                </c:pt>
                <c:pt idx="41">
                  <c:v>129.3839999999999</c:v>
                </c:pt>
                <c:pt idx="42">
                  <c:v>123.8219999999999</c:v>
                </c:pt>
                <c:pt idx="43">
                  <c:v>118.35899999999991</c:v>
                </c:pt>
                <c:pt idx="44">
                  <c:v>112.78799999999991</c:v>
                </c:pt>
                <c:pt idx="45">
                  <c:v>107.18099999999991</c:v>
                </c:pt>
                <c:pt idx="46">
                  <c:v>101.44799999999991</c:v>
                </c:pt>
                <c:pt idx="47">
                  <c:v>95.759999999999906</c:v>
                </c:pt>
                <c:pt idx="48">
                  <c:v>90.071999999999903</c:v>
                </c:pt>
                <c:pt idx="49">
                  <c:v>84.464999999999904</c:v>
                </c:pt>
                <c:pt idx="50">
                  <c:v>78.866999999999905</c:v>
                </c:pt>
                <c:pt idx="51">
                  <c:v>73.394999999999911</c:v>
                </c:pt>
                <c:pt idx="52">
                  <c:v>67.886999999999915</c:v>
                </c:pt>
                <c:pt idx="53">
                  <c:v>62.234999999999914</c:v>
                </c:pt>
                <c:pt idx="54">
                  <c:v>56.483999999999916</c:v>
                </c:pt>
                <c:pt idx="55">
                  <c:v>50.804999999999914</c:v>
                </c:pt>
                <c:pt idx="56">
                  <c:v>45.026999999999916</c:v>
                </c:pt>
                <c:pt idx="57">
                  <c:v>39.410999999999916</c:v>
                </c:pt>
                <c:pt idx="58">
                  <c:v>33.938999999999915</c:v>
                </c:pt>
                <c:pt idx="59">
                  <c:v>28.448999999999916</c:v>
                </c:pt>
                <c:pt idx="60">
                  <c:v>22.796999999999919</c:v>
                </c:pt>
                <c:pt idx="61">
                  <c:v>17.225999999999921</c:v>
                </c:pt>
                <c:pt idx="62">
                  <c:v>11.48399999999992</c:v>
                </c:pt>
                <c:pt idx="63">
                  <c:v>5.7239999999999203</c:v>
                </c:pt>
                <c:pt idx="64">
                  <c:v>8.999999999920405E-3</c:v>
                </c:pt>
              </c:numCache>
            </c:numRef>
          </c:xVal>
          <c:yVal>
            <c:numRef>
              <c:f>TDK_KF_ST_09_02!$N$85:$N$149</c:f>
              <c:numCache>
                <c:formatCode>General</c:formatCode>
                <c:ptCount val="65"/>
                <c:pt idx="0">
                  <c:v>-4046.9356885551711</c:v>
                </c:pt>
                <c:pt idx="1">
                  <c:v>-4085.6598863403729</c:v>
                </c:pt>
                <c:pt idx="2">
                  <c:v>-4085.3607783146604</c:v>
                </c:pt>
                <c:pt idx="3">
                  <c:v>-4046.7031390647435</c:v>
                </c:pt>
                <c:pt idx="4">
                  <c:v>-3970.5065124036723</c:v>
                </c:pt>
                <c:pt idx="5">
                  <c:v>-3853.3617707148451</c:v>
                </c:pt>
                <c:pt idx="6">
                  <c:v>-3698.4613715965902</c:v>
                </c:pt>
                <c:pt idx="7">
                  <c:v>-3505.5147981100959</c:v>
                </c:pt>
                <c:pt idx="8">
                  <c:v>-3274.0566427562226</c:v>
                </c:pt>
                <c:pt idx="9">
                  <c:v>-3017.6306865333336</c:v>
                </c:pt>
                <c:pt idx="10">
                  <c:v>-2736.365888332251</c:v>
                </c:pt>
                <c:pt idx="11">
                  <c:v>-2430.9722403113001</c:v>
                </c:pt>
                <c:pt idx="12">
                  <c:v>-2093.5862500111061</c:v>
                </c:pt>
                <c:pt idx="13">
                  <c:v>-1743.7818738730043</c:v>
                </c:pt>
                <c:pt idx="14">
                  <c:v>-1367.2754090123105</c:v>
                </c:pt>
                <c:pt idx="15">
                  <c:v>-970.92422325607913</c:v>
                </c:pt>
                <c:pt idx="16">
                  <c:v>-569.04927007183778</c:v>
                </c:pt>
                <c:pt idx="17">
                  <c:v>-170.41774967102629</c:v>
                </c:pt>
                <c:pt idx="18">
                  <c:v>227.99502766244092</c:v>
                </c:pt>
                <c:pt idx="19">
                  <c:v>623.06484639647226</c:v>
                </c:pt>
                <c:pt idx="20">
                  <c:v>1003.0030377853774</c:v>
                </c:pt>
                <c:pt idx="21">
                  <c:v>1394.6824118730619</c:v>
                </c:pt>
                <c:pt idx="22">
                  <c:v>1774.867809254233</c:v>
                </c:pt>
                <c:pt idx="23">
                  <c:v>2133.3679553291399</c:v>
                </c:pt>
                <c:pt idx="24">
                  <c:v>2472.4269710621384</c:v>
                </c:pt>
                <c:pt idx="25">
                  <c:v>2778.8610990693569</c:v>
                </c:pt>
                <c:pt idx="26">
                  <c:v>3056.5472963347497</c:v>
                </c:pt>
                <c:pt idx="27">
                  <c:v>3305.99990642691</c:v>
                </c:pt>
                <c:pt idx="28">
                  <c:v>3529.8640214766242</c:v>
                </c:pt>
                <c:pt idx="29">
                  <c:v>3715.6546833176576</c:v>
                </c:pt>
                <c:pt idx="30">
                  <c:v>3871.3270324600662</c:v>
                </c:pt>
                <c:pt idx="31">
                  <c:v>3989.8039982703622</c:v>
                </c:pt>
                <c:pt idx="32">
                  <c:v>4066.5056231816693</c:v>
                </c:pt>
                <c:pt idx="33">
                  <c:v>4104.1324690915417</c:v>
                </c:pt>
                <c:pt idx="34">
                  <c:v>4102.5948589617383</c:v>
                </c:pt>
                <c:pt idx="35">
                  <c:v>4063.4945293203414</c:v>
                </c:pt>
                <c:pt idx="36">
                  <c:v>3987.2868381745816</c:v>
                </c:pt>
                <c:pt idx="37">
                  <c:v>3868.0157443287585</c:v>
                </c:pt>
                <c:pt idx="38">
                  <c:v>3715.5725228425717</c:v>
                </c:pt>
                <c:pt idx="39">
                  <c:v>3520.1654783914514</c:v>
                </c:pt>
                <c:pt idx="40">
                  <c:v>3293.5995464713155</c:v>
                </c:pt>
                <c:pt idx="41">
                  <c:v>3040.866440129173</c:v>
                </c:pt>
                <c:pt idx="42">
                  <c:v>2759.2000998776125</c:v>
                </c:pt>
                <c:pt idx="43">
                  <c:v>2457.3221745139431</c:v>
                </c:pt>
                <c:pt idx="44">
                  <c:v>2126.5912753141533</c:v>
                </c:pt>
                <c:pt idx="45">
                  <c:v>1773.5318962383969</c:v>
                </c:pt>
                <c:pt idx="46">
                  <c:v>1395.1073296501766</c:v>
                </c:pt>
                <c:pt idx="47">
                  <c:v>1005.9395161499432</c:v>
                </c:pt>
                <c:pt idx="48">
                  <c:v>606.95400281158197</c:v>
                </c:pt>
                <c:pt idx="49">
                  <c:v>207.86795877048093</c:v>
                </c:pt>
                <c:pt idx="50">
                  <c:v>-192.47891669246752</c:v>
                </c:pt>
                <c:pt idx="51">
                  <c:v>-581.98616704748554</c:v>
                </c:pt>
                <c:pt idx="52">
                  <c:v>-968.6099248694253</c:v>
                </c:pt>
                <c:pt idx="53">
                  <c:v>-1355.9265840930643</c:v>
                </c:pt>
                <c:pt idx="54">
                  <c:v>-1736.385265775783</c:v>
                </c:pt>
                <c:pt idx="55">
                  <c:v>-2094.8567974582784</c:v>
                </c:pt>
                <c:pt idx="56">
                  <c:v>-2438.3647134463022</c:v>
                </c:pt>
                <c:pt idx="57">
                  <c:v>-2748.4418055258666</c:v>
                </c:pt>
                <c:pt idx="58">
                  <c:v>-3025.1322840377024</c:v>
                </c:pt>
                <c:pt idx="59">
                  <c:v>-3274.9428634345181</c:v>
                </c:pt>
                <c:pt idx="60">
                  <c:v>-3500.6323229355289</c:v>
                </c:pt>
                <c:pt idx="61">
                  <c:v>-3689.7049451960115</c:v>
                </c:pt>
                <c:pt idx="62">
                  <c:v>-3848.0022599151175</c:v>
                </c:pt>
                <c:pt idx="63">
                  <c:v>-3967.9106578954061</c:v>
                </c:pt>
                <c:pt idx="64">
                  <c:v>-4047.1987653446959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B9C-4F09-B486-60ED91B54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17.162999999999997</c:v>
                </c:pt>
                <c:pt idx="4">
                  <c:v>22.742999999999995</c:v>
                </c:pt>
                <c:pt idx="5">
                  <c:v>28.259999999999994</c:v>
                </c:pt>
                <c:pt idx="6">
                  <c:v>33.86699999999999</c:v>
                </c:pt>
                <c:pt idx="7">
                  <c:v>39.383999999999986</c:v>
                </c:pt>
                <c:pt idx="8">
                  <c:v>45.062999999999988</c:v>
                </c:pt>
                <c:pt idx="9">
                  <c:v>50.714999999999989</c:v>
                </c:pt>
                <c:pt idx="10">
                  <c:v>56.411999999999992</c:v>
                </c:pt>
                <c:pt idx="11">
                  <c:v>62.153999999999989</c:v>
                </c:pt>
                <c:pt idx="12">
                  <c:v>67.769999999999982</c:v>
                </c:pt>
                <c:pt idx="13">
                  <c:v>73.214999999999975</c:v>
                </c:pt>
                <c:pt idx="14">
                  <c:v>78.758999999999972</c:v>
                </c:pt>
                <c:pt idx="15">
                  <c:v>84.356999999999971</c:v>
                </c:pt>
                <c:pt idx="16">
                  <c:v>90.017999999999972</c:v>
                </c:pt>
                <c:pt idx="17">
                  <c:v>95.696999999999974</c:v>
                </c:pt>
                <c:pt idx="18">
                  <c:v>101.39399999999998</c:v>
                </c:pt>
                <c:pt idx="19">
                  <c:v>107.08199999999998</c:v>
                </c:pt>
                <c:pt idx="20">
                  <c:v>112.66199999999998</c:v>
                </c:pt>
                <c:pt idx="21">
                  <c:v>118.18799999999997</c:v>
                </c:pt>
                <c:pt idx="22">
                  <c:v>123.64199999999997</c:v>
                </c:pt>
                <c:pt idx="23">
                  <c:v>129.26699999999997</c:v>
                </c:pt>
                <c:pt idx="24">
                  <c:v>134.91899999999995</c:v>
                </c:pt>
                <c:pt idx="25">
                  <c:v>140.57099999999994</c:v>
                </c:pt>
                <c:pt idx="26">
                  <c:v>146.36699999999993</c:v>
                </c:pt>
                <c:pt idx="27">
                  <c:v>151.97399999999993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168.60599999999994</c:v>
                </c:pt>
                <c:pt idx="31">
                  <c:v>174.13199999999995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191.23199999999994</c:v>
                </c:pt>
                <c:pt idx="35">
                  <c:v>196.91099999999994</c:v>
                </c:pt>
                <c:pt idx="36">
                  <c:v>202.45499999999996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219.10499999999999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236.18699999999998</c:v>
                </c:pt>
                <c:pt idx="43">
                  <c:v>241.77599999999998</c:v>
                </c:pt>
                <c:pt idx="44">
                  <c:v>247.41899999999998</c:v>
                </c:pt>
                <c:pt idx="45">
                  <c:v>252.94499999999999</c:v>
                </c:pt>
                <c:pt idx="46">
                  <c:v>258.471</c:v>
                </c:pt>
                <c:pt idx="47">
                  <c:v>264.15899999999999</c:v>
                </c:pt>
                <c:pt idx="48">
                  <c:v>269.73899999999998</c:v>
                </c:pt>
                <c:pt idx="49">
                  <c:v>275.45399999999995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292.4729999999999</c:v>
                </c:pt>
                <c:pt idx="53">
                  <c:v>298.07099999999991</c:v>
                </c:pt>
                <c:pt idx="54">
                  <c:v>303.57899999999989</c:v>
                </c:pt>
                <c:pt idx="55">
                  <c:v>309.15899999999988</c:v>
                </c:pt>
                <c:pt idx="56">
                  <c:v>314.85599999999988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332.02799999999985</c:v>
                </c:pt>
                <c:pt idx="60">
                  <c:v>337.67099999999982</c:v>
                </c:pt>
                <c:pt idx="61">
                  <c:v>343.1789999999998</c:v>
                </c:pt>
                <c:pt idx="62">
                  <c:v>348.70499999999981</c:v>
                </c:pt>
                <c:pt idx="63">
                  <c:v>354.30299999999983</c:v>
                </c:pt>
                <c:pt idx="64">
                  <c:v>360.0179999999998</c:v>
                </c:pt>
              </c:numCache>
            </c:numRef>
          </c:xVal>
          <c:yVal>
            <c:numRef>
              <c:f>TDK_KF_ST_09_02!$AC$20:$AC$84</c:f>
              <c:numCache>
                <c:formatCode>General</c:formatCode>
                <c:ptCount val="65"/>
                <c:pt idx="0">
                  <c:v>-2.3131922385730835E-2</c:v>
                </c:pt>
                <c:pt idx="1">
                  <c:v>-0.1606413410936911</c:v>
                </c:pt>
                <c:pt idx="2">
                  <c:v>-0.23669056160499125</c:v>
                </c:pt>
                <c:pt idx="3">
                  <c:v>-0.24770315139197407</c:v>
                </c:pt>
                <c:pt idx="4">
                  <c:v>-0.16150952122899298</c:v>
                </c:pt>
                <c:pt idx="5">
                  <c:v>-0.160484534557785</c:v>
                </c:pt>
                <c:pt idx="6">
                  <c:v>-0.17080481109317702</c:v>
                </c:pt>
                <c:pt idx="7">
                  <c:v>-0.17385063502590015</c:v>
                </c:pt>
                <c:pt idx="8">
                  <c:v>-5.4175243333929757E-2</c:v>
                </c:pt>
                <c:pt idx="9">
                  <c:v>-7.0144072688691494E-3</c:v>
                </c:pt>
                <c:pt idx="10">
                  <c:v>-2.0325261500957481E-2</c:v>
                </c:pt>
                <c:pt idx="11">
                  <c:v>3.0785778947979736E-2</c:v>
                </c:pt>
                <c:pt idx="12">
                  <c:v>3.5381918725533978E-2</c:v>
                </c:pt>
                <c:pt idx="13">
                  <c:v>5.8643116447342436E-2</c:v>
                </c:pt>
                <c:pt idx="14">
                  <c:v>6.3456682139957366E-3</c:v>
                </c:pt>
                <c:pt idx="15">
                  <c:v>5.865998307439213E-2</c:v>
                </c:pt>
                <c:pt idx="16">
                  <c:v>-4.0808444025685731E-2</c:v>
                </c:pt>
                <c:pt idx="17">
                  <c:v>-4.0002749545550387E-2</c:v>
                </c:pt>
                <c:pt idx="18">
                  <c:v>-3.1968919623892589E-2</c:v>
                </c:pt>
                <c:pt idx="19">
                  <c:v>-6.6412486739224619E-2</c:v>
                </c:pt>
                <c:pt idx="20">
                  <c:v>-7.4387030723812586E-2</c:v>
                </c:pt>
                <c:pt idx="21">
                  <c:v>-8.3384686062558444E-2</c:v>
                </c:pt>
                <c:pt idx="22">
                  <c:v>2.7687419062374374E-3</c:v>
                </c:pt>
                <c:pt idx="23">
                  <c:v>-2.1017069639555075E-2</c:v>
                </c:pt>
                <c:pt idx="24">
                  <c:v>-1.2463109414028395E-2</c:v>
                </c:pt>
                <c:pt idx="25">
                  <c:v>8.1314063707935702E-2</c:v>
                </c:pt>
                <c:pt idx="26">
                  <c:v>2.8128845170868999E-2</c:v>
                </c:pt>
                <c:pt idx="27">
                  <c:v>3.0949920583907442E-2</c:v>
                </c:pt>
                <c:pt idx="28">
                  <c:v>6.3847960418797811E-2</c:v>
                </c:pt>
                <c:pt idx="29">
                  <c:v>-6.7758772533949241E-2</c:v>
                </c:pt>
                <c:pt idx="30">
                  <c:v>-2.6653844937698068E-2</c:v>
                </c:pt>
                <c:pt idx="31">
                  <c:v>-3.3311198265892017E-2</c:v>
                </c:pt>
                <c:pt idx="32">
                  <c:v>2.9683785138672647E-2</c:v>
                </c:pt>
                <c:pt idx="33">
                  <c:v>-0.12997898258564078</c:v>
                </c:pt>
                <c:pt idx="34">
                  <c:v>-0.13353342465003948</c:v>
                </c:pt>
                <c:pt idx="35">
                  <c:v>-9.0810966715821451E-2</c:v>
                </c:pt>
                <c:pt idx="36">
                  <c:v>-7.488217777725481E-2</c:v>
                </c:pt>
                <c:pt idx="37">
                  <c:v>4.6034299525956612E-3</c:v>
                </c:pt>
                <c:pt idx="38">
                  <c:v>7.3409644024508225E-2</c:v>
                </c:pt>
                <c:pt idx="39">
                  <c:v>8.1372776094468691E-2</c:v>
                </c:pt>
                <c:pt idx="40">
                  <c:v>0.21340866258128699</c:v>
                </c:pt>
                <c:pt idx="41">
                  <c:v>0.19785698787163142</c:v>
                </c:pt>
                <c:pt idx="42">
                  <c:v>0.21078812114004108</c:v>
                </c:pt>
                <c:pt idx="43">
                  <c:v>0.17835033492130492</c:v>
                </c:pt>
                <c:pt idx="44">
                  <c:v>0.16204312447518987</c:v>
                </c:pt>
                <c:pt idx="45">
                  <c:v>0.16182637784612552</c:v>
                </c:pt>
                <c:pt idx="46">
                  <c:v>0.14268374082564605</c:v>
                </c:pt>
                <c:pt idx="47">
                  <c:v>2.6841385308330246E-2</c:v>
                </c:pt>
                <c:pt idx="48">
                  <c:v>3.2051260424225347E-2</c:v>
                </c:pt>
                <c:pt idx="49">
                  <c:v>1.8348813139255071E-3</c:v>
                </c:pt>
                <c:pt idx="50">
                  <c:v>-5.0848100807627361E-2</c:v>
                </c:pt>
                <c:pt idx="51">
                  <c:v>-3.1672122867291819E-2</c:v>
                </c:pt>
                <c:pt idx="52">
                  <c:v>-9.5099702004461051E-2</c:v>
                </c:pt>
                <c:pt idx="53">
                  <c:v>-6.7583973464479641E-2</c:v>
                </c:pt>
                <c:pt idx="54">
                  <c:v>1.5769970619942342E-2</c:v>
                </c:pt>
                <c:pt idx="55">
                  <c:v>7.1672360350021336E-3</c:v>
                </c:pt>
                <c:pt idx="56">
                  <c:v>-3.9775162839646327E-2</c:v>
                </c:pt>
                <c:pt idx="57">
                  <c:v>3.1652663111970014E-2</c:v>
                </c:pt>
                <c:pt idx="58">
                  <c:v>7.0200122890014427E-2</c:v>
                </c:pt>
                <c:pt idx="59">
                  <c:v>2.1421694271396063E-2</c:v>
                </c:pt>
                <c:pt idx="60">
                  <c:v>5.2707089187038036E-2</c:v>
                </c:pt>
                <c:pt idx="61">
                  <c:v>-3.7775905892090123E-3</c:v>
                </c:pt>
                <c:pt idx="62">
                  <c:v>-9.4963101751091017E-2</c:v>
                </c:pt>
                <c:pt idx="63">
                  <c:v>-9.5044671081893739E-2</c:v>
                </c:pt>
                <c:pt idx="64">
                  <c:v>-0.14429121595117067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24-4CA8-AD10-BE2D33085016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TDK_KF_ST_09_02!$AA$85:$AA$149</c:f>
              <c:numCache>
                <c:formatCode>General</c:formatCode>
                <c:ptCount val="65"/>
                <c:pt idx="0">
                  <c:v>360.04499999999979</c:v>
                </c:pt>
                <c:pt idx="1">
                  <c:v>354.45599999999979</c:v>
                </c:pt>
                <c:pt idx="2">
                  <c:v>348.8399999999998</c:v>
                </c:pt>
                <c:pt idx="3">
                  <c:v>343.31399999999979</c:v>
                </c:pt>
                <c:pt idx="4">
                  <c:v>337.7969999999998</c:v>
                </c:pt>
                <c:pt idx="5">
                  <c:v>332.10899999999981</c:v>
                </c:pt>
                <c:pt idx="6">
                  <c:v>326.42999999999984</c:v>
                </c:pt>
                <c:pt idx="7">
                  <c:v>320.70599999999985</c:v>
                </c:pt>
                <c:pt idx="8">
                  <c:v>314.90099999999984</c:v>
                </c:pt>
                <c:pt idx="9">
                  <c:v>309.27599999999984</c:v>
                </c:pt>
                <c:pt idx="10">
                  <c:v>303.73199999999986</c:v>
                </c:pt>
                <c:pt idx="11">
                  <c:v>298.21499999999986</c:v>
                </c:pt>
                <c:pt idx="12">
                  <c:v>292.54499999999985</c:v>
                </c:pt>
                <c:pt idx="13">
                  <c:v>287.00099999999986</c:v>
                </c:pt>
                <c:pt idx="14">
                  <c:v>281.30399999999986</c:v>
                </c:pt>
                <c:pt idx="15">
                  <c:v>275.51699999999988</c:v>
                </c:pt>
                <c:pt idx="16">
                  <c:v>269.79299999999989</c:v>
                </c:pt>
                <c:pt idx="17">
                  <c:v>264.19499999999988</c:v>
                </c:pt>
                <c:pt idx="18">
                  <c:v>258.62399999999985</c:v>
                </c:pt>
                <c:pt idx="19">
                  <c:v>253.07099999999986</c:v>
                </c:pt>
                <c:pt idx="20">
                  <c:v>247.65299999999985</c:v>
                </c:pt>
                <c:pt idx="21">
                  <c:v>241.92899999999986</c:v>
                </c:pt>
                <c:pt idx="22">
                  <c:v>236.16899999999987</c:v>
                </c:pt>
                <c:pt idx="23">
                  <c:v>230.47199999999987</c:v>
                </c:pt>
                <c:pt idx="24">
                  <c:v>224.74799999999988</c:v>
                </c:pt>
                <c:pt idx="25">
                  <c:v>219.17699999999988</c:v>
                </c:pt>
                <c:pt idx="26">
                  <c:v>213.65999999999988</c:v>
                </c:pt>
                <c:pt idx="27">
                  <c:v>208.14299999999989</c:v>
                </c:pt>
                <c:pt idx="28">
                  <c:v>202.4909999999999</c:v>
                </c:pt>
                <c:pt idx="29">
                  <c:v>196.96499999999989</c:v>
                </c:pt>
                <c:pt idx="30">
                  <c:v>191.2589999999999</c:v>
                </c:pt>
                <c:pt idx="31">
                  <c:v>185.4899999999999</c:v>
                </c:pt>
                <c:pt idx="32">
                  <c:v>179.8649999999999</c:v>
                </c:pt>
                <c:pt idx="33">
                  <c:v>174.2399999999999</c:v>
                </c:pt>
                <c:pt idx="34">
                  <c:v>168.6869999999999</c:v>
                </c:pt>
                <c:pt idx="35">
                  <c:v>163.21499999999989</c:v>
                </c:pt>
                <c:pt idx="36">
                  <c:v>157.7339999999999</c:v>
                </c:pt>
                <c:pt idx="37">
                  <c:v>151.9739999999999</c:v>
                </c:pt>
                <c:pt idx="38">
                  <c:v>146.40299999999991</c:v>
                </c:pt>
                <c:pt idx="39">
                  <c:v>140.6159999999999</c:v>
                </c:pt>
                <c:pt idx="40">
                  <c:v>134.9369999999999</c:v>
                </c:pt>
                <c:pt idx="41">
                  <c:v>129.3839999999999</c:v>
                </c:pt>
                <c:pt idx="42">
                  <c:v>123.8219999999999</c:v>
                </c:pt>
                <c:pt idx="43">
                  <c:v>118.35899999999991</c:v>
                </c:pt>
                <c:pt idx="44">
                  <c:v>112.78799999999991</c:v>
                </c:pt>
                <c:pt idx="45">
                  <c:v>107.18099999999991</c:v>
                </c:pt>
                <c:pt idx="46">
                  <c:v>101.44799999999991</c:v>
                </c:pt>
                <c:pt idx="47">
                  <c:v>95.759999999999906</c:v>
                </c:pt>
                <c:pt idx="48">
                  <c:v>90.071999999999903</c:v>
                </c:pt>
                <c:pt idx="49">
                  <c:v>84.464999999999904</c:v>
                </c:pt>
                <c:pt idx="50">
                  <c:v>78.866999999999905</c:v>
                </c:pt>
                <c:pt idx="51">
                  <c:v>73.394999999999911</c:v>
                </c:pt>
                <c:pt idx="52">
                  <c:v>67.886999999999915</c:v>
                </c:pt>
                <c:pt idx="53">
                  <c:v>62.234999999999914</c:v>
                </c:pt>
                <c:pt idx="54">
                  <c:v>56.483999999999916</c:v>
                </c:pt>
                <c:pt idx="55">
                  <c:v>50.804999999999914</c:v>
                </c:pt>
                <c:pt idx="56">
                  <c:v>45.026999999999916</c:v>
                </c:pt>
                <c:pt idx="57">
                  <c:v>39.410999999999916</c:v>
                </c:pt>
                <c:pt idx="58">
                  <c:v>33.938999999999915</c:v>
                </c:pt>
                <c:pt idx="59">
                  <c:v>28.448999999999916</c:v>
                </c:pt>
                <c:pt idx="60">
                  <c:v>22.796999999999919</c:v>
                </c:pt>
                <c:pt idx="61">
                  <c:v>17.225999999999921</c:v>
                </c:pt>
                <c:pt idx="62">
                  <c:v>11.48399999999992</c:v>
                </c:pt>
                <c:pt idx="63">
                  <c:v>5.7239999999999203</c:v>
                </c:pt>
                <c:pt idx="64">
                  <c:v>8.999999999920405E-3</c:v>
                </c:pt>
              </c:numCache>
            </c:numRef>
          </c:xVal>
          <c:yVal>
            <c:numRef>
              <c:f>TDK_KF_ST_09_02!$AC$85:$AC$149</c:f>
              <c:numCache>
                <c:formatCode>General</c:formatCode>
                <c:ptCount val="65"/>
                <c:pt idx="0">
                  <c:v>-6.1565542894754799E-3</c:v>
                </c:pt>
                <c:pt idx="1">
                  <c:v>-0.10215979321094437</c:v>
                </c:pt>
                <c:pt idx="2">
                  <c:v>-2.9987013759864567E-3</c:v>
                </c:pt>
                <c:pt idx="3">
                  <c:v>9.0064441680340224E-2</c:v>
                </c:pt>
                <c:pt idx="4">
                  <c:v>6.0615470537868532E-2</c:v>
                </c:pt>
                <c:pt idx="5">
                  <c:v>3.2779571957576081E-2</c:v>
                </c:pt>
                <c:pt idx="6">
                  <c:v>3.6890505119458794E-2</c:v>
                </c:pt>
                <c:pt idx="7">
                  <c:v>5.3543855219061243E-2</c:v>
                </c:pt>
                <c:pt idx="8">
                  <c:v>6.0825268116673215E-2</c:v>
                </c:pt>
                <c:pt idx="9">
                  <c:v>3.6716917379635561E-2</c:v>
                </c:pt>
                <c:pt idx="10">
                  <c:v>-3.5208104089292647E-2</c:v>
                </c:pt>
                <c:pt idx="11">
                  <c:v>-4.3179339834011898E-2</c:v>
                </c:pt>
                <c:pt idx="12">
                  <c:v>-8.1099429664391209E-2</c:v>
                </c:pt>
                <c:pt idx="13">
                  <c:v>-4.2797023525167788E-2</c:v>
                </c:pt>
                <c:pt idx="14">
                  <c:v>3.5510930305235888E-2</c:v>
                </c:pt>
                <c:pt idx="15">
                  <c:v>-1.0870963781883347E-2</c:v>
                </c:pt>
                <c:pt idx="16">
                  <c:v>5.5206941850883595E-2</c:v>
                </c:pt>
                <c:pt idx="17">
                  <c:v>8.4447808922220702E-2</c:v>
                </c:pt>
                <c:pt idx="18">
                  <c:v>0.11776753662428519</c:v>
                </c:pt>
                <c:pt idx="19">
                  <c:v>0.18994936512450522</c:v>
                </c:pt>
                <c:pt idx="20">
                  <c:v>0.25158319182531841</c:v>
                </c:pt>
                <c:pt idx="21">
                  <c:v>0.27276298293872969</c:v>
                </c:pt>
                <c:pt idx="22">
                  <c:v>0.13736501137373125</c:v>
                </c:pt>
                <c:pt idx="23">
                  <c:v>0.21648063644090598</c:v>
                </c:pt>
                <c:pt idx="24">
                  <c:v>0.13442524832288427</c:v>
                </c:pt>
                <c:pt idx="25">
                  <c:v>0.12250734060287982</c:v>
                </c:pt>
                <c:pt idx="26">
                  <c:v>8.4529914390458316E-2</c:v>
                </c:pt>
                <c:pt idx="27">
                  <c:v>5.660537353267614E-2</c:v>
                </c:pt>
                <c:pt idx="28">
                  <c:v>-9.3889818950287918E-4</c:v>
                </c:pt>
                <c:pt idx="29">
                  <c:v>-6.8970598582467346E-2</c:v>
                </c:pt>
                <c:pt idx="30">
                  <c:v>-4.1166186830537299E-2</c:v>
                </c:pt>
                <c:pt idx="31">
                  <c:v>8.9991129445934348E-3</c:v>
                </c:pt>
                <c:pt idx="32">
                  <c:v>2.8798478398357474E-3</c:v>
                </c:pt>
                <c:pt idx="33">
                  <c:v>4.3056896208895523E-2</c:v>
                </c:pt>
                <c:pt idx="34">
                  <c:v>-1.3365550895741762E-2</c:v>
                </c:pt>
                <c:pt idx="35">
                  <c:v>3.483047504008141E-2</c:v>
                </c:pt>
                <c:pt idx="36">
                  <c:v>0.12088531084216925</c:v>
                </c:pt>
                <c:pt idx="37">
                  <c:v>3.9501437520499394E-2</c:v>
                </c:pt>
                <c:pt idx="38">
                  <c:v>0.13774911000280099</c:v>
                </c:pt>
                <c:pt idx="39">
                  <c:v>8.9759747281988211E-2</c:v>
                </c:pt>
                <c:pt idx="40">
                  <c:v>3.8435762241533666E-2</c:v>
                </c:pt>
                <c:pt idx="41">
                  <c:v>6.8661919210455835E-2</c:v>
                </c:pt>
                <c:pt idx="42">
                  <c:v>5.2387271633264731E-2</c:v>
                </c:pt>
                <c:pt idx="43">
                  <c:v>2.2051793308506262E-2</c:v>
                </c:pt>
                <c:pt idx="44">
                  <c:v>4.0606809702552482E-3</c:v>
                </c:pt>
                <c:pt idx="45">
                  <c:v>-4.4868429339985028E-2</c:v>
                </c:pt>
                <c:pt idx="46">
                  <c:v>-4.7409665746997121E-2</c:v>
                </c:pt>
                <c:pt idx="47">
                  <c:v>2.5868717006204633E-2</c:v>
                </c:pt>
                <c:pt idx="48">
                  <c:v>4.3307387795579189E-3</c:v>
                </c:pt>
                <c:pt idx="49">
                  <c:v>4.2294276434475364E-2</c:v>
                </c:pt>
                <c:pt idx="50">
                  <c:v>4.3574978240087603E-2</c:v>
                </c:pt>
                <c:pt idx="51">
                  <c:v>7.9609116170331617E-6</c:v>
                </c:pt>
                <c:pt idx="52">
                  <c:v>8.7458622532864183E-2</c:v>
                </c:pt>
                <c:pt idx="53">
                  <c:v>0.10018846600648601</c:v>
                </c:pt>
                <c:pt idx="54">
                  <c:v>4.6614641594722173E-2</c:v>
                </c:pt>
                <c:pt idx="55">
                  <c:v>3.0979092747863035E-2</c:v>
                </c:pt>
                <c:pt idx="56">
                  <c:v>-8.5639860873058637E-2</c:v>
                </c:pt>
                <c:pt idx="57">
                  <c:v>-7.6749205628374284E-2</c:v>
                </c:pt>
                <c:pt idx="58">
                  <c:v>-0.11764793170807053</c:v>
                </c:pt>
                <c:pt idx="59">
                  <c:v>-0.16452415330242687</c:v>
                </c:pt>
                <c:pt idx="60">
                  <c:v>-0.16266710793019712</c:v>
                </c:pt>
                <c:pt idx="61">
                  <c:v>-0.13558517608036169</c:v>
                </c:pt>
                <c:pt idx="62">
                  <c:v>-0.21361940371877708</c:v>
                </c:pt>
                <c:pt idx="63">
                  <c:v>-0.13326701527869211</c:v>
                </c:pt>
                <c:pt idx="64">
                  <c:v>-0.11575816484090318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24-4CA8-AD10-BE2D33085016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17.162999999999997</c:v>
                </c:pt>
                <c:pt idx="4">
                  <c:v>22.742999999999995</c:v>
                </c:pt>
                <c:pt idx="5">
                  <c:v>28.259999999999994</c:v>
                </c:pt>
                <c:pt idx="6">
                  <c:v>33.86699999999999</c:v>
                </c:pt>
                <c:pt idx="7">
                  <c:v>39.383999999999986</c:v>
                </c:pt>
                <c:pt idx="8">
                  <c:v>45.062999999999988</c:v>
                </c:pt>
                <c:pt idx="9">
                  <c:v>50.714999999999989</c:v>
                </c:pt>
                <c:pt idx="10">
                  <c:v>56.411999999999992</c:v>
                </c:pt>
                <c:pt idx="11">
                  <c:v>62.153999999999989</c:v>
                </c:pt>
                <c:pt idx="12">
                  <c:v>67.769999999999982</c:v>
                </c:pt>
                <c:pt idx="13">
                  <c:v>73.214999999999975</c:v>
                </c:pt>
                <c:pt idx="14">
                  <c:v>78.758999999999972</c:v>
                </c:pt>
                <c:pt idx="15">
                  <c:v>84.356999999999971</c:v>
                </c:pt>
                <c:pt idx="16">
                  <c:v>90.017999999999972</c:v>
                </c:pt>
                <c:pt idx="17">
                  <c:v>95.696999999999974</c:v>
                </c:pt>
                <c:pt idx="18">
                  <c:v>101.39399999999998</c:v>
                </c:pt>
                <c:pt idx="19">
                  <c:v>107.08199999999998</c:v>
                </c:pt>
                <c:pt idx="20">
                  <c:v>112.66199999999998</c:v>
                </c:pt>
                <c:pt idx="21">
                  <c:v>118.18799999999997</c:v>
                </c:pt>
                <c:pt idx="22">
                  <c:v>123.64199999999997</c:v>
                </c:pt>
                <c:pt idx="23">
                  <c:v>129.26699999999997</c:v>
                </c:pt>
                <c:pt idx="24">
                  <c:v>134.91899999999995</c:v>
                </c:pt>
                <c:pt idx="25">
                  <c:v>140.57099999999994</c:v>
                </c:pt>
                <c:pt idx="26">
                  <c:v>146.36699999999993</c:v>
                </c:pt>
                <c:pt idx="27">
                  <c:v>151.97399999999993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168.60599999999994</c:v>
                </c:pt>
                <c:pt idx="31">
                  <c:v>174.13199999999995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191.23199999999994</c:v>
                </c:pt>
                <c:pt idx="35">
                  <c:v>196.91099999999994</c:v>
                </c:pt>
                <c:pt idx="36">
                  <c:v>202.45499999999996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219.10499999999999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236.18699999999998</c:v>
                </c:pt>
                <c:pt idx="43">
                  <c:v>241.77599999999998</c:v>
                </c:pt>
                <c:pt idx="44">
                  <c:v>247.41899999999998</c:v>
                </c:pt>
                <c:pt idx="45">
                  <c:v>252.94499999999999</c:v>
                </c:pt>
                <c:pt idx="46">
                  <c:v>258.471</c:v>
                </c:pt>
                <c:pt idx="47">
                  <c:v>264.15899999999999</c:v>
                </c:pt>
                <c:pt idx="48">
                  <c:v>269.73899999999998</c:v>
                </c:pt>
                <c:pt idx="49">
                  <c:v>275.45399999999995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292.4729999999999</c:v>
                </c:pt>
                <c:pt idx="53">
                  <c:v>298.07099999999991</c:v>
                </c:pt>
                <c:pt idx="54">
                  <c:v>303.57899999999989</c:v>
                </c:pt>
                <c:pt idx="55">
                  <c:v>309.15899999999988</c:v>
                </c:pt>
                <c:pt idx="56">
                  <c:v>314.85599999999988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332.02799999999985</c:v>
                </c:pt>
                <c:pt idx="60">
                  <c:v>337.67099999999982</c:v>
                </c:pt>
                <c:pt idx="61">
                  <c:v>343.1789999999998</c:v>
                </c:pt>
                <c:pt idx="62">
                  <c:v>348.70499999999981</c:v>
                </c:pt>
                <c:pt idx="63">
                  <c:v>354.30299999999983</c:v>
                </c:pt>
              </c:numCache>
            </c:numRef>
          </c:xVal>
          <c:yVal>
            <c:numRef>
              <c:f>TDK_KF_ST_09_02!$AD$20:$AD$83</c:f>
              <c:numCache>
                <c:formatCode>General</c:formatCode>
                <c:ptCount val="64"/>
                <c:pt idx="0">
                  <c:v>-9.2626242455172342E-2</c:v>
                </c:pt>
                <c:pt idx="1">
                  <c:v>2.737432581499899E-2</c:v>
                </c:pt>
                <c:pt idx="2">
                  <c:v>2.3071157886214166E-2</c:v>
                </c:pt>
                <c:pt idx="3">
                  <c:v>0.11211797531161238</c:v>
                </c:pt>
                <c:pt idx="4">
                  <c:v>-1.1575867012041385E-3</c:v>
                </c:pt>
                <c:pt idx="5">
                  <c:v>-4.0396187446418708E-3</c:v>
                </c:pt>
                <c:pt idx="6">
                  <c:v>5.3156879385106492E-2</c:v>
                </c:pt>
                <c:pt idx="7">
                  <c:v>9.7101429397525862E-2</c:v>
                </c:pt>
                <c:pt idx="8">
                  <c:v>-3.1464617539128881E-2</c:v>
                </c:pt>
                <c:pt idx="9">
                  <c:v>3.7993500016732185E-2</c:v>
                </c:pt>
                <c:pt idx="10">
                  <c:v>6.6939903095679654E-2</c:v>
                </c:pt>
                <c:pt idx="11">
                  <c:v>6.9402687058506274E-2</c:v>
                </c:pt>
                <c:pt idx="12">
                  <c:v>5.2076703807330205E-2</c:v>
                </c:pt>
                <c:pt idx="13">
                  <c:v>-5.8635155535725403E-2</c:v>
                </c:pt>
                <c:pt idx="14">
                  <c:v>3.7229310026091866E-2</c:v>
                </c:pt>
                <c:pt idx="15">
                  <c:v>-1.6365706639916766E-2</c:v>
                </c:pt>
                <c:pt idx="16">
                  <c:v>4.5139182805243649E-2</c:v>
                </c:pt>
                <c:pt idx="17">
                  <c:v>6.587146655175502E-2</c:v>
                </c:pt>
                <c:pt idx="18">
                  <c:v>-1.5440746123104532E-2</c:v>
                </c:pt>
                <c:pt idx="19">
                  <c:v>2.1544057399239591E-2</c:v>
                </c:pt>
                <c:pt idx="20">
                  <c:v>7.8447711694067834E-2</c:v>
                </c:pt>
                <c:pt idx="21">
                  <c:v>0.10543647937106471</c:v>
                </c:pt>
                <c:pt idx="22">
                  <c:v>4.9618529727027294E-2</c:v>
                </c:pt>
                <c:pt idx="23">
                  <c:v>8.967898885001091E-2</c:v>
                </c:pt>
                <c:pt idx="24">
                  <c:v>5.0898871655562061E-2</c:v>
                </c:pt>
                <c:pt idx="25">
                  <c:v>8.4456835740525094E-3</c:v>
                </c:pt>
                <c:pt idx="26">
                  <c:v>0.10962026483193199</c:v>
                </c:pt>
                <c:pt idx="27">
                  <c:v>8.5515169365919519E-3</c:v>
                </c:pt>
                <c:pt idx="28">
                  <c:v>5.7037350423371436E-2</c:v>
                </c:pt>
                <c:pt idx="29">
                  <c:v>0.10258924757403065</c:v>
                </c:pt>
                <c:pt idx="30">
                  <c:v>1.3288294041956306E-2</c:v>
                </c:pt>
                <c:pt idx="31">
                  <c:v>7.636809447478754E-2</c:v>
                </c:pt>
                <c:pt idx="32">
                  <c:v>-2.68039372988369E-2</c:v>
                </c:pt>
                <c:pt idx="33">
                  <c:v>0.13897809553023421</c:v>
                </c:pt>
                <c:pt idx="34">
                  <c:v>9.2367237819502179E-2</c:v>
                </c:pt>
                <c:pt idx="35">
                  <c:v>2.1840368133354104E-2</c:v>
                </c:pt>
                <c:pt idx="36">
                  <c:v>7.3943279587751931E-2</c:v>
                </c:pt>
                <c:pt idx="37">
                  <c:v>5.2001943580080479E-2</c:v>
                </c:pt>
                <c:pt idx="38">
                  <c:v>1.1120270365950091E-2</c:v>
                </c:pt>
                <c:pt idx="39">
                  <c:v>4.1134564508411131E-2</c:v>
                </c:pt>
                <c:pt idx="40">
                  <c:v>-7.8983414258402718E-2</c:v>
                </c:pt>
                <c:pt idx="41">
                  <c:v>1.8623648569274565E-2</c:v>
                </c:pt>
                <c:pt idx="42">
                  <c:v>-7.3423109766309835E-2</c:v>
                </c:pt>
                <c:pt idx="43">
                  <c:v>9.4412648017424772E-2</c:v>
                </c:pt>
                <c:pt idx="44">
                  <c:v>8.9540067350128538E-2</c:v>
                </c:pt>
                <c:pt idx="45">
                  <c:v>2.8122987278379696E-2</c:v>
                </c:pt>
                <c:pt idx="46">
                  <c:v>-2.491620420136087E-2</c:v>
                </c:pt>
                <c:pt idx="47">
                  <c:v>5.7606423613890456E-2</c:v>
                </c:pt>
                <c:pt idx="48">
                  <c:v>2.3155681426658248E-2</c:v>
                </c:pt>
                <c:pt idx="49">
                  <c:v>-1.2705845095808854E-2</c:v>
                </c:pt>
                <c:pt idx="50">
                  <c:v>8.6359031112863249E-2</c:v>
                </c:pt>
                <c:pt idx="51">
                  <c:v>-1.1124900657875969E-2</c:v>
                </c:pt>
                <c:pt idx="52">
                  <c:v>1.4000272340069841E-2</c:v>
                </c:pt>
                <c:pt idx="53">
                  <c:v>2.4404633630467742E-2</c:v>
                </c:pt>
                <c:pt idx="54">
                  <c:v>-5.0978074709234988E-2</c:v>
                </c:pt>
                <c:pt idx="55">
                  <c:v>2.9549681344633427E-2</c:v>
                </c:pt>
                <c:pt idx="56">
                  <c:v>0.10060043095631954</c:v>
                </c:pt>
                <c:pt idx="57">
                  <c:v>2.1891192107091229E-2</c:v>
                </c:pt>
                <c:pt idx="58">
                  <c:v>-3.3309617770555633E-2</c:v>
                </c:pt>
                <c:pt idx="59">
                  <c:v>1.1357877686180018E-2</c:v>
                </c:pt>
                <c:pt idx="60">
                  <c:v>7.9083813508304956E-3</c:v>
                </c:pt>
                <c:pt idx="61">
                  <c:v>9.3842032269549236E-2</c:v>
                </c:pt>
                <c:pt idx="62">
                  <c:v>9.196440037510456E-2</c:v>
                </c:pt>
                <c:pt idx="63">
                  <c:v>-7.1151221290506328E-3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24-4CA8-AD10-BE2D33085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TDK_KF_ST_09_02!$I$19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17.162999999999997</c:v>
                </c:pt>
                <c:pt idx="4">
                  <c:v>22.742999999999995</c:v>
                </c:pt>
                <c:pt idx="5">
                  <c:v>28.259999999999994</c:v>
                </c:pt>
                <c:pt idx="6">
                  <c:v>33.86699999999999</c:v>
                </c:pt>
                <c:pt idx="7">
                  <c:v>39.383999999999986</c:v>
                </c:pt>
                <c:pt idx="8">
                  <c:v>45.062999999999988</c:v>
                </c:pt>
                <c:pt idx="9">
                  <c:v>50.714999999999989</c:v>
                </c:pt>
                <c:pt idx="10">
                  <c:v>56.411999999999992</c:v>
                </c:pt>
                <c:pt idx="11">
                  <c:v>62.153999999999989</c:v>
                </c:pt>
                <c:pt idx="12">
                  <c:v>67.769999999999982</c:v>
                </c:pt>
                <c:pt idx="13">
                  <c:v>73.214999999999975</c:v>
                </c:pt>
                <c:pt idx="14">
                  <c:v>78.758999999999972</c:v>
                </c:pt>
                <c:pt idx="15">
                  <c:v>84.356999999999971</c:v>
                </c:pt>
                <c:pt idx="16">
                  <c:v>90.017999999999972</c:v>
                </c:pt>
                <c:pt idx="17">
                  <c:v>95.696999999999974</c:v>
                </c:pt>
                <c:pt idx="18">
                  <c:v>101.39399999999998</c:v>
                </c:pt>
                <c:pt idx="19">
                  <c:v>107.08199999999998</c:v>
                </c:pt>
                <c:pt idx="20">
                  <c:v>112.66199999999998</c:v>
                </c:pt>
                <c:pt idx="21">
                  <c:v>118.18799999999997</c:v>
                </c:pt>
                <c:pt idx="22">
                  <c:v>123.64199999999997</c:v>
                </c:pt>
                <c:pt idx="23">
                  <c:v>129.26699999999997</c:v>
                </c:pt>
                <c:pt idx="24">
                  <c:v>134.91899999999995</c:v>
                </c:pt>
                <c:pt idx="25">
                  <c:v>140.57099999999994</c:v>
                </c:pt>
                <c:pt idx="26">
                  <c:v>146.36699999999993</c:v>
                </c:pt>
                <c:pt idx="27">
                  <c:v>151.97399999999993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168.60599999999994</c:v>
                </c:pt>
                <c:pt idx="31">
                  <c:v>174.13199999999995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191.23199999999994</c:v>
                </c:pt>
                <c:pt idx="35">
                  <c:v>196.91099999999994</c:v>
                </c:pt>
                <c:pt idx="36">
                  <c:v>202.45499999999996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219.10499999999999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236.18699999999998</c:v>
                </c:pt>
                <c:pt idx="43">
                  <c:v>241.77599999999998</c:v>
                </c:pt>
                <c:pt idx="44">
                  <c:v>247.41899999999998</c:v>
                </c:pt>
                <c:pt idx="45">
                  <c:v>252.94499999999999</c:v>
                </c:pt>
                <c:pt idx="46">
                  <c:v>258.471</c:v>
                </c:pt>
                <c:pt idx="47">
                  <c:v>264.15899999999999</c:v>
                </c:pt>
                <c:pt idx="48">
                  <c:v>269.73899999999998</c:v>
                </c:pt>
                <c:pt idx="49">
                  <c:v>275.45399999999995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292.4729999999999</c:v>
                </c:pt>
                <c:pt idx="53">
                  <c:v>298.07099999999991</c:v>
                </c:pt>
                <c:pt idx="54">
                  <c:v>303.57899999999989</c:v>
                </c:pt>
                <c:pt idx="55">
                  <c:v>309.15899999999988</c:v>
                </c:pt>
                <c:pt idx="56">
                  <c:v>314.85599999999988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332.02799999999985</c:v>
                </c:pt>
                <c:pt idx="60">
                  <c:v>337.67099999999982</c:v>
                </c:pt>
                <c:pt idx="61">
                  <c:v>343.1789999999998</c:v>
                </c:pt>
                <c:pt idx="62">
                  <c:v>348.70499999999981</c:v>
                </c:pt>
                <c:pt idx="63">
                  <c:v>354.30299999999983</c:v>
                </c:pt>
                <c:pt idx="64">
                  <c:v>360.0179999999998</c:v>
                </c:pt>
              </c:numCache>
            </c:numRef>
          </c:xVal>
          <c:yVal>
            <c:numRef>
              <c:f>TDK_KF_ST_09_02!$I$20:$I$84</c:f>
              <c:numCache>
                <c:formatCode>General</c:formatCode>
                <c:ptCount val="65"/>
                <c:pt idx="0">
                  <c:v>496</c:v>
                </c:pt>
                <c:pt idx="1">
                  <c:v>889</c:v>
                </c:pt>
                <c:pt idx="2">
                  <c:v>1285</c:v>
                </c:pt>
                <c:pt idx="3">
                  <c:v>1660</c:v>
                </c:pt>
                <c:pt idx="4">
                  <c:v>2022</c:v>
                </c:pt>
                <c:pt idx="5">
                  <c:v>2356</c:v>
                </c:pt>
                <c:pt idx="6">
                  <c:v>2668</c:v>
                </c:pt>
                <c:pt idx="7">
                  <c:v>2952</c:v>
                </c:pt>
                <c:pt idx="8">
                  <c:v>3222</c:v>
                </c:pt>
                <c:pt idx="9">
                  <c:v>3452</c:v>
                </c:pt>
                <c:pt idx="10">
                  <c:v>3654</c:v>
                </c:pt>
                <c:pt idx="11">
                  <c:v>3822</c:v>
                </c:pt>
                <c:pt idx="12">
                  <c:v>3939</c:v>
                </c:pt>
                <c:pt idx="13">
                  <c:v>4021</c:v>
                </c:pt>
                <c:pt idx="14">
                  <c:v>4071</c:v>
                </c:pt>
                <c:pt idx="15">
                  <c:v>4076</c:v>
                </c:pt>
                <c:pt idx="16">
                  <c:v>4039</c:v>
                </c:pt>
                <c:pt idx="17">
                  <c:v>3967</c:v>
                </c:pt>
                <c:pt idx="18">
                  <c:v>3855</c:v>
                </c:pt>
                <c:pt idx="19">
                  <c:v>3706</c:v>
                </c:pt>
                <c:pt idx="20">
                  <c:v>3522</c:v>
                </c:pt>
                <c:pt idx="21">
                  <c:v>3306</c:v>
                </c:pt>
                <c:pt idx="22">
                  <c:v>3058</c:v>
                </c:pt>
                <c:pt idx="23">
                  <c:v>2784</c:v>
                </c:pt>
                <c:pt idx="24">
                  <c:v>2478</c:v>
                </c:pt>
                <c:pt idx="25">
                  <c:v>2139</c:v>
                </c:pt>
                <c:pt idx="26">
                  <c:v>1777</c:v>
                </c:pt>
                <c:pt idx="27">
                  <c:v>1410</c:v>
                </c:pt>
                <c:pt idx="28">
                  <c:v>1024</c:v>
                </c:pt>
                <c:pt idx="29">
                  <c:v>652</c:v>
                </c:pt>
                <c:pt idx="30">
                  <c:v>254</c:v>
                </c:pt>
                <c:pt idx="31">
                  <c:v>-142</c:v>
                </c:pt>
                <c:pt idx="32">
                  <c:v>-554</c:v>
                </c:pt>
                <c:pt idx="33">
                  <c:v>-943</c:v>
                </c:pt>
                <c:pt idx="34">
                  <c:v>-1338</c:v>
                </c:pt>
                <c:pt idx="35">
                  <c:v>-1717</c:v>
                </c:pt>
                <c:pt idx="36">
                  <c:v>-2074</c:v>
                </c:pt>
                <c:pt idx="37">
                  <c:v>-2413</c:v>
                </c:pt>
                <c:pt idx="38">
                  <c:v>-2723</c:v>
                </c:pt>
                <c:pt idx="39">
                  <c:v>-3014</c:v>
                </c:pt>
                <c:pt idx="40">
                  <c:v>-3282</c:v>
                </c:pt>
                <c:pt idx="41">
                  <c:v>-3519</c:v>
                </c:pt>
                <c:pt idx="42">
                  <c:v>-3714</c:v>
                </c:pt>
                <c:pt idx="43">
                  <c:v>-3872</c:v>
                </c:pt>
                <c:pt idx="44">
                  <c:v>-3999</c:v>
                </c:pt>
                <c:pt idx="45">
                  <c:v>-4082</c:v>
                </c:pt>
                <c:pt idx="46">
                  <c:v>-4131</c:v>
                </c:pt>
                <c:pt idx="47">
                  <c:v>-4135</c:v>
                </c:pt>
                <c:pt idx="48">
                  <c:v>-4097</c:v>
                </c:pt>
                <c:pt idx="49">
                  <c:v>-4027</c:v>
                </c:pt>
                <c:pt idx="50">
                  <c:v>-3918</c:v>
                </c:pt>
                <c:pt idx="51">
                  <c:v>-3766</c:v>
                </c:pt>
                <c:pt idx="52">
                  <c:v>-3580</c:v>
                </c:pt>
                <c:pt idx="53">
                  <c:v>-3359</c:v>
                </c:pt>
                <c:pt idx="54">
                  <c:v>-3115</c:v>
                </c:pt>
                <c:pt idx="55">
                  <c:v>-2839</c:v>
                </c:pt>
                <c:pt idx="56">
                  <c:v>-2534</c:v>
                </c:pt>
                <c:pt idx="57">
                  <c:v>-2194</c:v>
                </c:pt>
                <c:pt idx="58">
                  <c:v>-1831</c:v>
                </c:pt>
                <c:pt idx="59">
                  <c:v>-1466</c:v>
                </c:pt>
                <c:pt idx="60">
                  <c:v>-1082</c:v>
                </c:pt>
                <c:pt idx="61">
                  <c:v>-701</c:v>
                </c:pt>
                <c:pt idx="62">
                  <c:v>-315</c:v>
                </c:pt>
                <c:pt idx="63">
                  <c:v>86</c:v>
                </c:pt>
                <c:pt idx="64">
                  <c:v>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6B-43FF-8B8E-6C668957CFBD}"/>
            </c:ext>
          </c:extLst>
        </c:ser>
        <c:ser>
          <c:idx val="1"/>
          <c:order val="1"/>
          <c:tx>
            <c:strRef>
              <c:f>TDK_KF_ST_09_02!$L$19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17.162999999999997</c:v>
                </c:pt>
                <c:pt idx="4">
                  <c:v>22.742999999999995</c:v>
                </c:pt>
                <c:pt idx="5">
                  <c:v>28.259999999999994</c:v>
                </c:pt>
                <c:pt idx="6">
                  <c:v>33.86699999999999</c:v>
                </c:pt>
                <c:pt idx="7">
                  <c:v>39.383999999999986</c:v>
                </c:pt>
                <c:pt idx="8">
                  <c:v>45.062999999999988</c:v>
                </c:pt>
                <c:pt idx="9">
                  <c:v>50.714999999999989</c:v>
                </c:pt>
                <c:pt idx="10">
                  <c:v>56.411999999999992</c:v>
                </c:pt>
                <c:pt idx="11">
                  <c:v>62.153999999999989</c:v>
                </c:pt>
                <c:pt idx="12">
                  <c:v>67.769999999999982</c:v>
                </c:pt>
                <c:pt idx="13">
                  <c:v>73.214999999999975</c:v>
                </c:pt>
                <c:pt idx="14">
                  <c:v>78.758999999999972</c:v>
                </c:pt>
                <c:pt idx="15">
                  <c:v>84.356999999999971</c:v>
                </c:pt>
                <c:pt idx="16">
                  <c:v>90.017999999999972</c:v>
                </c:pt>
                <c:pt idx="17">
                  <c:v>95.696999999999974</c:v>
                </c:pt>
                <c:pt idx="18">
                  <c:v>101.39399999999998</c:v>
                </c:pt>
                <c:pt idx="19">
                  <c:v>107.08199999999998</c:v>
                </c:pt>
                <c:pt idx="20">
                  <c:v>112.66199999999998</c:v>
                </c:pt>
                <c:pt idx="21">
                  <c:v>118.18799999999997</c:v>
                </c:pt>
                <c:pt idx="22">
                  <c:v>123.64199999999997</c:v>
                </c:pt>
                <c:pt idx="23">
                  <c:v>129.26699999999997</c:v>
                </c:pt>
                <c:pt idx="24">
                  <c:v>134.91899999999995</c:v>
                </c:pt>
                <c:pt idx="25">
                  <c:v>140.57099999999994</c:v>
                </c:pt>
                <c:pt idx="26">
                  <c:v>146.36699999999993</c:v>
                </c:pt>
                <c:pt idx="27">
                  <c:v>151.97399999999993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168.60599999999994</c:v>
                </c:pt>
                <c:pt idx="31">
                  <c:v>174.13199999999995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191.23199999999994</c:v>
                </c:pt>
                <c:pt idx="35">
                  <c:v>196.91099999999994</c:v>
                </c:pt>
                <c:pt idx="36">
                  <c:v>202.45499999999996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219.10499999999999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236.18699999999998</c:v>
                </c:pt>
                <c:pt idx="43">
                  <c:v>241.77599999999998</c:v>
                </c:pt>
                <c:pt idx="44">
                  <c:v>247.41899999999998</c:v>
                </c:pt>
                <c:pt idx="45">
                  <c:v>252.94499999999999</c:v>
                </c:pt>
                <c:pt idx="46">
                  <c:v>258.471</c:v>
                </c:pt>
                <c:pt idx="47">
                  <c:v>264.15899999999999</c:v>
                </c:pt>
                <c:pt idx="48">
                  <c:v>269.73899999999998</c:v>
                </c:pt>
                <c:pt idx="49">
                  <c:v>275.45399999999995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292.4729999999999</c:v>
                </c:pt>
                <c:pt idx="53">
                  <c:v>298.07099999999991</c:v>
                </c:pt>
                <c:pt idx="54">
                  <c:v>303.57899999999989</c:v>
                </c:pt>
                <c:pt idx="55">
                  <c:v>309.15899999999988</c:v>
                </c:pt>
                <c:pt idx="56">
                  <c:v>314.85599999999988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332.02799999999985</c:v>
                </c:pt>
                <c:pt idx="60">
                  <c:v>337.67099999999982</c:v>
                </c:pt>
                <c:pt idx="61">
                  <c:v>343.1789999999998</c:v>
                </c:pt>
                <c:pt idx="62">
                  <c:v>348.70499999999981</c:v>
                </c:pt>
                <c:pt idx="63">
                  <c:v>354.30299999999983</c:v>
                </c:pt>
                <c:pt idx="64">
                  <c:v>360.0179999999998</c:v>
                </c:pt>
              </c:numCache>
            </c:numRef>
          </c:xVal>
          <c:yVal>
            <c:numRef>
              <c:f>TDK_KF_ST_09_02!$L$20:$L$84</c:f>
              <c:numCache>
                <c:formatCode>General</c:formatCode>
                <c:ptCount val="65"/>
                <c:pt idx="0">
                  <c:v>489.61895465893525</c:v>
                </c:pt>
                <c:pt idx="1">
                  <c:v>891.33581434900702</c:v>
                </c:pt>
                <c:pt idx="2">
                  <c:v>1291.8628356873251</c:v>
                </c:pt>
                <c:pt idx="3">
                  <c:v>1669.9581845177095</c:v>
                </c:pt>
                <c:pt idx="4">
                  <c:v>2025.1944897463584</c:v>
                </c:pt>
                <c:pt idx="5">
                  <c:v>2357.2456003598304</c:v>
                </c:pt>
                <c:pt idx="6">
                  <c:v>2671.9946130892477</c:v>
                </c:pt>
                <c:pt idx="7">
                  <c:v>2956.4257705731675</c:v>
                </c:pt>
                <c:pt idx="8">
                  <c:v>3220.2366660718199</c:v>
                </c:pt>
                <c:pt idx="9">
                  <c:v>3451.0674477893772</c:v>
                </c:pt>
                <c:pt idx="10">
                  <c:v>3649.4237070805434</c:v>
                </c:pt>
                <c:pt idx="11">
                  <c:v>3812.5056720649195</c:v>
                </c:pt>
                <c:pt idx="12">
                  <c:v>3934.6611775810866</c:v>
                </c:pt>
                <c:pt idx="13">
                  <c:v>4016.7110015525877</c:v>
                </c:pt>
                <c:pt idx="14">
                  <c:v>4062.6707416216582</c:v>
                </c:pt>
                <c:pt idx="15">
                  <c:v>4070.1687683073042</c:v>
                </c:pt>
                <c:pt idx="16">
                  <c:v>4037.919881031195</c:v>
                </c:pt>
                <c:pt idx="17">
                  <c:v>3965.6400020899523</c:v>
                </c:pt>
                <c:pt idx="18">
                  <c:v>3853.6631367420246</c:v>
                </c:pt>
                <c:pt idx="19">
                  <c:v>3703.5295899613561</c:v>
                </c:pt>
                <c:pt idx="20">
                  <c:v>3520.4553600278068</c:v>
                </c:pt>
                <c:pt idx="21">
                  <c:v>3305.9323701377475</c:v>
                </c:pt>
                <c:pt idx="22">
                  <c:v>3063.7423020242395</c:v>
                </c:pt>
                <c:pt idx="23">
                  <c:v>2784.5931987153613</c:v>
                </c:pt>
                <c:pt idx="24">
                  <c:v>2476.7602645234383</c:v>
                </c:pt>
                <c:pt idx="25">
                  <c:v>2144.5098057632244</c:v>
                </c:pt>
                <c:pt idx="26">
                  <c:v>1781.8243357402603</c:v>
                </c:pt>
                <c:pt idx="27">
                  <c:v>1413.2602575325718</c:v>
                </c:pt>
                <c:pt idx="28">
                  <c:v>1029.6072197265255</c:v>
                </c:pt>
                <c:pt idx="29">
                  <c:v>647.1733627927598</c:v>
                </c:pt>
                <c:pt idx="30">
                  <c:v>252.77416018272481</c:v>
                </c:pt>
                <c:pt idx="31">
                  <c:v>-143.0009531580381</c:v>
                </c:pt>
                <c:pt idx="32">
                  <c:v>-549.90044993924494</c:v>
                </c:pt>
                <c:pt idx="33">
                  <c:v>-949.79084742067448</c:v>
                </c:pt>
                <c:pt idx="34">
                  <c:v>-1344.9674635050992</c:v>
                </c:pt>
                <c:pt idx="35">
                  <c:v>-1723.4687660740801</c:v>
                </c:pt>
                <c:pt idx="36">
                  <c:v>-2076.9646785926848</c:v>
                </c:pt>
                <c:pt idx="37">
                  <c:v>-2410.2558339597153</c:v>
                </c:pt>
                <c:pt idx="38">
                  <c:v>-2721.4162174387529</c:v>
                </c:pt>
                <c:pt idx="39">
                  <c:v>-3011.101464392681</c:v>
                </c:pt>
                <c:pt idx="40">
                  <c:v>-3272.7344064495655</c:v>
                </c:pt>
                <c:pt idx="41">
                  <c:v>-3508.4716998789563</c:v>
                </c:pt>
                <c:pt idx="42">
                  <c:v>-3708.9970345452384</c:v>
                </c:pt>
                <c:pt idx="43">
                  <c:v>-3869.0509713804558</c:v>
                </c:pt>
                <c:pt idx="44">
                  <c:v>-3993.5935422094194</c:v>
                </c:pt>
                <c:pt idx="45">
                  <c:v>-4078.3077492145921</c:v>
                </c:pt>
                <c:pt idx="46">
                  <c:v>-4125.3703357845206</c:v>
                </c:pt>
                <c:pt idx="47">
                  <c:v>-4134.0300331920907</c:v>
                </c:pt>
                <c:pt idx="48">
                  <c:v>-4103.2294296854461</c:v>
                </c:pt>
                <c:pt idx="49">
                  <c:v>-4031.6483927265444</c:v>
                </c:pt>
                <c:pt idx="50">
                  <c:v>-3920.2626834585008</c:v>
                </c:pt>
                <c:pt idx="51">
                  <c:v>-3770.9786060859992</c:v>
                </c:pt>
                <c:pt idx="52">
                  <c:v>-3587.4137848512391</c:v>
                </c:pt>
                <c:pt idx="53">
                  <c:v>-3370.4297525543602</c:v>
                </c:pt>
                <c:pt idx="54">
                  <c:v>-3125.8077261992689</c:v>
                </c:pt>
                <c:pt idx="55">
                  <c:v>-2848.833989774856</c:v>
                </c:pt>
                <c:pt idx="56">
                  <c:v>-2538.5006265650386</c:v>
                </c:pt>
                <c:pt idx="57">
                  <c:v>-2196.8073066582533</c:v>
                </c:pt>
                <c:pt idx="58">
                  <c:v>-1838.6788267070347</c:v>
                </c:pt>
                <c:pt idx="59">
                  <c:v>-1466.799965017693</c:v>
                </c:pt>
                <c:pt idx="60">
                  <c:v>-1081.5771772322391</c:v>
                </c:pt>
                <c:pt idx="61">
                  <c:v>-695.71810863132055</c:v>
                </c:pt>
                <c:pt idx="62">
                  <c:v>-302.43466590573166</c:v>
                </c:pt>
                <c:pt idx="63">
                  <c:v>98.524079199407495</c:v>
                </c:pt>
                <c:pt idx="64">
                  <c:v>506.55156142904588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6B-43FF-8B8E-6C668957CFBD}"/>
            </c:ext>
          </c:extLst>
        </c:ser>
        <c:ser>
          <c:idx val="2"/>
          <c:order val="2"/>
          <c:tx>
            <c:strRef>
              <c:f>TDK_KF_ST_09_02!$J$19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17.162999999999997</c:v>
                </c:pt>
                <c:pt idx="4">
                  <c:v>22.742999999999995</c:v>
                </c:pt>
                <c:pt idx="5">
                  <c:v>28.259999999999994</c:v>
                </c:pt>
                <c:pt idx="6">
                  <c:v>33.86699999999999</c:v>
                </c:pt>
                <c:pt idx="7">
                  <c:v>39.383999999999986</c:v>
                </c:pt>
                <c:pt idx="8">
                  <c:v>45.062999999999988</c:v>
                </c:pt>
                <c:pt idx="9">
                  <c:v>50.714999999999989</c:v>
                </c:pt>
                <c:pt idx="10">
                  <c:v>56.411999999999992</c:v>
                </c:pt>
                <c:pt idx="11">
                  <c:v>62.153999999999989</c:v>
                </c:pt>
                <c:pt idx="12">
                  <c:v>67.769999999999982</c:v>
                </c:pt>
                <c:pt idx="13">
                  <c:v>73.214999999999975</c:v>
                </c:pt>
                <c:pt idx="14">
                  <c:v>78.758999999999972</c:v>
                </c:pt>
                <c:pt idx="15">
                  <c:v>84.356999999999971</c:v>
                </c:pt>
                <c:pt idx="16">
                  <c:v>90.017999999999972</c:v>
                </c:pt>
                <c:pt idx="17">
                  <c:v>95.696999999999974</c:v>
                </c:pt>
                <c:pt idx="18">
                  <c:v>101.39399999999998</c:v>
                </c:pt>
                <c:pt idx="19">
                  <c:v>107.08199999999998</c:v>
                </c:pt>
                <c:pt idx="20">
                  <c:v>112.66199999999998</c:v>
                </c:pt>
                <c:pt idx="21">
                  <c:v>118.18799999999997</c:v>
                </c:pt>
                <c:pt idx="22">
                  <c:v>123.64199999999997</c:v>
                </c:pt>
                <c:pt idx="23">
                  <c:v>129.26699999999997</c:v>
                </c:pt>
                <c:pt idx="24">
                  <c:v>134.91899999999995</c:v>
                </c:pt>
                <c:pt idx="25">
                  <c:v>140.57099999999994</c:v>
                </c:pt>
                <c:pt idx="26">
                  <c:v>146.36699999999993</c:v>
                </c:pt>
                <c:pt idx="27">
                  <c:v>151.97399999999993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168.60599999999994</c:v>
                </c:pt>
                <c:pt idx="31">
                  <c:v>174.13199999999995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191.23199999999994</c:v>
                </c:pt>
                <c:pt idx="35">
                  <c:v>196.91099999999994</c:v>
                </c:pt>
                <c:pt idx="36">
                  <c:v>202.45499999999996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219.10499999999999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236.18699999999998</c:v>
                </c:pt>
                <c:pt idx="43">
                  <c:v>241.77599999999998</c:v>
                </c:pt>
                <c:pt idx="44">
                  <c:v>247.41899999999998</c:v>
                </c:pt>
                <c:pt idx="45">
                  <c:v>252.94499999999999</c:v>
                </c:pt>
                <c:pt idx="46">
                  <c:v>258.471</c:v>
                </c:pt>
                <c:pt idx="47">
                  <c:v>264.15899999999999</c:v>
                </c:pt>
                <c:pt idx="48">
                  <c:v>269.73899999999998</c:v>
                </c:pt>
                <c:pt idx="49">
                  <c:v>275.45399999999995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292.4729999999999</c:v>
                </c:pt>
                <c:pt idx="53">
                  <c:v>298.07099999999991</c:v>
                </c:pt>
                <c:pt idx="54">
                  <c:v>303.57899999999989</c:v>
                </c:pt>
                <c:pt idx="55">
                  <c:v>309.15899999999988</c:v>
                </c:pt>
                <c:pt idx="56">
                  <c:v>314.85599999999988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332.02799999999985</c:v>
                </c:pt>
                <c:pt idx="60">
                  <c:v>337.67099999999982</c:v>
                </c:pt>
                <c:pt idx="61">
                  <c:v>343.1789999999998</c:v>
                </c:pt>
                <c:pt idx="62">
                  <c:v>348.70499999999981</c:v>
                </c:pt>
                <c:pt idx="63">
                  <c:v>354.30299999999983</c:v>
                </c:pt>
                <c:pt idx="64">
                  <c:v>360.0179999999998</c:v>
                </c:pt>
              </c:numCache>
            </c:numRef>
          </c:xVal>
          <c:yVal>
            <c:numRef>
              <c:f>TDK_KF_ST_09_02!$J$20:$J$84</c:f>
              <c:numCache>
                <c:formatCode>General</c:formatCode>
                <c:ptCount val="65"/>
                <c:pt idx="0">
                  <c:v>-4062</c:v>
                </c:pt>
                <c:pt idx="1">
                  <c:v>-3990</c:v>
                </c:pt>
                <c:pt idx="2">
                  <c:v>-3872</c:v>
                </c:pt>
                <c:pt idx="3">
                  <c:v>-3710</c:v>
                </c:pt>
                <c:pt idx="4">
                  <c:v>-3521</c:v>
                </c:pt>
                <c:pt idx="5">
                  <c:v>-3304</c:v>
                </c:pt>
                <c:pt idx="6">
                  <c:v>-3047</c:v>
                </c:pt>
                <c:pt idx="7">
                  <c:v>-2768</c:v>
                </c:pt>
                <c:pt idx="8">
                  <c:v>-2448</c:v>
                </c:pt>
                <c:pt idx="9">
                  <c:v>-2107</c:v>
                </c:pt>
                <c:pt idx="10">
                  <c:v>-1750</c:v>
                </c:pt>
                <c:pt idx="11">
                  <c:v>-1367</c:v>
                </c:pt>
                <c:pt idx="12">
                  <c:v>-979</c:v>
                </c:pt>
                <c:pt idx="13">
                  <c:v>-594</c:v>
                </c:pt>
                <c:pt idx="14">
                  <c:v>-202</c:v>
                </c:pt>
                <c:pt idx="15">
                  <c:v>204</c:v>
                </c:pt>
                <c:pt idx="16">
                  <c:v>601</c:v>
                </c:pt>
                <c:pt idx="17">
                  <c:v>1001</c:v>
                </c:pt>
                <c:pt idx="18">
                  <c:v>1393</c:v>
                </c:pt>
                <c:pt idx="19">
                  <c:v>1768</c:v>
                </c:pt>
                <c:pt idx="20">
                  <c:v>2120</c:v>
                </c:pt>
                <c:pt idx="21">
                  <c:v>2448</c:v>
                </c:pt>
                <c:pt idx="22">
                  <c:v>2754</c:v>
                </c:pt>
                <c:pt idx="23">
                  <c:v>3043</c:v>
                </c:pt>
                <c:pt idx="24">
                  <c:v>3305</c:v>
                </c:pt>
                <c:pt idx="25">
                  <c:v>3534</c:v>
                </c:pt>
                <c:pt idx="26">
                  <c:v>3724</c:v>
                </c:pt>
                <c:pt idx="27">
                  <c:v>3882</c:v>
                </c:pt>
                <c:pt idx="28">
                  <c:v>4000</c:v>
                </c:pt>
                <c:pt idx="29">
                  <c:v>4083</c:v>
                </c:pt>
                <c:pt idx="30">
                  <c:v>4125</c:v>
                </c:pt>
                <c:pt idx="31">
                  <c:v>4124</c:v>
                </c:pt>
                <c:pt idx="32">
                  <c:v>4087</c:v>
                </c:pt>
                <c:pt idx="33">
                  <c:v>4011</c:v>
                </c:pt>
                <c:pt idx="34">
                  <c:v>3892</c:v>
                </c:pt>
                <c:pt idx="35">
                  <c:v>3730</c:v>
                </c:pt>
                <c:pt idx="36">
                  <c:v>3548</c:v>
                </c:pt>
                <c:pt idx="37">
                  <c:v>3327</c:v>
                </c:pt>
                <c:pt idx="38">
                  <c:v>3068</c:v>
                </c:pt>
                <c:pt idx="39">
                  <c:v>2787</c:v>
                </c:pt>
                <c:pt idx="40">
                  <c:v>2471</c:v>
                </c:pt>
                <c:pt idx="41">
                  <c:v>2132</c:v>
                </c:pt>
                <c:pt idx="42">
                  <c:v>1766</c:v>
                </c:pt>
                <c:pt idx="43">
                  <c:v>1398</c:v>
                </c:pt>
                <c:pt idx="44">
                  <c:v>1013</c:v>
                </c:pt>
                <c:pt idx="45">
                  <c:v>624</c:v>
                </c:pt>
                <c:pt idx="46">
                  <c:v>231</c:v>
                </c:pt>
                <c:pt idx="47">
                  <c:v>-169</c:v>
                </c:pt>
                <c:pt idx="48">
                  <c:v>-567</c:v>
                </c:pt>
                <c:pt idx="49">
                  <c:v>-967</c:v>
                </c:pt>
                <c:pt idx="50">
                  <c:v>-1356</c:v>
                </c:pt>
                <c:pt idx="51">
                  <c:v>-1733</c:v>
                </c:pt>
                <c:pt idx="52">
                  <c:v>-2081</c:v>
                </c:pt>
                <c:pt idx="53">
                  <c:v>-2413</c:v>
                </c:pt>
                <c:pt idx="54">
                  <c:v>-2725</c:v>
                </c:pt>
                <c:pt idx="55">
                  <c:v>-3007</c:v>
                </c:pt>
                <c:pt idx="56">
                  <c:v>-3266</c:v>
                </c:pt>
                <c:pt idx="57">
                  <c:v>-3507</c:v>
                </c:pt>
                <c:pt idx="58">
                  <c:v>-3694</c:v>
                </c:pt>
                <c:pt idx="59">
                  <c:v>-3852</c:v>
                </c:pt>
                <c:pt idx="60">
                  <c:v>-3977</c:v>
                </c:pt>
                <c:pt idx="61">
                  <c:v>-4055</c:v>
                </c:pt>
                <c:pt idx="62">
                  <c:v>-4099</c:v>
                </c:pt>
                <c:pt idx="63">
                  <c:v>-4102</c:v>
                </c:pt>
                <c:pt idx="64">
                  <c:v>-4066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06B-43FF-8B8E-6C668957CFBD}"/>
            </c:ext>
          </c:extLst>
        </c:ser>
        <c:ser>
          <c:idx val="3"/>
          <c:order val="3"/>
          <c:tx>
            <c:strRef>
              <c:f>TDK_KF_ST_09_02!$N$19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17.162999999999997</c:v>
                </c:pt>
                <c:pt idx="4">
                  <c:v>22.742999999999995</c:v>
                </c:pt>
                <c:pt idx="5">
                  <c:v>28.259999999999994</c:v>
                </c:pt>
                <c:pt idx="6">
                  <c:v>33.86699999999999</c:v>
                </c:pt>
                <c:pt idx="7">
                  <c:v>39.383999999999986</c:v>
                </c:pt>
                <c:pt idx="8">
                  <c:v>45.062999999999988</c:v>
                </c:pt>
                <c:pt idx="9">
                  <c:v>50.714999999999989</c:v>
                </c:pt>
                <c:pt idx="10">
                  <c:v>56.411999999999992</c:v>
                </c:pt>
                <c:pt idx="11">
                  <c:v>62.153999999999989</c:v>
                </c:pt>
                <c:pt idx="12">
                  <c:v>67.769999999999982</c:v>
                </c:pt>
                <c:pt idx="13">
                  <c:v>73.214999999999975</c:v>
                </c:pt>
                <c:pt idx="14">
                  <c:v>78.758999999999972</c:v>
                </c:pt>
                <c:pt idx="15">
                  <c:v>84.356999999999971</c:v>
                </c:pt>
                <c:pt idx="16">
                  <c:v>90.017999999999972</c:v>
                </c:pt>
                <c:pt idx="17">
                  <c:v>95.696999999999974</c:v>
                </c:pt>
                <c:pt idx="18">
                  <c:v>101.39399999999998</c:v>
                </c:pt>
                <c:pt idx="19">
                  <c:v>107.08199999999998</c:v>
                </c:pt>
                <c:pt idx="20">
                  <c:v>112.66199999999998</c:v>
                </c:pt>
                <c:pt idx="21">
                  <c:v>118.18799999999997</c:v>
                </c:pt>
                <c:pt idx="22">
                  <c:v>123.64199999999997</c:v>
                </c:pt>
                <c:pt idx="23">
                  <c:v>129.26699999999997</c:v>
                </c:pt>
                <c:pt idx="24">
                  <c:v>134.91899999999995</c:v>
                </c:pt>
                <c:pt idx="25">
                  <c:v>140.57099999999994</c:v>
                </c:pt>
                <c:pt idx="26">
                  <c:v>146.36699999999993</c:v>
                </c:pt>
                <c:pt idx="27">
                  <c:v>151.97399999999993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168.60599999999994</c:v>
                </c:pt>
                <c:pt idx="31">
                  <c:v>174.13199999999995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191.23199999999994</c:v>
                </c:pt>
                <c:pt idx="35">
                  <c:v>196.91099999999994</c:v>
                </c:pt>
                <c:pt idx="36">
                  <c:v>202.45499999999996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219.10499999999999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236.18699999999998</c:v>
                </c:pt>
                <c:pt idx="43">
                  <c:v>241.77599999999998</c:v>
                </c:pt>
                <c:pt idx="44">
                  <c:v>247.41899999999998</c:v>
                </c:pt>
                <c:pt idx="45">
                  <c:v>252.94499999999999</c:v>
                </c:pt>
                <c:pt idx="46">
                  <c:v>258.471</c:v>
                </c:pt>
                <c:pt idx="47">
                  <c:v>264.15899999999999</c:v>
                </c:pt>
                <c:pt idx="48">
                  <c:v>269.73899999999998</c:v>
                </c:pt>
                <c:pt idx="49">
                  <c:v>275.45399999999995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292.4729999999999</c:v>
                </c:pt>
                <c:pt idx="53">
                  <c:v>298.07099999999991</c:v>
                </c:pt>
                <c:pt idx="54">
                  <c:v>303.57899999999989</c:v>
                </c:pt>
                <c:pt idx="55">
                  <c:v>309.15899999999988</c:v>
                </c:pt>
                <c:pt idx="56">
                  <c:v>314.85599999999988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332.02799999999985</c:v>
                </c:pt>
                <c:pt idx="60">
                  <c:v>337.67099999999982</c:v>
                </c:pt>
                <c:pt idx="61">
                  <c:v>343.1789999999998</c:v>
                </c:pt>
                <c:pt idx="62">
                  <c:v>348.70499999999981</c:v>
                </c:pt>
                <c:pt idx="63">
                  <c:v>354.30299999999983</c:v>
                </c:pt>
                <c:pt idx="64">
                  <c:v>360.0179999999998</c:v>
                </c:pt>
              </c:numCache>
            </c:numRef>
          </c:xVal>
          <c:yVal>
            <c:numRef>
              <c:f>TDK_KF_ST_09_02!$N$20:$N$84</c:f>
              <c:numCache>
                <c:formatCode>General</c:formatCode>
                <c:ptCount val="65"/>
                <c:pt idx="0">
                  <c:v>-4059.9641347100687</c:v>
                </c:pt>
                <c:pt idx="1">
                  <c:v>-3981.3707559880113</c:v>
                </c:pt>
                <c:pt idx="2">
                  <c:v>-3860.5190705156342</c:v>
                </c:pt>
                <c:pt idx="3">
                  <c:v>-3704.0180805941941</c:v>
                </c:pt>
                <c:pt idx="4">
                  <c:v>-3514.7255712938668</c:v>
                </c:pt>
                <c:pt idx="5">
                  <c:v>-3294.7222578863816</c:v>
                </c:pt>
                <c:pt idx="6">
                  <c:v>-3039.7732782723569</c:v>
                </c:pt>
                <c:pt idx="7">
                  <c:v>-2760.4193370287398</c:v>
                </c:pt>
                <c:pt idx="8">
                  <c:v>-2446.0841922875275</c:v>
                </c:pt>
                <c:pt idx="9">
                  <c:v>-2109.3027997864151</c:v>
                </c:pt>
                <c:pt idx="10">
                  <c:v>-1748.9989052982546</c:v>
                </c:pt>
                <c:pt idx="11">
                  <c:v>-1368.2795480406005</c:v>
                </c:pt>
                <c:pt idx="12">
                  <c:v>-982.51142233390999</c:v>
                </c:pt>
                <c:pt idx="13">
                  <c:v>-599.35986719836205</c:v>
                </c:pt>
                <c:pt idx="14">
                  <c:v>-203.61844092678905</c:v>
                </c:pt>
                <c:pt idx="15">
                  <c:v>197.98762814683315</c:v>
                </c:pt>
                <c:pt idx="16">
                  <c:v>602.26906901905954</c:v>
                </c:pt>
                <c:pt idx="17">
                  <c:v>1002.0202419810835</c:v>
                </c:pt>
                <c:pt idx="18">
                  <c:v>1393.2425421271264</c:v>
                </c:pt>
                <c:pt idx="19">
                  <c:v>1770.208608820803</c:v>
                </c:pt>
                <c:pt idx="20">
                  <c:v>2123.1878570699146</c:v>
                </c:pt>
                <c:pt idx="21">
                  <c:v>2453.0151779709986</c:v>
                </c:pt>
                <c:pt idx="22">
                  <c:v>2756.2828686460016</c:v>
                </c:pt>
                <c:pt idx="23">
                  <c:v>3042.9732923863012</c:v>
                </c:pt>
                <c:pt idx="24">
                  <c:v>3301.6052309607844</c:v>
                </c:pt>
                <c:pt idx="25">
                  <c:v>3528.2213317539763</c:v>
                </c:pt>
                <c:pt idx="26">
                  <c:v>3725.0553755756905</c:v>
                </c:pt>
                <c:pt idx="27">
                  <c:v>3879.3302860001272</c:v>
                </c:pt>
                <c:pt idx="28">
                  <c:v>3996.8829807698912</c:v>
                </c:pt>
                <c:pt idx="29">
                  <c:v>4074.293438121952</c:v>
                </c:pt>
                <c:pt idx="30">
                  <c:v>4115.0914806177871</c:v>
                </c:pt>
                <c:pt idx="31">
                  <c:v>4117.5274323382419</c:v>
                </c:pt>
                <c:pt idx="32">
                  <c:v>4080.0600325269615</c:v>
                </c:pt>
                <c:pt idx="33">
                  <c:v>4002.836199107418</c:v>
                </c:pt>
                <c:pt idx="34">
                  <c:v>3885.0218213044391</c:v>
                </c:pt>
                <c:pt idx="35">
                  <c:v>3730.0822529909506</c:v>
                </c:pt>
                <c:pt idx="36">
                  <c:v>3543.5755186995852</c:v>
                </c:pt>
                <c:pt idx="37">
                  <c:v>3324.7640413657409</c:v>
                </c:pt>
                <c:pt idx="38">
                  <c:v>3075.1318874908779</c:v>
                </c:pt>
                <c:pt idx="39">
                  <c:v>2793.1989241674323</c:v>
                </c:pt>
                <c:pt idx="40">
                  <c:v>2484.1928369062857</c:v>
                </c:pt>
                <c:pt idx="41">
                  <c:v>2143.2252323833404</c:v>
                </c:pt>
                <c:pt idx="42">
                  <c:v>1781.4240136753378</c:v>
                </c:pt>
                <c:pt idx="43">
                  <c:v>1411.6129550362275</c:v>
                </c:pt>
                <c:pt idx="44">
                  <c:v>1024.7126189321909</c:v>
                </c:pt>
                <c:pt idx="45">
                  <c:v>636.27014677637067</c:v>
                </c:pt>
                <c:pt idx="46">
                  <c:v>241.99999052759733</c:v>
                </c:pt>
                <c:pt idx="47">
                  <c:v>-166.04941872122109</c:v>
                </c:pt>
                <c:pt idx="48">
                  <c:v>-564.69678019949549</c:v>
                </c:pt>
                <c:pt idx="49">
                  <c:v>-967.31689049670581</c:v>
                </c:pt>
                <c:pt idx="50">
                  <c:v>-1360.2261055535764</c:v>
                </c:pt>
                <c:pt idx="51">
                  <c:v>-1737.763961731903</c:v>
                </c:pt>
                <c:pt idx="52">
                  <c:v>-2093.6556271260529</c:v>
                </c:pt>
                <c:pt idx="53">
                  <c:v>-2428.315105351784</c:v>
                </c:pt>
                <c:pt idx="54">
                  <c:v>-2734.9124178266125</c:v>
                </c:pt>
                <c:pt idx="55">
                  <c:v>-3019.6606070703724</c:v>
                </c:pt>
                <c:pt idx="56">
                  <c:v>-3280.740524090857</c:v>
                </c:pt>
                <c:pt idx="57">
                  <c:v>-3513.3178211751119</c:v>
                </c:pt>
                <c:pt idx="58">
                  <c:v>-3707.0005179687791</c:v>
                </c:pt>
                <c:pt idx="59">
                  <c:v>-3862.2125947155118</c:v>
                </c:pt>
                <c:pt idx="60">
                  <c:v>-3979.6179122644339</c:v>
                </c:pt>
                <c:pt idx="61">
                  <c:v>-4056.929138480009</c:v>
                </c:pt>
                <c:pt idx="62">
                  <c:v>-4096.7522829859327</c:v>
                </c:pt>
                <c:pt idx="63">
                  <c:v>-4098.1727517736881</c:v>
                </c:pt>
                <c:pt idx="64">
                  <c:v>-4059.2020333625032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06B-43FF-8B8E-6C668957C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TDK_KF_ST_09_03!$I$19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TDK_KF_ST_09_03!$AA$85:$AA$149</c:f>
              <c:numCache>
                <c:formatCode>General</c:formatCode>
                <c:ptCount val="65"/>
                <c:pt idx="0">
                  <c:v>360.04499999999985</c:v>
                </c:pt>
                <c:pt idx="1">
                  <c:v>354.37499999999983</c:v>
                </c:pt>
                <c:pt idx="2">
                  <c:v>348.82199999999983</c:v>
                </c:pt>
                <c:pt idx="3">
                  <c:v>343.20599999999985</c:v>
                </c:pt>
                <c:pt idx="4">
                  <c:v>337.64399999999983</c:v>
                </c:pt>
                <c:pt idx="5">
                  <c:v>331.89299999999986</c:v>
                </c:pt>
                <c:pt idx="6">
                  <c:v>326.24999999999989</c:v>
                </c:pt>
                <c:pt idx="7">
                  <c:v>320.49899999999991</c:v>
                </c:pt>
                <c:pt idx="8">
                  <c:v>314.85599999999994</c:v>
                </c:pt>
                <c:pt idx="9">
                  <c:v>309.20399999999995</c:v>
                </c:pt>
                <c:pt idx="10">
                  <c:v>303.66899999999993</c:v>
                </c:pt>
                <c:pt idx="11">
                  <c:v>298.17899999999992</c:v>
                </c:pt>
                <c:pt idx="12">
                  <c:v>292.51799999999992</c:v>
                </c:pt>
                <c:pt idx="13">
                  <c:v>286.82099999999991</c:v>
                </c:pt>
                <c:pt idx="14">
                  <c:v>281.12399999999991</c:v>
                </c:pt>
                <c:pt idx="15">
                  <c:v>275.33699999999993</c:v>
                </c:pt>
                <c:pt idx="16">
                  <c:v>269.74799999999993</c:v>
                </c:pt>
                <c:pt idx="17">
                  <c:v>264.07799999999992</c:v>
                </c:pt>
                <c:pt idx="18">
                  <c:v>258.56099999999992</c:v>
                </c:pt>
                <c:pt idx="19">
                  <c:v>253.06199999999993</c:v>
                </c:pt>
                <c:pt idx="20">
                  <c:v>247.49999999999991</c:v>
                </c:pt>
                <c:pt idx="21">
                  <c:v>241.74899999999991</c:v>
                </c:pt>
                <c:pt idx="22">
                  <c:v>236.02499999999992</c:v>
                </c:pt>
                <c:pt idx="23">
                  <c:v>230.32799999999992</c:v>
                </c:pt>
                <c:pt idx="24">
                  <c:v>224.69399999999993</c:v>
                </c:pt>
                <c:pt idx="25">
                  <c:v>219.04199999999994</c:v>
                </c:pt>
                <c:pt idx="26">
                  <c:v>213.60599999999994</c:v>
                </c:pt>
                <c:pt idx="27">
                  <c:v>208.08899999999994</c:v>
                </c:pt>
                <c:pt idx="28">
                  <c:v>202.44599999999994</c:v>
                </c:pt>
                <c:pt idx="29">
                  <c:v>196.81199999999995</c:v>
                </c:pt>
                <c:pt idx="30">
                  <c:v>191.14199999999997</c:v>
                </c:pt>
                <c:pt idx="31">
                  <c:v>185.44499999999996</c:v>
                </c:pt>
                <c:pt idx="32">
                  <c:v>179.71199999999996</c:v>
                </c:pt>
                <c:pt idx="33">
                  <c:v>174.13199999999995</c:v>
                </c:pt>
                <c:pt idx="34">
                  <c:v>168.66899999999995</c:v>
                </c:pt>
                <c:pt idx="35">
                  <c:v>163.16099999999994</c:v>
                </c:pt>
                <c:pt idx="36">
                  <c:v>157.58999999999995</c:v>
                </c:pt>
                <c:pt idx="37">
                  <c:v>151.87499999999994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123.78599999999997</c:v>
                </c:pt>
                <c:pt idx="43">
                  <c:v>118.30499999999998</c:v>
                </c:pt>
                <c:pt idx="44">
                  <c:v>112.58999999999997</c:v>
                </c:pt>
                <c:pt idx="45">
                  <c:v>107.02799999999998</c:v>
                </c:pt>
                <c:pt idx="46">
                  <c:v>101.37599999999998</c:v>
                </c:pt>
                <c:pt idx="47">
                  <c:v>95.534999999999982</c:v>
                </c:pt>
                <c:pt idx="48">
                  <c:v>89.891999999999982</c:v>
                </c:pt>
                <c:pt idx="49">
                  <c:v>84.338999999999984</c:v>
                </c:pt>
                <c:pt idx="50">
                  <c:v>78.830999999999989</c:v>
                </c:pt>
                <c:pt idx="51">
                  <c:v>73.367999999999995</c:v>
                </c:pt>
                <c:pt idx="52">
                  <c:v>67.787999999999997</c:v>
                </c:pt>
                <c:pt idx="53">
                  <c:v>62.045999999999999</c:v>
                </c:pt>
                <c:pt idx="54">
                  <c:v>56.393999999999998</c:v>
                </c:pt>
                <c:pt idx="55">
                  <c:v>50.643000000000001</c:v>
                </c:pt>
                <c:pt idx="56">
                  <c:v>44.927999999999997</c:v>
                </c:pt>
                <c:pt idx="57">
                  <c:v>39.311999999999998</c:v>
                </c:pt>
                <c:pt idx="58">
                  <c:v>33.902999999999999</c:v>
                </c:pt>
                <c:pt idx="59">
                  <c:v>28.367999999999999</c:v>
                </c:pt>
                <c:pt idx="60">
                  <c:v>22.607999999999997</c:v>
                </c:pt>
                <c:pt idx="61">
                  <c:v>17.072999999999997</c:v>
                </c:pt>
                <c:pt idx="62">
                  <c:v>11.339999999999996</c:v>
                </c:pt>
                <c:pt idx="63">
                  <c:v>5.5979999999999963</c:v>
                </c:pt>
                <c:pt idx="64">
                  <c:v>-0.11700000000000355</c:v>
                </c:pt>
              </c:numCache>
            </c:numRef>
          </c:xVal>
          <c:yVal>
            <c:numRef>
              <c:f>TDK_KF_ST_09_03!$I$85:$I$149</c:f>
              <c:numCache>
                <c:formatCode>General</c:formatCode>
                <c:ptCount val="65"/>
                <c:pt idx="0">
                  <c:v>500</c:v>
                </c:pt>
                <c:pt idx="1">
                  <c:v>94</c:v>
                </c:pt>
                <c:pt idx="2">
                  <c:v>-305</c:v>
                </c:pt>
                <c:pt idx="3">
                  <c:v>-691</c:v>
                </c:pt>
                <c:pt idx="4">
                  <c:v>-1079</c:v>
                </c:pt>
                <c:pt idx="5">
                  <c:v>-1467</c:v>
                </c:pt>
                <c:pt idx="6">
                  <c:v>-1832</c:v>
                </c:pt>
                <c:pt idx="7">
                  <c:v>-2195</c:v>
                </c:pt>
                <c:pt idx="8">
                  <c:v>-2521</c:v>
                </c:pt>
                <c:pt idx="9">
                  <c:v>-2828</c:v>
                </c:pt>
                <c:pt idx="10">
                  <c:v>-3105</c:v>
                </c:pt>
                <c:pt idx="11">
                  <c:v>-3345</c:v>
                </c:pt>
                <c:pt idx="12">
                  <c:v>-3565</c:v>
                </c:pt>
                <c:pt idx="13">
                  <c:v>-3755</c:v>
                </c:pt>
                <c:pt idx="14">
                  <c:v>-3908</c:v>
                </c:pt>
                <c:pt idx="15">
                  <c:v>-4020</c:v>
                </c:pt>
                <c:pt idx="16">
                  <c:v>-4089</c:v>
                </c:pt>
                <c:pt idx="17">
                  <c:v>-4124</c:v>
                </c:pt>
                <c:pt idx="18">
                  <c:v>-4117</c:v>
                </c:pt>
                <c:pt idx="19">
                  <c:v>-4069</c:v>
                </c:pt>
                <c:pt idx="20">
                  <c:v>-3988</c:v>
                </c:pt>
                <c:pt idx="21">
                  <c:v>-3864</c:v>
                </c:pt>
                <c:pt idx="22">
                  <c:v>-3704</c:v>
                </c:pt>
                <c:pt idx="23">
                  <c:v>-3497</c:v>
                </c:pt>
                <c:pt idx="24">
                  <c:v>-3262</c:v>
                </c:pt>
                <c:pt idx="25">
                  <c:v>-3005</c:v>
                </c:pt>
                <c:pt idx="26">
                  <c:v>-2721</c:v>
                </c:pt>
                <c:pt idx="27">
                  <c:v>-2410</c:v>
                </c:pt>
                <c:pt idx="28">
                  <c:v>-2073</c:v>
                </c:pt>
                <c:pt idx="29">
                  <c:v>-1708</c:v>
                </c:pt>
                <c:pt idx="30">
                  <c:v>-1334</c:v>
                </c:pt>
                <c:pt idx="31">
                  <c:v>-943</c:v>
                </c:pt>
                <c:pt idx="32">
                  <c:v>-532</c:v>
                </c:pt>
                <c:pt idx="33">
                  <c:v>-149</c:v>
                </c:pt>
                <c:pt idx="34">
                  <c:v>244</c:v>
                </c:pt>
                <c:pt idx="35">
                  <c:v>637</c:v>
                </c:pt>
                <c:pt idx="36">
                  <c:v>1022</c:v>
                </c:pt>
                <c:pt idx="37">
                  <c:v>1408</c:v>
                </c:pt>
                <c:pt idx="38">
                  <c:v>1774</c:v>
                </c:pt>
                <c:pt idx="39">
                  <c:v>2134</c:v>
                </c:pt>
                <c:pt idx="40">
                  <c:v>2466</c:v>
                </c:pt>
                <c:pt idx="41">
                  <c:v>2768</c:v>
                </c:pt>
                <c:pt idx="42">
                  <c:v>3041</c:v>
                </c:pt>
                <c:pt idx="43">
                  <c:v>3288</c:v>
                </c:pt>
                <c:pt idx="44">
                  <c:v>3512</c:v>
                </c:pt>
                <c:pt idx="45">
                  <c:v>3696</c:v>
                </c:pt>
                <c:pt idx="46">
                  <c:v>3844</c:v>
                </c:pt>
                <c:pt idx="47">
                  <c:v>3957</c:v>
                </c:pt>
                <c:pt idx="48">
                  <c:v>4033</c:v>
                </c:pt>
                <c:pt idx="49">
                  <c:v>4064</c:v>
                </c:pt>
                <c:pt idx="50">
                  <c:v>4057</c:v>
                </c:pt>
                <c:pt idx="51">
                  <c:v>4017</c:v>
                </c:pt>
                <c:pt idx="52">
                  <c:v>3932</c:v>
                </c:pt>
                <c:pt idx="53">
                  <c:v>3801</c:v>
                </c:pt>
                <c:pt idx="54">
                  <c:v>3647</c:v>
                </c:pt>
                <c:pt idx="55">
                  <c:v>3443</c:v>
                </c:pt>
                <c:pt idx="56">
                  <c:v>3202</c:v>
                </c:pt>
                <c:pt idx="57">
                  <c:v>2949</c:v>
                </c:pt>
                <c:pt idx="58">
                  <c:v>2665</c:v>
                </c:pt>
                <c:pt idx="59">
                  <c:v>2352</c:v>
                </c:pt>
                <c:pt idx="60">
                  <c:v>2009</c:v>
                </c:pt>
                <c:pt idx="61">
                  <c:v>1654</c:v>
                </c:pt>
                <c:pt idx="62">
                  <c:v>1274</c:v>
                </c:pt>
                <c:pt idx="63">
                  <c:v>883</c:v>
                </c:pt>
                <c:pt idx="64">
                  <c:v>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7E-461C-B7EC-76B88F14B5C6}"/>
            </c:ext>
          </c:extLst>
        </c:ser>
        <c:ser>
          <c:idx val="1"/>
          <c:order val="1"/>
          <c:tx>
            <c:strRef>
              <c:f>TDK_KF_ST_09_03!$L$19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TDK_KF_ST_09_03!$AA$85:$AA$149</c:f>
              <c:numCache>
                <c:formatCode>General</c:formatCode>
                <c:ptCount val="65"/>
                <c:pt idx="0">
                  <c:v>360.04499999999985</c:v>
                </c:pt>
                <c:pt idx="1">
                  <c:v>354.37499999999983</c:v>
                </c:pt>
                <c:pt idx="2">
                  <c:v>348.82199999999983</c:v>
                </c:pt>
                <c:pt idx="3">
                  <c:v>343.20599999999985</c:v>
                </c:pt>
                <c:pt idx="4">
                  <c:v>337.64399999999983</c:v>
                </c:pt>
                <c:pt idx="5">
                  <c:v>331.89299999999986</c:v>
                </c:pt>
                <c:pt idx="6">
                  <c:v>326.24999999999989</c:v>
                </c:pt>
                <c:pt idx="7">
                  <c:v>320.49899999999991</c:v>
                </c:pt>
                <c:pt idx="8">
                  <c:v>314.85599999999994</c:v>
                </c:pt>
                <c:pt idx="9">
                  <c:v>309.20399999999995</c:v>
                </c:pt>
                <c:pt idx="10">
                  <c:v>303.66899999999993</c:v>
                </c:pt>
                <c:pt idx="11">
                  <c:v>298.17899999999992</c:v>
                </c:pt>
                <c:pt idx="12">
                  <c:v>292.51799999999992</c:v>
                </c:pt>
                <c:pt idx="13">
                  <c:v>286.82099999999991</c:v>
                </c:pt>
                <c:pt idx="14">
                  <c:v>281.12399999999991</c:v>
                </c:pt>
                <c:pt idx="15">
                  <c:v>275.33699999999993</c:v>
                </c:pt>
                <c:pt idx="16">
                  <c:v>269.74799999999993</c:v>
                </c:pt>
                <c:pt idx="17">
                  <c:v>264.07799999999992</c:v>
                </c:pt>
                <c:pt idx="18">
                  <c:v>258.56099999999992</c:v>
                </c:pt>
                <c:pt idx="19">
                  <c:v>253.06199999999993</c:v>
                </c:pt>
                <c:pt idx="20">
                  <c:v>247.49999999999991</c:v>
                </c:pt>
                <c:pt idx="21">
                  <c:v>241.74899999999991</c:v>
                </c:pt>
                <c:pt idx="22">
                  <c:v>236.02499999999992</c:v>
                </c:pt>
                <c:pt idx="23">
                  <c:v>230.32799999999992</c:v>
                </c:pt>
                <c:pt idx="24">
                  <c:v>224.69399999999993</c:v>
                </c:pt>
                <c:pt idx="25">
                  <c:v>219.04199999999994</c:v>
                </c:pt>
                <c:pt idx="26">
                  <c:v>213.60599999999994</c:v>
                </c:pt>
                <c:pt idx="27">
                  <c:v>208.08899999999994</c:v>
                </c:pt>
                <c:pt idx="28">
                  <c:v>202.44599999999994</c:v>
                </c:pt>
                <c:pt idx="29">
                  <c:v>196.81199999999995</c:v>
                </c:pt>
                <c:pt idx="30">
                  <c:v>191.14199999999997</c:v>
                </c:pt>
                <c:pt idx="31">
                  <c:v>185.44499999999996</c:v>
                </c:pt>
                <c:pt idx="32">
                  <c:v>179.71199999999996</c:v>
                </c:pt>
                <c:pt idx="33">
                  <c:v>174.13199999999995</c:v>
                </c:pt>
                <c:pt idx="34">
                  <c:v>168.66899999999995</c:v>
                </c:pt>
                <c:pt idx="35">
                  <c:v>163.16099999999994</c:v>
                </c:pt>
                <c:pt idx="36">
                  <c:v>157.58999999999995</c:v>
                </c:pt>
                <c:pt idx="37">
                  <c:v>151.87499999999994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123.78599999999997</c:v>
                </c:pt>
                <c:pt idx="43">
                  <c:v>118.30499999999998</c:v>
                </c:pt>
                <c:pt idx="44">
                  <c:v>112.58999999999997</c:v>
                </c:pt>
                <c:pt idx="45">
                  <c:v>107.02799999999998</c:v>
                </c:pt>
                <c:pt idx="46">
                  <c:v>101.37599999999998</c:v>
                </c:pt>
                <c:pt idx="47">
                  <c:v>95.534999999999982</c:v>
                </c:pt>
                <c:pt idx="48">
                  <c:v>89.891999999999982</c:v>
                </c:pt>
                <c:pt idx="49">
                  <c:v>84.338999999999984</c:v>
                </c:pt>
                <c:pt idx="50">
                  <c:v>78.830999999999989</c:v>
                </c:pt>
                <c:pt idx="51">
                  <c:v>73.367999999999995</c:v>
                </c:pt>
                <c:pt idx="52">
                  <c:v>67.787999999999997</c:v>
                </c:pt>
                <c:pt idx="53">
                  <c:v>62.045999999999999</c:v>
                </c:pt>
                <c:pt idx="54">
                  <c:v>56.393999999999998</c:v>
                </c:pt>
                <c:pt idx="55">
                  <c:v>50.643000000000001</c:v>
                </c:pt>
                <c:pt idx="56">
                  <c:v>44.927999999999997</c:v>
                </c:pt>
                <c:pt idx="57">
                  <c:v>39.311999999999998</c:v>
                </c:pt>
                <c:pt idx="58">
                  <c:v>33.902999999999999</c:v>
                </c:pt>
                <c:pt idx="59">
                  <c:v>28.367999999999999</c:v>
                </c:pt>
                <c:pt idx="60">
                  <c:v>22.607999999999997</c:v>
                </c:pt>
                <c:pt idx="61">
                  <c:v>17.072999999999997</c:v>
                </c:pt>
                <c:pt idx="62">
                  <c:v>11.339999999999996</c:v>
                </c:pt>
                <c:pt idx="63">
                  <c:v>5.5979999999999963</c:v>
                </c:pt>
                <c:pt idx="64">
                  <c:v>-0.11700000000000355</c:v>
                </c:pt>
              </c:numCache>
            </c:numRef>
          </c:xVal>
          <c:yVal>
            <c:numRef>
              <c:f>TDK_KF_ST_09_03!$L$85:$L$149</c:f>
              <c:numCache>
                <c:formatCode>General</c:formatCode>
                <c:ptCount val="65"/>
                <c:pt idx="0">
                  <c:v>510.02938694500079</c:v>
                </c:pt>
                <c:pt idx="1">
                  <c:v>106.44240503815622</c:v>
                </c:pt>
                <c:pt idx="2">
                  <c:v>-290.15568690793538</c:v>
                </c:pt>
                <c:pt idx="3">
                  <c:v>-688.76978240552876</c:v>
                </c:pt>
                <c:pt idx="4">
                  <c:v>-1077.3396527948196</c:v>
                </c:pt>
                <c:pt idx="5">
                  <c:v>-1468.7058965661299</c:v>
                </c:pt>
                <c:pt idx="6">
                  <c:v>-1838.6698321273059</c:v>
                </c:pt>
                <c:pt idx="7">
                  <c:v>-2197.6520608937653</c:v>
                </c:pt>
                <c:pt idx="8">
                  <c:v>-2528.6969922257776</c:v>
                </c:pt>
                <c:pt idx="9">
                  <c:v>-2835.9815426535652</c:v>
                </c:pt>
                <c:pt idx="10">
                  <c:v>-3110.4682856759464</c:v>
                </c:pt>
                <c:pt idx="11">
                  <c:v>-3354.3370208149404</c:v>
                </c:pt>
                <c:pt idx="12">
                  <c:v>-3573.8218788741979</c:v>
                </c:pt>
                <c:pt idx="13">
                  <c:v>-3759.7782229749009</c:v>
                </c:pt>
                <c:pt idx="14">
                  <c:v>-3908.8649103851603</c:v>
                </c:pt>
                <c:pt idx="15">
                  <c:v>-4021.0428862499493</c:v>
                </c:pt>
                <c:pt idx="16">
                  <c:v>-4090.7483467899124</c:v>
                </c:pt>
                <c:pt idx="17">
                  <c:v>-4121.9815784149205</c:v>
                </c:pt>
                <c:pt idx="18">
                  <c:v>-4113.9097785930662</c:v>
                </c:pt>
                <c:pt idx="19">
                  <c:v>-4068.1859459466641</c:v>
                </c:pt>
                <c:pt idx="20">
                  <c:v>-3984.1039936232564</c:v>
                </c:pt>
                <c:pt idx="21">
                  <c:v>-3857.9977795024574</c:v>
                </c:pt>
                <c:pt idx="22">
                  <c:v>-3694.1911097955999</c:v>
                </c:pt>
                <c:pt idx="23">
                  <c:v>-3494.8475798093423</c:v>
                </c:pt>
                <c:pt idx="24">
                  <c:v>-3264.0169308425307</c:v>
                </c:pt>
                <c:pt idx="25">
                  <c:v>-3001.0373891351683</c:v>
                </c:pt>
                <c:pt idx="26">
                  <c:v>-2720.8064925738249</c:v>
                </c:pt>
                <c:pt idx="27">
                  <c:v>-2411.6546182519864</c:v>
                </c:pt>
                <c:pt idx="28">
                  <c:v>-2072.6299895117586</c:v>
                </c:pt>
                <c:pt idx="29">
                  <c:v>-1714.388308021576</c:v>
                </c:pt>
                <c:pt idx="30">
                  <c:v>-1337.4338516799946</c:v>
                </c:pt>
                <c:pt idx="31">
                  <c:v>-945.80820981884347</c:v>
                </c:pt>
                <c:pt idx="32">
                  <c:v>-542.59081109117915</c:v>
                </c:pt>
                <c:pt idx="33">
                  <c:v>-145.186667663788</c:v>
                </c:pt>
                <c:pt idx="34">
                  <c:v>244.95270139463253</c:v>
                </c:pt>
                <c:pt idx="35">
                  <c:v>635.7477429561909</c:v>
                </c:pt>
                <c:pt idx="36">
                  <c:v>1024.7209626728275</c:v>
                </c:pt>
                <c:pt idx="37">
                  <c:v>1413.3331103025018</c:v>
                </c:pt>
                <c:pt idx="38">
                  <c:v>1782.3764364513381</c:v>
                </c:pt>
                <c:pt idx="39">
                  <c:v>2140.4158064434005</c:v>
                </c:pt>
                <c:pt idx="40">
                  <c:v>2467.9852227854376</c:v>
                </c:pt>
                <c:pt idx="41">
                  <c:v>2772.6963046473147</c:v>
                </c:pt>
                <c:pt idx="42">
                  <c:v>3046.3064141168115</c:v>
                </c:pt>
                <c:pt idx="43">
                  <c:v>3289.8644955145824</c:v>
                </c:pt>
                <c:pt idx="44">
                  <c:v>3511.4059069462287</c:v>
                </c:pt>
                <c:pt idx="45">
                  <c:v>3693.1726484905457</c:v>
                </c:pt>
                <c:pt idx="46">
                  <c:v>3841.8996357950996</c:v>
                </c:pt>
                <c:pt idx="47">
                  <c:v>3955.9653335170892</c:v>
                </c:pt>
                <c:pt idx="48">
                  <c:v>4026.801756379893</c:v>
                </c:pt>
                <c:pt idx="49">
                  <c:v>4058.0649390329104</c:v>
                </c:pt>
                <c:pt idx="50">
                  <c:v>4051.1094657152103</c:v>
                </c:pt>
                <c:pt idx="51">
                  <c:v>4006.9241804161879</c:v>
                </c:pt>
                <c:pt idx="52">
                  <c:v>3923.877551802213</c:v>
                </c:pt>
                <c:pt idx="53">
                  <c:v>3799.2479018434151</c:v>
                </c:pt>
                <c:pt idx="54">
                  <c:v>3638.974653714034</c:v>
                </c:pt>
                <c:pt idx="55">
                  <c:v>3439.2276315644181</c:v>
                </c:pt>
                <c:pt idx="56">
                  <c:v>3206.072391869061</c:v>
                </c:pt>
                <c:pt idx="57">
                  <c:v>2945.5491949503685</c:v>
                </c:pt>
                <c:pt idx="58">
                  <c:v>2667.544595413257</c:v>
                </c:pt>
                <c:pt idx="59">
                  <c:v>2358.1703440140082</c:v>
                </c:pt>
                <c:pt idx="60">
                  <c:v>2012.572244679933</c:v>
                </c:pt>
                <c:pt idx="61">
                  <c:v>1660.95646177298</c:v>
                </c:pt>
                <c:pt idx="62">
                  <c:v>1280.1437425326199</c:v>
                </c:pt>
                <c:pt idx="63">
                  <c:v>885.56487966426084</c:v>
                </c:pt>
                <c:pt idx="64">
                  <c:v>483.68356523138624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7E-461C-B7EC-76B88F14B5C6}"/>
            </c:ext>
          </c:extLst>
        </c:ser>
        <c:ser>
          <c:idx val="2"/>
          <c:order val="2"/>
          <c:tx>
            <c:strRef>
              <c:f>TDK_KF_ST_09_03!$J$19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TDK_KF_ST_09_03!$AA$85:$AA$149</c:f>
              <c:numCache>
                <c:formatCode>General</c:formatCode>
                <c:ptCount val="65"/>
                <c:pt idx="0">
                  <c:v>360.04499999999985</c:v>
                </c:pt>
                <c:pt idx="1">
                  <c:v>354.37499999999983</c:v>
                </c:pt>
                <c:pt idx="2">
                  <c:v>348.82199999999983</c:v>
                </c:pt>
                <c:pt idx="3">
                  <c:v>343.20599999999985</c:v>
                </c:pt>
                <c:pt idx="4">
                  <c:v>337.64399999999983</c:v>
                </c:pt>
                <c:pt idx="5">
                  <c:v>331.89299999999986</c:v>
                </c:pt>
                <c:pt idx="6">
                  <c:v>326.24999999999989</c:v>
                </c:pt>
                <c:pt idx="7">
                  <c:v>320.49899999999991</c:v>
                </c:pt>
                <c:pt idx="8">
                  <c:v>314.85599999999994</c:v>
                </c:pt>
                <c:pt idx="9">
                  <c:v>309.20399999999995</c:v>
                </c:pt>
                <c:pt idx="10">
                  <c:v>303.66899999999993</c:v>
                </c:pt>
                <c:pt idx="11">
                  <c:v>298.17899999999992</c:v>
                </c:pt>
                <c:pt idx="12">
                  <c:v>292.51799999999992</c:v>
                </c:pt>
                <c:pt idx="13">
                  <c:v>286.82099999999991</c:v>
                </c:pt>
                <c:pt idx="14">
                  <c:v>281.12399999999991</c:v>
                </c:pt>
                <c:pt idx="15">
                  <c:v>275.33699999999993</c:v>
                </c:pt>
                <c:pt idx="16">
                  <c:v>269.74799999999993</c:v>
                </c:pt>
                <c:pt idx="17">
                  <c:v>264.07799999999992</c:v>
                </c:pt>
                <c:pt idx="18">
                  <c:v>258.56099999999992</c:v>
                </c:pt>
                <c:pt idx="19">
                  <c:v>253.06199999999993</c:v>
                </c:pt>
                <c:pt idx="20">
                  <c:v>247.49999999999991</c:v>
                </c:pt>
                <c:pt idx="21">
                  <c:v>241.74899999999991</c:v>
                </c:pt>
                <c:pt idx="22">
                  <c:v>236.02499999999992</c:v>
                </c:pt>
                <c:pt idx="23">
                  <c:v>230.32799999999992</c:v>
                </c:pt>
                <c:pt idx="24">
                  <c:v>224.69399999999993</c:v>
                </c:pt>
                <c:pt idx="25">
                  <c:v>219.04199999999994</c:v>
                </c:pt>
                <c:pt idx="26">
                  <c:v>213.60599999999994</c:v>
                </c:pt>
                <c:pt idx="27">
                  <c:v>208.08899999999994</c:v>
                </c:pt>
                <c:pt idx="28">
                  <c:v>202.44599999999994</c:v>
                </c:pt>
                <c:pt idx="29">
                  <c:v>196.81199999999995</c:v>
                </c:pt>
                <c:pt idx="30">
                  <c:v>191.14199999999997</c:v>
                </c:pt>
                <c:pt idx="31">
                  <c:v>185.44499999999996</c:v>
                </c:pt>
                <c:pt idx="32">
                  <c:v>179.71199999999996</c:v>
                </c:pt>
                <c:pt idx="33">
                  <c:v>174.13199999999995</c:v>
                </c:pt>
                <c:pt idx="34">
                  <c:v>168.66899999999995</c:v>
                </c:pt>
                <c:pt idx="35">
                  <c:v>163.16099999999994</c:v>
                </c:pt>
                <c:pt idx="36">
                  <c:v>157.58999999999995</c:v>
                </c:pt>
                <c:pt idx="37">
                  <c:v>151.87499999999994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123.78599999999997</c:v>
                </c:pt>
                <c:pt idx="43">
                  <c:v>118.30499999999998</c:v>
                </c:pt>
                <c:pt idx="44">
                  <c:v>112.58999999999997</c:v>
                </c:pt>
                <c:pt idx="45">
                  <c:v>107.02799999999998</c:v>
                </c:pt>
                <c:pt idx="46">
                  <c:v>101.37599999999998</c:v>
                </c:pt>
                <c:pt idx="47">
                  <c:v>95.534999999999982</c:v>
                </c:pt>
                <c:pt idx="48">
                  <c:v>89.891999999999982</c:v>
                </c:pt>
                <c:pt idx="49">
                  <c:v>84.338999999999984</c:v>
                </c:pt>
                <c:pt idx="50">
                  <c:v>78.830999999999989</c:v>
                </c:pt>
                <c:pt idx="51">
                  <c:v>73.367999999999995</c:v>
                </c:pt>
                <c:pt idx="52">
                  <c:v>67.787999999999997</c:v>
                </c:pt>
                <c:pt idx="53">
                  <c:v>62.045999999999999</c:v>
                </c:pt>
                <c:pt idx="54">
                  <c:v>56.393999999999998</c:v>
                </c:pt>
                <c:pt idx="55">
                  <c:v>50.643000000000001</c:v>
                </c:pt>
                <c:pt idx="56">
                  <c:v>44.927999999999997</c:v>
                </c:pt>
                <c:pt idx="57">
                  <c:v>39.311999999999998</c:v>
                </c:pt>
                <c:pt idx="58">
                  <c:v>33.902999999999999</c:v>
                </c:pt>
                <c:pt idx="59">
                  <c:v>28.367999999999999</c:v>
                </c:pt>
                <c:pt idx="60">
                  <c:v>22.607999999999997</c:v>
                </c:pt>
                <c:pt idx="61">
                  <c:v>17.072999999999997</c:v>
                </c:pt>
                <c:pt idx="62">
                  <c:v>11.339999999999996</c:v>
                </c:pt>
                <c:pt idx="63">
                  <c:v>5.5979999999999963</c:v>
                </c:pt>
                <c:pt idx="64">
                  <c:v>-0.11700000000000355</c:v>
                </c:pt>
              </c:numCache>
            </c:numRef>
          </c:xVal>
          <c:yVal>
            <c:numRef>
              <c:f>TDK_KF_ST_09_03!$J$85:$J$149</c:f>
              <c:numCache>
                <c:formatCode>General</c:formatCode>
                <c:ptCount val="65"/>
                <c:pt idx="0">
                  <c:v>-4054</c:v>
                </c:pt>
                <c:pt idx="1">
                  <c:v>-4090</c:v>
                </c:pt>
                <c:pt idx="2">
                  <c:v>-4083</c:v>
                </c:pt>
                <c:pt idx="3">
                  <c:v>-4044</c:v>
                </c:pt>
                <c:pt idx="4">
                  <c:v>-3962</c:v>
                </c:pt>
                <c:pt idx="5">
                  <c:v>-3834</c:v>
                </c:pt>
                <c:pt idx="6">
                  <c:v>-3684</c:v>
                </c:pt>
                <c:pt idx="7">
                  <c:v>-3484</c:v>
                </c:pt>
                <c:pt idx="8">
                  <c:v>-3258</c:v>
                </c:pt>
                <c:pt idx="9">
                  <c:v>-3001</c:v>
                </c:pt>
                <c:pt idx="10">
                  <c:v>-2722</c:v>
                </c:pt>
                <c:pt idx="11">
                  <c:v>-2415</c:v>
                </c:pt>
                <c:pt idx="12">
                  <c:v>-2081</c:v>
                </c:pt>
                <c:pt idx="13">
                  <c:v>-1721</c:v>
                </c:pt>
                <c:pt idx="14">
                  <c:v>-1354</c:v>
                </c:pt>
                <c:pt idx="15">
                  <c:v>-956</c:v>
                </c:pt>
                <c:pt idx="16">
                  <c:v>-571</c:v>
                </c:pt>
                <c:pt idx="17">
                  <c:v>-170</c:v>
                </c:pt>
                <c:pt idx="18">
                  <c:v>224</c:v>
                </c:pt>
                <c:pt idx="19">
                  <c:v>616</c:v>
                </c:pt>
                <c:pt idx="20">
                  <c:v>1000</c:v>
                </c:pt>
                <c:pt idx="21">
                  <c:v>1391</c:v>
                </c:pt>
                <c:pt idx="22">
                  <c:v>1772</c:v>
                </c:pt>
                <c:pt idx="23">
                  <c:v>2127</c:v>
                </c:pt>
                <c:pt idx="24">
                  <c:v>2466</c:v>
                </c:pt>
                <c:pt idx="25">
                  <c:v>2779</c:v>
                </c:pt>
                <c:pt idx="26">
                  <c:v>3051</c:v>
                </c:pt>
                <c:pt idx="27">
                  <c:v>3308</c:v>
                </c:pt>
                <c:pt idx="28">
                  <c:v>3535</c:v>
                </c:pt>
                <c:pt idx="29">
                  <c:v>3723</c:v>
                </c:pt>
                <c:pt idx="30">
                  <c:v>3876</c:v>
                </c:pt>
                <c:pt idx="31">
                  <c:v>3996</c:v>
                </c:pt>
                <c:pt idx="32">
                  <c:v>4083</c:v>
                </c:pt>
                <c:pt idx="33">
                  <c:v>4115</c:v>
                </c:pt>
                <c:pt idx="34">
                  <c:v>4116</c:v>
                </c:pt>
                <c:pt idx="35">
                  <c:v>4071</c:v>
                </c:pt>
                <c:pt idx="36">
                  <c:v>3993</c:v>
                </c:pt>
                <c:pt idx="37">
                  <c:v>3869</c:v>
                </c:pt>
                <c:pt idx="38">
                  <c:v>3716</c:v>
                </c:pt>
                <c:pt idx="39">
                  <c:v>3519</c:v>
                </c:pt>
                <c:pt idx="40">
                  <c:v>3293</c:v>
                </c:pt>
                <c:pt idx="41">
                  <c:v>3036</c:v>
                </c:pt>
                <c:pt idx="42">
                  <c:v>2757</c:v>
                </c:pt>
                <c:pt idx="43">
                  <c:v>2452</c:v>
                </c:pt>
                <c:pt idx="44">
                  <c:v>2115</c:v>
                </c:pt>
                <c:pt idx="45">
                  <c:v>1767</c:v>
                </c:pt>
                <c:pt idx="46">
                  <c:v>1388</c:v>
                </c:pt>
                <c:pt idx="47">
                  <c:v>987</c:v>
                </c:pt>
                <c:pt idx="48">
                  <c:v>593</c:v>
                </c:pt>
                <c:pt idx="49">
                  <c:v>201</c:v>
                </c:pt>
                <c:pt idx="50">
                  <c:v>-192</c:v>
                </c:pt>
                <c:pt idx="51">
                  <c:v>-591</c:v>
                </c:pt>
                <c:pt idx="52">
                  <c:v>-974</c:v>
                </c:pt>
                <c:pt idx="53">
                  <c:v>-1366</c:v>
                </c:pt>
                <c:pt idx="54">
                  <c:v>-1745</c:v>
                </c:pt>
                <c:pt idx="55">
                  <c:v>-2106</c:v>
                </c:pt>
                <c:pt idx="56">
                  <c:v>-2446</c:v>
                </c:pt>
                <c:pt idx="57">
                  <c:v>-2758</c:v>
                </c:pt>
                <c:pt idx="58">
                  <c:v>-3029</c:v>
                </c:pt>
                <c:pt idx="59">
                  <c:v>-3284</c:v>
                </c:pt>
                <c:pt idx="60">
                  <c:v>-3517</c:v>
                </c:pt>
                <c:pt idx="61">
                  <c:v>-3703</c:v>
                </c:pt>
                <c:pt idx="62">
                  <c:v>-3862</c:v>
                </c:pt>
                <c:pt idx="63">
                  <c:v>-3977</c:v>
                </c:pt>
                <c:pt idx="64">
                  <c:v>-4052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7E-461C-B7EC-76B88F14B5C6}"/>
            </c:ext>
          </c:extLst>
        </c:ser>
        <c:ser>
          <c:idx val="3"/>
          <c:order val="3"/>
          <c:tx>
            <c:strRef>
              <c:f>TDK_KF_ST_09_03!$N$19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TDK_KF_ST_09_03!$AA$85:$AA$149</c:f>
              <c:numCache>
                <c:formatCode>General</c:formatCode>
                <c:ptCount val="65"/>
                <c:pt idx="0">
                  <c:v>360.04499999999985</c:v>
                </c:pt>
                <c:pt idx="1">
                  <c:v>354.37499999999983</c:v>
                </c:pt>
                <c:pt idx="2">
                  <c:v>348.82199999999983</c:v>
                </c:pt>
                <c:pt idx="3">
                  <c:v>343.20599999999985</c:v>
                </c:pt>
                <c:pt idx="4">
                  <c:v>337.64399999999983</c:v>
                </c:pt>
                <c:pt idx="5">
                  <c:v>331.89299999999986</c:v>
                </c:pt>
                <c:pt idx="6">
                  <c:v>326.24999999999989</c:v>
                </c:pt>
                <c:pt idx="7">
                  <c:v>320.49899999999991</c:v>
                </c:pt>
                <c:pt idx="8">
                  <c:v>314.85599999999994</c:v>
                </c:pt>
                <c:pt idx="9">
                  <c:v>309.20399999999995</c:v>
                </c:pt>
                <c:pt idx="10">
                  <c:v>303.66899999999993</c:v>
                </c:pt>
                <c:pt idx="11">
                  <c:v>298.17899999999992</c:v>
                </c:pt>
                <c:pt idx="12">
                  <c:v>292.51799999999992</c:v>
                </c:pt>
                <c:pt idx="13">
                  <c:v>286.82099999999991</c:v>
                </c:pt>
                <c:pt idx="14">
                  <c:v>281.12399999999991</c:v>
                </c:pt>
                <c:pt idx="15">
                  <c:v>275.33699999999993</c:v>
                </c:pt>
                <c:pt idx="16">
                  <c:v>269.74799999999993</c:v>
                </c:pt>
                <c:pt idx="17">
                  <c:v>264.07799999999992</c:v>
                </c:pt>
                <c:pt idx="18">
                  <c:v>258.56099999999992</c:v>
                </c:pt>
                <c:pt idx="19">
                  <c:v>253.06199999999993</c:v>
                </c:pt>
                <c:pt idx="20">
                  <c:v>247.49999999999991</c:v>
                </c:pt>
                <c:pt idx="21">
                  <c:v>241.74899999999991</c:v>
                </c:pt>
                <c:pt idx="22">
                  <c:v>236.02499999999992</c:v>
                </c:pt>
                <c:pt idx="23">
                  <c:v>230.32799999999992</c:v>
                </c:pt>
                <c:pt idx="24">
                  <c:v>224.69399999999993</c:v>
                </c:pt>
                <c:pt idx="25">
                  <c:v>219.04199999999994</c:v>
                </c:pt>
                <c:pt idx="26">
                  <c:v>213.60599999999994</c:v>
                </c:pt>
                <c:pt idx="27">
                  <c:v>208.08899999999994</c:v>
                </c:pt>
                <c:pt idx="28">
                  <c:v>202.44599999999994</c:v>
                </c:pt>
                <c:pt idx="29">
                  <c:v>196.81199999999995</c:v>
                </c:pt>
                <c:pt idx="30">
                  <c:v>191.14199999999997</c:v>
                </c:pt>
                <c:pt idx="31">
                  <c:v>185.44499999999996</c:v>
                </c:pt>
                <c:pt idx="32">
                  <c:v>179.71199999999996</c:v>
                </c:pt>
                <c:pt idx="33">
                  <c:v>174.13199999999995</c:v>
                </c:pt>
                <c:pt idx="34">
                  <c:v>168.66899999999995</c:v>
                </c:pt>
                <c:pt idx="35">
                  <c:v>163.16099999999994</c:v>
                </c:pt>
                <c:pt idx="36">
                  <c:v>157.58999999999995</c:v>
                </c:pt>
                <c:pt idx="37">
                  <c:v>151.87499999999994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123.78599999999997</c:v>
                </c:pt>
                <c:pt idx="43">
                  <c:v>118.30499999999998</c:v>
                </c:pt>
                <c:pt idx="44">
                  <c:v>112.58999999999997</c:v>
                </c:pt>
                <c:pt idx="45">
                  <c:v>107.02799999999998</c:v>
                </c:pt>
                <c:pt idx="46">
                  <c:v>101.37599999999998</c:v>
                </c:pt>
                <c:pt idx="47">
                  <c:v>95.534999999999982</c:v>
                </c:pt>
                <c:pt idx="48">
                  <c:v>89.891999999999982</c:v>
                </c:pt>
                <c:pt idx="49">
                  <c:v>84.338999999999984</c:v>
                </c:pt>
                <c:pt idx="50">
                  <c:v>78.830999999999989</c:v>
                </c:pt>
                <c:pt idx="51">
                  <c:v>73.367999999999995</c:v>
                </c:pt>
                <c:pt idx="52">
                  <c:v>67.787999999999997</c:v>
                </c:pt>
                <c:pt idx="53">
                  <c:v>62.045999999999999</c:v>
                </c:pt>
                <c:pt idx="54">
                  <c:v>56.393999999999998</c:v>
                </c:pt>
                <c:pt idx="55">
                  <c:v>50.643000000000001</c:v>
                </c:pt>
                <c:pt idx="56">
                  <c:v>44.927999999999997</c:v>
                </c:pt>
                <c:pt idx="57">
                  <c:v>39.311999999999998</c:v>
                </c:pt>
                <c:pt idx="58">
                  <c:v>33.902999999999999</c:v>
                </c:pt>
                <c:pt idx="59">
                  <c:v>28.367999999999999</c:v>
                </c:pt>
                <c:pt idx="60">
                  <c:v>22.607999999999997</c:v>
                </c:pt>
                <c:pt idx="61">
                  <c:v>17.072999999999997</c:v>
                </c:pt>
                <c:pt idx="62">
                  <c:v>11.339999999999996</c:v>
                </c:pt>
                <c:pt idx="63">
                  <c:v>5.5979999999999963</c:v>
                </c:pt>
                <c:pt idx="64">
                  <c:v>-0.11700000000000355</c:v>
                </c:pt>
              </c:numCache>
            </c:numRef>
          </c:xVal>
          <c:yVal>
            <c:numRef>
              <c:f>TDK_KF_ST_09_03!$N$85:$N$149</c:f>
              <c:numCache>
                <c:formatCode>General</c:formatCode>
                <c:ptCount val="65"/>
                <c:pt idx="0">
                  <c:v>-4044.65498554755</c:v>
                </c:pt>
                <c:pt idx="1">
                  <c:v>-4083.9966247491716</c:v>
                </c:pt>
                <c:pt idx="2">
                  <c:v>-4083.6760363718063</c:v>
                </c:pt>
                <c:pt idx="3">
                  <c:v>-4044.2518712614783</c:v>
                </c:pt>
                <c:pt idx="4">
                  <c:v>-3966.8223689885699</c:v>
                </c:pt>
                <c:pt idx="5">
                  <c:v>-3847.3742020606696</c:v>
                </c:pt>
                <c:pt idx="6">
                  <c:v>-3692.3951744419337</c:v>
                </c:pt>
                <c:pt idx="7">
                  <c:v>-3497.5190086478087</c:v>
                </c:pt>
                <c:pt idx="8">
                  <c:v>-3271.9489028767744</c:v>
                </c:pt>
                <c:pt idx="9">
                  <c:v>-3014.1159184284338</c:v>
                </c:pt>
                <c:pt idx="10">
                  <c:v>-2733.0877108153145</c:v>
                </c:pt>
                <c:pt idx="11">
                  <c:v>-2429.0529395408294</c:v>
                </c:pt>
                <c:pt idx="12">
                  <c:v>-2092.1330274512634</c:v>
                </c:pt>
                <c:pt idx="13">
                  <c:v>-1732.3640530166915</c:v>
                </c:pt>
                <c:pt idx="14">
                  <c:v>-1355.3714939762729</c:v>
                </c:pt>
                <c:pt idx="15">
                  <c:v>-958.62476451811744</c:v>
                </c:pt>
                <c:pt idx="16">
                  <c:v>-566.02804966081374</c:v>
                </c:pt>
                <c:pt idx="17">
                  <c:v>-162.15786006491888</c:v>
                </c:pt>
                <c:pt idx="18">
                  <c:v>232.46943982589519</c:v>
                </c:pt>
                <c:pt idx="19">
                  <c:v>623.76418046317656</c:v>
                </c:pt>
                <c:pt idx="20">
                  <c:v>1013.7815367867846</c:v>
                </c:pt>
                <c:pt idx="21">
                  <c:v>1407.068237643394</c:v>
                </c:pt>
                <c:pt idx="22">
                  <c:v>1784.5463024302119</c:v>
                </c:pt>
                <c:pt idx="23">
                  <c:v>2142.6729289186537</c:v>
                </c:pt>
                <c:pt idx="24">
                  <c:v>2476.1251787773181</c:v>
                </c:pt>
                <c:pt idx="25">
                  <c:v>2786.6904987954022</c:v>
                </c:pt>
                <c:pt idx="26">
                  <c:v>3059.9413896712522</c:v>
                </c:pt>
                <c:pt idx="27">
                  <c:v>3309.1919986227826</c:v>
                </c:pt>
                <c:pt idx="28">
                  <c:v>3532.485541296101</c:v>
                </c:pt>
                <c:pt idx="29">
                  <c:v>3721.3513123704251</c:v>
                </c:pt>
                <c:pt idx="30">
                  <c:v>3875.2048258322861</c:v>
                </c:pt>
                <c:pt idx="31">
                  <c:v>3991.6814426987598</c:v>
                </c:pt>
                <c:pt idx="32">
                  <c:v>4069.1695376283205</c:v>
                </c:pt>
                <c:pt idx="33">
                  <c:v>4105.5824819052832</c:v>
                </c:pt>
                <c:pt idx="34">
                  <c:v>4103.6145740450829</c:v>
                </c:pt>
                <c:pt idx="35">
                  <c:v>4063.96766774962</c:v>
                </c:pt>
                <c:pt idx="36">
                  <c:v>3985.7734596726532</c:v>
                </c:pt>
                <c:pt idx="37">
                  <c:v>3866.5245908051947</c:v>
                </c:pt>
                <c:pt idx="38">
                  <c:v>3711.4175683749954</c:v>
                </c:pt>
                <c:pt idx="39">
                  <c:v>3516.5384557209554</c:v>
                </c:pt>
                <c:pt idx="40">
                  <c:v>3293.0254569546751</c:v>
                </c:pt>
                <c:pt idx="41">
                  <c:v>3037.417684520356</c:v>
                </c:pt>
                <c:pt idx="42">
                  <c:v>2757.6122989161963</c:v>
                </c:pt>
                <c:pt idx="43">
                  <c:v>2454.4105604114975</c:v>
                </c:pt>
                <c:pt idx="44">
                  <c:v>2114.4963875476992</c:v>
                </c:pt>
                <c:pt idx="45">
                  <c:v>1763.5571808069221</c:v>
                </c:pt>
                <c:pt idx="46">
                  <c:v>1390.0383757233708</c:v>
                </c:pt>
                <c:pt idx="47">
                  <c:v>989.9706360891272</c:v>
                </c:pt>
                <c:pt idx="48">
                  <c:v>593.75332051023781</c:v>
                </c:pt>
                <c:pt idx="49">
                  <c:v>198.31224376145286</c:v>
                </c:pt>
                <c:pt idx="50">
                  <c:v>-195.67807789838568</c:v>
                </c:pt>
                <c:pt idx="51">
                  <c:v>-584.57927151143713</c:v>
                </c:pt>
                <c:pt idx="52">
                  <c:v>-976.20179737192927</c:v>
                </c:pt>
                <c:pt idx="53">
                  <c:v>-1369.391682613284</c:v>
                </c:pt>
                <c:pt idx="54">
                  <c:v>-1742.9100336247911</c:v>
                </c:pt>
                <c:pt idx="55">
                  <c:v>-2105.4437449890384</c:v>
                </c:pt>
                <c:pt idx="56">
                  <c:v>-2444.6061591353309</c:v>
                </c:pt>
                <c:pt idx="57">
                  <c:v>-2754.1257465660779</c:v>
                </c:pt>
                <c:pt idx="58">
                  <c:v>-3027.167891501821</c:v>
                </c:pt>
                <c:pt idx="59">
                  <c:v>-3278.535084373902</c:v>
                </c:pt>
                <c:pt idx="60">
                  <c:v>-3507.5095148285</c:v>
                </c:pt>
                <c:pt idx="61">
                  <c:v>-3694.0796587616401</c:v>
                </c:pt>
                <c:pt idx="62">
                  <c:v>-3850.8675764906243</c:v>
                </c:pt>
                <c:pt idx="63">
                  <c:v>-3969.1650740562213</c:v>
                </c:pt>
                <c:pt idx="64">
                  <c:v>-4047.235199759808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07E-461C-B7EC-76B88F1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5.6879999999999997</c:v>
                </c:pt>
                <c:pt idx="2">
                  <c:v>11.420999999999999</c:v>
                </c:pt>
                <c:pt idx="3">
                  <c:v>17.180999999999997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45</c:v>
                </c:pt>
                <c:pt idx="9">
                  <c:v>50.679000000000002</c:v>
                </c:pt>
                <c:pt idx="10">
                  <c:v>56.448</c:v>
                </c:pt>
                <c:pt idx="11">
                  <c:v>62.073</c:v>
                </c:pt>
                <c:pt idx="12">
                  <c:v>67.77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84.338999999999984</c:v>
                </c:pt>
                <c:pt idx="16">
                  <c:v>89.999999999999986</c:v>
                </c:pt>
                <c:pt idx="17">
                  <c:v>95.660999999999987</c:v>
                </c:pt>
                <c:pt idx="18">
                  <c:v>101.45699999999999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146.28599999999997</c:v>
                </c:pt>
                <c:pt idx="27">
                  <c:v>151.91099999999997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174.12299999999999</c:v>
                </c:pt>
                <c:pt idx="32">
                  <c:v>179.79299999999998</c:v>
                </c:pt>
                <c:pt idx="33">
                  <c:v>185.51699999999997</c:v>
                </c:pt>
                <c:pt idx="34">
                  <c:v>191.20499999999996</c:v>
                </c:pt>
                <c:pt idx="35">
                  <c:v>196.85699999999994</c:v>
                </c:pt>
                <c:pt idx="36">
                  <c:v>202.44599999999994</c:v>
                </c:pt>
                <c:pt idx="37">
                  <c:v>207.98099999999994</c:v>
                </c:pt>
                <c:pt idx="38">
                  <c:v>213.50699999999995</c:v>
                </c:pt>
                <c:pt idx="39">
                  <c:v>219.03299999999996</c:v>
                </c:pt>
                <c:pt idx="40">
                  <c:v>224.71199999999996</c:v>
                </c:pt>
                <c:pt idx="41">
                  <c:v>230.39999999999995</c:v>
                </c:pt>
                <c:pt idx="42">
                  <c:v>236.14199999999994</c:v>
                </c:pt>
                <c:pt idx="43">
                  <c:v>241.77599999999993</c:v>
                </c:pt>
                <c:pt idx="44">
                  <c:v>247.43699999999993</c:v>
                </c:pt>
                <c:pt idx="45">
                  <c:v>252.93599999999992</c:v>
                </c:pt>
                <c:pt idx="46">
                  <c:v>258.46199999999993</c:v>
                </c:pt>
                <c:pt idx="47">
                  <c:v>264.1049999999999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281.20499999999987</c:v>
                </c:pt>
                <c:pt idx="51">
                  <c:v>286.91099999999989</c:v>
                </c:pt>
                <c:pt idx="52">
                  <c:v>292.4369999999999</c:v>
                </c:pt>
                <c:pt idx="53">
                  <c:v>298.08899999999988</c:v>
                </c:pt>
                <c:pt idx="54">
                  <c:v>303.56099999999986</c:v>
                </c:pt>
                <c:pt idx="55">
                  <c:v>309.15899999999988</c:v>
                </c:pt>
                <c:pt idx="56">
                  <c:v>314.8649999999999</c:v>
                </c:pt>
                <c:pt idx="57">
                  <c:v>320.5979999999999</c:v>
                </c:pt>
                <c:pt idx="58">
                  <c:v>326.35799999999989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354.36599999999987</c:v>
                </c:pt>
                <c:pt idx="64">
                  <c:v>359.97299999999984</c:v>
                </c:pt>
              </c:numCache>
            </c:numRef>
          </c:xVal>
          <c:yVal>
            <c:numRef>
              <c:f>TDK_KF_ST_09_03!$AC$20:$AC$84</c:f>
              <c:numCache>
                <c:formatCode>General</c:formatCode>
                <c:ptCount val="65"/>
                <c:pt idx="0">
                  <c:v>-6.7135190117867755E-2</c:v>
                </c:pt>
                <c:pt idx="1">
                  <c:v>-0.21450975817232365</c:v>
                </c:pt>
                <c:pt idx="2">
                  <c:v>-0.1704831089526877</c:v>
                </c:pt>
                <c:pt idx="3">
                  <c:v>-0.18706644163542308</c:v>
                </c:pt>
                <c:pt idx="4">
                  <c:v>-0.22680891857941177</c:v>
                </c:pt>
                <c:pt idx="5">
                  <c:v>-0.16708531642336055</c:v>
                </c:pt>
                <c:pt idx="6">
                  <c:v>-0.18522512614305953</c:v>
                </c:pt>
                <c:pt idx="7">
                  <c:v>-9.2838258403929785E-2</c:v>
                </c:pt>
                <c:pt idx="8">
                  <c:v>-4.4752293913177255E-2</c:v>
                </c:pt>
                <c:pt idx="9">
                  <c:v>-1.3696074448517948E-2</c:v>
                </c:pt>
                <c:pt idx="10">
                  <c:v>-5.9002689509028983E-3</c:v>
                </c:pt>
                <c:pt idx="11">
                  <c:v>-3.1388044257390391E-2</c:v>
                </c:pt>
                <c:pt idx="12">
                  <c:v>6.0779240861094763E-2</c:v>
                </c:pt>
                <c:pt idx="13">
                  <c:v>9.402077946279519E-2</c:v>
                </c:pt>
                <c:pt idx="14">
                  <c:v>9.1905140324399781E-3</c:v>
                </c:pt>
                <c:pt idx="15">
                  <c:v>-3.0241136989090478E-2</c:v>
                </c:pt>
                <c:pt idx="16">
                  <c:v>1.7828380132542065E-2</c:v>
                </c:pt>
                <c:pt idx="17">
                  <c:v>-5.8128996100819563E-2</c:v>
                </c:pt>
                <c:pt idx="18">
                  <c:v>-6.1837889801665824E-2</c:v>
                </c:pt>
                <c:pt idx="19">
                  <c:v>-5.8072586052148267E-2</c:v>
                </c:pt>
                <c:pt idx="20">
                  <c:v>-0.10471134044313146</c:v>
                </c:pt>
                <c:pt idx="21">
                  <c:v>-5.6705852454840056E-2</c:v>
                </c:pt>
                <c:pt idx="22">
                  <c:v>-1.6137632521349587E-2</c:v>
                </c:pt>
                <c:pt idx="23">
                  <c:v>-4.7823653407647271E-2</c:v>
                </c:pt>
                <c:pt idx="24">
                  <c:v>6.982166846370319E-3</c:v>
                </c:pt>
                <c:pt idx="25">
                  <c:v>8.9433089025874324E-3</c:v>
                </c:pt>
                <c:pt idx="26">
                  <c:v>0.15212444519963242</c:v>
                </c:pt>
                <c:pt idx="27">
                  <c:v>4.7800765682808333E-2</c:v>
                </c:pt>
                <c:pt idx="28">
                  <c:v>4.8001128000407789E-2</c:v>
                </c:pt>
                <c:pt idx="29">
                  <c:v>2.8846326176392267E-2</c:v>
                </c:pt>
                <c:pt idx="30">
                  <c:v>-3.2773900420039581E-2</c:v>
                </c:pt>
                <c:pt idx="31">
                  <c:v>-4.0870936126509605E-2</c:v>
                </c:pt>
                <c:pt idx="32">
                  <c:v>-0.11052043348954044</c:v>
                </c:pt>
                <c:pt idx="33">
                  <c:v>-0.15686891125554325</c:v>
                </c:pt>
                <c:pt idx="34">
                  <c:v>-9.4395441845364303E-2</c:v>
                </c:pt>
                <c:pt idx="35">
                  <c:v>-7.4557892173828577E-2</c:v>
                </c:pt>
                <c:pt idx="36">
                  <c:v>-1.5294230564705913E-2</c:v>
                </c:pt>
                <c:pt idx="37">
                  <c:v>-3.2356978083328158E-2</c:v>
                </c:pt>
                <c:pt idx="38">
                  <c:v>3.9473203334068785E-2</c:v>
                </c:pt>
                <c:pt idx="39">
                  <c:v>0.20704231981443399</c:v>
                </c:pt>
                <c:pt idx="40">
                  <c:v>0.18764804950242819</c:v>
                </c:pt>
                <c:pt idx="41">
                  <c:v>0.16037944413554328</c:v>
                </c:pt>
                <c:pt idx="42">
                  <c:v>0.19480726508618318</c:v>
                </c:pt>
                <c:pt idx="43">
                  <c:v>0.18190621226600001</c:v>
                </c:pt>
                <c:pt idx="44">
                  <c:v>0.15856362089832032</c:v>
                </c:pt>
                <c:pt idx="45">
                  <c:v>0.22843721939489114</c:v>
                </c:pt>
                <c:pt idx="46">
                  <c:v>7.6634476021411047E-2</c:v>
                </c:pt>
                <c:pt idx="47">
                  <c:v>4.8499768888291328E-2</c:v>
                </c:pt>
                <c:pt idx="48">
                  <c:v>4.4772751632365271E-2</c:v>
                </c:pt>
                <c:pt idx="49">
                  <c:v>-2.7716960272471169E-2</c:v>
                </c:pt>
                <c:pt idx="50">
                  <c:v>-2.3085724944337471E-2</c:v>
                </c:pt>
                <c:pt idx="51">
                  <c:v>-4.727911853575506E-2</c:v>
                </c:pt>
                <c:pt idx="52">
                  <c:v>-3.7402422904278865E-2</c:v>
                </c:pt>
                <c:pt idx="53">
                  <c:v>-6.3834934307521962E-2</c:v>
                </c:pt>
                <c:pt idx="54">
                  <c:v>-2.9889886898160967E-2</c:v>
                </c:pt>
                <c:pt idx="55">
                  <c:v>3.8510907059162491E-2</c:v>
                </c:pt>
                <c:pt idx="56">
                  <c:v>-4.822630249748272E-2</c:v>
                </c:pt>
                <c:pt idx="57">
                  <c:v>4.5039234329180999E-2</c:v>
                </c:pt>
                <c:pt idx="58">
                  <c:v>8.5965040074995613E-2</c:v>
                </c:pt>
                <c:pt idx="59">
                  <c:v>7.2754996592721E-3</c:v>
                </c:pt>
                <c:pt idx="60">
                  <c:v>4.2946704124346979E-3</c:v>
                </c:pt>
                <c:pt idx="61">
                  <c:v>-4.0394514008312399E-2</c:v>
                </c:pt>
                <c:pt idx="62">
                  <c:v>-5.7323604085638635E-2</c:v>
                </c:pt>
                <c:pt idx="63">
                  <c:v>-0.1209144129551305</c:v>
                </c:pt>
                <c:pt idx="64">
                  <c:v>-0.17072913690537916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6A-4B75-AAA3-15E24B03A9C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TDK_KF_ST_09_03!$AA$85:$AA$149</c:f>
              <c:numCache>
                <c:formatCode>General</c:formatCode>
                <c:ptCount val="65"/>
                <c:pt idx="0">
                  <c:v>360.04499999999985</c:v>
                </c:pt>
                <c:pt idx="1">
                  <c:v>354.37499999999983</c:v>
                </c:pt>
                <c:pt idx="2">
                  <c:v>348.82199999999983</c:v>
                </c:pt>
                <c:pt idx="3">
                  <c:v>343.20599999999985</c:v>
                </c:pt>
                <c:pt idx="4">
                  <c:v>337.64399999999983</c:v>
                </c:pt>
                <c:pt idx="5">
                  <c:v>331.89299999999986</c:v>
                </c:pt>
                <c:pt idx="6">
                  <c:v>326.24999999999989</c:v>
                </c:pt>
                <c:pt idx="7">
                  <c:v>320.49899999999991</c:v>
                </c:pt>
                <c:pt idx="8">
                  <c:v>314.85599999999994</c:v>
                </c:pt>
                <c:pt idx="9">
                  <c:v>309.20399999999995</c:v>
                </c:pt>
                <c:pt idx="10">
                  <c:v>303.66899999999993</c:v>
                </c:pt>
                <c:pt idx="11">
                  <c:v>298.17899999999992</c:v>
                </c:pt>
                <c:pt idx="12">
                  <c:v>292.51799999999992</c:v>
                </c:pt>
                <c:pt idx="13">
                  <c:v>286.82099999999991</c:v>
                </c:pt>
                <c:pt idx="14">
                  <c:v>281.12399999999991</c:v>
                </c:pt>
                <c:pt idx="15">
                  <c:v>275.33699999999993</c:v>
                </c:pt>
                <c:pt idx="16">
                  <c:v>269.74799999999993</c:v>
                </c:pt>
                <c:pt idx="17">
                  <c:v>264.07799999999992</c:v>
                </c:pt>
                <c:pt idx="18">
                  <c:v>258.56099999999992</c:v>
                </c:pt>
                <c:pt idx="19">
                  <c:v>253.06199999999993</c:v>
                </c:pt>
                <c:pt idx="20">
                  <c:v>247.49999999999991</c:v>
                </c:pt>
                <c:pt idx="21">
                  <c:v>241.74899999999991</c:v>
                </c:pt>
                <c:pt idx="22">
                  <c:v>236.02499999999992</c:v>
                </c:pt>
                <c:pt idx="23">
                  <c:v>230.32799999999992</c:v>
                </c:pt>
                <c:pt idx="24">
                  <c:v>224.69399999999993</c:v>
                </c:pt>
                <c:pt idx="25">
                  <c:v>219.04199999999994</c:v>
                </c:pt>
                <c:pt idx="26">
                  <c:v>213.60599999999994</c:v>
                </c:pt>
                <c:pt idx="27">
                  <c:v>208.08899999999994</c:v>
                </c:pt>
                <c:pt idx="28">
                  <c:v>202.44599999999994</c:v>
                </c:pt>
                <c:pt idx="29">
                  <c:v>196.81199999999995</c:v>
                </c:pt>
                <c:pt idx="30">
                  <c:v>191.14199999999997</c:v>
                </c:pt>
                <c:pt idx="31">
                  <c:v>185.44499999999996</c:v>
                </c:pt>
                <c:pt idx="32">
                  <c:v>179.71199999999996</c:v>
                </c:pt>
                <c:pt idx="33">
                  <c:v>174.13199999999995</c:v>
                </c:pt>
                <c:pt idx="34">
                  <c:v>168.66899999999995</c:v>
                </c:pt>
                <c:pt idx="35">
                  <c:v>163.16099999999994</c:v>
                </c:pt>
                <c:pt idx="36">
                  <c:v>157.58999999999995</c:v>
                </c:pt>
                <c:pt idx="37">
                  <c:v>151.87499999999994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123.78599999999997</c:v>
                </c:pt>
                <c:pt idx="43">
                  <c:v>118.30499999999998</c:v>
                </c:pt>
                <c:pt idx="44">
                  <c:v>112.58999999999997</c:v>
                </c:pt>
                <c:pt idx="45">
                  <c:v>107.02799999999998</c:v>
                </c:pt>
                <c:pt idx="46">
                  <c:v>101.37599999999998</c:v>
                </c:pt>
                <c:pt idx="47">
                  <c:v>95.534999999999982</c:v>
                </c:pt>
                <c:pt idx="48">
                  <c:v>89.891999999999982</c:v>
                </c:pt>
                <c:pt idx="49">
                  <c:v>84.338999999999984</c:v>
                </c:pt>
                <c:pt idx="50">
                  <c:v>78.830999999999989</c:v>
                </c:pt>
                <c:pt idx="51">
                  <c:v>73.367999999999995</c:v>
                </c:pt>
                <c:pt idx="52">
                  <c:v>67.787999999999997</c:v>
                </c:pt>
                <c:pt idx="53">
                  <c:v>62.045999999999999</c:v>
                </c:pt>
                <c:pt idx="54">
                  <c:v>56.393999999999998</c:v>
                </c:pt>
                <c:pt idx="55">
                  <c:v>50.643000000000001</c:v>
                </c:pt>
                <c:pt idx="56">
                  <c:v>44.927999999999997</c:v>
                </c:pt>
                <c:pt idx="57">
                  <c:v>39.311999999999998</c:v>
                </c:pt>
                <c:pt idx="58">
                  <c:v>33.902999999999999</c:v>
                </c:pt>
                <c:pt idx="59">
                  <c:v>28.367999999999999</c:v>
                </c:pt>
                <c:pt idx="60">
                  <c:v>22.607999999999997</c:v>
                </c:pt>
                <c:pt idx="61">
                  <c:v>17.072999999999997</c:v>
                </c:pt>
                <c:pt idx="62">
                  <c:v>11.339999999999996</c:v>
                </c:pt>
                <c:pt idx="63">
                  <c:v>5.5979999999999963</c:v>
                </c:pt>
                <c:pt idx="64">
                  <c:v>-0.11700000000000355</c:v>
                </c:pt>
              </c:numCache>
            </c:numRef>
          </c:xVal>
          <c:yVal>
            <c:numRef>
              <c:f>TDK_KF_ST_09_03!$AC$85:$AC$149</c:f>
              <c:numCache>
                <c:formatCode>General</c:formatCode>
                <c:ptCount val="65"/>
                <c:pt idx="0">
                  <c:v>-3.1132234491451527E-2</c:v>
                </c:pt>
                <c:pt idx="1">
                  <c:v>-5.5927979705074904E-2</c:v>
                </c:pt>
                <c:pt idx="2">
                  <c:v>-9.2617897210573119E-2</c:v>
                </c:pt>
                <c:pt idx="3">
                  <c:v>7.8124595430665522E-2</c:v>
                </c:pt>
                <c:pt idx="4">
                  <c:v>6.2926926864008692E-2</c:v>
                </c:pt>
                <c:pt idx="5">
                  <c:v>5.1769849537151913E-2</c:v>
                </c:pt>
                <c:pt idx="6">
                  <c:v>0.11989572677236993</c:v>
                </c:pt>
                <c:pt idx="7">
                  <c:v>1.0516451154558126E-2</c:v>
                </c:pt>
                <c:pt idx="8">
                  <c:v>3.826512571498597E-2</c:v>
                </c:pt>
                <c:pt idx="9">
                  <c:v>2.0071881903959365E-2</c:v>
                </c:pt>
                <c:pt idx="10">
                  <c:v>-9.1609009537592101E-3</c:v>
                </c:pt>
                <c:pt idx="11">
                  <c:v>-3.1993495877770783E-2</c:v>
                </c:pt>
                <c:pt idx="12">
                  <c:v>-2.7322412921307659E-2</c:v>
                </c:pt>
                <c:pt idx="13">
                  <c:v>-7.7244045941029071E-2</c:v>
                </c:pt>
                <c:pt idx="14">
                  <c:v>2.1189298766671527E-2</c:v>
                </c:pt>
                <c:pt idx="15">
                  <c:v>-2.0567618224731632E-4</c:v>
                </c:pt>
                <c:pt idx="16">
                  <c:v>0.1023114958060205</c:v>
                </c:pt>
                <c:pt idx="17">
                  <c:v>0.13673580008588715</c:v>
                </c:pt>
                <c:pt idx="18">
                  <c:v>0.1479529133273445</c:v>
                </c:pt>
                <c:pt idx="19">
                  <c:v>0.13602092924267595</c:v>
                </c:pt>
                <c:pt idx="20">
                  <c:v>0.22670263049676009</c:v>
                </c:pt>
                <c:pt idx="21">
                  <c:v>0.2662476312131048</c:v>
                </c:pt>
                <c:pt idx="22">
                  <c:v>0.24425245082221636</c:v>
                </c:pt>
                <c:pt idx="23">
                  <c:v>0.22975485940361295</c:v>
                </c:pt>
                <c:pt idx="24">
                  <c:v>0.12355061249812138</c:v>
                </c:pt>
                <c:pt idx="25">
                  <c:v>0.14414827482627857</c:v>
                </c:pt>
                <c:pt idx="26">
                  <c:v>0.11237977818228728</c:v>
                </c:pt>
                <c:pt idx="27">
                  <c:v>1.8392018798749632E-2</c:v>
                </c:pt>
                <c:pt idx="28">
                  <c:v>1.3110447171897022E-2</c:v>
                </c:pt>
                <c:pt idx="29">
                  <c:v>-6.5858361341327054E-2</c:v>
                </c:pt>
                <c:pt idx="30">
                  <c:v>-2.6152133724650639E-2</c:v>
                </c:pt>
                <c:pt idx="31">
                  <c:v>-3.1054241026623686E-2</c:v>
                </c:pt>
                <c:pt idx="32">
                  <c:v>-0.15222235929385874</c:v>
                </c:pt>
                <c:pt idx="33">
                  <c:v>6.549210773903269E-2</c:v>
                </c:pt>
                <c:pt idx="34">
                  <c:v>3.8638159331213728E-2</c:v>
                </c:pt>
                <c:pt idx="35">
                  <c:v>1.0300106894305827E-2</c:v>
                </c:pt>
                <c:pt idx="36">
                  <c:v>7.2684825318077628E-2</c:v>
                </c:pt>
                <c:pt idx="37">
                  <c:v>9.0679392177889895E-2</c:v>
                </c:pt>
                <c:pt idx="38">
                  <c:v>0.14140022619315573</c:v>
                </c:pt>
                <c:pt idx="39">
                  <c:v>0.10162461352155105</c:v>
                </c:pt>
                <c:pt idx="40">
                  <c:v>2.8403392153791174E-2</c:v>
                </c:pt>
                <c:pt idx="41">
                  <c:v>4.1653576070842746E-2</c:v>
                </c:pt>
                <c:pt idx="42">
                  <c:v>5.0688487947780914E-2</c:v>
                </c:pt>
                <c:pt idx="43">
                  <c:v>-3.5728050777663611E-3</c:v>
                </c:pt>
                <c:pt idx="44">
                  <c:v>1.1169012229970576E-2</c:v>
                </c:pt>
                <c:pt idx="45">
                  <c:v>3.7317840650345602E-2</c:v>
                </c:pt>
                <c:pt idx="46">
                  <c:v>-2.5324850093682016E-2</c:v>
                </c:pt>
                <c:pt idx="47">
                  <c:v>-3.1626771282972754E-2</c:v>
                </c:pt>
                <c:pt idx="48">
                  <c:v>-1.0231553261164095E-2</c:v>
                </c:pt>
                <c:pt idx="49">
                  <c:v>4.5858733060882173E-2</c:v>
                </c:pt>
                <c:pt idx="50">
                  <c:v>6.64428068043037E-2</c:v>
                </c:pt>
                <c:pt idx="51">
                  <c:v>-5.8840723732487277E-2</c:v>
                </c:pt>
                <c:pt idx="52">
                  <c:v>6.3234631619437209E-2</c:v>
                </c:pt>
                <c:pt idx="53">
                  <c:v>5.4797636228208546E-2</c:v>
                </c:pt>
                <c:pt idx="54">
                  <c:v>1.885415117300937E-2</c:v>
                </c:pt>
                <c:pt idx="55">
                  <c:v>1.1500506713417735E-2</c:v>
                </c:pt>
                <c:pt idx="56">
                  <c:v>-6.5928510165122134E-2</c:v>
                </c:pt>
                <c:pt idx="57">
                  <c:v>-3.0900298732930764E-2</c:v>
                </c:pt>
                <c:pt idx="58">
                  <c:v>-7.5512285718197347E-2</c:v>
                </c:pt>
                <c:pt idx="59">
                  <c:v>-0.15489737844137963</c:v>
                </c:pt>
                <c:pt idx="60">
                  <c:v>-0.15923175937535206</c:v>
                </c:pt>
                <c:pt idx="61">
                  <c:v>-0.19845133811829285</c:v>
                </c:pt>
                <c:pt idx="62">
                  <c:v>-0.19842181646136936</c:v>
                </c:pt>
                <c:pt idx="63">
                  <c:v>-0.1351697470449098</c:v>
                </c:pt>
                <c:pt idx="64">
                  <c:v>-8.7073298328349757E-2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6A-4B75-AAA3-15E24B03A9C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5.6879999999999997</c:v>
                </c:pt>
                <c:pt idx="2">
                  <c:v>11.420999999999999</c:v>
                </c:pt>
                <c:pt idx="3">
                  <c:v>17.180999999999997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45</c:v>
                </c:pt>
                <c:pt idx="9">
                  <c:v>50.679000000000002</c:v>
                </c:pt>
                <c:pt idx="10">
                  <c:v>56.448</c:v>
                </c:pt>
                <c:pt idx="11">
                  <c:v>62.073</c:v>
                </c:pt>
                <c:pt idx="12">
                  <c:v>67.77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84.338999999999984</c:v>
                </c:pt>
                <c:pt idx="16">
                  <c:v>89.999999999999986</c:v>
                </c:pt>
                <c:pt idx="17">
                  <c:v>95.660999999999987</c:v>
                </c:pt>
                <c:pt idx="18">
                  <c:v>101.45699999999999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146.28599999999997</c:v>
                </c:pt>
                <c:pt idx="27">
                  <c:v>151.91099999999997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174.12299999999999</c:v>
                </c:pt>
                <c:pt idx="32">
                  <c:v>179.79299999999998</c:v>
                </c:pt>
                <c:pt idx="33">
                  <c:v>185.51699999999997</c:v>
                </c:pt>
                <c:pt idx="34">
                  <c:v>191.20499999999996</c:v>
                </c:pt>
                <c:pt idx="35">
                  <c:v>196.85699999999994</c:v>
                </c:pt>
                <c:pt idx="36">
                  <c:v>202.44599999999994</c:v>
                </c:pt>
                <c:pt idx="37">
                  <c:v>207.98099999999994</c:v>
                </c:pt>
                <c:pt idx="38">
                  <c:v>213.50699999999995</c:v>
                </c:pt>
                <c:pt idx="39">
                  <c:v>219.03299999999996</c:v>
                </c:pt>
                <c:pt idx="40">
                  <c:v>224.71199999999996</c:v>
                </c:pt>
                <c:pt idx="41">
                  <c:v>230.39999999999995</c:v>
                </c:pt>
                <c:pt idx="42">
                  <c:v>236.14199999999994</c:v>
                </c:pt>
                <c:pt idx="43">
                  <c:v>241.77599999999993</c:v>
                </c:pt>
                <c:pt idx="44">
                  <c:v>247.43699999999993</c:v>
                </c:pt>
                <c:pt idx="45">
                  <c:v>252.93599999999992</c:v>
                </c:pt>
                <c:pt idx="46">
                  <c:v>258.46199999999993</c:v>
                </c:pt>
                <c:pt idx="47">
                  <c:v>264.1049999999999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281.20499999999987</c:v>
                </c:pt>
                <c:pt idx="51">
                  <c:v>286.91099999999989</c:v>
                </c:pt>
                <c:pt idx="52">
                  <c:v>292.4369999999999</c:v>
                </c:pt>
                <c:pt idx="53">
                  <c:v>298.08899999999988</c:v>
                </c:pt>
                <c:pt idx="54">
                  <c:v>303.56099999999986</c:v>
                </c:pt>
                <c:pt idx="55">
                  <c:v>309.15899999999988</c:v>
                </c:pt>
                <c:pt idx="56">
                  <c:v>314.8649999999999</c:v>
                </c:pt>
                <c:pt idx="57">
                  <c:v>320.5979999999999</c:v>
                </c:pt>
                <c:pt idx="58">
                  <c:v>326.35799999999989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354.36599999999987</c:v>
                </c:pt>
              </c:numCache>
            </c:numRef>
          </c:xVal>
          <c:yVal>
            <c:numRef>
              <c:f>TDK_KF_ST_09_03!$AD$20:$AD$83</c:f>
              <c:numCache>
                <c:formatCode>General</c:formatCode>
                <c:ptCount val="64"/>
                <c:pt idx="0">
                  <c:v>-1.9938108210482003E-2</c:v>
                </c:pt>
                <c:pt idx="1">
                  <c:v>7.9340011127413845E-2</c:v>
                </c:pt>
                <c:pt idx="2">
                  <c:v>-2.7938707508681659E-2</c:v>
                </c:pt>
                <c:pt idx="3">
                  <c:v>-1.1384896482869777E-2</c:v>
                </c:pt>
                <c:pt idx="4">
                  <c:v>6.7577159204059711E-2</c:v>
                </c:pt>
                <c:pt idx="5">
                  <c:v>1.2187937981980923E-2</c:v>
                </c:pt>
                <c:pt idx="6">
                  <c:v>0.10971284042486218</c:v>
                </c:pt>
                <c:pt idx="7">
                  <c:v>6.1937959670999021E-2</c:v>
                </c:pt>
                <c:pt idx="8">
                  <c:v>-2.1176216251944879E-2</c:v>
                </c:pt>
                <c:pt idx="9">
                  <c:v>2.5196581161935683E-2</c:v>
                </c:pt>
                <c:pt idx="10">
                  <c:v>2.4754420123912269E-2</c:v>
                </c:pt>
                <c:pt idx="11">
                  <c:v>8.6185680485598937E-2</c:v>
                </c:pt>
                <c:pt idx="12">
                  <c:v>2.4553907583424461E-3</c:v>
                </c:pt>
                <c:pt idx="13">
                  <c:v>-0.15286150319528247</c:v>
                </c:pt>
                <c:pt idx="14">
                  <c:v>5.7252292771863722E-2</c:v>
                </c:pt>
                <c:pt idx="15">
                  <c:v>7.6099870049972651E-2</c:v>
                </c:pt>
                <c:pt idx="16">
                  <c:v>-2.805993339370616E-2</c:v>
                </c:pt>
                <c:pt idx="17">
                  <c:v>2.6502224817846809E-2</c:v>
                </c:pt>
                <c:pt idx="18">
                  <c:v>3.6513039707983808E-2</c:v>
                </c:pt>
                <c:pt idx="19">
                  <c:v>9.5390426702493869E-2</c:v>
                </c:pt>
                <c:pt idx="20">
                  <c:v>0.11588035267310204</c:v>
                </c:pt>
                <c:pt idx="21">
                  <c:v>5.3133047377073694E-2</c:v>
                </c:pt>
                <c:pt idx="22">
                  <c:v>6.6826120469130501E-2</c:v>
                </c:pt>
                <c:pt idx="23">
                  <c:v>8.9477229478490017E-2</c:v>
                </c:pt>
                <c:pt idx="24">
                  <c:v>2.1421225307420855E-2</c:v>
                </c:pt>
                <c:pt idx="25">
                  <c:v>9.2681304618963622E-2</c:v>
                </c:pt>
                <c:pt idx="26">
                  <c:v>-1.0724219006476687E-2</c:v>
                </c:pt>
                <c:pt idx="27">
                  <c:v>4.2878626495081562E-2</c:v>
                </c:pt>
                <c:pt idx="28">
                  <c:v>2.4683697317669839E-2</c:v>
                </c:pt>
                <c:pt idx="29">
                  <c:v>-1.854621928208644E-2</c:v>
                </c:pt>
                <c:pt idx="30">
                  <c:v>7.141205975125331E-2</c:v>
                </c:pt>
                <c:pt idx="31">
                  <c:v>0.10636304386554229</c:v>
                </c:pt>
                <c:pt idx="32">
                  <c:v>-4.1701925804318307E-2</c:v>
                </c:pt>
                <c:pt idx="33">
                  <c:v>0.12581467022891957</c:v>
                </c:pt>
                <c:pt idx="34">
                  <c:v>6.8243308120713664E-2</c:v>
                </c:pt>
                <c:pt idx="35">
                  <c:v>8.699530832501523E-3</c:v>
                </c:pt>
                <c:pt idx="36">
                  <c:v>2.8404677736602935E-2</c:v>
                </c:pt>
                <c:pt idx="37">
                  <c:v>5.074899688207779E-2</c:v>
                </c:pt>
                <c:pt idx="38">
                  <c:v>7.2906574848218497E-2</c:v>
                </c:pt>
                <c:pt idx="39">
                  <c:v>-6.2894044988155429E-2</c:v>
                </c:pt>
                <c:pt idx="40">
                  <c:v>-6.4097437004306812E-2</c:v>
                </c:pt>
                <c:pt idx="41">
                  <c:v>6.9375415268069673E-2</c:v>
                </c:pt>
                <c:pt idx="42">
                  <c:v>4.9445185736033181E-2</c:v>
                </c:pt>
                <c:pt idx="43">
                  <c:v>8.4341418947104785E-2</c:v>
                </c:pt>
                <c:pt idx="44">
                  <c:v>6.813900959843977E-2</c:v>
                </c:pt>
                <c:pt idx="45">
                  <c:v>-9.2416290152215197E-2</c:v>
                </c:pt>
                <c:pt idx="46">
                  <c:v>7.1318437305933458E-2</c:v>
                </c:pt>
                <c:pt idx="47">
                  <c:v>8.8236031197595821E-2</c:v>
                </c:pt>
                <c:pt idx="48">
                  <c:v>5.7538744173655232E-2</c:v>
                </c:pt>
                <c:pt idx="49">
                  <c:v>2.7511284090223853E-2</c:v>
                </c:pt>
                <c:pt idx="50">
                  <c:v>4.4275023711008998E-2</c:v>
                </c:pt>
                <c:pt idx="51">
                  <c:v>-2.9964927405274011E-2</c:v>
                </c:pt>
                <c:pt idx="52">
                  <c:v>1.0080009982971205E-2</c:v>
                </c:pt>
                <c:pt idx="53">
                  <c:v>3.1841438429751179E-2</c:v>
                </c:pt>
                <c:pt idx="54">
                  <c:v>2.0728985944401757E-2</c:v>
                </c:pt>
                <c:pt idx="55">
                  <c:v>-1.8439025155203126E-2</c:v>
                </c:pt>
                <c:pt idx="56">
                  <c:v>8.6491428212468691E-2</c:v>
                </c:pt>
                <c:pt idx="57">
                  <c:v>-3.4522783174622873E-2</c:v>
                </c:pt>
                <c:pt idx="58">
                  <c:v>3.3930686697374313E-2</c:v>
                </c:pt>
                <c:pt idx="59">
                  <c:v>4.4494349877879813E-2</c:v>
                </c:pt>
                <c:pt idx="60">
                  <c:v>5.8632256451573994E-2</c:v>
                </c:pt>
                <c:pt idx="61">
                  <c:v>0.11851910943897792</c:v>
                </c:pt>
                <c:pt idx="62">
                  <c:v>-3.5294293124934484E-2</c:v>
                </c:pt>
                <c:pt idx="63">
                  <c:v>6.4986433250055597E-2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6A-4B75-AAA3-15E24B03A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TDK_KF_ST_09_03!$I$19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TDK_KF_ST_09_03!$AA$20:$AA$84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5.6879999999999997</c:v>
                </c:pt>
                <c:pt idx="2">
                  <c:v>11.420999999999999</c:v>
                </c:pt>
                <c:pt idx="3">
                  <c:v>17.180999999999997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45</c:v>
                </c:pt>
                <c:pt idx="9">
                  <c:v>50.679000000000002</c:v>
                </c:pt>
                <c:pt idx="10">
                  <c:v>56.448</c:v>
                </c:pt>
                <c:pt idx="11">
                  <c:v>62.073</c:v>
                </c:pt>
                <c:pt idx="12">
                  <c:v>67.77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84.338999999999984</c:v>
                </c:pt>
                <c:pt idx="16">
                  <c:v>89.999999999999986</c:v>
                </c:pt>
                <c:pt idx="17">
                  <c:v>95.660999999999987</c:v>
                </c:pt>
                <c:pt idx="18">
                  <c:v>101.45699999999999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146.28599999999997</c:v>
                </c:pt>
                <c:pt idx="27">
                  <c:v>151.91099999999997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174.12299999999999</c:v>
                </c:pt>
                <c:pt idx="32">
                  <c:v>179.79299999999998</c:v>
                </c:pt>
                <c:pt idx="33">
                  <c:v>185.51699999999997</c:v>
                </c:pt>
                <c:pt idx="34">
                  <c:v>191.20499999999996</c:v>
                </c:pt>
                <c:pt idx="35">
                  <c:v>196.85699999999994</c:v>
                </c:pt>
                <c:pt idx="36">
                  <c:v>202.44599999999994</c:v>
                </c:pt>
                <c:pt idx="37">
                  <c:v>207.98099999999994</c:v>
                </c:pt>
                <c:pt idx="38">
                  <c:v>213.50699999999995</c:v>
                </c:pt>
                <c:pt idx="39">
                  <c:v>219.03299999999996</c:v>
                </c:pt>
                <c:pt idx="40">
                  <c:v>224.71199999999996</c:v>
                </c:pt>
                <c:pt idx="41">
                  <c:v>230.39999999999995</c:v>
                </c:pt>
                <c:pt idx="42">
                  <c:v>236.14199999999994</c:v>
                </c:pt>
                <c:pt idx="43">
                  <c:v>241.77599999999993</c:v>
                </c:pt>
                <c:pt idx="44">
                  <c:v>247.43699999999993</c:v>
                </c:pt>
                <c:pt idx="45">
                  <c:v>252.93599999999992</c:v>
                </c:pt>
                <c:pt idx="46">
                  <c:v>258.46199999999993</c:v>
                </c:pt>
                <c:pt idx="47">
                  <c:v>264.1049999999999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281.20499999999987</c:v>
                </c:pt>
                <c:pt idx="51">
                  <c:v>286.91099999999989</c:v>
                </c:pt>
                <c:pt idx="52">
                  <c:v>292.4369999999999</c:v>
                </c:pt>
                <c:pt idx="53">
                  <c:v>298.08899999999988</c:v>
                </c:pt>
                <c:pt idx="54">
                  <c:v>303.56099999999986</c:v>
                </c:pt>
                <c:pt idx="55">
                  <c:v>309.15899999999988</c:v>
                </c:pt>
                <c:pt idx="56">
                  <c:v>314.8649999999999</c:v>
                </c:pt>
                <c:pt idx="57">
                  <c:v>320.5979999999999</c:v>
                </c:pt>
                <c:pt idx="58">
                  <c:v>326.35799999999989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354.36599999999987</c:v>
                </c:pt>
                <c:pt idx="64">
                  <c:v>359.97299999999984</c:v>
                </c:pt>
              </c:numCache>
            </c:numRef>
          </c:xVal>
          <c:yVal>
            <c:numRef>
              <c:f>TDK_KF_ST_09_03!$I$20:$I$84</c:f>
              <c:numCache>
                <c:formatCode>General</c:formatCode>
                <c:ptCount val="65"/>
                <c:pt idx="0">
                  <c:v>494</c:v>
                </c:pt>
                <c:pt idx="1">
                  <c:v>887</c:v>
                </c:pt>
                <c:pt idx="2">
                  <c:v>1286</c:v>
                </c:pt>
                <c:pt idx="3">
                  <c:v>1668</c:v>
                </c:pt>
                <c:pt idx="4">
                  <c:v>2017</c:v>
                </c:pt>
                <c:pt idx="5">
                  <c:v>2358</c:v>
                </c:pt>
                <c:pt idx="6">
                  <c:v>2667</c:v>
                </c:pt>
                <c:pt idx="7">
                  <c:v>2952</c:v>
                </c:pt>
                <c:pt idx="8">
                  <c:v>3225</c:v>
                </c:pt>
                <c:pt idx="9">
                  <c:v>3456</c:v>
                </c:pt>
                <c:pt idx="10">
                  <c:v>3654</c:v>
                </c:pt>
                <c:pt idx="11">
                  <c:v>3819</c:v>
                </c:pt>
                <c:pt idx="12">
                  <c:v>3942</c:v>
                </c:pt>
                <c:pt idx="13">
                  <c:v>4026</c:v>
                </c:pt>
                <c:pt idx="14">
                  <c:v>4071</c:v>
                </c:pt>
                <c:pt idx="15">
                  <c:v>4074</c:v>
                </c:pt>
                <c:pt idx="16">
                  <c:v>4041</c:v>
                </c:pt>
                <c:pt idx="17">
                  <c:v>3976</c:v>
                </c:pt>
                <c:pt idx="18">
                  <c:v>3857</c:v>
                </c:pt>
                <c:pt idx="19">
                  <c:v>3706</c:v>
                </c:pt>
                <c:pt idx="20">
                  <c:v>3524</c:v>
                </c:pt>
                <c:pt idx="21">
                  <c:v>3306</c:v>
                </c:pt>
                <c:pt idx="22">
                  <c:v>3064</c:v>
                </c:pt>
                <c:pt idx="23">
                  <c:v>2782</c:v>
                </c:pt>
                <c:pt idx="24">
                  <c:v>2474</c:v>
                </c:pt>
                <c:pt idx="25">
                  <c:v>2143</c:v>
                </c:pt>
                <c:pt idx="26">
                  <c:v>1773</c:v>
                </c:pt>
                <c:pt idx="27">
                  <c:v>1413</c:v>
                </c:pt>
                <c:pt idx="28">
                  <c:v>1027</c:v>
                </c:pt>
                <c:pt idx="29">
                  <c:v>643</c:v>
                </c:pt>
                <c:pt idx="30">
                  <c:v>256</c:v>
                </c:pt>
                <c:pt idx="31">
                  <c:v>-141</c:v>
                </c:pt>
                <c:pt idx="32">
                  <c:v>-542</c:v>
                </c:pt>
                <c:pt idx="33">
                  <c:v>-942</c:v>
                </c:pt>
                <c:pt idx="34">
                  <c:v>-1340</c:v>
                </c:pt>
                <c:pt idx="35">
                  <c:v>-1719</c:v>
                </c:pt>
                <c:pt idx="36">
                  <c:v>-2077</c:v>
                </c:pt>
                <c:pt idx="37">
                  <c:v>-2411</c:v>
                </c:pt>
                <c:pt idx="38">
                  <c:v>-2723</c:v>
                </c:pt>
                <c:pt idx="39">
                  <c:v>-3015</c:v>
                </c:pt>
                <c:pt idx="40">
                  <c:v>-3281</c:v>
                </c:pt>
                <c:pt idx="41">
                  <c:v>-3517</c:v>
                </c:pt>
                <c:pt idx="42">
                  <c:v>-3709</c:v>
                </c:pt>
                <c:pt idx="43">
                  <c:v>-3874</c:v>
                </c:pt>
                <c:pt idx="44">
                  <c:v>-4001</c:v>
                </c:pt>
                <c:pt idx="45">
                  <c:v>-4086</c:v>
                </c:pt>
                <c:pt idx="46">
                  <c:v>-4131</c:v>
                </c:pt>
                <c:pt idx="47">
                  <c:v>-4133</c:v>
                </c:pt>
                <c:pt idx="48">
                  <c:v>-4102</c:v>
                </c:pt>
                <c:pt idx="49">
                  <c:v>-4030</c:v>
                </c:pt>
                <c:pt idx="50">
                  <c:v>-3920</c:v>
                </c:pt>
                <c:pt idx="51">
                  <c:v>-3767</c:v>
                </c:pt>
                <c:pt idx="52">
                  <c:v>-3576</c:v>
                </c:pt>
                <c:pt idx="53">
                  <c:v>-3361</c:v>
                </c:pt>
                <c:pt idx="54">
                  <c:v>-3121</c:v>
                </c:pt>
                <c:pt idx="55">
                  <c:v>-2838</c:v>
                </c:pt>
                <c:pt idx="56">
                  <c:v>-2534</c:v>
                </c:pt>
                <c:pt idx="57">
                  <c:v>-2195</c:v>
                </c:pt>
                <c:pt idx="58">
                  <c:v>-1832</c:v>
                </c:pt>
                <c:pt idx="59">
                  <c:v>-1473</c:v>
                </c:pt>
                <c:pt idx="60">
                  <c:v>-1091</c:v>
                </c:pt>
                <c:pt idx="61">
                  <c:v>-703</c:v>
                </c:pt>
                <c:pt idx="62">
                  <c:v>-312</c:v>
                </c:pt>
                <c:pt idx="63">
                  <c:v>89</c:v>
                </c:pt>
                <c:pt idx="64">
                  <c:v>487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50-444D-8998-4D552679FF1B}"/>
            </c:ext>
          </c:extLst>
        </c:ser>
        <c:ser>
          <c:idx val="1"/>
          <c:order val="1"/>
          <c:tx>
            <c:strRef>
              <c:f>TDK_KF_ST_09_03!$L$19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5.6879999999999997</c:v>
                </c:pt>
                <c:pt idx="2">
                  <c:v>11.420999999999999</c:v>
                </c:pt>
                <c:pt idx="3">
                  <c:v>17.180999999999997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45</c:v>
                </c:pt>
                <c:pt idx="9">
                  <c:v>50.679000000000002</c:v>
                </c:pt>
                <c:pt idx="10">
                  <c:v>56.448</c:v>
                </c:pt>
                <c:pt idx="11">
                  <c:v>62.073</c:v>
                </c:pt>
                <c:pt idx="12">
                  <c:v>67.77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84.338999999999984</c:v>
                </c:pt>
                <c:pt idx="16">
                  <c:v>89.999999999999986</c:v>
                </c:pt>
                <c:pt idx="17">
                  <c:v>95.660999999999987</c:v>
                </c:pt>
                <c:pt idx="18">
                  <c:v>101.45699999999999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146.28599999999997</c:v>
                </c:pt>
                <c:pt idx="27">
                  <c:v>151.91099999999997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174.12299999999999</c:v>
                </c:pt>
                <c:pt idx="32">
                  <c:v>179.79299999999998</c:v>
                </c:pt>
                <c:pt idx="33">
                  <c:v>185.51699999999997</c:v>
                </c:pt>
                <c:pt idx="34">
                  <c:v>191.20499999999996</c:v>
                </c:pt>
                <c:pt idx="35">
                  <c:v>196.85699999999994</c:v>
                </c:pt>
                <c:pt idx="36">
                  <c:v>202.44599999999994</c:v>
                </c:pt>
                <c:pt idx="37">
                  <c:v>207.98099999999994</c:v>
                </c:pt>
                <c:pt idx="38">
                  <c:v>213.50699999999995</c:v>
                </c:pt>
                <c:pt idx="39">
                  <c:v>219.03299999999996</c:v>
                </c:pt>
                <c:pt idx="40">
                  <c:v>224.71199999999996</c:v>
                </c:pt>
                <c:pt idx="41">
                  <c:v>230.39999999999995</c:v>
                </c:pt>
                <c:pt idx="42">
                  <c:v>236.14199999999994</c:v>
                </c:pt>
                <c:pt idx="43">
                  <c:v>241.77599999999993</c:v>
                </c:pt>
                <c:pt idx="44">
                  <c:v>247.43699999999993</c:v>
                </c:pt>
                <c:pt idx="45">
                  <c:v>252.93599999999992</c:v>
                </c:pt>
                <c:pt idx="46">
                  <c:v>258.46199999999993</c:v>
                </c:pt>
                <c:pt idx="47">
                  <c:v>264.1049999999999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281.20499999999987</c:v>
                </c:pt>
                <c:pt idx="51">
                  <c:v>286.91099999999989</c:v>
                </c:pt>
                <c:pt idx="52">
                  <c:v>292.4369999999999</c:v>
                </c:pt>
                <c:pt idx="53">
                  <c:v>298.08899999999988</c:v>
                </c:pt>
                <c:pt idx="54">
                  <c:v>303.56099999999986</c:v>
                </c:pt>
                <c:pt idx="55">
                  <c:v>309.15899999999988</c:v>
                </c:pt>
                <c:pt idx="56">
                  <c:v>314.8649999999999</c:v>
                </c:pt>
                <c:pt idx="57">
                  <c:v>320.5979999999999</c:v>
                </c:pt>
                <c:pt idx="58">
                  <c:v>326.35799999999989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354.36599999999987</c:v>
                </c:pt>
                <c:pt idx="64">
                  <c:v>359.97299999999984</c:v>
                </c:pt>
              </c:numCache>
            </c:numRef>
          </c:xVal>
          <c:yVal>
            <c:numRef>
              <c:f>TDK_KF_ST_09_03!$L$20:$L$84</c:f>
              <c:numCache>
                <c:formatCode>General</c:formatCode>
                <c:ptCount val="65"/>
                <c:pt idx="0">
                  <c:v>491.11555645051726</c:v>
                </c:pt>
                <c:pt idx="1">
                  <c:v>894.20201252257209</c:v>
                </c:pt>
                <c:pt idx="2">
                  <c:v>1289.2970081195122</c:v>
                </c:pt>
                <c:pt idx="3">
                  <c:v>1672.9255439745134</c:v>
                </c:pt>
                <c:pt idx="4">
                  <c:v>2025.3812430159783</c:v>
                </c:pt>
                <c:pt idx="5">
                  <c:v>2359.6850759625772</c:v>
                </c:pt>
                <c:pt idx="6">
                  <c:v>2671.0367586656171</c:v>
                </c:pt>
                <c:pt idx="7">
                  <c:v>2955.3091360714693</c:v>
                </c:pt>
                <c:pt idx="8">
                  <c:v>3219.4718968768807</c:v>
                </c:pt>
                <c:pt idx="9">
                  <c:v>3451.6900088247726</c:v>
                </c:pt>
                <c:pt idx="10">
                  <c:v>3652.5330647808564</c:v>
                </c:pt>
                <c:pt idx="11">
                  <c:v>3812.4087670566191</c:v>
                </c:pt>
                <c:pt idx="12">
                  <c:v>3936.5545723238747</c:v>
                </c:pt>
                <c:pt idx="13">
                  <c:v>4018.443775809088</c:v>
                </c:pt>
                <c:pt idx="14">
                  <c:v>4064.4414316870848</c:v>
                </c:pt>
                <c:pt idx="15">
                  <c:v>4071.8991681540006</c:v>
                </c:pt>
                <c:pt idx="16">
                  <c:v>4039.6867007066166</c:v>
                </c:pt>
                <c:pt idx="17">
                  <c:v>3967.7235323773539</c:v>
                </c:pt>
                <c:pt idx="18">
                  <c:v>3853.5964101960544</c:v>
                </c:pt>
                <c:pt idx="19">
                  <c:v>3703.4641234947039</c:v>
                </c:pt>
                <c:pt idx="20">
                  <c:v>3522.2514840423837</c:v>
                </c:pt>
                <c:pt idx="21">
                  <c:v>3306.579991647563</c:v>
                </c:pt>
                <c:pt idx="22">
                  <c:v>3063.3642973539677</c:v>
                </c:pt>
                <c:pt idx="23">
                  <c:v>2785.3487787645968</c:v>
                </c:pt>
                <c:pt idx="24">
                  <c:v>2477.8851251839505</c:v>
                </c:pt>
                <c:pt idx="25">
                  <c:v>2144.4336247238116</c:v>
                </c:pt>
                <c:pt idx="26">
                  <c:v>1787.3546923549957</c:v>
                </c:pt>
                <c:pt idx="27">
                  <c:v>1417.6664703533913</c:v>
                </c:pt>
                <c:pt idx="28">
                  <c:v>1030.2676606456289</c:v>
                </c:pt>
                <c:pt idx="29">
                  <c:v>646.43754769741611</c:v>
                </c:pt>
                <c:pt idx="30">
                  <c:v>254.46951972975276</c:v>
                </c:pt>
                <c:pt idx="31">
                  <c:v>-142.72366801211913</c:v>
                </c:pt>
                <c:pt idx="32">
                  <c:v>-547.839683497289</c:v>
                </c:pt>
                <c:pt idx="33">
                  <c:v>-951.67374550186616</c:v>
                </c:pt>
                <c:pt idx="34">
                  <c:v>-1343.8799564400388</c:v>
                </c:pt>
                <c:pt idx="35">
                  <c:v>-1720.800770623192</c:v>
                </c:pt>
                <c:pt idx="36">
                  <c:v>-2077.3682830102211</c:v>
                </c:pt>
                <c:pt idx="37">
                  <c:v>-2411.3142657509884</c:v>
                </c:pt>
                <c:pt idx="38">
                  <c:v>-2722.5620339453394</c:v>
                </c:pt>
                <c:pt idx="39">
                  <c:v>-3008.7752248889628</c:v>
                </c:pt>
                <c:pt idx="40">
                  <c:v>-3274.0308092481355</c:v>
                </c:pt>
                <c:pt idx="41">
                  <c:v>-3507.7723778349209</c:v>
                </c:pt>
                <c:pt idx="42">
                  <c:v>-3708.9747244787864</c:v>
                </c:pt>
                <c:pt idx="43">
                  <c:v>-3870.5025882598302</c:v>
                </c:pt>
                <c:pt idx="44">
                  <c:v>-3995.4120767968066</c:v>
                </c:pt>
                <c:pt idx="45">
                  <c:v>-4079.7019418464056</c:v>
                </c:pt>
                <c:pt idx="46">
                  <c:v>-4126.8356335982571</c:v>
                </c:pt>
                <c:pt idx="47">
                  <c:v>-4135.6480720611653</c:v>
                </c:pt>
                <c:pt idx="48">
                  <c:v>-4104.4841408528291</c:v>
                </c:pt>
                <c:pt idx="49">
                  <c:v>-4033.1236700894051</c:v>
                </c:pt>
                <c:pt idx="50">
                  <c:v>-3920.8784284608846</c:v>
                </c:pt>
                <c:pt idx="51">
                  <c:v>-3770.779292520022</c:v>
                </c:pt>
                <c:pt idx="52">
                  <c:v>-3590.0459165212196</c:v>
                </c:pt>
                <c:pt idx="53">
                  <c:v>-3370.9604588963498</c:v>
                </c:pt>
                <c:pt idx="54">
                  <c:v>-3127.8655181706426</c:v>
                </c:pt>
                <c:pt idx="55">
                  <c:v>-2849.963532792246</c:v>
                </c:pt>
                <c:pt idx="56">
                  <c:v>-2539.0282655332248</c:v>
                </c:pt>
                <c:pt idx="57">
                  <c:v>-2201.5798975601369</c:v>
                </c:pt>
                <c:pt idx="58">
                  <c:v>-1840.6671541763221</c:v>
                </c:pt>
                <c:pt idx="59">
                  <c:v>-1472.9552714607719</c:v>
                </c:pt>
                <c:pt idx="60">
                  <c:v>-1086.5400137044853</c:v>
                </c:pt>
                <c:pt idx="61">
                  <c:v>-695.55714995333972</c:v>
                </c:pt>
                <c:pt idx="62">
                  <c:v>-302.78366766294738</c:v>
                </c:pt>
                <c:pt idx="63">
                  <c:v>102.82143649326244</c:v>
                </c:pt>
                <c:pt idx="64">
                  <c:v>503.27503719551908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50-444D-8998-4D552679FF1B}"/>
            </c:ext>
          </c:extLst>
        </c:ser>
        <c:ser>
          <c:idx val="2"/>
          <c:order val="2"/>
          <c:tx>
            <c:strRef>
              <c:f>TDK_KF_ST_09_03!$J$19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TDK_KF_ST_09_03!$AA$20:$AA$84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5.6879999999999997</c:v>
                </c:pt>
                <c:pt idx="2">
                  <c:v>11.420999999999999</c:v>
                </c:pt>
                <c:pt idx="3">
                  <c:v>17.180999999999997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45</c:v>
                </c:pt>
                <c:pt idx="9">
                  <c:v>50.679000000000002</c:v>
                </c:pt>
                <c:pt idx="10">
                  <c:v>56.448</c:v>
                </c:pt>
                <c:pt idx="11">
                  <c:v>62.073</c:v>
                </c:pt>
                <c:pt idx="12">
                  <c:v>67.77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84.338999999999984</c:v>
                </c:pt>
                <c:pt idx="16">
                  <c:v>89.999999999999986</c:v>
                </c:pt>
                <c:pt idx="17">
                  <c:v>95.660999999999987</c:v>
                </c:pt>
                <c:pt idx="18">
                  <c:v>101.45699999999999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146.28599999999997</c:v>
                </c:pt>
                <c:pt idx="27">
                  <c:v>151.91099999999997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174.12299999999999</c:v>
                </c:pt>
                <c:pt idx="32">
                  <c:v>179.79299999999998</c:v>
                </c:pt>
                <c:pt idx="33">
                  <c:v>185.51699999999997</c:v>
                </c:pt>
                <c:pt idx="34">
                  <c:v>191.20499999999996</c:v>
                </c:pt>
                <c:pt idx="35">
                  <c:v>196.85699999999994</c:v>
                </c:pt>
                <c:pt idx="36">
                  <c:v>202.44599999999994</c:v>
                </c:pt>
                <c:pt idx="37">
                  <c:v>207.98099999999994</c:v>
                </c:pt>
                <c:pt idx="38">
                  <c:v>213.50699999999995</c:v>
                </c:pt>
                <c:pt idx="39">
                  <c:v>219.03299999999996</c:v>
                </c:pt>
                <c:pt idx="40">
                  <c:v>224.71199999999996</c:v>
                </c:pt>
                <c:pt idx="41">
                  <c:v>230.39999999999995</c:v>
                </c:pt>
                <c:pt idx="42">
                  <c:v>236.14199999999994</c:v>
                </c:pt>
                <c:pt idx="43">
                  <c:v>241.77599999999993</c:v>
                </c:pt>
                <c:pt idx="44">
                  <c:v>247.43699999999993</c:v>
                </c:pt>
                <c:pt idx="45">
                  <c:v>252.93599999999992</c:v>
                </c:pt>
                <c:pt idx="46">
                  <c:v>258.46199999999993</c:v>
                </c:pt>
                <c:pt idx="47">
                  <c:v>264.1049999999999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281.20499999999987</c:v>
                </c:pt>
                <c:pt idx="51">
                  <c:v>286.91099999999989</c:v>
                </c:pt>
                <c:pt idx="52">
                  <c:v>292.4369999999999</c:v>
                </c:pt>
                <c:pt idx="53">
                  <c:v>298.08899999999988</c:v>
                </c:pt>
                <c:pt idx="54">
                  <c:v>303.56099999999986</c:v>
                </c:pt>
                <c:pt idx="55">
                  <c:v>309.15899999999988</c:v>
                </c:pt>
                <c:pt idx="56">
                  <c:v>314.8649999999999</c:v>
                </c:pt>
                <c:pt idx="57">
                  <c:v>320.5979999999999</c:v>
                </c:pt>
                <c:pt idx="58">
                  <c:v>326.35799999999989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354.36599999999987</c:v>
                </c:pt>
                <c:pt idx="64">
                  <c:v>359.97299999999984</c:v>
                </c:pt>
              </c:numCache>
            </c:numRef>
          </c:xVal>
          <c:yVal>
            <c:numRef>
              <c:f>TDK_KF_ST_09_03!$J$20:$J$84</c:f>
              <c:numCache>
                <c:formatCode>General</c:formatCode>
                <c:ptCount val="65"/>
                <c:pt idx="0">
                  <c:v>-4068</c:v>
                </c:pt>
                <c:pt idx="1">
                  <c:v>-3991</c:v>
                </c:pt>
                <c:pt idx="2">
                  <c:v>-3873</c:v>
                </c:pt>
                <c:pt idx="3">
                  <c:v>-3713</c:v>
                </c:pt>
                <c:pt idx="4">
                  <c:v>-3525</c:v>
                </c:pt>
                <c:pt idx="5">
                  <c:v>-3306</c:v>
                </c:pt>
                <c:pt idx="6">
                  <c:v>-3053</c:v>
                </c:pt>
                <c:pt idx="7">
                  <c:v>-2766</c:v>
                </c:pt>
                <c:pt idx="8">
                  <c:v>-2455</c:v>
                </c:pt>
                <c:pt idx="9">
                  <c:v>-2113</c:v>
                </c:pt>
                <c:pt idx="10">
                  <c:v>-1746</c:v>
                </c:pt>
                <c:pt idx="11">
                  <c:v>-1377</c:v>
                </c:pt>
                <c:pt idx="12">
                  <c:v>-978</c:v>
                </c:pt>
                <c:pt idx="13">
                  <c:v>-593</c:v>
                </c:pt>
                <c:pt idx="14">
                  <c:v>-202</c:v>
                </c:pt>
                <c:pt idx="15">
                  <c:v>196</c:v>
                </c:pt>
                <c:pt idx="16">
                  <c:v>604</c:v>
                </c:pt>
                <c:pt idx="17">
                  <c:v>999</c:v>
                </c:pt>
                <c:pt idx="18">
                  <c:v>1396</c:v>
                </c:pt>
                <c:pt idx="19">
                  <c:v>1772</c:v>
                </c:pt>
                <c:pt idx="20">
                  <c:v>2117</c:v>
                </c:pt>
                <c:pt idx="21">
                  <c:v>2451</c:v>
                </c:pt>
                <c:pt idx="22">
                  <c:v>2760</c:v>
                </c:pt>
                <c:pt idx="23">
                  <c:v>3038</c:v>
                </c:pt>
                <c:pt idx="24">
                  <c:v>3301</c:v>
                </c:pt>
                <c:pt idx="25">
                  <c:v>3532</c:v>
                </c:pt>
                <c:pt idx="26">
                  <c:v>3723</c:v>
                </c:pt>
                <c:pt idx="27">
                  <c:v>3881</c:v>
                </c:pt>
                <c:pt idx="28">
                  <c:v>4005</c:v>
                </c:pt>
                <c:pt idx="29">
                  <c:v>4076</c:v>
                </c:pt>
                <c:pt idx="30">
                  <c:v>4122</c:v>
                </c:pt>
                <c:pt idx="31">
                  <c:v>4125</c:v>
                </c:pt>
                <c:pt idx="32">
                  <c:v>4092</c:v>
                </c:pt>
                <c:pt idx="33">
                  <c:v>4009</c:v>
                </c:pt>
                <c:pt idx="34">
                  <c:v>3895</c:v>
                </c:pt>
                <c:pt idx="35">
                  <c:v>3741</c:v>
                </c:pt>
                <c:pt idx="36">
                  <c:v>3546</c:v>
                </c:pt>
                <c:pt idx="37">
                  <c:v>3329</c:v>
                </c:pt>
                <c:pt idx="38">
                  <c:v>3072</c:v>
                </c:pt>
                <c:pt idx="39">
                  <c:v>2783</c:v>
                </c:pt>
                <c:pt idx="40">
                  <c:v>2473</c:v>
                </c:pt>
                <c:pt idx="41">
                  <c:v>2139</c:v>
                </c:pt>
                <c:pt idx="42">
                  <c:v>1769</c:v>
                </c:pt>
                <c:pt idx="43">
                  <c:v>1399</c:v>
                </c:pt>
                <c:pt idx="44">
                  <c:v>1013</c:v>
                </c:pt>
                <c:pt idx="45">
                  <c:v>621</c:v>
                </c:pt>
                <c:pt idx="46">
                  <c:v>237</c:v>
                </c:pt>
                <c:pt idx="47">
                  <c:v>-166</c:v>
                </c:pt>
                <c:pt idx="48">
                  <c:v>-570</c:v>
                </c:pt>
                <c:pt idx="49">
                  <c:v>-965</c:v>
                </c:pt>
                <c:pt idx="50">
                  <c:v>-1361</c:v>
                </c:pt>
                <c:pt idx="51">
                  <c:v>-1736</c:v>
                </c:pt>
                <c:pt idx="52">
                  <c:v>-2080</c:v>
                </c:pt>
                <c:pt idx="53">
                  <c:v>-2416</c:v>
                </c:pt>
                <c:pt idx="54">
                  <c:v>-2724</c:v>
                </c:pt>
                <c:pt idx="55">
                  <c:v>-3009</c:v>
                </c:pt>
                <c:pt idx="56">
                  <c:v>-3266</c:v>
                </c:pt>
                <c:pt idx="57">
                  <c:v>-3502</c:v>
                </c:pt>
                <c:pt idx="58">
                  <c:v>-3696</c:v>
                </c:pt>
                <c:pt idx="59">
                  <c:v>-3852</c:v>
                </c:pt>
                <c:pt idx="60">
                  <c:v>-3981</c:v>
                </c:pt>
                <c:pt idx="61">
                  <c:v>-4057</c:v>
                </c:pt>
                <c:pt idx="62">
                  <c:v>-4100</c:v>
                </c:pt>
                <c:pt idx="63">
                  <c:v>-4100</c:v>
                </c:pt>
                <c:pt idx="64">
                  <c:v>-4072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50-444D-8998-4D552679FF1B}"/>
            </c:ext>
          </c:extLst>
        </c:ser>
        <c:ser>
          <c:idx val="3"/>
          <c:order val="3"/>
          <c:tx>
            <c:strRef>
              <c:f>TDK_KF_ST_09_03!$N$19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5.6879999999999997</c:v>
                </c:pt>
                <c:pt idx="2">
                  <c:v>11.420999999999999</c:v>
                </c:pt>
                <c:pt idx="3">
                  <c:v>17.180999999999997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45</c:v>
                </c:pt>
                <c:pt idx="9">
                  <c:v>50.679000000000002</c:v>
                </c:pt>
                <c:pt idx="10">
                  <c:v>56.448</c:v>
                </c:pt>
                <c:pt idx="11">
                  <c:v>62.073</c:v>
                </c:pt>
                <c:pt idx="12">
                  <c:v>67.77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84.338999999999984</c:v>
                </c:pt>
                <c:pt idx="16">
                  <c:v>89.999999999999986</c:v>
                </c:pt>
                <c:pt idx="17">
                  <c:v>95.660999999999987</c:v>
                </c:pt>
                <c:pt idx="18">
                  <c:v>101.45699999999999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146.28599999999997</c:v>
                </c:pt>
                <c:pt idx="27">
                  <c:v>151.91099999999997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174.12299999999999</c:v>
                </c:pt>
                <c:pt idx="32">
                  <c:v>179.79299999999998</c:v>
                </c:pt>
                <c:pt idx="33">
                  <c:v>185.51699999999997</c:v>
                </c:pt>
                <c:pt idx="34">
                  <c:v>191.20499999999996</c:v>
                </c:pt>
                <c:pt idx="35">
                  <c:v>196.85699999999994</c:v>
                </c:pt>
                <c:pt idx="36">
                  <c:v>202.44599999999994</c:v>
                </c:pt>
                <c:pt idx="37">
                  <c:v>207.98099999999994</c:v>
                </c:pt>
                <c:pt idx="38">
                  <c:v>213.50699999999995</c:v>
                </c:pt>
                <c:pt idx="39">
                  <c:v>219.03299999999996</c:v>
                </c:pt>
                <c:pt idx="40">
                  <c:v>224.71199999999996</c:v>
                </c:pt>
                <c:pt idx="41">
                  <c:v>230.39999999999995</c:v>
                </c:pt>
                <c:pt idx="42">
                  <c:v>236.14199999999994</c:v>
                </c:pt>
                <c:pt idx="43">
                  <c:v>241.77599999999993</c:v>
                </c:pt>
                <c:pt idx="44">
                  <c:v>247.43699999999993</c:v>
                </c:pt>
                <c:pt idx="45">
                  <c:v>252.93599999999992</c:v>
                </c:pt>
                <c:pt idx="46">
                  <c:v>258.46199999999993</c:v>
                </c:pt>
                <c:pt idx="47">
                  <c:v>264.1049999999999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281.20499999999987</c:v>
                </c:pt>
                <c:pt idx="51">
                  <c:v>286.91099999999989</c:v>
                </c:pt>
                <c:pt idx="52">
                  <c:v>292.4369999999999</c:v>
                </c:pt>
                <c:pt idx="53">
                  <c:v>298.08899999999988</c:v>
                </c:pt>
                <c:pt idx="54">
                  <c:v>303.56099999999986</c:v>
                </c:pt>
                <c:pt idx="55">
                  <c:v>309.15899999999988</c:v>
                </c:pt>
                <c:pt idx="56">
                  <c:v>314.8649999999999</c:v>
                </c:pt>
                <c:pt idx="57">
                  <c:v>320.5979999999999</c:v>
                </c:pt>
                <c:pt idx="58">
                  <c:v>326.35799999999989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354.36599999999987</c:v>
                </c:pt>
                <c:pt idx="64">
                  <c:v>359.97299999999984</c:v>
                </c:pt>
              </c:numCache>
            </c:numRef>
          </c:xVal>
          <c:yVal>
            <c:numRef>
              <c:f>TDK_KF_ST_09_03!$N$20:$N$84</c:f>
              <c:numCache>
                <c:formatCode>General</c:formatCode>
                <c:ptCount val="65"/>
                <c:pt idx="0">
                  <c:v>-4062.3554328701234</c:v>
                </c:pt>
                <c:pt idx="1">
                  <c:v>-3983.3063821440592</c:v>
                </c:pt>
                <c:pt idx="2">
                  <c:v>-3864.1470874143433</c:v>
                </c:pt>
                <c:pt idx="3">
                  <c:v>-3705.4218648228057</c:v>
                </c:pt>
                <c:pt idx="4">
                  <c:v>-3517.54628246127</c:v>
                </c:pt>
                <c:pt idx="5">
                  <c:v>-3296.0271176867277</c:v>
                </c:pt>
                <c:pt idx="6">
                  <c:v>-3043.9316872405743</c:v>
                </c:pt>
                <c:pt idx="7">
                  <c:v>-2765.1943107787752</c:v>
                </c:pt>
                <c:pt idx="8">
                  <c:v>-2451.0202878100017</c:v>
                </c:pt>
                <c:pt idx="9">
                  <c:v>-2112.7083776469312</c:v>
                </c:pt>
                <c:pt idx="10">
                  <c:v>-1747.7388516020039</c:v>
                </c:pt>
                <c:pt idx="11">
                  <c:v>-1374.7234765124467</c:v>
                </c:pt>
                <c:pt idx="12">
                  <c:v>-983.375210204067</c:v>
                </c:pt>
                <c:pt idx="13">
                  <c:v>-600.76767457008145</c:v>
                </c:pt>
                <c:pt idx="14">
                  <c:v>-204.29507604131803</c:v>
                </c:pt>
                <c:pt idx="15">
                  <c:v>196.10903669551993</c:v>
                </c:pt>
                <c:pt idx="16">
                  <c:v>600.48838684063935</c:v>
                </c:pt>
                <c:pt idx="17">
                  <c:v>999.09253005443702</c:v>
                </c:pt>
                <c:pt idx="18">
                  <c:v>1397.1597965346664</c:v>
                </c:pt>
                <c:pt idx="19">
                  <c:v>1772.8628019514581</c:v>
                </c:pt>
                <c:pt idx="20">
                  <c:v>2121.8872335065512</c:v>
                </c:pt>
                <c:pt idx="21">
                  <c:v>2453.4118700725917</c:v>
                </c:pt>
                <c:pt idx="22">
                  <c:v>2757.6685930953549</c:v>
                </c:pt>
                <c:pt idx="23">
                  <c:v>3042.984189666593</c:v>
                </c:pt>
                <c:pt idx="24">
                  <c:v>3301.2950007989875</c:v>
                </c:pt>
                <c:pt idx="25">
                  <c:v>3528.6970787445189</c:v>
                </c:pt>
                <c:pt idx="26">
                  <c:v>3722.7677328405452</c:v>
                </c:pt>
                <c:pt idx="27">
                  <c:v>3878.0674640305801</c:v>
                </c:pt>
                <c:pt idx="28">
                  <c:v>3997.0534379126143</c:v>
                </c:pt>
                <c:pt idx="29">
                  <c:v>4074.7758088163564</c:v>
                </c:pt>
                <c:pt idx="30">
                  <c:v>4115.4262736007031</c:v>
                </c:pt>
                <c:pt idx="31">
                  <c:v>4118.0485047056536</c:v>
                </c:pt>
                <c:pt idx="32">
                  <c:v>4080.9692502363614</c:v>
                </c:pt>
                <c:pt idx="33">
                  <c:v>4003.1223640643598</c:v>
                </c:pt>
                <c:pt idx="34">
                  <c:v>3886.3064983093818</c:v>
                </c:pt>
                <c:pt idx="35">
                  <c:v>3732.4065636278679</c:v>
                </c:pt>
                <c:pt idx="36">
                  <c:v>3544.6141545279511</c:v>
                </c:pt>
                <c:pt idx="37">
                  <c:v>3325.4980066671319</c:v>
                </c:pt>
                <c:pt idx="38">
                  <c:v>3075.8839010706379</c:v>
                </c:pt>
                <c:pt idx="39">
                  <c:v>2797.761576863868</c:v>
                </c:pt>
                <c:pt idx="40">
                  <c:v>2484.9553749178767</c:v>
                </c:pt>
                <c:pt idx="41">
                  <c:v>2147.2897839581356</c:v>
                </c:pt>
                <c:pt idx="42">
                  <c:v>1785.0688451190981</c:v>
                </c:pt>
                <c:pt idx="43">
                  <c:v>1412.310581064103</c:v>
                </c:pt>
                <c:pt idx="44">
                  <c:v>1024.1117787924186</c:v>
                </c:pt>
                <c:pt idx="45">
                  <c:v>637.50122924012146</c:v>
                </c:pt>
                <c:pt idx="46">
                  <c:v>243.16537702090631</c:v>
                </c:pt>
                <c:pt idx="47">
                  <c:v>-161.74506053148073</c:v>
                </c:pt>
                <c:pt idx="48">
                  <c:v>-566.28689450420711</c:v>
                </c:pt>
                <c:pt idx="49">
                  <c:v>-967.10776215651617</c:v>
                </c:pt>
                <c:pt idx="50">
                  <c:v>-1362.5894113796139</c:v>
                </c:pt>
                <c:pt idx="51">
                  <c:v>-1741.3498187710461</c:v>
                </c:pt>
                <c:pt idx="52">
                  <c:v>-2091.6738595611578</c:v>
                </c:pt>
                <c:pt idx="53">
                  <c:v>-2429.7724060509627</c:v>
                </c:pt>
                <c:pt idx="54">
                  <c:v>-2734.5527792305988</c:v>
                </c:pt>
                <c:pt idx="55">
                  <c:v>-3020.4650448415573</c:v>
                </c:pt>
                <c:pt idx="56">
                  <c:v>-3282.149736494951</c:v>
                </c:pt>
                <c:pt idx="57">
                  <c:v>-3512.2343807076304</c:v>
                </c:pt>
                <c:pt idx="58">
                  <c:v>-3707.9371037794558</c:v>
                </c:pt>
                <c:pt idx="59">
                  <c:v>-3861.9790499908277</c:v>
                </c:pt>
                <c:pt idx="60">
                  <c:v>-3980.4935377766233</c:v>
                </c:pt>
                <c:pt idx="61">
                  <c:v>-4059.2455673101249</c:v>
                </c:pt>
                <c:pt idx="62">
                  <c:v>-4099.216945659834</c:v>
                </c:pt>
                <c:pt idx="63">
                  <c:v>-4100.6789626402906</c:v>
                </c:pt>
                <c:pt idx="64">
                  <c:v>-4062.6238661355037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50-444D-8998-4D552679F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TDK_FF_ST_oU_03!$T$16:$T$80</c:f>
              <c:numCache>
                <c:formatCode>General</c:formatCode>
                <c:ptCount val="65"/>
                <c:pt idx="0">
                  <c:v>0</c:v>
                </c:pt>
                <c:pt idx="1">
                  <c:v>5.8859999999999992</c:v>
                </c:pt>
                <c:pt idx="2">
                  <c:v>11.600999999999999</c:v>
                </c:pt>
                <c:pt idx="3">
                  <c:v>17.306999999999999</c:v>
                </c:pt>
                <c:pt idx="4">
                  <c:v>22.805999999999997</c:v>
                </c:pt>
                <c:pt idx="5">
                  <c:v>28.295999999999996</c:v>
                </c:pt>
                <c:pt idx="6">
                  <c:v>33.938999999999993</c:v>
                </c:pt>
                <c:pt idx="7">
                  <c:v>39.545999999999992</c:v>
                </c:pt>
                <c:pt idx="8">
                  <c:v>45.161999999999992</c:v>
                </c:pt>
                <c:pt idx="9">
                  <c:v>50.894999999999989</c:v>
                </c:pt>
                <c:pt idx="10">
                  <c:v>56.636999999999986</c:v>
                </c:pt>
                <c:pt idx="11">
                  <c:v>62.234999999999985</c:v>
                </c:pt>
                <c:pt idx="12">
                  <c:v>67.877999999999986</c:v>
                </c:pt>
                <c:pt idx="13">
                  <c:v>73.286999999999992</c:v>
                </c:pt>
                <c:pt idx="14">
                  <c:v>78.884999999999991</c:v>
                </c:pt>
                <c:pt idx="15">
                  <c:v>84.581999999999994</c:v>
                </c:pt>
                <c:pt idx="16">
                  <c:v>90.242999999999995</c:v>
                </c:pt>
                <c:pt idx="17">
                  <c:v>95.876999999999995</c:v>
                </c:pt>
                <c:pt idx="18">
                  <c:v>101.637</c:v>
                </c:pt>
                <c:pt idx="19">
                  <c:v>107.307</c:v>
                </c:pt>
                <c:pt idx="20">
                  <c:v>112.761</c:v>
                </c:pt>
                <c:pt idx="21">
                  <c:v>118.23299999999999</c:v>
                </c:pt>
                <c:pt idx="22">
                  <c:v>123.82199999999999</c:v>
                </c:pt>
                <c:pt idx="23">
                  <c:v>129.43799999999999</c:v>
                </c:pt>
                <c:pt idx="24">
                  <c:v>135.15299999999999</c:v>
                </c:pt>
                <c:pt idx="25">
                  <c:v>140.87699999999998</c:v>
                </c:pt>
                <c:pt idx="26">
                  <c:v>146.57399999999998</c:v>
                </c:pt>
                <c:pt idx="27">
                  <c:v>152.04599999999999</c:v>
                </c:pt>
                <c:pt idx="28">
                  <c:v>157.72499999999999</c:v>
                </c:pt>
                <c:pt idx="29">
                  <c:v>163.125</c:v>
                </c:pt>
                <c:pt idx="30">
                  <c:v>168.75</c:v>
                </c:pt>
                <c:pt idx="31">
                  <c:v>174.36599999999999</c:v>
                </c:pt>
                <c:pt idx="32">
                  <c:v>180.03599999999997</c:v>
                </c:pt>
                <c:pt idx="33">
                  <c:v>185.72399999999996</c:v>
                </c:pt>
                <c:pt idx="34">
                  <c:v>191.44799999999995</c:v>
                </c:pt>
                <c:pt idx="35">
                  <c:v>197.09999999999994</c:v>
                </c:pt>
                <c:pt idx="36">
                  <c:v>202.53599999999994</c:v>
                </c:pt>
                <c:pt idx="37">
                  <c:v>208.01699999999994</c:v>
                </c:pt>
                <c:pt idx="38">
                  <c:v>213.70499999999993</c:v>
                </c:pt>
                <c:pt idx="39">
                  <c:v>219.27599999999993</c:v>
                </c:pt>
                <c:pt idx="40">
                  <c:v>224.94599999999991</c:v>
                </c:pt>
                <c:pt idx="41">
                  <c:v>230.5979999999999</c:v>
                </c:pt>
                <c:pt idx="42">
                  <c:v>236.32199999999989</c:v>
                </c:pt>
                <c:pt idx="43">
                  <c:v>241.93799999999987</c:v>
                </c:pt>
                <c:pt idx="44">
                  <c:v>247.58099999999988</c:v>
                </c:pt>
                <c:pt idx="45">
                  <c:v>252.99899999999988</c:v>
                </c:pt>
                <c:pt idx="46">
                  <c:v>258.56099999999986</c:v>
                </c:pt>
                <c:pt idx="47">
                  <c:v>264.32099999999986</c:v>
                </c:pt>
                <c:pt idx="48">
                  <c:v>270.01799999999986</c:v>
                </c:pt>
                <c:pt idx="49">
                  <c:v>275.65199999999987</c:v>
                </c:pt>
                <c:pt idx="50">
                  <c:v>281.36699999999985</c:v>
                </c:pt>
                <c:pt idx="51">
                  <c:v>287.07299999999987</c:v>
                </c:pt>
                <c:pt idx="52">
                  <c:v>292.61699999999985</c:v>
                </c:pt>
                <c:pt idx="53">
                  <c:v>298.12499999999983</c:v>
                </c:pt>
                <c:pt idx="54">
                  <c:v>303.77699999999982</c:v>
                </c:pt>
                <c:pt idx="55">
                  <c:v>309.44699999999983</c:v>
                </c:pt>
                <c:pt idx="56">
                  <c:v>315.03599999999983</c:v>
                </c:pt>
                <c:pt idx="57">
                  <c:v>320.84999999999985</c:v>
                </c:pt>
                <c:pt idx="58">
                  <c:v>326.60099999999983</c:v>
                </c:pt>
                <c:pt idx="59">
                  <c:v>332.16299999999984</c:v>
                </c:pt>
                <c:pt idx="60">
                  <c:v>337.76999999999987</c:v>
                </c:pt>
                <c:pt idx="61">
                  <c:v>343.25099999999986</c:v>
                </c:pt>
                <c:pt idx="62">
                  <c:v>348.84899999999988</c:v>
                </c:pt>
                <c:pt idx="63">
                  <c:v>354.57299999999987</c:v>
                </c:pt>
                <c:pt idx="64">
                  <c:v>360.16199999999986</c:v>
                </c:pt>
              </c:numCache>
            </c:numRef>
          </c:xVal>
          <c:yVal>
            <c:numRef>
              <c:f>TDK_FF_ST_oU_03!$W$16:$W$80</c:f>
              <c:numCache>
                <c:formatCode>General</c:formatCode>
                <c:ptCount val="65"/>
                <c:pt idx="0">
                  <c:v>0.23357895816792507</c:v>
                </c:pt>
                <c:pt idx="1">
                  <c:v>-0.10031212753299101</c:v>
                </c:pt>
                <c:pt idx="2">
                  <c:v>-0.14916146119696805</c:v>
                </c:pt>
                <c:pt idx="3">
                  <c:v>-0.2308977312387519</c:v>
                </c:pt>
                <c:pt idx="4">
                  <c:v>-0.21726292265914537</c:v>
                </c:pt>
                <c:pt idx="5">
                  <c:v>-0.13939604413639373</c:v>
                </c:pt>
                <c:pt idx="6">
                  <c:v>-7.691246378990968E-2</c:v>
                </c:pt>
                <c:pt idx="7">
                  <c:v>-0.13303429686573054</c:v>
                </c:pt>
                <c:pt idx="8">
                  <c:v>-5.4883038686583063E-2</c:v>
                </c:pt>
                <c:pt idx="9">
                  <c:v>-2.5479086017590191E-2</c:v>
                </c:pt>
                <c:pt idx="10">
                  <c:v>4.5784551876877799E-2</c:v>
                </c:pt>
                <c:pt idx="11">
                  <c:v>5.8619606884491304E-2</c:v>
                </c:pt>
                <c:pt idx="12">
                  <c:v>6.7514495467946745E-2</c:v>
                </c:pt>
                <c:pt idx="13">
                  <c:v>8.975956289894782E-2</c:v>
                </c:pt>
                <c:pt idx="14">
                  <c:v>7.8680858715301838E-2</c:v>
                </c:pt>
                <c:pt idx="15">
                  <c:v>-2.2926576498662143E-2</c:v>
                </c:pt>
                <c:pt idx="16">
                  <c:v>-1.5511231969924211E-2</c:v>
                </c:pt>
                <c:pt idx="17">
                  <c:v>-3.989865343093868E-2</c:v>
                </c:pt>
                <c:pt idx="18">
                  <c:v>-2.4744027336794261E-2</c:v>
                </c:pt>
                <c:pt idx="19">
                  <c:v>-2.5278717406692408E-2</c:v>
                </c:pt>
                <c:pt idx="20">
                  <c:v>-3.7954912191679568E-2</c:v>
                </c:pt>
                <c:pt idx="21">
                  <c:v>5.7186451894182255E-3</c:v>
                </c:pt>
                <c:pt idx="22">
                  <c:v>-6.1880779295492516E-2</c:v>
                </c:pt>
                <c:pt idx="23">
                  <c:v>3.9147671183172861E-2</c:v>
                </c:pt>
                <c:pt idx="24">
                  <c:v>-6.5989013110112182E-2</c:v>
                </c:pt>
                <c:pt idx="25">
                  <c:v>5.7388369391759397E-2</c:v>
                </c:pt>
                <c:pt idx="26">
                  <c:v>0.1090042552067132</c:v>
                </c:pt>
                <c:pt idx="27">
                  <c:v>2.5951198947666398E-2</c:v>
                </c:pt>
                <c:pt idx="28">
                  <c:v>4.7145374927282546E-2</c:v>
                </c:pt>
                <c:pt idx="29">
                  <c:v>7.0669123684865554E-2</c:v>
                </c:pt>
                <c:pt idx="30">
                  <c:v>-1.9003716868496667E-2</c:v>
                </c:pt>
                <c:pt idx="31">
                  <c:v>1.0548039894956673E-2</c:v>
                </c:pt>
                <c:pt idx="32">
                  <c:v>-4.940619384970546E-2</c:v>
                </c:pt>
                <c:pt idx="33">
                  <c:v>-0.14498768245894667</c:v>
                </c:pt>
                <c:pt idx="34">
                  <c:v>-0.10657975266767039</c:v>
                </c:pt>
                <c:pt idx="35">
                  <c:v>-4.4552580356167937E-2</c:v>
                </c:pt>
                <c:pt idx="36">
                  <c:v>3.7352881244032687E-3</c:v>
                </c:pt>
                <c:pt idx="37">
                  <c:v>2.7407813847617035E-2</c:v>
                </c:pt>
                <c:pt idx="38">
                  <c:v>7.0402828668079565E-2</c:v>
                </c:pt>
                <c:pt idx="39">
                  <c:v>8.2287839911401761E-2</c:v>
                </c:pt>
                <c:pt idx="40">
                  <c:v>0.21886219061968859</c:v>
                </c:pt>
                <c:pt idx="41">
                  <c:v>0.20144862769262772</c:v>
                </c:pt>
                <c:pt idx="42">
                  <c:v>0.18660161590219104</c:v>
                </c:pt>
                <c:pt idx="43">
                  <c:v>0.21488683873428727</c:v>
                </c:pt>
                <c:pt idx="44">
                  <c:v>0.17438737033651819</c:v>
                </c:pt>
                <c:pt idx="45">
                  <c:v>0.16696883863065182</c:v>
                </c:pt>
                <c:pt idx="46">
                  <c:v>0.12807853748864773</c:v>
                </c:pt>
                <c:pt idx="47">
                  <c:v>6.9246781472031671E-2</c:v>
                </c:pt>
                <c:pt idx="48">
                  <c:v>4.6213521989272976E-2</c:v>
                </c:pt>
                <c:pt idx="49">
                  <c:v>-1.7908322294772461E-2</c:v>
                </c:pt>
                <c:pt idx="50">
                  <c:v>-8.7362900437369717E-2</c:v>
                </c:pt>
                <c:pt idx="51">
                  <c:v>-7.0593366127582158E-2</c:v>
                </c:pt>
                <c:pt idx="52">
                  <c:v>-2.5858193100589233E-2</c:v>
                </c:pt>
                <c:pt idx="53">
                  <c:v>-6.3385184347055201E-2</c:v>
                </c:pt>
                <c:pt idx="54">
                  <c:v>-6.0905276680045972E-2</c:v>
                </c:pt>
                <c:pt idx="55">
                  <c:v>8.4722849697982383E-4</c:v>
                </c:pt>
                <c:pt idx="56">
                  <c:v>3.4410384356988288E-2</c:v>
                </c:pt>
                <c:pt idx="57">
                  <c:v>-2.6304017514746647E-2</c:v>
                </c:pt>
                <c:pt idx="58">
                  <c:v>9.3540318471752926E-2</c:v>
                </c:pt>
                <c:pt idx="59">
                  <c:v>-5.093384815211266E-3</c:v>
                </c:pt>
                <c:pt idx="60">
                  <c:v>2.7243292244065742E-2</c:v>
                </c:pt>
                <c:pt idx="61">
                  <c:v>9.1726059654206438E-2</c:v>
                </c:pt>
                <c:pt idx="62">
                  <c:v>-3.4607287913047458E-2</c:v>
                </c:pt>
                <c:pt idx="63">
                  <c:v>-0.14759027018726556</c:v>
                </c:pt>
                <c:pt idx="64">
                  <c:v>-0.1960078203845228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8C-4BFC-981F-6273F2D5CE30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TDK_FF_ST_oU_03!$T$81:$T$145</c:f>
              <c:numCache>
                <c:formatCode>General</c:formatCode>
                <c:ptCount val="65"/>
                <c:pt idx="0">
                  <c:v>360.16199999999986</c:v>
                </c:pt>
                <c:pt idx="1">
                  <c:v>354.70799999999986</c:v>
                </c:pt>
                <c:pt idx="2">
                  <c:v>349.04699999999985</c:v>
                </c:pt>
                <c:pt idx="3">
                  <c:v>343.48499999999984</c:v>
                </c:pt>
                <c:pt idx="4">
                  <c:v>337.97699999999986</c:v>
                </c:pt>
                <c:pt idx="5">
                  <c:v>332.44199999999984</c:v>
                </c:pt>
                <c:pt idx="6">
                  <c:v>326.73599999999982</c:v>
                </c:pt>
                <c:pt idx="7">
                  <c:v>321.03899999999982</c:v>
                </c:pt>
                <c:pt idx="8">
                  <c:v>315.30599999999981</c:v>
                </c:pt>
                <c:pt idx="9">
                  <c:v>309.66299999999984</c:v>
                </c:pt>
                <c:pt idx="10">
                  <c:v>303.99299999999982</c:v>
                </c:pt>
                <c:pt idx="11">
                  <c:v>298.32299999999981</c:v>
                </c:pt>
                <c:pt idx="12">
                  <c:v>292.81499999999983</c:v>
                </c:pt>
                <c:pt idx="13">
                  <c:v>287.34299999999985</c:v>
                </c:pt>
                <c:pt idx="14">
                  <c:v>281.61899999999986</c:v>
                </c:pt>
                <c:pt idx="15">
                  <c:v>275.89499999999987</c:v>
                </c:pt>
                <c:pt idx="16">
                  <c:v>270.18899999999985</c:v>
                </c:pt>
                <c:pt idx="17">
                  <c:v>264.47399999999988</c:v>
                </c:pt>
                <c:pt idx="18">
                  <c:v>258.7949999999999</c:v>
                </c:pt>
                <c:pt idx="19">
                  <c:v>253.25999999999991</c:v>
                </c:pt>
                <c:pt idx="20">
                  <c:v>247.77899999999991</c:v>
                </c:pt>
                <c:pt idx="21">
                  <c:v>242.13599999999991</c:v>
                </c:pt>
                <c:pt idx="22">
                  <c:v>236.5919999999999</c:v>
                </c:pt>
                <c:pt idx="23">
                  <c:v>230.84099999999989</c:v>
                </c:pt>
                <c:pt idx="24">
                  <c:v>225.0809999999999</c:v>
                </c:pt>
                <c:pt idx="25">
                  <c:v>219.4559999999999</c:v>
                </c:pt>
                <c:pt idx="26">
                  <c:v>213.8669999999999</c:v>
                </c:pt>
                <c:pt idx="27">
                  <c:v>208.2059999999999</c:v>
                </c:pt>
                <c:pt idx="28">
                  <c:v>202.74299999999991</c:v>
                </c:pt>
                <c:pt idx="29">
                  <c:v>197.3069999999999</c:v>
                </c:pt>
                <c:pt idx="30">
                  <c:v>191.58299999999991</c:v>
                </c:pt>
                <c:pt idx="31">
                  <c:v>185.90399999999991</c:v>
                </c:pt>
                <c:pt idx="32">
                  <c:v>180.15299999999991</c:v>
                </c:pt>
                <c:pt idx="33">
                  <c:v>174.54599999999991</c:v>
                </c:pt>
                <c:pt idx="34">
                  <c:v>168.94799999999989</c:v>
                </c:pt>
                <c:pt idx="35">
                  <c:v>163.3589999999999</c:v>
                </c:pt>
                <c:pt idx="36">
                  <c:v>157.8779999999999</c:v>
                </c:pt>
                <c:pt idx="37">
                  <c:v>152.33399999999989</c:v>
                </c:pt>
                <c:pt idx="38">
                  <c:v>146.72699999999989</c:v>
                </c:pt>
                <c:pt idx="39">
                  <c:v>141.0209999999999</c:v>
                </c:pt>
                <c:pt idx="40">
                  <c:v>135.33299999999991</c:v>
                </c:pt>
                <c:pt idx="41">
                  <c:v>129.63599999999991</c:v>
                </c:pt>
                <c:pt idx="42">
                  <c:v>124.10999999999991</c:v>
                </c:pt>
                <c:pt idx="43">
                  <c:v>118.43999999999991</c:v>
                </c:pt>
                <c:pt idx="44">
                  <c:v>113.00399999999991</c:v>
                </c:pt>
                <c:pt idx="45">
                  <c:v>107.52299999999991</c:v>
                </c:pt>
                <c:pt idx="46">
                  <c:v>101.83499999999991</c:v>
                </c:pt>
                <c:pt idx="47">
                  <c:v>96.110999999999905</c:v>
                </c:pt>
                <c:pt idx="48">
                  <c:v>90.476999999999904</c:v>
                </c:pt>
                <c:pt idx="49">
                  <c:v>84.716999999999899</c:v>
                </c:pt>
                <c:pt idx="50">
                  <c:v>79.073999999999899</c:v>
                </c:pt>
                <c:pt idx="51">
                  <c:v>73.529999999999902</c:v>
                </c:pt>
                <c:pt idx="52">
                  <c:v>68.066999999999908</c:v>
                </c:pt>
                <c:pt idx="53">
                  <c:v>62.540999999999912</c:v>
                </c:pt>
                <c:pt idx="54">
                  <c:v>56.897999999999911</c:v>
                </c:pt>
                <c:pt idx="55">
                  <c:v>51.128999999999913</c:v>
                </c:pt>
                <c:pt idx="56">
                  <c:v>45.44999999999991</c:v>
                </c:pt>
                <c:pt idx="57">
                  <c:v>39.716999999999913</c:v>
                </c:pt>
                <c:pt idx="58">
                  <c:v>34.163999999999916</c:v>
                </c:pt>
                <c:pt idx="59">
                  <c:v>28.484999999999918</c:v>
                </c:pt>
                <c:pt idx="60">
                  <c:v>23.048999999999918</c:v>
                </c:pt>
                <c:pt idx="61">
                  <c:v>17.56799999999992</c:v>
                </c:pt>
                <c:pt idx="62">
                  <c:v>11.86199999999992</c:v>
                </c:pt>
                <c:pt idx="63">
                  <c:v>6.1379999999999209</c:v>
                </c:pt>
                <c:pt idx="64">
                  <c:v>0.35099999999992093</c:v>
                </c:pt>
              </c:numCache>
            </c:numRef>
          </c:xVal>
          <c:yVal>
            <c:numRef>
              <c:f>TDK_FF_ST_oU_03!$W$81:$W$145</c:f>
              <c:numCache>
                <c:formatCode>General</c:formatCode>
                <c:ptCount val="65"/>
                <c:pt idx="0">
                  <c:v>-8.775303524504352E-2</c:v>
                </c:pt>
                <c:pt idx="1">
                  <c:v>-9.3474121975020807E-2</c:v>
                </c:pt>
                <c:pt idx="2">
                  <c:v>-7.5833567274742109E-2</c:v>
                </c:pt>
                <c:pt idx="3">
                  <c:v>-7.8551180546924115E-3</c:v>
                </c:pt>
                <c:pt idx="4">
                  <c:v>5.0348621293437645E-2</c:v>
                </c:pt>
                <c:pt idx="5">
                  <c:v>7.5282988580795518E-2</c:v>
                </c:pt>
                <c:pt idx="6">
                  <c:v>6.3384399826929894E-2</c:v>
                </c:pt>
                <c:pt idx="7">
                  <c:v>8.6238253958924815E-2</c:v>
                </c:pt>
                <c:pt idx="8">
                  <c:v>1.4333828735288989E-3</c:v>
                </c:pt>
                <c:pt idx="9">
                  <c:v>1.402618251580634E-2</c:v>
                </c:pt>
                <c:pt idx="10">
                  <c:v>7.3401658389684599E-3</c:v>
                </c:pt>
                <c:pt idx="11">
                  <c:v>-7.0932878834867097E-2</c:v>
                </c:pt>
                <c:pt idx="12">
                  <c:v>4.1792445865098671E-2</c:v>
                </c:pt>
                <c:pt idx="13">
                  <c:v>-4.2975740236101956E-2</c:v>
                </c:pt>
                <c:pt idx="14">
                  <c:v>-4.104243426576204E-2</c:v>
                </c:pt>
                <c:pt idx="15">
                  <c:v>1.1139164077803798E-2</c:v>
                </c:pt>
                <c:pt idx="16">
                  <c:v>3.8556770839250021E-2</c:v>
                </c:pt>
                <c:pt idx="17">
                  <c:v>3.5819856344971868E-2</c:v>
                </c:pt>
                <c:pt idx="18">
                  <c:v>0.10773957954194202</c:v>
                </c:pt>
                <c:pt idx="19">
                  <c:v>8.0039998796877398E-2</c:v>
                </c:pt>
                <c:pt idx="20">
                  <c:v>0.26357467256534051</c:v>
                </c:pt>
                <c:pt idx="21">
                  <c:v>0.28548616038875707</c:v>
                </c:pt>
                <c:pt idx="22">
                  <c:v>0.25814217472665746</c:v>
                </c:pt>
                <c:pt idx="23">
                  <c:v>0.21030794796547525</c:v>
                </c:pt>
                <c:pt idx="24">
                  <c:v>0.15602168904570135</c:v>
                </c:pt>
                <c:pt idx="25">
                  <c:v>0.12579358489438164</c:v>
                </c:pt>
                <c:pt idx="26">
                  <c:v>6.0446394651364699E-2</c:v>
                </c:pt>
                <c:pt idx="27">
                  <c:v>-4.2581344375776098E-3</c:v>
                </c:pt>
                <c:pt idx="28">
                  <c:v>-5.4340731637410045E-3</c:v>
                </c:pt>
                <c:pt idx="29">
                  <c:v>-2.7698357848748856E-2</c:v>
                </c:pt>
                <c:pt idx="30">
                  <c:v>-1.6086880271870996E-2</c:v>
                </c:pt>
                <c:pt idx="31">
                  <c:v>-7.439249484880861E-2</c:v>
                </c:pt>
                <c:pt idx="32">
                  <c:v>-3.5966958579933817E-2</c:v>
                </c:pt>
                <c:pt idx="33">
                  <c:v>3.3705268901172758E-2</c:v>
                </c:pt>
                <c:pt idx="34">
                  <c:v>6.7533342051632417E-2</c:v>
                </c:pt>
                <c:pt idx="35">
                  <c:v>-3.372070419536044E-2</c:v>
                </c:pt>
                <c:pt idx="36">
                  <c:v>4.846778548053976E-2</c:v>
                </c:pt>
                <c:pt idx="37">
                  <c:v>0.11989781941616684</c:v>
                </c:pt>
                <c:pt idx="38">
                  <c:v>6.1017419477224166E-2</c:v>
                </c:pt>
                <c:pt idx="39">
                  <c:v>9.3615813583824092E-2</c:v>
                </c:pt>
                <c:pt idx="40">
                  <c:v>8.0285249317000762E-2</c:v>
                </c:pt>
                <c:pt idx="41">
                  <c:v>1.9189028470748326E-2</c:v>
                </c:pt>
                <c:pt idx="42">
                  <c:v>8.6847739494118059E-3</c:v>
                </c:pt>
                <c:pt idx="43">
                  <c:v>-9.8177706577274648E-2</c:v>
                </c:pt>
                <c:pt idx="44">
                  <c:v>1.0778353862917811E-2</c:v>
                </c:pt>
                <c:pt idx="45">
                  <c:v>-2.2796730978257074E-2</c:v>
                </c:pt>
                <c:pt idx="46">
                  <c:v>-6.7377762876489555E-2</c:v>
                </c:pt>
                <c:pt idx="47">
                  <c:v>-1.516125885729025E-3</c:v>
                </c:pt>
                <c:pt idx="48">
                  <c:v>4.2362091032671856E-2</c:v>
                </c:pt>
                <c:pt idx="49">
                  <c:v>2.8800569329604286E-2</c:v>
                </c:pt>
                <c:pt idx="50">
                  <c:v>0.10138367178166163</c:v>
                </c:pt>
                <c:pt idx="51">
                  <c:v>8.8481538352496614E-2</c:v>
                </c:pt>
                <c:pt idx="52">
                  <c:v>5.7807148894298166E-2</c:v>
                </c:pt>
                <c:pt idx="53">
                  <c:v>4.5455100646591973E-2</c:v>
                </c:pt>
                <c:pt idx="54">
                  <c:v>-4.4025560883937942E-3</c:v>
                </c:pt>
                <c:pt idx="55">
                  <c:v>2.1118469180620991E-3</c:v>
                </c:pt>
                <c:pt idx="56">
                  <c:v>2.3465844589985352E-2</c:v>
                </c:pt>
                <c:pt idx="57">
                  <c:v>-6.3347611273727011E-2</c:v>
                </c:pt>
                <c:pt idx="58">
                  <c:v>-0.12665699147906651</c:v>
                </c:pt>
                <c:pt idx="59">
                  <c:v>-0.19019094432487194</c:v>
                </c:pt>
                <c:pt idx="60">
                  <c:v>-0.23339476027859618</c:v>
                </c:pt>
                <c:pt idx="61">
                  <c:v>-0.1583625189051574</c:v>
                </c:pt>
                <c:pt idx="62">
                  <c:v>-0.21899942889809765</c:v>
                </c:pt>
                <c:pt idx="63">
                  <c:v>-0.1409609403780232</c:v>
                </c:pt>
                <c:pt idx="64">
                  <c:v>-9.1314331526326953E-2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8C-4BFC-981F-6273F2D5CE30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TDK_FF_ST_oU_03!$T$16:$T$79</c:f>
              <c:numCache>
                <c:formatCode>General</c:formatCode>
                <c:ptCount val="64"/>
                <c:pt idx="0">
                  <c:v>0</c:v>
                </c:pt>
                <c:pt idx="1">
                  <c:v>5.8859999999999992</c:v>
                </c:pt>
                <c:pt idx="2">
                  <c:v>11.600999999999999</c:v>
                </c:pt>
                <c:pt idx="3">
                  <c:v>17.306999999999999</c:v>
                </c:pt>
                <c:pt idx="4">
                  <c:v>22.805999999999997</c:v>
                </c:pt>
                <c:pt idx="5">
                  <c:v>28.295999999999996</c:v>
                </c:pt>
                <c:pt idx="6">
                  <c:v>33.938999999999993</c:v>
                </c:pt>
                <c:pt idx="7">
                  <c:v>39.545999999999992</c:v>
                </c:pt>
                <c:pt idx="8">
                  <c:v>45.161999999999992</c:v>
                </c:pt>
                <c:pt idx="9">
                  <c:v>50.894999999999989</c:v>
                </c:pt>
                <c:pt idx="10">
                  <c:v>56.636999999999986</c:v>
                </c:pt>
                <c:pt idx="11">
                  <c:v>62.234999999999985</c:v>
                </c:pt>
                <c:pt idx="12">
                  <c:v>67.877999999999986</c:v>
                </c:pt>
                <c:pt idx="13">
                  <c:v>73.286999999999992</c:v>
                </c:pt>
                <c:pt idx="14">
                  <c:v>78.884999999999991</c:v>
                </c:pt>
                <c:pt idx="15">
                  <c:v>84.581999999999994</c:v>
                </c:pt>
                <c:pt idx="16">
                  <c:v>90.242999999999995</c:v>
                </c:pt>
                <c:pt idx="17">
                  <c:v>95.876999999999995</c:v>
                </c:pt>
                <c:pt idx="18">
                  <c:v>101.637</c:v>
                </c:pt>
                <c:pt idx="19">
                  <c:v>107.307</c:v>
                </c:pt>
                <c:pt idx="20">
                  <c:v>112.761</c:v>
                </c:pt>
                <c:pt idx="21">
                  <c:v>118.23299999999999</c:v>
                </c:pt>
                <c:pt idx="22">
                  <c:v>123.82199999999999</c:v>
                </c:pt>
                <c:pt idx="23">
                  <c:v>129.43799999999999</c:v>
                </c:pt>
                <c:pt idx="24">
                  <c:v>135.15299999999999</c:v>
                </c:pt>
                <c:pt idx="25">
                  <c:v>140.87699999999998</c:v>
                </c:pt>
                <c:pt idx="26">
                  <c:v>146.57399999999998</c:v>
                </c:pt>
                <c:pt idx="27">
                  <c:v>152.04599999999999</c:v>
                </c:pt>
                <c:pt idx="28">
                  <c:v>157.72499999999999</c:v>
                </c:pt>
                <c:pt idx="29">
                  <c:v>163.125</c:v>
                </c:pt>
                <c:pt idx="30">
                  <c:v>168.75</c:v>
                </c:pt>
                <c:pt idx="31">
                  <c:v>174.36599999999999</c:v>
                </c:pt>
                <c:pt idx="32">
                  <c:v>180.03599999999997</c:v>
                </c:pt>
                <c:pt idx="33">
                  <c:v>185.72399999999996</c:v>
                </c:pt>
                <c:pt idx="34">
                  <c:v>191.44799999999995</c:v>
                </c:pt>
                <c:pt idx="35">
                  <c:v>197.09999999999994</c:v>
                </c:pt>
                <c:pt idx="36">
                  <c:v>202.53599999999994</c:v>
                </c:pt>
                <c:pt idx="37">
                  <c:v>208.01699999999994</c:v>
                </c:pt>
                <c:pt idx="38">
                  <c:v>213.70499999999993</c:v>
                </c:pt>
                <c:pt idx="39">
                  <c:v>219.27599999999993</c:v>
                </c:pt>
                <c:pt idx="40">
                  <c:v>224.94599999999991</c:v>
                </c:pt>
                <c:pt idx="41">
                  <c:v>230.5979999999999</c:v>
                </c:pt>
                <c:pt idx="42">
                  <c:v>236.32199999999989</c:v>
                </c:pt>
                <c:pt idx="43">
                  <c:v>241.93799999999987</c:v>
                </c:pt>
                <c:pt idx="44">
                  <c:v>247.58099999999988</c:v>
                </c:pt>
                <c:pt idx="45">
                  <c:v>252.99899999999988</c:v>
                </c:pt>
                <c:pt idx="46">
                  <c:v>258.56099999999986</c:v>
                </c:pt>
                <c:pt idx="47">
                  <c:v>264.32099999999986</c:v>
                </c:pt>
                <c:pt idx="48">
                  <c:v>270.01799999999986</c:v>
                </c:pt>
                <c:pt idx="49">
                  <c:v>275.65199999999987</c:v>
                </c:pt>
                <c:pt idx="50">
                  <c:v>281.36699999999985</c:v>
                </c:pt>
                <c:pt idx="51">
                  <c:v>287.07299999999987</c:v>
                </c:pt>
                <c:pt idx="52">
                  <c:v>292.61699999999985</c:v>
                </c:pt>
                <c:pt idx="53">
                  <c:v>298.12499999999983</c:v>
                </c:pt>
                <c:pt idx="54">
                  <c:v>303.77699999999982</c:v>
                </c:pt>
                <c:pt idx="55">
                  <c:v>309.44699999999983</c:v>
                </c:pt>
                <c:pt idx="56">
                  <c:v>315.03599999999983</c:v>
                </c:pt>
                <c:pt idx="57">
                  <c:v>320.84999999999985</c:v>
                </c:pt>
                <c:pt idx="58">
                  <c:v>326.60099999999983</c:v>
                </c:pt>
                <c:pt idx="59">
                  <c:v>332.16299999999984</c:v>
                </c:pt>
                <c:pt idx="60">
                  <c:v>337.76999999999987</c:v>
                </c:pt>
                <c:pt idx="61">
                  <c:v>343.25099999999986</c:v>
                </c:pt>
                <c:pt idx="62">
                  <c:v>348.84899999999988</c:v>
                </c:pt>
                <c:pt idx="63">
                  <c:v>354.57299999999987</c:v>
                </c:pt>
              </c:numCache>
            </c:numRef>
          </c:xVal>
          <c:yVal>
            <c:numRef>
              <c:f>TDK_FF_ST_oU_03!$X$16:$X$79</c:f>
              <c:numCache>
                <c:formatCode>General</c:formatCode>
                <c:ptCount val="64"/>
                <c:pt idx="0">
                  <c:v>-0.32489328969425202</c:v>
                </c:pt>
                <c:pt idx="1">
                  <c:v>-4.064881284503219E-2</c:v>
                </c:pt>
                <c:pt idx="2">
                  <c:v>-6.98379677011296E-2</c:v>
                </c:pt>
                <c:pt idx="3">
                  <c:v>7.2535212333594501E-2</c:v>
                </c:pt>
                <c:pt idx="4">
                  <c:v>-1.6131837619450806E-2</c:v>
                </c:pt>
                <c:pt idx="5">
                  <c:v>-5.0794900188478209E-2</c:v>
                </c:pt>
                <c:pt idx="6">
                  <c:v>-4.9744527689156826E-2</c:v>
                </c:pt>
                <c:pt idx="7">
                  <c:v>6.9686685592003528E-2</c:v>
                </c:pt>
                <c:pt idx="8">
                  <c:v>7.8348883276568415E-2</c:v>
                </c:pt>
                <c:pt idx="9">
                  <c:v>2.759093293565229E-2</c:v>
                </c:pt>
                <c:pt idx="10">
                  <c:v>-5.0187107965271593E-2</c:v>
                </c:pt>
                <c:pt idx="11">
                  <c:v>-1.3164506237899332E-2</c:v>
                </c:pt>
                <c:pt idx="12">
                  <c:v>-9.7073465736485787E-3</c:v>
                </c:pt>
                <c:pt idx="13">
                  <c:v>-1.2780245464512063E-3</c:v>
                </c:pt>
                <c:pt idx="14">
                  <c:v>2.2702813066359795E-2</c:v>
                </c:pt>
                <c:pt idx="15">
                  <c:v>5.172714582826643E-2</c:v>
                </c:pt>
                <c:pt idx="16">
                  <c:v>5.7873323002596067E-2</c:v>
                </c:pt>
                <c:pt idx="17">
                  <c:v>3.8382527545209655E-2</c:v>
                </c:pt>
                <c:pt idx="18">
                  <c:v>-4.2633735539695294E-2</c:v>
                </c:pt>
                <c:pt idx="19">
                  <c:v>2.4819864284353343E-3</c:v>
                </c:pt>
                <c:pt idx="20">
                  <c:v>4.8733266054597379E-2</c:v>
                </c:pt>
                <c:pt idx="21">
                  <c:v>-0.10389635176669287</c:v>
                </c:pt>
                <c:pt idx="22">
                  <c:v>7.0565553244904322E-2</c:v>
                </c:pt>
                <c:pt idx="23">
                  <c:v>-1.9958642712424535E-2</c:v>
                </c:pt>
                <c:pt idx="24">
                  <c:v>0.14627426242711294</c:v>
                </c:pt>
                <c:pt idx="25">
                  <c:v>3.6227444192064695E-2</c:v>
                </c:pt>
                <c:pt idx="26">
                  <c:v>-4.798683572948903E-2</c:v>
                </c:pt>
                <c:pt idx="27">
                  <c:v>9.3946620468500441E-2</c:v>
                </c:pt>
                <c:pt idx="28">
                  <c:v>1.3224105532572139E-3</c:v>
                </c:pt>
                <c:pt idx="29">
                  <c:v>-0.10438982788022599</c:v>
                </c:pt>
                <c:pt idx="30">
                  <c:v>8.6537058920129084E-2</c:v>
                </c:pt>
                <c:pt idx="31">
                  <c:v>2.3157229006216085E-2</c:v>
                </c:pt>
                <c:pt idx="32">
                  <c:v>1.3439235269771643E-2</c:v>
                </c:pt>
                <c:pt idx="33">
                  <c:v>7.0595187610138055E-2</c:v>
                </c:pt>
                <c:pt idx="34">
                  <c:v>9.0492872395799395E-2</c:v>
                </c:pt>
                <c:pt idx="35">
                  <c:v>1.6854222507419081E-2</c:v>
                </c:pt>
                <c:pt idx="36">
                  <c:v>-9.1693612881442732E-3</c:v>
                </c:pt>
                <c:pt idx="37">
                  <c:v>-3.1665948285194645E-2</c:v>
                </c:pt>
                <c:pt idx="38">
                  <c:v>-9.9564340167148657E-3</c:v>
                </c:pt>
                <c:pt idx="39">
                  <c:v>4.3505744982979877E-2</c:v>
                </c:pt>
                <c:pt idx="40">
                  <c:v>-6.284050157398724E-2</c:v>
                </c:pt>
                <c:pt idx="41">
                  <c:v>8.8593202728475262E-3</c:v>
                </c:pt>
                <c:pt idx="42">
                  <c:v>7.1540558824466416E-2</c:v>
                </c:pt>
                <c:pt idx="43">
                  <c:v>7.0599321654469804E-2</c:v>
                </c:pt>
                <c:pt idx="44">
                  <c:v>8.9187302228822318E-2</c:v>
                </c:pt>
                <c:pt idx="45">
                  <c:v>-8.6928839833774418E-2</c:v>
                </c:pt>
                <c:pt idx="46">
                  <c:v>-2.0338957946705705E-2</c:v>
                </c:pt>
                <c:pt idx="47">
                  <c:v>-3.3426925127059803E-2</c:v>
                </c:pt>
                <c:pt idx="48">
                  <c:v>-7.6567511500229557E-3</c:v>
                </c:pt>
                <c:pt idx="49">
                  <c:v>2.9047486372576259E-2</c:v>
                </c:pt>
                <c:pt idx="50">
                  <c:v>4.6320466171607677E-2</c:v>
                </c:pt>
                <c:pt idx="51">
                  <c:v>2.7617625891480202E-2</c:v>
                </c:pt>
                <c:pt idx="52">
                  <c:v>6.7650638965687904E-2</c:v>
                </c:pt>
                <c:pt idx="53">
                  <c:v>-7.5476944878118957E-3</c:v>
                </c:pt>
                <c:pt idx="54">
                  <c:v>6.8245442519014432E-2</c:v>
                </c:pt>
                <c:pt idx="55">
                  <c:v>1.3178954018826516E-2</c:v>
                </c:pt>
                <c:pt idx="56">
                  <c:v>-3.2977001483459389E-2</c:v>
                </c:pt>
                <c:pt idx="57">
                  <c:v>0.11254227147367146</c:v>
                </c:pt>
                <c:pt idx="58">
                  <c:v>-3.0155918644823032E-2</c:v>
                </c:pt>
                <c:pt idx="59">
                  <c:v>8.0376373396006784E-2</c:v>
                </c:pt>
                <c:pt idx="60">
                  <c:v>2.3105329049371903E-2</c:v>
                </c:pt>
                <c:pt idx="61">
                  <c:v>-9.9581177708898849E-2</c:v>
                </c:pt>
                <c:pt idx="62">
                  <c:v>-4.1226279361694651E-2</c:v>
                </c:pt>
                <c:pt idx="63">
                  <c:v>5.4116148212244752E-2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28C-4BFC-981F-6273F2D5C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TDK_FF_ST_mU_03!$T$16:$T$80</c:f>
              <c:numCache>
                <c:formatCode>General</c:formatCode>
                <c:ptCount val="65"/>
                <c:pt idx="0">
                  <c:v>0</c:v>
                </c:pt>
                <c:pt idx="1">
                  <c:v>5.8679999999999994</c:v>
                </c:pt>
                <c:pt idx="2">
                  <c:v>11.61</c:v>
                </c:pt>
                <c:pt idx="3">
                  <c:v>17.324999999999999</c:v>
                </c:pt>
                <c:pt idx="4">
                  <c:v>22.787999999999997</c:v>
                </c:pt>
                <c:pt idx="5">
                  <c:v>28.322999999999997</c:v>
                </c:pt>
                <c:pt idx="6">
                  <c:v>34.037999999999997</c:v>
                </c:pt>
                <c:pt idx="7">
                  <c:v>39.563999999999993</c:v>
                </c:pt>
                <c:pt idx="8">
                  <c:v>45.224999999999994</c:v>
                </c:pt>
                <c:pt idx="9">
                  <c:v>50.957999999999991</c:v>
                </c:pt>
                <c:pt idx="10">
                  <c:v>56.618999999999993</c:v>
                </c:pt>
                <c:pt idx="11">
                  <c:v>62.288999999999994</c:v>
                </c:pt>
                <c:pt idx="12">
                  <c:v>67.905000000000001</c:v>
                </c:pt>
                <c:pt idx="13">
                  <c:v>73.305000000000007</c:v>
                </c:pt>
                <c:pt idx="14">
                  <c:v>78.876000000000005</c:v>
                </c:pt>
                <c:pt idx="15">
                  <c:v>84.591000000000008</c:v>
                </c:pt>
                <c:pt idx="16">
                  <c:v>90.26100000000001</c:v>
                </c:pt>
                <c:pt idx="17">
                  <c:v>95.841000000000008</c:v>
                </c:pt>
                <c:pt idx="18">
                  <c:v>101.58300000000001</c:v>
                </c:pt>
                <c:pt idx="19">
                  <c:v>107.29800000000002</c:v>
                </c:pt>
                <c:pt idx="20">
                  <c:v>112.74300000000001</c:v>
                </c:pt>
                <c:pt idx="21">
                  <c:v>118.242</c:v>
                </c:pt>
                <c:pt idx="22">
                  <c:v>123.831</c:v>
                </c:pt>
                <c:pt idx="23">
                  <c:v>129.51</c:v>
                </c:pt>
                <c:pt idx="24">
                  <c:v>135.16199999999998</c:v>
                </c:pt>
                <c:pt idx="25">
                  <c:v>140.84099999999998</c:v>
                </c:pt>
                <c:pt idx="26">
                  <c:v>146.54699999999997</c:v>
                </c:pt>
                <c:pt idx="27">
                  <c:v>152.04599999999996</c:v>
                </c:pt>
                <c:pt idx="28">
                  <c:v>157.70699999999997</c:v>
                </c:pt>
                <c:pt idx="29">
                  <c:v>163.12499999999997</c:v>
                </c:pt>
                <c:pt idx="30">
                  <c:v>168.66899999999998</c:v>
                </c:pt>
                <c:pt idx="31">
                  <c:v>174.40199999999999</c:v>
                </c:pt>
                <c:pt idx="32">
                  <c:v>180</c:v>
                </c:pt>
                <c:pt idx="33">
                  <c:v>185.76</c:v>
                </c:pt>
                <c:pt idx="34">
                  <c:v>191.37599999999998</c:v>
                </c:pt>
                <c:pt idx="35">
                  <c:v>197.11799999999997</c:v>
                </c:pt>
                <c:pt idx="36">
                  <c:v>202.53599999999997</c:v>
                </c:pt>
                <c:pt idx="37">
                  <c:v>208.00799999999998</c:v>
                </c:pt>
                <c:pt idx="38">
                  <c:v>213.71399999999997</c:v>
                </c:pt>
                <c:pt idx="39">
                  <c:v>219.28499999999997</c:v>
                </c:pt>
                <c:pt idx="40">
                  <c:v>224.94599999999997</c:v>
                </c:pt>
                <c:pt idx="41">
                  <c:v>230.61599999999996</c:v>
                </c:pt>
                <c:pt idx="42">
                  <c:v>236.38499999999996</c:v>
                </c:pt>
                <c:pt idx="43">
                  <c:v>241.96499999999997</c:v>
                </c:pt>
                <c:pt idx="44">
                  <c:v>247.60799999999998</c:v>
                </c:pt>
                <c:pt idx="45">
                  <c:v>252.99899999999997</c:v>
                </c:pt>
                <c:pt idx="46">
                  <c:v>258.60599999999999</c:v>
                </c:pt>
                <c:pt idx="47">
                  <c:v>264.29399999999998</c:v>
                </c:pt>
                <c:pt idx="48">
                  <c:v>270.00899999999996</c:v>
                </c:pt>
                <c:pt idx="49">
                  <c:v>275.67899999999997</c:v>
                </c:pt>
                <c:pt idx="50">
                  <c:v>281.41199999999998</c:v>
                </c:pt>
                <c:pt idx="51">
                  <c:v>287.10899999999998</c:v>
                </c:pt>
                <c:pt idx="52">
                  <c:v>292.608</c:v>
                </c:pt>
                <c:pt idx="53">
                  <c:v>298.17</c:v>
                </c:pt>
                <c:pt idx="54">
                  <c:v>303.75</c:v>
                </c:pt>
                <c:pt idx="55">
                  <c:v>309.36599999999999</c:v>
                </c:pt>
                <c:pt idx="56">
                  <c:v>315.04499999999996</c:v>
                </c:pt>
                <c:pt idx="57">
                  <c:v>320.83199999999994</c:v>
                </c:pt>
                <c:pt idx="58">
                  <c:v>326.56499999999994</c:v>
                </c:pt>
                <c:pt idx="59">
                  <c:v>332.21699999999993</c:v>
                </c:pt>
                <c:pt idx="60">
                  <c:v>337.76999999999992</c:v>
                </c:pt>
                <c:pt idx="61">
                  <c:v>343.25099999999992</c:v>
                </c:pt>
                <c:pt idx="62">
                  <c:v>348.90299999999991</c:v>
                </c:pt>
                <c:pt idx="63">
                  <c:v>354.54599999999988</c:v>
                </c:pt>
                <c:pt idx="64">
                  <c:v>360.19799999999987</c:v>
                </c:pt>
              </c:numCache>
            </c:numRef>
          </c:xVal>
          <c:yVal>
            <c:numRef>
              <c:f>TDK_FF_ST_mU_03!$W$16:$W$80</c:f>
              <c:numCache>
                <c:formatCode>General</c:formatCode>
                <c:ptCount val="65"/>
                <c:pt idx="0">
                  <c:v>0.22721582789915828</c:v>
                </c:pt>
                <c:pt idx="1">
                  <c:v>-8.3101791978269723E-2</c:v>
                </c:pt>
                <c:pt idx="2">
                  <c:v>-0.13521024050315589</c:v>
                </c:pt>
                <c:pt idx="3">
                  <c:v>-0.15904942602919547</c:v>
                </c:pt>
                <c:pt idx="4">
                  <c:v>-0.12544553652672619</c:v>
                </c:pt>
                <c:pt idx="5">
                  <c:v>-0.14829701982940335</c:v>
                </c:pt>
                <c:pt idx="6">
                  <c:v>-7.9342348560302867E-2</c:v>
                </c:pt>
                <c:pt idx="7">
                  <c:v>-4.3047890386816334E-2</c:v>
                </c:pt>
                <c:pt idx="8">
                  <c:v>1.5185945966464942E-2</c:v>
                </c:pt>
                <c:pt idx="9">
                  <c:v>1.3555108824370166E-2</c:v>
                </c:pt>
                <c:pt idx="10">
                  <c:v>2.2420252394773854E-2</c:v>
                </c:pt>
                <c:pt idx="11">
                  <c:v>8.3918058836950138E-2</c:v>
                </c:pt>
                <c:pt idx="12">
                  <c:v>4.7147999796749218E-2</c:v>
                </c:pt>
                <c:pt idx="13">
                  <c:v>7.3780958697341248E-2</c:v>
                </c:pt>
                <c:pt idx="14">
                  <c:v>6.9766033724505405E-2</c:v>
                </c:pt>
                <c:pt idx="15">
                  <c:v>1.4736294597355482E-2</c:v>
                </c:pt>
                <c:pt idx="16">
                  <c:v>-2.1782937896190901E-2</c:v>
                </c:pt>
                <c:pt idx="17">
                  <c:v>-1.4046839379489029E-2</c:v>
                </c:pt>
                <c:pt idx="18">
                  <c:v>-6.4566409597588859E-2</c:v>
                </c:pt>
                <c:pt idx="19">
                  <c:v>-1.6278717406706278E-2</c:v>
                </c:pt>
                <c:pt idx="20">
                  <c:v>-1.0416409795098502E-2</c:v>
                </c:pt>
                <c:pt idx="21">
                  <c:v>2.7031957852116761E-2</c:v>
                </c:pt>
                <c:pt idx="22">
                  <c:v>-2.1837675625747011E-2</c:v>
                </c:pt>
                <c:pt idx="23">
                  <c:v>3.0933787938408841E-2</c:v>
                </c:pt>
                <c:pt idx="24">
                  <c:v>3.4308055620897449E-2</c:v>
                </c:pt>
                <c:pt idx="25">
                  <c:v>5.4178227125390777E-2</c:v>
                </c:pt>
                <c:pt idx="26">
                  <c:v>0.12432345763187413</c:v>
                </c:pt>
                <c:pt idx="27">
                  <c:v>6.7342322967618884E-2</c:v>
                </c:pt>
                <c:pt idx="28">
                  <c:v>6.3789606065057569E-2</c:v>
                </c:pt>
                <c:pt idx="29">
                  <c:v>6.3879873035631363E-2</c:v>
                </c:pt>
                <c:pt idx="30">
                  <c:v>3.4168104614309414E-2</c:v>
                </c:pt>
                <c:pt idx="31">
                  <c:v>-6.5484713614239354E-2</c:v>
                </c:pt>
                <c:pt idx="32">
                  <c:v>5.7954723173452294E-3</c:v>
                </c:pt>
                <c:pt idx="33">
                  <c:v>-9.2442672573724849E-3</c:v>
                </c:pt>
                <c:pt idx="34">
                  <c:v>-7.8485324933467382E-2</c:v>
                </c:pt>
                <c:pt idx="35">
                  <c:v>-6.3613830143509631E-2</c:v>
                </c:pt>
                <c:pt idx="36">
                  <c:v>3.735288124374847E-3</c:v>
                </c:pt>
                <c:pt idx="37">
                  <c:v>4.3120701630357416E-2</c:v>
                </c:pt>
                <c:pt idx="38">
                  <c:v>9.698584539395938E-2</c:v>
                </c:pt>
                <c:pt idx="39">
                  <c:v>8.2693131663404529E-2</c:v>
                </c:pt>
                <c:pt idx="40">
                  <c:v>0.18555829495147691</c:v>
                </c:pt>
                <c:pt idx="41">
                  <c:v>0.18563204974716996</c:v>
                </c:pt>
                <c:pt idx="42">
                  <c:v>0.21839264775272227</c:v>
                </c:pt>
                <c:pt idx="43">
                  <c:v>0.25786764406024076</c:v>
                </c:pt>
                <c:pt idx="44">
                  <c:v>0.16762236915596418</c:v>
                </c:pt>
                <c:pt idx="45">
                  <c:v>0.14285128754471543</c:v>
                </c:pt>
                <c:pt idx="46">
                  <c:v>0.12624917852429007</c:v>
                </c:pt>
                <c:pt idx="47">
                  <c:v>0.1380201951745903</c:v>
                </c:pt>
                <c:pt idx="48">
                  <c:v>3.7727971839501606E-2</c:v>
                </c:pt>
                <c:pt idx="49">
                  <c:v>2.5154065031074424E-3</c:v>
                </c:pt>
                <c:pt idx="50">
                  <c:v>-5.9046532784975625E-2</c:v>
                </c:pt>
                <c:pt idx="51">
                  <c:v>-6.3980521095174936E-2</c:v>
                </c:pt>
                <c:pt idx="52">
                  <c:v>-9.6664923611911036E-3</c:v>
                </c:pt>
                <c:pt idx="53">
                  <c:v>-7.7282467922998421E-2</c:v>
                </c:pt>
                <c:pt idx="54">
                  <c:v>-6.4374853702588553E-2</c:v>
                </c:pt>
                <c:pt idx="55">
                  <c:v>6.270553363219733E-2</c:v>
                </c:pt>
                <c:pt idx="56">
                  <c:v>5.3690100093831461E-2</c:v>
                </c:pt>
                <c:pt idx="57">
                  <c:v>1.5749919959660019E-2</c:v>
                </c:pt>
                <c:pt idx="58">
                  <c:v>3.6049215239700061E-2</c:v>
                </c:pt>
                <c:pt idx="59">
                  <c:v>0.10062481278833957</c:v>
                </c:pt>
                <c:pt idx="60">
                  <c:v>3.7261800516546373E-2</c:v>
                </c:pt>
                <c:pt idx="61">
                  <c:v>8.5023012819476662E-2</c:v>
                </c:pt>
                <c:pt idx="62">
                  <c:v>-5.8844150188406275E-3</c:v>
                </c:pt>
                <c:pt idx="63">
                  <c:v>-0.10436953008712635</c:v>
                </c:pt>
                <c:pt idx="64">
                  <c:v>-6.6483273230574014E-2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8C-4339-811E-57F656B36D47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TDK_FF_ST_mU_03!$T$81:$T$145</c:f>
              <c:numCache>
                <c:formatCode>General</c:formatCode>
                <c:ptCount val="65"/>
                <c:pt idx="0">
                  <c:v>360.19799999999987</c:v>
                </c:pt>
                <c:pt idx="1">
                  <c:v>354.74399999999986</c:v>
                </c:pt>
                <c:pt idx="2">
                  <c:v>349.11899999999986</c:v>
                </c:pt>
                <c:pt idx="3">
                  <c:v>343.44899999999984</c:v>
                </c:pt>
                <c:pt idx="4">
                  <c:v>337.98599999999982</c:v>
                </c:pt>
                <c:pt idx="5">
                  <c:v>332.36099999999982</c:v>
                </c:pt>
                <c:pt idx="6">
                  <c:v>326.78099999999984</c:v>
                </c:pt>
                <c:pt idx="7">
                  <c:v>320.99399999999986</c:v>
                </c:pt>
                <c:pt idx="8">
                  <c:v>315.24299999999988</c:v>
                </c:pt>
                <c:pt idx="9">
                  <c:v>309.65399999999988</c:v>
                </c:pt>
                <c:pt idx="10">
                  <c:v>303.98399999999987</c:v>
                </c:pt>
                <c:pt idx="11">
                  <c:v>298.34099999999989</c:v>
                </c:pt>
                <c:pt idx="12">
                  <c:v>292.84199999999987</c:v>
                </c:pt>
                <c:pt idx="13">
                  <c:v>287.31599999999986</c:v>
                </c:pt>
                <c:pt idx="14">
                  <c:v>281.60099999999989</c:v>
                </c:pt>
                <c:pt idx="15">
                  <c:v>275.86799999999988</c:v>
                </c:pt>
                <c:pt idx="16">
                  <c:v>270.22499999999991</c:v>
                </c:pt>
                <c:pt idx="17">
                  <c:v>264.46499999999992</c:v>
                </c:pt>
                <c:pt idx="18">
                  <c:v>258.80399999999992</c:v>
                </c:pt>
                <c:pt idx="19">
                  <c:v>253.21499999999992</c:v>
                </c:pt>
                <c:pt idx="20">
                  <c:v>247.75199999999992</c:v>
                </c:pt>
                <c:pt idx="21">
                  <c:v>242.20799999999991</c:v>
                </c:pt>
                <c:pt idx="22">
                  <c:v>236.60099999999991</c:v>
                </c:pt>
                <c:pt idx="23">
                  <c:v>230.84099999999992</c:v>
                </c:pt>
                <c:pt idx="24">
                  <c:v>225.12599999999992</c:v>
                </c:pt>
                <c:pt idx="25">
                  <c:v>219.50099999999992</c:v>
                </c:pt>
                <c:pt idx="26">
                  <c:v>213.92099999999991</c:v>
                </c:pt>
                <c:pt idx="27">
                  <c:v>208.19699999999992</c:v>
                </c:pt>
                <c:pt idx="28">
                  <c:v>202.75199999999992</c:v>
                </c:pt>
                <c:pt idx="29">
                  <c:v>197.35199999999992</c:v>
                </c:pt>
                <c:pt idx="30">
                  <c:v>191.57399999999993</c:v>
                </c:pt>
                <c:pt idx="31">
                  <c:v>185.95799999999991</c:v>
                </c:pt>
                <c:pt idx="32">
                  <c:v>180.25199999999992</c:v>
                </c:pt>
                <c:pt idx="33">
                  <c:v>174.51899999999992</c:v>
                </c:pt>
                <c:pt idx="34">
                  <c:v>168.94799999999992</c:v>
                </c:pt>
                <c:pt idx="35">
                  <c:v>163.37699999999992</c:v>
                </c:pt>
                <c:pt idx="36">
                  <c:v>157.87799999999993</c:v>
                </c:pt>
                <c:pt idx="37">
                  <c:v>152.27099999999993</c:v>
                </c:pt>
                <c:pt idx="38">
                  <c:v>146.77199999999993</c:v>
                </c:pt>
                <c:pt idx="39">
                  <c:v>141.02999999999994</c:v>
                </c:pt>
                <c:pt idx="40">
                  <c:v>135.33299999999994</c:v>
                </c:pt>
                <c:pt idx="41">
                  <c:v>129.60899999999995</c:v>
                </c:pt>
                <c:pt idx="42">
                  <c:v>124.06499999999996</c:v>
                </c:pt>
                <c:pt idx="43">
                  <c:v>118.41299999999995</c:v>
                </c:pt>
                <c:pt idx="44">
                  <c:v>112.96799999999996</c:v>
                </c:pt>
                <c:pt idx="45">
                  <c:v>107.47799999999997</c:v>
                </c:pt>
                <c:pt idx="46">
                  <c:v>101.83499999999997</c:v>
                </c:pt>
                <c:pt idx="47">
                  <c:v>96.07499999999996</c:v>
                </c:pt>
                <c:pt idx="48">
                  <c:v>90.44999999999996</c:v>
                </c:pt>
                <c:pt idx="49">
                  <c:v>84.707999999999956</c:v>
                </c:pt>
                <c:pt idx="50">
                  <c:v>79.109999999999957</c:v>
                </c:pt>
                <c:pt idx="51">
                  <c:v>73.502999999999957</c:v>
                </c:pt>
                <c:pt idx="52">
                  <c:v>68.048999999999964</c:v>
                </c:pt>
                <c:pt idx="53">
                  <c:v>62.450999999999965</c:v>
                </c:pt>
                <c:pt idx="54">
                  <c:v>56.942999999999962</c:v>
                </c:pt>
                <c:pt idx="55">
                  <c:v>51.146999999999963</c:v>
                </c:pt>
                <c:pt idx="56">
                  <c:v>45.476999999999961</c:v>
                </c:pt>
                <c:pt idx="57">
                  <c:v>39.734999999999964</c:v>
                </c:pt>
                <c:pt idx="58">
                  <c:v>34.163999999999966</c:v>
                </c:pt>
                <c:pt idx="59">
                  <c:v>28.475999999999967</c:v>
                </c:pt>
                <c:pt idx="60">
                  <c:v>23.01299999999997</c:v>
                </c:pt>
                <c:pt idx="61">
                  <c:v>17.567999999999969</c:v>
                </c:pt>
                <c:pt idx="62">
                  <c:v>11.897999999999969</c:v>
                </c:pt>
                <c:pt idx="63">
                  <c:v>6.0929999999999698</c:v>
                </c:pt>
                <c:pt idx="64">
                  <c:v>0.40499999999997005</c:v>
                </c:pt>
              </c:numCache>
            </c:numRef>
          </c:xVal>
          <c:yVal>
            <c:numRef>
              <c:f>TDK_FF_ST_mU_03!$W$81:$W$145</c:f>
              <c:numCache>
                <c:formatCode>General</c:formatCode>
                <c:ptCount val="65"/>
                <c:pt idx="0">
                  <c:v>-2.5051704207839975E-2</c:v>
                </c:pt>
                <c:pt idx="1">
                  <c:v>-0.14146728393035346</c:v>
                </c:pt>
                <c:pt idx="2">
                  <c:v>-5.5938205441918853E-2</c:v>
                </c:pt>
                <c:pt idx="3">
                  <c:v>6.3113733637010228E-2</c:v>
                </c:pt>
                <c:pt idx="4">
                  <c:v>2.7284463653302282E-2</c:v>
                </c:pt>
                <c:pt idx="5">
                  <c:v>6.8309270798010857E-2</c:v>
                </c:pt>
                <c:pt idx="6">
                  <c:v>0.1009810137719569</c:v>
                </c:pt>
                <c:pt idx="7">
                  <c:v>8.9843394971069301E-2</c:v>
                </c:pt>
                <c:pt idx="8">
                  <c:v>4.7346424520412711E-2</c:v>
                </c:pt>
                <c:pt idx="9">
                  <c:v>1.2572923787502077E-2</c:v>
                </c:pt>
                <c:pt idx="10">
                  <c:v>6.2610756219157793E-2</c:v>
                </c:pt>
                <c:pt idx="11">
                  <c:v>-3.8002101054189552E-2</c:v>
                </c:pt>
                <c:pt idx="12">
                  <c:v>-1.1871914677612949E-2</c:v>
                </c:pt>
                <c:pt idx="13">
                  <c:v>-1.777498198413241E-2</c:v>
                </c:pt>
                <c:pt idx="14">
                  <c:v>-1.5647596309463552E-2</c:v>
                </c:pt>
                <c:pt idx="15">
                  <c:v>7.915382231857393E-2</c:v>
                </c:pt>
                <c:pt idx="16">
                  <c:v>7.2580006338171188E-2</c:v>
                </c:pt>
                <c:pt idx="17">
                  <c:v>2.9495873280325213E-2</c:v>
                </c:pt>
                <c:pt idx="18">
                  <c:v>0.16786120172167784</c:v>
                </c:pt>
                <c:pt idx="19">
                  <c:v>0.20536634473967297</c:v>
                </c:pt>
                <c:pt idx="20">
                  <c:v>0.25330514365637669</c:v>
                </c:pt>
                <c:pt idx="21">
                  <c:v>0.27915419397385222</c:v>
                </c:pt>
                <c:pt idx="22">
                  <c:v>0.2180709990342109</c:v>
                </c:pt>
                <c:pt idx="23">
                  <c:v>0.23172445469683112</c:v>
                </c:pt>
                <c:pt idx="24">
                  <c:v>0.17780856713585536</c:v>
                </c:pt>
                <c:pt idx="25">
                  <c:v>0.1678216205078229</c:v>
                </c:pt>
                <c:pt idx="26">
                  <c:v>0.16788500916882754</c:v>
                </c:pt>
                <c:pt idx="27">
                  <c:v>2.1038840611225851E-2</c:v>
                </c:pt>
                <c:pt idx="28">
                  <c:v>4.7600662164114738E-2</c:v>
                </c:pt>
                <c:pt idx="29">
                  <c:v>3.1409857040955558E-2</c:v>
                </c:pt>
                <c:pt idx="30">
                  <c:v>1.1115699800853918E-2</c:v>
                </c:pt>
                <c:pt idx="31">
                  <c:v>-1.74530655845615E-2</c:v>
                </c:pt>
                <c:pt idx="32">
                  <c:v>1.441785828788511E-2</c:v>
                </c:pt>
                <c:pt idx="33">
                  <c:v>4.5268907073221953E-2</c:v>
                </c:pt>
                <c:pt idx="34">
                  <c:v>4.5776056550550948E-2</c:v>
                </c:pt>
                <c:pt idx="35">
                  <c:v>4.5138950597248595E-2</c:v>
                </c:pt>
                <c:pt idx="36">
                  <c:v>8.5197935146197779E-2</c:v>
                </c:pt>
                <c:pt idx="37">
                  <c:v>0.19491608411649963</c:v>
                </c:pt>
                <c:pt idx="38">
                  <c:v>0.10933232831638406</c:v>
                </c:pt>
                <c:pt idx="39">
                  <c:v>7.7332192005002298E-2</c:v>
                </c:pt>
                <c:pt idx="40">
                  <c:v>4.1719413009957407E-3</c:v>
                </c:pt>
                <c:pt idx="41">
                  <c:v>5.5710352260547324E-2</c:v>
                </c:pt>
                <c:pt idx="42">
                  <c:v>4.0158712793513018E-2</c:v>
                </c:pt>
                <c:pt idx="43">
                  <c:v>2.4427839369650428E-2</c:v>
                </c:pt>
                <c:pt idx="44">
                  <c:v>-4.9827974291702049E-2</c:v>
                </c:pt>
                <c:pt idx="45">
                  <c:v>2.07365505032584E-2</c:v>
                </c:pt>
                <c:pt idx="46">
                  <c:v>-3.8554693023215236E-2</c:v>
                </c:pt>
                <c:pt idx="47">
                  <c:v>-2.6811970659053941E-2</c:v>
                </c:pt>
                <c:pt idx="48">
                  <c:v>0.11514034638602766</c:v>
                </c:pt>
                <c:pt idx="49">
                  <c:v>8.2606456563453889E-2</c:v>
                </c:pt>
                <c:pt idx="50">
                  <c:v>9.3278558202882778E-2</c:v>
                </c:pt>
                <c:pt idx="51">
                  <c:v>9.9719857338499196E-2</c:v>
                </c:pt>
                <c:pt idx="52">
                  <c:v>6.2291652725050994E-2</c:v>
                </c:pt>
                <c:pt idx="53">
                  <c:v>9.9377666671784937E-2</c:v>
                </c:pt>
                <c:pt idx="54">
                  <c:v>9.4291371243365063E-2</c:v>
                </c:pt>
                <c:pt idx="55">
                  <c:v>1.9713599120080971E-2</c:v>
                </c:pt>
                <c:pt idx="56">
                  <c:v>3.8186525116216785E-2</c:v>
                </c:pt>
                <c:pt idx="57">
                  <c:v>-8.6444788631020231E-2</c:v>
                </c:pt>
                <c:pt idx="58">
                  <c:v>-8.6360319099846095E-2</c:v>
                </c:pt>
                <c:pt idx="59">
                  <c:v>-0.12401223874413958</c:v>
                </c:pt>
                <c:pt idx="60">
                  <c:v>-0.13753827582063849</c:v>
                </c:pt>
                <c:pt idx="61">
                  <c:v>-0.16423134321892974</c:v>
                </c:pt>
                <c:pt idx="62">
                  <c:v>-0.13154605766902883</c:v>
                </c:pt>
                <c:pt idx="63">
                  <c:v>-7.2122320453454236E-2</c:v>
                </c:pt>
                <c:pt idx="64">
                  <c:v>-8.4320260823912641E-2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8C-4339-811E-57F656B36D47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TDK_FF_ST_mU_03!$T$16:$T$79</c:f>
              <c:numCache>
                <c:formatCode>General</c:formatCode>
                <c:ptCount val="64"/>
                <c:pt idx="0">
                  <c:v>0</c:v>
                </c:pt>
                <c:pt idx="1">
                  <c:v>5.8679999999999994</c:v>
                </c:pt>
                <c:pt idx="2">
                  <c:v>11.61</c:v>
                </c:pt>
                <c:pt idx="3">
                  <c:v>17.324999999999999</c:v>
                </c:pt>
                <c:pt idx="4">
                  <c:v>22.787999999999997</c:v>
                </c:pt>
                <c:pt idx="5">
                  <c:v>28.322999999999997</c:v>
                </c:pt>
                <c:pt idx="6">
                  <c:v>34.037999999999997</c:v>
                </c:pt>
                <c:pt idx="7">
                  <c:v>39.563999999999993</c:v>
                </c:pt>
                <c:pt idx="8">
                  <c:v>45.224999999999994</c:v>
                </c:pt>
                <c:pt idx="9">
                  <c:v>50.957999999999991</c:v>
                </c:pt>
                <c:pt idx="10">
                  <c:v>56.618999999999993</c:v>
                </c:pt>
                <c:pt idx="11">
                  <c:v>62.288999999999994</c:v>
                </c:pt>
                <c:pt idx="12">
                  <c:v>67.905000000000001</c:v>
                </c:pt>
                <c:pt idx="13">
                  <c:v>73.305000000000007</c:v>
                </c:pt>
                <c:pt idx="14">
                  <c:v>78.876000000000005</c:v>
                </c:pt>
                <c:pt idx="15">
                  <c:v>84.591000000000008</c:v>
                </c:pt>
                <c:pt idx="16">
                  <c:v>90.26100000000001</c:v>
                </c:pt>
                <c:pt idx="17">
                  <c:v>95.841000000000008</c:v>
                </c:pt>
                <c:pt idx="18">
                  <c:v>101.58300000000001</c:v>
                </c:pt>
                <c:pt idx="19">
                  <c:v>107.29800000000002</c:v>
                </c:pt>
                <c:pt idx="20">
                  <c:v>112.74300000000001</c:v>
                </c:pt>
                <c:pt idx="21">
                  <c:v>118.242</c:v>
                </c:pt>
                <c:pt idx="22">
                  <c:v>123.831</c:v>
                </c:pt>
                <c:pt idx="23">
                  <c:v>129.51</c:v>
                </c:pt>
                <c:pt idx="24">
                  <c:v>135.16199999999998</c:v>
                </c:pt>
                <c:pt idx="25">
                  <c:v>140.84099999999998</c:v>
                </c:pt>
                <c:pt idx="26">
                  <c:v>146.54699999999997</c:v>
                </c:pt>
                <c:pt idx="27">
                  <c:v>152.04599999999996</c:v>
                </c:pt>
                <c:pt idx="28">
                  <c:v>157.70699999999997</c:v>
                </c:pt>
                <c:pt idx="29">
                  <c:v>163.12499999999997</c:v>
                </c:pt>
                <c:pt idx="30">
                  <c:v>168.66899999999998</c:v>
                </c:pt>
                <c:pt idx="31">
                  <c:v>174.40199999999999</c:v>
                </c:pt>
                <c:pt idx="32">
                  <c:v>180</c:v>
                </c:pt>
                <c:pt idx="33">
                  <c:v>185.76</c:v>
                </c:pt>
                <c:pt idx="34">
                  <c:v>191.37599999999998</c:v>
                </c:pt>
                <c:pt idx="35">
                  <c:v>197.11799999999997</c:v>
                </c:pt>
                <c:pt idx="36">
                  <c:v>202.53599999999997</c:v>
                </c:pt>
                <c:pt idx="37">
                  <c:v>208.00799999999998</c:v>
                </c:pt>
                <c:pt idx="38">
                  <c:v>213.71399999999997</c:v>
                </c:pt>
                <c:pt idx="39">
                  <c:v>219.28499999999997</c:v>
                </c:pt>
                <c:pt idx="40">
                  <c:v>224.94599999999997</c:v>
                </c:pt>
                <c:pt idx="41">
                  <c:v>230.61599999999996</c:v>
                </c:pt>
                <c:pt idx="42">
                  <c:v>236.38499999999996</c:v>
                </c:pt>
                <c:pt idx="43">
                  <c:v>241.96499999999997</c:v>
                </c:pt>
                <c:pt idx="44">
                  <c:v>247.60799999999998</c:v>
                </c:pt>
                <c:pt idx="45">
                  <c:v>252.99899999999997</c:v>
                </c:pt>
                <c:pt idx="46">
                  <c:v>258.60599999999999</c:v>
                </c:pt>
                <c:pt idx="47">
                  <c:v>264.29399999999998</c:v>
                </c:pt>
                <c:pt idx="48">
                  <c:v>270.00899999999996</c:v>
                </c:pt>
                <c:pt idx="49">
                  <c:v>275.67899999999997</c:v>
                </c:pt>
                <c:pt idx="50">
                  <c:v>281.41199999999998</c:v>
                </c:pt>
                <c:pt idx="51">
                  <c:v>287.10899999999998</c:v>
                </c:pt>
                <c:pt idx="52">
                  <c:v>292.608</c:v>
                </c:pt>
                <c:pt idx="53">
                  <c:v>298.17</c:v>
                </c:pt>
                <c:pt idx="54">
                  <c:v>303.75</c:v>
                </c:pt>
                <c:pt idx="55">
                  <c:v>309.36599999999999</c:v>
                </c:pt>
                <c:pt idx="56">
                  <c:v>315.04499999999996</c:v>
                </c:pt>
                <c:pt idx="57">
                  <c:v>320.83199999999994</c:v>
                </c:pt>
                <c:pt idx="58">
                  <c:v>326.56499999999994</c:v>
                </c:pt>
                <c:pt idx="59">
                  <c:v>332.21699999999993</c:v>
                </c:pt>
                <c:pt idx="60">
                  <c:v>337.76999999999992</c:v>
                </c:pt>
                <c:pt idx="61">
                  <c:v>343.25099999999992</c:v>
                </c:pt>
                <c:pt idx="62">
                  <c:v>348.90299999999991</c:v>
                </c:pt>
                <c:pt idx="63">
                  <c:v>354.54599999999988</c:v>
                </c:pt>
              </c:numCache>
            </c:numRef>
          </c:xVal>
          <c:yVal>
            <c:numRef>
              <c:f>TDK_FF_ST_mU_03!$X$16:$X$79</c:f>
              <c:numCache>
                <c:formatCode>General</c:formatCode>
                <c:ptCount val="64"/>
                <c:pt idx="0">
                  <c:v>-0.31153608872307093</c:v>
                </c:pt>
                <c:pt idx="1">
                  <c:v>1.0979471524815487E-2</c:v>
                </c:pt>
                <c:pt idx="2">
                  <c:v>3.664182834127061E-3</c:v>
                </c:pt>
                <c:pt idx="3">
                  <c:v>-5.1819171897342642E-3</c:v>
                </c:pt>
                <c:pt idx="4">
                  <c:v>-1.2092739293912302E-2</c:v>
                </c:pt>
                <c:pt idx="5">
                  <c:v>2.4284781085263774E-2</c:v>
                </c:pt>
                <c:pt idx="6">
                  <c:v>-7.0179705395432279E-3</c:v>
                </c:pt>
                <c:pt idx="7">
                  <c:v>-4.3396898244203896E-2</c:v>
                </c:pt>
                <c:pt idx="8">
                  <c:v>2.3000579149751843E-2</c:v>
                </c:pt>
                <c:pt idx="9">
                  <c:v>6.1584902957108056E-3</c:v>
                </c:pt>
                <c:pt idx="10">
                  <c:v>7.1871118848591209E-2</c:v>
                </c:pt>
                <c:pt idx="11">
                  <c:v>1.5459607834834799E-2</c:v>
                </c:pt>
                <c:pt idx="12">
                  <c:v>1.5143652928301776E-2</c:v>
                </c:pt>
                <c:pt idx="13">
                  <c:v>2.5938898641157948E-2</c:v>
                </c:pt>
                <c:pt idx="14">
                  <c:v>2.3512524478377372E-2</c:v>
                </c:pt>
                <c:pt idx="15">
                  <c:v>6.7870161966098408E-2</c:v>
                </c:pt>
                <c:pt idx="16">
                  <c:v>0.13692328428221856</c:v>
                </c:pt>
                <c:pt idx="17">
                  <c:v>-1.2765131279564912E-2</c:v>
                </c:pt>
                <c:pt idx="18">
                  <c:v>2.6011716574373622E-2</c:v>
                </c:pt>
                <c:pt idx="19">
                  <c:v>3.7015267909964678E-2</c:v>
                </c:pt>
                <c:pt idx="20">
                  <c:v>-3.9411564496603546E-2</c:v>
                </c:pt>
                <c:pt idx="21">
                  <c:v>-2.6041184824663333E-3</c:v>
                </c:pt>
                <c:pt idx="22">
                  <c:v>6.1996388419260029E-2</c:v>
                </c:pt>
                <c:pt idx="23">
                  <c:v>2.4776564322138483E-2</c:v>
                </c:pt>
                <c:pt idx="24">
                  <c:v>-3.0136114319901708E-2</c:v>
                </c:pt>
                <c:pt idx="25">
                  <c:v>2.3153964879611522E-2</c:v>
                </c:pt>
                <c:pt idx="26">
                  <c:v>-1.499112931549007E-2</c:v>
                </c:pt>
                <c:pt idx="27">
                  <c:v>0.12757376114888075</c:v>
                </c:pt>
                <c:pt idx="28">
                  <c:v>2.1408329081140209E-2</c:v>
                </c:pt>
                <c:pt idx="29">
                  <c:v>-1.8740922438382768E-2</c:v>
                </c:pt>
                <c:pt idx="30">
                  <c:v>1.1607951936241534E-2</c:v>
                </c:pt>
                <c:pt idx="31">
                  <c:v>0.11075362068746131</c:v>
                </c:pt>
                <c:pt idx="32">
                  <c:v>8.6223859705398809E-3</c:v>
                </c:pt>
                <c:pt idx="33">
                  <c:v>-8.2087983271890153E-3</c:v>
                </c:pt>
                <c:pt idx="34">
                  <c:v>8.96010247343213E-2</c:v>
                </c:pt>
                <c:pt idx="35">
                  <c:v>9.5023687184465189E-2</c:v>
                </c:pt>
                <c:pt idx="36">
                  <c:v>4.3865374039739891E-2</c:v>
                </c:pt>
                <c:pt idx="37">
                  <c:v>-2.2081861019131566E-2</c:v>
                </c:pt>
                <c:pt idx="38">
                  <c:v>7.0899163774868157E-2</c:v>
                </c:pt>
                <c:pt idx="39">
                  <c:v>8.5128488844418371E-2</c:v>
                </c:pt>
                <c:pt idx="40">
                  <c:v>-7.7497278156215543E-3</c:v>
                </c:pt>
                <c:pt idx="41">
                  <c:v>4.6092404949661159E-2</c:v>
                </c:pt>
                <c:pt idx="42">
                  <c:v>-3.2164871851136922E-4</c:v>
                </c:pt>
                <c:pt idx="43">
                  <c:v>2.1286549913611452E-2</c:v>
                </c:pt>
                <c:pt idx="44">
                  <c:v>8.5682774500412506E-2</c:v>
                </c:pt>
                <c:pt idx="45">
                  <c:v>6.2515057194957535E-2</c:v>
                </c:pt>
                <c:pt idx="46">
                  <c:v>4.1612023197387771E-2</c:v>
                </c:pt>
                <c:pt idx="47">
                  <c:v>-0.10852432189426509</c:v>
                </c:pt>
                <c:pt idx="48">
                  <c:v>3.4852034498669582E-2</c:v>
                </c:pt>
                <c:pt idx="49">
                  <c:v>7.6638415815466487E-2</c:v>
                </c:pt>
                <c:pt idx="50">
                  <c:v>4.3398936475512073E-2</c:v>
                </c:pt>
                <c:pt idx="51">
                  <c:v>4.6205539111042526E-2</c:v>
                </c:pt>
                <c:pt idx="52">
                  <c:v>-2.2054223164218456E-3</c:v>
                </c:pt>
                <c:pt idx="53">
                  <c:v>3.9280366868808869E-2</c:v>
                </c:pt>
                <c:pt idx="54">
                  <c:v>0.12698560992174635</c:v>
                </c:pt>
                <c:pt idx="55">
                  <c:v>-5.0132609844695253E-2</c:v>
                </c:pt>
                <c:pt idx="56">
                  <c:v>-6.34367557341875E-3</c:v>
                </c:pt>
                <c:pt idx="57">
                  <c:v>7.4093475011409282E-2</c:v>
                </c:pt>
                <c:pt idx="58">
                  <c:v>6.4931798532256835E-2</c:v>
                </c:pt>
                <c:pt idx="59">
                  <c:v>-3.2315541990328711E-2</c:v>
                </c:pt>
                <c:pt idx="60">
                  <c:v>-9.9773368632440906E-3</c:v>
                </c:pt>
                <c:pt idx="61">
                  <c:v>-2.1909279182466435E-2</c:v>
                </c:pt>
                <c:pt idx="62">
                  <c:v>-5.0053790423078226E-2</c:v>
                </c:pt>
                <c:pt idx="63">
                  <c:v>-3.709775384322711E-2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8C-4339-811E-57F656B36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TDK_KF_ST_25_01!$I$19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354.36599999999981</c:v>
                </c:pt>
                <c:pt idx="2">
                  <c:v>348.8399999999998</c:v>
                </c:pt>
                <c:pt idx="3">
                  <c:v>343.37699999999978</c:v>
                </c:pt>
                <c:pt idx="4">
                  <c:v>337.8689999999998</c:v>
                </c:pt>
                <c:pt idx="5">
                  <c:v>332.00999999999982</c:v>
                </c:pt>
                <c:pt idx="6">
                  <c:v>326.42999999999984</c:v>
                </c:pt>
                <c:pt idx="7">
                  <c:v>320.68799999999982</c:v>
                </c:pt>
                <c:pt idx="8">
                  <c:v>314.92799999999983</c:v>
                </c:pt>
                <c:pt idx="9">
                  <c:v>309.22199999999981</c:v>
                </c:pt>
                <c:pt idx="10">
                  <c:v>303.77699999999982</c:v>
                </c:pt>
                <c:pt idx="11">
                  <c:v>298.22399999999982</c:v>
                </c:pt>
                <c:pt idx="12">
                  <c:v>292.5539999999998</c:v>
                </c:pt>
                <c:pt idx="13">
                  <c:v>286.91999999999979</c:v>
                </c:pt>
                <c:pt idx="14">
                  <c:v>281.25899999999979</c:v>
                </c:pt>
                <c:pt idx="15">
                  <c:v>275.5349999999998</c:v>
                </c:pt>
                <c:pt idx="16">
                  <c:v>269.85599999999982</c:v>
                </c:pt>
                <c:pt idx="17">
                  <c:v>264.18599999999981</c:v>
                </c:pt>
                <c:pt idx="18">
                  <c:v>258.56999999999982</c:v>
                </c:pt>
                <c:pt idx="19">
                  <c:v>253.10699999999983</c:v>
                </c:pt>
                <c:pt idx="20">
                  <c:v>247.59899999999982</c:v>
                </c:pt>
                <c:pt idx="21">
                  <c:v>241.88399999999982</c:v>
                </c:pt>
                <c:pt idx="22">
                  <c:v>236.17799999999983</c:v>
                </c:pt>
                <c:pt idx="23">
                  <c:v>230.49899999999982</c:v>
                </c:pt>
                <c:pt idx="24">
                  <c:v>224.76599999999982</c:v>
                </c:pt>
                <c:pt idx="25">
                  <c:v>219.14999999999981</c:v>
                </c:pt>
                <c:pt idx="26">
                  <c:v>213.70499999999981</c:v>
                </c:pt>
                <c:pt idx="27">
                  <c:v>208.1069999999998</c:v>
                </c:pt>
                <c:pt idx="28">
                  <c:v>202.59899999999979</c:v>
                </c:pt>
                <c:pt idx="29">
                  <c:v>196.99199999999979</c:v>
                </c:pt>
                <c:pt idx="30">
                  <c:v>191.22299999999979</c:v>
                </c:pt>
                <c:pt idx="31">
                  <c:v>185.56199999999978</c:v>
                </c:pt>
                <c:pt idx="32">
                  <c:v>179.82899999999978</c:v>
                </c:pt>
                <c:pt idx="33">
                  <c:v>174.24899999999977</c:v>
                </c:pt>
                <c:pt idx="34">
                  <c:v>168.67799999999977</c:v>
                </c:pt>
                <c:pt idx="35">
                  <c:v>163.26899999999978</c:v>
                </c:pt>
                <c:pt idx="36">
                  <c:v>157.72499999999977</c:v>
                </c:pt>
                <c:pt idx="37">
                  <c:v>152.02799999999976</c:v>
                </c:pt>
                <c:pt idx="38">
                  <c:v>146.33099999999976</c:v>
                </c:pt>
                <c:pt idx="39">
                  <c:v>140.62499999999977</c:v>
                </c:pt>
                <c:pt idx="40">
                  <c:v>134.94599999999977</c:v>
                </c:pt>
                <c:pt idx="41">
                  <c:v>129.34799999999976</c:v>
                </c:pt>
                <c:pt idx="42">
                  <c:v>123.83999999999976</c:v>
                </c:pt>
                <c:pt idx="43">
                  <c:v>118.34099999999977</c:v>
                </c:pt>
                <c:pt idx="44">
                  <c:v>112.79699999999977</c:v>
                </c:pt>
                <c:pt idx="45">
                  <c:v>107.16299999999977</c:v>
                </c:pt>
                <c:pt idx="46">
                  <c:v>101.44799999999977</c:v>
                </c:pt>
                <c:pt idx="47">
                  <c:v>95.705999999999761</c:v>
                </c:pt>
                <c:pt idx="48">
                  <c:v>90.098999999999762</c:v>
                </c:pt>
                <c:pt idx="49">
                  <c:v>84.437999999999761</c:v>
                </c:pt>
                <c:pt idx="50">
                  <c:v>78.857999999999763</c:v>
                </c:pt>
                <c:pt idx="51">
                  <c:v>73.358999999999767</c:v>
                </c:pt>
                <c:pt idx="52">
                  <c:v>67.895999999999773</c:v>
                </c:pt>
                <c:pt idx="53">
                  <c:v>62.171999999999777</c:v>
                </c:pt>
                <c:pt idx="54">
                  <c:v>56.555999999999777</c:v>
                </c:pt>
                <c:pt idx="55">
                  <c:v>50.723999999999776</c:v>
                </c:pt>
                <c:pt idx="56">
                  <c:v>45.026999999999774</c:v>
                </c:pt>
                <c:pt idx="57">
                  <c:v>39.437999999999775</c:v>
                </c:pt>
                <c:pt idx="58">
                  <c:v>33.920999999999779</c:v>
                </c:pt>
                <c:pt idx="59">
                  <c:v>28.430999999999781</c:v>
                </c:pt>
                <c:pt idx="60">
                  <c:v>22.769999999999783</c:v>
                </c:pt>
                <c:pt idx="61">
                  <c:v>17.216999999999782</c:v>
                </c:pt>
                <c:pt idx="62">
                  <c:v>11.537999999999784</c:v>
                </c:pt>
                <c:pt idx="63">
                  <c:v>5.7239999999997844</c:v>
                </c:pt>
                <c:pt idx="64">
                  <c:v>-2.1493917756743031E-13</c:v>
                </c:pt>
              </c:numCache>
            </c:numRef>
          </c:xVal>
          <c:yVal>
            <c:numRef>
              <c:f>TDK_KF_ST_25_01!$I$85:$I$149</c:f>
              <c:numCache>
                <c:formatCode>General</c:formatCode>
                <c:ptCount val="65"/>
                <c:pt idx="0">
                  <c:v>495</c:v>
                </c:pt>
                <c:pt idx="1">
                  <c:v>112</c:v>
                </c:pt>
                <c:pt idx="2">
                  <c:v>-260</c:v>
                </c:pt>
                <c:pt idx="3">
                  <c:v>-622</c:v>
                </c:pt>
                <c:pt idx="4">
                  <c:v>-977</c:v>
                </c:pt>
                <c:pt idx="5">
                  <c:v>-1350</c:v>
                </c:pt>
                <c:pt idx="6">
                  <c:v>-1690</c:v>
                </c:pt>
                <c:pt idx="7">
                  <c:v>-2026</c:v>
                </c:pt>
                <c:pt idx="8">
                  <c:v>-2345</c:v>
                </c:pt>
                <c:pt idx="9">
                  <c:v>-2639</c:v>
                </c:pt>
                <c:pt idx="10">
                  <c:v>-2891</c:v>
                </c:pt>
                <c:pt idx="11">
                  <c:v>-3122</c:v>
                </c:pt>
                <c:pt idx="12">
                  <c:v>-3329</c:v>
                </c:pt>
                <c:pt idx="13">
                  <c:v>-3504</c:v>
                </c:pt>
                <c:pt idx="14">
                  <c:v>-3644</c:v>
                </c:pt>
                <c:pt idx="15">
                  <c:v>-3747</c:v>
                </c:pt>
                <c:pt idx="16">
                  <c:v>-3824</c:v>
                </c:pt>
                <c:pt idx="17">
                  <c:v>-3853</c:v>
                </c:pt>
                <c:pt idx="18">
                  <c:v>-3853</c:v>
                </c:pt>
                <c:pt idx="19">
                  <c:v>-3804</c:v>
                </c:pt>
                <c:pt idx="20">
                  <c:v>-3732</c:v>
                </c:pt>
                <c:pt idx="21">
                  <c:v>-3619</c:v>
                </c:pt>
                <c:pt idx="22">
                  <c:v>-3469</c:v>
                </c:pt>
                <c:pt idx="23">
                  <c:v>-3289</c:v>
                </c:pt>
                <c:pt idx="24">
                  <c:v>-3073</c:v>
                </c:pt>
                <c:pt idx="25">
                  <c:v>-2829</c:v>
                </c:pt>
                <c:pt idx="26">
                  <c:v>-2574</c:v>
                </c:pt>
                <c:pt idx="27">
                  <c:v>-2280</c:v>
                </c:pt>
                <c:pt idx="28">
                  <c:v>-1969</c:v>
                </c:pt>
                <c:pt idx="29">
                  <c:v>-1644</c:v>
                </c:pt>
                <c:pt idx="30">
                  <c:v>-1289</c:v>
                </c:pt>
                <c:pt idx="31">
                  <c:v>-924</c:v>
                </c:pt>
                <c:pt idx="32">
                  <c:v>-549</c:v>
                </c:pt>
                <c:pt idx="33">
                  <c:v>-175</c:v>
                </c:pt>
                <c:pt idx="34">
                  <c:v>194</c:v>
                </c:pt>
                <c:pt idx="35">
                  <c:v>553</c:v>
                </c:pt>
                <c:pt idx="36">
                  <c:v>916</c:v>
                </c:pt>
                <c:pt idx="37">
                  <c:v>1282</c:v>
                </c:pt>
                <c:pt idx="38">
                  <c:v>1632</c:v>
                </c:pt>
                <c:pt idx="39">
                  <c:v>1966</c:v>
                </c:pt>
                <c:pt idx="40">
                  <c:v>2279</c:v>
                </c:pt>
                <c:pt idx="41">
                  <c:v>2565</c:v>
                </c:pt>
                <c:pt idx="42">
                  <c:v>2828</c:v>
                </c:pt>
                <c:pt idx="43">
                  <c:v>3064</c:v>
                </c:pt>
                <c:pt idx="44">
                  <c:v>3264</c:v>
                </c:pt>
                <c:pt idx="45">
                  <c:v>3437</c:v>
                </c:pt>
                <c:pt idx="46">
                  <c:v>3582</c:v>
                </c:pt>
                <c:pt idx="47">
                  <c:v>3686</c:v>
                </c:pt>
                <c:pt idx="48">
                  <c:v>3762</c:v>
                </c:pt>
                <c:pt idx="49">
                  <c:v>3792</c:v>
                </c:pt>
                <c:pt idx="50">
                  <c:v>3793</c:v>
                </c:pt>
                <c:pt idx="51">
                  <c:v>3754</c:v>
                </c:pt>
                <c:pt idx="52">
                  <c:v>3678</c:v>
                </c:pt>
                <c:pt idx="53">
                  <c:v>3568</c:v>
                </c:pt>
                <c:pt idx="54">
                  <c:v>3420</c:v>
                </c:pt>
                <c:pt idx="55">
                  <c:v>3234</c:v>
                </c:pt>
                <c:pt idx="56">
                  <c:v>3017</c:v>
                </c:pt>
                <c:pt idx="57">
                  <c:v>2773</c:v>
                </c:pt>
                <c:pt idx="58">
                  <c:v>2511</c:v>
                </c:pt>
                <c:pt idx="59">
                  <c:v>2223</c:v>
                </c:pt>
                <c:pt idx="60">
                  <c:v>1903</c:v>
                </c:pt>
                <c:pt idx="61">
                  <c:v>1582</c:v>
                </c:pt>
                <c:pt idx="62">
                  <c:v>1235</c:v>
                </c:pt>
                <c:pt idx="63">
                  <c:v>856</c:v>
                </c:pt>
                <c:pt idx="64">
                  <c:v>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EA-4564-8781-F48ED5757D76}"/>
            </c:ext>
          </c:extLst>
        </c:ser>
        <c:ser>
          <c:idx val="1"/>
          <c:order val="1"/>
          <c:tx>
            <c:strRef>
              <c:f>TDK_KF_ST_25_01!$L$19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354.36599999999981</c:v>
                </c:pt>
                <c:pt idx="2">
                  <c:v>348.8399999999998</c:v>
                </c:pt>
                <c:pt idx="3">
                  <c:v>343.37699999999978</c:v>
                </c:pt>
                <c:pt idx="4">
                  <c:v>337.8689999999998</c:v>
                </c:pt>
                <c:pt idx="5">
                  <c:v>332.00999999999982</c:v>
                </c:pt>
                <c:pt idx="6">
                  <c:v>326.42999999999984</c:v>
                </c:pt>
                <c:pt idx="7">
                  <c:v>320.68799999999982</c:v>
                </c:pt>
                <c:pt idx="8">
                  <c:v>314.92799999999983</c:v>
                </c:pt>
                <c:pt idx="9">
                  <c:v>309.22199999999981</c:v>
                </c:pt>
                <c:pt idx="10">
                  <c:v>303.77699999999982</c:v>
                </c:pt>
                <c:pt idx="11">
                  <c:v>298.22399999999982</c:v>
                </c:pt>
                <c:pt idx="12">
                  <c:v>292.5539999999998</c:v>
                </c:pt>
                <c:pt idx="13">
                  <c:v>286.91999999999979</c:v>
                </c:pt>
                <c:pt idx="14">
                  <c:v>281.25899999999979</c:v>
                </c:pt>
                <c:pt idx="15">
                  <c:v>275.5349999999998</c:v>
                </c:pt>
                <c:pt idx="16">
                  <c:v>269.85599999999982</c:v>
                </c:pt>
                <c:pt idx="17">
                  <c:v>264.18599999999981</c:v>
                </c:pt>
                <c:pt idx="18">
                  <c:v>258.56999999999982</c:v>
                </c:pt>
                <c:pt idx="19">
                  <c:v>253.10699999999983</c:v>
                </c:pt>
                <c:pt idx="20">
                  <c:v>247.59899999999982</c:v>
                </c:pt>
                <c:pt idx="21">
                  <c:v>241.88399999999982</c:v>
                </c:pt>
                <c:pt idx="22">
                  <c:v>236.17799999999983</c:v>
                </c:pt>
                <c:pt idx="23">
                  <c:v>230.49899999999982</c:v>
                </c:pt>
                <c:pt idx="24">
                  <c:v>224.76599999999982</c:v>
                </c:pt>
                <c:pt idx="25">
                  <c:v>219.14999999999981</c:v>
                </c:pt>
                <c:pt idx="26">
                  <c:v>213.70499999999981</c:v>
                </c:pt>
                <c:pt idx="27">
                  <c:v>208.1069999999998</c:v>
                </c:pt>
                <c:pt idx="28">
                  <c:v>202.59899999999979</c:v>
                </c:pt>
                <c:pt idx="29">
                  <c:v>196.99199999999979</c:v>
                </c:pt>
                <c:pt idx="30">
                  <c:v>191.22299999999979</c:v>
                </c:pt>
                <c:pt idx="31">
                  <c:v>185.56199999999978</c:v>
                </c:pt>
                <c:pt idx="32">
                  <c:v>179.82899999999978</c:v>
                </c:pt>
                <c:pt idx="33">
                  <c:v>174.24899999999977</c:v>
                </c:pt>
                <c:pt idx="34">
                  <c:v>168.67799999999977</c:v>
                </c:pt>
                <c:pt idx="35">
                  <c:v>163.26899999999978</c:v>
                </c:pt>
                <c:pt idx="36">
                  <c:v>157.72499999999977</c:v>
                </c:pt>
                <c:pt idx="37">
                  <c:v>152.02799999999976</c:v>
                </c:pt>
                <c:pt idx="38">
                  <c:v>146.33099999999976</c:v>
                </c:pt>
                <c:pt idx="39">
                  <c:v>140.62499999999977</c:v>
                </c:pt>
                <c:pt idx="40">
                  <c:v>134.94599999999977</c:v>
                </c:pt>
                <c:pt idx="41">
                  <c:v>129.34799999999976</c:v>
                </c:pt>
                <c:pt idx="42">
                  <c:v>123.83999999999976</c:v>
                </c:pt>
                <c:pt idx="43">
                  <c:v>118.34099999999977</c:v>
                </c:pt>
                <c:pt idx="44">
                  <c:v>112.79699999999977</c:v>
                </c:pt>
                <c:pt idx="45">
                  <c:v>107.16299999999977</c:v>
                </c:pt>
                <c:pt idx="46">
                  <c:v>101.44799999999977</c:v>
                </c:pt>
                <c:pt idx="47">
                  <c:v>95.705999999999761</c:v>
                </c:pt>
                <c:pt idx="48">
                  <c:v>90.098999999999762</c:v>
                </c:pt>
                <c:pt idx="49">
                  <c:v>84.437999999999761</c:v>
                </c:pt>
                <c:pt idx="50">
                  <c:v>78.857999999999763</c:v>
                </c:pt>
                <c:pt idx="51">
                  <c:v>73.358999999999767</c:v>
                </c:pt>
                <c:pt idx="52">
                  <c:v>67.895999999999773</c:v>
                </c:pt>
                <c:pt idx="53">
                  <c:v>62.171999999999777</c:v>
                </c:pt>
                <c:pt idx="54">
                  <c:v>56.555999999999777</c:v>
                </c:pt>
                <c:pt idx="55">
                  <c:v>50.723999999999776</c:v>
                </c:pt>
                <c:pt idx="56">
                  <c:v>45.026999999999774</c:v>
                </c:pt>
                <c:pt idx="57">
                  <c:v>39.437999999999775</c:v>
                </c:pt>
                <c:pt idx="58">
                  <c:v>33.920999999999779</c:v>
                </c:pt>
                <c:pt idx="59">
                  <c:v>28.430999999999781</c:v>
                </c:pt>
                <c:pt idx="60">
                  <c:v>22.769999999999783</c:v>
                </c:pt>
                <c:pt idx="61">
                  <c:v>17.216999999999782</c:v>
                </c:pt>
                <c:pt idx="62">
                  <c:v>11.537999999999784</c:v>
                </c:pt>
                <c:pt idx="63">
                  <c:v>5.7239999999997844</c:v>
                </c:pt>
                <c:pt idx="64">
                  <c:v>-2.1493917756743031E-13</c:v>
                </c:pt>
              </c:numCache>
            </c:numRef>
          </c:xVal>
          <c:yVal>
            <c:numRef>
              <c:f>TDK_KF_ST_25_01!$L$85:$L$149</c:f>
              <c:numCache>
                <c:formatCode>General</c:formatCode>
                <c:ptCount val="65"/>
                <c:pt idx="0">
                  <c:v>496.59019600794738</c:v>
                </c:pt>
                <c:pt idx="1">
                  <c:v>117.15096394605889</c:v>
                </c:pt>
                <c:pt idx="2">
                  <c:v>-251.77587292830043</c:v>
                </c:pt>
                <c:pt idx="3">
                  <c:v>-614.51000360366641</c:v>
                </c:pt>
                <c:pt idx="4">
                  <c:v>-974.87257839652432</c:v>
                </c:pt>
                <c:pt idx="5">
                  <c:v>-1348.5719483319301</c:v>
                </c:pt>
                <c:pt idx="6">
                  <c:v>-1691.7474632692297</c:v>
                </c:pt>
                <c:pt idx="7">
                  <c:v>-2028.4347630905461</c:v>
                </c:pt>
                <c:pt idx="8">
                  <c:v>-2346.0456367300817</c:v>
                </c:pt>
                <c:pt idx="9">
                  <c:v>-2637.6471010624441</c:v>
                </c:pt>
                <c:pt idx="10">
                  <c:v>-2891.8694475300417</c:v>
                </c:pt>
                <c:pt idx="11">
                  <c:v>-3124.5337858338016</c:v>
                </c:pt>
                <c:pt idx="12">
                  <c:v>-3332.1308537909526</c:v>
                </c:pt>
                <c:pt idx="13">
                  <c:v>-3506.4218046678416</c:v>
                </c:pt>
                <c:pt idx="14">
                  <c:v>-3647.7289353688689</c:v>
                </c:pt>
                <c:pt idx="15">
                  <c:v>-3754.7369778496704</c:v>
                </c:pt>
                <c:pt idx="16">
                  <c:v>-3824.2096365260441</c:v>
                </c:pt>
                <c:pt idx="17">
                  <c:v>-3856.4267284243269</c:v>
                </c:pt>
                <c:pt idx="18">
                  <c:v>-3851.4384283071731</c:v>
                </c:pt>
                <c:pt idx="19">
                  <c:v>-3811.3936439527506</c:v>
                </c:pt>
                <c:pt idx="20">
                  <c:v>-3736.2539433964762</c:v>
                </c:pt>
                <c:pt idx="21">
                  <c:v>-3622.1351634617304</c:v>
                </c:pt>
                <c:pt idx="22">
                  <c:v>-3472.5821792736278</c:v>
                </c:pt>
                <c:pt idx="23">
                  <c:v>-3289.8733847906869</c:v>
                </c:pt>
                <c:pt idx="24">
                  <c:v>-3072.9898567914929</c:v>
                </c:pt>
                <c:pt idx="25">
                  <c:v>-2831.0155512467491</c:v>
                </c:pt>
                <c:pt idx="26">
                  <c:v>-2570.7257167710445</c:v>
                </c:pt>
                <c:pt idx="27">
                  <c:v>-2279.2584072315808</c:v>
                </c:pt>
                <c:pt idx="28">
                  <c:v>-1971.5394711818301</c:v>
                </c:pt>
                <c:pt idx="29">
                  <c:v>-1639.912031139781</c:v>
                </c:pt>
                <c:pt idx="30">
                  <c:v>-1282.6787740416542</c:v>
                </c:pt>
                <c:pt idx="31">
                  <c:v>-919.79924606083591</c:v>
                </c:pt>
                <c:pt idx="32">
                  <c:v>-543.50018146721254</c:v>
                </c:pt>
                <c:pt idx="33">
                  <c:v>-172.30472583597611</c:v>
                </c:pt>
                <c:pt idx="34">
                  <c:v>199.61122713921992</c:v>
                </c:pt>
                <c:pt idx="35">
                  <c:v>558.64071741453859</c:v>
                </c:pt>
                <c:pt idx="36">
                  <c:v>921.13257372501914</c:v>
                </c:pt>
                <c:pt idx="37">
                  <c:v>1284.2918538859028</c:v>
                </c:pt>
                <c:pt idx="38">
                  <c:v>1634.4311292382902</c:v>
                </c:pt>
                <c:pt idx="39">
                  <c:v>1968.6020682591243</c:v>
                </c:pt>
                <c:pt idx="40">
                  <c:v>2281.4914075429288</c:v>
                </c:pt>
                <c:pt idx="41">
                  <c:v>2567.683837272732</c:v>
                </c:pt>
                <c:pt idx="42">
                  <c:v>2825.0641847620554</c:v>
                </c:pt>
                <c:pt idx="43">
                  <c:v>3055.6832701938656</c:v>
                </c:pt>
                <c:pt idx="44">
                  <c:v>3259.3899418265482</c:v>
                </c:pt>
                <c:pt idx="45">
                  <c:v>3434.8216308494571</c:v>
                </c:pt>
                <c:pt idx="46">
                  <c:v>3578.5202907435805</c:v>
                </c:pt>
                <c:pt idx="47">
                  <c:v>3686.7200760831315</c:v>
                </c:pt>
                <c:pt idx="48">
                  <c:v>3756.3416371217027</c:v>
                </c:pt>
                <c:pt idx="49">
                  <c:v>3789.8269121134099</c:v>
                </c:pt>
                <c:pt idx="50">
                  <c:v>3786.322155404263</c:v>
                </c:pt>
                <c:pt idx="51">
                  <c:v>3747.4359709165428</c:v>
                </c:pt>
                <c:pt idx="52">
                  <c:v>3674.3296105209392</c:v>
                </c:pt>
                <c:pt idx="53">
                  <c:v>3561.5965031671835</c:v>
                </c:pt>
                <c:pt idx="54">
                  <c:v>3416.1253485565217</c:v>
                </c:pt>
                <c:pt idx="55">
                  <c:v>3230.0172000457414</c:v>
                </c:pt>
                <c:pt idx="56">
                  <c:v>3015.5691876650726</c:v>
                </c:pt>
                <c:pt idx="57">
                  <c:v>2775.8922891055017</c:v>
                </c:pt>
                <c:pt idx="58">
                  <c:v>2513.0861382910343</c:v>
                </c:pt>
                <c:pt idx="59">
                  <c:v>2228.1338636389282</c:v>
                </c:pt>
                <c:pt idx="60">
                  <c:v>1912.6010771195088</c:v>
                </c:pt>
                <c:pt idx="61">
                  <c:v>1584.6201121936992</c:v>
                </c:pt>
                <c:pt idx="62">
                  <c:v>1233.5102329677347</c:v>
                </c:pt>
                <c:pt idx="63">
                  <c:v>861.19669646440661</c:v>
                </c:pt>
                <c:pt idx="64">
                  <c:v>485.63470917777465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DEA-4564-8781-F48ED5757D76}"/>
            </c:ext>
          </c:extLst>
        </c:ser>
        <c:ser>
          <c:idx val="2"/>
          <c:order val="2"/>
          <c:tx>
            <c:strRef>
              <c:f>TDK_KF_ST_25_01!$J$19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354.36599999999981</c:v>
                </c:pt>
                <c:pt idx="2">
                  <c:v>348.8399999999998</c:v>
                </c:pt>
                <c:pt idx="3">
                  <c:v>343.37699999999978</c:v>
                </c:pt>
                <c:pt idx="4">
                  <c:v>337.8689999999998</c:v>
                </c:pt>
                <c:pt idx="5">
                  <c:v>332.00999999999982</c:v>
                </c:pt>
                <c:pt idx="6">
                  <c:v>326.42999999999984</c:v>
                </c:pt>
                <c:pt idx="7">
                  <c:v>320.68799999999982</c:v>
                </c:pt>
                <c:pt idx="8">
                  <c:v>314.92799999999983</c:v>
                </c:pt>
                <c:pt idx="9">
                  <c:v>309.22199999999981</c:v>
                </c:pt>
                <c:pt idx="10">
                  <c:v>303.77699999999982</c:v>
                </c:pt>
                <c:pt idx="11">
                  <c:v>298.22399999999982</c:v>
                </c:pt>
                <c:pt idx="12">
                  <c:v>292.5539999999998</c:v>
                </c:pt>
                <c:pt idx="13">
                  <c:v>286.91999999999979</c:v>
                </c:pt>
                <c:pt idx="14">
                  <c:v>281.25899999999979</c:v>
                </c:pt>
                <c:pt idx="15">
                  <c:v>275.5349999999998</c:v>
                </c:pt>
                <c:pt idx="16">
                  <c:v>269.85599999999982</c:v>
                </c:pt>
                <c:pt idx="17">
                  <c:v>264.18599999999981</c:v>
                </c:pt>
                <c:pt idx="18">
                  <c:v>258.56999999999982</c:v>
                </c:pt>
                <c:pt idx="19">
                  <c:v>253.10699999999983</c:v>
                </c:pt>
                <c:pt idx="20">
                  <c:v>247.59899999999982</c:v>
                </c:pt>
                <c:pt idx="21">
                  <c:v>241.88399999999982</c:v>
                </c:pt>
                <c:pt idx="22">
                  <c:v>236.17799999999983</c:v>
                </c:pt>
                <c:pt idx="23">
                  <c:v>230.49899999999982</c:v>
                </c:pt>
                <c:pt idx="24">
                  <c:v>224.76599999999982</c:v>
                </c:pt>
                <c:pt idx="25">
                  <c:v>219.14999999999981</c:v>
                </c:pt>
                <c:pt idx="26">
                  <c:v>213.70499999999981</c:v>
                </c:pt>
                <c:pt idx="27">
                  <c:v>208.1069999999998</c:v>
                </c:pt>
                <c:pt idx="28">
                  <c:v>202.59899999999979</c:v>
                </c:pt>
                <c:pt idx="29">
                  <c:v>196.99199999999979</c:v>
                </c:pt>
                <c:pt idx="30">
                  <c:v>191.22299999999979</c:v>
                </c:pt>
                <c:pt idx="31">
                  <c:v>185.56199999999978</c:v>
                </c:pt>
                <c:pt idx="32">
                  <c:v>179.82899999999978</c:v>
                </c:pt>
                <c:pt idx="33">
                  <c:v>174.24899999999977</c:v>
                </c:pt>
                <c:pt idx="34">
                  <c:v>168.67799999999977</c:v>
                </c:pt>
                <c:pt idx="35">
                  <c:v>163.26899999999978</c:v>
                </c:pt>
                <c:pt idx="36">
                  <c:v>157.72499999999977</c:v>
                </c:pt>
                <c:pt idx="37">
                  <c:v>152.02799999999976</c:v>
                </c:pt>
                <c:pt idx="38">
                  <c:v>146.33099999999976</c:v>
                </c:pt>
                <c:pt idx="39">
                  <c:v>140.62499999999977</c:v>
                </c:pt>
                <c:pt idx="40">
                  <c:v>134.94599999999977</c:v>
                </c:pt>
                <c:pt idx="41">
                  <c:v>129.34799999999976</c:v>
                </c:pt>
                <c:pt idx="42">
                  <c:v>123.83999999999976</c:v>
                </c:pt>
                <c:pt idx="43">
                  <c:v>118.34099999999977</c:v>
                </c:pt>
                <c:pt idx="44">
                  <c:v>112.79699999999977</c:v>
                </c:pt>
                <c:pt idx="45">
                  <c:v>107.16299999999977</c:v>
                </c:pt>
                <c:pt idx="46">
                  <c:v>101.44799999999977</c:v>
                </c:pt>
                <c:pt idx="47">
                  <c:v>95.705999999999761</c:v>
                </c:pt>
                <c:pt idx="48">
                  <c:v>90.098999999999762</c:v>
                </c:pt>
                <c:pt idx="49">
                  <c:v>84.437999999999761</c:v>
                </c:pt>
                <c:pt idx="50">
                  <c:v>78.857999999999763</c:v>
                </c:pt>
                <c:pt idx="51">
                  <c:v>73.358999999999767</c:v>
                </c:pt>
                <c:pt idx="52">
                  <c:v>67.895999999999773</c:v>
                </c:pt>
                <c:pt idx="53">
                  <c:v>62.171999999999777</c:v>
                </c:pt>
                <c:pt idx="54">
                  <c:v>56.555999999999777</c:v>
                </c:pt>
                <c:pt idx="55">
                  <c:v>50.723999999999776</c:v>
                </c:pt>
                <c:pt idx="56">
                  <c:v>45.026999999999774</c:v>
                </c:pt>
                <c:pt idx="57">
                  <c:v>39.437999999999775</c:v>
                </c:pt>
                <c:pt idx="58">
                  <c:v>33.920999999999779</c:v>
                </c:pt>
                <c:pt idx="59">
                  <c:v>28.430999999999781</c:v>
                </c:pt>
                <c:pt idx="60">
                  <c:v>22.769999999999783</c:v>
                </c:pt>
                <c:pt idx="61">
                  <c:v>17.216999999999782</c:v>
                </c:pt>
                <c:pt idx="62">
                  <c:v>11.537999999999784</c:v>
                </c:pt>
                <c:pt idx="63">
                  <c:v>5.7239999999997844</c:v>
                </c:pt>
                <c:pt idx="64">
                  <c:v>-2.1493917756743031E-13</c:v>
                </c:pt>
              </c:numCache>
            </c:numRef>
          </c:xVal>
          <c:yVal>
            <c:numRef>
              <c:f>TDK_KF_ST_25_01!$J$85:$J$149</c:f>
              <c:numCache>
                <c:formatCode>General</c:formatCode>
                <c:ptCount val="65"/>
                <c:pt idx="0">
                  <c:v>-3776</c:v>
                </c:pt>
                <c:pt idx="1">
                  <c:v>-3807</c:v>
                </c:pt>
                <c:pt idx="2">
                  <c:v>-3802</c:v>
                </c:pt>
                <c:pt idx="3">
                  <c:v>-3762</c:v>
                </c:pt>
                <c:pt idx="4">
                  <c:v>-3689</c:v>
                </c:pt>
                <c:pt idx="5">
                  <c:v>-3569</c:v>
                </c:pt>
                <c:pt idx="6">
                  <c:v>-3421</c:v>
                </c:pt>
                <c:pt idx="7">
                  <c:v>-3239</c:v>
                </c:pt>
                <c:pt idx="8">
                  <c:v>-3021</c:v>
                </c:pt>
                <c:pt idx="9">
                  <c:v>-2775</c:v>
                </c:pt>
                <c:pt idx="10">
                  <c:v>-2518</c:v>
                </c:pt>
                <c:pt idx="11">
                  <c:v>-2229</c:v>
                </c:pt>
                <c:pt idx="12">
                  <c:v>-1910</c:v>
                </c:pt>
                <c:pt idx="13">
                  <c:v>-1587</c:v>
                </c:pt>
                <c:pt idx="14">
                  <c:v>-1234</c:v>
                </c:pt>
                <c:pt idx="15">
                  <c:v>-868</c:v>
                </c:pt>
                <c:pt idx="16">
                  <c:v>-504</c:v>
                </c:pt>
                <c:pt idx="17">
                  <c:v>-130</c:v>
                </c:pt>
                <c:pt idx="18">
                  <c:v>244</c:v>
                </c:pt>
                <c:pt idx="19">
                  <c:v>596</c:v>
                </c:pt>
                <c:pt idx="20">
                  <c:v>954</c:v>
                </c:pt>
                <c:pt idx="21">
                  <c:v>1317</c:v>
                </c:pt>
                <c:pt idx="22">
                  <c:v>1664</c:v>
                </c:pt>
                <c:pt idx="23">
                  <c:v>1995</c:v>
                </c:pt>
                <c:pt idx="24">
                  <c:v>2301</c:v>
                </c:pt>
                <c:pt idx="25">
                  <c:v>2594</c:v>
                </c:pt>
                <c:pt idx="26">
                  <c:v>2853</c:v>
                </c:pt>
                <c:pt idx="27">
                  <c:v>3082</c:v>
                </c:pt>
                <c:pt idx="28">
                  <c:v>3284</c:v>
                </c:pt>
                <c:pt idx="29">
                  <c:v>3460</c:v>
                </c:pt>
                <c:pt idx="30">
                  <c:v>3600</c:v>
                </c:pt>
                <c:pt idx="31">
                  <c:v>3707</c:v>
                </c:pt>
                <c:pt idx="32">
                  <c:v>3777</c:v>
                </c:pt>
                <c:pt idx="33">
                  <c:v>3806</c:v>
                </c:pt>
                <c:pt idx="34">
                  <c:v>3804</c:v>
                </c:pt>
                <c:pt idx="35">
                  <c:v>3769</c:v>
                </c:pt>
                <c:pt idx="36">
                  <c:v>3685</c:v>
                </c:pt>
                <c:pt idx="37">
                  <c:v>3574</c:v>
                </c:pt>
                <c:pt idx="38">
                  <c:v>3420</c:v>
                </c:pt>
                <c:pt idx="39">
                  <c:v>3238</c:v>
                </c:pt>
                <c:pt idx="40">
                  <c:v>3024</c:v>
                </c:pt>
                <c:pt idx="41">
                  <c:v>2775</c:v>
                </c:pt>
                <c:pt idx="42">
                  <c:v>2513</c:v>
                </c:pt>
                <c:pt idx="43">
                  <c:v>2230</c:v>
                </c:pt>
                <c:pt idx="44">
                  <c:v>1916</c:v>
                </c:pt>
                <c:pt idx="45">
                  <c:v>1587</c:v>
                </c:pt>
                <c:pt idx="46">
                  <c:v>1235</c:v>
                </c:pt>
                <c:pt idx="47">
                  <c:v>870</c:v>
                </c:pt>
                <c:pt idx="48">
                  <c:v>500</c:v>
                </c:pt>
                <c:pt idx="49">
                  <c:v>130</c:v>
                </c:pt>
                <c:pt idx="50">
                  <c:v>-241</c:v>
                </c:pt>
                <c:pt idx="51">
                  <c:v>-603</c:v>
                </c:pt>
                <c:pt idx="52">
                  <c:v>-954</c:v>
                </c:pt>
                <c:pt idx="53">
                  <c:v>-1320</c:v>
                </c:pt>
                <c:pt idx="54">
                  <c:v>-1658</c:v>
                </c:pt>
                <c:pt idx="55">
                  <c:v>-1997</c:v>
                </c:pt>
                <c:pt idx="56">
                  <c:v>-2312</c:v>
                </c:pt>
                <c:pt idx="57">
                  <c:v>-2596</c:v>
                </c:pt>
                <c:pt idx="58">
                  <c:v>-2855</c:v>
                </c:pt>
                <c:pt idx="59">
                  <c:v>-3084</c:v>
                </c:pt>
                <c:pt idx="60">
                  <c:v>-3289</c:v>
                </c:pt>
                <c:pt idx="61">
                  <c:v>-3462</c:v>
                </c:pt>
                <c:pt idx="62">
                  <c:v>-3606</c:v>
                </c:pt>
                <c:pt idx="63">
                  <c:v>-3708</c:v>
                </c:pt>
                <c:pt idx="64">
                  <c:v>-3787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DEA-4564-8781-F48ED5757D76}"/>
            </c:ext>
          </c:extLst>
        </c:ser>
        <c:ser>
          <c:idx val="3"/>
          <c:order val="3"/>
          <c:tx>
            <c:strRef>
              <c:f>TDK_KF_ST_25_01!$N$19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354.36599999999981</c:v>
                </c:pt>
                <c:pt idx="2">
                  <c:v>348.8399999999998</c:v>
                </c:pt>
                <c:pt idx="3">
                  <c:v>343.37699999999978</c:v>
                </c:pt>
                <c:pt idx="4">
                  <c:v>337.8689999999998</c:v>
                </c:pt>
                <c:pt idx="5">
                  <c:v>332.00999999999982</c:v>
                </c:pt>
                <c:pt idx="6">
                  <c:v>326.42999999999984</c:v>
                </c:pt>
                <c:pt idx="7">
                  <c:v>320.68799999999982</c:v>
                </c:pt>
                <c:pt idx="8">
                  <c:v>314.92799999999983</c:v>
                </c:pt>
                <c:pt idx="9">
                  <c:v>309.22199999999981</c:v>
                </c:pt>
                <c:pt idx="10">
                  <c:v>303.77699999999982</c:v>
                </c:pt>
                <c:pt idx="11">
                  <c:v>298.22399999999982</c:v>
                </c:pt>
                <c:pt idx="12">
                  <c:v>292.5539999999998</c:v>
                </c:pt>
                <c:pt idx="13">
                  <c:v>286.91999999999979</c:v>
                </c:pt>
                <c:pt idx="14">
                  <c:v>281.25899999999979</c:v>
                </c:pt>
                <c:pt idx="15">
                  <c:v>275.5349999999998</c:v>
                </c:pt>
                <c:pt idx="16">
                  <c:v>269.85599999999982</c:v>
                </c:pt>
                <c:pt idx="17">
                  <c:v>264.18599999999981</c:v>
                </c:pt>
                <c:pt idx="18">
                  <c:v>258.56999999999982</c:v>
                </c:pt>
                <c:pt idx="19">
                  <c:v>253.10699999999983</c:v>
                </c:pt>
                <c:pt idx="20">
                  <c:v>247.59899999999982</c:v>
                </c:pt>
                <c:pt idx="21">
                  <c:v>241.88399999999982</c:v>
                </c:pt>
                <c:pt idx="22">
                  <c:v>236.17799999999983</c:v>
                </c:pt>
                <c:pt idx="23">
                  <c:v>230.49899999999982</c:v>
                </c:pt>
                <c:pt idx="24">
                  <c:v>224.76599999999982</c:v>
                </c:pt>
                <c:pt idx="25">
                  <c:v>219.14999999999981</c:v>
                </c:pt>
                <c:pt idx="26">
                  <c:v>213.70499999999981</c:v>
                </c:pt>
                <c:pt idx="27">
                  <c:v>208.1069999999998</c:v>
                </c:pt>
                <c:pt idx="28">
                  <c:v>202.59899999999979</c:v>
                </c:pt>
                <c:pt idx="29">
                  <c:v>196.99199999999979</c:v>
                </c:pt>
                <c:pt idx="30">
                  <c:v>191.22299999999979</c:v>
                </c:pt>
                <c:pt idx="31">
                  <c:v>185.56199999999978</c:v>
                </c:pt>
                <c:pt idx="32">
                  <c:v>179.82899999999978</c:v>
                </c:pt>
                <c:pt idx="33">
                  <c:v>174.24899999999977</c:v>
                </c:pt>
                <c:pt idx="34">
                  <c:v>168.67799999999977</c:v>
                </c:pt>
                <c:pt idx="35">
                  <c:v>163.26899999999978</c:v>
                </c:pt>
                <c:pt idx="36">
                  <c:v>157.72499999999977</c:v>
                </c:pt>
                <c:pt idx="37">
                  <c:v>152.02799999999976</c:v>
                </c:pt>
                <c:pt idx="38">
                  <c:v>146.33099999999976</c:v>
                </c:pt>
                <c:pt idx="39">
                  <c:v>140.62499999999977</c:v>
                </c:pt>
                <c:pt idx="40">
                  <c:v>134.94599999999977</c:v>
                </c:pt>
                <c:pt idx="41">
                  <c:v>129.34799999999976</c:v>
                </c:pt>
                <c:pt idx="42">
                  <c:v>123.83999999999976</c:v>
                </c:pt>
                <c:pt idx="43">
                  <c:v>118.34099999999977</c:v>
                </c:pt>
                <c:pt idx="44">
                  <c:v>112.79699999999977</c:v>
                </c:pt>
                <c:pt idx="45">
                  <c:v>107.16299999999977</c:v>
                </c:pt>
                <c:pt idx="46">
                  <c:v>101.44799999999977</c:v>
                </c:pt>
                <c:pt idx="47">
                  <c:v>95.705999999999761</c:v>
                </c:pt>
                <c:pt idx="48">
                  <c:v>90.098999999999762</c:v>
                </c:pt>
                <c:pt idx="49">
                  <c:v>84.437999999999761</c:v>
                </c:pt>
                <c:pt idx="50">
                  <c:v>78.857999999999763</c:v>
                </c:pt>
                <c:pt idx="51">
                  <c:v>73.358999999999767</c:v>
                </c:pt>
                <c:pt idx="52">
                  <c:v>67.895999999999773</c:v>
                </c:pt>
                <c:pt idx="53">
                  <c:v>62.171999999999777</c:v>
                </c:pt>
                <c:pt idx="54">
                  <c:v>56.555999999999777</c:v>
                </c:pt>
                <c:pt idx="55">
                  <c:v>50.723999999999776</c:v>
                </c:pt>
                <c:pt idx="56">
                  <c:v>45.026999999999774</c:v>
                </c:pt>
                <c:pt idx="57">
                  <c:v>39.437999999999775</c:v>
                </c:pt>
                <c:pt idx="58">
                  <c:v>33.920999999999779</c:v>
                </c:pt>
                <c:pt idx="59">
                  <c:v>28.430999999999781</c:v>
                </c:pt>
                <c:pt idx="60">
                  <c:v>22.769999999999783</c:v>
                </c:pt>
                <c:pt idx="61">
                  <c:v>17.216999999999782</c:v>
                </c:pt>
                <c:pt idx="62">
                  <c:v>11.537999999999784</c:v>
                </c:pt>
                <c:pt idx="63">
                  <c:v>5.7239999999997844</c:v>
                </c:pt>
                <c:pt idx="64">
                  <c:v>-2.1493917756743031E-13</c:v>
                </c:pt>
              </c:numCache>
            </c:numRef>
          </c:xVal>
          <c:yVal>
            <c:numRef>
              <c:f>TDK_KF_ST_25_01!$N$85:$N$149</c:f>
              <c:numCache>
                <c:formatCode>General</c:formatCode>
                <c:ptCount val="65"/>
                <c:pt idx="0">
                  <c:v>-3772.4964004051276</c:v>
                </c:pt>
                <c:pt idx="1">
                  <c:v>-3805.3660429933152</c:v>
                </c:pt>
                <c:pt idx="2">
                  <c:v>-3801.2344260042869</c:v>
                </c:pt>
                <c:pt idx="3">
                  <c:v>-3762.3992458009243</c:v>
                </c:pt>
                <c:pt idx="4">
                  <c:v>-3688.6243322828532</c:v>
                </c:pt>
                <c:pt idx="5">
                  <c:v>-3572.7617556617533</c:v>
                </c:pt>
                <c:pt idx="6">
                  <c:v>-3427.6724847487426</c:v>
                </c:pt>
                <c:pt idx="7">
                  <c:v>-3244.4572442849312</c:v>
                </c:pt>
                <c:pt idx="8">
                  <c:v>-3027.9434830543055</c:v>
                </c:pt>
                <c:pt idx="9">
                  <c:v>-2783.2924940146468</c:v>
                </c:pt>
                <c:pt idx="10">
                  <c:v>-2524.0682873580631</c:v>
                </c:pt>
                <c:pt idx="11">
                  <c:v>-2236.2532261347856</c:v>
                </c:pt>
                <c:pt idx="12">
                  <c:v>-1920.7353343558186</c:v>
                </c:pt>
                <c:pt idx="13">
                  <c:v>-1588.5992977164585</c:v>
                </c:pt>
                <c:pt idx="14">
                  <c:v>-1239.4237085376787</c:v>
                </c:pt>
                <c:pt idx="15">
                  <c:v>-874.09309657114693</c:v>
                </c:pt>
                <c:pt idx="16">
                  <c:v>-503.02486272436784</c:v>
                </c:pt>
                <c:pt idx="17">
                  <c:v>-127.63512460573497</c:v>
                </c:pt>
                <c:pt idx="18">
                  <c:v>245.39956641395466</c:v>
                </c:pt>
                <c:pt idx="19">
                  <c:v>606.01640337028641</c:v>
                </c:pt>
                <c:pt idx="20">
                  <c:v>963.99146306000398</c:v>
                </c:pt>
                <c:pt idx="21">
                  <c:v>1325.9308377248838</c:v>
                </c:pt>
                <c:pt idx="22">
                  <c:v>1674.1112541723799</c:v>
                </c:pt>
                <c:pt idx="23">
                  <c:v>2004.1321954221864</c:v>
                </c:pt>
                <c:pt idx="24">
                  <c:v>2317.2774130448242</c:v>
                </c:pt>
                <c:pt idx="25">
                  <c:v>2601.52331800005</c:v>
                </c:pt>
                <c:pt idx="26">
                  <c:v>2853.2418966780315</c:v>
                </c:pt>
                <c:pt idx="27">
                  <c:v>3085.1119831403221</c:v>
                </c:pt>
                <c:pt idx="28">
                  <c:v>3284.4850565433671</c:v>
                </c:pt>
                <c:pt idx="29">
                  <c:v>3456.2167685714699</c:v>
                </c:pt>
                <c:pt idx="30">
                  <c:v>3598.3088446640395</c:v>
                </c:pt>
                <c:pt idx="31">
                  <c:v>3702.2477980690187</c:v>
                </c:pt>
                <c:pt idx="32">
                  <c:v>3770.6314094127665</c:v>
                </c:pt>
                <c:pt idx="33">
                  <c:v>3800.901637802649</c:v>
                </c:pt>
                <c:pt idx="34">
                  <c:v>3795.1205008585725</c:v>
                </c:pt>
                <c:pt idx="35">
                  <c:v>3755.1372614930942</c:v>
                </c:pt>
                <c:pt idx="36">
                  <c:v>3679.3910256955101</c:v>
                </c:pt>
                <c:pt idx="37">
                  <c:v>3565.6349110738956</c:v>
                </c:pt>
                <c:pt idx="38">
                  <c:v>3416.5878491140988</c:v>
                </c:pt>
                <c:pt idx="39">
                  <c:v>3233.4092777718461</c:v>
                </c:pt>
                <c:pt idx="40">
                  <c:v>3019.215624760262</c:v>
                </c:pt>
                <c:pt idx="41">
                  <c:v>2779.0004339242723</c:v>
                </c:pt>
                <c:pt idx="42">
                  <c:v>2516.7077939610808</c:v>
                </c:pt>
                <c:pt idx="43">
                  <c:v>2231.6074987336506</c:v>
                </c:pt>
                <c:pt idx="44">
                  <c:v>1923.339856269268</c:v>
                </c:pt>
                <c:pt idx="45">
                  <c:v>1591.6038644393761</c:v>
                </c:pt>
                <c:pt idx="46">
                  <c:v>1239.3605502239409</c:v>
                </c:pt>
                <c:pt idx="47">
                  <c:v>873.01069553166053</c:v>
                </c:pt>
                <c:pt idx="48">
                  <c:v>506.75698077335517</c:v>
                </c:pt>
                <c:pt idx="49">
                  <c:v>132.03772618847495</c:v>
                </c:pt>
                <c:pt idx="50">
                  <c:v>-238.62284939795057</c:v>
                </c:pt>
                <c:pt idx="51">
                  <c:v>-601.72745612750055</c:v>
                </c:pt>
                <c:pt idx="52">
                  <c:v>-956.99396646841433</c:v>
                </c:pt>
                <c:pt idx="53">
                  <c:v>-1319.8658400293443</c:v>
                </c:pt>
                <c:pt idx="54">
                  <c:v>-1663.1293196635279</c:v>
                </c:pt>
                <c:pt idx="55">
                  <c:v>-2002.6580576652582</c:v>
                </c:pt>
                <c:pt idx="56">
                  <c:v>-2314.336014023645</c:v>
                </c:pt>
                <c:pt idx="57">
                  <c:v>-2597.9039337308263</c:v>
                </c:pt>
                <c:pt idx="58">
                  <c:v>-2853.5979884828212</c:v>
                </c:pt>
                <c:pt idx="59">
                  <c:v>-3081.7913987769107</c:v>
                </c:pt>
                <c:pt idx="60">
                  <c:v>-3287.4518833326342</c:v>
                </c:pt>
                <c:pt idx="61">
                  <c:v>-3458.030831441512</c:v>
                </c:pt>
                <c:pt idx="62">
                  <c:v>-3598.8832510413813</c:v>
                </c:pt>
                <c:pt idx="63">
                  <c:v>-3706.4582457420852</c:v>
                </c:pt>
                <c:pt idx="64">
                  <c:v>-3775.100189327175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DEA-4564-8781-F48ED5757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28.259999999999998</c:v>
                </c:pt>
                <c:pt idx="6">
                  <c:v>33.857999999999997</c:v>
                </c:pt>
                <c:pt idx="7">
                  <c:v>39.347999999999999</c:v>
                </c:pt>
                <c:pt idx="8">
                  <c:v>45.009</c:v>
                </c:pt>
                <c:pt idx="9">
                  <c:v>50.732999999999997</c:v>
                </c:pt>
                <c:pt idx="10">
                  <c:v>56.501999999999995</c:v>
                </c:pt>
                <c:pt idx="11">
                  <c:v>62.153999999999996</c:v>
                </c:pt>
                <c:pt idx="12">
                  <c:v>67.805999999999997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84.320999999999998</c:v>
                </c:pt>
                <c:pt idx="16">
                  <c:v>90.009</c:v>
                </c:pt>
                <c:pt idx="17">
                  <c:v>95.616</c:v>
                </c:pt>
                <c:pt idx="18">
                  <c:v>101.44799999999999</c:v>
                </c:pt>
                <c:pt idx="19">
                  <c:v>107.04599999999999</c:v>
                </c:pt>
                <c:pt idx="20">
                  <c:v>112.58999999999999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129.31199999999998</c:v>
                </c:pt>
                <c:pt idx="24">
                  <c:v>134.91899999999998</c:v>
                </c:pt>
                <c:pt idx="25">
                  <c:v>140.60699999999997</c:v>
                </c:pt>
                <c:pt idx="26">
                  <c:v>146.33999999999997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174.15900000000002</c:v>
                </c:pt>
                <c:pt idx="32">
                  <c:v>179.82900000000001</c:v>
                </c:pt>
                <c:pt idx="33">
                  <c:v>185.44499999999999</c:v>
                </c:pt>
                <c:pt idx="34">
                  <c:v>191.232</c:v>
                </c:pt>
                <c:pt idx="35">
                  <c:v>196.929</c:v>
                </c:pt>
                <c:pt idx="36">
                  <c:v>202.36500000000001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224.74799999999999</c:v>
                </c:pt>
                <c:pt idx="41">
                  <c:v>230.44499999999999</c:v>
                </c:pt>
                <c:pt idx="42">
                  <c:v>236.18699999999998</c:v>
                </c:pt>
                <c:pt idx="43">
                  <c:v>241.86599999999999</c:v>
                </c:pt>
                <c:pt idx="44">
                  <c:v>247.428</c:v>
                </c:pt>
                <c:pt idx="45">
                  <c:v>252.96299999999999</c:v>
                </c:pt>
                <c:pt idx="46">
                  <c:v>258.46199999999999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286.91999999999996</c:v>
                </c:pt>
                <c:pt idx="52">
                  <c:v>292.48199999999997</c:v>
                </c:pt>
                <c:pt idx="53">
                  <c:v>298.06199999999995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326.2949999999999</c:v>
                </c:pt>
                <c:pt idx="59">
                  <c:v>332.01899999999989</c:v>
                </c:pt>
                <c:pt idx="60">
                  <c:v>337.69799999999987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354.30299999999988</c:v>
                </c:pt>
                <c:pt idx="64">
                  <c:v>360.01799999999986</c:v>
                </c:pt>
              </c:numCache>
            </c:numRef>
          </c:xVal>
          <c:yVal>
            <c:numRef>
              <c:f>TDK_KF_ST_25_01!$AC$20:$AC$84</c:f>
              <c:numCache>
                <c:formatCode>General</c:formatCode>
                <c:ptCount val="65"/>
                <c:pt idx="0">
                  <c:v>-7.4669422665056134E-3</c:v>
                </c:pt>
                <c:pt idx="1">
                  <c:v>-6.1655283097689306E-2</c:v>
                </c:pt>
                <c:pt idx="2">
                  <c:v>-0.11390456688676664</c:v>
                </c:pt>
                <c:pt idx="3">
                  <c:v>-0.11418873099112048</c:v>
                </c:pt>
                <c:pt idx="4">
                  <c:v>-7.1766008396188852E-2</c:v>
                </c:pt>
                <c:pt idx="5">
                  <c:v>-0.14496674887437422</c:v>
                </c:pt>
                <c:pt idx="6">
                  <c:v>-6.973333381375113E-2</c:v>
                </c:pt>
                <c:pt idx="7">
                  <c:v>-4.864172428152358E-2</c:v>
                </c:pt>
                <c:pt idx="8">
                  <c:v>-8.7444502312195027E-3</c:v>
                </c:pt>
                <c:pt idx="9">
                  <c:v>-9.9154912088060598E-2</c:v>
                </c:pt>
                <c:pt idx="10">
                  <c:v>-4.0650427993156768E-2</c:v>
                </c:pt>
                <c:pt idx="11">
                  <c:v>-4.3864690975055964E-2</c:v>
                </c:pt>
                <c:pt idx="12">
                  <c:v>-0.14652661647933485</c:v>
                </c:pt>
                <c:pt idx="13">
                  <c:v>-0.11377215960752096</c:v>
                </c:pt>
                <c:pt idx="14">
                  <c:v>-0.10722017284359708</c:v>
                </c:pt>
                <c:pt idx="15">
                  <c:v>-8.3456783260004386E-2</c:v>
                </c:pt>
                <c:pt idx="16">
                  <c:v>-0.18320198194622606</c:v>
                </c:pt>
                <c:pt idx="17">
                  <c:v>-0.18749833585884801</c:v>
                </c:pt>
                <c:pt idx="18">
                  <c:v>-0.19130285312134276</c:v>
                </c:pt>
                <c:pt idx="19">
                  <c:v>-0.20583405209373495</c:v>
                </c:pt>
                <c:pt idx="20">
                  <c:v>-0.13223317223283004</c:v>
                </c:pt>
                <c:pt idx="21">
                  <c:v>-3.4040449759004332E-2</c:v>
                </c:pt>
                <c:pt idx="22">
                  <c:v>-0.13321209514333532</c:v>
                </c:pt>
                <c:pt idx="23">
                  <c:v>-2.441760989987074E-2</c:v>
                </c:pt>
                <c:pt idx="24">
                  <c:v>-3.022967918809627E-3</c:v>
                </c:pt>
                <c:pt idx="25">
                  <c:v>-8.3669107280570643E-3</c:v>
                </c:pt>
                <c:pt idx="26">
                  <c:v>2.4233343446780964E-2</c:v>
                </c:pt>
                <c:pt idx="27">
                  <c:v>6.7569677595315625E-2</c:v>
                </c:pt>
                <c:pt idx="28">
                  <c:v>5.7680877728813584E-2</c:v>
                </c:pt>
                <c:pt idx="29">
                  <c:v>7.3984323899509263E-2</c:v>
                </c:pt>
                <c:pt idx="30">
                  <c:v>7.4525418054321335E-2</c:v>
                </c:pt>
                <c:pt idx="31">
                  <c:v>2.5430582293182624E-2</c:v>
                </c:pt>
                <c:pt idx="32">
                  <c:v>5.6424274415292075E-2</c:v>
                </c:pt>
                <c:pt idx="33">
                  <c:v>2.1861781206723663E-2</c:v>
                </c:pt>
                <c:pt idx="34">
                  <c:v>-4.083136867100734E-2</c:v>
                </c:pt>
                <c:pt idx="35">
                  <c:v>-1.0003596677563564E-3</c:v>
                </c:pt>
                <c:pt idx="36">
                  <c:v>-1.1100872379074644E-2</c:v>
                </c:pt>
                <c:pt idx="37">
                  <c:v>2.9835355642234163E-2</c:v>
                </c:pt>
                <c:pt idx="38">
                  <c:v>1.6957769458542771E-2</c:v>
                </c:pt>
                <c:pt idx="39">
                  <c:v>9.3757828332883264E-2</c:v>
                </c:pt>
                <c:pt idx="40">
                  <c:v>0.10931750234038873</c:v>
                </c:pt>
                <c:pt idx="41">
                  <c:v>0.10908690385377895</c:v>
                </c:pt>
                <c:pt idx="42">
                  <c:v>0.10305593469982455</c:v>
                </c:pt>
                <c:pt idx="43">
                  <c:v>0.20023083496596428</c:v>
                </c:pt>
                <c:pt idx="44">
                  <c:v>0.11862970188280997</c:v>
                </c:pt>
                <c:pt idx="45">
                  <c:v>0.12970820826896556</c:v>
                </c:pt>
                <c:pt idx="46">
                  <c:v>0.13142919723486557</c:v>
                </c:pt>
                <c:pt idx="47">
                  <c:v>8.9883141683230861E-2</c:v>
                </c:pt>
                <c:pt idx="48">
                  <c:v>1.9738743754203369E-2</c:v>
                </c:pt>
                <c:pt idx="49">
                  <c:v>0.11332294878468474</c:v>
                </c:pt>
                <c:pt idx="50">
                  <c:v>5.5035924752189658E-2</c:v>
                </c:pt>
                <c:pt idx="51">
                  <c:v>-2.8870166411820719E-2</c:v>
                </c:pt>
                <c:pt idx="52">
                  <c:v>-2.3548670346372091E-2</c:v>
                </c:pt>
                <c:pt idx="53">
                  <c:v>-4.8816415554313153E-2</c:v>
                </c:pt>
                <c:pt idx="54">
                  <c:v>-2.430609115634752E-2</c:v>
                </c:pt>
                <c:pt idx="55">
                  <c:v>-6.3278715121157347E-2</c:v>
                </c:pt>
                <c:pt idx="56">
                  <c:v>5.1029223304396965E-2</c:v>
                </c:pt>
                <c:pt idx="57">
                  <c:v>-0.10061353442904419</c:v>
                </c:pt>
                <c:pt idx="58">
                  <c:v>-1.9519584035663229E-2</c:v>
                </c:pt>
                <c:pt idx="59">
                  <c:v>-3.8991878674323743E-2</c:v>
                </c:pt>
                <c:pt idx="60">
                  <c:v>-3.4614128599059768E-2</c:v>
                </c:pt>
                <c:pt idx="61">
                  <c:v>-1.9314249818307871E-2</c:v>
                </c:pt>
                <c:pt idx="62">
                  <c:v>-8.6651685163531056E-2</c:v>
                </c:pt>
                <c:pt idx="63">
                  <c:v>-0.11901372583076864</c:v>
                </c:pt>
                <c:pt idx="64">
                  <c:v>-9.8017078516420497E-2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50-4C0D-81C6-ED01C4769C4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354.36599999999981</c:v>
                </c:pt>
                <c:pt idx="2">
                  <c:v>348.8399999999998</c:v>
                </c:pt>
                <c:pt idx="3">
                  <c:v>343.37699999999978</c:v>
                </c:pt>
                <c:pt idx="4">
                  <c:v>337.8689999999998</c:v>
                </c:pt>
                <c:pt idx="5">
                  <c:v>332.00999999999982</c:v>
                </c:pt>
                <c:pt idx="6">
                  <c:v>326.42999999999984</c:v>
                </c:pt>
                <c:pt idx="7">
                  <c:v>320.68799999999982</c:v>
                </c:pt>
                <c:pt idx="8">
                  <c:v>314.92799999999983</c:v>
                </c:pt>
                <c:pt idx="9">
                  <c:v>309.22199999999981</c:v>
                </c:pt>
                <c:pt idx="10">
                  <c:v>303.77699999999982</c:v>
                </c:pt>
                <c:pt idx="11">
                  <c:v>298.22399999999982</c:v>
                </c:pt>
                <c:pt idx="12">
                  <c:v>292.5539999999998</c:v>
                </c:pt>
                <c:pt idx="13">
                  <c:v>286.91999999999979</c:v>
                </c:pt>
                <c:pt idx="14">
                  <c:v>281.25899999999979</c:v>
                </c:pt>
                <c:pt idx="15">
                  <c:v>275.5349999999998</c:v>
                </c:pt>
                <c:pt idx="16">
                  <c:v>269.85599999999982</c:v>
                </c:pt>
                <c:pt idx="17">
                  <c:v>264.18599999999981</c:v>
                </c:pt>
                <c:pt idx="18">
                  <c:v>258.56999999999982</c:v>
                </c:pt>
                <c:pt idx="19">
                  <c:v>253.10699999999983</c:v>
                </c:pt>
                <c:pt idx="20">
                  <c:v>247.59899999999982</c:v>
                </c:pt>
                <c:pt idx="21">
                  <c:v>241.88399999999982</c:v>
                </c:pt>
                <c:pt idx="22">
                  <c:v>236.17799999999983</c:v>
                </c:pt>
                <c:pt idx="23">
                  <c:v>230.49899999999982</c:v>
                </c:pt>
                <c:pt idx="24">
                  <c:v>224.76599999999982</c:v>
                </c:pt>
                <c:pt idx="25">
                  <c:v>219.14999999999981</c:v>
                </c:pt>
                <c:pt idx="26">
                  <c:v>213.70499999999981</c:v>
                </c:pt>
                <c:pt idx="27">
                  <c:v>208.1069999999998</c:v>
                </c:pt>
                <c:pt idx="28">
                  <c:v>202.59899999999979</c:v>
                </c:pt>
                <c:pt idx="29">
                  <c:v>196.99199999999979</c:v>
                </c:pt>
                <c:pt idx="30">
                  <c:v>191.22299999999979</c:v>
                </c:pt>
                <c:pt idx="31">
                  <c:v>185.56199999999978</c:v>
                </c:pt>
                <c:pt idx="32">
                  <c:v>179.82899999999978</c:v>
                </c:pt>
                <c:pt idx="33">
                  <c:v>174.24899999999977</c:v>
                </c:pt>
                <c:pt idx="34">
                  <c:v>168.67799999999977</c:v>
                </c:pt>
                <c:pt idx="35">
                  <c:v>163.26899999999978</c:v>
                </c:pt>
                <c:pt idx="36">
                  <c:v>157.72499999999977</c:v>
                </c:pt>
                <c:pt idx="37">
                  <c:v>152.02799999999976</c:v>
                </c:pt>
                <c:pt idx="38">
                  <c:v>146.33099999999976</c:v>
                </c:pt>
                <c:pt idx="39">
                  <c:v>140.62499999999977</c:v>
                </c:pt>
                <c:pt idx="40">
                  <c:v>134.94599999999977</c:v>
                </c:pt>
                <c:pt idx="41">
                  <c:v>129.34799999999976</c:v>
                </c:pt>
                <c:pt idx="42">
                  <c:v>123.83999999999976</c:v>
                </c:pt>
                <c:pt idx="43">
                  <c:v>118.34099999999977</c:v>
                </c:pt>
                <c:pt idx="44">
                  <c:v>112.79699999999977</c:v>
                </c:pt>
                <c:pt idx="45">
                  <c:v>107.16299999999977</c:v>
                </c:pt>
                <c:pt idx="46">
                  <c:v>101.44799999999977</c:v>
                </c:pt>
                <c:pt idx="47">
                  <c:v>95.705999999999761</c:v>
                </c:pt>
                <c:pt idx="48">
                  <c:v>90.098999999999762</c:v>
                </c:pt>
                <c:pt idx="49">
                  <c:v>84.437999999999761</c:v>
                </c:pt>
                <c:pt idx="50">
                  <c:v>78.857999999999763</c:v>
                </c:pt>
                <c:pt idx="51">
                  <c:v>73.358999999999767</c:v>
                </c:pt>
                <c:pt idx="52">
                  <c:v>67.895999999999773</c:v>
                </c:pt>
                <c:pt idx="53">
                  <c:v>62.171999999999777</c:v>
                </c:pt>
                <c:pt idx="54">
                  <c:v>56.555999999999777</c:v>
                </c:pt>
                <c:pt idx="55">
                  <c:v>50.723999999999776</c:v>
                </c:pt>
                <c:pt idx="56">
                  <c:v>45.026999999999774</c:v>
                </c:pt>
                <c:pt idx="57">
                  <c:v>39.437999999999775</c:v>
                </c:pt>
                <c:pt idx="58">
                  <c:v>33.920999999999779</c:v>
                </c:pt>
                <c:pt idx="59">
                  <c:v>28.430999999999781</c:v>
                </c:pt>
                <c:pt idx="60">
                  <c:v>22.769999999999783</c:v>
                </c:pt>
                <c:pt idx="61">
                  <c:v>17.216999999999782</c:v>
                </c:pt>
                <c:pt idx="62">
                  <c:v>11.537999999999784</c:v>
                </c:pt>
                <c:pt idx="63">
                  <c:v>5.7239999999997844</c:v>
                </c:pt>
                <c:pt idx="64">
                  <c:v>-2.1493917756743031E-13</c:v>
                </c:pt>
              </c:numCache>
            </c:numRef>
          </c:xVal>
          <c:yVal>
            <c:numRef>
              <c:f>TDK_KF_ST_25_01!$AC$85:$AC$149</c:f>
              <c:numCache>
                <c:formatCode>General</c:formatCode>
                <c:ptCount val="65"/>
                <c:pt idx="0">
                  <c:v>3.7468895168046856E-2</c:v>
                </c:pt>
                <c:pt idx="1">
                  <c:v>-1.1149423582139661E-2</c:v>
                </c:pt>
                <c:pt idx="2">
                  <c:v>-5.5539998316476158E-2</c:v>
                </c:pt>
                <c:pt idx="3">
                  <c:v>-4.4133377423406728E-2</c:v>
                </c:pt>
                <c:pt idx="4">
                  <c:v>3.984785320346873E-2</c:v>
                </c:pt>
                <c:pt idx="5">
                  <c:v>3.2387837695011967E-2</c:v>
                </c:pt>
                <c:pt idx="6">
                  <c:v>5.4917964921514795E-2</c:v>
                </c:pt>
                <c:pt idx="7">
                  <c:v>6.648678768561922E-2</c:v>
                </c:pt>
                <c:pt idx="8">
                  <c:v>3.0857994137079459E-2</c:v>
                </c:pt>
                <c:pt idx="9">
                  <c:v>-1.5109029242069028E-2</c:v>
                </c:pt>
                <c:pt idx="10">
                  <c:v>2.7608283146719259E-2</c:v>
                </c:pt>
                <c:pt idx="11">
                  <c:v>2.3249199454426162E-2</c:v>
                </c:pt>
                <c:pt idx="12">
                  <c:v>-2.5334754529978909E-2</c:v>
                </c:pt>
                <c:pt idx="13">
                  <c:v>8.4272400961310723E-2</c:v>
                </c:pt>
                <c:pt idx="14">
                  <c:v>3.1511422654148191E-2</c:v>
                </c:pt>
                <c:pt idx="15">
                  <c:v>2.6362159573011468E-2</c:v>
                </c:pt>
                <c:pt idx="16">
                  <c:v>0.10188242397560998</c:v>
                </c:pt>
                <c:pt idx="17">
                  <c:v>0.12117322542826514</c:v>
                </c:pt>
                <c:pt idx="18">
                  <c:v>0.10269204333724247</c:v>
                </c:pt>
                <c:pt idx="19">
                  <c:v>0.20757912257218436</c:v>
                </c:pt>
                <c:pt idx="20">
                  <c:v>0.20112875247048123</c:v>
                </c:pt>
                <c:pt idx="21">
                  <c:v>0.17639160254256581</c:v>
                </c:pt>
                <c:pt idx="22">
                  <c:v>0.17482832914146229</c:v>
                </c:pt>
                <c:pt idx="23">
                  <c:v>0.16665228894859752</c:v>
                </c:pt>
                <c:pt idx="24">
                  <c:v>0.24683165303886767</c:v>
                </c:pt>
                <c:pt idx="25">
                  <c:v>0.10925713785110247</c:v>
                </c:pt>
                <c:pt idx="26">
                  <c:v>8.2148513509309851E-2</c:v>
                </c:pt>
                <c:pt idx="27">
                  <c:v>7.5821746070857898E-2</c:v>
                </c:pt>
                <c:pt idx="28">
                  <c:v>6.9155141261774133E-3</c:v>
                </c:pt>
                <c:pt idx="29">
                  <c:v>6.4933526352604076E-2</c:v>
                </c:pt>
                <c:pt idx="30">
                  <c:v>0.11194121048828265</c:v>
                </c:pt>
                <c:pt idx="31">
                  <c:v>7.320968399233152E-2</c:v>
                </c:pt>
                <c:pt idx="32">
                  <c:v>9.5411686777367777E-2</c:v>
                </c:pt>
                <c:pt idx="33">
                  <c:v>6.2367968587551559E-2</c:v>
                </c:pt>
                <c:pt idx="34">
                  <c:v>0.11484550005866367</c:v>
                </c:pt>
                <c:pt idx="35">
                  <c:v>0.13647587518880755</c:v>
                </c:pt>
                <c:pt idx="36">
                  <c:v>0.1143169729947715</c:v>
                </c:pt>
                <c:pt idx="37">
                  <c:v>9.1795038492165304E-2</c:v>
                </c:pt>
                <c:pt idx="38">
                  <c:v>6.8406855465497074E-2</c:v>
                </c:pt>
                <c:pt idx="39">
                  <c:v>7.9032887587231926E-2</c:v>
                </c:pt>
                <c:pt idx="40">
                  <c:v>7.8880555254357887E-2</c:v>
                </c:pt>
                <c:pt idx="41">
                  <c:v>-1.0409932443820935E-2</c:v>
                </c:pt>
                <c:pt idx="42">
                  <c:v>-7.4546200977650301E-2</c:v>
                </c:pt>
                <c:pt idx="43">
                  <c:v>-0.10148678939502531</c:v>
                </c:pt>
                <c:pt idx="44">
                  <c:v>-0.14456011238613087</c:v>
                </c:pt>
                <c:pt idx="45">
                  <c:v>-9.6753954891468652E-2</c:v>
                </c:pt>
                <c:pt idx="46">
                  <c:v>-0.10502055432449708</c:v>
                </c:pt>
                <c:pt idx="47">
                  <c:v>-7.3326412615386971E-2</c:v>
                </c:pt>
                <c:pt idx="48">
                  <c:v>-0.14885293127895238</c:v>
                </c:pt>
                <c:pt idx="49">
                  <c:v>-7.3332552810256857E-2</c:v>
                </c:pt>
                <c:pt idx="50">
                  <c:v>-7.494112892901228E-2</c:v>
                </c:pt>
                <c:pt idx="51">
                  <c:v>-5.202088959124751E-2</c:v>
                </c:pt>
                <c:pt idx="52">
                  <c:v>6.5981396333683051E-3</c:v>
                </c:pt>
                <c:pt idx="53">
                  <c:v>-2.0933453942667768E-2</c:v>
                </c:pt>
                <c:pt idx="54">
                  <c:v>4.2331773610307266E-2</c:v>
                </c:pt>
                <c:pt idx="55">
                  <c:v>5.2038585258443959E-2</c:v>
                </c:pt>
                <c:pt idx="56">
                  <c:v>-9.3247931194611056E-3</c:v>
                </c:pt>
                <c:pt idx="57">
                  <c:v>-5.6559880444538635E-2</c:v>
                </c:pt>
                <c:pt idx="58">
                  <c:v>-8.2648038603750251E-2</c:v>
                </c:pt>
                <c:pt idx="59">
                  <c:v>-0.12382863533192889</c:v>
                </c:pt>
                <c:pt idx="60">
                  <c:v>-0.17448601412948506</c:v>
                </c:pt>
                <c:pt idx="61">
                  <c:v>-9.5934108449252875E-2</c:v>
                </c:pt>
                <c:pt idx="62">
                  <c:v>-4.6324916676553585E-2</c:v>
                </c:pt>
                <c:pt idx="63">
                  <c:v>-0.1104676438622727</c:v>
                </c:pt>
                <c:pt idx="64">
                  <c:v>-0.10557268201445247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50-4C0D-81C6-ED01C4769C4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TDK_KF_ST_25_01!$AA$20:$AA$83</c:f>
              <c:numCache>
                <c:formatCode>General</c:formatCode>
                <c:ptCount val="64"/>
                <c:pt idx="0">
                  <c:v>-4.4999999999999998E-2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28.259999999999998</c:v>
                </c:pt>
                <c:pt idx="6">
                  <c:v>33.857999999999997</c:v>
                </c:pt>
                <c:pt idx="7">
                  <c:v>39.347999999999999</c:v>
                </c:pt>
                <c:pt idx="8">
                  <c:v>45.009</c:v>
                </c:pt>
                <c:pt idx="9">
                  <c:v>50.732999999999997</c:v>
                </c:pt>
                <c:pt idx="10">
                  <c:v>56.501999999999995</c:v>
                </c:pt>
                <c:pt idx="11">
                  <c:v>62.153999999999996</c:v>
                </c:pt>
                <c:pt idx="12">
                  <c:v>67.805999999999997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84.320999999999998</c:v>
                </c:pt>
                <c:pt idx="16">
                  <c:v>90.009</c:v>
                </c:pt>
                <c:pt idx="17">
                  <c:v>95.616</c:v>
                </c:pt>
                <c:pt idx="18">
                  <c:v>101.44799999999999</c:v>
                </c:pt>
                <c:pt idx="19">
                  <c:v>107.04599999999999</c:v>
                </c:pt>
                <c:pt idx="20">
                  <c:v>112.58999999999999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129.31199999999998</c:v>
                </c:pt>
                <c:pt idx="24">
                  <c:v>134.91899999999998</c:v>
                </c:pt>
                <c:pt idx="25">
                  <c:v>140.60699999999997</c:v>
                </c:pt>
                <c:pt idx="26">
                  <c:v>146.33999999999997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174.15900000000002</c:v>
                </c:pt>
                <c:pt idx="32">
                  <c:v>179.82900000000001</c:v>
                </c:pt>
                <c:pt idx="33">
                  <c:v>185.44499999999999</c:v>
                </c:pt>
                <c:pt idx="34">
                  <c:v>191.232</c:v>
                </c:pt>
                <c:pt idx="35">
                  <c:v>196.929</c:v>
                </c:pt>
                <c:pt idx="36">
                  <c:v>202.36500000000001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224.74799999999999</c:v>
                </c:pt>
                <c:pt idx="41">
                  <c:v>230.44499999999999</c:v>
                </c:pt>
                <c:pt idx="42">
                  <c:v>236.18699999999998</c:v>
                </c:pt>
                <c:pt idx="43">
                  <c:v>241.86599999999999</c:v>
                </c:pt>
                <c:pt idx="44">
                  <c:v>247.428</c:v>
                </c:pt>
                <c:pt idx="45">
                  <c:v>252.96299999999999</c:v>
                </c:pt>
                <c:pt idx="46">
                  <c:v>258.46199999999999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286.91999999999996</c:v>
                </c:pt>
                <c:pt idx="52">
                  <c:v>292.48199999999997</c:v>
                </c:pt>
                <c:pt idx="53">
                  <c:v>298.06199999999995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326.2949999999999</c:v>
                </c:pt>
                <c:pt idx="59">
                  <c:v>332.01899999999989</c:v>
                </c:pt>
                <c:pt idx="60">
                  <c:v>337.69799999999987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354.30299999999988</c:v>
                </c:pt>
              </c:numCache>
            </c:numRef>
          </c:xVal>
          <c:yVal>
            <c:numRef>
              <c:f>TDK_KF_ST_25_01!$AD$20:$AD$83</c:f>
              <c:numCache>
                <c:formatCode>General</c:formatCode>
                <c:ptCount val="64"/>
                <c:pt idx="0">
                  <c:v>-9.8105739747946855E-2</c:v>
                </c:pt>
                <c:pt idx="1">
                  <c:v>-4.8812360764583396E-2</c:v>
                </c:pt>
                <c:pt idx="2">
                  <c:v>6.757965021021306E-2</c:v>
                </c:pt>
                <c:pt idx="3">
                  <c:v>1.8254622541867604E-2</c:v>
                </c:pt>
                <c:pt idx="4">
                  <c:v>-0.1027200057332962</c:v>
                </c:pt>
                <c:pt idx="5">
                  <c:v>2.1138113542445325E-2</c:v>
                </c:pt>
                <c:pt idx="6">
                  <c:v>-1.2914704789999121E-2</c:v>
                </c:pt>
                <c:pt idx="7">
                  <c:v>-7.9181561630150554E-3</c:v>
                </c:pt>
                <c:pt idx="8">
                  <c:v>-5.8034288824160285E-4</c:v>
                </c:pt>
                <c:pt idx="9">
                  <c:v>0.15119349734650456</c:v>
                </c:pt>
                <c:pt idx="10">
                  <c:v>8.2982201603464034E-2</c:v>
                </c:pt>
                <c:pt idx="11">
                  <c:v>2.2931237032388196E-2</c:v>
                </c:pt>
                <c:pt idx="12">
                  <c:v>0.15312475611270315</c:v>
                </c:pt>
                <c:pt idx="13">
                  <c:v>6.1751270016273452E-2</c:v>
                </c:pt>
                <c:pt idx="14">
                  <c:v>3.2279043914584804E-2</c:v>
                </c:pt>
                <c:pt idx="15">
                  <c:v>1.0124230449747529E-2</c:v>
                </c:pt>
                <c:pt idx="16">
                  <c:v>3.4349050667273673E-2</c:v>
                </c:pt>
                <c:pt idx="17">
                  <c:v>0.11417192324346104</c:v>
                </c:pt>
                <c:pt idx="18">
                  <c:v>8.628229879684568E-2</c:v>
                </c:pt>
                <c:pt idx="19">
                  <c:v>0.1090800972022663</c:v>
                </c:pt>
                <c:pt idx="20">
                  <c:v>-1.2326940153300825E-2</c:v>
                </c:pt>
                <c:pt idx="21">
                  <c:v>-6.744633963602098E-2</c:v>
                </c:pt>
                <c:pt idx="22">
                  <c:v>5.8665894165685017E-2</c:v>
                </c:pt>
                <c:pt idx="23">
                  <c:v>1.4007677456049805E-2</c:v>
                </c:pt>
                <c:pt idx="24">
                  <c:v>8.1903523173167514E-2</c:v>
                </c:pt>
                <c:pt idx="25">
                  <c:v>8.739979831528899E-2</c:v>
                </c:pt>
                <c:pt idx="26">
                  <c:v>4.417351201871611E-2</c:v>
                </c:pt>
                <c:pt idx="27">
                  <c:v>2.4225360896849679E-2</c:v>
                </c:pt>
                <c:pt idx="28">
                  <c:v>5.663609526595792E-2</c:v>
                </c:pt>
                <c:pt idx="29">
                  <c:v>6.2491551289298286E-2</c:v>
                </c:pt>
                <c:pt idx="30">
                  <c:v>4.0320082004342339E-2</c:v>
                </c:pt>
                <c:pt idx="31">
                  <c:v>3.6937386294368935E-2</c:v>
                </c:pt>
                <c:pt idx="32">
                  <c:v>3.8987412362075702E-2</c:v>
                </c:pt>
                <c:pt idx="33">
                  <c:v>5.1347902785607857E-2</c:v>
                </c:pt>
                <c:pt idx="34">
                  <c:v>0.15277257915928999</c:v>
                </c:pt>
                <c:pt idx="35">
                  <c:v>6.5933886020360433E-2</c:v>
                </c:pt>
                <c:pt idx="36">
                  <c:v>1.8016386505252058E-2</c:v>
                </c:pt>
                <c:pt idx="37">
                  <c:v>4.5986390428623736E-2</c:v>
                </c:pt>
                <c:pt idx="38">
                  <c:v>6.519074405076708E-2</c:v>
                </c:pt>
                <c:pt idx="39">
                  <c:v>1.5499309518219206E-2</c:v>
                </c:pt>
                <c:pt idx="40">
                  <c:v>0.13751415069847894</c:v>
                </c:pt>
                <c:pt idx="41">
                  <c:v>5.7565385094818566E-2</c:v>
                </c:pt>
                <c:pt idx="42">
                  <c:v>7.1772394441637744E-2</c:v>
                </c:pt>
                <c:pt idx="43">
                  <c:v>-2.3839232423398471E-2</c:v>
                </c:pt>
                <c:pt idx="44">
                  <c:v>8.2499050587671263E-2</c:v>
                </c:pt>
                <c:pt idx="45">
                  <c:v>7.7870914303218797E-2</c:v>
                </c:pt>
                <c:pt idx="46">
                  <c:v>-2.8737153897623102E-2</c:v>
                </c:pt>
                <c:pt idx="47">
                  <c:v>3.1290083745034281E-2</c:v>
                </c:pt>
                <c:pt idx="48">
                  <c:v>8.2143680221406612E-2</c:v>
                </c:pt>
                <c:pt idx="49">
                  <c:v>-8.6960789211673273E-2</c:v>
                </c:pt>
                <c:pt idx="50">
                  <c:v>-2.3524502098041467E-2</c:v>
                </c:pt>
                <c:pt idx="51">
                  <c:v>0.11314256737313144</c:v>
                </c:pt>
                <c:pt idx="52">
                  <c:v>-1.7860841836068175E-3</c:v>
                </c:pt>
                <c:pt idx="53">
                  <c:v>7.2065615008739314E-2</c:v>
                </c:pt>
                <c:pt idx="54">
                  <c:v>5.1914374303066779E-2</c:v>
                </c:pt>
                <c:pt idx="55">
                  <c:v>4.816968587908832E-2</c:v>
                </c:pt>
                <c:pt idx="56">
                  <c:v>-2.0171229167317506E-2</c:v>
                </c:pt>
                <c:pt idx="57">
                  <c:v>0.16710032211466341</c:v>
                </c:pt>
                <c:pt idx="58">
                  <c:v>7.4437548957178024E-2</c:v>
                </c:pt>
                <c:pt idx="59">
                  <c:v>7.1379716369335711E-2</c:v>
                </c:pt>
                <c:pt idx="60">
                  <c:v>7.4461981802528499E-2</c:v>
                </c:pt>
                <c:pt idx="61">
                  <c:v>-2.4819127605098856E-2</c:v>
                </c:pt>
                <c:pt idx="62">
                  <c:v>3.1111686847054898E-2</c:v>
                </c:pt>
                <c:pt idx="63">
                  <c:v>0.10786430224862897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950-4C0D-81C6-ED01C4769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TDK_KF_ST_25_01!$I$19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28.259999999999998</c:v>
                </c:pt>
                <c:pt idx="6">
                  <c:v>33.857999999999997</c:v>
                </c:pt>
                <c:pt idx="7">
                  <c:v>39.347999999999999</c:v>
                </c:pt>
                <c:pt idx="8">
                  <c:v>45.009</c:v>
                </c:pt>
                <c:pt idx="9">
                  <c:v>50.732999999999997</c:v>
                </c:pt>
                <c:pt idx="10">
                  <c:v>56.501999999999995</c:v>
                </c:pt>
                <c:pt idx="11">
                  <c:v>62.153999999999996</c:v>
                </c:pt>
                <c:pt idx="12">
                  <c:v>67.805999999999997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84.320999999999998</c:v>
                </c:pt>
                <c:pt idx="16">
                  <c:v>90.009</c:v>
                </c:pt>
                <c:pt idx="17">
                  <c:v>95.616</c:v>
                </c:pt>
                <c:pt idx="18">
                  <c:v>101.44799999999999</c:v>
                </c:pt>
                <c:pt idx="19">
                  <c:v>107.04599999999999</c:v>
                </c:pt>
                <c:pt idx="20">
                  <c:v>112.58999999999999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129.31199999999998</c:v>
                </c:pt>
                <c:pt idx="24">
                  <c:v>134.91899999999998</c:v>
                </c:pt>
                <c:pt idx="25">
                  <c:v>140.60699999999997</c:v>
                </c:pt>
                <c:pt idx="26">
                  <c:v>146.33999999999997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174.15900000000002</c:v>
                </c:pt>
                <c:pt idx="32">
                  <c:v>179.82900000000001</c:v>
                </c:pt>
                <c:pt idx="33">
                  <c:v>185.44499999999999</c:v>
                </c:pt>
                <c:pt idx="34">
                  <c:v>191.232</c:v>
                </c:pt>
                <c:pt idx="35">
                  <c:v>196.929</c:v>
                </c:pt>
                <c:pt idx="36">
                  <c:v>202.36500000000001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224.74799999999999</c:v>
                </c:pt>
                <c:pt idx="41">
                  <c:v>230.44499999999999</c:v>
                </c:pt>
                <c:pt idx="42">
                  <c:v>236.18699999999998</c:v>
                </c:pt>
                <c:pt idx="43">
                  <c:v>241.86599999999999</c:v>
                </c:pt>
                <c:pt idx="44">
                  <c:v>247.428</c:v>
                </c:pt>
                <c:pt idx="45">
                  <c:v>252.96299999999999</c:v>
                </c:pt>
                <c:pt idx="46">
                  <c:v>258.46199999999999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286.91999999999996</c:v>
                </c:pt>
                <c:pt idx="52">
                  <c:v>292.48199999999997</c:v>
                </c:pt>
                <c:pt idx="53">
                  <c:v>298.06199999999995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326.2949999999999</c:v>
                </c:pt>
                <c:pt idx="59">
                  <c:v>332.01899999999989</c:v>
                </c:pt>
                <c:pt idx="60">
                  <c:v>337.69799999999987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354.30299999999988</c:v>
                </c:pt>
                <c:pt idx="64">
                  <c:v>360.01799999999986</c:v>
                </c:pt>
              </c:numCache>
            </c:numRef>
          </c:xVal>
          <c:yVal>
            <c:numRef>
              <c:f>TDK_KF_ST_25_01!$I$20:$I$84</c:f>
              <c:numCache>
                <c:formatCode>General</c:formatCode>
                <c:ptCount val="65"/>
                <c:pt idx="0">
                  <c:v>486</c:v>
                </c:pt>
                <c:pt idx="1">
                  <c:v>861</c:v>
                </c:pt>
                <c:pt idx="2">
                  <c:v>1226</c:v>
                </c:pt>
                <c:pt idx="3">
                  <c:v>1582</c:v>
                </c:pt>
                <c:pt idx="4">
                  <c:v>1914</c:v>
                </c:pt>
                <c:pt idx="5">
                  <c:v>2221</c:v>
                </c:pt>
                <c:pt idx="6">
                  <c:v>2519</c:v>
                </c:pt>
                <c:pt idx="7">
                  <c:v>2779</c:v>
                </c:pt>
                <c:pt idx="8">
                  <c:v>3023</c:v>
                </c:pt>
                <c:pt idx="9">
                  <c:v>3242</c:v>
                </c:pt>
                <c:pt idx="10">
                  <c:v>3426</c:v>
                </c:pt>
                <c:pt idx="11">
                  <c:v>3571</c:v>
                </c:pt>
                <c:pt idx="12">
                  <c:v>3683</c:v>
                </c:pt>
                <c:pt idx="13">
                  <c:v>3761</c:v>
                </c:pt>
                <c:pt idx="14">
                  <c:v>3803</c:v>
                </c:pt>
                <c:pt idx="15">
                  <c:v>3806</c:v>
                </c:pt>
                <c:pt idx="16">
                  <c:v>3780</c:v>
                </c:pt>
                <c:pt idx="17">
                  <c:v>3703</c:v>
                </c:pt>
                <c:pt idx="18">
                  <c:v>3591</c:v>
                </c:pt>
                <c:pt idx="19">
                  <c:v>3458</c:v>
                </c:pt>
                <c:pt idx="20">
                  <c:v>3283</c:v>
                </c:pt>
                <c:pt idx="21">
                  <c:v>3071</c:v>
                </c:pt>
                <c:pt idx="22">
                  <c:v>2849</c:v>
                </c:pt>
                <c:pt idx="23">
                  <c:v>2578</c:v>
                </c:pt>
                <c:pt idx="24">
                  <c:v>2292</c:v>
                </c:pt>
                <c:pt idx="25">
                  <c:v>1978</c:v>
                </c:pt>
                <c:pt idx="26">
                  <c:v>1639</c:v>
                </c:pt>
                <c:pt idx="27">
                  <c:v>1292</c:v>
                </c:pt>
                <c:pt idx="28">
                  <c:v>933</c:v>
                </c:pt>
                <c:pt idx="29">
                  <c:v>571</c:v>
                </c:pt>
                <c:pt idx="30">
                  <c:v>203</c:v>
                </c:pt>
                <c:pt idx="31">
                  <c:v>-167</c:v>
                </c:pt>
                <c:pt idx="32">
                  <c:v>-548</c:v>
                </c:pt>
                <c:pt idx="33">
                  <c:v>-916</c:v>
                </c:pt>
                <c:pt idx="34">
                  <c:v>-1283</c:v>
                </c:pt>
                <c:pt idx="35">
                  <c:v>-1641</c:v>
                </c:pt>
                <c:pt idx="36">
                  <c:v>-1963</c:v>
                </c:pt>
                <c:pt idx="37">
                  <c:v>-2276</c:v>
                </c:pt>
                <c:pt idx="38">
                  <c:v>-2563</c:v>
                </c:pt>
                <c:pt idx="39">
                  <c:v>-2832</c:v>
                </c:pt>
                <c:pt idx="40">
                  <c:v>-3077</c:v>
                </c:pt>
                <c:pt idx="41">
                  <c:v>-3296</c:v>
                </c:pt>
                <c:pt idx="42">
                  <c:v>-3478</c:v>
                </c:pt>
                <c:pt idx="43">
                  <c:v>-3631</c:v>
                </c:pt>
                <c:pt idx="44">
                  <c:v>-3742</c:v>
                </c:pt>
                <c:pt idx="45">
                  <c:v>-3817</c:v>
                </c:pt>
                <c:pt idx="46">
                  <c:v>-3864</c:v>
                </c:pt>
                <c:pt idx="47">
                  <c:v>-3861</c:v>
                </c:pt>
                <c:pt idx="48">
                  <c:v>-3828</c:v>
                </c:pt>
                <c:pt idx="49">
                  <c:v>-3774</c:v>
                </c:pt>
                <c:pt idx="50">
                  <c:v>-3654</c:v>
                </c:pt>
                <c:pt idx="51">
                  <c:v>-3520</c:v>
                </c:pt>
                <c:pt idx="52">
                  <c:v>-3347</c:v>
                </c:pt>
                <c:pt idx="53">
                  <c:v>-3139</c:v>
                </c:pt>
                <c:pt idx="54">
                  <c:v>-2909</c:v>
                </c:pt>
                <c:pt idx="55">
                  <c:v>-2650</c:v>
                </c:pt>
                <c:pt idx="56">
                  <c:v>-2354</c:v>
                </c:pt>
                <c:pt idx="57">
                  <c:v>-2047</c:v>
                </c:pt>
                <c:pt idx="58">
                  <c:v>-1708</c:v>
                </c:pt>
                <c:pt idx="59">
                  <c:v>-1360</c:v>
                </c:pt>
                <c:pt idx="60">
                  <c:v>-995</c:v>
                </c:pt>
                <c:pt idx="61">
                  <c:v>-635</c:v>
                </c:pt>
                <c:pt idx="62">
                  <c:v>-272</c:v>
                </c:pt>
                <c:pt idx="63">
                  <c:v>101</c:v>
                </c:pt>
                <c:pt idx="64">
                  <c:v>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B9-4590-8991-853B3C1BEADE}"/>
            </c:ext>
          </c:extLst>
        </c:ser>
        <c:ser>
          <c:idx val="1"/>
          <c:order val="1"/>
          <c:tx>
            <c:strRef>
              <c:f>TDK_KF_ST_25_01!$L$19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28.259999999999998</c:v>
                </c:pt>
                <c:pt idx="6">
                  <c:v>33.857999999999997</c:v>
                </c:pt>
                <c:pt idx="7">
                  <c:v>39.347999999999999</c:v>
                </c:pt>
                <c:pt idx="8">
                  <c:v>45.009</c:v>
                </c:pt>
                <c:pt idx="9">
                  <c:v>50.732999999999997</c:v>
                </c:pt>
                <c:pt idx="10">
                  <c:v>56.501999999999995</c:v>
                </c:pt>
                <c:pt idx="11">
                  <c:v>62.153999999999996</c:v>
                </c:pt>
                <c:pt idx="12">
                  <c:v>67.805999999999997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84.320999999999998</c:v>
                </c:pt>
                <c:pt idx="16">
                  <c:v>90.009</c:v>
                </c:pt>
                <c:pt idx="17">
                  <c:v>95.616</c:v>
                </c:pt>
                <c:pt idx="18">
                  <c:v>101.44799999999999</c:v>
                </c:pt>
                <c:pt idx="19">
                  <c:v>107.04599999999999</c:v>
                </c:pt>
                <c:pt idx="20">
                  <c:v>112.58999999999999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129.31199999999998</c:v>
                </c:pt>
                <c:pt idx="24">
                  <c:v>134.91899999999998</c:v>
                </c:pt>
                <c:pt idx="25">
                  <c:v>140.60699999999997</c:v>
                </c:pt>
                <c:pt idx="26">
                  <c:v>146.33999999999997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174.15900000000002</c:v>
                </c:pt>
                <c:pt idx="32">
                  <c:v>179.82900000000001</c:v>
                </c:pt>
                <c:pt idx="33">
                  <c:v>185.44499999999999</c:v>
                </c:pt>
                <c:pt idx="34">
                  <c:v>191.232</c:v>
                </c:pt>
                <c:pt idx="35">
                  <c:v>196.929</c:v>
                </c:pt>
                <c:pt idx="36">
                  <c:v>202.36500000000001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224.74799999999999</c:v>
                </c:pt>
                <c:pt idx="41">
                  <c:v>230.44499999999999</c:v>
                </c:pt>
                <c:pt idx="42">
                  <c:v>236.18699999999998</c:v>
                </c:pt>
                <c:pt idx="43">
                  <c:v>241.86599999999999</c:v>
                </c:pt>
                <c:pt idx="44">
                  <c:v>247.428</c:v>
                </c:pt>
                <c:pt idx="45">
                  <c:v>252.96299999999999</c:v>
                </c:pt>
                <c:pt idx="46">
                  <c:v>258.46199999999999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286.91999999999996</c:v>
                </c:pt>
                <c:pt idx="52">
                  <c:v>292.48199999999997</c:v>
                </c:pt>
                <c:pt idx="53">
                  <c:v>298.06199999999995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326.2949999999999</c:v>
                </c:pt>
                <c:pt idx="59">
                  <c:v>332.01899999999989</c:v>
                </c:pt>
                <c:pt idx="60">
                  <c:v>337.69799999999987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354.30299999999988</c:v>
                </c:pt>
                <c:pt idx="64">
                  <c:v>360.01799999999986</c:v>
                </c:pt>
              </c:numCache>
            </c:numRef>
          </c:xVal>
          <c:yVal>
            <c:numRef>
              <c:f>TDK_KF_ST_25_01!$L$20:$L$84</c:f>
              <c:numCache>
                <c:formatCode>General</c:formatCode>
                <c:ptCount val="65"/>
                <c:pt idx="0">
                  <c:v>484.73517321382047</c:v>
                </c:pt>
                <c:pt idx="1">
                  <c:v>863.16128370853414</c:v>
                </c:pt>
                <c:pt idx="2">
                  <c:v>1231.4307088876342</c:v>
                </c:pt>
                <c:pt idx="3">
                  <c:v>1587.0540911919329</c:v>
                </c:pt>
                <c:pt idx="4">
                  <c:v>1913.5008864334352</c:v>
                </c:pt>
                <c:pt idx="5">
                  <c:v>2225.8761985217134</c:v>
                </c:pt>
                <c:pt idx="6">
                  <c:v>2517.7475569412559</c:v>
                </c:pt>
                <c:pt idx="7">
                  <c:v>2780.37674742216</c:v>
                </c:pt>
                <c:pt idx="8">
                  <c:v>3024.1361794034078</c:v>
                </c:pt>
                <c:pt idx="9">
                  <c:v>3240.2841876884095</c:v>
                </c:pt>
                <c:pt idx="10">
                  <c:v>3425.1018628825336</c:v>
                </c:pt>
                <c:pt idx="11">
                  <c:v>3572.2146868270856</c:v>
                </c:pt>
                <c:pt idx="12">
                  <c:v>3684.2768220896833</c:v>
                </c:pt>
                <c:pt idx="13">
                  <c:v>3757.6891960368462</c:v>
                </c:pt>
                <c:pt idx="14">
                  <c:v>3797.8641219317442</c:v>
                </c:pt>
                <c:pt idx="15">
                  <c:v>3802.2310105083748</c:v>
                </c:pt>
                <c:pt idx="16">
                  <c:v>3769.315091310335</c:v>
                </c:pt>
                <c:pt idx="17">
                  <c:v>3700.2219511605231</c:v>
                </c:pt>
                <c:pt idx="18">
                  <c:v>3590.4703557953512</c:v>
                </c:pt>
                <c:pt idx="19">
                  <c:v>3449.8257601104528</c:v>
                </c:pt>
                <c:pt idx="20">
                  <c:v>3277.7946483345945</c:v>
                </c:pt>
                <c:pt idx="21">
                  <c:v>3072.6693128439929</c:v>
                </c:pt>
                <c:pt idx="22">
                  <c:v>2843.1187157366476</c:v>
                </c:pt>
                <c:pt idx="23">
                  <c:v>2579.3328519962215</c:v>
                </c:pt>
                <c:pt idx="24">
                  <c:v>2292.1495403107933</c:v>
                </c:pt>
                <c:pt idx="25">
                  <c:v>1978.1009241764671</c:v>
                </c:pt>
                <c:pt idx="26">
                  <c:v>1641.5398535956078</c:v>
                </c:pt>
                <c:pt idx="27">
                  <c:v>1296.7160415280948</c:v>
                </c:pt>
                <c:pt idx="28">
                  <c:v>936.29555293500414</c:v>
                </c:pt>
                <c:pt idx="29">
                  <c:v>576.60283248070652</c:v>
                </c:pt>
                <c:pt idx="30">
                  <c:v>208.91356067502608</c:v>
                </c:pt>
                <c:pt idx="31">
                  <c:v>-163.43171530158622</c:v>
                </c:pt>
                <c:pt idx="32">
                  <c:v>-541.71712445137973</c:v>
                </c:pt>
                <c:pt idx="33">
                  <c:v>-911.502070353504</c:v>
                </c:pt>
                <c:pt idx="34">
                  <c:v>-1283.6846361881992</c:v>
                </c:pt>
                <c:pt idx="35">
                  <c:v>-1637.6434926975817</c:v>
                </c:pt>
                <c:pt idx="36">
                  <c:v>-1960.6538179264662</c:v>
                </c:pt>
                <c:pt idx="37">
                  <c:v>-2275.6271298646498</c:v>
                </c:pt>
                <c:pt idx="38">
                  <c:v>-2565.5178567078797</c:v>
                </c:pt>
                <c:pt idx="39">
                  <c:v>-2831.7909927445862</c:v>
                </c:pt>
                <c:pt idx="40">
                  <c:v>-3078.9431062318454</c:v>
                </c:pt>
                <c:pt idx="41">
                  <c:v>-3295.591992387559</c:v>
                </c:pt>
                <c:pt idx="42">
                  <c:v>-3481.3332276266083</c:v>
                </c:pt>
                <c:pt idx="43">
                  <c:v>-3631.0041722662322</c:v>
                </c:pt>
                <c:pt idx="44">
                  <c:v>-3743.3634761388721</c:v>
                </c:pt>
                <c:pt idx="45">
                  <c:v>-3820.4937304312821</c:v>
                </c:pt>
                <c:pt idx="46">
                  <c:v>-3862.1471600517261</c:v>
                </c:pt>
                <c:pt idx="47">
                  <c:v>-3868.3071784194008</c:v>
                </c:pt>
                <c:pt idx="48">
                  <c:v>-3836.6189286429758</c:v>
                </c:pt>
                <c:pt idx="49">
                  <c:v>-3769.0920773314015</c:v>
                </c:pt>
                <c:pt idx="50">
                  <c:v>-3661.750859213339</c:v>
                </c:pt>
                <c:pt idx="51">
                  <c:v>-3518.9345780772769</c:v>
                </c:pt>
                <c:pt idx="52">
                  <c:v>-3347.0333858193749</c:v>
                </c:pt>
                <c:pt idx="53">
                  <c:v>-3143.2191250546261</c:v>
                </c:pt>
                <c:pt idx="54">
                  <c:v>-2911.5221694934949</c:v>
                </c:pt>
                <c:pt idx="55">
                  <c:v>-2649.3683538427099</c:v>
                </c:pt>
                <c:pt idx="56">
                  <c:v>-2358.7414780814329</c:v>
                </c:pt>
                <c:pt idx="57">
                  <c:v>-2041.6888396334637</c:v>
                </c:pt>
                <c:pt idx="58">
                  <c:v>-1709.9009842657963</c:v>
                </c:pt>
                <c:pt idx="59">
                  <c:v>-1357.2813879209177</c:v>
                </c:pt>
                <c:pt idx="60">
                  <c:v>-994.37176218411878</c:v>
                </c:pt>
                <c:pt idx="61">
                  <c:v>-635.12373750869483</c:v>
                </c:pt>
                <c:pt idx="62">
                  <c:v>-267.35939778421726</c:v>
                </c:pt>
                <c:pt idx="63">
                  <c:v>107.40480160787436</c:v>
                </c:pt>
                <c:pt idx="64">
                  <c:v>488.5969960464293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1B9-4590-8991-853B3C1BEADE}"/>
            </c:ext>
          </c:extLst>
        </c:ser>
        <c:ser>
          <c:idx val="2"/>
          <c:order val="2"/>
          <c:tx>
            <c:strRef>
              <c:f>TDK_KF_ST_25_01!$J$19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28.259999999999998</c:v>
                </c:pt>
                <c:pt idx="6">
                  <c:v>33.857999999999997</c:v>
                </c:pt>
                <c:pt idx="7">
                  <c:v>39.347999999999999</c:v>
                </c:pt>
                <c:pt idx="8">
                  <c:v>45.009</c:v>
                </c:pt>
                <c:pt idx="9">
                  <c:v>50.732999999999997</c:v>
                </c:pt>
                <c:pt idx="10">
                  <c:v>56.501999999999995</c:v>
                </c:pt>
                <c:pt idx="11">
                  <c:v>62.153999999999996</c:v>
                </c:pt>
                <c:pt idx="12">
                  <c:v>67.805999999999997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84.320999999999998</c:v>
                </c:pt>
                <c:pt idx="16">
                  <c:v>90.009</c:v>
                </c:pt>
                <c:pt idx="17">
                  <c:v>95.616</c:v>
                </c:pt>
                <c:pt idx="18">
                  <c:v>101.44799999999999</c:v>
                </c:pt>
                <c:pt idx="19">
                  <c:v>107.04599999999999</c:v>
                </c:pt>
                <c:pt idx="20">
                  <c:v>112.58999999999999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129.31199999999998</c:v>
                </c:pt>
                <c:pt idx="24">
                  <c:v>134.91899999999998</c:v>
                </c:pt>
                <c:pt idx="25">
                  <c:v>140.60699999999997</c:v>
                </c:pt>
                <c:pt idx="26">
                  <c:v>146.33999999999997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174.15900000000002</c:v>
                </c:pt>
                <c:pt idx="32">
                  <c:v>179.82900000000001</c:v>
                </c:pt>
                <c:pt idx="33">
                  <c:v>185.44499999999999</c:v>
                </c:pt>
                <c:pt idx="34">
                  <c:v>191.232</c:v>
                </c:pt>
                <c:pt idx="35">
                  <c:v>196.929</c:v>
                </c:pt>
                <c:pt idx="36">
                  <c:v>202.36500000000001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224.74799999999999</c:v>
                </c:pt>
                <c:pt idx="41">
                  <c:v>230.44499999999999</c:v>
                </c:pt>
                <c:pt idx="42">
                  <c:v>236.18699999999998</c:v>
                </c:pt>
                <c:pt idx="43">
                  <c:v>241.86599999999999</c:v>
                </c:pt>
                <c:pt idx="44">
                  <c:v>247.428</c:v>
                </c:pt>
                <c:pt idx="45">
                  <c:v>252.96299999999999</c:v>
                </c:pt>
                <c:pt idx="46">
                  <c:v>258.46199999999999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286.91999999999996</c:v>
                </c:pt>
                <c:pt idx="52">
                  <c:v>292.48199999999997</c:v>
                </c:pt>
                <c:pt idx="53">
                  <c:v>298.06199999999995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326.2949999999999</c:v>
                </c:pt>
                <c:pt idx="59">
                  <c:v>332.01899999999989</c:v>
                </c:pt>
                <c:pt idx="60">
                  <c:v>337.69799999999987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354.30299999999988</c:v>
                </c:pt>
                <c:pt idx="64">
                  <c:v>360.01799999999986</c:v>
                </c:pt>
              </c:numCache>
            </c:numRef>
          </c:xVal>
          <c:yVal>
            <c:numRef>
              <c:f>TDK_KF_ST_25_01!$J$20:$J$84</c:f>
              <c:numCache>
                <c:formatCode>General</c:formatCode>
                <c:ptCount val="65"/>
                <c:pt idx="0">
                  <c:v>-3790</c:v>
                </c:pt>
                <c:pt idx="1">
                  <c:v>-3720</c:v>
                </c:pt>
                <c:pt idx="2">
                  <c:v>-3614</c:v>
                </c:pt>
                <c:pt idx="3">
                  <c:v>-3472</c:v>
                </c:pt>
                <c:pt idx="4">
                  <c:v>-3306</c:v>
                </c:pt>
                <c:pt idx="5">
                  <c:v>-3103</c:v>
                </c:pt>
                <c:pt idx="6">
                  <c:v>-2869</c:v>
                </c:pt>
                <c:pt idx="7">
                  <c:v>-2609</c:v>
                </c:pt>
                <c:pt idx="8">
                  <c:v>-2318</c:v>
                </c:pt>
                <c:pt idx="9">
                  <c:v>-2013</c:v>
                </c:pt>
                <c:pt idx="10">
                  <c:v>-1671</c:v>
                </c:pt>
                <c:pt idx="11">
                  <c:v>-1324</c:v>
                </c:pt>
                <c:pt idx="12">
                  <c:v>-972</c:v>
                </c:pt>
                <c:pt idx="13">
                  <c:v>-618</c:v>
                </c:pt>
                <c:pt idx="14">
                  <c:v>-251</c:v>
                </c:pt>
                <c:pt idx="15">
                  <c:v>122</c:v>
                </c:pt>
                <c:pt idx="16">
                  <c:v>494</c:v>
                </c:pt>
                <c:pt idx="17">
                  <c:v>860</c:v>
                </c:pt>
                <c:pt idx="18">
                  <c:v>1232</c:v>
                </c:pt>
                <c:pt idx="19">
                  <c:v>1580</c:v>
                </c:pt>
                <c:pt idx="20">
                  <c:v>1912</c:v>
                </c:pt>
                <c:pt idx="21">
                  <c:v>2228</c:v>
                </c:pt>
                <c:pt idx="22">
                  <c:v>2511</c:v>
                </c:pt>
                <c:pt idx="23">
                  <c:v>2784</c:v>
                </c:pt>
                <c:pt idx="24">
                  <c:v>3029</c:v>
                </c:pt>
                <c:pt idx="25">
                  <c:v>3244</c:v>
                </c:pt>
                <c:pt idx="26">
                  <c:v>3429</c:v>
                </c:pt>
                <c:pt idx="27">
                  <c:v>3579</c:v>
                </c:pt>
                <c:pt idx="28">
                  <c:v>3697</c:v>
                </c:pt>
                <c:pt idx="29">
                  <c:v>3771</c:v>
                </c:pt>
                <c:pt idx="30">
                  <c:v>3818</c:v>
                </c:pt>
                <c:pt idx="31">
                  <c:v>3820</c:v>
                </c:pt>
                <c:pt idx="32">
                  <c:v>3789</c:v>
                </c:pt>
                <c:pt idx="33">
                  <c:v>3722</c:v>
                </c:pt>
                <c:pt idx="34">
                  <c:v>3612</c:v>
                </c:pt>
                <c:pt idx="35">
                  <c:v>3474</c:v>
                </c:pt>
                <c:pt idx="36">
                  <c:v>3307</c:v>
                </c:pt>
                <c:pt idx="37">
                  <c:v>3097</c:v>
                </c:pt>
                <c:pt idx="38">
                  <c:v>2867</c:v>
                </c:pt>
                <c:pt idx="39">
                  <c:v>2608</c:v>
                </c:pt>
                <c:pt idx="40">
                  <c:v>2317</c:v>
                </c:pt>
                <c:pt idx="41">
                  <c:v>2008</c:v>
                </c:pt>
                <c:pt idx="42">
                  <c:v>1673</c:v>
                </c:pt>
                <c:pt idx="43">
                  <c:v>1321</c:v>
                </c:pt>
                <c:pt idx="44">
                  <c:v>974</c:v>
                </c:pt>
                <c:pt idx="45">
                  <c:v>613</c:v>
                </c:pt>
                <c:pt idx="46">
                  <c:v>250</c:v>
                </c:pt>
                <c:pt idx="47">
                  <c:v>-121</c:v>
                </c:pt>
                <c:pt idx="48">
                  <c:v>-496</c:v>
                </c:pt>
                <c:pt idx="49">
                  <c:v>-871</c:v>
                </c:pt>
                <c:pt idx="50">
                  <c:v>-1234</c:v>
                </c:pt>
                <c:pt idx="51">
                  <c:v>-1586</c:v>
                </c:pt>
                <c:pt idx="52">
                  <c:v>-1915</c:v>
                </c:pt>
                <c:pt idx="53">
                  <c:v>-2222</c:v>
                </c:pt>
                <c:pt idx="54">
                  <c:v>-2514</c:v>
                </c:pt>
                <c:pt idx="55">
                  <c:v>-2782</c:v>
                </c:pt>
                <c:pt idx="56">
                  <c:v>-3032</c:v>
                </c:pt>
                <c:pt idx="57">
                  <c:v>-3246</c:v>
                </c:pt>
                <c:pt idx="58">
                  <c:v>-3426</c:v>
                </c:pt>
                <c:pt idx="59">
                  <c:v>-3584</c:v>
                </c:pt>
                <c:pt idx="60">
                  <c:v>-3693</c:v>
                </c:pt>
                <c:pt idx="61">
                  <c:v>-3770</c:v>
                </c:pt>
                <c:pt idx="62">
                  <c:v>-3816</c:v>
                </c:pt>
                <c:pt idx="63">
                  <c:v>-3819</c:v>
                </c:pt>
                <c:pt idx="64">
                  <c:v>-3789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1B9-4590-8991-853B3C1BEADE}"/>
            </c:ext>
          </c:extLst>
        </c:ser>
        <c:ser>
          <c:idx val="3"/>
          <c:order val="3"/>
          <c:tx>
            <c:strRef>
              <c:f>TDK_KF_ST_25_01!$N$19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28.259999999999998</c:v>
                </c:pt>
                <c:pt idx="6">
                  <c:v>33.857999999999997</c:v>
                </c:pt>
                <c:pt idx="7">
                  <c:v>39.347999999999999</c:v>
                </c:pt>
                <c:pt idx="8">
                  <c:v>45.009</c:v>
                </c:pt>
                <c:pt idx="9">
                  <c:v>50.732999999999997</c:v>
                </c:pt>
                <c:pt idx="10">
                  <c:v>56.501999999999995</c:v>
                </c:pt>
                <c:pt idx="11">
                  <c:v>62.153999999999996</c:v>
                </c:pt>
                <c:pt idx="12">
                  <c:v>67.805999999999997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84.320999999999998</c:v>
                </c:pt>
                <c:pt idx="16">
                  <c:v>90.009</c:v>
                </c:pt>
                <c:pt idx="17">
                  <c:v>95.616</c:v>
                </c:pt>
                <c:pt idx="18">
                  <c:v>101.44799999999999</c:v>
                </c:pt>
                <c:pt idx="19">
                  <c:v>107.04599999999999</c:v>
                </c:pt>
                <c:pt idx="20">
                  <c:v>112.58999999999999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129.31199999999998</c:v>
                </c:pt>
                <c:pt idx="24">
                  <c:v>134.91899999999998</c:v>
                </c:pt>
                <c:pt idx="25">
                  <c:v>140.60699999999997</c:v>
                </c:pt>
                <c:pt idx="26">
                  <c:v>146.33999999999997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174.15900000000002</c:v>
                </c:pt>
                <c:pt idx="32">
                  <c:v>179.82900000000001</c:v>
                </c:pt>
                <c:pt idx="33">
                  <c:v>185.44499999999999</c:v>
                </c:pt>
                <c:pt idx="34">
                  <c:v>191.232</c:v>
                </c:pt>
                <c:pt idx="35">
                  <c:v>196.929</c:v>
                </c:pt>
                <c:pt idx="36">
                  <c:v>202.36500000000001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224.74799999999999</c:v>
                </c:pt>
                <c:pt idx="41">
                  <c:v>230.44499999999999</c:v>
                </c:pt>
                <c:pt idx="42">
                  <c:v>236.18699999999998</c:v>
                </c:pt>
                <c:pt idx="43">
                  <c:v>241.86599999999999</c:v>
                </c:pt>
                <c:pt idx="44">
                  <c:v>247.428</c:v>
                </c:pt>
                <c:pt idx="45">
                  <c:v>252.96299999999999</c:v>
                </c:pt>
                <c:pt idx="46">
                  <c:v>258.46199999999999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286.91999999999996</c:v>
                </c:pt>
                <c:pt idx="52">
                  <c:v>292.48199999999997</c:v>
                </c:pt>
                <c:pt idx="53">
                  <c:v>298.06199999999995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326.2949999999999</c:v>
                </c:pt>
                <c:pt idx="59">
                  <c:v>332.01899999999989</c:v>
                </c:pt>
                <c:pt idx="60">
                  <c:v>337.69799999999987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354.30299999999988</c:v>
                </c:pt>
                <c:pt idx="64">
                  <c:v>360.01799999999986</c:v>
                </c:pt>
              </c:numCache>
            </c:numRef>
          </c:xVal>
          <c:yVal>
            <c:numRef>
              <c:f>TDK_KF_ST_25_01!$N$20:$N$84</c:f>
              <c:numCache>
                <c:formatCode>General</c:formatCode>
                <c:ptCount val="65"/>
                <c:pt idx="0">
                  <c:v>-3786.3668281986756</c:v>
                </c:pt>
                <c:pt idx="1">
                  <c:v>-3717.9915032109138</c:v>
                </c:pt>
                <c:pt idx="2">
                  <c:v>-3612.5237789593234</c:v>
                </c:pt>
                <c:pt idx="3">
                  <c:v>-3470.8659425836886</c:v>
                </c:pt>
                <c:pt idx="4">
                  <c:v>-3301.9967121137834</c:v>
                </c:pt>
                <c:pt idx="5">
                  <c:v>-3099.7921036421249</c:v>
                </c:pt>
                <c:pt idx="6">
                  <c:v>-2867.3775252722908</c:v>
                </c:pt>
                <c:pt idx="7">
                  <c:v>-2612.8326627668098</c:v>
                </c:pt>
                <c:pt idx="8">
                  <c:v>-2325.2524132928529</c:v>
                </c:pt>
                <c:pt idx="9">
                  <c:v>-2011.3943635125511</c:v>
                </c:pt>
                <c:pt idx="10">
                  <c:v>-1674.7598681896566</c:v>
                </c:pt>
                <c:pt idx="11">
                  <c:v>-1328.4616298589644</c:v>
                </c:pt>
                <c:pt idx="12">
                  <c:v>-969.23717820020283</c:v>
                </c:pt>
                <c:pt idx="13">
                  <c:v>-616.58141564784125</c:v>
                </c:pt>
                <c:pt idx="14">
                  <c:v>-250.05513803627019</c:v>
                </c:pt>
                <c:pt idx="15">
                  <c:v>121.19241487341193</c:v>
                </c:pt>
                <c:pt idx="16">
                  <c:v>499.01353126316047</c:v>
                </c:pt>
                <c:pt idx="17">
                  <c:v>866.63874682973926</c:v>
                </c:pt>
                <c:pt idx="18">
                  <c:v>1240.1368056049178</c:v>
                </c:pt>
                <c:pt idx="19">
                  <c:v>1586.5842653297332</c:v>
                </c:pt>
                <c:pt idx="20">
                  <c:v>1914.7432000490771</c:v>
                </c:pt>
                <c:pt idx="21">
                  <c:v>2227.8652801908956</c:v>
                </c:pt>
                <c:pt idx="22">
                  <c:v>2513.8217204390053</c:v>
                </c:pt>
                <c:pt idx="23">
                  <c:v>2784.1302047177273</c:v>
                </c:pt>
                <c:pt idx="24">
                  <c:v>3025.9289135996328</c:v>
                </c:pt>
                <c:pt idx="25">
                  <c:v>3241.5553257626921</c:v>
                </c:pt>
                <c:pt idx="26">
                  <c:v>3426.5076937687431</c:v>
                </c:pt>
                <c:pt idx="27">
                  <c:v>3573.9652798391667</c:v>
                </c:pt>
                <c:pt idx="28">
                  <c:v>3688.024901190553</c:v>
                </c:pt>
                <c:pt idx="29">
                  <c:v>3764.6175542240426</c:v>
                </c:pt>
                <c:pt idx="30">
                  <c:v>3806.7554563001631</c:v>
                </c:pt>
                <c:pt idx="31">
                  <c:v>3813.3580279928351</c:v>
                </c:pt>
                <c:pt idx="32">
                  <c:v>3783.0474149763204</c:v>
                </c:pt>
                <c:pt idx="33">
                  <c:v>3716.4514483144189</c:v>
                </c:pt>
                <c:pt idx="34">
                  <c:v>3610.4302443361466</c:v>
                </c:pt>
                <c:pt idx="35">
                  <c:v>3470.02345633408</c:v>
                </c:pt>
                <c:pt idx="36">
                  <c:v>3303.9942045754242</c:v>
                </c:pt>
                <c:pt idx="37">
                  <c:v>3101.5538022647092</c:v>
                </c:pt>
                <c:pt idx="38">
                  <c:v>2872.5263995776886</c:v>
                </c:pt>
                <c:pt idx="39">
                  <c:v>2616.6490937716917</c:v>
                </c:pt>
                <c:pt idx="40">
                  <c:v>2327.2897320443567</c:v>
                </c:pt>
                <c:pt idx="41">
                  <c:v>2015.3197923369942</c:v>
                </c:pt>
                <c:pt idx="42">
                  <c:v>1680.6973975214239</c:v>
                </c:pt>
                <c:pt idx="43">
                  <c:v>1333.0992264743061</c:v>
                </c:pt>
                <c:pt idx="44">
                  <c:v>979.91697855624682</c:v>
                </c:pt>
                <c:pt idx="45">
                  <c:v>619.25287953932832</c:v>
                </c:pt>
                <c:pt idx="46">
                  <c:v>255.18454904277797</c:v>
                </c:pt>
                <c:pt idx="47">
                  <c:v>-119.04809320308193</c:v>
                </c:pt>
                <c:pt idx="48">
                  <c:v>-499.8852628023983</c:v>
                </c:pt>
                <c:pt idx="49">
                  <c:v>-866.37879927931181</c:v>
                </c:pt>
                <c:pt idx="50">
                  <c:v>-1237.13189661008</c:v>
                </c:pt>
                <c:pt idx="51">
                  <c:v>-1591.9948703181176</c:v>
                </c:pt>
                <c:pt idx="52">
                  <c:v>-1921.0718358239887</c:v>
                </c:pt>
                <c:pt idx="53">
                  <c:v>-2233.0139477637981</c:v>
                </c:pt>
                <c:pt idx="54">
                  <c:v>-2521.9664272712921</c:v>
                </c:pt>
                <c:pt idx="55">
                  <c:v>-2790.5744436559999</c:v>
                </c:pt>
                <c:pt idx="56">
                  <c:v>-3034.9094394207264</c:v>
                </c:pt>
                <c:pt idx="57">
                  <c:v>-3251.6168371036506</c:v>
                </c:pt>
                <c:pt idx="58">
                  <c:v>-3433.0263260027441</c:v>
                </c:pt>
                <c:pt idx="59">
                  <c:v>-3582.671706691342</c:v>
                </c:pt>
                <c:pt idx="60">
                  <c:v>-3695.7861968976736</c:v>
                </c:pt>
                <c:pt idx="61">
                  <c:v>-3770.5132757276715</c:v>
                </c:pt>
                <c:pt idx="62">
                  <c:v>-3810.8980357234054</c:v>
                </c:pt>
                <c:pt idx="63">
                  <c:v>-3815.6389932458442</c:v>
                </c:pt>
                <c:pt idx="64">
                  <c:v>-3782.8818858617356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1B9-4590-8991-853B3C1BE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TDK_KF_ST_25_02!$I$19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TDK_KF_ST_25_02!$AA$85:$AA$149</c:f>
              <c:numCache>
                <c:formatCode>General</c:formatCode>
                <c:ptCount val="65"/>
                <c:pt idx="0">
                  <c:v>360.08100000000002</c:v>
                </c:pt>
                <c:pt idx="1">
                  <c:v>354.36600000000004</c:v>
                </c:pt>
                <c:pt idx="2">
                  <c:v>348.79500000000002</c:v>
                </c:pt>
                <c:pt idx="3">
                  <c:v>343.233</c:v>
                </c:pt>
                <c:pt idx="4">
                  <c:v>337.72500000000002</c:v>
                </c:pt>
                <c:pt idx="5">
                  <c:v>331.96500000000003</c:v>
                </c:pt>
                <c:pt idx="6">
                  <c:v>326.35800000000006</c:v>
                </c:pt>
                <c:pt idx="7">
                  <c:v>320.61600000000004</c:v>
                </c:pt>
                <c:pt idx="8">
                  <c:v>314.91900000000004</c:v>
                </c:pt>
                <c:pt idx="9">
                  <c:v>309.24000000000007</c:v>
                </c:pt>
                <c:pt idx="10">
                  <c:v>303.70500000000004</c:v>
                </c:pt>
                <c:pt idx="11">
                  <c:v>298.20600000000002</c:v>
                </c:pt>
                <c:pt idx="12">
                  <c:v>292.49100000000004</c:v>
                </c:pt>
                <c:pt idx="13">
                  <c:v>286.91100000000006</c:v>
                </c:pt>
                <c:pt idx="14">
                  <c:v>281.19600000000008</c:v>
                </c:pt>
                <c:pt idx="15">
                  <c:v>275.48100000000011</c:v>
                </c:pt>
                <c:pt idx="16">
                  <c:v>269.81100000000009</c:v>
                </c:pt>
                <c:pt idx="17">
                  <c:v>264.14100000000008</c:v>
                </c:pt>
                <c:pt idx="18">
                  <c:v>258.53400000000011</c:v>
                </c:pt>
                <c:pt idx="19">
                  <c:v>253.08900000000011</c:v>
                </c:pt>
                <c:pt idx="20">
                  <c:v>247.57200000000012</c:v>
                </c:pt>
                <c:pt idx="21">
                  <c:v>241.83900000000011</c:v>
                </c:pt>
                <c:pt idx="22">
                  <c:v>236.10600000000011</c:v>
                </c:pt>
                <c:pt idx="23">
                  <c:v>230.41800000000012</c:v>
                </c:pt>
                <c:pt idx="24">
                  <c:v>224.70300000000012</c:v>
                </c:pt>
                <c:pt idx="25">
                  <c:v>219.07800000000012</c:v>
                </c:pt>
                <c:pt idx="26">
                  <c:v>213.65100000000012</c:v>
                </c:pt>
                <c:pt idx="27">
                  <c:v>208.11600000000013</c:v>
                </c:pt>
                <c:pt idx="28">
                  <c:v>202.44600000000014</c:v>
                </c:pt>
                <c:pt idx="29">
                  <c:v>196.91100000000014</c:v>
                </c:pt>
                <c:pt idx="30">
                  <c:v>191.21400000000014</c:v>
                </c:pt>
                <c:pt idx="31">
                  <c:v>185.43600000000015</c:v>
                </c:pt>
                <c:pt idx="32">
                  <c:v>179.82900000000015</c:v>
                </c:pt>
                <c:pt idx="33">
                  <c:v>174.20400000000015</c:v>
                </c:pt>
                <c:pt idx="34">
                  <c:v>168.63300000000015</c:v>
                </c:pt>
                <c:pt idx="35">
                  <c:v>163.20600000000016</c:v>
                </c:pt>
                <c:pt idx="36">
                  <c:v>157.70700000000016</c:v>
                </c:pt>
                <c:pt idx="37">
                  <c:v>151.97400000000016</c:v>
                </c:pt>
                <c:pt idx="38">
                  <c:v>146.25000000000017</c:v>
                </c:pt>
                <c:pt idx="39">
                  <c:v>140.59800000000018</c:v>
                </c:pt>
                <c:pt idx="40">
                  <c:v>134.90100000000018</c:v>
                </c:pt>
                <c:pt idx="41">
                  <c:v>129.31200000000018</c:v>
                </c:pt>
                <c:pt idx="42">
                  <c:v>123.81300000000019</c:v>
                </c:pt>
                <c:pt idx="43">
                  <c:v>118.32300000000019</c:v>
                </c:pt>
                <c:pt idx="44">
                  <c:v>112.64400000000019</c:v>
                </c:pt>
                <c:pt idx="45">
                  <c:v>107.10000000000019</c:v>
                </c:pt>
                <c:pt idx="46">
                  <c:v>101.38500000000019</c:v>
                </c:pt>
                <c:pt idx="47">
                  <c:v>95.643000000000185</c:v>
                </c:pt>
                <c:pt idx="48">
                  <c:v>90.009000000000185</c:v>
                </c:pt>
                <c:pt idx="49">
                  <c:v>84.411000000000186</c:v>
                </c:pt>
                <c:pt idx="50">
                  <c:v>78.858000000000189</c:v>
                </c:pt>
                <c:pt idx="51">
                  <c:v>73.377000000000194</c:v>
                </c:pt>
                <c:pt idx="52">
                  <c:v>67.887000000000199</c:v>
                </c:pt>
                <c:pt idx="53">
                  <c:v>62.145000000000202</c:v>
                </c:pt>
                <c:pt idx="54">
                  <c:v>56.403000000000205</c:v>
                </c:pt>
                <c:pt idx="55">
                  <c:v>50.670000000000208</c:v>
                </c:pt>
                <c:pt idx="56">
                  <c:v>44.982000000000205</c:v>
                </c:pt>
                <c:pt idx="57">
                  <c:v>39.393000000000207</c:v>
                </c:pt>
                <c:pt idx="58">
                  <c:v>33.921000000000205</c:v>
                </c:pt>
                <c:pt idx="59">
                  <c:v>28.404000000000206</c:v>
                </c:pt>
                <c:pt idx="60">
                  <c:v>22.761000000000205</c:v>
                </c:pt>
                <c:pt idx="61">
                  <c:v>17.154000000000206</c:v>
                </c:pt>
                <c:pt idx="62">
                  <c:v>11.448000000000206</c:v>
                </c:pt>
                <c:pt idx="63">
                  <c:v>5.6610000000002065</c:v>
                </c:pt>
                <c:pt idx="64">
                  <c:v>-6.2999999999792777E-2</c:v>
                </c:pt>
              </c:numCache>
            </c:numRef>
          </c:xVal>
          <c:yVal>
            <c:numRef>
              <c:f>TDK_KF_ST_25_02!$I$85:$I$149</c:f>
              <c:numCache>
                <c:formatCode>General</c:formatCode>
                <c:ptCount val="65"/>
                <c:pt idx="0">
                  <c:v>492</c:v>
                </c:pt>
                <c:pt idx="1">
                  <c:v>107</c:v>
                </c:pt>
                <c:pt idx="2">
                  <c:v>-260</c:v>
                </c:pt>
                <c:pt idx="3">
                  <c:v>-629</c:v>
                </c:pt>
                <c:pt idx="4">
                  <c:v>-988</c:v>
                </c:pt>
                <c:pt idx="5">
                  <c:v>-1353</c:v>
                </c:pt>
                <c:pt idx="6">
                  <c:v>-1697</c:v>
                </c:pt>
                <c:pt idx="7">
                  <c:v>-2034</c:v>
                </c:pt>
                <c:pt idx="8">
                  <c:v>-2347</c:v>
                </c:pt>
                <c:pt idx="9">
                  <c:v>-2638</c:v>
                </c:pt>
                <c:pt idx="10">
                  <c:v>-2897</c:v>
                </c:pt>
                <c:pt idx="11">
                  <c:v>-3123</c:v>
                </c:pt>
                <c:pt idx="12">
                  <c:v>-3328</c:v>
                </c:pt>
                <c:pt idx="13">
                  <c:v>-3508</c:v>
                </c:pt>
                <c:pt idx="14">
                  <c:v>-3646</c:v>
                </c:pt>
                <c:pt idx="15">
                  <c:v>-3755</c:v>
                </c:pt>
                <c:pt idx="16">
                  <c:v>-3822</c:v>
                </c:pt>
                <c:pt idx="17">
                  <c:v>-3855</c:v>
                </c:pt>
                <c:pt idx="18">
                  <c:v>-3849</c:v>
                </c:pt>
                <c:pt idx="19">
                  <c:v>-3810</c:v>
                </c:pt>
                <c:pt idx="20">
                  <c:v>-3734</c:v>
                </c:pt>
                <c:pt idx="21">
                  <c:v>-3619</c:v>
                </c:pt>
                <c:pt idx="22">
                  <c:v>-3473</c:v>
                </c:pt>
                <c:pt idx="23">
                  <c:v>-3290</c:v>
                </c:pt>
                <c:pt idx="24">
                  <c:v>-3070</c:v>
                </c:pt>
                <c:pt idx="25">
                  <c:v>-2827</c:v>
                </c:pt>
                <c:pt idx="26">
                  <c:v>-2570</c:v>
                </c:pt>
                <c:pt idx="27">
                  <c:v>-2281</c:v>
                </c:pt>
                <c:pt idx="28">
                  <c:v>-1964</c:v>
                </c:pt>
                <c:pt idx="29">
                  <c:v>-1636</c:v>
                </c:pt>
                <c:pt idx="30">
                  <c:v>-1285</c:v>
                </c:pt>
                <c:pt idx="31">
                  <c:v>-910</c:v>
                </c:pt>
                <c:pt idx="32">
                  <c:v>-548</c:v>
                </c:pt>
                <c:pt idx="33">
                  <c:v>-175</c:v>
                </c:pt>
                <c:pt idx="34">
                  <c:v>203</c:v>
                </c:pt>
                <c:pt idx="35">
                  <c:v>559</c:v>
                </c:pt>
                <c:pt idx="36">
                  <c:v>917</c:v>
                </c:pt>
                <c:pt idx="37">
                  <c:v>1286</c:v>
                </c:pt>
                <c:pt idx="38">
                  <c:v>1639</c:v>
                </c:pt>
                <c:pt idx="39">
                  <c:v>1967</c:v>
                </c:pt>
                <c:pt idx="40">
                  <c:v>2286</c:v>
                </c:pt>
                <c:pt idx="41">
                  <c:v>2572</c:v>
                </c:pt>
                <c:pt idx="42">
                  <c:v>2833</c:v>
                </c:pt>
                <c:pt idx="43">
                  <c:v>3058</c:v>
                </c:pt>
                <c:pt idx="44">
                  <c:v>3270</c:v>
                </c:pt>
                <c:pt idx="45">
                  <c:v>3446</c:v>
                </c:pt>
                <c:pt idx="46">
                  <c:v>3588</c:v>
                </c:pt>
                <c:pt idx="47">
                  <c:v>3688</c:v>
                </c:pt>
                <c:pt idx="48">
                  <c:v>3770</c:v>
                </c:pt>
                <c:pt idx="49">
                  <c:v>3796</c:v>
                </c:pt>
                <c:pt idx="50">
                  <c:v>3787</c:v>
                </c:pt>
                <c:pt idx="51">
                  <c:v>3759</c:v>
                </c:pt>
                <c:pt idx="52">
                  <c:v>3681</c:v>
                </c:pt>
                <c:pt idx="53">
                  <c:v>3569</c:v>
                </c:pt>
                <c:pt idx="54">
                  <c:v>3418</c:v>
                </c:pt>
                <c:pt idx="55">
                  <c:v>3232</c:v>
                </c:pt>
                <c:pt idx="56">
                  <c:v>3021</c:v>
                </c:pt>
                <c:pt idx="57">
                  <c:v>2776</c:v>
                </c:pt>
                <c:pt idx="58">
                  <c:v>2511</c:v>
                </c:pt>
                <c:pt idx="59">
                  <c:v>2227</c:v>
                </c:pt>
                <c:pt idx="60">
                  <c:v>1912</c:v>
                </c:pt>
                <c:pt idx="61">
                  <c:v>1576</c:v>
                </c:pt>
                <c:pt idx="62">
                  <c:v>1227</c:v>
                </c:pt>
                <c:pt idx="63">
                  <c:v>856</c:v>
                </c:pt>
                <c:pt idx="64">
                  <c:v>481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8B-4F36-875F-75167357C797}"/>
            </c:ext>
          </c:extLst>
        </c:ser>
        <c:ser>
          <c:idx val="1"/>
          <c:order val="1"/>
          <c:tx>
            <c:strRef>
              <c:f>TDK_KF_ST_25_02!$L$19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TDK_KF_ST_25_02!$AA$85:$AA$149</c:f>
              <c:numCache>
                <c:formatCode>General</c:formatCode>
                <c:ptCount val="65"/>
                <c:pt idx="0">
                  <c:v>360.08100000000002</c:v>
                </c:pt>
                <c:pt idx="1">
                  <c:v>354.36600000000004</c:v>
                </c:pt>
                <c:pt idx="2">
                  <c:v>348.79500000000002</c:v>
                </c:pt>
                <c:pt idx="3">
                  <c:v>343.233</c:v>
                </c:pt>
                <c:pt idx="4">
                  <c:v>337.72500000000002</c:v>
                </c:pt>
                <c:pt idx="5">
                  <c:v>331.96500000000003</c:v>
                </c:pt>
                <c:pt idx="6">
                  <c:v>326.35800000000006</c:v>
                </c:pt>
                <c:pt idx="7">
                  <c:v>320.61600000000004</c:v>
                </c:pt>
                <c:pt idx="8">
                  <c:v>314.91900000000004</c:v>
                </c:pt>
                <c:pt idx="9">
                  <c:v>309.24000000000007</c:v>
                </c:pt>
                <c:pt idx="10">
                  <c:v>303.70500000000004</c:v>
                </c:pt>
                <c:pt idx="11">
                  <c:v>298.20600000000002</c:v>
                </c:pt>
                <c:pt idx="12">
                  <c:v>292.49100000000004</c:v>
                </c:pt>
                <c:pt idx="13">
                  <c:v>286.91100000000006</c:v>
                </c:pt>
                <c:pt idx="14">
                  <c:v>281.19600000000008</c:v>
                </c:pt>
                <c:pt idx="15">
                  <c:v>275.48100000000011</c:v>
                </c:pt>
                <c:pt idx="16">
                  <c:v>269.81100000000009</c:v>
                </c:pt>
                <c:pt idx="17">
                  <c:v>264.14100000000008</c:v>
                </c:pt>
                <c:pt idx="18">
                  <c:v>258.53400000000011</c:v>
                </c:pt>
                <c:pt idx="19">
                  <c:v>253.08900000000011</c:v>
                </c:pt>
                <c:pt idx="20">
                  <c:v>247.57200000000012</c:v>
                </c:pt>
                <c:pt idx="21">
                  <c:v>241.83900000000011</c:v>
                </c:pt>
                <c:pt idx="22">
                  <c:v>236.10600000000011</c:v>
                </c:pt>
                <c:pt idx="23">
                  <c:v>230.41800000000012</c:v>
                </c:pt>
                <c:pt idx="24">
                  <c:v>224.70300000000012</c:v>
                </c:pt>
                <c:pt idx="25">
                  <c:v>219.07800000000012</c:v>
                </c:pt>
                <c:pt idx="26">
                  <c:v>213.65100000000012</c:v>
                </c:pt>
                <c:pt idx="27">
                  <c:v>208.11600000000013</c:v>
                </c:pt>
                <c:pt idx="28">
                  <c:v>202.44600000000014</c:v>
                </c:pt>
                <c:pt idx="29">
                  <c:v>196.91100000000014</c:v>
                </c:pt>
                <c:pt idx="30">
                  <c:v>191.21400000000014</c:v>
                </c:pt>
                <c:pt idx="31">
                  <c:v>185.43600000000015</c:v>
                </c:pt>
                <c:pt idx="32">
                  <c:v>179.82900000000015</c:v>
                </c:pt>
                <c:pt idx="33">
                  <c:v>174.20400000000015</c:v>
                </c:pt>
                <c:pt idx="34">
                  <c:v>168.63300000000015</c:v>
                </c:pt>
                <c:pt idx="35">
                  <c:v>163.20600000000016</c:v>
                </c:pt>
                <c:pt idx="36">
                  <c:v>157.70700000000016</c:v>
                </c:pt>
                <c:pt idx="37">
                  <c:v>151.97400000000016</c:v>
                </c:pt>
                <c:pt idx="38">
                  <c:v>146.25000000000017</c:v>
                </c:pt>
                <c:pt idx="39">
                  <c:v>140.59800000000018</c:v>
                </c:pt>
                <c:pt idx="40">
                  <c:v>134.90100000000018</c:v>
                </c:pt>
                <c:pt idx="41">
                  <c:v>129.31200000000018</c:v>
                </c:pt>
                <c:pt idx="42">
                  <c:v>123.81300000000019</c:v>
                </c:pt>
                <c:pt idx="43">
                  <c:v>118.32300000000019</c:v>
                </c:pt>
                <c:pt idx="44">
                  <c:v>112.64400000000019</c:v>
                </c:pt>
                <c:pt idx="45">
                  <c:v>107.10000000000019</c:v>
                </c:pt>
                <c:pt idx="46">
                  <c:v>101.38500000000019</c:v>
                </c:pt>
                <c:pt idx="47">
                  <c:v>95.643000000000185</c:v>
                </c:pt>
                <c:pt idx="48">
                  <c:v>90.009000000000185</c:v>
                </c:pt>
                <c:pt idx="49">
                  <c:v>84.411000000000186</c:v>
                </c:pt>
                <c:pt idx="50">
                  <c:v>78.858000000000189</c:v>
                </c:pt>
                <c:pt idx="51">
                  <c:v>73.377000000000194</c:v>
                </c:pt>
                <c:pt idx="52">
                  <c:v>67.887000000000199</c:v>
                </c:pt>
                <c:pt idx="53">
                  <c:v>62.145000000000202</c:v>
                </c:pt>
                <c:pt idx="54">
                  <c:v>56.403000000000205</c:v>
                </c:pt>
                <c:pt idx="55">
                  <c:v>50.670000000000208</c:v>
                </c:pt>
                <c:pt idx="56">
                  <c:v>44.982000000000205</c:v>
                </c:pt>
                <c:pt idx="57">
                  <c:v>39.393000000000207</c:v>
                </c:pt>
                <c:pt idx="58">
                  <c:v>33.921000000000205</c:v>
                </c:pt>
                <c:pt idx="59">
                  <c:v>28.404000000000206</c:v>
                </c:pt>
                <c:pt idx="60">
                  <c:v>22.761000000000205</c:v>
                </c:pt>
                <c:pt idx="61">
                  <c:v>17.154000000000206</c:v>
                </c:pt>
                <c:pt idx="62">
                  <c:v>11.448000000000206</c:v>
                </c:pt>
                <c:pt idx="63">
                  <c:v>5.6610000000002065</c:v>
                </c:pt>
                <c:pt idx="64">
                  <c:v>-6.2999999999792777E-2</c:v>
                </c:pt>
              </c:numCache>
            </c:numRef>
          </c:xVal>
          <c:yVal>
            <c:numRef>
              <c:f>TDK_KF_ST_25_02!$L$85:$L$149</c:f>
              <c:numCache>
                <c:formatCode>General</c:formatCode>
                <c:ptCount val="65"/>
                <c:pt idx="0">
                  <c:v>496.52720894441978</c:v>
                </c:pt>
                <c:pt idx="1">
                  <c:v>116.30427285198164</c:v>
                </c:pt>
                <c:pt idx="2">
                  <c:v>-255.79152119784095</c:v>
                </c:pt>
                <c:pt idx="3">
                  <c:v>-625.18156837697552</c:v>
                </c:pt>
                <c:pt idx="4">
                  <c:v>-985.4932629076967</c:v>
                </c:pt>
                <c:pt idx="5">
                  <c:v>-1352.8184966251051</c:v>
                </c:pt>
                <c:pt idx="6">
                  <c:v>-1697.6059248978929</c:v>
                </c:pt>
                <c:pt idx="7">
                  <c:v>-2034.1481286003313</c:v>
                </c:pt>
                <c:pt idx="8">
                  <c:v>-2348.2025782930823</c:v>
                </c:pt>
                <c:pt idx="9">
                  <c:v>-2638.49212702148</c:v>
                </c:pt>
                <c:pt idx="10">
                  <c:v>-2896.8175473808246</c:v>
                </c:pt>
                <c:pt idx="11">
                  <c:v>-3127.0082201628484</c:v>
                </c:pt>
                <c:pt idx="12">
                  <c:v>-3336.0206524299356</c:v>
                </c:pt>
                <c:pt idx="13">
                  <c:v>-3508.4131143381223</c:v>
                </c:pt>
                <c:pt idx="14">
                  <c:v>-3650.8058460944944</c:v>
                </c:pt>
                <c:pt idx="15">
                  <c:v>-3757.216897707629</c:v>
                </c:pt>
                <c:pt idx="16">
                  <c:v>-3826.1886123539098</c:v>
                </c:pt>
                <c:pt idx="17">
                  <c:v>-3858.0259463906523</c:v>
                </c:pt>
                <c:pt idx="18">
                  <c:v>-3852.6854537762897</c:v>
                </c:pt>
                <c:pt idx="19">
                  <c:v>-3812.4979006056183</c:v>
                </c:pt>
                <c:pt idx="20">
                  <c:v>-3736.9775210910152</c:v>
                </c:pt>
                <c:pt idx="21">
                  <c:v>-3622.1387467955224</c:v>
                </c:pt>
                <c:pt idx="22">
                  <c:v>-3471.3783275263449</c:v>
                </c:pt>
                <c:pt idx="23">
                  <c:v>-3287.7877618022126</c:v>
                </c:pt>
                <c:pt idx="24">
                  <c:v>-3071.0333271321101</c:v>
                </c:pt>
                <c:pt idx="25">
                  <c:v>-2828.1736628594217</c:v>
                </c:pt>
                <c:pt idx="26">
                  <c:v>-2568.306374975667</c:v>
                </c:pt>
                <c:pt idx="27">
                  <c:v>-2279.8594954513746</c:v>
                </c:pt>
                <c:pt idx="28">
                  <c:v>-1962.6634575368316</c:v>
                </c:pt>
                <c:pt idx="29">
                  <c:v>-1634.7701187830905</c:v>
                </c:pt>
                <c:pt idx="30">
                  <c:v>-1281.7022444870679</c:v>
                </c:pt>
                <c:pt idx="31">
                  <c:v>-911.02171251913137</c:v>
                </c:pt>
                <c:pt idx="32">
                  <c:v>-542.73665230241465</c:v>
                </c:pt>
                <c:pt idx="33">
                  <c:v>-168.36399526521694</c:v>
                </c:pt>
                <c:pt idx="34">
                  <c:v>203.71779330150434</c:v>
                </c:pt>
                <c:pt idx="35">
                  <c:v>564.06624039223777</c:v>
                </c:pt>
                <c:pt idx="36">
                  <c:v>923.72585717378979</c:v>
                </c:pt>
                <c:pt idx="37">
                  <c:v>1289.2688144051101</c:v>
                </c:pt>
                <c:pt idx="38">
                  <c:v>1641.0462874324239</c:v>
                </c:pt>
                <c:pt idx="39">
                  <c:v>1972.0342490312637</c:v>
                </c:pt>
                <c:pt idx="40">
                  <c:v>2285.9213007679305</c:v>
                </c:pt>
                <c:pt idx="41">
                  <c:v>2571.6157127729653</c:v>
                </c:pt>
                <c:pt idx="42">
                  <c:v>2828.552885071897</c:v>
                </c:pt>
                <c:pt idx="43">
                  <c:v>3058.7953018801177</c:v>
                </c:pt>
                <c:pt idx="44">
                  <c:v>3267.0923984890305</c:v>
                </c:pt>
                <c:pt idx="45">
                  <c:v>3439.2005128008554</c:v>
                </c:pt>
                <c:pt idx="46">
                  <c:v>3582.5966520066445</c:v>
                </c:pt>
                <c:pt idx="47">
                  <c:v>3690.4669495691733</c:v>
                </c:pt>
                <c:pt idx="48">
                  <c:v>3759.9916444439618</c:v>
                </c:pt>
                <c:pt idx="49">
                  <c:v>3792.773683531097</c:v>
                </c:pt>
                <c:pt idx="50">
                  <c:v>3789.2351502034803</c:v>
                </c:pt>
                <c:pt idx="51">
                  <c:v>3750.5571633779064</c:v>
                </c:pt>
                <c:pt idx="52">
                  <c:v>3677.1292561683604</c:v>
                </c:pt>
                <c:pt idx="53">
                  <c:v>3563.9248825462114</c:v>
                </c:pt>
                <c:pt idx="54">
                  <c:v>3414.621441622784</c:v>
                </c:pt>
                <c:pt idx="55">
                  <c:v>3231.0320428370751</c:v>
                </c:pt>
                <c:pt idx="56">
                  <c:v>3016.6067956268362</c:v>
                </c:pt>
                <c:pt idx="57">
                  <c:v>2776.6473246272462</c:v>
                </c:pt>
                <c:pt idx="58">
                  <c:v>2515.8124852539167</c:v>
                </c:pt>
                <c:pt idx="59">
                  <c:v>2229.3213014568373</c:v>
                </c:pt>
                <c:pt idx="60">
                  <c:v>1914.6263152596575</c:v>
                </c:pt>
                <c:pt idx="61">
                  <c:v>1583.2365791646441</c:v>
                </c:pt>
                <c:pt idx="62">
                  <c:v>1230.1395687812133</c:v>
                </c:pt>
                <c:pt idx="63">
                  <c:v>859.26547512595425</c:v>
                </c:pt>
                <c:pt idx="64">
                  <c:v>483.4725440475375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8B-4F36-875F-75167357C797}"/>
            </c:ext>
          </c:extLst>
        </c:ser>
        <c:ser>
          <c:idx val="2"/>
          <c:order val="2"/>
          <c:tx>
            <c:strRef>
              <c:f>TDK_KF_ST_25_02!$J$19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TDK_KF_ST_25_02!$AA$85:$AA$149</c:f>
              <c:numCache>
                <c:formatCode>General</c:formatCode>
                <c:ptCount val="65"/>
                <c:pt idx="0">
                  <c:v>360.08100000000002</c:v>
                </c:pt>
                <c:pt idx="1">
                  <c:v>354.36600000000004</c:v>
                </c:pt>
                <c:pt idx="2">
                  <c:v>348.79500000000002</c:v>
                </c:pt>
                <c:pt idx="3">
                  <c:v>343.233</c:v>
                </c:pt>
                <c:pt idx="4">
                  <c:v>337.72500000000002</c:v>
                </c:pt>
                <c:pt idx="5">
                  <c:v>331.96500000000003</c:v>
                </c:pt>
                <c:pt idx="6">
                  <c:v>326.35800000000006</c:v>
                </c:pt>
                <c:pt idx="7">
                  <c:v>320.61600000000004</c:v>
                </c:pt>
                <c:pt idx="8">
                  <c:v>314.91900000000004</c:v>
                </c:pt>
                <c:pt idx="9">
                  <c:v>309.24000000000007</c:v>
                </c:pt>
                <c:pt idx="10">
                  <c:v>303.70500000000004</c:v>
                </c:pt>
                <c:pt idx="11">
                  <c:v>298.20600000000002</c:v>
                </c:pt>
                <c:pt idx="12">
                  <c:v>292.49100000000004</c:v>
                </c:pt>
                <c:pt idx="13">
                  <c:v>286.91100000000006</c:v>
                </c:pt>
                <c:pt idx="14">
                  <c:v>281.19600000000008</c:v>
                </c:pt>
                <c:pt idx="15">
                  <c:v>275.48100000000011</c:v>
                </c:pt>
                <c:pt idx="16">
                  <c:v>269.81100000000009</c:v>
                </c:pt>
                <c:pt idx="17">
                  <c:v>264.14100000000008</c:v>
                </c:pt>
                <c:pt idx="18">
                  <c:v>258.53400000000011</c:v>
                </c:pt>
                <c:pt idx="19">
                  <c:v>253.08900000000011</c:v>
                </c:pt>
                <c:pt idx="20">
                  <c:v>247.57200000000012</c:v>
                </c:pt>
                <c:pt idx="21">
                  <c:v>241.83900000000011</c:v>
                </c:pt>
                <c:pt idx="22">
                  <c:v>236.10600000000011</c:v>
                </c:pt>
                <c:pt idx="23">
                  <c:v>230.41800000000012</c:v>
                </c:pt>
                <c:pt idx="24">
                  <c:v>224.70300000000012</c:v>
                </c:pt>
                <c:pt idx="25">
                  <c:v>219.07800000000012</c:v>
                </c:pt>
                <c:pt idx="26">
                  <c:v>213.65100000000012</c:v>
                </c:pt>
                <c:pt idx="27">
                  <c:v>208.11600000000013</c:v>
                </c:pt>
                <c:pt idx="28">
                  <c:v>202.44600000000014</c:v>
                </c:pt>
                <c:pt idx="29">
                  <c:v>196.91100000000014</c:v>
                </c:pt>
                <c:pt idx="30">
                  <c:v>191.21400000000014</c:v>
                </c:pt>
                <c:pt idx="31">
                  <c:v>185.43600000000015</c:v>
                </c:pt>
                <c:pt idx="32">
                  <c:v>179.82900000000015</c:v>
                </c:pt>
                <c:pt idx="33">
                  <c:v>174.20400000000015</c:v>
                </c:pt>
                <c:pt idx="34">
                  <c:v>168.63300000000015</c:v>
                </c:pt>
                <c:pt idx="35">
                  <c:v>163.20600000000016</c:v>
                </c:pt>
                <c:pt idx="36">
                  <c:v>157.70700000000016</c:v>
                </c:pt>
                <c:pt idx="37">
                  <c:v>151.97400000000016</c:v>
                </c:pt>
                <c:pt idx="38">
                  <c:v>146.25000000000017</c:v>
                </c:pt>
                <c:pt idx="39">
                  <c:v>140.59800000000018</c:v>
                </c:pt>
                <c:pt idx="40">
                  <c:v>134.90100000000018</c:v>
                </c:pt>
                <c:pt idx="41">
                  <c:v>129.31200000000018</c:v>
                </c:pt>
                <c:pt idx="42">
                  <c:v>123.81300000000019</c:v>
                </c:pt>
                <c:pt idx="43">
                  <c:v>118.32300000000019</c:v>
                </c:pt>
                <c:pt idx="44">
                  <c:v>112.64400000000019</c:v>
                </c:pt>
                <c:pt idx="45">
                  <c:v>107.10000000000019</c:v>
                </c:pt>
                <c:pt idx="46">
                  <c:v>101.38500000000019</c:v>
                </c:pt>
                <c:pt idx="47">
                  <c:v>95.643000000000185</c:v>
                </c:pt>
                <c:pt idx="48">
                  <c:v>90.009000000000185</c:v>
                </c:pt>
                <c:pt idx="49">
                  <c:v>84.411000000000186</c:v>
                </c:pt>
                <c:pt idx="50">
                  <c:v>78.858000000000189</c:v>
                </c:pt>
                <c:pt idx="51">
                  <c:v>73.377000000000194</c:v>
                </c:pt>
                <c:pt idx="52">
                  <c:v>67.887000000000199</c:v>
                </c:pt>
                <c:pt idx="53">
                  <c:v>62.145000000000202</c:v>
                </c:pt>
                <c:pt idx="54">
                  <c:v>56.403000000000205</c:v>
                </c:pt>
                <c:pt idx="55">
                  <c:v>50.670000000000208</c:v>
                </c:pt>
                <c:pt idx="56">
                  <c:v>44.982000000000205</c:v>
                </c:pt>
                <c:pt idx="57">
                  <c:v>39.393000000000207</c:v>
                </c:pt>
                <c:pt idx="58">
                  <c:v>33.921000000000205</c:v>
                </c:pt>
                <c:pt idx="59">
                  <c:v>28.404000000000206</c:v>
                </c:pt>
                <c:pt idx="60">
                  <c:v>22.761000000000205</c:v>
                </c:pt>
                <c:pt idx="61">
                  <c:v>17.154000000000206</c:v>
                </c:pt>
                <c:pt idx="62">
                  <c:v>11.448000000000206</c:v>
                </c:pt>
                <c:pt idx="63">
                  <c:v>5.6610000000002065</c:v>
                </c:pt>
                <c:pt idx="64">
                  <c:v>-6.2999999999792777E-2</c:v>
                </c:pt>
              </c:numCache>
            </c:numRef>
          </c:xVal>
          <c:yVal>
            <c:numRef>
              <c:f>TDK_KF_ST_25_02!$J$85:$J$149</c:f>
              <c:numCache>
                <c:formatCode>General</c:formatCode>
                <c:ptCount val="65"/>
                <c:pt idx="0">
                  <c:v>-3785</c:v>
                </c:pt>
                <c:pt idx="1">
                  <c:v>-3810</c:v>
                </c:pt>
                <c:pt idx="2">
                  <c:v>-3807</c:v>
                </c:pt>
                <c:pt idx="3">
                  <c:v>-3763</c:v>
                </c:pt>
                <c:pt idx="4">
                  <c:v>-3685</c:v>
                </c:pt>
                <c:pt idx="5">
                  <c:v>-3574</c:v>
                </c:pt>
                <c:pt idx="6">
                  <c:v>-3424</c:v>
                </c:pt>
                <c:pt idx="7">
                  <c:v>-3240</c:v>
                </c:pt>
                <c:pt idx="8">
                  <c:v>-3023</c:v>
                </c:pt>
                <c:pt idx="9">
                  <c:v>-2782</c:v>
                </c:pt>
                <c:pt idx="10">
                  <c:v>-2513</c:v>
                </c:pt>
                <c:pt idx="11">
                  <c:v>-2228</c:v>
                </c:pt>
                <c:pt idx="12">
                  <c:v>-1910</c:v>
                </c:pt>
                <c:pt idx="13">
                  <c:v>-1579</c:v>
                </c:pt>
                <c:pt idx="14">
                  <c:v>-1232</c:v>
                </c:pt>
                <c:pt idx="15">
                  <c:v>-868</c:v>
                </c:pt>
                <c:pt idx="16">
                  <c:v>-498</c:v>
                </c:pt>
                <c:pt idx="17">
                  <c:v>-124</c:v>
                </c:pt>
                <c:pt idx="18">
                  <c:v>245</c:v>
                </c:pt>
                <c:pt idx="19">
                  <c:v>605</c:v>
                </c:pt>
                <c:pt idx="20">
                  <c:v>955</c:v>
                </c:pt>
                <c:pt idx="21">
                  <c:v>1319</c:v>
                </c:pt>
                <c:pt idx="22">
                  <c:v>1669</c:v>
                </c:pt>
                <c:pt idx="23">
                  <c:v>1999</c:v>
                </c:pt>
                <c:pt idx="24">
                  <c:v>2317</c:v>
                </c:pt>
                <c:pt idx="25">
                  <c:v>2600</c:v>
                </c:pt>
                <c:pt idx="26">
                  <c:v>2855</c:v>
                </c:pt>
                <c:pt idx="27">
                  <c:v>3087</c:v>
                </c:pt>
                <c:pt idx="28">
                  <c:v>3292</c:v>
                </c:pt>
                <c:pt idx="29">
                  <c:v>3464</c:v>
                </c:pt>
                <c:pt idx="30">
                  <c:v>3609</c:v>
                </c:pt>
                <c:pt idx="31">
                  <c:v>3710</c:v>
                </c:pt>
                <c:pt idx="32">
                  <c:v>3783</c:v>
                </c:pt>
                <c:pt idx="33">
                  <c:v>3817</c:v>
                </c:pt>
                <c:pt idx="34">
                  <c:v>3809</c:v>
                </c:pt>
                <c:pt idx="35">
                  <c:v>3767</c:v>
                </c:pt>
                <c:pt idx="36">
                  <c:v>3688</c:v>
                </c:pt>
                <c:pt idx="37">
                  <c:v>3576</c:v>
                </c:pt>
                <c:pt idx="38">
                  <c:v>3425</c:v>
                </c:pt>
                <c:pt idx="39">
                  <c:v>3236</c:v>
                </c:pt>
                <c:pt idx="40">
                  <c:v>3021</c:v>
                </c:pt>
                <c:pt idx="41">
                  <c:v>2781</c:v>
                </c:pt>
                <c:pt idx="42">
                  <c:v>2516</c:v>
                </c:pt>
                <c:pt idx="43">
                  <c:v>2228</c:v>
                </c:pt>
                <c:pt idx="44">
                  <c:v>1914</c:v>
                </c:pt>
                <c:pt idx="45">
                  <c:v>1580</c:v>
                </c:pt>
                <c:pt idx="46">
                  <c:v>1230</c:v>
                </c:pt>
                <c:pt idx="47">
                  <c:v>865</c:v>
                </c:pt>
                <c:pt idx="48">
                  <c:v>497</c:v>
                </c:pt>
                <c:pt idx="49">
                  <c:v>126</c:v>
                </c:pt>
                <c:pt idx="50">
                  <c:v>-241</c:v>
                </c:pt>
                <c:pt idx="51">
                  <c:v>-601</c:v>
                </c:pt>
                <c:pt idx="52">
                  <c:v>-957</c:v>
                </c:pt>
                <c:pt idx="53">
                  <c:v>-1324</c:v>
                </c:pt>
                <c:pt idx="54">
                  <c:v>-1676</c:v>
                </c:pt>
                <c:pt idx="55">
                  <c:v>-2003</c:v>
                </c:pt>
                <c:pt idx="56">
                  <c:v>-2318</c:v>
                </c:pt>
                <c:pt idx="57">
                  <c:v>-2603</c:v>
                </c:pt>
                <c:pt idx="58">
                  <c:v>-2854</c:v>
                </c:pt>
                <c:pt idx="59">
                  <c:v>-3087</c:v>
                </c:pt>
                <c:pt idx="60">
                  <c:v>-3290</c:v>
                </c:pt>
                <c:pt idx="61">
                  <c:v>-3460</c:v>
                </c:pt>
                <c:pt idx="62">
                  <c:v>-3608</c:v>
                </c:pt>
                <c:pt idx="63">
                  <c:v>-3712</c:v>
                </c:pt>
                <c:pt idx="64">
                  <c:v>-3772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78B-4F36-875F-75167357C797}"/>
            </c:ext>
          </c:extLst>
        </c:ser>
        <c:ser>
          <c:idx val="3"/>
          <c:order val="3"/>
          <c:tx>
            <c:strRef>
              <c:f>TDK_KF_ST_25_02!$N$19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TDK_KF_ST_25_02!$AA$85:$AA$149</c:f>
              <c:numCache>
                <c:formatCode>General</c:formatCode>
                <c:ptCount val="65"/>
                <c:pt idx="0">
                  <c:v>360.08100000000002</c:v>
                </c:pt>
                <c:pt idx="1">
                  <c:v>354.36600000000004</c:v>
                </c:pt>
                <c:pt idx="2">
                  <c:v>348.79500000000002</c:v>
                </c:pt>
                <c:pt idx="3">
                  <c:v>343.233</c:v>
                </c:pt>
                <c:pt idx="4">
                  <c:v>337.72500000000002</c:v>
                </c:pt>
                <c:pt idx="5">
                  <c:v>331.96500000000003</c:v>
                </c:pt>
                <c:pt idx="6">
                  <c:v>326.35800000000006</c:v>
                </c:pt>
                <c:pt idx="7">
                  <c:v>320.61600000000004</c:v>
                </c:pt>
                <c:pt idx="8">
                  <c:v>314.91900000000004</c:v>
                </c:pt>
                <c:pt idx="9">
                  <c:v>309.24000000000007</c:v>
                </c:pt>
                <c:pt idx="10">
                  <c:v>303.70500000000004</c:v>
                </c:pt>
                <c:pt idx="11">
                  <c:v>298.20600000000002</c:v>
                </c:pt>
                <c:pt idx="12">
                  <c:v>292.49100000000004</c:v>
                </c:pt>
                <c:pt idx="13">
                  <c:v>286.91100000000006</c:v>
                </c:pt>
                <c:pt idx="14">
                  <c:v>281.19600000000008</c:v>
                </c:pt>
                <c:pt idx="15">
                  <c:v>275.48100000000011</c:v>
                </c:pt>
                <c:pt idx="16">
                  <c:v>269.81100000000009</c:v>
                </c:pt>
                <c:pt idx="17">
                  <c:v>264.14100000000008</c:v>
                </c:pt>
                <c:pt idx="18">
                  <c:v>258.53400000000011</c:v>
                </c:pt>
                <c:pt idx="19">
                  <c:v>253.08900000000011</c:v>
                </c:pt>
                <c:pt idx="20">
                  <c:v>247.57200000000012</c:v>
                </c:pt>
                <c:pt idx="21">
                  <c:v>241.83900000000011</c:v>
                </c:pt>
                <c:pt idx="22">
                  <c:v>236.10600000000011</c:v>
                </c:pt>
                <c:pt idx="23">
                  <c:v>230.41800000000012</c:v>
                </c:pt>
                <c:pt idx="24">
                  <c:v>224.70300000000012</c:v>
                </c:pt>
                <c:pt idx="25">
                  <c:v>219.07800000000012</c:v>
                </c:pt>
                <c:pt idx="26">
                  <c:v>213.65100000000012</c:v>
                </c:pt>
                <c:pt idx="27">
                  <c:v>208.11600000000013</c:v>
                </c:pt>
                <c:pt idx="28">
                  <c:v>202.44600000000014</c:v>
                </c:pt>
                <c:pt idx="29">
                  <c:v>196.91100000000014</c:v>
                </c:pt>
                <c:pt idx="30">
                  <c:v>191.21400000000014</c:v>
                </c:pt>
                <c:pt idx="31">
                  <c:v>185.43600000000015</c:v>
                </c:pt>
                <c:pt idx="32">
                  <c:v>179.82900000000015</c:v>
                </c:pt>
                <c:pt idx="33">
                  <c:v>174.20400000000015</c:v>
                </c:pt>
                <c:pt idx="34">
                  <c:v>168.63300000000015</c:v>
                </c:pt>
                <c:pt idx="35">
                  <c:v>163.20600000000016</c:v>
                </c:pt>
                <c:pt idx="36">
                  <c:v>157.70700000000016</c:v>
                </c:pt>
                <c:pt idx="37">
                  <c:v>151.97400000000016</c:v>
                </c:pt>
                <c:pt idx="38">
                  <c:v>146.25000000000017</c:v>
                </c:pt>
                <c:pt idx="39">
                  <c:v>140.59800000000018</c:v>
                </c:pt>
                <c:pt idx="40">
                  <c:v>134.90100000000018</c:v>
                </c:pt>
                <c:pt idx="41">
                  <c:v>129.31200000000018</c:v>
                </c:pt>
                <c:pt idx="42">
                  <c:v>123.81300000000019</c:v>
                </c:pt>
                <c:pt idx="43">
                  <c:v>118.32300000000019</c:v>
                </c:pt>
                <c:pt idx="44">
                  <c:v>112.64400000000019</c:v>
                </c:pt>
                <c:pt idx="45">
                  <c:v>107.10000000000019</c:v>
                </c:pt>
                <c:pt idx="46">
                  <c:v>101.38500000000019</c:v>
                </c:pt>
                <c:pt idx="47">
                  <c:v>95.643000000000185</c:v>
                </c:pt>
                <c:pt idx="48">
                  <c:v>90.009000000000185</c:v>
                </c:pt>
                <c:pt idx="49">
                  <c:v>84.411000000000186</c:v>
                </c:pt>
                <c:pt idx="50">
                  <c:v>78.858000000000189</c:v>
                </c:pt>
                <c:pt idx="51">
                  <c:v>73.377000000000194</c:v>
                </c:pt>
                <c:pt idx="52">
                  <c:v>67.887000000000199</c:v>
                </c:pt>
                <c:pt idx="53">
                  <c:v>62.145000000000202</c:v>
                </c:pt>
                <c:pt idx="54">
                  <c:v>56.403000000000205</c:v>
                </c:pt>
                <c:pt idx="55">
                  <c:v>50.670000000000208</c:v>
                </c:pt>
                <c:pt idx="56">
                  <c:v>44.982000000000205</c:v>
                </c:pt>
                <c:pt idx="57">
                  <c:v>39.393000000000207</c:v>
                </c:pt>
                <c:pt idx="58">
                  <c:v>33.921000000000205</c:v>
                </c:pt>
                <c:pt idx="59">
                  <c:v>28.404000000000206</c:v>
                </c:pt>
                <c:pt idx="60">
                  <c:v>22.761000000000205</c:v>
                </c:pt>
                <c:pt idx="61">
                  <c:v>17.154000000000206</c:v>
                </c:pt>
                <c:pt idx="62">
                  <c:v>11.448000000000206</c:v>
                </c:pt>
                <c:pt idx="63">
                  <c:v>5.6610000000002065</c:v>
                </c:pt>
                <c:pt idx="64">
                  <c:v>-6.2999999999792777E-2</c:v>
                </c:pt>
              </c:numCache>
            </c:numRef>
          </c:xVal>
          <c:yVal>
            <c:numRef>
              <c:f>TDK_KF_ST_25_02!$N$85:$N$149</c:f>
              <c:numCache>
                <c:formatCode>General</c:formatCode>
                <c:ptCount val="65"/>
                <c:pt idx="0">
                  <c:v>-3773.4344874347039</c:v>
                </c:pt>
                <c:pt idx="1">
                  <c:v>-3806.6044718726544</c:v>
                </c:pt>
                <c:pt idx="2">
                  <c:v>-3802.4651559866775</c:v>
                </c:pt>
                <c:pt idx="3">
                  <c:v>-3762.4486218252746</c:v>
                </c:pt>
                <c:pt idx="4">
                  <c:v>-3687.8561846938978</c:v>
                </c:pt>
                <c:pt idx="5">
                  <c:v>-3573.3877355337177</c:v>
                </c:pt>
                <c:pt idx="6">
                  <c:v>-3427.2408629110637</c:v>
                </c:pt>
                <c:pt idx="7">
                  <c:v>-3243.5529321915146</c:v>
                </c:pt>
                <c:pt idx="8">
                  <c:v>-3029.0882338415527</c:v>
                </c:pt>
                <c:pt idx="9">
                  <c:v>-2785.4780289871933</c:v>
                </c:pt>
                <c:pt idx="10">
                  <c:v>-2521.678013406935</c:v>
                </c:pt>
                <c:pt idx="11">
                  <c:v>-2236.2728299694445</c:v>
                </c:pt>
                <c:pt idx="12">
                  <c:v>-1917.8572756436508</c:v>
                </c:pt>
                <c:pt idx="13">
                  <c:v>-1588.5222293480881</c:v>
                </c:pt>
                <c:pt idx="14">
                  <c:v>-1235.6250288895831</c:v>
                </c:pt>
                <c:pt idx="15">
                  <c:v>-870.43425912780094</c:v>
                </c:pt>
                <c:pt idx="16">
                  <c:v>-499.55419550715578</c:v>
                </c:pt>
                <c:pt idx="17">
                  <c:v>-123.78779644622054</c:v>
                </c:pt>
                <c:pt idx="18">
                  <c:v>249.00018999740334</c:v>
                </c:pt>
                <c:pt idx="19">
                  <c:v>608.75663764733008</c:v>
                </c:pt>
                <c:pt idx="20">
                  <c:v>967.63378450051925</c:v>
                </c:pt>
                <c:pt idx="21">
                  <c:v>1330.9924146297967</c:v>
                </c:pt>
                <c:pt idx="22">
                  <c:v>1681.0038934928502</c:v>
                </c:pt>
                <c:pt idx="23">
                  <c:v>2011.620344607313</c:v>
                </c:pt>
                <c:pt idx="24">
                  <c:v>2323.8074954103386</c:v>
                </c:pt>
                <c:pt idx="25">
                  <c:v>2608.4878551787992</c:v>
                </c:pt>
                <c:pt idx="26">
                  <c:v>2859.3166765516453</c:v>
                </c:pt>
                <c:pt idx="27">
                  <c:v>3088.6654205292934</c:v>
                </c:pt>
                <c:pt idx="28">
                  <c:v>3293.6676535570741</c:v>
                </c:pt>
                <c:pt idx="29">
                  <c:v>3462.6539368075837</c:v>
                </c:pt>
                <c:pt idx="30">
                  <c:v>3602.7852819340096</c:v>
                </c:pt>
                <c:pt idx="31">
                  <c:v>3708.4800422779645</c:v>
                </c:pt>
                <c:pt idx="32">
                  <c:v>3774.9582123519126</c:v>
                </c:pt>
                <c:pt idx="33">
                  <c:v>3805.2821003139434</c:v>
                </c:pt>
                <c:pt idx="34">
                  <c:v>3799.1241068971995</c:v>
                </c:pt>
                <c:pt idx="35">
                  <c:v>3758.5462956961915</c:v>
                </c:pt>
                <c:pt idx="36">
                  <c:v>3682.9973128921483</c:v>
                </c:pt>
                <c:pt idx="37">
                  <c:v>3568.0836713203107</c:v>
                </c:pt>
                <c:pt idx="38">
                  <c:v>3417.6704315623547</c:v>
                </c:pt>
                <c:pt idx="39">
                  <c:v>3235.6346968655548</c:v>
                </c:pt>
                <c:pt idx="40">
                  <c:v>3020.2545983903774</c:v>
                </c:pt>
                <c:pt idx="41">
                  <c:v>2779.8924800996328</c:v>
                </c:pt>
                <c:pt idx="42">
                  <c:v>2517.5398449492764</c:v>
                </c:pt>
                <c:pt idx="43">
                  <c:v>2232.4520175935177</c:v>
                </c:pt>
                <c:pt idx="44">
                  <c:v>1915.9866163529041</c:v>
                </c:pt>
                <c:pt idx="45">
                  <c:v>1588.8369874288317</c:v>
                </c:pt>
                <c:pt idx="46">
                  <c:v>1236.0359327567651</c:v>
                </c:pt>
                <c:pt idx="47">
                  <c:v>869.16838718338977</c:v>
                </c:pt>
                <c:pt idx="48">
                  <c:v>500.67657460420219</c:v>
                </c:pt>
                <c:pt idx="49">
                  <c:v>129.72299799091155</c:v>
                </c:pt>
                <c:pt idx="50">
                  <c:v>-239.49220845094078</c:v>
                </c:pt>
                <c:pt idx="51">
                  <c:v>-601.73630358894479</c:v>
                </c:pt>
                <c:pt idx="52">
                  <c:v>-959.05767503303309</c:v>
                </c:pt>
                <c:pt idx="53">
                  <c:v>-1323.3085812538798</c:v>
                </c:pt>
                <c:pt idx="54">
                  <c:v>-1674.26820977326</c:v>
                </c:pt>
                <c:pt idx="55">
                  <c:v>-2007.9000115363492</c:v>
                </c:pt>
                <c:pt idx="56">
                  <c:v>-2319.0479792599931</c:v>
                </c:pt>
                <c:pt idx="57">
                  <c:v>-2602.5259263080329</c:v>
                </c:pt>
                <c:pt idx="58">
                  <c:v>-2856.0834568203418</c:v>
                </c:pt>
                <c:pt idx="59">
                  <c:v>-3085.3329387369708</c:v>
                </c:pt>
                <c:pt idx="60">
                  <c:v>-3290.1924826833265</c:v>
                </c:pt>
                <c:pt idx="61">
                  <c:v>-3462.1211840827373</c:v>
                </c:pt>
                <c:pt idx="62">
                  <c:v>-3603.0185454923062</c:v>
                </c:pt>
                <c:pt idx="63">
                  <c:v>-3709.3915028953966</c:v>
                </c:pt>
                <c:pt idx="64">
                  <c:v>-3777.3637102113034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78B-4F36-875F-75167357C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5.6609999999999996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33.794999999999995</c:v>
                </c:pt>
                <c:pt idx="7">
                  <c:v>39.311999999999998</c:v>
                </c:pt>
                <c:pt idx="8">
                  <c:v>45.027000000000001</c:v>
                </c:pt>
                <c:pt idx="9">
                  <c:v>50.742000000000004</c:v>
                </c:pt>
                <c:pt idx="10">
                  <c:v>56.484000000000002</c:v>
                </c:pt>
                <c:pt idx="11">
                  <c:v>62.1</c:v>
                </c:pt>
                <c:pt idx="12">
                  <c:v>67.760999999999996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84.347999999999985</c:v>
                </c:pt>
                <c:pt idx="16">
                  <c:v>89.972999999999985</c:v>
                </c:pt>
                <c:pt idx="17">
                  <c:v>95.669999999999987</c:v>
                </c:pt>
                <c:pt idx="18">
                  <c:v>101.42999999999999</c:v>
                </c:pt>
                <c:pt idx="19">
                  <c:v>107.136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129.23099999999999</c:v>
                </c:pt>
                <c:pt idx="24">
                  <c:v>134.892</c:v>
                </c:pt>
                <c:pt idx="25">
                  <c:v>140.57999999999998</c:v>
                </c:pt>
                <c:pt idx="26">
                  <c:v>146.35799999999998</c:v>
                </c:pt>
                <c:pt idx="27">
                  <c:v>151.94699999999997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179.80199999999999</c:v>
                </c:pt>
                <c:pt idx="33">
                  <c:v>185.52599999999998</c:v>
                </c:pt>
                <c:pt idx="34">
                  <c:v>191.17799999999997</c:v>
                </c:pt>
                <c:pt idx="35">
                  <c:v>196.85699999999997</c:v>
                </c:pt>
                <c:pt idx="36">
                  <c:v>202.46399999999997</c:v>
                </c:pt>
                <c:pt idx="37">
                  <c:v>207.97199999999998</c:v>
                </c:pt>
                <c:pt idx="38">
                  <c:v>213.53399999999999</c:v>
                </c:pt>
                <c:pt idx="39">
                  <c:v>219.06</c:v>
                </c:pt>
                <c:pt idx="40">
                  <c:v>224.77500000000001</c:v>
                </c:pt>
                <c:pt idx="41">
                  <c:v>230.4</c:v>
                </c:pt>
                <c:pt idx="42">
                  <c:v>236.196</c:v>
                </c:pt>
                <c:pt idx="43">
                  <c:v>241.84799999999998</c:v>
                </c:pt>
                <c:pt idx="44">
                  <c:v>247.464</c:v>
                </c:pt>
                <c:pt idx="45">
                  <c:v>252.93600000000001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269.76599999999996</c:v>
                </c:pt>
                <c:pt idx="49">
                  <c:v>275.47199999999998</c:v>
                </c:pt>
                <c:pt idx="50">
                  <c:v>281.15999999999997</c:v>
                </c:pt>
                <c:pt idx="51">
                  <c:v>286.90199999999999</c:v>
                </c:pt>
                <c:pt idx="52">
                  <c:v>292.43700000000001</c:v>
                </c:pt>
                <c:pt idx="53">
                  <c:v>298.09800000000001</c:v>
                </c:pt>
                <c:pt idx="54">
                  <c:v>303.57900000000001</c:v>
                </c:pt>
                <c:pt idx="55">
                  <c:v>309.17700000000002</c:v>
                </c:pt>
                <c:pt idx="56">
                  <c:v>314.90100000000001</c:v>
                </c:pt>
                <c:pt idx="57">
                  <c:v>320.625</c:v>
                </c:pt>
                <c:pt idx="58">
                  <c:v>326.39400000000001</c:v>
                </c:pt>
                <c:pt idx="59">
                  <c:v>332.01</c:v>
                </c:pt>
                <c:pt idx="60">
                  <c:v>337.608</c:v>
                </c:pt>
                <c:pt idx="61">
                  <c:v>343.17900000000003</c:v>
                </c:pt>
                <c:pt idx="62">
                  <c:v>348.74100000000004</c:v>
                </c:pt>
                <c:pt idx="63">
                  <c:v>354.30300000000005</c:v>
                </c:pt>
                <c:pt idx="64">
                  <c:v>360.02700000000004</c:v>
                </c:pt>
              </c:numCache>
            </c:numRef>
          </c:xVal>
          <c:yVal>
            <c:numRef>
              <c:f>TDK_KF_ST_25_02!$AC$20:$AC$84</c:f>
              <c:numCache>
                <c:formatCode>General</c:formatCode>
                <c:ptCount val="65"/>
                <c:pt idx="0">
                  <c:v>-7.6726200730522585E-3</c:v>
                </c:pt>
                <c:pt idx="1">
                  <c:v>-5.5293483080331995E-2</c:v>
                </c:pt>
                <c:pt idx="2">
                  <c:v>-9.4757544111363501E-2</c:v>
                </c:pt>
                <c:pt idx="3">
                  <c:v>-0.18881041717249047</c:v>
                </c:pt>
                <c:pt idx="4">
                  <c:v>-0.13053391966950656</c:v>
                </c:pt>
                <c:pt idx="5">
                  <c:v>-0.10988949526704417</c:v>
                </c:pt>
                <c:pt idx="6">
                  <c:v>-9.1879351936917431E-2</c:v>
                </c:pt>
                <c:pt idx="7">
                  <c:v>-7.8607821998033955E-2</c:v>
                </c:pt>
                <c:pt idx="8">
                  <c:v>-7.0219858173416583E-2</c:v>
                </c:pt>
                <c:pt idx="9">
                  <c:v>-5.1573902362733293E-2</c:v>
                </c:pt>
                <c:pt idx="10">
                  <c:v>-3.7190516133897233E-2</c:v>
                </c:pt>
                <c:pt idx="11">
                  <c:v>-2.3409137235127275E-2</c:v>
                </c:pt>
                <c:pt idx="12">
                  <c:v>-8.7895205606713489E-2</c:v>
                </c:pt>
                <c:pt idx="13">
                  <c:v>-0.12847720526299611</c:v>
                </c:pt>
                <c:pt idx="14">
                  <c:v>-0.15023879730883039</c:v>
                </c:pt>
                <c:pt idx="15">
                  <c:v>-8.7498085699024841E-2</c:v>
                </c:pt>
                <c:pt idx="16">
                  <c:v>-0.17995021878269313</c:v>
                </c:pt>
                <c:pt idx="17">
                  <c:v>-0.22048378694435655</c:v>
                </c:pt>
                <c:pt idx="18">
                  <c:v>-0.18587240809306138</c:v>
                </c:pt>
                <c:pt idx="19">
                  <c:v>-9.7814828947917931E-2</c:v>
                </c:pt>
                <c:pt idx="20">
                  <c:v>-0.13190195434798113</c:v>
                </c:pt>
                <c:pt idx="21">
                  <c:v>-9.5068829137417765E-2</c:v>
                </c:pt>
                <c:pt idx="22">
                  <c:v>-8.4100566546837285E-2</c:v>
                </c:pt>
                <c:pt idx="23">
                  <c:v>-0.10166679182481175</c:v>
                </c:pt>
                <c:pt idx="24">
                  <c:v>-1.2180739859559253E-2</c:v>
                </c:pt>
                <c:pt idx="25">
                  <c:v>7.6698381390258419E-2</c:v>
                </c:pt>
                <c:pt idx="26">
                  <c:v>-1.6977084361684547E-2</c:v>
                </c:pt>
                <c:pt idx="27">
                  <c:v>4.2828852156986841E-2</c:v>
                </c:pt>
                <c:pt idx="28">
                  <c:v>9.5175772961482608E-2</c:v>
                </c:pt>
                <c:pt idx="29">
                  <c:v>-2.2896067231101824E-3</c:v>
                </c:pt>
                <c:pt idx="30">
                  <c:v>6.3553664104745167E-2</c:v>
                </c:pt>
                <c:pt idx="31">
                  <c:v>5.5120827168195774E-2</c:v>
                </c:pt>
                <c:pt idx="32">
                  <c:v>-2.8001966311506976E-2</c:v>
                </c:pt>
                <c:pt idx="33">
                  <c:v>4.9852304722293184E-2</c:v>
                </c:pt>
                <c:pt idx="34">
                  <c:v>4.1515413760890851E-2</c:v>
                </c:pt>
                <c:pt idx="35">
                  <c:v>-9.8538245336271757E-2</c:v>
                </c:pt>
                <c:pt idx="36">
                  <c:v>2.9132996577544645E-2</c:v>
                </c:pt>
                <c:pt idx="37">
                  <c:v>3.6663604594082244E-2</c:v>
                </c:pt>
                <c:pt idx="38">
                  <c:v>0.1032804155283884</c:v>
                </c:pt>
                <c:pt idx="39">
                  <c:v>0.10377611161942468</c:v>
                </c:pt>
                <c:pt idx="40">
                  <c:v>9.8668150484030548E-2</c:v>
                </c:pt>
                <c:pt idx="41">
                  <c:v>0.16162994452585622</c:v>
                </c:pt>
                <c:pt idx="42">
                  <c:v>0.13602133354848434</c:v>
                </c:pt>
                <c:pt idx="43">
                  <c:v>0.17997089232741814</c:v>
                </c:pt>
                <c:pt idx="44">
                  <c:v>0.18867027625418586</c:v>
                </c:pt>
                <c:pt idx="45">
                  <c:v>0.13738797480019116</c:v>
                </c:pt>
                <c:pt idx="46">
                  <c:v>9.4696828947121503E-2</c:v>
                </c:pt>
                <c:pt idx="47">
                  <c:v>0.1558483499218255</c:v>
                </c:pt>
                <c:pt idx="48">
                  <c:v>0.10994347935582027</c:v>
                </c:pt>
                <c:pt idx="49">
                  <c:v>1.0692322139448152E-2</c:v>
                </c:pt>
                <c:pt idx="50">
                  <c:v>5.5832395631796317E-2</c:v>
                </c:pt>
                <c:pt idx="51">
                  <c:v>-1.5781671841239131E-2</c:v>
                </c:pt>
                <c:pt idx="52">
                  <c:v>-7.2925550192394439E-2</c:v>
                </c:pt>
                <c:pt idx="53">
                  <c:v>-4.5807955473833317E-3</c:v>
                </c:pt>
                <c:pt idx="54">
                  <c:v>-1.2188284984915754E-2</c:v>
                </c:pt>
                <c:pt idx="55">
                  <c:v>-7.4692610434112794E-3</c:v>
                </c:pt>
                <c:pt idx="56">
                  <c:v>-3.0057216438478918E-2</c:v>
                </c:pt>
                <c:pt idx="57">
                  <c:v>2.9914023842593451E-2</c:v>
                </c:pt>
                <c:pt idx="58">
                  <c:v>2.8227249199517246E-3</c:v>
                </c:pt>
                <c:pt idx="59">
                  <c:v>-6.2120923200950529E-2</c:v>
                </c:pt>
                <c:pt idx="60">
                  <c:v>2.3362398860115263E-2</c:v>
                </c:pt>
                <c:pt idx="61">
                  <c:v>-1.8553214016890252E-2</c:v>
                </c:pt>
                <c:pt idx="62">
                  <c:v>-6.80560913679642E-2</c:v>
                </c:pt>
                <c:pt idx="63">
                  <c:v>-5.7838559757101393E-2</c:v>
                </c:pt>
                <c:pt idx="64">
                  <c:v>-9.2071157204884457E-2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B4-4430-88AC-5DA1329EA735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TDK_KF_ST_25_02!$AA$85:$AA$149</c:f>
              <c:numCache>
                <c:formatCode>General</c:formatCode>
                <c:ptCount val="65"/>
                <c:pt idx="0">
                  <c:v>360.08100000000002</c:v>
                </c:pt>
                <c:pt idx="1">
                  <c:v>354.36600000000004</c:v>
                </c:pt>
                <c:pt idx="2">
                  <c:v>348.79500000000002</c:v>
                </c:pt>
                <c:pt idx="3">
                  <c:v>343.233</c:v>
                </c:pt>
                <c:pt idx="4">
                  <c:v>337.72500000000002</c:v>
                </c:pt>
                <c:pt idx="5">
                  <c:v>331.96500000000003</c:v>
                </c:pt>
                <c:pt idx="6">
                  <c:v>326.35800000000006</c:v>
                </c:pt>
                <c:pt idx="7">
                  <c:v>320.61600000000004</c:v>
                </c:pt>
                <c:pt idx="8">
                  <c:v>314.91900000000004</c:v>
                </c:pt>
                <c:pt idx="9">
                  <c:v>309.24000000000007</c:v>
                </c:pt>
                <c:pt idx="10">
                  <c:v>303.70500000000004</c:v>
                </c:pt>
                <c:pt idx="11">
                  <c:v>298.20600000000002</c:v>
                </c:pt>
                <c:pt idx="12">
                  <c:v>292.49100000000004</c:v>
                </c:pt>
                <c:pt idx="13">
                  <c:v>286.91100000000006</c:v>
                </c:pt>
                <c:pt idx="14">
                  <c:v>281.19600000000008</c:v>
                </c:pt>
                <c:pt idx="15">
                  <c:v>275.48100000000011</c:v>
                </c:pt>
                <c:pt idx="16">
                  <c:v>269.81100000000009</c:v>
                </c:pt>
                <c:pt idx="17">
                  <c:v>264.14100000000008</c:v>
                </c:pt>
                <c:pt idx="18">
                  <c:v>258.53400000000011</c:v>
                </c:pt>
                <c:pt idx="19">
                  <c:v>253.08900000000011</c:v>
                </c:pt>
                <c:pt idx="20">
                  <c:v>247.57200000000012</c:v>
                </c:pt>
                <c:pt idx="21">
                  <c:v>241.83900000000011</c:v>
                </c:pt>
                <c:pt idx="22">
                  <c:v>236.10600000000011</c:v>
                </c:pt>
                <c:pt idx="23">
                  <c:v>230.41800000000012</c:v>
                </c:pt>
                <c:pt idx="24">
                  <c:v>224.70300000000012</c:v>
                </c:pt>
                <c:pt idx="25">
                  <c:v>219.07800000000012</c:v>
                </c:pt>
                <c:pt idx="26">
                  <c:v>213.65100000000012</c:v>
                </c:pt>
                <c:pt idx="27">
                  <c:v>208.11600000000013</c:v>
                </c:pt>
                <c:pt idx="28">
                  <c:v>202.44600000000014</c:v>
                </c:pt>
                <c:pt idx="29">
                  <c:v>196.91100000000014</c:v>
                </c:pt>
                <c:pt idx="30">
                  <c:v>191.21400000000014</c:v>
                </c:pt>
                <c:pt idx="31">
                  <c:v>185.43600000000015</c:v>
                </c:pt>
                <c:pt idx="32">
                  <c:v>179.82900000000015</c:v>
                </c:pt>
                <c:pt idx="33">
                  <c:v>174.20400000000015</c:v>
                </c:pt>
                <c:pt idx="34">
                  <c:v>168.63300000000015</c:v>
                </c:pt>
                <c:pt idx="35">
                  <c:v>163.20600000000016</c:v>
                </c:pt>
                <c:pt idx="36">
                  <c:v>157.70700000000016</c:v>
                </c:pt>
                <c:pt idx="37">
                  <c:v>151.97400000000016</c:v>
                </c:pt>
                <c:pt idx="38">
                  <c:v>146.25000000000017</c:v>
                </c:pt>
                <c:pt idx="39">
                  <c:v>140.59800000000018</c:v>
                </c:pt>
                <c:pt idx="40">
                  <c:v>134.90100000000018</c:v>
                </c:pt>
                <c:pt idx="41">
                  <c:v>129.31200000000018</c:v>
                </c:pt>
                <c:pt idx="42">
                  <c:v>123.81300000000019</c:v>
                </c:pt>
                <c:pt idx="43">
                  <c:v>118.32300000000019</c:v>
                </c:pt>
                <c:pt idx="44">
                  <c:v>112.64400000000019</c:v>
                </c:pt>
                <c:pt idx="45">
                  <c:v>107.10000000000019</c:v>
                </c:pt>
                <c:pt idx="46">
                  <c:v>101.38500000000019</c:v>
                </c:pt>
                <c:pt idx="47">
                  <c:v>95.643000000000185</c:v>
                </c:pt>
                <c:pt idx="48">
                  <c:v>90.009000000000185</c:v>
                </c:pt>
                <c:pt idx="49">
                  <c:v>84.411000000000186</c:v>
                </c:pt>
                <c:pt idx="50">
                  <c:v>78.858000000000189</c:v>
                </c:pt>
                <c:pt idx="51">
                  <c:v>73.377000000000194</c:v>
                </c:pt>
                <c:pt idx="52">
                  <c:v>67.887000000000199</c:v>
                </c:pt>
                <c:pt idx="53">
                  <c:v>62.145000000000202</c:v>
                </c:pt>
                <c:pt idx="54">
                  <c:v>56.403000000000205</c:v>
                </c:pt>
                <c:pt idx="55">
                  <c:v>50.670000000000208</c:v>
                </c:pt>
                <c:pt idx="56">
                  <c:v>44.982000000000205</c:v>
                </c:pt>
                <c:pt idx="57">
                  <c:v>39.393000000000207</c:v>
                </c:pt>
                <c:pt idx="58">
                  <c:v>33.921000000000205</c:v>
                </c:pt>
                <c:pt idx="59">
                  <c:v>28.404000000000206</c:v>
                </c:pt>
                <c:pt idx="60">
                  <c:v>22.761000000000205</c:v>
                </c:pt>
                <c:pt idx="61">
                  <c:v>17.154000000000206</c:v>
                </c:pt>
                <c:pt idx="62">
                  <c:v>11.448000000000206</c:v>
                </c:pt>
                <c:pt idx="63">
                  <c:v>5.6610000000002065</c:v>
                </c:pt>
                <c:pt idx="64">
                  <c:v>-6.2999999999792777E-2</c:v>
                </c:pt>
              </c:numCache>
            </c:numRef>
          </c:xVal>
          <c:yVal>
            <c:numRef>
              <c:f>TDK_KF_ST_25_02!$AC$85:$AC$149</c:f>
              <c:numCache>
                <c:formatCode>General</c:formatCode>
                <c:ptCount val="65"/>
                <c:pt idx="0">
                  <c:v>-4.5136430350567025E-2</c:v>
                </c:pt>
                <c:pt idx="1">
                  <c:v>-9.7786958944141134E-2</c:v>
                </c:pt>
                <c:pt idx="2">
                  <c:v>-1.5630930823192557E-2</c:v>
                </c:pt>
                <c:pt idx="3">
                  <c:v>-9.9185515583144479E-3</c:v>
                </c:pt>
                <c:pt idx="4">
                  <c:v>1.9456066086149804E-3</c:v>
                </c:pt>
                <c:pt idx="5">
                  <c:v>5.4969811332853169E-2</c:v>
                </c:pt>
                <c:pt idx="6">
                  <c:v>4.7536271398143981E-2</c:v>
                </c:pt>
                <c:pt idx="7">
                  <c:v>4.1466034115330785E-2</c:v>
                </c:pt>
                <c:pt idx="8">
                  <c:v>3.3359137624699997E-2</c:v>
                </c:pt>
                <c:pt idx="9">
                  <c:v>5.0795111763420664E-2</c:v>
                </c:pt>
                <c:pt idx="10">
                  <c:v>-1.2853226990841904E-2</c:v>
                </c:pt>
                <c:pt idx="11">
                  <c:v>2.5768997634258994E-2</c:v>
                </c:pt>
                <c:pt idx="12">
                  <c:v>5.2971605409140921E-2</c:v>
                </c:pt>
                <c:pt idx="13">
                  <c:v>-3.1066544328268719E-2</c:v>
                </c:pt>
                <c:pt idx="14">
                  <c:v>6.8465517365495998E-2</c:v>
                </c:pt>
                <c:pt idx="15">
                  <c:v>6.72417730942243E-2</c:v>
                </c:pt>
                <c:pt idx="16">
                  <c:v>7.736177261284638E-2</c:v>
                </c:pt>
                <c:pt idx="17">
                  <c:v>9.2626814321306483E-2</c:v>
                </c:pt>
                <c:pt idx="18">
                  <c:v>0.13898828983417388</c:v>
                </c:pt>
                <c:pt idx="19">
                  <c:v>0.12615189354397671</c:v>
                </c:pt>
                <c:pt idx="20">
                  <c:v>0.24234531163222073</c:v>
                </c:pt>
                <c:pt idx="21">
                  <c:v>0.21500944140706224</c:v>
                </c:pt>
                <c:pt idx="22">
                  <c:v>0.22759812259334922</c:v>
                </c:pt>
                <c:pt idx="23">
                  <c:v>0.2264723690577739</c:v>
                </c:pt>
                <c:pt idx="24">
                  <c:v>0.11249265313185219</c:v>
                </c:pt>
                <c:pt idx="25">
                  <c:v>0.11609537908211109</c:v>
                </c:pt>
                <c:pt idx="26">
                  <c:v>9.2044400125416814E-2</c:v>
                </c:pt>
                <c:pt idx="27">
                  <c:v>5.4579846083214534E-2</c:v>
                </c:pt>
                <c:pt idx="28">
                  <c:v>5.2973342819313984E-2</c:v>
                </c:pt>
                <c:pt idx="29">
                  <c:v>2.9281370854761235E-2</c:v>
                </c:pt>
                <c:pt idx="30">
                  <c:v>3.601091359874431E-2</c:v>
                </c:pt>
                <c:pt idx="31">
                  <c:v>-7.3540874734590034E-4</c:v>
                </c:pt>
                <c:pt idx="32">
                  <c:v>8.1290135266414154E-2</c:v>
                </c:pt>
                <c:pt idx="33">
                  <c:v>0.11248570144462633</c:v>
                </c:pt>
                <c:pt idx="34">
                  <c:v>3.9944464922541556E-2</c:v>
                </c:pt>
                <c:pt idx="35">
                  <c:v>0.11468114478597613</c:v>
                </c:pt>
                <c:pt idx="36">
                  <c:v>0.13591940273244063</c:v>
                </c:pt>
                <c:pt idx="37">
                  <c:v>0.10557295839316794</c:v>
                </c:pt>
                <c:pt idx="38">
                  <c:v>9.2334181114495095E-2</c:v>
                </c:pt>
                <c:pt idx="39">
                  <c:v>8.0718839354290139E-2</c:v>
                </c:pt>
                <c:pt idx="40">
                  <c:v>1.5476711936571519E-2</c:v>
                </c:pt>
                <c:pt idx="41">
                  <c:v>1.164864165122026E-2</c:v>
                </c:pt>
                <c:pt idx="42">
                  <c:v>-6.2810683096216735E-2</c:v>
                </c:pt>
                <c:pt idx="43">
                  <c:v>-5.5446795504494162E-2</c:v>
                </c:pt>
                <c:pt idx="44">
                  <c:v>-6.3661533836537387E-2</c:v>
                </c:pt>
                <c:pt idx="45">
                  <c:v>-0.18699241155167101</c:v>
                </c:pt>
                <c:pt idx="46">
                  <c:v>-0.14424964243821137</c:v>
                </c:pt>
                <c:pt idx="47">
                  <c:v>-9.3028656850819402E-2</c:v>
                </c:pt>
                <c:pt idx="48">
                  <c:v>-0.12229202366961545</c:v>
                </c:pt>
                <c:pt idx="49">
                  <c:v>-0.11212353859453117</c:v>
                </c:pt>
                <c:pt idx="50">
                  <c:v>-8.4753285226511821E-2</c:v>
                </c:pt>
                <c:pt idx="51">
                  <c:v>-3.3295477709103238E-2</c:v>
                </c:pt>
                <c:pt idx="52">
                  <c:v>-2.2207938983768827E-2</c:v>
                </c:pt>
                <c:pt idx="53">
                  <c:v>-5.1191033160073118E-2</c:v>
                </c:pt>
                <c:pt idx="54">
                  <c:v>-6.8237345741195554E-2</c:v>
                </c:pt>
                <c:pt idx="55">
                  <c:v>5.943859086904979E-3</c:v>
                </c:pt>
                <c:pt idx="56">
                  <c:v>-7.9398842477829135E-3</c:v>
                </c:pt>
                <c:pt idx="57">
                  <c:v>-6.6912025518668372E-2</c:v>
                </c:pt>
                <c:pt idx="58">
                  <c:v>-8.1992015566910936E-2</c:v>
                </c:pt>
                <c:pt idx="59">
                  <c:v>-8.485167983205244E-2</c:v>
                </c:pt>
                <c:pt idx="60">
                  <c:v>-6.7080174098190781E-2</c:v>
                </c:pt>
                <c:pt idx="61">
                  <c:v>-0.11251076041660824</c:v>
                </c:pt>
                <c:pt idx="62">
                  <c:v>-9.0032521632338103E-2</c:v>
                </c:pt>
                <c:pt idx="63">
                  <c:v>-7.2254528617953007E-2</c:v>
                </c:pt>
                <c:pt idx="64">
                  <c:v>-3.7751153015360472E-2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CB4-4430-88AC-5DA1329EA735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TDK_KF_ST_25_02!$AA$20:$AA$83</c:f>
              <c:numCache>
                <c:formatCode>General</c:formatCode>
                <c:ptCount val="64"/>
                <c:pt idx="0">
                  <c:v>-8.9999999999999993E-3</c:v>
                </c:pt>
                <c:pt idx="1">
                  <c:v>5.6609999999999996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33.794999999999995</c:v>
                </c:pt>
                <c:pt idx="7">
                  <c:v>39.311999999999998</c:v>
                </c:pt>
                <c:pt idx="8">
                  <c:v>45.027000000000001</c:v>
                </c:pt>
                <c:pt idx="9">
                  <c:v>50.742000000000004</c:v>
                </c:pt>
                <c:pt idx="10">
                  <c:v>56.484000000000002</c:v>
                </c:pt>
                <c:pt idx="11">
                  <c:v>62.1</c:v>
                </c:pt>
                <c:pt idx="12">
                  <c:v>67.760999999999996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84.347999999999985</c:v>
                </c:pt>
                <c:pt idx="16">
                  <c:v>89.972999999999985</c:v>
                </c:pt>
                <c:pt idx="17">
                  <c:v>95.669999999999987</c:v>
                </c:pt>
                <c:pt idx="18">
                  <c:v>101.42999999999999</c:v>
                </c:pt>
                <c:pt idx="19">
                  <c:v>107.136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129.23099999999999</c:v>
                </c:pt>
                <c:pt idx="24">
                  <c:v>134.892</c:v>
                </c:pt>
                <c:pt idx="25">
                  <c:v>140.57999999999998</c:v>
                </c:pt>
                <c:pt idx="26">
                  <c:v>146.35799999999998</c:v>
                </c:pt>
                <c:pt idx="27">
                  <c:v>151.94699999999997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179.80199999999999</c:v>
                </c:pt>
                <c:pt idx="33">
                  <c:v>185.52599999999998</c:v>
                </c:pt>
                <c:pt idx="34">
                  <c:v>191.17799999999997</c:v>
                </c:pt>
                <c:pt idx="35">
                  <c:v>196.85699999999997</c:v>
                </c:pt>
                <c:pt idx="36">
                  <c:v>202.46399999999997</c:v>
                </c:pt>
                <c:pt idx="37">
                  <c:v>207.97199999999998</c:v>
                </c:pt>
                <c:pt idx="38">
                  <c:v>213.53399999999999</c:v>
                </c:pt>
                <c:pt idx="39">
                  <c:v>219.06</c:v>
                </c:pt>
                <c:pt idx="40">
                  <c:v>224.77500000000001</c:v>
                </c:pt>
                <c:pt idx="41">
                  <c:v>230.4</c:v>
                </c:pt>
                <c:pt idx="42">
                  <c:v>236.196</c:v>
                </c:pt>
                <c:pt idx="43">
                  <c:v>241.84799999999998</c:v>
                </c:pt>
                <c:pt idx="44">
                  <c:v>247.464</c:v>
                </c:pt>
                <c:pt idx="45">
                  <c:v>252.93600000000001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269.76599999999996</c:v>
                </c:pt>
                <c:pt idx="49">
                  <c:v>275.47199999999998</c:v>
                </c:pt>
                <c:pt idx="50">
                  <c:v>281.15999999999997</c:v>
                </c:pt>
                <c:pt idx="51">
                  <c:v>286.90199999999999</c:v>
                </c:pt>
                <c:pt idx="52">
                  <c:v>292.43700000000001</c:v>
                </c:pt>
                <c:pt idx="53">
                  <c:v>298.09800000000001</c:v>
                </c:pt>
                <c:pt idx="54">
                  <c:v>303.57900000000001</c:v>
                </c:pt>
                <c:pt idx="55">
                  <c:v>309.17700000000002</c:v>
                </c:pt>
                <c:pt idx="56">
                  <c:v>314.90100000000001</c:v>
                </c:pt>
                <c:pt idx="57">
                  <c:v>320.625</c:v>
                </c:pt>
                <c:pt idx="58">
                  <c:v>326.39400000000001</c:v>
                </c:pt>
                <c:pt idx="59">
                  <c:v>332.01</c:v>
                </c:pt>
                <c:pt idx="60">
                  <c:v>337.608</c:v>
                </c:pt>
                <c:pt idx="61">
                  <c:v>343.17900000000003</c:v>
                </c:pt>
                <c:pt idx="62">
                  <c:v>348.74100000000004</c:v>
                </c:pt>
                <c:pt idx="63">
                  <c:v>354.30300000000005</c:v>
                </c:pt>
              </c:numCache>
            </c:numRef>
          </c:xVal>
          <c:yVal>
            <c:numRef>
              <c:f>TDK_KF_ST_25_02!$AD$20:$AD$83</c:f>
              <c:numCache>
                <c:formatCode>General</c:formatCode>
                <c:ptCount val="64"/>
                <c:pt idx="0">
                  <c:v>-3.0078532942308216E-2</c:v>
                </c:pt>
                <c:pt idx="1">
                  <c:v>-1.6961045537621011E-2</c:v>
                </c:pt>
                <c:pt idx="2">
                  <c:v>4.7250224790253981E-3</c:v>
                </c:pt>
                <c:pt idx="3">
                  <c:v>7.6299656755882239E-2</c:v>
                </c:pt>
                <c:pt idx="4">
                  <c:v>6.3453745571315778E-2</c:v>
                </c:pt>
                <c:pt idx="5">
                  <c:v>2.5037815434991728E-2</c:v>
                </c:pt>
                <c:pt idx="6">
                  <c:v>9.8873363700064942E-3</c:v>
                </c:pt>
                <c:pt idx="7">
                  <c:v>1.1695796479365583E-2</c:v>
                </c:pt>
                <c:pt idx="8">
                  <c:v>6.2279973925633669E-2</c:v>
                </c:pt>
                <c:pt idx="9">
                  <c:v>5.7517761449638272E-2</c:v>
                </c:pt>
                <c:pt idx="10">
                  <c:v>-3.1046829607298321E-2</c:v>
                </c:pt>
                <c:pt idx="11">
                  <c:v>-2.7781895924945843E-2</c:v>
                </c:pt>
                <c:pt idx="12">
                  <c:v>6.5687266622944662E-2</c:v>
                </c:pt>
                <c:pt idx="13">
                  <c:v>9.518172755389287E-2</c:v>
                </c:pt>
                <c:pt idx="14">
                  <c:v>6.5485512082318564E-2</c:v>
                </c:pt>
                <c:pt idx="15">
                  <c:v>-2.4625452895506328E-2</c:v>
                </c:pt>
                <c:pt idx="16">
                  <c:v>5.7658195113077682E-2</c:v>
                </c:pt>
                <c:pt idx="17">
                  <c:v>0.12745513009353715</c:v>
                </c:pt>
                <c:pt idx="18">
                  <c:v>4.1622765654850014E-2</c:v>
                </c:pt>
                <c:pt idx="19">
                  <c:v>-8.9177582603753081E-2</c:v>
                </c:pt>
                <c:pt idx="20">
                  <c:v>6.8240420511443745E-2</c:v>
                </c:pt>
                <c:pt idx="21">
                  <c:v>3.9622033632923603E-2</c:v>
                </c:pt>
                <c:pt idx="22">
                  <c:v>2.128988345062055E-2</c:v>
                </c:pt>
                <c:pt idx="23">
                  <c:v>0.11331543347603201</c:v>
                </c:pt>
                <c:pt idx="24">
                  <c:v>2.7657451796130772E-2</c:v>
                </c:pt>
                <c:pt idx="25">
                  <c:v>4.0204579640317206E-3</c:v>
                </c:pt>
                <c:pt idx="26">
                  <c:v>0.10931126547617964</c:v>
                </c:pt>
                <c:pt idx="27">
                  <c:v>6.2744106236181096E-2</c:v>
                </c:pt>
                <c:pt idx="28">
                  <c:v>4.0743629770958023E-2</c:v>
                </c:pt>
                <c:pt idx="29">
                  <c:v>0.11697075150908631</c:v>
                </c:pt>
                <c:pt idx="30">
                  <c:v>-2.3609199182203611E-2</c:v>
                </c:pt>
                <c:pt idx="31">
                  <c:v>5.7364874276430555E-2</c:v>
                </c:pt>
                <c:pt idx="32">
                  <c:v>0.10929210157792113</c:v>
                </c:pt>
                <c:pt idx="33">
                  <c:v>-5.0587713469639084E-2</c:v>
                </c:pt>
                <c:pt idx="34">
                  <c:v>-5.5045001621465417E-3</c:v>
                </c:pt>
                <c:pt idx="35">
                  <c:v>0.12781961619103299</c:v>
                </c:pt>
                <c:pt idx="36">
                  <c:v>2.3840346241769339E-2</c:v>
                </c:pt>
                <c:pt idx="37">
                  <c:v>1.791624148913229E-2</c:v>
                </c:pt>
                <c:pt idx="38">
                  <c:v>-1.1236015402971589E-2</c:v>
                </c:pt>
                <c:pt idx="39">
                  <c:v>1.2319267462686412E-2</c:v>
                </c:pt>
                <c:pt idx="40">
                  <c:v>1.3824502647821646E-2</c:v>
                </c:pt>
                <c:pt idx="41">
                  <c:v>6.4842424531917686E-2</c:v>
                </c:pt>
                <c:pt idx="42">
                  <c:v>9.1576789044864881E-2</c:v>
                </c:pt>
                <c:pt idx="43">
                  <c:v>3.5038549079644099E-2</c:v>
                </c:pt>
                <c:pt idx="44">
                  <c:v>5.3675035378034863E-2</c:v>
                </c:pt>
                <c:pt idx="45">
                  <c:v>-1.1236081256214447E-2</c:v>
                </c:pt>
                <c:pt idx="46">
                  <c:v>4.4291460887052381E-2</c:v>
                </c:pt>
                <c:pt idx="47">
                  <c:v>-6.3221535600519019E-2</c:v>
                </c:pt>
                <c:pt idx="48">
                  <c:v>-3.2581706742973893E-2</c:v>
                </c:pt>
                <c:pt idx="49">
                  <c:v>5.6549450954776148E-2</c:v>
                </c:pt>
                <c:pt idx="50">
                  <c:v>1.2633121733699681E-2</c:v>
                </c:pt>
                <c:pt idx="51">
                  <c:v>-1.5284872487029588E-2</c:v>
                </c:pt>
                <c:pt idx="52">
                  <c:v>0.12589715560153536</c:v>
                </c:pt>
                <c:pt idx="53">
                  <c:v>3.0349793181642326E-2</c:v>
                </c:pt>
                <c:pt idx="54">
                  <c:v>-6.6494200592615016E-4</c:v>
                </c:pt>
                <c:pt idx="55">
                  <c:v>5.8264372806831943E-2</c:v>
                </c:pt>
                <c:pt idx="56">
                  <c:v>6.3416354063178915E-2</c:v>
                </c:pt>
                <c:pt idx="57">
                  <c:v>1.1552010272737334E-2</c:v>
                </c:pt>
                <c:pt idx="58">
                  <c:v>4.4713546478192256E-2</c:v>
                </c:pt>
                <c:pt idx="59">
                  <c:v>0.1170907345338037</c:v>
                </c:pt>
                <c:pt idx="60">
                  <c:v>-2.1416792251500283E-2</c:v>
                </c:pt>
                <c:pt idx="61">
                  <c:v>8.6346624585758036E-3</c:v>
                </c:pt>
                <c:pt idx="62">
                  <c:v>5.2425160544771643E-2</c:v>
                </c:pt>
                <c:pt idx="63">
                  <c:v>-3.994839918703974E-2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CB4-4430-88AC-5DA1329EA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TDK_KF_ST_25_02!$I$19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TDK_KF_ST_25_02!$AA$20:$AA$84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5.6609999999999996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33.794999999999995</c:v>
                </c:pt>
                <c:pt idx="7">
                  <c:v>39.311999999999998</c:v>
                </c:pt>
                <c:pt idx="8">
                  <c:v>45.027000000000001</c:v>
                </c:pt>
                <c:pt idx="9">
                  <c:v>50.742000000000004</c:v>
                </c:pt>
                <c:pt idx="10">
                  <c:v>56.484000000000002</c:v>
                </c:pt>
                <c:pt idx="11">
                  <c:v>62.1</c:v>
                </c:pt>
                <c:pt idx="12">
                  <c:v>67.760999999999996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84.347999999999985</c:v>
                </c:pt>
                <c:pt idx="16">
                  <c:v>89.972999999999985</c:v>
                </c:pt>
                <c:pt idx="17">
                  <c:v>95.669999999999987</c:v>
                </c:pt>
                <c:pt idx="18">
                  <c:v>101.42999999999999</c:v>
                </c:pt>
                <c:pt idx="19">
                  <c:v>107.136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129.23099999999999</c:v>
                </c:pt>
                <c:pt idx="24">
                  <c:v>134.892</c:v>
                </c:pt>
                <c:pt idx="25">
                  <c:v>140.57999999999998</c:v>
                </c:pt>
                <c:pt idx="26">
                  <c:v>146.35799999999998</c:v>
                </c:pt>
                <c:pt idx="27">
                  <c:v>151.94699999999997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179.80199999999999</c:v>
                </c:pt>
                <c:pt idx="33">
                  <c:v>185.52599999999998</c:v>
                </c:pt>
                <c:pt idx="34">
                  <c:v>191.17799999999997</c:v>
                </c:pt>
                <c:pt idx="35">
                  <c:v>196.85699999999997</c:v>
                </c:pt>
                <c:pt idx="36">
                  <c:v>202.46399999999997</c:v>
                </c:pt>
                <c:pt idx="37">
                  <c:v>207.97199999999998</c:v>
                </c:pt>
                <c:pt idx="38">
                  <c:v>213.53399999999999</c:v>
                </c:pt>
                <c:pt idx="39">
                  <c:v>219.06</c:v>
                </c:pt>
                <c:pt idx="40">
                  <c:v>224.77500000000001</c:v>
                </c:pt>
                <c:pt idx="41">
                  <c:v>230.4</c:v>
                </c:pt>
                <c:pt idx="42">
                  <c:v>236.196</c:v>
                </c:pt>
                <c:pt idx="43">
                  <c:v>241.84799999999998</c:v>
                </c:pt>
                <c:pt idx="44">
                  <c:v>247.464</c:v>
                </c:pt>
                <c:pt idx="45">
                  <c:v>252.93600000000001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269.76599999999996</c:v>
                </c:pt>
                <c:pt idx="49">
                  <c:v>275.47199999999998</c:v>
                </c:pt>
                <c:pt idx="50">
                  <c:v>281.15999999999997</c:v>
                </c:pt>
                <c:pt idx="51">
                  <c:v>286.90199999999999</c:v>
                </c:pt>
                <c:pt idx="52">
                  <c:v>292.43700000000001</c:v>
                </c:pt>
                <c:pt idx="53">
                  <c:v>298.09800000000001</c:v>
                </c:pt>
                <c:pt idx="54">
                  <c:v>303.57900000000001</c:v>
                </c:pt>
                <c:pt idx="55">
                  <c:v>309.17700000000002</c:v>
                </c:pt>
                <c:pt idx="56">
                  <c:v>314.90100000000001</c:v>
                </c:pt>
                <c:pt idx="57">
                  <c:v>320.625</c:v>
                </c:pt>
                <c:pt idx="58">
                  <c:v>326.39400000000001</c:v>
                </c:pt>
                <c:pt idx="59">
                  <c:v>332.01</c:v>
                </c:pt>
                <c:pt idx="60">
                  <c:v>337.608</c:v>
                </c:pt>
                <c:pt idx="61">
                  <c:v>343.17900000000003</c:v>
                </c:pt>
                <c:pt idx="62">
                  <c:v>348.74100000000004</c:v>
                </c:pt>
                <c:pt idx="63">
                  <c:v>354.30300000000005</c:v>
                </c:pt>
                <c:pt idx="64">
                  <c:v>360.02700000000004</c:v>
                </c:pt>
              </c:numCache>
            </c:numRef>
          </c:xVal>
          <c:yVal>
            <c:numRef>
              <c:f>TDK_KF_ST_25_02!$I$20:$I$84</c:f>
              <c:numCache>
                <c:formatCode>General</c:formatCode>
                <c:ptCount val="65"/>
                <c:pt idx="0">
                  <c:v>489</c:v>
                </c:pt>
                <c:pt idx="1">
                  <c:v>861</c:v>
                </c:pt>
                <c:pt idx="2">
                  <c:v>1233</c:v>
                </c:pt>
                <c:pt idx="3">
                  <c:v>1579</c:v>
                </c:pt>
                <c:pt idx="4">
                  <c:v>1912</c:v>
                </c:pt>
                <c:pt idx="5">
                  <c:v>2224</c:v>
                </c:pt>
                <c:pt idx="6">
                  <c:v>2514</c:v>
                </c:pt>
                <c:pt idx="7">
                  <c:v>2782</c:v>
                </c:pt>
                <c:pt idx="8">
                  <c:v>3027</c:v>
                </c:pt>
                <c:pt idx="9">
                  <c:v>3242</c:v>
                </c:pt>
                <c:pt idx="10">
                  <c:v>3431</c:v>
                </c:pt>
                <c:pt idx="11">
                  <c:v>3582</c:v>
                </c:pt>
                <c:pt idx="12">
                  <c:v>3688</c:v>
                </c:pt>
                <c:pt idx="13">
                  <c:v>3763</c:v>
                </c:pt>
                <c:pt idx="14">
                  <c:v>3806</c:v>
                </c:pt>
                <c:pt idx="15">
                  <c:v>3813</c:v>
                </c:pt>
                <c:pt idx="16">
                  <c:v>3780</c:v>
                </c:pt>
                <c:pt idx="17">
                  <c:v>3709</c:v>
                </c:pt>
                <c:pt idx="18">
                  <c:v>3602</c:v>
                </c:pt>
                <c:pt idx="19">
                  <c:v>3450</c:v>
                </c:pt>
                <c:pt idx="20">
                  <c:v>3286</c:v>
                </c:pt>
                <c:pt idx="21">
                  <c:v>3079</c:v>
                </c:pt>
                <c:pt idx="22">
                  <c:v>2850</c:v>
                </c:pt>
                <c:pt idx="23">
                  <c:v>2587</c:v>
                </c:pt>
                <c:pt idx="24">
                  <c:v>2296</c:v>
                </c:pt>
                <c:pt idx="25">
                  <c:v>1978</c:v>
                </c:pt>
                <c:pt idx="26">
                  <c:v>1643</c:v>
                </c:pt>
                <c:pt idx="27">
                  <c:v>1295</c:v>
                </c:pt>
                <c:pt idx="28">
                  <c:v>929</c:v>
                </c:pt>
                <c:pt idx="29">
                  <c:v>578</c:v>
                </c:pt>
                <c:pt idx="30">
                  <c:v>207</c:v>
                </c:pt>
                <c:pt idx="31">
                  <c:v>-166</c:v>
                </c:pt>
                <c:pt idx="32">
                  <c:v>-540</c:v>
                </c:pt>
                <c:pt idx="33">
                  <c:v>-923</c:v>
                </c:pt>
                <c:pt idx="34">
                  <c:v>-1287</c:v>
                </c:pt>
                <c:pt idx="35">
                  <c:v>-1630</c:v>
                </c:pt>
                <c:pt idx="36">
                  <c:v>-1970</c:v>
                </c:pt>
                <c:pt idx="37">
                  <c:v>-2280</c:v>
                </c:pt>
                <c:pt idx="38">
                  <c:v>-2573</c:v>
                </c:pt>
                <c:pt idx="39">
                  <c:v>-2838</c:v>
                </c:pt>
                <c:pt idx="40">
                  <c:v>-3079</c:v>
                </c:pt>
                <c:pt idx="41">
                  <c:v>-3299</c:v>
                </c:pt>
                <c:pt idx="42">
                  <c:v>-3481</c:v>
                </c:pt>
                <c:pt idx="43">
                  <c:v>-3633</c:v>
                </c:pt>
                <c:pt idx="44">
                  <c:v>-3749</c:v>
                </c:pt>
                <c:pt idx="45">
                  <c:v>-3819</c:v>
                </c:pt>
                <c:pt idx="46">
                  <c:v>-3862</c:v>
                </c:pt>
                <c:pt idx="47">
                  <c:v>-3867</c:v>
                </c:pt>
                <c:pt idx="48">
                  <c:v>-3836</c:v>
                </c:pt>
                <c:pt idx="49">
                  <c:v>-3770</c:v>
                </c:pt>
                <c:pt idx="50">
                  <c:v>-3659</c:v>
                </c:pt>
                <c:pt idx="51">
                  <c:v>-3518</c:v>
                </c:pt>
                <c:pt idx="52">
                  <c:v>-3352</c:v>
                </c:pt>
                <c:pt idx="53">
                  <c:v>-3143</c:v>
                </c:pt>
                <c:pt idx="54">
                  <c:v>-2912</c:v>
                </c:pt>
                <c:pt idx="55">
                  <c:v>-2651</c:v>
                </c:pt>
                <c:pt idx="56">
                  <c:v>-2360</c:v>
                </c:pt>
                <c:pt idx="57">
                  <c:v>-2041</c:v>
                </c:pt>
                <c:pt idx="58">
                  <c:v>-1703</c:v>
                </c:pt>
                <c:pt idx="59">
                  <c:v>-1360</c:v>
                </c:pt>
                <c:pt idx="60">
                  <c:v>-998</c:v>
                </c:pt>
                <c:pt idx="61">
                  <c:v>-635</c:v>
                </c:pt>
                <c:pt idx="62">
                  <c:v>-268</c:v>
                </c:pt>
                <c:pt idx="63">
                  <c:v>106</c:v>
                </c:pt>
                <c:pt idx="64">
                  <c:v>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A5-4650-90C0-CFCB56C5374F}"/>
            </c:ext>
          </c:extLst>
        </c:ser>
        <c:ser>
          <c:idx val="1"/>
          <c:order val="1"/>
          <c:tx>
            <c:strRef>
              <c:f>TDK_KF_ST_25_02!$L$19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5.6609999999999996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33.794999999999995</c:v>
                </c:pt>
                <c:pt idx="7">
                  <c:v>39.311999999999998</c:v>
                </c:pt>
                <c:pt idx="8">
                  <c:v>45.027000000000001</c:v>
                </c:pt>
                <c:pt idx="9">
                  <c:v>50.742000000000004</c:v>
                </c:pt>
                <c:pt idx="10">
                  <c:v>56.484000000000002</c:v>
                </c:pt>
                <c:pt idx="11">
                  <c:v>62.1</c:v>
                </c:pt>
                <c:pt idx="12">
                  <c:v>67.760999999999996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84.347999999999985</c:v>
                </c:pt>
                <c:pt idx="16">
                  <c:v>89.972999999999985</c:v>
                </c:pt>
                <c:pt idx="17">
                  <c:v>95.669999999999987</c:v>
                </c:pt>
                <c:pt idx="18">
                  <c:v>101.42999999999999</c:v>
                </c:pt>
                <c:pt idx="19">
                  <c:v>107.136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129.23099999999999</c:v>
                </c:pt>
                <c:pt idx="24">
                  <c:v>134.892</c:v>
                </c:pt>
                <c:pt idx="25">
                  <c:v>140.57999999999998</c:v>
                </c:pt>
                <c:pt idx="26">
                  <c:v>146.35799999999998</c:v>
                </c:pt>
                <c:pt idx="27">
                  <c:v>151.94699999999997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179.80199999999999</c:v>
                </c:pt>
                <c:pt idx="33">
                  <c:v>185.52599999999998</c:v>
                </c:pt>
                <c:pt idx="34">
                  <c:v>191.17799999999997</c:v>
                </c:pt>
                <c:pt idx="35">
                  <c:v>196.85699999999997</c:v>
                </c:pt>
                <c:pt idx="36">
                  <c:v>202.46399999999997</c:v>
                </c:pt>
                <c:pt idx="37">
                  <c:v>207.97199999999998</c:v>
                </c:pt>
                <c:pt idx="38">
                  <c:v>213.53399999999999</c:v>
                </c:pt>
                <c:pt idx="39">
                  <c:v>219.06</c:v>
                </c:pt>
                <c:pt idx="40">
                  <c:v>224.77500000000001</c:v>
                </c:pt>
                <c:pt idx="41">
                  <c:v>230.4</c:v>
                </c:pt>
                <c:pt idx="42">
                  <c:v>236.196</c:v>
                </c:pt>
                <c:pt idx="43">
                  <c:v>241.84799999999998</c:v>
                </c:pt>
                <c:pt idx="44">
                  <c:v>247.464</c:v>
                </c:pt>
                <c:pt idx="45">
                  <c:v>252.93600000000001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269.76599999999996</c:v>
                </c:pt>
                <c:pt idx="49">
                  <c:v>275.47199999999998</c:v>
                </c:pt>
                <c:pt idx="50">
                  <c:v>281.15999999999997</c:v>
                </c:pt>
                <c:pt idx="51">
                  <c:v>286.90199999999999</c:v>
                </c:pt>
                <c:pt idx="52">
                  <c:v>292.43700000000001</c:v>
                </c:pt>
                <c:pt idx="53">
                  <c:v>298.09800000000001</c:v>
                </c:pt>
                <c:pt idx="54">
                  <c:v>303.57900000000001</c:v>
                </c:pt>
                <c:pt idx="55">
                  <c:v>309.17700000000002</c:v>
                </c:pt>
                <c:pt idx="56">
                  <c:v>314.90100000000001</c:v>
                </c:pt>
                <c:pt idx="57">
                  <c:v>320.625</c:v>
                </c:pt>
                <c:pt idx="58">
                  <c:v>326.39400000000001</c:v>
                </c:pt>
                <c:pt idx="59">
                  <c:v>332.01</c:v>
                </c:pt>
                <c:pt idx="60">
                  <c:v>337.608</c:v>
                </c:pt>
                <c:pt idx="61">
                  <c:v>343.17900000000003</c:v>
                </c:pt>
                <c:pt idx="62">
                  <c:v>348.74100000000004</c:v>
                </c:pt>
                <c:pt idx="63">
                  <c:v>354.30300000000005</c:v>
                </c:pt>
                <c:pt idx="64">
                  <c:v>360.02700000000004</c:v>
                </c:pt>
              </c:numCache>
            </c:numRef>
          </c:xVal>
          <c:yVal>
            <c:numRef>
              <c:f>TDK_KF_ST_25_02!$L$20:$L$84</c:f>
              <c:numCache>
                <c:formatCode>General</c:formatCode>
                <c:ptCount val="65"/>
                <c:pt idx="0">
                  <c:v>486.9586664378977</c:v>
                </c:pt>
                <c:pt idx="1">
                  <c:v>860.5285556168584</c:v>
                </c:pt>
                <c:pt idx="2">
                  <c:v>1235.6215660785524</c:v>
                </c:pt>
                <c:pt idx="3">
                  <c:v>1586.6499109175259</c:v>
                </c:pt>
                <c:pt idx="4">
                  <c:v>1915.1761011929248</c:v>
                </c:pt>
                <c:pt idx="5">
                  <c:v>2228.4680762071957</c:v>
                </c:pt>
                <c:pt idx="6">
                  <c:v>2517.1028798224697</c:v>
                </c:pt>
                <c:pt idx="7">
                  <c:v>2781.6266155351141</c:v>
                </c:pt>
                <c:pt idx="8">
                  <c:v>3028.1202843824922</c:v>
                </c:pt>
                <c:pt idx="9">
                  <c:v>3244.1849197009014</c:v>
                </c:pt>
                <c:pt idx="10">
                  <c:v>3428.458617240427</c:v>
                </c:pt>
                <c:pt idx="11">
                  <c:v>3575.0995190731637</c:v>
                </c:pt>
                <c:pt idx="12">
                  <c:v>3687.8578929949208</c:v>
                </c:pt>
                <c:pt idx="13">
                  <c:v>3762.175277317122</c:v>
                </c:pt>
                <c:pt idx="14">
                  <c:v>3802.3884174612967</c:v>
                </c:pt>
                <c:pt idx="15">
                  <c:v>3806.8264532867315</c:v>
                </c:pt>
                <c:pt idx="16">
                  <c:v>3774.3209928415117</c:v>
                </c:pt>
                <c:pt idx="17">
                  <c:v>3704.0278801825407</c:v>
                </c:pt>
                <c:pt idx="18">
                  <c:v>3595.4300213637298</c:v>
                </c:pt>
                <c:pt idx="19">
                  <c:v>3451.7198269765613</c:v>
                </c:pt>
                <c:pt idx="20">
                  <c:v>3280.222459311366</c:v>
                </c:pt>
                <c:pt idx="21">
                  <c:v>3077.0671355640161</c:v>
                </c:pt>
                <c:pt idx="22">
                  <c:v>2846.5105097078349</c:v>
                </c:pt>
                <c:pt idx="23">
                  <c:v>2586.8037649130592</c:v>
                </c:pt>
                <c:pt idx="24">
                  <c:v>2296.7549737021327</c:v>
                </c:pt>
                <c:pt idx="25">
                  <c:v>1982.4432424336435</c:v>
                </c:pt>
                <c:pt idx="26">
                  <c:v>1642.8596070379424</c:v>
                </c:pt>
                <c:pt idx="27">
                  <c:v>1298.1491566718903</c:v>
                </c:pt>
                <c:pt idx="28">
                  <c:v>936.1164610745335</c:v>
                </c:pt>
                <c:pt idx="29">
                  <c:v>578.34571817472465</c:v>
                </c:pt>
                <c:pt idx="30">
                  <c:v>212.03512512810246</c:v>
                </c:pt>
                <c:pt idx="31">
                  <c:v>-160.74528211474157</c:v>
                </c:pt>
                <c:pt idx="32">
                  <c:v>-540.09169664358365</c:v>
                </c:pt>
                <c:pt idx="33">
                  <c:v>-917.38678296540309</c:v>
                </c:pt>
                <c:pt idx="34">
                  <c:v>-1281.2865166269521</c:v>
                </c:pt>
                <c:pt idx="35">
                  <c:v>-1634.6826630487901</c:v>
                </c:pt>
                <c:pt idx="36">
                  <c:v>-1968.1748963576192</c:v>
                </c:pt>
                <c:pt idx="37">
                  <c:v>-2277.7530578711003</c:v>
                </c:pt>
                <c:pt idx="38">
                  <c:v>-2569.3086416946035</c:v>
                </c:pt>
                <c:pt idx="39">
                  <c:v>-2835.3171214857421</c:v>
                </c:pt>
                <c:pt idx="40">
                  <c:v>-3082.9817638585819</c:v>
                </c:pt>
                <c:pt idx="41">
                  <c:v>-3297.1340865128013</c:v>
                </c:pt>
                <c:pt idx="42">
                  <c:v>-3484.8762684252988</c:v>
                </c:pt>
                <c:pt idx="43">
                  <c:v>-3633.9604021066989</c:v>
                </c:pt>
                <c:pt idx="44">
                  <c:v>-3747.4010273436261</c:v>
                </c:pt>
                <c:pt idx="45">
                  <c:v>-3823.6249559697217</c:v>
                </c:pt>
                <c:pt idx="46">
                  <c:v>-3865.559992563074</c:v>
                </c:pt>
                <c:pt idx="47">
                  <c:v>-3871.562813448083</c:v>
                </c:pt>
                <c:pt idx="48">
                  <c:v>-3840.1436245951227</c:v>
                </c:pt>
                <c:pt idx="49">
                  <c:v>-3770.9188437719795</c:v>
                </c:pt>
                <c:pt idx="50">
                  <c:v>-3665.0266186858044</c:v>
                </c:pt>
                <c:pt idx="51">
                  <c:v>-3521.8383856052487</c:v>
                </c:pt>
                <c:pt idx="52">
                  <c:v>-3350.6356362914748</c:v>
                </c:pt>
                <c:pt idx="53">
                  <c:v>-3143.5313346731809</c:v>
                </c:pt>
                <c:pt idx="54">
                  <c:v>-2914.0650274422233</c:v>
                </c:pt>
                <c:pt idx="55">
                  <c:v>-2652.5072535098943</c:v>
                </c:pt>
                <c:pt idx="56">
                  <c:v>-2359.2317782267637</c:v>
                </c:pt>
                <c:pt idx="57">
                  <c:v>-2042.7435756602054</c:v>
                </c:pt>
                <c:pt idx="58">
                  <c:v>-1703.4830832104919</c:v>
                </c:pt>
                <c:pt idx="59">
                  <c:v>-1356.9228259932534</c:v>
                </c:pt>
                <c:pt idx="60">
                  <c:v>-998.80944303633783</c:v>
                </c:pt>
                <c:pt idx="61">
                  <c:v>-633.2610418967098</c:v>
                </c:pt>
                <c:pt idx="62">
                  <c:v>-262.63453642580964</c:v>
                </c:pt>
                <c:pt idx="63">
                  <c:v>110.16339556740516</c:v>
                </c:pt>
                <c:pt idx="64">
                  <c:v>492.38506726232333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A5-4650-90C0-CFCB56C5374F}"/>
            </c:ext>
          </c:extLst>
        </c:ser>
        <c:ser>
          <c:idx val="2"/>
          <c:order val="2"/>
          <c:tx>
            <c:strRef>
              <c:f>TDK_KF_ST_25_02!$J$19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TDK_KF_ST_25_02!$AA$20:$AA$84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5.6609999999999996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33.794999999999995</c:v>
                </c:pt>
                <c:pt idx="7">
                  <c:v>39.311999999999998</c:v>
                </c:pt>
                <c:pt idx="8">
                  <c:v>45.027000000000001</c:v>
                </c:pt>
                <c:pt idx="9">
                  <c:v>50.742000000000004</c:v>
                </c:pt>
                <c:pt idx="10">
                  <c:v>56.484000000000002</c:v>
                </c:pt>
                <c:pt idx="11">
                  <c:v>62.1</c:v>
                </c:pt>
                <c:pt idx="12">
                  <c:v>67.760999999999996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84.347999999999985</c:v>
                </c:pt>
                <c:pt idx="16">
                  <c:v>89.972999999999985</c:v>
                </c:pt>
                <c:pt idx="17">
                  <c:v>95.669999999999987</c:v>
                </c:pt>
                <c:pt idx="18">
                  <c:v>101.42999999999999</c:v>
                </c:pt>
                <c:pt idx="19">
                  <c:v>107.136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129.23099999999999</c:v>
                </c:pt>
                <c:pt idx="24">
                  <c:v>134.892</c:v>
                </c:pt>
                <c:pt idx="25">
                  <c:v>140.57999999999998</c:v>
                </c:pt>
                <c:pt idx="26">
                  <c:v>146.35799999999998</c:v>
                </c:pt>
                <c:pt idx="27">
                  <c:v>151.94699999999997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179.80199999999999</c:v>
                </c:pt>
                <c:pt idx="33">
                  <c:v>185.52599999999998</c:v>
                </c:pt>
                <c:pt idx="34">
                  <c:v>191.17799999999997</c:v>
                </c:pt>
                <c:pt idx="35">
                  <c:v>196.85699999999997</c:v>
                </c:pt>
                <c:pt idx="36">
                  <c:v>202.46399999999997</c:v>
                </c:pt>
                <c:pt idx="37">
                  <c:v>207.97199999999998</c:v>
                </c:pt>
                <c:pt idx="38">
                  <c:v>213.53399999999999</c:v>
                </c:pt>
                <c:pt idx="39">
                  <c:v>219.06</c:v>
                </c:pt>
                <c:pt idx="40">
                  <c:v>224.77500000000001</c:v>
                </c:pt>
                <c:pt idx="41">
                  <c:v>230.4</c:v>
                </c:pt>
                <c:pt idx="42">
                  <c:v>236.196</c:v>
                </c:pt>
                <c:pt idx="43">
                  <c:v>241.84799999999998</c:v>
                </c:pt>
                <c:pt idx="44">
                  <c:v>247.464</c:v>
                </c:pt>
                <c:pt idx="45">
                  <c:v>252.93600000000001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269.76599999999996</c:v>
                </c:pt>
                <c:pt idx="49">
                  <c:v>275.47199999999998</c:v>
                </c:pt>
                <c:pt idx="50">
                  <c:v>281.15999999999997</c:v>
                </c:pt>
                <c:pt idx="51">
                  <c:v>286.90199999999999</c:v>
                </c:pt>
                <c:pt idx="52">
                  <c:v>292.43700000000001</c:v>
                </c:pt>
                <c:pt idx="53">
                  <c:v>298.09800000000001</c:v>
                </c:pt>
                <c:pt idx="54">
                  <c:v>303.57900000000001</c:v>
                </c:pt>
                <c:pt idx="55">
                  <c:v>309.17700000000002</c:v>
                </c:pt>
                <c:pt idx="56">
                  <c:v>314.90100000000001</c:v>
                </c:pt>
                <c:pt idx="57">
                  <c:v>320.625</c:v>
                </c:pt>
                <c:pt idx="58">
                  <c:v>326.39400000000001</c:v>
                </c:pt>
                <c:pt idx="59">
                  <c:v>332.01</c:v>
                </c:pt>
                <c:pt idx="60">
                  <c:v>337.608</c:v>
                </c:pt>
                <c:pt idx="61">
                  <c:v>343.17900000000003</c:v>
                </c:pt>
                <c:pt idx="62">
                  <c:v>348.74100000000004</c:v>
                </c:pt>
                <c:pt idx="63">
                  <c:v>354.30300000000005</c:v>
                </c:pt>
                <c:pt idx="64">
                  <c:v>360.02700000000004</c:v>
                </c:pt>
              </c:numCache>
            </c:numRef>
          </c:xVal>
          <c:yVal>
            <c:numRef>
              <c:f>TDK_KF_ST_25_02!$J$20:$J$84</c:f>
              <c:numCache>
                <c:formatCode>General</c:formatCode>
                <c:ptCount val="65"/>
                <c:pt idx="0">
                  <c:v>-3789</c:v>
                </c:pt>
                <c:pt idx="1">
                  <c:v>-3728</c:v>
                </c:pt>
                <c:pt idx="2">
                  <c:v>-3617</c:v>
                </c:pt>
                <c:pt idx="3">
                  <c:v>-3480</c:v>
                </c:pt>
                <c:pt idx="4">
                  <c:v>-3309</c:v>
                </c:pt>
                <c:pt idx="5">
                  <c:v>-3101</c:v>
                </c:pt>
                <c:pt idx="6">
                  <c:v>-2871</c:v>
                </c:pt>
                <c:pt idx="7">
                  <c:v>-2617</c:v>
                </c:pt>
                <c:pt idx="8">
                  <c:v>-2324</c:v>
                </c:pt>
                <c:pt idx="9">
                  <c:v>-2008</c:v>
                </c:pt>
                <c:pt idx="10">
                  <c:v>-1674</c:v>
                </c:pt>
                <c:pt idx="11">
                  <c:v>-1330</c:v>
                </c:pt>
                <c:pt idx="12">
                  <c:v>-972</c:v>
                </c:pt>
                <c:pt idx="13">
                  <c:v>-619</c:v>
                </c:pt>
                <c:pt idx="14">
                  <c:v>-255</c:v>
                </c:pt>
                <c:pt idx="15">
                  <c:v>124</c:v>
                </c:pt>
                <c:pt idx="16">
                  <c:v>492</c:v>
                </c:pt>
                <c:pt idx="17">
                  <c:v>863</c:v>
                </c:pt>
                <c:pt idx="18">
                  <c:v>1235</c:v>
                </c:pt>
                <c:pt idx="19">
                  <c:v>1591</c:v>
                </c:pt>
                <c:pt idx="20">
                  <c:v>1918</c:v>
                </c:pt>
                <c:pt idx="21">
                  <c:v>2228</c:v>
                </c:pt>
                <c:pt idx="22">
                  <c:v>2517</c:v>
                </c:pt>
                <c:pt idx="23">
                  <c:v>2778</c:v>
                </c:pt>
                <c:pt idx="24">
                  <c:v>3030</c:v>
                </c:pt>
                <c:pt idx="25">
                  <c:v>3251</c:v>
                </c:pt>
                <c:pt idx="26">
                  <c:v>3433</c:v>
                </c:pt>
                <c:pt idx="27">
                  <c:v>3583</c:v>
                </c:pt>
                <c:pt idx="28">
                  <c:v>3697</c:v>
                </c:pt>
                <c:pt idx="29">
                  <c:v>3775</c:v>
                </c:pt>
                <c:pt idx="30">
                  <c:v>3821</c:v>
                </c:pt>
                <c:pt idx="31">
                  <c:v>3825</c:v>
                </c:pt>
                <c:pt idx="32">
                  <c:v>3792</c:v>
                </c:pt>
                <c:pt idx="33">
                  <c:v>3724</c:v>
                </c:pt>
                <c:pt idx="34">
                  <c:v>3621</c:v>
                </c:pt>
                <c:pt idx="35">
                  <c:v>3480</c:v>
                </c:pt>
                <c:pt idx="36">
                  <c:v>3303</c:v>
                </c:pt>
                <c:pt idx="37">
                  <c:v>3104</c:v>
                </c:pt>
                <c:pt idx="38">
                  <c:v>2869</c:v>
                </c:pt>
                <c:pt idx="39">
                  <c:v>2613</c:v>
                </c:pt>
                <c:pt idx="40">
                  <c:v>2319</c:v>
                </c:pt>
                <c:pt idx="41">
                  <c:v>2011</c:v>
                </c:pt>
                <c:pt idx="42">
                  <c:v>1673</c:v>
                </c:pt>
                <c:pt idx="43">
                  <c:v>1326</c:v>
                </c:pt>
                <c:pt idx="44">
                  <c:v>970</c:v>
                </c:pt>
                <c:pt idx="45">
                  <c:v>616</c:v>
                </c:pt>
                <c:pt idx="46">
                  <c:v>253</c:v>
                </c:pt>
                <c:pt idx="47">
                  <c:v>-125</c:v>
                </c:pt>
                <c:pt idx="48">
                  <c:v>-499</c:v>
                </c:pt>
                <c:pt idx="49">
                  <c:v>-867</c:v>
                </c:pt>
                <c:pt idx="50">
                  <c:v>-1233</c:v>
                </c:pt>
                <c:pt idx="51">
                  <c:v>-1584</c:v>
                </c:pt>
                <c:pt idx="52">
                  <c:v>-1910</c:v>
                </c:pt>
                <c:pt idx="53">
                  <c:v>-2231</c:v>
                </c:pt>
                <c:pt idx="54">
                  <c:v>-2515</c:v>
                </c:pt>
                <c:pt idx="55">
                  <c:v>-2784</c:v>
                </c:pt>
                <c:pt idx="56">
                  <c:v>-3031</c:v>
                </c:pt>
                <c:pt idx="57">
                  <c:v>-3251</c:v>
                </c:pt>
                <c:pt idx="58">
                  <c:v>-3435</c:v>
                </c:pt>
                <c:pt idx="59">
                  <c:v>-3579</c:v>
                </c:pt>
                <c:pt idx="60">
                  <c:v>-3698</c:v>
                </c:pt>
                <c:pt idx="61">
                  <c:v>-3774</c:v>
                </c:pt>
                <c:pt idx="62">
                  <c:v>-3821</c:v>
                </c:pt>
                <c:pt idx="63">
                  <c:v>-3825</c:v>
                </c:pt>
                <c:pt idx="64">
                  <c:v>-3791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A5-4650-90C0-CFCB56C5374F}"/>
            </c:ext>
          </c:extLst>
        </c:ser>
        <c:ser>
          <c:idx val="3"/>
          <c:order val="3"/>
          <c:tx>
            <c:strRef>
              <c:f>TDK_KF_ST_25_02!$N$19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5.6609999999999996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33.794999999999995</c:v>
                </c:pt>
                <c:pt idx="7">
                  <c:v>39.311999999999998</c:v>
                </c:pt>
                <c:pt idx="8">
                  <c:v>45.027000000000001</c:v>
                </c:pt>
                <c:pt idx="9">
                  <c:v>50.742000000000004</c:v>
                </c:pt>
                <c:pt idx="10">
                  <c:v>56.484000000000002</c:v>
                </c:pt>
                <c:pt idx="11">
                  <c:v>62.1</c:v>
                </c:pt>
                <c:pt idx="12">
                  <c:v>67.760999999999996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84.347999999999985</c:v>
                </c:pt>
                <c:pt idx="16">
                  <c:v>89.972999999999985</c:v>
                </c:pt>
                <c:pt idx="17">
                  <c:v>95.669999999999987</c:v>
                </c:pt>
                <c:pt idx="18">
                  <c:v>101.42999999999999</c:v>
                </c:pt>
                <c:pt idx="19">
                  <c:v>107.136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129.23099999999999</c:v>
                </c:pt>
                <c:pt idx="24">
                  <c:v>134.892</c:v>
                </c:pt>
                <c:pt idx="25">
                  <c:v>140.57999999999998</c:v>
                </c:pt>
                <c:pt idx="26">
                  <c:v>146.35799999999998</c:v>
                </c:pt>
                <c:pt idx="27">
                  <c:v>151.94699999999997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179.80199999999999</c:v>
                </c:pt>
                <c:pt idx="33">
                  <c:v>185.52599999999998</c:v>
                </c:pt>
                <c:pt idx="34">
                  <c:v>191.17799999999997</c:v>
                </c:pt>
                <c:pt idx="35">
                  <c:v>196.85699999999997</c:v>
                </c:pt>
                <c:pt idx="36">
                  <c:v>202.46399999999997</c:v>
                </c:pt>
                <c:pt idx="37">
                  <c:v>207.97199999999998</c:v>
                </c:pt>
                <c:pt idx="38">
                  <c:v>213.53399999999999</c:v>
                </c:pt>
                <c:pt idx="39">
                  <c:v>219.06</c:v>
                </c:pt>
                <c:pt idx="40">
                  <c:v>224.77500000000001</c:v>
                </c:pt>
                <c:pt idx="41">
                  <c:v>230.4</c:v>
                </c:pt>
                <c:pt idx="42">
                  <c:v>236.196</c:v>
                </c:pt>
                <c:pt idx="43">
                  <c:v>241.84799999999998</c:v>
                </c:pt>
                <c:pt idx="44">
                  <c:v>247.464</c:v>
                </c:pt>
                <c:pt idx="45">
                  <c:v>252.93600000000001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269.76599999999996</c:v>
                </c:pt>
                <c:pt idx="49">
                  <c:v>275.47199999999998</c:v>
                </c:pt>
                <c:pt idx="50">
                  <c:v>281.15999999999997</c:v>
                </c:pt>
                <c:pt idx="51">
                  <c:v>286.90199999999999</c:v>
                </c:pt>
                <c:pt idx="52">
                  <c:v>292.43700000000001</c:v>
                </c:pt>
                <c:pt idx="53">
                  <c:v>298.09800000000001</c:v>
                </c:pt>
                <c:pt idx="54">
                  <c:v>303.57900000000001</c:v>
                </c:pt>
                <c:pt idx="55">
                  <c:v>309.17700000000002</c:v>
                </c:pt>
                <c:pt idx="56">
                  <c:v>314.90100000000001</c:v>
                </c:pt>
                <c:pt idx="57">
                  <c:v>320.625</c:v>
                </c:pt>
                <c:pt idx="58">
                  <c:v>326.39400000000001</c:v>
                </c:pt>
                <c:pt idx="59">
                  <c:v>332.01</c:v>
                </c:pt>
                <c:pt idx="60">
                  <c:v>337.608</c:v>
                </c:pt>
                <c:pt idx="61">
                  <c:v>343.17900000000003</c:v>
                </c:pt>
                <c:pt idx="62">
                  <c:v>348.74100000000004</c:v>
                </c:pt>
                <c:pt idx="63">
                  <c:v>354.30300000000005</c:v>
                </c:pt>
                <c:pt idx="64">
                  <c:v>360.02700000000004</c:v>
                </c:pt>
              </c:numCache>
            </c:numRef>
          </c:xVal>
          <c:yVal>
            <c:numRef>
              <c:f>TDK_KF_ST_25_02!$N$20:$N$84</c:f>
              <c:numCache>
                <c:formatCode>General</c:formatCode>
                <c:ptCount val="65"/>
                <c:pt idx="0">
                  <c:v>-3789.8920028359221</c:v>
                </c:pt>
                <c:pt idx="1">
                  <c:v>-3722.3636387037759</c:v>
                </c:pt>
                <c:pt idx="2">
                  <c:v>-3614.8670983999664</c:v>
                </c:pt>
                <c:pt idx="3">
                  <c:v>-3474.9238298190812</c:v>
                </c:pt>
                <c:pt idx="4">
                  <c:v>-3305.0806336774385</c:v>
                </c:pt>
                <c:pt idx="5">
                  <c:v>-3102.2755419608429</c:v>
                </c:pt>
                <c:pt idx="6">
                  <c:v>-2872.7151074450449</c:v>
                </c:pt>
                <c:pt idx="7">
                  <c:v>-2616.8604331963129</c:v>
                </c:pt>
                <c:pt idx="8">
                  <c:v>-2326.2624712092102</c:v>
                </c:pt>
                <c:pt idx="9">
                  <c:v>-2012.5154244054654</c:v>
                </c:pt>
                <c:pt idx="10">
                  <c:v>-1677.1242549601873</c:v>
                </c:pt>
                <c:pt idx="11">
                  <c:v>-1332.7751962121424</c:v>
                </c:pt>
                <c:pt idx="12">
                  <c:v>-972.72045450775192</c:v>
                </c:pt>
                <c:pt idx="13">
                  <c:v>-616.81487089982363</c:v>
                </c:pt>
                <c:pt idx="14">
                  <c:v>-251.13325031405307</c:v>
                </c:pt>
                <c:pt idx="15">
                  <c:v>123.46878314861776</c:v>
                </c:pt>
                <c:pt idx="16">
                  <c:v>497.46469582320373</c:v>
                </c:pt>
                <c:pt idx="17">
                  <c:v>871.32608707745896</c:v>
                </c:pt>
                <c:pt idx="18">
                  <c:v>1240.5278059363145</c:v>
                </c:pt>
                <c:pt idx="19">
                  <c:v>1593.8926928459243</c:v>
                </c:pt>
                <c:pt idx="20">
                  <c:v>1920.0114675203342</c:v>
                </c:pt>
                <c:pt idx="21">
                  <c:v>2229.819531383208</c:v>
                </c:pt>
                <c:pt idx="22">
                  <c:v>2516.9793604359447</c:v>
                </c:pt>
                <c:pt idx="23">
                  <c:v>2783.3881539050494</c:v>
                </c:pt>
                <c:pt idx="24">
                  <c:v>3028.0119738034805</c:v>
                </c:pt>
                <c:pt idx="25">
                  <c:v>3243.987283233279</c:v>
                </c:pt>
                <c:pt idx="26">
                  <c:v>3430.5931035381013</c:v>
                </c:pt>
                <c:pt idx="27">
                  <c:v>3577.8749751501805</c:v>
                </c:pt>
                <c:pt idx="28">
                  <c:v>3692.2987364708533</c:v>
                </c:pt>
                <c:pt idx="29">
                  <c:v>3768.4137084453541</c:v>
                </c:pt>
                <c:pt idx="30">
                  <c:v>3810.5398498245481</c:v>
                </c:pt>
                <c:pt idx="31">
                  <c:v>3817.3960307227508</c:v>
                </c:pt>
                <c:pt idx="32">
                  <c:v>3787.2336283851996</c:v>
                </c:pt>
                <c:pt idx="33">
                  <c:v>3719.1366128680506</c:v>
                </c:pt>
                <c:pt idx="34">
                  <c:v>3615.4253152747278</c:v>
                </c:pt>
                <c:pt idx="35">
                  <c:v>3475.741029507893</c:v>
                </c:pt>
                <c:pt idx="36">
                  <c:v>3304.2780325665726</c:v>
                </c:pt>
                <c:pt idx="37">
                  <c:v>3104.9798676335959</c:v>
                </c:pt>
                <c:pt idx="38">
                  <c:v>2874.5761837904861</c:v>
                </c:pt>
                <c:pt idx="39">
                  <c:v>2618.7944979051317</c:v>
                </c:pt>
                <c:pt idx="40">
                  <c:v>2328.6335400131161</c:v>
                </c:pt>
                <c:pt idx="41">
                  <c:v>2020.3690873387065</c:v>
                </c:pt>
                <c:pt idx="42">
                  <c:v>1682.3637917991655</c:v>
                </c:pt>
                <c:pt idx="43">
                  <c:v>1336.1193916258253</c:v>
                </c:pt>
                <c:pt idx="44">
                  <c:v>979.1696656077994</c:v>
                </c:pt>
                <c:pt idx="45">
                  <c:v>622.27334166673609</c:v>
                </c:pt>
                <c:pt idx="46">
                  <c:v>255.48753721145678</c:v>
                </c:pt>
                <c:pt idx="47">
                  <c:v>-119.10201300638953</c:v>
                </c:pt>
                <c:pt idx="48">
                  <c:v>-496.73000374687626</c:v>
                </c:pt>
                <c:pt idx="49">
                  <c:v>-871.24324075383026</c:v>
                </c:pt>
                <c:pt idx="50">
                  <c:v>-1235.9863171712309</c:v>
                </c:pt>
                <c:pt idx="51">
                  <c:v>-1591.8301342691159</c:v>
                </c:pt>
                <c:pt idx="52">
                  <c:v>-1919.7533968842965</c:v>
                </c:pt>
                <c:pt idx="53">
                  <c:v>-2236.5841466150773</c:v>
                </c:pt>
                <c:pt idx="54">
                  <c:v>-2522.5631598306036</c:v>
                </c:pt>
                <c:pt idx="55">
                  <c:v>-2790.7924264514427</c:v>
                </c:pt>
                <c:pt idx="56">
                  <c:v>-3037.4840936485193</c:v>
                </c:pt>
                <c:pt idx="57">
                  <c:v>-3253.8494121594304</c:v>
                </c:pt>
                <c:pt idx="58">
                  <c:v>-3439.0389011073885</c:v>
                </c:pt>
                <c:pt idx="59">
                  <c:v>-3585.8269688677842</c:v>
                </c:pt>
                <c:pt idx="60">
                  <c:v>-3697.8448739542719</c:v>
                </c:pt>
                <c:pt idx="61">
                  <c:v>-3774.2625942606496</c:v>
                </c:pt>
                <c:pt idx="62">
                  <c:v>-3814.9437510660746</c:v>
                </c:pt>
                <c:pt idx="63">
                  <c:v>-3819.6565407820372</c:v>
                </c:pt>
                <c:pt idx="64">
                  <c:v>-3786.9072866766287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EA5-4650-90C0-CFCB56C53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TDK_KF_ST_25_03!$I$19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TDK_KF_ST_25_03!$AA$85:$AA$149</c:f>
              <c:numCache>
                <c:formatCode>General</c:formatCode>
                <c:ptCount val="65"/>
                <c:pt idx="0">
                  <c:v>359.8649999999999</c:v>
                </c:pt>
                <c:pt idx="1">
                  <c:v>354.24899999999991</c:v>
                </c:pt>
                <c:pt idx="2">
                  <c:v>348.81299999999993</c:v>
                </c:pt>
                <c:pt idx="3">
                  <c:v>343.23299999999995</c:v>
                </c:pt>
                <c:pt idx="4">
                  <c:v>337.53599999999994</c:v>
                </c:pt>
                <c:pt idx="5">
                  <c:v>331.81199999999995</c:v>
                </c:pt>
                <c:pt idx="6">
                  <c:v>326.11499999999995</c:v>
                </c:pt>
                <c:pt idx="7">
                  <c:v>320.49899999999997</c:v>
                </c:pt>
                <c:pt idx="8">
                  <c:v>314.75699999999995</c:v>
                </c:pt>
                <c:pt idx="9">
                  <c:v>309.16799999999995</c:v>
                </c:pt>
                <c:pt idx="10">
                  <c:v>303.65099999999995</c:v>
                </c:pt>
                <c:pt idx="11">
                  <c:v>298.15199999999993</c:v>
                </c:pt>
                <c:pt idx="12">
                  <c:v>292.37399999999991</c:v>
                </c:pt>
                <c:pt idx="13">
                  <c:v>286.72199999999992</c:v>
                </c:pt>
                <c:pt idx="14">
                  <c:v>281.06099999999992</c:v>
                </c:pt>
                <c:pt idx="15">
                  <c:v>275.29199999999992</c:v>
                </c:pt>
                <c:pt idx="16">
                  <c:v>269.59499999999991</c:v>
                </c:pt>
                <c:pt idx="17">
                  <c:v>264.05999999999989</c:v>
                </c:pt>
                <c:pt idx="18">
                  <c:v>258.57899999999989</c:v>
                </c:pt>
                <c:pt idx="19">
                  <c:v>252.94499999999991</c:v>
                </c:pt>
                <c:pt idx="20">
                  <c:v>247.31999999999991</c:v>
                </c:pt>
                <c:pt idx="21">
                  <c:v>241.65899999999991</c:v>
                </c:pt>
                <c:pt idx="22">
                  <c:v>235.98899999999992</c:v>
                </c:pt>
                <c:pt idx="23">
                  <c:v>230.24699999999993</c:v>
                </c:pt>
                <c:pt idx="24">
                  <c:v>224.66699999999992</c:v>
                </c:pt>
                <c:pt idx="25">
                  <c:v>218.99699999999993</c:v>
                </c:pt>
                <c:pt idx="26">
                  <c:v>213.62399999999994</c:v>
                </c:pt>
                <c:pt idx="27">
                  <c:v>208.00799999999992</c:v>
                </c:pt>
                <c:pt idx="28">
                  <c:v>202.36499999999992</c:v>
                </c:pt>
                <c:pt idx="29">
                  <c:v>196.68599999999992</c:v>
                </c:pt>
                <c:pt idx="30">
                  <c:v>191.05199999999994</c:v>
                </c:pt>
                <c:pt idx="31">
                  <c:v>185.31899999999993</c:v>
                </c:pt>
                <c:pt idx="32">
                  <c:v>179.63999999999993</c:v>
                </c:pt>
                <c:pt idx="33">
                  <c:v>174.12299999999993</c:v>
                </c:pt>
                <c:pt idx="34">
                  <c:v>168.65999999999994</c:v>
                </c:pt>
                <c:pt idx="35">
                  <c:v>163.14299999999994</c:v>
                </c:pt>
                <c:pt idx="36">
                  <c:v>157.50899999999996</c:v>
                </c:pt>
                <c:pt idx="37">
                  <c:v>151.78499999999997</c:v>
                </c:pt>
                <c:pt idx="38">
                  <c:v>146.16899999999998</c:v>
                </c:pt>
                <c:pt idx="39">
                  <c:v>140.48099999999999</c:v>
                </c:pt>
                <c:pt idx="40">
                  <c:v>134.83799999999999</c:v>
                </c:pt>
                <c:pt idx="41">
                  <c:v>129.21299999999999</c:v>
                </c:pt>
                <c:pt idx="42">
                  <c:v>123.786</c:v>
                </c:pt>
                <c:pt idx="43">
                  <c:v>118.26900000000001</c:v>
                </c:pt>
                <c:pt idx="44">
                  <c:v>112.518</c:v>
                </c:pt>
                <c:pt idx="45">
                  <c:v>106.893</c:v>
                </c:pt>
                <c:pt idx="46">
                  <c:v>101.286</c:v>
                </c:pt>
                <c:pt idx="47">
                  <c:v>95.525999999999996</c:v>
                </c:pt>
                <c:pt idx="48">
                  <c:v>89.837999999999994</c:v>
                </c:pt>
                <c:pt idx="49">
                  <c:v>84.338999999999999</c:v>
                </c:pt>
                <c:pt idx="50">
                  <c:v>78.84</c:v>
                </c:pt>
                <c:pt idx="51">
                  <c:v>73.224000000000004</c:v>
                </c:pt>
                <c:pt idx="52">
                  <c:v>67.608000000000004</c:v>
                </c:pt>
                <c:pt idx="53">
                  <c:v>62.010000000000005</c:v>
                </c:pt>
                <c:pt idx="54">
                  <c:v>56.322000000000003</c:v>
                </c:pt>
                <c:pt idx="55">
                  <c:v>50.580000000000005</c:v>
                </c:pt>
                <c:pt idx="56">
                  <c:v>44.88300000000001</c:v>
                </c:pt>
                <c:pt idx="57">
                  <c:v>39.348000000000013</c:v>
                </c:pt>
                <c:pt idx="58">
                  <c:v>33.867000000000012</c:v>
                </c:pt>
                <c:pt idx="59">
                  <c:v>28.332000000000011</c:v>
                </c:pt>
                <c:pt idx="60">
                  <c:v>22.563000000000013</c:v>
                </c:pt>
                <c:pt idx="61">
                  <c:v>16.992000000000012</c:v>
                </c:pt>
                <c:pt idx="62">
                  <c:v>11.304000000000013</c:v>
                </c:pt>
                <c:pt idx="63">
                  <c:v>5.5170000000000128</c:v>
                </c:pt>
                <c:pt idx="64">
                  <c:v>-0.15299999999998715</c:v>
                </c:pt>
              </c:numCache>
            </c:numRef>
          </c:xVal>
          <c:yVal>
            <c:numRef>
              <c:f>TDK_KF_ST_25_03!$I$85:$I$149</c:f>
              <c:numCache>
                <c:formatCode>General</c:formatCode>
                <c:ptCount val="65"/>
                <c:pt idx="0">
                  <c:v>482</c:v>
                </c:pt>
                <c:pt idx="1">
                  <c:v>106</c:v>
                </c:pt>
                <c:pt idx="2">
                  <c:v>-259</c:v>
                </c:pt>
                <c:pt idx="3">
                  <c:v>-629</c:v>
                </c:pt>
                <c:pt idx="4">
                  <c:v>-1001</c:v>
                </c:pt>
                <c:pt idx="5">
                  <c:v>-1366</c:v>
                </c:pt>
                <c:pt idx="6">
                  <c:v>-1717</c:v>
                </c:pt>
                <c:pt idx="7">
                  <c:v>-2040</c:v>
                </c:pt>
                <c:pt idx="8">
                  <c:v>-2356</c:v>
                </c:pt>
                <c:pt idx="9">
                  <c:v>-2646</c:v>
                </c:pt>
                <c:pt idx="10">
                  <c:v>-2900</c:v>
                </c:pt>
                <c:pt idx="11">
                  <c:v>-3126</c:v>
                </c:pt>
                <c:pt idx="12">
                  <c:v>-3338</c:v>
                </c:pt>
                <c:pt idx="13">
                  <c:v>-3513</c:v>
                </c:pt>
                <c:pt idx="14">
                  <c:v>-3655</c:v>
                </c:pt>
                <c:pt idx="15">
                  <c:v>-3761</c:v>
                </c:pt>
                <c:pt idx="16">
                  <c:v>-3827</c:v>
                </c:pt>
                <c:pt idx="17">
                  <c:v>-3857</c:v>
                </c:pt>
                <c:pt idx="18">
                  <c:v>-3853</c:v>
                </c:pt>
                <c:pt idx="19">
                  <c:v>-3814</c:v>
                </c:pt>
                <c:pt idx="20">
                  <c:v>-3736</c:v>
                </c:pt>
                <c:pt idx="21">
                  <c:v>-3622</c:v>
                </c:pt>
                <c:pt idx="22">
                  <c:v>-3467</c:v>
                </c:pt>
                <c:pt idx="23">
                  <c:v>-3285</c:v>
                </c:pt>
                <c:pt idx="24">
                  <c:v>-3077</c:v>
                </c:pt>
                <c:pt idx="25">
                  <c:v>-2828</c:v>
                </c:pt>
                <c:pt idx="26">
                  <c:v>-2573</c:v>
                </c:pt>
                <c:pt idx="27">
                  <c:v>-2275</c:v>
                </c:pt>
                <c:pt idx="28">
                  <c:v>-1963</c:v>
                </c:pt>
                <c:pt idx="29">
                  <c:v>-1624</c:v>
                </c:pt>
                <c:pt idx="30">
                  <c:v>-1274</c:v>
                </c:pt>
                <c:pt idx="31">
                  <c:v>-911</c:v>
                </c:pt>
                <c:pt idx="32">
                  <c:v>-535</c:v>
                </c:pt>
                <c:pt idx="33">
                  <c:v>-169</c:v>
                </c:pt>
                <c:pt idx="34">
                  <c:v>197</c:v>
                </c:pt>
                <c:pt idx="35">
                  <c:v>558</c:v>
                </c:pt>
                <c:pt idx="36">
                  <c:v>933</c:v>
                </c:pt>
                <c:pt idx="37">
                  <c:v>1300</c:v>
                </c:pt>
                <c:pt idx="38">
                  <c:v>1641</c:v>
                </c:pt>
                <c:pt idx="39">
                  <c:v>1981</c:v>
                </c:pt>
                <c:pt idx="40">
                  <c:v>2286</c:v>
                </c:pt>
                <c:pt idx="41">
                  <c:v>2574</c:v>
                </c:pt>
                <c:pt idx="42">
                  <c:v>2834</c:v>
                </c:pt>
                <c:pt idx="43">
                  <c:v>3065</c:v>
                </c:pt>
                <c:pt idx="44">
                  <c:v>3274</c:v>
                </c:pt>
                <c:pt idx="45">
                  <c:v>3452</c:v>
                </c:pt>
                <c:pt idx="46">
                  <c:v>3590</c:v>
                </c:pt>
                <c:pt idx="47">
                  <c:v>3700</c:v>
                </c:pt>
                <c:pt idx="48">
                  <c:v>3767</c:v>
                </c:pt>
                <c:pt idx="49">
                  <c:v>3796</c:v>
                </c:pt>
                <c:pt idx="50">
                  <c:v>3790</c:v>
                </c:pt>
                <c:pt idx="51">
                  <c:v>3754</c:v>
                </c:pt>
                <c:pt idx="52">
                  <c:v>3677</c:v>
                </c:pt>
                <c:pt idx="53">
                  <c:v>3571</c:v>
                </c:pt>
                <c:pt idx="54">
                  <c:v>3413</c:v>
                </c:pt>
                <c:pt idx="55">
                  <c:v>3227</c:v>
                </c:pt>
                <c:pt idx="56">
                  <c:v>3014</c:v>
                </c:pt>
                <c:pt idx="57">
                  <c:v>2777</c:v>
                </c:pt>
                <c:pt idx="58">
                  <c:v>2510</c:v>
                </c:pt>
                <c:pt idx="59">
                  <c:v>2223</c:v>
                </c:pt>
                <c:pt idx="60">
                  <c:v>1895</c:v>
                </c:pt>
                <c:pt idx="61">
                  <c:v>1564</c:v>
                </c:pt>
                <c:pt idx="62">
                  <c:v>1210</c:v>
                </c:pt>
                <c:pt idx="63">
                  <c:v>846</c:v>
                </c:pt>
                <c:pt idx="64">
                  <c:v>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A5-41B8-9F4E-0DC0C3DE97EE}"/>
            </c:ext>
          </c:extLst>
        </c:ser>
        <c:ser>
          <c:idx val="1"/>
          <c:order val="1"/>
          <c:tx>
            <c:strRef>
              <c:f>TDK_KF_ST_25_03!$L$19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TDK_KF_ST_25_03!$AA$85:$AA$149</c:f>
              <c:numCache>
                <c:formatCode>General</c:formatCode>
                <c:ptCount val="65"/>
                <c:pt idx="0">
                  <c:v>359.8649999999999</c:v>
                </c:pt>
                <c:pt idx="1">
                  <c:v>354.24899999999991</c:v>
                </c:pt>
                <c:pt idx="2">
                  <c:v>348.81299999999993</c:v>
                </c:pt>
                <c:pt idx="3">
                  <c:v>343.23299999999995</c:v>
                </c:pt>
                <c:pt idx="4">
                  <c:v>337.53599999999994</c:v>
                </c:pt>
                <c:pt idx="5">
                  <c:v>331.81199999999995</c:v>
                </c:pt>
                <c:pt idx="6">
                  <c:v>326.11499999999995</c:v>
                </c:pt>
                <c:pt idx="7">
                  <c:v>320.49899999999997</c:v>
                </c:pt>
                <c:pt idx="8">
                  <c:v>314.75699999999995</c:v>
                </c:pt>
                <c:pt idx="9">
                  <c:v>309.16799999999995</c:v>
                </c:pt>
                <c:pt idx="10">
                  <c:v>303.65099999999995</c:v>
                </c:pt>
                <c:pt idx="11">
                  <c:v>298.15199999999993</c:v>
                </c:pt>
                <c:pt idx="12">
                  <c:v>292.37399999999991</c:v>
                </c:pt>
                <c:pt idx="13">
                  <c:v>286.72199999999992</c:v>
                </c:pt>
                <c:pt idx="14">
                  <c:v>281.06099999999992</c:v>
                </c:pt>
                <c:pt idx="15">
                  <c:v>275.29199999999992</c:v>
                </c:pt>
                <c:pt idx="16">
                  <c:v>269.59499999999991</c:v>
                </c:pt>
                <c:pt idx="17">
                  <c:v>264.05999999999989</c:v>
                </c:pt>
                <c:pt idx="18">
                  <c:v>258.57899999999989</c:v>
                </c:pt>
                <c:pt idx="19">
                  <c:v>252.94499999999991</c:v>
                </c:pt>
                <c:pt idx="20">
                  <c:v>247.31999999999991</c:v>
                </c:pt>
                <c:pt idx="21">
                  <c:v>241.65899999999991</c:v>
                </c:pt>
                <c:pt idx="22">
                  <c:v>235.98899999999992</c:v>
                </c:pt>
                <c:pt idx="23">
                  <c:v>230.24699999999993</c:v>
                </c:pt>
                <c:pt idx="24">
                  <c:v>224.66699999999992</c:v>
                </c:pt>
                <c:pt idx="25">
                  <c:v>218.99699999999993</c:v>
                </c:pt>
                <c:pt idx="26">
                  <c:v>213.62399999999994</c:v>
                </c:pt>
                <c:pt idx="27">
                  <c:v>208.00799999999992</c:v>
                </c:pt>
                <c:pt idx="28">
                  <c:v>202.36499999999992</c:v>
                </c:pt>
                <c:pt idx="29">
                  <c:v>196.68599999999992</c:v>
                </c:pt>
                <c:pt idx="30">
                  <c:v>191.05199999999994</c:v>
                </c:pt>
                <c:pt idx="31">
                  <c:v>185.31899999999993</c:v>
                </c:pt>
                <c:pt idx="32">
                  <c:v>179.63999999999993</c:v>
                </c:pt>
                <c:pt idx="33">
                  <c:v>174.12299999999993</c:v>
                </c:pt>
                <c:pt idx="34">
                  <c:v>168.65999999999994</c:v>
                </c:pt>
                <c:pt idx="35">
                  <c:v>163.14299999999994</c:v>
                </c:pt>
                <c:pt idx="36">
                  <c:v>157.50899999999996</c:v>
                </c:pt>
                <c:pt idx="37">
                  <c:v>151.78499999999997</c:v>
                </c:pt>
                <c:pt idx="38">
                  <c:v>146.16899999999998</c:v>
                </c:pt>
                <c:pt idx="39">
                  <c:v>140.48099999999999</c:v>
                </c:pt>
                <c:pt idx="40">
                  <c:v>134.83799999999999</c:v>
                </c:pt>
                <c:pt idx="41">
                  <c:v>129.21299999999999</c:v>
                </c:pt>
                <c:pt idx="42">
                  <c:v>123.786</c:v>
                </c:pt>
                <c:pt idx="43">
                  <c:v>118.26900000000001</c:v>
                </c:pt>
                <c:pt idx="44">
                  <c:v>112.518</c:v>
                </c:pt>
                <c:pt idx="45">
                  <c:v>106.893</c:v>
                </c:pt>
                <c:pt idx="46">
                  <c:v>101.286</c:v>
                </c:pt>
                <c:pt idx="47">
                  <c:v>95.525999999999996</c:v>
                </c:pt>
                <c:pt idx="48">
                  <c:v>89.837999999999994</c:v>
                </c:pt>
                <c:pt idx="49">
                  <c:v>84.338999999999999</c:v>
                </c:pt>
                <c:pt idx="50">
                  <c:v>78.84</c:v>
                </c:pt>
                <c:pt idx="51">
                  <c:v>73.224000000000004</c:v>
                </c:pt>
                <c:pt idx="52">
                  <c:v>67.608000000000004</c:v>
                </c:pt>
                <c:pt idx="53">
                  <c:v>62.010000000000005</c:v>
                </c:pt>
                <c:pt idx="54">
                  <c:v>56.322000000000003</c:v>
                </c:pt>
                <c:pt idx="55">
                  <c:v>50.580000000000005</c:v>
                </c:pt>
                <c:pt idx="56">
                  <c:v>44.88300000000001</c:v>
                </c:pt>
                <c:pt idx="57">
                  <c:v>39.348000000000013</c:v>
                </c:pt>
                <c:pt idx="58">
                  <c:v>33.867000000000012</c:v>
                </c:pt>
                <c:pt idx="59">
                  <c:v>28.332000000000011</c:v>
                </c:pt>
                <c:pt idx="60">
                  <c:v>22.563000000000013</c:v>
                </c:pt>
                <c:pt idx="61">
                  <c:v>16.992000000000012</c:v>
                </c:pt>
                <c:pt idx="62">
                  <c:v>11.304000000000013</c:v>
                </c:pt>
                <c:pt idx="63">
                  <c:v>5.5170000000000128</c:v>
                </c:pt>
                <c:pt idx="64">
                  <c:v>-0.15299999999998715</c:v>
                </c:pt>
              </c:numCache>
            </c:numRef>
          </c:xVal>
          <c:yVal>
            <c:numRef>
              <c:f>TDK_KF_ST_25_03!$L$85:$L$149</c:f>
              <c:numCache>
                <c:formatCode>General</c:formatCode>
                <c:ptCount val="65"/>
                <c:pt idx="0">
                  <c:v>483.65759795955728</c:v>
                </c:pt>
                <c:pt idx="1">
                  <c:v>109.62307787119511</c:v>
                </c:pt>
                <c:pt idx="2">
                  <c:v>-253.77141325782088</c:v>
                </c:pt>
                <c:pt idx="3">
                  <c:v>-624.7022636966974</c:v>
                </c:pt>
                <c:pt idx="4">
                  <c:v>-997.60340372979147</c:v>
                </c:pt>
                <c:pt idx="5">
                  <c:v>-1362.6700466698596</c:v>
                </c:pt>
                <c:pt idx="6">
                  <c:v>-1712.8522191079412</c:v>
                </c:pt>
                <c:pt idx="7">
                  <c:v>-2041.8247216350042</c:v>
                </c:pt>
                <c:pt idx="8">
                  <c:v>-2358.2099980348689</c:v>
                </c:pt>
                <c:pt idx="9">
                  <c:v>-2643.773007236332</c:v>
                </c:pt>
                <c:pt idx="10">
                  <c:v>-2901.3129816640617</c:v>
                </c:pt>
                <c:pt idx="11">
                  <c:v>-3131.5598147676801</c:v>
                </c:pt>
                <c:pt idx="12">
                  <c:v>-3342.7124360416778</c:v>
                </c:pt>
                <c:pt idx="13">
                  <c:v>-3516.720236416028</c:v>
                </c:pt>
                <c:pt idx="14">
                  <c:v>-3657.034399522382</c:v>
                </c:pt>
                <c:pt idx="15">
                  <c:v>-3763.6332162645981</c:v>
                </c:pt>
                <c:pt idx="16">
                  <c:v>-3831.8015674981825</c:v>
                </c:pt>
                <c:pt idx="17">
                  <c:v>-3862.0764127077855</c:v>
                </c:pt>
                <c:pt idx="18">
                  <c:v>-3856.8528912680945</c:v>
                </c:pt>
                <c:pt idx="19">
                  <c:v>-3815.0246502920163</c:v>
                </c:pt>
                <c:pt idx="20">
                  <c:v>-3736.7927893868987</c:v>
                </c:pt>
                <c:pt idx="21">
                  <c:v>-3622.0320113624734</c:v>
                </c:pt>
                <c:pt idx="22">
                  <c:v>-3471.9811321180855</c:v>
                </c:pt>
                <c:pt idx="23">
                  <c:v>-3285.7213726260329</c:v>
                </c:pt>
                <c:pt idx="24">
                  <c:v>-3073.4102791575674</c:v>
                </c:pt>
                <c:pt idx="25">
                  <c:v>-2828.1583602609385</c:v>
                </c:pt>
                <c:pt idx="26">
                  <c:v>-2570.4607317528544</c:v>
                </c:pt>
                <c:pt idx="27">
                  <c:v>-2277.3041489574184</c:v>
                </c:pt>
                <c:pt idx="28">
                  <c:v>-1961.0346064916989</c:v>
                </c:pt>
                <c:pt idx="29">
                  <c:v>-1623.8822416101968</c:v>
                </c:pt>
                <c:pt idx="30">
                  <c:v>-1273.9576323817325</c:v>
                </c:pt>
                <c:pt idx="31">
                  <c:v>-905.59659711206166</c:v>
                </c:pt>
                <c:pt idx="32">
                  <c:v>-532.08863785967606</c:v>
                </c:pt>
                <c:pt idx="33">
                  <c:v>-164.51370577511523</c:v>
                </c:pt>
                <c:pt idx="34">
                  <c:v>200.66923352522821</c:v>
                </c:pt>
                <c:pt idx="35">
                  <c:v>567.2883881854691</c:v>
                </c:pt>
                <c:pt idx="36">
                  <c:v>935.90751653685993</c:v>
                </c:pt>
                <c:pt idx="37">
                  <c:v>1300.7958269365367</c:v>
                </c:pt>
                <c:pt idx="38">
                  <c:v>1645.8783824140996</c:v>
                </c:pt>
                <c:pt idx="39">
                  <c:v>1978.9246281868768</c:v>
                </c:pt>
                <c:pt idx="40">
                  <c:v>2289.7461686338256</c:v>
                </c:pt>
                <c:pt idx="41">
                  <c:v>2577.1519080742946</c:v>
                </c:pt>
                <c:pt idx="42">
                  <c:v>2830.6213170520441</c:v>
                </c:pt>
                <c:pt idx="43">
                  <c:v>3061.9430786683056</c:v>
                </c:pt>
                <c:pt idx="44">
                  <c:v>3272.4954840631162</c:v>
                </c:pt>
                <c:pt idx="45">
                  <c:v>3446.2298292300361</c:v>
                </c:pt>
                <c:pt idx="46">
                  <c:v>3586.0336747286183</c:v>
                </c:pt>
                <c:pt idx="47">
                  <c:v>3693.5489782511022</c:v>
                </c:pt>
                <c:pt idx="48">
                  <c:v>3762.7631499498889</c:v>
                </c:pt>
                <c:pt idx="49">
                  <c:v>3794.1149328410561</c:v>
                </c:pt>
                <c:pt idx="50">
                  <c:v>3790.2100968862478</c:v>
                </c:pt>
                <c:pt idx="51">
                  <c:v>3749.8715502524292</c:v>
                </c:pt>
                <c:pt idx="52">
                  <c:v>3673.1863761223244</c:v>
                </c:pt>
                <c:pt idx="53">
                  <c:v>3561.3069884034844</c:v>
                </c:pt>
                <c:pt idx="54">
                  <c:v>3412.4898156201689</c:v>
                </c:pt>
                <c:pt idx="55">
                  <c:v>3227.8210046423237</c:v>
                </c:pt>
                <c:pt idx="56">
                  <c:v>3012.2259208821915</c:v>
                </c:pt>
                <c:pt idx="57">
                  <c:v>2773.9022870162166</c:v>
                </c:pt>
                <c:pt idx="58">
                  <c:v>2512.0788955411058</c:v>
                </c:pt>
                <c:pt idx="59">
                  <c:v>2224.0439193256461</c:v>
                </c:pt>
                <c:pt idx="60">
                  <c:v>1901.4512926069699</c:v>
                </c:pt>
                <c:pt idx="61">
                  <c:v>1571.2757779112992</c:v>
                </c:pt>
                <c:pt idx="62">
                  <c:v>1218.5357736965939</c:v>
                </c:pt>
                <c:pt idx="63">
                  <c:v>847.01370446628857</c:v>
                </c:pt>
                <c:pt idx="64">
                  <c:v>474.2649903619083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A5-41B8-9F4E-0DC0C3DE97EE}"/>
            </c:ext>
          </c:extLst>
        </c:ser>
        <c:ser>
          <c:idx val="2"/>
          <c:order val="2"/>
          <c:tx>
            <c:strRef>
              <c:f>TDK_KF_ST_25_03!$J$19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TDK_KF_ST_25_03!$AA$85:$AA$149</c:f>
              <c:numCache>
                <c:formatCode>General</c:formatCode>
                <c:ptCount val="65"/>
                <c:pt idx="0">
                  <c:v>359.8649999999999</c:v>
                </c:pt>
                <c:pt idx="1">
                  <c:v>354.24899999999991</c:v>
                </c:pt>
                <c:pt idx="2">
                  <c:v>348.81299999999993</c:v>
                </c:pt>
                <c:pt idx="3">
                  <c:v>343.23299999999995</c:v>
                </c:pt>
                <c:pt idx="4">
                  <c:v>337.53599999999994</c:v>
                </c:pt>
                <c:pt idx="5">
                  <c:v>331.81199999999995</c:v>
                </c:pt>
                <c:pt idx="6">
                  <c:v>326.11499999999995</c:v>
                </c:pt>
                <c:pt idx="7">
                  <c:v>320.49899999999997</c:v>
                </c:pt>
                <c:pt idx="8">
                  <c:v>314.75699999999995</c:v>
                </c:pt>
                <c:pt idx="9">
                  <c:v>309.16799999999995</c:v>
                </c:pt>
                <c:pt idx="10">
                  <c:v>303.65099999999995</c:v>
                </c:pt>
                <c:pt idx="11">
                  <c:v>298.15199999999993</c:v>
                </c:pt>
                <c:pt idx="12">
                  <c:v>292.37399999999991</c:v>
                </c:pt>
                <c:pt idx="13">
                  <c:v>286.72199999999992</c:v>
                </c:pt>
                <c:pt idx="14">
                  <c:v>281.06099999999992</c:v>
                </c:pt>
                <c:pt idx="15">
                  <c:v>275.29199999999992</c:v>
                </c:pt>
                <c:pt idx="16">
                  <c:v>269.59499999999991</c:v>
                </c:pt>
                <c:pt idx="17">
                  <c:v>264.05999999999989</c:v>
                </c:pt>
                <c:pt idx="18">
                  <c:v>258.57899999999989</c:v>
                </c:pt>
                <c:pt idx="19">
                  <c:v>252.94499999999991</c:v>
                </c:pt>
                <c:pt idx="20">
                  <c:v>247.31999999999991</c:v>
                </c:pt>
                <c:pt idx="21">
                  <c:v>241.65899999999991</c:v>
                </c:pt>
                <c:pt idx="22">
                  <c:v>235.98899999999992</c:v>
                </c:pt>
                <c:pt idx="23">
                  <c:v>230.24699999999993</c:v>
                </c:pt>
                <c:pt idx="24">
                  <c:v>224.66699999999992</c:v>
                </c:pt>
                <c:pt idx="25">
                  <c:v>218.99699999999993</c:v>
                </c:pt>
                <c:pt idx="26">
                  <c:v>213.62399999999994</c:v>
                </c:pt>
                <c:pt idx="27">
                  <c:v>208.00799999999992</c:v>
                </c:pt>
                <c:pt idx="28">
                  <c:v>202.36499999999992</c:v>
                </c:pt>
                <c:pt idx="29">
                  <c:v>196.68599999999992</c:v>
                </c:pt>
                <c:pt idx="30">
                  <c:v>191.05199999999994</c:v>
                </c:pt>
                <c:pt idx="31">
                  <c:v>185.31899999999993</c:v>
                </c:pt>
                <c:pt idx="32">
                  <c:v>179.63999999999993</c:v>
                </c:pt>
                <c:pt idx="33">
                  <c:v>174.12299999999993</c:v>
                </c:pt>
                <c:pt idx="34">
                  <c:v>168.65999999999994</c:v>
                </c:pt>
                <c:pt idx="35">
                  <c:v>163.14299999999994</c:v>
                </c:pt>
                <c:pt idx="36">
                  <c:v>157.50899999999996</c:v>
                </c:pt>
                <c:pt idx="37">
                  <c:v>151.78499999999997</c:v>
                </c:pt>
                <c:pt idx="38">
                  <c:v>146.16899999999998</c:v>
                </c:pt>
                <c:pt idx="39">
                  <c:v>140.48099999999999</c:v>
                </c:pt>
                <c:pt idx="40">
                  <c:v>134.83799999999999</c:v>
                </c:pt>
                <c:pt idx="41">
                  <c:v>129.21299999999999</c:v>
                </c:pt>
                <c:pt idx="42">
                  <c:v>123.786</c:v>
                </c:pt>
                <c:pt idx="43">
                  <c:v>118.26900000000001</c:v>
                </c:pt>
                <c:pt idx="44">
                  <c:v>112.518</c:v>
                </c:pt>
                <c:pt idx="45">
                  <c:v>106.893</c:v>
                </c:pt>
                <c:pt idx="46">
                  <c:v>101.286</c:v>
                </c:pt>
                <c:pt idx="47">
                  <c:v>95.525999999999996</c:v>
                </c:pt>
                <c:pt idx="48">
                  <c:v>89.837999999999994</c:v>
                </c:pt>
                <c:pt idx="49">
                  <c:v>84.338999999999999</c:v>
                </c:pt>
                <c:pt idx="50">
                  <c:v>78.84</c:v>
                </c:pt>
                <c:pt idx="51">
                  <c:v>73.224000000000004</c:v>
                </c:pt>
                <c:pt idx="52">
                  <c:v>67.608000000000004</c:v>
                </c:pt>
                <c:pt idx="53">
                  <c:v>62.010000000000005</c:v>
                </c:pt>
                <c:pt idx="54">
                  <c:v>56.322000000000003</c:v>
                </c:pt>
                <c:pt idx="55">
                  <c:v>50.580000000000005</c:v>
                </c:pt>
                <c:pt idx="56">
                  <c:v>44.88300000000001</c:v>
                </c:pt>
                <c:pt idx="57">
                  <c:v>39.348000000000013</c:v>
                </c:pt>
                <c:pt idx="58">
                  <c:v>33.867000000000012</c:v>
                </c:pt>
                <c:pt idx="59">
                  <c:v>28.332000000000011</c:v>
                </c:pt>
                <c:pt idx="60">
                  <c:v>22.563000000000013</c:v>
                </c:pt>
                <c:pt idx="61">
                  <c:v>16.992000000000012</c:v>
                </c:pt>
                <c:pt idx="62">
                  <c:v>11.304000000000013</c:v>
                </c:pt>
                <c:pt idx="63">
                  <c:v>5.5170000000000128</c:v>
                </c:pt>
                <c:pt idx="64">
                  <c:v>-0.15299999999998715</c:v>
                </c:pt>
              </c:numCache>
            </c:numRef>
          </c:xVal>
          <c:yVal>
            <c:numRef>
              <c:f>TDK_KF_ST_25_03!$J$85:$J$149</c:f>
              <c:numCache>
                <c:formatCode>General</c:formatCode>
                <c:ptCount val="65"/>
                <c:pt idx="0">
                  <c:v>-3782</c:v>
                </c:pt>
                <c:pt idx="1">
                  <c:v>-3812</c:v>
                </c:pt>
                <c:pt idx="2">
                  <c:v>-3809</c:v>
                </c:pt>
                <c:pt idx="3">
                  <c:v>-3766</c:v>
                </c:pt>
                <c:pt idx="4">
                  <c:v>-3688</c:v>
                </c:pt>
                <c:pt idx="5">
                  <c:v>-3570</c:v>
                </c:pt>
                <c:pt idx="6">
                  <c:v>-3409</c:v>
                </c:pt>
                <c:pt idx="7">
                  <c:v>-3235</c:v>
                </c:pt>
                <c:pt idx="8">
                  <c:v>-3020</c:v>
                </c:pt>
                <c:pt idx="9">
                  <c:v>-2779</c:v>
                </c:pt>
                <c:pt idx="10">
                  <c:v>-2508</c:v>
                </c:pt>
                <c:pt idx="11">
                  <c:v>-2226</c:v>
                </c:pt>
                <c:pt idx="12">
                  <c:v>-1905</c:v>
                </c:pt>
                <c:pt idx="13">
                  <c:v>-1572</c:v>
                </c:pt>
                <c:pt idx="14">
                  <c:v>-1226</c:v>
                </c:pt>
                <c:pt idx="15">
                  <c:v>-857</c:v>
                </c:pt>
                <c:pt idx="16">
                  <c:v>-485</c:v>
                </c:pt>
                <c:pt idx="17">
                  <c:v>-122</c:v>
                </c:pt>
                <c:pt idx="18">
                  <c:v>243</c:v>
                </c:pt>
                <c:pt idx="19">
                  <c:v>609</c:v>
                </c:pt>
                <c:pt idx="20">
                  <c:v>971</c:v>
                </c:pt>
                <c:pt idx="21">
                  <c:v>1330</c:v>
                </c:pt>
                <c:pt idx="22">
                  <c:v>1680</c:v>
                </c:pt>
                <c:pt idx="23">
                  <c:v>2012</c:v>
                </c:pt>
                <c:pt idx="24">
                  <c:v>2315</c:v>
                </c:pt>
                <c:pt idx="25">
                  <c:v>2604</c:v>
                </c:pt>
                <c:pt idx="26">
                  <c:v>2857</c:v>
                </c:pt>
                <c:pt idx="27">
                  <c:v>3087</c:v>
                </c:pt>
                <c:pt idx="28">
                  <c:v>3298</c:v>
                </c:pt>
                <c:pt idx="29">
                  <c:v>3475</c:v>
                </c:pt>
                <c:pt idx="30">
                  <c:v>3609</c:v>
                </c:pt>
                <c:pt idx="31">
                  <c:v>3715</c:v>
                </c:pt>
                <c:pt idx="32">
                  <c:v>3783</c:v>
                </c:pt>
                <c:pt idx="33">
                  <c:v>3810</c:v>
                </c:pt>
                <c:pt idx="34">
                  <c:v>3804</c:v>
                </c:pt>
                <c:pt idx="35">
                  <c:v>3770</c:v>
                </c:pt>
                <c:pt idx="36">
                  <c:v>3688</c:v>
                </c:pt>
                <c:pt idx="37">
                  <c:v>3573</c:v>
                </c:pt>
                <c:pt idx="38">
                  <c:v>3424</c:v>
                </c:pt>
                <c:pt idx="39">
                  <c:v>3238</c:v>
                </c:pt>
                <c:pt idx="40">
                  <c:v>3023</c:v>
                </c:pt>
                <c:pt idx="41">
                  <c:v>2775</c:v>
                </c:pt>
                <c:pt idx="42">
                  <c:v>2515</c:v>
                </c:pt>
                <c:pt idx="43">
                  <c:v>2229</c:v>
                </c:pt>
                <c:pt idx="44">
                  <c:v>1901</c:v>
                </c:pt>
                <c:pt idx="45">
                  <c:v>1569</c:v>
                </c:pt>
                <c:pt idx="46">
                  <c:v>1229</c:v>
                </c:pt>
                <c:pt idx="47">
                  <c:v>856</c:v>
                </c:pt>
                <c:pt idx="48">
                  <c:v>486</c:v>
                </c:pt>
                <c:pt idx="49">
                  <c:v>123</c:v>
                </c:pt>
                <c:pt idx="50">
                  <c:v>-242</c:v>
                </c:pt>
                <c:pt idx="51">
                  <c:v>-609</c:v>
                </c:pt>
                <c:pt idx="52">
                  <c:v>-972</c:v>
                </c:pt>
                <c:pt idx="53">
                  <c:v>-1333</c:v>
                </c:pt>
                <c:pt idx="54">
                  <c:v>-1677</c:v>
                </c:pt>
                <c:pt idx="55">
                  <c:v>-2014</c:v>
                </c:pt>
                <c:pt idx="56">
                  <c:v>-2324</c:v>
                </c:pt>
                <c:pt idx="57">
                  <c:v>-2603</c:v>
                </c:pt>
                <c:pt idx="58">
                  <c:v>-2860</c:v>
                </c:pt>
                <c:pt idx="59">
                  <c:v>-3092</c:v>
                </c:pt>
                <c:pt idx="60">
                  <c:v>-3301</c:v>
                </c:pt>
                <c:pt idx="61">
                  <c:v>-3470</c:v>
                </c:pt>
                <c:pt idx="62">
                  <c:v>-3611</c:v>
                </c:pt>
                <c:pt idx="63">
                  <c:v>-3716</c:v>
                </c:pt>
                <c:pt idx="64">
                  <c:v>-3784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A5-41B8-9F4E-0DC0C3DE97EE}"/>
            </c:ext>
          </c:extLst>
        </c:ser>
        <c:ser>
          <c:idx val="3"/>
          <c:order val="3"/>
          <c:tx>
            <c:strRef>
              <c:f>TDK_KF_ST_25_03!$N$19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TDK_KF_ST_25_03!$AA$85:$AA$149</c:f>
              <c:numCache>
                <c:formatCode>General</c:formatCode>
                <c:ptCount val="65"/>
                <c:pt idx="0">
                  <c:v>359.8649999999999</c:v>
                </c:pt>
                <c:pt idx="1">
                  <c:v>354.24899999999991</c:v>
                </c:pt>
                <c:pt idx="2">
                  <c:v>348.81299999999993</c:v>
                </c:pt>
                <c:pt idx="3">
                  <c:v>343.23299999999995</c:v>
                </c:pt>
                <c:pt idx="4">
                  <c:v>337.53599999999994</c:v>
                </c:pt>
                <c:pt idx="5">
                  <c:v>331.81199999999995</c:v>
                </c:pt>
                <c:pt idx="6">
                  <c:v>326.11499999999995</c:v>
                </c:pt>
                <c:pt idx="7">
                  <c:v>320.49899999999997</c:v>
                </c:pt>
                <c:pt idx="8">
                  <c:v>314.75699999999995</c:v>
                </c:pt>
                <c:pt idx="9">
                  <c:v>309.16799999999995</c:v>
                </c:pt>
                <c:pt idx="10">
                  <c:v>303.65099999999995</c:v>
                </c:pt>
                <c:pt idx="11">
                  <c:v>298.15199999999993</c:v>
                </c:pt>
                <c:pt idx="12">
                  <c:v>292.37399999999991</c:v>
                </c:pt>
                <c:pt idx="13">
                  <c:v>286.72199999999992</c:v>
                </c:pt>
                <c:pt idx="14">
                  <c:v>281.06099999999992</c:v>
                </c:pt>
                <c:pt idx="15">
                  <c:v>275.29199999999992</c:v>
                </c:pt>
                <c:pt idx="16">
                  <c:v>269.59499999999991</c:v>
                </c:pt>
                <c:pt idx="17">
                  <c:v>264.05999999999989</c:v>
                </c:pt>
                <c:pt idx="18">
                  <c:v>258.57899999999989</c:v>
                </c:pt>
                <c:pt idx="19">
                  <c:v>252.94499999999991</c:v>
                </c:pt>
                <c:pt idx="20">
                  <c:v>247.31999999999991</c:v>
                </c:pt>
                <c:pt idx="21">
                  <c:v>241.65899999999991</c:v>
                </c:pt>
                <c:pt idx="22">
                  <c:v>235.98899999999992</c:v>
                </c:pt>
                <c:pt idx="23">
                  <c:v>230.24699999999993</c:v>
                </c:pt>
                <c:pt idx="24">
                  <c:v>224.66699999999992</c:v>
                </c:pt>
                <c:pt idx="25">
                  <c:v>218.99699999999993</c:v>
                </c:pt>
                <c:pt idx="26">
                  <c:v>213.62399999999994</c:v>
                </c:pt>
                <c:pt idx="27">
                  <c:v>208.00799999999992</c:v>
                </c:pt>
                <c:pt idx="28">
                  <c:v>202.36499999999992</c:v>
                </c:pt>
                <c:pt idx="29">
                  <c:v>196.68599999999992</c:v>
                </c:pt>
                <c:pt idx="30">
                  <c:v>191.05199999999994</c:v>
                </c:pt>
                <c:pt idx="31">
                  <c:v>185.31899999999993</c:v>
                </c:pt>
                <c:pt idx="32">
                  <c:v>179.63999999999993</c:v>
                </c:pt>
                <c:pt idx="33">
                  <c:v>174.12299999999993</c:v>
                </c:pt>
                <c:pt idx="34">
                  <c:v>168.65999999999994</c:v>
                </c:pt>
                <c:pt idx="35">
                  <c:v>163.14299999999994</c:v>
                </c:pt>
                <c:pt idx="36">
                  <c:v>157.50899999999996</c:v>
                </c:pt>
                <c:pt idx="37">
                  <c:v>151.78499999999997</c:v>
                </c:pt>
                <c:pt idx="38">
                  <c:v>146.16899999999998</c:v>
                </c:pt>
                <c:pt idx="39">
                  <c:v>140.48099999999999</c:v>
                </c:pt>
                <c:pt idx="40">
                  <c:v>134.83799999999999</c:v>
                </c:pt>
                <c:pt idx="41">
                  <c:v>129.21299999999999</c:v>
                </c:pt>
                <c:pt idx="42">
                  <c:v>123.786</c:v>
                </c:pt>
                <c:pt idx="43">
                  <c:v>118.26900000000001</c:v>
                </c:pt>
                <c:pt idx="44">
                  <c:v>112.518</c:v>
                </c:pt>
                <c:pt idx="45">
                  <c:v>106.893</c:v>
                </c:pt>
                <c:pt idx="46">
                  <c:v>101.286</c:v>
                </c:pt>
                <c:pt idx="47">
                  <c:v>95.525999999999996</c:v>
                </c:pt>
                <c:pt idx="48">
                  <c:v>89.837999999999994</c:v>
                </c:pt>
                <c:pt idx="49">
                  <c:v>84.338999999999999</c:v>
                </c:pt>
                <c:pt idx="50">
                  <c:v>78.84</c:v>
                </c:pt>
                <c:pt idx="51">
                  <c:v>73.224000000000004</c:v>
                </c:pt>
                <c:pt idx="52">
                  <c:v>67.608000000000004</c:v>
                </c:pt>
                <c:pt idx="53">
                  <c:v>62.010000000000005</c:v>
                </c:pt>
                <c:pt idx="54">
                  <c:v>56.322000000000003</c:v>
                </c:pt>
                <c:pt idx="55">
                  <c:v>50.580000000000005</c:v>
                </c:pt>
                <c:pt idx="56">
                  <c:v>44.88300000000001</c:v>
                </c:pt>
                <c:pt idx="57">
                  <c:v>39.348000000000013</c:v>
                </c:pt>
                <c:pt idx="58">
                  <c:v>33.867000000000012</c:v>
                </c:pt>
                <c:pt idx="59">
                  <c:v>28.332000000000011</c:v>
                </c:pt>
                <c:pt idx="60">
                  <c:v>22.563000000000013</c:v>
                </c:pt>
                <c:pt idx="61">
                  <c:v>16.992000000000012</c:v>
                </c:pt>
                <c:pt idx="62">
                  <c:v>11.304000000000013</c:v>
                </c:pt>
                <c:pt idx="63">
                  <c:v>5.5170000000000128</c:v>
                </c:pt>
                <c:pt idx="64">
                  <c:v>-0.15299999999998715</c:v>
                </c:pt>
              </c:numCache>
            </c:numRef>
          </c:xVal>
          <c:yVal>
            <c:numRef>
              <c:f>TDK_KF_ST_25_03!$N$85:$N$149</c:f>
              <c:numCache>
                <c:formatCode>General</c:formatCode>
                <c:ptCount val="65"/>
                <c:pt idx="0">
                  <c:v>-3777.3846887338186</c:v>
                </c:pt>
                <c:pt idx="1">
                  <c:v>-3808.8854772515206</c:v>
                </c:pt>
                <c:pt idx="2">
                  <c:v>-3804.5139751629617</c:v>
                </c:pt>
                <c:pt idx="3">
                  <c:v>-3764.3983032382639</c:v>
                </c:pt>
                <c:pt idx="4">
                  <c:v>-3686.6005454155293</c:v>
                </c:pt>
                <c:pt idx="5">
                  <c:v>-3571.7192712272331</c:v>
                </c:pt>
                <c:pt idx="6">
                  <c:v>-3421.973954974917</c:v>
                </c:pt>
                <c:pt idx="7">
                  <c:v>-3241.2291382636313</c:v>
                </c:pt>
                <c:pt idx="8">
                  <c:v>-3024.2419107174437</c:v>
                </c:pt>
                <c:pt idx="9">
                  <c:v>-2783.8415626548431</c:v>
                </c:pt>
                <c:pt idx="10">
                  <c:v>-2520.5449205690438</c:v>
                </c:pt>
                <c:pt idx="11">
                  <c:v>-2234.8469305433555</c:v>
                </c:pt>
                <c:pt idx="12">
                  <c:v>-1912.5250878600459</c:v>
                </c:pt>
                <c:pt idx="13">
                  <c:v>-1578.3933897460138</c:v>
                </c:pt>
                <c:pt idx="14">
                  <c:v>-1228.340679843415</c:v>
                </c:pt>
                <c:pt idx="15">
                  <c:v>-859.30427936649278</c:v>
                </c:pt>
                <c:pt idx="16">
                  <c:v>-486.31961826226137</c:v>
                </c:pt>
                <c:pt idx="17">
                  <c:v>-119.31499145242637</c:v>
                </c:pt>
                <c:pt idx="18">
                  <c:v>245.2028104991609</c:v>
                </c:pt>
                <c:pt idx="19">
                  <c:v>617.50728298610966</c:v>
                </c:pt>
                <c:pt idx="20">
                  <c:v>983.24204331959379</c:v>
                </c:pt>
                <c:pt idx="21">
                  <c:v>1341.718955741942</c:v>
                </c:pt>
                <c:pt idx="22">
                  <c:v>1687.609125194203</c:v>
                </c:pt>
                <c:pt idx="23">
                  <c:v>2021.0057713803903</c:v>
                </c:pt>
                <c:pt idx="24">
                  <c:v>2325.5488286497066</c:v>
                </c:pt>
                <c:pt idx="25">
                  <c:v>2612.3624014908987</c:v>
                </c:pt>
                <c:pt idx="26">
                  <c:v>2860.55484102425</c:v>
                </c:pt>
                <c:pt idx="27">
                  <c:v>3093.014485028019</c:v>
                </c:pt>
                <c:pt idx="28">
                  <c:v>3296.6199997532553</c:v>
                </c:pt>
                <c:pt idx="29">
                  <c:v>3469.1971661982261</c:v>
                </c:pt>
                <c:pt idx="30">
                  <c:v>3606.6925368796769</c:v>
                </c:pt>
                <c:pt idx="31">
                  <c:v>3710.7569999407033</c:v>
                </c:pt>
                <c:pt idx="32">
                  <c:v>3777.1732853231292</c:v>
                </c:pt>
                <c:pt idx="33">
                  <c:v>3806.1226215873594</c:v>
                </c:pt>
                <c:pt idx="34">
                  <c:v>3799.9744228288646</c:v>
                </c:pt>
                <c:pt idx="35">
                  <c:v>3758.6642852616978</c:v>
                </c:pt>
                <c:pt idx="36">
                  <c:v>3680.4739648435561</c:v>
                </c:pt>
                <c:pt idx="37">
                  <c:v>3564.5531490840863</c:v>
                </c:pt>
                <c:pt idx="38">
                  <c:v>3416.1950954393287</c:v>
                </c:pt>
                <c:pt idx="39">
                  <c:v>3232.4469043597828</c:v>
                </c:pt>
                <c:pt idx="40">
                  <c:v>3018.6287463004091</c:v>
                </c:pt>
                <c:pt idx="41">
                  <c:v>2776.3122959510906</c:v>
                </c:pt>
                <c:pt idx="42">
                  <c:v>2517.1011094685605</c:v>
                </c:pt>
                <c:pt idx="43">
                  <c:v>2230.4244724022519</c:v>
                </c:pt>
                <c:pt idx="44">
                  <c:v>1909.5837353414745</c:v>
                </c:pt>
                <c:pt idx="45">
                  <c:v>1577.1082116227406</c:v>
                </c:pt>
                <c:pt idx="46">
                  <c:v>1230.5384325346117</c:v>
                </c:pt>
                <c:pt idx="47">
                  <c:v>862.24721185285966</c:v>
                </c:pt>
                <c:pt idx="48">
                  <c:v>489.97014263714749</c:v>
                </c:pt>
                <c:pt idx="49">
                  <c:v>125.41422567961341</c:v>
                </c:pt>
                <c:pt idx="50">
                  <c:v>-240.31319764801631</c:v>
                </c:pt>
                <c:pt idx="51">
                  <c:v>-611.52687768032933</c:v>
                </c:pt>
                <c:pt idx="52">
                  <c:v>-976.87715829926071</c:v>
                </c:pt>
                <c:pt idx="53">
                  <c:v>-1331.7291181920193</c:v>
                </c:pt>
                <c:pt idx="54">
                  <c:v>-1679.2539713936733</c:v>
                </c:pt>
                <c:pt idx="55">
                  <c:v>-2013.2863089847995</c:v>
                </c:pt>
                <c:pt idx="56">
                  <c:v>-2324.7288513144881</c:v>
                </c:pt>
                <c:pt idx="57">
                  <c:v>-2605.3295266352907</c:v>
                </c:pt>
                <c:pt idx="58">
                  <c:v>-2859.2389022877719</c:v>
                </c:pt>
                <c:pt idx="59">
                  <c:v>-3089.0848533101462</c:v>
                </c:pt>
                <c:pt idx="60">
                  <c:v>-3297.9302134944624</c:v>
                </c:pt>
                <c:pt idx="61">
                  <c:v>-3467.8895230135327</c:v>
                </c:pt>
                <c:pt idx="62">
                  <c:v>-3607.5738813212724</c:v>
                </c:pt>
                <c:pt idx="63">
                  <c:v>-3713.1864833946556</c:v>
                </c:pt>
                <c:pt idx="64">
                  <c:v>-3779.9220224749511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A5-41B8-9F4E-0DC0C3DE9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5.625</c:v>
                </c:pt>
                <c:pt idx="2">
                  <c:v>11.402999999999999</c:v>
                </c:pt>
                <c:pt idx="3">
                  <c:v>17.090999999999998</c:v>
                </c:pt>
                <c:pt idx="4">
                  <c:v>22.679999999999996</c:v>
                </c:pt>
                <c:pt idx="5">
                  <c:v>28.277999999999995</c:v>
                </c:pt>
                <c:pt idx="6">
                  <c:v>33.767999999999994</c:v>
                </c:pt>
                <c:pt idx="7">
                  <c:v>39.293999999999997</c:v>
                </c:pt>
                <c:pt idx="8">
                  <c:v>44.981999999999999</c:v>
                </c:pt>
                <c:pt idx="9">
                  <c:v>50.597999999999999</c:v>
                </c:pt>
                <c:pt idx="10">
                  <c:v>56.375999999999998</c:v>
                </c:pt>
                <c:pt idx="11">
                  <c:v>62.099999999999994</c:v>
                </c:pt>
                <c:pt idx="12">
                  <c:v>67.679999999999993</c:v>
                </c:pt>
                <c:pt idx="13">
                  <c:v>73.187999999999988</c:v>
                </c:pt>
                <c:pt idx="14">
                  <c:v>78.704999999999984</c:v>
                </c:pt>
                <c:pt idx="15">
                  <c:v>84.293999999999983</c:v>
                </c:pt>
                <c:pt idx="16">
                  <c:v>89.927999999999983</c:v>
                </c:pt>
                <c:pt idx="17">
                  <c:v>95.543999999999983</c:v>
                </c:pt>
                <c:pt idx="18">
                  <c:v>101.36699999999998</c:v>
                </c:pt>
                <c:pt idx="19">
                  <c:v>106.99199999999998</c:v>
                </c:pt>
                <c:pt idx="20">
                  <c:v>112.57199999999997</c:v>
                </c:pt>
                <c:pt idx="21">
                  <c:v>118.22399999999998</c:v>
                </c:pt>
                <c:pt idx="22">
                  <c:v>123.65099999999998</c:v>
                </c:pt>
                <c:pt idx="23">
                  <c:v>129.22199999999998</c:v>
                </c:pt>
                <c:pt idx="24">
                  <c:v>134.81099999999998</c:v>
                </c:pt>
                <c:pt idx="25">
                  <c:v>140.50799999999998</c:v>
                </c:pt>
                <c:pt idx="26">
                  <c:v>146.23199999999997</c:v>
                </c:pt>
                <c:pt idx="27">
                  <c:v>151.91999999999996</c:v>
                </c:pt>
                <c:pt idx="28">
                  <c:v>157.53599999999994</c:v>
                </c:pt>
                <c:pt idx="29">
                  <c:v>163.03499999999994</c:v>
                </c:pt>
                <c:pt idx="30">
                  <c:v>168.55199999999994</c:v>
                </c:pt>
                <c:pt idx="31">
                  <c:v>174.05999999999995</c:v>
                </c:pt>
                <c:pt idx="32">
                  <c:v>179.69399999999993</c:v>
                </c:pt>
                <c:pt idx="33">
                  <c:v>185.40899999999993</c:v>
                </c:pt>
                <c:pt idx="34">
                  <c:v>191.13299999999992</c:v>
                </c:pt>
                <c:pt idx="35">
                  <c:v>196.78499999999991</c:v>
                </c:pt>
                <c:pt idx="36">
                  <c:v>202.4189999999999</c:v>
                </c:pt>
                <c:pt idx="37">
                  <c:v>207.97199999999989</c:v>
                </c:pt>
                <c:pt idx="38">
                  <c:v>213.48899999999989</c:v>
                </c:pt>
                <c:pt idx="39">
                  <c:v>218.9789999999999</c:v>
                </c:pt>
                <c:pt idx="40">
                  <c:v>224.68499999999989</c:v>
                </c:pt>
                <c:pt idx="41">
                  <c:v>230.31899999999987</c:v>
                </c:pt>
                <c:pt idx="42">
                  <c:v>236.04299999999986</c:v>
                </c:pt>
                <c:pt idx="43">
                  <c:v>241.78499999999985</c:v>
                </c:pt>
                <c:pt idx="44">
                  <c:v>247.39199999999985</c:v>
                </c:pt>
                <c:pt idx="45">
                  <c:v>252.90899999999985</c:v>
                </c:pt>
                <c:pt idx="46">
                  <c:v>258.43499999999983</c:v>
                </c:pt>
                <c:pt idx="47">
                  <c:v>264.02399999999983</c:v>
                </c:pt>
                <c:pt idx="48">
                  <c:v>269.65799999999984</c:v>
                </c:pt>
                <c:pt idx="49">
                  <c:v>275.34599999999983</c:v>
                </c:pt>
                <c:pt idx="50">
                  <c:v>281.07899999999984</c:v>
                </c:pt>
                <c:pt idx="51">
                  <c:v>286.82099999999986</c:v>
                </c:pt>
                <c:pt idx="52">
                  <c:v>292.44599999999986</c:v>
                </c:pt>
                <c:pt idx="53">
                  <c:v>298.10699999999986</c:v>
                </c:pt>
                <c:pt idx="54">
                  <c:v>303.54299999999984</c:v>
                </c:pt>
                <c:pt idx="55">
                  <c:v>309.14999999999986</c:v>
                </c:pt>
                <c:pt idx="56">
                  <c:v>314.79299999999984</c:v>
                </c:pt>
                <c:pt idx="57">
                  <c:v>320.55299999999983</c:v>
                </c:pt>
                <c:pt idx="58">
                  <c:v>326.25899999999984</c:v>
                </c:pt>
                <c:pt idx="59">
                  <c:v>331.91099999999983</c:v>
                </c:pt>
                <c:pt idx="60">
                  <c:v>337.60799999999983</c:v>
                </c:pt>
                <c:pt idx="61">
                  <c:v>343.16099999999983</c:v>
                </c:pt>
                <c:pt idx="62">
                  <c:v>348.67799999999983</c:v>
                </c:pt>
                <c:pt idx="63">
                  <c:v>354.31199999999984</c:v>
                </c:pt>
                <c:pt idx="64">
                  <c:v>359.91899999999987</c:v>
                </c:pt>
              </c:numCache>
            </c:numRef>
          </c:xVal>
          <c:yVal>
            <c:numRef>
              <c:f>TDK_KF_ST_25_03!$AC$20:$AC$84</c:f>
              <c:numCache>
                <c:formatCode>General</c:formatCode>
                <c:ptCount val="65"/>
                <c:pt idx="0">
                  <c:v>-2.4556229138228448E-2</c:v>
                </c:pt>
                <c:pt idx="1">
                  <c:v>-0.12519692808155014</c:v>
                </c:pt>
                <c:pt idx="2">
                  <c:v>-0.15086628155595605</c:v>
                </c:pt>
                <c:pt idx="3">
                  <c:v>-0.15184728650477908</c:v>
                </c:pt>
                <c:pt idx="4">
                  <c:v>-0.15001541527538009</c:v>
                </c:pt>
                <c:pt idx="5">
                  <c:v>-0.16479428046463696</c:v>
                </c:pt>
                <c:pt idx="6">
                  <c:v>-5.1131067258175733E-2</c:v>
                </c:pt>
                <c:pt idx="7">
                  <c:v>-3.255885314395357E-2</c:v>
                </c:pt>
                <c:pt idx="8">
                  <c:v>-9.9558549137924501E-2</c:v>
                </c:pt>
                <c:pt idx="9">
                  <c:v>-9.6406516732187697E-2</c:v>
                </c:pt>
                <c:pt idx="10">
                  <c:v>-5.8338122842052087E-2</c:v>
                </c:pt>
                <c:pt idx="11">
                  <c:v>-1.7050766967571462E-2</c:v>
                </c:pt>
                <c:pt idx="12">
                  <c:v>-0.10902463164732978</c:v>
                </c:pt>
                <c:pt idx="13">
                  <c:v>-0.10199499220914277</c:v>
                </c:pt>
                <c:pt idx="14">
                  <c:v>-0.12109814975957534</c:v>
                </c:pt>
                <c:pt idx="15">
                  <c:v>-9.0583646128607143E-2</c:v>
                </c:pt>
                <c:pt idx="16">
                  <c:v>-0.12153764222180996</c:v>
                </c:pt>
                <c:pt idx="17">
                  <c:v>-0.16245666181265506</c:v>
                </c:pt>
                <c:pt idx="18">
                  <c:v>-0.21221997688697058</c:v>
                </c:pt>
                <c:pt idx="19">
                  <c:v>-0.17325280773384577</c:v>
                </c:pt>
                <c:pt idx="20">
                  <c:v>-9.188693217069499E-2</c:v>
                </c:pt>
                <c:pt idx="21">
                  <c:v>-0.12578357056933953</c:v>
                </c:pt>
                <c:pt idx="22">
                  <c:v>-8.3079341428771158E-2</c:v>
                </c:pt>
                <c:pt idx="23">
                  <c:v>-1.5340691629148751E-3</c:v>
                </c:pt>
                <c:pt idx="24">
                  <c:v>1.9428182926390036E-2</c:v>
                </c:pt>
                <c:pt idx="25">
                  <c:v>-9.4804634865681692E-3</c:v>
                </c:pt>
                <c:pt idx="26">
                  <c:v>2.2662710529175456E-3</c:v>
                </c:pt>
                <c:pt idx="27">
                  <c:v>9.7440000511483049E-2</c:v>
                </c:pt>
                <c:pt idx="28">
                  <c:v>2.192818817081843E-2</c:v>
                </c:pt>
                <c:pt idx="29">
                  <c:v>8.9343570525699079E-2</c:v>
                </c:pt>
                <c:pt idx="30">
                  <c:v>7.9620069136780103E-2</c:v>
                </c:pt>
                <c:pt idx="31">
                  <c:v>-4.1442746415327747E-2</c:v>
                </c:pt>
                <c:pt idx="32">
                  <c:v>6.1308321814209421E-2</c:v>
                </c:pt>
                <c:pt idx="33">
                  <c:v>-3.0980074546391734E-3</c:v>
                </c:pt>
                <c:pt idx="34">
                  <c:v>2.4216681540679019E-2</c:v>
                </c:pt>
                <c:pt idx="35">
                  <c:v>5.1323678318908605E-3</c:v>
                </c:pt>
                <c:pt idx="36">
                  <c:v>3.0649616114686751E-2</c:v>
                </c:pt>
                <c:pt idx="37">
                  <c:v>2.8115383990751752E-2</c:v>
                </c:pt>
                <c:pt idx="38">
                  <c:v>6.4820446065738224E-2</c:v>
                </c:pt>
                <c:pt idx="39">
                  <c:v>0.11036265230657705</c:v>
                </c:pt>
                <c:pt idx="40">
                  <c:v>9.510906371076544E-3</c:v>
                </c:pt>
                <c:pt idx="41">
                  <c:v>0.10797058794886993</c:v>
                </c:pt>
                <c:pt idx="42">
                  <c:v>0.14105941321989235</c:v>
                </c:pt>
                <c:pt idx="43">
                  <c:v>0.18843730370122103</c:v>
                </c:pt>
                <c:pt idx="44">
                  <c:v>0.13624203347487196</c:v>
                </c:pt>
                <c:pt idx="45">
                  <c:v>0.13578129722512244</c:v>
                </c:pt>
                <c:pt idx="46">
                  <c:v>0.15411804865118484</c:v>
                </c:pt>
                <c:pt idx="47">
                  <c:v>0.11162583507081081</c:v>
                </c:pt>
                <c:pt idx="48">
                  <c:v>8.835613449724633E-2</c:v>
                </c:pt>
                <c:pt idx="49">
                  <c:v>5.3211299130168754E-2</c:v>
                </c:pt>
                <c:pt idx="50">
                  <c:v>1.83061914716518E-2</c:v>
                </c:pt>
                <c:pt idx="51">
                  <c:v>-3.3505114419256188E-2</c:v>
                </c:pt>
                <c:pt idx="52">
                  <c:v>-2.5614085219729077E-2</c:v>
                </c:pt>
                <c:pt idx="53">
                  <c:v>-7.207535725069647E-2</c:v>
                </c:pt>
                <c:pt idx="54">
                  <c:v>-9.6124240903350255E-3</c:v>
                </c:pt>
                <c:pt idx="55">
                  <c:v>-3.2840207904655472E-2</c:v>
                </c:pt>
                <c:pt idx="56">
                  <c:v>5.3996369764888641E-2</c:v>
                </c:pt>
                <c:pt idx="57">
                  <c:v>3.2793008284102143E-3</c:v>
                </c:pt>
                <c:pt idx="58">
                  <c:v>-4.3087622794985236E-2</c:v>
                </c:pt>
                <c:pt idx="59">
                  <c:v>9.2519760056802625E-2</c:v>
                </c:pt>
                <c:pt idx="60">
                  <c:v>-3.5900348188988573E-4</c:v>
                </c:pt>
                <c:pt idx="61">
                  <c:v>-6.0532717971682359E-2</c:v>
                </c:pt>
                <c:pt idx="62">
                  <c:v>-1.3093550875680648E-2</c:v>
                </c:pt>
                <c:pt idx="63">
                  <c:v>-2.3282225962645953E-2</c:v>
                </c:pt>
                <c:pt idx="64">
                  <c:v>-0.11050001742648874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28-47CC-9F4E-4EC1FB97B32C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TDK_KF_ST_25_03!$AA$85:$AA$149</c:f>
              <c:numCache>
                <c:formatCode>General</c:formatCode>
                <c:ptCount val="65"/>
                <c:pt idx="0">
                  <c:v>359.8649999999999</c:v>
                </c:pt>
                <c:pt idx="1">
                  <c:v>354.24899999999991</c:v>
                </c:pt>
                <c:pt idx="2">
                  <c:v>348.81299999999993</c:v>
                </c:pt>
                <c:pt idx="3">
                  <c:v>343.23299999999995</c:v>
                </c:pt>
                <c:pt idx="4">
                  <c:v>337.53599999999994</c:v>
                </c:pt>
                <c:pt idx="5">
                  <c:v>331.81199999999995</c:v>
                </c:pt>
                <c:pt idx="6">
                  <c:v>326.11499999999995</c:v>
                </c:pt>
                <c:pt idx="7">
                  <c:v>320.49899999999997</c:v>
                </c:pt>
                <c:pt idx="8">
                  <c:v>314.75699999999995</c:v>
                </c:pt>
                <c:pt idx="9">
                  <c:v>309.16799999999995</c:v>
                </c:pt>
                <c:pt idx="10">
                  <c:v>303.65099999999995</c:v>
                </c:pt>
                <c:pt idx="11">
                  <c:v>298.15199999999993</c:v>
                </c:pt>
                <c:pt idx="12">
                  <c:v>292.37399999999991</c:v>
                </c:pt>
                <c:pt idx="13">
                  <c:v>286.72199999999992</c:v>
                </c:pt>
                <c:pt idx="14">
                  <c:v>281.06099999999992</c:v>
                </c:pt>
                <c:pt idx="15">
                  <c:v>275.29199999999992</c:v>
                </c:pt>
                <c:pt idx="16">
                  <c:v>269.59499999999991</c:v>
                </c:pt>
                <c:pt idx="17">
                  <c:v>264.05999999999989</c:v>
                </c:pt>
                <c:pt idx="18">
                  <c:v>258.57899999999989</c:v>
                </c:pt>
                <c:pt idx="19">
                  <c:v>252.94499999999991</c:v>
                </c:pt>
                <c:pt idx="20">
                  <c:v>247.31999999999991</c:v>
                </c:pt>
                <c:pt idx="21">
                  <c:v>241.65899999999991</c:v>
                </c:pt>
                <c:pt idx="22">
                  <c:v>235.98899999999992</c:v>
                </c:pt>
                <c:pt idx="23">
                  <c:v>230.24699999999993</c:v>
                </c:pt>
                <c:pt idx="24">
                  <c:v>224.66699999999992</c:v>
                </c:pt>
                <c:pt idx="25">
                  <c:v>218.99699999999993</c:v>
                </c:pt>
                <c:pt idx="26">
                  <c:v>213.62399999999994</c:v>
                </c:pt>
                <c:pt idx="27">
                  <c:v>208.00799999999992</c:v>
                </c:pt>
                <c:pt idx="28">
                  <c:v>202.36499999999992</c:v>
                </c:pt>
                <c:pt idx="29">
                  <c:v>196.68599999999992</c:v>
                </c:pt>
                <c:pt idx="30">
                  <c:v>191.05199999999994</c:v>
                </c:pt>
                <c:pt idx="31">
                  <c:v>185.31899999999993</c:v>
                </c:pt>
                <c:pt idx="32">
                  <c:v>179.63999999999993</c:v>
                </c:pt>
                <c:pt idx="33">
                  <c:v>174.12299999999993</c:v>
                </c:pt>
                <c:pt idx="34">
                  <c:v>168.65999999999994</c:v>
                </c:pt>
                <c:pt idx="35">
                  <c:v>163.14299999999994</c:v>
                </c:pt>
                <c:pt idx="36">
                  <c:v>157.50899999999996</c:v>
                </c:pt>
                <c:pt idx="37">
                  <c:v>151.78499999999997</c:v>
                </c:pt>
                <c:pt idx="38">
                  <c:v>146.16899999999998</c:v>
                </c:pt>
                <c:pt idx="39">
                  <c:v>140.48099999999999</c:v>
                </c:pt>
                <c:pt idx="40">
                  <c:v>134.83799999999999</c:v>
                </c:pt>
                <c:pt idx="41">
                  <c:v>129.21299999999999</c:v>
                </c:pt>
                <c:pt idx="42">
                  <c:v>123.786</c:v>
                </c:pt>
                <c:pt idx="43">
                  <c:v>118.26900000000001</c:v>
                </c:pt>
                <c:pt idx="44">
                  <c:v>112.518</c:v>
                </c:pt>
                <c:pt idx="45">
                  <c:v>106.893</c:v>
                </c:pt>
                <c:pt idx="46">
                  <c:v>101.286</c:v>
                </c:pt>
                <c:pt idx="47">
                  <c:v>95.525999999999996</c:v>
                </c:pt>
                <c:pt idx="48">
                  <c:v>89.837999999999994</c:v>
                </c:pt>
                <c:pt idx="49">
                  <c:v>84.338999999999999</c:v>
                </c:pt>
                <c:pt idx="50">
                  <c:v>78.84</c:v>
                </c:pt>
                <c:pt idx="51">
                  <c:v>73.224000000000004</c:v>
                </c:pt>
                <c:pt idx="52">
                  <c:v>67.608000000000004</c:v>
                </c:pt>
                <c:pt idx="53">
                  <c:v>62.010000000000005</c:v>
                </c:pt>
                <c:pt idx="54">
                  <c:v>56.322000000000003</c:v>
                </c:pt>
                <c:pt idx="55">
                  <c:v>50.580000000000005</c:v>
                </c:pt>
                <c:pt idx="56">
                  <c:v>44.88300000000001</c:v>
                </c:pt>
                <c:pt idx="57">
                  <c:v>39.348000000000013</c:v>
                </c:pt>
                <c:pt idx="58">
                  <c:v>33.867000000000012</c:v>
                </c:pt>
                <c:pt idx="59">
                  <c:v>28.332000000000011</c:v>
                </c:pt>
                <c:pt idx="60">
                  <c:v>22.563000000000013</c:v>
                </c:pt>
                <c:pt idx="61">
                  <c:v>16.992000000000012</c:v>
                </c:pt>
                <c:pt idx="62">
                  <c:v>11.304000000000013</c:v>
                </c:pt>
                <c:pt idx="63">
                  <c:v>5.5170000000000128</c:v>
                </c:pt>
                <c:pt idx="64">
                  <c:v>-0.15299999999998715</c:v>
                </c:pt>
              </c:numCache>
            </c:numRef>
          </c:xVal>
          <c:yVal>
            <c:numRef>
              <c:f>TDK_KF_ST_25_03!$AC$85:$AC$149</c:f>
              <c:numCache>
                <c:formatCode>General</c:formatCode>
                <c:ptCount val="65"/>
                <c:pt idx="0">
                  <c:v>3.9534163492135121E-2</c:v>
                </c:pt>
                <c:pt idx="1">
                  <c:v>1.4267028488347933E-2</c:v>
                </c:pt>
                <c:pt idx="2">
                  <c:v>-5.4797140849700554E-3</c:v>
                </c:pt>
                <c:pt idx="3">
                  <c:v>8.8943190941108696E-3</c:v>
                </c:pt>
                <c:pt idx="4">
                  <c:v>2.6282221088877122E-2</c:v>
                </c:pt>
                <c:pt idx="5">
                  <c:v>1.7172593429393146E-2</c:v>
                </c:pt>
                <c:pt idx="6">
                  <c:v>-6.5043888183311083E-2</c:v>
                </c:pt>
                <c:pt idx="7">
                  <c:v>5.4675890117948711E-2</c:v>
                </c:pt>
                <c:pt idx="8">
                  <c:v>7.2691683425432529E-2</c:v>
                </c:pt>
                <c:pt idx="9">
                  <c:v>1.5746869409611008E-2</c:v>
                </c:pt>
                <c:pt idx="10">
                  <c:v>-3.466756053944664E-2</c:v>
                </c:pt>
                <c:pt idx="11">
                  <c:v>3.8370860884583635E-2</c:v>
                </c:pt>
                <c:pt idx="12">
                  <c:v>3.778452832750645E-2</c:v>
                </c:pt>
                <c:pt idx="13">
                  <c:v>3.7732246983352979E-2</c:v>
                </c:pt>
                <c:pt idx="14">
                  <c:v>7.9509295936304625E-2</c:v>
                </c:pt>
                <c:pt idx="15">
                  <c:v>7.7786074125583582E-2</c:v>
                </c:pt>
                <c:pt idx="16">
                  <c:v>9.0592813938656036E-2</c:v>
                </c:pt>
                <c:pt idx="17">
                  <c:v>0.14131084198021426</c:v>
                </c:pt>
                <c:pt idx="18">
                  <c:v>0.12437018926749488</c:v>
                </c:pt>
                <c:pt idx="19">
                  <c:v>0.21435874177169012</c:v>
                </c:pt>
                <c:pt idx="20">
                  <c:v>0.26029673773521722</c:v>
                </c:pt>
                <c:pt idx="21">
                  <c:v>0.24438884415300777</c:v>
                </c:pt>
                <c:pt idx="22">
                  <c:v>0.14272677242036025</c:v>
                </c:pt>
                <c:pt idx="23">
                  <c:v>0.17569736653800305</c:v>
                </c:pt>
                <c:pt idx="24">
                  <c:v>0.21868718917460228</c:v>
                </c:pt>
                <c:pt idx="25">
                  <c:v>0.14364197952241398</c:v>
                </c:pt>
                <c:pt idx="26">
                  <c:v>0.11149041477037258</c:v>
                </c:pt>
                <c:pt idx="27">
                  <c:v>6.6843057587561816E-2</c:v>
                </c:pt>
                <c:pt idx="28">
                  <c:v>5.154240148439726E-2</c:v>
                </c:pt>
                <c:pt idx="29">
                  <c:v>-2.8304800189289381E-3</c:v>
                </c:pt>
                <c:pt idx="30">
                  <c:v>1.691625074064973E-2</c:v>
                </c:pt>
                <c:pt idx="31">
                  <c:v>8.7914928107949208E-2</c:v>
                </c:pt>
                <c:pt idx="32">
                  <c:v>5.2171145689555942E-2</c:v>
                </c:pt>
                <c:pt idx="33">
                  <c:v>8.2534524613606663E-2</c:v>
                </c:pt>
                <c:pt idx="34">
                  <c:v>7.3259901722991572E-2</c:v>
                </c:pt>
                <c:pt idx="35">
                  <c:v>0.17572099606272218</c:v>
                </c:pt>
                <c:pt idx="36">
                  <c:v>8.0144649231272069E-2</c:v>
                </c:pt>
                <c:pt idx="37">
                  <c:v>6.2029159429528136E-2</c:v>
                </c:pt>
                <c:pt idx="38">
                  <c:v>0.12051671822371191</c:v>
                </c:pt>
                <c:pt idx="39">
                  <c:v>1.7837149074694025E-2</c:v>
                </c:pt>
                <c:pt idx="40">
                  <c:v>8.0894285677999278E-2</c:v>
                </c:pt>
                <c:pt idx="41">
                  <c:v>1.342685207518457E-2</c:v>
                </c:pt>
                <c:pt idx="42">
                  <c:v>-6.8916886206181971E-2</c:v>
                </c:pt>
                <c:pt idx="43">
                  <c:v>-6.0744109535676216E-2</c:v>
                </c:pt>
                <c:pt idx="44">
                  <c:v>-0.14477308130111055</c:v>
                </c:pt>
                <c:pt idx="45">
                  <c:v>-0.17379916563638176</c:v>
                </c:pt>
                <c:pt idx="46">
                  <c:v>-7.3717023920153224E-2</c:v>
                </c:pt>
                <c:pt idx="47">
                  <c:v>-0.15136855315624587</c:v>
                </c:pt>
                <c:pt idx="48">
                  <c:v>-0.11069520966086088</c:v>
                </c:pt>
                <c:pt idx="49">
                  <c:v>-8.5289998533824019E-2</c:v>
                </c:pt>
                <c:pt idx="50">
                  <c:v>-7.7815754707927454E-2</c:v>
                </c:pt>
                <c:pt idx="51">
                  <c:v>-8.6055317721758229E-3</c:v>
                </c:pt>
                <c:pt idx="52">
                  <c:v>2.6557293204234611E-2</c:v>
                </c:pt>
                <c:pt idx="53">
                  <c:v>-2.8539264271742582E-2</c:v>
                </c:pt>
                <c:pt idx="54">
                  <c:v>-2.8689577927934806E-2</c:v>
                </c:pt>
                <c:pt idx="55">
                  <c:v>-7.8724207615458397E-2</c:v>
                </c:pt>
                <c:pt idx="56">
                  <c:v>-3.8028477877247724E-2</c:v>
                </c:pt>
                <c:pt idx="57">
                  <c:v>-4.7730473650631211E-3</c:v>
                </c:pt>
                <c:pt idx="58">
                  <c:v>-9.1663981106584913E-2</c:v>
                </c:pt>
                <c:pt idx="59">
                  <c:v>-9.7528091909868664E-2</c:v>
                </c:pt>
                <c:pt idx="60">
                  <c:v>-0.16395090631786147</c:v>
                </c:pt>
                <c:pt idx="61">
                  <c:v>-0.16772761300028804</c:v>
                </c:pt>
                <c:pt idx="62">
                  <c:v>-0.19158002507598937</c:v>
                </c:pt>
                <c:pt idx="63">
                  <c:v>-7.7536158660239884E-2</c:v>
                </c:pt>
                <c:pt idx="64">
                  <c:v>-3.5366227282030316E-2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828-47CC-9F4E-4EC1FB97B32C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5.625</c:v>
                </c:pt>
                <c:pt idx="2">
                  <c:v>11.402999999999999</c:v>
                </c:pt>
                <c:pt idx="3">
                  <c:v>17.090999999999998</c:v>
                </c:pt>
                <c:pt idx="4">
                  <c:v>22.679999999999996</c:v>
                </c:pt>
                <c:pt idx="5">
                  <c:v>28.277999999999995</c:v>
                </c:pt>
                <c:pt idx="6">
                  <c:v>33.767999999999994</c:v>
                </c:pt>
                <c:pt idx="7">
                  <c:v>39.293999999999997</c:v>
                </c:pt>
                <c:pt idx="8">
                  <c:v>44.981999999999999</c:v>
                </c:pt>
                <c:pt idx="9">
                  <c:v>50.597999999999999</c:v>
                </c:pt>
                <c:pt idx="10">
                  <c:v>56.375999999999998</c:v>
                </c:pt>
                <c:pt idx="11">
                  <c:v>62.099999999999994</c:v>
                </c:pt>
                <c:pt idx="12">
                  <c:v>67.679999999999993</c:v>
                </c:pt>
                <c:pt idx="13">
                  <c:v>73.187999999999988</c:v>
                </c:pt>
                <c:pt idx="14">
                  <c:v>78.704999999999984</c:v>
                </c:pt>
                <c:pt idx="15">
                  <c:v>84.293999999999983</c:v>
                </c:pt>
                <c:pt idx="16">
                  <c:v>89.927999999999983</c:v>
                </c:pt>
                <c:pt idx="17">
                  <c:v>95.543999999999983</c:v>
                </c:pt>
                <c:pt idx="18">
                  <c:v>101.36699999999998</c:v>
                </c:pt>
                <c:pt idx="19">
                  <c:v>106.99199999999998</c:v>
                </c:pt>
                <c:pt idx="20">
                  <c:v>112.57199999999997</c:v>
                </c:pt>
                <c:pt idx="21">
                  <c:v>118.22399999999998</c:v>
                </c:pt>
                <c:pt idx="22">
                  <c:v>123.65099999999998</c:v>
                </c:pt>
                <c:pt idx="23">
                  <c:v>129.22199999999998</c:v>
                </c:pt>
                <c:pt idx="24">
                  <c:v>134.81099999999998</c:v>
                </c:pt>
                <c:pt idx="25">
                  <c:v>140.50799999999998</c:v>
                </c:pt>
                <c:pt idx="26">
                  <c:v>146.23199999999997</c:v>
                </c:pt>
                <c:pt idx="27">
                  <c:v>151.91999999999996</c:v>
                </c:pt>
                <c:pt idx="28">
                  <c:v>157.53599999999994</c:v>
                </c:pt>
                <c:pt idx="29">
                  <c:v>163.03499999999994</c:v>
                </c:pt>
                <c:pt idx="30">
                  <c:v>168.55199999999994</c:v>
                </c:pt>
                <c:pt idx="31">
                  <c:v>174.05999999999995</c:v>
                </c:pt>
                <c:pt idx="32">
                  <c:v>179.69399999999993</c:v>
                </c:pt>
                <c:pt idx="33">
                  <c:v>185.40899999999993</c:v>
                </c:pt>
                <c:pt idx="34">
                  <c:v>191.13299999999992</c:v>
                </c:pt>
                <c:pt idx="35">
                  <c:v>196.78499999999991</c:v>
                </c:pt>
                <c:pt idx="36">
                  <c:v>202.4189999999999</c:v>
                </c:pt>
                <c:pt idx="37">
                  <c:v>207.97199999999989</c:v>
                </c:pt>
                <c:pt idx="38">
                  <c:v>213.48899999999989</c:v>
                </c:pt>
                <c:pt idx="39">
                  <c:v>218.9789999999999</c:v>
                </c:pt>
                <c:pt idx="40">
                  <c:v>224.68499999999989</c:v>
                </c:pt>
                <c:pt idx="41">
                  <c:v>230.31899999999987</c:v>
                </c:pt>
                <c:pt idx="42">
                  <c:v>236.04299999999986</c:v>
                </c:pt>
                <c:pt idx="43">
                  <c:v>241.78499999999985</c:v>
                </c:pt>
                <c:pt idx="44">
                  <c:v>247.39199999999985</c:v>
                </c:pt>
                <c:pt idx="45">
                  <c:v>252.90899999999985</c:v>
                </c:pt>
                <c:pt idx="46">
                  <c:v>258.43499999999983</c:v>
                </c:pt>
                <c:pt idx="47">
                  <c:v>264.02399999999983</c:v>
                </c:pt>
                <c:pt idx="48">
                  <c:v>269.65799999999984</c:v>
                </c:pt>
                <c:pt idx="49">
                  <c:v>275.34599999999983</c:v>
                </c:pt>
                <c:pt idx="50">
                  <c:v>281.07899999999984</c:v>
                </c:pt>
                <c:pt idx="51">
                  <c:v>286.82099999999986</c:v>
                </c:pt>
                <c:pt idx="52">
                  <c:v>292.44599999999986</c:v>
                </c:pt>
                <c:pt idx="53">
                  <c:v>298.10699999999986</c:v>
                </c:pt>
                <c:pt idx="54">
                  <c:v>303.54299999999984</c:v>
                </c:pt>
                <c:pt idx="55">
                  <c:v>309.14999999999986</c:v>
                </c:pt>
                <c:pt idx="56">
                  <c:v>314.79299999999984</c:v>
                </c:pt>
                <c:pt idx="57">
                  <c:v>320.55299999999983</c:v>
                </c:pt>
                <c:pt idx="58">
                  <c:v>326.25899999999984</c:v>
                </c:pt>
                <c:pt idx="59">
                  <c:v>331.91099999999983</c:v>
                </c:pt>
                <c:pt idx="60">
                  <c:v>337.60799999999983</c:v>
                </c:pt>
                <c:pt idx="61">
                  <c:v>343.16099999999983</c:v>
                </c:pt>
                <c:pt idx="62">
                  <c:v>348.67799999999983</c:v>
                </c:pt>
                <c:pt idx="63">
                  <c:v>354.31199999999984</c:v>
                </c:pt>
              </c:numCache>
            </c:numRef>
          </c:xVal>
          <c:yVal>
            <c:numRef>
              <c:f>TDK_KF_ST_25_03!$AD$20:$AD$83</c:f>
              <c:numCache>
                <c:formatCode>General</c:formatCode>
                <c:ptCount val="64"/>
                <c:pt idx="0">
                  <c:v>-1.0809998143801867E-2</c:v>
                </c:pt>
                <c:pt idx="1">
                  <c:v>4.7660769421310256E-2</c:v>
                </c:pt>
                <c:pt idx="2">
                  <c:v>-4.0713743520033319E-2</c:v>
                </c:pt>
                <c:pt idx="3">
                  <c:v>-1.5880326495508967E-2</c:v>
                </c:pt>
                <c:pt idx="4">
                  <c:v>-1.3935491042481374E-2</c:v>
                </c:pt>
                <c:pt idx="5">
                  <c:v>6.7266188554768291E-2</c:v>
                </c:pt>
                <c:pt idx="6">
                  <c:v>-4.053291384840918E-2</c:v>
                </c:pt>
                <c:pt idx="7">
                  <c:v>2.7785805778890449E-2</c:v>
                </c:pt>
                <c:pt idx="8">
                  <c:v>6.1530071260676777E-2</c:v>
                </c:pt>
                <c:pt idx="9">
                  <c:v>1.76823091167293E-2</c:v>
                </c:pt>
                <c:pt idx="10">
                  <c:v>2.9648544914117281E-2</c:v>
                </c:pt>
                <c:pt idx="11">
                  <c:v>-1.1488497304171119E-2</c:v>
                </c:pt>
                <c:pt idx="12">
                  <c:v>0.13558192485156439</c:v>
                </c:pt>
                <c:pt idx="13">
                  <c:v>9.3389460436966942E-2</c:v>
                </c:pt>
                <c:pt idx="14">
                  <c:v>4.3282395051647882E-2</c:v>
                </c:pt>
                <c:pt idx="15">
                  <c:v>5.2936475947831241E-3</c:v>
                </c:pt>
                <c:pt idx="16">
                  <c:v>1.0842432560949078E-2</c:v>
                </c:pt>
                <c:pt idx="17">
                  <c:v>1.108810865640919E-2</c:v>
                </c:pt>
                <c:pt idx="18">
                  <c:v>0.13850295296681736</c:v>
                </c:pt>
                <c:pt idx="19">
                  <c:v>-5.4635790253598771E-4</c:v>
                </c:pt>
                <c:pt idx="20">
                  <c:v>-5.2886149130415561E-2</c:v>
                </c:pt>
                <c:pt idx="21">
                  <c:v>6.5039461033663315E-2</c:v>
                </c:pt>
                <c:pt idx="22">
                  <c:v>1.4162455222589188E-2</c:v>
                </c:pt>
                <c:pt idx="23">
                  <c:v>1.4960921238099445E-2</c:v>
                </c:pt>
                <c:pt idx="24">
                  <c:v>6.1466102751609242E-2</c:v>
                </c:pt>
                <c:pt idx="25">
                  <c:v>2.7317612561262195E-2</c:v>
                </c:pt>
                <c:pt idx="26">
                  <c:v>0.11825044717079436</c:v>
                </c:pt>
                <c:pt idx="27">
                  <c:v>-3.5410841081954914E-2</c:v>
                </c:pt>
                <c:pt idx="28">
                  <c:v>5.8216461060453639E-2</c:v>
                </c:pt>
                <c:pt idx="29">
                  <c:v>8.63774255370231E-2</c:v>
                </c:pt>
                <c:pt idx="30">
                  <c:v>-6.3601674137885311E-3</c:v>
                </c:pt>
                <c:pt idx="31">
                  <c:v>0.12397727102893441</c:v>
                </c:pt>
                <c:pt idx="32">
                  <c:v>-9.1371761246534788E-3</c:v>
                </c:pt>
                <c:pt idx="33">
                  <c:v>9.1012935562588382E-2</c:v>
                </c:pt>
                <c:pt idx="34">
                  <c:v>-7.3004308000292895E-3</c:v>
                </c:pt>
                <c:pt idx="35">
                  <c:v>-7.9628478508197986E-3</c:v>
                </c:pt>
                <c:pt idx="36">
                  <c:v>2.0892785369710509E-2</c:v>
                </c:pt>
                <c:pt idx="37">
                  <c:v>3.8727673596810064E-2</c:v>
                </c:pt>
                <c:pt idx="38">
                  <c:v>4.6669968704634357E-2</c:v>
                </c:pt>
                <c:pt idx="39">
                  <c:v>3.3279327215836929E-2</c:v>
                </c:pt>
                <c:pt idx="40">
                  <c:v>0.20917628280352574</c:v>
                </c:pt>
                <c:pt idx="41">
                  <c:v>6.7726778589133119E-2</c:v>
                </c:pt>
                <c:pt idx="42">
                  <c:v>1.6673592004678994E-3</c:v>
                </c:pt>
                <c:pt idx="43">
                  <c:v>5.5951540451786741E-2</c:v>
                </c:pt>
                <c:pt idx="44">
                  <c:v>0.12405470426034526</c:v>
                </c:pt>
                <c:pt idx="45">
                  <c:v>7.8577444546567676E-2</c:v>
                </c:pt>
                <c:pt idx="46">
                  <c:v>-2.9747859383689956E-2</c:v>
                </c:pt>
                <c:pt idx="47">
                  <c:v>2.9685006909403455E-2</c:v>
                </c:pt>
                <c:pt idx="48">
                  <c:v>2.2366794414097058E-3</c:v>
                </c:pt>
                <c:pt idx="49">
                  <c:v>2.4574774995414828E-2</c:v>
                </c:pt>
                <c:pt idx="50">
                  <c:v>6.1203104464652824E-2</c:v>
                </c:pt>
                <c:pt idx="51">
                  <c:v>7.1237361402609167E-2</c:v>
                </c:pt>
                <c:pt idx="52">
                  <c:v>6.3398613547235527E-2</c:v>
                </c:pt>
                <c:pt idx="53">
                  <c:v>0.11044621813528011</c:v>
                </c:pt>
                <c:pt idx="54">
                  <c:v>-2.5055136449111615E-2</c:v>
                </c:pt>
                <c:pt idx="55">
                  <c:v>4.858707731426648E-2</c:v>
                </c:pt>
                <c:pt idx="56">
                  <c:v>1.8695313660543889E-2</c:v>
                </c:pt>
                <c:pt idx="57">
                  <c:v>5.1396589289538497E-2</c:v>
                </c:pt>
                <c:pt idx="58">
                  <c:v>-2.1956265388325846E-2</c:v>
                </c:pt>
                <c:pt idx="59">
                  <c:v>-7.5347166627409479E-2</c:v>
                </c:pt>
                <c:pt idx="60">
                  <c:v>2.6641224570767008E-2</c:v>
                </c:pt>
                <c:pt idx="61">
                  <c:v>6.9427037065793229E-2</c:v>
                </c:pt>
                <c:pt idx="62">
                  <c:v>7.613836790710593E-3</c:v>
                </c:pt>
                <c:pt idx="63">
                  <c:v>3.7549254450993885E-2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828-47CC-9F4E-4EC1FB97B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TDK_KF_ST_25_03!$I$19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5.625</c:v>
                </c:pt>
                <c:pt idx="2">
                  <c:v>11.402999999999999</c:v>
                </c:pt>
                <c:pt idx="3">
                  <c:v>17.090999999999998</c:v>
                </c:pt>
                <c:pt idx="4">
                  <c:v>22.679999999999996</c:v>
                </c:pt>
                <c:pt idx="5">
                  <c:v>28.277999999999995</c:v>
                </c:pt>
                <c:pt idx="6">
                  <c:v>33.767999999999994</c:v>
                </c:pt>
                <c:pt idx="7">
                  <c:v>39.293999999999997</c:v>
                </c:pt>
                <c:pt idx="8">
                  <c:v>44.981999999999999</c:v>
                </c:pt>
                <c:pt idx="9">
                  <c:v>50.597999999999999</c:v>
                </c:pt>
                <c:pt idx="10">
                  <c:v>56.375999999999998</c:v>
                </c:pt>
                <c:pt idx="11">
                  <c:v>62.099999999999994</c:v>
                </c:pt>
                <c:pt idx="12">
                  <c:v>67.679999999999993</c:v>
                </c:pt>
                <c:pt idx="13">
                  <c:v>73.187999999999988</c:v>
                </c:pt>
                <c:pt idx="14">
                  <c:v>78.704999999999984</c:v>
                </c:pt>
                <c:pt idx="15">
                  <c:v>84.293999999999983</c:v>
                </c:pt>
                <c:pt idx="16">
                  <c:v>89.927999999999983</c:v>
                </c:pt>
                <c:pt idx="17">
                  <c:v>95.543999999999983</c:v>
                </c:pt>
                <c:pt idx="18">
                  <c:v>101.36699999999998</c:v>
                </c:pt>
                <c:pt idx="19">
                  <c:v>106.99199999999998</c:v>
                </c:pt>
                <c:pt idx="20">
                  <c:v>112.57199999999997</c:v>
                </c:pt>
                <c:pt idx="21">
                  <c:v>118.22399999999998</c:v>
                </c:pt>
                <c:pt idx="22">
                  <c:v>123.65099999999998</c:v>
                </c:pt>
                <c:pt idx="23">
                  <c:v>129.22199999999998</c:v>
                </c:pt>
                <c:pt idx="24">
                  <c:v>134.81099999999998</c:v>
                </c:pt>
                <c:pt idx="25">
                  <c:v>140.50799999999998</c:v>
                </c:pt>
                <c:pt idx="26">
                  <c:v>146.23199999999997</c:v>
                </c:pt>
                <c:pt idx="27">
                  <c:v>151.91999999999996</c:v>
                </c:pt>
                <c:pt idx="28">
                  <c:v>157.53599999999994</c:v>
                </c:pt>
                <c:pt idx="29">
                  <c:v>163.03499999999994</c:v>
                </c:pt>
                <c:pt idx="30">
                  <c:v>168.55199999999994</c:v>
                </c:pt>
                <c:pt idx="31">
                  <c:v>174.05999999999995</c:v>
                </c:pt>
                <c:pt idx="32">
                  <c:v>179.69399999999993</c:v>
                </c:pt>
                <c:pt idx="33">
                  <c:v>185.40899999999993</c:v>
                </c:pt>
                <c:pt idx="34">
                  <c:v>191.13299999999992</c:v>
                </c:pt>
                <c:pt idx="35">
                  <c:v>196.78499999999991</c:v>
                </c:pt>
                <c:pt idx="36">
                  <c:v>202.4189999999999</c:v>
                </c:pt>
                <c:pt idx="37">
                  <c:v>207.97199999999989</c:v>
                </c:pt>
                <c:pt idx="38">
                  <c:v>213.48899999999989</c:v>
                </c:pt>
                <c:pt idx="39">
                  <c:v>218.9789999999999</c:v>
                </c:pt>
                <c:pt idx="40">
                  <c:v>224.68499999999989</c:v>
                </c:pt>
                <c:pt idx="41">
                  <c:v>230.31899999999987</c:v>
                </c:pt>
                <c:pt idx="42">
                  <c:v>236.04299999999986</c:v>
                </c:pt>
                <c:pt idx="43">
                  <c:v>241.78499999999985</c:v>
                </c:pt>
                <c:pt idx="44">
                  <c:v>247.39199999999985</c:v>
                </c:pt>
                <c:pt idx="45">
                  <c:v>252.90899999999985</c:v>
                </c:pt>
                <c:pt idx="46">
                  <c:v>258.43499999999983</c:v>
                </c:pt>
                <c:pt idx="47">
                  <c:v>264.02399999999983</c:v>
                </c:pt>
                <c:pt idx="48">
                  <c:v>269.65799999999984</c:v>
                </c:pt>
                <c:pt idx="49">
                  <c:v>275.34599999999983</c:v>
                </c:pt>
                <c:pt idx="50">
                  <c:v>281.07899999999984</c:v>
                </c:pt>
                <c:pt idx="51">
                  <c:v>286.82099999999986</c:v>
                </c:pt>
                <c:pt idx="52">
                  <c:v>292.44599999999986</c:v>
                </c:pt>
                <c:pt idx="53">
                  <c:v>298.10699999999986</c:v>
                </c:pt>
                <c:pt idx="54">
                  <c:v>303.54299999999984</c:v>
                </c:pt>
                <c:pt idx="55">
                  <c:v>309.14999999999986</c:v>
                </c:pt>
                <c:pt idx="56">
                  <c:v>314.79299999999984</c:v>
                </c:pt>
                <c:pt idx="57">
                  <c:v>320.55299999999983</c:v>
                </c:pt>
                <c:pt idx="58">
                  <c:v>326.25899999999984</c:v>
                </c:pt>
                <c:pt idx="59">
                  <c:v>331.91099999999983</c:v>
                </c:pt>
                <c:pt idx="60">
                  <c:v>337.60799999999983</c:v>
                </c:pt>
                <c:pt idx="61">
                  <c:v>343.16099999999983</c:v>
                </c:pt>
                <c:pt idx="62">
                  <c:v>348.67799999999983</c:v>
                </c:pt>
                <c:pt idx="63">
                  <c:v>354.31199999999984</c:v>
                </c:pt>
                <c:pt idx="64">
                  <c:v>359.91899999999987</c:v>
                </c:pt>
              </c:numCache>
            </c:numRef>
          </c:xVal>
          <c:yVal>
            <c:numRef>
              <c:f>TDK_KF_ST_25_03!$I$20:$I$84</c:f>
              <c:numCache>
                <c:formatCode>General</c:formatCode>
                <c:ptCount val="65"/>
                <c:pt idx="0">
                  <c:v>486</c:v>
                </c:pt>
                <c:pt idx="1">
                  <c:v>853</c:v>
                </c:pt>
                <c:pt idx="2">
                  <c:v>1223</c:v>
                </c:pt>
                <c:pt idx="3">
                  <c:v>1578</c:v>
                </c:pt>
                <c:pt idx="4">
                  <c:v>1911</c:v>
                </c:pt>
                <c:pt idx="5">
                  <c:v>2221</c:v>
                </c:pt>
                <c:pt idx="6">
                  <c:v>2519</c:v>
                </c:pt>
                <c:pt idx="7">
                  <c:v>2783</c:v>
                </c:pt>
                <c:pt idx="8">
                  <c:v>3026</c:v>
                </c:pt>
                <c:pt idx="9">
                  <c:v>3240</c:v>
                </c:pt>
                <c:pt idx="10">
                  <c:v>3427</c:v>
                </c:pt>
                <c:pt idx="11">
                  <c:v>3577</c:v>
                </c:pt>
                <c:pt idx="12">
                  <c:v>3687</c:v>
                </c:pt>
                <c:pt idx="13">
                  <c:v>3768</c:v>
                </c:pt>
                <c:pt idx="14">
                  <c:v>3807</c:v>
                </c:pt>
                <c:pt idx="15">
                  <c:v>3807</c:v>
                </c:pt>
                <c:pt idx="16">
                  <c:v>3780</c:v>
                </c:pt>
                <c:pt idx="17">
                  <c:v>3711</c:v>
                </c:pt>
                <c:pt idx="18">
                  <c:v>3599</c:v>
                </c:pt>
                <c:pt idx="19">
                  <c:v>3458</c:v>
                </c:pt>
                <c:pt idx="20">
                  <c:v>3284</c:v>
                </c:pt>
                <c:pt idx="21">
                  <c:v>3079</c:v>
                </c:pt>
                <c:pt idx="22">
                  <c:v>2848</c:v>
                </c:pt>
                <c:pt idx="23">
                  <c:v>2583</c:v>
                </c:pt>
                <c:pt idx="24">
                  <c:v>2295</c:v>
                </c:pt>
                <c:pt idx="25">
                  <c:v>1986</c:v>
                </c:pt>
                <c:pt idx="26">
                  <c:v>1651</c:v>
                </c:pt>
                <c:pt idx="27">
                  <c:v>1293</c:v>
                </c:pt>
                <c:pt idx="28">
                  <c:v>937</c:v>
                </c:pt>
                <c:pt idx="29">
                  <c:v>572</c:v>
                </c:pt>
                <c:pt idx="30">
                  <c:v>205</c:v>
                </c:pt>
                <c:pt idx="31">
                  <c:v>-157</c:v>
                </c:pt>
                <c:pt idx="32">
                  <c:v>-541</c:v>
                </c:pt>
                <c:pt idx="33">
                  <c:v>-914</c:v>
                </c:pt>
                <c:pt idx="34">
                  <c:v>-1283</c:v>
                </c:pt>
                <c:pt idx="35">
                  <c:v>-1636</c:v>
                </c:pt>
                <c:pt idx="36">
                  <c:v>-1972</c:v>
                </c:pt>
                <c:pt idx="37">
                  <c:v>-2279</c:v>
                </c:pt>
                <c:pt idx="38">
                  <c:v>-2571</c:v>
                </c:pt>
                <c:pt idx="39">
                  <c:v>-2838</c:v>
                </c:pt>
                <c:pt idx="40">
                  <c:v>-3077</c:v>
                </c:pt>
                <c:pt idx="41">
                  <c:v>-3292</c:v>
                </c:pt>
                <c:pt idx="42">
                  <c:v>-3479</c:v>
                </c:pt>
                <c:pt idx="43">
                  <c:v>-3630</c:v>
                </c:pt>
                <c:pt idx="44">
                  <c:v>-3749</c:v>
                </c:pt>
                <c:pt idx="45">
                  <c:v>-3828</c:v>
                </c:pt>
                <c:pt idx="46">
                  <c:v>-3859</c:v>
                </c:pt>
                <c:pt idx="47">
                  <c:v>-3869</c:v>
                </c:pt>
                <c:pt idx="48">
                  <c:v>-3842</c:v>
                </c:pt>
                <c:pt idx="49">
                  <c:v>-3774</c:v>
                </c:pt>
                <c:pt idx="50">
                  <c:v>-3664</c:v>
                </c:pt>
                <c:pt idx="51">
                  <c:v>-3524</c:v>
                </c:pt>
                <c:pt idx="52">
                  <c:v>-3349</c:v>
                </c:pt>
                <c:pt idx="53">
                  <c:v>-3141</c:v>
                </c:pt>
                <c:pt idx="54">
                  <c:v>-2913</c:v>
                </c:pt>
                <c:pt idx="55">
                  <c:v>-2654</c:v>
                </c:pt>
                <c:pt idx="56">
                  <c:v>-2363</c:v>
                </c:pt>
                <c:pt idx="57">
                  <c:v>-2046</c:v>
                </c:pt>
                <c:pt idx="58">
                  <c:v>-1713</c:v>
                </c:pt>
                <c:pt idx="59">
                  <c:v>-1358</c:v>
                </c:pt>
                <c:pt idx="60">
                  <c:v>-1001</c:v>
                </c:pt>
                <c:pt idx="61">
                  <c:v>-641</c:v>
                </c:pt>
                <c:pt idx="62">
                  <c:v>-269</c:v>
                </c:pt>
                <c:pt idx="63">
                  <c:v>108</c:v>
                </c:pt>
                <c:pt idx="64">
                  <c:v>477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0B-4EA9-966C-50A536C804D9}"/>
            </c:ext>
          </c:extLst>
        </c:ser>
        <c:ser>
          <c:idx val="1"/>
          <c:order val="1"/>
          <c:tx>
            <c:strRef>
              <c:f>TDK_KF_ST_25_03!$L$19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5.625</c:v>
                </c:pt>
                <c:pt idx="2">
                  <c:v>11.402999999999999</c:v>
                </c:pt>
                <c:pt idx="3">
                  <c:v>17.090999999999998</c:v>
                </c:pt>
                <c:pt idx="4">
                  <c:v>22.679999999999996</c:v>
                </c:pt>
                <c:pt idx="5">
                  <c:v>28.277999999999995</c:v>
                </c:pt>
                <c:pt idx="6">
                  <c:v>33.767999999999994</c:v>
                </c:pt>
                <c:pt idx="7">
                  <c:v>39.293999999999997</c:v>
                </c:pt>
                <c:pt idx="8">
                  <c:v>44.981999999999999</c:v>
                </c:pt>
                <c:pt idx="9">
                  <c:v>50.597999999999999</c:v>
                </c:pt>
                <c:pt idx="10">
                  <c:v>56.375999999999998</c:v>
                </c:pt>
                <c:pt idx="11">
                  <c:v>62.099999999999994</c:v>
                </c:pt>
                <c:pt idx="12">
                  <c:v>67.679999999999993</c:v>
                </c:pt>
                <c:pt idx="13">
                  <c:v>73.187999999999988</c:v>
                </c:pt>
                <c:pt idx="14">
                  <c:v>78.704999999999984</c:v>
                </c:pt>
                <c:pt idx="15">
                  <c:v>84.293999999999983</c:v>
                </c:pt>
                <c:pt idx="16">
                  <c:v>89.927999999999983</c:v>
                </c:pt>
                <c:pt idx="17">
                  <c:v>95.543999999999983</c:v>
                </c:pt>
                <c:pt idx="18">
                  <c:v>101.36699999999998</c:v>
                </c:pt>
                <c:pt idx="19">
                  <c:v>106.99199999999998</c:v>
                </c:pt>
                <c:pt idx="20">
                  <c:v>112.57199999999997</c:v>
                </c:pt>
                <c:pt idx="21">
                  <c:v>118.22399999999998</c:v>
                </c:pt>
                <c:pt idx="22">
                  <c:v>123.65099999999998</c:v>
                </c:pt>
                <c:pt idx="23">
                  <c:v>129.22199999999998</c:v>
                </c:pt>
                <c:pt idx="24">
                  <c:v>134.81099999999998</c:v>
                </c:pt>
                <c:pt idx="25">
                  <c:v>140.50799999999998</c:v>
                </c:pt>
                <c:pt idx="26">
                  <c:v>146.23199999999997</c:v>
                </c:pt>
                <c:pt idx="27">
                  <c:v>151.91999999999996</c:v>
                </c:pt>
                <c:pt idx="28">
                  <c:v>157.53599999999994</c:v>
                </c:pt>
                <c:pt idx="29">
                  <c:v>163.03499999999994</c:v>
                </c:pt>
                <c:pt idx="30">
                  <c:v>168.55199999999994</c:v>
                </c:pt>
                <c:pt idx="31">
                  <c:v>174.05999999999995</c:v>
                </c:pt>
                <c:pt idx="32">
                  <c:v>179.69399999999993</c:v>
                </c:pt>
                <c:pt idx="33">
                  <c:v>185.40899999999993</c:v>
                </c:pt>
                <c:pt idx="34">
                  <c:v>191.13299999999992</c:v>
                </c:pt>
                <c:pt idx="35">
                  <c:v>196.78499999999991</c:v>
                </c:pt>
                <c:pt idx="36">
                  <c:v>202.4189999999999</c:v>
                </c:pt>
                <c:pt idx="37">
                  <c:v>207.97199999999989</c:v>
                </c:pt>
                <c:pt idx="38">
                  <c:v>213.48899999999989</c:v>
                </c:pt>
                <c:pt idx="39">
                  <c:v>218.9789999999999</c:v>
                </c:pt>
                <c:pt idx="40">
                  <c:v>224.68499999999989</c:v>
                </c:pt>
                <c:pt idx="41">
                  <c:v>230.31899999999987</c:v>
                </c:pt>
                <c:pt idx="42">
                  <c:v>236.04299999999986</c:v>
                </c:pt>
                <c:pt idx="43">
                  <c:v>241.78499999999985</c:v>
                </c:pt>
                <c:pt idx="44">
                  <c:v>247.39199999999985</c:v>
                </c:pt>
                <c:pt idx="45">
                  <c:v>252.90899999999985</c:v>
                </c:pt>
                <c:pt idx="46">
                  <c:v>258.43499999999983</c:v>
                </c:pt>
                <c:pt idx="47">
                  <c:v>264.02399999999983</c:v>
                </c:pt>
                <c:pt idx="48">
                  <c:v>269.65799999999984</c:v>
                </c:pt>
                <c:pt idx="49">
                  <c:v>275.34599999999983</c:v>
                </c:pt>
                <c:pt idx="50">
                  <c:v>281.07899999999984</c:v>
                </c:pt>
                <c:pt idx="51">
                  <c:v>286.82099999999986</c:v>
                </c:pt>
                <c:pt idx="52">
                  <c:v>292.44599999999986</c:v>
                </c:pt>
                <c:pt idx="53">
                  <c:v>298.10699999999986</c:v>
                </c:pt>
                <c:pt idx="54">
                  <c:v>303.54299999999984</c:v>
                </c:pt>
                <c:pt idx="55">
                  <c:v>309.14999999999986</c:v>
                </c:pt>
                <c:pt idx="56">
                  <c:v>314.79299999999984</c:v>
                </c:pt>
                <c:pt idx="57">
                  <c:v>320.55299999999983</c:v>
                </c:pt>
                <c:pt idx="58">
                  <c:v>326.25899999999984</c:v>
                </c:pt>
                <c:pt idx="59">
                  <c:v>331.91099999999983</c:v>
                </c:pt>
                <c:pt idx="60">
                  <c:v>337.60799999999983</c:v>
                </c:pt>
                <c:pt idx="61">
                  <c:v>343.16099999999983</c:v>
                </c:pt>
                <c:pt idx="62">
                  <c:v>348.67799999999983</c:v>
                </c:pt>
                <c:pt idx="63">
                  <c:v>354.31199999999984</c:v>
                </c:pt>
                <c:pt idx="64">
                  <c:v>359.91899999999987</c:v>
                </c:pt>
              </c:numCache>
            </c:numRef>
          </c:xVal>
          <c:yVal>
            <c:numRef>
              <c:f>TDK_KF_ST_25_03!$L$20:$L$84</c:f>
              <c:numCache>
                <c:formatCode>General</c:formatCode>
                <c:ptCount val="65"/>
                <c:pt idx="0">
                  <c:v>484.37243970631636</c:v>
                </c:pt>
                <c:pt idx="1">
                  <c:v>857.45934064235826</c:v>
                </c:pt>
                <c:pt idx="2">
                  <c:v>1229.2703434550438</c:v>
                </c:pt>
                <c:pt idx="3">
                  <c:v>1582.7747607841216</c:v>
                </c:pt>
                <c:pt idx="4">
                  <c:v>1914.6404764200772</c:v>
                </c:pt>
                <c:pt idx="5">
                  <c:v>2228.4684072798977</c:v>
                </c:pt>
                <c:pt idx="6">
                  <c:v>2515.300045952577</c:v>
                </c:pt>
                <c:pt idx="7">
                  <c:v>2780.3881143505018</c:v>
                </c:pt>
                <c:pt idx="8">
                  <c:v>3025.9017676648582</c:v>
                </c:pt>
                <c:pt idx="9">
                  <c:v>3238.7521185558749</c:v>
                </c:pt>
                <c:pt idx="10">
                  <c:v>3424.9304768494085</c:v>
                </c:pt>
                <c:pt idx="11">
                  <c:v>3574.7142313382215</c:v>
                </c:pt>
                <c:pt idx="12">
                  <c:v>3686.0948665187771</c:v>
                </c:pt>
                <c:pt idx="13">
                  <c:v>3761.4603265826017</c:v>
                </c:pt>
                <c:pt idx="14">
                  <c:v>3801.8089527963566</c:v>
                </c:pt>
                <c:pt idx="15">
                  <c:v>3806.4425131469256</c:v>
                </c:pt>
                <c:pt idx="16">
                  <c:v>3774.152372235857</c:v>
                </c:pt>
                <c:pt idx="17">
                  <c:v>3705.3436963927925</c:v>
                </c:pt>
                <c:pt idx="18">
                  <c:v>3596.0995587391667</c:v>
                </c:pt>
                <c:pt idx="19">
                  <c:v>3454.9770078941665</c:v>
                </c:pt>
                <c:pt idx="20">
                  <c:v>3281.7765161179113</c:v>
                </c:pt>
                <c:pt idx="21">
                  <c:v>3074.3107776073762</c:v>
                </c:pt>
                <c:pt idx="22">
                  <c:v>2846.6316411438993</c:v>
                </c:pt>
                <c:pt idx="23">
                  <c:v>2586.068061076337</c:v>
                </c:pt>
                <c:pt idx="24">
                  <c:v>2299.7934792396563</c:v>
                </c:pt>
                <c:pt idx="25">
                  <c:v>1985.1697397615321</c:v>
                </c:pt>
                <c:pt idx="26">
                  <c:v>1648.9730040693466</c:v>
                </c:pt>
                <c:pt idx="27">
                  <c:v>1298.2609384843427</c:v>
                </c:pt>
                <c:pt idx="28">
                  <c:v>939.10610910376545</c:v>
                </c:pt>
                <c:pt idx="29">
                  <c:v>578.36308519777754</c:v>
                </c:pt>
                <c:pt idx="30">
                  <c:v>210.78490791264889</c:v>
                </c:pt>
                <c:pt idx="31">
                  <c:v>-158.45046132587146</c:v>
                </c:pt>
                <c:pt idx="32">
                  <c:v>-534.907670263559</c:v>
                </c:pt>
                <c:pt idx="33">
                  <c:v>-911.80464797923287</c:v>
                </c:pt>
                <c:pt idx="34">
                  <c:v>-1280.5343204321803</c:v>
                </c:pt>
                <c:pt idx="35">
                  <c:v>-1632.4302562144862</c:v>
                </c:pt>
                <c:pt idx="36">
                  <c:v>-1967.7270454153117</c:v>
                </c:pt>
                <c:pt idx="37">
                  <c:v>-2279.921168947611</c:v>
                </c:pt>
                <c:pt idx="38">
                  <c:v>-2569.2060960250442</c:v>
                </c:pt>
                <c:pt idx="39">
                  <c:v>-2833.7470305787247</c:v>
                </c:pt>
                <c:pt idx="40">
                  <c:v>-3081.4249129993982</c:v>
                </c:pt>
                <c:pt idx="41">
                  <c:v>-3296.3372329777894</c:v>
                </c:pt>
                <c:pt idx="42">
                  <c:v>-3482.3738188340085</c:v>
                </c:pt>
                <c:pt idx="43">
                  <c:v>-3634.4215228687922</c:v>
                </c:pt>
                <c:pt idx="44">
                  <c:v>-3748.0162571982837</c:v>
                </c:pt>
                <c:pt idx="45">
                  <c:v>-3825.0821927656866</c:v>
                </c:pt>
                <c:pt idx="46">
                  <c:v>-3867.0434374239026</c:v>
                </c:pt>
                <c:pt idx="47">
                  <c:v>-3873.2216297541972</c:v>
                </c:pt>
                <c:pt idx="48">
                  <c:v>-3842.4832801396828</c:v>
                </c:pt>
                <c:pt idx="49">
                  <c:v>-3774.1036330695374</c:v>
                </c:pt>
                <c:pt idx="50">
                  <c:v>-3667.8945968238177</c:v>
                </c:pt>
                <c:pt idx="51">
                  <c:v>-3525.0593195210458</c:v>
                </c:pt>
                <c:pt idx="52">
                  <c:v>-3351.1326208606542</c:v>
                </c:pt>
                <c:pt idx="53">
                  <c:v>-3143.8230687427631</c:v>
                </c:pt>
                <c:pt idx="54">
                  <c:v>-2916.1572554651011</c:v>
                </c:pt>
                <c:pt idx="55">
                  <c:v>-2654.1754452136806</c:v>
                </c:pt>
                <c:pt idx="56">
                  <c:v>-2365.1847462001201</c:v>
                </c:pt>
                <c:pt idx="57">
                  <c:v>-2046.9038841671638</c:v>
                </c:pt>
                <c:pt idx="58">
                  <c:v>-1711.5388996941035</c:v>
                </c:pt>
                <c:pt idx="59">
                  <c:v>-1362.9335756033065</c:v>
                </c:pt>
                <c:pt idx="60">
                  <c:v>-998.47236468869323</c:v>
                </c:pt>
                <c:pt idx="61">
                  <c:v>-634.01247240535895</c:v>
                </c:pt>
                <c:pt idx="62">
                  <c:v>-266.32071193620919</c:v>
                </c:pt>
                <c:pt idx="63">
                  <c:v>111.3743250174854</c:v>
                </c:pt>
                <c:pt idx="64">
                  <c:v>485.87861365109194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0B-4EA9-966C-50A536C804D9}"/>
            </c:ext>
          </c:extLst>
        </c:ser>
        <c:ser>
          <c:idx val="2"/>
          <c:order val="2"/>
          <c:tx>
            <c:strRef>
              <c:f>TDK_KF_ST_25_03!$J$19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5.625</c:v>
                </c:pt>
                <c:pt idx="2">
                  <c:v>11.402999999999999</c:v>
                </c:pt>
                <c:pt idx="3">
                  <c:v>17.090999999999998</c:v>
                </c:pt>
                <c:pt idx="4">
                  <c:v>22.679999999999996</c:v>
                </c:pt>
                <c:pt idx="5">
                  <c:v>28.277999999999995</c:v>
                </c:pt>
                <c:pt idx="6">
                  <c:v>33.767999999999994</c:v>
                </c:pt>
                <c:pt idx="7">
                  <c:v>39.293999999999997</c:v>
                </c:pt>
                <c:pt idx="8">
                  <c:v>44.981999999999999</c:v>
                </c:pt>
                <c:pt idx="9">
                  <c:v>50.597999999999999</c:v>
                </c:pt>
                <c:pt idx="10">
                  <c:v>56.375999999999998</c:v>
                </c:pt>
                <c:pt idx="11">
                  <c:v>62.099999999999994</c:v>
                </c:pt>
                <c:pt idx="12">
                  <c:v>67.679999999999993</c:v>
                </c:pt>
                <c:pt idx="13">
                  <c:v>73.187999999999988</c:v>
                </c:pt>
                <c:pt idx="14">
                  <c:v>78.704999999999984</c:v>
                </c:pt>
                <c:pt idx="15">
                  <c:v>84.293999999999983</c:v>
                </c:pt>
                <c:pt idx="16">
                  <c:v>89.927999999999983</c:v>
                </c:pt>
                <c:pt idx="17">
                  <c:v>95.543999999999983</c:v>
                </c:pt>
                <c:pt idx="18">
                  <c:v>101.36699999999998</c:v>
                </c:pt>
                <c:pt idx="19">
                  <c:v>106.99199999999998</c:v>
                </c:pt>
                <c:pt idx="20">
                  <c:v>112.57199999999997</c:v>
                </c:pt>
                <c:pt idx="21">
                  <c:v>118.22399999999998</c:v>
                </c:pt>
                <c:pt idx="22">
                  <c:v>123.65099999999998</c:v>
                </c:pt>
                <c:pt idx="23">
                  <c:v>129.22199999999998</c:v>
                </c:pt>
                <c:pt idx="24">
                  <c:v>134.81099999999998</c:v>
                </c:pt>
                <c:pt idx="25">
                  <c:v>140.50799999999998</c:v>
                </c:pt>
                <c:pt idx="26">
                  <c:v>146.23199999999997</c:v>
                </c:pt>
                <c:pt idx="27">
                  <c:v>151.91999999999996</c:v>
                </c:pt>
                <c:pt idx="28">
                  <c:v>157.53599999999994</c:v>
                </c:pt>
                <c:pt idx="29">
                  <c:v>163.03499999999994</c:v>
                </c:pt>
                <c:pt idx="30">
                  <c:v>168.55199999999994</c:v>
                </c:pt>
                <c:pt idx="31">
                  <c:v>174.05999999999995</c:v>
                </c:pt>
                <c:pt idx="32">
                  <c:v>179.69399999999993</c:v>
                </c:pt>
                <c:pt idx="33">
                  <c:v>185.40899999999993</c:v>
                </c:pt>
                <c:pt idx="34">
                  <c:v>191.13299999999992</c:v>
                </c:pt>
                <c:pt idx="35">
                  <c:v>196.78499999999991</c:v>
                </c:pt>
                <c:pt idx="36">
                  <c:v>202.4189999999999</c:v>
                </c:pt>
                <c:pt idx="37">
                  <c:v>207.97199999999989</c:v>
                </c:pt>
                <c:pt idx="38">
                  <c:v>213.48899999999989</c:v>
                </c:pt>
                <c:pt idx="39">
                  <c:v>218.9789999999999</c:v>
                </c:pt>
                <c:pt idx="40">
                  <c:v>224.68499999999989</c:v>
                </c:pt>
                <c:pt idx="41">
                  <c:v>230.31899999999987</c:v>
                </c:pt>
                <c:pt idx="42">
                  <c:v>236.04299999999986</c:v>
                </c:pt>
                <c:pt idx="43">
                  <c:v>241.78499999999985</c:v>
                </c:pt>
                <c:pt idx="44">
                  <c:v>247.39199999999985</c:v>
                </c:pt>
                <c:pt idx="45">
                  <c:v>252.90899999999985</c:v>
                </c:pt>
                <c:pt idx="46">
                  <c:v>258.43499999999983</c:v>
                </c:pt>
                <c:pt idx="47">
                  <c:v>264.02399999999983</c:v>
                </c:pt>
                <c:pt idx="48">
                  <c:v>269.65799999999984</c:v>
                </c:pt>
                <c:pt idx="49">
                  <c:v>275.34599999999983</c:v>
                </c:pt>
                <c:pt idx="50">
                  <c:v>281.07899999999984</c:v>
                </c:pt>
                <c:pt idx="51">
                  <c:v>286.82099999999986</c:v>
                </c:pt>
                <c:pt idx="52">
                  <c:v>292.44599999999986</c:v>
                </c:pt>
                <c:pt idx="53">
                  <c:v>298.10699999999986</c:v>
                </c:pt>
                <c:pt idx="54">
                  <c:v>303.54299999999984</c:v>
                </c:pt>
                <c:pt idx="55">
                  <c:v>309.14999999999986</c:v>
                </c:pt>
                <c:pt idx="56">
                  <c:v>314.79299999999984</c:v>
                </c:pt>
                <c:pt idx="57">
                  <c:v>320.55299999999983</c:v>
                </c:pt>
                <c:pt idx="58">
                  <c:v>326.25899999999984</c:v>
                </c:pt>
                <c:pt idx="59">
                  <c:v>331.91099999999983</c:v>
                </c:pt>
                <c:pt idx="60">
                  <c:v>337.60799999999983</c:v>
                </c:pt>
                <c:pt idx="61">
                  <c:v>343.16099999999983</c:v>
                </c:pt>
                <c:pt idx="62">
                  <c:v>348.67799999999983</c:v>
                </c:pt>
                <c:pt idx="63">
                  <c:v>354.31199999999984</c:v>
                </c:pt>
                <c:pt idx="64">
                  <c:v>359.91899999999987</c:v>
                </c:pt>
              </c:numCache>
            </c:numRef>
          </c:xVal>
          <c:yVal>
            <c:numRef>
              <c:f>TDK_KF_ST_25_03!$J$20:$J$84</c:f>
              <c:numCache>
                <c:formatCode>General</c:formatCode>
                <c:ptCount val="65"/>
                <c:pt idx="0">
                  <c:v>-3794</c:v>
                </c:pt>
                <c:pt idx="1">
                  <c:v>-3728</c:v>
                </c:pt>
                <c:pt idx="2">
                  <c:v>-3620</c:v>
                </c:pt>
                <c:pt idx="3">
                  <c:v>-3482</c:v>
                </c:pt>
                <c:pt idx="4">
                  <c:v>-3311</c:v>
                </c:pt>
                <c:pt idx="5">
                  <c:v>-3103</c:v>
                </c:pt>
                <c:pt idx="6">
                  <c:v>-2876</c:v>
                </c:pt>
                <c:pt idx="7">
                  <c:v>-2616</c:v>
                </c:pt>
                <c:pt idx="8">
                  <c:v>-2330</c:v>
                </c:pt>
                <c:pt idx="9">
                  <c:v>-2022</c:v>
                </c:pt>
                <c:pt idx="10">
                  <c:v>-1682</c:v>
                </c:pt>
                <c:pt idx="11">
                  <c:v>-1328</c:v>
                </c:pt>
                <c:pt idx="12">
                  <c:v>-979</c:v>
                </c:pt>
                <c:pt idx="13">
                  <c:v>-620</c:v>
                </c:pt>
                <c:pt idx="14">
                  <c:v>-255</c:v>
                </c:pt>
                <c:pt idx="15">
                  <c:v>120</c:v>
                </c:pt>
                <c:pt idx="16">
                  <c:v>493</c:v>
                </c:pt>
                <c:pt idx="17">
                  <c:v>859</c:v>
                </c:pt>
                <c:pt idx="18">
                  <c:v>1228</c:v>
                </c:pt>
                <c:pt idx="19">
                  <c:v>1579</c:v>
                </c:pt>
                <c:pt idx="20">
                  <c:v>1915</c:v>
                </c:pt>
                <c:pt idx="21">
                  <c:v>2230</c:v>
                </c:pt>
                <c:pt idx="22">
                  <c:v>2514</c:v>
                </c:pt>
                <c:pt idx="23">
                  <c:v>2784</c:v>
                </c:pt>
                <c:pt idx="24">
                  <c:v>3025</c:v>
                </c:pt>
                <c:pt idx="25">
                  <c:v>3246</c:v>
                </c:pt>
                <c:pt idx="26">
                  <c:v>3436</c:v>
                </c:pt>
                <c:pt idx="27">
                  <c:v>3587</c:v>
                </c:pt>
                <c:pt idx="28">
                  <c:v>3695</c:v>
                </c:pt>
                <c:pt idx="29">
                  <c:v>3775</c:v>
                </c:pt>
                <c:pt idx="30">
                  <c:v>3823</c:v>
                </c:pt>
                <c:pt idx="31">
                  <c:v>3826</c:v>
                </c:pt>
                <c:pt idx="32">
                  <c:v>3796</c:v>
                </c:pt>
                <c:pt idx="33">
                  <c:v>3728</c:v>
                </c:pt>
                <c:pt idx="34">
                  <c:v>3617</c:v>
                </c:pt>
                <c:pt idx="35">
                  <c:v>3484</c:v>
                </c:pt>
                <c:pt idx="36">
                  <c:v>3309</c:v>
                </c:pt>
                <c:pt idx="37">
                  <c:v>3101</c:v>
                </c:pt>
                <c:pt idx="38">
                  <c:v>2873</c:v>
                </c:pt>
                <c:pt idx="39">
                  <c:v>2618</c:v>
                </c:pt>
                <c:pt idx="40">
                  <c:v>2331</c:v>
                </c:pt>
                <c:pt idx="41">
                  <c:v>2016</c:v>
                </c:pt>
                <c:pt idx="42">
                  <c:v>1682</c:v>
                </c:pt>
                <c:pt idx="43">
                  <c:v>1328</c:v>
                </c:pt>
                <c:pt idx="44">
                  <c:v>978</c:v>
                </c:pt>
                <c:pt idx="45">
                  <c:v>619</c:v>
                </c:pt>
                <c:pt idx="46">
                  <c:v>251</c:v>
                </c:pt>
                <c:pt idx="47">
                  <c:v>-118</c:v>
                </c:pt>
                <c:pt idx="48">
                  <c:v>-491</c:v>
                </c:pt>
                <c:pt idx="49">
                  <c:v>-862</c:v>
                </c:pt>
                <c:pt idx="50">
                  <c:v>-1226</c:v>
                </c:pt>
                <c:pt idx="51">
                  <c:v>-1579</c:v>
                </c:pt>
                <c:pt idx="52">
                  <c:v>-1912</c:v>
                </c:pt>
                <c:pt idx="53">
                  <c:v>-2224</c:v>
                </c:pt>
                <c:pt idx="54">
                  <c:v>-2512</c:v>
                </c:pt>
                <c:pt idx="55">
                  <c:v>-2781</c:v>
                </c:pt>
                <c:pt idx="56">
                  <c:v>-3031</c:v>
                </c:pt>
                <c:pt idx="57">
                  <c:v>-3245</c:v>
                </c:pt>
                <c:pt idx="58">
                  <c:v>-3426</c:v>
                </c:pt>
                <c:pt idx="59">
                  <c:v>-3582</c:v>
                </c:pt>
                <c:pt idx="60">
                  <c:v>-3700</c:v>
                </c:pt>
                <c:pt idx="61">
                  <c:v>-3781</c:v>
                </c:pt>
                <c:pt idx="62">
                  <c:v>-3816</c:v>
                </c:pt>
                <c:pt idx="63">
                  <c:v>-3820</c:v>
                </c:pt>
                <c:pt idx="64">
                  <c:v>-3793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0B-4EA9-966C-50A536C804D9}"/>
            </c:ext>
          </c:extLst>
        </c:ser>
        <c:ser>
          <c:idx val="3"/>
          <c:order val="3"/>
          <c:tx>
            <c:strRef>
              <c:f>TDK_KF_ST_25_03!$N$19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5.625</c:v>
                </c:pt>
                <c:pt idx="2">
                  <c:v>11.402999999999999</c:v>
                </c:pt>
                <c:pt idx="3">
                  <c:v>17.090999999999998</c:v>
                </c:pt>
                <c:pt idx="4">
                  <c:v>22.679999999999996</c:v>
                </c:pt>
                <c:pt idx="5">
                  <c:v>28.277999999999995</c:v>
                </c:pt>
                <c:pt idx="6">
                  <c:v>33.767999999999994</c:v>
                </c:pt>
                <c:pt idx="7">
                  <c:v>39.293999999999997</c:v>
                </c:pt>
                <c:pt idx="8">
                  <c:v>44.981999999999999</c:v>
                </c:pt>
                <c:pt idx="9">
                  <c:v>50.597999999999999</c:v>
                </c:pt>
                <c:pt idx="10">
                  <c:v>56.375999999999998</c:v>
                </c:pt>
                <c:pt idx="11">
                  <c:v>62.099999999999994</c:v>
                </c:pt>
                <c:pt idx="12">
                  <c:v>67.679999999999993</c:v>
                </c:pt>
                <c:pt idx="13">
                  <c:v>73.187999999999988</c:v>
                </c:pt>
                <c:pt idx="14">
                  <c:v>78.704999999999984</c:v>
                </c:pt>
                <c:pt idx="15">
                  <c:v>84.293999999999983</c:v>
                </c:pt>
                <c:pt idx="16">
                  <c:v>89.927999999999983</c:v>
                </c:pt>
                <c:pt idx="17">
                  <c:v>95.543999999999983</c:v>
                </c:pt>
                <c:pt idx="18">
                  <c:v>101.36699999999998</c:v>
                </c:pt>
                <c:pt idx="19">
                  <c:v>106.99199999999998</c:v>
                </c:pt>
                <c:pt idx="20">
                  <c:v>112.57199999999997</c:v>
                </c:pt>
                <c:pt idx="21">
                  <c:v>118.22399999999998</c:v>
                </c:pt>
                <c:pt idx="22">
                  <c:v>123.65099999999998</c:v>
                </c:pt>
                <c:pt idx="23">
                  <c:v>129.22199999999998</c:v>
                </c:pt>
                <c:pt idx="24">
                  <c:v>134.81099999999998</c:v>
                </c:pt>
                <c:pt idx="25">
                  <c:v>140.50799999999998</c:v>
                </c:pt>
                <c:pt idx="26">
                  <c:v>146.23199999999997</c:v>
                </c:pt>
                <c:pt idx="27">
                  <c:v>151.91999999999996</c:v>
                </c:pt>
                <c:pt idx="28">
                  <c:v>157.53599999999994</c:v>
                </c:pt>
                <c:pt idx="29">
                  <c:v>163.03499999999994</c:v>
                </c:pt>
                <c:pt idx="30">
                  <c:v>168.55199999999994</c:v>
                </c:pt>
                <c:pt idx="31">
                  <c:v>174.05999999999995</c:v>
                </c:pt>
                <c:pt idx="32">
                  <c:v>179.69399999999993</c:v>
                </c:pt>
                <c:pt idx="33">
                  <c:v>185.40899999999993</c:v>
                </c:pt>
                <c:pt idx="34">
                  <c:v>191.13299999999992</c:v>
                </c:pt>
                <c:pt idx="35">
                  <c:v>196.78499999999991</c:v>
                </c:pt>
                <c:pt idx="36">
                  <c:v>202.4189999999999</c:v>
                </c:pt>
                <c:pt idx="37">
                  <c:v>207.97199999999989</c:v>
                </c:pt>
                <c:pt idx="38">
                  <c:v>213.48899999999989</c:v>
                </c:pt>
                <c:pt idx="39">
                  <c:v>218.9789999999999</c:v>
                </c:pt>
                <c:pt idx="40">
                  <c:v>224.68499999999989</c:v>
                </c:pt>
                <c:pt idx="41">
                  <c:v>230.31899999999987</c:v>
                </c:pt>
                <c:pt idx="42">
                  <c:v>236.04299999999986</c:v>
                </c:pt>
                <c:pt idx="43">
                  <c:v>241.78499999999985</c:v>
                </c:pt>
                <c:pt idx="44">
                  <c:v>247.39199999999985</c:v>
                </c:pt>
                <c:pt idx="45">
                  <c:v>252.90899999999985</c:v>
                </c:pt>
                <c:pt idx="46">
                  <c:v>258.43499999999983</c:v>
                </c:pt>
                <c:pt idx="47">
                  <c:v>264.02399999999983</c:v>
                </c:pt>
                <c:pt idx="48">
                  <c:v>269.65799999999984</c:v>
                </c:pt>
                <c:pt idx="49">
                  <c:v>275.34599999999983</c:v>
                </c:pt>
                <c:pt idx="50">
                  <c:v>281.07899999999984</c:v>
                </c:pt>
                <c:pt idx="51">
                  <c:v>286.82099999999986</c:v>
                </c:pt>
                <c:pt idx="52">
                  <c:v>292.44599999999986</c:v>
                </c:pt>
                <c:pt idx="53">
                  <c:v>298.10699999999986</c:v>
                </c:pt>
                <c:pt idx="54">
                  <c:v>303.54299999999984</c:v>
                </c:pt>
                <c:pt idx="55">
                  <c:v>309.14999999999986</c:v>
                </c:pt>
                <c:pt idx="56">
                  <c:v>314.79299999999984</c:v>
                </c:pt>
                <c:pt idx="57">
                  <c:v>320.55299999999983</c:v>
                </c:pt>
                <c:pt idx="58">
                  <c:v>326.25899999999984</c:v>
                </c:pt>
                <c:pt idx="59">
                  <c:v>331.91099999999983</c:v>
                </c:pt>
                <c:pt idx="60">
                  <c:v>337.60799999999983</c:v>
                </c:pt>
                <c:pt idx="61">
                  <c:v>343.16099999999983</c:v>
                </c:pt>
                <c:pt idx="62">
                  <c:v>348.67799999999983</c:v>
                </c:pt>
                <c:pt idx="63">
                  <c:v>354.31199999999984</c:v>
                </c:pt>
                <c:pt idx="64">
                  <c:v>359.91899999999987</c:v>
                </c:pt>
              </c:numCache>
            </c:numRef>
          </c:xVal>
          <c:yVal>
            <c:numRef>
              <c:f>TDK_KF_ST_25_03!$N$20:$N$84</c:f>
              <c:numCache>
                <c:formatCode>General</c:formatCode>
                <c:ptCount val="65"/>
                <c:pt idx="0">
                  <c:v>-3790.7504456884362</c:v>
                </c:pt>
                <c:pt idx="1">
                  <c:v>-3723.6233842808392</c:v>
                </c:pt>
                <c:pt idx="2">
                  <c:v>-3617.6046165489893</c:v>
                </c:pt>
                <c:pt idx="3">
                  <c:v>-3477.2718959945105</c:v>
                </c:pt>
                <c:pt idx="4">
                  <c:v>-3305.9697544670207</c:v>
                </c:pt>
                <c:pt idx="5">
                  <c:v>-3102.8379265092958</c:v>
                </c:pt>
                <c:pt idx="6">
                  <c:v>-2874.8246415143349</c:v>
                </c:pt>
                <c:pt idx="7">
                  <c:v>-2618.649006653673</c:v>
                </c:pt>
                <c:pt idx="8">
                  <c:v>-2329.533411243005</c:v>
                </c:pt>
                <c:pt idx="9">
                  <c:v>-2021.5287513668875</c:v>
                </c:pt>
                <c:pt idx="10">
                  <c:v>-1684.3905617715509</c:v>
                </c:pt>
                <c:pt idx="11">
                  <c:v>-1333.4961579935512</c:v>
                </c:pt>
                <c:pt idx="12">
                  <c:v>-978.58666597063427</c:v>
                </c:pt>
                <c:pt idx="13">
                  <c:v>-619.13975609820807</c:v>
                </c:pt>
                <c:pt idx="14">
                  <c:v>-253.37504649442829</c:v>
                </c:pt>
                <c:pt idx="15">
                  <c:v>119.53629615325717</c:v>
                </c:pt>
                <c:pt idx="16">
                  <c:v>494.27852374468313</c:v>
                </c:pt>
                <c:pt idx="17">
                  <c:v>863.05666574081022</c:v>
                </c:pt>
                <c:pt idx="18">
                  <c:v>1236.6077231025045</c:v>
                </c:pt>
                <c:pt idx="19">
                  <c:v>1585.3479714882492</c:v>
                </c:pt>
                <c:pt idx="20">
                  <c:v>1916.1854695364611</c:v>
                </c:pt>
                <c:pt idx="21">
                  <c:v>2232.7229414414946</c:v>
                </c:pt>
                <c:pt idx="22">
                  <c:v>2516.2205159837567</c:v>
                </c:pt>
                <c:pt idx="23">
                  <c:v>2783.7036389171976</c:v>
                </c:pt>
                <c:pt idx="24">
                  <c:v>3025.567624956429</c:v>
                </c:pt>
                <c:pt idx="25">
                  <c:v>3242.4233527794058</c:v>
                </c:pt>
                <c:pt idx="26">
                  <c:v>3427.9782269002098</c:v>
                </c:pt>
                <c:pt idx="27">
                  <c:v>3578.436477784916</c:v>
                </c:pt>
                <c:pt idx="28">
                  <c:v>3692.3524058674311</c:v>
                </c:pt>
                <c:pt idx="29">
                  <c:v>3769.4845638017273</c:v>
                </c:pt>
                <c:pt idx="30">
                  <c:v>3811.9315478669014</c:v>
                </c:pt>
                <c:pt idx="31">
                  <c:v>3819.0079159267561</c:v>
                </c:pt>
                <c:pt idx="32">
                  <c:v>3789.6875795257779</c:v>
                </c:pt>
                <c:pt idx="33">
                  <c:v>3722.4650545578661</c:v>
                </c:pt>
                <c:pt idx="34">
                  <c:v>3617.9689745491391</c:v>
                </c:pt>
                <c:pt idx="35">
                  <c:v>3479.3077540005916</c:v>
                </c:pt>
                <c:pt idx="36">
                  <c:v>3307.3484711105384</c:v>
                </c:pt>
                <c:pt idx="37">
                  <c:v>3106.5197448824638</c:v>
                </c:pt>
                <c:pt idx="38">
                  <c:v>2878.0536559375405</c:v>
                </c:pt>
                <c:pt idx="39">
                  <c:v>2624.1771312114743</c:v>
                </c:pt>
                <c:pt idx="40">
                  <c:v>2334.7776106061283</c:v>
                </c:pt>
                <c:pt idx="41">
                  <c:v>2026.2663094106692</c:v>
                </c:pt>
                <c:pt idx="42">
                  <c:v>1692.7501421338713</c:v>
                </c:pt>
                <c:pt idx="43">
                  <c:v>1341.1883984173137</c:v>
                </c:pt>
                <c:pt idx="44">
                  <c:v>984.84396222747705</c:v>
                </c:pt>
                <c:pt idx="45">
                  <c:v>624.97705467795015</c:v>
                </c:pt>
                <c:pt idx="46">
                  <c:v>258.70097880942546</c:v>
                </c:pt>
                <c:pt idx="47">
                  <c:v>-114.19729662376766</c:v>
                </c:pt>
                <c:pt idx="48">
                  <c:v>-488.99711934913552</c:v>
                </c:pt>
                <c:pt idx="49">
                  <c:v>-862.58639687003711</c:v>
                </c:pt>
                <c:pt idx="50">
                  <c:v>-1230.5210970944372</c:v>
                </c:pt>
                <c:pt idx="51">
                  <c:v>-1586.6809856775842</c:v>
                </c:pt>
                <c:pt idx="52">
                  <c:v>-1920.1498248385267</c:v>
                </c:pt>
                <c:pt idx="53">
                  <c:v>-2237.0527650132926</c:v>
                </c:pt>
                <c:pt idx="54">
                  <c:v>-2520.8327823042691</c:v>
                </c:pt>
                <c:pt idx="55">
                  <c:v>-2789.7251253446962</c:v>
                </c:pt>
                <c:pt idx="56">
                  <c:v>-3033.3478058020046</c:v>
                </c:pt>
                <c:pt idx="57">
                  <c:v>-3251.6418511105485</c:v>
                </c:pt>
                <c:pt idx="58">
                  <c:v>-3435.4731740933685</c:v>
                </c:pt>
                <c:pt idx="59">
                  <c:v>-3583.9571124685417</c:v>
                </c:pt>
                <c:pt idx="60">
                  <c:v>-3698.3025784055631</c:v>
                </c:pt>
                <c:pt idx="61">
                  <c:v>-3774.5517462084063</c:v>
                </c:pt>
                <c:pt idx="62">
                  <c:v>-3815.1711908447196</c:v>
                </c:pt>
                <c:pt idx="63">
                  <c:v>-3820.1175888713574</c:v>
                </c:pt>
                <c:pt idx="64">
                  <c:v>-3788.3417205852684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0B-4EA9-966C-50A536C80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TDK_FF_ST_oU_04!$T$16:$T$80</c:f>
              <c:numCache>
                <c:formatCode>General</c:formatCode>
                <c:ptCount val="65"/>
                <c:pt idx="0">
                  <c:v>0</c:v>
                </c:pt>
                <c:pt idx="1">
                  <c:v>5.9579999999999993</c:v>
                </c:pt>
                <c:pt idx="2">
                  <c:v>11.681999999999999</c:v>
                </c:pt>
                <c:pt idx="3">
                  <c:v>17.324999999999999</c:v>
                </c:pt>
                <c:pt idx="4">
                  <c:v>22.796999999999997</c:v>
                </c:pt>
                <c:pt idx="5">
                  <c:v>28.340999999999998</c:v>
                </c:pt>
                <c:pt idx="6">
                  <c:v>33.947999999999993</c:v>
                </c:pt>
                <c:pt idx="7">
                  <c:v>39.626999999999995</c:v>
                </c:pt>
                <c:pt idx="8">
                  <c:v>45.179999999999993</c:v>
                </c:pt>
                <c:pt idx="9">
                  <c:v>50.903999999999989</c:v>
                </c:pt>
                <c:pt idx="10">
                  <c:v>56.645999999999987</c:v>
                </c:pt>
                <c:pt idx="11">
                  <c:v>62.315999999999988</c:v>
                </c:pt>
                <c:pt idx="12">
                  <c:v>67.886999999999986</c:v>
                </c:pt>
                <c:pt idx="13">
                  <c:v>73.295999999999992</c:v>
                </c:pt>
                <c:pt idx="14">
                  <c:v>78.821999999999989</c:v>
                </c:pt>
                <c:pt idx="15">
                  <c:v>84.563999999999993</c:v>
                </c:pt>
                <c:pt idx="16">
                  <c:v>90.242999999999995</c:v>
                </c:pt>
                <c:pt idx="17">
                  <c:v>95.858999999999995</c:v>
                </c:pt>
                <c:pt idx="18">
                  <c:v>101.646</c:v>
                </c:pt>
                <c:pt idx="19">
                  <c:v>107.316</c:v>
                </c:pt>
                <c:pt idx="20">
                  <c:v>112.761</c:v>
                </c:pt>
                <c:pt idx="21">
                  <c:v>118.22399999999999</c:v>
                </c:pt>
                <c:pt idx="22">
                  <c:v>123.84899999999999</c:v>
                </c:pt>
                <c:pt idx="23">
                  <c:v>129.447</c:v>
                </c:pt>
                <c:pt idx="24">
                  <c:v>135.15299999999999</c:v>
                </c:pt>
                <c:pt idx="25">
                  <c:v>140.86799999999999</c:v>
                </c:pt>
                <c:pt idx="26">
                  <c:v>146.57399999999998</c:v>
                </c:pt>
                <c:pt idx="27">
                  <c:v>152.09099999999998</c:v>
                </c:pt>
                <c:pt idx="28">
                  <c:v>157.72499999999997</c:v>
                </c:pt>
                <c:pt idx="29">
                  <c:v>163.12499999999997</c:v>
                </c:pt>
                <c:pt idx="30">
                  <c:v>168.67799999999997</c:v>
                </c:pt>
                <c:pt idx="31">
                  <c:v>174.34799999999996</c:v>
                </c:pt>
                <c:pt idx="32">
                  <c:v>179.99099999999996</c:v>
                </c:pt>
                <c:pt idx="33">
                  <c:v>185.73299999999995</c:v>
                </c:pt>
                <c:pt idx="34">
                  <c:v>191.42999999999995</c:v>
                </c:pt>
                <c:pt idx="35">
                  <c:v>197.11799999999994</c:v>
                </c:pt>
                <c:pt idx="36">
                  <c:v>202.54499999999993</c:v>
                </c:pt>
                <c:pt idx="37">
                  <c:v>208.03499999999994</c:v>
                </c:pt>
                <c:pt idx="38">
                  <c:v>213.66899999999993</c:v>
                </c:pt>
                <c:pt idx="39">
                  <c:v>219.27599999999993</c:v>
                </c:pt>
                <c:pt idx="40">
                  <c:v>224.86499999999992</c:v>
                </c:pt>
                <c:pt idx="41">
                  <c:v>230.65199999999993</c:v>
                </c:pt>
                <c:pt idx="42">
                  <c:v>236.33999999999992</c:v>
                </c:pt>
                <c:pt idx="43">
                  <c:v>242.01899999999992</c:v>
                </c:pt>
                <c:pt idx="44">
                  <c:v>247.60799999999992</c:v>
                </c:pt>
                <c:pt idx="45">
                  <c:v>253.00799999999992</c:v>
                </c:pt>
                <c:pt idx="46">
                  <c:v>258.57899999999995</c:v>
                </c:pt>
                <c:pt idx="47">
                  <c:v>264.29399999999993</c:v>
                </c:pt>
                <c:pt idx="48">
                  <c:v>269.99099999999993</c:v>
                </c:pt>
                <c:pt idx="49">
                  <c:v>275.68799999999993</c:v>
                </c:pt>
                <c:pt idx="50">
                  <c:v>281.40299999999991</c:v>
                </c:pt>
                <c:pt idx="51">
                  <c:v>287.07299999999992</c:v>
                </c:pt>
                <c:pt idx="52">
                  <c:v>292.59899999999993</c:v>
                </c:pt>
                <c:pt idx="53">
                  <c:v>298.14299999999992</c:v>
                </c:pt>
                <c:pt idx="54">
                  <c:v>303.76799999999992</c:v>
                </c:pt>
                <c:pt idx="55">
                  <c:v>309.39299999999992</c:v>
                </c:pt>
                <c:pt idx="56">
                  <c:v>315.06299999999993</c:v>
                </c:pt>
                <c:pt idx="57">
                  <c:v>320.84099999999995</c:v>
                </c:pt>
                <c:pt idx="58">
                  <c:v>326.59199999999993</c:v>
                </c:pt>
                <c:pt idx="59">
                  <c:v>332.19899999999996</c:v>
                </c:pt>
                <c:pt idx="60">
                  <c:v>337.79699999999997</c:v>
                </c:pt>
                <c:pt idx="61">
                  <c:v>343.26</c:v>
                </c:pt>
                <c:pt idx="62">
                  <c:v>348.86699999999996</c:v>
                </c:pt>
                <c:pt idx="63">
                  <c:v>354.54599999999994</c:v>
                </c:pt>
                <c:pt idx="64">
                  <c:v>360.23399999999992</c:v>
                </c:pt>
              </c:numCache>
            </c:numRef>
          </c:xVal>
          <c:yVal>
            <c:numRef>
              <c:f>TDK_FF_ST_oU_04!$W$16:$W$80</c:f>
              <c:numCache>
                <c:formatCode>General</c:formatCode>
                <c:ptCount val="65"/>
                <c:pt idx="0">
                  <c:v>0.16146672511223414</c:v>
                </c:pt>
                <c:pt idx="1">
                  <c:v>-0.11403513195117032</c:v>
                </c:pt>
                <c:pt idx="2">
                  <c:v>-7.4124143947965848E-2</c:v>
                </c:pt>
                <c:pt idx="3">
                  <c:v>-6.3477219664420659E-4</c:v>
                </c:pt>
                <c:pt idx="4">
                  <c:v>-0.12317045337633203</c:v>
                </c:pt>
                <c:pt idx="5">
                  <c:v>-0.12429353462697534</c:v>
                </c:pt>
                <c:pt idx="6">
                  <c:v>-0.12117263925053123</c:v>
                </c:pt>
                <c:pt idx="7">
                  <c:v>-2.4304051621740541E-2</c:v>
                </c:pt>
                <c:pt idx="8">
                  <c:v>-4.1708889426487872E-2</c:v>
                </c:pt>
                <c:pt idx="9">
                  <c:v>-8.5548954539369504E-2</c:v>
                </c:pt>
                <c:pt idx="10">
                  <c:v>-4.1343701969566382E-2</c:v>
                </c:pt>
                <c:pt idx="11">
                  <c:v>2.7503603849751812E-2</c:v>
                </c:pt>
                <c:pt idx="12">
                  <c:v>-3.6360539952667636E-2</c:v>
                </c:pt>
                <c:pt idx="13">
                  <c:v>-0.12600135997394091</c:v>
                </c:pt>
                <c:pt idx="14">
                  <c:v>-0.14685926062837495</c:v>
                </c:pt>
                <c:pt idx="15">
                  <c:v>-0.1356800148414834</c:v>
                </c:pt>
                <c:pt idx="16">
                  <c:v>-7.6635069137012124E-2</c:v>
                </c:pt>
                <c:pt idx="17">
                  <c:v>-0.17734241120258787</c:v>
                </c:pt>
                <c:pt idx="18">
                  <c:v>-0.22153607575539525</c:v>
                </c:pt>
                <c:pt idx="19">
                  <c:v>-0.19668021138213021</c:v>
                </c:pt>
                <c:pt idx="20">
                  <c:v>-0.12877635708818502</c:v>
                </c:pt>
                <c:pt idx="21">
                  <c:v>-9.1025743196610165E-2</c:v>
                </c:pt>
                <c:pt idx="22">
                  <c:v>-7.6759778458836081E-2</c:v>
                </c:pt>
                <c:pt idx="23">
                  <c:v>-9.1755107380208756E-2</c:v>
                </c:pt>
                <c:pt idx="24">
                  <c:v>1.6337790869727087E-3</c:v>
                </c:pt>
                <c:pt idx="25">
                  <c:v>2.1938104802018188E-2</c:v>
                </c:pt>
                <c:pt idx="26">
                  <c:v>3.2644166231904137E-2</c:v>
                </c:pt>
                <c:pt idx="27">
                  <c:v>5.5485232565985143E-2</c:v>
                </c:pt>
                <c:pt idx="28">
                  <c:v>3.0355465326181275E-2</c:v>
                </c:pt>
                <c:pt idx="29">
                  <c:v>5.4079157819757029E-2</c:v>
                </c:pt>
                <c:pt idx="30">
                  <c:v>0.1578975597284682</c:v>
                </c:pt>
                <c:pt idx="31">
                  <c:v>7.0908329298163153E-2</c:v>
                </c:pt>
                <c:pt idx="32">
                  <c:v>1.4649288369383839E-2</c:v>
                </c:pt>
                <c:pt idx="33">
                  <c:v>-6.8472031609871919E-2</c:v>
                </c:pt>
                <c:pt idx="34">
                  <c:v>-1.0202570520959853E-2</c:v>
                </c:pt>
                <c:pt idx="35">
                  <c:v>-1.8735258884134964E-2</c:v>
                </c:pt>
                <c:pt idx="36">
                  <c:v>5.2283592537634149E-2</c:v>
                </c:pt>
                <c:pt idx="37">
                  <c:v>5.1927883332297142E-2</c:v>
                </c:pt>
                <c:pt idx="38">
                  <c:v>3.7649537664890431E-2</c:v>
                </c:pt>
                <c:pt idx="39">
                  <c:v>0.10036708283692519</c:v>
                </c:pt>
                <c:pt idx="40">
                  <c:v>0.14941051993886845</c:v>
                </c:pt>
                <c:pt idx="41">
                  <c:v>5.9373323333602457E-2</c:v>
                </c:pt>
                <c:pt idx="42">
                  <c:v>0.14133111866510717</c:v>
                </c:pt>
                <c:pt idx="43">
                  <c:v>0.16260693862008679</c:v>
                </c:pt>
                <c:pt idx="44">
                  <c:v>0.18393635252246554</c:v>
                </c:pt>
                <c:pt idx="45">
                  <c:v>0.12317300817096566</c:v>
                </c:pt>
                <c:pt idx="46">
                  <c:v>0.10091761220178341</c:v>
                </c:pt>
                <c:pt idx="47">
                  <c:v>0.1536353494699938</c:v>
                </c:pt>
                <c:pt idx="48">
                  <c:v>6.4315662424235143E-2</c:v>
                </c:pt>
                <c:pt idx="49">
                  <c:v>2.6929389232407175E-2</c:v>
                </c:pt>
                <c:pt idx="50">
                  <c:v>1.4238122905567252E-2</c:v>
                </c:pt>
                <c:pt idx="51">
                  <c:v>-2.1664887993040338E-2</c:v>
                </c:pt>
                <c:pt idx="52">
                  <c:v>-0.10273242468315402</c:v>
                </c:pt>
                <c:pt idx="53">
                  <c:v>2.1444103811404602E-2</c:v>
                </c:pt>
                <c:pt idx="54">
                  <c:v>-2.8751857096040112E-2</c:v>
                </c:pt>
                <c:pt idx="55">
                  <c:v>-8.2607800518530894E-2</c:v>
                </c:pt>
                <c:pt idx="56">
                  <c:v>6.2582846672000869E-2</c:v>
                </c:pt>
                <c:pt idx="57">
                  <c:v>1.3307155988684372E-2</c:v>
                </c:pt>
                <c:pt idx="58">
                  <c:v>-3.445330029711613E-2</c:v>
                </c:pt>
                <c:pt idx="59">
                  <c:v>2.1555719561774822E-2</c:v>
                </c:pt>
                <c:pt idx="60">
                  <c:v>-3.6627250702281344E-3</c:v>
                </c:pt>
                <c:pt idx="61">
                  <c:v>-6.0970793067212981E-2</c:v>
                </c:pt>
                <c:pt idx="62">
                  <c:v>-1.1359335922293212E-2</c:v>
                </c:pt>
                <c:pt idx="63">
                  <c:v>-8.2380705446780667E-2</c:v>
                </c:pt>
                <c:pt idx="64">
                  <c:v>-0.12124700273102462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AA-48D4-8E19-62E536E2C619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TDK_FF_ST_oU_04!$T$81:$T$145</c:f>
              <c:numCache>
                <c:formatCode>General</c:formatCode>
                <c:ptCount val="65"/>
                <c:pt idx="0">
                  <c:v>360.23399999999992</c:v>
                </c:pt>
                <c:pt idx="1">
                  <c:v>354.7349999999999</c:v>
                </c:pt>
                <c:pt idx="2">
                  <c:v>349.01999999999992</c:v>
                </c:pt>
                <c:pt idx="3">
                  <c:v>343.4849999999999</c:v>
                </c:pt>
                <c:pt idx="4">
                  <c:v>337.99499999999989</c:v>
                </c:pt>
                <c:pt idx="5">
                  <c:v>332.38799999999992</c:v>
                </c:pt>
                <c:pt idx="6">
                  <c:v>326.78999999999991</c:v>
                </c:pt>
                <c:pt idx="7">
                  <c:v>321.0569999999999</c:v>
                </c:pt>
                <c:pt idx="8">
                  <c:v>315.2519999999999</c:v>
                </c:pt>
                <c:pt idx="9">
                  <c:v>309.60899999999992</c:v>
                </c:pt>
                <c:pt idx="10">
                  <c:v>304.01999999999992</c:v>
                </c:pt>
                <c:pt idx="11">
                  <c:v>298.33199999999994</c:v>
                </c:pt>
                <c:pt idx="12">
                  <c:v>292.79699999999991</c:v>
                </c:pt>
                <c:pt idx="13">
                  <c:v>287.3429999999999</c:v>
                </c:pt>
                <c:pt idx="14">
                  <c:v>281.56499999999988</c:v>
                </c:pt>
                <c:pt idx="15">
                  <c:v>275.92199999999991</c:v>
                </c:pt>
                <c:pt idx="16">
                  <c:v>270.16199999999992</c:v>
                </c:pt>
                <c:pt idx="17">
                  <c:v>264.48299999999995</c:v>
                </c:pt>
                <c:pt idx="18">
                  <c:v>258.90299999999996</c:v>
                </c:pt>
                <c:pt idx="19">
                  <c:v>253.23299999999998</c:v>
                </c:pt>
                <c:pt idx="20">
                  <c:v>247.76999999999998</c:v>
                </c:pt>
                <c:pt idx="21">
                  <c:v>242.18999999999997</c:v>
                </c:pt>
                <c:pt idx="22">
                  <c:v>236.55599999999998</c:v>
                </c:pt>
                <c:pt idx="23">
                  <c:v>230.84099999999998</c:v>
                </c:pt>
                <c:pt idx="24">
                  <c:v>225.13499999999999</c:v>
                </c:pt>
                <c:pt idx="25">
                  <c:v>219.45599999999999</c:v>
                </c:pt>
                <c:pt idx="26">
                  <c:v>213.86699999999999</c:v>
                </c:pt>
                <c:pt idx="27">
                  <c:v>208.215</c:v>
                </c:pt>
                <c:pt idx="28">
                  <c:v>202.77</c:v>
                </c:pt>
                <c:pt idx="29">
                  <c:v>197.316</c:v>
                </c:pt>
                <c:pt idx="30">
                  <c:v>191.64600000000002</c:v>
                </c:pt>
                <c:pt idx="31">
                  <c:v>185.96700000000001</c:v>
                </c:pt>
                <c:pt idx="32">
                  <c:v>180.19800000000001</c:v>
                </c:pt>
                <c:pt idx="33">
                  <c:v>174.6</c:v>
                </c:pt>
                <c:pt idx="34">
                  <c:v>168.876</c:v>
                </c:pt>
                <c:pt idx="35">
                  <c:v>163.35900000000001</c:v>
                </c:pt>
                <c:pt idx="36">
                  <c:v>157.89600000000002</c:v>
                </c:pt>
                <c:pt idx="37">
                  <c:v>152.27100000000002</c:v>
                </c:pt>
                <c:pt idx="38">
                  <c:v>146.70000000000002</c:v>
                </c:pt>
                <c:pt idx="39">
                  <c:v>141.03000000000003</c:v>
                </c:pt>
                <c:pt idx="40">
                  <c:v>135.33300000000003</c:v>
                </c:pt>
                <c:pt idx="41">
                  <c:v>129.61800000000002</c:v>
                </c:pt>
                <c:pt idx="42">
                  <c:v>124.10100000000003</c:v>
                </c:pt>
                <c:pt idx="43">
                  <c:v>118.44000000000003</c:v>
                </c:pt>
                <c:pt idx="44">
                  <c:v>112.96800000000003</c:v>
                </c:pt>
                <c:pt idx="45">
                  <c:v>107.54100000000003</c:v>
                </c:pt>
                <c:pt idx="46">
                  <c:v>101.79000000000002</c:v>
                </c:pt>
                <c:pt idx="47">
                  <c:v>96.102000000000018</c:v>
                </c:pt>
                <c:pt idx="48">
                  <c:v>90.423000000000016</c:v>
                </c:pt>
                <c:pt idx="49">
                  <c:v>84.726000000000013</c:v>
                </c:pt>
                <c:pt idx="50">
                  <c:v>79.101000000000013</c:v>
                </c:pt>
                <c:pt idx="51">
                  <c:v>73.530000000000015</c:v>
                </c:pt>
                <c:pt idx="52">
                  <c:v>68.03100000000002</c:v>
                </c:pt>
                <c:pt idx="53">
                  <c:v>62.550000000000018</c:v>
                </c:pt>
                <c:pt idx="54">
                  <c:v>56.853000000000023</c:v>
                </c:pt>
                <c:pt idx="55">
                  <c:v>51.15600000000002</c:v>
                </c:pt>
                <c:pt idx="56">
                  <c:v>45.387000000000022</c:v>
                </c:pt>
                <c:pt idx="57">
                  <c:v>39.798000000000023</c:v>
                </c:pt>
                <c:pt idx="58">
                  <c:v>34.164000000000023</c:v>
                </c:pt>
                <c:pt idx="59">
                  <c:v>28.503000000000021</c:v>
                </c:pt>
                <c:pt idx="60">
                  <c:v>22.995000000000022</c:v>
                </c:pt>
                <c:pt idx="61">
                  <c:v>17.604000000000021</c:v>
                </c:pt>
                <c:pt idx="62">
                  <c:v>11.835000000000022</c:v>
                </c:pt>
                <c:pt idx="63">
                  <c:v>6.138000000000023</c:v>
                </c:pt>
                <c:pt idx="64">
                  <c:v>0.41400000000002368</c:v>
                </c:pt>
              </c:numCache>
            </c:numRef>
          </c:xVal>
          <c:yVal>
            <c:numRef>
              <c:f>TDK_FF_ST_oU_04!$W$81:$W$145</c:f>
              <c:numCache>
                <c:formatCode>General</c:formatCode>
                <c:ptCount val="65"/>
                <c:pt idx="0">
                  <c:v>-2.0003495533046589E-2</c:v>
                </c:pt>
                <c:pt idx="1">
                  <c:v>-4.1274741449569774E-2</c:v>
                </c:pt>
                <c:pt idx="2">
                  <c:v>-3.5475727389837175E-2</c:v>
                </c:pt>
                <c:pt idx="3">
                  <c:v>7.486555866762501E-3</c:v>
                </c:pt>
                <c:pt idx="4">
                  <c:v>-1.7905534251099198E-2</c:v>
                </c:pt>
                <c:pt idx="5">
                  <c:v>-2.3397621352160058E-2</c:v>
                </c:pt>
                <c:pt idx="6">
                  <c:v>5.0258455323444196E-2</c:v>
                </c:pt>
                <c:pt idx="7">
                  <c:v>4.6812166362315111E-2</c:v>
                </c:pt>
                <c:pt idx="8">
                  <c:v>-1.3912328501817228E-2</c:v>
                </c:pt>
                <c:pt idx="9">
                  <c:v>4.2345384506461414E-3</c:v>
                </c:pt>
                <c:pt idx="10">
                  <c:v>3.2009367781768105E-2</c:v>
                </c:pt>
                <c:pt idx="11">
                  <c:v>-3.6054260319644982E-2</c:v>
                </c:pt>
                <c:pt idx="12">
                  <c:v>-1.7014583426430363E-2</c:v>
                </c:pt>
                <c:pt idx="13">
                  <c:v>7.221965327852331E-2</c:v>
                </c:pt>
                <c:pt idx="14">
                  <c:v>1.9578824642337622E-2</c:v>
                </c:pt>
                <c:pt idx="15">
                  <c:v>5.6608075033636851E-2</c:v>
                </c:pt>
                <c:pt idx="16">
                  <c:v>0.11785873828159765</c:v>
                </c:pt>
                <c:pt idx="17">
                  <c:v>0.15058309104858836</c:v>
                </c:pt>
                <c:pt idx="18">
                  <c:v>0.20470114594667166</c:v>
                </c:pt>
                <c:pt idx="19">
                  <c:v>0.19583583291509399</c:v>
                </c:pt>
                <c:pt idx="20">
                  <c:v>0.17724976230010725</c:v>
                </c:pt>
                <c:pt idx="21">
                  <c:v>0.26425801484353428</c:v>
                </c:pt>
                <c:pt idx="22">
                  <c:v>0.21814047515459833</c:v>
                </c:pt>
                <c:pt idx="23">
                  <c:v>0.16855296767553796</c:v>
                </c:pt>
                <c:pt idx="24">
                  <c:v>0.16748150755154256</c:v>
                </c:pt>
                <c:pt idx="25">
                  <c:v>0.12790568624669163</c:v>
                </c:pt>
                <c:pt idx="26">
                  <c:v>0.11684258138947712</c:v>
                </c:pt>
                <c:pt idx="27">
                  <c:v>7.06004177425541E-2</c:v>
                </c:pt>
                <c:pt idx="28">
                  <c:v>4.4342812303938217E-2</c:v>
                </c:pt>
                <c:pt idx="29">
                  <c:v>8.6604624129250851E-2</c:v>
                </c:pt>
                <c:pt idx="30">
                  <c:v>4.6082346567516197E-2</c:v>
                </c:pt>
                <c:pt idx="31">
                  <c:v>-7.2986293670567193E-3</c:v>
                </c:pt>
                <c:pt idx="32">
                  <c:v>8.6091267079467571E-2</c:v>
                </c:pt>
                <c:pt idx="33">
                  <c:v>7.9548534394376702E-2</c:v>
                </c:pt>
                <c:pt idx="34">
                  <c:v>0.10910167911444546</c:v>
                </c:pt>
                <c:pt idx="35">
                  <c:v>0.12808180962056781</c:v>
                </c:pt>
                <c:pt idx="36">
                  <c:v>6.7725430156940547E-2</c:v>
                </c:pt>
                <c:pt idx="37">
                  <c:v>6.2524235847774889E-2</c:v>
                </c:pt>
                <c:pt idx="38">
                  <c:v>5.6249360930934245E-2</c:v>
                </c:pt>
                <c:pt idx="39">
                  <c:v>0.10160591393162122</c:v>
                </c:pt>
                <c:pt idx="40">
                  <c:v>6.2590513840234507E-2</c:v>
                </c:pt>
                <c:pt idx="41">
                  <c:v>-5.6418196746875537E-2</c:v>
                </c:pt>
                <c:pt idx="42">
                  <c:v>-3.5262968030821185E-2</c:v>
                </c:pt>
                <c:pt idx="43">
                  <c:v>-6.0873341194934483E-2</c:v>
                </c:pt>
                <c:pt idx="44">
                  <c:v>-0.10717110442546129</c:v>
                </c:pt>
                <c:pt idx="45">
                  <c:v>-0.13187391254771796</c:v>
                </c:pt>
                <c:pt idx="46">
                  <c:v>-7.4736006436751268E-2</c:v>
                </c:pt>
                <c:pt idx="47">
                  <c:v>-0.18575174385379967</c:v>
                </c:pt>
                <c:pt idx="48">
                  <c:v>-0.13752528676629083</c:v>
                </c:pt>
                <c:pt idx="49">
                  <c:v>-9.3722385044955558E-2</c:v>
                </c:pt>
                <c:pt idx="50">
                  <c:v>-9.4352157302424189E-2</c:v>
                </c:pt>
                <c:pt idx="51">
                  <c:v>3.2950607555918054E-2</c:v>
                </c:pt>
                <c:pt idx="52">
                  <c:v>-5.7358422608288606E-2</c:v>
                </c:pt>
                <c:pt idx="53">
                  <c:v>-1.5094335395652081E-2</c:v>
                </c:pt>
                <c:pt idx="54">
                  <c:v>-3.6867564963259269E-2</c:v>
                </c:pt>
                <c:pt idx="55">
                  <c:v>-1.8916483575438292E-2</c:v>
                </c:pt>
                <c:pt idx="56">
                  <c:v>-3.8623828725086184E-2</c:v>
                </c:pt>
                <c:pt idx="57">
                  <c:v>2.5304181762209055E-4</c:v>
                </c:pt>
                <c:pt idx="58">
                  <c:v>-2.8862208744818929E-2</c:v>
                </c:pt>
                <c:pt idx="59">
                  <c:v>-4.3099823106651058E-2</c:v>
                </c:pt>
                <c:pt idx="60">
                  <c:v>-6.3277984248220065E-2</c:v>
                </c:pt>
                <c:pt idx="61">
                  <c:v>-0.11050815871974606</c:v>
                </c:pt>
                <c:pt idx="62">
                  <c:v>-3.5273214797015839E-2</c:v>
                </c:pt>
                <c:pt idx="63">
                  <c:v>-7.0350057095755147E-2</c:v>
                </c:pt>
                <c:pt idx="64">
                  <c:v>-5.8322889074909234E-2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AA-48D4-8E19-62E536E2C619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TDK_FF_ST_oU_04!$T$16:$T$79</c:f>
              <c:numCache>
                <c:formatCode>General</c:formatCode>
                <c:ptCount val="64"/>
                <c:pt idx="0">
                  <c:v>0</c:v>
                </c:pt>
                <c:pt idx="1">
                  <c:v>5.9579999999999993</c:v>
                </c:pt>
                <c:pt idx="2">
                  <c:v>11.681999999999999</c:v>
                </c:pt>
                <c:pt idx="3">
                  <c:v>17.324999999999999</c:v>
                </c:pt>
                <c:pt idx="4">
                  <c:v>22.796999999999997</c:v>
                </c:pt>
                <c:pt idx="5">
                  <c:v>28.340999999999998</c:v>
                </c:pt>
                <c:pt idx="6">
                  <c:v>33.947999999999993</c:v>
                </c:pt>
                <c:pt idx="7">
                  <c:v>39.626999999999995</c:v>
                </c:pt>
                <c:pt idx="8">
                  <c:v>45.179999999999993</c:v>
                </c:pt>
                <c:pt idx="9">
                  <c:v>50.903999999999989</c:v>
                </c:pt>
                <c:pt idx="10">
                  <c:v>56.645999999999987</c:v>
                </c:pt>
                <c:pt idx="11">
                  <c:v>62.315999999999988</c:v>
                </c:pt>
                <c:pt idx="12">
                  <c:v>67.886999999999986</c:v>
                </c:pt>
                <c:pt idx="13">
                  <c:v>73.295999999999992</c:v>
                </c:pt>
                <c:pt idx="14">
                  <c:v>78.821999999999989</c:v>
                </c:pt>
                <c:pt idx="15">
                  <c:v>84.563999999999993</c:v>
                </c:pt>
                <c:pt idx="16">
                  <c:v>90.242999999999995</c:v>
                </c:pt>
                <c:pt idx="17">
                  <c:v>95.858999999999995</c:v>
                </c:pt>
                <c:pt idx="18">
                  <c:v>101.646</c:v>
                </c:pt>
                <c:pt idx="19">
                  <c:v>107.316</c:v>
                </c:pt>
                <c:pt idx="20">
                  <c:v>112.761</c:v>
                </c:pt>
                <c:pt idx="21">
                  <c:v>118.22399999999999</c:v>
                </c:pt>
                <c:pt idx="22">
                  <c:v>123.84899999999999</c:v>
                </c:pt>
                <c:pt idx="23">
                  <c:v>129.447</c:v>
                </c:pt>
                <c:pt idx="24">
                  <c:v>135.15299999999999</c:v>
                </c:pt>
                <c:pt idx="25">
                  <c:v>140.86799999999999</c:v>
                </c:pt>
                <c:pt idx="26">
                  <c:v>146.57399999999998</c:v>
                </c:pt>
                <c:pt idx="27">
                  <c:v>152.09099999999998</c:v>
                </c:pt>
                <c:pt idx="28">
                  <c:v>157.72499999999997</c:v>
                </c:pt>
                <c:pt idx="29">
                  <c:v>163.12499999999997</c:v>
                </c:pt>
                <c:pt idx="30">
                  <c:v>168.67799999999997</c:v>
                </c:pt>
                <c:pt idx="31">
                  <c:v>174.34799999999996</c:v>
                </c:pt>
                <c:pt idx="32">
                  <c:v>179.99099999999996</c:v>
                </c:pt>
                <c:pt idx="33">
                  <c:v>185.73299999999995</c:v>
                </c:pt>
                <c:pt idx="34">
                  <c:v>191.42999999999995</c:v>
                </c:pt>
                <c:pt idx="35">
                  <c:v>197.11799999999994</c:v>
                </c:pt>
                <c:pt idx="36">
                  <c:v>202.54499999999993</c:v>
                </c:pt>
                <c:pt idx="37">
                  <c:v>208.03499999999994</c:v>
                </c:pt>
                <c:pt idx="38">
                  <c:v>213.66899999999993</c:v>
                </c:pt>
                <c:pt idx="39">
                  <c:v>219.27599999999993</c:v>
                </c:pt>
                <c:pt idx="40">
                  <c:v>224.86499999999992</c:v>
                </c:pt>
                <c:pt idx="41">
                  <c:v>230.65199999999993</c:v>
                </c:pt>
                <c:pt idx="42">
                  <c:v>236.33999999999992</c:v>
                </c:pt>
                <c:pt idx="43">
                  <c:v>242.01899999999992</c:v>
                </c:pt>
                <c:pt idx="44">
                  <c:v>247.60799999999992</c:v>
                </c:pt>
                <c:pt idx="45">
                  <c:v>253.00799999999992</c:v>
                </c:pt>
                <c:pt idx="46">
                  <c:v>258.57899999999995</c:v>
                </c:pt>
                <c:pt idx="47">
                  <c:v>264.29399999999993</c:v>
                </c:pt>
                <c:pt idx="48">
                  <c:v>269.99099999999993</c:v>
                </c:pt>
                <c:pt idx="49">
                  <c:v>275.68799999999993</c:v>
                </c:pt>
                <c:pt idx="50">
                  <c:v>281.40299999999991</c:v>
                </c:pt>
                <c:pt idx="51">
                  <c:v>287.07299999999992</c:v>
                </c:pt>
                <c:pt idx="52">
                  <c:v>292.59899999999993</c:v>
                </c:pt>
                <c:pt idx="53">
                  <c:v>298.14299999999992</c:v>
                </c:pt>
                <c:pt idx="54">
                  <c:v>303.76799999999992</c:v>
                </c:pt>
                <c:pt idx="55">
                  <c:v>309.39299999999992</c:v>
                </c:pt>
                <c:pt idx="56">
                  <c:v>315.06299999999993</c:v>
                </c:pt>
                <c:pt idx="57">
                  <c:v>320.84099999999995</c:v>
                </c:pt>
                <c:pt idx="58">
                  <c:v>326.59199999999993</c:v>
                </c:pt>
                <c:pt idx="59">
                  <c:v>332.19899999999996</c:v>
                </c:pt>
                <c:pt idx="60">
                  <c:v>337.79699999999997</c:v>
                </c:pt>
                <c:pt idx="61">
                  <c:v>343.26</c:v>
                </c:pt>
                <c:pt idx="62">
                  <c:v>348.86699999999996</c:v>
                </c:pt>
                <c:pt idx="63">
                  <c:v>354.54599999999994</c:v>
                </c:pt>
              </c:numCache>
            </c:numRef>
          </c:xVal>
          <c:yVal>
            <c:numRef>
              <c:f>TDK_FF_ST_oU_04!$X$16:$X$79</c:f>
              <c:numCache>
                <c:formatCode>General</c:formatCode>
                <c:ptCount val="64"/>
                <c:pt idx="0">
                  <c:v>-0.21978961418714338</c:v>
                </c:pt>
                <c:pt idx="1">
                  <c:v>4.3685074855415174E-2</c:v>
                </c:pt>
                <c:pt idx="2">
                  <c:v>3.8850929150950009E-2</c:v>
                </c:pt>
                <c:pt idx="3">
                  <c:v>-0.10987338652310186</c:v>
                </c:pt>
                <c:pt idx="4">
                  <c:v>5.9892469128111969E-2</c:v>
                </c:pt>
                <c:pt idx="5">
                  <c:v>8.1193711520324285E-2</c:v>
                </c:pt>
                <c:pt idx="6">
                  <c:v>9.2310430505712304E-2</c:v>
                </c:pt>
                <c:pt idx="7">
                  <c:v>2.4557093439362632E-2</c:v>
                </c:pt>
                <c:pt idx="8">
                  <c:v>3.0850607014016873E-3</c:v>
                </c:pt>
                <c:pt idx="9">
                  <c:v>6.6632470963931212E-2</c:v>
                </c:pt>
                <c:pt idx="10">
                  <c:v>4.4761370063071126E-3</c:v>
                </c:pt>
                <c:pt idx="11">
                  <c:v>-4.2597939245403893E-2</c:v>
                </c:pt>
                <c:pt idx="12">
                  <c:v>-2.099788265562097E-2</c:v>
                </c:pt>
                <c:pt idx="13">
                  <c:v>0.15895196752985896</c:v>
                </c:pt>
                <c:pt idx="14">
                  <c:v>5.2507103325950766E-2</c:v>
                </c:pt>
                <c:pt idx="15">
                  <c:v>4.195762979652784E-2</c:v>
                </c:pt>
                <c:pt idx="16">
                  <c:v>-6.0890217629278709E-2</c:v>
                </c:pt>
                <c:pt idx="17">
                  <c:v>-8.4093326512117983E-3</c:v>
                </c:pt>
                <c:pt idx="18">
                  <c:v>0.14680006931864398</c:v>
                </c:pt>
                <c:pt idx="19">
                  <c:v>6.4806298834412246E-2</c:v>
                </c:pt>
                <c:pt idx="20">
                  <c:v>2.1605252662723728E-2</c:v>
                </c:pt>
                <c:pt idx="21">
                  <c:v>3.0152402001675682E-2</c:v>
                </c:pt>
                <c:pt idx="22">
                  <c:v>4.1496810428014896E-2</c:v>
                </c:pt>
                <c:pt idx="23">
                  <c:v>3.5336910633333218E-2</c:v>
                </c:pt>
                <c:pt idx="24">
                  <c:v>6.0956734753261799E-2</c:v>
                </c:pt>
                <c:pt idx="25">
                  <c:v>7.9667809129603029E-2</c:v>
                </c:pt>
                <c:pt idx="26">
                  <c:v>2.3605194699030108E-2</c:v>
                </c:pt>
                <c:pt idx="27">
                  <c:v>7.0390032817897463E-3</c:v>
                </c:pt>
                <c:pt idx="28">
                  <c:v>3.7369964830759272E-2</c:v>
                </c:pt>
                <c:pt idx="29">
                  <c:v>7.4002651800810781E-2</c:v>
                </c:pt>
                <c:pt idx="30">
                  <c:v>-4.8795880614022735E-2</c:v>
                </c:pt>
                <c:pt idx="31">
                  <c:v>8.640205096213549E-3</c:v>
                </c:pt>
                <c:pt idx="32">
                  <c:v>7.1441978710083731E-2</c:v>
                </c:pt>
                <c:pt idx="33">
                  <c:v>6.11734022428152E-2</c:v>
                </c:pt>
                <c:pt idx="34">
                  <c:v>5.628491708847605E-2</c:v>
                </c:pt>
                <c:pt idx="35">
                  <c:v>0.10533988301338582</c:v>
                </c:pt>
                <c:pt idx="36">
                  <c:v>-7.9407802336959321E-3</c:v>
                </c:pt>
                <c:pt idx="37">
                  <c:v>1.8672534410256958E-2</c:v>
                </c:pt>
                <c:pt idx="38">
                  <c:v>7.9193043724586687E-2</c:v>
                </c:pt>
                <c:pt idx="39">
                  <c:v>2.7538603409766438E-2</c:v>
                </c:pt>
                <c:pt idx="40">
                  <c:v>1.8070987612674116E-2</c:v>
                </c:pt>
                <c:pt idx="41">
                  <c:v>0.1091796443419355</c:v>
                </c:pt>
                <c:pt idx="42">
                  <c:v>7.6809356489491165E-2</c:v>
                </c:pt>
                <c:pt idx="43">
                  <c:v>0.10165107622344749</c:v>
                </c:pt>
                <c:pt idx="44">
                  <c:v>-6.6865902223582907E-3</c:v>
                </c:pt>
                <c:pt idx="45">
                  <c:v>7.2662824744128329E-2</c:v>
                </c:pt>
                <c:pt idx="46">
                  <c:v>0.10378353374488825</c:v>
                </c:pt>
                <c:pt idx="47">
                  <c:v>-3.0522584214054405E-3</c:v>
                </c:pt>
                <c:pt idx="48">
                  <c:v>5.354307585736251E-2</c:v>
                </c:pt>
                <c:pt idx="49">
                  <c:v>2.9678685801229676E-2</c:v>
                </c:pt>
                <c:pt idx="50">
                  <c:v>5.3407017367703702E-3</c:v>
                </c:pt>
                <c:pt idx="51">
                  <c:v>9.3884541271563648E-2</c:v>
                </c:pt>
                <c:pt idx="52">
                  <c:v>8.5717841256723659E-2</c:v>
                </c:pt>
                <c:pt idx="53">
                  <c:v>-5.7498364131049584E-2</c:v>
                </c:pt>
                <c:pt idx="54">
                  <c:v>6.0761224877808218E-2</c:v>
                </c:pt>
                <c:pt idx="55">
                  <c:v>8.6842338969177035E-2</c:v>
                </c:pt>
                <c:pt idx="56">
                  <c:v>-7.6495175173818097E-2</c:v>
                </c:pt>
                <c:pt idx="57">
                  <c:v>3.3505010373630739E-2</c:v>
                </c:pt>
                <c:pt idx="58">
                  <c:v>8.4711755620560325E-2</c:v>
                </c:pt>
                <c:pt idx="59">
                  <c:v>-4.4953340913934881E-2</c:v>
                </c:pt>
                <c:pt idx="60">
                  <c:v>-1.4242809180871063E-2</c:v>
                </c:pt>
                <c:pt idx="61">
                  <c:v>6.8457348933975481E-2</c:v>
                </c:pt>
                <c:pt idx="62">
                  <c:v>-2.4116391467543963E-2</c:v>
                </c:pt>
                <c:pt idx="63">
                  <c:v>4.1105963997210893E-2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AA-48D4-8E19-62E536E2C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TDK_FF_ST_mU_04!$T$16:$T$80</c:f>
              <c:numCache>
                <c:formatCode>General</c:formatCode>
                <c:ptCount val="65"/>
                <c:pt idx="0">
                  <c:v>0</c:v>
                </c:pt>
                <c:pt idx="1">
                  <c:v>5.9399999999999995</c:v>
                </c:pt>
                <c:pt idx="2">
                  <c:v>11.61</c:v>
                </c:pt>
                <c:pt idx="3">
                  <c:v>17.352</c:v>
                </c:pt>
                <c:pt idx="4">
                  <c:v>22.806000000000001</c:v>
                </c:pt>
                <c:pt idx="5">
                  <c:v>28.341000000000001</c:v>
                </c:pt>
                <c:pt idx="6">
                  <c:v>33.966000000000001</c:v>
                </c:pt>
                <c:pt idx="7">
                  <c:v>39.564</c:v>
                </c:pt>
                <c:pt idx="8">
                  <c:v>45.170999999999999</c:v>
                </c:pt>
                <c:pt idx="9">
                  <c:v>50.975999999999999</c:v>
                </c:pt>
                <c:pt idx="10">
                  <c:v>56.699999999999996</c:v>
                </c:pt>
                <c:pt idx="11">
                  <c:v>62.270999999999994</c:v>
                </c:pt>
                <c:pt idx="12">
                  <c:v>67.904999999999987</c:v>
                </c:pt>
                <c:pt idx="13">
                  <c:v>73.295999999999992</c:v>
                </c:pt>
                <c:pt idx="14">
                  <c:v>78.884999999999991</c:v>
                </c:pt>
                <c:pt idx="15">
                  <c:v>84.563999999999993</c:v>
                </c:pt>
                <c:pt idx="16">
                  <c:v>90.179999999999993</c:v>
                </c:pt>
                <c:pt idx="17">
                  <c:v>95.822999999999993</c:v>
                </c:pt>
                <c:pt idx="18">
                  <c:v>101.574</c:v>
                </c:pt>
                <c:pt idx="19">
                  <c:v>107.298</c:v>
                </c:pt>
                <c:pt idx="20">
                  <c:v>112.77</c:v>
                </c:pt>
                <c:pt idx="21">
                  <c:v>118.24199999999999</c:v>
                </c:pt>
                <c:pt idx="22">
                  <c:v>123.83099999999999</c:v>
                </c:pt>
                <c:pt idx="23">
                  <c:v>129.46499999999997</c:v>
                </c:pt>
                <c:pt idx="24">
                  <c:v>135.06299999999999</c:v>
                </c:pt>
                <c:pt idx="25">
                  <c:v>140.84099999999998</c:v>
                </c:pt>
                <c:pt idx="26">
                  <c:v>146.50199999999998</c:v>
                </c:pt>
                <c:pt idx="27">
                  <c:v>152.04599999999999</c:v>
                </c:pt>
                <c:pt idx="28">
                  <c:v>157.71599999999998</c:v>
                </c:pt>
                <c:pt idx="29">
                  <c:v>163.14299999999997</c:v>
                </c:pt>
                <c:pt idx="30">
                  <c:v>168.65099999999998</c:v>
                </c:pt>
                <c:pt idx="31">
                  <c:v>174.35699999999997</c:v>
                </c:pt>
                <c:pt idx="32">
                  <c:v>179.97299999999996</c:v>
                </c:pt>
                <c:pt idx="33">
                  <c:v>185.74199999999996</c:v>
                </c:pt>
                <c:pt idx="34">
                  <c:v>191.35799999999995</c:v>
                </c:pt>
                <c:pt idx="35">
                  <c:v>197.00099999999995</c:v>
                </c:pt>
                <c:pt idx="36">
                  <c:v>202.55399999999995</c:v>
                </c:pt>
                <c:pt idx="37">
                  <c:v>208.02599999999995</c:v>
                </c:pt>
                <c:pt idx="38">
                  <c:v>213.69599999999994</c:v>
                </c:pt>
                <c:pt idx="39">
                  <c:v>219.25799999999995</c:v>
                </c:pt>
                <c:pt idx="40">
                  <c:v>224.90999999999994</c:v>
                </c:pt>
                <c:pt idx="41">
                  <c:v>230.63399999999993</c:v>
                </c:pt>
                <c:pt idx="42">
                  <c:v>236.34899999999993</c:v>
                </c:pt>
                <c:pt idx="43">
                  <c:v>241.94699999999995</c:v>
                </c:pt>
                <c:pt idx="44">
                  <c:v>247.58099999999993</c:v>
                </c:pt>
                <c:pt idx="45">
                  <c:v>253.01699999999994</c:v>
                </c:pt>
                <c:pt idx="46">
                  <c:v>258.63299999999992</c:v>
                </c:pt>
                <c:pt idx="47">
                  <c:v>264.3479999999999</c:v>
                </c:pt>
                <c:pt idx="48">
                  <c:v>270.0089999999999</c:v>
                </c:pt>
                <c:pt idx="49">
                  <c:v>275.69699999999989</c:v>
                </c:pt>
                <c:pt idx="50">
                  <c:v>281.3309999999999</c:v>
                </c:pt>
                <c:pt idx="51">
                  <c:v>287.07299999999992</c:v>
                </c:pt>
                <c:pt idx="52">
                  <c:v>292.6169999999999</c:v>
                </c:pt>
                <c:pt idx="53">
                  <c:v>298.12499999999989</c:v>
                </c:pt>
                <c:pt idx="54">
                  <c:v>303.73199999999986</c:v>
                </c:pt>
                <c:pt idx="55">
                  <c:v>309.37499999999983</c:v>
                </c:pt>
                <c:pt idx="56">
                  <c:v>315.03599999999983</c:v>
                </c:pt>
                <c:pt idx="57">
                  <c:v>320.82299999999981</c:v>
                </c:pt>
                <c:pt idx="58">
                  <c:v>326.51999999999981</c:v>
                </c:pt>
                <c:pt idx="59">
                  <c:v>332.0999999999998</c:v>
                </c:pt>
                <c:pt idx="60">
                  <c:v>337.76999999999981</c:v>
                </c:pt>
                <c:pt idx="61">
                  <c:v>343.25099999999981</c:v>
                </c:pt>
                <c:pt idx="62">
                  <c:v>348.90299999999979</c:v>
                </c:pt>
                <c:pt idx="63">
                  <c:v>354.54599999999976</c:v>
                </c:pt>
                <c:pt idx="64">
                  <c:v>360.16199999999975</c:v>
                </c:pt>
              </c:numCache>
            </c:numRef>
          </c:xVal>
          <c:yVal>
            <c:numRef>
              <c:f>TDK_FF_ST_mU_04!$W$16:$W$80</c:f>
              <c:numCache>
                <c:formatCode>General</c:formatCode>
                <c:ptCount val="65"/>
                <c:pt idx="0">
                  <c:v>0.28163016392193185</c:v>
                </c:pt>
                <c:pt idx="1">
                  <c:v>-0.10768600420357366</c:v>
                </c:pt>
                <c:pt idx="2">
                  <c:v>-0.16122879746681917</c:v>
                </c:pt>
                <c:pt idx="3">
                  <c:v>-0.18985797747731326</c:v>
                </c:pt>
                <c:pt idx="4">
                  <c:v>-8.7067501004032266E-2</c:v>
                </c:pt>
                <c:pt idx="5">
                  <c:v>-9.4173560553365121E-2</c:v>
                </c:pt>
                <c:pt idx="6">
                  <c:v>-9.0523940032987582E-2</c:v>
                </c:pt>
                <c:pt idx="7">
                  <c:v>-0.1384300190946206</c:v>
                </c:pt>
                <c:pt idx="8">
                  <c:v>-7.2044574458409727E-2</c:v>
                </c:pt>
                <c:pt idx="9">
                  <c:v>-3.9450221623894777E-2</c:v>
                </c:pt>
                <c:pt idx="10">
                  <c:v>-1.3623149936854873E-2</c:v>
                </c:pt>
                <c:pt idx="11">
                  <c:v>-6.9209605264646257E-3</c:v>
                </c:pt>
                <c:pt idx="12">
                  <c:v>-5.4360539952668319E-2</c:v>
                </c:pt>
                <c:pt idx="13">
                  <c:v>-5.676285502573819E-2</c:v>
                </c:pt>
                <c:pt idx="14">
                  <c:v>-6.5043364974258111E-2</c:v>
                </c:pt>
                <c:pt idx="15">
                  <c:v>-0.10519839637228756</c:v>
                </c:pt>
                <c:pt idx="16">
                  <c:v>-0.13316297624628248</c:v>
                </c:pt>
                <c:pt idx="17">
                  <c:v>-0.21174355437723591</c:v>
                </c:pt>
                <c:pt idx="18">
                  <c:v>-0.19695586127697595</c:v>
                </c:pt>
                <c:pt idx="19">
                  <c:v>-0.11506573173039669</c:v>
                </c:pt>
                <c:pt idx="20">
                  <c:v>-0.11099462038443164</c:v>
                </c:pt>
                <c:pt idx="21">
                  <c:v>-0.1124565120178147</c:v>
                </c:pt>
                <c:pt idx="22">
                  <c:v>-0.14280331709110783</c:v>
                </c:pt>
                <c:pt idx="23">
                  <c:v>-1.3683300842274093E-2</c:v>
                </c:pt>
                <c:pt idx="24">
                  <c:v>-5.6353689420802766E-3</c:v>
                </c:pt>
                <c:pt idx="25">
                  <c:v>-7.6474640581807307E-3</c:v>
                </c:pt>
                <c:pt idx="26">
                  <c:v>5.1408696440688573E-2</c:v>
                </c:pt>
                <c:pt idx="27">
                  <c:v>7.7063052751611849E-2</c:v>
                </c:pt>
                <c:pt idx="28">
                  <c:v>0.10353784271958943</c:v>
                </c:pt>
                <c:pt idx="29">
                  <c:v>9.4921467374035728E-2</c:v>
                </c:pt>
                <c:pt idx="30">
                  <c:v>4.3971284420507573E-2</c:v>
                </c:pt>
                <c:pt idx="31">
                  <c:v>6.7173874688478463E-2</c:v>
                </c:pt>
                <c:pt idx="32">
                  <c:v>-9.6242016377345863E-4</c:v>
                </c:pt>
                <c:pt idx="33">
                  <c:v>6.2137014094560072E-2</c:v>
                </c:pt>
                <c:pt idx="34">
                  <c:v>-3.7634560177934873E-2</c:v>
                </c:pt>
                <c:pt idx="35">
                  <c:v>-0.14799992295738207</c:v>
                </c:pt>
                <c:pt idx="36">
                  <c:v>1.6755182260027368E-2</c:v>
                </c:pt>
                <c:pt idx="37">
                  <c:v>2.3340724709214555E-2</c:v>
                </c:pt>
                <c:pt idx="38">
                  <c:v>7.5403915381087927E-2</c:v>
                </c:pt>
                <c:pt idx="39">
                  <c:v>5.2261873392211555E-2</c:v>
                </c:pt>
                <c:pt idx="40">
                  <c:v>5.8650368188892799E-2</c:v>
                </c:pt>
                <c:pt idx="41">
                  <c:v>0.12577626636468153</c:v>
                </c:pt>
                <c:pt idx="42">
                  <c:v>1.9223014132421667E-2</c:v>
                </c:pt>
                <c:pt idx="43">
                  <c:v>0.19431065785892088</c:v>
                </c:pt>
                <c:pt idx="44">
                  <c:v>0.12632276238647933</c:v>
                </c:pt>
                <c:pt idx="45">
                  <c:v>0.11940239010243658</c:v>
                </c:pt>
                <c:pt idx="46">
                  <c:v>0.11614661624537348</c:v>
                </c:pt>
                <c:pt idx="47">
                  <c:v>5.6717176242102596E-2</c:v>
                </c:pt>
                <c:pt idx="48">
                  <c:v>7.6410864875242623E-3</c:v>
                </c:pt>
                <c:pt idx="49">
                  <c:v>7.4752871083092032E-2</c:v>
                </c:pt>
                <c:pt idx="50">
                  <c:v>-1.2711652784219041E-2</c:v>
                </c:pt>
                <c:pt idx="51">
                  <c:v>-4.270272854552104E-2</c:v>
                </c:pt>
                <c:pt idx="52">
                  <c:v>-5.51887365555217E-2</c:v>
                </c:pt>
                <c:pt idx="53">
                  <c:v>2.0426167733717193E-2</c:v>
                </c:pt>
                <c:pt idx="54">
                  <c:v>-2.7843301568964307E-2</c:v>
                </c:pt>
                <c:pt idx="55">
                  <c:v>1.1828317211382E-2</c:v>
                </c:pt>
                <c:pt idx="56">
                  <c:v>-7.6450734228387773E-2</c:v>
                </c:pt>
                <c:pt idx="57">
                  <c:v>-1.3546683728179687E-2</c:v>
                </c:pt>
                <c:pt idx="58">
                  <c:v>5.0081939797962605E-2</c:v>
                </c:pt>
                <c:pt idx="59">
                  <c:v>-1.8528685328078609E-2</c:v>
                </c:pt>
                <c:pt idx="60">
                  <c:v>-5.3072988077303762E-2</c:v>
                </c:pt>
                <c:pt idx="61">
                  <c:v>-1.4806380303014066E-2</c:v>
                </c:pt>
                <c:pt idx="62">
                  <c:v>-8.3264198588949512E-2</c:v>
                </c:pt>
                <c:pt idx="63">
                  <c:v>-9.4318266440438947E-2</c:v>
                </c:pt>
                <c:pt idx="64">
                  <c:v>-0.1018207099455708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17-4AE9-9B54-149B64DBDE81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TDK_FF_ST_mU_04!$T$81:$T$145</c:f>
              <c:numCache>
                <c:formatCode>General</c:formatCode>
                <c:ptCount val="65"/>
                <c:pt idx="0">
                  <c:v>360.16199999999975</c:v>
                </c:pt>
                <c:pt idx="1">
                  <c:v>354.68099999999976</c:v>
                </c:pt>
                <c:pt idx="2">
                  <c:v>349.01999999999975</c:v>
                </c:pt>
                <c:pt idx="3">
                  <c:v>343.47599999999977</c:v>
                </c:pt>
                <c:pt idx="4">
                  <c:v>337.97699999999975</c:v>
                </c:pt>
                <c:pt idx="5">
                  <c:v>332.37899999999973</c:v>
                </c:pt>
                <c:pt idx="6">
                  <c:v>326.78099999999972</c:v>
                </c:pt>
                <c:pt idx="7">
                  <c:v>321.01199999999972</c:v>
                </c:pt>
                <c:pt idx="8">
                  <c:v>315.3059999999997</c:v>
                </c:pt>
                <c:pt idx="9">
                  <c:v>309.62699999999973</c:v>
                </c:pt>
                <c:pt idx="10">
                  <c:v>304.01099999999974</c:v>
                </c:pt>
                <c:pt idx="11">
                  <c:v>298.28699999999975</c:v>
                </c:pt>
                <c:pt idx="12">
                  <c:v>292.85999999999973</c:v>
                </c:pt>
                <c:pt idx="13">
                  <c:v>287.34299999999973</c:v>
                </c:pt>
                <c:pt idx="14">
                  <c:v>281.59199999999976</c:v>
                </c:pt>
                <c:pt idx="15">
                  <c:v>275.89499999999975</c:v>
                </c:pt>
                <c:pt idx="16">
                  <c:v>270.21599999999978</c:v>
                </c:pt>
                <c:pt idx="17">
                  <c:v>264.50099999999981</c:v>
                </c:pt>
                <c:pt idx="18">
                  <c:v>258.8039999999998</c:v>
                </c:pt>
                <c:pt idx="19">
                  <c:v>253.23299999999981</c:v>
                </c:pt>
                <c:pt idx="20">
                  <c:v>247.76999999999981</c:v>
                </c:pt>
                <c:pt idx="21">
                  <c:v>242.12699999999981</c:v>
                </c:pt>
                <c:pt idx="22">
                  <c:v>236.57399999999981</c:v>
                </c:pt>
                <c:pt idx="23">
                  <c:v>230.82299999999981</c:v>
                </c:pt>
                <c:pt idx="24">
                  <c:v>225.0899999999998</c:v>
                </c:pt>
                <c:pt idx="25">
                  <c:v>219.4469999999998</c:v>
                </c:pt>
                <c:pt idx="26">
                  <c:v>213.94799999999981</c:v>
                </c:pt>
                <c:pt idx="27">
                  <c:v>208.18799999999982</c:v>
                </c:pt>
                <c:pt idx="28">
                  <c:v>202.77899999999983</c:v>
                </c:pt>
                <c:pt idx="29">
                  <c:v>197.32499999999982</c:v>
                </c:pt>
                <c:pt idx="30">
                  <c:v>191.58299999999983</c:v>
                </c:pt>
                <c:pt idx="31">
                  <c:v>185.89499999999984</c:v>
                </c:pt>
                <c:pt idx="32">
                  <c:v>180.17999999999984</c:v>
                </c:pt>
                <c:pt idx="33">
                  <c:v>174.52799999999985</c:v>
                </c:pt>
                <c:pt idx="34">
                  <c:v>168.92999999999984</c:v>
                </c:pt>
                <c:pt idx="35">
                  <c:v>163.34999999999982</c:v>
                </c:pt>
                <c:pt idx="36">
                  <c:v>157.88699999999983</c:v>
                </c:pt>
                <c:pt idx="37">
                  <c:v>152.36999999999983</c:v>
                </c:pt>
                <c:pt idx="38">
                  <c:v>146.77199999999982</c:v>
                </c:pt>
                <c:pt idx="39">
                  <c:v>141.05699999999982</c:v>
                </c:pt>
                <c:pt idx="40">
                  <c:v>135.32399999999981</c:v>
                </c:pt>
                <c:pt idx="41">
                  <c:v>129.64499999999981</c:v>
                </c:pt>
                <c:pt idx="42">
                  <c:v>124.04699999999981</c:v>
                </c:pt>
                <c:pt idx="43">
                  <c:v>118.43099999999981</c:v>
                </c:pt>
                <c:pt idx="44">
                  <c:v>112.96799999999982</c:v>
                </c:pt>
                <c:pt idx="45">
                  <c:v>107.50499999999982</c:v>
                </c:pt>
                <c:pt idx="46">
                  <c:v>101.79899999999982</c:v>
                </c:pt>
                <c:pt idx="47">
                  <c:v>96.110999999999819</c:v>
                </c:pt>
                <c:pt idx="48">
                  <c:v>90.440999999999818</c:v>
                </c:pt>
                <c:pt idx="49">
                  <c:v>84.770999999999816</c:v>
                </c:pt>
                <c:pt idx="50">
                  <c:v>79.073999999999813</c:v>
                </c:pt>
                <c:pt idx="51">
                  <c:v>73.511999999999816</c:v>
                </c:pt>
                <c:pt idx="52">
                  <c:v>68.075999999999823</c:v>
                </c:pt>
                <c:pt idx="53">
                  <c:v>62.576999999999821</c:v>
                </c:pt>
                <c:pt idx="54">
                  <c:v>56.915999999999819</c:v>
                </c:pt>
                <c:pt idx="55">
                  <c:v>51.146999999999821</c:v>
                </c:pt>
                <c:pt idx="56">
                  <c:v>45.377999999999822</c:v>
                </c:pt>
                <c:pt idx="57">
                  <c:v>39.815999999999825</c:v>
                </c:pt>
                <c:pt idx="58">
                  <c:v>34.199999999999825</c:v>
                </c:pt>
                <c:pt idx="59">
                  <c:v>28.484999999999825</c:v>
                </c:pt>
                <c:pt idx="60">
                  <c:v>23.021999999999828</c:v>
                </c:pt>
                <c:pt idx="61">
                  <c:v>17.549999999999827</c:v>
                </c:pt>
                <c:pt idx="62">
                  <c:v>11.870999999999828</c:v>
                </c:pt>
                <c:pt idx="63">
                  <c:v>6.0929999999998286</c:v>
                </c:pt>
                <c:pt idx="64">
                  <c:v>0.3599999999998289</c:v>
                </c:pt>
              </c:numCache>
            </c:numRef>
          </c:xVal>
          <c:yVal>
            <c:numRef>
              <c:f>TDK_FF_ST_mU_04!$W$81:$W$145</c:f>
              <c:numCache>
                <c:formatCode>General</c:formatCode>
                <c:ptCount val="65"/>
                <c:pt idx="0">
                  <c:v>-7.710213502929264E-2</c:v>
                </c:pt>
                <c:pt idx="1">
                  <c:v>-3.0152672891006205E-2</c:v>
                </c:pt>
                <c:pt idx="2">
                  <c:v>-9.1261534938666955E-2</c:v>
                </c:pt>
                <c:pt idx="3">
                  <c:v>-2.8187358076365854E-3</c:v>
                </c:pt>
                <c:pt idx="4">
                  <c:v>-8.7434689250244446E-2</c:v>
                </c:pt>
                <c:pt idx="5">
                  <c:v>-6.6659865850056121E-3</c:v>
                </c:pt>
                <c:pt idx="6">
                  <c:v>7.3407327410677681E-2</c:v>
                </c:pt>
                <c:pt idx="7">
                  <c:v>1.4500457162057501E-2</c:v>
                </c:pt>
                <c:pt idx="8">
                  <c:v>5.2183978910989026E-2</c:v>
                </c:pt>
                <c:pt idx="9">
                  <c:v>2.334487571624777E-2</c:v>
                </c:pt>
                <c:pt idx="10">
                  <c:v>3.9660707420921426E-2</c:v>
                </c:pt>
                <c:pt idx="11">
                  <c:v>-6.273945731237518E-2</c:v>
                </c:pt>
                <c:pt idx="12">
                  <c:v>4.0208663863552374E-2</c:v>
                </c:pt>
                <c:pt idx="13">
                  <c:v>3.2272850447384371E-2</c:v>
                </c:pt>
                <c:pt idx="14">
                  <c:v>-0.11958765442750519</c:v>
                </c:pt>
                <c:pt idx="15">
                  <c:v>2.0984284764153927E-2</c:v>
                </c:pt>
                <c:pt idx="16">
                  <c:v>7.8272096625596532E-2</c:v>
                </c:pt>
                <c:pt idx="17">
                  <c:v>6.0777315414782151E-2</c:v>
                </c:pt>
                <c:pt idx="18">
                  <c:v>9.934562748907183E-2</c:v>
                </c:pt>
                <c:pt idx="19">
                  <c:v>0.13480368696846767</c:v>
                </c:pt>
                <c:pt idx="20">
                  <c:v>0.16637974671647271</c:v>
                </c:pt>
                <c:pt idx="21">
                  <c:v>0.17012215458785818</c:v>
                </c:pt>
                <c:pt idx="22">
                  <c:v>0.14631499522309355</c:v>
                </c:pt>
                <c:pt idx="23">
                  <c:v>2.5492422541958604E-2</c:v>
                </c:pt>
                <c:pt idx="24">
                  <c:v>0.14308111328909945</c:v>
                </c:pt>
                <c:pt idx="25">
                  <c:v>0.11833780253309101</c:v>
                </c:pt>
                <c:pt idx="26">
                  <c:v>0.13981618534643303</c:v>
                </c:pt>
                <c:pt idx="27">
                  <c:v>3.0354245101136712E-2</c:v>
                </c:pt>
                <c:pt idx="28">
                  <c:v>6.0808505696456905E-2</c:v>
                </c:pt>
                <c:pt idx="29">
                  <c:v>4.8979517751604362E-2</c:v>
                </c:pt>
                <c:pt idx="30">
                  <c:v>1.069186807086453E-3</c:v>
                </c:pt>
                <c:pt idx="31">
                  <c:v>6.3131237648406113E-3</c:v>
                </c:pt>
                <c:pt idx="32">
                  <c:v>1.7337394212063373E-2</c:v>
                </c:pt>
                <c:pt idx="33">
                  <c:v>2.2251750570092099E-2</c:v>
                </c:pt>
                <c:pt idx="34">
                  <c:v>0.11726294715799668</c:v>
                </c:pt>
                <c:pt idx="35">
                  <c:v>8.8237997057461826E-2</c:v>
                </c:pt>
                <c:pt idx="36">
                  <c:v>0.11253705927811097</c:v>
                </c:pt>
                <c:pt idx="37">
                  <c:v>8.2251908016189645E-2</c:v>
                </c:pt>
                <c:pt idx="38">
                  <c:v>2.6511142692868361E-2</c:v>
                </c:pt>
                <c:pt idx="39">
                  <c:v>3.8987455572254248E-2</c:v>
                </c:pt>
                <c:pt idx="40">
                  <c:v>1.407479912077747E-2</c:v>
                </c:pt>
                <c:pt idx="41">
                  <c:v>-7.0065892609932234E-2</c:v>
                </c:pt>
                <c:pt idx="42">
                  <c:v>-2.9868243983699472E-2</c:v>
                </c:pt>
                <c:pt idx="43">
                  <c:v>-0.12277641219492352</c:v>
                </c:pt>
                <c:pt idx="44">
                  <c:v>-9.957886782635228E-2</c:v>
                </c:pt>
                <c:pt idx="45">
                  <c:v>-8.4160224417246354E-2</c:v>
                </c:pt>
                <c:pt idx="46">
                  <c:v>-0.15899448244967118</c:v>
                </c:pt>
                <c:pt idx="47">
                  <c:v>-0.10523379852156722</c:v>
                </c:pt>
                <c:pt idx="48">
                  <c:v>-9.3868609863093866E-2</c:v>
                </c:pt>
                <c:pt idx="49">
                  <c:v>-0.13754696062969174</c:v>
                </c:pt>
                <c:pt idx="50">
                  <c:v>-0.10626825865799105</c:v>
                </c:pt>
                <c:pt idx="51">
                  <c:v>-4.8655813051638575E-2</c:v>
                </c:pt>
                <c:pt idx="52">
                  <c:v>-5.1525970155495315E-2</c:v>
                </c:pt>
                <c:pt idx="53">
                  <c:v>-2.4997867972437859E-2</c:v>
                </c:pt>
                <c:pt idx="54">
                  <c:v>-1.0450401429856981E-2</c:v>
                </c:pt>
                <c:pt idx="55">
                  <c:v>-7.4232008990406939E-3</c:v>
                </c:pt>
                <c:pt idx="56">
                  <c:v>-3.863158504663744E-2</c:v>
                </c:pt>
                <c:pt idx="57">
                  <c:v>-9.8800478146209514E-2</c:v>
                </c:pt>
                <c:pt idx="58">
                  <c:v>-3.5781663015605147E-2</c:v>
                </c:pt>
                <c:pt idx="59">
                  <c:v>-0.14214028313982041</c:v>
                </c:pt>
                <c:pt idx="60">
                  <c:v>-0.13418396118243692</c:v>
                </c:pt>
                <c:pt idx="61">
                  <c:v>-0.11210372750046815</c:v>
                </c:pt>
                <c:pt idx="62">
                  <c:v>-6.8152721675193817E-2</c:v>
                </c:pt>
                <c:pt idx="63">
                  <c:v>-0.15245229742650235</c:v>
                </c:pt>
                <c:pt idx="64">
                  <c:v>-5.7178701526297004E-2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17-4AE9-9B54-149B64DBDE81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TDK_FF_ST_mU_04!$T$16:$T$79</c:f>
              <c:numCache>
                <c:formatCode>General</c:formatCode>
                <c:ptCount val="64"/>
                <c:pt idx="0">
                  <c:v>0</c:v>
                </c:pt>
                <c:pt idx="1">
                  <c:v>5.9399999999999995</c:v>
                </c:pt>
                <c:pt idx="2">
                  <c:v>11.61</c:v>
                </c:pt>
                <c:pt idx="3">
                  <c:v>17.352</c:v>
                </c:pt>
                <c:pt idx="4">
                  <c:v>22.806000000000001</c:v>
                </c:pt>
                <c:pt idx="5">
                  <c:v>28.341000000000001</c:v>
                </c:pt>
                <c:pt idx="6">
                  <c:v>33.966000000000001</c:v>
                </c:pt>
                <c:pt idx="7">
                  <c:v>39.564</c:v>
                </c:pt>
                <c:pt idx="8">
                  <c:v>45.170999999999999</c:v>
                </c:pt>
                <c:pt idx="9">
                  <c:v>50.975999999999999</c:v>
                </c:pt>
                <c:pt idx="10">
                  <c:v>56.699999999999996</c:v>
                </c:pt>
                <c:pt idx="11">
                  <c:v>62.270999999999994</c:v>
                </c:pt>
                <c:pt idx="12">
                  <c:v>67.904999999999987</c:v>
                </c:pt>
                <c:pt idx="13">
                  <c:v>73.295999999999992</c:v>
                </c:pt>
                <c:pt idx="14">
                  <c:v>78.884999999999991</c:v>
                </c:pt>
                <c:pt idx="15">
                  <c:v>84.563999999999993</c:v>
                </c:pt>
                <c:pt idx="16">
                  <c:v>90.179999999999993</c:v>
                </c:pt>
                <c:pt idx="17">
                  <c:v>95.822999999999993</c:v>
                </c:pt>
                <c:pt idx="18">
                  <c:v>101.574</c:v>
                </c:pt>
                <c:pt idx="19">
                  <c:v>107.298</c:v>
                </c:pt>
                <c:pt idx="20">
                  <c:v>112.77</c:v>
                </c:pt>
                <c:pt idx="21">
                  <c:v>118.24199999999999</c:v>
                </c:pt>
                <c:pt idx="22">
                  <c:v>123.83099999999999</c:v>
                </c:pt>
                <c:pt idx="23">
                  <c:v>129.46499999999997</c:v>
                </c:pt>
                <c:pt idx="24">
                  <c:v>135.06299999999999</c:v>
                </c:pt>
                <c:pt idx="25">
                  <c:v>140.84099999999998</c:v>
                </c:pt>
                <c:pt idx="26">
                  <c:v>146.50199999999998</c:v>
                </c:pt>
                <c:pt idx="27">
                  <c:v>152.04599999999999</c:v>
                </c:pt>
                <c:pt idx="28">
                  <c:v>157.71599999999998</c:v>
                </c:pt>
                <c:pt idx="29">
                  <c:v>163.14299999999997</c:v>
                </c:pt>
                <c:pt idx="30">
                  <c:v>168.65099999999998</c:v>
                </c:pt>
                <c:pt idx="31">
                  <c:v>174.35699999999997</c:v>
                </c:pt>
                <c:pt idx="32">
                  <c:v>179.97299999999996</c:v>
                </c:pt>
                <c:pt idx="33">
                  <c:v>185.74199999999996</c:v>
                </c:pt>
                <c:pt idx="34">
                  <c:v>191.35799999999995</c:v>
                </c:pt>
                <c:pt idx="35">
                  <c:v>197.00099999999995</c:v>
                </c:pt>
                <c:pt idx="36">
                  <c:v>202.55399999999995</c:v>
                </c:pt>
                <c:pt idx="37">
                  <c:v>208.02599999999995</c:v>
                </c:pt>
                <c:pt idx="38">
                  <c:v>213.69599999999994</c:v>
                </c:pt>
                <c:pt idx="39">
                  <c:v>219.25799999999995</c:v>
                </c:pt>
                <c:pt idx="40">
                  <c:v>224.90999999999994</c:v>
                </c:pt>
                <c:pt idx="41">
                  <c:v>230.63399999999993</c:v>
                </c:pt>
                <c:pt idx="42">
                  <c:v>236.34899999999993</c:v>
                </c:pt>
                <c:pt idx="43">
                  <c:v>241.94699999999995</c:v>
                </c:pt>
                <c:pt idx="44">
                  <c:v>247.58099999999993</c:v>
                </c:pt>
                <c:pt idx="45">
                  <c:v>253.01699999999994</c:v>
                </c:pt>
                <c:pt idx="46">
                  <c:v>258.63299999999992</c:v>
                </c:pt>
                <c:pt idx="47">
                  <c:v>264.3479999999999</c:v>
                </c:pt>
                <c:pt idx="48">
                  <c:v>270.0089999999999</c:v>
                </c:pt>
                <c:pt idx="49">
                  <c:v>275.69699999999989</c:v>
                </c:pt>
                <c:pt idx="50">
                  <c:v>281.3309999999999</c:v>
                </c:pt>
                <c:pt idx="51">
                  <c:v>287.07299999999992</c:v>
                </c:pt>
                <c:pt idx="52">
                  <c:v>292.6169999999999</c:v>
                </c:pt>
                <c:pt idx="53">
                  <c:v>298.12499999999989</c:v>
                </c:pt>
                <c:pt idx="54">
                  <c:v>303.73199999999986</c:v>
                </c:pt>
                <c:pt idx="55">
                  <c:v>309.37499999999983</c:v>
                </c:pt>
                <c:pt idx="56">
                  <c:v>315.03599999999983</c:v>
                </c:pt>
                <c:pt idx="57">
                  <c:v>320.82299999999981</c:v>
                </c:pt>
                <c:pt idx="58">
                  <c:v>326.51999999999981</c:v>
                </c:pt>
                <c:pt idx="59">
                  <c:v>332.0999999999998</c:v>
                </c:pt>
                <c:pt idx="60">
                  <c:v>337.76999999999981</c:v>
                </c:pt>
                <c:pt idx="61">
                  <c:v>343.25099999999981</c:v>
                </c:pt>
                <c:pt idx="62">
                  <c:v>348.90299999999979</c:v>
                </c:pt>
                <c:pt idx="63">
                  <c:v>354.54599999999976</c:v>
                </c:pt>
              </c:numCache>
            </c:numRef>
          </c:xVal>
          <c:yVal>
            <c:numRef>
              <c:f>TDK_FF_ST_mU_04!$X$16:$X$79</c:f>
              <c:numCache>
                <c:formatCode>General</c:formatCode>
                <c:ptCount val="64"/>
                <c:pt idx="0">
                  <c:v>-0.33880886544822886</c:v>
                </c:pt>
                <c:pt idx="1">
                  <c:v>-4.4766293222928688E-2</c:v>
                </c:pt>
                <c:pt idx="2">
                  <c:v>9.3076075791625357E-2</c:v>
                </c:pt>
                <c:pt idx="3">
                  <c:v>7.7754249976845102E-2</c:v>
                </c:pt>
                <c:pt idx="4">
                  <c:v>-4.7116460178404651E-2</c:v>
                </c:pt>
                <c:pt idx="5">
                  <c:v>-4.796672258645529E-2</c:v>
                </c:pt>
                <c:pt idx="6">
                  <c:v>5.4742277017382435E-2</c:v>
                </c:pt>
                <c:pt idx="7">
                  <c:v>3.9629540948411091E-2</c:v>
                </c:pt>
                <c:pt idx="8">
                  <c:v>3.3412989411772287E-2</c:v>
                </c:pt>
                <c:pt idx="9">
                  <c:v>3.2027020724854083E-2</c:v>
                </c:pt>
                <c:pt idx="10">
                  <c:v>3.1727485069978911E-3</c:v>
                </c:pt>
                <c:pt idx="11">
                  <c:v>-1.8076907445973234E-2</c:v>
                </c:pt>
                <c:pt idx="12">
                  <c:v>2.8345697971730033E-3</c:v>
                </c:pt>
                <c:pt idx="13">
                  <c:v>8.1070419740996158E-3</c:v>
                </c:pt>
                <c:pt idx="14">
                  <c:v>-4.1224893683732944E-2</c:v>
                </c:pt>
                <c:pt idx="15">
                  <c:v>-3.2348564257404178E-2</c:v>
                </c:pt>
                <c:pt idx="16">
                  <c:v>3.9294366383188617E-2</c:v>
                </c:pt>
                <c:pt idx="17">
                  <c:v>0.10650975585566869</c:v>
                </c:pt>
                <c:pt idx="18">
                  <c:v>3.796137882730477E-2</c:v>
                </c:pt>
                <c:pt idx="19">
                  <c:v>3.0905507313150338E-2</c:v>
                </c:pt>
                <c:pt idx="20">
                  <c:v>1.1415752558079362E-2</c:v>
                </c:pt>
                <c:pt idx="21">
                  <c:v>-1.0319900177108821E-2</c:v>
                </c:pt>
                <c:pt idx="22">
                  <c:v>0.11293507310740836</c:v>
                </c:pt>
                <c:pt idx="23">
                  <c:v>-5.6382591767658141E-2</c:v>
                </c:pt>
                <c:pt idx="24">
                  <c:v>1.9710168062857747E-2</c:v>
                </c:pt>
                <c:pt idx="25">
                  <c:v>4.6634919630434979E-2</c:v>
                </c:pt>
                <c:pt idx="26">
                  <c:v>-2.4897553747820211E-2</c:v>
                </c:pt>
                <c:pt idx="27">
                  <c:v>5.1888552645777963E-3</c:v>
                </c:pt>
                <c:pt idx="28">
                  <c:v>8.9992165585215389E-3</c:v>
                </c:pt>
                <c:pt idx="29">
                  <c:v>-6.6834703165739029E-3</c:v>
                </c:pt>
                <c:pt idx="30">
                  <c:v>7.3291662737489105E-2</c:v>
                </c:pt>
                <c:pt idx="31">
                  <c:v>-4.4922124118386364E-2</c:v>
                </c:pt>
                <c:pt idx="32">
                  <c:v>1.8299814375836831E-2</c:v>
                </c:pt>
                <c:pt idx="33">
                  <c:v>-5.5823890329719461E-2</c:v>
                </c:pt>
                <c:pt idx="34">
                  <c:v>3.8703746985021326E-2</c:v>
                </c:pt>
                <c:pt idx="35">
                  <c:v>0.19697944070898643</c:v>
                </c:pt>
                <c:pt idx="36">
                  <c:v>4.4053323436429537E-2</c:v>
                </c:pt>
                <c:pt idx="37">
                  <c:v>7.0135203919221567E-3</c:v>
                </c:pt>
                <c:pt idx="38">
                  <c:v>6.4412269965345104E-2</c:v>
                </c:pt>
                <c:pt idx="39">
                  <c:v>6.6075929140879452E-2</c:v>
                </c:pt>
                <c:pt idx="40">
                  <c:v>8.443074510020665E-2</c:v>
                </c:pt>
                <c:pt idx="41">
                  <c:v>-0.10028384382272293</c:v>
                </c:pt>
                <c:pt idx="42">
                  <c:v>0.12709198109067188</c:v>
                </c:pt>
                <c:pt idx="43">
                  <c:v>-2.41885032710627E-2</c:v>
                </c:pt>
                <c:pt idx="44">
                  <c:v>4.0056984329993384E-2</c:v>
                </c:pt>
                <c:pt idx="45">
                  <c:v>1.5401296866031089E-2</c:v>
                </c:pt>
                <c:pt idx="46">
                  <c:v>-1.6800988756301649E-2</c:v>
                </c:pt>
                <c:pt idx="47">
                  <c:v>4.0601391726795555E-3</c:v>
                </c:pt>
                <c:pt idx="48">
                  <c:v>7.063101013807227E-2</c:v>
                </c:pt>
                <c:pt idx="49">
                  <c:v>-5.3768586318938105E-2</c:v>
                </c:pt>
                <c:pt idx="50">
                  <c:v>-0.10687600164328614</c:v>
                </c:pt>
                <c:pt idx="51">
                  <c:v>7.4975578992905412E-2</c:v>
                </c:pt>
                <c:pt idx="52">
                  <c:v>9.5397400419074074E-2</c:v>
                </c:pt>
                <c:pt idx="53">
                  <c:v>-8.3165625046092373E-2</c:v>
                </c:pt>
                <c:pt idx="54">
                  <c:v>6.7504008989885733E-2</c:v>
                </c:pt>
                <c:pt idx="55">
                  <c:v>1.151655850486577E-2</c:v>
                </c:pt>
                <c:pt idx="56">
                  <c:v>0.1286347131393768</c:v>
                </c:pt>
                <c:pt idx="57">
                  <c:v>2.8047140890237188E-2</c:v>
                </c:pt>
                <c:pt idx="58">
                  <c:v>2.3325387612715076E-2</c:v>
                </c:pt>
                <c:pt idx="59">
                  <c:v>1.1862698743072997E-2</c:v>
                </c:pt>
                <c:pt idx="60">
                  <c:v>-3.4361701172940684E-2</c:v>
                </c:pt>
                <c:pt idx="61">
                  <c:v>1.1987644495377481E-2</c:v>
                </c:pt>
                <c:pt idx="62">
                  <c:v>-7.9973363497174432E-3</c:v>
                </c:pt>
                <c:pt idx="63">
                  <c:v>6.4165593549432742E-2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17-4AE9-9B54-149B64DB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TDK_KF_ST_13_01!$I$19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TDK_KF_ST_13_01!$AA$85:$AA$149</c:f>
              <c:numCache>
                <c:formatCode>General</c:formatCode>
                <c:ptCount val="65"/>
                <c:pt idx="0">
                  <c:v>360.036</c:v>
                </c:pt>
                <c:pt idx="1">
                  <c:v>354.411</c:v>
                </c:pt>
                <c:pt idx="2">
                  <c:v>348.83100000000002</c:v>
                </c:pt>
                <c:pt idx="3">
                  <c:v>343.30500000000001</c:v>
                </c:pt>
                <c:pt idx="4">
                  <c:v>337.71600000000001</c:v>
                </c:pt>
                <c:pt idx="5">
                  <c:v>331.95600000000002</c:v>
                </c:pt>
                <c:pt idx="6">
                  <c:v>326.26800000000003</c:v>
                </c:pt>
                <c:pt idx="7">
                  <c:v>320.61600000000004</c:v>
                </c:pt>
                <c:pt idx="8">
                  <c:v>314.87400000000002</c:v>
                </c:pt>
                <c:pt idx="9">
                  <c:v>309.303</c:v>
                </c:pt>
                <c:pt idx="10">
                  <c:v>303.73199999999997</c:v>
                </c:pt>
                <c:pt idx="11">
                  <c:v>298.21499999999997</c:v>
                </c:pt>
                <c:pt idx="12">
                  <c:v>292.55399999999997</c:v>
                </c:pt>
                <c:pt idx="13">
                  <c:v>286.92899999999997</c:v>
                </c:pt>
                <c:pt idx="14">
                  <c:v>281.15099999999995</c:v>
                </c:pt>
                <c:pt idx="15">
                  <c:v>275.44499999999994</c:v>
                </c:pt>
                <c:pt idx="16">
                  <c:v>269.76599999999996</c:v>
                </c:pt>
                <c:pt idx="17">
                  <c:v>264.19499999999994</c:v>
                </c:pt>
                <c:pt idx="18">
                  <c:v>258.56099999999992</c:v>
                </c:pt>
                <c:pt idx="19">
                  <c:v>253.09799999999993</c:v>
                </c:pt>
                <c:pt idx="20">
                  <c:v>247.53599999999992</c:v>
                </c:pt>
                <c:pt idx="21">
                  <c:v>241.82099999999991</c:v>
                </c:pt>
                <c:pt idx="22">
                  <c:v>236.14199999999991</c:v>
                </c:pt>
                <c:pt idx="23">
                  <c:v>230.41799999999992</c:v>
                </c:pt>
                <c:pt idx="24">
                  <c:v>224.68499999999992</c:v>
                </c:pt>
                <c:pt idx="25">
                  <c:v>219.05999999999992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202.49999999999991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185.49899999999991</c:v>
                </c:pt>
                <c:pt idx="32">
                  <c:v>179.78399999999991</c:v>
                </c:pt>
                <c:pt idx="33">
                  <c:v>174.26699999999991</c:v>
                </c:pt>
                <c:pt idx="34">
                  <c:v>168.6509999999999</c:v>
                </c:pt>
                <c:pt idx="35">
                  <c:v>163.2239999999999</c:v>
                </c:pt>
                <c:pt idx="36">
                  <c:v>157.5989999999999</c:v>
                </c:pt>
                <c:pt idx="37">
                  <c:v>151.94699999999992</c:v>
                </c:pt>
                <c:pt idx="38">
                  <c:v>146.24999999999991</c:v>
                </c:pt>
                <c:pt idx="39">
                  <c:v>140.56199999999993</c:v>
                </c:pt>
                <c:pt idx="40">
                  <c:v>134.91899999999993</c:v>
                </c:pt>
                <c:pt idx="41">
                  <c:v>129.27599999999993</c:v>
                </c:pt>
                <c:pt idx="42">
                  <c:v>123.80399999999993</c:v>
                </c:pt>
                <c:pt idx="43">
                  <c:v>118.32299999999994</c:v>
                </c:pt>
                <c:pt idx="44">
                  <c:v>112.66199999999994</c:v>
                </c:pt>
                <c:pt idx="45">
                  <c:v>107.08199999999994</c:v>
                </c:pt>
                <c:pt idx="46">
                  <c:v>101.38499999999993</c:v>
                </c:pt>
                <c:pt idx="47">
                  <c:v>95.615999999999929</c:v>
                </c:pt>
                <c:pt idx="48">
                  <c:v>89.972999999999928</c:v>
                </c:pt>
                <c:pt idx="49">
                  <c:v>84.41099999999993</c:v>
                </c:pt>
                <c:pt idx="50">
                  <c:v>78.839999999999932</c:v>
                </c:pt>
                <c:pt idx="51">
                  <c:v>73.394999999999939</c:v>
                </c:pt>
                <c:pt idx="52">
                  <c:v>67.859999999999943</c:v>
                </c:pt>
                <c:pt idx="53">
                  <c:v>62.108999999999945</c:v>
                </c:pt>
                <c:pt idx="54">
                  <c:v>56.393999999999949</c:v>
                </c:pt>
                <c:pt idx="55">
                  <c:v>50.768999999999949</c:v>
                </c:pt>
                <c:pt idx="56">
                  <c:v>44.99099999999995</c:v>
                </c:pt>
                <c:pt idx="57">
                  <c:v>39.419999999999952</c:v>
                </c:pt>
                <c:pt idx="58">
                  <c:v>33.92099999999995</c:v>
                </c:pt>
                <c:pt idx="59">
                  <c:v>28.367999999999949</c:v>
                </c:pt>
                <c:pt idx="60">
                  <c:v>22.67099999999995</c:v>
                </c:pt>
                <c:pt idx="61">
                  <c:v>17.14499999999995</c:v>
                </c:pt>
                <c:pt idx="62">
                  <c:v>11.43899999999995</c:v>
                </c:pt>
                <c:pt idx="63">
                  <c:v>5.6609999999999507</c:v>
                </c:pt>
                <c:pt idx="64">
                  <c:v>-4.8849813083506888E-14</c:v>
                </c:pt>
              </c:numCache>
            </c:numRef>
          </c:xVal>
          <c:yVal>
            <c:numRef>
              <c:f>TDK_KF_ST_13_01!$I$85:$I$149</c:f>
              <c:numCache>
                <c:formatCode>General</c:formatCode>
                <c:ptCount val="65"/>
                <c:pt idx="0">
                  <c:v>428</c:v>
                </c:pt>
                <c:pt idx="1">
                  <c:v>56</c:v>
                </c:pt>
                <c:pt idx="2">
                  <c:v>-321</c:v>
                </c:pt>
                <c:pt idx="3">
                  <c:v>-695</c:v>
                </c:pt>
                <c:pt idx="4">
                  <c:v>-1057</c:v>
                </c:pt>
                <c:pt idx="5">
                  <c:v>-1422</c:v>
                </c:pt>
                <c:pt idx="6">
                  <c:v>-1772</c:v>
                </c:pt>
                <c:pt idx="7">
                  <c:v>-2103</c:v>
                </c:pt>
                <c:pt idx="8">
                  <c:v>-2416</c:v>
                </c:pt>
                <c:pt idx="9">
                  <c:v>-2693</c:v>
                </c:pt>
                <c:pt idx="10">
                  <c:v>-2953</c:v>
                </c:pt>
                <c:pt idx="11">
                  <c:v>-3183</c:v>
                </c:pt>
                <c:pt idx="12">
                  <c:v>-3386</c:v>
                </c:pt>
                <c:pt idx="13">
                  <c:v>-3557</c:v>
                </c:pt>
                <c:pt idx="14">
                  <c:v>-3694</c:v>
                </c:pt>
                <c:pt idx="15">
                  <c:v>-3801</c:v>
                </c:pt>
                <c:pt idx="16">
                  <c:v>-3866</c:v>
                </c:pt>
                <c:pt idx="17">
                  <c:v>-3890</c:v>
                </c:pt>
                <c:pt idx="18">
                  <c:v>-3890</c:v>
                </c:pt>
                <c:pt idx="19">
                  <c:v>-3843</c:v>
                </c:pt>
                <c:pt idx="20">
                  <c:v>-3759</c:v>
                </c:pt>
                <c:pt idx="21">
                  <c:v>-3646</c:v>
                </c:pt>
                <c:pt idx="22">
                  <c:v>-3489</c:v>
                </c:pt>
                <c:pt idx="23">
                  <c:v>-3304</c:v>
                </c:pt>
                <c:pt idx="24">
                  <c:v>-3078</c:v>
                </c:pt>
                <c:pt idx="25">
                  <c:v>-2827</c:v>
                </c:pt>
                <c:pt idx="26">
                  <c:v>-2564</c:v>
                </c:pt>
                <c:pt idx="27">
                  <c:v>-2266</c:v>
                </c:pt>
                <c:pt idx="28">
                  <c:v>-1951</c:v>
                </c:pt>
                <c:pt idx="29">
                  <c:v>-1611</c:v>
                </c:pt>
                <c:pt idx="30">
                  <c:v>-1248</c:v>
                </c:pt>
                <c:pt idx="31">
                  <c:v>-880</c:v>
                </c:pt>
                <c:pt idx="32">
                  <c:v>-494</c:v>
                </c:pt>
                <c:pt idx="33">
                  <c:v>-128</c:v>
                </c:pt>
                <c:pt idx="34">
                  <c:v>254</c:v>
                </c:pt>
                <c:pt idx="35">
                  <c:v>616</c:v>
                </c:pt>
                <c:pt idx="36">
                  <c:v>975</c:v>
                </c:pt>
                <c:pt idx="37">
                  <c:v>1342</c:v>
                </c:pt>
                <c:pt idx="38">
                  <c:v>1697</c:v>
                </c:pt>
                <c:pt idx="39">
                  <c:v>2026</c:v>
                </c:pt>
                <c:pt idx="40">
                  <c:v>2330</c:v>
                </c:pt>
                <c:pt idx="41">
                  <c:v>2622</c:v>
                </c:pt>
                <c:pt idx="42">
                  <c:v>2876</c:v>
                </c:pt>
                <c:pt idx="43">
                  <c:v>3106</c:v>
                </c:pt>
                <c:pt idx="44">
                  <c:v>3314</c:v>
                </c:pt>
                <c:pt idx="45">
                  <c:v>3479</c:v>
                </c:pt>
                <c:pt idx="46">
                  <c:v>3620</c:v>
                </c:pt>
                <c:pt idx="47">
                  <c:v>3728</c:v>
                </c:pt>
                <c:pt idx="48">
                  <c:v>3792</c:v>
                </c:pt>
                <c:pt idx="49">
                  <c:v>3819</c:v>
                </c:pt>
                <c:pt idx="50">
                  <c:v>3819</c:v>
                </c:pt>
                <c:pt idx="51">
                  <c:v>3767</c:v>
                </c:pt>
                <c:pt idx="52">
                  <c:v>3697</c:v>
                </c:pt>
                <c:pt idx="53">
                  <c:v>3582</c:v>
                </c:pt>
                <c:pt idx="54">
                  <c:v>3418</c:v>
                </c:pt>
                <c:pt idx="55">
                  <c:v>3236</c:v>
                </c:pt>
                <c:pt idx="56">
                  <c:v>3008</c:v>
                </c:pt>
                <c:pt idx="57">
                  <c:v>2760</c:v>
                </c:pt>
                <c:pt idx="58">
                  <c:v>2495</c:v>
                </c:pt>
                <c:pt idx="59">
                  <c:v>2193</c:v>
                </c:pt>
                <c:pt idx="60">
                  <c:v>1866</c:v>
                </c:pt>
                <c:pt idx="61">
                  <c:v>1535</c:v>
                </c:pt>
                <c:pt idx="62">
                  <c:v>1174</c:v>
                </c:pt>
                <c:pt idx="63">
                  <c:v>800</c:v>
                </c:pt>
                <c:pt idx="64">
                  <c:v>423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30-4D36-AF2E-3572FDA0C910}"/>
            </c:ext>
          </c:extLst>
        </c:ser>
        <c:ser>
          <c:idx val="1"/>
          <c:order val="1"/>
          <c:tx>
            <c:strRef>
              <c:f>TDK_KF_ST_13_01!$L$19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TDK_KF_ST_13_01!$AA$85:$AA$149</c:f>
              <c:numCache>
                <c:formatCode>General</c:formatCode>
                <c:ptCount val="65"/>
                <c:pt idx="0">
                  <c:v>360.036</c:v>
                </c:pt>
                <c:pt idx="1">
                  <c:v>354.411</c:v>
                </c:pt>
                <c:pt idx="2">
                  <c:v>348.83100000000002</c:v>
                </c:pt>
                <c:pt idx="3">
                  <c:v>343.30500000000001</c:v>
                </c:pt>
                <c:pt idx="4">
                  <c:v>337.71600000000001</c:v>
                </c:pt>
                <c:pt idx="5">
                  <c:v>331.95600000000002</c:v>
                </c:pt>
                <c:pt idx="6">
                  <c:v>326.26800000000003</c:v>
                </c:pt>
                <c:pt idx="7">
                  <c:v>320.61600000000004</c:v>
                </c:pt>
                <c:pt idx="8">
                  <c:v>314.87400000000002</c:v>
                </c:pt>
                <c:pt idx="9">
                  <c:v>309.303</c:v>
                </c:pt>
                <c:pt idx="10">
                  <c:v>303.73199999999997</c:v>
                </c:pt>
                <c:pt idx="11">
                  <c:v>298.21499999999997</c:v>
                </c:pt>
                <c:pt idx="12">
                  <c:v>292.55399999999997</c:v>
                </c:pt>
                <c:pt idx="13">
                  <c:v>286.92899999999997</c:v>
                </c:pt>
                <c:pt idx="14">
                  <c:v>281.15099999999995</c:v>
                </c:pt>
                <c:pt idx="15">
                  <c:v>275.44499999999994</c:v>
                </c:pt>
                <c:pt idx="16">
                  <c:v>269.76599999999996</c:v>
                </c:pt>
                <c:pt idx="17">
                  <c:v>264.19499999999994</c:v>
                </c:pt>
                <c:pt idx="18">
                  <c:v>258.56099999999992</c:v>
                </c:pt>
                <c:pt idx="19">
                  <c:v>253.09799999999993</c:v>
                </c:pt>
                <c:pt idx="20">
                  <c:v>247.53599999999992</c:v>
                </c:pt>
                <c:pt idx="21">
                  <c:v>241.82099999999991</c:v>
                </c:pt>
                <c:pt idx="22">
                  <c:v>236.14199999999991</c:v>
                </c:pt>
                <c:pt idx="23">
                  <c:v>230.41799999999992</c:v>
                </c:pt>
                <c:pt idx="24">
                  <c:v>224.68499999999992</c:v>
                </c:pt>
                <c:pt idx="25">
                  <c:v>219.05999999999992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202.49999999999991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185.49899999999991</c:v>
                </c:pt>
                <c:pt idx="32">
                  <c:v>179.78399999999991</c:v>
                </c:pt>
                <c:pt idx="33">
                  <c:v>174.26699999999991</c:v>
                </c:pt>
                <c:pt idx="34">
                  <c:v>168.6509999999999</c:v>
                </c:pt>
                <c:pt idx="35">
                  <c:v>163.2239999999999</c:v>
                </c:pt>
                <c:pt idx="36">
                  <c:v>157.5989999999999</c:v>
                </c:pt>
                <c:pt idx="37">
                  <c:v>151.94699999999992</c:v>
                </c:pt>
                <c:pt idx="38">
                  <c:v>146.24999999999991</c:v>
                </c:pt>
                <c:pt idx="39">
                  <c:v>140.56199999999993</c:v>
                </c:pt>
                <c:pt idx="40">
                  <c:v>134.91899999999993</c:v>
                </c:pt>
                <c:pt idx="41">
                  <c:v>129.27599999999993</c:v>
                </c:pt>
                <c:pt idx="42">
                  <c:v>123.80399999999993</c:v>
                </c:pt>
                <c:pt idx="43">
                  <c:v>118.32299999999994</c:v>
                </c:pt>
                <c:pt idx="44">
                  <c:v>112.66199999999994</c:v>
                </c:pt>
                <c:pt idx="45">
                  <c:v>107.08199999999994</c:v>
                </c:pt>
                <c:pt idx="46">
                  <c:v>101.38499999999993</c:v>
                </c:pt>
                <c:pt idx="47">
                  <c:v>95.615999999999929</c:v>
                </c:pt>
                <c:pt idx="48">
                  <c:v>89.972999999999928</c:v>
                </c:pt>
                <c:pt idx="49">
                  <c:v>84.41099999999993</c:v>
                </c:pt>
                <c:pt idx="50">
                  <c:v>78.839999999999932</c:v>
                </c:pt>
                <c:pt idx="51">
                  <c:v>73.394999999999939</c:v>
                </c:pt>
                <c:pt idx="52">
                  <c:v>67.859999999999943</c:v>
                </c:pt>
                <c:pt idx="53">
                  <c:v>62.108999999999945</c:v>
                </c:pt>
                <c:pt idx="54">
                  <c:v>56.393999999999949</c:v>
                </c:pt>
                <c:pt idx="55">
                  <c:v>50.768999999999949</c:v>
                </c:pt>
                <c:pt idx="56">
                  <c:v>44.99099999999995</c:v>
                </c:pt>
                <c:pt idx="57">
                  <c:v>39.419999999999952</c:v>
                </c:pt>
                <c:pt idx="58">
                  <c:v>33.92099999999995</c:v>
                </c:pt>
                <c:pt idx="59">
                  <c:v>28.367999999999949</c:v>
                </c:pt>
                <c:pt idx="60">
                  <c:v>22.67099999999995</c:v>
                </c:pt>
                <c:pt idx="61">
                  <c:v>17.14499999999995</c:v>
                </c:pt>
                <c:pt idx="62">
                  <c:v>11.43899999999995</c:v>
                </c:pt>
                <c:pt idx="63">
                  <c:v>5.6609999999999507</c:v>
                </c:pt>
                <c:pt idx="64">
                  <c:v>-4.8849813083506888E-14</c:v>
                </c:pt>
              </c:numCache>
            </c:numRef>
          </c:xVal>
          <c:yVal>
            <c:numRef>
              <c:f>TDK_KF_ST_13_01!$L$85:$L$149</c:f>
              <c:numCache>
                <c:formatCode>General</c:formatCode>
                <c:ptCount val="65"/>
                <c:pt idx="0">
                  <c:v>439.62797314335023</c:v>
                </c:pt>
                <c:pt idx="1">
                  <c:v>61.84629556859953</c:v>
                </c:pt>
                <c:pt idx="2">
                  <c:v>-313.89119777512758</c:v>
                </c:pt>
                <c:pt idx="3">
                  <c:v>-683.44359731600821</c:v>
                </c:pt>
                <c:pt idx="4">
                  <c:v>-1051.1091842010851</c:v>
                </c:pt>
                <c:pt idx="5">
                  <c:v>-1419.922964002873</c:v>
                </c:pt>
                <c:pt idx="6">
                  <c:v>-1770.4606005130199</c:v>
                </c:pt>
                <c:pt idx="7">
                  <c:v>-2101.8998443360892</c:v>
                </c:pt>
                <c:pt idx="8">
                  <c:v>-2418.0611635714949</c:v>
                </c:pt>
                <c:pt idx="9">
                  <c:v>-2702.0168781788739</c:v>
                </c:pt>
                <c:pt idx="10">
                  <c:v>-2960.8142761643849</c:v>
                </c:pt>
                <c:pt idx="11">
                  <c:v>-3189.9062978811994</c:v>
                </c:pt>
                <c:pt idx="12">
                  <c:v>-3394.6122887195393</c:v>
                </c:pt>
                <c:pt idx="13">
                  <c:v>-3565.5963431666373</c:v>
                </c:pt>
                <c:pt idx="14">
                  <c:v>-3705.8513832898802</c:v>
                </c:pt>
                <c:pt idx="15">
                  <c:v>-3807.7918034795625</c:v>
                </c:pt>
                <c:pt idx="16">
                  <c:v>-3872.1620810275494</c:v>
                </c:pt>
                <c:pt idx="17">
                  <c:v>-3898.7437519051841</c:v>
                </c:pt>
                <c:pt idx="18">
                  <c:v>-3888.537186273406</c:v>
                </c:pt>
                <c:pt idx="19">
                  <c:v>-3843.1151745976604</c:v>
                </c:pt>
                <c:pt idx="20">
                  <c:v>-3761.3656487787589</c:v>
                </c:pt>
                <c:pt idx="21">
                  <c:v>-3640.8611504893097</c:v>
                </c:pt>
                <c:pt idx="22">
                  <c:v>-3485.6389952849286</c:v>
                </c:pt>
                <c:pt idx="23">
                  <c:v>-3294.9506907793188</c:v>
                </c:pt>
                <c:pt idx="24">
                  <c:v>-3071.4138081733963</c:v>
                </c:pt>
                <c:pt idx="25">
                  <c:v>-2822.5865277206576</c:v>
                </c:pt>
                <c:pt idx="26">
                  <c:v>-2557.5381367083601</c:v>
                </c:pt>
                <c:pt idx="27">
                  <c:v>-2263.5456942472424</c:v>
                </c:pt>
                <c:pt idx="28">
                  <c:v>-1944.5911734012984</c:v>
                </c:pt>
                <c:pt idx="29">
                  <c:v>-1607.9572962145692</c:v>
                </c:pt>
                <c:pt idx="30">
                  <c:v>-1248.8763728505296</c:v>
                </c:pt>
                <c:pt idx="31">
                  <c:v>-879.54797114392477</c:v>
                </c:pt>
                <c:pt idx="32">
                  <c:v>-500.14167184923406</c:v>
                </c:pt>
                <c:pt idx="33">
                  <c:v>-129.49635288462724</c:v>
                </c:pt>
                <c:pt idx="34">
                  <c:v>248.63183131298322</c:v>
                </c:pt>
                <c:pt idx="35">
                  <c:v>611.44053926421884</c:v>
                </c:pt>
                <c:pt idx="36">
                  <c:v>981.27964941086304</c:v>
                </c:pt>
                <c:pt idx="37">
                  <c:v>1342.9790281825715</c:v>
                </c:pt>
                <c:pt idx="38">
                  <c:v>1693.9366724373933</c:v>
                </c:pt>
                <c:pt idx="39">
                  <c:v>2027.2478034218209</c:v>
                </c:pt>
                <c:pt idx="40">
                  <c:v>2337.8072815927362</c:v>
                </c:pt>
                <c:pt idx="41">
                  <c:v>2625.3123197777663</c:v>
                </c:pt>
                <c:pt idx="42">
                  <c:v>2879.4508729132531</c:v>
                </c:pt>
                <c:pt idx="43">
                  <c:v>3107.3225111286256</c:v>
                </c:pt>
                <c:pt idx="44">
                  <c:v>3312.432054005792</c:v>
                </c:pt>
                <c:pt idx="45">
                  <c:v>3482.6017397045061</c:v>
                </c:pt>
                <c:pt idx="46">
                  <c:v>3621.8751160408524</c:v>
                </c:pt>
                <c:pt idx="47">
                  <c:v>3726.0278797512751</c:v>
                </c:pt>
                <c:pt idx="48">
                  <c:v>3790.9901686382968</c:v>
                </c:pt>
                <c:pt idx="49">
                  <c:v>3818.6729452783152</c:v>
                </c:pt>
                <c:pt idx="50">
                  <c:v>3809.9646706898857</c:v>
                </c:pt>
                <c:pt idx="51">
                  <c:v>3766.2929862273804</c:v>
                </c:pt>
                <c:pt idx="52">
                  <c:v>3686.6836280946504</c:v>
                </c:pt>
                <c:pt idx="53">
                  <c:v>3567.1552314681526</c:v>
                </c:pt>
                <c:pt idx="54">
                  <c:v>3412.3876156580773</c:v>
                </c:pt>
                <c:pt idx="55">
                  <c:v>3226.5221994590597</c:v>
                </c:pt>
                <c:pt idx="56">
                  <c:v>3002.8547681941291</c:v>
                </c:pt>
                <c:pt idx="57">
                  <c:v>2757.8841291531139</c:v>
                </c:pt>
                <c:pt idx="58">
                  <c:v>2490.1390267551237</c:v>
                </c:pt>
                <c:pt idx="59">
                  <c:v>2196.1327500242865</c:v>
                </c:pt>
                <c:pt idx="60">
                  <c:v>1872.7095398692609</c:v>
                </c:pt>
                <c:pt idx="61">
                  <c:v>1540.9035657853228</c:v>
                </c:pt>
                <c:pt idx="62">
                  <c:v>1182.9009187653146</c:v>
                </c:pt>
                <c:pt idx="63">
                  <c:v>808.0437760592157</c:v>
                </c:pt>
                <c:pt idx="64">
                  <c:v>432.3924025648347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30-4D36-AF2E-3572FDA0C910}"/>
            </c:ext>
          </c:extLst>
        </c:ser>
        <c:ser>
          <c:idx val="2"/>
          <c:order val="2"/>
          <c:tx>
            <c:strRef>
              <c:f>TDK_KF_ST_13_01!$J$19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TDK_KF_ST_13_01!$AA$85:$AA$149</c:f>
              <c:numCache>
                <c:formatCode>General</c:formatCode>
                <c:ptCount val="65"/>
                <c:pt idx="0">
                  <c:v>360.036</c:v>
                </c:pt>
                <c:pt idx="1">
                  <c:v>354.411</c:v>
                </c:pt>
                <c:pt idx="2">
                  <c:v>348.83100000000002</c:v>
                </c:pt>
                <c:pt idx="3">
                  <c:v>343.30500000000001</c:v>
                </c:pt>
                <c:pt idx="4">
                  <c:v>337.71600000000001</c:v>
                </c:pt>
                <c:pt idx="5">
                  <c:v>331.95600000000002</c:v>
                </c:pt>
                <c:pt idx="6">
                  <c:v>326.26800000000003</c:v>
                </c:pt>
                <c:pt idx="7">
                  <c:v>320.61600000000004</c:v>
                </c:pt>
                <c:pt idx="8">
                  <c:v>314.87400000000002</c:v>
                </c:pt>
                <c:pt idx="9">
                  <c:v>309.303</c:v>
                </c:pt>
                <c:pt idx="10">
                  <c:v>303.73199999999997</c:v>
                </c:pt>
                <c:pt idx="11">
                  <c:v>298.21499999999997</c:v>
                </c:pt>
                <c:pt idx="12">
                  <c:v>292.55399999999997</c:v>
                </c:pt>
                <c:pt idx="13">
                  <c:v>286.92899999999997</c:v>
                </c:pt>
                <c:pt idx="14">
                  <c:v>281.15099999999995</c:v>
                </c:pt>
                <c:pt idx="15">
                  <c:v>275.44499999999994</c:v>
                </c:pt>
                <c:pt idx="16">
                  <c:v>269.76599999999996</c:v>
                </c:pt>
                <c:pt idx="17">
                  <c:v>264.19499999999994</c:v>
                </c:pt>
                <c:pt idx="18">
                  <c:v>258.56099999999992</c:v>
                </c:pt>
                <c:pt idx="19">
                  <c:v>253.09799999999993</c:v>
                </c:pt>
                <c:pt idx="20">
                  <c:v>247.53599999999992</c:v>
                </c:pt>
                <c:pt idx="21">
                  <c:v>241.82099999999991</c:v>
                </c:pt>
                <c:pt idx="22">
                  <c:v>236.14199999999991</c:v>
                </c:pt>
                <c:pt idx="23">
                  <c:v>230.41799999999992</c:v>
                </c:pt>
                <c:pt idx="24">
                  <c:v>224.68499999999992</c:v>
                </c:pt>
                <c:pt idx="25">
                  <c:v>219.05999999999992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202.49999999999991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185.49899999999991</c:v>
                </c:pt>
                <c:pt idx="32">
                  <c:v>179.78399999999991</c:v>
                </c:pt>
                <c:pt idx="33">
                  <c:v>174.26699999999991</c:v>
                </c:pt>
                <c:pt idx="34">
                  <c:v>168.6509999999999</c:v>
                </c:pt>
                <c:pt idx="35">
                  <c:v>163.2239999999999</c:v>
                </c:pt>
                <c:pt idx="36">
                  <c:v>157.5989999999999</c:v>
                </c:pt>
                <c:pt idx="37">
                  <c:v>151.94699999999992</c:v>
                </c:pt>
                <c:pt idx="38">
                  <c:v>146.24999999999991</c:v>
                </c:pt>
                <c:pt idx="39">
                  <c:v>140.56199999999993</c:v>
                </c:pt>
                <c:pt idx="40">
                  <c:v>134.91899999999993</c:v>
                </c:pt>
                <c:pt idx="41">
                  <c:v>129.27599999999993</c:v>
                </c:pt>
                <c:pt idx="42">
                  <c:v>123.80399999999993</c:v>
                </c:pt>
                <c:pt idx="43">
                  <c:v>118.32299999999994</c:v>
                </c:pt>
                <c:pt idx="44">
                  <c:v>112.66199999999994</c:v>
                </c:pt>
                <c:pt idx="45">
                  <c:v>107.08199999999994</c:v>
                </c:pt>
                <c:pt idx="46">
                  <c:v>101.38499999999993</c:v>
                </c:pt>
                <c:pt idx="47">
                  <c:v>95.615999999999929</c:v>
                </c:pt>
                <c:pt idx="48">
                  <c:v>89.972999999999928</c:v>
                </c:pt>
                <c:pt idx="49">
                  <c:v>84.41099999999993</c:v>
                </c:pt>
                <c:pt idx="50">
                  <c:v>78.839999999999932</c:v>
                </c:pt>
                <c:pt idx="51">
                  <c:v>73.394999999999939</c:v>
                </c:pt>
                <c:pt idx="52">
                  <c:v>67.859999999999943</c:v>
                </c:pt>
                <c:pt idx="53">
                  <c:v>62.108999999999945</c:v>
                </c:pt>
                <c:pt idx="54">
                  <c:v>56.393999999999949</c:v>
                </c:pt>
                <c:pt idx="55">
                  <c:v>50.768999999999949</c:v>
                </c:pt>
                <c:pt idx="56">
                  <c:v>44.99099999999995</c:v>
                </c:pt>
                <c:pt idx="57">
                  <c:v>39.419999999999952</c:v>
                </c:pt>
                <c:pt idx="58">
                  <c:v>33.92099999999995</c:v>
                </c:pt>
                <c:pt idx="59">
                  <c:v>28.367999999999949</c:v>
                </c:pt>
                <c:pt idx="60">
                  <c:v>22.67099999999995</c:v>
                </c:pt>
                <c:pt idx="61">
                  <c:v>17.14499999999995</c:v>
                </c:pt>
                <c:pt idx="62">
                  <c:v>11.43899999999995</c:v>
                </c:pt>
                <c:pt idx="63">
                  <c:v>5.6609999999999507</c:v>
                </c:pt>
                <c:pt idx="64">
                  <c:v>-4.8849813083506888E-14</c:v>
                </c:pt>
              </c:numCache>
            </c:numRef>
          </c:xVal>
          <c:yVal>
            <c:numRef>
              <c:f>TDK_KF_ST_13_01!$J$85:$J$149</c:f>
              <c:numCache>
                <c:formatCode>General</c:formatCode>
                <c:ptCount val="65"/>
                <c:pt idx="0">
                  <c:v>-3828</c:v>
                </c:pt>
                <c:pt idx="1">
                  <c:v>-3847</c:v>
                </c:pt>
                <c:pt idx="2">
                  <c:v>-3848</c:v>
                </c:pt>
                <c:pt idx="3">
                  <c:v>-3805</c:v>
                </c:pt>
                <c:pt idx="4">
                  <c:v>-3724</c:v>
                </c:pt>
                <c:pt idx="5">
                  <c:v>-3604</c:v>
                </c:pt>
                <c:pt idx="6">
                  <c:v>-3451</c:v>
                </c:pt>
                <c:pt idx="7">
                  <c:v>-3266</c:v>
                </c:pt>
                <c:pt idx="8">
                  <c:v>-3047</c:v>
                </c:pt>
                <c:pt idx="9">
                  <c:v>-2808</c:v>
                </c:pt>
                <c:pt idx="10">
                  <c:v>-2539</c:v>
                </c:pt>
                <c:pt idx="11">
                  <c:v>-2251</c:v>
                </c:pt>
                <c:pt idx="12">
                  <c:v>-1932</c:v>
                </c:pt>
                <c:pt idx="13">
                  <c:v>-1599</c:v>
                </c:pt>
                <c:pt idx="14">
                  <c:v>-1236</c:v>
                </c:pt>
                <c:pt idx="15">
                  <c:v>-876</c:v>
                </c:pt>
                <c:pt idx="16">
                  <c:v>-504</c:v>
                </c:pt>
                <c:pt idx="17">
                  <c:v>-132</c:v>
                </c:pt>
                <c:pt idx="18">
                  <c:v>243</c:v>
                </c:pt>
                <c:pt idx="19">
                  <c:v>611</c:v>
                </c:pt>
                <c:pt idx="20">
                  <c:v>975</c:v>
                </c:pt>
                <c:pt idx="21">
                  <c:v>1337</c:v>
                </c:pt>
                <c:pt idx="22">
                  <c:v>1691</c:v>
                </c:pt>
                <c:pt idx="23">
                  <c:v>2032</c:v>
                </c:pt>
                <c:pt idx="24">
                  <c:v>2353</c:v>
                </c:pt>
                <c:pt idx="25">
                  <c:v>2647</c:v>
                </c:pt>
                <c:pt idx="26">
                  <c:v>2900</c:v>
                </c:pt>
                <c:pt idx="27">
                  <c:v>3131</c:v>
                </c:pt>
                <c:pt idx="28">
                  <c:v>3337</c:v>
                </c:pt>
                <c:pt idx="29">
                  <c:v>3510</c:v>
                </c:pt>
                <c:pt idx="30">
                  <c:v>3655</c:v>
                </c:pt>
                <c:pt idx="31">
                  <c:v>3761</c:v>
                </c:pt>
                <c:pt idx="32">
                  <c:v>3827</c:v>
                </c:pt>
                <c:pt idx="33">
                  <c:v>3858</c:v>
                </c:pt>
                <c:pt idx="34">
                  <c:v>3855</c:v>
                </c:pt>
                <c:pt idx="35">
                  <c:v>3807</c:v>
                </c:pt>
                <c:pt idx="36">
                  <c:v>3729</c:v>
                </c:pt>
                <c:pt idx="37">
                  <c:v>3614</c:v>
                </c:pt>
                <c:pt idx="38">
                  <c:v>3456</c:v>
                </c:pt>
                <c:pt idx="39">
                  <c:v>3267</c:v>
                </c:pt>
                <c:pt idx="40">
                  <c:v>3056</c:v>
                </c:pt>
                <c:pt idx="41">
                  <c:v>2805</c:v>
                </c:pt>
                <c:pt idx="42">
                  <c:v>2538</c:v>
                </c:pt>
                <c:pt idx="43">
                  <c:v>2254</c:v>
                </c:pt>
                <c:pt idx="44">
                  <c:v>1932</c:v>
                </c:pt>
                <c:pt idx="45">
                  <c:v>1599</c:v>
                </c:pt>
                <c:pt idx="46">
                  <c:v>1244</c:v>
                </c:pt>
                <c:pt idx="47">
                  <c:v>871</c:v>
                </c:pt>
                <c:pt idx="48">
                  <c:v>503</c:v>
                </c:pt>
                <c:pt idx="49">
                  <c:v>132</c:v>
                </c:pt>
                <c:pt idx="50">
                  <c:v>-240</c:v>
                </c:pt>
                <c:pt idx="51">
                  <c:v>-604</c:v>
                </c:pt>
                <c:pt idx="52">
                  <c:v>-973</c:v>
                </c:pt>
                <c:pt idx="53">
                  <c:v>-1343</c:v>
                </c:pt>
                <c:pt idx="54">
                  <c:v>-1694</c:v>
                </c:pt>
                <c:pt idx="55">
                  <c:v>-2032</c:v>
                </c:pt>
                <c:pt idx="56">
                  <c:v>-2341</c:v>
                </c:pt>
                <c:pt idx="57">
                  <c:v>-2639</c:v>
                </c:pt>
                <c:pt idx="58">
                  <c:v>-2900</c:v>
                </c:pt>
                <c:pt idx="59">
                  <c:v>-3130</c:v>
                </c:pt>
                <c:pt idx="60">
                  <c:v>-3339</c:v>
                </c:pt>
                <c:pt idx="61">
                  <c:v>-3512</c:v>
                </c:pt>
                <c:pt idx="62">
                  <c:v>-3651</c:v>
                </c:pt>
                <c:pt idx="63">
                  <c:v>-3763</c:v>
                </c:pt>
                <c:pt idx="64">
                  <c:v>-3837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30-4D36-AF2E-3572FDA0C910}"/>
            </c:ext>
          </c:extLst>
        </c:ser>
        <c:ser>
          <c:idx val="3"/>
          <c:order val="3"/>
          <c:tx>
            <c:strRef>
              <c:f>TDK_KF_ST_13_01!$N$19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TDK_KF_ST_13_01!$AA$85:$AA$149</c:f>
              <c:numCache>
                <c:formatCode>General</c:formatCode>
                <c:ptCount val="65"/>
                <c:pt idx="0">
                  <c:v>360.036</c:v>
                </c:pt>
                <c:pt idx="1">
                  <c:v>354.411</c:v>
                </c:pt>
                <c:pt idx="2">
                  <c:v>348.83100000000002</c:v>
                </c:pt>
                <c:pt idx="3">
                  <c:v>343.30500000000001</c:v>
                </c:pt>
                <c:pt idx="4">
                  <c:v>337.71600000000001</c:v>
                </c:pt>
                <c:pt idx="5">
                  <c:v>331.95600000000002</c:v>
                </c:pt>
                <c:pt idx="6">
                  <c:v>326.26800000000003</c:v>
                </c:pt>
                <c:pt idx="7">
                  <c:v>320.61600000000004</c:v>
                </c:pt>
                <c:pt idx="8">
                  <c:v>314.87400000000002</c:v>
                </c:pt>
                <c:pt idx="9">
                  <c:v>309.303</c:v>
                </c:pt>
                <c:pt idx="10">
                  <c:v>303.73199999999997</c:v>
                </c:pt>
                <c:pt idx="11">
                  <c:v>298.21499999999997</c:v>
                </c:pt>
                <c:pt idx="12">
                  <c:v>292.55399999999997</c:v>
                </c:pt>
                <c:pt idx="13">
                  <c:v>286.92899999999997</c:v>
                </c:pt>
                <c:pt idx="14">
                  <c:v>281.15099999999995</c:v>
                </c:pt>
                <c:pt idx="15">
                  <c:v>275.44499999999994</c:v>
                </c:pt>
                <c:pt idx="16">
                  <c:v>269.76599999999996</c:v>
                </c:pt>
                <c:pt idx="17">
                  <c:v>264.19499999999994</c:v>
                </c:pt>
                <c:pt idx="18">
                  <c:v>258.56099999999992</c:v>
                </c:pt>
                <c:pt idx="19">
                  <c:v>253.09799999999993</c:v>
                </c:pt>
                <c:pt idx="20">
                  <c:v>247.53599999999992</c:v>
                </c:pt>
                <c:pt idx="21">
                  <c:v>241.82099999999991</c:v>
                </c:pt>
                <c:pt idx="22">
                  <c:v>236.14199999999991</c:v>
                </c:pt>
                <c:pt idx="23">
                  <c:v>230.41799999999992</c:v>
                </c:pt>
                <c:pt idx="24">
                  <c:v>224.68499999999992</c:v>
                </c:pt>
                <c:pt idx="25">
                  <c:v>219.05999999999992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202.49999999999991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185.49899999999991</c:v>
                </c:pt>
                <c:pt idx="32">
                  <c:v>179.78399999999991</c:v>
                </c:pt>
                <c:pt idx="33">
                  <c:v>174.26699999999991</c:v>
                </c:pt>
                <c:pt idx="34">
                  <c:v>168.6509999999999</c:v>
                </c:pt>
                <c:pt idx="35">
                  <c:v>163.2239999999999</c:v>
                </c:pt>
                <c:pt idx="36">
                  <c:v>157.5989999999999</c:v>
                </c:pt>
                <c:pt idx="37">
                  <c:v>151.94699999999992</c:v>
                </c:pt>
                <c:pt idx="38">
                  <c:v>146.24999999999991</c:v>
                </c:pt>
                <c:pt idx="39">
                  <c:v>140.56199999999993</c:v>
                </c:pt>
                <c:pt idx="40">
                  <c:v>134.91899999999993</c:v>
                </c:pt>
                <c:pt idx="41">
                  <c:v>129.27599999999993</c:v>
                </c:pt>
                <c:pt idx="42">
                  <c:v>123.80399999999993</c:v>
                </c:pt>
                <c:pt idx="43">
                  <c:v>118.32299999999994</c:v>
                </c:pt>
                <c:pt idx="44">
                  <c:v>112.66199999999994</c:v>
                </c:pt>
                <c:pt idx="45">
                  <c:v>107.08199999999994</c:v>
                </c:pt>
                <c:pt idx="46">
                  <c:v>101.38499999999993</c:v>
                </c:pt>
                <c:pt idx="47">
                  <c:v>95.615999999999929</c:v>
                </c:pt>
                <c:pt idx="48">
                  <c:v>89.972999999999928</c:v>
                </c:pt>
                <c:pt idx="49">
                  <c:v>84.41099999999993</c:v>
                </c:pt>
                <c:pt idx="50">
                  <c:v>78.839999999999932</c:v>
                </c:pt>
                <c:pt idx="51">
                  <c:v>73.394999999999939</c:v>
                </c:pt>
                <c:pt idx="52">
                  <c:v>67.859999999999943</c:v>
                </c:pt>
                <c:pt idx="53">
                  <c:v>62.108999999999945</c:v>
                </c:pt>
                <c:pt idx="54">
                  <c:v>56.393999999999949</c:v>
                </c:pt>
                <c:pt idx="55">
                  <c:v>50.768999999999949</c:v>
                </c:pt>
                <c:pt idx="56">
                  <c:v>44.99099999999995</c:v>
                </c:pt>
                <c:pt idx="57">
                  <c:v>39.419999999999952</c:v>
                </c:pt>
                <c:pt idx="58">
                  <c:v>33.92099999999995</c:v>
                </c:pt>
                <c:pt idx="59">
                  <c:v>28.367999999999949</c:v>
                </c:pt>
                <c:pt idx="60">
                  <c:v>22.67099999999995</c:v>
                </c:pt>
                <c:pt idx="61">
                  <c:v>17.14499999999995</c:v>
                </c:pt>
                <c:pt idx="62">
                  <c:v>11.43899999999995</c:v>
                </c:pt>
                <c:pt idx="63">
                  <c:v>5.6609999999999507</c:v>
                </c:pt>
                <c:pt idx="64">
                  <c:v>-4.8849813083506888E-14</c:v>
                </c:pt>
              </c:numCache>
            </c:numRef>
          </c:xVal>
          <c:yVal>
            <c:numRef>
              <c:f>TDK_KF_ST_13_01!$N$85:$N$149</c:f>
              <c:numCache>
                <c:formatCode>General</c:formatCode>
                <c:ptCount val="65"/>
                <c:pt idx="0">
                  <c:v>-3818.7494408763387</c:v>
                </c:pt>
                <c:pt idx="1">
                  <c:v>-3851.2739387756933</c:v>
                </c:pt>
                <c:pt idx="2">
                  <c:v>-3846.8389875679609</c:v>
                </c:pt>
                <c:pt idx="3">
                  <c:v>-3806.4639164361447</c:v>
                </c:pt>
                <c:pt idx="4">
                  <c:v>-3729.5909239843641</c:v>
                </c:pt>
                <c:pt idx="5">
                  <c:v>-3613.2184738062824</c:v>
                </c:pt>
                <c:pt idx="6">
                  <c:v>-3462.4378867428504</c:v>
                </c:pt>
                <c:pt idx="7">
                  <c:v>-3278.7864502024977</c:v>
                </c:pt>
                <c:pt idx="8">
                  <c:v>-3059.5289616582613</c:v>
                </c:pt>
                <c:pt idx="9">
                  <c:v>-2817.3914001970597</c:v>
                </c:pt>
                <c:pt idx="10">
                  <c:v>-2548.6009736398746</c:v>
                </c:pt>
                <c:pt idx="11">
                  <c:v>-2258.6469474927703</c:v>
                </c:pt>
                <c:pt idx="12">
                  <c:v>-1939.3684100809301</c:v>
                </c:pt>
                <c:pt idx="13">
                  <c:v>-1603.3510389472613</c:v>
                </c:pt>
                <c:pt idx="14">
                  <c:v>-1242.127467204718</c:v>
                </c:pt>
                <c:pt idx="15">
                  <c:v>-872.98756496521742</c:v>
                </c:pt>
                <c:pt idx="16">
                  <c:v>-496.98896717011911</c:v>
                </c:pt>
                <c:pt idx="17">
                  <c:v>-123.37362007364668</c:v>
                </c:pt>
                <c:pt idx="18">
                  <c:v>255.63696450374579</c:v>
                </c:pt>
                <c:pt idx="19">
                  <c:v>620.8139703504454</c:v>
                </c:pt>
                <c:pt idx="20">
                  <c:v>986.78219892197842</c:v>
                </c:pt>
                <c:pt idx="21">
                  <c:v>1353.0880771059062</c:v>
                </c:pt>
                <c:pt idx="22">
                  <c:v>1703.7457088843919</c:v>
                </c:pt>
                <c:pt idx="23">
                  <c:v>2040.2197640642794</c:v>
                </c:pt>
                <c:pt idx="24">
                  <c:v>2356.7925446326767</c:v>
                </c:pt>
                <c:pt idx="25">
                  <c:v>2644.4666923489062</c:v>
                </c:pt>
                <c:pt idx="26">
                  <c:v>2897.4649980352665</c:v>
                </c:pt>
                <c:pt idx="27">
                  <c:v>3129.1321916209954</c:v>
                </c:pt>
                <c:pt idx="28">
                  <c:v>3334.0036897015098</c:v>
                </c:pt>
                <c:pt idx="29">
                  <c:v>3506.6681611444628</c:v>
                </c:pt>
                <c:pt idx="30">
                  <c:v>3648.3705160027953</c:v>
                </c:pt>
                <c:pt idx="31">
                  <c:v>3753.3344158347581</c:v>
                </c:pt>
                <c:pt idx="32">
                  <c:v>3821.5104678480784</c:v>
                </c:pt>
                <c:pt idx="33">
                  <c:v>3851.2318791448452</c:v>
                </c:pt>
                <c:pt idx="34">
                  <c:v>3844.7802859545527</c:v>
                </c:pt>
                <c:pt idx="35">
                  <c:v>3803.4181278212873</c:v>
                </c:pt>
                <c:pt idx="36">
                  <c:v>3724.5093286651172</c:v>
                </c:pt>
                <c:pt idx="37">
                  <c:v>3609.0363715513736</c:v>
                </c:pt>
                <c:pt idx="38">
                  <c:v>3457.0779684754502</c:v>
                </c:pt>
                <c:pt idx="39">
                  <c:v>3271.2327905001293</c:v>
                </c:pt>
                <c:pt idx="40">
                  <c:v>3054.9682800736259</c:v>
                </c:pt>
                <c:pt idx="41">
                  <c:v>2809.0450910442464</c:v>
                </c:pt>
                <c:pt idx="42">
                  <c:v>2544.5048034678457</c:v>
                </c:pt>
                <c:pt idx="43">
                  <c:v>2256.2433738156883</c:v>
                </c:pt>
                <c:pt idx="44">
                  <c:v>1936.851508406899</c:v>
                </c:pt>
                <c:pt idx="45">
                  <c:v>1603.4937292503523</c:v>
                </c:pt>
                <c:pt idx="46">
                  <c:v>1247.464215663422</c:v>
                </c:pt>
                <c:pt idx="47">
                  <c:v>874.37007602657968</c:v>
                </c:pt>
                <c:pt idx="48">
                  <c:v>500.81187603556259</c:v>
                </c:pt>
                <c:pt idx="49">
                  <c:v>127.83794353996431</c:v>
                </c:pt>
                <c:pt idx="50">
                  <c:v>-246.94943846895899</c:v>
                </c:pt>
                <c:pt idx="51">
                  <c:v>-611.03135906446585</c:v>
                </c:pt>
                <c:pt idx="52">
                  <c:v>-975.45552642366806</c:v>
                </c:pt>
                <c:pt idx="53">
                  <c:v>-1344.4080148226258</c:v>
                </c:pt>
                <c:pt idx="54">
                  <c:v>-1697.6345476410811</c:v>
                </c:pt>
                <c:pt idx="55">
                  <c:v>-2028.8142429354093</c:v>
                </c:pt>
                <c:pt idx="56">
                  <c:v>-2348.6022067324884</c:v>
                </c:pt>
                <c:pt idx="57">
                  <c:v>-2634.3394842722573</c:v>
                </c:pt>
                <c:pt idx="58">
                  <c:v>-2891.9546482028436</c:v>
                </c:pt>
                <c:pt idx="59">
                  <c:v>-3125.0420914179845</c:v>
                </c:pt>
                <c:pt idx="60">
                  <c:v>-3333.6306281204475</c:v>
                </c:pt>
                <c:pt idx="61">
                  <c:v>-3504.4669593596113</c:v>
                </c:pt>
                <c:pt idx="62">
                  <c:v>-3646.6208643893583</c:v>
                </c:pt>
                <c:pt idx="63">
                  <c:v>-3753.6864796175141</c:v>
                </c:pt>
                <c:pt idx="64">
                  <c:v>-3821.5445577447008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A30-4D36-AF2E-3572FDA0C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5.7419999999999991</c:v>
                </c:pt>
                <c:pt idx="2">
                  <c:v>11.537999999999998</c:v>
                </c:pt>
                <c:pt idx="3">
                  <c:v>17.225999999999999</c:v>
                </c:pt>
                <c:pt idx="4">
                  <c:v>22.77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45.099000000000004</c:v>
                </c:pt>
                <c:pt idx="9">
                  <c:v>50.85</c:v>
                </c:pt>
                <c:pt idx="10">
                  <c:v>56.493000000000002</c:v>
                </c:pt>
                <c:pt idx="11">
                  <c:v>62.136000000000003</c:v>
                </c:pt>
                <c:pt idx="12">
                  <c:v>67.77</c:v>
                </c:pt>
                <c:pt idx="13">
                  <c:v>73.268999999999991</c:v>
                </c:pt>
                <c:pt idx="14">
                  <c:v>78.740999999999985</c:v>
                </c:pt>
                <c:pt idx="15">
                  <c:v>84.48299999999999</c:v>
                </c:pt>
                <c:pt idx="16">
                  <c:v>90.11699999999999</c:v>
                </c:pt>
                <c:pt idx="17">
                  <c:v>95.696999999999989</c:v>
                </c:pt>
                <c:pt idx="18">
                  <c:v>101.43899999999999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135.01799999999997</c:v>
                </c:pt>
                <c:pt idx="25">
                  <c:v>140.72399999999996</c:v>
                </c:pt>
                <c:pt idx="26">
                  <c:v>146.34899999999996</c:v>
                </c:pt>
                <c:pt idx="27">
                  <c:v>152.00099999999995</c:v>
                </c:pt>
                <c:pt idx="28">
                  <c:v>157.64399999999995</c:v>
                </c:pt>
                <c:pt idx="29">
                  <c:v>163.07999999999996</c:v>
                </c:pt>
                <c:pt idx="30">
                  <c:v>168.64199999999997</c:v>
                </c:pt>
                <c:pt idx="31">
                  <c:v>174.24899999999997</c:v>
                </c:pt>
                <c:pt idx="32">
                  <c:v>179.85599999999997</c:v>
                </c:pt>
                <c:pt idx="33">
                  <c:v>185.54399999999995</c:v>
                </c:pt>
                <c:pt idx="34">
                  <c:v>191.31299999999996</c:v>
                </c:pt>
                <c:pt idx="35">
                  <c:v>196.95599999999996</c:v>
                </c:pt>
                <c:pt idx="36">
                  <c:v>202.48199999999997</c:v>
                </c:pt>
                <c:pt idx="37">
                  <c:v>207.98099999999997</c:v>
                </c:pt>
                <c:pt idx="38">
                  <c:v>213.53399999999996</c:v>
                </c:pt>
                <c:pt idx="39">
                  <c:v>219.13199999999998</c:v>
                </c:pt>
                <c:pt idx="40">
                  <c:v>224.77499999999998</c:v>
                </c:pt>
                <c:pt idx="41">
                  <c:v>230.48099999999997</c:v>
                </c:pt>
                <c:pt idx="42">
                  <c:v>236.25899999999996</c:v>
                </c:pt>
                <c:pt idx="43">
                  <c:v>241.87499999999994</c:v>
                </c:pt>
                <c:pt idx="44">
                  <c:v>247.49999999999994</c:v>
                </c:pt>
                <c:pt idx="45">
                  <c:v>252.97199999999995</c:v>
                </c:pt>
                <c:pt idx="46">
                  <c:v>258.47999999999996</c:v>
                </c:pt>
                <c:pt idx="47">
                  <c:v>264.19499999999994</c:v>
                </c:pt>
                <c:pt idx="48">
                  <c:v>269.85599999999994</c:v>
                </c:pt>
                <c:pt idx="49">
                  <c:v>275.53499999999991</c:v>
                </c:pt>
                <c:pt idx="50">
                  <c:v>281.2589999999999</c:v>
                </c:pt>
                <c:pt idx="51">
                  <c:v>286.98299999999989</c:v>
                </c:pt>
                <c:pt idx="52">
                  <c:v>292.5809999999999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309.23999999999995</c:v>
                </c:pt>
                <c:pt idx="56">
                  <c:v>314.96399999999994</c:v>
                </c:pt>
                <c:pt idx="57">
                  <c:v>320.69699999999995</c:v>
                </c:pt>
                <c:pt idx="58">
                  <c:v>326.46599999999995</c:v>
                </c:pt>
                <c:pt idx="59">
                  <c:v>332.07299999999998</c:v>
                </c:pt>
                <c:pt idx="60">
                  <c:v>337.72499999999997</c:v>
                </c:pt>
                <c:pt idx="61">
                  <c:v>343.19699999999995</c:v>
                </c:pt>
                <c:pt idx="62">
                  <c:v>348.73199999999997</c:v>
                </c:pt>
                <c:pt idx="63">
                  <c:v>354.42899999999997</c:v>
                </c:pt>
                <c:pt idx="64">
                  <c:v>360.02699999999999</c:v>
                </c:pt>
              </c:numCache>
            </c:numRef>
          </c:xVal>
          <c:yVal>
            <c:numRef>
              <c:f>TDK_KF_ST_13_01!$AC$20:$AC$84</c:f>
              <c:numCache>
                <c:formatCode>General</c:formatCode>
                <c:ptCount val="65"/>
                <c:pt idx="0">
                  <c:v>-3.889481561529283E-2</c:v>
                </c:pt>
                <c:pt idx="1">
                  <c:v>-0.16015286318899236</c:v>
                </c:pt>
                <c:pt idx="2">
                  <c:v>-0.17232244788009332</c:v>
                </c:pt>
                <c:pt idx="3">
                  <c:v>-0.17887312615698647</c:v>
                </c:pt>
                <c:pt idx="4">
                  <c:v>-0.18340895288402592</c:v>
                </c:pt>
                <c:pt idx="5">
                  <c:v>-0.12790464075359154</c:v>
                </c:pt>
                <c:pt idx="6">
                  <c:v>-0.14300971371557836</c:v>
                </c:pt>
                <c:pt idx="7">
                  <c:v>-8.3044216366090495E-2</c:v>
                </c:pt>
                <c:pt idx="8">
                  <c:v>-4.0878458947148033E-2</c:v>
                </c:pt>
                <c:pt idx="9">
                  <c:v>3.5197456803359728E-5</c:v>
                </c:pt>
                <c:pt idx="10">
                  <c:v>1.3836413404924031E-2</c:v>
                </c:pt>
                <c:pt idx="11">
                  <c:v>-2.4811540634608775E-2</c:v>
                </c:pt>
                <c:pt idx="12">
                  <c:v>-2.4676274538151688E-2</c:v>
                </c:pt>
                <c:pt idx="13">
                  <c:v>5.3729018445508814E-2</c:v>
                </c:pt>
                <c:pt idx="14">
                  <c:v>-8.0840083121643147E-2</c:v>
                </c:pt>
                <c:pt idx="15">
                  <c:v>-0.11862811972791576</c:v>
                </c:pt>
                <c:pt idx="16">
                  <c:v>-3.8069874858166486E-2</c:v>
                </c:pt>
                <c:pt idx="17">
                  <c:v>-0.13428727571105981</c:v>
                </c:pt>
                <c:pt idx="18">
                  <c:v>-0.16365405552372181</c:v>
                </c:pt>
                <c:pt idx="19">
                  <c:v>-0.10685871601843644</c:v>
                </c:pt>
                <c:pt idx="20">
                  <c:v>-0.14867301877592354</c:v>
                </c:pt>
                <c:pt idx="21">
                  <c:v>-0.10734619004854551</c:v>
                </c:pt>
                <c:pt idx="22">
                  <c:v>-7.2219341893614342E-2</c:v>
                </c:pt>
                <c:pt idx="23">
                  <c:v>-5.3931757176627571E-2</c:v>
                </c:pt>
                <c:pt idx="24">
                  <c:v>-7.226682539351259E-2</c:v>
                </c:pt>
                <c:pt idx="25">
                  <c:v>-1.2482832019742318E-2</c:v>
                </c:pt>
                <c:pt idx="26">
                  <c:v>1.3334944276920169E-2</c:v>
                </c:pt>
                <c:pt idx="27">
                  <c:v>-5.4045957398415112E-2</c:v>
                </c:pt>
                <c:pt idx="28">
                  <c:v>-2.6388447983038077E-2</c:v>
                </c:pt>
                <c:pt idx="29">
                  <c:v>2.8102420999374544E-2</c:v>
                </c:pt>
                <c:pt idx="30">
                  <c:v>-6.1596086112132298E-2</c:v>
                </c:pt>
                <c:pt idx="31">
                  <c:v>-6.1725522047765935E-2</c:v>
                </c:pt>
                <c:pt idx="32">
                  <c:v>-8.2973980462583086E-2</c:v>
                </c:pt>
                <c:pt idx="33">
                  <c:v>-7.9262372350939359E-2</c:v>
                </c:pt>
                <c:pt idx="34">
                  <c:v>-7.3808908778659088E-2</c:v>
                </c:pt>
                <c:pt idx="35">
                  <c:v>-6.4265338120037541E-2</c:v>
                </c:pt>
                <c:pt idx="36">
                  <c:v>-4.3866303414120011E-2</c:v>
                </c:pt>
                <c:pt idx="37">
                  <c:v>2.149110180815228E-2</c:v>
                </c:pt>
                <c:pt idx="38">
                  <c:v>5.7417026731314991E-2</c:v>
                </c:pt>
                <c:pt idx="39">
                  <c:v>9.701735614984841E-2</c:v>
                </c:pt>
                <c:pt idx="40">
                  <c:v>9.2893129216236048E-2</c:v>
                </c:pt>
                <c:pt idx="41">
                  <c:v>0.19012553483267425</c:v>
                </c:pt>
                <c:pt idx="42">
                  <c:v>0.21730959179973297</c:v>
                </c:pt>
                <c:pt idx="43">
                  <c:v>0.24354646456885121</c:v>
                </c:pt>
                <c:pt idx="44">
                  <c:v>0.18161506263078309</c:v>
                </c:pt>
                <c:pt idx="45">
                  <c:v>0.19853163903374593</c:v>
                </c:pt>
                <c:pt idx="46">
                  <c:v>0.24004528787423851</c:v>
                </c:pt>
                <c:pt idx="47">
                  <c:v>0.14120043555305983</c:v>
                </c:pt>
                <c:pt idx="48">
                  <c:v>0.19400343571493295</c:v>
                </c:pt>
                <c:pt idx="49">
                  <c:v>0.18218966660350588</c:v>
                </c:pt>
                <c:pt idx="50">
                  <c:v>8.4643029832136563E-2</c:v>
                </c:pt>
                <c:pt idx="51">
                  <c:v>9.7190334431900283E-2</c:v>
                </c:pt>
                <c:pt idx="52">
                  <c:v>4.8085970354804886E-2</c:v>
                </c:pt>
                <c:pt idx="53">
                  <c:v>2.5488574392056762E-2</c:v>
                </c:pt>
                <c:pt idx="54">
                  <c:v>6.2770505288085587E-3</c:v>
                </c:pt>
                <c:pt idx="55">
                  <c:v>-1.2857858535937794E-2</c:v>
                </c:pt>
                <c:pt idx="56">
                  <c:v>-4.2100792427959277E-2</c:v>
                </c:pt>
                <c:pt idx="57">
                  <c:v>-8.3265599037929405E-2</c:v>
                </c:pt>
                <c:pt idx="58">
                  <c:v>-3.4795310462129692E-2</c:v>
                </c:pt>
                <c:pt idx="59">
                  <c:v>-5.4001969124442439E-2</c:v>
                </c:pt>
                <c:pt idx="60">
                  <c:v>-0.1159674983443324</c:v>
                </c:pt>
                <c:pt idx="61">
                  <c:v>-7.573287156611741E-2</c:v>
                </c:pt>
                <c:pt idx="62">
                  <c:v>-0.15090679839204313</c:v>
                </c:pt>
                <c:pt idx="63">
                  <c:v>-0.16078133115036053</c:v>
                </c:pt>
                <c:pt idx="64">
                  <c:v>-0.19230983591353379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7D-498C-AAAE-30B7B5FD77F3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TDK_KF_ST_13_01!$AA$85:$AA$149</c:f>
              <c:numCache>
                <c:formatCode>General</c:formatCode>
                <c:ptCount val="65"/>
                <c:pt idx="0">
                  <c:v>360.036</c:v>
                </c:pt>
                <c:pt idx="1">
                  <c:v>354.411</c:v>
                </c:pt>
                <c:pt idx="2">
                  <c:v>348.83100000000002</c:v>
                </c:pt>
                <c:pt idx="3">
                  <c:v>343.30500000000001</c:v>
                </c:pt>
                <c:pt idx="4">
                  <c:v>337.71600000000001</c:v>
                </c:pt>
                <c:pt idx="5">
                  <c:v>331.95600000000002</c:v>
                </c:pt>
                <c:pt idx="6">
                  <c:v>326.26800000000003</c:v>
                </c:pt>
                <c:pt idx="7">
                  <c:v>320.61600000000004</c:v>
                </c:pt>
                <c:pt idx="8">
                  <c:v>314.87400000000002</c:v>
                </c:pt>
                <c:pt idx="9">
                  <c:v>309.303</c:v>
                </c:pt>
                <c:pt idx="10">
                  <c:v>303.73199999999997</c:v>
                </c:pt>
                <c:pt idx="11">
                  <c:v>298.21499999999997</c:v>
                </c:pt>
                <c:pt idx="12">
                  <c:v>292.55399999999997</c:v>
                </c:pt>
                <c:pt idx="13">
                  <c:v>286.92899999999997</c:v>
                </c:pt>
                <c:pt idx="14">
                  <c:v>281.15099999999995</c:v>
                </c:pt>
                <c:pt idx="15">
                  <c:v>275.44499999999994</c:v>
                </c:pt>
                <c:pt idx="16">
                  <c:v>269.76599999999996</c:v>
                </c:pt>
                <c:pt idx="17">
                  <c:v>264.19499999999994</c:v>
                </c:pt>
                <c:pt idx="18">
                  <c:v>258.56099999999992</c:v>
                </c:pt>
                <c:pt idx="19">
                  <c:v>253.09799999999993</c:v>
                </c:pt>
                <c:pt idx="20">
                  <c:v>247.53599999999992</c:v>
                </c:pt>
                <c:pt idx="21">
                  <c:v>241.82099999999991</c:v>
                </c:pt>
                <c:pt idx="22">
                  <c:v>236.14199999999991</c:v>
                </c:pt>
                <c:pt idx="23">
                  <c:v>230.41799999999992</c:v>
                </c:pt>
                <c:pt idx="24">
                  <c:v>224.68499999999992</c:v>
                </c:pt>
                <c:pt idx="25">
                  <c:v>219.05999999999992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202.49999999999991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185.49899999999991</c:v>
                </c:pt>
                <c:pt idx="32">
                  <c:v>179.78399999999991</c:v>
                </c:pt>
                <c:pt idx="33">
                  <c:v>174.26699999999991</c:v>
                </c:pt>
                <c:pt idx="34">
                  <c:v>168.6509999999999</c:v>
                </c:pt>
                <c:pt idx="35">
                  <c:v>163.2239999999999</c:v>
                </c:pt>
                <c:pt idx="36">
                  <c:v>157.5989999999999</c:v>
                </c:pt>
                <c:pt idx="37">
                  <c:v>151.94699999999992</c:v>
                </c:pt>
                <c:pt idx="38">
                  <c:v>146.24999999999991</c:v>
                </c:pt>
                <c:pt idx="39">
                  <c:v>140.56199999999993</c:v>
                </c:pt>
                <c:pt idx="40">
                  <c:v>134.91899999999993</c:v>
                </c:pt>
                <c:pt idx="41">
                  <c:v>129.27599999999993</c:v>
                </c:pt>
                <c:pt idx="42">
                  <c:v>123.80399999999993</c:v>
                </c:pt>
                <c:pt idx="43">
                  <c:v>118.32299999999994</c:v>
                </c:pt>
                <c:pt idx="44">
                  <c:v>112.66199999999994</c:v>
                </c:pt>
                <c:pt idx="45">
                  <c:v>107.08199999999994</c:v>
                </c:pt>
                <c:pt idx="46">
                  <c:v>101.38499999999993</c:v>
                </c:pt>
                <c:pt idx="47">
                  <c:v>95.615999999999929</c:v>
                </c:pt>
                <c:pt idx="48">
                  <c:v>89.972999999999928</c:v>
                </c:pt>
                <c:pt idx="49">
                  <c:v>84.41099999999993</c:v>
                </c:pt>
                <c:pt idx="50">
                  <c:v>78.839999999999932</c:v>
                </c:pt>
                <c:pt idx="51">
                  <c:v>73.394999999999939</c:v>
                </c:pt>
                <c:pt idx="52">
                  <c:v>67.859999999999943</c:v>
                </c:pt>
                <c:pt idx="53">
                  <c:v>62.108999999999945</c:v>
                </c:pt>
                <c:pt idx="54">
                  <c:v>56.393999999999949</c:v>
                </c:pt>
                <c:pt idx="55">
                  <c:v>50.768999999999949</c:v>
                </c:pt>
                <c:pt idx="56">
                  <c:v>44.99099999999995</c:v>
                </c:pt>
                <c:pt idx="57">
                  <c:v>39.419999999999952</c:v>
                </c:pt>
                <c:pt idx="58">
                  <c:v>33.92099999999995</c:v>
                </c:pt>
                <c:pt idx="59">
                  <c:v>28.367999999999949</c:v>
                </c:pt>
                <c:pt idx="60">
                  <c:v>22.67099999999995</c:v>
                </c:pt>
                <c:pt idx="61">
                  <c:v>17.14499999999995</c:v>
                </c:pt>
                <c:pt idx="62">
                  <c:v>11.43899999999995</c:v>
                </c:pt>
                <c:pt idx="63">
                  <c:v>5.6609999999999507</c:v>
                </c:pt>
                <c:pt idx="64">
                  <c:v>-4.8849813083506888E-14</c:v>
                </c:pt>
              </c:numCache>
            </c:numRef>
          </c:xVal>
          <c:yVal>
            <c:numRef>
              <c:f>TDK_KF_ST_13_01!$AC$85:$AC$149</c:f>
              <c:numCache>
                <c:formatCode>General</c:formatCode>
                <c:ptCount val="65"/>
                <c:pt idx="0">
                  <c:v>-0.13054636403882114</c:v>
                </c:pt>
                <c:pt idx="1">
                  <c:v>-3.1955246636641732E-2</c:v>
                </c:pt>
                <c:pt idx="2">
                  <c:v>-5.2825971926040438E-2</c:v>
                </c:pt>
                <c:pt idx="3">
                  <c:v>-0.1218403465553024</c:v>
                </c:pt>
                <c:pt idx="4">
                  <c:v>-5.3701713821396879E-2</c:v>
                </c:pt>
                <c:pt idx="5">
                  <c:v>-2.2149414792920652E-2</c:v>
                </c:pt>
                <c:pt idx="6">
                  <c:v>-3.6865032393848196E-2</c:v>
                </c:pt>
                <c:pt idx="7">
                  <c:v>-5.0665820580832133E-2</c:v>
                </c:pt>
                <c:pt idx="8">
                  <c:v>-2.0314998147796359E-2</c:v>
                </c:pt>
                <c:pt idx="9">
                  <c:v>7.706226489187884E-2</c:v>
                </c:pt>
                <c:pt idx="10">
                  <c:v>4.9029910969125012E-2</c:v>
                </c:pt>
                <c:pt idx="11">
                  <c:v>5.1908056763807053E-2</c:v>
                </c:pt>
                <c:pt idx="12">
                  <c:v>5.7224878059969342E-2</c:v>
                </c:pt>
                <c:pt idx="13">
                  <c:v>8.4600773863144241E-2</c:v>
                </c:pt>
                <c:pt idx="14">
                  <c:v>6.2003207873431165E-2</c:v>
                </c:pt>
                <c:pt idx="15">
                  <c:v>0.15857135716998982</c:v>
                </c:pt>
                <c:pt idx="16">
                  <c:v>0.20613448341589446</c:v>
                </c:pt>
                <c:pt idx="17">
                  <c:v>0.22103238705119566</c:v>
                </c:pt>
                <c:pt idx="18">
                  <c:v>0.27376648757706334</c:v>
                </c:pt>
                <c:pt idx="19">
                  <c:v>0.2244574778128765</c:v>
                </c:pt>
                <c:pt idx="20">
                  <c:v>0.23616051826437001</c:v>
                </c:pt>
                <c:pt idx="21">
                  <c:v>0.32058817153563268</c:v>
                </c:pt>
                <c:pt idx="22">
                  <c:v>0.25619746014152156</c:v>
                </c:pt>
                <c:pt idx="23">
                  <c:v>0.23303281855348246</c:v>
                </c:pt>
                <c:pt idx="24">
                  <c:v>0.15726522647790375</c:v>
                </c:pt>
                <c:pt idx="25">
                  <c:v>6.5724824168029272E-2</c:v>
                </c:pt>
                <c:pt idx="26">
                  <c:v>9.076037607317744E-2</c:v>
                </c:pt>
                <c:pt idx="27">
                  <c:v>5.2605531409028572E-2</c:v>
                </c:pt>
                <c:pt idx="28">
                  <c:v>9.5554257577617818E-2</c:v>
                </c:pt>
                <c:pt idx="29">
                  <c:v>5.3112094538761312E-2</c:v>
                </c:pt>
                <c:pt idx="30">
                  <c:v>-1.3639087177580222E-2</c:v>
                </c:pt>
                <c:pt idx="31">
                  <c:v>9.0974065489035638E-3</c:v>
                </c:pt>
                <c:pt idx="32">
                  <c:v>-7.4543870881626617E-2</c:v>
                </c:pt>
                <c:pt idx="33">
                  <c:v>-5.6073071070272817E-4</c:v>
                </c:pt>
                <c:pt idx="34">
                  <c:v>-4.5579170407620495E-2</c:v>
                </c:pt>
                <c:pt idx="35">
                  <c:v>-3.6942226905438247E-2</c:v>
                </c:pt>
                <c:pt idx="36">
                  <c:v>0.12664706834951289</c:v>
                </c:pt>
                <c:pt idx="37">
                  <c:v>5.6669280996601401E-2</c:v>
                </c:pt>
                <c:pt idx="38">
                  <c:v>-3.4156594337588331E-2</c:v>
                </c:pt>
                <c:pt idx="39">
                  <c:v>-7.5394791271321537E-3</c:v>
                </c:pt>
                <c:pt idx="40">
                  <c:v>0.10796538709007564</c:v>
                </c:pt>
                <c:pt idx="41">
                  <c:v>-3.7858198499804985E-3</c:v>
                </c:pt>
                <c:pt idx="42">
                  <c:v>-4.2467514166972364E-2</c:v>
                </c:pt>
                <c:pt idx="43">
                  <c:v>-2.4187954728986938E-2</c:v>
                </c:pt>
                <c:pt idx="44">
                  <c:v>-8.8775113942247685E-2</c:v>
                </c:pt>
                <c:pt idx="45">
                  <c:v>-5.9118524311031706E-2</c:v>
                </c:pt>
                <c:pt idx="46">
                  <c:v>-6.6267485584319274E-2</c:v>
                </c:pt>
                <c:pt idx="47">
                  <c:v>-8.7757901067789135E-2</c:v>
                </c:pt>
                <c:pt idx="48">
                  <c:v>-7.1325047909738259E-3</c:v>
                </c:pt>
                <c:pt idx="49">
                  <c:v>1.9730184568643949E-2</c:v>
                </c:pt>
                <c:pt idx="50">
                  <c:v>6.5742603355019469E-2</c:v>
                </c:pt>
                <c:pt idx="51">
                  <c:v>5.6479020905541688E-2</c:v>
                </c:pt>
                <c:pt idx="52">
                  <c:v>2.3917999891821751E-2</c:v>
                </c:pt>
                <c:pt idx="53">
                  <c:v>4.5685516180391517E-2</c:v>
                </c:pt>
                <c:pt idx="54">
                  <c:v>3.5293359916465761E-2</c:v>
                </c:pt>
                <c:pt idx="55">
                  <c:v>-1.389555344837845E-2</c:v>
                </c:pt>
                <c:pt idx="56">
                  <c:v>9.0675707023684993E-2</c:v>
                </c:pt>
                <c:pt idx="57">
                  <c:v>-6.9948503486664038E-2</c:v>
                </c:pt>
                <c:pt idx="58">
                  <c:v>-6.1372265453442765E-2</c:v>
                </c:pt>
                <c:pt idx="59">
                  <c:v>-0.1131081410025665</c:v>
                </c:pt>
                <c:pt idx="60">
                  <c:v>-0.15394895577419732</c:v>
                </c:pt>
                <c:pt idx="61">
                  <c:v>-0.14980784690740379</c:v>
                </c:pt>
                <c:pt idx="62">
                  <c:v>-0.16671665130739655</c:v>
                </c:pt>
                <c:pt idx="63">
                  <c:v>-0.16539085807972409</c:v>
                </c:pt>
                <c:pt idx="64">
                  <c:v>-0.18400354710360833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7D-498C-AAAE-30B7B5FD77F3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TDK_KF_ST_13_01!$AA$20:$AA$83</c:f>
              <c:numCache>
                <c:formatCode>General</c:formatCode>
                <c:ptCount val="64"/>
                <c:pt idx="0">
                  <c:v>1.7999999999999999E-2</c:v>
                </c:pt>
                <c:pt idx="1">
                  <c:v>5.7419999999999991</c:v>
                </c:pt>
                <c:pt idx="2">
                  <c:v>11.537999999999998</c:v>
                </c:pt>
                <c:pt idx="3">
                  <c:v>17.225999999999999</c:v>
                </c:pt>
                <c:pt idx="4">
                  <c:v>22.77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45.099000000000004</c:v>
                </c:pt>
                <c:pt idx="9">
                  <c:v>50.85</c:v>
                </c:pt>
                <c:pt idx="10">
                  <c:v>56.493000000000002</c:v>
                </c:pt>
                <c:pt idx="11">
                  <c:v>62.136000000000003</c:v>
                </c:pt>
                <c:pt idx="12">
                  <c:v>67.77</c:v>
                </c:pt>
                <c:pt idx="13">
                  <c:v>73.268999999999991</c:v>
                </c:pt>
                <c:pt idx="14">
                  <c:v>78.740999999999985</c:v>
                </c:pt>
                <c:pt idx="15">
                  <c:v>84.48299999999999</c:v>
                </c:pt>
                <c:pt idx="16">
                  <c:v>90.11699999999999</c:v>
                </c:pt>
                <c:pt idx="17">
                  <c:v>95.696999999999989</c:v>
                </c:pt>
                <c:pt idx="18">
                  <c:v>101.43899999999999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135.01799999999997</c:v>
                </c:pt>
                <c:pt idx="25">
                  <c:v>140.72399999999996</c:v>
                </c:pt>
                <c:pt idx="26">
                  <c:v>146.34899999999996</c:v>
                </c:pt>
                <c:pt idx="27">
                  <c:v>152.00099999999995</c:v>
                </c:pt>
                <c:pt idx="28">
                  <c:v>157.64399999999995</c:v>
                </c:pt>
                <c:pt idx="29">
                  <c:v>163.07999999999996</c:v>
                </c:pt>
                <c:pt idx="30">
                  <c:v>168.64199999999997</c:v>
                </c:pt>
                <c:pt idx="31">
                  <c:v>174.24899999999997</c:v>
                </c:pt>
                <c:pt idx="32">
                  <c:v>179.85599999999997</c:v>
                </c:pt>
                <c:pt idx="33">
                  <c:v>185.54399999999995</c:v>
                </c:pt>
                <c:pt idx="34">
                  <c:v>191.31299999999996</c:v>
                </c:pt>
                <c:pt idx="35">
                  <c:v>196.95599999999996</c:v>
                </c:pt>
                <c:pt idx="36">
                  <c:v>202.48199999999997</c:v>
                </c:pt>
                <c:pt idx="37">
                  <c:v>207.98099999999997</c:v>
                </c:pt>
                <c:pt idx="38">
                  <c:v>213.53399999999996</c:v>
                </c:pt>
                <c:pt idx="39">
                  <c:v>219.13199999999998</c:v>
                </c:pt>
                <c:pt idx="40">
                  <c:v>224.77499999999998</c:v>
                </c:pt>
                <c:pt idx="41">
                  <c:v>230.48099999999997</c:v>
                </c:pt>
                <c:pt idx="42">
                  <c:v>236.25899999999996</c:v>
                </c:pt>
                <c:pt idx="43">
                  <c:v>241.87499999999994</c:v>
                </c:pt>
                <c:pt idx="44">
                  <c:v>247.49999999999994</c:v>
                </c:pt>
                <c:pt idx="45">
                  <c:v>252.97199999999995</c:v>
                </c:pt>
                <c:pt idx="46">
                  <c:v>258.47999999999996</c:v>
                </c:pt>
                <c:pt idx="47">
                  <c:v>264.19499999999994</c:v>
                </c:pt>
                <c:pt idx="48">
                  <c:v>269.85599999999994</c:v>
                </c:pt>
                <c:pt idx="49">
                  <c:v>275.53499999999991</c:v>
                </c:pt>
                <c:pt idx="50">
                  <c:v>281.2589999999999</c:v>
                </c:pt>
                <c:pt idx="51">
                  <c:v>286.98299999999989</c:v>
                </c:pt>
                <c:pt idx="52">
                  <c:v>292.5809999999999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309.23999999999995</c:v>
                </c:pt>
                <c:pt idx="56">
                  <c:v>314.96399999999994</c:v>
                </c:pt>
                <c:pt idx="57">
                  <c:v>320.69699999999995</c:v>
                </c:pt>
                <c:pt idx="58">
                  <c:v>326.46599999999995</c:v>
                </c:pt>
                <c:pt idx="59">
                  <c:v>332.07299999999998</c:v>
                </c:pt>
                <c:pt idx="60">
                  <c:v>337.72499999999997</c:v>
                </c:pt>
                <c:pt idx="61">
                  <c:v>343.19699999999995</c:v>
                </c:pt>
                <c:pt idx="62">
                  <c:v>348.73199999999997</c:v>
                </c:pt>
                <c:pt idx="63">
                  <c:v>354.42899999999997</c:v>
                </c:pt>
              </c:numCache>
            </c:numRef>
          </c:xVal>
          <c:yVal>
            <c:numRef>
              <c:f>TDK_KF_ST_13_01!$AD$20:$AD$83</c:f>
              <c:numCache>
                <c:formatCode>General</c:formatCode>
                <c:ptCount val="64"/>
                <c:pt idx="0">
                  <c:v>-0.14510873148831549</c:v>
                </c:pt>
                <c:pt idx="1">
                  <c:v>-5.2379948907317342E-3</c:v>
                </c:pt>
                <c:pt idx="2">
                  <c:v>5.6057965726967751E-3</c:v>
                </c:pt>
                <c:pt idx="3">
                  <c:v>2.9065279249582687E-2</c:v>
                </c:pt>
                <c:pt idx="4">
                  <c:v>2.9459997109828606E-2</c:v>
                </c:pt>
                <c:pt idx="5">
                  <c:v>1.4796499751025038E-2</c:v>
                </c:pt>
                <c:pt idx="6">
                  <c:v>8.1637448262135592E-2</c:v>
                </c:pt>
                <c:pt idx="7">
                  <c:v>1.3095712879426458E-2</c:v>
                </c:pt>
                <c:pt idx="8">
                  <c:v>0.13155416597083303</c:v>
                </c:pt>
                <c:pt idx="9">
                  <c:v>-1.393075090518181E-2</c:v>
                </c:pt>
                <c:pt idx="10">
                  <c:v>2.145694651154173E-2</c:v>
                </c:pt>
                <c:pt idx="11">
                  <c:v>7.0497056815000292E-2</c:v>
                </c:pt>
                <c:pt idx="12">
                  <c:v>4.8594274429973439E-2</c:v>
                </c:pt>
                <c:pt idx="13">
                  <c:v>2.7500024600328743E-3</c:v>
                </c:pt>
                <c:pt idx="14">
                  <c:v>0.14658268647666262</c:v>
                </c:pt>
                <c:pt idx="15">
                  <c:v>0.13835830429655971</c:v>
                </c:pt>
                <c:pt idx="16">
                  <c:v>3.093737006719266E-2</c:v>
                </c:pt>
                <c:pt idx="17">
                  <c:v>4.6529374643270671E-2</c:v>
                </c:pt>
                <c:pt idx="18">
                  <c:v>9.7386569939402534E-2</c:v>
                </c:pt>
                <c:pt idx="19">
                  <c:v>4.7740191707404733E-2</c:v>
                </c:pt>
                <c:pt idx="20">
                  <c:v>5.9897904833675852E-2</c:v>
                </c:pt>
                <c:pt idx="21">
                  <c:v>8.3158235319558571E-2</c:v>
                </c:pt>
                <c:pt idx="22">
                  <c:v>2.9751827726641977E-2</c:v>
                </c:pt>
                <c:pt idx="23">
                  <c:v>5.0145937326647072E-2</c:v>
                </c:pt>
                <c:pt idx="24">
                  <c:v>0.18023221248358823</c:v>
                </c:pt>
                <c:pt idx="25">
                  <c:v>4.9433528926101644E-3</c:v>
                </c:pt>
                <c:pt idx="26">
                  <c:v>-4.7491538614508499E-2</c:v>
                </c:pt>
                <c:pt idx="27">
                  <c:v>0.11071523839501651</c:v>
                </c:pt>
                <c:pt idx="28">
                  <c:v>0.15303551633255097</c:v>
                </c:pt>
                <c:pt idx="29">
                  <c:v>-6.5044647904812791E-2</c:v>
                </c:pt>
                <c:pt idx="30">
                  <c:v>1.6016915704511803E-2</c:v>
                </c:pt>
                <c:pt idx="31">
                  <c:v>6.1164791337063207E-2</c:v>
                </c:pt>
                <c:pt idx="32">
                  <c:v>8.4301095809564686E-3</c:v>
                </c:pt>
                <c:pt idx="33">
                  <c:v>8.8359778899842922E-2</c:v>
                </c:pt>
                <c:pt idx="34">
                  <c:v>6.0169821601078866E-2</c:v>
                </c:pt>
                <c:pt idx="35">
                  <c:v>0.11737743265879885</c:v>
                </c:pt>
                <c:pt idx="36">
                  <c:v>0.13942056099173783</c:v>
                </c:pt>
                <c:pt idx="37">
                  <c:v>3.1114429600876292E-2</c:v>
                </c:pt>
                <c:pt idx="38">
                  <c:v>3.3343349341862449E-2</c:v>
                </c:pt>
                <c:pt idx="39">
                  <c:v>-3.1292531981819138E-2</c:v>
                </c:pt>
                <c:pt idx="40">
                  <c:v>6.4372097261667705E-2</c:v>
                </c:pt>
                <c:pt idx="41">
                  <c:v>4.2907283720808209E-2</c:v>
                </c:pt>
                <c:pt idx="42">
                  <c:v>3.888786834178859E-2</c:v>
                </c:pt>
                <c:pt idx="43">
                  <c:v>7.7041706966781476E-2</c:v>
                </c:pt>
                <c:pt idx="44">
                  <c:v>5.4545455633586926E-2</c:v>
                </c:pt>
                <c:pt idx="45">
                  <c:v>2.5925838779130572E-2</c:v>
                </c:pt>
                <c:pt idx="46">
                  <c:v>3.3721199702824833E-2</c:v>
                </c:pt>
                <c:pt idx="47">
                  <c:v>7.9831951498135822E-2</c:v>
                </c:pt>
                <c:pt idx="48">
                  <c:v>1.2131047700961517E-2</c:v>
                </c:pt>
                <c:pt idx="49">
                  <c:v>-2.361830943351606E-2</c:v>
                </c:pt>
                <c:pt idx="50">
                  <c:v>-2.2639821958705397E-2</c:v>
                </c:pt>
                <c:pt idx="51">
                  <c:v>-1.2589560568756042E-2</c:v>
                </c:pt>
                <c:pt idx="52">
                  <c:v>9.1389077051644563E-3</c:v>
                </c:pt>
                <c:pt idx="53">
                  <c:v>2.6419482371750291E-2</c:v>
                </c:pt>
                <c:pt idx="54">
                  <c:v>4.2752860440316454E-2</c:v>
                </c:pt>
                <c:pt idx="55">
                  <c:v>8.9920123427816634E-2</c:v>
                </c:pt>
                <c:pt idx="56">
                  <c:v>2.1785794280162918E-2</c:v>
                </c:pt>
                <c:pt idx="57">
                  <c:v>3.2599778457097273E-2</c:v>
                </c:pt>
                <c:pt idx="58">
                  <c:v>-2.0697219317185045E-3</c:v>
                </c:pt>
                <c:pt idx="59">
                  <c:v>3.1852554331521787E-2</c:v>
                </c:pt>
                <c:pt idx="60">
                  <c:v>6.2265784522935519E-2</c:v>
                </c:pt>
                <c:pt idx="61">
                  <c:v>-4.6107474989184993E-2</c:v>
                </c:pt>
                <c:pt idx="62">
                  <c:v>9.8080826466002691E-2</c:v>
                </c:pt>
                <c:pt idx="63">
                  <c:v>0.1288260845137188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7D-498C-AAAE-30B7B5FD7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TDK_KF_ST_13_01!$I$19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5.7419999999999991</c:v>
                </c:pt>
                <c:pt idx="2">
                  <c:v>11.537999999999998</c:v>
                </c:pt>
                <c:pt idx="3">
                  <c:v>17.225999999999999</c:v>
                </c:pt>
                <c:pt idx="4">
                  <c:v>22.77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45.099000000000004</c:v>
                </c:pt>
                <c:pt idx="9">
                  <c:v>50.85</c:v>
                </c:pt>
                <c:pt idx="10">
                  <c:v>56.493000000000002</c:v>
                </c:pt>
                <c:pt idx="11">
                  <c:v>62.136000000000003</c:v>
                </c:pt>
                <c:pt idx="12">
                  <c:v>67.77</c:v>
                </c:pt>
                <c:pt idx="13">
                  <c:v>73.268999999999991</c:v>
                </c:pt>
                <c:pt idx="14">
                  <c:v>78.740999999999985</c:v>
                </c:pt>
                <c:pt idx="15">
                  <c:v>84.48299999999999</c:v>
                </c:pt>
                <c:pt idx="16">
                  <c:v>90.11699999999999</c:v>
                </c:pt>
                <c:pt idx="17">
                  <c:v>95.696999999999989</c:v>
                </c:pt>
                <c:pt idx="18">
                  <c:v>101.43899999999999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135.01799999999997</c:v>
                </c:pt>
                <c:pt idx="25">
                  <c:v>140.72399999999996</c:v>
                </c:pt>
                <c:pt idx="26">
                  <c:v>146.34899999999996</c:v>
                </c:pt>
                <c:pt idx="27">
                  <c:v>152.00099999999995</c:v>
                </c:pt>
                <c:pt idx="28">
                  <c:v>157.64399999999995</c:v>
                </c:pt>
                <c:pt idx="29">
                  <c:v>163.07999999999996</c:v>
                </c:pt>
                <c:pt idx="30">
                  <c:v>168.64199999999997</c:v>
                </c:pt>
                <c:pt idx="31">
                  <c:v>174.24899999999997</c:v>
                </c:pt>
                <c:pt idx="32">
                  <c:v>179.85599999999997</c:v>
                </c:pt>
                <c:pt idx="33">
                  <c:v>185.54399999999995</c:v>
                </c:pt>
                <c:pt idx="34">
                  <c:v>191.31299999999996</c:v>
                </c:pt>
                <c:pt idx="35">
                  <c:v>196.95599999999996</c:v>
                </c:pt>
                <c:pt idx="36">
                  <c:v>202.48199999999997</c:v>
                </c:pt>
                <c:pt idx="37">
                  <c:v>207.98099999999997</c:v>
                </c:pt>
                <c:pt idx="38">
                  <c:v>213.53399999999996</c:v>
                </c:pt>
                <c:pt idx="39">
                  <c:v>219.13199999999998</c:v>
                </c:pt>
                <c:pt idx="40">
                  <c:v>224.77499999999998</c:v>
                </c:pt>
                <c:pt idx="41">
                  <c:v>230.48099999999997</c:v>
                </c:pt>
                <c:pt idx="42">
                  <c:v>236.25899999999996</c:v>
                </c:pt>
                <c:pt idx="43">
                  <c:v>241.87499999999994</c:v>
                </c:pt>
                <c:pt idx="44">
                  <c:v>247.49999999999994</c:v>
                </c:pt>
                <c:pt idx="45">
                  <c:v>252.97199999999995</c:v>
                </c:pt>
                <c:pt idx="46">
                  <c:v>258.47999999999996</c:v>
                </c:pt>
                <c:pt idx="47">
                  <c:v>264.19499999999994</c:v>
                </c:pt>
                <c:pt idx="48">
                  <c:v>269.85599999999994</c:v>
                </c:pt>
                <c:pt idx="49">
                  <c:v>275.53499999999991</c:v>
                </c:pt>
                <c:pt idx="50">
                  <c:v>281.2589999999999</c:v>
                </c:pt>
                <c:pt idx="51">
                  <c:v>286.98299999999989</c:v>
                </c:pt>
                <c:pt idx="52">
                  <c:v>292.5809999999999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309.23999999999995</c:v>
                </c:pt>
                <c:pt idx="56">
                  <c:v>314.96399999999994</c:v>
                </c:pt>
                <c:pt idx="57">
                  <c:v>320.69699999999995</c:v>
                </c:pt>
                <c:pt idx="58">
                  <c:v>326.46599999999995</c:v>
                </c:pt>
                <c:pt idx="59">
                  <c:v>332.07299999999998</c:v>
                </c:pt>
                <c:pt idx="60">
                  <c:v>337.72499999999997</c:v>
                </c:pt>
                <c:pt idx="61">
                  <c:v>343.19699999999995</c:v>
                </c:pt>
                <c:pt idx="62">
                  <c:v>348.73199999999997</c:v>
                </c:pt>
                <c:pt idx="63">
                  <c:v>354.42899999999997</c:v>
                </c:pt>
                <c:pt idx="64">
                  <c:v>360.02699999999999</c:v>
                </c:pt>
              </c:numCache>
            </c:numRef>
          </c:xVal>
          <c:yVal>
            <c:numRef>
              <c:f>TDK_KF_ST_13_01!$I$20:$I$84</c:f>
              <c:numCache>
                <c:formatCode>General</c:formatCode>
                <c:ptCount val="65"/>
                <c:pt idx="0">
                  <c:v>434</c:v>
                </c:pt>
                <c:pt idx="1">
                  <c:v>808</c:v>
                </c:pt>
                <c:pt idx="2">
                  <c:v>1185</c:v>
                </c:pt>
                <c:pt idx="3">
                  <c:v>1542</c:v>
                </c:pt>
                <c:pt idx="4">
                  <c:v>1876</c:v>
                </c:pt>
                <c:pt idx="5">
                  <c:v>2192</c:v>
                </c:pt>
                <c:pt idx="6">
                  <c:v>2494</c:v>
                </c:pt>
                <c:pt idx="7">
                  <c:v>2761</c:v>
                </c:pt>
                <c:pt idx="8">
                  <c:v>3021</c:v>
                </c:pt>
                <c:pt idx="9">
                  <c:v>3245</c:v>
                </c:pt>
                <c:pt idx="10">
                  <c:v>3432</c:v>
                </c:pt>
                <c:pt idx="11">
                  <c:v>3587</c:v>
                </c:pt>
                <c:pt idx="12">
                  <c:v>3702</c:v>
                </c:pt>
                <c:pt idx="13">
                  <c:v>3787</c:v>
                </c:pt>
                <c:pt idx="14">
                  <c:v>3825</c:v>
                </c:pt>
                <c:pt idx="15">
                  <c:v>3833</c:v>
                </c:pt>
                <c:pt idx="16">
                  <c:v>3802</c:v>
                </c:pt>
                <c:pt idx="17">
                  <c:v>3735</c:v>
                </c:pt>
                <c:pt idx="18">
                  <c:v>3632</c:v>
                </c:pt>
                <c:pt idx="19">
                  <c:v>3489</c:v>
                </c:pt>
                <c:pt idx="20">
                  <c:v>3316</c:v>
                </c:pt>
                <c:pt idx="21">
                  <c:v>3121</c:v>
                </c:pt>
                <c:pt idx="22">
                  <c:v>2888</c:v>
                </c:pt>
                <c:pt idx="23">
                  <c:v>2629</c:v>
                </c:pt>
                <c:pt idx="24">
                  <c:v>2340</c:v>
                </c:pt>
                <c:pt idx="25">
                  <c:v>2023</c:v>
                </c:pt>
                <c:pt idx="26">
                  <c:v>1694</c:v>
                </c:pt>
                <c:pt idx="27">
                  <c:v>1348</c:v>
                </c:pt>
                <c:pt idx="28">
                  <c:v>985</c:v>
                </c:pt>
                <c:pt idx="29">
                  <c:v>624</c:v>
                </c:pt>
                <c:pt idx="30">
                  <c:v>256</c:v>
                </c:pt>
                <c:pt idx="31">
                  <c:v>-123</c:v>
                </c:pt>
                <c:pt idx="32">
                  <c:v>-500</c:v>
                </c:pt>
                <c:pt idx="33">
                  <c:v>-879</c:v>
                </c:pt>
                <c:pt idx="34">
                  <c:v>-1258</c:v>
                </c:pt>
                <c:pt idx="35">
                  <c:v>-1613</c:v>
                </c:pt>
                <c:pt idx="36">
                  <c:v>-1945</c:v>
                </c:pt>
                <c:pt idx="37">
                  <c:v>-2265</c:v>
                </c:pt>
                <c:pt idx="38">
                  <c:v>-2560</c:v>
                </c:pt>
                <c:pt idx="39">
                  <c:v>-2834</c:v>
                </c:pt>
                <c:pt idx="40">
                  <c:v>-3086</c:v>
                </c:pt>
                <c:pt idx="41">
                  <c:v>-3313</c:v>
                </c:pt>
                <c:pt idx="42">
                  <c:v>-3501</c:v>
                </c:pt>
                <c:pt idx="43">
                  <c:v>-3655</c:v>
                </c:pt>
                <c:pt idx="44">
                  <c:v>-3773</c:v>
                </c:pt>
                <c:pt idx="45">
                  <c:v>-3853</c:v>
                </c:pt>
                <c:pt idx="46">
                  <c:v>-3894</c:v>
                </c:pt>
                <c:pt idx="47">
                  <c:v>-3901</c:v>
                </c:pt>
                <c:pt idx="48">
                  <c:v>-3879</c:v>
                </c:pt>
                <c:pt idx="49">
                  <c:v>-3806</c:v>
                </c:pt>
                <c:pt idx="50">
                  <c:v>-3708</c:v>
                </c:pt>
                <c:pt idx="51">
                  <c:v>-3566</c:v>
                </c:pt>
                <c:pt idx="52">
                  <c:v>-3394</c:v>
                </c:pt>
                <c:pt idx="53">
                  <c:v>-3196</c:v>
                </c:pt>
                <c:pt idx="54">
                  <c:v>-2967</c:v>
                </c:pt>
                <c:pt idx="55">
                  <c:v>-2709</c:v>
                </c:pt>
                <c:pt idx="56">
                  <c:v>-2418</c:v>
                </c:pt>
                <c:pt idx="57">
                  <c:v>-2108</c:v>
                </c:pt>
                <c:pt idx="58">
                  <c:v>-1764</c:v>
                </c:pt>
                <c:pt idx="59">
                  <c:v>-1422</c:v>
                </c:pt>
                <c:pt idx="60">
                  <c:v>-1064</c:v>
                </c:pt>
                <c:pt idx="61">
                  <c:v>-702</c:v>
                </c:pt>
                <c:pt idx="62">
                  <c:v>-335</c:v>
                </c:pt>
                <c:pt idx="63">
                  <c:v>49</c:v>
                </c:pt>
                <c:pt idx="64">
                  <c:v>425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DC-4257-8665-22290B8B940C}"/>
            </c:ext>
          </c:extLst>
        </c:ser>
        <c:ser>
          <c:idx val="1"/>
          <c:order val="1"/>
          <c:tx>
            <c:strRef>
              <c:f>TDK_KF_ST_13_01!$L$19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5.7419999999999991</c:v>
                </c:pt>
                <c:pt idx="2">
                  <c:v>11.537999999999998</c:v>
                </c:pt>
                <c:pt idx="3">
                  <c:v>17.225999999999999</c:v>
                </c:pt>
                <c:pt idx="4">
                  <c:v>22.77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45.099000000000004</c:v>
                </c:pt>
                <c:pt idx="9">
                  <c:v>50.85</c:v>
                </c:pt>
                <c:pt idx="10">
                  <c:v>56.493000000000002</c:v>
                </c:pt>
                <c:pt idx="11">
                  <c:v>62.136000000000003</c:v>
                </c:pt>
                <c:pt idx="12">
                  <c:v>67.77</c:v>
                </c:pt>
                <c:pt idx="13">
                  <c:v>73.268999999999991</c:v>
                </c:pt>
                <c:pt idx="14">
                  <c:v>78.740999999999985</c:v>
                </c:pt>
                <c:pt idx="15">
                  <c:v>84.48299999999999</c:v>
                </c:pt>
                <c:pt idx="16">
                  <c:v>90.11699999999999</c:v>
                </c:pt>
                <c:pt idx="17">
                  <c:v>95.696999999999989</c:v>
                </c:pt>
                <c:pt idx="18">
                  <c:v>101.43899999999999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135.01799999999997</c:v>
                </c:pt>
                <c:pt idx="25">
                  <c:v>140.72399999999996</c:v>
                </c:pt>
                <c:pt idx="26">
                  <c:v>146.34899999999996</c:v>
                </c:pt>
                <c:pt idx="27">
                  <c:v>152.00099999999995</c:v>
                </c:pt>
                <c:pt idx="28">
                  <c:v>157.64399999999995</c:v>
                </c:pt>
                <c:pt idx="29">
                  <c:v>163.07999999999996</c:v>
                </c:pt>
                <c:pt idx="30">
                  <c:v>168.64199999999997</c:v>
                </c:pt>
                <c:pt idx="31">
                  <c:v>174.24899999999997</c:v>
                </c:pt>
                <c:pt idx="32">
                  <c:v>179.85599999999997</c:v>
                </c:pt>
                <c:pt idx="33">
                  <c:v>185.54399999999995</c:v>
                </c:pt>
                <c:pt idx="34">
                  <c:v>191.31299999999996</c:v>
                </c:pt>
                <c:pt idx="35">
                  <c:v>196.95599999999996</c:v>
                </c:pt>
                <c:pt idx="36">
                  <c:v>202.48199999999997</c:v>
                </c:pt>
                <c:pt idx="37">
                  <c:v>207.98099999999997</c:v>
                </c:pt>
                <c:pt idx="38">
                  <c:v>213.53399999999996</c:v>
                </c:pt>
                <c:pt idx="39">
                  <c:v>219.13199999999998</c:v>
                </c:pt>
                <c:pt idx="40">
                  <c:v>224.77499999999998</c:v>
                </c:pt>
                <c:pt idx="41">
                  <c:v>230.48099999999997</c:v>
                </c:pt>
                <c:pt idx="42">
                  <c:v>236.25899999999996</c:v>
                </c:pt>
                <c:pt idx="43">
                  <c:v>241.87499999999994</c:v>
                </c:pt>
                <c:pt idx="44">
                  <c:v>247.49999999999994</c:v>
                </c:pt>
                <c:pt idx="45">
                  <c:v>252.97199999999995</c:v>
                </c:pt>
                <c:pt idx="46">
                  <c:v>258.47999999999996</c:v>
                </c:pt>
                <c:pt idx="47">
                  <c:v>264.19499999999994</c:v>
                </c:pt>
                <c:pt idx="48">
                  <c:v>269.85599999999994</c:v>
                </c:pt>
                <c:pt idx="49">
                  <c:v>275.53499999999991</c:v>
                </c:pt>
                <c:pt idx="50">
                  <c:v>281.2589999999999</c:v>
                </c:pt>
                <c:pt idx="51">
                  <c:v>286.98299999999989</c:v>
                </c:pt>
                <c:pt idx="52">
                  <c:v>292.5809999999999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309.23999999999995</c:v>
                </c:pt>
                <c:pt idx="56">
                  <c:v>314.96399999999994</c:v>
                </c:pt>
                <c:pt idx="57">
                  <c:v>320.69699999999995</c:v>
                </c:pt>
                <c:pt idx="58">
                  <c:v>326.46599999999995</c:v>
                </c:pt>
                <c:pt idx="59">
                  <c:v>332.07299999999998</c:v>
                </c:pt>
                <c:pt idx="60">
                  <c:v>337.72499999999997</c:v>
                </c:pt>
                <c:pt idx="61">
                  <c:v>343.19699999999995</c:v>
                </c:pt>
                <c:pt idx="62">
                  <c:v>348.73199999999997</c:v>
                </c:pt>
                <c:pt idx="63">
                  <c:v>354.42899999999997</c:v>
                </c:pt>
                <c:pt idx="64">
                  <c:v>360.02699999999999</c:v>
                </c:pt>
              </c:numCache>
            </c:numRef>
          </c:xVal>
          <c:yVal>
            <c:numRef>
              <c:f>TDK_KF_ST_13_01!$L$20:$L$84</c:f>
              <c:numCache>
                <c:formatCode>General</c:formatCode>
                <c:ptCount val="65"/>
                <c:pt idx="0">
                  <c:v>434.6795720626522</c:v>
                </c:pt>
                <c:pt idx="1">
                  <c:v>815.38068094189964</c:v>
                </c:pt>
                <c:pt idx="2">
                  <c:v>1192.1684490953135</c:v>
                </c:pt>
                <c:pt idx="3">
                  <c:v>1549.7150260377348</c:v>
                </c:pt>
                <c:pt idx="4">
                  <c:v>1883.1774569428901</c:v>
                </c:pt>
                <c:pt idx="5">
                  <c:v>2195.1797532839605</c:v>
                </c:pt>
                <c:pt idx="6">
                  <c:v>2494.5671985840308</c:v>
                </c:pt>
                <c:pt idx="7">
                  <c:v>2764.4491460174736</c:v>
                </c:pt>
                <c:pt idx="8">
                  <c:v>3014.9994049127072</c:v>
                </c:pt>
                <c:pt idx="9">
                  <c:v>3237.7356474409921</c:v>
                </c:pt>
                <c:pt idx="10">
                  <c:v>3424.2339130303485</c:v>
                </c:pt>
                <c:pt idx="11">
                  <c:v>3577.1601785911353</c:v>
                </c:pt>
                <c:pt idx="12">
                  <c:v>3694.8727446723915</c:v>
                </c:pt>
                <c:pt idx="13">
                  <c:v>3774.9779914785031</c:v>
                </c:pt>
                <c:pt idx="14">
                  <c:v>3819.838642150607</c:v>
                </c:pt>
                <c:pt idx="15">
                  <c:v>3829.0881689658831</c:v>
                </c:pt>
                <c:pt idx="16">
                  <c:v>3800.428737398192</c:v>
                </c:pt>
                <c:pt idx="17">
                  <c:v>3735.4741461876374</c:v>
                </c:pt>
                <c:pt idx="18">
                  <c:v>3631.2925096606882</c:v>
                </c:pt>
                <c:pt idx="19">
                  <c:v>3490.7718825127449</c:v>
                </c:pt>
                <c:pt idx="20">
                  <c:v>3321.0912750943035</c:v>
                </c:pt>
                <c:pt idx="21">
                  <c:v>3122.7761586536012</c:v>
                </c:pt>
                <c:pt idx="22">
                  <c:v>2891.2766345768059</c:v>
                </c:pt>
                <c:pt idx="23">
                  <c:v>2632.5303518882547</c:v>
                </c:pt>
                <c:pt idx="24">
                  <c:v>2340.9623941982527</c:v>
                </c:pt>
                <c:pt idx="25">
                  <c:v>2025.8046381659201</c:v>
                </c:pt>
                <c:pt idx="26">
                  <c:v>1695.0727409185154</c:v>
                </c:pt>
                <c:pt idx="27">
                  <c:v>1345.9334215903411</c:v>
                </c:pt>
                <c:pt idx="28">
                  <c:v>983.90985824182189</c:v>
                </c:pt>
                <c:pt idx="29">
                  <c:v>625.7452087953767</c:v>
                </c:pt>
                <c:pt idx="30">
                  <c:v>253.11208352904578</c:v>
                </c:pt>
                <c:pt idx="31">
                  <c:v>-125.31429032339672</c:v>
                </c:pt>
                <c:pt idx="32">
                  <c:v>-502.91856753777046</c:v>
                </c:pt>
                <c:pt idx="33">
                  <c:v>-881.42798985946649</c:v>
                </c:pt>
                <c:pt idx="34">
                  <c:v>-1256.8397774326716</c:v>
                </c:pt>
                <c:pt idx="35">
                  <c:v>-1612.146902734343</c:v>
                </c:pt>
                <c:pt idx="36">
                  <c:v>-1945.3363081856239</c:v>
                </c:pt>
                <c:pt idx="37">
                  <c:v>-2259.316125170099</c:v>
                </c:pt>
                <c:pt idx="38">
                  <c:v>-2555.6345057275767</c:v>
                </c:pt>
                <c:pt idx="39">
                  <c:v>-2830.4412727826834</c:v>
                </c:pt>
                <c:pt idx="40">
                  <c:v>-3080.5053742344644</c:v>
                </c:pt>
                <c:pt idx="41">
                  <c:v>-3303.380991932574</c:v>
                </c:pt>
                <c:pt idx="42">
                  <c:v>-3496.0992058268839</c:v>
                </c:pt>
                <c:pt idx="43">
                  <c:v>-3649.7671765324812</c:v>
                </c:pt>
                <c:pt idx="44">
                  <c:v>-3768.9370774916865</c:v>
                </c:pt>
                <c:pt idx="45">
                  <c:v>-3850.4064016013112</c:v>
                </c:pt>
                <c:pt idx="46">
                  <c:v>-3897.3313222007146</c:v>
                </c:pt>
                <c:pt idx="47">
                  <c:v>-3908.3564964741604</c:v>
                </c:pt>
                <c:pt idx="48">
                  <c:v>-3881.357572231615</c:v>
                </c:pt>
                <c:pt idx="49">
                  <c:v>-3816.6178370472744</c:v>
                </c:pt>
                <c:pt idx="50">
                  <c:v>-3713.8460693494876</c:v>
                </c:pt>
                <c:pt idx="51">
                  <c:v>-3574.430160869163</c:v>
                </c:pt>
                <c:pt idx="52">
                  <c:v>-3403.9731268070977</c:v>
                </c:pt>
                <c:pt idx="53">
                  <c:v>-3205.2722270208901</c:v>
                </c:pt>
                <c:pt idx="54">
                  <c:v>-2975.8473645378531</c:v>
                </c:pt>
                <c:pt idx="55">
                  <c:v>-2714.6496377695148</c:v>
                </c:pt>
                <c:pt idx="56">
                  <c:v>-2422.4216563146224</c:v>
                </c:pt>
                <c:pt idx="57">
                  <c:v>-2105.9146118550157</c:v>
                </c:pt>
                <c:pt idx="58">
                  <c:v>-1766.5584745834221</c:v>
                </c:pt>
                <c:pt idx="59">
                  <c:v>-1419.933783502493</c:v>
                </c:pt>
                <c:pt idx="60">
                  <c:v>-1057.1660015563352</c:v>
                </c:pt>
                <c:pt idx="61">
                  <c:v>-696.48631875982517</c:v>
                </c:pt>
                <c:pt idx="62">
                  <c:v>-325.57424286900095</c:v>
                </c:pt>
                <c:pt idx="63">
                  <c:v>58.945280332777955</c:v>
                </c:pt>
                <c:pt idx="64">
                  <c:v>435.85778478804446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DC-4257-8665-22290B8B940C}"/>
            </c:ext>
          </c:extLst>
        </c:ser>
        <c:ser>
          <c:idx val="2"/>
          <c:order val="2"/>
          <c:tx>
            <c:strRef>
              <c:f>TDK_KF_ST_13_01!$J$19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5.7419999999999991</c:v>
                </c:pt>
                <c:pt idx="2">
                  <c:v>11.537999999999998</c:v>
                </c:pt>
                <c:pt idx="3">
                  <c:v>17.225999999999999</c:v>
                </c:pt>
                <c:pt idx="4">
                  <c:v>22.77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45.099000000000004</c:v>
                </c:pt>
                <c:pt idx="9">
                  <c:v>50.85</c:v>
                </c:pt>
                <c:pt idx="10">
                  <c:v>56.493000000000002</c:v>
                </c:pt>
                <c:pt idx="11">
                  <c:v>62.136000000000003</c:v>
                </c:pt>
                <c:pt idx="12">
                  <c:v>67.77</c:v>
                </c:pt>
                <c:pt idx="13">
                  <c:v>73.268999999999991</c:v>
                </c:pt>
                <c:pt idx="14">
                  <c:v>78.740999999999985</c:v>
                </c:pt>
                <c:pt idx="15">
                  <c:v>84.48299999999999</c:v>
                </c:pt>
                <c:pt idx="16">
                  <c:v>90.11699999999999</c:v>
                </c:pt>
                <c:pt idx="17">
                  <c:v>95.696999999999989</c:v>
                </c:pt>
                <c:pt idx="18">
                  <c:v>101.43899999999999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135.01799999999997</c:v>
                </c:pt>
                <c:pt idx="25">
                  <c:v>140.72399999999996</c:v>
                </c:pt>
                <c:pt idx="26">
                  <c:v>146.34899999999996</c:v>
                </c:pt>
                <c:pt idx="27">
                  <c:v>152.00099999999995</c:v>
                </c:pt>
                <c:pt idx="28">
                  <c:v>157.64399999999995</c:v>
                </c:pt>
                <c:pt idx="29">
                  <c:v>163.07999999999996</c:v>
                </c:pt>
                <c:pt idx="30">
                  <c:v>168.64199999999997</c:v>
                </c:pt>
                <c:pt idx="31">
                  <c:v>174.24899999999997</c:v>
                </c:pt>
                <c:pt idx="32">
                  <c:v>179.85599999999997</c:v>
                </c:pt>
                <c:pt idx="33">
                  <c:v>185.54399999999995</c:v>
                </c:pt>
                <c:pt idx="34">
                  <c:v>191.31299999999996</c:v>
                </c:pt>
                <c:pt idx="35">
                  <c:v>196.95599999999996</c:v>
                </c:pt>
                <c:pt idx="36">
                  <c:v>202.48199999999997</c:v>
                </c:pt>
                <c:pt idx="37">
                  <c:v>207.98099999999997</c:v>
                </c:pt>
                <c:pt idx="38">
                  <c:v>213.53399999999996</c:v>
                </c:pt>
                <c:pt idx="39">
                  <c:v>219.13199999999998</c:v>
                </c:pt>
                <c:pt idx="40">
                  <c:v>224.77499999999998</c:v>
                </c:pt>
                <c:pt idx="41">
                  <c:v>230.48099999999997</c:v>
                </c:pt>
                <c:pt idx="42">
                  <c:v>236.25899999999996</c:v>
                </c:pt>
                <c:pt idx="43">
                  <c:v>241.87499999999994</c:v>
                </c:pt>
                <c:pt idx="44">
                  <c:v>247.49999999999994</c:v>
                </c:pt>
                <c:pt idx="45">
                  <c:v>252.97199999999995</c:v>
                </c:pt>
                <c:pt idx="46">
                  <c:v>258.47999999999996</c:v>
                </c:pt>
                <c:pt idx="47">
                  <c:v>264.19499999999994</c:v>
                </c:pt>
                <c:pt idx="48">
                  <c:v>269.85599999999994</c:v>
                </c:pt>
                <c:pt idx="49">
                  <c:v>275.53499999999991</c:v>
                </c:pt>
                <c:pt idx="50">
                  <c:v>281.2589999999999</c:v>
                </c:pt>
                <c:pt idx="51">
                  <c:v>286.98299999999989</c:v>
                </c:pt>
                <c:pt idx="52">
                  <c:v>292.5809999999999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309.23999999999995</c:v>
                </c:pt>
                <c:pt idx="56">
                  <c:v>314.96399999999994</c:v>
                </c:pt>
                <c:pt idx="57">
                  <c:v>320.69699999999995</c:v>
                </c:pt>
                <c:pt idx="58">
                  <c:v>326.46599999999995</c:v>
                </c:pt>
                <c:pt idx="59">
                  <c:v>332.07299999999998</c:v>
                </c:pt>
                <c:pt idx="60">
                  <c:v>337.72499999999997</c:v>
                </c:pt>
                <c:pt idx="61">
                  <c:v>343.19699999999995</c:v>
                </c:pt>
                <c:pt idx="62">
                  <c:v>348.73199999999997</c:v>
                </c:pt>
                <c:pt idx="63">
                  <c:v>354.42899999999997</c:v>
                </c:pt>
                <c:pt idx="64">
                  <c:v>360.02699999999999</c:v>
                </c:pt>
              </c:numCache>
            </c:numRef>
          </c:xVal>
          <c:yVal>
            <c:numRef>
              <c:f>TDK_KF_ST_13_01!$J$20:$J$84</c:f>
              <c:numCache>
                <c:formatCode>General</c:formatCode>
                <c:ptCount val="65"/>
                <c:pt idx="0">
                  <c:v>-3836</c:v>
                </c:pt>
                <c:pt idx="1">
                  <c:v>-3772</c:v>
                </c:pt>
                <c:pt idx="2">
                  <c:v>-3664</c:v>
                </c:pt>
                <c:pt idx="3">
                  <c:v>-3519</c:v>
                </c:pt>
                <c:pt idx="4">
                  <c:v>-3347</c:v>
                </c:pt>
                <c:pt idx="5">
                  <c:v>-3144</c:v>
                </c:pt>
                <c:pt idx="6">
                  <c:v>-2911</c:v>
                </c:pt>
                <c:pt idx="7">
                  <c:v>-2642</c:v>
                </c:pt>
                <c:pt idx="8">
                  <c:v>-2353</c:v>
                </c:pt>
                <c:pt idx="9">
                  <c:v>-2030</c:v>
                </c:pt>
                <c:pt idx="10">
                  <c:v>-1695</c:v>
                </c:pt>
                <c:pt idx="11">
                  <c:v>-1348</c:v>
                </c:pt>
                <c:pt idx="12">
                  <c:v>-984</c:v>
                </c:pt>
                <c:pt idx="13">
                  <c:v>-616</c:v>
                </c:pt>
                <c:pt idx="14">
                  <c:v>-257</c:v>
                </c:pt>
                <c:pt idx="15">
                  <c:v>128</c:v>
                </c:pt>
                <c:pt idx="16">
                  <c:v>512</c:v>
                </c:pt>
                <c:pt idx="17">
                  <c:v>875</c:v>
                </c:pt>
                <c:pt idx="18">
                  <c:v>1245</c:v>
                </c:pt>
                <c:pt idx="19">
                  <c:v>1606</c:v>
                </c:pt>
                <c:pt idx="20">
                  <c:v>1932</c:v>
                </c:pt>
                <c:pt idx="21">
                  <c:v>2246</c:v>
                </c:pt>
                <c:pt idx="22">
                  <c:v>2541</c:v>
                </c:pt>
                <c:pt idx="23">
                  <c:v>2811</c:v>
                </c:pt>
                <c:pt idx="24">
                  <c:v>3060</c:v>
                </c:pt>
                <c:pt idx="25">
                  <c:v>3282</c:v>
                </c:pt>
                <c:pt idx="26">
                  <c:v>3472</c:v>
                </c:pt>
                <c:pt idx="27">
                  <c:v>3619</c:v>
                </c:pt>
                <c:pt idx="28">
                  <c:v>3738</c:v>
                </c:pt>
                <c:pt idx="29">
                  <c:v>3822</c:v>
                </c:pt>
                <c:pt idx="30">
                  <c:v>3859</c:v>
                </c:pt>
                <c:pt idx="31">
                  <c:v>3874</c:v>
                </c:pt>
                <c:pt idx="32">
                  <c:v>3841</c:v>
                </c:pt>
                <c:pt idx="33">
                  <c:v>3770</c:v>
                </c:pt>
                <c:pt idx="34">
                  <c:v>3671</c:v>
                </c:pt>
                <c:pt idx="35">
                  <c:v>3525</c:v>
                </c:pt>
                <c:pt idx="36">
                  <c:v>3348</c:v>
                </c:pt>
                <c:pt idx="37">
                  <c:v>3148</c:v>
                </c:pt>
                <c:pt idx="38">
                  <c:v>2910</c:v>
                </c:pt>
                <c:pt idx="39">
                  <c:v>2644</c:v>
                </c:pt>
                <c:pt idx="40">
                  <c:v>2357</c:v>
                </c:pt>
                <c:pt idx="41">
                  <c:v>2036</c:v>
                </c:pt>
                <c:pt idx="42">
                  <c:v>1691</c:v>
                </c:pt>
                <c:pt idx="43">
                  <c:v>1342</c:v>
                </c:pt>
                <c:pt idx="44">
                  <c:v>985</c:v>
                </c:pt>
                <c:pt idx="45">
                  <c:v>623</c:v>
                </c:pt>
                <c:pt idx="46">
                  <c:v>251</c:v>
                </c:pt>
                <c:pt idx="47">
                  <c:v>-127</c:v>
                </c:pt>
                <c:pt idx="48">
                  <c:v>-511</c:v>
                </c:pt>
                <c:pt idx="49">
                  <c:v>-885</c:v>
                </c:pt>
                <c:pt idx="50">
                  <c:v>-1250</c:v>
                </c:pt>
                <c:pt idx="51">
                  <c:v>-1608</c:v>
                </c:pt>
                <c:pt idx="52">
                  <c:v>-1938</c:v>
                </c:pt>
                <c:pt idx="53">
                  <c:v>-2247</c:v>
                </c:pt>
                <c:pt idx="54">
                  <c:v>-2537</c:v>
                </c:pt>
                <c:pt idx="55">
                  <c:v>-2810</c:v>
                </c:pt>
                <c:pt idx="56">
                  <c:v>-3057</c:v>
                </c:pt>
                <c:pt idx="57">
                  <c:v>-3280</c:v>
                </c:pt>
                <c:pt idx="58">
                  <c:v>-3465</c:v>
                </c:pt>
                <c:pt idx="59">
                  <c:v>-3620</c:v>
                </c:pt>
                <c:pt idx="60">
                  <c:v>-3736</c:v>
                </c:pt>
                <c:pt idx="61">
                  <c:v>-3821</c:v>
                </c:pt>
                <c:pt idx="62">
                  <c:v>-3857</c:v>
                </c:pt>
                <c:pt idx="63">
                  <c:v>-3867</c:v>
                </c:pt>
                <c:pt idx="64">
                  <c:v>-3843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DC-4257-8665-22290B8B940C}"/>
            </c:ext>
          </c:extLst>
        </c:ser>
        <c:ser>
          <c:idx val="3"/>
          <c:order val="3"/>
          <c:tx>
            <c:strRef>
              <c:f>TDK_KF_ST_13_01!$N$19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5.7419999999999991</c:v>
                </c:pt>
                <c:pt idx="2">
                  <c:v>11.537999999999998</c:v>
                </c:pt>
                <c:pt idx="3">
                  <c:v>17.225999999999999</c:v>
                </c:pt>
                <c:pt idx="4">
                  <c:v>22.77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45.099000000000004</c:v>
                </c:pt>
                <c:pt idx="9">
                  <c:v>50.85</c:v>
                </c:pt>
                <c:pt idx="10">
                  <c:v>56.493000000000002</c:v>
                </c:pt>
                <c:pt idx="11">
                  <c:v>62.136000000000003</c:v>
                </c:pt>
                <c:pt idx="12">
                  <c:v>67.77</c:v>
                </c:pt>
                <c:pt idx="13">
                  <c:v>73.268999999999991</c:v>
                </c:pt>
                <c:pt idx="14">
                  <c:v>78.740999999999985</c:v>
                </c:pt>
                <c:pt idx="15">
                  <c:v>84.48299999999999</c:v>
                </c:pt>
                <c:pt idx="16">
                  <c:v>90.11699999999999</c:v>
                </c:pt>
                <c:pt idx="17">
                  <c:v>95.696999999999989</c:v>
                </c:pt>
                <c:pt idx="18">
                  <c:v>101.43899999999999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135.01799999999997</c:v>
                </c:pt>
                <c:pt idx="25">
                  <c:v>140.72399999999996</c:v>
                </c:pt>
                <c:pt idx="26">
                  <c:v>146.34899999999996</c:v>
                </c:pt>
                <c:pt idx="27">
                  <c:v>152.00099999999995</c:v>
                </c:pt>
                <c:pt idx="28">
                  <c:v>157.64399999999995</c:v>
                </c:pt>
                <c:pt idx="29">
                  <c:v>163.07999999999996</c:v>
                </c:pt>
                <c:pt idx="30">
                  <c:v>168.64199999999997</c:v>
                </c:pt>
                <c:pt idx="31">
                  <c:v>174.24899999999997</c:v>
                </c:pt>
                <c:pt idx="32">
                  <c:v>179.85599999999997</c:v>
                </c:pt>
                <c:pt idx="33">
                  <c:v>185.54399999999995</c:v>
                </c:pt>
                <c:pt idx="34">
                  <c:v>191.31299999999996</c:v>
                </c:pt>
                <c:pt idx="35">
                  <c:v>196.95599999999996</c:v>
                </c:pt>
                <c:pt idx="36">
                  <c:v>202.48199999999997</c:v>
                </c:pt>
                <c:pt idx="37">
                  <c:v>207.98099999999997</c:v>
                </c:pt>
                <c:pt idx="38">
                  <c:v>213.53399999999996</c:v>
                </c:pt>
                <c:pt idx="39">
                  <c:v>219.13199999999998</c:v>
                </c:pt>
                <c:pt idx="40">
                  <c:v>224.77499999999998</c:v>
                </c:pt>
                <c:pt idx="41">
                  <c:v>230.48099999999997</c:v>
                </c:pt>
                <c:pt idx="42">
                  <c:v>236.25899999999996</c:v>
                </c:pt>
                <c:pt idx="43">
                  <c:v>241.87499999999994</c:v>
                </c:pt>
                <c:pt idx="44">
                  <c:v>247.49999999999994</c:v>
                </c:pt>
                <c:pt idx="45">
                  <c:v>252.97199999999995</c:v>
                </c:pt>
                <c:pt idx="46">
                  <c:v>258.47999999999996</c:v>
                </c:pt>
                <c:pt idx="47">
                  <c:v>264.19499999999994</c:v>
                </c:pt>
                <c:pt idx="48">
                  <c:v>269.85599999999994</c:v>
                </c:pt>
                <c:pt idx="49">
                  <c:v>275.53499999999991</c:v>
                </c:pt>
                <c:pt idx="50">
                  <c:v>281.2589999999999</c:v>
                </c:pt>
                <c:pt idx="51">
                  <c:v>286.98299999999989</c:v>
                </c:pt>
                <c:pt idx="52">
                  <c:v>292.5809999999999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309.23999999999995</c:v>
                </c:pt>
                <c:pt idx="56">
                  <c:v>314.96399999999994</c:v>
                </c:pt>
                <c:pt idx="57">
                  <c:v>320.69699999999995</c:v>
                </c:pt>
                <c:pt idx="58">
                  <c:v>326.46599999999995</c:v>
                </c:pt>
                <c:pt idx="59">
                  <c:v>332.07299999999998</c:v>
                </c:pt>
                <c:pt idx="60">
                  <c:v>337.72499999999997</c:v>
                </c:pt>
                <c:pt idx="61">
                  <c:v>343.19699999999995</c:v>
                </c:pt>
                <c:pt idx="62">
                  <c:v>348.73199999999997</c:v>
                </c:pt>
                <c:pt idx="63">
                  <c:v>354.42899999999997</c:v>
                </c:pt>
                <c:pt idx="64">
                  <c:v>360.02699999999999</c:v>
                </c:pt>
              </c:numCache>
            </c:numRef>
          </c:xVal>
          <c:yVal>
            <c:numRef>
              <c:f>TDK_KF_ST_13_01!$N$20:$N$84</c:f>
              <c:numCache>
                <c:formatCode>General</c:formatCode>
                <c:ptCount val="65"/>
                <c:pt idx="0">
                  <c:v>-3833.4502266940549</c:v>
                </c:pt>
                <c:pt idx="1">
                  <c:v>-3764.6534640078044</c:v>
                </c:pt>
                <c:pt idx="2">
                  <c:v>-3656.6887133339987</c:v>
                </c:pt>
                <c:pt idx="3">
                  <c:v>-3514.3275853124142</c:v>
                </c:pt>
                <c:pt idx="4">
                  <c:v>-3342.2075597824355</c:v>
                </c:pt>
                <c:pt idx="5">
                  <c:v>-3141.2579007557088</c:v>
                </c:pt>
                <c:pt idx="6">
                  <c:v>-2904.7402149876048</c:v>
                </c:pt>
                <c:pt idx="7">
                  <c:v>-2645.4428649309489</c:v>
                </c:pt>
                <c:pt idx="8">
                  <c:v>-2352.8565211234441</c:v>
                </c:pt>
                <c:pt idx="9">
                  <c:v>-2033.4559304756747</c:v>
                </c:pt>
                <c:pt idx="10">
                  <c:v>-1700.1125748188747</c:v>
                </c:pt>
                <c:pt idx="11">
                  <c:v>-1350.2732323771622</c:v>
                </c:pt>
                <c:pt idx="12">
                  <c:v>-987.92162064144463</c:v>
                </c:pt>
                <c:pt idx="13">
                  <c:v>-625.01411978003023</c:v>
                </c:pt>
                <c:pt idx="14">
                  <c:v>-258.17155560396213</c:v>
                </c:pt>
                <c:pt idx="15">
                  <c:v>129.23733371537284</c:v>
                </c:pt>
                <c:pt idx="16">
                  <c:v>508.11161933390429</c:v>
                </c:pt>
                <c:pt idx="17">
                  <c:v>878.51052492278495</c:v>
                </c:pt>
                <c:pt idx="18">
                  <c:v>1250.9126613864339</c:v>
                </c:pt>
                <c:pt idx="19">
                  <c:v>1609.6274934629673</c:v>
                </c:pt>
                <c:pt idx="20">
                  <c:v>1941.7603561294891</c:v>
                </c:pt>
                <c:pt idx="21">
                  <c:v>2251.7411669662383</c:v>
                </c:pt>
                <c:pt idx="22">
                  <c:v>2546.1871826234014</c:v>
                </c:pt>
                <c:pt idx="23">
                  <c:v>2816.1160663570577</c:v>
                </c:pt>
                <c:pt idx="24">
                  <c:v>3065.4021527290292</c:v>
                </c:pt>
                <c:pt idx="25">
                  <c:v>3284.2520617060873</c:v>
                </c:pt>
                <c:pt idx="26">
                  <c:v>3468.086813226239</c:v>
                </c:pt>
                <c:pt idx="27">
                  <c:v>3619.0968546191575</c:v>
                </c:pt>
                <c:pt idx="28">
                  <c:v>3734.6954563047539</c:v>
                </c:pt>
                <c:pt idx="29">
                  <c:v>3811.7687336120803</c:v>
                </c:pt>
                <c:pt idx="30">
                  <c:v>3855.0708285782589</c:v>
                </c:pt>
                <c:pt idx="31">
                  <c:v>3861.9118645597832</c:v>
                </c:pt>
                <c:pt idx="32">
                  <c:v>3831.7285031804604</c:v>
                </c:pt>
                <c:pt idx="33">
                  <c:v>3763.5768835503322</c:v>
                </c:pt>
                <c:pt idx="34">
                  <c:v>3656.5314032720062</c:v>
                </c:pt>
                <c:pt idx="35">
                  <c:v>3515.9120454563235</c:v>
                </c:pt>
                <c:pt idx="36">
                  <c:v>3345.1099668617976</c:v>
                </c:pt>
                <c:pt idx="37">
                  <c:v>3144.215672952942</c:v>
                </c:pt>
                <c:pt idx="38">
                  <c:v>2911.9307134104938</c:v>
                </c:pt>
                <c:pt idx="39">
                  <c:v>2650.0518322585135</c:v>
                </c:pt>
                <c:pt idx="40">
                  <c:v>2360.4413363500726</c:v>
                </c:pt>
                <c:pt idx="41">
                  <c:v>2044.2990346596459</c:v>
                </c:pt>
                <c:pt idx="42">
                  <c:v>1703.4950565130707</c:v>
                </c:pt>
                <c:pt idx="43">
                  <c:v>1355.5895363449679</c:v>
                </c:pt>
                <c:pt idx="44">
                  <c:v>994.05334469084085</c:v>
                </c:pt>
                <c:pt idx="45">
                  <c:v>633.11009508235202</c:v>
                </c:pt>
                <c:pt idx="46">
                  <c:v>263.95419983068103</c:v>
                </c:pt>
                <c:pt idx="47">
                  <c:v>-121.61953191875887</c:v>
                </c:pt>
                <c:pt idx="48">
                  <c:v>-502.37712961817016</c:v>
                </c:pt>
                <c:pt idx="49">
                  <c:v>-879.41880768795386</c:v>
                </c:pt>
                <c:pt idx="50">
                  <c:v>-1250.6978031526769</c:v>
                </c:pt>
                <c:pt idx="51">
                  <c:v>-1609.4932736567216</c:v>
                </c:pt>
                <c:pt idx="52">
                  <c:v>-1944.8745938827569</c:v>
                </c:pt>
                <c:pt idx="53">
                  <c:v>-2256.2595479306287</c:v>
                </c:pt>
                <c:pt idx="54">
                  <c:v>-2548.6795867210435</c:v>
                </c:pt>
                <c:pt idx="55">
                  <c:v>-2821.4595698642138</c:v>
                </c:pt>
                <c:pt idx="56">
                  <c:v>-3071.0953801855885</c:v>
                </c:pt>
                <c:pt idx="57">
                  <c:v>-3290.3833634511047</c:v>
                </c:pt>
                <c:pt idx="58">
                  <c:v>-3477.7726342950309</c:v>
                </c:pt>
                <c:pt idx="59">
                  <c:v>-3626.1098412634869</c:v>
                </c:pt>
                <c:pt idx="60">
                  <c:v>-3740.4683630416171</c:v>
                </c:pt>
                <c:pt idx="61">
                  <c:v>-3816.4949787034288</c:v>
                </c:pt>
                <c:pt idx="62">
                  <c:v>-3857.9583991323234</c:v>
                </c:pt>
                <c:pt idx="63">
                  <c:v>-3863.0107557167944</c:v>
                </c:pt>
                <c:pt idx="64">
                  <c:v>-3830.7501929870737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DC-4257-8665-22290B8B9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TDK_KF_ST_13_02!$I$19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354.32100000000003</c:v>
                </c:pt>
                <c:pt idx="2">
                  <c:v>348.786</c:v>
                </c:pt>
                <c:pt idx="3">
                  <c:v>343.31400000000002</c:v>
                </c:pt>
                <c:pt idx="4">
                  <c:v>337.72500000000002</c:v>
                </c:pt>
                <c:pt idx="5">
                  <c:v>331.97400000000005</c:v>
                </c:pt>
                <c:pt idx="6">
                  <c:v>326.34000000000003</c:v>
                </c:pt>
                <c:pt idx="7">
                  <c:v>320.55300000000005</c:v>
                </c:pt>
                <c:pt idx="8">
                  <c:v>314.87400000000008</c:v>
                </c:pt>
                <c:pt idx="9">
                  <c:v>309.22200000000009</c:v>
                </c:pt>
                <c:pt idx="10">
                  <c:v>303.7050000000001</c:v>
                </c:pt>
                <c:pt idx="11">
                  <c:v>298.20600000000007</c:v>
                </c:pt>
                <c:pt idx="12">
                  <c:v>292.5630000000001</c:v>
                </c:pt>
                <c:pt idx="13">
                  <c:v>286.85700000000008</c:v>
                </c:pt>
                <c:pt idx="14">
                  <c:v>281.15100000000007</c:v>
                </c:pt>
                <c:pt idx="15">
                  <c:v>275.41800000000006</c:v>
                </c:pt>
                <c:pt idx="16">
                  <c:v>269.82000000000005</c:v>
                </c:pt>
                <c:pt idx="17">
                  <c:v>264.15900000000005</c:v>
                </c:pt>
                <c:pt idx="18">
                  <c:v>258.57900000000006</c:v>
                </c:pt>
                <c:pt idx="19">
                  <c:v>253.08000000000007</c:v>
                </c:pt>
                <c:pt idx="20">
                  <c:v>247.54500000000007</c:v>
                </c:pt>
                <c:pt idx="21">
                  <c:v>241.78500000000008</c:v>
                </c:pt>
                <c:pt idx="22">
                  <c:v>236.1690000000001</c:v>
                </c:pt>
                <c:pt idx="23">
                  <c:v>230.43600000000009</c:v>
                </c:pt>
                <c:pt idx="24">
                  <c:v>224.7480000000001</c:v>
                </c:pt>
                <c:pt idx="25">
                  <c:v>219.0690000000001</c:v>
                </c:pt>
                <c:pt idx="26">
                  <c:v>213.61500000000009</c:v>
                </c:pt>
                <c:pt idx="27">
                  <c:v>208.10700000000008</c:v>
                </c:pt>
                <c:pt idx="28">
                  <c:v>202.50000000000009</c:v>
                </c:pt>
                <c:pt idx="29">
                  <c:v>196.90200000000007</c:v>
                </c:pt>
                <c:pt idx="30">
                  <c:v>191.15100000000007</c:v>
                </c:pt>
                <c:pt idx="31">
                  <c:v>185.49000000000007</c:v>
                </c:pt>
                <c:pt idx="32">
                  <c:v>179.80200000000008</c:v>
                </c:pt>
                <c:pt idx="33">
                  <c:v>174.27600000000007</c:v>
                </c:pt>
                <c:pt idx="34">
                  <c:v>168.67800000000005</c:v>
                </c:pt>
                <c:pt idx="35">
                  <c:v>163.21500000000006</c:v>
                </c:pt>
                <c:pt idx="36">
                  <c:v>157.66200000000006</c:v>
                </c:pt>
                <c:pt idx="37">
                  <c:v>151.98300000000006</c:v>
                </c:pt>
                <c:pt idx="38">
                  <c:v>146.28600000000006</c:v>
                </c:pt>
                <c:pt idx="39">
                  <c:v>140.61600000000007</c:v>
                </c:pt>
                <c:pt idx="40">
                  <c:v>134.90100000000007</c:v>
                </c:pt>
                <c:pt idx="41">
                  <c:v>129.29400000000007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112.70700000000008</c:v>
                </c:pt>
                <c:pt idx="45">
                  <c:v>107.10900000000008</c:v>
                </c:pt>
                <c:pt idx="46">
                  <c:v>101.41200000000008</c:v>
                </c:pt>
                <c:pt idx="47">
                  <c:v>95.607000000000085</c:v>
                </c:pt>
                <c:pt idx="48">
                  <c:v>89.982000000000085</c:v>
                </c:pt>
                <c:pt idx="49">
                  <c:v>84.411000000000087</c:v>
                </c:pt>
                <c:pt idx="50">
                  <c:v>78.813000000000088</c:v>
                </c:pt>
                <c:pt idx="51">
                  <c:v>73.323000000000093</c:v>
                </c:pt>
                <c:pt idx="52">
                  <c:v>67.887000000000086</c:v>
                </c:pt>
                <c:pt idx="53">
                  <c:v>62.136000000000088</c:v>
                </c:pt>
                <c:pt idx="54">
                  <c:v>56.421000000000092</c:v>
                </c:pt>
                <c:pt idx="55">
                  <c:v>50.661000000000094</c:v>
                </c:pt>
                <c:pt idx="56">
                  <c:v>44.973000000000091</c:v>
                </c:pt>
                <c:pt idx="57">
                  <c:v>39.393000000000093</c:v>
                </c:pt>
                <c:pt idx="58">
                  <c:v>33.903000000000091</c:v>
                </c:pt>
                <c:pt idx="59">
                  <c:v>28.404000000000092</c:v>
                </c:pt>
                <c:pt idx="60">
                  <c:v>22.680000000000092</c:v>
                </c:pt>
                <c:pt idx="61">
                  <c:v>17.127000000000091</c:v>
                </c:pt>
                <c:pt idx="62">
                  <c:v>11.493000000000091</c:v>
                </c:pt>
                <c:pt idx="63">
                  <c:v>5.6700000000000914</c:v>
                </c:pt>
                <c:pt idx="64">
                  <c:v>1.8000000000092164E-2</c:v>
                </c:pt>
              </c:numCache>
            </c:numRef>
          </c:xVal>
          <c:yVal>
            <c:numRef>
              <c:f>TDK_KF_ST_13_02!$I$85:$I$149</c:f>
              <c:numCache>
                <c:formatCode>General</c:formatCode>
                <c:ptCount val="65"/>
                <c:pt idx="0">
                  <c:v>439</c:v>
                </c:pt>
                <c:pt idx="1">
                  <c:v>41</c:v>
                </c:pt>
                <c:pt idx="2">
                  <c:v>-326</c:v>
                </c:pt>
                <c:pt idx="3">
                  <c:v>-695</c:v>
                </c:pt>
                <c:pt idx="4">
                  <c:v>-1058</c:v>
                </c:pt>
                <c:pt idx="5">
                  <c:v>-1421</c:v>
                </c:pt>
                <c:pt idx="6">
                  <c:v>-1767</c:v>
                </c:pt>
                <c:pt idx="7">
                  <c:v>-2107</c:v>
                </c:pt>
                <c:pt idx="8">
                  <c:v>-2418</c:v>
                </c:pt>
                <c:pt idx="9">
                  <c:v>-2703</c:v>
                </c:pt>
                <c:pt idx="10">
                  <c:v>-2960</c:v>
                </c:pt>
                <c:pt idx="11">
                  <c:v>-3181</c:v>
                </c:pt>
                <c:pt idx="12">
                  <c:v>-3385</c:v>
                </c:pt>
                <c:pt idx="13">
                  <c:v>-3565</c:v>
                </c:pt>
                <c:pt idx="14">
                  <c:v>-3697</c:v>
                </c:pt>
                <c:pt idx="15">
                  <c:v>-3801</c:v>
                </c:pt>
                <c:pt idx="16">
                  <c:v>-3865</c:v>
                </c:pt>
                <c:pt idx="17">
                  <c:v>-3890</c:v>
                </c:pt>
                <c:pt idx="18">
                  <c:v>-3887</c:v>
                </c:pt>
                <c:pt idx="19">
                  <c:v>-3846</c:v>
                </c:pt>
                <c:pt idx="20">
                  <c:v>-3763</c:v>
                </c:pt>
                <c:pt idx="21">
                  <c:v>-3643</c:v>
                </c:pt>
                <c:pt idx="22">
                  <c:v>-3493</c:v>
                </c:pt>
                <c:pt idx="23">
                  <c:v>-3303</c:v>
                </c:pt>
                <c:pt idx="24">
                  <c:v>-3083</c:v>
                </c:pt>
                <c:pt idx="25">
                  <c:v>-2830</c:v>
                </c:pt>
                <c:pt idx="26">
                  <c:v>-2559</c:v>
                </c:pt>
                <c:pt idx="27">
                  <c:v>-2268</c:v>
                </c:pt>
                <c:pt idx="28">
                  <c:v>-1948</c:v>
                </c:pt>
                <c:pt idx="29">
                  <c:v>-1610</c:v>
                </c:pt>
                <c:pt idx="30">
                  <c:v>-1245</c:v>
                </c:pt>
                <c:pt idx="31">
                  <c:v>-875</c:v>
                </c:pt>
                <c:pt idx="32">
                  <c:v>-501</c:v>
                </c:pt>
                <c:pt idx="33">
                  <c:v>-128</c:v>
                </c:pt>
                <c:pt idx="34">
                  <c:v>251</c:v>
                </c:pt>
                <c:pt idx="35">
                  <c:v>605</c:v>
                </c:pt>
                <c:pt idx="36">
                  <c:v>978</c:v>
                </c:pt>
                <c:pt idx="37">
                  <c:v>1342</c:v>
                </c:pt>
                <c:pt idx="38">
                  <c:v>1690</c:v>
                </c:pt>
                <c:pt idx="39">
                  <c:v>2025</c:v>
                </c:pt>
                <c:pt idx="40">
                  <c:v>2338</c:v>
                </c:pt>
                <c:pt idx="41">
                  <c:v>2624</c:v>
                </c:pt>
                <c:pt idx="42">
                  <c:v>2877</c:v>
                </c:pt>
                <c:pt idx="43">
                  <c:v>3107</c:v>
                </c:pt>
                <c:pt idx="44">
                  <c:v>3309</c:v>
                </c:pt>
                <c:pt idx="45">
                  <c:v>3488</c:v>
                </c:pt>
                <c:pt idx="46">
                  <c:v>3622</c:v>
                </c:pt>
                <c:pt idx="47">
                  <c:v>3724</c:v>
                </c:pt>
                <c:pt idx="48">
                  <c:v>3789</c:v>
                </c:pt>
                <c:pt idx="49">
                  <c:v>3824</c:v>
                </c:pt>
                <c:pt idx="50">
                  <c:v>3815</c:v>
                </c:pt>
                <c:pt idx="51">
                  <c:v>3776</c:v>
                </c:pt>
                <c:pt idx="52">
                  <c:v>3695</c:v>
                </c:pt>
                <c:pt idx="53">
                  <c:v>3574</c:v>
                </c:pt>
                <c:pt idx="54">
                  <c:v>3424</c:v>
                </c:pt>
                <c:pt idx="55">
                  <c:v>3230</c:v>
                </c:pt>
                <c:pt idx="56">
                  <c:v>3009</c:v>
                </c:pt>
                <c:pt idx="57">
                  <c:v>2762</c:v>
                </c:pt>
                <c:pt idx="58">
                  <c:v>2492</c:v>
                </c:pt>
                <c:pt idx="59">
                  <c:v>2201</c:v>
                </c:pt>
                <c:pt idx="60">
                  <c:v>1869</c:v>
                </c:pt>
                <c:pt idx="61">
                  <c:v>1532</c:v>
                </c:pt>
                <c:pt idx="62">
                  <c:v>1182</c:v>
                </c:pt>
                <c:pt idx="63">
                  <c:v>800</c:v>
                </c:pt>
                <c:pt idx="64">
                  <c:v>425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EC-4ED8-A4D5-5B6DBC036B99}"/>
            </c:ext>
          </c:extLst>
        </c:ser>
        <c:ser>
          <c:idx val="1"/>
          <c:order val="1"/>
          <c:tx>
            <c:strRef>
              <c:f>TDK_KF_ST_13_02!$L$19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354.32100000000003</c:v>
                </c:pt>
                <c:pt idx="2">
                  <c:v>348.786</c:v>
                </c:pt>
                <c:pt idx="3">
                  <c:v>343.31400000000002</c:v>
                </c:pt>
                <c:pt idx="4">
                  <c:v>337.72500000000002</c:v>
                </c:pt>
                <c:pt idx="5">
                  <c:v>331.97400000000005</c:v>
                </c:pt>
                <c:pt idx="6">
                  <c:v>326.34000000000003</c:v>
                </c:pt>
                <c:pt idx="7">
                  <c:v>320.55300000000005</c:v>
                </c:pt>
                <c:pt idx="8">
                  <c:v>314.87400000000008</c:v>
                </c:pt>
                <c:pt idx="9">
                  <c:v>309.22200000000009</c:v>
                </c:pt>
                <c:pt idx="10">
                  <c:v>303.7050000000001</c:v>
                </c:pt>
                <c:pt idx="11">
                  <c:v>298.20600000000007</c:v>
                </c:pt>
                <c:pt idx="12">
                  <c:v>292.5630000000001</c:v>
                </c:pt>
                <c:pt idx="13">
                  <c:v>286.85700000000008</c:v>
                </c:pt>
                <c:pt idx="14">
                  <c:v>281.15100000000007</c:v>
                </c:pt>
                <c:pt idx="15">
                  <c:v>275.41800000000006</c:v>
                </c:pt>
                <c:pt idx="16">
                  <c:v>269.82000000000005</c:v>
                </c:pt>
                <c:pt idx="17">
                  <c:v>264.15900000000005</c:v>
                </c:pt>
                <c:pt idx="18">
                  <c:v>258.57900000000006</c:v>
                </c:pt>
                <c:pt idx="19">
                  <c:v>253.08000000000007</c:v>
                </c:pt>
                <c:pt idx="20">
                  <c:v>247.54500000000007</c:v>
                </c:pt>
                <c:pt idx="21">
                  <c:v>241.78500000000008</c:v>
                </c:pt>
                <c:pt idx="22">
                  <c:v>236.1690000000001</c:v>
                </c:pt>
                <c:pt idx="23">
                  <c:v>230.43600000000009</c:v>
                </c:pt>
                <c:pt idx="24">
                  <c:v>224.7480000000001</c:v>
                </c:pt>
                <c:pt idx="25">
                  <c:v>219.0690000000001</c:v>
                </c:pt>
                <c:pt idx="26">
                  <c:v>213.61500000000009</c:v>
                </c:pt>
                <c:pt idx="27">
                  <c:v>208.10700000000008</c:v>
                </c:pt>
                <c:pt idx="28">
                  <c:v>202.50000000000009</c:v>
                </c:pt>
                <c:pt idx="29">
                  <c:v>196.90200000000007</c:v>
                </c:pt>
                <c:pt idx="30">
                  <c:v>191.15100000000007</c:v>
                </c:pt>
                <c:pt idx="31">
                  <c:v>185.49000000000007</c:v>
                </c:pt>
                <c:pt idx="32">
                  <c:v>179.80200000000008</c:v>
                </c:pt>
                <c:pt idx="33">
                  <c:v>174.27600000000007</c:v>
                </c:pt>
                <c:pt idx="34">
                  <c:v>168.67800000000005</c:v>
                </c:pt>
                <c:pt idx="35">
                  <c:v>163.21500000000006</c:v>
                </c:pt>
                <c:pt idx="36">
                  <c:v>157.66200000000006</c:v>
                </c:pt>
                <c:pt idx="37">
                  <c:v>151.98300000000006</c:v>
                </c:pt>
                <c:pt idx="38">
                  <c:v>146.28600000000006</c:v>
                </c:pt>
                <c:pt idx="39">
                  <c:v>140.61600000000007</c:v>
                </c:pt>
                <c:pt idx="40">
                  <c:v>134.90100000000007</c:v>
                </c:pt>
                <c:pt idx="41">
                  <c:v>129.29400000000007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112.70700000000008</c:v>
                </c:pt>
                <c:pt idx="45">
                  <c:v>107.10900000000008</c:v>
                </c:pt>
                <c:pt idx="46">
                  <c:v>101.41200000000008</c:v>
                </c:pt>
                <c:pt idx="47">
                  <c:v>95.607000000000085</c:v>
                </c:pt>
                <c:pt idx="48">
                  <c:v>89.982000000000085</c:v>
                </c:pt>
                <c:pt idx="49">
                  <c:v>84.411000000000087</c:v>
                </c:pt>
                <c:pt idx="50">
                  <c:v>78.813000000000088</c:v>
                </c:pt>
                <c:pt idx="51">
                  <c:v>73.323000000000093</c:v>
                </c:pt>
                <c:pt idx="52">
                  <c:v>67.887000000000086</c:v>
                </c:pt>
                <c:pt idx="53">
                  <c:v>62.136000000000088</c:v>
                </c:pt>
                <c:pt idx="54">
                  <c:v>56.421000000000092</c:v>
                </c:pt>
                <c:pt idx="55">
                  <c:v>50.661000000000094</c:v>
                </c:pt>
                <c:pt idx="56">
                  <c:v>44.973000000000091</c:v>
                </c:pt>
                <c:pt idx="57">
                  <c:v>39.393000000000093</c:v>
                </c:pt>
                <c:pt idx="58">
                  <c:v>33.903000000000091</c:v>
                </c:pt>
                <c:pt idx="59">
                  <c:v>28.404000000000092</c:v>
                </c:pt>
                <c:pt idx="60">
                  <c:v>22.680000000000092</c:v>
                </c:pt>
                <c:pt idx="61">
                  <c:v>17.127000000000091</c:v>
                </c:pt>
                <c:pt idx="62">
                  <c:v>11.493000000000091</c:v>
                </c:pt>
                <c:pt idx="63">
                  <c:v>5.6700000000000914</c:v>
                </c:pt>
                <c:pt idx="64">
                  <c:v>1.8000000000092164E-2</c:v>
                </c:pt>
              </c:numCache>
            </c:numRef>
          </c:xVal>
          <c:yVal>
            <c:numRef>
              <c:f>TDK_KF_ST_13_02!$L$85:$L$149</c:f>
              <c:numCache>
                <c:formatCode>General</c:formatCode>
                <c:ptCount val="65"/>
                <c:pt idx="0">
                  <c:v>442.10348547617332</c:v>
                </c:pt>
                <c:pt idx="1">
                  <c:v>54.561352657925696</c:v>
                </c:pt>
                <c:pt idx="2">
                  <c:v>-318.21094541569857</c:v>
                </c:pt>
                <c:pt idx="3">
                  <c:v>-684.20128736773677</c:v>
                </c:pt>
                <c:pt idx="4">
                  <c:v>-1051.9291926974929</c:v>
                </c:pt>
                <c:pt idx="5">
                  <c:v>-1420.2340960676754</c:v>
                </c:pt>
                <c:pt idx="6">
                  <c:v>-1767.5924620025783</c:v>
                </c:pt>
                <c:pt idx="7">
                  <c:v>-2106.9710018275364</c:v>
                </c:pt>
                <c:pt idx="8">
                  <c:v>-2419.547682977553</c:v>
                </c:pt>
                <c:pt idx="9">
                  <c:v>-2707.4442976367968</c:v>
                </c:pt>
                <c:pt idx="10">
                  <c:v>-2963.4632227914431</c:v>
                </c:pt>
                <c:pt idx="11">
                  <c:v>-3191.6894063623045</c:v>
                </c:pt>
                <c:pt idx="12">
                  <c:v>-3395.7080092061888</c:v>
                </c:pt>
                <c:pt idx="13">
                  <c:v>-3568.917602805393</c:v>
                </c:pt>
                <c:pt idx="14">
                  <c:v>-3707.1471713172523</c:v>
                </c:pt>
                <c:pt idx="15">
                  <c:v>-3809.4204968811341</c:v>
                </c:pt>
                <c:pt idx="16">
                  <c:v>-3872.8949028127086</c:v>
                </c:pt>
                <c:pt idx="17">
                  <c:v>-3899.8931066492455</c:v>
                </c:pt>
                <c:pt idx="18">
                  <c:v>-3889.6493269779826</c:v>
                </c:pt>
                <c:pt idx="19">
                  <c:v>-3843.8495425983897</c:v>
                </c:pt>
                <c:pt idx="20">
                  <c:v>-3762.385586998736</c:v>
                </c:pt>
                <c:pt idx="21">
                  <c:v>-3640.7577712054308</c:v>
                </c:pt>
                <c:pt idx="22">
                  <c:v>-3487.1408101149877</c:v>
                </c:pt>
                <c:pt idx="23">
                  <c:v>-3296.1933054107408</c:v>
                </c:pt>
                <c:pt idx="24">
                  <c:v>-3074.5389548428152</c:v>
                </c:pt>
                <c:pt idx="25">
                  <c:v>-2823.4145665922038</c:v>
                </c:pt>
                <c:pt idx="26">
                  <c:v>-2556.4789603086292</c:v>
                </c:pt>
                <c:pt idx="27">
                  <c:v>-2263.7778051633045</c:v>
                </c:pt>
                <c:pt idx="28">
                  <c:v>-1944.7348130121134</c:v>
                </c:pt>
                <c:pt idx="29">
                  <c:v>-1608.0140383128239</c:v>
                </c:pt>
                <c:pt idx="30">
                  <c:v>-1246.5418076683457</c:v>
                </c:pt>
                <c:pt idx="31">
                  <c:v>-878.84135322121699</c:v>
                </c:pt>
                <c:pt idx="32">
                  <c:v>-501.14905412534233</c:v>
                </c:pt>
                <c:pt idx="33">
                  <c:v>-129.82853339580771</c:v>
                </c:pt>
                <c:pt idx="34">
                  <c:v>247.16738704424276</c:v>
                </c:pt>
                <c:pt idx="35">
                  <c:v>612.45918631833445</c:v>
                </c:pt>
                <c:pt idx="36">
                  <c:v>977.67580454686117</c:v>
                </c:pt>
                <c:pt idx="37">
                  <c:v>1341.2725916992008</c:v>
                </c:pt>
                <c:pt idx="38">
                  <c:v>1692.3926955251461</c:v>
                </c:pt>
                <c:pt idx="39">
                  <c:v>2024.85917270861</c:v>
                </c:pt>
                <c:pt idx="40">
                  <c:v>2339.5061587993209</c:v>
                </c:pt>
                <c:pt idx="41">
                  <c:v>2625.2326043142784</c:v>
                </c:pt>
                <c:pt idx="42">
                  <c:v>2879.9014110130265</c:v>
                </c:pt>
                <c:pt idx="43">
                  <c:v>3107.8649076626712</c:v>
                </c:pt>
                <c:pt idx="44">
                  <c:v>3311.8655246187413</c:v>
                </c:pt>
                <c:pt idx="45">
                  <c:v>3482.8349018625499</c:v>
                </c:pt>
                <c:pt idx="46">
                  <c:v>3622.3135317085362</c:v>
                </c:pt>
                <c:pt idx="47">
                  <c:v>3727.2080965106634</c:v>
                </c:pt>
                <c:pt idx="48">
                  <c:v>3791.9913357715996</c:v>
                </c:pt>
                <c:pt idx="49">
                  <c:v>3819.7717462700216</c:v>
                </c:pt>
                <c:pt idx="50">
                  <c:v>3810.9516178737808</c:v>
                </c:pt>
                <c:pt idx="51">
                  <c:v>3766.616314535635</c:v>
                </c:pt>
                <c:pt idx="52">
                  <c:v>3688.2988220490611</c:v>
                </c:pt>
                <c:pt idx="53">
                  <c:v>3568.9489680503757</c:v>
                </c:pt>
                <c:pt idx="54">
                  <c:v>3414.346789848661</c:v>
                </c:pt>
                <c:pt idx="55">
                  <c:v>3223.7788393077099</c:v>
                </c:pt>
                <c:pt idx="56">
                  <c:v>3003.2353691392823</c:v>
                </c:pt>
                <c:pt idx="57">
                  <c:v>2757.7393154216752</c:v>
                </c:pt>
                <c:pt idx="58">
                  <c:v>2490.3078795872166</c:v>
                </c:pt>
                <c:pt idx="59">
                  <c:v>2199.1643829242212</c:v>
                </c:pt>
                <c:pt idx="60">
                  <c:v>1874.253183103802</c:v>
                </c:pt>
                <c:pt idx="61">
                  <c:v>1540.7704964131847</c:v>
                </c:pt>
                <c:pt idx="62">
                  <c:v>1187.2740533819551</c:v>
                </c:pt>
                <c:pt idx="63">
                  <c:v>809.49810500429794</c:v>
                </c:pt>
                <c:pt idx="64">
                  <c:v>434.39370353674042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EC-4ED8-A4D5-5B6DBC036B99}"/>
            </c:ext>
          </c:extLst>
        </c:ser>
        <c:ser>
          <c:idx val="2"/>
          <c:order val="2"/>
          <c:tx>
            <c:strRef>
              <c:f>TDK_KF_ST_13_02!$J$19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354.32100000000003</c:v>
                </c:pt>
                <c:pt idx="2">
                  <c:v>348.786</c:v>
                </c:pt>
                <c:pt idx="3">
                  <c:v>343.31400000000002</c:v>
                </c:pt>
                <c:pt idx="4">
                  <c:v>337.72500000000002</c:v>
                </c:pt>
                <c:pt idx="5">
                  <c:v>331.97400000000005</c:v>
                </c:pt>
                <c:pt idx="6">
                  <c:v>326.34000000000003</c:v>
                </c:pt>
                <c:pt idx="7">
                  <c:v>320.55300000000005</c:v>
                </c:pt>
                <c:pt idx="8">
                  <c:v>314.87400000000008</c:v>
                </c:pt>
                <c:pt idx="9">
                  <c:v>309.22200000000009</c:v>
                </c:pt>
                <c:pt idx="10">
                  <c:v>303.7050000000001</c:v>
                </c:pt>
                <c:pt idx="11">
                  <c:v>298.20600000000007</c:v>
                </c:pt>
                <c:pt idx="12">
                  <c:v>292.5630000000001</c:v>
                </c:pt>
                <c:pt idx="13">
                  <c:v>286.85700000000008</c:v>
                </c:pt>
                <c:pt idx="14">
                  <c:v>281.15100000000007</c:v>
                </c:pt>
                <c:pt idx="15">
                  <c:v>275.41800000000006</c:v>
                </c:pt>
                <c:pt idx="16">
                  <c:v>269.82000000000005</c:v>
                </c:pt>
                <c:pt idx="17">
                  <c:v>264.15900000000005</c:v>
                </c:pt>
                <c:pt idx="18">
                  <c:v>258.57900000000006</c:v>
                </c:pt>
                <c:pt idx="19">
                  <c:v>253.08000000000007</c:v>
                </c:pt>
                <c:pt idx="20">
                  <c:v>247.54500000000007</c:v>
                </c:pt>
                <c:pt idx="21">
                  <c:v>241.78500000000008</c:v>
                </c:pt>
                <c:pt idx="22">
                  <c:v>236.1690000000001</c:v>
                </c:pt>
                <c:pt idx="23">
                  <c:v>230.43600000000009</c:v>
                </c:pt>
                <c:pt idx="24">
                  <c:v>224.7480000000001</c:v>
                </c:pt>
                <c:pt idx="25">
                  <c:v>219.0690000000001</c:v>
                </c:pt>
                <c:pt idx="26">
                  <c:v>213.61500000000009</c:v>
                </c:pt>
                <c:pt idx="27">
                  <c:v>208.10700000000008</c:v>
                </c:pt>
                <c:pt idx="28">
                  <c:v>202.50000000000009</c:v>
                </c:pt>
                <c:pt idx="29">
                  <c:v>196.90200000000007</c:v>
                </c:pt>
                <c:pt idx="30">
                  <c:v>191.15100000000007</c:v>
                </c:pt>
                <c:pt idx="31">
                  <c:v>185.49000000000007</c:v>
                </c:pt>
                <c:pt idx="32">
                  <c:v>179.80200000000008</c:v>
                </c:pt>
                <c:pt idx="33">
                  <c:v>174.27600000000007</c:v>
                </c:pt>
                <c:pt idx="34">
                  <c:v>168.67800000000005</c:v>
                </c:pt>
                <c:pt idx="35">
                  <c:v>163.21500000000006</c:v>
                </c:pt>
                <c:pt idx="36">
                  <c:v>157.66200000000006</c:v>
                </c:pt>
                <c:pt idx="37">
                  <c:v>151.98300000000006</c:v>
                </c:pt>
                <c:pt idx="38">
                  <c:v>146.28600000000006</c:v>
                </c:pt>
                <c:pt idx="39">
                  <c:v>140.61600000000007</c:v>
                </c:pt>
                <c:pt idx="40">
                  <c:v>134.90100000000007</c:v>
                </c:pt>
                <c:pt idx="41">
                  <c:v>129.29400000000007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112.70700000000008</c:v>
                </c:pt>
                <c:pt idx="45">
                  <c:v>107.10900000000008</c:v>
                </c:pt>
                <c:pt idx="46">
                  <c:v>101.41200000000008</c:v>
                </c:pt>
                <c:pt idx="47">
                  <c:v>95.607000000000085</c:v>
                </c:pt>
                <c:pt idx="48">
                  <c:v>89.982000000000085</c:v>
                </c:pt>
                <c:pt idx="49">
                  <c:v>84.411000000000087</c:v>
                </c:pt>
                <c:pt idx="50">
                  <c:v>78.813000000000088</c:v>
                </c:pt>
                <c:pt idx="51">
                  <c:v>73.323000000000093</c:v>
                </c:pt>
                <c:pt idx="52">
                  <c:v>67.887000000000086</c:v>
                </c:pt>
                <c:pt idx="53">
                  <c:v>62.136000000000088</c:v>
                </c:pt>
                <c:pt idx="54">
                  <c:v>56.421000000000092</c:v>
                </c:pt>
                <c:pt idx="55">
                  <c:v>50.661000000000094</c:v>
                </c:pt>
                <c:pt idx="56">
                  <c:v>44.973000000000091</c:v>
                </c:pt>
                <c:pt idx="57">
                  <c:v>39.393000000000093</c:v>
                </c:pt>
                <c:pt idx="58">
                  <c:v>33.903000000000091</c:v>
                </c:pt>
                <c:pt idx="59">
                  <c:v>28.404000000000092</c:v>
                </c:pt>
                <c:pt idx="60">
                  <c:v>22.680000000000092</c:v>
                </c:pt>
                <c:pt idx="61">
                  <c:v>17.127000000000091</c:v>
                </c:pt>
                <c:pt idx="62">
                  <c:v>11.493000000000091</c:v>
                </c:pt>
                <c:pt idx="63">
                  <c:v>5.6700000000000914</c:v>
                </c:pt>
                <c:pt idx="64">
                  <c:v>1.8000000000092164E-2</c:v>
                </c:pt>
              </c:numCache>
            </c:numRef>
          </c:xVal>
          <c:yVal>
            <c:numRef>
              <c:f>TDK_KF_ST_13_02!$J$85:$J$149</c:f>
              <c:numCache>
                <c:formatCode>General</c:formatCode>
                <c:ptCount val="65"/>
                <c:pt idx="0">
                  <c:v>-3826</c:v>
                </c:pt>
                <c:pt idx="1">
                  <c:v>-3862</c:v>
                </c:pt>
                <c:pt idx="2">
                  <c:v>-3849</c:v>
                </c:pt>
                <c:pt idx="3">
                  <c:v>-3807</c:v>
                </c:pt>
                <c:pt idx="4">
                  <c:v>-3726</c:v>
                </c:pt>
                <c:pt idx="5">
                  <c:v>-3609</c:v>
                </c:pt>
                <c:pt idx="6">
                  <c:v>-3455</c:v>
                </c:pt>
                <c:pt idx="7">
                  <c:v>-3271</c:v>
                </c:pt>
                <c:pt idx="8">
                  <c:v>-3045</c:v>
                </c:pt>
                <c:pt idx="9">
                  <c:v>-2804</c:v>
                </c:pt>
                <c:pt idx="10">
                  <c:v>-2543</c:v>
                </c:pt>
                <c:pt idx="11">
                  <c:v>-2255</c:v>
                </c:pt>
                <c:pt idx="12">
                  <c:v>-1933</c:v>
                </c:pt>
                <c:pt idx="13">
                  <c:v>-1601</c:v>
                </c:pt>
                <c:pt idx="14">
                  <c:v>-1245</c:v>
                </c:pt>
                <c:pt idx="15">
                  <c:v>-875</c:v>
                </c:pt>
                <c:pt idx="16">
                  <c:v>-510</c:v>
                </c:pt>
                <c:pt idx="17">
                  <c:v>-131</c:v>
                </c:pt>
                <c:pt idx="18">
                  <c:v>245</c:v>
                </c:pt>
                <c:pt idx="19">
                  <c:v>607</c:v>
                </c:pt>
                <c:pt idx="20">
                  <c:v>975</c:v>
                </c:pt>
                <c:pt idx="21">
                  <c:v>1346</c:v>
                </c:pt>
                <c:pt idx="22">
                  <c:v>1694</c:v>
                </c:pt>
                <c:pt idx="23">
                  <c:v>2031</c:v>
                </c:pt>
                <c:pt idx="24">
                  <c:v>2347</c:v>
                </c:pt>
                <c:pt idx="25">
                  <c:v>2647</c:v>
                </c:pt>
                <c:pt idx="26">
                  <c:v>2898</c:v>
                </c:pt>
                <c:pt idx="27">
                  <c:v>3133</c:v>
                </c:pt>
                <c:pt idx="28">
                  <c:v>3340</c:v>
                </c:pt>
                <c:pt idx="29">
                  <c:v>3519</c:v>
                </c:pt>
                <c:pt idx="30">
                  <c:v>3657</c:v>
                </c:pt>
                <c:pt idx="31">
                  <c:v>3765</c:v>
                </c:pt>
                <c:pt idx="32">
                  <c:v>3838</c:v>
                </c:pt>
                <c:pt idx="33">
                  <c:v>3862</c:v>
                </c:pt>
                <c:pt idx="34">
                  <c:v>3853</c:v>
                </c:pt>
                <c:pt idx="35">
                  <c:v>3804</c:v>
                </c:pt>
                <c:pt idx="36">
                  <c:v>3727</c:v>
                </c:pt>
                <c:pt idx="37">
                  <c:v>3610</c:v>
                </c:pt>
                <c:pt idx="38">
                  <c:v>3461</c:v>
                </c:pt>
                <c:pt idx="39">
                  <c:v>3269</c:v>
                </c:pt>
                <c:pt idx="40">
                  <c:v>3057</c:v>
                </c:pt>
                <c:pt idx="41">
                  <c:v>2808</c:v>
                </c:pt>
                <c:pt idx="42">
                  <c:v>2541</c:v>
                </c:pt>
                <c:pt idx="43">
                  <c:v>2252</c:v>
                </c:pt>
                <c:pt idx="44">
                  <c:v>1936</c:v>
                </c:pt>
                <c:pt idx="45">
                  <c:v>1598</c:v>
                </c:pt>
                <c:pt idx="46">
                  <c:v>1246</c:v>
                </c:pt>
                <c:pt idx="47">
                  <c:v>872</c:v>
                </c:pt>
                <c:pt idx="48">
                  <c:v>496</c:v>
                </c:pt>
                <c:pt idx="49">
                  <c:v>130</c:v>
                </c:pt>
                <c:pt idx="50">
                  <c:v>-243</c:v>
                </c:pt>
                <c:pt idx="51">
                  <c:v>-612</c:v>
                </c:pt>
                <c:pt idx="52">
                  <c:v>-969</c:v>
                </c:pt>
                <c:pt idx="53">
                  <c:v>-1338</c:v>
                </c:pt>
                <c:pt idx="54">
                  <c:v>-1694</c:v>
                </c:pt>
                <c:pt idx="55">
                  <c:v>-2032</c:v>
                </c:pt>
                <c:pt idx="56">
                  <c:v>-2352</c:v>
                </c:pt>
                <c:pt idx="57">
                  <c:v>-2641</c:v>
                </c:pt>
                <c:pt idx="58">
                  <c:v>-2894</c:v>
                </c:pt>
                <c:pt idx="59">
                  <c:v>-3132</c:v>
                </c:pt>
                <c:pt idx="60">
                  <c:v>-3344</c:v>
                </c:pt>
                <c:pt idx="61">
                  <c:v>-3511</c:v>
                </c:pt>
                <c:pt idx="62">
                  <c:v>-3651</c:v>
                </c:pt>
                <c:pt idx="63">
                  <c:v>-3757</c:v>
                </c:pt>
                <c:pt idx="64">
                  <c:v>-3824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EC-4ED8-A4D5-5B6DBC036B99}"/>
            </c:ext>
          </c:extLst>
        </c:ser>
        <c:ser>
          <c:idx val="3"/>
          <c:order val="3"/>
          <c:tx>
            <c:strRef>
              <c:f>TDK_KF_ST_13_02!$N$19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354.32100000000003</c:v>
                </c:pt>
                <c:pt idx="2">
                  <c:v>348.786</c:v>
                </c:pt>
                <c:pt idx="3">
                  <c:v>343.31400000000002</c:v>
                </c:pt>
                <c:pt idx="4">
                  <c:v>337.72500000000002</c:v>
                </c:pt>
                <c:pt idx="5">
                  <c:v>331.97400000000005</c:v>
                </c:pt>
                <c:pt idx="6">
                  <c:v>326.34000000000003</c:v>
                </c:pt>
                <c:pt idx="7">
                  <c:v>320.55300000000005</c:v>
                </c:pt>
                <c:pt idx="8">
                  <c:v>314.87400000000008</c:v>
                </c:pt>
                <c:pt idx="9">
                  <c:v>309.22200000000009</c:v>
                </c:pt>
                <c:pt idx="10">
                  <c:v>303.7050000000001</c:v>
                </c:pt>
                <c:pt idx="11">
                  <c:v>298.20600000000007</c:v>
                </c:pt>
                <c:pt idx="12">
                  <c:v>292.5630000000001</c:v>
                </c:pt>
                <c:pt idx="13">
                  <c:v>286.85700000000008</c:v>
                </c:pt>
                <c:pt idx="14">
                  <c:v>281.15100000000007</c:v>
                </c:pt>
                <c:pt idx="15">
                  <c:v>275.41800000000006</c:v>
                </c:pt>
                <c:pt idx="16">
                  <c:v>269.82000000000005</c:v>
                </c:pt>
                <c:pt idx="17">
                  <c:v>264.15900000000005</c:v>
                </c:pt>
                <c:pt idx="18">
                  <c:v>258.57900000000006</c:v>
                </c:pt>
                <c:pt idx="19">
                  <c:v>253.08000000000007</c:v>
                </c:pt>
                <c:pt idx="20">
                  <c:v>247.54500000000007</c:v>
                </c:pt>
                <c:pt idx="21">
                  <c:v>241.78500000000008</c:v>
                </c:pt>
                <c:pt idx="22">
                  <c:v>236.1690000000001</c:v>
                </c:pt>
                <c:pt idx="23">
                  <c:v>230.43600000000009</c:v>
                </c:pt>
                <c:pt idx="24">
                  <c:v>224.7480000000001</c:v>
                </c:pt>
                <c:pt idx="25">
                  <c:v>219.0690000000001</c:v>
                </c:pt>
                <c:pt idx="26">
                  <c:v>213.61500000000009</c:v>
                </c:pt>
                <c:pt idx="27">
                  <c:v>208.10700000000008</c:v>
                </c:pt>
                <c:pt idx="28">
                  <c:v>202.50000000000009</c:v>
                </c:pt>
                <c:pt idx="29">
                  <c:v>196.90200000000007</c:v>
                </c:pt>
                <c:pt idx="30">
                  <c:v>191.15100000000007</c:v>
                </c:pt>
                <c:pt idx="31">
                  <c:v>185.49000000000007</c:v>
                </c:pt>
                <c:pt idx="32">
                  <c:v>179.80200000000008</c:v>
                </c:pt>
                <c:pt idx="33">
                  <c:v>174.27600000000007</c:v>
                </c:pt>
                <c:pt idx="34">
                  <c:v>168.67800000000005</c:v>
                </c:pt>
                <c:pt idx="35">
                  <c:v>163.21500000000006</c:v>
                </c:pt>
                <c:pt idx="36">
                  <c:v>157.66200000000006</c:v>
                </c:pt>
                <c:pt idx="37">
                  <c:v>151.98300000000006</c:v>
                </c:pt>
                <c:pt idx="38">
                  <c:v>146.28600000000006</c:v>
                </c:pt>
                <c:pt idx="39">
                  <c:v>140.61600000000007</c:v>
                </c:pt>
                <c:pt idx="40">
                  <c:v>134.90100000000007</c:v>
                </c:pt>
                <c:pt idx="41">
                  <c:v>129.29400000000007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112.70700000000008</c:v>
                </c:pt>
                <c:pt idx="45">
                  <c:v>107.10900000000008</c:v>
                </c:pt>
                <c:pt idx="46">
                  <c:v>101.41200000000008</c:v>
                </c:pt>
                <c:pt idx="47">
                  <c:v>95.607000000000085</c:v>
                </c:pt>
                <c:pt idx="48">
                  <c:v>89.982000000000085</c:v>
                </c:pt>
                <c:pt idx="49">
                  <c:v>84.411000000000087</c:v>
                </c:pt>
                <c:pt idx="50">
                  <c:v>78.813000000000088</c:v>
                </c:pt>
                <c:pt idx="51">
                  <c:v>73.323000000000093</c:v>
                </c:pt>
                <c:pt idx="52">
                  <c:v>67.887000000000086</c:v>
                </c:pt>
                <c:pt idx="53">
                  <c:v>62.136000000000088</c:v>
                </c:pt>
                <c:pt idx="54">
                  <c:v>56.421000000000092</c:v>
                </c:pt>
                <c:pt idx="55">
                  <c:v>50.661000000000094</c:v>
                </c:pt>
                <c:pt idx="56">
                  <c:v>44.973000000000091</c:v>
                </c:pt>
                <c:pt idx="57">
                  <c:v>39.393000000000093</c:v>
                </c:pt>
                <c:pt idx="58">
                  <c:v>33.903000000000091</c:v>
                </c:pt>
                <c:pt idx="59">
                  <c:v>28.404000000000092</c:v>
                </c:pt>
                <c:pt idx="60">
                  <c:v>22.680000000000092</c:v>
                </c:pt>
                <c:pt idx="61">
                  <c:v>17.127000000000091</c:v>
                </c:pt>
                <c:pt idx="62">
                  <c:v>11.493000000000091</c:v>
                </c:pt>
                <c:pt idx="63">
                  <c:v>5.6700000000000914</c:v>
                </c:pt>
                <c:pt idx="64">
                  <c:v>1.8000000000092164E-2</c:v>
                </c:pt>
              </c:numCache>
            </c:numRef>
          </c:xVal>
          <c:yVal>
            <c:numRef>
              <c:f>TDK_KF_ST_13_02!$N$85:$N$149</c:f>
              <c:numCache>
                <c:formatCode>General</c:formatCode>
                <c:ptCount val="65"/>
                <c:pt idx="0">
                  <c:v>-3818.1864325557813</c:v>
                </c:pt>
                <c:pt idx="1">
                  <c:v>-3851.8133149008677</c:v>
                </c:pt>
                <c:pt idx="2">
                  <c:v>-3847.3213597858107</c:v>
                </c:pt>
                <c:pt idx="3">
                  <c:v>-3807.5359075910742</c:v>
                </c:pt>
                <c:pt idx="4">
                  <c:v>-3731.0023603958202</c:v>
                </c:pt>
                <c:pt idx="5">
                  <c:v>-3615.1485261314992</c:v>
                </c:pt>
                <c:pt idx="6">
                  <c:v>-3466.27598620974</c:v>
                </c:pt>
                <c:pt idx="7">
                  <c:v>-3278.4343866118006</c:v>
                </c:pt>
                <c:pt idx="8">
                  <c:v>-3061.5269015160889</c:v>
                </c:pt>
                <c:pt idx="9">
                  <c:v>-2815.7424260597436</c:v>
                </c:pt>
                <c:pt idx="10">
                  <c:v>-2549.3452050113224</c:v>
                </c:pt>
                <c:pt idx="11">
                  <c:v>-2260.2586531393449</c:v>
                </c:pt>
                <c:pt idx="12">
                  <c:v>-1941.9504488390066</c:v>
                </c:pt>
                <c:pt idx="13">
                  <c:v>-1600.9190267688994</c:v>
                </c:pt>
                <c:pt idx="14">
                  <c:v>-1243.9863007780348</c:v>
                </c:pt>
                <c:pt idx="15">
                  <c:v>-872.92576513482913</c:v>
                </c:pt>
                <c:pt idx="16">
                  <c:v>-502.12680853685913</c:v>
                </c:pt>
                <c:pt idx="17">
                  <c:v>-122.2843333078544</c:v>
                </c:pt>
                <c:pt idx="18">
                  <c:v>253.31363898048457</c:v>
                </c:pt>
                <c:pt idx="19">
                  <c:v>621.12580795727172</c:v>
                </c:pt>
                <c:pt idx="20">
                  <c:v>985.55634708187699</c:v>
                </c:pt>
                <c:pt idx="21">
                  <c:v>1354.9775928493225</c:v>
                </c:pt>
                <c:pt idx="22">
                  <c:v>1701.9945368413078</c:v>
                </c:pt>
                <c:pt idx="23">
                  <c:v>2039.3330621604948</c:v>
                </c:pt>
                <c:pt idx="24">
                  <c:v>2353.8320882980588</c:v>
                </c:pt>
                <c:pt idx="25">
                  <c:v>2644.6659966364223</c:v>
                </c:pt>
                <c:pt idx="26">
                  <c:v>2899.5242466483414</c:v>
                </c:pt>
                <c:pt idx="27">
                  <c:v>3130.2014709737523</c:v>
                </c:pt>
                <c:pt idx="28">
                  <c:v>3335.264439850901</c:v>
                </c:pt>
                <c:pt idx="29">
                  <c:v>3508.0971273375021</c:v>
                </c:pt>
                <c:pt idx="30">
                  <c:v>3650.7245441370619</c:v>
                </c:pt>
                <c:pt idx="31">
                  <c:v>3755.1622244927094</c:v>
                </c:pt>
                <c:pt idx="32">
                  <c:v>3823.1320581038444</c:v>
                </c:pt>
                <c:pt idx="33">
                  <c:v>3853.0427898892294</c:v>
                </c:pt>
                <c:pt idx="34">
                  <c:v>3846.7535451680769</c:v>
                </c:pt>
                <c:pt idx="35">
                  <c:v>3805.167193061473</c:v>
                </c:pt>
                <c:pt idx="36">
                  <c:v>3727.402160660868</c:v>
                </c:pt>
                <c:pt idx="37">
                  <c:v>3611.6234223763895</c:v>
                </c:pt>
                <c:pt idx="38">
                  <c:v>3459.7867543376742</c:v>
                </c:pt>
                <c:pt idx="39">
                  <c:v>3274.6643205296009</c:v>
                </c:pt>
                <c:pt idx="40">
                  <c:v>3055.588064834169</c:v>
                </c:pt>
                <c:pt idx="41">
                  <c:v>2811.0586777023018</c:v>
                </c:pt>
                <c:pt idx="42">
                  <c:v>2545.9553094424341</c:v>
                </c:pt>
                <c:pt idx="43">
                  <c:v>2257.5256595001124</c:v>
                </c:pt>
                <c:pt idx="44">
                  <c:v>1940.0380772756635</c:v>
                </c:pt>
                <c:pt idx="45">
                  <c:v>1605.4844050200636</c:v>
                </c:pt>
                <c:pt idx="46">
                  <c:v>1249.2822709313807</c:v>
                </c:pt>
                <c:pt idx="47">
                  <c:v>873.63378564873119</c:v>
                </c:pt>
                <c:pt idx="48">
                  <c:v>501.03221633750888</c:v>
                </c:pt>
                <c:pt idx="49">
                  <c:v>127.23350283520641</c:v>
                </c:pt>
                <c:pt idx="50">
                  <c:v>-249.58099037839335</c:v>
                </c:pt>
                <c:pt idx="51">
                  <c:v>-616.8279648917694</c:v>
                </c:pt>
                <c:pt idx="52">
                  <c:v>-974.88297075096011</c:v>
                </c:pt>
                <c:pt idx="53">
                  <c:v>-1344.0503869950185</c:v>
                </c:pt>
                <c:pt idx="54">
                  <c:v>-1697.4797620493639</c:v>
                </c:pt>
                <c:pt idx="55">
                  <c:v>-2036.5693478202202</c:v>
                </c:pt>
                <c:pt idx="56">
                  <c:v>-2351.2067317544743</c:v>
                </c:pt>
                <c:pt idx="57">
                  <c:v>-2637.3397459644966</c:v>
                </c:pt>
                <c:pt idx="58">
                  <c:v>-2894.4235381535359</c:v>
                </c:pt>
                <c:pt idx="59">
                  <c:v>-3125.2492498818679</c:v>
                </c:pt>
                <c:pt idx="60">
                  <c:v>-3334.8689253805019</c:v>
                </c:pt>
                <c:pt idx="61">
                  <c:v>-3506.3932911647385</c:v>
                </c:pt>
                <c:pt idx="62">
                  <c:v>-3646.7050696926008</c:v>
                </c:pt>
                <c:pt idx="63">
                  <c:v>-3754.6048108255982</c:v>
                </c:pt>
                <c:pt idx="64">
                  <c:v>-3822.2054480627689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EC-4ED8-A4D5-5B6DBC036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11.448</c:v>
                </c:pt>
                <c:pt idx="3">
                  <c:v>17.181000000000001</c:v>
                </c:pt>
                <c:pt idx="4">
                  <c:v>22.707000000000001</c:v>
                </c:pt>
                <c:pt idx="5">
                  <c:v>28.26</c:v>
                </c:pt>
                <c:pt idx="6">
                  <c:v>33.804000000000002</c:v>
                </c:pt>
                <c:pt idx="7">
                  <c:v>39.347999999999999</c:v>
                </c:pt>
                <c:pt idx="8">
                  <c:v>45.036000000000001</c:v>
                </c:pt>
                <c:pt idx="9">
                  <c:v>50.724000000000004</c:v>
                </c:pt>
                <c:pt idx="10">
                  <c:v>56.502000000000002</c:v>
                </c:pt>
                <c:pt idx="11">
                  <c:v>62.073</c:v>
                </c:pt>
                <c:pt idx="12">
                  <c:v>67.796999999999997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89.963999999999999</c:v>
                </c:pt>
                <c:pt idx="17">
                  <c:v>95.643000000000001</c:v>
                </c:pt>
                <c:pt idx="18">
                  <c:v>101.40300000000001</c:v>
                </c:pt>
                <c:pt idx="19">
                  <c:v>107.09100000000001</c:v>
                </c:pt>
                <c:pt idx="20">
                  <c:v>112.67100000000001</c:v>
                </c:pt>
                <c:pt idx="21">
                  <c:v>118.197</c:v>
                </c:pt>
                <c:pt idx="22">
                  <c:v>123.669</c:v>
                </c:pt>
                <c:pt idx="23">
                  <c:v>129.21299999999999</c:v>
                </c:pt>
                <c:pt idx="24">
                  <c:v>134.892</c:v>
                </c:pt>
                <c:pt idx="25">
                  <c:v>140.61599999999999</c:v>
                </c:pt>
                <c:pt idx="26">
                  <c:v>146.34899999999999</c:v>
                </c:pt>
                <c:pt idx="27">
                  <c:v>151.947</c:v>
                </c:pt>
                <c:pt idx="28">
                  <c:v>157.608</c:v>
                </c:pt>
                <c:pt idx="29">
                  <c:v>163.06200000000001</c:v>
                </c:pt>
                <c:pt idx="30">
                  <c:v>168.60600000000002</c:v>
                </c:pt>
                <c:pt idx="31">
                  <c:v>174.12300000000002</c:v>
                </c:pt>
                <c:pt idx="32">
                  <c:v>179.80200000000002</c:v>
                </c:pt>
                <c:pt idx="33">
                  <c:v>185.49</c:v>
                </c:pt>
                <c:pt idx="34">
                  <c:v>191.20500000000001</c:v>
                </c:pt>
                <c:pt idx="35">
                  <c:v>196.92000000000002</c:v>
                </c:pt>
                <c:pt idx="36">
                  <c:v>202.46400000000003</c:v>
                </c:pt>
                <c:pt idx="37">
                  <c:v>207.97200000000004</c:v>
                </c:pt>
                <c:pt idx="38">
                  <c:v>213.48900000000003</c:v>
                </c:pt>
                <c:pt idx="39">
                  <c:v>219.06000000000003</c:v>
                </c:pt>
                <c:pt idx="40">
                  <c:v>224.70300000000003</c:v>
                </c:pt>
                <c:pt idx="41">
                  <c:v>230.41800000000003</c:v>
                </c:pt>
                <c:pt idx="42">
                  <c:v>236.14200000000002</c:v>
                </c:pt>
                <c:pt idx="43">
                  <c:v>241.84800000000001</c:v>
                </c:pt>
                <c:pt idx="44">
                  <c:v>247.49100000000001</c:v>
                </c:pt>
                <c:pt idx="45">
                  <c:v>252.93600000000001</c:v>
                </c:pt>
                <c:pt idx="46">
                  <c:v>258.48</c:v>
                </c:pt>
                <c:pt idx="47">
                  <c:v>264.11400000000003</c:v>
                </c:pt>
                <c:pt idx="48">
                  <c:v>269.73900000000003</c:v>
                </c:pt>
                <c:pt idx="49">
                  <c:v>275.40000000000003</c:v>
                </c:pt>
                <c:pt idx="50">
                  <c:v>281.21400000000006</c:v>
                </c:pt>
                <c:pt idx="51">
                  <c:v>286.86600000000004</c:v>
                </c:pt>
                <c:pt idx="52">
                  <c:v>292.51800000000003</c:v>
                </c:pt>
                <c:pt idx="53">
                  <c:v>298.08000000000004</c:v>
                </c:pt>
                <c:pt idx="54">
                  <c:v>303.58800000000002</c:v>
                </c:pt>
                <c:pt idx="55">
                  <c:v>309.15000000000003</c:v>
                </c:pt>
                <c:pt idx="56">
                  <c:v>314.90100000000001</c:v>
                </c:pt>
                <c:pt idx="57">
                  <c:v>320.60700000000003</c:v>
                </c:pt>
                <c:pt idx="58">
                  <c:v>326.29500000000002</c:v>
                </c:pt>
                <c:pt idx="59">
                  <c:v>332.02800000000002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348.71400000000006</c:v>
                </c:pt>
                <c:pt idx="63">
                  <c:v>354.30300000000005</c:v>
                </c:pt>
                <c:pt idx="64">
                  <c:v>360.01800000000003</c:v>
                </c:pt>
              </c:numCache>
            </c:numRef>
          </c:xVal>
          <c:yVal>
            <c:numRef>
              <c:f>TDK_KF_ST_13_02!$AC$20:$AC$84</c:f>
              <c:numCache>
                <c:formatCode>General</c:formatCode>
                <c:ptCount val="65"/>
                <c:pt idx="0">
                  <c:v>4.8562601220224676E-2</c:v>
                </c:pt>
                <c:pt idx="1">
                  <c:v>-0.23360544983485187</c:v>
                </c:pt>
                <c:pt idx="2">
                  <c:v>-0.14956494391187647</c:v>
                </c:pt>
                <c:pt idx="3">
                  <c:v>-0.18205133827162356</c:v>
                </c:pt>
                <c:pt idx="4">
                  <c:v>-0.1465234479795825</c:v>
                </c:pt>
                <c:pt idx="5">
                  <c:v>-0.16862669194098245</c:v>
                </c:pt>
                <c:pt idx="6">
                  <c:v>-0.16440647140919395</c:v>
                </c:pt>
                <c:pt idx="7">
                  <c:v>-6.5168430764387608E-2</c:v>
                </c:pt>
                <c:pt idx="8">
                  <c:v>-2.9754980289510513E-2</c:v>
                </c:pt>
                <c:pt idx="9">
                  <c:v>-0.14380028097396291</c:v>
                </c:pt>
                <c:pt idx="10">
                  <c:v>-2.2267043709909728E-2</c:v>
                </c:pt>
                <c:pt idx="11">
                  <c:v>-5.3979596392785822E-2</c:v>
                </c:pt>
                <c:pt idx="12">
                  <c:v>-6.4026786071451625E-3</c:v>
                </c:pt>
                <c:pt idx="13">
                  <c:v>-5.1593085586517873E-2</c:v>
                </c:pt>
                <c:pt idx="14">
                  <c:v>-7.0019705155431211E-2</c:v>
                </c:pt>
                <c:pt idx="15">
                  <c:v>2.4370681240100112E-3</c:v>
                </c:pt>
                <c:pt idx="16">
                  <c:v>-0.12767705095399151</c:v>
                </c:pt>
                <c:pt idx="17">
                  <c:v>-0.11927717460989129</c:v>
                </c:pt>
                <c:pt idx="18">
                  <c:v>-0.12699886562278095</c:v>
                </c:pt>
                <c:pt idx="19">
                  <c:v>-0.14403852684063168</c:v>
                </c:pt>
                <c:pt idx="20">
                  <c:v>-0.14993440394887614</c:v>
                </c:pt>
                <c:pt idx="21">
                  <c:v>-7.5880014794279305E-2</c:v>
                </c:pt>
                <c:pt idx="22">
                  <c:v>-9.2137358997732122E-2</c:v>
                </c:pt>
                <c:pt idx="23">
                  <c:v>-0.10081022436443732</c:v>
                </c:pt>
                <c:pt idx="24">
                  <c:v>-4.1860360810801467E-2</c:v>
                </c:pt>
                <c:pt idx="25">
                  <c:v>-9.6681281664359631E-2</c:v>
                </c:pt>
                <c:pt idx="26">
                  <c:v>-3.8614648786563066E-2</c:v>
                </c:pt>
                <c:pt idx="27">
                  <c:v>-1.3596564151157509E-2</c:v>
                </c:pt>
                <c:pt idx="28">
                  <c:v>8.9062640324186759E-3</c:v>
                </c:pt>
                <c:pt idx="29">
                  <c:v>5.6349702817101388E-2</c:v>
                </c:pt>
                <c:pt idx="30">
                  <c:v>-4.8019418277647219E-3</c:v>
                </c:pt>
                <c:pt idx="31">
                  <c:v>-2.7210643448455585E-2</c:v>
                </c:pt>
                <c:pt idx="32">
                  <c:v>-0.10758963529121957</c:v>
                </c:pt>
                <c:pt idx="33">
                  <c:v>-3.3416310359825729E-2</c:v>
                </c:pt>
                <c:pt idx="34">
                  <c:v>-5.98537243271835E-3</c:v>
                </c:pt>
                <c:pt idx="35">
                  <c:v>-6.9712880526878962E-2</c:v>
                </c:pt>
                <c:pt idx="36">
                  <c:v>-2.03888935323846E-2</c:v>
                </c:pt>
                <c:pt idx="37">
                  <c:v>-1.3366309798072962E-2</c:v>
                </c:pt>
                <c:pt idx="38">
                  <c:v>6.3211423560460389E-2</c:v>
                </c:pt>
                <c:pt idx="39">
                  <c:v>0.13376852756019275</c:v>
                </c:pt>
                <c:pt idx="40">
                  <c:v>8.719611454267806E-2</c:v>
                </c:pt>
                <c:pt idx="41">
                  <c:v>0.16642447624596457</c:v>
                </c:pt>
                <c:pt idx="42">
                  <c:v>0.20506987178546865</c:v>
                </c:pt>
                <c:pt idx="43">
                  <c:v>0.24065478656308414</c:v>
                </c:pt>
                <c:pt idx="44">
                  <c:v>0.28644020804765091</c:v>
                </c:pt>
                <c:pt idx="45">
                  <c:v>0.21749740349403623</c:v>
                </c:pt>
                <c:pt idx="46">
                  <c:v>0.19625091138914286</c:v>
                </c:pt>
                <c:pt idx="47">
                  <c:v>0.23043469739673128</c:v>
                </c:pt>
                <c:pt idx="48">
                  <c:v>0.24415829546808254</c:v>
                </c:pt>
                <c:pt idx="49">
                  <c:v>0.15334331889340547</c:v>
                </c:pt>
                <c:pt idx="50">
                  <c:v>0.11795414849211738</c:v>
                </c:pt>
                <c:pt idx="51">
                  <c:v>9.950598091501206E-2</c:v>
                </c:pt>
                <c:pt idx="52">
                  <c:v>-1.1668407487377408E-2</c:v>
                </c:pt>
                <c:pt idx="53">
                  <c:v>4.2925650208076149E-2</c:v>
                </c:pt>
                <c:pt idx="54">
                  <c:v>4.9340794180977809E-2</c:v>
                </c:pt>
                <c:pt idx="55">
                  <c:v>1.3813472822050699E-2</c:v>
                </c:pt>
                <c:pt idx="56">
                  <c:v>-2.4373954209011117E-2</c:v>
                </c:pt>
                <c:pt idx="57">
                  <c:v>2.2392999168800998E-3</c:v>
                </c:pt>
                <c:pt idx="58">
                  <c:v>-0.15701577424664492</c:v>
                </c:pt>
                <c:pt idx="59">
                  <c:v>-3.5573789125123767E-2</c:v>
                </c:pt>
                <c:pt idx="60">
                  <c:v>-4.1178930437524741E-2</c:v>
                </c:pt>
                <c:pt idx="61">
                  <c:v>-0.14573414225247916</c:v>
                </c:pt>
                <c:pt idx="62">
                  <c:v>-0.11911599902157377</c:v>
                </c:pt>
                <c:pt idx="63">
                  <c:v>-0.12887776268081552</c:v>
                </c:pt>
                <c:pt idx="64">
                  <c:v>-0.17015121236948971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BA-4B32-99BF-BB0770BB59BC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354.32100000000003</c:v>
                </c:pt>
                <c:pt idx="2">
                  <c:v>348.786</c:v>
                </c:pt>
                <c:pt idx="3">
                  <c:v>343.31400000000002</c:v>
                </c:pt>
                <c:pt idx="4">
                  <c:v>337.72500000000002</c:v>
                </c:pt>
                <c:pt idx="5">
                  <c:v>331.97400000000005</c:v>
                </c:pt>
                <c:pt idx="6">
                  <c:v>326.34000000000003</c:v>
                </c:pt>
                <c:pt idx="7">
                  <c:v>320.55300000000005</c:v>
                </c:pt>
                <c:pt idx="8">
                  <c:v>314.87400000000008</c:v>
                </c:pt>
                <c:pt idx="9">
                  <c:v>309.22200000000009</c:v>
                </c:pt>
                <c:pt idx="10">
                  <c:v>303.7050000000001</c:v>
                </c:pt>
                <c:pt idx="11">
                  <c:v>298.20600000000007</c:v>
                </c:pt>
                <c:pt idx="12">
                  <c:v>292.5630000000001</c:v>
                </c:pt>
                <c:pt idx="13">
                  <c:v>286.85700000000008</c:v>
                </c:pt>
                <c:pt idx="14">
                  <c:v>281.15100000000007</c:v>
                </c:pt>
                <c:pt idx="15">
                  <c:v>275.41800000000006</c:v>
                </c:pt>
                <c:pt idx="16">
                  <c:v>269.82000000000005</c:v>
                </c:pt>
                <c:pt idx="17">
                  <c:v>264.15900000000005</c:v>
                </c:pt>
                <c:pt idx="18">
                  <c:v>258.57900000000006</c:v>
                </c:pt>
                <c:pt idx="19">
                  <c:v>253.08000000000007</c:v>
                </c:pt>
                <c:pt idx="20">
                  <c:v>247.54500000000007</c:v>
                </c:pt>
                <c:pt idx="21">
                  <c:v>241.78500000000008</c:v>
                </c:pt>
                <c:pt idx="22">
                  <c:v>236.1690000000001</c:v>
                </c:pt>
                <c:pt idx="23">
                  <c:v>230.43600000000009</c:v>
                </c:pt>
                <c:pt idx="24">
                  <c:v>224.7480000000001</c:v>
                </c:pt>
                <c:pt idx="25">
                  <c:v>219.0690000000001</c:v>
                </c:pt>
                <c:pt idx="26">
                  <c:v>213.61500000000009</c:v>
                </c:pt>
                <c:pt idx="27">
                  <c:v>208.10700000000008</c:v>
                </c:pt>
                <c:pt idx="28">
                  <c:v>202.50000000000009</c:v>
                </c:pt>
                <c:pt idx="29">
                  <c:v>196.90200000000007</c:v>
                </c:pt>
                <c:pt idx="30">
                  <c:v>191.15100000000007</c:v>
                </c:pt>
                <c:pt idx="31">
                  <c:v>185.49000000000007</c:v>
                </c:pt>
                <c:pt idx="32">
                  <c:v>179.80200000000008</c:v>
                </c:pt>
                <c:pt idx="33">
                  <c:v>174.27600000000007</c:v>
                </c:pt>
                <c:pt idx="34">
                  <c:v>168.67800000000005</c:v>
                </c:pt>
                <c:pt idx="35">
                  <c:v>163.21500000000006</c:v>
                </c:pt>
                <c:pt idx="36">
                  <c:v>157.66200000000006</c:v>
                </c:pt>
                <c:pt idx="37">
                  <c:v>151.98300000000006</c:v>
                </c:pt>
                <c:pt idx="38">
                  <c:v>146.28600000000006</c:v>
                </c:pt>
                <c:pt idx="39">
                  <c:v>140.61600000000007</c:v>
                </c:pt>
                <c:pt idx="40">
                  <c:v>134.90100000000007</c:v>
                </c:pt>
                <c:pt idx="41">
                  <c:v>129.29400000000007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112.70700000000008</c:v>
                </c:pt>
                <c:pt idx="45">
                  <c:v>107.10900000000008</c:v>
                </c:pt>
                <c:pt idx="46">
                  <c:v>101.41200000000008</c:v>
                </c:pt>
                <c:pt idx="47">
                  <c:v>95.607000000000085</c:v>
                </c:pt>
                <c:pt idx="48">
                  <c:v>89.982000000000085</c:v>
                </c:pt>
                <c:pt idx="49">
                  <c:v>84.411000000000087</c:v>
                </c:pt>
                <c:pt idx="50">
                  <c:v>78.813000000000088</c:v>
                </c:pt>
                <c:pt idx="51">
                  <c:v>73.323000000000093</c:v>
                </c:pt>
                <c:pt idx="52">
                  <c:v>67.887000000000086</c:v>
                </c:pt>
                <c:pt idx="53">
                  <c:v>62.136000000000088</c:v>
                </c:pt>
                <c:pt idx="54">
                  <c:v>56.421000000000092</c:v>
                </c:pt>
                <c:pt idx="55">
                  <c:v>50.661000000000094</c:v>
                </c:pt>
                <c:pt idx="56">
                  <c:v>44.973000000000091</c:v>
                </c:pt>
                <c:pt idx="57">
                  <c:v>39.393000000000093</c:v>
                </c:pt>
                <c:pt idx="58">
                  <c:v>33.903000000000091</c:v>
                </c:pt>
                <c:pt idx="59">
                  <c:v>28.404000000000092</c:v>
                </c:pt>
                <c:pt idx="60">
                  <c:v>22.680000000000092</c:v>
                </c:pt>
                <c:pt idx="61">
                  <c:v>17.127000000000091</c:v>
                </c:pt>
                <c:pt idx="62">
                  <c:v>11.493000000000091</c:v>
                </c:pt>
                <c:pt idx="63">
                  <c:v>5.6700000000000914</c:v>
                </c:pt>
                <c:pt idx="64">
                  <c:v>1.8000000000092164E-2</c:v>
                </c:pt>
              </c:numCache>
            </c:numRef>
          </c:xVal>
          <c:yVal>
            <c:numRef>
              <c:f>TDK_KF_ST_13_02!$AC$85:$AC$149</c:f>
              <c:numCache>
                <c:formatCode>General</c:formatCode>
                <c:ptCount val="65"/>
                <c:pt idx="0">
                  <c:v>-2.616769112307793E-2</c:v>
                </c:pt>
                <c:pt idx="1">
                  <c:v>-0.17394486010272203</c:v>
                </c:pt>
                <c:pt idx="2">
                  <c:v>-8.2913168377160673E-2</c:v>
                </c:pt>
                <c:pt idx="3">
                  <c:v>-0.12566191828676665</c:v>
                </c:pt>
                <c:pt idx="4">
                  <c:v>-6.6873353187475004E-2</c:v>
                </c:pt>
                <c:pt idx="5">
                  <c:v>4.9061119621001126E-3</c:v>
                </c:pt>
                <c:pt idx="6">
                  <c:v>-8.989333429326507E-3</c:v>
                </c:pt>
                <c:pt idx="7">
                  <c:v>9.8568391011326639E-3</c:v>
                </c:pt>
                <c:pt idx="8">
                  <c:v>-5.2688977115792568E-2</c:v>
                </c:pt>
                <c:pt idx="9">
                  <c:v>1.9109524236228026E-2</c:v>
                </c:pt>
                <c:pt idx="10">
                  <c:v>6.395155112051043E-2</c:v>
                </c:pt>
                <c:pt idx="11">
                  <c:v>0.13903041991733289</c:v>
                </c:pt>
                <c:pt idx="12">
                  <c:v>8.1027416127199103E-2</c:v>
                </c:pt>
                <c:pt idx="13">
                  <c:v>0.14671611887490599</c:v>
                </c:pt>
                <c:pt idx="14">
                  <c:v>0.18695657401804056</c:v>
                </c:pt>
                <c:pt idx="15">
                  <c:v>0.18250288411144311</c:v>
                </c:pt>
                <c:pt idx="16">
                  <c:v>0.25341887811327979</c:v>
                </c:pt>
                <c:pt idx="17">
                  <c:v>0.25188997125138712</c:v>
                </c:pt>
                <c:pt idx="18">
                  <c:v>0.2319198011981598</c:v>
                </c:pt>
                <c:pt idx="19">
                  <c:v>0.31564318822901782</c:v>
                </c:pt>
                <c:pt idx="20">
                  <c:v>0.24847935757986761</c:v>
                </c:pt>
                <c:pt idx="21">
                  <c:v>0.22096393970628014</c:v>
                </c:pt>
                <c:pt idx="22">
                  <c:v>0.21909151914701397</c:v>
                </c:pt>
                <c:pt idx="23">
                  <c:v>0.22225248979731305</c:v>
                </c:pt>
                <c:pt idx="24">
                  <c:v>0.21103004622221988</c:v>
                </c:pt>
                <c:pt idx="25">
                  <c:v>8.752928626606149E-2</c:v>
                </c:pt>
                <c:pt idx="26">
                  <c:v>8.0838007894868724E-2</c:v>
                </c:pt>
                <c:pt idx="27">
                  <c:v>5.8231358221405571E-2</c:v>
                </c:pt>
                <c:pt idx="28">
                  <c:v>3.3092184072785358E-2</c:v>
                </c:pt>
                <c:pt idx="29">
                  <c:v>-1.7145632847274328E-2</c:v>
                </c:pt>
                <c:pt idx="30">
                  <c:v>-3.1995888312621901E-2</c:v>
                </c:pt>
                <c:pt idx="31">
                  <c:v>-7.023153709150165E-2</c:v>
                </c:pt>
                <c:pt idx="32">
                  <c:v>-1.2643954061729801E-2</c:v>
                </c:pt>
                <c:pt idx="33">
                  <c:v>-1.475763420671683E-2</c:v>
                </c:pt>
                <c:pt idx="34">
                  <c:v>-3.4568640027885067E-2</c:v>
                </c:pt>
                <c:pt idx="35">
                  <c:v>0.1213536646957607</c:v>
                </c:pt>
                <c:pt idx="36">
                  <c:v>8.1485018729097192E-3</c:v>
                </c:pt>
                <c:pt idx="37">
                  <c:v>-5.6108663651457391E-3</c:v>
                </c:pt>
                <c:pt idx="38">
                  <c:v>5.0972165120867885E-2</c:v>
                </c:pt>
                <c:pt idx="39">
                  <c:v>-3.9063124865691634E-2</c:v>
                </c:pt>
                <c:pt idx="40">
                  <c:v>3.4036483846136889E-2</c:v>
                </c:pt>
                <c:pt idx="41">
                  <c:v>-2.0243236721142921E-2</c:v>
                </c:pt>
                <c:pt idx="42">
                  <c:v>-3.602471872304136E-2</c:v>
                </c:pt>
                <c:pt idx="43">
                  <c:v>-7.5747950307771816E-2</c:v>
                </c:pt>
                <c:pt idx="44">
                  <c:v>-5.5456044166788843E-2</c:v>
                </c:pt>
                <c:pt idx="45">
                  <c:v>-0.16714167088876764</c:v>
                </c:pt>
                <c:pt idx="46">
                  <c:v>-8.7836065074085923E-2</c:v>
                </c:pt>
                <c:pt idx="47">
                  <c:v>-6.5292447666990938E-2</c:v>
                </c:pt>
                <c:pt idx="48">
                  <c:v>-0.12941481875304817</c:v>
                </c:pt>
                <c:pt idx="49">
                  <c:v>-2.9325768782285877E-2</c:v>
                </c:pt>
                <c:pt idx="50">
                  <c:v>2.6792660226035991E-2</c:v>
                </c:pt>
                <c:pt idx="51">
                  <c:v>1.3660277960298117E-2</c:v>
                </c:pt>
                <c:pt idx="52">
                  <c:v>2.7412719508873806E-2</c:v>
                </c:pt>
                <c:pt idx="53">
                  <c:v>2.7076870812088316E-2</c:v>
                </c:pt>
                <c:pt idx="54">
                  <c:v>2.7232232031636272E-2</c:v>
                </c:pt>
                <c:pt idx="55">
                  <c:v>2.7394848107597625E-2</c:v>
                </c:pt>
                <c:pt idx="56">
                  <c:v>-3.0708758631156741E-2</c:v>
                </c:pt>
                <c:pt idx="57">
                  <c:v>-6.3081603446342172E-2</c:v>
                </c:pt>
                <c:pt idx="58">
                  <c:v>-3.6354972446432043E-2</c:v>
                </c:pt>
                <c:pt idx="59">
                  <c:v>-8.6868263066531171E-2</c:v>
                </c:pt>
                <c:pt idx="60">
                  <c:v>-0.17618341528591941</c:v>
                </c:pt>
                <c:pt idx="61">
                  <c:v>-0.17957917187382222</c:v>
                </c:pt>
                <c:pt idx="62">
                  <c:v>-0.11981607495514979</c:v>
                </c:pt>
                <c:pt idx="63">
                  <c:v>-0.16415329446944771</c:v>
                </c:pt>
                <c:pt idx="64">
                  <c:v>-0.15632311602627791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BA-4B32-99BF-BB0770BB59BC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5.6879999999999997</c:v>
                </c:pt>
                <c:pt idx="2">
                  <c:v>11.448</c:v>
                </c:pt>
                <c:pt idx="3">
                  <c:v>17.181000000000001</c:v>
                </c:pt>
                <c:pt idx="4">
                  <c:v>22.707000000000001</c:v>
                </c:pt>
                <c:pt idx="5">
                  <c:v>28.26</c:v>
                </c:pt>
                <c:pt idx="6">
                  <c:v>33.804000000000002</c:v>
                </c:pt>
                <c:pt idx="7">
                  <c:v>39.347999999999999</c:v>
                </c:pt>
                <c:pt idx="8">
                  <c:v>45.036000000000001</c:v>
                </c:pt>
                <c:pt idx="9">
                  <c:v>50.724000000000004</c:v>
                </c:pt>
                <c:pt idx="10">
                  <c:v>56.502000000000002</c:v>
                </c:pt>
                <c:pt idx="11">
                  <c:v>62.073</c:v>
                </c:pt>
                <c:pt idx="12">
                  <c:v>67.796999999999997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89.963999999999999</c:v>
                </c:pt>
                <c:pt idx="17">
                  <c:v>95.643000000000001</c:v>
                </c:pt>
                <c:pt idx="18">
                  <c:v>101.40300000000001</c:v>
                </c:pt>
                <c:pt idx="19">
                  <c:v>107.09100000000001</c:v>
                </c:pt>
                <c:pt idx="20">
                  <c:v>112.67100000000001</c:v>
                </c:pt>
                <c:pt idx="21">
                  <c:v>118.197</c:v>
                </c:pt>
                <c:pt idx="22">
                  <c:v>123.669</c:v>
                </c:pt>
                <c:pt idx="23">
                  <c:v>129.21299999999999</c:v>
                </c:pt>
                <c:pt idx="24">
                  <c:v>134.892</c:v>
                </c:pt>
                <c:pt idx="25">
                  <c:v>140.61599999999999</c:v>
                </c:pt>
                <c:pt idx="26">
                  <c:v>146.34899999999999</c:v>
                </c:pt>
                <c:pt idx="27">
                  <c:v>151.947</c:v>
                </c:pt>
                <c:pt idx="28">
                  <c:v>157.608</c:v>
                </c:pt>
                <c:pt idx="29">
                  <c:v>163.06200000000001</c:v>
                </c:pt>
                <c:pt idx="30">
                  <c:v>168.60600000000002</c:v>
                </c:pt>
                <c:pt idx="31">
                  <c:v>174.12300000000002</c:v>
                </c:pt>
                <c:pt idx="32">
                  <c:v>179.80200000000002</c:v>
                </c:pt>
                <c:pt idx="33">
                  <c:v>185.49</c:v>
                </c:pt>
                <c:pt idx="34">
                  <c:v>191.20500000000001</c:v>
                </c:pt>
                <c:pt idx="35">
                  <c:v>196.92000000000002</c:v>
                </c:pt>
                <c:pt idx="36">
                  <c:v>202.46400000000003</c:v>
                </c:pt>
                <c:pt idx="37">
                  <c:v>207.97200000000004</c:v>
                </c:pt>
                <c:pt idx="38">
                  <c:v>213.48900000000003</c:v>
                </c:pt>
                <c:pt idx="39">
                  <c:v>219.06000000000003</c:v>
                </c:pt>
                <c:pt idx="40">
                  <c:v>224.70300000000003</c:v>
                </c:pt>
                <c:pt idx="41">
                  <c:v>230.41800000000003</c:v>
                </c:pt>
                <c:pt idx="42">
                  <c:v>236.14200000000002</c:v>
                </c:pt>
                <c:pt idx="43">
                  <c:v>241.84800000000001</c:v>
                </c:pt>
                <c:pt idx="44">
                  <c:v>247.49100000000001</c:v>
                </c:pt>
                <c:pt idx="45">
                  <c:v>252.93600000000001</c:v>
                </c:pt>
                <c:pt idx="46">
                  <c:v>258.48</c:v>
                </c:pt>
                <c:pt idx="47">
                  <c:v>264.11400000000003</c:v>
                </c:pt>
                <c:pt idx="48">
                  <c:v>269.73900000000003</c:v>
                </c:pt>
                <c:pt idx="49">
                  <c:v>275.40000000000003</c:v>
                </c:pt>
                <c:pt idx="50">
                  <c:v>281.21400000000006</c:v>
                </c:pt>
                <c:pt idx="51">
                  <c:v>286.86600000000004</c:v>
                </c:pt>
                <c:pt idx="52">
                  <c:v>292.51800000000003</c:v>
                </c:pt>
                <c:pt idx="53">
                  <c:v>298.08000000000004</c:v>
                </c:pt>
                <c:pt idx="54">
                  <c:v>303.58800000000002</c:v>
                </c:pt>
                <c:pt idx="55">
                  <c:v>309.15000000000003</c:v>
                </c:pt>
                <c:pt idx="56">
                  <c:v>314.90100000000001</c:v>
                </c:pt>
                <c:pt idx="57">
                  <c:v>320.60700000000003</c:v>
                </c:pt>
                <c:pt idx="58">
                  <c:v>326.29500000000002</c:v>
                </c:pt>
                <c:pt idx="59">
                  <c:v>332.02800000000002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348.71400000000006</c:v>
                </c:pt>
                <c:pt idx="63">
                  <c:v>354.30300000000005</c:v>
                </c:pt>
              </c:numCache>
            </c:numRef>
          </c:xVal>
          <c:yVal>
            <c:numRef>
              <c:f>TDK_KF_ST_13_02!$AD$20:$AD$83</c:f>
              <c:numCache>
                <c:formatCode>General</c:formatCode>
                <c:ptCount val="64"/>
                <c:pt idx="0">
                  <c:v>-0.20488571724650259</c:v>
                </c:pt>
                <c:pt idx="1">
                  <c:v>6.9452155365404167E-2</c:v>
                </c:pt>
                <c:pt idx="2">
                  <c:v>2.9748868956726682E-2</c:v>
                </c:pt>
                <c:pt idx="3">
                  <c:v>2.4721663978013453E-3</c:v>
                </c:pt>
                <c:pt idx="4">
                  <c:v>-2.965996730633691E-2</c:v>
                </c:pt>
                <c:pt idx="5">
                  <c:v>8.1758428874451283E-2</c:v>
                </c:pt>
                <c:pt idx="6">
                  <c:v>0.12805149896276191</c:v>
                </c:pt>
                <c:pt idx="7">
                  <c:v>2.0868273180454366E-3</c:v>
                </c:pt>
                <c:pt idx="8">
                  <c:v>-9.5377834164622755E-4</c:v>
                </c:pt>
                <c:pt idx="9">
                  <c:v>0.17119512908156054</c:v>
                </c:pt>
                <c:pt idx="10">
                  <c:v>4.9499275741546001E-2</c:v>
                </c:pt>
                <c:pt idx="11">
                  <c:v>8.1056467204874139E-2</c:v>
                </c:pt>
                <c:pt idx="12">
                  <c:v>3.3815398116018969E-2</c:v>
                </c:pt>
                <c:pt idx="13">
                  <c:v>6.525336354681599E-2</c:v>
                </c:pt>
                <c:pt idx="14">
                  <c:v>9.6812365381467202E-2</c:v>
                </c:pt>
                <c:pt idx="15">
                  <c:v>-3.1762836906295888E-2</c:v>
                </c:pt>
                <c:pt idx="16">
                  <c:v>-1.7377677990566553E-3</c:v>
                </c:pt>
                <c:pt idx="17">
                  <c:v>5.3984726942900352E-2</c:v>
                </c:pt>
                <c:pt idx="18">
                  <c:v>3.9162800548695031E-2</c:v>
                </c:pt>
                <c:pt idx="19">
                  <c:v>-2.310314404813596E-2</c:v>
                </c:pt>
                <c:pt idx="20">
                  <c:v>9.4478359782087296E-2</c:v>
                </c:pt>
                <c:pt idx="21">
                  <c:v>1.3206448650748825E-4</c:v>
                </c:pt>
                <c:pt idx="22">
                  <c:v>5.6112640274690762E-2</c:v>
                </c:pt>
                <c:pt idx="23">
                  <c:v>8.0566987643294397E-2</c:v>
                </c:pt>
                <c:pt idx="24">
                  <c:v>7.5896844656938356E-2</c:v>
                </c:pt>
                <c:pt idx="25">
                  <c:v>5.7618156798667997E-2</c:v>
                </c:pt>
                <c:pt idx="26">
                  <c:v>8.9586813907430951E-2</c:v>
                </c:pt>
                <c:pt idx="27">
                  <c:v>7.9856977860117695E-3</c:v>
                </c:pt>
                <c:pt idx="28">
                  <c:v>-7.5776215950895676E-4</c:v>
                </c:pt>
                <c:pt idx="29">
                  <c:v>6.5003961878659311E-2</c:v>
                </c:pt>
                <c:pt idx="30">
                  <c:v>-2.9766698200120345E-2</c:v>
                </c:pt>
                <c:pt idx="31">
                  <c:v>1.2453009241738755E-2</c:v>
                </c:pt>
                <c:pt idx="32">
                  <c:v>9.4945681229489765E-2</c:v>
                </c:pt>
                <c:pt idx="33">
                  <c:v>-3.6815226731675921E-2</c:v>
                </c:pt>
                <c:pt idx="34">
                  <c:v>-2.6010515879903551E-2</c:v>
                </c:pt>
                <c:pt idx="35">
                  <c:v>5.2567247679604634E-2</c:v>
                </c:pt>
                <c:pt idx="36">
                  <c:v>5.3481077605169958E-2</c:v>
                </c:pt>
                <c:pt idx="37">
                  <c:v>7.1597668019478533E-2</c:v>
                </c:pt>
                <c:pt idx="38">
                  <c:v>1.7626584334408335E-2</c:v>
                </c:pt>
                <c:pt idx="39">
                  <c:v>-4.6239241294131261E-2</c:v>
                </c:pt>
                <c:pt idx="40">
                  <c:v>0.12383393167954182</c:v>
                </c:pt>
                <c:pt idx="41">
                  <c:v>5.5828013551348477E-2</c:v>
                </c:pt>
                <c:pt idx="42">
                  <c:v>1.402164736154532E-2</c:v>
                </c:pt>
                <c:pt idx="43">
                  <c:v>-1.9690846856804001E-2</c:v>
                </c:pt>
                <c:pt idx="44">
                  <c:v>-3.7960850467783303E-2</c:v>
                </c:pt>
                <c:pt idx="45">
                  <c:v>9.8145784734981589E-2</c:v>
                </c:pt>
                <c:pt idx="46">
                  <c:v>3.5668889809016946E-2</c:v>
                </c:pt>
                <c:pt idx="47">
                  <c:v>2.1455273854655843E-2</c:v>
                </c:pt>
                <c:pt idx="48">
                  <c:v>9.2605826451972462E-3</c:v>
                </c:pt>
                <c:pt idx="49">
                  <c:v>2.9159565218037642E-2</c:v>
                </c:pt>
                <c:pt idx="50">
                  <c:v>6.9002425525923172E-2</c:v>
                </c:pt>
                <c:pt idx="51">
                  <c:v>4.7210137959893927E-2</c:v>
                </c:pt>
                <c:pt idx="52">
                  <c:v>9.2695823614576511E-2</c:v>
                </c:pt>
                <c:pt idx="53">
                  <c:v>9.6104769709256743E-2</c:v>
                </c:pt>
                <c:pt idx="54">
                  <c:v>1.4610756939532621E-2</c:v>
                </c:pt>
                <c:pt idx="55">
                  <c:v>5.2960514141773274E-3</c:v>
                </c:pt>
                <c:pt idx="56">
                  <c:v>-2.8315022906781451E-2</c:v>
                </c:pt>
                <c:pt idx="57">
                  <c:v>7.6175391842525642E-3</c:v>
                </c:pt>
                <c:pt idx="58">
                  <c:v>0.14802644081731842</c:v>
                </c:pt>
                <c:pt idx="59">
                  <c:v>4.047990108722388E-2</c:v>
                </c:pt>
                <c:pt idx="60">
                  <c:v>-2.5694422749950263E-2</c:v>
                </c:pt>
                <c:pt idx="61">
                  <c:v>2.007222396571251E-2</c:v>
                </c:pt>
                <c:pt idx="62">
                  <c:v>3.6202830644413098E-2</c:v>
                </c:pt>
                <c:pt idx="63">
                  <c:v>-4.506709742190651E-2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ABA-4B32-99BF-BB0770BB5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TDK_KF_ST_13_02!$I$19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11.448</c:v>
                </c:pt>
                <c:pt idx="3">
                  <c:v>17.181000000000001</c:v>
                </c:pt>
                <c:pt idx="4">
                  <c:v>22.707000000000001</c:v>
                </c:pt>
                <c:pt idx="5">
                  <c:v>28.26</c:v>
                </c:pt>
                <c:pt idx="6">
                  <c:v>33.804000000000002</c:v>
                </c:pt>
                <c:pt idx="7">
                  <c:v>39.347999999999999</c:v>
                </c:pt>
                <c:pt idx="8">
                  <c:v>45.036000000000001</c:v>
                </c:pt>
                <c:pt idx="9">
                  <c:v>50.724000000000004</c:v>
                </c:pt>
                <c:pt idx="10">
                  <c:v>56.502000000000002</c:v>
                </c:pt>
                <c:pt idx="11">
                  <c:v>62.073</c:v>
                </c:pt>
                <c:pt idx="12">
                  <c:v>67.796999999999997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89.963999999999999</c:v>
                </c:pt>
                <c:pt idx="17">
                  <c:v>95.643000000000001</c:v>
                </c:pt>
                <c:pt idx="18">
                  <c:v>101.40300000000001</c:v>
                </c:pt>
                <c:pt idx="19">
                  <c:v>107.09100000000001</c:v>
                </c:pt>
                <c:pt idx="20">
                  <c:v>112.67100000000001</c:v>
                </c:pt>
                <c:pt idx="21">
                  <c:v>118.197</c:v>
                </c:pt>
                <c:pt idx="22">
                  <c:v>123.669</c:v>
                </c:pt>
                <c:pt idx="23">
                  <c:v>129.21299999999999</c:v>
                </c:pt>
                <c:pt idx="24">
                  <c:v>134.892</c:v>
                </c:pt>
                <c:pt idx="25">
                  <c:v>140.61599999999999</c:v>
                </c:pt>
                <c:pt idx="26">
                  <c:v>146.34899999999999</c:v>
                </c:pt>
                <c:pt idx="27">
                  <c:v>151.947</c:v>
                </c:pt>
                <c:pt idx="28">
                  <c:v>157.608</c:v>
                </c:pt>
                <c:pt idx="29">
                  <c:v>163.06200000000001</c:v>
                </c:pt>
                <c:pt idx="30">
                  <c:v>168.60600000000002</c:v>
                </c:pt>
                <c:pt idx="31">
                  <c:v>174.12300000000002</c:v>
                </c:pt>
                <c:pt idx="32">
                  <c:v>179.80200000000002</c:v>
                </c:pt>
                <c:pt idx="33">
                  <c:v>185.49</c:v>
                </c:pt>
                <c:pt idx="34">
                  <c:v>191.20500000000001</c:v>
                </c:pt>
                <c:pt idx="35">
                  <c:v>196.92000000000002</c:v>
                </c:pt>
                <c:pt idx="36">
                  <c:v>202.46400000000003</c:v>
                </c:pt>
                <c:pt idx="37">
                  <c:v>207.97200000000004</c:v>
                </c:pt>
                <c:pt idx="38">
                  <c:v>213.48900000000003</c:v>
                </c:pt>
                <c:pt idx="39">
                  <c:v>219.06000000000003</c:v>
                </c:pt>
                <c:pt idx="40">
                  <c:v>224.70300000000003</c:v>
                </c:pt>
                <c:pt idx="41">
                  <c:v>230.41800000000003</c:v>
                </c:pt>
                <c:pt idx="42">
                  <c:v>236.14200000000002</c:v>
                </c:pt>
                <c:pt idx="43">
                  <c:v>241.84800000000001</c:v>
                </c:pt>
                <c:pt idx="44">
                  <c:v>247.49100000000001</c:v>
                </c:pt>
                <c:pt idx="45">
                  <c:v>252.93600000000001</c:v>
                </c:pt>
                <c:pt idx="46">
                  <c:v>258.48</c:v>
                </c:pt>
                <c:pt idx="47">
                  <c:v>264.11400000000003</c:v>
                </c:pt>
                <c:pt idx="48">
                  <c:v>269.73900000000003</c:v>
                </c:pt>
                <c:pt idx="49">
                  <c:v>275.40000000000003</c:v>
                </c:pt>
                <c:pt idx="50">
                  <c:v>281.21400000000006</c:v>
                </c:pt>
                <c:pt idx="51">
                  <c:v>286.86600000000004</c:v>
                </c:pt>
                <c:pt idx="52">
                  <c:v>292.51800000000003</c:v>
                </c:pt>
                <c:pt idx="53">
                  <c:v>298.08000000000004</c:v>
                </c:pt>
                <c:pt idx="54">
                  <c:v>303.58800000000002</c:v>
                </c:pt>
                <c:pt idx="55">
                  <c:v>309.15000000000003</c:v>
                </c:pt>
                <c:pt idx="56">
                  <c:v>314.90100000000001</c:v>
                </c:pt>
                <c:pt idx="57">
                  <c:v>320.60700000000003</c:v>
                </c:pt>
                <c:pt idx="58">
                  <c:v>326.29500000000002</c:v>
                </c:pt>
                <c:pt idx="59">
                  <c:v>332.02800000000002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348.71400000000006</c:v>
                </c:pt>
                <c:pt idx="63">
                  <c:v>354.30300000000005</c:v>
                </c:pt>
                <c:pt idx="64">
                  <c:v>360.01800000000003</c:v>
                </c:pt>
              </c:numCache>
            </c:numRef>
          </c:xVal>
          <c:yVal>
            <c:numRef>
              <c:f>TDK_KF_ST_13_02!$I$20:$I$84</c:f>
              <c:numCache>
                <c:formatCode>General</c:formatCode>
                <c:ptCount val="65"/>
                <c:pt idx="0">
                  <c:v>437</c:v>
                </c:pt>
                <c:pt idx="1">
                  <c:v>800</c:v>
                </c:pt>
                <c:pt idx="2">
                  <c:v>1183</c:v>
                </c:pt>
                <c:pt idx="3">
                  <c:v>1543</c:v>
                </c:pt>
                <c:pt idx="4">
                  <c:v>1878</c:v>
                </c:pt>
                <c:pt idx="5">
                  <c:v>2195</c:v>
                </c:pt>
                <c:pt idx="6">
                  <c:v>2489</c:v>
                </c:pt>
                <c:pt idx="7">
                  <c:v>2769</c:v>
                </c:pt>
                <c:pt idx="8">
                  <c:v>3020</c:v>
                </c:pt>
                <c:pt idx="9">
                  <c:v>3237</c:v>
                </c:pt>
                <c:pt idx="10">
                  <c:v>3435</c:v>
                </c:pt>
                <c:pt idx="11">
                  <c:v>3581</c:v>
                </c:pt>
                <c:pt idx="12">
                  <c:v>3704</c:v>
                </c:pt>
                <c:pt idx="13">
                  <c:v>3783</c:v>
                </c:pt>
                <c:pt idx="14">
                  <c:v>3830</c:v>
                </c:pt>
                <c:pt idx="15">
                  <c:v>3839</c:v>
                </c:pt>
                <c:pt idx="16">
                  <c:v>3813</c:v>
                </c:pt>
                <c:pt idx="17">
                  <c:v>3738</c:v>
                </c:pt>
                <c:pt idx="18">
                  <c:v>3635</c:v>
                </c:pt>
                <c:pt idx="19">
                  <c:v>3496</c:v>
                </c:pt>
                <c:pt idx="20">
                  <c:v>3330</c:v>
                </c:pt>
                <c:pt idx="21">
                  <c:v>3124</c:v>
                </c:pt>
                <c:pt idx="22">
                  <c:v>2894</c:v>
                </c:pt>
                <c:pt idx="23">
                  <c:v>2638</c:v>
                </c:pt>
                <c:pt idx="24">
                  <c:v>2346</c:v>
                </c:pt>
                <c:pt idx="25">
                  <c:v>2034</c:v>
                </c:pt>
                <c:pt idx="26">
                  <c:v>1698</c:v>
                </c:pt>
                <c:pt idx="27">
                  <c:v>1349</c:v>
                </c:pt>
                <c:pt idx="28">
                  <c:v>985</c:v>
                </c:pt>
                <c:pt idx="29">
                  <c:v>623</c:v>
                </c:pt>
                <c:pt idx="30">
                  <c:v>255</c:v>
                </c:pt>
                <c:pt idx="31">
                  <c:v>-117</c:v>
                </c:pt>
                <c:pt idx="32">
                  <c:v>-495</c:v>
                </c:pt>
                <c:pt idx="33">
                  <c:v>-880</c:v>
                </c:pt>
                <c:pt idx="34">
                  <c:v>-1256</c:v>
                </c:pt>
                <c:pt idx="35">
                  <c:v>-1611</c:v>
                </c:pt>
                <c:pt idx="36">
                  <c:v>-1949</c:v>
                </c:pt>
                <c:pt idx="37">
                  <c:v>-2265</c:v>
                </c:pt>
                <c:pt idx="38">
                  <c:v>-2560</c:v>
                </c:pt>
                <c:pt idx="39">
                  <c:v>-2840</c:v>
                </c:pt>
                <c:pt idx="40">
                  <c:v>-3085</c:v>
                </c:pt>
                <c:pt idx="41">
                  <c:v>-3308</c:v>
                </c:pt>
                <c:pt idx="42">
                  <c:v>-3503</c:v>
                </c:pt>
                <c:pt idx="43">
                  <c:v>-3659</c:v>
                </c:pt>
                <c:pt idx="44">
                  <c:v>-3774</c:v>
                </c:pt>
                <c:pt idx="45">
                  <c:v>-3855</c:v>
                </c:pt>
                <c:pt idx="46">
                  <c:v>-3901</c:v>
                </c:pt>
                <c:pt idx="47">
                  <c:v>-3904</c:v>
                </c:pt>
                <c:pt idx="48">
                  <c:v>-3881</c:v>
                </c:pt>
                <c:pt idx="49">
                  <c:v>-3815</c:v>
                </c:pt>
                <c:pt idx="50">
                  <c:v>-3710</c:v>
                </c:pt>
                <c:pt idx="51">
                  <c:v>-3569</c:v>
                </c:pt>
                <c:pt idx="52">
                  <c:v>-3400</c:v>
                </c:pt>
                <c:pt idx="53">
                  <c:v>-3201</c:v>
                </c:pt>
                <c:pt idx="54">
                  <c:v>-2970</c:v>
                </c:pt>
                <c:pt idx="55">
                  <c:v>-2713</c:v>
                </c:pt>
                <c:pt idx="56">
                  <c:v>-2425</c:v>
                </c:pt>
                <c:pt idx="57">
                  <c:v>-2109</c:v>
                </c:pt>
                <c:pt idx="58">
                  <c:v>-1783</c:v>
                </c:pt>
                <c:pt idx="59">
                  <c:v>-1425</c:v>
                </c:pt>
                <c:pt idx="60">
                  <c:v>-1062</c:v>
                </c:pt>
                <c:pt idx="61">
                  <c:v>-707</c:v>
                </c:pt>
                <c:pt idx="62">
                  <c:v>-334</c:v>
                </c:pt>
                <c:pt idx="63">
                  <c:v>43</c:v>
                </c:pt>
                <c:pt idx="64">
                  <c:v>426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0B-4B31-9611-BEE0908635F8}"/>
            </c:ext>
          </c:extLst>
        </c:ser>
        <c:ser>
          <c:idx val="1"/>
          <c:order val="1"/>
          <c:tx>
            <c:strRef>
              <c:f>TDK_KF_ST_13_02!$L$19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11.448</c:v>
                </c:pt>
                <c:pt idx="3">
                  <c:v>17.181000000000001</c:v>
                </c:pt>
                <c:pt idx="4">
                  <c:v>22.707000000000001</c:v>
                </c:pt>
                <c:pt idx="5">
                  <c:v>28.26</c:v>
                </c:pt>
                <c:pt idx="6">
                  <c:v>33.804000000000002</c:v>
                </c:pt>
                <c:pt idx="7">
                  <c:v>39.347999999999999</c:v>
                </c:pt>
                <c:pt idx="8">
                  <c:v>45.036000000000001</c:v>
                </c:pt>
                <c:pt idx="9">
                  <c:v>50.724000000000004</c:v>
                </c:pt>
                <c:pt idx="10">
                  <c:v>56.502000000000002</c:v>
                </c:pt>
                <c:pt idx="11">
                  <c:v>62.073</c:v>
                </c:pt>
                <c:pt idx="12">
                  <c:v>67.796999999999997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89.963999999999999</c:v>
                </c:pt>
                <c:pt idx="17">
                  <c:v>95.643000000000001</c:v>
                </c:pt>
                <c:pt idx="18">
                  <c:v>101.40300000000001</c:v>
                </c:pt>
                <c:pt idx="19">
                  <c:v>107.09100000000001</c:v>
                </c:pt>
                <c:pt idx="20">
                  <c:v>112.67100000000001</c:v>
                </c:pt>
                <c:pt idx="21">
                  <c:v>118.197</c:v>
                </c:pt>
                <c:pt idx="22">
                  <c:v>123.669</c:v>
                </c:pt>
                <c:pt idx="23">
                  <c:v>129.21299999999999</c:v>
                </c:pt>
                <c:pt idx="24">
                  <c:v>134.892</c:v>
                </c:pt>
                <c:pt idx="25">
                  <c:v>140.61599999999999</c:v>
                </c:pt>
                <c:pt idx="26">
                  <c:v>146.34899999999999</c:v>
                </c:pt>
                <c:pt idx="27">
                  <c:v>151.947</c:v>
                </c:pt>
                <c:pt idx="28">
                  <c:v>157.608</c:v>
                </c:pt>
                <c:pt idx="29">
                  <c:v>163.06200000000001</c:v>
                </c:pt>
                <c:pt idx="30">
                  <c:v>168.60600000000002</c:v>
                </c:pt>
                <c:pt idx="31">
                  <c:v>174.12300000000002</c:v>
                </c:pt>
                <c:pt idx="32">
                  <c:v>179.80200000000002</c:v>
                </c:pt>
                <c:pt idx="33">
                  <c:v>185.49</c:v>
                </c:pt>
                <c:pt idx="34">
                  <c:v>191.20500000000001</c:v>
                </c:pt>
                <c:pt idx="35">
                  <c:v>196.92000000000002</c:v>
                </c:pt>
                <c:pt idx="36">
                  <c:v>202.46400000000003</c:v>
                </c:pt>
                <c:pt idx="37">
                  <c:v>207.97200000000004</c:v>
                </c:pt>
                <c:pt idx="38">
                  <c:v>213.48900000000003</c:v>
                </c:pt>
                <c:pt idx="39">
                  <c:v>219.06000000000003</c:v>
                </c:pt>
                <c:pt idx="40">
                  <c:v>224.70300000000003</c:v>
                </c:pt>
                <c:pt idx="41">
                  <c:v>230.41800000000003</c:v>
                </c:pt>
                <c:pt idx="42">
                  <c:v>236.14200000000002</c:v>
                </c:pt>
                <c:pt idx="43">
                  <c:v>241.84800000000001</c:v>
                </c:pt>
                <c:pt idx="44">
                  <c:v>247.49100000000001</c:v>
                </c:pt>
                <c:pt idx="45">
                  <c:v>252.93600000000001</c:v>
                </c:pt>
                <c:pt idx="46">
                  <c:v>258.48</c:v>
                </c:pt>
                <c:pt idx="47">
                  <c:v>264.11400000000003</c:v>
                </c:pt>
                <c:pt idx="48">
                  <c:v>269.73900000000003</c:v>
                </c:pt>
                <c:pt idx="49">
                  <c:v>275.40000000000003</c:v>
                </c:pt>
                <c:pt idx="50">
                  <c:v>281.21400000000006</c:v>
                </c:pt>
                <c:pt idx="51">
                  <c:v>286.86600000000004</c:v>
                </c:pt>
                <c:pt idx="52">
                  <c:v>292.51800000000003</c:v>
                </c:pt>
                <c:pt idx="53">
                  <c:v>298.08000000000004</c:v>
                </c:pt>
                <c:pt idx="54">
                  <c:v>303.58800000000002</c:v>
                </c:pt>
                <c:pt idx="55">
                  <c:v>309.15000000000003</c:v>
                </c:pt>
                <c:pt idx="56">
                  <c:v>314.90100000000001</c:v>
                </c:pt>
                <c:pt idx="57">
                  <c:v>320.60700000000003</c:v>
                </c:pt>
                <c:pt idx="58">
                  <c:v>326.29500000000002</c:v>
                </c:pt>
                <c:pt idx="59">
                  <c:v>332.02800000000002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348.71400000000006</c:v>
                </c:pt>
                <c:pt idx="63">
                  <c:v>354.30300000000005</c:v>
                </c:pt>
                <c:pt idx="64">
                  <c:v>360.01800000000003</c:v>
                </c:pt>
              </c:numCache>
            </c:numRef>
          </c:xVal>
          <c:yVal>
            <c:numRef>
              <c:f>TDK_KF_ST_13_02!$L$20:$L$84</c:f>
              <c:numCache>
                <c:formatCode>General</c:formatCode>
                <c:ptCount val="65"/>
                <c:pt idx="0">
                  <c:v>431.9762423975609</c:v>
                </c:pt>
                <c:pt idx="1">
                  <c:v>813.10102322508794</c:v>
                </c:pt>
                <c:pt idx="2">
                  <c:v>1188.03213310766</c:v>
                </c:pt>
                <c:pt idx="3">
                  <c:v>1548.902507244165</c:v>
                </c:pt>
                <c:pt idx="4">
                  <c:v>1881.7426095411688</c:v>
                </c:pt>
                <c:pt idx="5">
                  <c:v>2198.2143733829853</c:v>
                </c:pt>
                <c:pt idx="6">
                  <c:v>2493.2217183772191</c:v>
                </c:pt>
                <c:pt idx="7">
                  <c:v>2764.5327860990096</c:v>
                </c:pt>
                <c:pt idx="8">
                  <c:v>3015.6039488861466</c:v>
                </c:pt>
                <c:pt idx="9">
                  <c:v>3236.5883119762416</c:v>
                </c:pt>
                <c:pt idx="10">
                  <c:v>3428.0258881822115</c:v>
                </c:pt>
                <c:pt idx="11">
                  <c:v>3579.2583526801318</c:v>
                </c:pt>
                <c:pt idx="12">
                  <c:v>3699.0236677740736</c:v>
                </c:pt>
                <c:pt idx="13">
                  <c:v>3778.0536246215206</c:v>
                </c:pt>
                <c:pt idx="14">
                  <c:v>3823.470212674843</c:v>
                </c:pt>
                <c:pt idx="15">
                  <c:v>3832.9252312544377</c:v>
                </c:pt>
                <c:pt idx="16">
                  <c:v>3805.2320325749129</c:v>
                </c:pt>
                <c:pt idx="17">
                  <c:v>3739.6803505447583</c:v>
                </c:pt>
                <c:pt idx="18">
                  <c:v>3635.3005037334083</c:v>
                </c:pt>
                <c:pt idx="19">
                  <c:v>3495.8018887142266</c:v>
                </c:pt>
                <c:pt idx="20">
                  <c:v>3325.1113234344439</c:v>
                </c:pt>
                <c:pt idx="21">
                  <c:v>3124.6385836271811</c:v>
                </c:pt>
                <c:pt idx="22">
                  <c:v>2897.1356652190539</c:v>
                </c:pt>
                <c:pt idx="23">
                  <c:v>2639.3518183119168</c:v>
                </c:pt>
                <c:pt idx="24">
                  <c:v>2349.3261637670321</c:v>
                </c:pt>
                <c:pt idx="25">
                  <c:v>2033.280221543813</c:v>
                </c:pt>
                <c:pt idx="26">
                  <c:v>1696.0187569089617</c:v>
                </c:pt>
                <c:pt idx="27">
                  <c:v>1349.9185846439848</c:v>
                </c:pt>
                <c:pt idx="28">
                  <c:v>986.45842162625911</c:v>
                </c:pt>
                <c:pt idx="29">
                  <c:v>626.78145055821574</c:v>
                </c:pt>
                <c:pt idx="30">
                  <c:v>255.00508673223726</c:v>
                </c:pt>
                <c:pt idx="31">
                  <c:v>-117.700943425603</c:v>
                </c:pt>
                <c:pt idx="32">
                  <c:v>-500.55812243585672</c:v>
                </c:pt>
                <c:pt idx="33">
                  <c:v>-879.4821826007767</c:v>
                </c:pt>
                <c:pt idx="34">
                  <c:v>-1251.8668396355295</c:v>
                </c:pt>
                <c:pt idx="35">
                  <c:v>-1612.1973657961553</c:v>
                </c:pt>
                <c:pt idx="36">
                  <c:v>-1946.8377173912691</c:v>
                </c:pt>
                <c:pt idx="37">
                  <c:v>-2261.6384588013875</c:v>
                </c:pt>
                <c:pt idx="38">
                  <c:v>-2556.3787640254818</c:v>
                </c:pt>
                <c:pt idx="39">
                  <c:v>-2830.3309684949372</c:v>
                </c:pt>
                <c:pt idx="40">
                  <c:v>-3080.9322522392354</c:v>
                </c:pt>
                <c:pt idx="41">
                  <c:v>-3304.6726272280202</c:v>
                </c:pt>
                <c:pt idx="42">
                  <c:v>-3496.2245451662479</c:v>
                </c:pt>
                <c:pt idx="43">
                  <c:v>-3652.8626015845566</c:v>
                </c:pt>
                <c:pt idx="44">
                  <c:v>-3772.5550380957397</c:v>
                </c:pt>
                <c:pt idx="45">
                  <c:v>-3853.7538266817437</c:v>
                </c:pt>
                <c:pt idx="46">
                  <c:v>-3901.055192929347</c:v>
                </c:pt>
                <c:pt idx="47">
                  <c:v>-3912.1079314651452</c:v>
                </c:pt>
                <c:pt idx="48">
                  <c:v>-3885.8132031714172</c:v>
                </c:pt>
                <c:pt idx="49">
                  <c:v>-3821.9481852846848</c:v>
                </c:pt>
                <c:pt idx="50">
                  <c:v>-3717.9570721767018</c:v>
                </c:pt>
                <c:pt idx="51">
                  <c:v>-3580.5698214274066</c:v>
                </c:pt>
                <c:pt idx="52">
                  <c:v>-3408.7478688200317</c:v>
                </c:pt>
                <c:pt idx="53">
                  <c:v>-3207.666573931579</c:v>
                </c:pt>
                <c:pt idx="54">
                  <c:v>-2979.1279555911569</c:v>
                </c:pt>
                <c:pt idx="55">
                  <c:v>-2720.8066052322351</c:v>
                </c:pt>
                <c:pt idx="56">
                  <c:v>-2427.1857552459774</c:v>
                </c:pt>
                <c:pt idx="57">
                  <c:v>-2112.0968550715379</c:v>
                </c:pt>
                <c:pt idx="58">
                  <c:v>-1777.5538897451167</c:v>
                </c:pt>
                <c:pt idx="59">
                  <c:v>-1423.0519664987294</c:v>
                </c:pt>
                <c:pt idx="60">
                  <c:v>-1059.4040907486713</c:v>
                </c:pt>
                <c:pt idx="61">
                  <c:v>-697.20214670586142</c:v>
                </c:pt>
                <c:pt idx="62">
                  <c:v>-325.93098060632371</c:v>
                </c:pt>
                <c:pt idx="63">
                  <c:v>51.662116789715782</c:v>
                </c:pt>
                <c:pt idx="64">
                  <c:v>436.84434188646605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0B-4B31-9611-BEE0908635F8}"/>
            </c:ext>
          </c:extLst>
        </c:ser>
        <c:ser>
          <c:idx val="2"/>
          <c:order val="2"/>
          <c:tx>
            <c:strRef>
              <c:f>TDK_KF_ST_13_02!$J$19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11.448</c:v>
                </c:pt>
                <c:pt idx="3">
                  <c:v>17.181000000000001</c:v>
                </c:pt>
                <c:pt idx="4">
                  <c:v>22.707000000000001</c:v>
                </c:pt>
                <c:pt idx="5">
                  <c:v>28.26</c:v>
                </c:pt>
                <c:pt idx="6">
                  <c:v>33.804000000000002</c:v>
                </c:pt>
                <c:pt idx="7">
                  <c:v>39.347999999999999</c:v>
                </c:pt>
                <c:pt idx="8">
                  <c:v>45.036000000000001</c:v>
                </c:pt>
                <c:pt idx="9">
                  <c:v>50.724000000000004</c:v>
                </c:pt>
                <c:pt idx="10">
                  <c:v>56.502000000000002</c:v>
                </c:pt>
                <c:pt idx="11">
                  <c:v>62.073</c:v>
                </c:pt>
                <c:pt idx="12">
                  <c:v>67.796999999999997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89.963999999999999</c:v>
                </c:pt>
                <c:pt idx="17">
                  <c:v>95.643000000000001</c:v>
                </c:pt>
                <c:pt idx="18">
                  <c:v>101.40300000000001</c:v>
                </c:pt>
                <c:pt idx="19">
                  <c:v>107.09100000000001</c:v>
                </c:pt>
                <c:pt idx="20">
                  <c:v>112.67100000000001</c:v>
                </c:pt>
                <c:pt idx="21">
                  <c:v>118.197</c:v>
                </c:pt>
                <c:pt idx="22">
                  <c:v>123.669</c:v>
                </c:pt>
                <c:pt idx="23">
                  <c:v>129.21299999999999</c:v>
                </c:pt>
                <c:pt idx="24">
                  <c:v>134.892</c:v>
                </c:pt>
                <c:pt idx="25">
                  <c:v>140.61599999999999</c:v>
                </c:pt>
                <c:pt idx="26">
                  <c:v>146.34899999999999</c:v>
                </c:pt>
                <c:pt idx="27">
                  <c:v>151.947</c:v>
                </c:pt>
                <c:pt idx="28">
                  <c:v>157.608</c:v>
                </c:pt>
                <c:pt idx="29">
                  <c:v>163.06200000000001</c:v>
                </c:pt>
                <c:pt idx="30">
                  <c:v>168.60600000000002</c:v>
                </c:pt>
                <c:pt idx="31">
                  <c:v>174.12300000000002</c:v>
                </c:pt>
                <c:pt idx="32">
                  <c:v>179.80200000000002</c:v>
                </c:pt>
                <c:pt idx="33">
                  <c:v>185.49</c:v>
                </c:pt>
                <c:pt idx="34">
                  <c:v>191.20500000000001</c:v>
                </c:pt>
                <c:pt idx="35">
                  <c:v>196.92000000000002</c:v>
                </c:pt>
                <c:pt idx="36">
                  <c:v>202.46400000000003</c:v>
                </c:pt>
                <c:pt idx="37">
                  <c:v>207.97200000000004</c:v>
                </c:pt>
                <c:pt idx="38">
                  <c:v>213.48900000000003</c:v>
                </c:pt>
                <c:pt idx="39">
                  <c:v>219.06000000000003</c:v>
                </c:pt>
                <c:pt idx="40">
                  <c:v>224.70300000000003</c:v>
                </c:pt>
                <c:pt idx="41">
                  <c:v>230.41800000000003</c:v>
                </c:pt>
                <c:pt idx="42">
                  <c:v>236.14200000000002</c:v>
                </c:pt>
                <c:pt idx="43">
                  <c:v>241.84800000000001</c:v>
                </c:pt>
                <c:pt idx="44">
                  <c:v>247.49100000000001</c:v>
                </c:pt>
                <c:pt idx="45">
                  <c:v>252.93600000000001</c:v>
                </c:pt>
                <c:pt idx="46">
                  <c:v>258.48</c:v>
                </c:pt>
                <c:pt idx="47">
                  <c:v>264.11400000000003</c:v>
                </c:pt>
                <c:pt idx="48">
                  <c:v>269.73900000000003</c:v>
                </c:pt>
                <c:pt idx="49">
                  <c:v>275.40000000000003</c:v>
                </c:pt>
                <c:pt idx="50">
                  <c:v>281.21400000000006</c:v>
                </c:pt>
                <c:pt idx="51">
                  <c:v>286.86600000000004</c:v>
                </c:pt>
                <c:pt idx="52">
                  <c:v>292.51800000000003</c:v>
                </c:pt>
                <c:pt idx="53">
                  <c:v>298.08000000000004</c:v>
                </c:pt>
                <c:pt idx="54">
                  <c:v>303.58800000000002</c:v>
                </c:pt>
                <c:pt idx="55">
                  <c:v>309.15000000000003</c:v>
                </c:pt>
                <c:pt idx="56">
                  <c:v>314.90100000000001</c:v>
                </c:pt>
                <c:pt idx="57">
                  <c:v>320.60700000000003</c:v>
                </c:pt>
                <c:pt idx="58">
                  <c:v>326.29500000000002</c:v>
                </c:pt>
                <c:pt idx="59">
                  <c:v>332.02800000000002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348.71400000000006</c:v>
                </c:pt>
                <c:pt idx="63">
                  <c:v>354.30300000000005</c:v>
                </c:pt>
                <c:pt idx="64">
                  <c:v>360.01800000000003</c:v>
                </c:pt>
              </c:numCache>
            </c:numRef>
          </c:xVal>
          <c:yVal>
            <c:numRef>
              <c:f>TDK_KF_ST_13_02!$J$20:$J$84</c:f>
              <c:numCache>
                <c:formatCode>General</c:formatCode>
                <c:ptCount val="65"/>
                <c:pt idx="0">
                  <c:v>-3838</c:v>
                </c:pt>
                <c:pt idx="1">
                  <c:v>-3773</c:v>
                </c:pt>
                <c:pt idx="2">
                  <c:v>-3670</c:v>
                </c:pt>
                <c:pt idx="3">
                  <c:v>-3527</c:v>
                </c:pt>
                <c:pt idx="4">
                  <c:v>-3352</c:v>
                </c:pt>
                <c:pt idx="5">
                  <c:v>-3150</c:v>
                </c:pt>
                <c:pt idx="6">
                  <c:v>-2914</c:v>
                </c:pt>
                <c:pt idx="7">
                  <c:v>-2652</c:v>
                </c:pt>
                <c:pt idx="8">
                  <c:v>-2355</c:v>
                </c:pt>
                <c:pt idx="9">
                  <c:v>-2045</c:v>
                </c:pt>
                <c:pt idx="10">
                  <c:v>-1697</c:v>
                </c:pt>
                <c:pt idx="11">
                  <c:v>-1351</c:v>
                </c:pt>
                <c:pt idx="12">
                  <c:v>-980</c:v>
                </c:pt>
                <c:pt idx="13">
                  <c:v>-625</c:v>
                </c:pt>
                <c:pt idx="14">
                  <c:v>-256</c:v>
                </c:pt>
                <c:pt idx="15">
                  <c:v>129</c:v>
                </c:pt>
                <c:pt idx="16">
                  <c:v>498</c:v>
                </c:pt>
                <c:pt idx="17">
                  <c:v>874</c:v>
                </c:pt>
                <c:pt idx="18">
                  <c:v>1247</c:v>
                </c:pt>
                <c:pt idx="19">
                  <c:v>1602</c:v>
                </c:pt>
                <c:pt idx="20">
                  <c:v>1938</c:v>
                </c:pt>
                <c:pt idx="21">
                  <c:v>2253</c:v>
                </c:pt>
                <c:pt idx="22">
                  <c:v>2538</c:v>
                </c:pt>
                <c:pt idx="23">
                  <c:v>2807</c:v>
                </c:pt>
                <c:pt idx="24">
                  <c:v>3058</c:v>
                </c:pt>
                <c:pt idx="25">
                  <c:v>3276</c:v>
                </c:pt>
                <c:pt idx="26">
                  <c:v>3473</c:v>
                </c:pt>
                <c:pt idx="27">
                  <c:v>3620</c:v>
                </c:pt>
                <c:pt idx="28">
                  <c:v>3739</c:v>
                </c:pt>
                <c:pt idx="29">
                  <c:v>3822</c:v>
                </c:pt>
                <c:pt idx="30">
                  <c:v>3868</c:v>
                </c:pt>
                <c:pt idx="31">
                  <c:v>3871</c:v>
                </c:pt>
                <c:pt idx="32">
                  <c:v>3842</c:v>
                </c:pt>
                <c:pt idx="33">
                  <c:v>3776</c:v>
                </c:pt>
                <c:pt idx="34">
                  <c:v>3673</c:v>
                </c:pt>
                <c:pt idx="35">
                  <c:v>3527</c:v>
                </c:pt>
                <c:pt idx="36">
                  <c:v>3354</c:v>
                </c:pt>
                <c:pt idx="37">
                  <c:v>3153</c:v>
                </c:pt>
                <c:pt idx="38">
                  <c:v>2914</c:v>
                </c:pt>
                <c:pt idx="39">
                  <c:v>2653</c:v>
                </c:pt>
                <c:pt idx="40">
                  <c:v>2363</c:v>
                </c:pt>
                <c:pt idx="41">
                  <c:v>2040</c:v>
                </c:pt>
                <c:pt idx="42">
                  <c:v>1702</c:v>
                </c:pt>
                <c:pt idx="43">
                  <c:v>1346</c:v>
                </c:pt>
                <c:pt idx="44">
                  <c:v>979</c:v>
                </c:pt>
                <c:pt idx="45">
                  <c:v>625</c:v>
                </c:pt>
                <c:pt idx="46">
                  <c:v>255</c:v>
                </c:pt>
                <c:pt idx="47">
                  <c:v>-127</c:v>
                </c:pt>
                <c:pt idx="48">
                  <c:v>-506</c:v>
                </c:pt>
                <c:pt idx="49">
                  <c:v>-875</c:v>
                </c:pt>
                <c:pt idx="50">
                  <c:v>-1249</c:v>
                </c:pt>
                <c:pt idx="51">
                  <c:v>-1600</c:v>
                </c:pt>
                <c:pt idx="52">
                  <c:v>-1931</c:v>
                </c:pt>
                <c:pt idx="53">
                  <c:v>-2251</c:v>
                </c:pt>
                <c:pt idx="54">
                  <c:v>-2540</c:v>
                </c:pt>
                <c:pt idx="55">
                  <c:v>-2807</c:v>
                </c:pt>
                <c:pt idx="56">
                  <c:v>-3060</c:v>
                </c:pt>
                <c:pt idx="57">
                  <c:v>-3280</c:v>
                </c:pt>
                <c:pt idx="58">
                  <c:v>-3458</c:v>
                </c:pt>
                <c:pt idx="59">
                  <c:v>-3622</c:v>
                </c:pt>
                <c:pt idx="60">
                  <c:v>-3738</c:v>
                </c:pt>
                <c:pt idx="61">
                  <c:v>-3815</c:v>
                </c:pt>
                <c:pt idx="62">
                  <c:v>-3858</c:v>
                </c:pt>
                <c:pt idx="63">
                  <c:v>-3870</c:v>
                </c:pt>
                <c:pt idx="64">
                  <c:v>-3840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F0B-4B31-9611-BEE0908635F8}"/>
            </c:ext>
          </c:extLst>
        </c:ser>
        <c:ser>
          <c:idx val="3"/>
          <c:order val="3"/>
          <c:tx>
            <c:strRef>
              <c:f>TDK_KF_ST_13_02!$N$19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11.448</c:v>
                </c:pt>
                <c:pt idx="3">
                  <c:v>17.181000000000001</c:v>
                </c:pt>
                <c:pt idx="4">
                  <c:v>22.707000000000001</c:v>
                </c:pt>
                <c:pt idx="5">
                  <c:v>28.26</c:v>
                </c:pt>
                <c:pt idx="6">
                  <c:v>33.804000000000002</c:v>
                </c:pt>
                <c:pt idx="7">
                  <c:v>39.347999999999999</c:v>
                </c:pt>
                <c:pt idx="8">
                  <c:v>45.036000000000001</c:v>
                </c:pt>
                <c:pt idx="9">
                  <c:v>50.724000000000004</c:v>
                </c:pt>
                <c:pt idx="10">
                  <c:v>56.502000000000002</c:v>
                </c:pt>
                <c:pt idx="11">
                  <c:v>62.073</c:v>
                </c:pt>
                <c:pt idx="12">
                  <c:v>67.796999999999997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89.963999999999999</c:v>
                </c:pt>
                <c:pt idx="17">
                  <c:v>95.643000000000001</c:v>
                </c:pt>
                <c:pt idx="18">
                  <c:v>101.40300000000001</c:v>
                </c:pt>
                <c:pt idx="19">
                  <c:v>107.09100000000001</c:v>
                </c:pt>
                <c:pt idx="20">
                  <c:v>112.67100000000001</c:v>
                </c:pt>
                <c:pt idx="21">
                  <c:v>118.197</c:v>
                </c:pt>
                <c:pt idx="22">
                  <c:v>123.669</c:v>
                </c:pt>
                <c:pt idx="23">
                  <c:v>129.21299999999999</c:v>
                </c:pt>
                <c:pt idx="24">
                  <c:v>134.892</c:v>
                </c:pt>
                <c:pt idx="25">
                  <c:v>140.61599999999999</c:v>
                </c:pt>
                <c:pt idx="26">
                  <c:v>146.34899999999999</c:v>
                </c:pt>
                <c:pt idx="27">
                  <c:v>151.947</c:v>
                </c:pt>
                <c:pt idx="28">
                  <c:v>157.608</c:v>
                </c:pt>
                <c:pt idx="29">
                  <c:v>163.06200000000001</c:v>
                </c:pt>
                <c:pt idx="30">
                  <c:v>168.60600000000002</c:v>
                </c:pt>
                <c:pt idx="31">
                  <c:v>174.12300000000002</c:v>
                </c:pt>
                <c:pt idx="32">
                  <c:v>179.80200000000002</c:v>
                </c:pt>
                <c:pt idx="33">
                  <c:v>185.49</c:v>
                </c:pt>
                <c:pt idx="34">
                  <c:v>191.20500000000001</c:v>
                </c:pt>
                <c:pt idx="35">
                  <c:v>196.92000000000002</c:v>
                </c:pt>
                <c:pt idx="36">
                  <c:v>202.46400000000003</c:v>
                </c:pt>
                <c:pt idx="37">
                  <c:v>207.97200000000004</c:v>
                </c:pt>
                <c:pt idx="38">
                  <c:v>213.48900000000003</c:v>
                </c:pt>
                <c:pt idx="39">
                  <c:v>219.06000000000003</c:v>
                </c:pt>
                <c:pt idx="40">
                  <c:v>224.70300000000003</c:v>
                </c:pt>
                <c:pt idx="41">
                  <c:v>230.41800000000003</c:v>
                </c:pt>
                <c:pt idx="42">
                  <c:v>236.14200000000002</c:v>
                </c:pt>
                <c:pt idx="43">
                  <c:v>241.84800000000001</c:v>
                </c:pt>
                <c:pt idx="44">
                  <c:v>247.49100000000001</c:v>
                </c:pt>
                <c:pt idx="45">
                  <c:v>252.93600000000001</c:v>
                </c:pt>
                <c:pt idx="46">
                  <c:v>258.48</c:v>
                </c:pt>
                <c:pt idx="47">
                  <c:v>264.11400000000003</c:v>
                </c:pt>
                <c:pt idx="48">
                  <c:v>269.73900000000003</c:v>
                </c:pt>
                <c:pt idx="49">
                  <c:v>275.40000000000003</c:v>
                </c:pt>
                <c:pt idx="50">
                  <c:v>281.21400000000006</c:v>
                </c:pt>
                <c:pt idx="51">
                  <c:v>286.86600000000004</c:v>
                </c:pt>
                <c:pt idx="52">
                  <c:v>292.51800000000003</c:v>
                </c:pt>
                <c:pt idx="53">
                  <c:v>298.08000000000004</c:v>
                </c:pt>
                <c:pt idx="54">
                  <c:v>303.58800000000002</c:v>
                </c:pt>
                <c:pt idx="55">
                  <c:v>309.15000000000003</c:v>
                </c:pt>
                <c:pt idx="56">
                  <c:v>314.90100000000001</c:v>
                </c:pt>
                <c:pt idx="57">
                  <c:v>320.60700000000003</c:v>
                </c:pt>
                <c:pt idx="58">
                  <c:v>326.29500000000002</c:v>
                </c:pt>
                <c:pt idx="59">
                  <c:v>332.02800000000002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348.71400000000006</c:v>
                </c:pt>
                <c:pt idx="63">
                  <c:v>354.30300000000005</c:v>
                </c:pt>
                <c:pt idx="64">
                  <c:v>360.01800000000003</c:v>
                </c:pt>
              </c:numCache>
            </c:numRef>
          </c:xVal>
          <c:yVal>
            <c:numRef>
              <c:f>TDK_KF_ST_13_02!$N$20:$N$84</c:f>
              <c:numCache>
                <c:formatCode>General</c:formatCode>
                <c:ptCount val="65"/>
                <c:pt idx="0">
                  <c:v>-3835.2536119745132</c:v>
                </c:pt>
                <c:pt idx="1">
                  <c:v>-3767.0047613833517</c:v>
                </c:pt>
                <c:pt idx="2">
                  <c:v>-3660.3261803565629</c:v>
                </c:pt>
                <c:pt idx="3">
                  <c:v>-3517.363833555753</c:v>
                </c:pt>
                <c:pt idx="4">
                  <c:v>-3346.1684599644914</c:v>
                </c:pt>
                <c:pt idx="5">
                  <c:v>-3142.7414690619107</c:v>
                </c:pt>
                <c:pt idx="6">
                  <c:v>-2910.1538079513725</c:v>
                </c:pt>
                <c:pt idx="7">
                  <c:v>-2650.2813134992098</c:v>
                </c:pt>
                <c:pt idx="8">
                  <c:v>-2357.8574410526703</c:v>
                </c:pt>
                <c:pt idx="9">
                  <c:v>-2042.1642484328797</c:v>
                </c:pt>
                <c:pt idx="10">
                  <c:v>-1700.858688497394</c:v>
                </c:pt>
                <c:pt idx="11">
                  <c:v>-1355.3385078561971</c:v>
                </c:pt>
                <c:pt idx="12">
                  <c:v>-986.99559699886868</c:v>
                </c:pt>
                <c:pt idx="13">
                  <c:v>-629.19415626394493</c:v>
                </c:pt>
                <c:pt idx="14">
                  <c:v>-259.08428175201959</c:v>
                </c:pt>
                <c:pt idx="15">
                  <c:v>120.72567530176786</c:v>
                </c:pt>
                <c:pt idx="16">
                  <c:v>498.16623033656094</c:v>
                </c:pt>
                <c:pt idx="17">
                  <c:v>875.57005420898588</c:v>
                </c:pt>
                <c:pt idx="18">
                  <c:v>1249.5426870951537</c:v>
                </c:pt>
                <c:pt idx="19">
                  <c:v>1606.4490196966556</c:v>
                </c:pt>
                <c:pt idx="20">
                  <c:v>1941.1972435073576</c:v>
                </c:pt>
                <c:pt idx="21">
                  <c:v>2254.5479940959772</c:v>
                </c:pt>
                <c:pt idx="22">
                  <c:v>2544.1540752265632</c:v>
                </c:pt>
                <c:pt idx="23">
                  <c:v>2813.8636892078589</c:v>
                </c:pt>
                <c:pt idx="24">
                  <c:v>3062.7709224172304</c:v>
                </c:pt>
                <c:pt idx="25">
                  <c:v>3283.1588279033099</c:v>
                </c:pt>
                <c:pt idx="26">
                  <c:v>3471.0067969871116</c:v>
                </c:pt>
                <c:pt idx="27">
                  <c:v>3620.8687062801182</c:v>
                </c:pt>
                <c:pt idx="28">
                  <c:v>3737.2175296312898</c:v>
                </c:pt>
                <c:pt idx="29">
                  <c:v>3814.7724716502275</c:v>
                </c:pt>
                <c:pt idx="30">
                  <c:v>3858.1313259752887</c:v>
                </c:pt>
                <c:pt idx="31">
                  <c:v>3865.3739351724626</c:v>
                </c:pt>
                <c:pt idx="32">
                  <c:v>3835.3498538998633</c:v>
                </c:pt>
                <c:pt idx="33">
                  <c:v>3767.4622768200966</c:v>
                </c:pt>
                <c:pt idx="34">
                  <c:v>3661.812697207195</c:v>
                </c:pt>
                <c:pt idx="35">
                  <c:v>3519.6859748980501</c:v>
                </c:pt>
                <c:pt idx="36">
                  <c:v>3348.2925133080512</c:v>
                </c:pt>
                <c:pt idx="37">
                  <c:v>3146.9238662479797</c:v>
                </c:pt>
                <c:pt idx="38">
                  <c:v>2916.0360833334453</c:v>
                </c:pt>
                <c:pt idx="39">
                  <c:v>2655.4259780082962</c:v>
                </c:pt>
                <c:pt idx="40">
                  <c:v>2365.8335724266221</c:v>
                </c:pt>
                <c:pt idx="41">
                  <c:v>2049.140461652476</c:v>
                </c:pt>
                <c:pt idx="42">
                  <c:v>1711.4903563454507</c:v>
                </c:pt>
                <c:pt idx="43">
                  <c:v>1357.8771673522108</c:v>
                </c:pt>
                <c:pt idx="44">
                  <c:v>994.89471031635253</c:v>
                </c:pt>
                <c:pt idx="45">
                  <c:v>635.44961250018332</c:v>
                </c:pt>
                <c:pt idx="46">
                  <c:v>263.58680623460162</c:v>
                </c:pt>
                <c:pt idx="47">
                  <c:v>-116.82333049981635</c:v>
                </c:pt>
                <c:pt idx="48">
                  <c:v>-495.49774844592986</c:v>
                </c:pt>
                <c:pt idx="49">
                  <c:v>-871.75820824739105</c:v>
                </c:pt>
                <c:pt idx="50">
                  <c:v>-1249.2824160436251</c:v>
                </c:pt>
                <c:pt idx="51">
                  <c:v>-1603.973008966927</c:v>
                </c:pt>
                <c:pt idx="52">
                  <c:v>-1943.033294031329</c:v>
                </c:pt>
                <c:pt idx="53">
                  <c:v>-2258.2267907890091</c:v>
                </c:pt>
                <c:pt idx="54">
                  <c:v>-2549.3680229871575</c:v>
                </c:pt>
                <c:pt idx="55">
                  <c:v>-2819.4138623992349</c:v>
                </c:pt>
                <c:pt idx="56">
                  <c:v>-3070.6304843501243</c:v>
                </c:pt>
                <c:pt idx="57">
                  <c:v>-3289.2725033967386</c:v>
                </c:pt>
                <c:pt idx="58">
                  <c:v>-3474.7149827660869</c:v>
                </c:pt>
                <c:pt idx="59">
                  <c:v>-3626.9217400313023</c:v>
                </c:pt>
                <c:pt idx="60">
                  <c:v>-3741.543500031999</c:v>
                </c:pt>
                <c:pt idx="61">
                  <c:v>-3817.7773573179165</c:v>
                </c:pt>
                <c:pt idx="62">
                  <c:v>-3859.1014502846533</c:v>
                </c:pt>
                <c:pt idx="63">
                  <c:v>-3864.2346710867064</c:v>
                </c:pt>
                <c:pt idx="64">
                  <c:v>-3831.4112539372891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F0B-4B31-9611-BEE090863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TDK_KF_ST_13_03!$I$19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TDK_KF_ST_13_03!$AA$85:$AA$149</c:f>
              <c:numCache>
                <c:formatCode>General</c:formatCode>
                <c:ptCount val="65"/>
                <c:pt idx="0">
                  <c:v>360.08999999999986</c:v>
                </c:pt>
                <c:pt idx="1">
                  <c:v>354.45599999999985</c:v>
                </c:pt>
                <c:pt idx="2">
                  <c:v>348.85799999999983</c:v>
                </c:pt>
                <c:pt idx="3">
                  <c:v>343.36799999999982</c:v>
                </c:pt>
                <c:pt idx="4">
                  <c:v>337.87799999999982</c:v>
                </c:pt>
                <c:pt idx="5">
                  <c:v>332.16299999999984</c:v>
                </c:pt>
                <c:pt idx="6">
                  <c:v>326.44799999999987</c:v>
                </c:pt>
                <c:pt idx="7">
                  <c:v>320.74199999999985</c:v>
                </c:pt>
                <c:pt idx="8">
                  <c:v>314.99099999999987</c:v>
                </c:pt>
                <c:pt idx="9">
                  <c:v>309.35699999999986</c:v>
                </c:pt>
                <c:pt idx="10">
                  <c:v>303.75899999999984</c:v>
                </c:pt>
                <c:pt idx="11">
                  <c:v>298.28699999999986</c:v>
                </c:pt>
                <c:pt idx="12">
                  <c:v>292.72499999999985</c:v>
                </c:pt>
                <c:pt idx="13">
                  <c:v>287.00099999999986</c:v>
                </c:pt>
                <c:pt idx="14">
                  <c:v>281.29499999999985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264.25799999999987</c:v>
                </c:pt>
                <c:pt idx="18">
                  <c:v>258.62399999999985</c:v>
                </c:pt>
                <c:pt idx="19">
                  <c:v>253.14299999999986</c:v>
                </c:pt>
                <c:pt idx="20">
                  <c:v>247.64399999999986</c:v>
                </c:pt>
                <c:pt idx="21">
                  <c:v>241.89299999999986</c:v>
                </c:pt>
                <c:pt idx="22">
                  <c:v>236.29499999999985</c:v>
                </c:pt>
                <c:pt idx="23">
                  <c:v>230.55299999999986</c:v>
                </c:pt>
                <c:pt idx="24">
                  <c:v>224.88299999999987</c:v>
                </c:pt>
                <c:pt idx="25">
                  <c:v>219.16799999999986</c:v>
                </c:pt>
                <c:pt idx="26">
                  <c:v>213.68699999999987</c:v>
                </c:pt>
                <c:pt idx="27">
                  <c:v>208.16999999999987</c:v>
                </c:pt>
                <c:pt idx="28">
                  <c:v>202.61699999999988</c:v>
                </c:pt>
                <c:pt idx="29">
                  <c:v>197.04599999999988</c:v>
                </c:pt>
                <c:pt idx="30">
                  <c:v>191.35799999999989</c:v>
                </c:pt>
                <c:pt idx="31">
                  <c:v>185.6339999999999</c:v>
                </c:pt>
                <c:pt idx="32">
                  <c:v>179.8829999999999</c:v>
                </c:pt>
                <c:pt idx="33">
                  <c:v>174.2939999999999</c:v>
                </c:pt>
                <c:pt idx="34">
                  <c:v>168.73199999999989</c:v>
                </c:pt>
                <c:pt idx="35">
                  <c:v>163.28699999999989</c:v>
                </c:pt>
                <c:pt idx="36">
                  <c:v>157.79699999999988</c:v>
                </c:pt>
                <c:pt idx="37">
                  <c:v>152.1269999999999</c:v>
                </c:pt>
                <c:pt idx="38">
                  <c:v>146.42999999999989</c:v>
                </c:pt>
                <c:pt idx="39">
                  <c:v>140.75999999999991</c:v>
                </c:pt>
                <c:pt idx="40">
                  <c:v>135.01799999999992</c:v>
                </c:pt>
                <c:pt idx="41">
                  <c:v>129.42899999999992</c:v>
                </c:pt>
                <c:pt idx="42">
                  <c:v>123.85799999999992</c:v>
                </c:pt>
                <c:pt idx="43">
                  <c:v>118.39499999999992</c:v>
                </c:pt>
                <c:pt idx="44">
                  <c:v>112.80599999999993</c:v>
                </c:pt>
                <c:pt idx="45">
                  <c:v>107.18999999999993</c:v>
                </c:pt>
                <c:pt idx="46">
                  <c:v>101.54699999999993</c:v>
                </c:pt>
                <c:pt idx="47">
                  <c:v>95.840999999999923</c:v>
                </c:pt>
                <c:pt idx="48">
                  <c:v>90.098999999999918</c:v>
                </c:pt>
                <c:pt idx="49">
                  <c:v>84.50099999999992</c:v>
                </c:pt>
                <c:pt idx="50">
                  <c:v>78.89399999999992</c:v>
                </c:pt>
                <c:pt idx="51">
                  <c:v>73.448999999999927</c:v>
                </c:pt>
                <c:pt idx="52">
                  <c:v>67.976999999999933</c:v>
                </c:pt>
                <c:pt idx="53">
                  <c:v>62.243999999999936</c:v>
                </c:pt>
                <c:pt idx="54">
                  <c:v>56.53799999999994</c:v>
                </c:pt>
                <c:pt idx="55">
                  <c:v>50.92199999999994</c:v>
                </c:pt>
                <c:pt idx="56">
                  <c:v>45.143999999999942</c:v>
                </c:pt>
                <c:pt idx="57">
                  <c:v>39.518999999999942</c:v>
                </c:pt>
                <c:pt idx="58">
                  <c:v>33.974999999999945</c:v>
                </c:pt>
                <c:pt idx="59">
                  <c:v>28.466999999999945</c:v>
                </c:pt>
                <c:pt idx="60">
                  <c:v>22.805999999999948</c:v>
                </c:pt>
                <c:pt idx="61">
                  <c:v>17.306999999999949</c:v>
                </c:pt>
                <c:pt idx="62">
                  <c:v>11.61899999999995</c:v>
                </c:pt>
                <c:pt idx="63">
                  <c:v>5.7689999999999504</c:v>
                </c:pt>
                <c:pt idx="64">
                  <c:v>7.1999999999951214E-2</c:v>
                </c:pt>
              </c:numCache>
            </c:numRef>
          </c:xVal>
          <c:yVal>
            <c:numRef>
              <c:f>TDK_KF_ST_13_03!$I$85:$I$149</c:f>
              <c:numCache>
                <c:formatCode>General</c:formatCode>
                <c:ptCount val="65"/>
                <c:pt idx="0">
                  <c:v>437</c:v>
                </c:pt>
                <c:pt idx="1">
                  <c:v>52</c:v>
                </c:pt>
                <c:pt idx="2">
                  <c:v>-323</c:v>
                </c:pt>
                <c:pt idx="3">
                  <c:v>-685</c:v>
                </c:pt>
                <c:pt idx="4">
                  <c:v>-1045</c:v>
                </c:pt>
                <c:pt idx="5">
                  <c:v>-1413</c:v>
                </c:pt>
                <c:pt idx="6">
                  <c:v>-1762</c:v>
                </c:pt>
                <c:pt idx="7">
                  <c:v>-2093</c:v>
                </c:pt>
                <c:pt idx="8">
                  <c:v>-2408</c:v>
                </c:pt>
                <c:pt idx="9">
                  <c:v>-2697</c:v>
                </c:pt>
                <c:pt idx="10">
                  <c:v>-2954</c:v>
                </c:pt>
                <c:pt idx="11">
                  <c:v>-3187</c:v>
                </c:pt>
                <c:pt idx="12">
                  <c:v>-3382</c:v>
                </c:pt>
                <c:pt idx="13">
                  <c:v>-3557</c:v>
                </c:pt>
                <c:pt idx="14">
                  <c:v>-3696</c:v>
                </c:pt>
                <c:pt idx="15">
                  <c:v>-3798</c:v>
                </c:pt>
                <c:pt idx="16">
                  <c:v>-3864</c:v>
                </c:pt>
                <c:pt idx="17">
                  <c:v>-3892</c:v>
                </c:pt>
                <c:pt idx="18">
                  <c:v>-3886</c:v>
                </c:pt>
                <c:pt idx="19">
                  <c:v>-3843</c:v>
                </c:pt>
                <c:pt idx="20">
                  <c:v>-3768</c:v>
                </c:pt>
                <c:pt idx="21">
                  <c:v>-3645</c:v>
                </c:pt>
                <c:pt idx="22">
                  <c:v>-3493</c:v>
                </c:pt>
                <c:pt idx="23">
                  <c:v>-3309</c:v>
                </c:pt>
                <c:pt idx="24">
                  <c:v>-3088</c:v>
                </c:pt>
                <c:pt idx="25">
                  <c:v>-2835</c:v>
                </c:pt>
                <c:pt idx="26">
                  <c:v>-2564</c:v>
                </c:pt>
                <c:pt idx="27">
                  <c:v>-2271</c:v>
                </c:pt>
                <c:pt idx="28">
                  <c:v>-1951</c:v>
                </c:pt>
                <c:pt idx="29">
                  <c:v>-1623</c:v>
                </c:pt>
                <c:pt idx="30">
                  <c:v>-1259</c:v>
                </c:pt>
                <c:pt idx="31">
                  <c:v>-897</c:v>
                </c:pt>
                <c:pt idx="32">
                  <c:v>-501</c:v>
                </c:pt>
                <c:pt idx="33">
                  <c:v>-122</c:v>
                </c:pt>
                <c:pt idx="34">
                  <c:v>244</c:v>
                </c:pt>
                <c:pt idx="35">
                  <c:v>611</c:v>
                </c:pt>
                <c:pt idx="36">
                  <c:v>971</c:v>
                </c:pt>
                <c:pt idx="37">
                  <c:v>1332</c:v>
                </c:pt>
                <c:pt idx="38">
                  <c:v>1686</c:v>
                </c:pt>
                <c:pt idx="39">
                  <c:v>2018</c:v>
                </c:pt>
                <c:pt idx="40">
                  <c:v>2330</c:v>
                </c:pt>
                <c:pt idx="41">
                  <c:v>2620</c:v>
                </c:pt>
                <c:pt idx="42">
                  <c:v>2878</c:v>
                </c:pt>
                <c:pt idx="43">
                  <c:v>3106</c:v>
                </c:pt>
                <c:pt idx="44">
                  <c:v>3309</c:v>
                </c:pt>
                <c:pt idx="45">
                  <c:v>3484</c:v>
                </c:pt>
                <c:pt idx="46">
                  <c:v>3622</c:v>
                </c:pt>
                <c:pt idx="47">
                  <c:v>3727</c:v>
                </c:pt>
                <c:pt idx="48">
                  <c:v>3791</c:v>
                </c:pt>
                <c:pt idx="49">
                  <c:v>3831</c:v>
                </c:pt>
                <c:pt idx="50">
                  <c:v>3821</c:v>
                </c:pt>
                <c:pt idx="51">
                  <c:v>3776</c:v>
                </c:pt>
                <c:pt idx="52">
                  <c:v>3702</c:v>
                </c:pt>
                <c:pt idx="53">
                  <c:v>3579</c:v>
                </c:pt>
                <c:pt idx="54">
                  <c:v>3428</c:v>
                </c:pt>
                <c:pt idx="55">
                  <c:v>3244</c:v>
                </c:pt>
                <c:pt idx="56">
                  <c:v>3016</c:v>
                </c:pt>
                <c:pt idx="57">
                  <c:v>2764</c:v>
                </c:pt>
                <c:pt idx="58">
                  <c:v>2493</c:v>
                </c:pt>
                <c:pt idx="59">
                  <c:v>2198</c:v>
                </c:pt>
                <c:pt idx="60">
                  <c:v>1878</c:v>
                </c:pt>
                <c:pt idx="61">
                  <c:v>1546</c:v>
                </c:pt>
                <c:pt idx="62">
                  <c:v>1189</c:v>
                </c:pt>
                <c:pt idx="63">
                  <c:v>810</c:v>
                </c:pt>
                <c:pt idx="64">
                  <c:v>433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DB-489A-AD0A-1B674898E94C}"/>
            </c:ext>
          </c:extLst>
        </c:ser>
        <c:ser>
          <c:idx val="1"/>
          <c:order val="1"/>
          <c:tx>
            <c:strRef>
              <c:f>TDK_KF_ST_13_03!$L$19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TDK_KF_ST_13_03!$AA$85:$AA$149</c:f>
              <c:numCache>
                <c:formatCode>General</c:formatCode>
                <c:ptCount val="65"/>
                <c:pt idx="0">
                  <c:v>360.08999999999986</c:v>
                </c:pt>
                <c:pt idx="1">
                  <c:v>354.45599999999985</c:v>
                </c:pt>
                <c:pt idx="2">
                  <c:v>348.85799999999983</c:v>
                </c:pt>
                <c:pt idx="3">
                  <c:v>343.36799999999982</c:v>
                </c:pt>
                <c:pt idx="4">
                  <c:v>337.87799999999982</c:v>
                </c:pt>
                <c:pt idx="5">
                  <c:v>332.16299999999984</c:v>
                </c:pt>
                <c:pt idx="6">
                  <c:v>326.44799999999987</c:v>
                </c:pt>
                <c:pt idx="7">
                  <c:v>320.74199999999985</c:v>
                </c:pt>
                <c:pt idx="8">
                  <c:v>314.99099999999987</c:v>
                </c:pt>
                <c:pt idx="9">
                  <c:v>309.35699999999986</c:v>
                </c:pt>
                <c:pt idx="10">
                  <c:v>303.75899999999984</c:v>
                </c:pt>
                <c:pt idx="11">
                  <c:v>298.28699999999986</c:v>
                </c:pt>
                <c:pt idx="12">
                  <c:v>292.72499999999985</c:v>
                </c:pt>
                <c:pt idx="13">
                  <c:v>287.00099999999986</c:v>
                </c:pt>
                <c:pt idx="14">
                  <c:v>281.29499999999985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264.25799999999987</c:v>
                </c:pt>
                <c:pt idx="18">
                  <c:v>258.62399999999985</c:v>
                </c:pt>
                <c:pt idx="19">
                  <c:v>253.14299999999986</c:v>
                </c:pt>
                <c:pt idx="20">
                  <c:v>247.64399999999986</c:v>
                </c:pt>
                <c:pt idx="21">
                  <c:v>241.89299999999986</c:v>
                </c:pt>
                <c:pt idx="22">
                  <c:v>236.29499999999985</c:v>
                </c:pt>
                <c:pt idx="23">
                  <c:v>230.55299999999986</c:v>
                </c:pt>
                <c:pt idx="24">
                  <c:v>224.88299999999987</c:v>
                </c:pt>
                <c:pt idx="25">
                  <c:v>219.16799999999986</c:v>
                </c:pt>
                <c:pt idx="26">
                  <c:v>213.68699999999987</c:v>
                </c:pt>
                <c:pt idx="27">
                  <c:v>208.16999999999987</c:v>
                </c:pt>
                <c:pt idx="28">
                  <c:v>202.61699999999988</c:v>
                </c:pt>
                <c:pt idx="29">
                  <c:v>197.04599999999988</c:v>
                </c:pt>
                <c:pt idx="30">
                  <c:v>191.35799999999989</c:v>
                </c:pt>
                <c:pt idx="31">
                  <c:v>185.6339999999999</c:v>
                </c:pt>
                <c:pt idx="32">
                  <c:v>179.8829999999999</c:v>
                </c:pt>
                <c:pt idx="33">
                  <c:v>174.2939999999999</c:v>
                </c:pt>
                <c:pt idx="34">
                  <c:v>168.73199999999989</c:v>
                </c:pt>
                <c:pt idx="35">
                  <c:v>163.28699999999989</c:v>
                </c:pt>
                <c:pt idx="36">
                  <c:v>157.79699999999988</c:v>
                </c:pt>
                <c:pt idx="37">
                  <c:v>152.1269999999999</c:v>
                </c:pt>
                <c:pt idx="38">
                  <c:v>146.42999999999989</c:v>
                </c:pt>
                <c:pt idx="39">
                  <c:v>140.75999999999991</c:v>
                </c:pt>
                <c:pt idx="40">
                  <c:v>135.01799999999992</c:v>
                </c:pt>
                <c:pt idx="41">
                  <c:v>129.42899999999992</c:v>
                </c:pt>
                <c:pt idx="42">
                  <c:v>123.85799999999992</c:v>
                </c:pt>
                <c:pt idx="43">
                  <c:v>118.39499999999992</c:v>
                </c:pt>
                <c:pt idx="44">
                  <c:v>112.80599999999993</c:v>
                </c:pt>
                <c:pt idx="45">
                  <c:v>107.18999999999993</c:v>
                </c:pt>
                <c:pt idx="46">
                  <c:v>101.54699999999993</c:v>
                </c:pt>
                <c:pt idx="47">
                  <c:v>95.840999999999923</c:v>
                </c:pt>
                <c:pt idx="48">
                  <c:v>90.098999999999918</c:v>
                </c:pt>
                <c:pt idx="49">
                  <c:v>84.50099999999992</c:v>
                </c:pt>
                <c:pt idx="50">
                  <c:v>78.89399999999992</c:v>
                </c:pt>
                <c:pt idx="51">
                  <c:v>73.448999999999927</c:v>
                </c:pt>
                <c:pt idx="52">
                  <c:v>67.976999999999933</c:v>
                </c:pt>
                <c:pt idx="53">
                  <c:v>62.243999999999936</c:v>
                </c:pt>
                <c:pt idx="54">
                  <c:v>56.53799999999994</c:v>
                </c:pt>
                <c:pt idx="55">
                  <c:v>50.92199999999994</c:v>
                </c:pt>
                <c:pt idx="56">
                  <c:v>45.143999999999942</c:v>
                </c:pt>
                <c:pt idx="57">
                  <c:v>39.518999999999942</c:v>
                </c:pt>
                <c:pt idx="58">
                  <c:v>33.974999999999945</c:v>
                </c:pt>
                <c:pt idx="59">
                  <c:v>28.466999999999945</c:v>
                </c:pt>
                <c:pt idx="60">
                  <c:v>22.805999999999948</c:v>
                </c:pt>
                <c:pt idx="61">
                  <c:v>17.306999999999949</c:v>
                </c:pt>
                <c:pt idx="62">
                  <c:v>11.61899999999995</c:v>
                </c:pt>
                <c:pt idx="63">
                  <c:v>5.7689999999999504</c:v>
                </c:pt>
                <c:pt idx="64">
                  <c:v>7.1999999999951214E-2</c:v>
                </c:pt>
              </c:numCache>
            </c:numRef>
          </c:xVal>
          <c:yVal>
            <c:numRef>
              <c:f>TDK_KF_ST_13_03!$L$85:$L$149</c:f>
              <c:numCache>
                <c:formatCode>General</c:formatCode>
                <c:ptCount val="65"/>
                <c:pt idx="0">
                  <c:v>443.49006771469777</c:v>
                </c:pt>
                <c:pt idx="1">
                  <c:v>64.8902815066009</c:v>
                </c:pt>
                <c:pt idx="2">
                  <c:v>-312.29236410495997</c:v>
                </c:pt>
                <c:pt idx="3">
                  <c:v>-679.68768774214925</c:v>
                </c:pt>
                <c:pt idx="4">
                  <c:v>-1041.2029974462412</c:v>
                </c:pt>
                <c:pt idx="5">
                  <c:v>-1407.7162882062235</c:v>
                </c:pt>
                <c:pt idx="6">
                  <c:v>-1760.6183189418853</c:v>
                </c:pt>
                <c:pt idx="7">
                  <c:v>-2095.8861335974398</c:v>
                </c:pt>
                <c:pt idx="8">
                  <c:v>-2413.1573445625691</c:v>
                </c:pt>
                <c:pt idx="9">
                  <c:v>-2700.8104930608906</c:v>
                </c:pt>
                <c:pt idx="10">
                  <c:v>-2961.1512437649753</c:v>
                </c:pt>
                <c:pt idx="11">
                  <c:v>-3188.700613205373</c:v>
                </c:pt>
                <c:pt idx="12">
                  <c:v>-3390.5525596825605</c:v>
                </c:pt>
                <c:pt idx="13">
                  <c:v>-3565.3039196609197</c:v>
                </c:pt>
                <c:pt idx="14">
                  <c:v>-3704.4954297881714</c:v>
                </c:pt>
                <c:pt idx="15">
                  <c:v>-3807.6160010820354</c:v>
                </c:pt>
                <c:pt idx="16">
                  <c:v>-3872.3321092358624</c:v>
                </c:pt>
                <c:pt idx="17">
                  <c:v>-3900.2187824045773</c:v>
                </c:pt>
                <c:pt idx="18">
                  <c:v>-3890.3445812651389</c:v>
                </c:pt>
                <c:pt idx="19">
                  <c:v>-3845.0154752197873</c:v>
                </c:pt>
                <c:pt idx="20">
                  <c:v>-3764.5514462741357</c:v>
                </c:pt>
                <c:pt idx="21">
                  <c:v>-3643.7189953915572</c:v>
                </c:pt>
                <c:pt idx="22">
                  <c:v>-3491.2245851263619</c:v>
                </c:pt>
                <c:pt idx="23">
                  <c:v>-3300.6003392656012</c:v>
                </c:pt>
                <c:pt idx="24">
                  <c:v>-3080.2289582551189</c:v>
                </c:pt>
                <c:pt idx="25">
                  <c:v>-2827.9902462201435</c:v>
                </c:pt>
                <c:pt idx="26">
                  <c:v>-2559.9897158412991</c:v>
                </c:pt>
                <c:pt idx="27">
                  <c:v>-2266.9464796218731</c:v>
                </c:pt>
                <c:pt idx="28">
                  <c:v>-1951.1464516061051</c:v>
                </c:pt>
                <c:pt idx="29">
                  <c:v>-1616.2853096565668</c:v>
                </c:pt>
                <c:pt idx="30">
                  <c:v>-1259.0368686511001</c:v>
                </c:pt>
                <c:pt idx="31">
                  <c:v>-887.40226055212622</c:v>
                </c:pt>
                <c:pt idx="32">
                  <c:v>-505.49704036047819</c:v>
                </c:pt>
                <c:pt idx="33">
                  <c:v>-129.81356918488504</c:v>
                </c:pt>
                <c:pt idx="34">
                  <c:v>244.91840789305962</c:v>
                </c:pt>
                <c:pt idx="35">
                  <c:v>609.20116178350315</c:v>
                </c:pt>
                <c:pt idx="36">
                  <c:v>970.56114001581568</c:v>
                </c:pt>
                <c:pt idx="37">
                  <c:v>1334.0060498700336</c:v>
                </c:pt>
                <c:pt idx="38">
                  <c:v>1685.6404280061761</c:v>
                </c:pt>
                <c:pt idx="39">
                  <c:v>2018.6919679463158</c:v>
                </c:pt>
                <c:pt idx="40">
                  <c:v>2335.4324060368936</c:v>
                </c:pt>
                <c:pt idx="41">
                  <c:v>2620.8673472848732</c:v>
                </c:pt>
                <c:pt idx="42">
                  <c:v>2880.2097633825306</c:v>
                </c:pt>
                <c:pt idx="43">
                  <c:v>3107.7494605902812</c:v>
                </c:pt>
                <c:pt idx="44">
                  <c:v>3310.9297754493386</c:v>
                </c:pt>
                <c:pt idx="45">
                  <c:v>3482.9963309170575</c:v>
                </c:pt>
                <c:pt idx="46">
                  <c:v>3621.8215539840839</c:v>
                </c:pt>
                <c:pt idx="47">
                  <c:v>3726.1022116297167</c:v>
                </c:pt>
                <c:pt idx="48">
                  <c:v>3793.3614591006431</c:v>
                </c:pt>
                <c:pt idx="49">
                  <c:v>3821.9011728775513</c:v>
                </c:pt>
                <c:pt idx="50">
                  <c:v>3813.5584311591247</c:v>
                </c:pt>
                <c:pt idx="51">
                  <c:v>3770.1583865948005</c:v>
                </c:pt>
                <c:pt idx="52">
                  <c:v>3691.900366598471</c:v>
                </c:pt>
                <c:pt idx="53">
                  <c:v>3573.4377532597964</c:v>
                </c:pt>
                <c:pt idx="54">
                  <c:v>3419.6359537381891</c:v>
                </c:pt>
                <c:pt idx="55">
                  <c:v>3234.7720983159124</c:v>
                </c:pt>
                <c:pt idx="56">
                  <c:v>3011.784110115821</c:v>
                </c:pt>
                <c:pt idx="57">
                  <c:v>2764.8903681979714</c:v>
                </c:pt>
                <c:pt idx="58">
                  <c:v>2495.1082229186268</c:v>
                </c:pt>
                <c:pt idx="59">
                  <c:v>2203.5869441967352</c:v>
                </c:pt>
                <c:pt idx="60">
                  <c:v>1882.4081459499071</c:v>
                </c:pt>
                <c:pt idx="61">
                  <c:v>1552.4396696663098</c:v>
                </c:pt>
                <c:pt idx="62">
                  <c:v>1195.7510813843637</c:v>
                </c:pt>
                <c:pt idx="63">
                  <c:v>816.25181399646908</c:v>
                </c:pt>
                <c:pt idx="64">
                  <c:v>438.07971888419803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DB-489A-AD0A-1B674898E94C}"/>
            </c:ext>
          </c:extLst>
        </c:ser>
        <c:ser>
          <c:idx val="2"/>
          <c:order val="2"/>
          <c:tx>
            <c:strRef>
              <c:f>TDK_KF_ST_13_03!$J$19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TDK_KF_ST_13_03!$AA$85:$AA$149</c:f>
              <c:numCache>
                <c:formatCode>General</c:formatCode>
                <c:ptCount val="65"/>
                <c:pt idx="0">
                  <c:v>360.08999999999986</c:v>
                </c:pt>
                <c:pt idx="1">
                  <c:v>354.45599999999985</c:v>
                </c:pt>
                <c:pt idx="2">
                  <c:v>348.85799999999983</c:v>
                </c:pt>
                <c:pt idx="3">
                  <c:v>343.36799999999982</c:v>
                </c:pt>
                <c:pt idx="4">
                  <c:v>337.87799999999982</c:v>
                </c:pt>
                <c:pt idx="5">
                  <c:v>332.16299999999984</c:v>
                </c:pt>
                <c:pt idx="6">
                  <c:v>326.44799999999987</c:v>
                </c:pt>
                <c:pt idx="7">
                  <c:v>320.74199999999985</c:v>
                </c:pt>
                <c:pt idx="8">
                  <c:v>314.99099999999987</c:v>
                </c:pt>
                <c:pt idx="9">
                  <c:v>309.35699999999986</c:v>
                </c:pt>
                <c:pt idx="10">
                  <c:v>303.75899999999984</c:v>
                </c:pt>
                <c:pt idx="11">
                  <c:v>298.28699999999986</c:v>
                </c:pt>
                <c:pt idx="12">
                  <c:v>292.72499999999985</c:v>
                </c:pt>
                <c:pt idx="13">
                  <c:v>287.00099999999986</c:v>
                </c:pt>
                <c:pt idx="14">
                  <c:v>281.29499999999985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264.25799999999987</c:v>
                </c:pt>
                <c:pt idx="18">
                  <c:v>258.62399999999985</c:v>
                </c:pt>
                <c:pt idx="19">
                  <c:v>253.14299999999986</c:v>
                </c:pt>
                <c:pt idx="20">
                  <c:v>247.64399999999986</c:v>
                </c:pt>
                <c:pt idx="21">
                  <c:v>241.89299999999986</c:v>
                </c:pt>
                <c:pt idx="22">
                  <c:v>236.29499999999985</c:v>
                </c:pt>
                <c:pt idx="23">
                  <c:v>230.55299999999986</c:v>
                </c:pt>
                <c:pt idx="24">
                  <c:v>224.88299999999987</c:v>
                </c:pt>
                <c:pt idx="25">
                  <c:v>219.16799999999986</c:v>
                </c:pt>
                <c:pt idx="26">
                  <c:v>213.68699999999987</c:v>
                </c:pt>
                <c:pt idx="27">
                  <c:v>208.16999999999987</c:v>
                </c:pt>
                <c:pt idx="28">
                  <c:v>202.61699999999988</c:v>
                </c:pt>
                <c:pt idx="29">
                  <c:v>197.04599999999988</c:v>
                </c:pt>
                <c:pt idx="30">
                  <c:v>191.35799999999989</c:v>
                </c:pt>
                <c:pt idx="31">
                  <c:v>185.6339999999999</c:v>
                </c:pt>
                <c:pt idx="32">
                  <c:v>179.8829999999999</c:v>
                </c:pt>
                <c:pt idx="33">
                  <c:v>174.2939999999999</c:v>
                </c:pt>
                <c:pt idx="34">
                  <c:v>168.73199999999989</c:v>
                </c:pt>
                <c:pt idx="35">
                  <c:v>163.28699999999989</c:v>
                </c:pt>
                <c:pt idx="36">
                  <c:v>157.79699999999988</c:v>
                </c:pt>
                <c:pt idx="37">
                  <c:v>152.1269999999999</c:v>
                </c:pt>
                <c:pt idx="38">
                  <c:v>146.42999999999989</c:v>
                </c:pt>
                <c:pt idx="39">
                  <c:v>140.75999999999991</c:v>
                </c:pt>
                <c:pt idx="40">
                  <c:v>135.01799999999992</c:v>
                </c:pt>
                <c:pt idx="41">
                  <c:v>129.42899999999992</c:v>
                </c:pt>
                <c:pt idx="42">
                  <c:v>123.85799999999992</c:v>
                </c:pt>
                <c:pt idx="43">
                  <c:v>118.39499999999992</c:v>
                </c:pt>
                <c:pt idx="44">
                  <c:v>112.80599999999993</c:v>
                </c:pt>
                <c:pt idx="45">
                  <c:v>107.18999999999993</c:v>
                </c:pt>
                <c:pt idx="46">
                  <c:v>101.54699999999993</c:v>
                </c:pt>
                <c:pt idx="47">
                  <c:v>95.840999999999923</c:v>
                </c:pt>
                <c:pt idx="48">
                  <c:v>90.098999999999918</c:v>
                </c:pt>
                <c:pt idx="49">
                  <c:v>84.50099999999992</c:v>
                </c:pt>
                <c:pt idx="50">
                  <c:v>78.89399999999992</c:v>
                </c:pt>
                <c:pt idx="51">
                  <c:v>73.448999999999927</c:v>
                </c:pt>
                <c:pt idx="52">
                  <c:v>67.976999999999933</c:v>
                </c:pt>
                <c:pt idx="53">
                  <c:v>62.243999999999936</c:v>
                </c:pt>
                <c:pt idx="54">
                  <c:v>56.53799999999994</c:v>
                </c:pt>
                <c:pt idx="55">
                  <c:v>50.92199999999994</c:v>
                </c:pt>
                <c:pt idx="56">
                  <c:v>45.143999999999942</c:v>
                </c:pt>
                <c:pt idx="57">
                  <c:v>39.518999999999942</c:v>
                </c:pt>
                <c:pt idx="58">
                  <c:v>33.974999999999945</c:v>
                </c:pt>
                <c:pt idx="59">
                  <c:v>28.466999999999945</c:v>
                </c:pt>
                <c:pt idx="60">
                  <c:v>22.805999999999948</c:v>
                </c:pt>
                <c:pt idx="61">
                  <c:v>17.306999999999949</c:v>
                </c:pt>
                <c:pt idx="62">
                  <c:v>11.61899999999995</c:v>
                </c:pt>
                <c:pt idx="63">
                  <c:v>5.7689999999999504</c:v>
                </c:pt>
                <c:pt idx="64">
                  <c:v>7.1999999999951214E-2</c:v>
                </c:pt>
              </c:numCache>
            </c:numRef>
          </c:xVal>
          <c:yVal>
            <c:numRef>
              <c:f>TDK_KF_ST_13_03!$J$85:$J$149</c:f>
              <c:numCache>
                <c:formatCode>General</c:formatCode>
                <c:ptCount val="65"/>
                <c:pt idx="0">
                  <c:v>-3825</c:v>
                </c:pt>
                <c:pt idx="1">
                  <c:v>-3855</c:v>
                </c:pt>
                <c:pt idx="2">
                  <c:v>-3849</c:v>
                </c:pt>
                <c:pt idx="3">
                  <c:v>-3808</c:v>
                </c:pt>
                <c:pt idx="4">
                  <c:v>-3732</c:v>
                </c:pt>
                <c:pt idx="5">
                  <c:v>-3613</c:v>
                </c:pt>
                <c:pt idx="6">
                  <c:v>-3458</c:v>
                </c:pt>
                <c:pt idx="7">
                  <c:v>-3273</c:v>
                </c:pt>
                <c:pt idx="8">
                  <c:v>-3053</c:v>
                </c:pt>
                <c:pt idx="9">
                  <c:v>-2814</c:v>
                </c:pt>
                <c:pt idx="10">
                  <c:v>-2539</c:v>
                </c:pt>
                <c:pt idx="11">
                  <c:v>-2253</c:v>
                </c:pt>
                <c:pt idx="12">
                  <c:v>-1946</c:v>
                </c:pt>
                <c:pt idx="13">
                  <c:v>-1606</c:v>
                </c:pt>
                <c:pt idx="14">
                  <c:v>-1249</c:v>
                </c:pt>
                <c:pt idx="15">
                  <c:v>-886</c:v>
                </c:pt>
                <c:pt idx="16">
                  <c:v>-515</c:v>
                </c:pt>
                <c:pt idx="17">
                  <c:v>-137</c:v>
                </c:pt>
                <c:pt idx="18">
                  <c:v>240</c:v>
                </c:pt>
                <c:pt idx="19">
                  <c:v>606</c:v>
                </c:pt>
                <c:pt idx="20">
                  <c:v>969</c:v>
                </c:pt>
                <c:pt idx="21">
                  <c:v>1338</c:v>
                </c:pt>
                <c:pt idx="22">
                  <c:v>1684</c:v>
                </c:pt>
                <c:pt idx="23">
                  <c:v>2021</c:v>
                </c:pt>
                <c:pt idx="24">
                  <c:v>2343</c:v>
                </c:pt>
                <c:pt idx="25">
                  <c:v>2636</c:v>
                </c:pt>
                <c:pt idx="26">
                  <c:v>2895</c:v>
                </c:pt>
                <c:pt idx="27">
                  <c:v>3130</c:v>
                </c:pt>
                <c:pt idx="28">
                  <c:v>3333</c:v>
                </c:pt>
                <c:pt idx="29">
                  <c:v>3511</c:v>
                </c:pt>
                <c:pt idx="30">
                  <c:v>3654</c:v>
                </c:pt>
                <c:pt idx="31">
                  <c:v>3757</c:v>
                </c:pt>
                <c:pt idx="32">
                  <c:v>3827</c:v>
                </c:pt>
                <c:pt idx="33">
                  <c:v>3865</c:v>
                </c:pt>
                <c:pt idx="34">
                  <c:v>3851</c:v>
                </c:pt>
                <c:pt idx="35">
                  <c:v>3809</c:v>
                </c:pt>
                <c:pt idx="36">
                  <c:v>3736</c:v>
                </c:pt>
                <c:pt idx="37">
                  <c:v>3628</c:v>
                </c:pt>
                <c:pt idx="38">
                  <c:v>3465</c:v>
                </c:pt>
                <c:pt idx="39">
                  <c:v>3276</c:v>
                </c:pt>
                <c:pt idx="40">
                  <c:v>3054</c:v>
                </c:pt>
                <c:pt idx="41">
                  <c:v>2814</c:v>
                </c:pt>
                <c:pt idx="42">
                  <c:v>2544</c:v>
                </c:pt>
                <c:pt idx="43">
                  <c:v>2252</c:v>
                </c:pt>
                <c:pt idx="44">
                  <c:v>1942</c:v>
                </c:pt>
                <c:pt idx="45">
                  <c:v>1601</c:v>
                </c:pt>
                <c:pt idx="46">
                  <c:v>1252</c:v>
                </c:pt>
                <c:pt idx="47">
                  <c:v>888</c:v>
                </c:pt>
                <c:pt idx="48">
                  <c:v>515</c:v>
                </c:pt>
                <c:pt idx="49">
                  <c:v>139</c:v>
                </c:pt>
                <c:pt idx="50">
                  <c:v>-240</c:v>
                </c:pt>
                <c:pt idx="51">
                  <c:v>-604</c:v>
                </c:pt>
                <c:pt idx="52">
                  <c:v>-966</c:v>
                </c:pt>
                <c:pt idx="53">
                  <c:v>-1333</c:v>
                </c:pt>
                <c:pt idx="54">
                  <c:v>-1689</c:v>
                </c:pt>
                <c:pt idx="55">
                  <c:v>-2022</c:v>
                </c:pt>
                <c:pt idx="56">
                  <c:v>-2341</c:v>
                </c:pt>
                <c:pt idx="57">
                  <c:v>-2636</c:v>
                </c:pt>
                <c:pt idx="58">
                  <c:v>-2895</c:v>
                </c:pt>
                <c:pt idx="59">
                  <c:v>-3126</c:v>
                </c:pt>
                <c:pt idx="60">
                  <c:v>-3338</c:v>
                </c:pt>
                <c:pt idx="61">
                  <c:v>-3509</c:v>
                </c:pt>
                <c:pt idx="62">
                  <c:v>-3654</c:v>
                </c:pt>
                <c:pt idx="63">
                  <c:v>-3762</c:v>
                </c:pt>
                <c:pt idx="64">
                  <c:v>-3826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DB-489A-AD0A-1B674898E94C}"/>
            </c:ext>
          </c:extLst>
        </c:ser>
        <c:ser>
          <c:idx val="3"/>
          <c:order val="3"/>
          <c:tx>
            <c:strRef>
              <c:f>TDK_KF_ST_13_03!$N$19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TDK_KF_ST_13_03!$AA$85:$AA$149</c:f>
              <c:numCache>
                <c:formatCode>General</c:formatCode>
                <c:ptCount val="65"/>
                <c:pt idx="0">
                  <c:v>360.08999999999986</c:v>
                </c:pt>
                <c:pt idx="1">
                  <c:v>354.45599999999985</c:v>
                </c:pt>
                <c:pt idx="2">
                  <c:v>348.85799999999983</c:v>
                </c:pt>
                <c:pt idx="3">
                  <c:v>343.36799999999982</c:v>
                </c:pt>
                <c:pt idx="4">
                  <c:v>337.87799999999982</c:v>
                </c:pt>
                <c:pt idx="5">
                  <c:v>332.16299999999984</c:v>
                </c:pt>
                <c:pt idx="6">
                  <c:v>326.44799999999987</c:v>
                </c:pt>
                <c:pt idx="7">
                  <c:v>320.74199999999985</c:v>
                </c:pt>
                <c:pt idx="8">
                  <c:v>314.99099999999987</c:v>
                </c:pt>
                <c:pt idx="9">
                  <c:v>309.35699999999986</c:v>
                </c:pt>
                <c:pt idx="10">
                  <c:v>303.75899999999984</c:v>
                </c:pt>
                <c:pt idx="11">
                  <c:v>298.28699999999986</c:v>
                </c:pt>
                <c:pt idx="12">
                  <c:v>292.72499999999985</c:v>
                </c:pt>
                <c:pt idx="13">
                  <c:v>287.00099999999986</c:v>
                </c:pt>
                <c:pt idx="14">
                  <c:v>281.29499999999985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264.25799999999987</c:v>
                </c:pt>
                <c:pt idx="18">
                  <c:v>258.62399999999985</c:v>
                </c:pt>
                <c:pt idx="19">
                  <c:v>253.14299999999986</c:v>
                </c:pt>
                <c:pt idx="20">
                  <c:v>247.64399999999986</c:v>
                </c:pt>
                <c:pt idx="21">
                  <c:v>241.89299999999986</c:v>
                </c:pt>
                <c:pt idx="22">
                  <c:v>236.29499999999985</c:v>
                </c:pt>
                <c:pt idx="23">
                  <c:v>230.55299999999986</c:v>
                </c:pt>
                <c:pt idx="24">
                  <c:v>224.88299999999987</c:v>
                </c:pt>
                <c:pt idx="25">
                  <c:v>219.16799999999986</c:v>
                </c:pt>
                <c:pt idx="26">
                  <c:v>213.68699999999987</c:v>
                </c:pt>
                <c:pt idx="27">
                  <c:v>208.16999999999987</c:v>
                </c:pt>
                <c:pt idx="28">
                  <c:v>202.61699999999988</c:v>
                </c:pt>
                <c:pt idx="29">
                  <c:v>197.04599999999988</c:v>
                </c:pt>
                <c:pt idx="30">
                  <c:v>191.35799999999989</c:v>
                </c:pt>
                <c:pt idx="31">
                  <c:v>185.6339999999999</c:v>
                </c:pt>
                <c:pt idx="32">
                  <c:v>179.8829999999999</c:v>
                </c:pt>
                <c:pt idx="33">
                  <c:v>174.2939999999999</c:v>
                </c:pt>
                <c:pt idx="34">
                  <c:v>168.73199999999989</c:v>
                </c:pt>
                <c:pt idx="35">
                  <c:v>163.28699999999989</c:v>
                </c:pt>
                <c:pt idx="36">
                  <c:v>157.79699999999988</c:v>
                </c:pt>
                <c:pt idx="37">
                  <c:v>152.1269999999999</c:v>
                </c:pt>
                <c:pt idx="38">
                  <c:v>146.42999999999989</c:v>
                </c:pt>
                <c:pt idx="39">
                  <c:v>140.75999999999991</c:v>
                </c:pt>
                <c:pt idx="40">
                  <c:v>135.01799999999992</c:v>
                </c:pt>
                <c:pt idx="41">
                  <c:v>129.42899999999992</c:v>
                </c:pt>
                <c:pt idx="42">
                  <c:v>123.85799999999992</c:v>
                </c:pt>
                <c:pt idx="43">
                  <c:v>118.39499999999992</c:v>
                </c:pt>
                <c:pt idx="44">
                  <c:v>112.80599999999993</c:v>
                </c:pt>
                <c:pt idx="45">
                  <c:v>107.18999999999993</c:v>
                </c:pt>
                <c:pt idx="46">
                  <c:v>101.54699999999993</c:v>
                </c:pt>
                <c:pt idx="47">
                  <c:v>95.840999999999923</c:v>
                </c:pt>
                <c:pt idx="48">
                  <c:v>90.098999999999918</c:v>
                </c:pt>
                <c:pt idx="49">
                  <c:v>84.50099999999992</c:v>
                </c:pt>
                <c:pt idx="50">
                  <c:v>78.89399999999992</c:v>
                </c:pt>
                <c:pt idx="51">
                  <c:v>73.448999999999927</c:v>
                </c:pt>
                <c:pt idx="52">
                  <c:v>67.976999999999933</c:v>
                </c:pt>
                <c:pt idx="53">
                  <c:v>62.243999999999936</c:v>
                </c:pt>
                <c:pt idx="54">
                  <c:v>56.53799999999994</c:v>
                </c:pt>
                <c:pt idx="55">
                  <c:v>50.92199999999994</c:v>
                </c:pt>
                <c:pt idx="56">
                  <c:v>45.143999999999942</c:v>
                </c:pt>
                <c:pt idx="57">
                  <c:v>39.518999999999942</c:v>
                </c:pt>
                <c:pt idx="58">
                  <c:v>33.974999999999945</c:v>
                </c:pt>
                <c:pt idx="59">
                  <c:v>28.466999999999945</c:v>
                </c:pt>
                <c:pt idx="60">
                  <c:v>22.805999999999948</c:v>
                </c:pt>
                <c:pt idx="61">
                  <c:v>17.306999999999949</c:v>
                </c:pt>
                <c:pt idx="62">
                  <c:v>11.61899999999995</c:v>
                </c:pt>
                <c:pt idx="63">
                  <c:v>5.7689999999999504</c:v>
                </c:pt>
                <c:pt idx="64">
                  <c:v>7.1999999999951214E-2</c:v>
                </c:pt>
              </c:numCache>
            </c:numRef>
          </c:xVal>
          <c:yVal>
            <c:numRef>
              <c:f>TDK_KF_ST_13_03!$N$85:$N$149</c:f>
              <c:numCache>
                <c:formatCode>General</c:formatCode>
                <c:ptCount val="65"/>
                <c:pt idx="0">
                  <c:v>-3818.9331032649507</c:v>
                </c:pt>
                <c:pt idx="1">
                  <c:v>-3852.0914145299257</c:v>
                </c:pt>
                <c:pt idx="2">
                  <c:v>-3848.1068749452274</c:v>
                </c:pt>
                <c:pt idx="3">
                  <c:v>-3808.4797019996331</c:v>
                </c:pt>
                <c:pt idx="4">
                  <c:v>-3733.845972541531</c:v>
                </c:pt>
                <c:pt idx="5">
                  <c:v>-3619.7077197694221</c:v>
                </c:pt>
                <c:pt idx="6">
                  <c:v>-3469.5173609440753</c:v>
                </c:pt>
                <c:pt idx="7">
                  <c:v>-3285.0880082417289</c:v>
                </c:pt>
                <c:pt idx="8">
                  <c:v>-3066.2064970081524</c:v>
                </c:pt>
                <c:pt idx="9">
                  <c:v>-2821.7744627515276</c:v>
                </c:pt>
                <c:pt idx="10">
                  <c:v>-2551.8459647772343</c:v>
                </c:pt>
                <c:pt idx="11">
                  <c:v>-2264.4033975123511</c:v>
                </c:pt>
                <c:pt idx="12">
                  <c:v>-1951.0584815799386</c:v>
                </c:pt>
                <c:pt idx="13">
                  <c:v>-1609.4000845215683</c:v>
                </c:pt>
                <c:pt idx="14">
                  <c:v>-1252.8086352051455</c:v>
                </c:pt>
                <c:pt idx="15">
                  <c:v>-882.59913416402003</c:v>
                </c:pt>
                <c:pt idx="16">
                  <c:v>-510.18124901152134</c:v>
                </c:pt>
                <c:pt idx="17">
                  <c:v>-128.60111138990706</c:v>
                </c:pt>
                <c:pt idx="18">
                  <c:v>250.61815585623245</c:v>
                </c:pt>
                <c:pt idx="19">
                  <c:v>617.24199904203795</c:v>
                </c:pt>
                <c:pt idx="20">
                  <c:v>979.3823900168054</c:v>
                </c:pt>
                <c:pt idx="21">
                  <c:v>1348.4016066787449</c:v>
                </c:pt>
                <c:pt idx="22">
                  <c:v>1694.5713794679057</c:v>
                </c:pt>
                <c:pt idx="23">
                  <c:v>2032.7914247863005</c:v>
                </c:pt>
                <c:pt idx="24">
                  <c:v>2346.7271192715589</c:v>
                </c:pt>
                <c:pt idx="25">
                  <c:v>2639.8635200072058</c:v>
                </c:pt>
                <c:pt idx="26">
                  <c:v>2896.3309151996787</c:v>
                </c:pt>
                <c:pt idx="27">
                  <c:v>3127.679373421216</c:v>
                </c:pt>
                <c:pt idx="28">
                  <c:v>3331.2147699767756</c:v>
                </c:pt>
                <c:pt idx="29">
                  <c:v>3503.9281131113448</c:v>
                </c:pt>
                <c:pt idx="30">
                  <c:v>3646.0410217420299</c:v>
                </c:pt>
                <c:pt idx="31">
                  <c:v>3752.7345647497118</c:v>
                </c:pt>
                <c:pt idx="32">
                  <c:v>3822.1678009996117</c:v>
                </c:pt>
                <c:pt idx="33">
                  <c:v>3852.7113177387919</c:v>
                </c:pt>
                <c:pt idx="34">
                  <c:v>3846.6703133340302</c:v>
                </c:pt>
                <c:pt idx="35">
                  <c:v>3805.5992976326729</c:v>
                </c:pt>
                <c:pt idx="36">
                  <c:v>3729.3517265154155</c:v>
                </c:pt>
                <c:pt idx="37">
                  <c:v>3614.6297766311786</c:v>
                </c:pt>
                <c:pt idx="38">
                  <c:v>3463.6711639681776</c:v>
                </c:pt>
                <c:pt idx="39">
                  <c:v>3279.385623187035</c:v>
                </c:pt>
                <c:pt idx="40">
                  <c:v>3060.0014783442384</c:v>
                </c:pt>
                <c:pt idx="41">
                  <c:v>2816.8934415614167</c:v>
                </c:pt>
                <c:pt idx="42">
                  <c:v>2547.8600350779097</c:v>
                </c:pt>
                <c:pt idx="43">
                  <c:v>2260.6055081510685</c:v>
                </c:pt>
                <c:pt idx="44">
                  <c:v>1945.4537935442515</c:v>
                </c:pt>
                <c:pt idx="45">
                  <c:v>1610.1165426352882</c:v>
                </c:pt>
                <c:pt idx="46">
                  <c:v>1257.5730267000833</c:v>
                </c:pt>
                <c:pt idx="47">
                  <c:v>888.68844833544892</c:v>
                </c:pt>
                <c:pt idx="48">
                  <c:v>508.57617973359504</c:v>
                </c:pt>
                <c:pt idx="49">
                  <c:v>133.04180871011383</c:v>
                </c:pt>
                <c:pt idx="50">
                  <c:v>-244.36978080483235</c:v>
                </c:pt>
                <c:pt idx="51">
                  <c:v>-608.66874334138583</c:v>
                </c:pt>
                <c:pt idx="52">
                  <c:v>-969.2249556491098</c:v>
                </c:pt>
                <c:pt idx="53">
                  <c:v>-1337.4303588097771</c:v>
                </c:pt>
                <c:pt idx="54">
                  <c:v>-1690.597680532125</c:v>
                </c:pt>
                <c:pt idx="55">
                  <c:v>-2021.8221205871698</c:v>
                </c:pt>
                <c:pt idx="56">
                  <c:v>-2342.2752331047636</c:v>
                </c:pt>
                <c:pt idx="57">
                  <c:v>-2631.3624175078785</c:v>
                </c:pt>
                <c:pt idx="58">
                  <c:v>-2891.4550920941238</c:v>
                </c:pt>
                <c:pt idx="59">
                  <c:v>-3123.0247939953902</c:v>
                </c:pt>
                <c:pt idx="60">
                  <c:v>-3330.8988844696601</c:v>
                </c:pt>
                <c:pt idx="61">
                  <c:v>-3501.6726267133754</c:v>
                </c:pt>
                <c:pt idx="62">
                  <c:v>-3644.3237488894761</c:v>
                </c:pt>
                <c:pt idx="63">
                  <c:v>-3753.5203597388359</c:v>
                </c:pt>
                <c:pt idx="64">
                  <c:v>-3822.2209342413694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5DB-489A-AD0A-1B674898E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5.6970000000000001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28.250999999999998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45.035999999999994</c:v>
                </c:pt>
                <c:pt idx="9">
                  <c:v>50.73299999999999</c:v>
                </c:pt>
                <c:pt idx="10">
                  <c:v>56.501999999999988</c:v>
                </c:pt>
                <c:pt idx="11">
                  <c:v>62.153999999999989</c:v>
                </c:pt>
                <c:pt idx="12">
                  <c:v>67.796999999999983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90.035999999999987</c:v>
                </c:pt>
                <c:pt idx="17">
                  <c:v>95.714999999999989</c:v>
                </c:pt>
                <c:pt idx="18">
                  <c:v>101.40299999999999</c:v>
                </c:pt>
                <c:pt idx="19">
                  <c:v>107.08199999999999</c:v>
                </c:pt>
                <c:pt idx="20">
                  <c:v>112.63499999999999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129.21299999999999</c:v>
                </c:pt>
                <c:pt idx="24">
                  <c:v>134.88299999999998</c:v>
                </c:pt>
                <c:pt idx="25">
                  <c:v>140.58899999999997</c:v>
                </c:pt>
                <c:pt idx="26">
                  <c:v>146.28599999999997</c:v>
                </c:pt>
                <c:pt idx="27">
                  <c:v>151.97399999999996</c:v>
                </c:pt>
                <c:pt idx="28">
                  <c:v>157.60799999999995</c:v>
                </c:pt>
                <c:pt idx="29">
                  <c:v>163.04399999999995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179.76599999999996</c:v>
                </c:pt>
                <c:pt idx="33">
                  <c:v>185.50799999999995</c:v>
                </c:pt>
                <c:pt idx="34">
                  <c:v>191.16899999999995</c:v>
                </c:pt>
                <c:pt idx="35">
                  <c:v>196.92899999999995</c:v>
                </c:pt>
                <c:pt idx="36">
                  <c:v>202.43699999999995</c:v>
                </c:pt>
                <c:pt idx="37">
                  <c:v>207.97199999999995</c:v>
                </c:pt>
                <c:pt idx="38">
                  <c:v>213.49799999999996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230.44499999999996</c:v>
                </c:pt>
                <c:pt idx="42">
                  <c:v>236.11499999999995</c:v>
                </c:pt>
                <c:pt idx="43">
                  <c:v>241.78499999999994</c:v>
                </c:pt>
                <c:pt idx="44">
                  <c:v>247.49999999999994</c:v>
                </c:pt>
                <c:pt idx="45">
                  <c:v>252.95399999999995</c:v>
                </c:pt>
                <c:pt idx="46">
                  <c:v>258.45299999999997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275.44499999999999</c:v>
                </c:pt>
                <c:pt idx="50">
                  <c:v>281.19599999999997</c:v>
                </c:pt>
                <c:pt idx="51">
                  <c:v>286.90199999999999</c:v>
                </c:pt>
                <c:pt idx="52">
                  <c:v>292.48199999999997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309.14099999999996</c:v>
                </c:pt>
                <c:pt idx="56">
                  <c:v>314.90099999999995</c:v>
                </c:pt>
                <c:pt idx="57">
                  <c:v>320.61599999999993</c:v>
                </c:pt>
                <c:pt idx="58">
                  <c:v>326.30399999999992</c:v>
                </c:pt>
                <c:pt idx="59">
                  <c:v>331.98299999999989</c:v>
                </c:pt>
                <c:pt idx="60">
                  <c:v>337.69799999999987</c:v>
                </c:pt>
                <c:pt idx="61">
                  <c:v>343.18799999999987</c:v>
                </c:pt>
                <c:pt idx="62">
                  <c:v>348.69599999999986</c:v>
                </c:pt>
                <c:pt idx="63">
                  <c:v>354.32999999999987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TDK_KF_ST_13_03!$AC$20:$AC$84</c:f>
              <c:numCache>
                <c:formatCode>General</c:formatCode>
                <c:ptCount val="65"/>
                <c:pt idx="0">
                  <c:v>-7.3419882307292933E-2</c:v>
                </c:pt>
                <c:pt idx="1">
                  <c:v>-0.18236268425561963</c:v>
                </c:pt>
                <c:pt idx="2">
                  <c:v>-0.25152758085970639</c:v>
                </c:pt>
                <c:pt idx="3">
                  <c:v>-0.20745524373256785</c:v>
                </c:pt>
                <c:pt idx="4">
                  <c:v>-0.18437227379151366</c:v>
                </c:pt>
                <c:pt idx="5">
                  <c:v>-0.16760827624440111</c:v>
                </c:pt>
                <c:pt idx="6">
                  <c:v>-0.14373596853001658</c:v>
                </c:pt>
                <c:pt idx="7">
                  <c:v>-0.11237640352826617</c:v>
                </c:pt>
                <c:pt idx="8">
                  <c:v>-6.4460907797801781E-2</c:v>
                </c:pt>
                <c:pt idx="9">
                  <c:v>-3.7974381040086769E-2</c:v>
                </c:pt>
                <c:pt idx="10">
                  <c:v>-1.35003837472496E-2</c:v>
                </c:pt>
                <c:pt idx="11">
                  <c:v>-3.6400157396364818E-2</c:v>
                </c:pt>
                <c:pt idx="12">
                  <c:v>-2.1633069621501022E-2</c:v>
                </c:pt>
                <c:pt idx="13">
                  <c:v>6.7200884026874519E-4</c:v>
                </c:pt>
                <c:pt idx="14">
                  <c:v>-3.3195076709887417E-2</c:v>
                </c:pt>
                <c:pt idx="15">
                  <c:v>-0.1015210193021403</c:v>
                </c:pt>
                <c:pt idx="16">
                  <c:v>-0.10009751454127525</c:v>
                </c:pt>
                <c:pt idx="17">
                  <c:v>-0.11314053436537108</c:v>
                </c:pt>
                <c:pt idx="18">
                  <c:v>-0.10720593410056267</c:v>
                </c:pt>
                <c:pt idx="19">
                  <c:v>-0.11159419296467377</c:v>
                </c:pt>
                <c:pt idx="20">
                  <c:v>-6.5965429720222346E-2</c:v>
                </c:pt>
                <c:pt idx="21">
                  <c:v>-0.13931931130277064</c:v>
                </c:pt>
                <c:pt idx="22">
                  <c:v>-0.13212596432515511</c:v>
                </c:pt>
                <c:pt idx="23">
                  <c:v>-1.5823663963914214E-2</c:v>
                </c:pt>
                <c:pt idx="24">
                  <c:v>-3.1174051194568619E-2</c:v>
                </c:pt>
                <c:pt idx="25">
                  <c:v>-5.5680019920743007E-2</c:v>
                </c:pt>
                <c:pt idx="26">
                  <c:v>-9.1853715757963528E-3</c:v>
                </c:pt>
                <c:pt idx="27">
                  <c:v>-3.6569041935678115E-2</c:v>
                </c:pt>
                <c:pt idx="28">
                  <c:v>2.6006242671883228E-4</c:v>
                </c:pt>
                <c:pt idx="29">
                  <c:v>6.0880041885695846E-3</c:v>
                </c:pt>
                <c:pt idx="30">
                  <c:v>-1.7021989901223833E-2</c:v>
                </c:pt>
                <c:pt idx="31">
                  <c:v>-9.6259946901824378E-2</c:v>
                </c:pt>
                <c:pt idx="32">
                  <c:v>-7.6654942502500489E-2</c:v>
                </c:pt>
                <c:pt idx="33">
                  <c:v>-4.0725430047388045E-2</c:v>
                </c:pt>
                <c:pt idx="34">
                  <c:v>-4.7938916865945203E-2</c:v>
                </c:pt>
                <c:pt idx="35">
                  <c:v>-1.9065749304530755E-2</c:v>
                </c:pt>
                <c:pt idx="36">
                  <c:v>-1.0715078298119352E-2</c:v>
                </c:pt>
                <c:pt idx="37">
                  <c:v>-2.4389802399781502E-2</c:v>
                </c:pt>
                <c:pt idx="38">
                  <c:v>6.4523078885457608E-2</c:v>
                </c:pt>
                <c:pt idx="39">
                  <c:v>7.547694977432684E-2</c:v>
                </c:pt>
                <c:pt idx="40">
                  <c:v>0.14489749226171966</c:v>
                </c:pt>
                <c:pt idx="41">
                  <c:v>0.11759391096788363</c:v>
                </c:pt>
                <c:pt idx="42">
                  <c:v>0.22435951358482953</c:v>
                </c:pt>
                <c:pt idx="43">
                  <c:v>0.25144302552158138</c:v>
                </c:pt>
                <c:pt idx="44">
                  <c:v>0.21382780145057723</c:v>
                </c:pt>
                <c:pt idx="45">
                  <c:v>0.2419610022757297</c:v>
                </c:pt>
                <c:pt idx="46">
                  <c:v>0.2710241270701772</c:v>
                </c:pt>
                <c:pt idx="47">
                  <c:v>0.19413968240519353</c:v>
                </c:pt>
                <c:pt idx="48">
                  <c:v>0.12636855313900242</c:v>
                </c:pt>
                <c:pt idx="49">
                  <c:v>0.21683404629089864</c:v>
                </c:pt>
                <c:pt idx="50">
                  <c:v>0.15409821490715103</c:v>
                </c:pt>
                <c:pt idx="51">
                  <c:v>-4.0649745250789238E-3</c:v>
                </c:pt>
                <c:pt idx="52">
                  <c:v>6.3722006969214817E-2</c:v>
                </c:pt>
                <c:pt idx="53">
                  <c:v>6.3963610333132692E-2</c:v>
                </c:pt>
                <c:pt idx="54">
                  <c:v>-1.1323763304574186E-2</c:v>
                </c:pt>
                <c:pt idx="55">
                  <c:v>6.3451633880617919E-2</c:v>
                </c:pt>
                <c:pt idx="56">
                  <c:v>4.953372205022788E-2</c:v>
                </c:pt>
                <c:pt idx="57">
                  <c:v>-9.0084158320962615E-2</c:v>
                </c:pt>
                <c:pt idx="58">
                  <c:v>-7.1841976382017947E-2</c:v>
                </c:pt>
                <c:pt idx="59">
                  <c:v>-5.3104741625077168E-2</c:v>
                </c:pt>
                <c:pt idx="60">
                  <c:v>-0.10918827319255797</c:v>
                </c:pt>
                <c:pt idx="61">
                  <c:v>-5.1773022962152027E-2</c:v>
                </c:pt>
                <c:pt idx="62">
                  <c:v>-0.15571421248074557</c:v>
                </c:pt>
                <c:pt idx="63">
                  <c:v>-0.18224753224336609</c:v>
                </c:pt>
                <c:pt idx="64">
                  <c:v>-0.22213710268016484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64-4B4B-AEAD-2BF5A3A4D84D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TDK_KF_ST_13_03!$AA$85:$AA$149</c:f>
              <c:numCache>
                <c:formatCode>General</c:formatCode>
                <c:ptCount val="65"/>
                <c:pt idx="0">
                  <c:v>360.08999999999986</c:v>
                </c:pt>
                <c:pt idx="1">
                  <c:v>354.45599999999985</c:v>
                </c:pt>
                <c:pt idx="2">
                  <c:v>348.85799999999983</c:v>
                </c:pt>
                <c:pt idx="3">
                  <c:v>343.36799999999982</c:v>
                </c:pt>
                <c:pt idx="4">
                  <c:v>337.87799999999982</c:v>
                </c:pt>
                <c:pt idx="5">
                  <c:v>332.16299999999984</c:v>
                </c:pt>
                <c:pt idx="6">
                  <c:v>326.44799999999987</c:v>
                </c:pt>
                <c:pt idx="7">
                  <c:v>320.74199999999985</c:v>
                </c:pt>
                <c:pt idx="8">
                  <c:v>314.99099999999987</c:v>
                </c:pt>
                <c:pt idx="9">
                  <c:v>309.35699999999986</c:v>
                </c:pt>
                <c:pt idx="10">
                  <c:v>303.75899999999984</c:v>
                </c:pt>
                <c:pt idx="11">
                  <c:v>298.28699999999986</c:v>
                </c:pt>
                <c:pt idx="12">
                  <c:v>292.72499999999985</c:v>
                </c:pt>
                <c:pt idx="13">
                  <c:v>287.00099999999986</c:v>
                </c:pt>
                <c:pt idx="14">
                  <c:v>281.29499999999985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264.25799999999987</c:v>
                </c:pt>
                <c:pt idx="18">
                  <c:v>258.62399999999985</c:v>
                </c:pt>
                <c:pt idx="19">
                  <c:v>253.14299999999986</c:v>
                </c:pt>
                <c:pt idx="20">
                  <c:v>247.64399999999986</c:v>
                </c:pt>
                <c:pt idx="21">
                  <c:v>241.89299999999986</c:v>
                </c:pt>
                <c:pt idx="22">
                  <c:v>236.29499999999985</c:v>
                </c:pt>
                <c:pt idx="23">
                  <c:v>230.55299999999986</c:v>
                </c:pt>
                <c:pt idx="24">
                  <c:v>224.88299999999987</c:v>
                </c:pt>
                <c:pt idx="25">
                  <c:v>219.16799999999986</c:v>
                </c:pt>
                <c:pt idx="26">
                  <c:v>213.68699999999987</c:v>
                </c:pt>
                <c:pt idx="27">
                  <c:v>208.16999999999987</c:v>
                </c:pt>
                <c:pt idx="28">
                  <c:v>202.61699999999988</c:v>
                </c:pt>
                <c:pt idx="29">
                  <c:v>197.04599999999988</c:v>
                </c:pt>
                <c:pt idx="30">
                  <c:v>191.35799999999989</c:v>
                </c:pt>
                <c:pt idx="31">
                  <c:v>185.6339999999999</c:v>
                </c:pt>
                <c:pt idx="32">
                  <c:v>179.8829999999999</c:v>
                </c:pt>
                <c:pt idx="33">
                  <c:v>174.2939999999999</c:v>
                </c:pt>
                <c:pt idx="34">
                  <c:v>168.73199999999989</c:v>
                </c:pt>
                <c:pt idx="35">
                  <c:v>163.28699999999989</c:v>
                </c:pt>
                <c:pt idx="36">
                  <c:v>157.79699999999988</c:v>
                </c:pt>
                <c:pt idx="37">
                  <c:v>152.1269999999999</c:v>
                </c:pt>
                <c:pt idx="38">
                  <c:v>146.42999999999989</c:v>
                </c:pt>
                <c:pt idx="39">
                  <c:v>140.75999999999991</c:v>
                </c:pt>
                <c:pt idx="40">
                  <c:v>135.01799999999992</c:v>
                </c:pt>
                <c:pt idx="41">
                  <c:v>129.42899999999992</c:v>
                </c:pt>
                <c:pt idx="42">
                  <c:v>123.85799999999992</c:v>
                </c:pt>
                <c:pt idx="43">
                  <c:v>118.39499999999992</c:v>
                </c:pt>
                <c:pt idx="44">
                  <c:v>112.80599999999993</c:v>
                </c:pt>
                <c:pt idx="45">
                  <c:v>107.18999999999993</c:v>
                </c:pt>
                <c:pt idx="46">
                  <c:v>101.54699999999993</c:v>
                </c:pt>
                <c:pt idx="47">
                  <c:v>95.840999999999923</c:v>
                </c:pt>
                <c:pt idx="48">
                  <c:v>90.098999999999918</c:v>
                </c:pt>
                <c:pt idx="49">
                  <c:v>84.50099999999992</c:v>
                </c:pt>
                <c:pt idx="50">
                  <c:v>78.89399999999992</c:v>
                </c:pt>
                <c:pt idx="51">
                  <c:v>73.448999999999927</c:v>
                </c:pt>
                <c:pt idx="52">
                  <c:v>67.976999999999933</c:v>
                </c:pt>
                <c:pt idx="53">
                  <c:v>62.243999999999936</c:v>
                </c:pt>
                <c:pt idx="54">
                  <c:v>56.53799999999994</c:v>
                </c:pt>
                <c:pt idx="55">
                  <c:v>50.92199999999994</c:v>
                </c:pt>
                <c:pt idx="56">
                  <c:v>45.143999999999942</c:v>
                </c:pt>
                <c:pt idx="57">
                  <c:v>39.518999999999942</c:v>
                </c:pt>
                <c:pt idx="58">
                  <c:v>33.974999999999945</c:v>
                </c:pt>
                <c:pt idx="59">
                  <c:v>28.466999999999945</c:v>
                </c:pt>
                <c:pt idx="60">
                  <c:v>22.805999999999948</c:v>
                </c:pt>
                <c:pt idx="61">
                  <c:v>17.306999999999949</c:v>
                </c:pt>
                <c:pt idx="62">
                  <c:v>11.61899999999995</c:v>
                </c:pt>
                <c:pt idx="63">
                  <c:v>5.7689999999999504</c:v>
                </c:pt>
                <c:pt idx="64">
                  <c:v>7.1999999999951214E-2</c:v>
                </c:pt>
              </c:numCache>
            </c:numRef>
          </c:xVal>
          <c:yVal>
            <c:numRef>
              <c:f>TDK_KF_ST_13_03!$AC$85:$AC$149</c:f>
              <c:numCache>
                <c:formatCode>General</c:formatCode>
                <c:ptCount val="65"/>
                <c:pt idx="0">
                  <c:v>-4.7777389294765271E-2</c:v>
                </c:pt>
                <c:pt idx="1">
                  <c:v>-0.13962621670708586</c:v>
                </c:pt>
                <c:pt idx="2">
                  <c:v>-0.10833053831379402</c:v>
                </c:pt>
                <c:pt idx="3">
                  <c:v>-3.0516658667352203E-2</c:v>
                </c:pt>
                <c:pt idx="4">
                  <c:v>-1.1682203139230296E-2</c:v>
                </c:pt>
                <c:pt idx="5">
                  <c:v>-5.5434970601083933E-2</c:v>
                </c:pt>
                <c:pt idx="6">
                  <c:v>-3.6200091642058396E-2</c:v>
                </c:pt>
                <c:pt idx="7">
                  <c:v>5.6659023347265247E-3</c:v>
                </c:pt>
                <c:pt idx="8">
                  <c:v>1.2010519831278543E-2</c:v>
                </c:pt>
                <c:pt idx="9">
                  <c:v>4.064656231889785E-2</c:v>
                </c:pt>
                <c:pt idx="10">
                  <c:v>1.1186095020150333E-2</c:v>
                </c:pt>
                <c:pt idx="11">
                  <c:v>-3.2044028163056737E-2</c:v>
                </c:pt>
                <c:pt idx="12">
                  <c:v>9.5339746095817191E-2</c:v>
                </c:pt>
                <c:pt idx="13">
                  <c:v>0.105483980088934</c:v>
                </c:pt>
                <c:pt idx="14">
                  <c:v>8.9722662993267477E-2</c:v>
                </c:pt>
                <c:pt idx="15">
                  <c:v>0.18533647334032821</c:v>
                </c:pt>
                <c:pt idx="16">
                  <c:v>0.18996338510174837</c:v>
                </c:pt>
                <c:pt idx="17">
                  <c:v>0.22912256242165085</c:v>
                </c:pt>
                <c:pt idx="18">
                  <c:v>0.24970612726923491</c:v>
                </c:pt>
                <c:pt idx="19">
                  <c:v>0.25166916989763877</c:v>
                </c:pt>
                <c:pt idx="20">
                  <c:v>0.2478831334877043</c:v>
                </c:pt>
                <c:pt idx="21">
                  <c:v>0.23054557514791441</c:v>
                </c:pt>
                <c:pt idx="22">
                  <c:v>0.22488082360598582</c:v>
                </c:pt>
                <c:pt idx="23">
                  <c:v>0.27936313612840991</c:v>
                </c:pt>
                <c:pt idx="24">
                  <c:v>0.17246233115059795</c:v>
                </c:pt>
                <c:pt idx="25">
                  <c:v>0.16479986810261948</c:v>
                </c:pt>
                <c:pt idx="26">
                  <c:v>0.10392885666115603</c:v>
                </c:pt>
                <c:pt idx="27">
                  <c:v>6.9942826799632485E-2</c:v>
                </c:pt>
                <c:pt idx="28">
                  <c:v>2.1440815069666996E-2</c:v>
                </c:pt>
                <c:pt idx="29">
                  <c:v>8.0051407462804036E-2</c:v>
                </c:pt>
                <c:pt idx="30">
                  <c:v>-8.651872019925122E-3</c:v>
                </c:pt>
                <c:pt idx="31">
                  <c:v>0.15088806525488963</c:v>
                </c:pt>
                <c:pt idx="32">
                  <c:v>-5.0760152981268902E-2</c:v>
                </c:pt>
                <c:pt idx="33">
                  <c:v>-9.7857301010009223E-2</c:v>
                </c:pt>
                <c:pt idx="34">
                  <c:v>3.8267376128800379E-2</c:v>
                </c:pt>
                <c:pt idx="35">
                  <c:v>4.5569961713454177E-5</c:v>
                </c:pt>
                <c:pt idx="36">
                  <c:v>3.5028791347855304E-2</c:v>
                </c:pt>
                <c:pt idx="37">
                  <c:v>0.11089548695173335</c:v>
                </c:pt>
                <c:pt idx="38">
                  <c:v>1.3130617087369956E-2</c:v>
                </c:pt>
                <c:pt idx="39">
                  <c:v>-1.3178058824593109E-2</c:v>
                </c:pt>
                <c:pt idx="40">
                  <c:v>9.1166217168847652E-3</c:v>
                </c:pt>
                <c:pt idx="41">
                  <c:v>-2.5809344787376176E-2</c:v>
                </c:pt>
                <c:pt idx="42">
                  <c:v>-3.3387869397216718E-2</c:v>
                </c:pt>
                <c:pt idx="43">
                  <c:v>-0.10725060375591511</c:v>
                </c:pt>
                <c:pt idx="44">
                  <c:v>-5.5026049397383758E-2</c:v>
                </c:pt>
                <c:pt idx="45">
                  <c:v>-0.16177299133788381</c:v>
                </c:pt>
                <c:pt idx="46">
                  <c:v>-0.11804846384303858</c:v>
                </c:pt>
                <c:pt idx="47">
                  <c:v>-5.8039447272079769E-2</c:v>
                </c:pt>
                <c:pt idx="48">
                  <c:v>4.8759233727551532E-2</c:v>
                </c:pt>
                <c:pt idx="49">
                  <c:v>2.8460130121857219E-2</c:v>
                </c:pt>
                <c:pt idx="50">
                  <c:v>1.3111844855217214E-2</c:v>
                </c:pt>
                <c:pt idx="51">
                  <c:v>2.1541019738748446E-2</c:v>
                </c:pt>
                <c:pt idx="52">
                  <c:v>2.275599123224481E-2</c:v>
                </c:pt>
                <c:pt idx="53">
                  <c:v>3.0111653903340141E-2</c:v>
                </c:pt>
                <c:pt idx="54">
                  <c:v>1.8078815041022267E-2</c:v>
                </c:pt>
                <c:pt idx="55">
                  <c:v>1.5848485568739079E-2</c:v>
                </c:pt>
                <c:pt idx="56">
                  <c:v>4.652823091824132E-3</c:v>
                </c:pt>
                <c:pt idx="57">
                  <c:v>-0.10108775119254432</c:v>
                </c:pt>
                <c:pt idx="58">
                  <c:v>-9.3596962943742312E-2</c:v>
                </c:pt>
                <c:pt idx="59">
                  <c:v>-0.12178405740765541</c:v>
                </c:pt>
                <c:pt idx="60">
                  <c:v>-0.13134535282701876</c:v>
                </c:pt>
                <c:pt idx="61">
                  <c:v>-0.14836877795567105</c:v>
                </c:pt>
                <c:pt idx="62">
                  <c:v>-0.15272188444070167</c:v>
                </c:pt>
                <c:pt idx="63">
                  <c:v>-0.12745562358480989</c:v>
                </c:pt>
                <c:pt idx="64">
                  <c:v>-9.0392967280996217E-2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64-4B4B-AEAD-2BF5A3A4D84D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5.6970000000000001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28.250999999999998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45.035999999999994</c:v>
                </c:pt>
                <c:pt idx="9">
                  <c:v>50.73299999999999</c:v>
                </c:pt>
                <c:pt idx="10">
                  <c:v>56.501999999999988</c:v>
                </c:pt>
                <c:pt idx="11">
                  <c:v>62.153999999999989</c:v>
                </c:pt>
                <c:pt idx="12">
                  <c:v>67.796999999999983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90.035999999999987</c:v>
                </c:pt>
                <c:pt idx="17">
                  <c:v>95.714999999999989</c:v>
                </c:pt>
                <c:pt idx="18">
                  <c:v>101.40299999999999</c:v>
                </c:pt>
                <c:pt idx="19">
                  <c:v>107.08199999999999</c:v>
                </c:pt>
                <c:pt idx="20">
                  <c:v>112.63499999999999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129.21299999999999</c:v>
                </c:pt>
                <c:pt idx="24">
                  <c:v>134.88299999999998</c:v>
                </c:pt>
                <c:pt idx="25">
                  <c:v>140.58899999999997</c:v>
                </c:pt>
                <c:pt idx="26">
                  <c:v>146.28599999999997</c:v>
                </c:pt>
                <c:pt idx="27">
                  <c:v>151.97399999999996</c:v>
                </c:pt>
                <c:pt idx="28">
                  <c:v>157.60799999999995</c:v>
                </c:pt>
                <c:pt idx="29">
                  <c:v>163.04399999999995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179.76599999999996</c:v>
                </c:pt>
                <c:pt idx="33">
                  <c:v>185.50799999999995</c:v>
                </c:pt>
                <c:pt idx="34">
                  <c:v>191.16899999999995</c:v>
                </c:pt>
                <c:pt idx="35">
                  <c:v>196.92899999999995</c:v>
                </c:pt>
                <c:pt idx="36">
                  <c:v>202.43699999999995</c:v>
                </c:pt>
                <c:pt idx="37">
                  <c:v>207.97199999999995</c:v>
                </c:pt>
                <c:pt idx="38">
                  <c:v>213.49799999999996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230.44499999999996</c:v>
                </c:pt>
                <c:pt idx="42">
                  <c:v>236.11499999999995</c:v>
                </c:pt>
                <c:pt idx="43">
                  <c:v>241.78499999999994</c:v>
                </c:pt>
                <c:pt idx="44">
                  <c:v>247.49999999999994</c:v>
                </c:pt>
                <c:pt idx="45">
                  <c:v>252.95399999999995</c:v>
                </c:pt>
                <c:pt idx="46">
                  <c:v>258.45299999999997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275.44499999999999</c:v>
                </c:pt>
                <c:pt idx="50">
                  <c:v>281.19599999999997</c:v>
                </c:pt>
                <c:pt idx="51">
                  <c:v>286.90199999999999</c:v>
                </c:pt>
                <c:pt idx="52">
                  <c:v>292.48199999999997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309.14099999999996</c:v>
                </c:pt>
                <c:pt idx="56">
                  <c:v>314.90099999999995</c:v>
                </c:pt>
                <c:pt idx="57">
                  <c:v>320.61599999999993</c:v>
                </c:pt>
                <c:pt idx="58">
                  <c:v>326.30399999999992</c:v>
                </c:pt>
                <c:pt idx="59">
                  <c:v>331.98299999999989</c:v>
                </c:pt>
                <c:pt idx="60">
                  <c:v>337.69799999999987</c:v>
                </c:pt>
                <c:pt idx="61">
                  <c:v>343.18799999999987</c:v>
                </c:pt>
                <c:pt idx="62">
                  <c:v>348.69599999999986</c:v>
                </c:pt>
                <c:pt idx="63">
                  <c:v>354.32999999999987</c:v>
                </c:pt>
              </c:numCache>
            </c:numRef>
          </c:xVal>
          <c:yVal>
            <c:numRef>
              <c:f>TDK_KF_ST_13_03!$AD$20:$AD$83</c:f>
              <c:numCache>
                <c:formatCode>General</c:formatCode>
                <c:ptCount val="64"/>
                <c:pt idx="0">
                  <c:v>-1.6973084973703284E-2</c:v>
                </c:pt>
                <c:pt idx="1">
                  <c:v>5.4907060670809749E-2</c:v>
                </c:pt>
                <c:pt idx="2">
                  <c:v>9.8805696419004718E-2</c:v>
                </c:pt>
                <c:pt idx="3">
                  <c:v>5.9086465776896802E-2</c:v>
                </c:pt>
                <c:pt idx="4">
                  <c:v>5.3026920964494906E-2</c:v>
                </c:pt>
                <c:pt idx="5">
                  <c:v>4.58242188367457E-2</c:v>
                </c:pt>
                <c:pt idx="6">
                  <c:v>5.0139005586274266E-2</c:v>
                </c:pt>
                <c:pt idx="7">
                  <c:v>1.1288652335721849E-2</c:v>
                </c:pt>
                <c:pt idx="8">
                  <c:v>6.9113730889625913E-2</c:v>
                </c:pt>
                <c:pt idx="9">
                  <c:v>5.3822866608825848E-2</c:v>
                </c:pt>
                <c:pt idx="10">
                  <c:v>3.1579198788271867E-2</c:v>
                </c:pt>
                <c:pt idx="11">
                  <c:v>6.6511811299704959E-2</c:v>
                </c:pt>
                <c:pt idx="12">
                  <c:v>4.4389060853745832E-2</c:v>
                </c:pt>
                <c:pt idx="13">
                  <c:v>2.0869010898479701E-2</c:v>
                </c:pt>
                <c:pt idx="14">
                  <c:v>4.6306921565104631E-2</c:v>
                </c:pt>
                <c:pt idx="15">
                  <c:v>0.12998114942399752</c:v>
                </c:pt>
                <c:pt idx="16">
                  <c:v>0.14885674826882678</c:v>
                </c:pt>
                <c:pt idx="17">
                  <c:v>5.5101087093291312E-2</c:v>
                </c:pt>
                <c:pt idx="18">
                  <c:v>-1.0842529742475904E-2</c:v>
                </c:pt>
                <c:pt idx="19">
                  <c:v>-5.0178798373210043E-2</c:v>
                </c:pt>
                <c:pt idx="20">
                  <c:v>1.0939380322838588E-2</c:v>
                </c:pt>
                <c:pt idx="21">
                  <c:v>3.2068707546855535E-2</c:v>
                </c:pt>
                <c:pt idx="22">
                  <c:v>9.8738094927938391E-2</c:v>
                </c:pt>
                <c:pt idx="23">
                  <c:v>-9.9856808234619621E-3</c:v>
                </c:pt>
                <c:pt idx="24">
                  <c:v>4.0290672911453385E-2</c:v>
                </c:pt>
                <c:pt idx="25">
                  <c:v>4.2501961096149898E-2</c:v>
                </c:pt>
                <c:pt idx="26">
                  <c:v>2.2315988663166308E-2</c:v>
                </c:pt>
                <c:pt idx="27">
                  <c:v>0.14746452888741146</c:v>
                </c:pt>
                <c:pt idx="28">
                  <c:v>3.4768728921136471E-2</c:v>
                </c:pt>
                <c:pt idx="29">
                  <c:v>-6.0424342268561304E-3</c:v>
                </c:pt>
                <c:pt idx="30">
                  <c:v>5.5289366030024212E-2</c:v>
                </c:pt>
                <c:pt idx="31">
                  <c:v>-1.5973541081848452E-3</c:v>
                </c:pt>
                <c:pt idx="32">
                  <c:v>2.5894789521231587E-2</c:v>
                </c:pt>
                <c:pt idx="33">
                  <c:v>0.19161349530227767</c:v>
                </c:pt>
                <c:pt idx="34">
                  <c:v>3.9287044846020081E-2</c:v>
                </c:pt>
                <c:pt idx="35">
                  <c:v>9.9117156767334791E-2</c:v>
                </c:pt>
                <c:pt idx="36">
                  <c:v>3.2155893367786348E-2</c:v>
                </c:pt>
                <c:pt idx="37">
                  <c:v>9.4332629199413986E-2</c:v>
                </c:pt>
                <c:pt idx="38">
                  <c:v>3.9405777775698425E-2</c:v>
                </c:pt>
                <c:pt idx="39">
                  <c:v>8.9322918328292644E-2</c:v>
                </c:pt>
                <c:pt idx="40">
                  <c:v>2.7564838888878285E-2</c:v>
                </c:pt>
                <c:pt idx="41">
                  <c:v>0.16176922516052628</c:v>
                </c:pt>
                <c:pt idx="42">
                  <c:v>5.2131002115629599E-4</c:v>
                </c:pt>
                <c:pt idx="43">
                  <c:v>-2.089745037366697E-2</c:v>
                </c:pt>
                <c:pt idx="44">
                  <c:v>3.4055332037127073E-2</c:v>
                </c:pt>
                <c:pt idx="45">
                  <c:v>9.7081676219090696E-3</c:v>
                </c:pt>
                <c:pt idx="46">
                  <c:v>-2.1317999800942289E-2</c:v>
                </c:pt>
                <c:pt idx="47">
                  <c:v>3.4982880016457329E-2</c:v>
                </c:pt>
                <c:pt idx="48">
                  <c:v>6.3594831962745957E-2</c:v>
                </c:pt>
                <c:pt idx="49">
                  <c:v>-3.1497572950570429E-2</c:v>
                </c:pt>
                <c:pt idx="50">
                  <c:v>-6.4375551913883555E-2</c:v>
                </c:pt>
                <c:pt idx="51">
                  <c:v>0.10954895461401293</c:v>
                </c:pt>
                <c:pt idx="52">
                  <c:v>3.1617739126602373E-2</c:v>
                </c:pt>
                <c:pt idx="53">
                  <c:v>-9.6007638496189429E-2</c:v>
                </c:pt>
                <c:pt idx="54">
                  <c:v>2.2509858324724519E-2</c:v>
                </c:pt>
                <c:pt idx="55">
                  <c:v>-2.2805071561720069E-2</c:v>
                </c:pt>
                <c:pt idx="56">
                  <c:v>-3.7523202218949336E-2</c:v>
                </c:pt>
                <c:pt idx="57">
                  <c:v>9.575006065568914E-2</c:v>
                </c:pt>
                <c:pt idx="58">
                  <c:v>3.5641884739959551E-2</c:v>
                </c:pt>
                <c:pt idx="59">
                  <c:v>-2.3302289760067652E-3</c:v>
                </c:pt>
                <c:pt idx="60">
                  <c:v>9.7506070053327676E-2</c:v>
                </c:pt>
                <c:pt idx="61">
                  <c:v>2.1256364294799823E-2</c:v>
                </c:pt>
                <c:pt idx="62">
                  <c:v>4.738367416695155E-2</c:v>
                </c:pt>
                <c:pt idx="63">
                  <c:v>4.2621315536280235E-2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64-4B4B-AEAD-2BF5A3A4D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TDK_KF_ST_13_03!$I$19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5.6970000000000001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28.250999999999998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45.035999999999994</c:v>
                </c:pt>
                <c:pt idx="9">
                  <c:v>50.73299999999999</c:v>
                </c:pt>
                <c:pt idx="10">
                  <c:v>56.501999999999988</c:v>
                </c:pt>
                <c:pt idx="11">
                  <c:v>62.153999999999989</c:v>
                </c:pt>
                <c:pt idx="12">
                  <c:v>67.796999999999983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90.035999999999987</c:v>
                </c:pt>
                <c:pt idx="17">
                  <c:v>95.714999999999989</c:v>
                </c:pt>
                <c:pt idx="18">
                  <c:v>101.40299999999999</c:v>
                </c:pt>
                <c:pt idx="19">
                  <c:v>107.08199999999999</c:v>
                </c:pt>
                <c:pt idx="20">
                  <c:v>112.63499999999999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129.21299999999999</c:v>
                </c:pt>
                <c:pt idx="24">
                  <c:v>134.88299999999998</c:v>
                </c:pt>
                <c:pt idx="25">
                  <c:v>140.58899999999997</c:v>
                </c:pt>
                <c:pt idx="26">
                  <c:v>146.28599999999997</c:v>
                </c:pt>
                <c:pt idx="27">
                  <c:v>151.97399999999996</c:v>
                </c:pt>
                <c:pt idx="28">
                  <c:v>157.60799999999995</c:v>
                </c:pt>
                <c:pt idx="29">
                  <c:v>163.04399999999995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179.76599999999996</c:v>
                </c:pt>
                <c:pt idx="33">
                  <c:v>185.50799999999995</c:v>
                </c:pt>
                <c:pt idx="34">
                  <c:v>191.16899999999995</c:v>
                </c:pt>
                <c:pt idx="35">
                  <c:v>196.92899999999995</c:v>
                </c:pt>
                <c:pt idx="36">
                  <c:v>202.43699999999995</c:v>
                </c:pt>
                <c:pt idx="37">
                  <c:v>207.97199999999995</c:v>
                </c:pt>
                <c:pt idx="38">
                  <c:v>213.49799999999996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230.44499999999996</c:v>
                </c:pt>
                <c:pt idx="42">
                  <c:v>236.11499999999995</c:v>
                </c:pt>
                <c:pt idx="43">
                  <c:v>241.78499999999994</c:v>
                </c:pt>
                <c:pt idx="44">
                  <c:v>247.49999999999994</c:v>
                </c:pt>
                <c:pt idx="45">
                  <c:v>252.95399999999995</c:v>
                </c:pt>
                <c:pt idx="46">
                  <c:v>258.45299999999997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275.44499999999999</c:v>
                </c:pt>
                <c:pt idx="50">
                  <c:v>281.19599999999997</c:v>
                </c:pt>
                <c:pt idx="51">
                  <c:v>286.90199999999999</c:v>
                </c:pt>
                <c:pt idx="52">
                  <c:v>292.48199999999997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309.14099999999996</c:v>
                </c:pt>
                <c:pt idx="56">
                  <c:v>314.90099999999995</c:v>
                </c:pt>
                <c:pt idx="57">
                  <c:v>320.61599999999993</c:v>
                </c:pt>
                <c:pt idx="58">
                  <c:v>326.30399999999992</c:v>
                </c:pt>
                <c:pt idx="59">
                  <c:v>331.98299999999989</c:v>
                </c:pt>
                <c:pt idx="60">
                  <c:v>337.69799999999987</c:v>
                </c:pt>
                <c:pt idx="61">
                  <c:v>343.18799999999987</c:v>
                </c:pt>
                <c:pt idx="62">
                  <c:v>348.69599999999986</c:v>
                </c:pt>
                <c:pt idx="63">
                  <c:v>354.32999999999987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TDK_KF_ST_13_03!$I$20:$I$84</c:f>
              <c:numCache>
                <c:formatCode>General</c:formatCode>
                <c:ptCount val="65"/>
                <c:pt idx="0">
                  <c:v>429</c:v>
                </c:pt>
                <c:pt idx="1">
                  <c:v>805</c:v>
                </c:pt>
                <c:pt idx="2">
                  <c:v>1177</c:v>
                </c:pt>
                <c:pt idx="3">
                  <c:v>1541</c:v>
                </c:pt>
                <c:pt idx="4">
                  <c:v>1874</c:v>
                </c:pt>
                <c:pt idx="5">
                  <c:v>2194</c:v>
                </c:pt>
                <c:pt idx="6">
                  <c:v>2494</c:v>
                </c:pt>
                <c:pt idx="7">
                  <c:v>2764</c:v>
                </c:pt>
                <c:pt idx="8">
                  <c:v>3021</c:v>
                </c:pt>
                <c:pt idx="9">
                  <c:v>3245</c:v>
                </c:pt>
                <c:pt idx="10">
                  <c:v>3436</c:v>
                </c:pt>
                <c:pt idx="11">
                  <c:v>3589</c:v>
                </c:pt>
                <c:pt idx="12">
                  <c:v>3707</c:v>
                </c:pt>
                <c:pt idx="13">
                  <c:v>3788</c:v>
                </c:pt>
                <c:pt idx="14">
                  <c:v>3829</c:v>
                </c:pt>
                <c:pt idx="15">
                  <c:v>3841</c:v>
                </c:pt>
                <c:pt idx="16">
                  <c:v>3809</c:v>
                </c:pt>
                <c:pt idx="17">
                  <c:v>3742</c:v>
                </c:pt>
                <c:pt idx="18">
                  <c:v>3638</c:v>
                </c:pt>
                <c:pt idx="19">
                  <c:v>3500</c:v>
                </c:pt>
                <c:pt idx="20">
                  <c:v>3323</c:v>
                </c:pt>
                <c:pt idx="21">
                  <c:v>3122</c:v>
                </c:pt>
                <c:pt idx="22">
                  <c:v>2904</c:v>
                </c:pt>
                <c:pt idx="23">
                  <c:v>2640</c:v>
                </c:pt>
                <c:pt idx="24">
                  <c:v>2348</c:v>
                </c:pt>
                <c:pt idx="25">
                  <c:v>2040</c:v>
                </c:pt>
                <c:pt idx="26">
                  <c:v>1701</c:v>
                </c:pt>
                <c:pt idx="27">
                  <c:v>1351</c:v>
                </c:pt>
                <c:pt idx="28">
                  <c:v>988</c:v>
                </c:pt>
                <c:pt idx="29">
                  <c:v>630</c:v>
                </c:pt>
                <c:pt idx="30">
                  <c:v>260</c:v>
                </c:pt>
                <c:pt idx="31">
                  <c:v>-115</c:v>
                </c:pt>
                <c:pt idx="32">
                  <c:v>-494</c:v>
                </c:pt>
                <c:pt idx="33">
                  <c:v>-879</c:v>
                </c:pt>
                <c:pt idx="34">
                  <c:v>-1248</c:v>
                </c:pt>
                <c:pt idx="35">
                  <c:v>-1615</c:v>
                </c:pt>
                <c:pt idx="36">
                  <c:v>-1947</c:v>
                </c:pt>
                <c:pt idx="37">
                  <c:v>-2263</c:v>
                </c:pt>
                <c:pt idx="38">
                  <c:v>-2560</c:v>
                </c:pt>
                <c:pt idx="39">
                  <c:v>-2837</c:v>
                </c:pt>
                <c:pt idx="40">
                  <c:v>-3093</c:v>
                </c:pt>
                <c:pt idx="41">
                  <c:v>-3313</c:v>
                </c:pt>
                <c:pt idx="42">
                  <c:v>-3502</c:v>
                </c:pt>
                <c:pt idx="43">
                  <c:v>-3655</c:v>
                </c:pt>
                <c:pt idx="44">
                  <c:v>-3774</c:v>
                </c:pt>
                <c:pt idx="45">
                  <c:v>-3858</c:v>
                </c:pt>
                <c:pt idx="46">
                  <c:v>-3900</c:v>
                </c:pt>
                <c:pt idx="47">
                  <c:v>-3906</c:v>
                </c:pt>
                <c:pt idx="48">
                  <c:v>-3875</c:v>
                </c:pt>
                <c:pt idx="49">
                  <c:v>-3813</c:v>
                </c:pt>
                <c:pt idx="50">
                  <c:v>-3712</c:v>
                </c:pt>
                <c:pt idx="51">
                  <c:v>-3571</c:v>
                </c:pt>
                <c:pt idx="52">
                  <c:v>-3398</c:v>
                </c:pt>
                <c:pt idx="53">
                  <c:v>-3197</c:v>
                </c:pt>
                <c:pt idx="54">
                  <c:v>-2974</c:v>
                </c:pt>
                <c:pt idx="55">
                  <c:v>-2712</c:v>
                </c:pt>
                <c:pt idx="56">
                  <c:v>-2421</c:v>
                </c:pt>
                <c:pt idx="57">
                  <c:v>-2115</c:v>
                </c:pt>
                <c:pt idx="58">
                  <c:v>-1782</c:v>
                </c:pt>
                <c:pt idx="59">
                  <c:v>-1430</c:v>
                </c:pt>
                <c:pt idx="60">
                  <c:v>-1066</c:v>
                </c:pt>
                <c:pt idx="61">
                  <c:v>-701</c:v>
                </c:pt>
                <c:pt idx="62">
                  <c:v>-338</c:v>
                </c:pt>
                <c:pt idx="63">
                  <c:v>41</c:v>
                </c:pt>
                <c:pt idx="64">
                  <c:v>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7D-461C-AC29-5B1CD010E829}"/>
            </c:ext>
          </c:extLst>
        </c:ser>
        <c:ser>
          <c:idx val="1"/>
          <c:order val="1"/>
          <c:tx>
            <c:strRef>
              <c:f>TDK_KF_ST_13_03!$L$19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5.6970000000000001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28.250999999999998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45.035999999999994</c:v>
                </c:pt>
                <c:pt idx="9">
                  <c:v>50.73299999999999</c:v>
                </c:pt>
                <c:pt idx="10">
                  <c:v>56.501999999999988</c:v>
                </c:pt>
                <c:pt idx="11">
                  <c:v>62.153999999999989</c:v>
                </c:pt>
                <c:pt idx="12">
                  <c:v>67.796999999999983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90.035999999999987</c:v>
                </c:pt>
                <c:pt idx="17">
                  <c:v>95.714999999999989</c:v>
                </c:pt>
                <c:pt idx="18">
                  <c:v>101.40299999999999</c:v>
                </c:pt>
                <c:pt idx="19">
                  <c:v>107.08199999999999</c:v>
                </c:pt>
                <c:pt idx="20">
                  <c:v>112.63499999999999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129.21299999999999</c:v>
                </c:pt>
                <c:pt idx="24">
                  <c:v>134.88299999999998</c:v>
                </c:pt>
                <c:pt idx="25">
                  <c:v>140.58899999999997</c:v>
                </c:pt>
                <c:pt idx="26">
                  <c:v>146.28599999999997</c:v>
                </c:pt>
                <c:pt idx="27">
                  <c:v>151.97399999999996</c:v>
                </c:pt>
                <c:pt idx="28">
                  <c:v>157.60799999999995</c:v>
                </c:pt>
                <c:pt idx="29">
                  <c:v>163.04399999999995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179.76599999999996</c:v>
                </c:pt>
                <c:pt idx="33">
                  <c:v>185.50799999999995</c:v>
                </c:pt>
                <c:pt idx="34">
                  <c:v>191.16899999999995</c:v>
                </c:pt>
                <c:pt idx="35">
                  <c:v>196.92899999999995</c:v>
                </c:pt>
                <c:pt idx="36">
                  <c:v>202.43699999999995</c:v>
                </c:pt>
                <c:pt idx="37">
                  <c:v>207.97199999999995</c:v>
                </c:pt>
                <c:pt idx="38">
                  <c:v>213.49799999999996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230.44499999999996</c:v>
                </c:pt>
                <c:pt idx="42">
                  <c:v>236.11499999999995</c:v>
                </c:pt>
                <c:pt idx="43">
                  <c:v>241.78499999999994</c:v>
                </c:pt>
                <c:pt idx="44">
                  <c:v>247.49999999999994</c:v>
                </c:pt>
                <c:pt idx="45">
                  <c:v>252.95399999999995</c:v>
                </c:pt>
                <c:pt idx="46">
                  <c:v>258.45299999999997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275.44499999999999</c:v>
                </c:pt>
                <c:pt idx="50">
                  <c:v>281.19599999999997</c:v>
                </c:pt>
                <c:pt idx="51">
                  <c:v>286.90199999999999</c:v>
                </c:pt>
                <c:pt idx="52">
                  <c:v>292.48199999999997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309.14099999999996</c:v>
                </c:pt>
                <c:pt idx="56">
                  <c:v>314.90099999999995</c:v>
                </c:pt>
                <c:pt idx="57">
                  <c:v>320.61599999999993</c:v>
                </c:pt>
                <c:pt idx="58">
                  <c:v>326.30399999999992</c:v>
                </c:pt>
                <c:pt idx="59">
                  <c:v>331.98299999999989</c:v>
                </c:pt>
                <c:pt idx="60">
                  <c:v>337.69799999999987</c:v>
                </c:pt>
                <c:pt idx="61">
                  <c:v>343.18799999999987</c:v>
                </c:pt>
                <c:pt idx="62">
                  <c:v>348.69599999999986</c:v>
                </c:pt>
                <c:pt idx="63">
                  <c:v>354.32999999999987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TDK_KF_ST_13_03!$L$20:$L$84</c:f>
              <c:numCache>
                <c:formatCode>General</c:formatCode>
                <c:ptCount val="65"/>
                <c:pt idx="0">
                  <c:v>430.42214156597987</c:v>
                </c:pt>
                <c:pt idx="1">
                  <c:v>812.30273532243348</c:v>
                </c:pt>
                <c:pt idx="2">
                  <c:v>1187.9762245547697</c:v>
                </c:pt>
                <c:pt idx="3">
                  <c:v>1548.4437718882359</c:v>
                </c:pt>
                <c:pt idx="4">
                  <c:v>1880.4024221706838</c:v>
                </c:pt>
                <c:pt idx="5">
                  <c:v>2197.1199214252688</c:v>
                </c:pt>
                <c:pt idx="6">
                  <c:v>2492.8462489253352</c:v>
                </c:pt>
                <c:pt idx="7">
                  <c:v>2764.3850415934385</c:v>
                </c:pt>
                <c:pt idx="8">
                  <c:v>3015.6933343577793</c:v>
                </c:pt>
                <c:pt idx="9">
                  <c:v>3237.2407686443125</c:v>
                </c:pt>
                <c:pt idx="10">
                  <c:v>3428.5934682158418</c:v>
                </c:pt>
                <c:pt idx="11">
                  <c:v>3582.0063882982704</c:v>
                </c:pt>
                <c:pt idx="12">
                  <c:v>3700.0456577377868</c:v>
                </c:pt>
                <c:pt idx="13">
                  <c:v>3779.1786196402577</c:v>
                </c:pt>
                <c:pt idx="14">
                  <c:v>3824.9437821325587</c:v>
                </c:pt>
                <c:pt idx="15">
                  <c:v>3834.5874655512816</c:v>
                </c:pt>
                <c:pt idx="16">
                  <c:v>3806.4334617824734</c:v>
                </c:pt>
                <c:pt idx="17">
                  <c:v>3740.567795371966</c:v>
                </c:pt>
                <c:pt idx="18">
                  <c:v>3637.402117379042</c:v>
                </c:pt>
                <c:pt idx="19">
                  <c:v>3498.2755484719328</c:v>
                </c:pt>
                <c:pt idx="20">
                  <c:v>3328.6424753797828</c:v>
                </c:pt>
                <c:pt idx="21">
                  <c:v>3127.746473401884</c:v>
                </c:pt>
                <c:pt idx="22">
                  <c:v>2899.6005728067908</c:v>
                </c:pt>
                <c:pt idx="23">
                  <c:v>2641.8550546881506</c:v>
                </c:pt>
                <c:pt idx="24">
                  <c:v>2352.3255415221761</c:v>
                </c:pt>
                <c:pt idx="25">
                  <c:v>2037.3374641708922</c:v>
                </c:pt>
                <c:pt idx="26">
                  <c:v>1702.3140289055184</c:v>
                </c:pt>
                <c:pt idx="27">
                  <c:v>1350.6547167322992</c:v>
                </c:pt>
                <c:pt idx="28">
                  <c:v>988.83092723376035</c:v>
                </c:pt>
                <c:pt idx="29">
                  <c:v>630.26944897912131</c:v>
                </c:pt>
                <c:pt idx="30">
                  <c:v>260.22641464199143</c:v>
                </c:pt>
                <c:pt idx="31">
                  <c:v>-119.89096037953036</c:v>
                </c:pt>
                <c:pt idx="32">
                  <c:v>-496.20605021037909</c:v>
                </c:pt>
                <c:pt idx="33">
                  <c:v>-878.88493558461926</c:v>
                </c:pt>
                <c:pt idx="34">
                  <c:v>-1247.9292435480315</c:v>
                </c:pt>
                <c:pt idx="35">
                  <c:v>-1611.2993944423827</c:v>
                </c:pt>
                <c:pt idx="36">
                  <c:v>-1943.9659849937966</c:v>
                </c:pt>
                <c:pt idx="37">
                  <c:v>-2260.5327246949537</c:v>
                </c:pt>
                <c:pt idx="38">
                  <c:v>-2555.9151946707325</c:v>
                </c:pt>
                <c:pt idx="39">
                  <c:v>-2828.7421455067501</c:v>
                </c:pt>
                <c:pt idx="40">
                  <c:v>-3082.632522523259</c:v>
                </c:pt>
                <c:pt idx="41">
                  <c:v>-3305.2768536957865</c:v>
                </c:pt>
                <c:pt idx="42">
                  <c:v>-3495.1990568229667</c:v>
                </c:pt>
                <c:pt idx="43">
                  <c:v>-3651.2934080448144</c:v>
                </c:pt>
                <c:pt idx="44">
                  <c:v>-3772.8456047935028</c:v>
                </c:pt>
                <c:pt idx="45">
                  <c:v>-3854.2373938983628</c:v>
                </c:pt>
                <c:pt idx="46">
                  <c:v>-3901.3174621633743</c:v>
                </c:pt>
                <c:pt idx="47">
                  <c:v>-3912.684752266046</c:v>
                </c:pt>
                <c:pt idx="48">
                  <c:v>-3885.8748605273831</c:v>
                </c:pt>
                <c:pt idx="49">
                  <c:v>-3822.023983647528</c:v>
                </c:pt>
                <c:pt idx="50">
                  <c:v>-3719.1485079673544</c:v>
                </c:pt>
                <c:pt idx="51">
                  <c:v>-3580.453080722868</c:v>
                </c:pt>
                <c:pt idx="52">
                  <c:v>-3410.8594124252695</c:v>
                </c:pt>
                <c:pt idx="53">
                  <c:v>-3208.6019831720246</c:v>
                </c:pt>
                <c:pt idx="54">
                  <c:v>-2981.6541274886213</c:v>
                </c:pt>
                <c:pt idx="55">
                  <c:v>-2722.1771036594728</c:v>
                </c:pt>
                <c:pt idx="56">
                  <c:v>-2428.0887622780392</c:v>
                </c:pt>
                <c:pt idx="57">
                  <c:v>-2112.4405364231625</c:v>
                </c:pt>
                <c:pt idx="58">
                  <c:v>-1777.8066973985672</c:v>
                </c:pt>
                <c:pt idx="59">
                  <c:v>-1426.6137284492993</c:v>
                </c:pt>
                <c:pt idx="60">
                  <c:v>-1059.447045787688</c:v>
                </c:pt>
                <c:pt idx="61">
                  <c:v>-697.1334593955213</c:v>
                </c:pt>
                <c:pt idx="62">
                  <c:v>-327.56569319789452</c:v>
                </c:pt>
                <c:pt idx="63">
                  <c:v>53.187715152246334</c:v>
                </c:pt>
                <c:pt idx="64">
                  <c:v>437.88417261597516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7D-461C-AC29-5B1CD010E829}"/>
            </c:ext>
          </c:extLst>
        </c:ser>
        <c:ser>
          <c:idx val="2"/>
          <c:order val="2"/>
          <c:tx>
            <c:strRef>
              <c:f>TDK_KF_ST_13_03!$J$19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5.6970000000000001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28.250999999999998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45.035999999999994</c:v>
                </c:pt>
                <c:pt idx="9">
                  <c:v>50.73299999999999</c:v>
                </c:pt>
                <c:pt idx="10">
                  <c:v>56.501999999999988</c:v>
                </c:pt>
                <c:pt idx="11">
                  <c:v>62.153999999999989</c:v>
                </c:pt>
                <c:pt idx="12">
                  <c:v>67.796999999999983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90.035999999999987</c:v>
                </c:pt>
                <c:pt idx="17">
                  <c:v>95.714999999999989</c:v>
                </c:pt>
                <c:pt idx="18">
                  <c:v>101.40299999999999</c:v>
                </c:pt>
                <c:pt idx="19">
                  <c:v>107.08199999999999</c:v>
                </c:pt>
                <c:pt idx="20">
                  <c:v>112.63499999999999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129.21299999999999</c:v>
                </c:pt>
                <c:pt idx="24">
                  <c:v>134.88299999999998</c:v>
                </c:pt>
                <c:pt idx="25">
                  <c:v>140.58899999999997</c:v>
                </c:pt>
                <c:pt idx="26">
                  <c:v>146.28599999999997</c:v>
                </c:pt>
                <c:pt idx="27">
                  <c:v>151.97399999999996</c:v>
                </c:pt>
                <c:pt idx="28">
                  <c:v>157.60799999999995</c:v>
                </c:pt>
                <c:pt idx="29">
                  <c:v>163.04399999999995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179.76599999999996</c:v>
                </c:pt>
                <c:pt idx="33">
                  <c:v>185.50799999999995</c:v>
                </c:pt>
                <c:pt idx="34">
                  <c:v>191.16899999999995</c:v>
                </c:pt>
                <c:pt idx="35">
                  <c:v>196.92899999999995</c:v>
                </c:pt>
                <c:pt idx="36">
                  <c:v>202.43699999999995</c:v>
                </c:pt>
                <c:pt idx="37">
                  <c:v>207.97199999999995</c:v>
                </c:pt>
                <c:pt idx="38">
                  <c:v>213.49799999999996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230.44499999999996</c:v>
                </c:pt>
                <c:pt idx="42">
                  <c:v>236.11499999999995</c:v>
                </c:pt>
                <c:pt idx="43">
                  <c:v>241.78499999999994</c:v>
                </c:pt>
                <c:pt idx="44">
                  <c:v>247.49999999999994</c:v>
                </c:pt>
                <c:pt idx="45">
                  <c:v>252.95399999999995</c:v>
                </c:pt>
                <c:pt idx="46">
                  <c:v>258.45299999999997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275.44499999999999</c:v>
                </c:pt>
                <c:pt idx="50">
                  <c:v>281.19599999999997</c:v>
                </c:pt>
                <c:pt idx="51">
                  <c:v>286.90199999999999</c:v>
                </c:pt>
                <c:pt idx="52">
                  <c:v>292.48199999999997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309.14099999999996</c:v>
                </c:pt>
                <c:pt idx="56">
                  <c:v>314.90099999999995</c:v>
                </c:pt>
                <c:pt idx="57">
                  <c:v>320.61599999999993</c:v>
                </c:pt>
                <c:pt idx="58">
                  <c:v>326.30399999999992</c:v>
                </c:pt>
                <c:pt idx="59">
                  <c:v>331.98299999999989</c:v>
                </c:pt>
                <c:pt idx="60">
                  <c:v>337.69799999999987</c:v>
                </c:pt>
                <c:pt idx="61">
                  <c:v>343.18799999999987</c:v>
                </c:pt>
                <c:pt idx="62">
                  <c:v>348.69599999999986</c:v>
                </c:pt>
                <c:pt idx="63">
                  <c:v>354.32999999999987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TDK_KF_ST_13_03!$J$20:$J$84</c:f>
              <c:numCache>
                <c:formatCode>General</c:formatCode>
                <c:ptCount val="65"/>
                <c:pt idx="0">
                  <c:v>-3844</c:v>
                </c:pt>
                <c:pt idx="1">
                  <c:v>-3779</c:v>
                </c:pt>
                <c:pt idx="2">
                  <c:v>-3672</c:v>
                </c:pt>
                <c:pt idx="3">
                  <c:v>-3527</c:v>
                </c:pt>
                <c:pt idx="4">
                  <c:v>-3353</c:v>
                </c:pt>
                <c:pt idx="5">
                  <c:v>-3151</c:v>
                </c:pt>
                <c:pt idx="6">
                  <c:v>-2919</c:v>
                </c:pt>
                <c:pt idx="7">
                  <c:v>-2653</c:v>
                </c:pt>
                <c:pt idx="8">
                  <c:v>-2360</c:v>
                </c:pt>
                <c:pt idx="9">
                  <c:v>-2042</c:v>
                </c:pt>
                <c:pt idx="10">
                  <c:v>-1698</c:v>
                </c:pt>
                <c:pt idx="11">
                  <c:v>-1348</c:v>
                </c:pt>
                <c:pt idx="12">
                  <c:v>-983</c:v>
                </c:pt>
                <c:pt idx="13">
                  <c:v>-624</c:v>
                </c:pt>
                <c:pt idx="14">
                  <c:v>-254</c:v>
                </c:pt>
                <c:pt idx="15">
                  <c:v>119</c:v>
                </c:pt>
                <c:pt idx="16">
                  <c:v>503</c:v>
                </c:pt>
                <c:pt idx="17">
                  <c:v>879</c:v>
                </c:pt>
                <c:pt idx="18">
                  <c:v>1248</c:v>
                </c:pt>
                <c:pt idx="19">
                  <c:v>1604</c:v>
                </c:pt>
                <c:pt idx="20">
                  <c:v>1936</c:v>
                </c:pt>
                <c:pt idx="21">
                  <c:v>2243</c:v>
                </c:pt>
                <c:pt idx="22">
                  <c:v>2541</c:v>
                </c:pt>
                <c:pt idx="23">
                  <c:v>2815</c:v>
                </c:pt>
                <c:pt idx="24">
                  <c:v>3058</c:v>
                </c:pt>
                <c:pt idx="25">
                  <c:v>3284</c:v>
                </c:pt>
                <c:pt idx="26">
                  <c:v>3470</c:v>
                </c:pt>
                <c:pt idx="27">
                  <c:v>3621</c:v>
                </c:pt>
                <c:pt idx="28">
                  <c:v>3741</c:v>
                </c:pt>
                <c:pt idx="29">
                  <c:v>3825</c:v>
                </c:pt>
                <c:pt idx="30">
                  <c:v>3860</c:v>
                </c:pt>
                <c:pt idx="31">
                  <c:v>3875</c:v>
                </c:pt>
                <c:pt idx="32">
                  <c:v>3850</c:v>
                </c:pt>
                <c:pt idx="33">
                  <c:v>3775</c:v>
                </c:pt>
                <c:pt idx="34">
                  <c:v>3670</c:v>
                </c:pt>
                <c:pt idx="35">
                  <c:v>3529</c:v>
                </c:pt>
                <c:pt idx="36">
                  <c:v>3355</c:v>
                </c:pt>
                <c:pt idx="37">
                  <c:v>3153</c:v>
                </c:pt>
                <c:pt idx="38">
                  <c:v>2914</c:v>
                </c:pt>
                <c:pt idx="39">
                  <c:v>2658</c:v>
                </c:pt>
                <c:pt idx="40">
                  <c:v>2360</c:v>
                </c:pt>
                <c:pt idx="41">
                  <c:v>2045</c:v>
                </c:pt>
                <c:pt idx="42">
                  <c:v>1702</c:v>
                </c:pt>
                <c:pt idx="43">
                  <c:v>1348</c:v>
                </c:pt>
                <c:pt idx="44">
                  <c:v>983</c:v>
                </c:pt>
                <c:pt idx="45">
                  <c:v>622</c:v>
                </c:pt>
                <c:pt idx="46">
                  <c:v>251</c:v>
                </c:pt>
                <c:pt idx="47">
                  <c:v>-123</c:v>
                </c:pt>
                <c:pt idx="48">
                  <c:v>-503</c:v>
                </c:pt>
                <c:pt idx="49">
                  <c:v>-883</c:v>
                </c:pt>
                <c:pt idx="50">
                  <c:v>-1252</c:v>
                </c:pt>
                <c:pt idx="51">
                  <c:v>-1597</c:v>
                </c:pt>
                <c:pt idx="52">
                  <c:v>-1934</c:v>
                </c:pt>
                <c:pt idx="53">
                  <c:v>-2251</c:v>
                </c:pt>
                <c:pt idx="54">
                  <c:v>-2536</c:v>
                </c:pt>
                <c:pt idx="55">
                  <c:v>-2811</c:v>
                </c:pt>
                <c:pt idx="56">
                  <c:v>-3064</c:v>
                </c:pt>
                <c:pt idx="57">
                  <c:v>-3280</c:v>
                </c:pt>
                <c:pt idx="58">
                  <c:v>-3471</c:v>
                </c:pt>
                <c:pt idx="59">
                  <c:v>-3624</c:v>
                </c:pt>
                <c:pt idx="60">
                  <c:v>-3738</c:v>
                </c:pt>
                <c:pt idx="61">
                  <c:v>-3821</c:v>
                </c:pt>
                <c:pt idx="62">
                  <c:v>-3860</c:v>
                </c:pt>
                <c:pt idx="63">
                  <c:v>-3873</c:v>
                </c:pt>
                <c:pt idx="64">
                  <c:v>-3846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7D-461C-AC29-5B1CD010E829}"/>
            </c:ext>
          </c:extLst>
        </c:ser>
        <c:ser>
          <c:idx val="3"/>
          <c:order val="3"/>
          <c:tx>
            <c:strRef>
              <c:f>TDK_KF_ST_13_03!$N$19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5.6970000000000001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28.250999999999998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45.035999999999994</c:v>
                </c:pt>
                <c:pt idx="9">
                  <c:v>50.73299999999999</c:v>
                </c:pt>
                <c:pt idx="10">
                  <c:v>56.501999999999988</c:v>
                </c:pt>
                <c:pt idx="11">
                  <c:v>62.153999999999989</c:v>
                </c:pt>
                <c:pt idx="12">
                  <c:v>67.796999999999983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90.035999999999987</c:v>
                </c:pt>
                <c:pt idx="17">
                  <c:v>95.714999999999989</c:v>
                </c:pt>
                <c:pt idx="18">
                  <c:v>101.40299999999999</c:v>
                </c:pt>
                <c:pt idx="19">
                  <c:v>107.08199999999999</c:v>
                </c:pt>
                <c:pt idx="20">
                  <c:v>112.63499999999999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129.21299999999999</c:v>
                </c:pt>
                <c:pt idx="24">
                  <c:v>134.88299999999998</c:v>
                </c:pt>
                <c:pt idx="25">
                  <c:v>140.58899999999997</c:v>
                </c:pt>
                <c:pt idx="26">
                  <c:v>146.28599999999997</c:v>
                </c:pt>
                <c:pt idx="27">
                  <c:v>151.97399999999996</c:v>
                </c:pt>
                <c:pt idx="28">
                  <c:v>157.60799999999995</c:v>
                </c:pt>
                <c:pt idx="29">
                  <c:v>163.04399999999995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179.76599999999996</c:v>
                </c:pt>
                <c:pt idx="33">
                  <c:v>185.50799999999995</c:v>
                </c:pt>
                <c:pt idx="34">
                  <c:v>191.16899999999995</c:v>
                </c:pt>
                <c:pt idx="35">
                  <c:v>196.92899999999995</c:v>
                </c:pt>
                <c:pt idx="36">
                  <c:v>202.43699999999995</c:v>
                </c:pt>
                <c:pt idx="37">
                  <c:v>207.97199999999995</c:v>
                </c:pt>
                <c:pt idx="38">
                  <c:v>213.49799999999996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230.44499999999996</c:v>
                </c:pt>
                <c:pt idx="42">
                  <c:v>236.11499999999995</c:v>
                </c:pt>
                <c:pt idx="43">
                  <c:v>241.78499999999994</c:v>
                </c:pt>
                <c:pt idx="44">
                  <c:v>247.49999999999994</c:v>
                </c:pt>
                <c:pt idx="45">
                  <c:v>252.95399999999995</c:v>
                </c:pt>
                <c:pt idx="46">
                  <c:v>258.45299999999997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275.44499999999999</c:v>
                </c:pt>
                <c:pt idx="50">
                  <c:v>281.19599999999997</c:v>
                </c:pt>
                <c:pt idx="51">
                  <c:v>286.90199999999999</c:v>
                </c:pt>
                <c:pt idx="52">
                  <c:v>292.48199999999997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309.14099999999996</c:v>
                </c:pt>
                <c:pt idx="56">
                  <c:v>314.90099999999995</c:v>
                </c:pt>
                <c:pt idx="57">
                  <c:v>320.61599999999993</c:v>
                </c:pt>
                <c:pt idx="58">
                  <c:v>326.30399999999992</c:v>
                </c:pt>
                <c:pt idx="59">
                  <c:v>331.98299999999989</c:v>
                </c:pt>
                <c:pt idx="60">
                  <c:v>337.69799999999987</c:v>
                </c:pt>
                <c:pt idx="61">
                  <c:v>343.18799999999987</c:v>
                </c:pt>
                <c:pt idx="62">
                  <c:v>348.69599999999986</c:v>
                </c:pt>
                <c:pt idx="63">
                  <c:v>354.32999999999987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TDK_KF_ST_13_03!$N$20:$N$84</c:f>
              <c:numCache>
                <c:formatCode>General</c:formatCode>
                <c:ptCount val="65"/>
                <c:pt idx="0">
                  <c:v>-3839.3635199974374</c:v>
                </c:pt>
                <c:pt idx="1">
                  <c:v>-3770.7039306262332</c:v>
                </c:pt>
                <c:pt idx="2">
                  <c:v>-3663.4886850138091</c:v>
                </c:pt>
                <c:pt idx="3">
                  <c:v>-3520.3822139455106</c:v>
                </c:pt>
                <c:pt idx="4">
                  <c:v>-3349.4693337666135</c:v>
                </c:pt>
                <c:pt idx="5">
                  <c:v>-3145.8150566596264</c:v>
                </c:pt>
                <c:pt idx="6">
                  <c:v>-2912.5982778274711</c:v>
                </c:pt>
                <c:pt idx="7">
                  <c:v>-2652.4547810331105</c:v>
                </c:pt>
                <c:pt idx="8">
                  <c:v>-2359.7580309769937</c:v>
                </c:pt>
                <c:pt idx="9">
                  <c:v>-2043.2818467510783</c:v>
                </c:pt>
                <c:pt idx="10">
                  <c:v>-1702.2306618635673</c:v>
                </c:pt>
                <c:pt idx="11">
                  <c:v>-1351.3363454071177</c:v>
                </c:pt>
                <c:pt idx="12">
                  <c:v>-987.88234870158158</c:v>
                </c:pt>
                <c:pt idx="13">
                  <c:v>-630.46299125643509</c:v>
                </c:pt>
                <c:pt idx="14">
                  <c:v>-258.93415115984124</c:v>
                </c:pt>
                <c:pt idx="15">
                  <c:v>118.64905145172719</c:v>
                </c:pt>
                <c:pt idx="16">
                  <c:v>502.93161573661098</c:v>
                </c:pt>
                <c:pt idx="17">
                  <c:v>880.43145386383094</c:v>
                </c:pt>
                <c:pt idx="18">
                  <c:v>1249.8366521294563</c:v>
                </c:pt>
                <c:pt idx="19">
                  <c:v>1606.3469458752413</c:v>
                </c:pt>
                <c:pt idx="20">
                  <c:v>1939.6858427563725</c:v>
                </c:pt>
                <c:pt idx="21">
                  <c:v>2254.2817186603693</c:v>
                </c:pt>
                <c:pt idx="22">
                  <c:v>2544.9923868891938</c:v>
                </c:pt>
                <c:pt idx="23">
                  <c:v>2814.8079672509771</c:v>
                </c:pt>
                <c:pt idx="24">
                  <c:v>3063.4403719634743</c:v>
                </c:pt>
                <c:pt idx="25">
                  <c:v>3283.3202972727408</c:v>
                </c:pt>
                <c:pt idx="26">
                  <c:v>3470.3269344354908</c:v>
                </c:pt>
                <c:pt idx="27">
                  <c:v>3622.7680084846634</c:v>
                </c:pt>
                <c:pt idx="28">
                  <c:v>3738.5255688932989</c:v>
                </c:pt>
                <c:pt idx="29">
                  <c:v>3815.9172462371325</c:v>
                </c:pt>
                <c:pt idx="30">
                  <c:v>3859.29438979526</c:v>
                </c:pt>
                <c:pt idx="31">
                  <c:v>3866.6336100416393</c:v>
                </c:pt>
                <c:pt idx="32">
                  <c:v>3837.0469120852999</c:v>
                </c:pt>
                <c:pt idx="33">
                  <c:v>3768.5663296641123</c:v>
                </c:pt>
                <c:pt idx="34">
                  <c:v>3663.9508108848045</c:v>
                </c:pt>
                <c:pt idx="35">
                  <c:v>3520.7568862064691</c:v>
                </c:pt>
                <c:pt idx="36">
                  <c:v>3350.4823657721463</c:v>
                </c:pt>
                <c:pt idx="37">
                  <c:v>3148.1437468962708</c:v>
                </c:pt>
                <c:pt idx="38">
                  <c:v>2916.7861960551454</c:v>
                </c:pt>
                <c:pt idx="39">
                  <c:v>2657.3757274350037</c:v>
                </c:pt>
                <c:pt idx="40">
                  <c:v>2363.9123061632249</c:v>
                </c:pt>
                <c:pt idx="41">
                  <c:v>2048.4447408272181</c:v>
                </c:pt>
                <c:pt idx="42">
                  <c:v>1713.8490934364709</c:v>
                </c:pt>
                <c:pt idx="43">
                  <c:v>1362.4418021790507</c:v>
                </c:pt>
                <c:pt idx="44">
                  <c:v>994.72818046286091</c:v>
                </c:pt>
                <c:pt idx="45">
                  <c:v>634.50516588426592</c:v>
                </c:pt>
                <c:pt idx="46">
                  <c:v>265.48066244230637</c:v>
                </c:pt>
                <c:pt idx="47">
                  <c:v>-114.5177436460541</c:v>
                </c:pt>
                <c:pt idx="48">
                  <c:v>-500.6647896738769</c:v>
                </c:pt>
                <c:pt idx="49">
                  <c:v>-875.29087329503443</c:v>
                </c:pt>
                <c:pt idx="50">
                  <c:v>-1248.9485123699521</c:v>
                </c:pt>
                <c:pt idx="51">
                  <c:v>-1607.2593433566465</c:v>
                </c:pt>
                <c:pt idx="52">
                  <c:v>-1942.266041703027</c:v>
                </c:pt>
                <c:pt idx="53">
                  <c:v>-2259.8357603461141</c:v>
                </c:pt>
                <c:pt idx="54">
                  <c:v>-2549.4233487411871</c:v>
                </c:pt>
                <c:pt idx="55">
                  <c:v>-2821.1707884328425</c:v>
                </c:pt>
                <c:pt idx="56">
                  <c:v>-3073.1069948995168</c:v>
                </c:pt>
                <c:pt idx="57">
                  <c:v>-3292.3738023805536</c:v>
                </c:pt>
                <c:pt idx="58">
                  <c:v>-3478.069150973954</c:v>
                </c:pt>
                <c:pt idx="59">
                  <c:v>-3629.2594030921682</c:v>
                </c:pt>
                <c:pt idx="60">
                  <c:v>-3745.3938479682511</c:v>
                </c:pt>
                <c:pt idx="61">
                  <c:v>-3821.8583184921381</c:v>
                </c:pt>
                <c:pt idx="62">
                  <c:v>-3863.2915818503343</c:v>
                </c:pt>
                <c:pt idx="63">
                  <c:v>-3868.7142797206316</c:v>
                </c:pt>
                <c:pt idx="64">
                  <c:v>-3836.060331546284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F7D-461C-AC29-5B1CD010E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TDK_FF_ST_oU_05!$T$16:$T$80</c:f>
              <c:numCache>
                <c:formatCode>General</c:formatCode>
                <c:ptCount val="65"/>
                <c:pt idx="0">
                  <c:v>0</c:v>
                </c:pt>
                <c:pt idx="1">
                  <c:v>5.8139999999999992</c:v>
                </c:pt>
                <c:pt idx="2">
                  <c:v>11.619</c:v>
                </c:pt>
                <c:pt idx="3">
                  <c:v>17.324999999999999</c:v>
                </c:pt>
                <c:pt idx="4">
                  <c:v>22.779</c:v>
                </c:pt>
                <c:pt idx="5">
                  <c:v>28.305</c:v>
                </c:pt>
                <c:pt idx="6">
                  <c:v>33.93</c:v>
                </c:pt>
                <c:pt idx="7">
                  <c:v>39.482999999999997</c:v>
                </c:pt>
                <c:pt idx="8">
                  <c:v>45.134999999999998</c:v>
                </c:pt>
                <c:pt idx="9">
                  <c:v>50.867999999999995</c:v>
                </c:pt>
                <c:pt idx="10">
                  <c:v>56.636999999999993</c:v>
                </c:pt>
                <c:pt idx="11">
                  <c:v>62.252999999999993</c:v>
                </c:pt>
                <c:pt idx="12">
                  <c:v>67.850999999999999</c:v>
                </c:pt>
                <c:pt idx="13">
                  <c:v>73.277999999999992</c:v>
                </c:pt>
                <c:pt idx="14">
                  <c:v>78.85799999999999</c:v>
                </c:pt>
                <c:pt idx="15">
                  <c:v>84.47399999999999</c:v>
                </c:pt>
                <c:pt idx="16">
                  <c:v>90.188999999999993</c:v>
                </c:pt>
                <c:pt idx="17">
                  <c:v>95.804999999999993</c:v>
                </c:pt>
                <c:pt idx="18">
                  <c:v>101.52</c:v>
                </c:pt>
                <c:pt idx="19">
                  <c:v>107.226</c:v>
                </c:pt>
                <c:pt idx="20">
                  <c:v>112.69799999999999</c:v>
                </c:pt>
                <c:pt idx="21">
                  <c:v>118.22399999999999</c:v>
                </c:pt>
                <c:pt idx="22">
                  <c:v>123.78599999999999</c:v>
                </c:pt>
                <c:pt idx="23">
                  <c:v>129.38399999999999</c:v>
                </c:pt>
                <c:pt idx="24">
                  <c:v>135.03599999999997</c:v>
                </c:pt>
                <c:pt idx="25">
                  <c:v>140.74199999999996</c:v>
                </c:pt>
                <c:pt idx="26">
                  <c:v>146.51099999999997</c:v>
                </c:pt>
                <c:pt idx="27">
                  <c:v>152.07299999999998</c:v>
                </c:pt>
                <c:pt idx="28">
                  <c:v>157.67099999999999</c:v>
                </c:pt>
                <c:pt idx="29">
                  <c:v>163.089</c:v>
                </c:pt>
                <c:pt idx="30">
                  <c:v>168.65100000000001</c:v>
                </c:pt>
                <c:pt idx="31">
                  <c:v>174.27600000000001</c:v>
                </c:pt>
                <c:pt idx="32">
                  <c:v>179.964</c:v>
                </c:pt>
                <c:pt idx="33">
                  <c:v>185.61599999999999</c:v>
                </c:pt>
                <c:pt idx="34">
                  <c:v>191.38499999999999</c:v>
                </c:pt>
                <c:pt idx="35">
                  <c:v>197.07299999999998</c:v>
                </c:pt>
                <c:pt idx="36">
                  <c:v>202.47299999999998</c:v>
                </c:pt>
                <c:pt idx="37">
                  <c:v>208.017</c:v>
                </c:pt>
                <c:pt idx="38">
                  <c:v>213.57</c:v>
                </c:pt>
                <c:pt idx="39">
                  <c:v>219.18599999999998</c:v>
                </c:pt>
                <c:pt idx="40">
                  <c:v>224.88299999999998</c:v>
                </c:pt>
                <c:pt idx="41">
                  <c:v>230.52599999999998</c:v>
                </c:pt>
                <c:pt idx="42">
                  <c:v>236.34899999999999</c:v>
                </c:pt>
                <c:pt idx="43">
                  <c:v>241.929</c:v>
                </c:pt>
                <c:pt idx="44">
                  <c:v>247.54500000000002</c:v>
                </c:pt>
                <c:pt idx="45">
                  <c:v>252.96300000000002</c:v>
                </c:pt>
                <c:pt idx="46">
                  <c:v>258.52500000000003</c:v>
                </c:pt>
                <c:pt idx="47">
                  <c:v>264.28500000000003</c:v>
                </c:pt>
                <c:pt idx="48">
                  <c:v>269.94600000000003</c:v>
                </c:pt>
                <c:pt idx="49">
                  <c:v>275.59800000000001</c:v>
                </c:pt>
                <c:pt idx="50">
                  <c:v>281.34899999999999</c:v>
                </c:pt>
                <c:pt idx="51">
                  <c:v>287.06399999999996</c:v>
                </c:pt>
                <c:pt idx="52">
                  <c:v>292.58999999999997</c:v>
                </c:pt>
                <c:pt idx="53">
                  <c:v>298.09799999999996</c:v>
                </c:pt>
                <c:pt idx="54">
                  <c:v>303.69599999999997</c:v>
                </c:pt>
                <c:pt idx="55">
                  <c:v>309.28499999999997</c:v>
                </c:pt>
                <c:pt idx="56">
                  <c:v>315.04499999999996</c:v>
                </c:pt>
                <c:pt idx="57">
                  <c:v>320.77799999999996</c:v>
                </c:pt>
                <c:pt idx="58">
                  <c:v>326.53799999999995</c:v>
                </c:pt>
                <c:pt idx="59">
                  <c:v>332.14499999999998</c:v>
                </c:pt>
                <c:pt idx="60">
                  <c:v>337.76099999999997</c:v>
                </c:pt>
                <c:pt idx="61">
                  <c:v>343.27799999999996</c:v>
                </c:pt>
                <c:pt idx="62">
                  <c:v>348.78599999999994</c:v>
                </c:pt>
                <c:pt idx="63">
                  <c:v>354.49199999999996</c:v>
                </c:pt>
                <c:pt idx="64">
                  <c:v>360.09899999999993</c:v>
                </c:pt>
              </c:numCache>
            </c:numRef>
          </c:xVal>
          <c:yVal>
            <c:numRef>
              <c:f>TDK_FF_ST_oU_05!$W$16:$W$80</c:f>
              <c:numCache>
                <c:formatCode>General</c:formatCode>
                <c:ptCount val="65"/>
                <c:pt idx="0">
                  <c:v>0.16699612758088733</c:v>
                </c:pt>
                <c:pt idx="1">
                  <c:v>-0.14291264438944662</c:v>
                </c:pt>
                <c:pt idx="2">
                  <c:v>-0.15995576770464481</c:v>
                </c:pt>
                <c:pt idx="3">
                  <c:v>-0.15250095283210996</c:v>
                </c:pt>
                <c:pt idx="4">
                  <c:v>-0.15125492714344446</c:v>
                </c:pt>
                <c:pt idx="5">
                  <c:v>-0.13200953141022609</c:v>
                </c:pt>
                <c:pt idx="6">
                  <c:v>-0.10821148336088271</c:v>
                </c:pt>
                <c:pt idx="7">
                  <c:v>-0.11863186032098127</c:v>
                </c:pt>
                <c:pt idx="8">
                  <c:v>1.4673968349136146E-2</c:v>
                </c:pt>
                <c:pt idx="9">
                  <c:v>2.4984084117818384E-2</c:v>
                </c:pt>
                <c:pt idx="10">
                  <c:v>1.8454626665295848E-2</c:v>
                </c:pt>
                <c:pt idx="11">
                  <c:v>2.795615705309018E-2</c:v>
                </c:pt>
                <c:pt idx="12">
                  <c:v>-2.9831459292552154E-2</c:v>
                </c:pt>
                <c:pt idx="13">
                  <c:v>1.3449678103000906E-2</c:v>
                </c:pt>
                <c:pt idx="14">
                  <c:v>-1.0085037189227819E-2</c:v>
                </c:pt>
                <c:pt idx="15">
                  <c:v>-1.326079960512061E-2</c:v>
                </c:pt>
                <c:pt idx="16">
                  <c:v>-3.0034585526806268E-2</c:v>
                </c:pt>
                <c:pt idx="17">
                  <c:v>-1.5826583407985595E-2</c:v>
                </c:pt>
                <c:pt idx="18">
                  <c:v>-7.7863149681505206E-2</c:v>
                </c:pt>
                <c:pt idx="19">
                  <c:v>-0.159808263700711</c:v>
                </c:pt>
                <c:pt idx="20">
                  <c:v>-0.10124830491771775</c:v>
                </c:pt>
                <c:pt idx="21">
                  <c:v>-4.8903908789554862E-2</c:v>
                </c:pt>
                <c:pt idx="22">
                  <c:v>-6.6401862908762155E-2</c:v>
                </c:pt>
                <c:pt idx="23">
                  <c:v>-8.408322738259244E-2</c:v>
                </c:pt>
                <c:pt idx="24">
                  <c:v>-8.0556737456447536E-3</c:v>
                </c:pt>
                <c:pt idx="25">
                  <c:v>-5.0725163513959615E-2</c:v>
                </c:pt>
                <c:pt idx="26">
                  <c:v>-2.4030866167095155E-2</c:v>
                </c:pt>
                <c:pt idx="27">
                  <c:v>-2.8018603374221129E-2</c:v>
                </c:pt>
                <c:pt idx="28">
                  <c:v>-5.1592193427893562E-2</c:v>
                </c:pt>
                <c:pt idx="29">
                  <c:v>2.177495163363119E-2</c:v>
                </c:pt>
                <c:pt idx="30">
                  <c:v>-1.0498747617191384E-2</c:v>
                </c:pt>
                <c:pt idx="31">
                  <c:v>-2.2743002838353732E-2</c:v>
                </c:pt>
                <c:pt idx="32">
                  <c:v>-9.4124880689207657E-2</c:v>
                </c:pt>
                <c:pt idx="33">
                  <c:v>-5.361243601487331E-2</c:v>
                </c:pt>
                <c:pt idx="34">
                  <c:v>-9.9296139989860421E-2</c:v>
                </c:pt>
                <c:pt idx="35">
                  <c:v>-5.4702749480725288E-2</c:v>
                </c:pt>
                <c:pt idx="36">
                  <c:v>2.4010107873863262E-2</c:v>
                </c:pt>
                <c:pt idx="37">
                  <c:v>9.3366636002656378E-4</c:v>
                </c:pt>
                <c:pt idx="38">
                  <c:v>2.2261136287340832E-2</c:v>
                </c:pt>
                <c:pt idx="39">
                  <c:v>0.14331646026397493</c:v>
                </c:pt>
                <c:pt idx="40">
                  <c:v>0.13842186425659975</c:v>
                </c:pt>
                <c:pt idx="41">
                  <c:v>0.15340422929190822</c:v>
                </c:pt>
                <c:pt idx="42">
                  <c:v>0.19375688829398996</c:v>
                </c:pt>
                <c:pt idx="43">
                  <c:v>0.2880133613454916</c:v>
                </c:pt>
                <c:pt idx="44">
                  <c:v>0.21160595012241856</c:v>
                </c:pt>
                <c:pt idx="45">
                  <c:v>0.24124628823432204</c:v>
                </c:pt>
                <c:pt idx="46">
                  <c:v>0.2502990581279505</c:v>
                </c:pt>
                <c:pt idx="47">
                  <c:v>0.24137782365704652</c:v>
                </c:pt>
                <c:pt idx="48">
                  <c:v>0.1743512230232227</c:v>
                </c:pt>
                <c:pt idx="49">
                  <c:v>9.9240119737544319E-2</c:v>
                </c:pt>
                <c:pt idx="50">
                  <c:v>9.1529912231351318E-2</c:v>
                </c:pt>
                <c:pt idx="51">
                  <c:v>6.7548154195378629E-2</c:v>
                </c:pt>
                <c:pt idx="52">
                  <c:v>1.8216727251058273E-2</c:v>
                </c:pt>
                <c:pt idx="53">
                  <c:v>6.1415880075060159E-2</c:v>
                </c:pt>
                <c:pt idx="54">
                  <c:v>-5.393087356964088E-2</c:v>
                </c:pt>
                <c:pt idx="55">
                  <c:v>1.7336716047225309E-2</c:v>
                </c:pt>
                <c:pt idx="56">
                  <c:v>3.9404867698181079E-2</c:v>
                </c:pt>
                <c:pt idx="57">
                  <c:v>-1.4670997195196378E-2</c:v>
                </c:pt>
                <c:pt idx="58">
                  <c:v>-9.1463143181215401E-2</c:v>
                </c:pt>
                <c:pt idx="59">
                  <c:v>-8.7291265236444815E-2</c:v>
                </c:pt>
                <c:pt idx="60">
                  <c:v>-8.4620587923836865E-2</c:v>
                </c:pt>
                <c:pt idx="61">
                  <c:v>-0.12036995114209503</c:v>
                </c:pt>
                <c:pt idx="62">
                  <c:v>-0.10592067370987479</c:v>
                </c:pt>
                <c:pt idx="63">
                  <c:v>-0.24417841632907766</c:v>
                </c:pt>
                <c:pt idx="64">
                  <c:v>-0.27444777032428647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3E-453E-A0FB-5AB10FCFF7B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TDK_FF_ST_oU_05!$T$81:$T$145</c:f>
              <c:numCache>
                <c:formatCode>General</c:formatCode>
                <c:ptCount val="65"/>
                <c:pt idx="0">
                  <c:v>360.09899999999993</c:v>
                </c:pt>
                <c:pt idx="1">
                  <c:v>354.59999999999991</c:v>
                </c:pt>
                <c:pt idx="2">
                  <c:v>349.01099999999991</c:v>
                </c:pt>
                <c:pt idx="3">
                  <c:v>343.43099999999993</c:v>
                </c:pt>
                <c:pt idx="4">
                  <c:v>337.90499999999992</c:v>
                </c:pt>
                <c:pt idx="5">
                  <c:v>332.25299999999993</c:v>
                </c:pt>
                <c:pt idx="6">
                  <c:v>326.69099999999992</c:v>
                </c:pt>
                <c:pt idx="7">
                  <c:v>320.96699999999993</c:v>
                </c:pt>
                <c:pt idx="8">
                  <c:v>315.24299999999994</c:v>
                </c:pt>
                <c:pt idx="9">
                  <c:v>309.51899999999995</c:v>
                </c:pt>
                <c:pt idx="10">
                  <c:v>303.92999999999995</c:v>
                </c:pt>
                <c:pt idx="11">
                  <c:v>298.27799999999996</c:v>
                </c:pt>
                <c:pt idx="12">
                  <c:v>292.78799999999995</c:v>
                </c:pt>
                <c:pt idx="13">
                  <c:v>287.28899999999993</c:v>
                </c:pt>
                <c:pt idx="14">
                  <c:v>281.50199999999995</c:v>
                </c:pt>
                <c:pt idx="15">
                  <c:v>275.84099999999995</c:v>
                </c:pt>
                <c:pt idx="16">
                  <c:v>270.06299999999993</c:v>
                </c:pt>
                <c:pt idx="17">
                  <c:v>264.47399999999993</c:v>
                </c:pt>
                <c:pt idx="18">
                  <c:v>258.79499999999996</c:v>
                </c:pt>
                <c:pt idx="19">
                  <c:v>253.23299999999995</c:v>
                </c:pt>
                <c:pt idx="20">
                  <c:v>247.73399999999995</c:v>
                </c:pt>
                <c:pt idx="21">
                  <c:v>242.18099999999995</c:v>
                </c:pt>
                <c:pt idx="22">
                  <c:v>236.51999999999995</c:v>
                </c:pt>
                <c:pt idx="23">
                  <c:v>230.78699999999995</c:v>
                </c:pt>
                <c:pt idx="24">
                  <c:v>225.03599999999994</c:v>
                </c:pt>
                <c:pt idx="25">
                  <c:v>219.44699999999995</c:v>
                </c:pt>
                <c:pt idx="26">
                  <c:v>213.82199999999995</c:v>
                </c:pt>
                <c:pt idx="27">
                  <c:v>208.17899999999995</c:v>
                </c:pt>
                <c:pt idx="28">
                  <c:v>202.75199999999995</c:v>
                </c:pt>
                <c:pt idx="29">
                  <c:v>197.28899999999996</c:v>
                </c:pt>
                <c:pt idx="30">
                  <c:v>191.50199999999995</c:v>
                </c:pt>
                <c:pt idx="31">
                  <c:v>185.84099999999995</c:v>
                </c:pt>
                <c:pt idx="32">
                  <c:v>180.08999999999995</c:v>
                </c:pt>
                <c:pt idx="33">
                  <c:v>174.47399999999993</c:v>
                </c:pt>
                <c:pt idx="34">
                  <c:v>168.83099999999993</c:v>
                </c:pt>
                <c:pt idx="35">
                  <c:v>163.32299999999992</c:v>
                </c:pt>
                <c:pt idx="36">
                  <c:v>157.86899999999991</c:v>
                </c:pt>
                <c:pt idx="37">
                  <c:v>152.31599999999992</c:v>
                </c:pt>
                <c:pt idx="38">
                  <c:v>146.67299999999992</c:v>
                </c:pt>
                <c:pt idx="39">
                  <c:v>140.98499999999993</c:v>
                </c:pt>
                <c:pt idx="40">
                  <c:v>135.26099999999994</c:v>
                </c:pt>
                <c:pt idx="41">
                  <c:v>129.60899999999995</c:v>
                </c:pt>
                <c:pt idx="42">
                  <c:v>124.00199999999995</c:v>
                </c:pt>
                <c:pt idx="43">
                  <c:v>118.37699999999995</c:v>
                </c:pt>
                <c:pt idx="44">
                  <c:v>112.95899999999995</c:v>
                </c:pt>
                <c:pt idx="45">
                  <c:v>107.50499999999995</c:v>
                </c:pt>
                <c:pt idx="46">
                  <c:v>101.71799999999995</c:v>
                </c:pt>
                <c:pt idx="47">
                  <c:v>96.002999999999943</c:v>
                </c:pt>
                <c:pt idx="48">
                  <c:v>90.305999999999941</c:v>
                </c:pt>
                <c:pt idx="49">
                  <c:v>84.644999999999939</c:v>
                </c:pt>
                <c:pt idx="50">
                  <c:v>79.055999999999941</c:v>
                </c:pt>
                <c:pt idx="51">
                  <c:v>73.502999999999943</c:v>
                </c:pt>
                <c:pt idx="52">
                  <c:v>68.039999999999949</c:v>
                </c:pt>
                <c:pt idx="53">
                  <c:v>62.44199999999995</c:v>
                </c:pt>
                <c:pt idx="54">
                  <c:v>56.771999999999949</c:v>
                </c:pt>
                <c:pt idx="55">
                  <c:v>51.083999999999946</c:v>
                </c:pt>
                <c:pt idx="56">
                  <c:v>45.341999999999949</c:v>
                </c:pt>
                <c:pt idx="57">
                  <c:v>39.671999999999947</c:v>
                </c:pt>
                <c:pt idx="58">
                  <c:v>34.100999999999949</c:v>
                </c:pt>
                <c:pt idx="59">
                  <c:v>28.457999999999949</c:v>
                </c:pt>
                <c:pt idx="60">
                  <c:v>22.994999999999948</c:v>
                </c:pt>
                <c:pt idx="61">
                  <c:v>17.549999999999947</c:v>
                </c:pt>
                <c:pt idx="62">
                  <c:v>11.807999999999947</c:v>
                </c:pt>
                <c:pt idx="63">
                  <c:v>6.101999999999947</c:v>
                </c:pt>
                <c:pt idx="64">
                  <c:v>0.33299999999994778</c:v>
                </c:pt>
              </c:numCache>
            </c:numRef>
          </c:xVal>
          <c:yVal>
            <c:numRef>
              <c:f>TDK_FF_ST_oU_05!$W$81:$W$145</c:f>
              <c:numCache>
                <c:formatCode>General</c:formatCode>
                <c:ptCount val="65"/>
                <c:pt idx="0">
                  <c:v>-0.11161909814609317</c:v>
                </c:pt>
                <c:pt idx="1">
                  <c:v>-0.13855747424190668</c:v>
                </c:pt>
                <c:pt idx="2">
                  <c:v>-0.15418781448460095</c:v>
                </c:pt>
                <c:pt idx="3">
                  <c:v>-0.11582206004936779</c:v>
                </c:pt>
                <c:pt idx="4">
                  <c:v>-3.7147070804678606E-2</c:v>
                </c:pt>
                <c:pt idx="5">
                  <c:v>-1.5223836901895993E-2</c:v>
                </c:pt>
                <c:pt idx="6">
                  <c:v>-4.3989821878767543E-2</c:v>
                </c:pt>
                <c:pt idx="7">
                  <c:v>-2.0585534499275582E-2</c:v>
                </c:pt>
                <c:pt idx="8">
                  <c:v>-2.1603119293899908E-2</c:v>
                </c:pt>
                <c:pt idx="9">
                  <c:v>-2.0204211280031359E-2</c:v>
                </c:pt>
                <c:pt idx="10">
                  <c:v>5.7161042214488589E-2</c:v>
                </c:pt>
                <c:pt idx="11">
                  <c:v>4.4482944324215623E-2</c:v>
                </c:pt>
                <c:pt idx="12">
                  <c:v>8.6110848602572787E-2</c:v>
                </c:pt>
                <c:pt idx="13">
                  <c:v>5.0456759190808498E-2</c:v>
                </c:pt>
                <c:pt idx="14">
                  <c:v>0.13419098653741912</c:v>
                </c:pt>
                <c:pt idx="15">
                  <c:v>0.12402860113678571</c:v>
                </c:pt>
                <c:pt idx="16">
                  <c:v>0.20711412288011388</c:v>
                </c:pt>
                <c:pt idx="17">
                  <c:v>0.22223077010016823</c:v>
                </c:pt>
                <c:pt idx="18">
                  <c:v>0.2802108742995415</c:v>
                </c:pt>
                <c:pt idx="19">
                  <c:v>0.2599196326314086</c:v>
                </c:pt>
                <c:pt idx="20">
                  <c:v>0.28934619113826443</c:v>
                </c:pt>
                <c:pt idx="21">
                  <c:v>0.31985016972586777</c:v>
                </c:pt>
                <c:pt idx="22">
                  <c:v>0.23748740352132813</c:v>
                </c:pt>
                <c:pt idx="23">
                  <c:v>0.16857969783754356</c:v>
                </c:pt>
                <c:pt idx="24">
                  <c:v>0.15762241171751157</c:v>
                </c:pt>
                <c:pt idx="25">
                  <c:v>0.15236844820623219</c:v>
                </c:pt>
                <c:pt idx="26">
                  <c:v>9.2997681797157838E-2</c:v>
                </c:pt>
                <c:pt idx="27">
                  <c:v>4.5875203690371791E-2</c:v>
                </c:pt>
                <c:pt idx="28">
                  <c:v>1.2268145337998249E-2</c:v>
                </c:pt>
                <c:pt idx="29">
                  <c:v>-1.8798936678393829E-2</c:v>
                </c:pt>
                <c:pt idx="30">
                  <c:v>-7.1442719940705501E-2</c:v>
                </c:pt>
                <c:pt idx="31">
                  <c:v>-3.9493918581058551E-2</c:v>
                </c:pt>
                <c:pt idx="32">
                  <c:v>1.426714898147452E-2</c:v>
                </c:pt>
                <c:pt idx="33">
                  <c:v>-1.0152116554195345E-2</c:v>
                </c:pt>
                <c:pt idx="34">
                  <c:v>4.8295407260724232E-2</c:v>
                </c:pt>
                <c:pt idx="35">
                  <c:v>3.3652716287804196E-2</c:v>
                </c:pt>
                <c:pt idx="36">
                  <c:v>2.2507964410010572E-2</c:v>
                </c:pt>
                <c:pt idx="37">
                  <c:v>-1.0880561166800362E-2</c:v>
                </c:pt>
                <c:pt idx="38">
                  <c:v>5.4553997091971951E-2</c:v>
                </c:pt>
                <c:pt idx="39">
                  <c:v>1.3674281847187331E-2</c:v>
                </c:pt>
                <c:pt idx="40">
                  <c:v>3.386741005945737E-2</c:v>
                </c:pt>
                <c:pt idx="41">
                  <c:v>-5.9068025931850343E-2</c:v>
                </c:pt>
                <c:pt idx="42">
                  <c:v>-2.0348940959536321E-2</c:v>
                </c:pt>
                <c:pt idx="43">
                  <c:v>-5.9560173705676789E-2</c:v>
                </c:pt>
                <c:pt idx="44">
                  <c:v>-6.8631844898391137E-2</c:v>
                </c:pt>
                <c:pt idx="45">
                  <c:v>-7.7401174160414143E-2</c:v>
                </c:pt>
                <c:pt idx="46">
                  <c:v>-4.8917327745797934E-2</c:v>
                </c:pt>
                <c:pt idx="47">
                  <c:v>-5.0922492505279138E-2</c:v>
                </c:pt>
                <c:pt idx="48">
                  <c:v>-0.15265967660577928</c:v>
                </c:pt>
                <c:pt idx="49">
                  <c:v>3.0273770134257916E-2</c:v>
                </c:pt>
                <c:pt idx="50">
                  <c:v>8.2230313761186835E-3</c:v>
                </c:pt>
                <c:pt idx="51">
                  <c:v>-6.2097961959082681E-2</c:v>
                </c:pt>
                <c:pt idx="52">
                  <c:v>6.2510136456936038E-2</c:v>
                </c:pt>
                <c:pt idx="53">
                  <c:v>5.4288000188250862E-2</c:v>
                </c:pt>
                <c:pt idx="54">
                  <c:v>1.1998568606813365E-2</c:v>
                </c:pt>
                <c:pt idx="55">
                  <c:v>2.1746731755683868E-2</c:v>
                </c:pt>
                <c:pt idx="56">
                  <c:v>3.1500750639658293E-2</c:v>
                </c:pt>
                <c:pt idx="57">
                  <c:v>-3.8428987840497086E-2</c:v>
                </c:pt>
                <c:pt idx="58">
                  <c:v>-0.14210886331108696</c:v>
                </c:pt>
                <c:pt idx="59">
                  <c:v>-0.12770658753951381</c:v>
                </c:pt>
                <c:pt idx="60">
                  <c:v>-8.6281771556457443E-2</c:v>
                </c:pt>
                <c:pt idx="61">
                  <c:v>-0.19727090022501415</c:v>
                </c:pt>
                <c:pt idx="62">
                  <c:v>-0.11530382786794391</c:v>
                </c:pt>
                <c:pt idx="63">
                  <c:v>-0.1711375024309234</c:v>
                </c:pt>
                <c:pt idx="64">
                  <c:v>-0.10333709061681073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3E-453E-A0FB-5AB10FCFF7B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TDK_FF_ST_oU_05!$T$16:$T$79</c:f>
              <c:numCache>
                <c:formatCode>General</c:formatCode>
                <c:ptCount val="64"/>
                <c:pt idx="0">
                  <c:v>0</c:v>
                </c:pt>
                <c:pt idx="1">
                  <c:v>5.8139999999999992</c:v>
                </c:pt>
                <c:pt idx="2">
                  <c:v>11.619</c:v>
                </c:pt>
                <c:pt idx="3">
                  <c:v>17.324999999999999</c:v>
                </c:pt>
                <c:pt idx="4">
                  <c:v>22.779</c:v>
                </c:pt>
                <c:pt idx="5">
                  <c:v>28.305</c:v>
                </c:pt>
                <c:pt idx="6">
                  <c:v>33.93</c:v>
                </c:pt>
                <c:pt idx="7">
                  <c:v>39.482999999999997</c:v>
                </c:pt>
                <c:pt idx="8">
                  <c:v>45.134999999999998</c:v>
                </c:pt>
                <c:pt idx="9">
                  <c:v>50.867999999999995</c:v>
                </c:pt>
                <c:pt idx="10">
                  <c:v>56.636999999999993</c:v>
                </c:pt>
                <c:pt idx="11">
                  <c:v>62.252999999999993</c:v>
                </c:pt>
                <c:pt idx="12">
                  <c:v>67.850999999999999</c:v>
                </c:pt>
                <c:pt idx="13">
                  <c:v>73.277999999999992</c:v>
                </c:pt>
                <c:pt idx="14">
                  <c:v>78.85799999999999</c:v>
                </c:pt>
                <c:pt idx="15">
                  <c:v>84.47399999999999</c:v>
                </c:pt>
                <c:pt idx="16">
                  <c:v>90.188999999999993</c:v>
                </c:pt>
                <c:pt idx="17">
                  <c:v>95.804999999999993</c:v>
                </c:pt>
                <c:pt idx="18">
                  <c:v>101.52</c:v>
                </c:pt>
                <c:pt idx="19">
                  <c:v>107.226</c:v>
                </c:pt>
                <c:pt idx="20">
                  <c:v>112.69799999999999</c:v>
                </c:pt>
                <c:pt idx="21">
                  <c:v>118.22399999999999</c:v>
                </c:pt>
                <c:pt idx="22">
                  <c:v>123.78599999999999</c:v>
                </c:pt>
                <c:pt idx="23">
                  <c:v>129.38399999999999</c:v>
                </c:pt>
                <c:pt idx="24">
                  <c:v>135.03599999999997</c:v>
                </c:pt>
                <c:pt idx="25">
                  <c:v>140.74199999999996</c:v>
                </c:pt>
                <c:pt idx="26">
                  <c:v>146.51099999999997</c:v>
                </c:pt>
                <c:pt idx="27">
                  <c:v>152.07299999999998</c:v>
                </c:pt>
                <c:pt idx="28">
                  <c:v>157.67099999999999</c:v>
                </c:pt>
                <c:pt idx="29">
                  <c:v>163.089</c:v>
                </c:pt>
                <c:pt idx="30">
                  <c:v>168.65100000000001</c:v>
                </c:pt>
                <c:pt idx="31">
                  <c:v>174.27600000000001</c:v>
                </c:pt>
                <c:pt idx="32">
                  <c:v>179.964</c:v>
                </c:pt>
                <c:pt idx="33">
                  <c:v>185.61599999999999</c:v>
                </c:pt>
                <c:pt idx="34">
                  <c:v>191.38499999999999</c:v>
                </c:pt>
                <c:pt idx="35">
                  <c:v>197.07299999999998</c:v>
                </c:pt>
                <c:pt idx="36">
                  <c:v>202.47299999999998</c:v>
                </c:pt>
                <c:pt idx="37">
                  <c:v>208.017</c:v>
                </c:pt>
                <c:pt idx="38">
                  <c:v>213.57</c:v>
                </c:pt>
                <c:pt idx="39">
                  <c:v>219.18599999999998</c:v>
                </c:pt>
                <c:pt idx="40">
                  <c:v>224.88299999999998</c:v>
                </c:pt>
                <c:pt idx="41">
                  <c:v>230.52599999999998</c:v>
                </c:pt>
                <c:pt idx="42">
                  <c:v>236.34899999999999</c:v>
                </c:pt>
                <c:pt idx="43">
                  <c:v>241.929</c:v>
                </c:pt>
                <c:pt idx="44">
                  <c:v>247.54500000000002</c:v>
                </c:pt>
                <c:pt idx="45">
                  <c:v>252.96300000000002</c:v>
                </c:pt>
                <c:pt idx="46">
                  <c:v>258.52500000000003</c:v>
                </c:pt>
                <c:pt idx="47">
                  <c:v>264.28500000000003</c:v>
                </c:pt>
                <c:pt idx="48">
                  <c:v>269.94600000000003</c:v>
                </c:pt>
                <c:pt idx="49">
                  <c:v>275.59800000000001</c:v>
                </c:pt>
                <c:pt idx="50">
                  <c:v>281.34899999999999</c:v>
                </c:pt>
                <c:pt idx="51">
                  <c:v>287.06399999999996</c:v>
                </c:pt>
                <c:pt idx="52">
                  <c:v>292.58999999999997</c:v>
                </c:pt>
                <c:pt idx="53">
                  <c:v>298.09799999999996</c:v>
                </c:pt>
                <c:pt idx="54">
                  <c:v>303.69599999999997</c:v>
                </c:pt>
                <c:pt idx="55">
                  <c:v>309.28499999999997</c:v>
                </c:pt>
                <c:pt idx="56">
                  <c:v>315.04499999999996</c:v>
                </c:pt>
                <c:pt idx="57">
                  <c:v>320.77799999999996</c:v>
                </c:pt>
                <c:pt idx="58">
                  <c:v>326.53799999999995</c:v>
                </c:pt>
                <c:pt idx="59">
                  <c:v>332.14499999999998</c:v>
                </c:pt>
                <c:pt idx="60">
                  <c:v>337.76099999999997</c:v>
                </c:pt>
                <c:pt idx="61">
                  <c:v>343.27799999999996</c:v>
                </c:pt>
                <c:pt idx="62">
                  <c:v>348.78599999999994</c:v>
                </c:pt>
                <c:pt idx="63">
                  <c:v>354.49199999999996</c:v>
                </c:pt>
              </c:numCache>
            </c:numRef>
          </c:xVal>
          <c:yVal>
            <c:numRef>
              <c:f>TDK_FF_ST_oU_05!$X$16:$X$79</c:f>
              <c:numCache>
                <c:formatCode>General</c:formatCode>
                <c:ptCount val="64"/>
                <c:pt idx="0">
                  <c:v>-0.27033321819769807</c:v>
                </c:pt>
                <c:pt idx="1">
                  <c:v>-2.8224858041476786E-2</c:v>
                </c:pt>
                <c:pt idx="2">
                  <c:v>4.4651939836700905E-2</c:v>
                </c:pt>
                <c:pt idx="3">
                  <c:v>-4.4769947392904186E-2</c:v>
                </c:pt>
                <c:pt idx="4">
                  <c:v>6.4973155586987019E-2</c:v>
                </c:pt>
                <c:pt idx="5">
                  <c:v>4.3029438707122836E-3</c:v>
                </c:pt>
                <c:pt idx="6">
                  <c:v>-3.3897379950204254E-2</c:v>
                </c:pt>
                <c:pt idx="7">
                  <c:v>8.0202872480484189E-2</c:v>
                </c:pt>
                <c:pt idx="8">
                  <c:v>1.6826782290522146E-2</c:v>
                </c:pt>
                <c:pt idx="9">
                  <c:v>-3.2373523621345157E-3</c:v>
                </c:pt>
                <c:pt idx="10">
                  <c:v>-6.4560580584824834E-3</c:v>
                </c:pt>
                <c:pt idx="11">
                  <c:v>2.6331843135160682E-2</c:v>
                </c:pt>
                <c:pt idx="12">
                  <c:v>9.2341595749488192E-2</c:v>
                </c:pt>
                <c:pt idx="13">
                  <c:v>-7.5547640062083588E-2</c:v>
                </c:pt>
                <c:pt idx="14">
                  <c:v>1.8308068565346503E-2</c:v>
                </c:pt>
                <c:pt idx="15">
                  <c:v>4.3534569739378526E-2</c:v>
                </c:pt>
                <c:pt idx="16">
                  <c:v>-0.12262509107897301</c:v>
                </c:pt>
                <c:pt idx="17">
                  <c:v>-3.5095909097293543E-2</c:v>
                </c:pt>
                <c:pt idx="18">
                  <c:v>2.8945821935707272E-2</c:v>
                </c:pt>
                <c:pt idx="19">
                  <c:v>8.2407089540296852E-2</c:v>
                </c:pt>
                <c:pt idx="20">
                  <c:v>3.261646001932661E-2</c:v>
                </c:pt>
                <c:pt idx="21">
                  <c:v>-1.0656264916121927E-2</c:v>
                </c:pt>
                <c:pt idx="22">
                  <c:v>4.6052921949225833E-2</c:v>
                </c:pt>
                <c:pt idx="23">
                  <c:v>2.5015201450742097E-2</c:v>
                </c:pt>
                <c:pt idx="24">
                  <c:v>4.1923083805102124E-2</c:v>
                </c:pt>
                <c:pt idx="25">
                  <c:v>6.4399445361146945E-2</c:v>
                </c:pt>
                <c:pt idx="26">
                  <c:v>7.8584863259067106E-2</c:v>
                </c:pt>
                <c:pt idx="27">
                  <c:v>1.7138042207420767E-2</c:v>
                </c:pt>
                <c:pt idx="28">
                  <c:v>7.4100157837904135E-2</c:v>
                </c:pt>
                <c:pt idx="29">
                  <c:v>1.1877764654173006E-2</c:v>
                </c:pt>
                <c:pt idx="30">
                  <c:v>5.8794154877915616E-2</c:v>
                </c:pt>
                <c:pt idx="31">
                  <c:v>1.2590886284158387E-2</c:v>
                </c:pt>
                <c:pt idx="32">
                  <c:v>0.10839202967068218</c:v>
                </c:pt>
                <c:pt idx="33">
                  <c:v>1.4118517433814759E-2</c:v>
                </c:pt>
                <c:pt idx="34">
                  <c:v>2.785342004915492E-2</c:v>
                </c:pt>
                <c:pt idx="35">
                  <c:v>3.5903812802331458E-2</c:v>
                </c:pt>
                <c:pt idx="36">
                  <c:v>-1.1741962535865014E-2</c:v>
                </c:pt>
                <c:pt idx="37">
                  <c:v>4.4941537330345227E-2</c:v>
                </c:pt>
                <c:pt idx="38">
                  <c:v>7.0736545509817006E-2</c:v>
                </c:pt>
                <c:pt idx="39">
                  <c:v>9.0519879422572558E-3</c:v>
                </c:pt>
                <c:pt idx="40">
                  <c:v>1.9200547460911821E-2</c:v>
                </c:pt>
                <c:pt idx="41">
                  <c:v>1.517546854563534E-2</c:v>
                </c:pt>
                <c:pt idx="42">
                  <c:v>4.3730515227338174E-2</c:v>
                </c:pt>
                <c:pt idx="43">
                  <c:v>3.1836808380376169E-2</c:v>
                </c:pt>
                <c:pt idx="44">
                  <c:v>7.7740241015845868E-2</c:v>
                </c:pt>
                <c:pt idx="45">
                  <c:v>1.8673344397086566E-2</c:v>
                </c:pt>
                <c:pt idx="46">
                  <c:v>2.9911816171590999E-2</c:v>
                </c:pt>
                <c:pt idx="47">
                  <c:v>-1.9147053556878291E-2</c:v>
                </c:pt>
                <c:pt idx="48">
                  <c:v>3.2762899856891181E-2</c:v>
                </c:pt>
                <c:pt idx="49">
                  <c:v>2.4788481399241391E-2</c:v>
                </c:pt>
                <c:pt idx="50">
                  <c:v>4.2661074306067803E-2</c:v>
                </c:pt>
                <c:pt idx="51">
                  <c:v>-1.7091395004570131E-2</c:v>
                </c:pt>
                <c:pt idx="52">
                  <c:v>6.7894121351514514E-2</c:v>
                </c:pt>
                <c:pt idx="53">
                  <c:v>-1.6932935750844536E-2</c:v>
                </c:pt>
                <c:pt idx="54">
                  <c:v>0.11109191578412947</c:v>
                </c:pt>
                <c:pt idx="55">
                  <c:v>-3.7540927327256668E-2</c:v>
                </c:pt>
                <c:pt idx="56">
                  <c:v>-6.1007986992080987E-2</c:v>
                </c:pt>
                <c:pt idx="57">
                  <c:v>-5.9145373040792038E-3</c:v>
                </c:pt>
                <c:pt idx="58">
                  <c:v>4.7473321302447857E-2</c:v>
                </c:pt>
                <c:pt idx="59">
                  <c:v>7.2067428334548822E-2</c:v>
                </c:pt>
                <c:pt idx="60">
                  <c:v>4.7473517119158259E-2</c:v>
                </c:pt>
                <c:pt idx="61">
                  <c:v>4.5478910927272409E-3</c:v>
                </c:pt>
                <c:pt idx="62">
                  <c:v>-4.8267140774726158E-2</c:v>
                </c:pt>
                <c:pt idx="63">
                  <c:v>0.10562094208717099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3E-453E-A0FB-5AB10FCFF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TDK_FF_ST_mU_05!$T$16:$T$80</c:f>
              <c:numCache>
                <c:formatCode>General</c:formatCode>
                <c:ptCount val="65"/>
                <c:pt idx="0">
                  <c:v>0</c:v>
                </c:pt>
                <c:pt idx="1">
                  <c:v>5.9219999999999997</c:v>
                </c:pt>
                <c:pt idx="2">
                  <c:v>11.672999999999998</c:v>
                </c:pt>
                <c:pt idx="3">
                  <c:v>17.252999999999997</c:v>
                </c:pt>
                <c:pt idx="4">
                  <c:v>22.787999999999997</c:v>
                </c:pt>
                <c:pt idx="5">
                  <c:v>28.295999999999996</c:v>
                </c:pt>
                <c:pt idx="6">
                  <c:v>33.974999999999994</c:v>
                </c:pt>
                <c:pt idx="7">
                  <c:v>39.554999999999993</c:v>
                </c:pt>
                <c:pt idx="8">
                  <c:v>45.224999999999994</c:v>
                </c:pt>
                <c:pt idx="9">
                  <c:v>50.94</c:v>
                </c:pt>
                <c:pt idx="10">
                  <c:v>56.655000000000001</c:v>
                </c:pt>
                <c:pt idx="11">
                  <c:v>62.325000000000003</c:v>
                </c:pt>
                <c:pt idx="12">
                  <c:v>67.869</c:v>
                </c:pt>
                <c:pt idx="13">
                  <c:v>73.287000000000006</c:v>
                </c:pt>
                <c:pt idx="14">
                  <c:v>78.813000000000002</c:v>
                </c:pt>
                <c:pt idx="15">
                  <c:v>84.591000000000008</c:v>
                </c:pt>
                <c:pt idx="16">
                  <c:v>90.234000000000009</c:v>
                </c:pt>
                <c:pt idx="17">
                  <c:v>95.814000000000007</c:v>
                </c:pt>
                <c:pt idx="18">
                  <c:v>101.59200000000001</c:v>
                </c:pt>
                <c:pt idx="19">
                  <c:v>107.27100000000002</c:v>
                </c:pt>
                <c:pt idx="20">
                  <c:v>112.77000000000001</c:v>
                </c:pt>
                <c:pt idx="21">
                  <c:v>118.251</c:v>
                </c:pt>
                <c:pt idx="22">
                  <c:v>123.831</c:v>
                </c:pt>
                <c:pt idx="23">
                  <c:v>129.47399999999999</c:v>
                </c:pt>
                <c:pt idx="24">
                  <c:v>135.06299999999999</c:v>
                </c:pt>
                <c:pt idx="25">
                  <c:v>140.82299999999998</c:v>
                </c:pt>
                <c:pt idx="26">
                  <c:v>146.57399999999998</c:v>
                </c:pt>
                <c:pt idx="27">
                  <c:v>152.03699999999998</c:v>
                </c:pt>
                <c:pt idx="28">
                  <c:v>157.74299999999997</c:v>
                </c:pt>
                <c:pt idx="29">
                  <c:v>163.18799999999996</c:v>
                </c:pt>
                <c:pt idx="30">
                  <c:v>168.65999999999997</c:v>
                </c:pt>
                <c:pt idx="31">
                  <c:v>174.36599999999996</c:v>
                </c:pt>
                <c:pt idx="32">
                  <c:v>180.03599999999994</c:v>
                </c:pt>
                <c:pt idx="33">
                  <c:v>185.74199999999993</c:v>
                </c:pt>
                <c:pt idx="34">
                  <c:v>191.34899999999993</c:v>
                </c:pt>
                <c:pt idx="35">
                  <c:v>197.09999999999994</c:v>
                </c:pt>
                <c:pt idx="36">
                  <c:v>202.53599999999994</c:v>
                </c:pt>
                <c:pt idx="37">
                  <c:v>208.01699999999994</c:v>
                </c:pt>
                <c:pt idx="38">
                  <c:v>213.63299999999992</c:v>
                </c:pt>
                <c:pt idx="39">
                  <c:v>219.26699999999991</c:v>
                </c:pt>
                <c:pt idx="40">
                  <c:v>224.90999999999991</c:v>
                </c:pt>
                <c:pt idx="41">
                  <c:v>230.58899999999991</c:v>
                </c:pt>
                <c:pt idx="42">
                  <c:v>236.41199999999992</c:v>
                </c:pt>
                <c:pt idx="43">
                  <c:v>241.91999999999993</c:v>
                </c:pt>
                <c:pt idx="44">
                  <c:v>247.59899999999993</c:v>
                </c:pt>
                <c:pt idx="45">
                  <c:v>253.00799999999992</c:v>
                </c:pt>
                <c:pt idx="46">
                  <c:v>258.62399999999991</c:v>
                </c:pt>
                <c:pt idx="47">
                  <c:v>264.28499999999991</c:v>
                </c:pt>
                <c:pt idx="48">
                  <c:v>269.99999999999989</c:v>
                </c:pt>
                <c:pt idx="49">
                  <c:v>275.64299999999986</c:v>
                </c:pt>
                <c:pt idx="50">
                  <c:v>281.34899999999988</c:v>
                </c:pt>
                <c:pt idx="51">
                  <c:v>287.01899999999989</c:v>
                </c:pt>
                <c:pt idx="52">
                  <c:v>292.62599999999986</c:v>
                </c:pt>
                <c:pt idx="53">
                  <c:v>298.11599999999987</c:v>
                </c:pt>
                <c:pt idx="54">
                  <c:v>303.72299999999984</c:v>
                </c:pt>
                <c:pt idx="55">
                  <c:v>309.36599999999981</c:v>
                </c:pt>
                <c:pt idx="56">
                  <c:v>315.02699999999982</c:v>
                </c:pt>
                <c:pt idx="57">
                  <c:v>320.87699999999984</c:v>
                </c:pt>
                <c:pt idx="58">
                  <c:v>326.53799999999984</c:v>
                </c:pt>
                <c:pt idx="59">
                  <c:v>332.19899999999984</c:v>
                </c:pt>
                <c:pt idx="60">
                  <c:v>337.76099999999985</c:v>
                </c:pt>
                <c:pt idx="61">
                  <c:v>343.25999999999988</c:v>
                </c:pt>
                <c:pt idx="62">
                  <c:v>348.87599999999986</c:v>
                </c:pt>
                <c:pt idx="63">
                  <c:v>354.52799999999985</c:v>
                </c:pt>
                <c:pt idx="64">
                  <c:v>360.16199999999986</c:v>
                </c:pt>
              </c:numCache>
            </c:numRef>
          </c:xVal>
          <c:yVal>
            <c:numRef>
              <c:f>TDK_FF_ST_mU_05!$W$16:$W$80</c:f>
              <c:numCache>
                <c:formatCode>General</c:formatCode>
                <c:ptCount val="65"/>
                <c:pt idx="0">
                  <c:v>0.1597715144725953</c:v>
                </c:pt>
                <c:pt idx="1">
                  <c:v>-0.22807920833625683</c:v>
                </c:pt>
                <c:pt idx="2">
                  <c:v>-0.18587865706325246</c:v>
                </c:pt>
                <c:pt idx="3">
                  <c:v>-0.17836649187234954</c:v>
                </c:pt>
                <c:pt idx="4">
                  <c:v>-0.1527394191034972</c:v>
                </c:pt>
                <c:pt idx="5">
                  <c:v>-0.10780166323775475</c:v>
                </c:pt>
                <c:pt idx="6">
                  <c:v>1.8452284945539077E-2</c:v>
                </c:pt>
                <c:pt idx="7">
                  <c:v>-8.0873209189391559E-2</c:v>
                </c:pt>
                <c:pt idx="8">
                  <c:v>-4.5011597750118426E-2</c:v>
                </c:pt>
                <c:pt idx="9">
                  <c:v>-3.5515099019221452E-2</c:v>
                </c:pt>
                <c:pt idx="10">
                  <c:v>-3.9600938086152837E-3</c:v>
                </c:pt>
                <c:pt idx="11">
                  <c:v>3.762229456940247E-2</c:v>
                </c:pt>
                <c:pt idx="12">
                  <c:v>-9.3510651892358965E-3</c:v>
                </c:pt>
                <c:pt idx="13">
                  <c:v>7.7424596285311509E-3</c:v>
                </c:pt>
                <c:pt idx="14">
                  <c:v>-0.10085703706990046</c:v>
                </c:pt>
                <c:pt idx="15">
                  <c:v>-2.4529968833746807E-2</c:v>
                </c:pt>
                <c:pt idx="16">
                  <c:v>-0.13972831258351448</c:v>
                </c:pt>
                <c:pt idx="17">
                  <c:v>-0.11655777343905527</c:v>
                </c:pt>
                <c:pt idx="18">
                  <c:v>-0.12575738604633102</c:v>
                </c:pt>
                <c:pt idx="19">
                  <c:v>-0.12718806725558807</c:v>
                </c:pt>
                <c:pt idx="20">
                  <c:v>-0.14692969097532682</c:v>
                </c:pt>
                <c:pt idx="21">
                  <c:v>-0.1088150802757184</c:v>
                </c:pt>
                <c:pt idx="22">
                  <c:v>-7.3769824161487918E-2</c:v>
                </c:pt>
                <c:pt idx="23">
                  <c:v>-4.4235841547333621E-2</c:v>
                </c:pt>
                <c:pt idx="24">
                  <c:v>-7.6832419707727695E-2</c:v>
                </c:pt>
                <c:pt idx="25">
                  <c:v>-3.1224576708154927E-2</c:v>
                </c:pt>
                <c:pt idx="26">
                  <c:v>-2.2392500255818959E-5</c:v>
                </c:pt>
                <c:pt idx="27">
                  <c:v>-7.394464364989517E-2</c:v>
                </c:pt>
                <c:pt idx="28">
                  <c:v>-5.2133843494459597E-3</c:v>
                </c:pt>
                <c:pt idx="29">
                  <c:v>-0.10387863407967757</c:v>
                </c:pt>
                <c:pt idx="30">
                  <c:v>-7.0421430865394541E-2</c:v>
                </c:pt>
                <c:pt idx="31">
                  <c:v>-8.4235218060229045E-2</c:v>
                </c:pt>
                <c:pt idx="32">
                  <c:v>-4.7127311803137673E-2</c:v>
                </c:pt>
                <c:pt idx="33">
                  <c:v>-0.12498764204869417</c:v>
                </c:pt>
                <c:pt idx="34">
                  <c:v>-7.7242662680419016E-2</c:v>
                </c:pt>
                <c:pt idx="35">
                  <c:v>-8.1158062740797732E-2</c:v>
                </c:pt>
                <c:pt idx="36">
                  <c:v>-4.2780763606288019E-2</c:v>
                </c:pt>
                <c:pt idx="37">
                  <c:v>3.4979547637135511E-2</c:v>
                </c:pt>
                <c:pt idx="38">
                  <c:v>-3.6423396471718661E-3</c:v>
                </c:pt>
                <c:pt idx="39">
                  <c:v>6.9666619572132049E-2</c:v>
                </c:pt>
                <c:pt idx="40">
                  <c:v>0.15190246479113512</c:v>
                </c:pt>
                <c:pt idx="41">
                  <c:v>0.13746748623421468</c:v>
                </c:pt>
                <c:pt idx="42">
                  <c:v>0.22516616050313587</c:v>
                </c:pt>
                <c:pt idx="43">
                  <c:v>0.1902321831577467</c:v>
                </c:pt>
                <c:pt idx="44">
                  <c:v>0.18479959001820134</c:v>
                </c:pt>
                <c:pt idx="45">
                  <c:v>0.26459823372726987</c:v>
                </c:pt>
                <c:pt idx="46">
                  <c:v>0.19186775553873758</c:v>
                </c:pt>
                <c:pt idx="47">
                  <c:v>0.14277767293577881</c:v>
                </c:pt>
                <c:pt idx="48">
                  <c:v>0.18634099185521791</c:v>
                </c:pt>
                <c:pt idx="49">
                  <c:v>0.19376640603894657</c:v>
                </c:pt>
                <c:pt idx="50">
                  <c:v>5.4126691441808816E-2</c:v>
                </c:pt>
                <c:pt idx="51">
                  <c:v>0.10284297708244594</c:v>
                </c:pt>
                <c:pt idx="52">
                  <c:v>4.5298943870307085E-2</c:v>
                </c:pt>
                <c:pt idx="53">
                  <c:v>1.9000596453338403E-2</c:v>
                </c:pt>
                <c:pt idx="54">
                  <c:v>2.5627505907209525E-2</c:v>
                </c:pt>
                <c:pt idx="55">
                  <c:v>3.3773065510615652E-2</c:v>
                </c:pt>
                <c:pt idx="56">
                  <c:v>-6.9258587027661633E-2</c:v>
                </c:pt>
                <c:pt idx="57">
                  <c:v>-4.4378135661531815E-2</c:v>
                </c:pt>
                <c:pt idx="58">
                  <c:v>-5.7887530928326214E-2</c:v>
                </c:pt>
                <c:pt idx="59">
                  <c:v>-0.10891420577729605</c:v>
                </c:pt>
                <c:pt idx="60">
                  <c:v>-3.9105555175751761E-2</c:v>
                </c:pt>
                <c:pt idx="61">
                  <c:v>-8.3246982243622369E-2</c:v>
                </c:pt>
                <c:pt idx="62">
                  <c:v>-0.15938282119839187</c:v>
                </c:pt>
                <c:pt idx="63">
                  <c:v>-0.20263371190191037</c:v>
                </c:pt>
                <c:pt idx="64">
                  <c:v>-0.24593133654207122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71-4172-A8F9-25F64DAEEDF5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TDK_FF_ST_mU_05!$T$81:$T$145</c:f>
              <c:numCache>
                <c:formatCode>General</c:formatCode>
                <c:ptCount val="65"/>
                <c:pt idx="0">
                  <c:v>360.16199999999986</c:v>
                </c:pt>
                <c:pt idx="1">
                  <c:v>354.69899999999984</c:v>
                </c:pt>
                <c:pt idx="2">
                  <c:v>349.10999999999984</c:v>
                </c:pt>
                <c:pt idx="3">
                  <c:v>343.43999999999983</c:v>
                </c:pt>
                <c:pt idx="4">
                  <c:v>337.98599999999982</c:v>
                </c:pt>
                <c:pt idx="5">
                  <c:v>332.40599999999984</c:v>
                </c:pt>
                <c:pt idx="6">
                  <c:v>326.79899999999986</c:v>
                </c:pt>
                <c:pt idx="7">
                  <c:v>320.98499999999984</c:v>
                </c:pt>
                <c:pt idx="8">
                  <c:v>315.30599999999987</c:v>
                </c:pt>
                <c:pt idx="9">
                  <c:v>309.63599999999985</c:v>
                </c:pt>
                <c:pt idx="10">
                  <c:v>303.96599999999984</c:v>
                </c:pt>
                <c:pt idx="11">
                  <c:v>298.31399999999985</c:v>
                </c:pt>
                <c:pt idx="12">
                  <c:v>292.85999999999984</c:v>
                </c:pt>
                <c:pt idx="13">
                  <c:v>287.22599999999983</c:v>
                </c:pt>
                <c:pt idx="14">
                  <c:v>281.59199999999981</c:v>
                </c:pt>
                <c:pt idx="15">
                  <c:v>275.91299999999984</c:v>
                </c:pt>
                <c:pt idx="16">
                  <c:v>270.20699999999982</c:v>
                </c:pt>
                <c:pt idx="17">
                  <c:v>264.47399999999982</c:v>
                </c:pt>
                <c:pt idx="18">
                  <c:v>258.83099999999985</c:v>
                </c:pt>
                <c:pt idx="19">
                  <c:v>253.27799999999985</c:v>
                </c:pt>
                <c:pt idx="20">
                  <c:v>247.77899999999985</c:v>
                </c:pt>
                <c:pt idx="21">
                  <c:v>242.17199999999985</c:v>
                </c:pt>
                <c:pt idx="22">
                  <c:v>236.59199999999984</c:v>
                </c:pt>
                <c:pt idx="23">
                  <c:v>230.84999999999985</c:v>
                </c:pt>
                <c:pt idx="24">
                  <c:v>225.16199999999986</c:v>
                </c:pt>
                <c:pt idx="25">
                  <c:v>219.49199999999988</c:v>
                </c:pt>
                <c:pt idx="26">
                  <c:v>213.90299999999988</c:v>
                </c:pt>
                <c:pt idx="27">
                  <c:v>208.19699999999989</c:v>
                </c:pt>
                <c:pt idx="28">
                  <c:v>202.76099999999988</c:v>
                </c:pt>
                <c:pt idx="29">
                  <c:v>197.31599999999989</c:v>
                </c:pt>
                <c:pt idx="30">
                  <c:v>191.6279999999999</c:v>
                </c:pt>
                <c:pt idx="31">
                  <c:v>185.9669999999999</c:v>
                </c:pt>
                <c:pt idx="32">
                  <c:v>180.15299999999991</c:v>
                </c:pt>
                <c:pt idx="33">
                  <c:v>174.50999999999991</c:v>
                </c:pt>
                <c:pt idx="34">
                  <c:v>168.93899999999991</c:v>
                </c:pt>
                <c:pt idx="35">
                  <c:v>163.3589999999999</c:v>
                </c:pt>
                <c:pt idx="36">
                  <c:v>157.8599999999999</c:v>
                </c:pt>
                <c:pt idx="37">
                  <c:v>152.31599999999989</c:v>
                </c:pt>
                <c:pt idx="38">
                  <c:v>146.77199999999988</c:v>
                </c:pt>
                <c:pt idx="39">
                  <c:v>141.02999999999989</c:v>
                </c:pt>
                <c:pt idx="40">
                  <c:v>135.33299999999988</c:v>
                </c:pt>
                <c:pt idx="41">
                  <c:v>129.6629999999999</c:v>
                </c:pt>
                <c:pt idx="42">
                  <c:v>124.0469999999999</c:v>
                </c:pt>
                <c:pt idx="43">
                  <c:v>118.4039999999999</c:v>
                </c:pt>
                <c:pt idx="44">
                  <c:v>112.9859999999999</c:v>
                </c:pt>
                <c:pt idx="45">
                  <c:v>107.49599999999991</c:v>
                </c:pt>
                <c:pt idx="46">
                  <c:v>101.82599999999991</c:v>
                </c:pt>
                <c:pt idx="47">
                  <c:v>96.119999999999905</c:v>
                </c:pt>
                <c:pt idx="48">
                  <c:v>90.3689999999999</c:v>
                </c:pt>
                <c:pt idx="49">
                  <c:v>84.761999999999901</c:v>
                </c:pt>
                <c:pt idx="50">
                  <c:v>79.064999999999898</c:v>
                </c:pt>
                <c:pt idx="51">
                  <c:v>73.511999999999901</c:v>
                </c:pt>
                <c:pt idx="52">
                  <c:v>68.075999999999908</c:v>
                </c:pt>
                <c:pt idx="53">
                  <c:v>62.567999999999905</c:v>
                </c:pt>
                <c:pt idx="54">
                  <c:v>56.86199999999991</c:v>
                </c:pt>
                <c:pt idx="55">
                  <c:v>51.119999999999912</c:v>
                </c:pt>
                <c:pt idx="56">
                  <c:v>45.44999999999991</c:v>
                </c:pt>
                <c:pt idx="57">
                  <c:v>39.788999999999909</c:v>
                </c:pt>
                <c:pt idx="58">
                  <c:v>34.19999999999991</c:v>
                </c:pt>
                <c:pt idx="59">
                  <c:v>28.538999999999909</c:v>
                </c:pt>
                <c:pt idx="60">
                  <c:v>22.994999999999909</c:v>
                </c:pt>
                <c:pt idx="61">
                  <c:v>17.540999999999908</c:v>
                </c:pt>
                <c:pt idx="62">
                  <c:v>11.888999999999909</c:v>
                </c:pt>
                <c:pt idx="63">
                  <c:v>6.1379999999999093</c:v>
                </c:pt>
                <c:pt idx="64">
                  <c:v>0.36899999999991007</c:v>
                </c:pt>
              </c:numCache>
            </c:numRef>
          </c:xVal>
          <c:yVal>
            <c:numRef>
              <c:f>TDK_FF_ST_mU_05!$W$81:$W$145</c:f>
              <c:numCache>
                <c:formatCode>General</c:formatCode>
                <c:ptCount val="65"/>
                <c:pt idx="0">
                  <c:v>-7.1819756150830472E-2</c:v>
                </c:pt>
                <c:pt idx="1">
                  <c:v>-0.19154340075067466</c:v>
                </c:pt>
                <c:pt idx="2">
                  <c:v>-0.13897881396582079</c:v>
                </c:pt>
                <c:pt idx="3">
                  <c:v>-0.13449170864498683</c:v>
                </c:pt>
                <c:pt idx="4">
                  <c:v>-8.8856049411276672E-2</c:v>
                </c:pt>
                <c:pt idx="5">
                  <c:v>-5.5063454783294219E-2</c:v>
                </c:pt>
                <c:pt idx="6">
                  <c:v>-5.8296770510082752E-2</c:v>
                </c:pt>
                <c:pt idx="7">
                  <c:v>-5.1048090382607825E-2</c:v>
                </c:pt>
                <c:pt idx="8">
                  <c:v>5.9361704879563604E-2</c:v>
                </c:pt>
                <c:pt idx="9">
                  <c:v>5.0136174957060575E-4</c:v>
                </c:pt>
                <c:pt idx="10">
                  <c:v>-3.5088681212471329E-2</c:v>
                </c:pt>
                <c:pt idx="11">
                  <c:v>9.9129938854275679E-2</c:v>
                </c:pt>
                <c:pt idx="12">
                  <c:v>7.2266785036902093E-2</c:v>
                </c:pt>
                <c:pt idx="13">
                  <c:v>0.12492376371511682</c:v>
                </c:pt>
                <c:pt idx="14">
                  <c:v>7.7877842000873443E-2</c:v>
                </c:pt>
                <c:pt idx="15">
                  <c:v>0.13092740212113085</c:v>
                </c:pt>
                <c:pt idx="16">
                  <c:v>0.20408221638678015</c:v>
                </c:pt>
                <c:pt idx="17">
                  <c:v>0.2119923160947792</c:v>
                </c:pt>
                <c:pt idx="18">
                  <c:v>0.25642548568208667</c:v>
                </c:pt>
                <c:pt idx="19">
                  <c:v>0.24425863889285893</c:v>
                </c:pt>
                <c:pt idx="20">
                  <c:v>0.23323480698118715</c:v>
                </c:pt>
                <c:pt idx="21">
                  <c:v>0.26299157394436179</c:v>
                </c:pt>
                <c:pt idx="22">
                  <c:v>0.26535303682376821</c:v>
                </c:pt>
                <c:pt idx="23">
                  <c:v>0.13760225816002958</c:v>
                </c:pt>
                <c:pt idx="24">
                  <c:v>0.16212807962591569</c:v>
                </c:pt>
                <c:pt idx="25">
                  <c:v>0.16215564464764043</c:v>
                </c:pt>
                <c:pt idx="26">
                  <c:v>5.2505013454293703E-2</c:v>
                </c:pt>
                <c:pt idx="27">
                  <c:v>3.1332806430668825E-2</c:v>
                </c:pt>
                <c:pt idx="28">
                  <c:v>6.5805367200113096E-2</c:v>
                </c:pt>
                <c:pt idx="29">
                  <c:v>-7.4014450014459499E-2</c:v>
                </c:pt>
                <c:pt idx="30">
                  <c:v>-4.3156931315678548E-2</c:v>
                </c:pt>
                <c:pt idx="31">
                  <c:v>-3.5892950276348756E-2</c:v>
                </c:pt>
                <c:pt idx="32">
                  <c:v>-4.3197800694656507E-2</c:v>
                </c:pt>
                <c:pt idx="33">
                  <c:v>-6.0953325954329785E-2</c:v>
                </c:pt>
                <c:pt idx="34">
                  <c:v>-8.5090389574986602E-2</c:v>
                </c:pt>
                <c:pt idx="35">
                  <c:v>1.2076080049183702E-2</c:v>
                </c:pt>
                <c:pt idx="36">
                  <c:v>-4.8979747168687027E-3</c:v>
                </c:pt>
                <c:pt idx="37">
                  <c:v>-3.023996125043027E-2</c:v>
                </c:pt>
                <c:pt idx="38">
                  <c:v>-1.7929129389187892E-2</c:v>
                </c:pt>
                <c:pt idx="39">
                  <c:v>-7.334900329709626E-3</c:v>
                </c:pt>
                <c:pt idx="40">
                  <c:v>-1.2535853469643143E-2</c:v>
                </c:pt>
                <c:pt idx="41">
                  <c:v>-6.8804336933226296E-2</c:v>
                </c:pt>
                <c:pt idx="42">
                  <c:v>-3.0026601241999629E-2</c:v>
                </c:pt>
                <c:pt idx="43">
                  <c:v>-0.11611226672171426</c:v>
                </c:pt>
                <c:pt idx="44">
                  <c:v>-9.241834563661655E-2</c:v>
                </c:pt>
                <c:pt idx="45">
                  <c:v>-6.61281191864731E-2</c:v>
                </c:pt>
                <c:pt idx="46">
                  <c:v>-9.4522632741870893E-2</c:v>
                </c:pt>
                <c:pt idx="47">
                  <c:v>-1.2810574975688382E-2</c:v>
                </c:pt>
                <c:pt idx="48">
                  <c:v>-2.407602140901588E-2</c:v>
                </c:pt>
                <c:pt idx="49">
                  <c:v>-1.1931022839874572E-2</c:v>
                </c:pt>
                <c:pt idx="50">
                  <c:v>4.1020322537107745E-2</c:v>
                </c:pt>
                <c:pt idx="51">
                  <c:v>2.4399912998362083E-2</c:v>
                </c:pt>
                <c:pt idx="52">
                  <c:v>3.0181052008401821E-2</c:v>
                </c:pt>
                <c:pt idx="53">
                  <c:v>4.8346850796711749E-2</c:v>
                </c:pt>
                <c:pt idx="54">
                  <c:v>6.7322759398962262E-3</c:v>
                </c:pt>
                <c:pt idx="55">
                  <c:v>-4.4343909432448925E-2</c:v>
                </c:pt>
                <c:pt idx="56">
                  <c:v>-0.10756702154626652</c:v>
                </c:pt>
                <c:pt idx="57">
                  <c:v>-6.2708837944150275E-2</c:v>
                </c:pt>
                <c:pt idx="58">
                  <c:v>-0.12288664133647131</c:v>
                </c:pt>
                <c:pt idx="59">
                  <c:v>-0.15535496424232775</c:v>
                </c:pt>
                <c:pt idx="60">
                  <c:v>-0.12130172726496724</c:v>
                </c:pt>
                <c:pt idx="61">
                  <c:v>-0.14043107706785563</c:v>
                </c:pt>
                <c:pt idx="62">
                  <c:v>-0.16836142682178767</c:v>
                </c:pt>
                <c:pt idx="63">
                  <c:v>-0.13623370239416843</c:v>
                </c:pt>
                <c:pt idx="64">
                  <c:v>-0.14839057598498595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71-4172-A8F9-25F64DAEEDF5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TDK_FF_ST_mU_05!$T$16:$T$79</c:f>
              <c:numCache>
                <c:formatCode>General</c:formatCode>
                <c:ptCount val="64"/>
                <c:pt idx="0">
                  <c:v>0</c:v>
                </c:pt>
                <c:pt idx="1">
                  <c:v>5.9219999999999997</c:v>
                </c:pt>
                <c:pt idx="2">
                  <c:v>11.672999999999998</c:v>
                </c:pt>
                <c:pt idx="3">
                  <c:v>17.252999999999997</c:v>
                </c:pt>
                <c:pt idx="4">
                  <c:v>22.787999999999997</c:v>
                </c:pt>
                <c:pt idx="5">
                  <c:v>28.295999999999996</c:v>
                </c:pt>
                <c:pt idx="6">
                  <c:v>33.974999999999994</c:v>
                </c:pt>
                <c:pt idx="7">
                  <c:v>39.554999999999993</c:v>
                </c:pt>
                <c:pt idx="8">
                  <c:v>45.224999999999994</c:v>
                </c:pt>
                <c:pt idx="9">
                  <c:v>50.94</c:v>
                </c:pt>
                <c:pt idx="10">
                  <c:v>56.655000000000001</c:v>
                </c:pt>
                <c:pt idx="11">
                  <c:v>62.325000000000003</c:v>
                </c:pt>
                <c:pt idx="12">
                  <c:v>67.869</c:v>
                </c:pt>
                <c:pt idx="13">
                  <c:v>73.287000000000006</c:v>
                </c:pt>
                <c:pt idx="14">
                  <c:v>78.813000000000002</c:v>
                </c:pt>
                <c:pt idx="15">
                  <c:v>84.591000000000008</c:v>
                </c:pt>
                <c:pt idx="16">
                  <c:v>90.234000000000009</c:v>
                </c:pt>
                <c:pt idx="17">
                  <c:v>95.814000000000007</c:v>
                </c:pt>
                <c:pt idx="18">
                  <c:v>101.59200000000001</c:v>
                </c:pt>
                <c:pt idx="19">
                  <c:v>107.27100000000002</c:v>
                </c:pt>
                <c:pt idx="20">
                  <c:v>112.77000000000001</c:v>
                </c:pt>
                <c:pt idx="21">
                  <c:v>118.251</c:v>
                </c:pt>
                <c:pt idx="22">
                  <c:v>123.831</c:v>
                </c:pt>
                <c:pt idx="23">
                  <c:v>129.47399999999999</c:v>
                </c:pt>
                <c:pt idx="24">
                  <c:v>135.06299999999999</c:v>
                </c:pt>
                <c:pt idx="25">
                  <c:v>140.82299999999998</c:v>
                </c:pt>
                <c:pt idx="26">
                  <c:v>146.57399999999998</c:v>
                </c:pt>
                <c:pt idx="27">
                  <c:v>152.03699999999998</c:v>
                </c:pt>
                <c:pt idx="28">
                  <c:v>157.74299999999997</c:v>
                </c:pt>
                <c:pt idx="29">
                  <c:v>163.18799999999996</c:v>
                </c:pt>
                <c:pt idx="30">
                  <c:v>168.65999999999997</c:v>
                </c:pt>
                <c:pt idx="31">
                  <c:v>174.36599999999996</c:v>
                </c:pt>
                <c:pt idx="32">
                  <c:v>180.03599999999994</c:v>
                </c:pt>
                <c:pt idx="33">
                  <c:v>185.74199999999993</c:v>
                </c:pt>
                <c:pt idx="34">
                  <c:v>191.34899999999993</c:v>
                </c:pt>
                <c:pt idx="35">
                  <c:v>197.09999999999994</c:v>
                </c:pt>
                <c:pt idx="36">
                  <c:v>202.53599999999994</c:v>
                </c:pt>
                <c:pt idx="37">
                  <c:v>208.01699999999994</c:v>
                </c:pt>
                <c:pt idx="38">
                  <c:v>213.63299999999992</c:v>
                </c:pt>
                <c:pt idx="39">
                  <c:v>219.26699999999991</c:v>
                </c:pt>
                <c:pt idx="40">
                  <c:v>224.90999999999991</c:v>
                </c:pt>
                <c:pt idx="41">
                  <c:v>230.58899999999991</c:v>
                </c:pt>
                <c:pt idx="42">
                  <c:v>236.41199999999992</c:v>
                </c:pt>
                <c:pt idx="43">
                  <c:v>241.91999999999993</c:v>
                </c:pt>
                <c:pt idx="44">
                  <c:v>247.59899999999993</c:v>
                </c:pt>
                <c:pt idx="45">
                  <c:v>253.00799999999992</c:v>
                </c:pt>
                <c:pt idx="46">
                  <c:v>258.62399999999991</c:v>
                </c:pt>
                <c:pt idx="47">
                  <c:v>264.28499999999991</c:v>
                </c:pt>
                <c:pt idx="48">
                  <c:v>269.99999999999989</c:v>
                </c:pt>
                <c:pt idx="49">
                  <c:v>275.64299999999986</c:v>
                </c:pt>
                <c:pt idx="50">
                  <c:v>281.34899999999988</c:v>
                </c:pt>
                <c:pt idx="51">
                  <c:v>287.01899999999989</c:v>
                </c:pt>
                <c:pt idx="52">
                  <c:v>292.62599999999986</c:v>
                </c:pt>
                <c:pt idx="53">
                  <c:v>298.11599999999987</c:v>
                </c:pt>
                <c:pt idx="54">
                  <c:v>303.72299999999984</c:v>
                </c:pt>
                <c:pt idx="55">
                  <c:v>309.36599999999981</c:v>
                </c:pt>
                <c:pt idx="56">
                  <c:v>315.02699999999982</c:v>
                </c:pt>
                <c:pt idx="57">
                  <c:v>320.87699999999984</c:v>
                </c:pt>
                <c:pt idx="58">
                  <c:v>326.53799999999984</c:v>
                </c:pt>
                <c:pt idx="59">
                  <c:v>332.19899999999984</c:v>
                </c:pt>
                <c:pt idx="60">
                  <c:v>337.76099999999985</c:v>
                </c:pt>
                <c:pt idx="61">
                  <c:v>343.25999999999988</c:v>
                </c:pt>
                <c:pt idx="62">
                  <c:v>348.87599999999986</c:v>
                </c:pt>
                <c:pt idx="63">
                  <c:v>354.52799999999985</c:v>
                </c:pt>
              </c:numCache>
            </c:numRef>
          </c:xVal>
          <c:yVal>
            <c:numRef>
              <c:f>TDK_FF_ST_mU_05!$X$16:$X$79</c:f>
              <c:numCache>
                <c:formatCode>General</c:formatCode>
                <c:ptCount val="64"/>
                <c:pt idx="0">
                  <c:v>-0.30816209045758125</c:v>
                </c:pt>
                <c:pt idx="1">
                  <c:v>9.1845505942088401E-2</c:v>
                </c:pt>
                <c:pt idx="2">
                  <c:v>1.7517230241464787E-2</c:v>
                </c:pt>
                <c:pt idx="3">
                  <c:v>3.7935414804493917E-2</c:v>
                </c:pt>
                <c:pt idx="4">
                  <c:v>3.1437691838529958E-2</c:v>
                </c:pt>
                <c:pt idx="5">
                  <c:v>-4.7553301004573001E-2</c:v>
                </c:pt>
                <c:pt idx="6">
                  <c:v>-0.14133892628201039</c:v>
                </c:pt>
                <c:pt idx="7">
                  <c:v>1.8164371245241284E-2</c:v>
                </c:pt>
                <c:pt idx="8">
                  <c:v>-6.2555423796148091E-2</c:v>
                </c:pt>
                <c:pt idx="9">
                  <c:v>-8.8288104132274725E-3</c:v>
                </c:pt>
                <c:pt idx="10">
                  <c:v>1.069236974851151E-2</c:v>
                </c:pt>
                <c:pt idx="11">
                  <c:v>1.0724556227309279E-2</c:v>
                </c:pt>
                <c:pt idx="12">
                  <c:v>3.9532117197637717E-2</c:v>
                </c:pt>
                <c:pt idx="13">
                  <c:v>1.6657453369830932E-2</c:v>
                </c:pt>
                <c:pt idx="14">
                  <c:v>0.1418773596070082</c:v>
                </c:pt>
                <c:pt idx="15">
                  <c:v>1.2598945993872235E-2</c:v>
                </c:pt>
                <c:pt idx="16">
                  <c:v>0.1156522911744986</c:v>
                </c:pt>
                <c:pt idx="17">
                  <c:v>0.10374719846336689</c:v>
                </c:pt>
                <c:pt idx="18">
                  <c:v>3.1234753304460128E-2</c:v>
                </c:pt>
                <c:pt idx="19">
                  <c:v>6.1059948069114967E-2</c:v>
                </c:pt>
                <c:pt idx="20">
                  <c:v>5.4511345338710271E-2</c:v>
                </c:pt>
                <c:pt idx="21">
                  <c:v>-7.2971864459958624E-3</c:v>
                </c:pt>
                <c:pt idx="22">
                  <c:v>4.3743222919488289E-2</c:v>
                </c:pt>
                <c:pt idx="23">
                  <c:v>-2.4568495385892675E-2</c:v>
                </c:pt>
                <c:pt idx="24">
                  <c:v>6.4296566238084552E-2</c:v>
                </c:pt>
                <c:pt idx="25">
                  <c:v>2.3889676378445301E-2</c:v>
                </c:pt>
                <c:pt idx="26">
                  <c:v>-1.7906736888932073E-2</c:v>
                </c:pt>
                <c:pt idx="27">
                  <c:v>4.37046823994649E-2</c:v>
                </c:pt>
                <c:pt idx="28">
                  <c:v>3.1540963257725707E-4</c:v>
                </c:pt>
                <c:pt idx="29">
                  <c:v>0.11595471412886127</c:v>
                </c:pt>
                <c:pt idx="30">
                  <c:v>-1.4668958709592061E-2</c:v>
                </c:pt>
                <c:pt idx="31">
                  <c:v>2.328189210589926E-2</c:v>
                </c:pt>
                <c:pt idx="32">
                  <c:v>3.9295111084811651E-3</c:v>
                </c:pt>
                <c:pt idx="33">
                  <c:v>8.9094691772345413E-2</c:v>
                </c:pt>
                <c:pt idx="34">
                  <c:v>3.4085731364740468E-2</c:v>
                </c:pt>
                <c:pt idx="35">
                  <c:v>7.1436127263382332E-3</c:v>
                </c:pt>
                <c:pt idx="36">
                  <c:v>0.10858613080640112</c:v>
                </c:pt>
                <c:pt idx="37">
                  <c:v>-3.646741206466686E-3</c:v>
                </c:pt>
                <c:pt idx="38">
                  <c:v>5.6147353101465569E-2</c:v>
                </c:pt>
                <c:pt idx="39">
                  <c:v>9.248902507550838E-2</c:v>
                </c:pt>
                <c:pt idx="40">
                  <c:v>1.0225614834780572E-2</c:v>
                </c:pt>
                <c:pt idx="41">
                  <c:v>1.3477192581490272E-4</c:v>
                </c:pt>
                <c:pt idx="42">
                  <c:v>4.0186876320632337E-2</c:v>
                </c:pt>
                <c:pt idx="43">
                  <c:v>7.2759390786615086E-2</c:v>
                </c:pt>
                <c:pt idx="44">
                  <c:v>4.8435216962985805E-2</c:v>
                </c:pt>
                <c:pt idx="45">
                  <c:v>-2.0339594834410946E-2</c:v>
                </c:pt>
                <c:pt idx="46">
                  <c:v>6.455773014334909E-2</c:v>
                </c:pt>
                <c:pt idx="47">
                  <c:v>6.9214643159000389E-2</c:v>
                </c:pt>
                <c:pt idx="48">
                  <c:v>1.7741224531562239E-2</c:v>
                </c:pt>
                <c:pt idx="49">
                  <c:v>-6.2839003917815717E-2</c:v>
                </c:pt>
                <c:pt idx="50">
                  <c:v>2.3751150559064627E-2</c:v>
                </c:pt>
                <c:pt idx="51">
                  <c:v>2.2080786632670879E-2</c:v>
                </c:pt>
                <c:pt idx="52">
                  <c:v>2.6967841166595008E-2</c:v>
                </c:pt>
                <c:pt idx="53">
                  <c:v>8.0129342400937276E-2</c:v>
                </c:pt>
                <c:pt idx="54">
                  <c:v>-6.0716187119680853E-2</c:v>
                </c:pt>
                <c:pt idx="55">
                  <c:v>-3.3271703761045046E-2</c:v>
                </c:pt>
                <c:pt idx="56">
                  <c:v>0.12862029190722524</c:v>
                </c:pt>
                <c:pt idx="57">
                  <c:v>-6.6699547210760102E-3</c:v>
                </c:pt>
                <c:pt idx="58">
                  <c:v>-4.0923958175653752E-4</c:v>
                </c:pt>
                <c:pt idx="59">
                  <c:v>5.3850750994001828E-2</c:v>
                </c:pt>
                <c:pt idx="60">
                  <c:v>-4.9750494235524911E-2</c:v>
                </c:pt>
                <c:pt idx="61">
                  <c:v>-5.124472640136446E-2</c:v>
                </c:pt>
                <c:pt idx="62">
                  <c:v>2.0404007232571075E-2</c:v>
                </c:pt>
                <c:pt idx="63">
                  <c:v>1.109031115123571E-2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71-4172-A8F9-25F64DAEE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TDK_KF_ST_21_01!$I$19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TDK_KF_ST_21_01!$AA$85:$AA$149</c:f>
              <c:numCache>
                <c:formatCode>General</c:formatCode>
                <c:ptCount val="65"/>
                <c:pt idx="0">
                  <c:v>359.96400000000006</c:v>
                </c:pt>
                <c:pt idx="1">
                  <c:v>354.28500000000008</c:v>
                </c:pt>
                <c:pt idx="2">
                  <c:v>348.78600000000006</c:v>
                </c:pt>
                <c:pt idx="3">
                  <c:v>343.20600000000007</c:v>
                </c:pt>
                <c:pt idx="4">
                  <c:v>337.59000000000009</c:v>
                </c:pt>
                <c:pt idx="5">
                  <c:v>331.83900000000011</c:v>
                </c:pt>
                <c:pt idx="6">
                  <c:v>326.1330000000001</c:v>
                </c:pt>
                <c:pt idx="7">
                  <c:v>320.45400000000012</c:v>
                </c:pt>
                <c:pt idx="8">
                  <c:v>314.76600000000013</c:v>
                </c:pt>
                <c:pt idx="9">
                  <c:v>309.14100000000013</c:v>
                </c:pt>
                <c:pt idx="10">
                  <c:v>303.67800000000011</c:v>
                </c:pt>
                <c:pt idx="11">
                  <c:v>298.14300000000009</c:v>
                </c:pt>
                <c:pt idx="12">
                  <c:v>292.42800000000011</c:v>
                </c:pt>
                <c:pt idx="13">
                  <c:v>286.72200000000009</c:v>
                </c:pt>
                <c:pt idx="14">
                  <c:v>281.03400000000011</c:v>
                </c:pt>
                <c:pt idx="15">
                  <c:v>275.3370000000001</c:v>
                </c:pt>
                <c:pt idx="16">
                  <c:v>269.58600000000013</c:v>
                </c:pt>
                <c:pt idx="17">
                  <c:v>264.06900000000013</c:v>
                </c:pt>
                <c:pt idx="18">
                  <c:v>258.55200000000013</c:v>
                </c:pt>
                <c:pt idx="19">
                  <c:v>252.99000000000012</c:v>
                </c:pt>
                <c:pt idx="20">
                  <c:v>247.41000000000011</c:v>
                </c:pt>
                <c:pt idx="21">
                  <c:v>241.65900000000011</c:v>
                </c:pt>
                <c:pt idx="22">
                  <c:v>235.93500000000012</c:v>
                </c:pt>
                <c:pt idx="23">
                  <c:v>230.25600000000011</c:v>
                </c:pt>
                <c:pt idx="24">
                  <c:v>224.6400000000001</c:v>
                </c:pt>
                <c:pt idx="25">
                  <c:v>219.00600000000011</c:v>
                </c:pt>
                <c:pt idx="26">
                  <c:v>213.57000000000011</c:v>
                </c:pt>
                <c:pt idx="27">
                  <c:v>208.05300000000011</c:v>
                </c:pt>
                <c:pt idx="28">
                  <c:v>202.32000000000011</c:v>
                </c:pt>
                <c:pt idx="29">
                  <c:v>196.74000000000009</c:v>
                </c:pt>
                <c:pt idx="30">
                  <c:v>191.09700000000009</c:v>
                </c:pt>
                <c:pt idx="31">
                  <c:v>185.32800000000009</c:v>
                </c:pt>
                <c:pt idx="32">
                  <c:v>179.68500000000009</c:v>
                </c:pt>
                <c:pt idx="33">
                  <c:v>174.09600000000009</c:v>
                </c:pt>
                <c:pt idx="34">
                  <c:v>168.67800000000008</c:v>
                </c:pt>
                <c:pt idx="35">
                  <c:v>163.16100000000009</c:v>
                </c:pt>
                <c:pt idx="36">
                  <c:v>157.4370000000001</c:v>
                </c:pt>
                <c:pt idx="37">
                  <c:v>151.80300000000011</c:v>
                </c:pt>
                <c:pt idx="38">
                  <c:v>146.15100000000012</c:v>
                </c:pt>
                <c:pt idx="39">
                  <c:v>140.44500000000014</c:v>
                </c:pt>
                <c:pt idx="40">
                  <c:v>134.84700000000012</c:v>
                </c:pt>
                <c:pt idx="41">
                  <c:v>129.21300000000014</c:v>
                </c:pt>
                <c:pt idx="42">
                  <c:v>123.77700000000013</c:v>
                </c:pt>
                <c:pt idx="43">
                  <c:v>118.25100000000013</c:v>
                </c:pt>
                <c:pt idx="44">
                  <c:v>112.60800000000013</c:v>
                </c:pt>
                <c:pt idx="45">
                  <c:v>106.95600000000013</c:v>
                </c:pt>
                <c:pt idx="46">
                  <c:v>101.25900000000013</c:v>
                </c:pt>
                <c:pt idx="47">
                  <c:v>95.490000000000123</c:v>
                </c:pt>
                <c:pt idx="48">
                  <c:v>89.874000000000123</c:v>
                </c:pt>
                <c:pt idx="49">
                  <c:v>84.330000000000126</c:v>
                </c:pt>
                <c:pt idx="50">
                  <c:v>78.849000000000132</c:v>
                </c:pt>
                <c:pt idx="51">
                  <c:v>73.287000000000134</c:v>
                </c:pt>
                <c:pt idx="52">
                  <c:v>67.662000000000134</c:v>
                </c:pt>
                <c:pt idx="53">
                  <c:v>61.956000000000131</c:v>
                </c:pt>
                <c:pt idx="54">
                  <c:v>56.232000000000134</c:v>
                </c:pt>
                <c:pt idx="55">
                  <c:v>50.562000000000133</c:v>
                </c:pt>
                <c:pt idx="56">
                  <c:v>44.883000000000131</c:v>
                </c:pt>
                <c:pt idx="57">
                  <c:v>39.303000000000132</c:v>
                </c:pt>
                <c:pt idx="58">
                  <c:v>33.885000000000133</c:v>
                </c:pt>
                <c:pt idx="59">
                  <c:v>28.341000000000133</c:v>
                </c:pt>
                <c:pt idx="60">
                  <c:v>22.617000000000132</c:v>
                </c:pt>
                <c:pt idx="61">
                  <c:v>17.001000000000133</c:v>
                </c:pt>
                <c:pt idx="62">
                  <c:v>11.286000000000133</c:v>
                </c:pt>
                <c:pt idx="63">
                  <c:v>5.5170000000001336</c:v>
                </c:pt>
                <c:pt idx="64">
                  <c:v>-0.19799999999986628</c:v>
                </c:pt>
              </c:numCache>
            </c:numRef>
          </c:xVal>
          <c:yVal>
            <c:numRef>
              <c:f>TDK_KF_ST_21_01!$I$85:$I$149</c:f>
              <c:numCache>
                <c:formatCode>General</c:formatCode>
                <c:ptCount val="65"/>
                <c:pt idx="0">
                  <c:v>532</c:v>
                </c:pt>
                <c:pt idx="1">
                  <c:v>126</c:v>
                </c:pt>
                <c:pt idx="2">
                  <c:v>-266</c:v>
                </c:pt>
                <c:pt idx="3">
                  <c:v>-661</c:v>
                </c:pt>
                <c:pt idx="4">
                  <c:v>-1054</c:v>
                </c:pt>
                <c:pt idx="5">
                  <c:v>-1441</c:v>
                </c:pt>
                <c:pt idx="6">
                  <c:v>-1814</c:v>
                </c:pt>
                <c:pt idx="7">
                  <c:v>-2171</c:v>
                </c:pt>
                <c:pt idx="8">
                  <c:v>-2499</c:v>
                </c:pt>
                <c:pt idx="9">
                  <c:v>-2808</c:v>
                </c:pt>
                <c:pt idx="10">
                  <c:v>-3079</c:v>
                </c:pt>
                <c:pt idx="11">
                  <c:v>-3323</c:v>
                </c:pt>
                <c:pt idx="12">
                  <c:v>-3552</c:v>
                </c:pt>
                <c:pt idx="13">
                  <c:v>-3738</c:v>
                </c:pt>
                <c:pt idx="14">
                  <c:v>-3890</c:v>
                </c:pt>
                <c:pt idx="15">
                  <c:v>-4002</c:v>
                </c:pt>
                <c:pt idx="16">
                  <c:v>-4075</c:v>
                </c:pt>
                <c:pt idx="17">
                  <c:v>-4109</c:v>
                </c:pt>
                <c:pt idx="18">
                  <c:v>-4102</c:v>
                </c:pt>
                <c:pt idx="19">
                  <c:v>-4058</c:v>
                </c:pt>
                <c:pt idx="20">
                  <c:v>-3978</c:v>
                </c:pt>
                <c:pt idx="21">
                  <c:v>-3847</c:v>
                </c:pt>
                <c:pt idx="22">
                  <c:v>-3686</c:v>
                </c:pt>
                <c:pt idx="23">
                  <c:v>-3493</c:v>
                </c:pt>
                <c:pt idx="24">
                  <c:v>-3266</c:v>
                </c:pt>
                <c:pt idx="25">
                  <c:v>-3005</c:v>
                </c:pt>
                <c:pt idx="26">
                  <c:v>-2726</c:v>
                </c:pt>
                <c:pt idx="27">
                  <c:v>-2415</c:v>
                </c:pt>
                <c:pt idx="28">
                  <c:v>-2067</c:v>
                </c:pt>
                <c:pt idx="29">
                  <c:v>-1717</c:v>
                </c:pt>
                <c:pt idx="30">
                  <c:v>-1341</c:v>
                </c:pt>
                <c:pt idx="31">
                  <c:v>-942</c:v>
                </c:pt>
                <c:pt idx="32">
                  <c:v>-544</c:v>
                </c:pt>
                <c:pt idx="33">
                  <c:v>-149</c:v>
                </c:pt>
                <c:pt idx="34">
                  <c:v>235</c:v>
                </c:pt>
                <c:pt idx="35">
                  <c:v>621</c:v>
                </c:pt>
                <c:pt idx="36">
                  <c:v>1024</c:v>
                </c:pt>
                <c:pt idx="37">
                  <c:v>1410</c:v>
                </c:pt>
                <c:pt idx="38">
                  <c:v>1779</c:v>
                </c:pt>
                <c:pt idx="39">
                  <c:v>2140</c:v>
                </c:pt>
                <c:pt idx="40">
                  <c:v>2464</c:v>
                </c:pt>
                <c:pt idx="41">
                  <c:v>2772</c:v>
                </c:pt>
                <c:pt idx="42">
                  <c:v>3049</c:v>
                </c:pt>
                <c:pt idx="43">
                  <c:v>3294</c:v>
                </c:pt>
                <c:pt idx="44">
                  <c:v>3510</c:v>
                </c:pt>
                <c:pt idx="45">
                  <c:v>3704</c:v>
                </c:pt>
                <c:pt idx="46">
                  <c:v>3848</c:v>
                </c:pt>
                <c:pt idx="47">
                  <c:v>3971</c:v>
                </c:pt>
                <c:pt idx="48">
                  <c:v>4043</c:v>
                </c:pt>
                <c:pt idx="49">
                  <c:v>4073</c:v>
                </c:pt>
                <c:pt idx="50">
                  <c:v>4075</c:v>
                </c:pt>
                <c:pt idx="51">
                  <c:v>4022</c:v>
                </c:pt>
                <c:pt idx="52">
                  <c:v>3940</c:v>
                </c:pt>
                <c:pt idx="53">
                  <c:v>3826</c:v>
                </c:pt>
                <c:pt idx="54">
                  <c:v>3661</c:v>
                </c:pt>
                <c:pt idx="55">
                  <c:v>3458</c:v>
                </c:pt>
                <c:pt idx="56">
                  <c:v>3230</c:v>
                </c:pt>
                <c:pt idx="57">
                  <c:v>2970</c:v>
                </c:pt>
                <c:pt idx="58">
                  <c:v>2696</c:v>
                </c:pt>
                <c:pt idx="59">
                  <c:v>2388</c:v>
                </c:pt>
                <c:pt idx="60">
                  <c:v>2045</c:v>
                </c:pt>
                <c:pt idx="61">
                  <c:v>1687</c:v>
                </c:pt>
                <c:pt idx="62">
                  <c:v>1309</c:v>
                </c:pt>
                <c:pt idx="63">
                  <c:v>911</c:v>
                </c:pt>
                <c:pt idx="64">
                  <c:v>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0D-4E1E-AEFE-A0E38C5ED2EB}"/>
            </c:ext>
          </c:extLst>
        </c:ser>
        <c:ser>
          <c:idx val="1"/>
          <c:order val="1"/>
          <c:tx>
            <c:strRef>
              <c:f>TDK_KF_ST_21_01!$L$19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TDK_KF_ST_21_01!$AA$85:$AA$149</c:f>
              <c:numCache>
                <c:formatCode>General</c:formatCode>
                <c:ptCount val="65"/>
                <c:pt idx="0">
                  <c:v>359.96400000000006</c:v>
                </c:pt>
                <c:pt idx="1">
                  <c:v>354.28500000000008</c:v>
                </c:pt>
                <c:pt idx="2">
                  <c:v>348.78600000000006</c:v>
                </c:pt>
                <c:pt idx="3">
                  <c:v>343.20600000000007</c:v>
                </c:pt>
                <c:pt idx="4">
                  <c:v>337.59000000000009</c:v>
                </c:pt>
                <c:pt idx="5">
                  <c:v>331.83900000000011</c:v>
                </c:pt>
                <c:pt idx="6">
                  <c:v>326.1330000000001</c:v>
                </c:pt>
                <c:pt idx="7">
                  <c:v>320.45400000000012</c:v>
                </c:pt>
                <c:pt idx="8">
                  <c:v>314.76600000000013</c:v>
                </c:pt>
                <c:pt idx="9">
                  <c:v>309.14100000000013</c:v>
                </c:pt>
                <c:pt idx="10">
                  <c:v>303.67800000000011</c:v>
                </c:pt>
                <c:pt idx="11">
                  <c:v>298.14300000000009</c:v>
                </c:pt>
                <c:pt idx="12">
                  <c:v>292.42800000000011</c:v>
                </c:pt>
                <c:pt idx="13">
                  <c:v>286.72200000000009</c:v>
                </c:pt>
                <c:pt idx="14">
                  <c:v>281.03400000000011</c:v>
                </c:pt>
                <c:pt idx="15">
                  <c:v>275.3370000000001</c:v>
                </c:pt>
                <c:pt idx="16">
                  <c:v>269.58600000000013</c:v>
                </c:pt>
                <c:pt idx="17">
                  <c:v>264.06900000000013</c:v>
                </c:pt>
                <c:pt idx="18">
                  <c:v>258.55200000000013</c:v>
                </c:pt>
                <c:pt idx="19">
                  <c:v>252.99000000000012</c:v>
                </c:pt>
                <c:pt idx="20">
                  <c:v>247.41000000000011</c:v>
                </c:pt>
                <c:pt idx="21">
                  <c:v>241.65900000000011</c:v>
                </c:pt>
                <c:pt idx="22">
                  <c:v>235.93500000000012</c:v>
                </c:pt>
                <c:pt idx="23">
                  <c:v>230.25600000000011</c:v>
                </c:pt>
                <c:pt idx="24">
                  <c:v>224.6400000000001</c:v>
                </c:pt>
                <c:pt idx="25">
                  <c:v>219.00600000000011</c:v>
                </c:pt>
                <c:pt idx="26">
                  <c:v>213.57000000000011</c:v>
                </c:pt>
                <c:pt idx="27">
                  <c:v>208.05300000000011</c:v>
                </c:pt>
                <c:pt idx="28">
                  <c:v>202.32000000000011</c:v>
                </c:pt>
                <c:pt idx="29">
                  <c:v>196.74000000000009</c:v>
                </c:pt>
                <c:pt idx="30">
                  <c:v>191.09700000000009</c:v>
                </c:pt>
                <c:pt idx="31">
                  <c:v>185.32800000000009</c:v>
                </c:pt>
                <c:pt idx="32">
                  <c:v>179.68500000000009</c:v>
                </c:pt>
                <c:pt idx="33">
                  <c:v>174.09600000000009</c:v>
                </c:pt>
                <c:pt idx="34">
                  <c:v>168.67800000000008</c:v>
                </c:pt>
                <c:pt idx="35">
                  <c:v>163.16100000000009</c:v>
                </c:pt>
                <c:pt idx="36">
                  <c:v>157.4370000000001</c:v>
                </c:pt>
                <c:pt idx="37">
                  <c:v>151.80300000000011</c:v>
                </c:pt>
                <c:pt idx="38">
                  <c:v>146.15100000000012</c:v>
                </c:pt>
                <c:pt idx="39">
                  <c:v>140.44500000000014</c:v>
                </c:pt>
                <c:pt idx="40">
                  <c:v>134.84700000000012</c:v>
                </c:pt>
                <c:pt idx="41">
                  <c:v>129.21300000000014</c:v>
                </c:pt>
                <c:pt idx="42">
                  <c:v>123.77700000000013</c:v>
                </c:pt>
                <c:pt idx="43">
                  <c:v>118.25100000000013</c:v>
                </c:pt>
                <c:pt idx="44">
                  <c:v>112.60800000000013</c:v>
                </c:pt>
                <c:pt idx="45">
                  <c:v>106.95600000000013</c:v>
                </c:pt>
                <c:pt idx="46">
                  <c:v>101.25900000000013</c:v>
                </c:pt>
                <c:pt idx="47">
                  <c:v>95.490000000000123</c:v>
                </c:pt>
                <c:pt idx="48">
                  <c:v>89.874000000000123</c:v>
                </c:pt>
                <c:pt idx="49">
                  <c:v>84.330000000000126</c:v>
                </c:pt>
                <c:pt idx="50">
                  <c:v>78.849000000000132</c:v>
                </c:pt>
                <c:pt idx="51">
                  <c:v>73.287000000000134</c:v>
                </c:pt>
                <c:pt idx="52">
                  <c:v>67.662000000000134</c:v>
                </c:pt>
                <c:pt idx="53">
                  <c:v>61.956000000000131</c:v>
                </c:pt>
                <c:pt idx="54">
                  <c:v>56.232000000000134</c:v>
                </c:pt>
                <c:pt idx="55">
                  <c:v>50.562000000000133</c:v>
                </c:pt>
                <c:pt idx="56">
                  <c:v>44.883000000000131</c:v>
                </c:pt>
                <c:pt idx="57">
                  <c:v>39.303000000000132</c:v>
                </c:pt>
                <c:pt idx="58">
                  <c:v>33.885000000000133</c:v>
                </c:pt>
                <c:pt idx="59">
                  <c:v>28.341000000000133</c:v>
                </c:pt>
                <c:pt idx="60">
                  <c:v>22.617000000000132</c:v>
                </c:pt>
                <c:pt idx="61">
                  <c:v>17.001000000000133</c:v>
                </c:pt>
                <c:pt idx="62">
                  <c:v>11.286000000000133</c:v>
                </c:pt>
                <c:pt idx="63">
                  <c:v>5.5170000000001336</c:v>
                </c:pt>
                <c:pt idx="64">
                  <c:v>-0.19799999999986628</c:v>
                </c:pt>
              </c:numCache>
            </c:numRef>
          </c:xVal>
          <c:yVal>
            <c:numRef>
              <c:f>TDK_KF_ST_21_01!$L$85:$L$149</c:f>
              <c:numCache>
                <c:formatCode>General</c:formatCode>
                <c:ptCount val="65"/>
                <c:pt idx="0">
                  <c:v>536.43960221073189</c:v>
                </c:pt>
                <c:pt idx="1">
                  <c:v>132.36643524607618</c:v>
                </c:pt>
                <c:pt idx="2">
                  <c:v>-260.3531107628761</c:v>
                </c:pt>
                <c:pt idx="3">
                  <c:v>-656.56307343874187</c:v>
                </c:pt>
                <c:pt idx="4">
                  <c:v>-1049.2115605028573</c:v>
                </c:pt>
                <c:pt idx="5">
                  <c:v>-1441.0063837353268</c:v>
                </c:pt>
                <c:pt idx="6">
                  <c:v>-1815.582880862584</c:v>
                </c:pt>
                <c:pt idx="7">
                  <c:v>-2170.6967080903646</c:v>
                </c:pt>
                <c:pt idx="8">
                  <c:v>-2505.1784642303564</c:v>
                </c:pt>
                <c:pt idx="9">
                  <c:v>-2811.8661859342828</c:v>
                </c:pt>
                <c:pt idx="10">
                  <c:v>-3083.9757115673142</c:v>
                </c:pt>
                <c:pt idx="11">
                  <c:v>-3331.2382685658145</c:v>
                </c:pt>
                <c:pt idx="12">
                  <c:v>-3554.0774543558932</c:v>
                </c:pt>
                <c:pt idx="13">
                  <c:v>-3741.4747122289177</c:v>
                </c:pt>
                <c:pt idx="14">
                  <c:v>-3891.5339410014913</c:v>
                </c:pt>
                <c:pt idx="15">
                  <c:v>-4003.5697496010735</c:v>
                </c:pt>
                <c:pt idx="16">
                  <c:v>-4076.7049282858757</c:v>
                </c:pt>
                <c:pt idx="17">
                  <c:v>-4108.4466673805873</c:v>
                </c:pt>
                <c:pt idx="18">
                  <c:v>-4102.2663017281011</c:v>
                </c:pt>
                <c:pt idx="19">
                  <c:v>-4057.7070803487345</c:v>
                </c:pt>
                <c:pt idx="20">
                  <c:v>-3974.7548264064849</c:v>
                </c:pt>
                <c:pt idx="21">
                  <c:v>-3850.0049043628801</c:v>
                </c:pt>
                <c:pt idx="22">
                  <c:v>-3687.5089853174704</c:v>
                </c:pt>
                <c:pt idx="23">
                  <c:v>-3490.0987349946449</c:v>
                </c:pt>
                <c:pt idx="24">
                  <c:v>-3261.3307728977593</c:v>
                </c:pt>
                <c:pt idx="25">
                  <c:v>-3000.5269612107604</c:v>
                </c:pt>
                <c:pt idx="26">
                  <c:v>-2721.5272753903296</c:v>
                </c:pt>
                <c:pt idx="27">
                  <c:v>-2413.5051897706849</c:v>
                </c:pt>
                <c:pt idx="28">
                  <c:v>-2069.9380216687027</c:v>
                </c:pt>
                <c:pt idx="29">
                  <c:v>-1715.7862753875809</c:v>
                </c:pt>
                <c:pt idx="30">
                  <c:v>-1341.2779388221663</c:v>
                </c:pt>
                <c:pt idx="31">
                  <c:v>-945.17300741782117</c:v>
                </c:pt>
                <c:pt idx="32">
                  <c:v>-548.60270003025687</c:v>
                </c:pt>
                <c:pt idx="33">
                  <c:v>-150.74770245903144</c:v>
                </c:pt>
                <c:pt idx="34">
                  <c:v>236.17171431208442</c:v>
                </c:pt>
                <c:pt idx="35">
                  <c:v>627.79806385596021</c:v>
                </c:pt>
                <c:pt idx="36">
                  <c:v>1027.7354695046552</c:v>
                </c:pt>
                <c:pt idx="37">
                  <c:v>1411.2063280115367</c:v>
                </c:pt>
                <c:pt idx="38">
                  <c:v>1782.0064515840365</c:v>
                </c:pt>
                <c:pt idx="39">
                  <c:v>2138.56361571159</c:v>
                </c:pt>
                <c:pt idx="40">
                  <c:v>2467.6014776332295</c:v>
                </c:pt>
                <c:pt idx="41">
                  <c:v>2774.7850179868487</c:v>
                </c:pt>
                <c:pt idx="42">
                  <c:v>3045.6003224708843</c:v>
                </c:pt>
                <c:pt idx="43">
                  <c:v>3292.6128138149038</c:v>
                </c:pt>
                <c:pt idx="44">
                  <c:v>3513.0518234978422</c:v>
                </c:pt>
                <c:pt idx="45">
                  <c:v>3699.5009326531754</c:v>
                </c:pt>
                <c:pt idx="46">
                  <c:v>3850.8149508816236</c:v>
                </c:pt>
                <c:pt idx="47">
                  <c:v>3965.0517169074069</c:v>
                </c:pt>
                <c:pt idx="48">
                  <c:v>4037.4720053213164</c:v>
                </c:pt>
                <c:pt idx="49">
                  <c:v>4070.7415899705784</c:v>
                </c:pt>
                <c:pt idx="50">
                  <c:v>4065.9938012097505</c:v>
                </c:pt>
                <c:pt idx="51">
                  <c:v>4022.96302915554</c:v>
                </c:pt>
                <c:pt idx="52">
                  <c:v>3940.7096396005231</c:v>
                </c:pt>
                <c:pt idx="53">
                  <c:v>3818.2863297530048</c:v>
                </c:pt>
                <c:pt idx="54">
                  <c:v>3657.2438063908803</c:v>
                </c:pt>
                <c:pt idx="55">
                  <c:v>3461.5449207535535</c:v>
                </c:pt>
                <c:pt idx="56">
                  <c:v>3231.3729682483149</c:v>
                </c:pt>
                <c:pt idx="57">
                  <c:v>2974.1001577033039</c:v>
                </c:pt>
                <c:pt idx="58">
                  <c:v>2697.109915735708</c:v>
                </c:pt>
                <c:pt idx="59">
                  <c:v>2388.5592899178068</c:v>
                </c:pt>
                <c:pt idx="60">
                  <c:v>2046.3768806966539</c:v>
                </c:pt>
                <c:pt idx="61">
                  <c:v>1690.598598469551</c:v>
                </c:pt>
                <c:pt idx="62">
                  <c:v>1311.7112641619378</c:v>
                </c:pt>
                <c:pt idx="63">
                  <c:v>915.83222695164682</c:v>
                </c:pt>
                <c:pt idx="64">
                  <c:v>514.30524407325186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C0D-4E1E-AEFE-A0E38C5ED2EB}"/>
            </c:ext>
          </c:extLst>
        </c:ser>
        <c:ser>
          <c:idx val="2"/>
          <c:order val="2"/>
          <c:tx>
            <c:strRef>
              <c:f>TDK_KF_ST_21_01!$J$19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TDK_KF_ST_21_01!$AA$85:$AA$149</c:f>
              <c:numCache>
                <c:formatCode>General</c:formatCode>
                <c:ptCount val="65"/>
                <c:pt idx="0">
                  <c:v>359.96400000000006</c:v>
                </c:pt>
                <c:pt idx="1">
                  <c:v>354.28500000000008</c:v>
                </c:pt>
                <c:pt idx="2">
                  <c:v>348.78600000000006</c:v>
                </c:pt>
                <c:pt idx="3">
                  <c:v>343.20600000000007</c:v>
                </c:pt>
                <c:pt idx="4">
                  <c:v>337.59000000000009</c:v>
                </c:pt>
                <c:pt idx="5">
                  <c:v>331.83900000000011</c:v>
                </c:pt>
                <c:pt idx="6">
                  <c:v>326.1330000000001</c:v>
                </c:pt>
                <c:pt idx="7">
                  <c:v>320.45400000000012</c:v>
                </c:pt>
                <c:pt idx="8">
                  <c:v>314.76600000000013</c:v>
                </c:pt>
                <c:pt idx="9">
                  <c:v>309.14100000000013</c:v>
                </c:pt>
                <c:pt idx="10">
                  <c:v>303.67800000000011</c:v>
                </c:pt>
                <c:pt idx="11">
                  <c:v>298.14300000000009</c:v>
                </c:pt>
                <c:pt idx="12">
                  <c:v>292.42800000000011</c:v>
                </c:pt>
                <c:pt idx="13">
                  <c:v>286.72200000000009</c:v>
                </c:pt>
                <c:pt idx="14">
                  <c:v>281.03400000000011</c:v>
                </c:pt>
                <c:pt idx="15">
                  <c:v>275.3370000000001</c:v>
                </c:pt>
                <c:pt idx="16">
                  <c:v>269.58600000000013</c:v>
                </c:pt>
                <c:pt idx="17">
                  <c:v>264.06900000000013</c:v>
                </c:pt>
                <c:pt idx="18">
                  <c:v>258.55200000000013</c:v>
                </c:pt>
                <c:pt idx="19">
                  <c:v>252.99000000000012</c:v>
                </c:pt>
                <c:pt idx="20">
                  <c:v>247.41000000000011</c:v>
                </c:pt>
                <c:pt idx="21">
                  <c:v>241.65900000000011</c:v>
                </c:pt>
                <c:pt idx="22">
                  <c:v>235.93500000000012</c:v>
                </c:pt>
                <c:pt idx="23">
                  <c:v>230.25600000000011</c:v>
                </c:pt>
                <c:pt idx="24">
                  <c:v>224.6400000000001</c:v>
                </c:pt>
                <c:pt idx="25">
                  <c:v>219.00600000000011</c:v>
                </c:pt>
                <c:pt idx="26">
                  <c:v>213.57000000000011</c:v>
                </c:pt>
                <c:pt idx="27">
                  <c:v>208.05300000000011</c:v>
                </c:pt>
                <c:pt idx="28">
                  <c:v>202.32000000000011</c:v>
                </c:pt>
                <c:pt idx="29">
                  <c:v>196.74000000000009</c:v>
                </c:pt>
                <c:pt idx="30">
                  <c:v>191.09700000000009</c:v>
                </c:pt>
                <c:pt idx="31">
                  <c:v>185.32800000000009</c:v>
                </c:pt>
                <c:pt idx="32">
                  <c:v>179.68500000000009</c:v>
                </c:pt>
                <c:pt idx="33">
                  <c:v>174.09600000000009</c:v>
                </c:pt>
                <c:pt idx="34">
                  <c:v>168.67800000000008</c:v>
                </c:pt>
                <c:pt idx="35">
                  <c:v>163.16100000000009</c:v>
                </c:pt>
                <c:pt idx="36">
                  <c:v>157.4370000000001</c:v>
                </c:pt>
                <c:pt idx="37">
                  <c:v>151.80300000000011</c:v>
                </c:pt>
                <c:pt idx="38">
                  <c:v>146.15100000000012</c:v>
                </c:pt>
                <c:pt idx="39">
                  <c:v>140.44500000000014</c:v>
                </c:pt>
                <c:pt idx="40">
                  <c:v>134.84700000000012</c:v>
                </c:pt>
                <c:pt idx="41">
                  <c:v>129.21300000000014</c:v>
                </c:pt>
                <c:pt idx="42">
                  <c:v>123.77700000000013</c:v>
                </c:pt>
                <c:pt idx="43">
                  <c:v>118.25100000000013</c:v>
                </c:pt>
                <c:pt idx="44">
                  <c:v>112.60800000000013</c:v>
                </c:pt>
                <c:pt idx="45">
                  <c:v>106.95600000000013</c:v>
                </c:pt>
                <c:pt idx="46">
                  <c:v>101.25900000000013</c:v>
                </c:pt>
                <c:pt idx="47">
                  <c:v>95.490000000000123</c:v>
                </c:pt>
                <c:pt idx="48">
                  <c:v>89.874000000000123</c:v>
                </c:pt>
                <c:pt idx="49">
                  <c:v>84.330000000000126</c:v>
                </c:pt>
                <c:pt idx="50">
                  <c:v>78.849000000000132</c:v>
                </c:pt>
                <c:pt idx="51">
                  <c:v>73.287000000000134</c:v>
                </c:pt>
                <c:pt idx="52">
                  <c:v>67.662000000000134</c:v>
                </c:pt>
                <c:pt idx="53">
                  <c:v>61.956000000000131</c:v>
                </c:pt>
                <c:pt idx="54">
                  <c:v>56.232000000000134</c:v>
                </c:pt>
                <c:pt idx="55">
                  <c:v>50.562000000000133</c:v>
                </c:pt>
                <c:pt idx="56">
                  <c:v>44.883000000000131</c:v>
                </c:pt>
                <c:pt idx="57">
                  <c:v>39.303000000000132</c:v>
                </c:pt>
                <c:pt idx="58">
                  <c:v>33.885000000000133</c:v>
                </c:pt>
                <c:pt idx="59">
                  <c:v>28.341000000000133</c:v>
                </c:pt>
                <c:pt idx="60">
                  <c:v>22.617000000000132</c:v>
                </c:pt>
                <c:pt idx="61">
                  <c:v>17.001000000000133</c:v>
                </c:pt>
                <c:pt idx="62">
                  <c:v>11.286000000000133</c:v>
                </c:pt>
                <c:pt idx="63">
                  <c:v>5.5170000000001336</c:v>
                </c:pt>
                <c:pt idx="64">
                  <c:v>-0.19799999999986628</c:v>
                </c:pt>
              </c:numCache>
            </c:numRef>
          </c:xVal>
          <c:yVal>
            <c:numRef>
              <c:f>TDK_KF_ST_21_01!$J$85:$J$149</c:f>
              <c:numCache>
                <c:formatCode>General</c:formatCode>
                <c:ptCount val="65"/>
                <c:pt idx="0">
                  <c:v>-4039</c:v>
                </c:pt>
                <c:pt idx="1">
                  <c:v>-4077</c:v>
                </c:pt>
                <c:pt idx="2">
                  <c:v>-4068</c:v>
                </c:pt>
                <c:pt idx="3">
                  <c:v>-4025</c:v>
                </c:pt>
                <c:pt idx="4">
                  <c:v>-3944</c:v>
                </c:pt>
                <c:pt idx="5">
                  <c:v>-3820</c:v>
                </c:pt>
                <c:pt idx="6">
                  <c:v>-3657</c:v>
                </c:pt>
                <c:pt idx="7">
                  <c:v>-3464</c:v>
                </c:pt>
                <c:pt idx="8">
                  <c:v>-3234</c:v>
                </c:pt>
                <c:pt idx="9">
                  <c:v>-2975</c:v>
                </c:pt>
                <c:pt idx="10">
                  <c:v>-2696</c:v>
                </c:pt>
                <c:pt idx="11">
                  <c:v>-2387</c:v>
                </c:pt>
                <c:pt idx="12">
                  <c:v>-2046</c:v>
                </c:pt>
                <c:pt idx="13">
                  <c:v>-1689</c:v>
                </c:pt>
                <c:pt idx="14">
                  <c:v>-1316</c:v>
                </c:pt>
                <c:pt idx="15">
                  <c:v>-929</c:v>
                </c:pt>
                <c:pt idx="16">
                  <c:v>-536</c:v>
                </c:pt>
                <c:pt idx="17">
                  <c:v>-145</c:v>
                </c:pt>
                <c:pt idx="18">
                  <c:v>246</c:v>
                </c:pt>
                <c:pt idx="19">
                  <c:v>636</c:v>
                </c:pt>
                <c:pt idx="20">
                  <c:v>1022</c:v>
                </c:pt>
                <c:pt idx="21">
                  <c:v>1414</c:v>
                </c:pt>
                <c:pt idx="22">
                  <c:v>1784</c:v>
                </c:pt>
                <c:pt idx="23">
                  <c:v>2142</c:v>
                </c:pt>
                <c:pt idx="24">
                  <c:v>2468</c:v>
                </c:pt>
                <c:pt idx="25">
                  <c:v>2773</c:v>
                </c:pt>
                <c:pt idx="26">
                  <c:v>3056</c:v>
                </c:pt>
                <c:pt idx="27">
                  <c:v>3298</c:v>
                </c:pt>
                <c:pt idx="28">
                  <c:v>3521</c:v>
                </c:pt>
                <c:pt idx="29">
                  <c:v>3712</c:v>
                </c:pt>
                <c:pt idx="30">
                  <c:v>3859</c:v>
                </c:pt>
                <c:pt idx="31">
                  <c:v>3980</c:v>
                </c:pt>
                <c:pt idx="32">
                  <c:v>4058</c:v>
                </c:pt>
                <c:pt idx="33">
                  <c:v>4088</c:v>
                </c:pt>
                <c:pt idx="34">
                  <c:v>4084</c:v>
                </c:pt>
                <c:pt idx="35">
                  <c:v>4044</c:v>
                </c:pt>
                <c:pt idx="36">
                  <c:v>3962</c:v>
                </c:pt>
                <c:pt idx="37">
                  <c:v>3840</c:v>
                </c:pt>
                <c:pt idx="38">
                  <c:v>3681</c:v>
                </c:pt>
                <c:pt idx="39">
                  <c:v>3475</c:v>
                </c:pt>
                <c:pt idx="40">
                  <c:v>3251</c:v>
                </c:pt>
                <c:pt idx="41">
                  <c:v>2995</c:v>
                </c:pt>
                <c:pt idx="42">
                  <c:v>2720</c:v>
                </c:pt>
                <c:pt idx="43">
                  <c:v>2410</c:v>
                </c:pt>
                <c:pt idx="44">
                  <c:v>2068</c:v>
                </c:pt>
                <c:pt idx="45">
                  <c:v>1713</c:v>
                </c:pt>
                <c:pt idx="46">
                  <c:v>1335</c:v>
                </c:pt>
                <c:pt idx="47">
                  <c:v>950</c:v>
                </c:pt>
                <c:pt idx="48">
                  <c:v>554</c:v>
                </c:pt>
                <c:pt idx="49">
                  <c:v>164</c:v>
                </c:pt>
                <c:pt idx="50">
                  <c:v>-229</c:v>
                </c:pt>
                <c:pt idx="51">
                  <c:v>-619</c:v>
                </c:pt>
                <c:pt idx="52">
                  <c:v>-1007</c:v>
                </c:pt>
                <c:pt idx="53">
                  <c:v>-1396</c:v>
                </c:pt>
                <c:pt idx="54">
                  <c:v>-1772</c:v>
                </c:pt>
                <c:pt idx="55">
                  <c:v>-2128</c:v>
                </c:pt>
                <c:pt idx="56">
                  <c:v>-2463</c:v>
                </c:pt>
                <c:pt idx="57">
                  <c:v>-2763</c:v>
                </c:pt>
                <c:pt idx="58">
                  <c:v>-3036</c:v>
                </c:pt>
                <c:pt idx="59">
                  <c:v>-3288</c:v>
                </c:pt>
                <c:pt idx="60">
                  <c:v>-3515</c:v>
                </c:pt>
                <c:pt idx="61">
                  <c:v>-3697</c:v>
                </c:pt>
                <c:pt idx="62">
                  <c:v>-3852</c:v>
                </c:pt>
                <c:pt idx="63">
                  <c:v>-3966</c:v>
                </c:pt>
                <c:pt idx="64">
                  <c:v>-4045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C0D-4E1E-AEFE-A0E38C5ED2EB}"/>
            </c:ext>
          </c:extLst>
        </c:ser>
        <c:ser>
          <c:idx val="3"/>
          <c:order val="3"/>
          <c:tx>
            <c:strRef>
              <c:f>TDK_KF_ST_21_01!$N$19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TDK_KF_ST_21_01!$AA$85:$AA$149</c:f>
              <c:numCache>
                <c:formatCode>General</c:formatCode>
                <c:ptCount val="65"/>
                <c:pt idx="0">
                  <c:v>359.96400000000006</c:v>
                </c:pt>
                <c:pt idx="1">
                  <c:v>354.28500000000008</c:v>
                </c:pt>
                <c:pt idx="2">
                  <c:v>348.78600000000006</c:v>
                </c:pt>
                <c:pt idx="3">
                  <c:v>343.20600000000007</c:v>
                </c:pt>
                <c:pt idx="4">
                  <c:v>337.59000000000009</c:v>
                </c:pt>
                <c:pt idx="5">
                  <c:v>331.83900000000011</c:v>
                </c:pt>
                <c:pt idx="6">
                  <c:v>326.1330000000001</c:v>
                </c:pt>
                <c:pt idx="7">
                  <c:v>320.45400000000012</c:v>
                </c:pt>
                <c:pt idx="8">
                  <c:v>314.76600000000013</c:v>
                </c:pt>
                <c:pt idx="9">
                  <c:v>309.14100000000013</c:v>
                </c:pt>
                <c:pt idx="10">
                  <c:v>303.67800000000011</c:v>
                </c:pt>
                <c:pt idx="11">
                  <c:v>298.14300000000009</c:v>
                </c:pt>
                <c:pt idx="12">
                  <c:v>292.42800000000011</c:v>
                </c:pt>
                <c:pt idx="13">
                  <c:v>286.72200000000009</c:v>
                </c:pt>
                <c:pt idx="14">
                  <c:v>281.03400000000011</c:v>
                </c:pt>
                <c:pt idx="15">
                  <c:v>275.3370000000001</c:v>
                </c:pt>
                <c:pt idx="16">
                  <c:v>269.58600000000013</c:v>
                </c:pt>
                <c:pt idx="17">
                  <c:v>264.06900000000013</c:v>
                </c:pt>
                <c:pt idx="18">
                  <c:v>258.55200000000013</c:v>
                </c:pt>
                <c:pt idx="19">
                  <c:v>252.99000000000012</c:v>
                </c:pt>
                <c:pt idx="20">
                  <c:v>247.41000000000011</c:v>
                </c:pt>
                <c:pt idx="21">
                  <c:v>241.65900000000011</c:v>
                </c:pt>
                <c:pt idx="22">
                  <c:v>235.93500000000012</c:v>
                </c:pt>
                <c:pt idx="23">
                  <c:v>230.25600000000011</c:v>
                </c:pt>
                <c:pt idx="24">
                  <c:v>224.6400000000001</c:v>
                </c:pt>
                <c:pt idx="25">
                  <c:v>219.00600000000011</c:v>
                </c:pt>
                <c:pt idx="26">
                  <c:v>213.57000000000011</c:v>
                </c:pt>
                <c:pt idx="27">
                  <c:v>208.05300000000011</c:v>
                </c:pt>
                <c:pt idx="28">
                  <c:v>202.32000000000011</c:v>
                </c:pt>
                <c:pt idx="29">
                  <c:v>196.74000000000009</c:v>
                </c:pt>
                <c:pt idx="30">
                  <c:v>191.09700000000009</c:v>
                </c:pt>
                <c:pt idx="31">
                  <c:v>185.32800000000009</c:v>
                </c:pt>
                <c:pt idx="32">
                  <c:v>179.68500000000009</c:v>
                </c:pt>
                <c:pt idx="33">
                  <c:v>174.09600000000009</c:v>
                </c:pt>
                <c:pt idx="34">
                  <c:v>168.67800000000008</c:v>
                </c:pt>
                <c:pt idx="35">
                  <c:v>163.16100000000009</c:v>
                </c:pt>
                <c:pt idx="36">
                  <c:v>157.4370000000001</c:v>
                </c:pt>
                <c:pt idx="37">
                  <c:v>151.80300000000011</c:v>
                </c:pt>
                <c:pt idx="38">
                  <c:v>146.15100000000012</c:v>
                </c:pt>
                <c:pt idx="39">
                  <c:v>140.44500000000014</c:v>
                </c:pt>
                <c:pt idx="40">
                  <c:v>134.84700000000012</c:v>
                </c:pt>
                <c:pt idx="41">
                  <c:v>129.21300000000014</c:v>
                </c:pt>
                <c:pt idx="42">
                  <c:v>123.77700000000013</c:v>
                </c:pt>
                <c:pt idx="43">
                  <c:v>118.25100000000013</c:v>
                </c:pt>
                <c:pt idx="44">
                  <c:v>112.60800000000013</c:v>
                </c:pt>
                <c:pt idx="45">
                  <c:v>106.95600000000013</c:v>
                </c:pt>
                <c:pt idx="46">
                  <c:v>101.25900000000013</c:v>
                </c:pt>
                <c:pt idx="47">
                  <c:v>95.490000000000123</c:v>
                </c:pt>
                <c:pt idx="48">
                  <c:v>89.874000000000123</c:v>
                </c:pt>
                <c:pt idx="49">
                  <c:v>84.330000000000126</c:v>
                </c:pt>
                <c:pt idx="50">
                  <c:v>78.849000000000132</c:v>
                </c:pt>
                <c:pt idx="51">
                  <c:v>73.287000000000134</c:v>
                </c:pt>
                <c:pt idx="52">
                  <c:v>67.662000000000134</c:v>
                </c:pt>
                <c:pt idx="53">
                  <c:v>61.956000000000131</c:v>
                </c:pt>
                <c:pt idx="54">
                  <c:v>56.232000000000134</c:v>
                </c:pt>
                <c:pt idx="55">
                  <c:v>50.562000000000133</c:v>
                </c:pt>
                <c:pt idx="56">
                  <c:v>44.883000000000131</c:v>
                </c:pt>
                <c:pt idx="57">
                  <c:v>39.303000000000132</c:v>
                </c:pt>
                <c:pt idx="58">
                  <c:v>33.885000000000133</c:v>
                </c:pt>
                <c:pt idx="59">
                  <c:v>28.341000000000133</c:v>
                </c:pt>
                <c:pt idx="60">
                  <c:v>22.617000000000132</c:v>
                </c:pt>
                <c:pt idx="61">
                  <c:v>17.001000000000133</c:v>
                </c:pt>
                <c:pt idx="62">
                  <c:v>11.286000000000133</c:v>
                </c:pt>
                <c:pt idx="63">
                  <c:v>5.5170000000001336</c:v>
                </c:pt>
                <c:pt idx="64">
                  <c:v>-0.19799999999986628</c:v>
                </c:pt>
              </c:numCache>
            </c:numRef>
          </c:xVal>
          <c:yVal>
            <c:numRef>
              <c:f>TDK_KF_ST_21_01!$N$85:$N$149</c:f>
              <c:numCache>
                <c:formatCode>General</c:formatCode>
                <c:ptCount val="65"/>
                <c:pt idx="0">
                  <c:v>-4034.6001291111634</c:v>
                </c:pt>
                <c:pt idx="1">
                  <c:v>-4070.5734050967621</c:v>
                </c:pt>
                <c:pt idx="2">
                  <c:v>-4067.2750627657369</c:v>
                </c:pt>
                <c:pt idx="3">
                  <c:v>-4025.6076550530865</c:v>
                </c:pt>
                <c:pt idx="4">
                  <c:v>-3945.0961594808614</c:v>
                </c:pt>
                <c:pt idx="5">
                  <c:v>-3823.3523377528863</c:v>
                </c:pt>
                <c:pt idx="6">
                  <c:v>-3664.4635380745144</c:v>
                </c:pt>
                <c:pt idx="7">
                  <c:v>-3470.2120552737538</c:v>
                </c:pt>
                <c:pt idx="8">
                  <c:v>-3241.4540486121505</c:v>
                </c:pt>
                <c:pt idx="9">
                  <c:v>-2983.7767121734978</c:v>
                </c:pt>
                <c:pt idx="10">
                  <c:v>-2705.9405414768007</c:v>
                </c:pt>
                <c:pt idx="11">
                  <c:v>-2399.336782583217</c:v>
                </c:pt>
                <c:pt idx="12">
                  <c:v>-2059.2694075700956</c:v>
                </c:pt>
                <c:pt idx="13">
                  <c:v>-1699.2637970417256</c:v>
                </c:pt>
                <c:pt idx="14">
                  <c:v>-1323.5829711365482</c:v>
                </c:pt>
                <c:pt idx="15">
                  <c:v>-934.19909194314153</c:v>
                </c:pt>
                <c:pt idx="16">
                  <c:v>-531.73182457107976</c:v>
                </c:pt>
                <c:pt idx="17">
                  <c:v>-140.51676575816964</c:v>
                </c:pt>
                <c:pt idx="18">
                  <c:v>252.03872983205719</c:v>
                </c:pt>
                <c:pt idx="19">
                  <c:v>645.46004863073711</c:v>
                </c:pt>
                <c:pt idx="20">
                  <c:v>1034.0796418672894</c:v>
                </c:pt>
                <c:pt idx="21">
                  <c:v>1424.3511022755622</c:v>
                </c:pt>
                <c:pt idx="22">
                  <c:v>1798.5940836041027</c:v>
                </c:pt>
                <c:pt idx="23">
                  <c:v>2152.2123550980418</c:v>
                </c:pt>
                <c:pt idx="24">
                  <c:v>2481.1746565743492</c:v>
                </c:pt>
                <c:pt idx="25">
                  <c:v>2787.2844981813164</c:v>
                </c:pt>
                <c:pt idx="26">
                  <c:v>3057.1683079246241</c:v>
                </c:pt>
                <c:pt idx="27">
                  <c:v>3302.9722817646066</c:v>
                </c:pt>
                <c:pt idx="28">
                  <c:v>3525.9771162686284</c:v>
                </c:pt>
                <c:pt idx="29">
                  <c:v>3709.1998043412732</c:v>
                </c:pt>
                <c:pt idx="30">
                  <c:v>3858.7598880430519</c:v>
                </c:pt>
                <c:pt idx="31">
                  <c:v>3973.0136157319262</c:v>
                </c:pt>
                <c:pt idx="32">
                  <c:v>4045.8663003042102</c:v>
                </c:pt>
                <c:pt idx="33">
                  <c:v>4079.3940517698425</c:v>
                </c:pt>
                <c:pt idx="34">
                  <c:v>4074.894376335903</c:v>
                </c:pt>
                <c:pt idx="35">
                  <c:v>4032.9221006039866</c:v>
                </c:pt>
                <c:pt idx="36">
                  <c:v>3949.9151521744357</c:v>
                </c:pt>
                <c:pt idx="37">
                  <c:v>3829.7663441807908</c:v>
                </c:pt>
                <c:pt idx="38">
                  <c:v>3672.0814573212051</c:v>
                </c:pt>
                <c:pt idx="39">
                  <c:v>3476.7038960934151</c:v>
                </c:pt>
                <c:pt idx="40">
                  <c:v>3251.5556071466235</c:v>
                </c:pt>
                <c:pt idx="41">
                  <c:v>2993.6767726363041</c:v>
                </c:pt>
                <c:pt idx="42">
                  <c:v>2717.4408877216988</c:v>
                </c:pt>
                <c:pt idx="43">
                  <c:v>2411.6211106096266</c:v>
                </c:pt>
                <c:pt idx="44">
                  <c:v>2076.245623443499</c:v>
                </c:pt>
                <c:pt idx="45">
                  <c:v>1720.1970287322629</c:v>
                </c:pt>
                <c:pt idx="46">
                  <c:v>1344.4307270225033</c:v>
                </c:pt>
                <c:pt idx="47">
                  <c:v>950.43382805850342</c:v>
                </c:pt>
                <c:pt idx="48">
                  <c:v>557.63990669344605</c:v>
                </c:pt>
                <c:pt idx="49">
                  <c:v>164.65162053431311</c:v>
                </c:pt>
                <c:pt idx="50">
                  <c:v>-225.36170193965469</c:v>
                </c:pt>
                <c:pt idx="51">
                  <c:v>-618.97491835379242</c:v>
                </c:pt>
                <c:pt idx="52">
                  <c:v>-1011.062843013981</c:v>
                </c:pt>
                <c:pt idx="53">
                  <c:v>-1398.7856652581211</c:v>
                </c:pt>
                <c:pt idx="54">
                  <c:v>-1773.7537914157094</c:v>
                </c:pt>
                <c:pt idx="55">
                  <c:v>-2127.7092974678721</c:v>
                </c:pt>
                <c:pt idx="56">
                  <c:v>-2461.3064470510221</c:v>
                </c:pt>
                <c:pt idx="57">
                  <c:v>-2765.524121141817</c:v>
                </c:pt>
                <c:pt idx="58">
                  <c:v>-3035.8079905203153</c:v>
                </c:pt>
                <c:pt idx="59">
                  <c:v>-3284.2305397319092</c:v>
                </c:pt>
                <c:pt idx="60">
                  <c:v>-3508.4032972670134</c:v>
                </c:pt>
                <c:pt idx="61">
                  <c:v>-3694.301914899178</c:v>
                </c:pt>
                <c:pt idx="62">
                  <c:v>-3847.0050631554254</c:v>
                </c:pt>
                <c:pt idx="63">
                  <c:v>-3962.3031254489479</c:v>
                </c:pt>
                <c:pt idx="64">
                  <c:v>-4036.8927655450511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C0D-4E1E-AEFE-A0E38C5ED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5.6519999999999992</c:v>
                </c:pt>
                <c:pt idx="2">
                  <c:v>11.384999999999998</c:v>
                </c:pt>
                <c:pt idx="3">
                  <c:v>17.072999999999997</c:v>
                </c:pt>
                <c:pt idx="4">
                  <c:v>22.661999999999995</c:v>
                </c:pt>
                <c:pt idx="5">
                  <c:v>28.268999999999995</c:v>
                </c:pt>
                <c:pt idx="6">
                  <c:v>33.812999999999995</c:v>
                </c:pt>
                <c:pt idx="7">
                  <c:v>39.284999999999997</c:v>
                </c:pt>
                <c:pt idx="8">
                  <c:v>44.945999999999998</c:v>
                </c:pt>
                <c:pt idx="9">
                  <c:v>50.643000000000001</c:v>
                </c:pt>
                <c:pt idx="10">
                  <c:v>56.34</c:v>
                </c:pt>
                <c:pt idx="11">
                  <c:v>62.028000000000006</c:v>
                </c:pt>
                <c:pt idx="12">
                  <c:v>67.743000000000009</c:v>
                </c:pt>
                <c:pt idx="13">
                  <c:v>73.197000000000003</c:v>
                </c:pt>
                <c:pt idx="14">
                  <c:v>78.704999999999998</c:v>
                </c:pt>
                <c:pt idx="15">
                  <c:v>84.275999999999996</c:v>
                </c:pt>
                <c:pt idx="16">
                  <c:v>89.900999999999996</c:v>
                </c:pt>
                <c:pt idx="17">
                  <c:v>95.561999999999998</c:v>
                </c:pt>
                <c:pt idx="18">
                  <c:v>101.358</c:v>
                </c:pt>
                <c:pt idx="19">
                  <c:v>106.983</c:v>
                </c:pt>
                <c:pt idx="20">
                  <c:v>112.617</c:v>
                </c:pt>
                <c:pt idx="21">
                  <c:v>118.188</c:v>
                </c:pt>
                <c:pt idx="22">
                  <c:v>123.633</c:v>
                </c:pt>
                <c:pt idx="23">
                  <c:v>129.114</c:v>
                </c:pt>
                <c:pt idx="24">
                  <c:v>134.85599999999999</c:v>
                </c:pt>
                <c:pt idx="25">
                  <c:v>140.499</c:v>
                </c:pt>
                <c:pt idx="26">
                  <c:v>146.20499999999998</c:v>
                </c:pt>
                <c:pt idx="27">
                  <c:v>151.84799999999998</c:v>
                </c:pt>
                <c:pt idx="28">
                  <c:v>157.54499999999999</c:v>
                </c:pt>
                <c:pt idx="29">
                  <c:v>163.035</c:v>
                </c:pt>
                <c:pt idx="30">
                  <c:v>168.56100000000001</c:v>
                </c:pt>
                <c:pt idx="31">
                  <c:v>174.06</c:v>
                </c:pt>
                <c:pt idx="32">
                  <c:v>179.75700000000001</c:v>
                </c:pt>
                <c:pt idx="33">
                  <c:v>185.43600000000001</c:v>
                </c:pt>
                <c:pt idx="34">
                  <c:v>191.16900000000001</c:v>
                </c:pt>
                <c:pt idx="35">
                  <c:v>196.78500000000003</c:v>
                </c:pt>
                <c:pt idx="36">
                  <c:v>202.42800000000003</c:v>
                </c:pt>
                <c:pt idx="37">
                  <c:v>208.00800000000004</c:v>
                </c:pt>
                <c:pt idx="38">
                  <c:v>213.48900000000003</c:v>
                </c:pt>
                <c:pt idx="39">
                  <c:v>218.93400000000003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236.09700000000001</c:v>
                </c:pt>
                <c:pt idx="43">
                  <c:v>241.749</c:v>
                </c:pt>
                <c:pt idx="44">
                  <c:v>247.428</c:v>
                </c:pt>
                <c:pt idx="45">
                  <c:v>252.91800000000001</c:v>
                </c:pt>
                <c:pt idx="46">
                  <c:v>258.435</c:v>
                </c:pt>
                <c:pt idx="47">
                  <c:v>264.04200000000003</c:v>
                </c:pt>
                <c:pt idx="48">
                  <c:v>269.70300000000003</c:v>
                </c:pt>
                <c:pt idx="49">
                  <c:v>275.32800000000003</c:v>
                </c:pt>
                <c:pt idx="50">
                  <c:v>281.09700000000004</c:v>
                </c:pt>
                <c:pt idx="51">
                  <c:v>286.78500000000003</c:v>
                </c:pt>
                <c:pt idx="52">
                  <c:v>292.47300000000001</c:v>
                </c:pt>
                <c:pt idx="53">
                  <c:v>298.09800000000001</c:v>
                </c:pt>
                <c:pt idx="54">
                  <c:v>303.52500000000003</c:v>
                </c:pt>
                <c:pt idx="55">
                  <c:v>309.05100000000004</c:v>
                </c:pt>
                <c:pt idx="56">
                  <c:v>314.78400000000005</c:v>
                </c:pt>
                <c:pt idx="57">
                  <c:v>320.54400000000004</c:v>
                </c:pt>
                <c:pt idx="58">
                  <c:v>326.30400000000003</c:v>
                </c:pt>
                <c:pt idx="59">
                  <c:v>331.96500000000003</c:v>
                </c:pt>
                <c:pt idx="60">
                  <c:v>337.61700000000002</c:v>
                </c:pt>
                <c:pt idx="61">
                  <c:v>343.125</c:v>
                </c:pt>
                <c:pt idx="62">
                  <c:v>348.68700000000001</c:v>
                </c:pt>
                <c:pt idx="63">
                  <c:v>354.32100000000003</c:v>
                </c:pt>
                <c:pt idx="64">
                  <c:v>359.89200000000005</c:v>
                </c:pt>
              </c:numCache>
            </c:numRef>
          </c:xVal>
          <c:yVal>
            <c:numRef>
              <c:f>TDK_KF_ST_21_01!$AC$20:$AC$84</c:f>
              <c:numCache>
                <c:formatCode>General</c:formatCode>
                <c:ptCount val="65"/>
                <c:pt idx="0">
                  <c:v>2.3705144683573959E-2</c:v>
                </c:pt>
                <c:pt idx="1">
                  <c:v>-0.13993643112924126</c:v>
                </c:pt>
                <c:pt idx="2">
                  <c:v>-0.1444667450838395</c:v>
                </c:pt>
                <c:pt idx="3">
                  <c:v>-0.12124895704393523</c:v>
                </c:pt>
                <c:pt idx="4">
                  <c:v>-0.15528951736145657</c:v>
                </c:pt>
                <c:pt idx="5">
                  <c:v>-9.9045889198112746E-2</c:v>
                </c:pt>
                <c:pt idx="6">
                  <c:v>-0.12045201068952593</c:v>
                </c:pt>
                <c:pt idx="7">
                  <c:v>-5.7367576362224781E-2</c:v>
                </c:pt>
                <c:pt idx="8">
                  <c:v>-3.7865254131560278E-2</c:v>
                </c:pt>
                <c:pt idx="9">
                  <c:v>-3.2621085459169308E-2</c:v>
                </c:pt>
                <c:pt idx="10">
                  <c:v>-2.7525098866192366E-3</c:v>
                </c:pt>
                <c:pt idx="11">
                  <c:v>5.9613800118100357E-2</c:v>
                </c:pt>
                <c:pt idx="12">
                  <c:v>1.8920914194936245E-2</c:v>
                </c:pt>
                <c:pt idx="13">
                  <c:v>-5.2614057681410031E-2</c:v>
                </c:pt>
                <c:pt idx="14">
                  <c:v>-8.5930818616773763E-2</c:v>
                </c:pt>
                <c:pt idx="15">
                  <c:v>-6.4657580372838197E-2</c:v>
                </c:pt>
                <c:pt idx="16">
                  <c:v>-0.13662581380354766</c:v>
                </c:pt>
                <c:pt idx="17">
                  <c:v>-0.14755500410926459</c:v>
                </c:pt>
                <c:pt idx="18">
                  <c:v>-9.3418023385879678E-2</c:v>
                </c:pt>
                <c:pt idx="19">
                  <c:v>-0.19474247848341975</c:v>
                </c:pt>
                <c:pt idx="20">
                  <c:v>-0.10745952215522436</c:v>
                </c:pt>
                <c:pt idx="21">
                  <c:v>-5.7863144666455923E-2</c:v>
                </c:pt>
                <c:pt idx="22">
                  <c:v>-0.10022804708530941</c:v>
                </c:pt>
                <c:pt idx="23">
                  <c:v>-2.6029810171252166E-2</c:v>
                </c:pt>
                <c:pt idx="24">
                  <c:v>4.6044056546065804E-2</c:v>
                </c:pt>
                <c:pt idx="25">
                  <c:v>-4.9889769758379998E-2</c:v>
                </c:pt>
                <c:pt idx="26">
                  <c:v>4.553130737946276E-2</c:v>
                </c:pt>
                <c:pt idx="27">
                  <c:v>7.0451111822961821E-2</c:v>
                </c:pt>
                <c:pt idx="28">
                  <c:v>3.1088866782624791E-4</c:v>
                </c:pt>
                <c:pt idx="29">
                  <c:v>5.1017542535390703E-2</c:v>
                </c:pt>
                <c:pt idx="30">
                  <c:v>2.603628179068096E-2</c:v>
                </c:pt>
                <c:pt idx="31">
                  <c:v>-9.0290536471115956E-3</c:v>
                </c:pt>
                <c:pt idx="32">
                  <c:v>-6.1988638753120995E-2</c:v>
                </c:pt>
                <c:pt idx="33">
                  <c:v>1.3460703686547504E-2</c:v>
                </c:pt>
                <c:pt idx="34">
                  <c:v>-1.3581562846212591E-2</c:v>
                </c:pt>
                <c:pt idx="35">
                  <c:v>-6.4345453686712517E-2</c:v>
                </c:pt>
                <c:pt idx="36">
                  <c:v>-2.0382403732611465E-2</c:v>
                </c:pt>
                <c:pt idx="37">
                  <c:v>2.2793348400455216E-2</c:v>
                </c:pt>
                <c:pt idx="38">
                  <c:v>0.14133586375533014</c:v>
                </c:pt>
                <c:pt idx="39">
                  <c:v>7.9962134473760216E-2</c:v>
                </c:pt>
                <c:pt idx="40">
                  <c:v>0.17980855813055996</c:v>
                </c:pt>
                <c:pt idx="41">
                  <c:v>0.15081243144749124</c:v>
                </c:pt>
                <c:pt idx="42">
                  <c:v>0.174938982886232</c:v>
                </c:pt>
                <c:pt idx="43">
                  <c:v>0.23343685118075541</c:v>
                </c:pt>
                <c:pt idx="44">
                  <c:v>0.16892912476657784</c:v>
                </c:pt>
                <c:pt idx="45">
                  <c:v>0.11953468104513831</c:v>
                </c:pt>
                <c:pt idx="46">
                  <c:v>6.6092381300393299E-2</c:v>
                </c:pt>
                <c:pt idx="47">
                  <c:v>5.9926848107693331E-2</c:v>
                </c:pt>
                <c:pt idx="48">
                  <c:v>-2.4635160516425003E-2</c:v>
                </c:pt>
                <c:pt idx="49">
                  <c:v>-4.6257841665749311E-2</c:v>
                </c:pt>
                <c:pt idx="50">
                  <c:v>-5.2196293328108823E-2</c:v>
                </c:pt>
                <c:pt idx="51">
                  <c:v>-9.7188134276109395E-2</c:v>
                </c:pt>
                <c:pt idx="52">
                  <c:v>-0.12914112528261512</c:v>
                </c:pt>
                <c:pt idx="53">
                  <c:v>-2.4636908679156022E-2</c:v>
                </c:pt>
                <c:pt idx="54">
                  <c:v>-0.11733368265817035</c:v>
                </c:pt>
                <c:pt idx="55">
                  <c:v>-2.3215206972622582E-2</c:v>
                </c:pt>
                <c:pt idx="56">
                  <c:v>3.9873254815631753E-2</c:v>
                </c:pt>
                <c:pt idx="57">
                  <c:v>5.3883777473345162E-2</c:v>
                </c:pt>
                <c:pt idx="58">
                  <c:v>-3.1610223091433909E-3</c:v>
                </c:pt>
                <c:pt idx="59">
                  <c:v>7.1653338079727291E-2</c:v>
                </c:pt>
                <c:pt idx="60">
                  <c:v>4.4132887218495398E-2</c:v>
                </c:pt>
                <c:pt idx="61">
                  <c:v>3.3118621552148397E-3</c:v>
                </c:pt>
                <c:pt idx="62">
                  <c:v>2.3333576487516439E-2</c:v>
                </c:pt>
                <c:pt idx="63">
                  <c:v>-5.6392006339365253E-2</c:v>
                </c:pt>
                <c:pt idx="64">
                  <c:v>-0.13218759813378256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F6-4245-B31F-E34B5BA994C5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TDK_KF_ST_21_01!$AA$85:$AA$149</c:f>
              <c:numCache>
                <c:formatCode>General</c:formatCode>
                <c:ptCount val="65"/>
                <c:pt idx="0">
                  <c:v>359.96400000000006</c:v>
                </c:pt>
                <c:pt idx="1">
                  <c:v>354.28500000000008</c:v>
                </c:pt>
                <c:pt idx="2">
                  <c:v>348.78600000000006</c:v>
                </c:pt>
                <c:pt idx="3">
                  <c:v>343.20600000000007</c:v>
                </c:pt>
                <c:pt idx="4">
                  <c:v>337.59000000000009</c:v>
                </c:pt>
                <c:pt idx="5">
                  <c:v>331.83900000000011</c:v>
                </c:pt>
                <c:pt idx="6">
                  <c:v>326.1330000000001</c:v>
                </c:pt>
                <c:pt idx="7">
                  <c:v>320.45400000000012</c:v>
                </c:pt>
                <c:pt idx="8">
                  <c:v>314.76600000000013</c:v>
                </c:pt>
                <c:pt idx="9">
                  <c:v>309.14100000000013</c:v>
                </c:pt>
                <c:pt idx="10">
                  <c:v>303.67800000000011</c:v>
                </c:pt>
                <c:pt idx="11">
                  <c:v>298.14300000000009</c:v>
                </c:pt>
                <c:pt idx="12">
                  <c:v>292.42800000000011</c:v>
                </c:pt>
                <c:pt idx="13">
                  <c:v>286.72200000000009</c:v>
                </c:pt>
                <c:pt idx="14">
                  <c:v>281.03400000000011</c:v>
                </c:pt>
                <c:pt idx="15">
                  <c:v>275.3370000000001</c:v>
                </c:pt>
                <c:pt idx="16">
                  <c:v>269.58600000000013</c:v>
                </c:pt>
                <c:pt idx="17">
                  <c:v>264.06900000000013</c:v>
                </c:pt>
                <c:pt idx="18">
                  <c:v>258.55200000000013</c:v>
                </c:pt>
                <c:pt idx="19">
                  <c:v>252.99000000000012</c:v>
                </c:pt>
                <c:pt idx="20">
                  <c:v>247.41000000000011</c:v>
                </c:pt>
                <c:pt idx="21">
                  <c:v>241.65900000000011</c:v>
                </c:pt>
                <c:pt idx="22">
                  <c:v>235.93500000000012</c:v>
                </c:pt>
                <c:pt idx="23">
                  <c:v>230.25600000000011</c:v>
                </c:pt>
                <c:pt idx="24">
                  <c:v>224.6400000000001</c:v>
                </c:pt>
                <c:pt idx="25">
                  <c:v>219.00600000000011</c:v>
                </c:pt>
                <c:pt idx="26">
                  <c:v>213.57000000000011</c:v>
                </c:pt>
                <c:pt idx="27">
                  <c:v>208.05300000000011</c:v>
                </c:pt>
                <c:pt idx="28">
                  <c:v>202.32000000000011</c:v>
                </c:pt>
                <c:pt idx="29">
                  <c:v>196.74000000000009</c:v>
                </c:pt>
                <c:pt idx="30">
                  <c:v>191.09700000000009</c:v>
                </c:pt>
                <c:pt idx="31">
                  <c:v>185.32800000000009</c:v>
                </c:pt>
                <c:pt idx="32">
                  <c:v>179.68500000000009</c:v>
                </c:pt>
                <c:pt idx="33">
                  <c:v>174.09600000000009</c:v>
                </c:pt>
                <c:pt idx="34">
                  <c:v>168.67800000000008</c:v>
                </c:pt>
                <c:pt idx="35">
                  <c:v>163.16100000000009</c:v>
                </c:pt>
                <c:pt idx="36">
                  <c:v>157.4370000000001</c:v>
                </c:pt>
                <c:pt idx="37">
                  <c:v>151.80300000000011</c:v>
                </c:pt>
                <c:pt idx="38">
                  <c:v>146.15100000000012</c:v>
                </c:pt>
                <c:pt idx="39">
                  <c:v>140.44500000000014</c:v>
                </c:pt>
                <c:pt idx="40">
                  <c:v>134.84700000000012</c:v>
                </c:pt>
                <c:pt idx="41">
                  <c:v>129.21300000000014</c:v>
                </c:pt>
                <c:pt idx="42">
                  <c:v>123.77700000000013</c:v>
                </c:pt>
                <c:pt idx="43">
                  <c:v>118.25100000000013</c:v>
                </c:pt>
                <c:pt idx="44">
                  <c:v>112.60800000000013</c:v>
                </c:pt>
                <c:pt idx="45">
                  <c:v>106.95600000000013</c:v>
                </c:pt>
                <c:pt idx="46">
                  <c:v>101.25900000000013</c:v>
                </c:pt>
                <c:pt idx="47">
                  <c:v>95.490000000000123</c:v>
                </c:pt>
                <c:pt idx="48">
                  <c:v>89.874000000000123</c:v>
                </c:pt>
                <c:pt idx="49">
                  <c:v>84.330000000000126</c:v>
                </c:pt>
                <c:pt idx="50">
                  <c:v>78.849000000000132</c:v>
                </c:pt>
                <c:pt idx="51">
                  <c:v>73.287000000000134</c:v>
                </c:pt>
                <c:pt idx="52">
                  <c:v>67.662000000000134</c:v>
                </c:pt>
                <c:pt idx="53">
                  <c:v>61.956000000000131</c:v>
                </c:pt>
                <c:pt idx="54">
                  <c:v>56.232000000000134</c:v>
                </c:pt>
                <c:pt idx="55">
                  <c:v>50.562000000000133</c:v>
                </c:pt>
                <c:pt idx="56">
                  <c:v>44.883000000000131</c:v>
                </c:pt>
                <c:pt idx="57">
                  <c:v>39.303000000000132</c:v>
                </c:pt>
                <c:pt idx="58">
                  <c:v>33.885000000000133</c:v>
                </c:pt>
                <c:pt idx="59">
                  <c:v>28.341000000000133</c:v>
                </c:pt>
                <c:pt idx="60">
                  <c:v>22.617000000000132</c:v>
                </c:pt>
                <c:pt idx="61">
                  <c:v>17.001000000000133</c:v>
                </c:pt>
                <c:pt idx="62">
                  <c:v>11.286000000000133</c:v>
                </c:pt>
                <c:pt idx="63">
                  <c:v>5.5170000000001336</c:v>
                </c:pt>
                <c:pt idx="64">
                  <c:v>-0.19799999999986628</c:v>
                </c:pt>
              </c:numCache>
            </c:numRef>
          </c:xVal>
          <c:yVal>
            <c:numRef>
              <c:f>TDK_KF_ST_21_01!$AC$85:$AC$149</c:f>
              <c:numCache>
                <c:formatCode>General</c:formatCode>
                <c:ptCount val="65"/>
                <c:pt idx="0">
                  <c:v>2.577410623985088E-2</c:v>
                </c:pt>
                <c:pt idx="1">
                  <c:v>4.4622963815754701E-4</c:v>
                </c:pt>
                <c:pt idx="2">
                  <c:v>1.0863899027413026E-2</c:v>
                </c:pt>
                <c:pt idx="3">
                  <c:v>2.229274569987183E-2</c:v>
                </c:pt>
                <c:pt idx="4">
                  <c:v>1.1511767439344567E-2</c:v>
                </c:pt>
                <c:pt idx="5">
                  <c:v>5.8866070584883801E-2</c:v>
                </c:pt>
                <c:pt idx="6">
                  <c:v>4.3633178290349406E-2</c:v>
                </c:pt>
                <c:pt idx="7">
                  <c:v>1.4777072711297023E-2</c:v>
                </c:pt>
                <c:pt idx="8">
                  <c:v>6.4251341235546988E-2</c:v>
                </c:pt>
                <c:pt idx="9">
                  <c:v>9.2839727265641159E-3</c:v>
                </c:pt>
                <c:pt idx="10">
                  <c:v>-9.2443108853785816E-3</c:v>
                </c:pt>
                <c:pt idx="11">
                  <c:v>-2.7690032253360641E-2</c:v>
                </c:pt>
                <c:pt idx="12">
                  <c:v>-0.10577192254345391</c:v>
                </c:pt>
                <c:pt idx="13">
                  <c:v>-7.3586177249239881E-2</c:v>
                </c:pt>
                <c:pt idx="14">
                  <c:v>-5.9273274837778445E-2</c:v>
                </c:pt>
                <c:pt idx="15">
                  <c:v>-3.3740197615884426E-2</c:v>
                </c:pt>
                <c:pt idx="16">
                  <c:v>9.3254761971252265E-2</c:v>
                </c:pt>
                <c:pt idx="17">
                  <c:v>9.2059853961529825E-2</c:v>
                </c:pt>
                <c:pt idx="18">
                  <c:v>0.11298596529354654</c:v>
                </c:pt>
                <c:pt idx="19">
                  <c:v>0.15985037048767481</c:v>
                </c:pt>
                <c:pt idx="20">
                  <c:v>0.20319943366322946</c:v>
                </c:pt>
                <c:pt idx="21">
                  <c:v>0.14915339250887882</c:v>
                </c:pt>
                <c:pt idx="22">
                  <c:v>0.2021719903954704</c:v>
                </c:pt>
                <c:pt idx="23">
                  <c:v>0.17035039322362877</c:v>
                </c:pt>
                <c:pt idx="24">
                  <c:v>0.21341229716449561</c:v>
                </c:pt>
                <c:pt idx="25">
                  <c:v>0.21563744192312129</c:v>
                </c:pt>
                <c:pt idx="26">
                  <c:v>8.3407712622999952E-2</c:v>
                </c:pt>
                <c:pt idx="27">
                  <c:v>8.2654403542051114E-2</c:v>
                </c:pt>
                <c:pt idx="28">
                  <c:v>2.3126292554536576E-2</c:v>
                </c:pt>
                <c:pt idx="29">
                  <c:v>2.1340023699536914E-2</c:v>
                </c:pt>
                <c:pt idx="30">
                  <c:v>1.5838213754364006E-2</c:v>
                </c:pt>
                <c:pt idx="31">
                  <c:v>-4.6549144161303957E-2</c:v>
                </c:pt>
                <c:pt idx="32">
                  <c:v>-6.8733715661579708E-2</c:v>
                </c:pt>
                <c:pt idx="33">
                  <c:v>-1.3163520280244256E-2</c:v>
                </c:pt>
                <c:pt idx="34">
                  <c:v>3.7693876654572023E-2</c:v>
                </c:pt>
                <c:pt idx="35">
                  <c:v>0.13009516599865378</c:v>
                </c:pt>
                <c:pt idx="36">
                  <c:v>0.10403127181976402</c:v>
                </c:pt>
                <c:pt idx="37">
                  <c:v>7.4965168534561144E-2</c:v>
                </c:pt>
                <c:pt idx="38">
                  <c:v>0.10093271912546697</c:v>
                </c:pt>
                <c:pt idx="39">
                  <c:v>-2.226114835443127E-2</c:v>
                </c:pt>
                <c:pt idx="40">
                  <c:v>4.2619051580430778E-2</c:v>
                </c:pt>
                <c:pt idx="41">
                  <c:v>4.8469294377298411E-2</c:v>
                </c:pt>
                <c:pt idx="42">
                  <c:v>2.6960482970537214E-3</c:v>
                </c:pt>
                <c:pt idx="43">
                  <c:v>-2.1994203376252131E-2</c:v>
                </c:pt>
                <c:pt idx="44">
                  <c:v>-6.9890808641460467E-2</c:v>
                </c:pt>
                <c:pt idx="45">
                  <c:v>-0.10922882022691738</c:v>
                </c:pt>
                <c:pt idx="46">
                  <c:v>-0.10281065898959696</c:v>
                </c:pt>
                <c:pt idx="47">
                  <c:v>-1.5219438911515226E-2</c:v>
                </c:pt>
                <c:pt idx="48">
                  <c:v>-5.1051956705791213E-2</c:v>
                </c:pt>
                <c:pt idx="49">
                  <c:v>-6.5142883224211801E-4</c:v>
                </c:pt>
                <c:pt idx="50">
                  <c:v>-3.4911402975609462E-2</c:v>
                </c:pt>
                <c:pt idx="51">
                  <c:v>5.1659906620926677E-3</c:v>
                </c:pt>
                <c:pt idx="52">
                  <c:v>5.8359134910816124E-2</c:v>
                </c:pt>
                <c:pt idx="53">
                  <c:v>7.6595371330995476E-2</c:v>
                </c:pt>
                <c:pt idx="54">
                  <c:v>4.44664115960407E-2</c:v>
                </c:pt>
                <c:pt idx="55">
                  <c:v>-3.4093921244569003E-2</c:v>
                </c:pt>
                <c:pt idx="56">
                  <c:v>-3.9854002288087997E-2</c:v>
                </c:pt>
                <c:pt idx="57">
                  <c:v>-2.748688944418376E-2</c:v>
                </c:pt>
                <c:pt idx="58">
                  <c:v>-3.3142957968863129E-2</c:v>
                </c:pt>
                <c:pt idx="59">
                  <c:v>-6.2968038284690664E-2</c:v>
                </c:pt>
                <c:pt idx="60">
                  <c:v>-9.4902665488746152E-2</c:v>
                </c:pt>
                <c:pt idx="61">
                  <c:v>-9.9029146511767863E-2</c:v>
                </c:pt>
                <c:pt idx="62">
                  <c:v>-0.1019458874903485</c:v>
                </c:pt>
                <c:pt idx="63">
                  <c:v>-0.12646731634284958</c:v>
                </c:pt>
                <c:pt idx="64">
                  <c:v>-3.5054304188397722E-3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F6-4245-B31F-E34B5BA994C5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5.6519999999999992</c:v>
                </c:pt>
                <c:pt idx="2">
                  <c:v>11.384999999999998</c:v>
                </c:pt>
                <c:pt idx="3">
                  <c:v>17.072999999999997</c:v>
                </c:pt>
                <c:pt idx="4">
                  <c:v>22.661999999999995</c:v>
                </c:pt>
                <c:pt idx="5">
                  <c:v>28.268999999999995</c:v>
                </c:pt>
                <c:pt idx="6">
                  <c:v>33.812999999999995</c:v>
                </c:pt>
                <c:pt idx="7">
                  <c:v>39.284999999999997</c:v>
                </c:pt>
                <c:pt idx="8">
                  <c:v>44.945999999999998</c:v>
                </c:pt>
                <c:pt idx="9">
                  <c:v>50.643000000000001</c:v>
                </c:pt>
                <c:pt idx="10">
                  <c:v>56.34</c:v>
                </c:pt>
                <c:pt idx="11">
                  <c:v>62.028000000000006</c:v>
                </c:pt>
                <c:pt idx="12">
                  <c:v>67.743000000000009</c:v>
                </c:pt>
                <c:pt idx="13">
                  <c:v>73.197000000000003</c:v>
                </c:pt>
                <c:pt idx="14">
                  <c:v>78.704999999999998</c:v>
                </c:pt>
                <c:pt idx="15">
                  <c:v>84.275999999999996</c:v>
                </c:pt>
                <c:pt idx="16">
                  <c:v>89.900999999999996</c:v>
                </c:pt>
                <c:pt idx="17">
                  <c:v>95.561999999999998</c:v>
                </c:pt>
                <c:pt idx="18">
                  <c:v>101.358</c:v>
                </c:pt>
                <c:pt idx="19">
                  <c:v>106.983</c:v>
                </c:pt>
                <c:pt idx="20">
                  <c:v>112.617</c:v>
                </c:pt>
                <c:pt idx="21">
                  <c:v>118.188</c:v>
                </c:pt>
                <c:pt idx="22">
                  <c:v>123.633</c:v>
                </c:pt>
                <c:pt idx="23">
                  <c:v>129.114</c:v>
                </c:pt>
                <c:pt idx="24">
                  <c:v>134.85599999999999</c:v>
                </c:pt>
                <c:pt idx="25">
                  <c:v>140.499</c:v>
                </c:pt>
                <c:pt idx="26">
                  <c:v>146.20499999999998</c:v>
                </c:pt>
                <c:pt idx="27">
                  <c:v>151.84799999999998</c:v>
                </c:pt>
                <c:pt idx="28">
                  <c:v>157.54499999999999</c:v>
                </c:pt>
                <c:pt idx="29">
                  <c:v>163.035</c:v>
                </c:pt>
                <c:pt idx="30">
                  <c:v>168.56100000000001</c:v>
                </c:pt>
                <c:pt idx="31">
                  <c:v>174.06</c:v>
                </c:pt>
                <c:pt idx="32">
                  <c:v>179.75700000000001</c:v>
                </c:pt>
                <c:pt idx="33">
                  <c:v>185.43600000000001</c:v>
                </c:pt>
                <c:pt idx="34">
                  <c:v>191.16900000000001</c:v>
                </c:pt>
                <c:pt idx="35">
                  <c:v>196.78500000000003</c:v>
                </c:pt>
                <c:pt idx="36">
                  <c:v>202.42800000000003</c:v>
                </c:pt>
                <c:pt idx="37">
                  <c:v>208.00800000000004</c:v>
                </c:pt>
                <c:pt idx="38">
                  <c:v>213.48900000000003</c:v>
                </c:pt>
                <c:pt idx="39">
                  <c:v>218.93400000000003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236.09700000000001</c:v>
                </c:pt>
                <c:pt idx="43">
                  <c:v>241.749</c:v>
                </c:pt>
                <c:pt idx="44">
                  <c:v>247.428</c:v>
                </c:pt>
                <c:pt idx="45">
                  <c:v>252.91800000000001</c:v>
                </c:pt>
                <c:pt idx="46">
                  <c:v>258.435</c:v>
                </c:pt>
                <c:pt idx="47">
                  <c:v>264.04200000000003</c:v>
                </c:pt>
                <c:pt idx="48">
                  <c:v>269.70300000000003</c:v>
                </c:pt>
                <c:pt idx="49">
                  <c:v>275.32800000000003</c:v>
                </c:pt>
                <c:pt idx="50">
                  <c:v>281.09700000000004</c:v>
                </c:pt>
                <c:pt idx="51">
                  <c:v>286.78500000000003</c:v>
                </c:pt>
                <c:pt idx="52">
                  <c:v>292.47300000000001</c:v>
                </c:pt>
                <c:pt idx="53">
                  <c:v>298.09800000000001</c:v>
                </c:pt>
                <c:pt idx="54">
                  <c:v>303.52500000000003</c:v>
                </c:pt>
                <c:pt idx="55">
                  <c:v>309.05100000000004</c:v>
                </c:pt>
                <c:pt idx="56">
                  <c:v>314.78400000000005</c:v>
                </c:pt>
                <c:pt idx="57">
                  <c:v>320.54400000000004</c:v>
                </c:pt>
                <c:pt idx="58">
                  <c:v>326.30400000000003</c:v>
                </c:pt>
                <c:pt idx="59">
                  <c:v>331.96500000000003</c:v>
                </c:pt>
                <c:pt idx="60">
                  <c:v>337.61700000000002</c:v>
                </c:pt>
                <c:pt idx="61">
                  <c:v>343.125</c:v>
                </c:pt>
                <c:pt idx="62">
                  <c:v>348.68700000000001</c:v>
                </c:pt>
                <c:pt idx="63">
                  <c:v>354.32100000000003</c:v>
                </c:pt>
              </c:numCache>
            </c:numRef>
          </c:xVal>
          <c:yVal>
            <c:numRef>
              <c:f>TDK_KF_ST_21_01!$AD$20:$AD$83</c:f>
              <c:numCache>
                <c:formatCode>General</c:formatCode>
                <c:ptCount val="64"/>
                <c:pt idx="0">
                  <c:v>-2.7210575102413731E-2</c:v>
                </c:pt>
                <c:pt idx="1">
                  <c:v>1.3469114786391678E-2</c:v>
                </c:pt>
                <c:pt idx="2">
                  <c:v>4.2520857593491002E-2</c:v>
                </c:pt>
                <c:pt idx="3">
                  <c:v>2.2219810532167372E-2</c:v>
                </c:pt>
                <c:pt idx="4">
                  <c:v>6.0386851872710423E-2</c:v>
                </c:pt>
                <c:pt idx="5">
                  <c:v>3.6077850913422083E-2</c:v>
                </c:pt>
                <c:pt idx="6">
                  <c:v>8.7309052720662805E-2</c:v>
                </c:pt>
                <c:pt idx="7">
                  <c:v>2.9880686918041022E-2</c:v>
                </c:pt>
                <c:pt idx="8">
                  <c:v>-1.9887481565277199E-3</c:v>
                </c:pt>
                <c:pt idx="9">
                  <c:v>-1.4728357853996954E-3</c:v>
                </c:pt>
                <c:pt idx="10">
                  <c:v>4.7218921482659937E-2</c:v>
                </c:pt>
                <c:pt idx="11">
                  <c:v>1.6981571212895119E-2</c:v>
                </c:pt>
                <c:pt idx="12">
                  <c:v>3.9438220715879879E-2</c:v>
                </c:pt>
                <c:pt idx="13">
                  <c:v>5.7780048343502699E-2</c:v>
                </c:pt>
                <c:pt idx="14">
                  <c:v>5.1019415641164301E-2</c:v>
                </c:pt>
                <c:pt idx="15">
                  <c:v>6.4006151540596079E-2</c:v>
                </c:pt>
                <c:pt idx="16">
                  <c:v>8.5573857097756445E-2</c:v>
                </c:pt>
                <c:pt idx="17">
                  <c:v>0.13233556519774936</c:v>
                </c:pt>
                <c:pt idx="18">
                  <c:v>-9.3926356037172809E-3</c:v>
                </c:pt>
                <c:pt idx="19">
                  <c:v>8.5513658256502367E-2</c:v>
                </c:pt>
                <c:pt idx="20">
                  <c:v>3.7568713513763896E-2</c:v>
                </c:pt>
                <c:pt idx="21">
                  <c:v>3.5868941290203793E-2</c:v>
                </c:pt>
                <c:pt idx="22">
                  <c:v>0.10292409538236313</c:v>
                </c:pt>
                <c:pt idx="23">
                  <c:v>7.4499104548550577E-2</c:v>
                </c:pt>
                <c:pt idx="24">
                  <c:v>-3.4250049656350257E-3</c:v>
                </c:pt>
                <c:pt idx="25">
                  <c:v>2.7628621403948728E-2</c:v>
                </c:pt>
                <c:pt idx="26">
                  <c:v>5.5401411746004214E-2</c:v>
                </c:pt>
                <c:pt idx="27">
                  <c:v>4.5140567115993235E-3</c:v>
                </c:pt>
                <c:pt idx="28">
                  <c:v>0.10372038315193777</c:v>
                </c:pt>
                <c:pt idx="29">
                  <c:v>7.907762346326308E-2</c:v>
                </c:pt>
                <c:pt idx="30">
                  <c:v>1.1657594863891063E-2</c:v>
                </c:pt>
                <c:pt idx="31">
                  <c:v>-4.1344666331326607E-3</c:v>
                </c:pt>
                <c:pt idx="32">
                  <c:v>-6.7450769084587137E-3</c:v>
                </c:pt>
                <c:pt idx="33">
                  <c:v>-6.0009847847851461E-2</c:v>
                </c:pt>
                <c:pt idx="34">
                  <c:v>2.9419776600576597E-2</c:v>
                </c:pt>
                <c:pt idx="35">
                  <c:v>8.5685477386249431E-2</c:v>
                </c:pt>
                <c:pt idx="36">
                  <c:v>4.3508696287148041E-2</c:v>
                </c:pt>
                <c:pt idx="37">
                  <c:v>5.9861055141595898E-2</c:v>
                </c:pt>
                <c:pt idx="38">
                  <c:v>-5.7928151132330186E-2</c:v>
                </c:pt>
                <c:pt idx="39">
                  <c:v>0.13567530744936107</c:v>
                </c:pt>
                <c:pt idx="40">
                  <c:v>3.3603739033935653E-2</c:v>
                </c:pt>
                <c:pt idx="41">
                  <c:v>1.9537961776137536E-2</c:v>
                </c:pt>
                <c:pt idx="42">
                  <c:v>2.7233007509238405E-2</c:v>
                </c:pt>
                <c:pt idx="43">
                  <c:v>-8.4283458671876588E-2</c:v>
                </c:pt>
                <c:pt idx="44">
                  <c:v>3.4270308896651613E-2</c:v>
                </c:pt>
                <c:pt idx="45">
                  <c:v>4.0315689442536495E-2</c:v>
                </c:pt>
                <c:pt idx="46">
                  <c:v>4.6893583993153243E-2</c:v>
                </c:pt>
                <c:pt idx="47">
                  <c:v>3.2133005853836494E-2</c:v>
                </c:pt>
                <c:pt idx="48">
                  <c:v>0.11788992248767727</c:v>
                </c:pt>
                <c:pt idx="49">
                  <c:v>1.2517644049864884E-2</c:v>
                </c:pt>
                <c:pt idx="50">
                  <c:v>-7.076981509669622E-3</c:v>
                </c:pt>
                <c:pt idx="51">
                  <c:v>2.3601957026869513E-2</c:v>
                </c:pt>
                <c:pt idx="52">
                  <c:v>2.336920273916121E-2</c:v>
                </c:pt>
                <c:pt idx="53">
                  <c:v>-3.0531235742046192E-3</c:v>
                </c:pt>
                <c:pt idx="54">
                  <c:v>0.10808937177279176</c:v>
                </c:pt>
                <c:pt idx="55">
                  <c:v>3.2499179699186698E-2</c:v>
                </c:pt>
                <c:pt idx="56">
                  <c:v>2.4378086419915235E-2</c:v>
                </c:pt>
                <c:pt idx="57">
                  <c:v>-3.9106704762048139E-2</c:v>
                </c:pt>
                <c:pt idx="58">
                  <c:v>4.6794200599492797E-2</c:v>
                </c:pt>
                <c:pt idx="59">
                  <c:v>-1.2787267494843491E-2</c:v>
                </c:pt>
                <c:pt idx="60">
                  <c:v>-3.2621119779150831E-2</c:v>
                </c:pt>
                <c:pt idx="61">
                  <c:v>1.898088354465699E-2</c:v>
                </c:pt>
                <c:pt idx="62">
                  <c:v>-1.2469677460103412E-2</c:v>
                </c:pt>
                <c:pt idx="63">
                  <c:v>5.68382359775228E-2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F6-4245-B31F-E34B5BA99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TDK_KF_ST_21_01!$I$19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5.6519999999999992</c:v>
                </c:pt>
                <c:pt idx="2">
                  <c:v>11.384999999999998</c:v>
                </c:pt>
                <c:pt idx="3">
                  <c:v>17.072999999999997</c:v>
                </c:pt>
                <c:pt idx="4">
                  <c:v>22.661999999999995</c:v>
                </c:pt>
                <c:pt idx="5">
                  <c:v>28.268999999999995</c:v>
                </c:pt>
                <c:pt idx="6">
                  <c:v>33.812999999999995</c:v>
                </c:pt>
                <c:pt idx="7">
                  <c:v>39.284999999999997</c:v>
                </c:pt>
                <c:pt idx="8">
                  <c:v>44.945999999999998</c:v>
                </c:pt>
                <c:pt idx="9">
                  <c:v>50.643000000000001</c:v>
                </c:pt>
                <c:pt idx="10">
                  <c:v>56.34</c:v>
                </c:pt>
                <c:pt idx="11">
                  <c:v>62.028000000000006</c:v>
                </c:pt>
                <c:pt idx="12">
                  <c:v>67.743000000000009</c:v>
                </c:pt>
                <c:pt idx="13">
                  <c:v>73.197000000000003</c:v>
                </c:pt>
                <c:pt idx="14">
                  <c:v>78.704999999999998</c:v>
                </c:pt>
                <c:pt idx="15">
                  <c:v>84.275999999999996</c:v>
                </c:pt>
                <c:pt idx="16">
                  <c:v>89.900999999999996</c:v>
                </c:pt>
                <c:pt idx="17">
                  <c:v>95.561999999999998</c:v>
                </c:pt>
                <c:pt idx="18">
                  <c:v>101.358</c:v>
                </c:pt>
                <c:pt idx="19">
                  <c:v>106.983</c:v>
                </c:pt>
                <c:pt idx="20">
                  <c:v>112.617</c:v>
                </c:pt>
                <c:pt idx="21">
                  <c:v>118.188</c:v>
                </c:pt>
                <c:pt idx="22">
                  <c:v>123.633</c:v>
                </c:pt>
                <c:pt idx="23">
                  <c:v>129.114</c:v>
                </c:pt>
                <c:pt idx="24">
                  <c:v>134.85599999999999</c:v>
                </c:pt>
                <c:pt idx="25">
                  <c:v>140.499</c:v>
                </c:pt>
                <c:pt idx="26">
                  <c:v>146.20499999999998</c:v>
                </c:pt>
                <c:pt idx="27">
                  <c:v>151.84799999999998</c:v>
                </c:pt>
                <c:pt idx="28">
                  <c:v>157.54499999999999</c:v>
                </c:pt>
                <c:pt idx="29">
                  <c:v>163.035</c:v>
                </c:pt>
                <c:pt idx="30">
                  <c:v>168.56100000000001</c:v>
                </c:pt>
                <c:pt idx="31">
                  <c:v>174.06</c:v>
                </c:pt>
                <c:pt idx="32">
                  <c:v>179.75700000000001</c:v>
                </c:pt>
                <c:pt idx="33">
                  <c:v>185.43600000000001</c:v>
                </c:pt>
                <c:pt idx="34">
                  <c:v>191.16900000000001</c:v>
                </c:pt>
                <c:pt idx="35">
                  <c:v>196.78500000000003</c:v>
                </c:pt>
                <c:pt idx="36">
                  <c:v>202.42800000000003</c:v>
                </c:pt>
                <c:pt idx="37">
                  <c:v>208.00800000000004</c:v>
                </c:pt>
                <c:pt idx="38">
                  <c:v>213.48900000000003</c:v>
                </c:pt>
                <c:pt idx="39">
                  <c:v>218.93400000000003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236.09700000000001</c:v>
                </c:pt>
                <c:pt idx="43">
                  <c:v>241.749</c:v>
                </c:pt>
                <c:pt idx="44">
                  <c:v>247.428</c:v>
                </c:pt>
                <c:pt idx="45">
                  <c:v>252.91800000000001</c:v>
                </c:pt>
                <c:pt idx="46">
                  <c:v>258.435</c:v>
                </c:pt>
                <c:pt idx="47">
                  <c:v>264.04200000000003</c:v>
                </c:pt>
                <c:pt idx="48">
                  <c:v>269.70300000000003</c:v>
                </c:pt>
                <c:pt idx="49">
                  <c:v>275.32800000000003</c:v>
                </c:pt>
                <c:pt idx="50">
                  <c:v>281.09700000000004</c:v>
                </c:pt>
                <c:pt idx="51">
                  <c:v>286.78500000000003</c:v>
                </c:pt>
                <c:pt idx="52">
                  <c:v>292.47300000000001</c:v>
                </c:pt>
                <c:pt idx="53">
                  <c:v>298.09800000000001</c:v>
                </c:pt>
                <c:pt idx="54">
                  <c:v>303.52500000000003</c:v>
                </c:pt>
                <c:pt idx="55">
                  <c:v>309.05100000000004</c:v>
                </c:pt>
                <c:pt idx="56">
                  <c:v>314.78400000000005</c:v>
                </c:pt>
                <c:pt idx="57">
                  <c:v>320.54400000000004</c:v>
                </c:pt>
                <c:pt idx="58">
                  <c:v>326.30400000000003</c:v>
                </c:pt>
                <c:pt idx="59">
                  <c:v>331.96500000000003</c:v>
                </c:pt>
                <c:pt idx="60">
                  <c:v>337.61700000000002</c:v>
                </c:pt>
                <c:pt idx="61">
                  <c:v>343.125</c:v>
                </c:pt>
                <c:pt idx="62">
                  <c:v>348.68700000000001</c:v>
                </c:pt>
                <c:pt idx="63">
                  <c:v>354.32100000000003</c:v>
                </c:pt>
                <c:pt idx="64">
                  <c:v>359.89200000000005</c:v>
                </c:pt>
              </c:numCache>
            </c:numRef>
          </c:xVal>
          <c:yVal>
            <c:numRef>
              <c:f>TDK_KF_ST_21_01!$I$20:$I$84</c:f>
              <c:numCache>
                <c:formatCode>General</c:formatCode>
                <c:ptCount val="65"/>
                <c:pt idx="0">
                  <c:v>534</c:v>
                </c:pt>
                <c:pt idx="1">
                  <c:v>923</c:v>
                </c:pt>
                <c:pt idx="2">
                  <c:v>1315</c:v>
                </c:pt>
                <c:pt idx="3">
                  <c:v>1696</c:v>
                </c:pt>
                <c:pt idx="4">
                  <c:v>2049</c:v>
                </c:pt>
                <c:pt idx="5">
                  <c:v>2385</c:v>
                </c:pt>
                <c:pt idx="6">
                  <c:v>2695</c:v>
                </c:pt>
                <c:pt idx="7">
                  <c:v>2979</c:v>
                </c:pt>
                <c:pt idx="8">
                  <c:v>3239</c:v>
                </c:pt>
                <c:pt idx="9">
                  <c:v>3466</c:v>
                </c:pt>
                <c:pt idx="10">
                  <c:v>3671</c:v>
                </c:pt>
                <c:pt idx="11">
                  <c:v>3832</c:v>
                </c:pt>
                <c:pt idx="12">
                  <c:v>3952</c:v>
                </c:pt>
                <c:pt idx="13">
                  <c:v>4037</c:v>
                </c:pt>
                <c:pt idx="14">
                  <c:v>4076</c:v>
                </c:pt>
                <c:pt idx="15">
                  <c:v>4084</c:v>
                </c:pt>
                <c:pt idx="16">
                  <c:v>4052</c:v>
                </c:pt>
                <c:pt idx="17">
                  <c:v>3977</c:v>
                </c:pt>
                <c:pt idx="18">
                  <c:v>3862</c:v>
                </c:pt>
                <c:pt idx="19">
                  <c:v>3714</c:v>
                </c:pt>
                <c:pt idx="20">
                  <c:v>3526</c:v>
                </c:pt>
                <c:pt idx="21">
                  <c:v>3306</c:v>
                </c:pt>
                <c:pt idx="22">
                  <c:v>3062</c:v>
                </c:pt>
                <c:pt idx="23">
                  <c:v>2788</c:v>
                </c:pt>
                <c:pt idx="24">
                  <c:v>2469</c:v>
                </c:pt>
                <c:pt idx="25">
                  <c:v>2144</c:v>
                </c:pt>
                <c:pt idx="26">
                  <c:v>1784</c:v>
                </c:pt>
                <c:pt idx="27">
                  <c:v>1411</c:v>
                </c:pt>
                <c:pt idx="28">
                  <c:v>1025</c:v>
                </c:pt>
                <c:pt idx="29">
                  <c:v>637</c:v>
                </c:pt>
                <c:pt idx="30">
                  <c:v>245</c:v>
                </c:pt>
                <c:pt idx="31">
                  <c:v>-147</c:v>
                </c:pt>
                <c:pt idx="32">
                  <c:v>-551</c:v>
                </c:pt>
                <c:pt idx="33">
                  <c:v>-956</c:v>
                </c:pt>
                <c:pt idx="34">
                  <c:v>-1348</c:v>
                </c:pt>
                <c:pt idx="35">
                  <c:v>-1717</c:v>
                </c:pt>
                <c:pt idx="36">
                  <c:v>-2077</c:v>
                </c:pt>
                <c:pt idx="37">
                  <c:v>-2413</c:v>
                </c:pt>
                <c:pt idx="38">
                  <c:v>-2730</c:v>
                </c:pt>
                <c:pt idx="39">
                  <c:v>-3009</c:v>
                </c:pt>
                <c:pt idx="40">
                  <c:v>-3275</c:v>
                </c:pt>
                <c:pt idx="41">
                  <c:v>-3501</c:v>
                </c:pt>
                <c:pt idx="42">
                  <c:v>-3706</c:v>
                </c:pt>
                <c:pt idx="43">
                  <c:v>-3864</c:v>
                </c:pt>
                <c:pt idx="44">
                  <c:v>-3985</c:v>
                </c:pt>
                <c:pt idx="45">
                  <c:v>-4070</c:v>
                </c:pt>
                <c:pt idx="46">
                  <c:v>-4107</c:v>
                </c:pt>
                <c:pt idx="47">
                  <c:v>-4115</c:v>
                </c:pt>
                <c:pt idx="48">
                  <c:v>-4083</c:v>
                </c:pt>
                <c:pt idx="49">
                  <c:v>-4013</c:v>
                </c:pt>
                <c:pt idx="50">
                  <c:v>-3898</c:v>
                </c:pt>
                <c:pt idx="51">
                  <c:v>-3751</c:v>
                </c:pt>
                <c:pt idx="52">
                  <c:v>-3561</c:v>
                </c:pt>
                <c:pt idx="53">
                  <c:v>-3335</c:v>
                </c:pt>
                <c:pt idx="54">
                  <c:v>-3098</c:v>
                </c:pt>
                <c:pt idx="55">
                  <c:v>-2819</c:v>
                </c:pt>
                <c:pt idx="56">
                  <c:v>-2508</c:v>
                </c:pt>
                <c:pt idx="57">
                  <c:v>-2167</c:v>
                </c:pt>
                <c:pt idx="58">
                  <c:v>-1811</c:v>
                </c:pt>
                <c:pt idx="59">
                  <c:v>-1436</c:v>
                </c:pt>
                <c:pt idx="60">
                  <c:v>-1053</c:v>
                </c:pt>
                <c:pt idx="61">
                  <c:v>-670</c:v>
                </c:pt>
                <c:pt idx="62">
                  <c:v>-273</c:v>
                </c:pt>
                <c:pt idx="63">
                  <c:v>125</c:v>
                </c:pt>
                <c:pt idx="64">
                  <c:v>517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6B-4C88-AB57-03B24C657154}"/>
            </c:ext>
          </c:extLst>
        </c:ser>
        <c:ser>
          <c:idx val="1"/>
          <c:order val="1"/>
          <c:tx>
            <c:strRef>
              <c:f>TDK_KF_ST_21_01!$L$19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5.6519999999999992</c:v>
                </c:pt>
                <c:pt idx="2">
                  <c:v>11.384999999999998</c:v>
                </c:pt>
                <c:pt idx="3">
                  <c:v>17.072999999999997</c:v>
                </c:pt>
                <c:pt idx="4">
                  <c:v>22.661999999999995</c:v>
                </c:pt>
                <c:pt idx="5">
                  <c:v>28.268999999999995</c:v>
                </c:pt>
                <c:pt idx="6">
                  <c:v>33.812999999999995</c:v>
                </c:pt>
                <c:pt idx="7">
                  <c:v>39.284999999999997</c:v>
                </c:pt>
                <c:pt idx="8">
                  <c:v>44.945999999999998</c:v>
                </c:pt>
                <c:pt idx="9">
                  <c:v>50.643000000000001</c:v>
                </c:pt>
                <c:pt idx="10">
                  <c:v>56.34</c:v>
                </c:pt>
                <c:pt idx="11">
                  <c:v>62.028000000000006</c:v>
                </c:pt>
                <c:pt idx="12">
                  <c:v>67.743000000000009</c:v>
                </c:pt>
                <c:pt idx="13">
                  <c:v>73.197000000000003</c:v>
                </c:pt>
                <c:pt idx="14">
                  <c:v>78.704999999999998</c:v>
                </c:pt>
                <c:pt idx="15">
                  <c:v>84.275999999999996</c:v>
                </c:pt>
                <c:pt idx="16">
                  <c:v>89.900999999999996</c:v>
                </c:pt>
                <c:pt idx="17">
                  <c:v>95.561999999999998</c:v>
                </c:pt>
                <c:pt idx="18">
                  <c:v>101.358</c:v>
                </c:pt>
                <c:pt idx="19">
                  <c:v>106.983</c:v>
                </c:pt>
                <c:pt idx="20">
                  <c:v>112.617</c:v>
                </c:pt>
                <c:pt idx="21">
                  <c:v>118.188</c:v>
                </c:pt>
                <c:pt idx="22">
                  <c:v>123.633</c:v>
                </c:pt>
                <c:pt idx="23">
                  <c:v>129.114</c:v>
                </c:pt>
                <c:pt idx="24">
                  <c:v>134.85599999999999</c:v>
                </c:pt>
                <c:pt idx="25">
                  <c:v>140.499</c:v>
                </c:pt>
                <c:pt idx="26">
                  <c:v>146.20499999999998</c:v>
                </c:pt>
                <c:pt idx="27">
                  <c:v>151.84799999999998</c:v>
                </c:pt>
                <c:pt idx="28">
                  <c:v>157.54499999999999</c:v>
                </c:pt>
                <c:pt idx="29">
                  <c:v>163.035</c:v>
                </c:pt>
                <c:pt idx="30">
                  <c:v>168.56100000000001</c:v>
                </c:pt>
                <c:pt idx="31">
                  <c:v>174.06</c:v>
                </c:pt>
                <c:pt idx="32">
                  <c:v>179.75700000000001</c:v>
                </c:pt>
                <c:pt idx="33">
                  <c:v>185.43600000000001</c:v>
                </c:pt>
                <c:pt idx="34">
                  <c:v>191.16900000000001</c:v>
                </c:pt>
                <c:pt idx="35">
                  <c:v>196.78500000000003</c:v>
                </c:pt>
                <c:pt idx="36">
                  <c:v>202.42800000000003</c:v>
                </c:pt>
                <c:pt idx="37">
                  <c:v>208.00800000000004</c:v>
                </c:pt>
                <c:pt idx="38">
                  <c:v>213.48900000000003</c:v>
                </c:pt>
                <c:pt idx="39">
                  <c:v>218.93400000000003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236.09700000000001</c:v>
                </c:pt>
                <c:pt idx="43">
                  <c:v>241.749</c:v>
                </c:pt>
                <c:pt idx="44">
                  <c:v>247.428</c:v>
                </c:pt>
                <c:pt idx="45">
                  <c:v>252.91800000000001</c:v>
                </c:pt>
                <c:pt idx="46">
                  <c:v>258.435</c:v>
                </c:pt>
                <c:pt idx="47">
                  <c:v>264.04200000000003</c:v>
                </c:pt>
                <c:pt idx="48">
                  <c:v>269.70300000000003</c:v>
                </c:pt>
                <c:pt idx="49">
                  <c:v>275.32800000000003</c:v>
                </c:pt>
                <c:pt idx="50">
                  <c:v>281.09700000000004</c:v>
                </c:pt>
                <c:pt idx="51">
                  <c:v>286.78500000000003</c:v>
                </c:pt>
                <c:pt idx="52">
                  <c:v>292.47300000000001</c:v>
                </c:pt>
                <c:pt idx="53">
                  <c:v>298.09800000000001</c:v>
                </c:pt>
                <c:pt idx="54">
                  <c:v>303.52500000000003</c:v>
                </c:pt>
                <c:pt idx="55">
                  <c:v>309.05100000000004</c:v>
                </c:pt>
                <c:pt idx="56">
                  <c:v>314.78400000000005</c:v>
                </c:pt>
                <c:pt idx="57">
                  <c:v>320.54400000000004</c:v>
                </c:pt>
                <c:pt idx="58">
                  <c:v>326.30400000000003</c:v>
                </c:pt>
                <c:pt idx="59">
                  <c:v>331.96500000000003</c:v>
                </c:pt>
                <c:pt idx="60">
                  <c:v>337.61700000000002</c:v>
                </c:pt>
                <c:pt idx="61">
                  <c:v>343.125</c:v>
                </c:pt>
                <c:pt idx="62">
                  <c:v>348.68700000000001</c:v>
                </c:pt>
                <c:pt idx="63">
                  <c:v>354.32100000000003</c:v>
                </c:pt>
                <c:pt idx="64">
                  <c:v>359.89200000000005</c:v>
                </c:pt>
              </c:numCache>
            </c:numRef>
          </c:xVal>
          <c:yVal>
            <c:numRef>
              <c:f>TDK_KF_ST_21_01!$L$20:$L$84</c:f>
              <c:numCache>
                <c:formatCode>General</c:formatCode>
                <c:ptCount val="65"/>
                <c:pt idx="0">
                  <c:v>525.51475279666693</c:v>
                </c:pt>
                <c:pt idx="1">
                  <c:v>925.34526611167917</c:v>
                </c:pt>
                <c:pt idx="2">
                  <c:v>1319.5574848247888</c:v>
                </c:pt>
                <c:pt idx="3">
                  <c:v>1697.4437993353586</c:v>
                </c:pt>
                <c:pt idx="4">
                  <c:v>2052.2985468423885</c:v>
                </c:pt>
                <c:pt idx="5">
                  <c:v>2388.4900283339634</c:v>
                </c:pt>
                <c:pt idx="6">
                  <c:v>2698.2483792240396</c:v>
                </c:pt>
                <c:pt idx="7">
                  <c:v>2979.0492788715128</c:v>
                </c:pt>
                <c:pt idx="8">
                  <c:v>3240.7420478530462</c:v>
                </c:pt>
                <c:pt idx="9">
                  <c:v>3471.9701042295451</c:v>
                </c:pt>
                <c:pt idx="10">
                  <c:v>3668.6866834130051</c:v>
                </c:pt>
                <c:pt idx="11">
                  <c:v>3828.7233726750555</c:v>
                </c:pt>
                <c:pt idx="12">
                  <c:v>3951.3286608881108</c:v>
                </c:pt>
                <c:pt idx="13">
                  <c:v>4031.5135661144991</c:v>
                </c:pt>
                <c:pt idx="14">
                  <c:v>4075.2410535830472</c:v>
                </c:pt>
                <c:pt idx="15">
                  <c:v>4080.9797145490725</c:v>
                </c:pt>
                <c:pt idx="16">
                  <c:v>4047.4484781219589</c:v>
                </c:pt>
                <c:pt idx="17">
                  <c:v>3974.1347772683025</c:v>
                </c:pt>
                <c:pt idx="18">
                  <c:v>3858.6963195265739</c:v>
                </c:pt>
                <c:pt idx="19">
                  <c:v>3708.7106731939648</c:v>
                </c:pt>
                <c:pt idx="20">
                  <c:v>3522.4725009758895</c:v>
                </c:pt>
                <c:pt idx="21">
                  <c:v>3304.6401919632349</c:v>
                </c:pt>
                <c:pt idx="22">
                  <c:v>3061.3549726510901</c:v>
                </c:pt>
                <c:pt idx="23">
                  <c:v>2788.3706406253732</c:v>
                </c:pt>
                <c:pt idx="24">
                  <c:v>2474.8786281950152</c:v>
                </c:pt>
                <c:pt idx="25">
                  <c:v>2142.3726567747317</c:v>
                </c:pt>
                <c:pt idx="26">
                  <c:v>1784.8515275985508</c:v>
                </c:pt>
                <c:pt idx="27">
                  <c:v>1413.6717638592756</c:v>
                </c:pt>
                <c:pt idx="28">
                  <c:v>1024.8571447555182</c:v>
                </c:pt>
                <c:pt idx="29">
                  <c:v>640.36290093166474</c:v>
                </c:pt>
                <c:pt idx="30">
                  <c:v>247.24385503620798</c:v>
                </c:pt>
                <c:pt idx="31">
                  <c:v>-146.41659976170865</c:v>
                </c:pt>
                <c:pt idx="32">
                  <c:v>-552.96514555739577</c:v>
                </c:pt>
                <c:pt idx="33">
                  <c:v>-952.97668897350195</c:v>
                </c:pt>
                <c:pt idx="34">
                  <c:v>-1347.4698471281351</c:v>
                </c:pt>
                <c:pt idx="35">
                  <c:v>-1721.0389502980036</c:v>
                </c:pt>
                <c:pt idx="36">
                  <c:v>-2079.9250919922956</c:v>
                </c:pt>
                <c:pt idx="37">
                  <c:v>-2415.1563141136176</c:v>
                </c:pt>
                <c:pt idx="38">
                  <c:v>-2722.3285111315004</c:v>
                </c:pt>
                <c:pt idx="39">
                  <c:v>-3002.9896382624274</c:v>
                </c:pt>
                <c:pt idx="40">
                  <c:v>-3270.5002274205335</c:v>
                </c:pt>
                <c:pt idx="41">
                  <c:v>-3502.4272389920293</c:v>
                </c:pt>
                <c:pt idx="42">
                  <c:v>-3700.8737357828754</c:v>
                </c:pt>
                <c:pt idx="43">
                  <c:v>-3861.1081556822637</c:v>
                </c:pt>
                <c:pt idx="44">
                  <c:v>-3984.4467357395206</c:v>
                </c:pt>
                <c:pt idx="45">
                  <c:v>-4066.65331437643</c:v>
                </c:pt>
                <c:pt idx="46">
                  <c:v>-4111.8216779278982</c:v>
                </c:pt>
                <c:pt idx="47">
                  <c:v>-4118.8402380366961</c:v>
                </c:pt>
                <c:pt idx="48">
                  <c:v>-4086.091402836877</c:v>
                </c:pt>
                <c:pt idx="49">
                  <c:v>-4014.221219065018</c:v>
                </c:pt>
                <c:pt idx="50">
                  <c:v>-3900.5178163147971</c:v>
                </c:pt>
                <c:pt idx="51">
                  <c:v>-3749.8760156173257</c:v>
                </c:pt>
                <c:pt idx="52">
                  <c:v>-3562.4621482832322</c:v>
                </c:pt>
                <c:pt idx="53">
                  <c:v>-3342.7695001247475</c:v>
                </c:pt>
                <c:pt idx="54">
                  <c:v>-3100.4169500937292</c:v>
                </c:pt>
                <c:pt idx="55">
                  <c:v>-2825.2468700582976</c:v>
                </c:pt>
                <c:pt idx="56">
                  <c:v>-2512.2125907230461</c:v>
                </c:pt>
                <c:pt idx="57">
                  <c:v>-2172.5683183075457</c:v>
                </c:pt>
                <c:pt idx="58">
                  <c:v>-1811.1567492322356</c:v>
                </c:pt>
                <c:pt idx="59">
                  <c:v>-1438.2853547611326</c:v>
                </c:pt>
                <c:pt idx="60">
                  <c:v>-1052.1799481031305</c:v>
                </c:pt>
                <c:pt idx="61">
                  <c:v>-666.20474996895382</c:v>
                </c:pt>
                <c:pt idx="62">
                  <c:v>-270.3853052944861</c:v>
                </c:pt>
                <c:pt idx="63">
                  <c:v>132.95923700516613</c:v>
                </c:pt>
                <c:pt idx="64">
                  <c:v>530.36546085012253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6B-4C88-AB57-03B24C657154}"/>
            </c:ext>
          </c:extLst>
        </c:ser>
        <c:ser>
          <c:idx val="2"/>
          <c:order val="2"/>
          <c:tx>
            <c:strRef>
              <c:f>TDK_KF_ST_21_01!$J$19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5.6519999999999992</c:v>
                </c:pt>
                <c:pt idx="2">
                  <c:v>11.384999999999998</c:v>
                </c:pt>
                <c:pt idx="3">
                  <c:v>17.072999999999997</c:v>
                </c:pt>
                <c:pt idx="4">
                  <c:v>22.661999999999995</c:v>
                </c:pt>
                <c:pt idx="5">
                  <c:v>28.268999999999995</c:v>
                </c:pt>
                <c:pt idx="6">
                  <c:v>33.812999999999995</c:v>
                </c:pt>
                <c:pt idx="7">
                  <c:v>39.284999999999997</c:v>
                </c:pt>
                <c:pt idx="8">
                  <c:v>44.945999999999998</c:v>
                </c:pt>
                <c:pt idx="9">
                  <c:v>50.643000000000001</c:v>
                </c:pt>
                <c:pt idx="10">
                  <c:v>56.34</c:v>
                </c:pt>
                <c:pt idx="11">
                  <c:v>62.028000000000006</c:v>
                </c:pt>
                <c:pt idx="12">
                  <c:v>67.743000000000009</c:v>
                </c:pt>
                <c:pt idx="13">
                  <c:v>73.197000000000003</c:v>
                </c:pt>
                <c:pt idx="14">
                  <c:v>78.704999999999998</c:v>
                </c:pt>
                <c:pt idx="15">
                  <c:v>84.275999999999996</c:v>
                </c:pt>
                <c:pt idx="16">
                  <c:v>89.900999999999996</c:v>
                </c:pt>
                <c:pt idx="17">
                  <c:v>95.561999999999998</c:v>
                </c:pt>
                <c:pt idx="18">
                  <c:v>101.358</c:v>
                </c:pt>
                <c:pt idx="19">
                  <c:v>106.983</c:v>
                </c:pt>
                <c:pt idx="20">
                  <c:v>112.617</c:v>
                </c:pt>
                <c:pt idx="21">
                  <c:v>118.188</c:v>
                </c:pt>
                <c:pt idx="22">
                  <c:v>123.633</c:v>
                </c:pt>
                <c:pt idx="23">
                  <c:v>129.114</c:v>
                </c:pt>
                <c:pt idx="24">
                  <c:v>134.85599999999999</c:v>
                </c:pt>
                <c:pt idx="25">
                  <c:v>140.499</c:v>
                </c:pt>
                <c:pt idx="26">
                  <c:v>146.20499999999998</c:v>
                </c:pt>
                <c:pt idx="27">
                  <c:v>151.84799999999998</c:v>
                </c:pt>
                <c:pt idx="28">
                  <c:v>157.54499999999999</c:v>
                </c:pt>
                <c:pt idx="29">
                  <c:v>163.035</c:v>
                </c:pt>
                <c:pt idx="30">
                  <c:v>168.56100000000001</c:v>
                </c:pt>
                <c:pt idx="31">
                  <c:v>174.06</c:v>
                </c:pt>
                <c:pt idx="32">
                  <c:v>179.75700000000001</c:v>
                </c:pt>
                <c:pt idx="33">
                  <c:v>185.43600000000001</c:v>
                </c:pt>
                <c:pt idx="34">
                  <c:v>191.16900000000001</c:v>
                </c:pt>
                <c:pt idx="35">
                  <c:v>196.78500000000003</c:v>
                </c:pt>
                <c:pt idx="36">
                  <c:v>202.42800000000003</c:v>
                </c:pt>
                <c:pt idx="37">
                  <c:v>208.00800000000004</c:v>
                </c:pt>
                <c:pt idx="38">
                  <c:v>213.48900000000003</c:v>
                </c:pt>
                <c:pt idx="39">
                  <c:v>218.93400000000003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236.09700000000001</c:v>
                </c:pt>
                <c:pt idx="43">
                  <c:v>241.749</c:v>
                </c:pt>
                <c:pt idx="44">
                  <c:v>247.428</c:v>
                </c:pt>
                <c:pt idx="45">
                  <c:v>252.91800000000001</c:v>
                </c:pt>
                <c:pt idx="46">
                  <c:v>258.435</c:v>
                </c:pt>
                <c:pt idx="47">
                  <c:v>264.04200000000003</c:v>
                </c:pt>
                <c:pt idx="48">
                  <c:v>269.70300000000003</c:v>
                </c:pt>
                <c:pt idx="49">
                  <c:v>275.32800000000003</c:v>
                </c:pt>
                <c:pt idx="50">
                  <c:v>281.09700000000004</c:v>
                </c:pt>
                <c:pt idx="51">
                  <c:v>286.78500000000003</c:v>
                </c:pt>
                <c:pt idx="52">
                  <c:v>292.47300000000001</c:v>
                </c:pt>
                <c:pt idx="53">
                  <c:v>298.09800000000001</c:v>
                </c:pt>
                <c:pt idx="54">
                  <c:v>303.52500000000003</c:v>
                </c:pt>
                <c:pt idx="55">
                  <c:v>309.05100000000004</c:v>
                </c:pt>
                <c:pt idx="56">
                  <c:v>314.78400000000005</c:v>
                </c:pt>
                <c:pt idx="57">
                  <c:v>320.54400000000004</c:v>
                </c:pt>
                <c:pt idx="58">
                  <c:v>326.30400000000003</c:v>
                </c:pt>
                <c:pt idx="59">
                  <c:v>331.96500000000003</c:v>
                </c:pt>
                <c:pt idx="60">
                  <c:v>337.61700000000002</c:v>
                </c:pt>
                <c:pt idx="61">
                  <c:v>343.125</c:v>
                </c:pt>
                <c:pt idx="62">
                  <c:v>348.68700000000001</c:v>
                </c:pt>
                <c:pt idx="63">
                  <c:v>354.32100000000003</c:v>
                </c:pt>
                <c:pt idx="64">
                  <c:v>359.89200000000005</c:v>
                </c:pt>
              </c:numCache>
            </c:numRef>
          </c:xVal>
          <c:yVal>
            <c:numRef>
              <c:f>TDK_KF_ST_21_01!$J$20:$J$84</c:f>
              <c:numCache>
                <c:formatCode>General</c:formatCode>
                <c:ptCount val="65"/>
                <c:pt idx="0">
                  <c:v>-4050</c:v>
                </c:pt>
                <c:pt idx="1">
                  <c:v>-3979</c:v>
                </c:pt>
                <c:pt idx="2">
                  <c:v>-3857</c:v>
                </c:pt>
                <c:pt idx="3">
                  <c:v>-3708</c:v>
                </c:pt>
                <c:pt idx="4">
                  <c:v>-3524</c:v>
                </c:pt>
                <c:pt idx="5">
                  <c:v>-3297</c:v>
                </c:pt>
                <c:pt idx="6">
                  <c:v>-3052</c:v>
                </c:pt>
                <c:pt idx="7">
                  <c:v>-2776</c:v>
                </c:pt>
                <c:pt idx="8">
                  <c:v>-2464</c:v>
                </c:pt>
                <c:pt idx="9">
                  <c:v>-2126</c:v>
                </c:pt>
                <c:pt idx="10">
                  <c:v>-1772</c:v>
                </c:pt>
                <c:pt idx="11">
                  <c:v>-1394</c:v>
                </c:pt>
                <c:pt idx="12">
                  <c:v>-1007</c:v>
                </c:pt>
                <c:pt idx="13">
                  <c:v>-632</c:v>
                </c:pt>
                <c:pt idx="14">
                  <c:v>-243</c:v>
                </c:pt>
                <c:pt idx="15">
                  <c:v>156</c:v>
                </c:pt>
                <c:pt idx="16">
                  <c:v>551</c:v>
                </c:pt>
                <c:pt idx="17">
                  <c:v>947</c:v>
                </c:pt>
                <c:pt idx="18">
                  <c:v>1348</c:v>
                </c:pt>
                <c:pt idx="19">
                  <c:v>1713</c:v>
                </c:pt>
                <c:pt idx="20">
                  <c:v>2075</c:v>
                </c:pt>
                <c:pt idx="21">
                  <c:v>2410</c:v>
                </c:pt>
                <c:pt idx="22">
                  <c:v>2708</c:v>
                </c:pt>
                <c:pt idx="23">
                  <c:v>2994</c:v>
                </c:pt>
                <c:pt idx="24">
                  <c:v>3259</c:v>
                </c:pt>
                <c:pt idx="25">
                  <c:v>3485</c:v>
                </c:pt>
                <c:pt idx="26">
                  <c:v>3691</c:v>
                </c:pt>
                <c:pt idx="27">
                  <c:v>3851</c:v>
                </c:pt>
                <c:pt idx="28">
                  <c:v>3967</c:v>
                </c:pt>
                <c:pt idx="29">
                  <c:v>4051</c:v>
                </c:pt>
                <c:pt idx="30">
                  <c:v>4096</c:v>
                </c:pt>
                <c:pt idx="31">
                  <c:v>4097</c:v>
                </c:pt>
                <c:pt idx="32">
                  <c:v>4068</c:v>
                </c:pt>
                <c:pt idx="33">
                  <c:v>3987</c:v>
                </c:pt>
                <c:pt idx="34">
                  <c:v>3870</c:v>
                </c:pt>
                <c:pt idx="35">
                  <c:v>3719</c:v>
                </c:pt>
                <c:pt idx="36">
                  <c:v>3529</c:v>
                </c:pt>
                <c:pt idx="37">
                  <c:v>3308</c:v>
                </c:pt>
                <c:pt idx="38">
                  <c:v>3063</c:v>
                </c:pt>
                <c:pt idx="39">
                  <c:v>2797</c:v>
                </c:pt>
                <c:pt idx="40">
                  <c:v>2473</c:v>
                </c:pt>
                <c:pt idx="41">
                  <c:v>2138</c:v>
                </c:pt>
                <c:pt idx="42">
                  <c:v>1783</c:v>
                </c:pt>
                <c:pt idx="43">
                  <c:v>1407</c:v>
                </c:pt>
                <c:pt idx="44">
                  <c:v>1025</c:v>
                </c:pt>
                <c:pt idx="45">
                  <c:v>646</c:v>
                </c:pt>
                <c:pt idx="46">
                  <c:v>258</c:v>
                </c:pt>
                <c:pt idx="47">
                  <c:v>-141</c:v>
                </c:pt>
                <c:pt idx="48">
                  <c:v>-537</c:v>
                </c:pt>
                <c:pt idx="49">
                  <c:v>-930</c:v>
                </c:pt>
                <c:pt idx="50">
                  <c:v>-1324</c:v>
                </c:pt>
                <c:pt idx="51">
                  <c:v>-1698</c:v>
                </c:pt>
                <c:pt idx="52">
                  <c:v>-2053</c:v>
                </c:pt>
                <c:pt idx="53">
                  <c:v>-2392</c:v>
                </c:pt>
                <c:pt idx="54">
                  <c:v>-2688</c:v>
                </c:pt>
                <c:pt idx="55">
                  <c:v>-2974</c:v>
                </c:pt>
                <c:pt idx="56">
                  <c:v>-3245</c:v>
                </c:pt>
                <c:pt idx="57">
                  <c:v>-3475</c:v>
                </c:pt>
                <c:pt idx="58">
                  <c:v>-3671</c:v>
                </c:pt>
                <c:pt idx="59">
                  <c:v>-3835</c:v>
                </c:pt>
                <c:pt idx="60">
                  <c:v>-3957</c:v>
                </c:pt>
                <c:pt idx="61">
                  <c:v>-4036</c:v>
                </c:pt>
                <c:pt idx="62">
                  <c:v>-4081</c:v>
                </c:pt>
                <c:pt idx="63">
                  <c:v>-4091</c:v>
                </c:pt>
                <c:pt idx="64">
                  <c:v>-4051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46B-4C88-AB57-03B24C657154}"/>
            </c:ext>
          </c:extLst>
        </c:ser>
        <c:ser>
          <c:idx val="3"/>
          <c:order val="3"/>
          <c:tx>
            <c:strRef>
              <c:f>TDK_KF_ST_21_01!$N$19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5.6519999999999992</c:v>
                </c:pt>
                <c:pt idx="2">
                  <c:v>11.384999999999998</c:v>
                </c:pt>
                <c:pt idx="3">
                  <c:v>17.072999999999997</c:v>
                </c:pt>
                <c:pt idx="4">
                  <c:v>22.661999999999995</c:v>
                </c:pt>
                <c:pt idx="5">
                  <c:v>28.268999999999995</c:v>
                </c:pt>
                <c:pt idx="6">
                  <c:v>33.812999999999995</c:v>
                </c:pt>
                <c:pt idx="7">
                  <c:v>39.284999999999997</c:v>
                </c:pt>
                <c:pt idx="8">
                  <c:v>44.945999999999998</c:v>
                </c:pt>
                <c:pt idx="9">
                  <c:v>50.643000000000001</c:v>
                </c:pt>
                <c:pt idx="10">
                  <c:v>56.34</c:v>
                </c:pt>
                <c:pt idx="11">
                  <c:v>62.028000000000006</c:v>
                </c:pt>
                <c:pt idx="12">
                  <c:v>67.743000000000009</c:v>
                </c:pt>
                <c:pt idx="13">
                  <c:v>73.197000000000003</c:v>
                </c:pt>
                <c:pt idx="14">
                  <c:v>78.704999999999998</c:v>
                </c:pt>
                <c:pt idx="15">
                  <c:v>84.275999999999996</c:v>
                </c:pt>
                <c:pt idx="16">
                  <c:v>89.900999999999996</c:v>
                </c:pt>
                <c:pt idx="17">
                  <c:v>95.561999999999998</c:v>
                </c:pt>
                <c:pt idx="18">
                  <c:v>101.358</c:v>
                </c:pt>
                <c:pt idx="19">
                  <c:v>106.983</c:v>
                </c:pt>
                <c:pt idx="20">
                  <c:v>112.617</c:v>
                </c:pt>
                <c:pt idx="21">
                  <c:v>118.188</c:v>
                </c:pt>
                <c:pt idx="22">
                  <c:v>123.633</c:v>
                </c:pt>
                <c:pt idx="23">
                  <c:v>129.114</c:v>
                </c:pt>
                <c:pt idx="24">
                  <c:v>134.85599999999999</c:v>
                </c:pt>
                <c:pt idx="25">
                  <c:v>140.499</c:v>
                </c:pt>
                <c:pt idx="26">
                  <c:v>146.20499999999998</c:v>
                </c:pt>
                <c:pt idx="27">
                  <c:v>151.84799999999998</c:v>
                </c:pt>
                <c:pt idx="28">
                  <c:v>157.54499999999999</c:v>
                </c:pt>
                <c:pt idx="29">
                  <c:v>163.035</c:v>
                </c:pt>
                <c:pt idx="30">
                  <c:v>168.56100000000001</c:v>
                </c:pt>
                <c:pt idx="31">
                  <c:v>174.06</c:v>
                </c:pt>
                <c:pt idx="32">
                  <c:v>179.75700000000001</c:v>
                </c:pt>
                <c:pt idx="33">
                  <c:v>185.43600000000001</c:v>
                </c:pt>
                <c:pt idx="34">
                  <c:v>191.16900000000001</c:v>
                </c:pt>
                <c:pt idx="35">
                  <c:v>196.78500000000003</c:v>
                </c:pt>
                <c:pt idx="36">
                  <c:v>202.42800000000003</c:v>
                </c:pt>
                <c:pt idx="37">
                  <c:v>208.00800000000004</c:v>
                </c:pt>
                <c:pt idx="38">
                  <c:v>213.48900000000003</c:v>
                </c:pt>
                <c:pt idx="39">
                  <c:v>218.93400000000003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236.09700000000001</c:v>
                </c:pt>
                <c:pt idx="43">
                  <c:v>241.749</c:v>
                </c:pt>
                <c:pt idx="44">
                  <c:v>247.428</c:v>
                </c:pt>
                <c:pt idx="45">
                  <c:v>252.91800000000001</c:v>
                </c:pt>
                <c:pt idx="46">
                  <c:v>258.435</c:v>
                </c:pt>
                <c:pt idx="47">
                  <c:v>264.04200000000003</c:v>
                </c:pt>
                <c:pt idx="48">
                  <c:v>269.70300000000003</c:v>
                </c:pt>
                <c:pt idx="49">
                  <c:v>275.32800000000003</c:v>
                </c:pt>
                <c:pt idx="50">
                  <c:v>281.09700000000004</c:v>
                </c:pt>
                <c:pt idx="51">
                  <c:v>286.78500000000003</c:v>
                </c:pt>
                <c:pt idx="52">
                  <c:v>292.47300000000001</c:v>
                </c:pt>
                <c:pt idx="53">
                  <c:v>298.09800000000001</c:v>
                </c:pt>
                <c:pt idx="54">
                  <c:v>303.52500000000003</c:v>
                </c:pt>
                <c:pt idx="55">
                  <c:v>309.05100000000004</c:v>
                </c:pt>
                <c:pt idx="56">
                  <c:v>314.78400000000005</c:v>
                </c:pt>
                <c:pt idx="57">
                  <c:v>320.54400000000004</c:v>
                </c:pt>
                <c:pt idx="58">
                  <c:v>326.30400000000003</c:v>
                </c:pt>
                <c:pt idx="59">
                  <c:v>331.96500000000003</c:v>
                </c:pt>
                <c:pt idx="60">
                  <c:v>337.61700000000002</c:v>
                </c:pt>
                <c:pt idx="61">
                  <c:v>343.125</c:v>
                </c:pt>
                <c:pt idx="62">
                  <c:v>348.68700000000001</c:v>
                </c:pt>
                <c:pt idx="63">
                  <c:v>354.32100000000003</c:v>
                </c:pt>
                <c:pt idx="64">
                  <c:v>359.89200000000005</c:v>
                </c:pt>
              </c:numCache>
            </c:numRef>
          </c:xVal>
          <c:yVal>
            <c:numRef>
              <c:f>TDK_KF_ST_21_01!$N$20:$N$84</c:f>
              <c:numCache>
                <c:formatCode>General</c:formatCode>
                <c:ptCount val="65"/>
                <c:pt idx="0">
                  <c:v>-4047.1094520363231</c:v>
                </c:pt>
                <c:pt idx="1">
                  <c:v>-3971.8400070784337</c:v>
                </c:pt>
                <c:pt idx="2">
                  <c:v>-3856.2787944239872</c:v>
                </c:pt>
                <c:pt idx="3">
                  <c:v>-3703.4644612847114</c:v>
                </c:pt>
                <c:pt idx="4">
                  <c:v>-3517.7456606567007</c:v>
                </c:pt>
                <c:pt idx="5">
                  <c:v>-3297.7919362544862</c:v>
                </c:pt>
                <c:pt idx="6">
                  <c:v>-3049.2435259384256</c:v>
                </c:pt>
                <c:pt idx="7">
                  <c:v>-2775.9091655399679</c:v>
                </c:pt>
                <c:pt idx="8">
                  <c:v>-2466.5098072112396</c:v>
                </c:pt>
                <c:pt idx="9">
                  <c:v>-2130.8301249766482</c:v>
                </c:pt>
                <c:pt idx="10">
                  <c:v>-1774.0704058087656</c:v>
                </c:pt>
                <c:pt idx="11">
                  <c:v>-1400.3585704291875</c:v>
                </c:pt>
                <c:pt idx="12">
                  <c:v>-1010.9607717660007</c:v>
                </c:pt>
                <c:pt idx="13">
                  <c:v>-629.89091677981821</c:v>
                </c:pt>
                <c:pt idx="14">
                  <c:v>-239.24466521719927</c:v>
                </c:pt>
                <c:pt idx="15">
                  <c:v>158.13007289970298</c:v>
                </c:pt>
                <c:pt idx="16">
                  <c:v>557.85584777492068</c:v>
                </c:pt>
                <c:pt idx="17">
                  <c:v>954.73457222313107</c:v>
                </c:pt>
                <c:pt idx="18">
                  <c:v>1351.425737149134</c:v>
                </c:pt>
                <c:pt idx="19">
                  <c:v>1723.264635890755</c:v>
                </c:pt>
                <c:pt idx="20">
                  <c:v>2079.086305167828</c:v>
                </c:pt>
                <c:pt idx="21">
                  <c:v>2411.2147778806057</c:v>
                </c:pt>
                <c:pt idx="22">
                  <c:v>2713.865527039165</c:v>
                </c:pt>
                <c:pt idx="23">
                  <c:v>2993.7998200069928</c:v>
                </c:pt>
                <c:pt idx="24">
                  <c:v>3257.6861476390668</c:v>
                </c:pt>
                <c:pt idx="25">
                  <c:v>3485.2099158047408</c:v>
                </c:pt>
                <c:pt idx="26">
                  <c:v>3680.9430945994827</c:v>
                </c:pt>
                <c:pt idx="27">
                  <c:v>3838.6696354620722</c:v>
                </c:pt>
                <c:pt idx="28">
                  <c:v>3960.1838918451658</c:v>
                </c:pt>
                <c:pt idx="29">
                  <c:v>4040.3014171660939</c:v>
                </c:pt>
                <c:pt idx="30">
                  <c:v>4083.5333065306586</c:v>
                </c:pt>
                <c:pt idx="31">
                  <c:v>4088.8980578105948</c:v>
                </c:pt>
                <c:pt idx="32">
                  <c:v>4054.7892147822299</c:v>
                </c:pt>
                <c:pt idx="33">
                  <c:v>3980.9452409392452</c:v>
                </c:pt>
                <c:pt idx="34">
                  <c:v>3866.7891201652378</c:v>
                </c:pt>
                <c:pt idx="35">
                  <c:v>3717.4706653559374</c:v>
                </c:pt>
                <c:pt idx="36">
                  <c:v>3531.5156251446456</c:v>
                </c:pt>
                <c:pt idx="37">
                  <c:v>3313.9950312209007</c:v>
                </c:pt>
                <c:pt idx="38">
                  <c:v>3069.7666363600415</c:v>
                </c:pt>
                <c:pt idx="39">
                  <c:v>2799.3651160545915</c:v>
                </c:pt>
                <c:pt idx="40">
                  <c:v>2485.9027585527915</c:v>
                </c:pt>
                <c:pt idx="41">
                  <c:v>2151.7363680652597</c:v>
                </c:pt>
                <c:pt idx="42">
                  <c:v>1794.6750404285863</c:v>
                </c:pt>
                <c:pt idx="43">
                  <c:v>1424.0154277150955</c:v>
                </c:pt>
                <c:pt idx="44">
                  <c:v>1037.6720523873576</c:v>
                </c:pt>
                <c:pt idx="45">
                  <c:v>654.48784280055759</c:v>
                </c:pt>
                <c:pt idx="46">
                  <c:v>263.40186862361401</c:v>
                </c:pt>
                <c:pt idx="47">
                  <c:v>-136.51724231365009</c:v>
                </c:pt>
                <c:pt idx="48">
                  <c:v>-538.92233641829102</c:v>
                </c:pt>
                <c:pt idx="49">
                  <c:v>-933.54174030097613</c:v>
                </c:pt>
                <c:pt idx="50">
                  <c:v>-1328.8618942214021</c:v>
                </c:pt>
                <c:pt idx="51">
                  <c:v>-1705.441005330794</c:v>
                </c:pt>
                <c:pt idx="52">
                  <c:v>-2065.1960170345897</c:v>
                </c:pt>
                <c:pt idx="53">
                  <c:v>-2400.9487242666282</c:v>
                </c:pt>
                <c:pt idx="54">
                  <c:v>-2702.9725273052395</c:v>
                </c:pt>
                <c:pt idx="55">
                  <c:v>-2985.5614799583727</c:v>
                </c:pt>
                <c:pt idx="56">
                  <c:v>-3249.343427153055</c:v>
                </c:pt>
                <c:pt idx="57">
                  <c:v>-3481.5960849086869</c:v>
                </c:pt>
                <c:pt idx="58">
                  <c:v>-3678.6586592731287</c:v>
                </c:pt>
                <c:pt idx="59">
                  <c:v>-3836.1165887497273</c:v>
                </c:pt>
                <c:pt idx="60">
                  <c:v>-3955.9638712078877</c:v>
                </c:pt>
                <c:pt idx="61">
                  <c:v>-4035.7269068103965</c:v>
                </c:pt>
                <c:pt idx="62">
                  <c:v>-4078.4217451998566</c:v>
                </c:pt>
                <c:pt idx="63">
                  <c:v>-4082.4844477070274</c:v>
                </c:pt>
                <c:pt idx="64">
                  <c:v>-4047.6857791928151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46B-4C88-AB57-03B24C657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TDK_KF_ST_21_02!$I$19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TDK_KF_ST_21_02!$AA$85:$AA$149</c:f>
              <c:numCache>
                <c:formatCode>General</c:formatCode>
                <c:ptCount val="65"/>
                <c:pt idx="0">
                  <c:v>360.04499999999996</c:v>
                </c:pt>
                <c:pt idx="1">
                  <c:v>354.33</c:v>
                </c:pt>
                <c:pt idx="2">
                  <c:v>348.786</c:v>
                </c:pt>
                <c:pt idx="3">
                  <c:v>343.30500000000001</c:v>
                </c:pt>
                <c:pt idx="4">
                  <c:v>337.72500000000002</c:v>
                </c:pt>
                <c:pt idx="5">
                  <c:v>331.99200000000002</c:v>
                </c:pt>
                <c:pt idx="6">
                  <c:v>326.358</c:v>
                </c:pt>
                <c:pt idx="7">
                  <c:v>320.56200000000001</c:v>
                </c:pt>
                <c:pt idx="8">
                  <c:v>314.91900000000004</c:v>
                </c:pt>
                <c:pt idx="9">
                  <c:v>309.17700000000002</c:v>
                </c:pt>
                <c:pt idx="10">
                  <c:v>303.68700000000001</c:v>
                </c:pt>
                <c:pt idx="11">
                  <c:v>298.197</c:v>
                </c:pt>
                <c:pt idx="12">
                  <c:v>292.5</c:v>
                </c:pt>
                <c:pt idx="13">
                  <c:v>286.84800000000001</c:v>
                </c:pt>
                <c:pt idx="14">
                  <c:v>281.18700000000001</c:v>
                </c:pt>
                <c:pt idx="15">
                  <c:v>275.39100000000002</c:v>
                </c:pt>
                <c:pt idx="16">
                  <c:v>269.76600000000002</c:v>
                </c:pt>
                <c:pt idx="17">
                  <c:v>264.15899999999999</c:v>
                </c:pt>
                <c:pt idx="18">
                  <c:v>258.57</c:v>
                </c:pt>
                <c:pt idx="19">
                  <c:v>253.089</c:v>
                </c:pt>
                <c:pt idx="20">
                  <c:v>247.536</c:v>
                </c:pt>
                <c:pt idx="21">
                  <c:v>241.77600000000001</c:v>
                </c:pt>
                <c:pt idx="22">
                  <c:v>236.08800000000002</c:v>
                </c:pt>
                <c:pt idx="23">
                  <c:v>230.41800000000003</c:v>
                </c:pt>
                <c:pt idx="24">
                  <c:v>224.74800000000005</c:v>
                </c:pt>
                <c:pt idx="25">
                  <c:v>219.14100000000005</c:v>
                </c:pt>
                <c:pt idx="26">
                  <c:v>213.63300000000004</c:v>
                </c:pt>
                <c:pt idx="27">
                  <c:v>208.09800000000004</c:v>
                </c:pt>
                <c:pt idx="28">
                  <c:v>202.47300000000004</c:v>
                </c:pt>
                <c:pt idx="29">
                  <c:v>196.84800000000004</c:v>
                </c:pt>
                <c:pt idx="30">
                  <c:v>191.22300000000004</c:v>
                </c:pt>
                <c:pt idx="31">
                  <c:v>185.49900000000005</c:v>
                </c:pt>
                <c:pt idx="32">
                  <c:v>179.80200000000005</c:v>
                </c:pt>
                <c:pt idx="33">
                  <c:v>174.25800000000004</c:v>
                </c:pt>
                <c:pt idx="34">
                  <c:v>168.65100000000004</c:v>
                </c:pt>
                <c:pt idx="35">
                  <c:v>163.22400000000005</c:v>
                </c:pt>
                <c:pt idx="36">
                  <c:v>157.65300000000005</c:v>
                </c:pt>
                <c:pt idx="37">
                  <c:v>151.96500000000006</c:v>
                </c:pt>
                <c:pt idx="38">
                  <c:v>146.26800000000006</c:v>
                </c:pt>
                <c:pt idx="39">
                  <c:v>140.64300000000006</c:v>
                </c:pt>
                <c:pt idx="40">
                  <c:v>134.89200000000005</c:v>
                </c:pt>
                <c:pt idx="41">
                  <c:v>129.30300000000005</c:v>
                </c:pt>
                <c:pt idx="42">
                  <c:v>123.80400000000006</c:v>
                </c:pt>
                <c:pt idx="43">
                  <c:v>118.35000000000007</c:v>
                </c:pt>
                <c:pt idx="44">
                  <c:v>112.68000000000006</c:v>
                </c:pt>
                <c:pt idx="45">
                  <c:v>107.10900000000007</c:v>
                </c:pt>
                <c:pt idx="46">
                  <c:v>101.38500000000006</c:v>
                </c:pt>
                <c:pt idx="47">
                  <c:v>95.634000000000057</c:v>
                </c:pt>
                <c:pt idx="48">
                  <c:v>90.018000000000058</c:v>
                </c:pt>
                <c:pt idx="49">
                  <c:v>84.474000000000061</c:v>
                </c:pt>
                <c:pt idx="50">
                  <c:v>78.82200000000006</c:v>
                </c:pt>
                <c:pt idx="51">
                  <c:v>73.386000000000053</c:v>
                </c:pt>
                <c:pt idx="52">
                  <c:v>67.878000000000057</c:v>
                </c:pt>
                <c:pt idx="53">
                  <c:v>62.091000000000058</c:v>
                </c:pt>
                <c:pt idx="54">
                  <c:v>56.475000000000058</c:v>
                </c:pt>
                <c:pt idx="55">
                  <c:v>50.670000000000059</c:v>
                </c:pt>
                <c:pt idx="56">
                  <c:v>45.045000000000059</c:v>
                </c:pt>
                <c:pt idx="57">
                  <c:v>39.375000000000057</c:v>
                </c:pt>
                <c:pt idx="58">
                  <c:v>33.939000000000057</c:v>
                </c:pt>
                <c:pt idx="59">
                  <c:v>28.368000000000059</c:v>
                </c:pt>
                <c:pt idx="60">
                  <c:v>22.707000000000058</c:v>
                </c:pt>
                <c:pt idx="61">
                  <c:v>17.13600000000006</c:v>
                </c:pt>
                <c:pt idx="62">
                  <c:v>11.46600000000006</c:v>
                </c:pt>
                <c:pt idx="63">
                  <c:v>5.6790000000000598</c:v>
                </c:pt>
                <c:pt idx="64">
                  <c:v>1.800000000006019E-2</c:v>
                </c:pt>
              </c:numCache>
            </c:numRef>
          </c:xVal>
          <c:yVal>
            <c:numRef>
              <c:f>TDK_KF_ST_21_02!$I$85:$I$149</c:f>
              <c:numCache>
                <c:formatCode>General</c:formatCode>
                <c:ptCount val="65"/>
                <c:pt idx="0">
                  <c:v>535</c:v>
                </c:pt>
                <c:pt idx="1">
                  <c:v>128</c:v>
                </c:pt>
                <c:pt idx="2">
                  <c:v>-266</c:v>
                </c:pt>
                <c:pt idx="3">
                  <c:v>-655</c:v>
                </c:pt>
                <c:pt idx="4">
                  <c:v>-1040</c:v>
                </c:pt>
                <c:pt idx="5">
                  <c:v>-1434</c:v>
                </c:pt>
                <c:pt idx="6">
                  <c:v>-1803</c:v>
                </c:pt>
                <c:pt idx="7">
                  <c:v>-2160</c:v>
                </c:pt>
                <c:pt idx="8">
                  <c:v>-2494</c:v>
                </c:pt>
                <c:pt idx="9">
                  <c:v>-2812</c:v>
                </c:pt>
                <c:pt idx="10">
                  <c:v>-3081</c:v>
                </c:pt>
                <c:pt idx="11">
                  <c:v>-3336</c:v>
                </c:pt>
                <c:pt idx="12">
                  <c:v>-3548</c:v>
                </c:pt>
                <c:pt idx="13">
                  <c:v>-3733</c:v>
                </c:pt>
                <c:pt idx="14">
                  <c:v>-3885</c:v>
                </c:pt>
                <c:pt idx="15">
                  <c:v>-4003</c:v>
                </c:pt>
                <c:pt idx="16">
                  <c:v>-4078</c:v>
                </c:pt>
                <c:pt idx="17">
                  <c:v>-4105</c:v>
                </c:pt>
                <c:pt idx="18">
                  <c:v>-4105</c:v>
                </c:pt>
                <c:pt idx="19">
                  <c:v>-4063</c:v>
                </c:pt>
                <c:pt idx="20">
                  <c:v>-3981</c:v>
                </c:pt>
                <c:pt idx="21">
                  <c:v>-3860</c:v>
                </c:pt>
                <c:pt idx="22">
                  <c:v>-3698</c:v>
                </c:pt>
                <c:pt idx="23">
                  <c:v>-3503</c:v>
                </c:pt>
                <c:pt idx="24">
                  <c:v>-3268</c:v>
                </c:pt>
                <c:pt idx="25">
                  <c:v>-3012</c:v>
                </c:pt>
                <c:pt idx="26">
                  <c:v>-2731</c:v>
                </c:pt>
                <c:pt idx="27">
                  <c:v>-2416</c:v>
                </c:pt>
                <c:pt idx="28">
                  <c:v>-2080</c:v>
                </c:pt>
                <c:pt idx="29">
                  <c:v>-1726</c:v>
                </c:pt>
                <c:pt idx="30">
                  <c:v>-1348</c:v>
                </c:pt>
                <c:pt idx="31">
                  <c:v>-958</c:v>
                </c:pt>
                <c:pt idx="32">
                  <c:v>-559</c:v>
                </c:pt>
                <c:pt idx="33">
                  <c:v>-161</c:v>
                </c:pt>
                <c:pt idx="34">
                  <c:v>235</c:v>
                </c:pt>
                <c:pt idx="35">
                  <c:v>620</c:v>
                </c:pt>
                <c:pt idx="36">
                  <c:v>1012</c:v>
                </c:pt>
                <c:pt idx="37">
                  <c:v>1400</c:v>
                </c:pt>
                <c:pt idx="38">
                  <c:v>1774</c:v>
                </c:pt>
                <c:pt idx="39">
                  <c:v>2129</c:v>
                </c:pt>
                <c:pt idx="40">
                  <c:v>2465</c:v>
                </c:pt>
                <c:pt idx="41">
                  <c:v>2770</c:v>
                </c:pt>
                <c:pt idx="42">
                  <c:v>3045</c:v>
                </c:pt>
                <c:pt idx="43">
                  <c:v>3292</c:v>
                </c:pt>
                <c:pt idx="44">
                  <c:v>3518</c:v>
                </c:pt>
                <c:pt idx="45">
                  <c:v>3701</c:v>
                </c:pt>
                <c:pt idx="46">
                  <c:v>3852</c:v>
                </c:pt>
                <c:pt idx="47">
                  <c:v>3969</c:v>
                </c:pt>
                <c:pt idx="48">
                  <c:v>4039</c:v>
                </c:pt>
                <c:pt idx="49">
                  <c:v>4073</c:v>
                </c:pt>
                <c:pt idx="50">
                  <c:v>4074</c:v>
                </c:pt>
                <c:pt idx="51">
                  <c:v>4030</c:v>
                </c:pt>
                <c:pt idx="52">
                  <c:v>3943</c:v>
                </c:pt>
                <c:pt idx="53">
                  <c:v>3827</c:v>
                </c:pt>
                <c:pt idx="54">
                  <c:v>3666</c:v>
                </c:pt>
                <c:pt idx="55">
                  <c:v>3473</c:v>
                </c:pt>
                <c:pt idx="56">
                  <c:v>3239</c:v>
                </c:pt>
                <c:pt idx="57">
                  <c:v>2976</c:v>
                </c:pt>
                <c:pt idx="58">
                  <c:v>2702</c:v>
                </c:pt>
                <c:pt idx="59">
                  <c:v>2396</c:v>
                </c:pt>
                <c:pt idx="60">
                  <c:v>2053</c:v>
                </c:pt>
                <c:pt idx="61">
                  <c:v>1698</c:v>
                </c:pt>
                <c:pt idx="62">
                  <c:v>1324</c:v>
                </c:pt>
                <c:pt idx="63">
                  <c:v>925</c:v>
                </c:pt>
                <c:pt idx="64">
                  <c:v>536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02-4801-86C6-6F582965C852}"/>
            </c:ext>
          </c:extLst>
        </c:ser>
        <c:ser>
          <c:idx val="1"/>
          <c:order val="1"/>
          <c:tx>
            <c:strRef>
              <c:f>TDK_KF_ST_21_02!$L$19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TDK_KF_ST_21_02!$AA$85:$AA$149</c:f>
              <c:numCache>
                <c:formatCode>General</c:formatCode>
                <c:ptCount val="65"/>
                <c:pt idx="0">
                  <c:v>360.04499999999996</c:v>
                </c:pt>
                <c:pt idx="1">
                  <c:v>354.33</c:v>
                </c:pt>
                <c:pt idx="2">
                  <c:v>348.786</c:v>
                </c:pt>
                <c:pt idx="3">
                  <c:v>343.30500000000001</c:v>
                </c:pt>
                <c:pt idx="4">
                  <c:v>337.72500000000002</c:v>
                </c:pt>
                <c:pt idx="5">
                  <c:v>331.99200000000002</c:v>
                </c:pt>
                <c:pt idx="6">
                  <c:v>326.358</c:v>
                </c:pt>
                <c:pt idx="7">
                  <c:v>320.56200000000001</c:v>
                </c:pt>
                <c:pt idx="8">
                  <c:v>314.91900000000004</c:v>
                </c:pt>
                <c:pt idx="9">
                  <c:v>309.17700000000002</c:v>
                </c:pt>
                <c:pt idx="10">
                  <c:v>303.68700000000001</c:v>
                </c:pt>
                <c:pt idx="11">
                  <c:v>298.197</c:v>
                </c:pt>
                <c:pt idx="12">
                  <c:v>292.5</c:v>
                </c:pt>
                <c:pt idx="13">
                  <c:v>286.84800000000001</c:v>
                </c:pt>
                <c:pt idx="14">
                  <c:v>281.18700000000001</c:v>
                </c:pt>
                <c:pt idx="15">
                  <c:v>275.39100000000002</c:v>
                </c:pt>
                <c:pt idx="16">
                  <c:v>269.76600000000002</c:v>
                </c:pt>
                <c:pt idx="17">
                  <c:v>264.15899999999999</c:v>
                </c:pt>
                <c:pt idx="18">
                  <c:v>258.57</c:v>
                </c:pt>
                <c:pt idx="19">
                  <c:v>253.089</c:v>
                </c:pt>
                <c:pt idx="20">
                  <c:v>247.536</c:v>
                </c:pt>
                <c:pt idx="21">
                  <c:v>241.77600000000001</c:v>
                </c:pt>
                <c:pt idx="22">
                  <c:v>236.08800000000002</c:v>
                </c:pt>
                <c:pt idx="23">
                  <c:v>230.41800000000003</c:v>
                </c:pt>
                <c:pt idx="24">
                  <c:v>224.74800000000005</c:v>
                </c:pt>
                <c:pt idx="25">
                  <c:v>219.14100000000005</c:v>
                </c:pt>
                <c:pt idx="26">
                  <c:v>213.63300000000004</c:v>
                </c:pt>
                <c:pt idx="27">
                  <c:v>208.09800000000004</c:v>
                </c:pt>
                <c:pt idx="28">
                  <c:v>202.47300000000004</c:v>
                </c:pt>
                <c:pt idx="29">
                  <c:v>196.84800000000004</c:v>
                </c:pt>
                <c:pt idx="30">
                  <c:v>191.22300000000004</c:v>
                </c:pt>
                <c:pt idx="31">
                  <c:v>185.49900000000005</c:v>
                </c:pt>
                <c:pt idx="32">
                  <c:v>179.80200000000005</c:v>
                </c:pt>
                <c:pt idx="33">
                  <c:v>174.25800000000004</c:v>
                </c:pt>
                <c:pt idx="34">
                  <c:v>168.65100000000004</c:v>
                </c:pt>
                <c:pt idx="35">
                  <c:v>163.22400000000005</c:v>
                </c:pt>
                <c:pt idx="36">
                  <c:v>157.65300000000005</c:v>
                </c:pt>
                <c:pt idx="37">
                  <c:v>151.96500000000006</c:v>
                </c:pt>
                <c:pt idx="38">
                  <c:v>146.26800000000006</c:v>
                </c:pt>
                <c:pt idx="39">
                  <c:v>140.64300000000006</c:v>
                </c:pt>
                <c:pt idx="40">
                  <c:v>134.89200000000005</c:v>
                </c:pt>
                <c:pt idx="41">
                  <c:v>129.30300000000005</c:v>
                </c:pt>
                <c:pt idx="42">
                  <c:v>123.80400000000006</c:v>
                </c:pt>
                <c:pt idx="43">
                  <c:v>118.35000000000007</c:v>
                </c:pt>
                <c:pt idx="44">
                  <c:v>112.68000000000006</c:v>
                </c:pt>
                <c:pt idx="45">
                  <c:v>107.10900000000007</c:v>
                </c:pt>
                <c:pt idx="46">
                  <c:v>101.38500000000006</c:v>
                </c:pt>
                <c:pt idx="47">
                  <c:v>95.634000000000057</c:v>
                </c:pt>
                <c:pt idx="48">
                  <c:v>90.018000000000058</c:v>
                </c:pt>
                <c:pt idx="49">
                  <c:v>84.474000000000061</c:v>
                </c:pt>
                <c:pt idx="50">
                  <c:v>78.82200000000006</c:v>
                </c:pt>
                <c:pt idx="51">
                  <c:v>73.386000000000053</c:v>
                </c:pt>
                <c:pt idx="52">
                  <c:v>67.878000000000057</c:v>
                </c:pt>
                <c:pt idx="53">
                  <c:v>62.091000000000058</c:v>
                </c:pt>
                <c:pt idx="54">
                  <c:v>56.475000000000058</c:v>
                </c:pt>
                <c:pt idx="55">
                  <c:v>50.670000000000059</c:v>
                </c:pt>
                <c:pt idx="56">
                  <c:v>45.045000000000059</c:v>
                </c:pt>
                <c:pt idx="57">
                  <c:v>39.375000000000057</c:v>
                </c:pt>
                <c:pt idx="58">
                  <c:v>33.939000000000057</c:v>
                </c:pt>
                <c:pt idx="59">
                  <c:v>28.368000000000059</c:v>
                </c:pt>
                <c:pt idx="60">
                  <c:v>22.707000000000058</c:v>
                </c:pt>
                <c:pt idx="61">
                  <c:v>17.13600000000006</c:v>
                </c:pt>
                <c:pt idx="62">
                  <c:v>11.46600000000006</c:v>
                </c:pt>
                <c:pt idx="63">
                  <c:v>5.6790000000000598</c:v>
                </c:pt>
                <c:pt idx="64">
                  <c:v>1.800000000006019E-2</c:v>
                </c:pt>
              </c:numCache>
            </c:numRef>
          </c:xVal>
          <c:yVal>
            <c:numRef>
              <c:f>TDK_KF_ST_21_02!$L$85:$L$149</c:f>
              <c:numCache>
                <c:formatCode>General</c:formatCode>
                <c:ptCount val="65"/>
                <c:pt idx="0">
                  <c:v>541.71169734882972</c:v>
                </c:pt>
                <c:pt idx="1">
                  <c:v>134.8785938989721</c:v>
                </c:pt>
                <c:pt idx="2">
                  <c:v>-261.27922865657041</c:v>
                </c:pt>
                <c:pt idx="3">
                  <c:v>-650.71581055571482</c:v>
                </c:pt>
                <c:pt idx="4">
                  <c:v>-1041.2231808196134</c:v>
                </c:pt>
                <c:pt idx="5">
                  <c:v>-1432.3029567678175</c:v>
                </c:pt>
                <c:pt idx="6">
                  <c:v>-1802.8638940883088</c:v>
                </c:pt>
                <c:pt idx="7">
                  <c:v>-2166.0445105859658</c:v>
                </c:pt>
                <c:pt idx="8">
                  <c:v>-2498.5595669826475</c:v>
                </c:pt>
                <c:pt idx="9">
                  <c:v>-2812.2011788466025</c:v>
                </c:pt>
                <c:pt idx="10">
                  <c:v>-3085.8857863302051</c:v>
                </c:pt>
                <c:pt idx="11">
                  <c:v>-3331.4121501966874</c:v>
                </c:pt>
                <c:pt idx="12">
                  <c:v>-3554.015016306113</c:v>
                </c:pt>
                <c:pt idx="13">
                  <c:v>-3740.3302711840593</c:v>
                </c:pt>
                <c:pt idx="14">
                  <c:v>-3890.644215971221</c:v>
                </c:pt>
                <c:pt idx="15">
                  <c:v>-4005.3772185941743</c:v>
                </c:pt>
                <c:pt idx="16">
                  <c:v>-4077.7313354055427</c:v>
                </c:pt>
                <c:pt idx="17">
                  <c:v>-4110.9246610107066</c:v>
                </c:pt>
                <c:pt idx="18">
                  <c:v>-4105.01460893684</c:v>
                </c:pt>
                <c:pt idx="19">
                  <c:v>-4061.4581933940099</c:v>
                </c:pt>
                <c:pt idx="20">
                  <c:v>-3979.6077171606807</c:v>
                </c:pt>
                <c:pt idx="21">
                  <c:v>-3855.4122106471596</c:v>
                </c:pt>
                <c:pt idx="22">
                  <c:v>-3694.7173325344656</c:v>
                </c:pt>
                <c:pt idx="23">
                  <c:v>-3498.4772618790889</c:v>
                </c:pt>
                <c:pt idx="24">
                  <c:v>-3268.1638584681832</c:v>
                </c:pt>
                <c:pt idx="25">
                  <c:v>-3009.1105499415385</c:v>
                </c:pt>
                <c:pt idx="26">
                  <c:v>-2726.734635927723</c:v>
                </c:pt>
                <c:pt idx="27">
                  <c:v>-2417.7704810676983</c:v>
                </c:pt>
                <c:pt idx="28">
                  <c:v>-2080.8633695817998</c:v>
                </c:pt>
                <c:pt idx="29">
                  <c:v>-1724.0825534603971</c:v>
                </c:pt>
                <c:pt idx="30">
                  <c:v>-1350.8662830547041</c:v>
                </c:pt>
                <c:pt idx="31">
                  <c:v>-957.92390985692509</c:v>
                </c:pt>
                <c:pt idx="32">
                  <c:v>-557.52176118665898</c:v>
                </c:pt>
                <c:pt idx="33">
                  <c:v>-162.72403026103606</c:v>
                </c:pt>
                <c:pt idx="34">
                  <c:v>237.91799239110591</c:v>
                </c:pt>
                <c:pt idx="35">
                  <c:v>623.39799729180845</c:v>
                </c:pt>
                <c:pt idx="36">
                  <c:v>1013.0842385486187</c:v>
                </c:pt>
                <c:pt idx="37">
                  <c:v>1400.8665638855812</c:v>
                </c:pt>
                <c:pt idx="38">
                  <c:v>1775.2401330197065</c:v>
                </c:pt>
                <c:pt idx="39">
                  <c:v>2127.4997189011733</c:v>
                </c:pt>
                <c:pt idx="40">
                  <c:v>2466.2430024918131</c:v>
                </c:pt>
                <c:pt idx="41">
                  <c:v>2771.4908968232194</c:v>
                </c:pt>
                <c:pt idx="42">
                  <c:v>3045.9303436126711</c:v>
                </c:pt>
                <c:pt idx="43">
                  <c:v>3290.2504777217196</c:v>
                </c:pt>
                <c:pt idx="44">
                  <c:v>3512.4348708345424</c:v>
                </c:pt>
                <c:pt idx="45">
                  <c:v>3697.0766547170283</c:v>
                </c:pt>
                <c:pt idx="46">
                  <c:v>3850.1910311738507</c:v>
                </c:pt>
                <c:pt idx="47">
                  <c:v>3965.1461891123367</c:v>
                </c:pt>
                <c:pt idx="48">
                  <c:v>4038.6826577542224</c:v>
                </c:pt>
                <c:pt idx="49">
                  <c:v>4073.049805672475</c:v>
                </c:pt>
                <c:pt idx="50">
                  <c:v>4068.6553469868632</c:v>
                </c:pt>
                <c:pt idx="51">
                  <c:v>4026.9083353490846</c:v>
                </c:pt>
                <c:pt idx="52">
                  <c:v>3947.4723966192682</c:v>
                </c:pt>
                <c:pt idx="53">
                  <c:v>3824.5508863006462</c:v>
                </c:pt>
                <c:pt idx="54">
                  <c:v>3667.769086305505</c:v>
                </c:pt>
                <c:pt idx="55">
                  <c:v>3468.5125238814721</c:v>
                </c:pt>
                <c:pt idx="56">
                  <c:v>3241.2707687600459</c:v>
                </c:pt>
                <c:pt idx="57">
                  <c:v>2980.4246175977887</c:v>
                </c:pt>
                <c:pt idx="58">
                  <c:v>2702.7354297896218</c:v>
                </c:pt>
                <c:pt idx="59">
                  <c:v>2392.7591405180196</c:v>
                </c:pt>
                <c:pt idx="60">
                  <c:v>2054.4425631145205</c:v>
                </c:pt>
                <c:pt idx="61">
                  <c:v>1701.7327008665229</c:v>
                </c:pt>
                <c:pt idx="62">
                  <c:v>1326.0777887107142</c:v>
                </c:pt>
                <c:pt idx="63">
                  <c:v>929.12120563707765</c:v>
                </c:pt>
                <c:pt idx="64">
                  <c:v>531.42563215771656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02-4801-86C6-6F582965C852}"/>
            </c:ext>
          </c:extLst>
        </c:ser>
        <c:ser>
          <c:idx val="2"/>
          <c:order val="2"/>
          <c:tx>
            <c:strRef>
              <c:f>TDK_KF_ST_21_02!$J$19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TDK_KF_ST_21_02!$AA$85:$AA$149</c:f>
              <c:numCache>
                <c:formatCode>General</c:formatCode>
                <c:ptCount val="65"/>
                <c:pt idx="0">
                  <c:v>360.04499999999996</c:v>
                </c:pt>
                <c:pt idx="1">
                  <c:v>354.33</c:v>
                </c:pt>
                <c:pt idx="2">
                  <c:v>348.786</c:v>
                </c:pt>
                <c:pt idx="3">
                  <c:v>343.30500000000001</c:v>
                </c:pt>
                <c:pt idx="4">
                  <c:v>337.72500000000002</c:v>
                </c:pt>
                <c:pt idx="5">
                  <c:v>331.99200000000002</c:v>
                </c:pt>
                <c:pt idx="6">
                  <c:v>326.358</c:v>
                </c:pt>
                <c:pt idx="7">
                  <c:v>320.56200000000001</c:v>
                </c:pt>
                <c:pt idx="8">
                  <c:v>314.91900000000004</c:v>
                </c:pt>
                <c:pt idx="9">
                  <c:v>309.17700000000002</c:v>
                </c:pt>
                <c:pt idx="10">
                  <c:v>303.68700000000001</c:v>
                </c:pt>
                <c:pt idx="11">
                  <c:v>298.197</c:v>
                </c:pt>
                <c:pt idx="12">
                  <c:v>292.5</c:v>
                </c:pt>
                <c:pt idx="13">
                  <c:v>286.84800000000001</c:v>
                </c:pt>
                <c:pt idx="14">
                  <c:v>281.18700000000001</c:v>
                </c:pt>
                <c:pt idx="15">
                  <c:v>275.39100000000002</c:v>
                </c:pt>
                <c:pt idx="16">
                  <c:v>269.76600000000002</c:v>
                </c:pt>
                <c:pt idx="17">
                  <c:v>264.15899999999999</c:v>
                </c:pt>
                <c:pt idx="18">
                  <c:v>258.57</c:v>
                </c:pt>
                <c:pt idx="19">
                  <c:v>253.089</c:v>
                </c:pt>
                <c:pt idx="20">
                  <c:v>247.536</c:v>
                </c:pt>
                <c:pt idx="21">
                  <c:v>241.77600000000001</c:v>
                </c:pt>
                <c:pt idx="22">
                  <c:v>236.08800000000002</c:v>
                </c:pt>
                <c:pt idx="23">
                  <c:v>230.41800000000003</c:v>
                </c:pt>
                <c:pt idx="24">
                  <c:v>224.74800000000005</c:v>
                </c:pt>
                <c:pt idx="25">
                  <c:v>219.14100000000005</c:v>
                </c:pt>
                <c:pt idx="26">
                  <c:v>213.63300000000004</c:v>
                </c:pt>
                <c:pt idx="27">
                  <c:v>208.09800000000004</c:v>
                </c:pt>
                <c:pt idx="28">
                  <c:v>202.47300000000004</c:v>
                </c:pt>
                <c:pt idx="29">
                  <c:v>196.84800000000004</c:v>
                </c:pt>
                <c:pt idx="30">
                  <c:v>191.22300000000004</c:v>
                </c:pt>
                <c:pt idx="31">
                  <c:v>185.49900000000005</c:v>
                </c:pt>
                <c:pt idx="32">
                  <c:v>179.80200000000005</c:v>
                </c:pt>
                <c:pt idx="33">
                  <c:v>174.25800000000004</c:v>
                </c:pt>
                <c:pt idx="34">
                  <c:v>168.65100000000004</c:v>
                </c:pt>
                <c:pt idx="35">
                  <c:v>163.22400000000005</c:v>
                </c:pt>
                <c:pt idx="36">
                  <c:v>157.65300000000005</c:v>
                </c:pt>
                <c:pt idx="37">
                  <c:v>151.96500000000006</c:v>
                </c:pt>
                <c:pt idx="38">
                  <c:v>146.26800000000006</c:v>
                </c:pt>
                <c:pt idx="39">
                  <c:v>140.64300000000006</c:v>
                </c:pt>
                <c:pt idx="40">
                  <c:v>134.89200000000005</c:v>
                </c:pt>
                <c:pt idx="41">
                  <c:v>129.30300000000005</c:v>
                </c:pt>
                <c:pt idx="42">
                  <c:v>123.80400000000006</c:v>
                </c:pt>
                <c:pt idx="43">
                  <c:v>118.35000000000007</c:v>
                </c:pt>
                <c:pt idx="44">
                  <c:v>112.68000000000006</c:v>
                </c:pt>
                <c:pt idx="45">
                  <c:v>107.10900000000007</c:v>
                </c:pt>
                <c:pt idx="46">
                  <c:v>101.38500000000006</c:v>
                </c:pt>
                <c:pt idx="47">
                  <c:v>95.634000000000057</c:v>
                </c:pt>
                <c:pt idx="48">
                  <c:v>90.018000000000058</c:v>
                </c:pt>
                <c:pt idx="49">
                  <c:v>84.474000000000061</c:v>
                </c:pt>
                <c:pt idx="50">
                  <c:v>78.82200000000006</c:v>
                </c:pt>
                <c:pt idx="51">
                  <c:v>73.386000000000053</c:v>
                </c:pt>
                <c:pt idx="52">
                  <c:v>67.878000000000057</c:v>
                </c:pt>
                <c:pt idx="53">
                  <c:v>62.091000000000058</c:v>
                </c:pt>
                <c:pt idx="54">
                  <c:v>56.475000000000058</c:v>
                </c:pt>
                <c:pt idx="55">
                  <c:v>50.670000000000059</c:v>
                </c:pt>
                <c:pt idx="56">
                  <c:v>45.045000000000059</c:v>
                </c:pt>
                <c:pt idx="57">
                  <c:v>39.375000000000057</c:v>
                </c:pt>
                <c:pt idx="58">
                  <c:v>33.939000000000057</c:v>
                </c:pt>
                <c:pt idx="59">
                  <c:v>28.368000000000059</c:v>
                </c:pt>
                <c:pt idx="60">
                  <c:v>22.707000000000058</c:v>
                </c:pt>
                <c:pt idx="61">
                  <c:v>17.13600000000006</c:v>
                </c:pt>
                <c:pt idx="62">
                  <c:v>11.46600000000006</c:v>
                </c:pt>
                <c:pt idx="63">
                  <c:v>5.6790000000000598</c:v>
                </c:pt>
                <c:pt idx="64">
                  <c:v>1.800000000006019E-2</c:v>
                </c:pt>
              </c:numCache>
            </c:numRef>
          </c:xVal>
          <c:yVal>
            <c:numRef>
              <c:f>TDK_KF_ST_21_02!$J$85:$J$149</c:f>
              <c:numCache>
                <c:formatCode>General</c:formatCode>
                <c:ptCount val="65"/>
                <c:pt idx="0">
                  <c:v>-4043</c:v>
                </c:pt>
                <c:pt idx="1">
                  <c:v>-4077</c:v>
                </c:pt>
                <c:pt idx="2">
                  <c:v>-4072</c:v>
                </c:pt>
                <c:pt idx="3">
                  <c:v>-4029</c:v>
                </c:pt>
                <c:pt idx="4">
                  <c:v>-3955</c:v>
                </c:pt>
                <c:pt idx="5">
                  <c:v>-3828</c:v>
                </c:pt>
                <c:pt idx="6">
                  <c:v>-3663</c:v>
                </c:pt>
                <c:pt idx="7">
                  <c:v>-3471</c:v>
                </c:pt>
                <c:pt idx="8">
                  <c:v>-3240</c:v>
                </c:pt>
                <c:pt idx="9">
                  <c:v>-2981</c:v>
                </c:pt>
                <c:pt idx="10">
                  <c:v>-2699</c:v>
                </c:pt>
                <c:pt idx="11">
                  <c:v>-2389</c:v>
                </c:pt>
                <c:pt idx="12">
                  <c:v>-2050</c:v>
                </c:pt>
                <c:pt idx="13">
                  <c:v>-1700</c:v>
                </c:pt>
                <c:pt idx="14">
                  <c:v>-1328</c:v>
                </c:pt>
                <c:pt idx="15">
                  <c:v>-937</c:v>
                </c:pt>
                <c:pt idx="16">
                  <c:v>-545</c:v>
                </c:pt>
                <c:pt idx="17">
                  <c:v>-147</c:v>
                </c:pt>
                <c:pt idx="18">
                  <c:v>241</c:v>
                </c:pt>
                <c:pt idx="19">
                  <c:v>630</c:v>
                </c:pt>
                <c:pt idx="20">
                  <c:v>1013</c:v>
                </c:pt>
                <c:pt idx="21">
                  <c:v>1401</c:v>
                </c:pt>
                <c:pt idx="22">
                  <c:v>1777</c:v>
                </c:pt>
                <c:pt idx="23">
                  <c:v>2131</c:v>
                </c:pt>
                <c:pt idx="24">
                  <c:v>2461</c:v>
                </c:pt>
                <c:pt idx="25">
                  <c:v>2769</c:v>
                </c:pt>
                <c:pt idx="26">
                  <c:v>3053</c:v>
                </c:pt>
                <c:pt idx="27">
                  <c:v>3298</c:v>
                </c:pt>
                <c:pt idx="28">
                  <c:v>3523</c:v>
                </c:pt>
                <c:pt idx="29">
                  <c:v>3710</c:v>
                </c:pt>
                <c:pt idx="30">
                  <c:v>3856</c:v>
                </c:pt>
                <c:pt idx="31">
                  <c:v>3981</c:v>
                </c:pt>
                <c:pt idx="32">
                  <c:v>4053</c:v>
                </c:pt>
                <c:pt idx="33">
                  <c:v>4091</c:v>
                </c:pt>
                <c:pt idx="34">
                  <c:v>4088</c:v>
                </c:pt>
                <c:pt idx="35">
                  <c:v>4042</c:v>
                </c:pt>
                <c:pt idx="36">
                  <c:v>3967</c:v>
                </c:pt>
                <c:pt idx="37">
                  <c:v>3846</c:v>
                </c:pt>
                <c:pt idx="38">
                  <c:v>3680</c:v>
                </c:pt>
                <c:pt idx="39">
                  <c:v>3491</c:v>
                </c:pt>
                <c:pt idx="40">
                  <c:v>3260</c:v>
                </c:pt>
                <c:pt idx="41">
                  <c:v>2996</c:v>
                </c:pt>
                <c:pt idx="42">
                  <c:v>2719</c:v>
                </c:pt>
                <c:pt idx="43">
                  <c:v>2421</c:v>
                </c:pt>
                <c:pt idx="44">
                  <c:v>2074</c:v>
                </c:pt>
                <c:pt idx="45">
                  <c:v>1723</c:v>
                </c:pt>
                <c:pt idx="46">
                  <c:v>1346</c:v>
                </c:pt>
                <c:pt idx="47">
                  <c:v>954</c:v>
                </c:pt>
                <c:pt idx="48">
                  <c:v>565</c:v>
                </c:pt>
                <c:pt idx="49">
                  <c:v>170</c:v>
                </c:pt>
                <c:pt idx="50">
                  <c:v>-230</c:v>
                </c:pt>
                <c:pt idx="51">
                  <c:v>-613</c:v>
                </c:pt>
                <c:pt idx="52">
                  <c:v>-992</c:v>
                </c:pt>
                <c:pt idx="53">
                  <c:v>-1387</c:v>
                </c:pt>
                <c:pt idx="54">
                  <c:v>-1753</c:v>
                </c:pt>
                <c:pt idx="55">
                  <c:v>-2122</c:v>
                </c:pt>
                <c:pt idx="56">
                  <c:v>-2453</c:v>
                </c:pt>
                <c:pt idx="57">
                  <c:v>-2762</c:v>
                </c:pt>
                <c:pt idx="58">
                  <c:v>-3037</c:v>
                </c:pt>
                <c:pt idx="59">
                  <c:v>-3290</c:v>
                </c:pt>
                <c:pt idx="60">
                  <c:v>-3508</c:v>
                </c:pt>
                <c:pt idx="61">
                  <c:v>-3699</c:v>
                </c:pt>
                <c:pt idx="62">
                  <c:v>-3856</c:v>
                </c:pt>
                <c:pt idx="63">
                  <c:v>-3964</c:v>
                </c:pt>
                <c:pt idx="64">
                  <c:v>-4041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F02-4801-86C6-6F582965C852}"/>
            </c:ext>
          </c:extLst>
        </c:ser>
        <c:ser>
          <c:idx val="3"/>
          <c:order val="3"/>
          <c:tx>
            <c:strRef>
              <c:f>TDK_KF_ST_21_02!$N$19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TDK_KF_ST_21_02!$AA$85:$AA$149</c:f>
              <c:numCache>
                <c:formatCode>General</c:formatCode>
                <c:ptCount val="65"/>
                <c:pt idx="0">
                  <c:v>360.04499999999996</c:v>
                </c:pt>
                <c:pt idx="1">
                  <c:v>354.33</c:v>
                </c:pt>
                <c:pt idx="2">
                  <c:v>348.786</c:v>
                </c:pt>
                <c:pt idx="3">
                  <c:v>343.30500000000001</c:v>
                </c:pt>
                <c:pt idx="4">
                  <c:v>337.72500000000002</c:v>
                </c:pt>
                <c:pt idx="5">
                  <c:v>331.99200000000002</c:v>
                </c:pt>
                <c:pt idx="6">
                  <c:v>326.358</c:v>
                </c:pt>
                <c:pt idx="7">
                  <c:v>320.56200000000001</c:v>
                </c:pt>
                <c:pt idx="8">
                  <c:v>314.91900000000004</c:v>
                </c:pt>
                <c:pt idx="9">
                  <c:v>309.17700000000002</c:v>
                </c:pt>
                <c:pt idx="10">
                  <c:v>303.68700000000001</c:v>
                </c:pt>
                <c:pt idx="11">
                  <c:v>298.197</c:v>
                </c:pt>
                <c:pt idx="12">
                  <c:v>292.5</c:v>
                </c:pt>
                <c:pt idx="13">
                  <c:v>286.84800000000001</c:v>
                </c:pt>
                <c:pt idx="14">
                  <c:v>281.18700000000001</c:v>
                </c:pt>
                <c:pt idx="15">
                  <c:v>275.39100000000002</c:v>
                </c:pt>
                <c:pt idx="16">
                  <c:v>269.76600000000002</c:v>
                </c:pt>
                <c:pt idx="17">
                  <c:v>264.15899999999999</c:v>
                </c:pt>
                <c:pt idx="18">
                  <c:v>258.57</c:v>
                </c:pt>
                <c:pt idx="19">
                  <c:v>253.089</c:v>
                </c:pt>
                <c:pt idx="20">
                  <c:v>247.536</c:v>
                </c:pt>
                <c:pt idx="21">
                  <c:v>241.77600000000001</c:v>
                </c:pt>
                <c:pt idx="22">
                  <c:v>236.08800000000002</c:v>
                </c:pt>
                <c:pt idx="23">
                  <c:v>230.41800000000003</c:v>
                </c:pt>
                <c:pt idx="24">
                  <c:v>224.74800000000005</c:v>
                </c:pt>
                <c:pt idx="25">
                  <c:v>219.14100000000005</c:v>
                </c:pt>
                <c:pt idx="26">
                  <c:v>213.63300000000004</c:v>
                </c:pt>
                <c:pt idx="27">
                  <c:v>208.09800000000004</c:v>
                </c:pt>
                <c:pt idx="28">
                  <c:v>202.47300000000004</c:v>
                </c:pt>
                <c:pt idx="29">
                  <c:v>196.84800000000004</c:v>
                </c:pt>
                <c:pt idx="30">
                  <c:v>191.22300000000004</c:v>
                </c:pt>
                <c:pt idx="31">
                  <c:v>185.49900000000005</c:v>
                </c:pt>
                <c:pt idx="32">
                  <c:v>179.80200000000005</c:v>
                </c:pt>
                <c:pt idx="33">
                  <c:v>174.25800000000004</c:v>
                </c:pt>
                <c:pt idx="34">
                  <c:v>168.65100000000004</c:v>
                </c:pt>
                <c:pt idx="35">
                  <c:v>163.22400000000005</c:v>
                </c:pt>
                <c:pt idx="36">
                  <c:v>157.65300000000005</c:v>
                </c:pt>
                <c:pt idx="37">
                  <c:v>151.96500000000006</c:v>
                </c:pt>
                <c:pt idx="38">
                  <c:v>146.26800000000006</c:v>
                </c:pt>
                <c:pt idx="39">
                  <c:v>140.64300000000006</c:v>
                </c:pt>
                <c:pt idx="40">
                  <c:v>134.89200000000005</c:v>
                </c:pt>
                <c:pt idx="41">
                  <c:v>129.30300000000005</c:v>
                </c:pt>
                <c:pt idx="42">
                  <c:v>123.80400000000006</c:v>
                </c:pt>
                <c:pt idx="43">
                  <c:v>118.35000000000007</c:v>
                </c:pt>
                <c:pt idx="44">
                  <c:v>112.68000000000006</c:v>
                </c:pt>
                <c:pt idx="45">
                  <c:v>107.10900000000007</c:v>
                </c:pt>
                <c:pt idx="46">
                  <c:v>101.38500000000006</c:v>
                </c:pt>
                <c:pt idx="47">
                  <c:v>95.634000000000057</c:v>
                </c:pt>
                <c:pt idx="48">
                  <c:v>90.018000000000058</c:v>
                </c:pt>
                <c:pt idx="49">
                  <c:v>84.474000000000061</c:v>
                </c:pt>
                <c:pt idx="50">
                  <c:v>78.82200000000006</c:v>
                </c:pt>
                <c:pt idx="51">
                  <c:v>73.386000000000053</c:v>
                </c:pt>
                <c:pt idx="52">
                  <c:v>67.878000000000057</c:v>
                </c:pt>
                <c:pt idx="53">
                  <c:v>62.091000000000058</c:v>
                </c:pt>
                <c:pt idx="54">
                  <c:v>56.475000000000058</c:v>
                </c:pt>
                <c:pt idx="55">
                  <c:v>50.670000000000059</c:v>
                </c:pt>
                <c:pt idx="56">
                  <c:v>45.045000000000059</c:v>
                </c:pt>
                <c:pt idx="57">
                  <c:v>39.375000000000057</c:v>
                </c:pt>
                <c:pt idx="58">
                  <c:v>33.939000000000057</c:v>
                </c:pt>
                <c:pt idx="59">
                  <c:v>28.368000000000059</c:v>
                </c:pt>
                <c:pt idx="60">
                  <c:v>22.707000000000058</c:v>
                </c:pt>
                <c:pt idx="61">
                  <c:v>17.13600000000006</c:v>
                </c:pt>
                <c:pt idx="62">
                  <c:v>11.46600000000006</c:v>
                </c:pt>
                <c:pt idx="63">
                  <c:v>5.6790000000000598</c:v>
                </c:pt>
                <c:pt idx="64">
                  <c:v>1.800000000006019E-2</c:v>
                </c:pt>
              </c:numCache>
            </c:numRef>
          </c:xVal>
          <c:yVal>
            <c:numRef>
              <c:f>TDK_KF_ST_21_02!$N$85:$N$149</c:f>
              <c:numCache>
                <c:formatCode>General</c:formatCode>
                <c:ptCount val="65"/>
                <c:pt idx="0">
                  <c:v>-4037.0335158449393</c:v>
                </c:pt>
                <c:pt idx="1">
                  <c:v>-4073.5809902242167</c:v>
                </c:pt>
                <c:pt idx="2">
                  <c:v>-4070.2997049391174</c:v>
                </c:pt>
                <c:pt idx="3">
                  <c:v>-4029.583215375043</c:v>
                </c:pt>
                <c:pt idx="4">
                  <c:v>-3950.2442727398507</c:v>
                </c:pt>
                <c:pt idx="5">
                  <c:v>-3829.7072644718769</c:v>
                </c:pt>
                <c:pt idx="6">
                  <c:v>-3673.8786211271754</c:v>
                </c:pt>
                <c:pt idx="7">
                  <c:v>-3476.5051101562694</c:v>
                </c:pt>
                <c:pt idx="8">
                  <c:v>-3250.1319294343102</c:v>
                </c:pt>
                <c:pt idx="9">
                  <c:v>-2987.4268990538098</c:v>
                </c:pt>
                <c:pt idx="10">
                  <c:v>-2708.1405749490809</c:v>
                </c:pt>
                <c:pt idx="11">
                  <c:v>-2403.9733776131375</c:v>
                </c:pt>
                <c:pt idx="12">
                  <c:v>-2065.0219428052214</c:v>
                </c:pt>
                <c:pt idx="13">
                  <c:v>-1708.543704202272</c:v>
                </c:pt>
                <c:pt idx="14">
                  <c:v>-1334.8115849845606</c:v>
                </c:pt>
                <c:pt idx="15">
                  <c:v>-938.67192554845087</c:v>
                </c:pt>
                <c:pt idx="16">
                  <c:v>-544.96939363234992</c:v>
                </c:pt>
                <c:pt idx="17">
                  <c:v>-147.26644565198799</c:v>
                </c:pt>
                <c:pt idx="18">
                  <c:v>250.59822888529612</c:v>
                </c:pt>
                <c:pt idx="19">
                  <c:v>638.51448167248304</c:v>
                </c:pt>
                <c:pt idx="20">
                  <c:v>1025.5863168227581</c:v>
                </c:pt>
                <c:pt idx="21">
                  <c:v>1416.9001203926582</c:v>
                </c:pt>
                <c:pt idx="22">
                  <c:v>1789.3274813406467</c:v>
                </c:pt>
                <c:pt idx="23">
                  <c:v>2143.0722687631928</c:v>
                </c:pt>
                <c:pt idx="24">
                  <c:v>2475.8747945295308</c:v>
                </c:pt>
                <c:pt idx="25">
                  <c:v>2781.193095973339</c:v>
                </c:pt>
                <c:pt idx="26">
                  <c:v>3055.2488640019487</c:v>
                </c:pt>
                <c:pt idx="27">
                  <c:v>3302.2477916945004</c:v>
                </c:pt>
                <c:pt idx="28">
                  <c:v>3521.7274153732433</c:v>
                </c:pt>
                <c:pt idx="29">
                  <c:v>3707.3155160039578</c:v>
                </c:pt>
                <c:pt idx="30">
                  <c:v>3857.2243896353311</c:v>
                </c:pt>
                <c:pt idx="31">
                  <c:v>3971.6555281805895</c:v>
                </c:pt>
                <c:pt idx="32">
                  <c:v>4046.2460693133144</c:v>
                </c:pt>
                <c:pt idx="33">
                  <c:v>4080.4854783632868</c:v>
                </c:pt>
                <c:pt idx="34">
                  <c:v>4076.3092208195044</c:v>
                </c:pt>
                <c:pt idx="35">
                  <c:v>4035.1377901075002</c:v>
                </c:pt>
                <c:pt idx="36">
                  <c:v>3955.2748984832087</c:v>
                </c:pt>
                <c:pt idx="37">
                  <c:v>3835.2166653634044</c:v>
                </c:pt>
                <c:pt idx="38">
                  <c:v>3677.1376033898614</c:v>
                </c:pt>
                <c:pt idx="39">
                  <c:v>3485.4345237499124</c:v>
                </c:pt>
                <c:pt idx="40">
                  <c:v>3254.7761068258669</c:v>
                </c:pt>
                <c:pt idx="41">
                  <c:v>2999.2245345279948</c:v>
                </c:pt>
                <c:pt idx="42">
                  <c:v>2719.9682721008921</c:v>
                </c:pt>
                <c:pt idx="43">
                  <c:v>2418.2858722902647</c:v>
                </c:pt>
                <c:pt idx="44">
                  <c:v>2081.5089972922365</c:v>
                </c:pt>
                <c:pt idx="45">
                  <c:v>1730.7826793812467</c:v>
                </c:pt>
                <c:pt idx="46">
                  <c:v>1353.4560455770727</c:v>
                </c:pt>
                <c:pt idx="47">
                  <c:v>960.79349319554558</c:v>
                </c:pt>
                <c:pt idx="48">
                  <c:v>568.01429432468535</c:v>
                </c:pt>
                <c:pt idx="49">
                  <c:v>174.93647656551735</c:v>
                </c:pt>
                <c:pt idx="50">
                  <c:v>-227.4270844101525</c:v>
                </c:pt>
                <c:pt idx="51">
                  <c:v>-612.34348533462628</c:v>
                </c:pt>
                <c:pt idx="52">
                  <c:v>-996.69317330263152</c:v>
                </c:pt>
                <c:pt idx="53">
                  <c:v>-1390.4978763893789</c:v>
                </c:pt>
                <c:pt idx="54">
                  <c:v>-1759.1165277216292</c:v>
                </c:pt>
                <c:pt idx="55">
                  <c:v>-2122.3137002264898</c:v>
                </c:pt>
                <c:pt idx="56">
                  <c:v>-2453.4820682155178</c:v>
                </c:pt>
                <c:pt idx="57">
                  <c:v>-2763.3413433257256</c:v>
                </c:pt>
                <c:pt idx="58">
                  <c:v>-3035.0246099772867</c:v>
                </c:pt>
                <c:pt idx="59">
                  <c:v>-3285.0737916740241</c:v>
                </c:pt>
                <c:pt idx="60">
                  <c:v>-3507.3225385080382</c:v>
                </c:pt>
                <c:pt idx="61">
                  <c:v>-3692.6096290998216</c:v>
                </c:pt>
                <c:pt idx="62">
                  <c:v>-3845.3219688376994</c:v>
                </c:pt>
                <c:pt idx="63">
                  <c:v>-3962.3352689004028</c:v>
                </c:pt>
                <c:pt idx="64">
                  <c:v>-4037.6880344026381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02-4801-86C6-6F582965C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50.688000000000002</c:v>
                </c:pt>
                <c:pt idx="10">
                  <c:v>56.43</c:v>
                </c:pt>
                <c:pt idx="11">
                  <c:v>62.144999999999996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84.320999999999984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101.42999999999999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134.93699999999998</c:v>
                </c:pt>
                <c:pt idx="25">
                  <c:v>140.57999999999998</c:v>
                </c:pt>
                <c:pt idx="26">
                  <c:v>146.30399999999997</c:v>
                </c:pt>
                <c:pt idx="27">
                  <c:v>151.91999999999996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174.19499999999996</c:v>
                </c:pt>
                <c:pt idx="32">
                  <c:v>179.76599999999996</c:v>
                </c:pt>
                <c:pt idx="33">
                  <c:v>185.43599999999995</c:v>
                </c:pt>
                <c:pt idx="34">
                  <c:v>191.16899999999995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219.11399999999998</c:v>
                </c:pt>
                <c:pt idx="40">
                  <c:v>224.70299999999997</c:v>
                </c:pt>
                <c:pt idx="41">
                  <c:v>230.37299999999996</c:v>
                </c:pt>
                <c:pt idx="42">
                  <c:v>236.15099999999995</c:v>
                </c:pt>
                <c:pt idx="43">
                  <c:v>241.82999999999996</c:v>
                </c:pt>
                <c:pt idx="44">
                  <c:v>247.47299999999996</c:v>
                </c:pt>
                <c:pt idx="45">
                  <c:v>252.94499999999996</c:v>
                </c:pt>
                <c:pt idx="46">
                  <c:v>258.45299999999997</c:v>
                </c:pt>
                <c:pt idx="47">
                  <c:v>264.09599999999995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281.23199999999997</c:v>
                </c:pt>
                <c:pt idx="51">
                  <c:v>286.91999999999996</c:v>
                </c:pt>
                <c:pt idx="52">
                  <c:v>292.44599999999997</c:v>
                </c:pt>
                <c:pt idx="53">
                  <c:v>298.06199999999995</c:v>
                </c:pt>
                <c:pt idx="54">
                  <c:v>303.55199999999996</c:v>
                </c:pt>
                <c:pt idx="55">
                  <c:v>309.17699999999996</c:v>
                </c:pt>
                <c:pt idx="56">
                  <c:v>314.81999999999994</c:v>
                </c:pt>
                <c:pt idx="57">
                  <c:v>320.59799999999996</c:v>
                </c:pt>
                <c:pt idx="58">
                  <c:v>326.33999999999997</c:v>
                </c:pt>
                <c:pt idx="59">
                  <c:v>331.96499999999997</c:v>
                </c:pt>
                <c:pt idx="60">
                  <c:v>337.67099999999999</c:v>
                </c:pt>
                <c:pt idx="61">
                  <c:v>343.18799999999999</c:v>
                </c:pt>
                <c:pt idx="62">
                  <c:v>348.714</c:v>
                </c:pt>
                <c:pt idx="63">
                  <c:v>354.29399999999998</c:v>
                </c:pt>
                <c:pt idx="64">
                  <c:v>359.95499999999998</c:v>
                </c:pt>
              </c:numCache>
            </c:numRef>
          </c:xVal>
          <c:yVal>
            <c:numRef>
              <c:f>TDK_KF_ST_21_02!$AC$20:$AC$84</c:f>
              <c:numCache>
                <c:formatCode>General</c:formatCode>
                <c:ptCount val="65"/>
                <c:pt idx="0">
                  <c:v>6.8848975734699669E-3</c:v>
                </c:pt>
                <c:pt idx="1">
                  <c:v>-0.12628214371042379</c:v>
                </c:pt>
                <c:pt idx="2">
                  <c:v>-0.17405369222877276</c:v>
                </c:pt>
                <c:pt idx="3">
                  <c:v>-0.11549618387758542</c:v>
                </c:pt>
                <c:pt idx="4">
                  <c:v>-0.12854875052765991</c:v>
                </c:pt>
                <c:pt idx="5">
                  <c:v>-0.1430021133670536</c:v>
                </c:pt>
                <c:pt idx="6">
                  <c:v>-8.7493730590892937E-2</c:v>
                </c:pt>
                <c:pt idx="7">
                  <c:v>-6.6828183918332229E-2</c:v>
                </c:pt>
                <c:pt idx="8">
                  <c:v>-2.0149024036015817E-3</c:v>
                </c:pt>
                <c:pt idx="9">
                  <c:v>2.7871149068786849E-2</c:v>
                </c:pt>
                <c:pt idx="10">
                  <c:v>-1.3910964357016553E-2</c:v>
                </c:pt>
                <c:pt idx="11">
                  <c:v>-9.2340732235385303E-3</c:v>
                </c:pt>
                <c:pt idx="12">
                  <c:v>-8.4640337802994736E-3</c:v>
                </c:pt>
                <c:pt idx="13">
                  <c:v>-1.3552989247045844E-2</c:v>
                </c:pt>
                <c:pt idx="14">
                  <c:v>1.2327747066620987E-2</c:v>
                </c:pt>
                <c:pt idx="15">
                  <c:v>-0.10193459754488288</c:v>
                </c:pt>
                <c:pt idx="16">
                  <c:v>-0.1100223991953726</c:v>
                </c:pt>
                <c:pt idx="17">
                  <c:v>-7.7717260470066662E-2</c:v>
                </c:pt>
                <c:pt idx="18">
                  <c:v>-0.17274376276263581</c:v>
                </c:pt>
                <c:pt idx="19">
                  <c:v>-0.12172273637258968</c:v>
                </c:pt>
                <c:pt idx="20">
                  <c:v>-9.0718001738025578E-2</c:v>
                </c:pt>
                <c:pt idx="21">
                  <c:v>-0.14138178120516898</c:v>
                </c:pt>
                <c:pt idx="22">
                  <c:v>-1.8708333661606957E-2</c:v>
                </c:pt>
                <c:pt idx="23">
                  <c:v>-2.7982689755503998E-2</c:v>
                </c:pt>
                <c:pt idx="24">
                  <c:v>-4.9552149140339452E-2</c:v>
                </c:pt>
                <c:pt idx="25">
                  <c:v>4.8173326259700389E-2</c:v>
                </c:pt>
                <c:pt idx="26">
                  <c:v>9.0114608441410837E-2</c:v>
                </c:pt>
                <c:pt idx="27">
                  <c:v>5.7686025170596622E-2</c:v>
                </c:pt>
                <c:pt idx="28">
                  <c:v>-9.3646052817462078E-3</c:v>
                </c:pt>
                <c:pt idx="29">
                  <c:v>5.4591873751348885E-2</c:v>
                </c:pt>
                <c:pt idx="30">
                  <c:v>5.4448241024886102E-2</c:v>
                </c:pt>
                <c:pt idx="31">
                  <c:v>5.0197288428051934E-2</c:v>
                </c:pt>
                <c:pt idx="32">
                  <c:v>-6.1462722998726349E-2</c:v>
                </c:pt>
                <c:pt idx="33">
                  <c:v>-2.4437037018884666E-2</c:v>
                </c:pt>
                <c:pt idx="34">
                  <c:v>-4.0067029916912134E-2</c:v>
                </c:pt>
                <c:pt idx="35">
                  <c:v>-1.3562309823868191E-2</c:v>
                </c:pt>
                <c:pt idx="36">
                  <c:v>4.2725192508839882E-2</c:v>
                </c:pt>
                <c:pt idx="37">
                  <c:v>-1.1899460275770934E-2</c:v>
                </c:pt>
                <c:pt idx="38">
                  <c:v>3.333071668552634E-2</c:v>
                </c:pt>
                <c:pt idx="39">
                  <c:v>8.8812620421265365E-2</c:v>
                </c:pt>
                <c:pt idx="40">
                  <c:v>0.15980587113062938</c:v>
                </c:pt>
                <c:pt idx="41">
                  <c:v>0.16130442541222578</c:v>
                </c:pt>
                <c:pt idx="42">
                  <c:v>0.14500120310674447</c:v>
                </c:pt>
                <c:pt idx="43">
                  <c:v>0.18794089603326825</c:v>
                </c:pt>
                <c:pt idx="44">
                  <c:v>0.11067262532810673</c:v>
                </c:pt>
                <c:pt idx="45">
                  <c:v>0.15591355964178888</c:v>
                </c:pt>
                <c:pt idx="46">
                  <c:v>0.14072753582718178</c:v>
                </c:pt>
                <c:pt idx="47">
                  <c:v>-3.9804872053935014E-2</c:v>
                </c:pt>
                <c:pt idx="48">
                  <c:v>-5.5572850712565014E-2</c:v>
                </c:pt>
                <c:pt idx="49">
                  <c:v>-2.7143706367951381E-3</c:v>
                </c:pt>
                <c:pt idx="50">
                  <c:v>-7.7576915926556467E-2</c:v>
                </c:pt>
                <c:pt idx="51">
                  <c:v>-0.16317219593872778</c:v>
                </c:pt>
                <c:pt idx="52">
                  <c:v>-9.0524368038757075E-2</c:v>
                </c:pt>
                <c:pt idx="53">
                  <c:v>-0.11183241784027587</c:v>
                </c:pt>
                <c:pt idx="54">
                  <c:v>-3.8927749526521893E-2</c:v>
                </c:pt>
                <c:pt idx="55">
                  <c:v>-6.5910253529750662E-3</c:v>
                </c:pt>
                <c:pt idx="56">
                  <c:v>-4.6647683738910928E-2</c:v>
                </c:pt>
                <c:pt idx="57">
                  <c:v>-9.1672917737923854E-3</c:v>
                </c:pt>
                <c:pt idx="58">
                  <c:v>2.9151556261638234E-2</c:v>
                </c:pt>
                <c:pt idx="59">
                  <c:v>8.2991125167552582E-2</c:v>
                </c:pt>
                <c:pt idx="60">
                  <c:v>-8.9825458866812369E-3</c:v>
                </c:pt>
                <c:pt idx="61">
                  <c:v>-4.6073523155996554E-2</c:v>
                </c:pt>
                <c:pt idx="62">
                  <c:v>1.5705366932422749E-2</c:v>
                </c:pt>
                <c:pt idx="63">
                  <c:v>-9.8821806565752013E-2</c:v>
                </c:pt>
                <c:pt idx="64">
                  <c:v>-0.13514447439973765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91-4994-8B70-9B82C0C54B7B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TDK_KF_ST_21_02!$AA$85:$AA$149</c:f>
              <c:numCache>
                <c:formatCode>General</c:formatCode>
                <c:ptCount val="65"/>
                <c:pt idx="0">
                  <c:v>360.04499999999996</c:v>
                </c:pt>
                <c:pt idx="1">
                  <c:v>354.33</c:v>
                </c:pt>
                <c:pt idx="2">
                  <c:v>348.786</c:v>
                </c:pt>
                <c:pt idx="3">
                  <c:v>343.30500000000001</c:v>
                </c:pt>
                <c:pt idx="4">
                  <c:v>337.72500000000002</c:v>
                </c:pt>
                <c:pt idx="5">
                  <c:v>331.99200000000002</c:v>
                </c:pt>
                <c:pt idx="6">
                  <c:v>326.358</c:v>
                </c:pt>
                <c:pt idx="7">
                  <c:v>320.56200000000001</c:v>
                </c:pt>
                <c:pt idx="8">
                  <c:v>314.91900000000004</c:v>
                </c:pt>
                <c:pt idx="9">
                  <c:v>309.17700000000002</c:v>
                </c:pt>
                <c:pt idx="10">
                  <c:v>303.68700000000001</c:v>
                </c:pt>
                <c:pt idx="11">
                  <c:v>298.197</c:v>
                </c:pt>
                <c:pt idx="12">
                  <c:v>292.5</c:v>
                </c:pt>
                <c:pt idx="13">
                  <c:v>286.84800000000001</c:v>
                </c:pt>
                <c:pt idx="14">
                  <c:v>281.18700000000001</c:v>
                </c:pt>
                <c:pt idx="15">
                  <c:v>275.39100000000002</c:v>
                </c:pt>
                <c:pt idx="16">
                  <c:v>269.76600000000002</c:v>
                </c:pt>
                <c:pt idx="17">
                  <c:v>264.15899999999999</c:v>
                </c:pt>
                <c:pt idx="18">
                  <c:v>258.57</c:v>
                </c:pt>
                <c:pt idx="19">
                  <c:v>253.089</c:v>
                </c:pt>
                <c:pt idx="20">
                  <c:v>247.536</c:v>
                </c:pt>
                <c:pt idx="21">
                  <c:v>241.77600000000001</c:v>
                </c:pt>
                <c:pt idx="22">
                  <c:v>236.08800000000002</c:v>
                </c:pt>
                <c:pt idx="23">
                  <c:v>230.41800000000003</c:v>
                </c:pt>
                <c:pt idx="24">
                  <c:v>224.74800000000005</c:v>
                </c:pt>
                <c:pt idx="25">
                  <c:v>219.14100000000005</c:v>
                </c:pt>
                <c:pt idx="26">
                  <c:v>213.63300000000004</c:v>
                </c:pt>
                <c:pt idx="27">
                  <c:v>208.09800000000004</c:v>
                </c:pt>
                <c:pt idx="28">
                  <c:v>202.47300000000004</c:v>
                </c:pt>
                <c:pt idx="29">
                  <c:v>196.84800000000004</c:v>
                </c:pt>
                <c:pt idx="30">
                  <c:v>191.22300000000004</c:v>
                </c:pt>
                <c:pt idx="31">
                  <c:v>185.49900000000005</c:v>
                </c:pt>
                <c:pt idx="32">
                  <c:v>179.80200000000005</c:v>
                </c:pt>
                <c:pt idx="33">
                  <c:v>174.25800000000004</c:v>
                </c:pt>
                <c:pt idx="34">
                  <c:v>168.65100000000004</c:v>
                </c:pt>
                <c:pt idx="35">
                  <c:v>163.22400000000005</c:v>
                </c:pt>
                <c:pt idx="36">
                  <c:v>157.65300000000005</c:v>
                </c:pt>
                <c:pt idx="37">
                  <c:v>151.96500000000006</c:v>
                </c:pt>
                <c:pt idx="38">
                  <c:v>146.26800000000006</c:v>
                </c:pt>
                <c:pt idx="39">
                  <c:v>140.64300000000006</c:v>
                </c:pt>
                <c:pt idx="40">
                  <c:v>134.89200000000005</c:v>
                </c:pt>
                <c:pt idx="41">
                  <c:v>129.30300000000005</c:v>
                </c:pt>
                <c:pt idx="42">
                  <c:v>123.80400000000006</c:v>
                </c:pt>
                <c:pt idx="43">
                  <c:v>118.35000000000007</c:v>
                </c:pt>
                <c:pt idx="44">
                  <c:v>112.68000000000006</c:v>
                </c:pt>
                <c:pt idx="45">
                  <c:v>107.10900000000007</c:v>
                </c:pt>
                <c:pt idx="46">
                  <c:v>101.38500000000006</c:v>
                </c:pt>
                <c:pt idx="47">
                  <c:v>95.634000000000057</c:v>
                </c:pt>
                <c:pt idx="48">
                  <c:v>90.018000000000058</c:v>
                </c:pt>
                <c:pt idx="49">
                  <c:v>84.474000000000061</c:v>
                </c:pt>
                <c:pt idx="50">
                  <c:v>78.82200000000006</c:v>
                </c:pt>
                <c:pt idx="51">
                  <c:v>73.386000000000053</c:v>
                </c:pt>
                <c:pt idx="52">
                  <c:v>67.878000000000057</c:v>
                </c:pt>
                <c:pt idx="53">
                  <c:v>62.091000000000058</c:v>
                </c:pt>
                <c:pt idx="54">
                  <c:v>56.475000000000058</c:v>
                </c:pt>
                <c:pt idx="55">
                  <c:v>50.670000000000059</c:v>
                </c:pt>
                <c:pt idx="56">
                  <c:v>45.045000000000059</c:v>
                </c:pt>
                <c:pt idx="57">
                  <c:v>39.375000000000057</c:v>
                </c:pt>
                <c:pt idx="58">
                  <c:v>33.939000000000057</c:v>
                </c:pt>
                <c:pt idx="59">
                  <c:v>28.368000000000059</c:v>
                </c:pt>
                <c:pt idx="60">
                  <c:v>22.707000000000058</c:v>
                </c:pt>
                <c:pt idx="61">
                  <c:v>17.13600000000006</c:v>
                </c:pt>
                <c:pt idx="62">
                  <c:v>11.46600000000006</c:v>
                </c:pt>
                <c:pt idx="63">
                  <c:v>5.6790000000000598</c:v>
                </c:pt>
                <c:pt idx="64">
                  <c:v>1.800000000006019E-2</c:v>
                </c:pt>
              </c:numCache>
            </c:numRef>
          </c:xVal>
          <c:yVal>
            <c:numRef>
              <c:f>TDK_KF_ST_21_02!$AC$85:$AC$149</c:f>
              <c:numCache>
                <c:formatCode>General</c:formatCode>
                <c:ptCount val="65"/>
                <c:pt idx="0">
                  <c:v>-2.1142149796901322E-2</c:v>
                </c:pt>
                <c:pt idx="1">
                  <c:v>-1.6409504214891513E-2</c:v>
                </c:pt>
                <c:pt idx="2">
                  <c:v>1.4517697041981137E-2</c:v>
                </c:pt>
                <c:pt idx="3">
                  <c:v>1.537423712176178E-2</c:v>
                </c:pt>
                <c:pt idx="4">
                  <c:v>0.10538228919199355</c:v>
                </c:pt>
                <c:pt idx="5">
                  <c:v>3.7203722817082507E-2</c:v>
                </c:pt>
                <c:pt idx="6">
                  <c:v>-5.2150160111636978E-3</c:v>
                </c:pt>
                <c:pt idx="7">
                  <c:v>9.0136589983899285E-2</c:v>
                </c:pt>
                <c:pt idx="8">
                  <c:v>1.8431994716308964E-2</c:v>
                </c:pt>
                <c:pt idx="9">
                  <c:v>-1.02683387548268E-2</c:v>
                </c:pt>
                <c:pt idx="10">
                  <c:v>-5.4855857050597479E-3</c:v>
                </c:pt>
                <c:pt idx="11">
                  <c:v>-0.16650025215278674</c:v>
                </c:pt>
                <c:pt idx="12">
                  <c:v>-0.10124327927087506</c:v>
                </c:pt>
                <c:pt idx="13">
                  <c:v>-2.9999406267450013E-2</c:v>
                </c:pt>
                <c:pt idx="14">
                  <c:v>-3.0378069675180086E-2</c:v>
                </c:pt>
                <c:pt idx="15">
                  <c:v>1.7803469363286695E-2</c:v>
                </c:pt>
                <c:pt idx="16">
                  <c:v>3.2224533336659533E-2</c:v>
                </c:pt>
                <c:pt idx="17">
                  <c:v>3.1440723975151741E-2</c:v>
                </c:pt>
                <c:pt idx="18">
                  <c:v>0.16683548146414751</c:v>
                </c:pt>
                <c:pt idx="19">
                  <c:v>0.15423347240988505</c:v>
                </c:pt>
                <c:pt idx="20">
                  <c:v>0.20945751453228922</c:v>
                </c:pt>
                <c:pt idx="21">
                  <c:v>0.26584788936105497</c:v>
                </c:pt>
                <c:pt idx="22">
                  <c:v>0.2107193310652633</c:v>
                </c:pt>
                <c:pt idx="23">
                  <c:v>0.21305314183152291</c:v>
                </c:pt>
                <c:pt idx="24">
                  <c:v>0.20076442839092579</c:v>
                </c:pt>
                <c:pt idx="25">
                  <c:v>0.18880244879201769</c:v>
                </c:pt>
                <c:pt idx="26">
                  <c:v>0.10109595740891564</c:v>
                </c:pt>
                <c:pt idx="27">
                  <c:v>4.9674981089907533E-2</c:v>
                </c:pt>
                <c:pt idx="28">
                  <c:v>1.4004324816283997E-2</c:v>
                </c:pt>
                <c:pt idx="29">
                  <c:v>4.0308769418430757E-2</c:v>
                </c:pt>
                <c:pt idx="30">
                  <c:v>-2.8084834576418416E-3</c:v>
                </c:pt>
                <c:pt idx="31">
                  <c:v>-2.0506576486525319E-3</c:v>
                </c:pt>
                <c:pt idx="32">
                  <c:v>3.2159577796704752E-2</c:v>
                </c:pt>
                <c:pt idx="33">
                  <c:v>-7.9565038762439144E-3</c:v>
                </c:pt>
                <c:pt idx="34">
                  <c:v>6.9216334061735552E-2</c:v>
                </c:pt>
                <c:pt idx="35">
                  <c:v>7.7480754032080768E-2</c:v>
                </c:pt>
                <c:pt idx="36">
                  <c:v>6.8745209110232963E-2</c:v>
                </c:pt>
                <c:pt idx="37">
                  <c:v>7.3867266479823002E-2</c:v>
                </c:pt>
                <c:pt idx="38">
                  <c:v>4.1100950410594805E-2</c:v>
                </c:pt>
                <c:pt idx="39">
                  <c:v>2.9072020068696247E-2</c:v>
                </c:pt>
                <c:pt idx="40">
                  <c:v>6.2962237430554069E-2</c:v>
                </c:pt>
                <c:pt idx="41">
                  <c:v>-1.1842754555289048E-2</c:v>
                </c:pt>
                <c:pt idx="42">
                  <c:v>1.710169328845268E-3</c:v>
                </c:pt>
                <c:pt idx="43">
                  <c:v>1.941998591389904E-2</c:v>
                </c:pt>
                <c:pt idx="44">
                  <c:v>-0.12715395153975351</c:v>
                </c:pt>
                <c:pt idx="45">
                  <c:v>-0.11847773646391602</c:v>
                </c:pt>
                <c:pt idx="46">
                  <c:v>-0.10267737605876448</c:v>
                </c:pt>
                <c:pt idx="47">
                  <c:v>-9.9975382349768438E-2</c:v>
                </c:pt>
                <c:pt idx="48">
                  <c:v>-3.6417470783163708E-2</c:v>
                </c:pt>
                <c:pt idx="49">
                  <c:v>-6.25542966199788E-2</c:v>
                </c:pt>
                <c:pt idx="50">
                  <c:v>-2.4833377250502053E-2</c:v>
                </c:pt>
                <c:pt idx="51">
                  <c:v>4.2721266725322948E-3</c:v>
                </c:pt>
                <c:pt idx="52">
                  <c:v>5.4855045620556098E-2</c:v>
                </c:pt>
                <c:pt idx="53">
                  <c:v>6.2963258019813395E-2</c:v>
                </c:pt>
                <c:pt idx="54">
                  <c:v>7.0195554028622098E-2</c:v>
                </c:pt>
                <c:pt idx="55">
                  <c:v>3.7572719409482147E-2</c:v>
                </c:pt>
                <c:pt idx="56">
                  <c:v>-1.548148568728891E-2</c:v>
                </c:pt>
                <c:pt idx="57">
                  <c:v>-3.3350417270526123E-2</c:v>
                </c:pt>
                <c:pt idx="58">
                  <c:v>-3.489753157894171E-2</c:v>
                </c:pt>
                <c:pt idx="59">
                  <c:v>-1.7057317205861011E-2</c:v>
                </c:pt>
                <c:pt idx="60">
                  <c:v>-3.9418598973448127E-2</c:v>
                </c:pt>
                <c:pt idx="61">
                  <c:v>-0.10652510782083624</c:v>
                </c:pt>
                <c:pt idx="62">
                  <c:v>-0.10239401415668148</c:v>
                </c:pt>
                <c:pt idx="63">
                  <c:v>-9.1472153727154115E-2</c:v>
                </c:pt>
                <c:pt idx="64">
                  <c:v>2.3494748656188058E-2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91-4994-8B70-9B82C0C54B7B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50.688000000000002</c:v>
                </c:pt>
                <c:pt idx="10">
                  <c:v>56.43</c:v>
                </c:pt>
                <c:pt idx="11">
                  <c:v>62.144999999999996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84.320999999999984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101.42999999999999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134.93699999999998</c:v>
                </c:pt>
                <c:pt idx="25">
                  <c:v>140.57999999999998</c:v>
                </c:pt>
                <c:pt idx="26">
                  <c:v>146.30399999999997</c:v>
                </c:pt>
                <c:pt idx="27">
                  <c:v>151.91999999999996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174.19499999999996</c:v>
                </c:pt>
                <c:pt idx="32">
                  <c:v>179.76599999999996</c:v>
                </c:pt>
                <c:pt idx="33">
                  <c:v>185.43599999999995</c:v>
                </c:pt>
                <c:pt idx="34">
                  <c:v>191.16899999999995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219.11399999999998</c:v>
                </c:pt>
                <c:pt idx="40">
                  <c:v>224.70299999999997</c:v>
                </c:pt>
                <c:pt idx="41">
                  <c:v>230.37299999999996</c:v>
                </c:pt>
                <c:pt idx="42">
                  <c:v>236.15099999999995</c:v>
                </c:pt>
                <c:pt idx="43">
                  <c:v>241.82999999999996</c:v>
                </c:pt>
                <c:pt idx="44">
                  <c:v>247.47299999999996</c:v>
                </c:pt>
                <c:pt idx="45">
                  <c:v>252.94499999999996</c:v>
                </c:pt>
                <c:pt idx="46">
                  <c:v>258.45299999999997</c:v>
                </c:pt>
                <c:pt idx="47">
                  <c:v>264.09599999999995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281.23199999999997</c:v>
                </c:pt>
                <c:pt idx="51">
                  <c:v>286.91999999999996</c:v>
                </c:pt>
                <c:pt idx="52">
                  <c:v>292.44599999999997</c:v>
                </c:pt>
                <c:pt idx="53">
                  <c:v>298.06199999999995</c:v>
                </c:pt>
                <c:pt idx="54">
                  <c:v>303.55199999999996</c:v>
                </c:pt>
                <c:pt idx="55">
                  <c:v>309.17699999999996</c:v>
                </c:pt>
                <c:pt idx="56">
                  <c:v>314.81999999999994</c:v>
                </c:pt>
                <c:pt idx="57">
                  <c:v>320.59799999999996</c:v>
                </c:pt>
                <c:pt idx="58">
                  <c:v>326.33999999999997</c:v>
                </c:pt>
                <c:pt idx="59">
                  <c:v>331.96499999999997</c:v>
                </c:pt>
                <c:pt idx="60">
                  <c:v>337.67099999999999</c:v>
                </c:pt>
                <c:pt idx="61">
                  <c:v>343.18799999999999</c:v>
                </c:pt>
                <c:pt idx="62">
                  <c:v>348.714</c:v>
                </c:pt>
                <c:pt idx="63">
                  <c:v>354.29399999999998</c:v>
                </c:pt>
              </c:numCache>
            </c:numRef>
          </c:xVal>
          <c:yVal>
            <c:numRef>
              <c:f>TDK_KF_ST_21_02!$AD$20:$AD$83</c:f>
              <c:numCache>
                <c:formatCode>General</c:formatCode>
                <c:ptCount val="64"/>
                <c:pt idx="0">
                  <c:v>1.6609851082718091E-2</c:v>
                </c:pt>
                <c:pt idx="1">
                  <c:v>3.4809989983269674E-2</c:v>
                </c:pt>
                <c:pt idx="2">
                  <c:v>7.1659678072091282E-2</c:v>
                </c:pt>
                <c:pt idx="3">
                  <c:v>8.9710760567491832E-3</c:v>
                </c:pt>
                <c:pt idx="4">
                  <c:v>8.9130151554211778E-2</c:v>
                </c:pt>
                <c:pt idx="5">
                  <c:v>0.12594479616119258</c:v>
                </c:pt>
                <c:pt idx="6">
                  <c:v>5.2596199011951228E-2</c:v>
                </c:pt>
                <c:pt idx="7">
                  <c:v>3.3477766647806106E-2</c:v>
                </c:pt>
                <c:pt idx="8">
                  <c:v>-1.3466583283687328E-2</c:v>
                </c:pt>
                <c:pt idx="9">
                  <c:v>9.701570340695298E-3</c:v>
                </c:pt>
                <c:pt idx="10">
                  <c:v>8.4106518385638651E-2</c:v>
                </c:pt>
                <c:pt idx="11">
                  <c:v>7.2197331243351925E-2</c:v>
                </c:pt>
                <c:pt idx="12">
                  <c:v>6.3319079400855571E-2</c:v>
                </c:pt>
                <c:pt idx="13">
                  <c:v>1.7825115919578138E-2</c:v>
                </c:pt>
                <c:pt idx="14">
                  <c:v>-3.716112431712304E-2</c:v>
                </c:pt>
                <c:pt idx="15">
                  <c:v>3.9380300924904077E-2</c:v>
                </c:pt>
                <c:pt idx="16">
                  <c:v>7.3604928412208892E-2</c:v>
                </c:pt>
                <c:pt idx="17">
                  <c:v>-2.2258121879701775E-2</c:v>
                </c:pt>
                <c:pt idx="18">
                  <c:v>7.0066386703871331E-2</c:v>
                </c:pt>
                <c:pt idx="19">
                  <c:v>3.2449999086736625E-3</c:v>
                </c:pt>
                <c:pt idx="20">
                  <c:v>-3.6435949801727929E-2</c:v>
                </c:pt>
                <c:pt idx="21">
                  <c:v>0.16080176711906802</c:v>
                </c:pt>
                <c:pt idx="22">
                  <c:v>2.0418502990452225E-2</c:v>
                </c:pt>
                <c:pt idx="23">
                  <c:v>1.613993520021495E-2</c:v>
                </c:pt>
                <c:pt idx="24">
                  <c:v>0.11251438657089352</c:v>
                </c:pt>
                <c:pt idx="25">
                  <c:v>-1.9101306191004142E-2</c:v>
                </c:pt>
                <c:pt idx="26">
                  <c:v>-4.9013658030816032E-2</c:v>
                </c:pt>
                <c:pt idx="27">
                  <c:v>1.618124130922638E-2</c:v>
                </c:pt>
                <c:pt idx="28">
                  <c:v>7.8109814391979171E-2</c:v>
                </c:pt>
                <c:pt idx="29">
                  <c:v>2.2888880280731883E-2</c:v>
                </c:pt>
                <c:pt idx="30">
                  <c:v>1.476809303684945E-2</c:v>
                </c:pt>
                <c:pt idx="31">
                  <c:v>-5.8153792304295848E-2</c:v>
                </c:pt>
                <c:pt idx="32">
                  <c:v>9.3622300795431102E-2</c:v>
                </c:pt>
                <c:pt idx="33">
                  <c:v>2.2386379370232135E-2</c:v>
                </c:pt>
                <c:pt idx="34">
                  <c:v>3.7258546459270292E-2</c:v>
                </c:pt>
                <c:pt idx="35">
                  <c:v>5.3871079242298947E-2</c:v>
                </c:pt>
                <c:pt idx="36">
                  <c:v>-2.8720867692555885E-2</c:v>
                </c:pt>
                <c:pt idx="37">
                  <c:v>6.1574441365678467E-2</c:v>
                </c:pt>
                <c:pt idx="38">
                  <c:v>6.7765240723389297E-2</c:v>
                </c:pt>
                <c:pt idx="39">
                  <c:v>9.9989828370752321E-2</c:v>
                </c:pt>
                <c:pt idx="40">
                  <c:v>4.0958557260296402E-2</c:v>
                </c:pt>
                <c:pt idx="41">
                  <c:v>5.1748716419297125E-2</c:v>
                </c:pt>
                <c:pt idx="42">
                  <c:v>6.5718127958518835E-2</c:v>
                </c:pt>
                <c:pt idx="43">
                  <c:v>7.7906993327786722E-2</c:v>
                </c:pt>
                <c:pt idx="44">
                  <c:v>9.8784889204182491E-2</c:v>
                </c:pt>
                <c:pt idx="45">
                  <c:v>-1.6800872319038263E-3</c:v>
                </c:pt>
                <c:pt idx="46">
                  <c:v>2.6107945636965724E-2</c:v>
                </c:pt>
                <c:pt idx="47">
                  <c:v>7.1245596029086755E-2</c:v>
                </c:pt>
                <c:pt idx="48">
                  <c:v>8.7797384049224547E-2</c:v>
                </c:pt>
                <c:pt idx="49">
                  <c:v>2.0517840000081833E-2</c:v>
                </c:pt>
                <c:pt idx="50">
                  <c:v>4.7198846251376381E-2</c:v>
                </c:pt>
                <c:pt idx="51">
                  <c:v>0.13317278967127777</c:v>
                </c:pt>
                <c:pt idx="52">
                  <c:v>-1.0718911232117989E-2</c:v>
                </c:pt>
                <c:pt idx="53">
                  <c:v>-5.4667834312510877E-2</c:v>
                </c:pt>
                <c:pt idx="54">
                  <c:v>3.3442163821462145E-2</c:v>
                </c:pt>
                <c:pt idx="55">
                  <c:v>-3.6773134018517339E-3</c:v>
                </c:pt>
                <c:pt idx="56">
                  <c:v>6.5079678455219891E-2</c:v>
                </c:pt>
                <c:pt idx="57">
                  <c:v>9.930388175769167E-2</c:v>
                </c:pt>
                <c:pt idx="58">
                  <c:v>-3.4366572272801932E-2</c:v>
                </c:pt>
                <c:pt idx="59">
                  <c:v>-4.5787402350470074E-2</c:v>
                </c:pt>
                <c:pt idx="60">
                  <c:v>0.11436483507867479</c:v>
                </c:pt>
                <c:pt idx="61">
                  <c:v>6.1447760277758334E-2</c:v>
                </c:pt>
                <c:pt idx="62">
                  <c:v>-1.1876698904416116E-3</c:v>
                </c:pt>
                <c:pt idx="63">
                  <c:v>8.24123023508605E-2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91-4994-8B70-9B82C0C54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TDK_KF_ST_21_02!$I$19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50.688000000000002</c:v>
                </c:pt>
                <c:pt idx="10">
                  <c:v>56.43</c:v>
                </c:pt>
                <c:pt idx="11">
                  <c:v>62.144999999999996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84.320999999999984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101.42999999999999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134.93699999999998</c:v>
                </c:pt>
                <c:pt idx="25">
                  <c:v>140.57999999999998</c:v>
                </c:pt>
                <c:pt idx="26">
                  <c:v>146.30399999999997</c:v>
                </c:pt>
                <c:pt idx="27">
                  <c:v>151.91999999999996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174.19499999999996</c:v>
                </c:pt>
                <c:pt idx="32">
                  <c:v>179.76599999999996</c:v>
                </c:pt>
                <c:pt idx="33">
                  <c:v>185.43599999999995</c:v>
                </c:pt>
                <c:pt idx="34">
                  <c:v>191.16899999999995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219.11399999999998</c:v>
                </c:pt>
                <c:pt idx="40">
                  <c:v>224.70299999999997</c:v>
                </c:pt>
                <c:pt idx="41">
                  <c:v>230.37299999999996</c:v>
                </c:pt>
                <c:pt idx="42">
                  <c:v>236.15099999999995</c:v>
                </c:pt>
                <c:pt idx="43">
                  <c:v>241.82999999999996</c:v>
                </c:pt>
                <c:pt idx="44">
                  <c:v>247.47299999999996</c:v>
                </c:pt>
                <c:pt idx="45">
                  <c:v>252.94499999999996</c:v>
                </c:pt>
                <c:pt idx="46">
                  <c:v>258.45299999999997</c:v>
                </c:pt>
                <c:pt idx="47">
                  <c:v>264.09599999999995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281.23199999999997</c:v>
                </c:pt>
                <c:pt idx="51">
                  <c:v>286.91999999999996</c:v>
                </c:pt>
                <c:pt idx="52">
                  <c:v>292.44599999999997</c:v>
                </c:pt>
                <c:pt idx="53">
                  <c:v>298.06199999999995</c:v>
                </c:pt>
                <c:pt idx="54">
                  <c:v>303.55199999999996</c:v>
                </c:pt>
                <c:pt idx="55">
                  <c:v>309.17699999999996</c:v>
                </c:pt>
                <c:pt idx="56">
                  <c:v>314.81999999999994</c:v>
                </c:pt>
                <c:pt idx="57">
                  <c:v>320.59799999999996</c:v>
                </c:pt>
                <c:pt idx="58">
                  <c:v>326.33999999999997</c:v>
                </c:pt>
                <c:pt idx="59">
                  <c:v>331.96499999999997</c:v>
                </c:pt>
                <c:pt idx="60">
                  <c:v>337.67099999999999</c:v>
                </c:pt>
                <c:pt idx="61">
                  <c:v>343.18799999999999</c:v>
                </c:pt>
                <c:pt idx="62">
                  <c:v>348.714</c:v>
                </c:pt>
                <c:pt idx="63">
                  <c:v>354.29399999999998</c:v>
                </c:pt>
                <c:pt idx="64">
                  <c:v>359.95499999999998</c:v>
                </c:pt>
              </c:numCache>
            </c:numRef>
          </c:xVal>
          <c:yVal>
            <c:numRef>
              <c:f>TDK_KF_ST_21_02!$I$20:$I$84</c:f>
              <c:numCache>
                <c:formatCode>General</c:formatCode>
                <c:ptCount val="65"/>
                <c:pt idx="0">
                  <c:v>534</c:v>
                </c:pt>
                <c:pt idx="1">
                  <c:v>926</c:v>
                </c:pt>
                <c:pt idx="2">
                  <c:v>1321</c:v>
                </c:pt>
                <c:pt idx="3">
                  <c:v>1701</c:v>
                </c:pt>
                <c:pt idx="4">
                  <c:v>2054</c:v>
                </c:pt>
                <c:pt idx="5">
                  <c:v>2387</c:v>
                </c:pt>
                <c:pt idx="6">
                  <c:v>2701</c:v>
                </c:pt>
                <c:pt idx="7">
                  <c:v>2981</c:v>
                </c:pt>
                <c:pt idx="8">
                  <c:v>3248</c:v>
                </c:pt>
                <c:pt idx="9">
                  <c:v>3484</c:v>
                </c:pt>
                <c:pt idx="10">
                  <c:v>3676</c:v>
                </c:pt>
                <c:pt idx="11">
                  <c:v>3837</c:v>
                </c:pt>
                <c:pt idx="12">
                  <c:v>3959</c:v>
                </c:pt>
                <c:pt idx="13">
                  <c:v>4043</c:v>
                </c:pt>
                <c:pt idx="14">
                  <c:v>4084</c:v>
                </c:pt>
                <c:pt idx="15">
                  <c:v>4092</c:v>
                </c:pt>
                <c:pt idx="16">
                  <c:v>4048</c:v>
                </c:pt>
                <c:pt idx="17">
                  <c:v>3979</c:v>
                </c:pt>
                <c:pt idx="18">
                  <c:v>3869</c:v>
                </c:pt>
                <c:pt idx="19">
                  <c:v>3713</c:v>
                </c:pt>
                <c:pt idx="20">
                  <c:v>3526</c:v>
                </c:pt>
                <c:pt idx="21">
                  <c:v>3313</c:v>
                </c:pt>
                <c:pt idx="22">
                  <c:v>3064</c:v>
                </c:pt>
                <c:pt idx="23">
                  <c:v>2787</c:v>
                </c:pt>
                <c:pt idx="24">
                  <c:v>2481</c:v>
                </c:pt>
                <c:pt idx="25">
                  <c:v>2137</c:v>
                </c:pt>
                <c:pt idx="26">
                  <c:v>1776</c:v>
                </c:pt>
                <c:pt idx="27">
                  <c:v>1408</c:v>
                </c:pt>
                <c:pt idx="28">
                  <c:v>1026</c:v>
                </c:pt>
                <c:pt idx="29">
                  <c:v>635</c:v>
                </c:pt>
                <c:pt idx="30">
                  <c:v>244</c:v>
                </c:pt>
                <c:pt idx="31">
                  <c:v>-161</c:v>
                </c:pt>
                <c:pt idx="32">
                  <c:v>-552</c:v>
                </c:pt>
                <c:pt idx="33">
                  <c:v>-955</c:v>
                </c:pt>
                <c:pt idx="34">
                  <c:v>-1349</c:v>
                </c:pt>
                <c:pt idx="35">
                  <c:v>-1733</c:v>
                </c:pt>
                <c:pt idx="36">
                  <c:v>-2086</c:v>
                </c:pt>
                <c:pt idx="37">
                  <c:v>-2414</c:v>
                </c:pt>
                <c:pt idx="38">
                  <c:v>-2724</c:v>
                </c:pt>
                <c:pt idx="39">
                  <c:v>-3017</c:v>
                </c:pt>
                <c:pt idx="40">
                  <c:v>-3275</c:v>
                </c:pt>
                <c:pt idx="41">
                  <c:v>-3511</c:v>
                </c:pt>
                <c:pt idx="42">
                  <c:v>-3710</c:v>
                </c:pt>
                <c:pt idx="43">
                  <c:v>-3866</c:v>
                </c:pt>
                <c:pt idx="44">
                  <c:v>-3993</c:v>
                </c:pt>
                <c:pt idx="45">
                  <c:v>-4074</c:v>
                </c:pt>
                <c:pt idx="46">
                  <c:v>-4118</c:v>
                </c:pt>
                <c:pt idx="47">
                  <c:v>-4121</c:v>
                </c:pt>
                <c:pt idx="48">
                  <c:v>-4090</c:v>
                </c:pt>
                <c:pt idx="49">
                  <c:v>-4011</c:v>
                </c:pt>
                <c:pt idx="50">
                  <c:v>-3900</c:v>
                </c:pt>
                <c:pt idx="51">
                  <c:v>-3750</c:v>
                </c:pt>
                <c:pt idx="52">
                  <c:v>-3561</c:v>
                </c:pt>
                <c:pt idx="53">
                  <c:v>-3343</c:v>
                </c:pt>
                <c:pt idx="54">
                  <c:v>-3098</c:v>
                </c:pt>
                <c:pt idx="55">
                  <c:v>-2821</c:v>
                </c:pt>
                <c:pt idx="56">
                  <c:v>-2511</c:v>
                </c:pt>
                <c:pt idx="57">
                  <c:v>-2169</c:v>
                </c:pt>
                <c:pt idx="58">
                  <c:v>-1809</c:v>
                </c:pt>
                <c:pt idx="59">
                  <c:v>-1437</c:v>
                </c:pt>
                <c:pt idx="60">
                  <c:v>-1054</c:v>
                </c:pt>
                <c:pt idx="61">
                  <c:v>-670</c:v>
                </c:pt>
                <c:pt idx="62">
                  <c:v>-272</c:v>
                </c:pt>
                <c:pt idx="63">
                  <c:v>120</c:v>
                </c:pt>
                <c:pt idx="64">
                  <c:v>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BC-4CDA-A390-CBDCC259E7C1}"/>
            </c:ext>
          </c:extLst>
        </c:ser>
        <c:ser>
          <c:idx val="1"/>
          <c:order val="1"/>
          <c:tx>
            <c:strRef>
              <c:f>TDK_KF_ST_21_02!$L$19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50.688000000000002</c:v>
                </c:pt>
                <c:pt idx="10">
                  <c:v>56.43</c:v>
                </c:pt>
                <c:pt idx="11">
                  <c:v>62.144999999999996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84.320999999999984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101.42999999999999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134.93699999999998</c:v>
                </c:pt>
                <c:pt idx="25">
                  <c:v>140.57999999999998</c:v>
                </c:pt>
                <c:pt idx="26">
                  <c:v>146.30399999999997</c:v>
                </c:pt>
                <c:pt idx="27">
                  <c:v>151.91999999999996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174.19499999999996</c:v>
                </c:pt>
                <c:pt idx="32">
                  <c:v>179.76599999999996</c:v>
                </c:pt>
                <c:pt idx="33">
                  <c:v>185.43599999999995</c:v>
                </c:pt>
                <c:pt idx="34">
                  <c:v>191.16899999999995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219.11399999999998</c:v>
                </c:pt>
                <c:pt idx="40">
                  <c:v>224.70299999999997</c:v>
                </c:pt>
                <c:pt idx="41">
                  <c:v>230.37299999999996</c:v>
                </c:pt>
                <c:pt idx="42">
                  <c:v>236.15099999999995</c:v>
                </c:pt>
                <c:pt idx="43">
                  <c:v>241.82999999999996</c:v>
                </c:pt>
                <c:pt idx="44">
                  <c:v>247.47299999999996</c:v>
                </c:pt>
                <c:pt idx="45">
                  <c:v>252.94499999999996</c:v>
                </c:pt>
                <c:pt idx="46">
                  <c:v>258.45299999999997</c:v>
                </c:pt>
                <c:pt idx="47">
                  <c:v>264.09599999999995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281.23199999999997</c:v>
                </c:pt>
                <c:pt idx="51">
                  <c:v>286.91999999999996</c:v>
                </c:pt>
                <c:pt idx="52">
                  <c:v>292.44599999999997</c:v>
                </c:pt>
                <c:pt idx="53">
                  <c:v>298.06199999999995</c:v>
                </c:pt>
                <c:pt idx="54">
                  <c:v>303.55199999999996</c:v>
                </c:pt>
                <c:pt idx="55">
                  <c:v>309.17699999999996</c:v>
                </c:pt>
                <c:pt idx="56">
                  <c:v>314.81999999999994</c:v>
                </c:pt>
                <c:pt idx="57">
                  <c:v>320.59799999999996</c:v>
                </c:pt>
                <c:pt idx="58">
                  <c:v>326.33999999999997</c:v>
                </c:pt>
                <c:pt idx="59">
                  <c:v>331.96499999999997</c:v>
                </c:pt>
                <c:pt idx="60">
                  <c:v>337.67099999999999</c:v>
                </c:pt>
                <c:pt idx="61">
                  <c:v>343.18799999999999</c:v>
                </c:pt>
                <c:pt idx="62">
                  <c:v>348.714</c:v>
                </c:pt>
                <c:pt idx="63">
                  <c:v>354.29399999999998</c:v>
                </c:pt>
                <c:pt idx="64">
                  <c:v>359.95499999999998</c:v>
                </c:pt>
              </c:numCache>
            </c:numRef>
          </c:xVal>
          <c:yVal>
            <c:numRef>
              <c:f>TDK_KF_ST_21_02!$L$20:$L$84</c:f>
              <c:numCache>
                <c:formatCode>General</c:formatCode>
                <c:ptCount val="65"/>
                <c:pt idx="0">
                  <c:v>526.62759693536645</c:v>
                </c:pt>
                <c:pt idx="1">
                  <c:v>928.79223846002083</c:v>
                </c:pt>
                <c:pt idx="2">
                  <c:v>1326.440286049813</c:v>
                </c:pt>
                <c:pt idx="3">
                  <c:v>1703.9689508414151</c:v>
                </c:pt>
                <c:pt idx="4">
                  <c:v>2058.4548007380563</c:v>
                </c:pt>
                <c:pt idx="5">
                  <c:v>2391.6741099637893</c:v>
                </c:pt>
                <c:pt idx="6">
                  <c:v>2700.3203505378633</c:v>
                </c:pt>
                <c:pt idx="7">
                  <c:v>2987.7188356995521</c:v>
                </c:pt>
                <c:pt idx="8">
                  <c:v>3247.9864367936752</c:v>
                </c:pt>
                <c:pt idx="9">
                  <c:v>3478.0263641165957</c:v>
                </c:pt>
                <c:pt idx="10">
                  <c:v>3676.0843088534803</c:v>
                </c:pt>
                <c:pt idx="11">
                  <c:v>3836.3721074633268</c:v>
                </c:pt>
                <c:pt idx="12">
                  <c:v>3957.3417893843452</c:v>
                </c:pt>
                <c:pt idx="13">
                  <c:v>4036.7844682749992</c:v>
                </c:pt>
                <c:pt idx="14">
                  <c:v>4080.3332137214547</c:v>
                </c:pt>
                <c:pt idx="15">
                  <c:v>4085.8848213528445</c:v>
                </c:pt>
                <c:pt idx="16">
                  <c:v>4051.571572501507</c:v>
                </c:pt>
                <c:pt idx="17">
                  <c:v>3977.4026929093015</c:v>
                </c:pt>
                <c:pt idx="18">
                  <c:v>3861.7847152615095</c:v>
                </c:pt>
                <c:pt idx="19">
                  <c:v>3709.2732774190326</c:v>
                </c:pt>
                <c:pt idx="20">
                  <c:v>3527.5369398605053</c:v>
                </c:pt>
                <c:pt idx="21">
                  <c:v>3309.195514772392</c:v>
                </c:pt>
                <c:pt idx="22">
                  <c:v>3063.5622333161582</c:v>
                </c:pt>
                <c:pt idx="23">
                  <c:v>2785.8626271315925</c:v>
                </c:pt>
                <c:pt idx="24">
                  <c:v>2473.5368843615788</c:v>
                </c:pt>
                <c:pt idx="25">
                  <c:v>2140.3411309467319</c:v>
                </c:pt>
                <c:pt idx="26">
                  <c:v>1780.9858256823975</c:v>
                </c:pt>
                <c:pt idx="27">
                  <c:v>1410.9338276686083</c:v>
                </c:pt>
                <c:pt idx="28">
                  <c:v>1024.0274049044422</c:v>
                </c:pt>
                <c:pt idx="29">
                  <c:v>639.04966842947283</c:v>
                </c:pt>
                <c:pt idx="30">
                  <c:v>248.67745227069651</c:v>
                </c:pt>
                <c:pt idx="31">
                  <c:v>-155.75203187590449</c:v>
                </c:pt>
                <c:pt idx="32">
                  <c:v>-553.73375301140322</c:v>
                </c:pt>
                <c:pt idx="33">
                  <c:v>-953.57175151518743</c:v>
                </c:pt>
                <c:pt idx="34">
                  <c:v>-1348.5305913925079</c:v>
                </c:pt>
                <c:pt idx="35">
                  <c:v>-1732.5234598079221</c:v>
                </c:pt>
                <c:pt idx="36">
                  <c:v>-2082.9857670915408</c:v>
                </c:pt>
                <c:pt idx="37">
                  <c:v>-2415.9448300518525</c:v>
                </c:pt>
                <c:pt idx="38">
                  <c:v>-2726.0486984835125</c:v>
                </c:pt>
                <c:pt idx="39">
                  <c:v>-3014.9465112000098</c:v>
                </c:pt>
                <c:pt idx="40">
                  <c:v>-3274.3665575045598</c:v>
                </c:pt>
                <c:pt idx="41">
                  <c:v>-3505.8830707375928</c:v>
                </c:pt>
                <c:pt idx="42">
                  <c:v>-3706.6683488311937</c:v>
                </c:pt>
                <c:pt idx="43">
                  <c:v>-3867.4816613624771</c:v>
                </c:pt>
                <c:pt idx="44">
                  <c:v>-3989.8305476808473</c:v>
                </c:pt>
                <c:pt idx="45">
                  <c:v>-4071.6980022418593</c:v>
                </c:pt>
                <c:pt idx="46">
                  <c:v>-4116.7721709940661</c:v>
                </c:pt>
                <c:pt idx="47">
                  <c:v>-4123.6768466402355</c:v>
                </c:pt>
                <c:pt idx="48">
                  <c:v>-4090.6834840738647</c:v>
                </c:pt>
                <c:pt idx="49">
                  <c:v>-4017.1874210455571</c:v>
                </c:pt>
                <c:pt idx="50">
                  <c:v>-3902.3636372610717</c:v>
                </c:pt>
                <c:pt idx="51">
                  <c:v>-3750.7491516280288</c:v>
                </c:pt>
                <c:pt idx="52">
                  <c:v>-3568.2169559465256</c:v>
                </c:pt>
                <c:pt idx="53">
                  <c:v>-3348.8969127509299</c:v>
                </c:pt>
                <c:pt idx="54">
                  <c:v>-3103.5579410933715</c:v>
                </c:pt>
                <c:pt idx="55">
                  <c:v>-2822.8331309974137</c:v>
                </c:pt>
                <c:pt idx="56">
                  <c:v>-2514.0592691690217</c:v>
                </c:pt>
                <c:pt idx="57">
                  <c:v>-2172.8469847810975</c:v>
                </c:pt>
                <c:pt idx="58">
                  <c:v>-1812.0537475925871</c:v>
                </c:pt>
                <c:pt idx="59">
                  <c:v>-1441.125248912859</c:v>
                </c:pt>
                <c:pt idx="60">
                  <c:v>-1050.8677089003716</c:v>
                </c:pt>
                <c:pt idx="61">
                  <c:v>-663.76261847959529</c:v>
                </c:pt>
                <c:pt idx="62">
                  <c:v>-270.03301934770593</c:v>
                </c:pt>
                <c:pt idx="63">
                  <c:v>129.90400686711368</c:v>
                </c:pt>
                <c:pt idx="64">
                  <c:v>534.18768358824411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BC-4CDA-A390-CBDCC259E7C1}"/>
            </c:ext>
          </c:extLst>
        </c:ser>
        <c:ser>
          <c:idx val="2"/>
          <c:order val="2"/>
          <c:tx>
            <c:strRef>
              <c:f>TDK_KF_ST_21_02!$J$19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50.688000000000002</c:v>
                </c:pt>
                <c:pt idx="10">
                  <c:v>56.43</c:v>
                </c:pt>
                <c:pt idx="11">
                  <c:v>62.144999999999996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84.320999999999984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101.42999999999999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134.93699999999998</c:v>
                </c:pt>
                <c:pt idx="25">
                  <c:v>140.57999999999998</c:v>
                </c:pt>
                <c:pt idx="26">
                  <c:v>146.30399999999997</c:v>
                </c:pt>
                <c:pt idx="27">
                  <c:v>151.91999999999996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174.19499999999996</c:v>
                </c:pt>
                <c:pt idx="32">
                  <c:v>179.76599999999996</c:v>
                </c:pt>
                <c:pt idx="33">
                  <c:v>185.43599999999995</c:v>
                </c:pt>
                <c:pt idx="34">
                  <c:v>191.16899999999995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219.11399999999998</c:v>
                </c:pt>
                <c:pt idx="40">
                  <c:v>224.70299999999997</c:v>
                </c:pt>
                <c:pt idx="41">
                  <c:v>230.37299999999996</c:v>
                </c:pt>
                <c:pt idx="42">
                  <c:v>236.15099999999995</c:v>
                </c:pt>
                <c:pt idx="43">
                  <c:v>241.82999999999996</c:v>
                </c:pt>
                <c:pt idx="44">
                  <c:v>247.47299999999996</c:v>
                </c:pt>
                <c:pt idx="45">
                  <c:v>252.94499999999996</c:v>
                </c:pt>
                <c:pt idx="46">
                  <c:v>258.45299999999997</c:v>
                </c:pt>
                <c:pt idx="47">
                  <c:v>264.09599999999995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281.23199999999997</c:v>
                </c:pt>
                <c:pt idx="51">
                  <c:v>286.91999999999996</c:v>
                </c:pt>
                <c:pt idx="52">
                  <c:v>292.44599999999997</c:v>
                </c:pt>
                <c:pt idx="53">
                  <c:v>298.06199999999995</c:v>
                </c:pt>
                <c:pt idx="54">
                  <c:v>303.55199999999996</c:v>
                </c:pt>
                <c:pt idx="55">
                  <c:v>309.17699999999996</c:v>
                </c:pt>
                <c:pt idx="56">
                  <c:v>314.81999999999994</c:v>
                </c:pt>
                <c:pt idx="57">
                  <c:v>320.59799999999996</c:v>
                </c:pt>
                <c:pt idx="58">
                  <c:v>326.33999999999997</c:v>
                </c:pt>
                <c:pt idx="59">
                  <c:v>331.96499999999997</c:v>
                </c:pt>
                <c:pt idx="60">
                  <c:v>337.67099999999999</c:v>
                </c:pt>
                <c:pt idx="61">
                  <c:v>343.18799999999999</c:v>
                </c:pt>
                <c:pt idx="62">
                  <c:v>348.714</c:v>
                </c:pt>
                <c:pt idx="63">
                  <c:v>354.29399999999998</c:v>
                </c:pt>
                <c:pt idx="64">
                  <c:v>359.95499999999998</c:v>
                </c:pt>
              </c:numCache>
            </c:numRef>
          </c:xVal>
          <c:yVal>
            <c:numRef>
              <c:f>TDK_KF_ST_21_02!$J$20:$J$84</c:f>
              <c:numCache>
                <c:formatCode>General</c:formatCode>
                <c:ptCount val="65"/>
                <c:pt idx="0">
                  <c:v>-4059</c:v>
                </c:pt>
                <c:pt idx="1">
                  <c:v>-3979</c:v>
                </c:pt>
                <c:pt idx="2">
                  <c:v>-3865</c:v>
                </c:pt>
                <c:pt idx="3">
                  <c:v>-3707</c:v>
                </c:pt>
                <c:pt idx="4">
                  <c:v>-3521</c:v>
                </c:pt>
                <c:pt idx="5">
                  <c:v>-3305</c:v>
                </c:pt>
                <c:pt idx="6">
                  <c:v>-3058</c:v>
                </c:pt>
                <c:pt idx="7">
                  <c:v>-2769</c:v>
                </c:pt>
                <c:pt idx="8">
                  <c:v>-2461</c:v>
                </c:pt>
                <c:pt idx="9">
                  <c:v>-2128</c:v>
                </c:pt>
                <c:pt idx="10">
                  <c:v>-1768</c:v>
                </c:pt>
                <c:pt idx="11">
                  <c:v>-1392</c:v>
                </c:pt>
                <c:pt idx="12">
                  <c:v>-1006</c:v>
                </c:pt>
                <c:pt idx="13">
                  <c:v>-628</c:v>
                </c:pt>
                <c:pt idx="14">
                  <c:v>-235</c:v>
                </c:pt>
                <c:pt idx="15">
                  <c:v>157</c:v>
                </c:pt>
                <c:pt idx="16">
                  <c:v>559</c:v>
                </c:pt>
                <c:pt idx="17">
                  <c:v>960</c:v>
                </c:pt>
                <c:pt idx="18">
                  <c:v>1350</c:v>
                </c:pt>
                <c:pt idx="19">
                  <c:v>1729</c:v>
                </c:pt>
                <c:pt idx="20">
                  <c:v>2075</c:v>
                </c:pt>
                <c:pt idx="21">
                  <c:v>2407</c:v>
                </c:pt>
                <c:pt idx="22">
                  <c:v>2721</c:v>
                </c:pt>
                <c:pt idx="23">
                  <c:v>3005</c:v>
                </c:pt>
                <c:pt idx="24">
                  <c:v>3273</c:v>
                </c:pt>
                <c:pt idx="25">
                  <c:v>3498</c:v>
                </c:pt>
                <c:pt idx="26">
                  <c:v>3698</c:v>
                </c:pt>
                <c:pt idx="27">
                  <c:v>3855</c:v>
                </c:pt>
                <c:pt idx="28">
                  <c:v>3978</c:v>
                </c:pt>
                <c:pt idx="29">
                  <c:v>4056</c:v>
                </c:pt>
                <c:pt idx="30">
                  <c:v>4101</c:v>
                </c:pt>
                <c:pt idx="31">
                  <c:v>4101</c:v>
                </c:pt>
                <c:pt idx="32">
                  <c:v>4071</c:v>
                </c:pt>
                <c:pt idx="33">
                  <c:v>3995</c:v>
                </c:pt>
                <c:pt idx="34">
                  <c:v>3879</c:v>
                </c:pt>
                <c:pt idx="35">
                  <c:v>3719</c:v>
                </c:pt>
                <c:pt idx="36">
                  <c:v>3533</c:v>
                </c:pt>
                <c:pt idx="37">
                  <c:v>3317</c:v>
                </c:pt>
                <c:pt idx="38">
                  <c:v>3066</c:v>
                </c:pt>
                <c:pt idx="39">
                  <c:v>2786</c:v>
                </c:pt>
                <c:pt idx="40">
                  <c:v>2474</c:v>
                </c:pt>
                <c:pt idx="41">
                  <c:v>2144</c:v>
                </c:pt>
                <c:pt idx="42">
                  <c:v>1783</c:v>
                </c:pt>
                <c:pt idx="43">
                  <c:v>1405</c:v>
                </c:pt>
                <c:pt idx="44">
                  <c:v>1028</c:v>
                </c:pt>
                <c:pt idx="45">
                  <c:v>642</c:v>
                </c:pt>
                <c:pt idx="46">
                  <c:v>252</c:v>
                </c:pt>
                <c:pt idx="47">
                  <c:v>-138</c:v>
                </c:pt>
                <c:pt idx="48">
                  <c:v>-539</c:v>
                </c:pt>
                <c:pt idx="49">
                  <c:v>-942</c:v>
                </c:pt>
                <c:pt idx="50">
                  <c:v>-1333</c:v>
                </c:pt>
                <c:pt idx="51">
                  <c:v>-1703</c:v>
                </c:pt>
                <c:pt idx="52">
                  <c:v>-2054</c:v>
                </c:pt>
                <c:pt idx="53">
                  <c:v>-2387</c:v>
                </c:pt>
                <c:pt idx="54">
                  <c:v>-2698</c:v>
                </c:pt>
                <c:pt idx="55">
                  <c:v>-2991</c:v>
                </c:pt>
                <c:pt idx="56">
                  <c:v>-3243</c:v>
                </c:pt>
                <c:pt idx="57">
                  <c:v>-3477</c:v>
                </c:pt>
                <c:pt idx="58">
                  <c:v>-3678</c:v>
                </c:pt>
                <c:pt idx="59">
                  <c:v>-3840</c:v>
                </c:pt>
                <c:pt idx="60">
                  <c:v>-3961</c:v>
                </c:pt>
                <c:pt idx="61">
                  <c:v>-4042</c:v>
                </c:pt>
                <c:pt idx="62">
                  <c:v>-4087</c:v>
                </c:pt>
                <c:pt idx="63">
                  <c:v>-4091</c:v>
                </c:pt>
                <c:pt idx="64">
                  <c:v>-4056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BC-4CDA-A390-CBDCC259E7C1}"/>
            </c:ext>
          </c:extLst>
        </c:ser>
        <c:ser>
          <c:idx val="3"/>
          <c:order val="3"/>
          <c:tx>
            <c:strRef>
              <c:f>TDK_KF_ST_21_02!$N$19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50.688000000000002</c:v>
                </c:pt>
                <c:pt idx="10">
                  <c:v>56.43</c:v>
                </c:pt>
                <c:pt idx="11">
                  <c:v>62.144999999999996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84.320999999999984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101.42999999999999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134.93699999999998</c:v>
                </c:pt>
                <c:pt idx="25">
                  <c:v>140.57999999999998</c:v>
                </c:pt>
                <c:pt idx="26">
                  <c:v>146.30399999999997</c:v>
                </c:pt>
                <c:pt idx="27">
                  <c:v>151.91999999999996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174.19499999999996</c:v>
                </c:pt>
                <c:pt idx="32">
                  <c:v>179.76599999999996</c:v>
                </c:pt>
                <c:pt idx="33">
                  <c:v>185.43599999999995</c:v>
                </c:pt>
                <c:pt idx="34">
                  <c:v>191.16899999999995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219.11399999999998</c:v>
                </c:pt>
                <c:pt idx="40">
                  <c:v>224.70299999999997</c:v>
                </c:pt>
                <c:pt idx="41">
                  <c:v>230.37299999999996</c:v>
                </c:pt>
                <c:pt idx="42">
                  <c:v>236.15099999999995</c:v>
                </c:pt>
                <c:pt idx="43">
                  <c:v>241.82999999999996</c:v>
                </c:pt>
                <c:pt idx="44">
                  <c:v>247.47299999999996</c:v>
                </c:pt>
                <c:pt idx="45">
                  <c:v>252.94499999999996</c:v>
                </c:pt>
                <c:pt idx="46">
                  <c:v>258.45299999999997</c:v>
                </c:pt>
                <c:pt idx="47">
                  <c:v>264.09599999999995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281.23199999999997</c:v>
                </c:pt>
                <c:pt idx="51">
                  <c:v>286.91999999999996</c:v>
                </c:pt>
                <c:pt idx="52">
                  <c:v>292.44599999999997</c:v>
                </c:pt>
                <c:pt idx="53">
                  <c:v>298.06199999999995</c:v>
                </c:pt>
                <c:pt idx="54">
                  <c:v>303.55199999999996</c:v>
                </c:pt>
                <c:pt idx="55">
                  <c:v>309.17699999999996</c:v>
                </c:pt>
                <c:pt idx="56">
                  <c:v>314.81999999999994</c:v>
                </c:pt>
                <c:pt idx="57">
                  <c:v>320.59799999999996</c:v>
                </c:pt>
                <c:pt idx="58">
                  <c:v>326.33999999999997</c:v>
                </c:pt>
                <c:pt idx="59">
                  <c:v>331.96499999999997</c:v>
                </c:pt>
                <c:pt idx="60">
                  <c:v>337.67099999999999</c:v>
                </c:pt>
                <c:pt idx="61">
                  <c:v>343.18799999999999</c:v>
                </c:pt>
                <c:pt idx="62">
                  <c:v>348.714</c:v>
                </c:pt>
                <c:pt idx="63">
                  <c:v>354.29399999999998</c:v>
                </c:pt>
                <c:pt idx="64">
                  <c:v>359.95499999999998</c:v>
                </c:pt>
              </c:numCache>
            </c:numRef>
          </c:xVal>
          <c:yVal>
            <c:numRef>
              <c:f>TDK_KF_ST_21_02!$N$20:$N$84</c:f>
              <c:numCache>
                <c:formatCode>General</c:formatCode>
                <c:ptCount val="65"/>
                <c:pt idx="0">
                  <c:v>-4051.5103707639087</c:v>
                </c:pt>
                <c:pt idx="1">
                  <c:v>-3975.6791948281711</c:v>
                </c:pt>
                <c:pt idx="2">
                  <c:v>-3858.7067827087944</c:v>
                </c:pt>
                <c:pt idx="3">
                  <c:v>-3705.4820454416622</c:v>
                </c:pt>
                <c:pt idx="4">
                  <c:v>-3519.4504812612931</c:v>
                </c:pt>
                <c:pt idx="5">
                  <c:v>-3301.164078797502</c:v>
                </c:pt>
                <c:pt idx="6">
                  <c:v>-3053.5663812038247</c:v>
                </c:pt>
                <c:pt idx="7">
                  <c:v>-2773.3912170312492</c:v>
                </c:pt>
                <c:pt idx="8">
                  <c:v>-2464.6720313070236</c:v>
                </c:pt>
                <c:pt idx="9">
                  <c:v>-2129.9069878681657</c:v>
                </c:pt>
                <c:pt idx="10">
                  <c:v>-1769.6260256616615</c:v>
                </c:pt>
                <c:pt idx="11">
                  <c:v>-1393.3609453470553</c:v>
                </c:pt>
                <c:pt idx="12">
                  <c:v>-1006.9454024178066</c:v>
                </c:pt>
                <c:pt idx="13">
                  <c:v>-627.83165241817358</c:v>
                </c:pt>
                <c:pt idx="14">
                  <c:v>-237.29651239875815</c:v>
                </c:pt>
                <c:pt idx="15">
                  <c:v>162.52627092716375</c:v>
                </c:pt>
                <c:pt idx="16">
                  <c:v>565.93065141950274</c:v>
                </c:pt>
                <c:pt idx="17">
                  <c:v>963.83320237094995</c:v>
                </c:pt>
                <c:pt idx="18">
                  <c:v>1359.0170572645111</c:v>
                </c:pt>
                <c:pt idx="19">
                  <c:v>1735.2280274607656</c:v>
                </c:pt>
                <c:pt idx="20">
                  <c:v>2081.6559645001985</c:v>
                </c:pt>
                <c:pt idx="21">
                  <c:v>2414.8013966997219</c:v>
                </c:pt>
                <c:pt idx="22">
                  <c:v>2720.2863385749893</c:v>
                </c:pt>
                <c:pt idx="23">
                  <c:v>3004.3483706179268</c:v>
                </c:pt>
                <c:pt idx="24">
                  <c:v>3266.3779952502182</c:v>
                </c:pt>
                <c:pt idx="25">
                  <c:v>3493.7211302883939</c:v>
                </c:pt>
                <c:pt idx="26">
                  <c:v>3689.7563903427326</c:v>
                </c:pt>
                <c:pt idx="27">
                  <c:v>3846.3748624024201</c:v>
                </c:pt>
                <c:pt idx="28">
                  <c:v>3966.9075188858433</c:v>
                </c:pt>
                <c:pt idx="29">
                  <c:v>4046.8802828179764</c:v>
                </c:pt>
                <c:pt idx="30">
                  <c:v>4089.7165001713602</c:v>
                </c:pt>
                <c:pt idx="31">
                  <c:v>4094.7772605615428</c:v>
                </c:pt>
                <c:pt idx="32">
                  <c:v>4060.8722222980782</c:v>
                </c:pt>
                <c:pt idx="33">
                  <c:v>3987.0095504180213</c:v>
                </c:pt>
                <c:pt idx="34">
                  <c:v>3872.696486085938</c:v>
                </c:pt>
                <c:pt idx="35">
                  <c:v>3718.5952032397195</c:v>
                </c:pt>
                <c:pt idx="36">
                  <c:v>3536.3210468621669</c:v>
                </c:pt>
                <c:pt idx="37">
                  <c:v>3320.2911590972412</c:v>
                </c:pt>
                <c:pt idx="38">
                  <c:v>3073.7559756950191</c:v>
                </c:pt>
                <c:pt idx="39">
                  <c:v>2794.450435166862</c:v>
                </c:pt>
                <c:pt idx="40">
                  <c:v>2489.4592977190873</c:v>
                </c:pt>
                <c:pt idx="41">
                  <c:v>2155.9103830133126</c:v>
                </c:pt>
                <c:pt idx="42">
                  <c:v>1794.3631490157436</c:v>
                </c:pt>
                <c:pt idx="43">
                  <c:v>1421.2574635126578</c:v>
                </c:pt>
                <c:pt idx="44">
                  <c:v>1036.7247826104165</c:v>
                </c:pt>
                <c:pt idx="45">
                  <c:v>654.24527385596343</c:v>
                </c:pt>
                <c:pt idx="46">
                  <c:v>263.26905195537279</c:v>
                </c:pt>
                <c:pt idx="47">
                  <c:v>-139.74493573640669</c:v>
                </c:pt>
                <c:pt idx="48">
                  <c:v>-542.00551270919789</c:v>
                </c:pt>
                <c:pt idx="49">
                  <c:v>-942.71362024745031</c:v>
                </c:pt>
                <c:pt idx="50">
                  <c:v>-1338.9028972239666</c:v>
                </c:pt>
                <c:pt idx="51">
                  <c:v>-1715.6138028384328</c:v>
                </c:pt>
                <c:pt idx="52">
                  <c:v>-2065.4119067751694</c:v>
                </c:pt>
                <c:pt idx="53">
                  <c:v>-2401.182738497539</c:v>
                </c:pt>
                <c:pt idx="54">
                  <c:v>-2707.124299702707</c:v>
                </c:pt>
                <c:pt idx="55">
                  <c:v>-2994.7688653185578</c:v>
                </c:pt>
                <c:pt idx="56">
                  <c:v>-3254.3118144951836</c:v>
                </c:pt>
                <c:pt idx="57">
                  <c:v>-3487.32130197579</c:v>
                </c:pt>
                <c:pt idx="58">
                  <c:v>-3683.7370716472951</c:v>
                </c:pt>
                <c:pt idx="59">
                  <c:v>-3840.277190448945</c:v>
                </c:pt>
                <c:pt idx="60">
                  <c:v>-3961.2376309658462</c:v>
                </c:pt>
                <c:pt idx="61">
                  <c:v>-4040.8358027726945</c:v>
                </c:pt>
                <c:pt idx="62">
                  <c:v>-4082.9962914386419</c:v>
                </c:pt>
                <c:pt idx="63">
                  <c:v>-4087.0199737685548</c:v>
                </c:pt>
                <c:pt idx="64">
                  <c:v>-4051.4815435714772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BC-4CDA-A390-CBDCC259E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TDK_KF_ST_21_03!$I$19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TDK_KF_ST_21_03!$AA$85:$AA$149</c:f>
              <c:numCache>
                <c:formatCode>General</c:formatCode>
                <c:ptCount val="65"/>
                <c:pt idx="0">
                  <c:v>360.15299999999996</c:v>
                </c:pt>
                <c:pt idx="1">
                  <c:v>354.43799999999999</c:v>
                </c:pt>
                <c:pt idx="2">
                  <c:v>348.84</c:v>
                </c:pt>
                <c:pt idx="3">
                  <c:v>343.31399999999996</c:v>
                </c:pt>
                <c:pt idx="4">
                  <c:v>337.83299999999997</c:v>
                </c:pt>
                <c:pt idx="5">
                  <c:v>332.09999999999997</c:v>
                </c:pt>
                <c:pt idx="6">
                  <c:v>326.33999999999997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303.714</c:v>
                </c:pt>
                <c:pt idx="11">
                  <c:v>298.22399999999999</c:v>
                </c:pt>
                <c:pt idx="12">
                  <c:v>292.63499999999999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275.553</c:v>
                </c:pt>
                <c:pt idx="16">
                  <c:v>269.80200000000002</c:v>
                </c:pt>
                <c:pt idx="17">
                  <c:v>264.20400000000001</c:v>
                </c:pt>
                <c:pt idx="18">
                  <c:v>258.59699999999998</c:v>
                </c:pt>
                <c:pt idx="19">
                  <c:v>253.09799999999998</c:v>
                </c:pt>
                <c:pt idx="20">
                  <c:v>247.55399999999997</c:v>
                </c:pt>
                <c:pt idx="21">
                  <c:v>241.87499999999997</c:v>
                </c:pt>
                <c:pt idx="22">
                  <c:v>236.22299999999998</c:v>
                </c:pt>
                <c:pt idx="23">
                  <c:v>230.46299999999999</c:v>
                </c:pt>
                <c:pt idx="24">
                  <c:v>224.80199999999999</c:v>
                </c:pt>
                <c:pt idx="25">
                  <c:v>219.15899999999999</c:v>
                </c:pt>
                <c:pt idx="26">
                  <c:v>213.65099999999998</c:v>
                </c:pt>
                <c:pt idx="27">
                  <c:v>208.11599999999999</c:v>
                </c:pt>
                <c:pt idx="28">
                  <c:v>202.57199999999997</c:v>
                </c:pt>
                <c:pt idx="29">
                  <c:v>196.92</c:v>
                </c:pt>
                <c:pt idx="30">
                  <c:v>191.232</c:v>
                </c:pt>
                <c:pt idx="31">
                  <c:v>185.553</c:v>
                </c:pt>
                <c:pt idx="32">
                  <c:v>179.82900000000001</c:v>
                </c:pt>
                <c:pt idx="33">
                  <c:v>174.23099999999999</c:v>
                </c:pt>
                <c:pt idx="34">
                  <c:v>168.678</c:v>
                </c:pt>
                <c:pt idx="35">
                  <c:v>163.24199999999999</c:v>
                </c:pt>
                <c:pt idx="36">
                  <c:v>157.71599999999998</c:v>
                </c:pt>
                <c:pt idx="37">
                  <c:v>152.01</c:v>
                </c:pt>
                <c:pt idx="38">
                  <c:v>146.358</c:v>
                </c:pt>
                <c:pt idx="39">
                  <c:v>140.63400000000001</c:v>
                </c:pt>
                <c:pt idx="40">
                  <c:v>134.93700000000001</c:v>
                </c:pt>
                <c:pt idx="41">
                  <c:v>129.29400000000001</c:v>
                </c:pt>
                <c:pt idx="42">
                  <c:v>123.88500000000001</c:v>
                </c:pt>
                <c:pt idx="43">
                  <c:v>118.35000000000001</c:v>
                </c:pt>
                <c:pt idx="44">
                  <c:v>112.70700000000001</c:v>
                </c:pt>
                <c:pt idx="45">
                  <c:v>107.18100000000001</c:v>
                </c:pt>
                <c:pt idx="46">
                  <c:v>101.46600000000001</c:v>
                </c:pt>
                <c:pt idx="47">
                  <c:v>95.688000000000002</c:v>
                </c:pt>
                <c:pt idx="48">
                  <c:v>90.009</c:v>
                </c:pt>
                <c:pt idx="49">
                  <c:v>84.474000000000004</c:v>
                </c:pt>
                <c:pt idx="50">
                  <c:v>78.858000000000004</c:v>
                </c:pt>
                <c:pt idx="51">
                  <c:v>73.413000000000011</c:v>
                </c:pt>
                <c:pt idx="52">
                  <c:v>67.914000000000016</c:v>
                </c:pt>
                <c:pt idx="53">
                  <c:v>62.235000000000014</c:v>
                </c:pt>
                <c:pt idx="54">
                  <c:v>56.547000000000011</c:v>
                </c:pt>
                <c:pt idx="55">
                  <c:v>50.787000000000013</c:v>
                </c:pt>
                <c:pt idx="56">
                  <c:v>45.090000000000018</c:v>
                </c:pt>
                <c:pt idx="57">
                  <c:v>39.456000000000017</c:v>
                </c:pt>
                <c:pt idx="58">
                  <c:v>33.984000000000016</c:v>
                </c:pt>
                <c:pt idx="59">
                  <c:v>28.422000000000018</c:v>
                </c:pt>
                <c:pt idx="60">
                  <c:v>22.788000000000018</c:v>
                </c:pt>
                <c:pt idx="61">
                  <c:v>17.21700000000002</c:v>
                </c:pt>
                <c:pt idx="62">
                  <c:v>11.529000000000021</c:v>
                </c:pt>
                <c:pt idx="63">
                  <c:v>5.7240000000000215</c:v>
                </c:pt>
                <c:pt idx="64">
                  <c:v>5.4000000000021586E-2</c:v>
                </c:pt>
              </c:numCache>
            </c:numRef>
          </c:xVal>
          <c:yVal>
            <c:numRef>
              <c:f>TDK_KF_ST_21_03!$I$85:$I$149</c:f>
              <c:numCache>
                <c:formatCode>General</c:formatCode>
                <c:ptCount val="65"/>
                <c:pt idx="0">
                  <c:v>546</c:v>
                </c:pt>
                <c:pt idx="1">
                  <c:v>131</c:v>
                </c:pt>
                <c:pt idx="2">
                  <c:v>-261</c:v>
                </c:pt>
                <c:pt idx="3">
                  <c:v>-652</c:v>
                </c:pt>
                <c:pt idx="4">
                  <c:v>-1038</c:v>
                </c:pt>
                <c:pt idx="5">
                  <c:v>-1422</c:v>
                </c:pt>
                <c:pt idx="6">
                  <c:v>-1803</c:v>
                </c:pt>
                <c:pt idx="7">
                  <c:v>-2160</c:v>
                </c:pt>
                <c:pt idx="8">
                  <c:v>-2493</c:v>
                </c:pt>
                <c:pt idx="9">
                  <c:v>-2802</c:v>
                </c:pt>
                <c:pt idx="10">
                  <c:v>-3084</c:v>
                </c:pt>
                <c:pt idx="11">
                  <c:v>-3326</c:v>
                </c:pt>
                <c:pt idx="12">
                  <c:v>-3545</c:v>
                </c:pt>
                <c:pt idx="13">
                  <c:v>-3731</c:v>
                </c:pt>
                <c:pt idx="14">
                  <c:v>-3884</c:v>
                </c:pt>
                <c:pt idx="15">
                  <c:v>-4000</c:v>
                </c:pt>
                <c:pt idx="16">
                  <c:v>-4078</c:v>
                </c:pt>
                <c:pt idx="17">
                  <c:v>-4109</c:v>
                </c:pt>
                <c:pt idx="18">
                  <c:v>-4108</c:v>
                </c:pt>
                <c:pt idx="19">
                  <c:v>-4065</c:v>
                </c:pt>
                <c:pt idx="20">
                  <c:v>-3982</c:v>
                </c:pt>
                <c:pt idx="21">
                  <c:v>-3857</c:v>
                </c:pt>
                <c:pt idx="22">
                  <c:v>-3707</c:v>
                </c:pt>
                <c:pt idx="23">
                  <c:v>-3500</c:v>
                </c:pt>
                <c:pt idx="24">
                  <c:v>-3273</c:v>
                </c:pt>
                <c:pt idx="25">
                  <c:v>-3010</c:v>
                </c:pt>
                <c:pt idx="26">
                  <c:v>-2730</c:v>
                </c:pt>
                <c:pt idx="27">
                  <c:v>-2425</c:v>
                </c:pt>
                <c:pt idx="28">
                  <c:v>-2089</c:v>
                </c:pt>
                <c:pt idx="29">
                  <c:v>-1732</c:v>
                </c:pt>
                <c:pt idx="30">
                  <c:v>-1353</c:v>
                </c:pt>
                <c:pt idx="31">
                  <c:v>-963</c:v>
                </c:pt>
                <c:pt idx="32">
                  <c:v>-563</c:v>
                </c:pt>
                <c:pt idx="33">
                  <c:v>-165</c:v>
                </c:pt>
                <c:pt idx="34">
                  <c:v>239</c:v>
                </c:pt>
                <c:pt idx="35">
                  <c:v>620</c:v>
                </c:pt>
                <c:pt idx="36">
                  <c:v>1006</c:v>
                </c:pt>
                <c:pt idx="37">
                  <c:v>1393</c:v>
                </c:pt>
                <c:pt idx="38">
                  <c:v>1767</c:v>
                </c:pt>
                <c:pt idx="39">
                  <c:v>2126</c:v>
                </c:pt>
                <c:pt idx="40">
                  <c:v>2468</c:v>
                </c:pt>
                <c:pt idx="41">
                  <c:v>2769</c:v>
                </c:pt>
                <c:pt idx="42">
                  <c:v>3045</c:v>
                </c:pt>
                <c:pt idx="43">
                  <c:v>3288</c:v>
                </c:pt>
                <c:pt idx="44">
                  <c:v>3515</c:v>
                </c:pt>
                <c:pt idx="45">
                  <c:v>3704</c:v>
                </c:pt>
                <c:pt idx="46">
                  <c:v>3851</c:v>
                </c:pt>
                <c:pt idx="47">
                  <c:v>3966</c:v>
                </c:pt>
                <c:pt idx="48">
                  <c:v>4041</c:v>
                </c:pt>
                <c:pt idx="49">
                  <c:v>4078</c:v>
                </c:pt>
                <c:pt idx="50">
                  <c:v>4070</c:v>
                </c:pt>
                <c:pt idx="51">
                  <c:v>4034</c:v>
                </c:pt>
                <c:pt idx="52">
                  <c:v>3947</c:v>
                </c:pt>
                <c:pt idx="53">
                  <c:v>3822</c:v>
                </c:pt>
                <c:pt idx="54">
                  <c:v>3672</c:v>
                </c:pt>
                <c:pt idx="55">
                  <c:v>3475</c:v>
                </c:pt>
                <c:pt idx="56">
                  <c:v>3242</c:v>
                </c:pt>
                <c:pt idx="57">
                  <c:v>2983</c:v>
                </c:pt>
                <c:pt idx="58">
                  <c:v>2699</c:v>
                </c:pt>
                <c:pt idx="59">
                  <c:v>2392</c:v>
                </c:pt>
                <c:pt idx="60">
                  <c:v>2062</c:v>
                </c:pt>
                <c:pt idx="61">
                  <c:v>1699</c:v>
                </c:pt>
                <c:pt idx="62">
                  <c:v>1331</c:v>
                </c:pt>
                <c:pt idx="63">
                  <c:v>929</c:v>
                </c:pt>
                <c:pt idx="64">
                  <c:v>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33-4FD2-BC39-0A3A823C5CB5}"/>
            </c:ext>
          </c:extLst>
        </c:ser>
        <c:ser>
          <c:idx val="1"/>
          <c:order val="1"/>
          <c:tx>
            <c:strRef>
              <c:f>TDK_KF_ST_21_03!$L$19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TDK_KF_ST_21_03!$AA$85:$AA$149</c:f>
              <c:numCache>
                <c:formatCode>General</c:formatCode>
                <c:ptCount val="65"/>
                <c:pt idx="0">
                  <c:v>360.15299999999996</c:v>
                </c:pt>
                <c:pt idx="1">
                  <c:v>354.43799999999999</c:v>
                </c:pt>
                <c:pt idx="2">
                  <c:v>348.84</c:v>
                </c:pt>
                <c:pt idx="3">
                  <c:v>343.31399999999996</c:v>
                </c:pt>
                <c:pt idx="4">
                  <c:v>337.83299999999997</c:v>
                </c:pt>
                <c:pt idx="5">
                  <c:v>332.09999999999997</c:v>
                </c:pt>
                <c:pt idx="6">
                  <c:v>326.33999999999997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303.714</c:v>
                </c:pt>
                <c:pt idx="11">
                  <c:v>298.22399999999999</c:v>
                </c:pt>
                <c:pt idx="12">
                  <c:v>292.63499999999999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275.553</c:v>
                </c:pt>
                <c:pt idx="16">
                  <c:v>269.80200000000002</c:v>
                </c:pt>
                <c:pt idx="17">
                  <c:v>264.20400000000001</c:v>
                </c:pt>
                <c:pt idx="18">
                  <c:v>258.59699999999998</c:v>
                </c:pt>
                <c:pt idx="19">
                  <c:v>253.09799999999998</c:v>
                </c:pt>
                <c:pt idx="20">
                  <c:v>247.55399999999997</c:v>
                </c:pt>
                <c:pt idx="21">
                  <c:v>241.87499999999997</c:v>
                </c:pt>
                <c:pt idx="22">
                  <c:v>236.22299999999998</c:v>
                </c:pt>
                <c:pt idx="23">
                  <c:v>230.46299999999999</c:v>
                </c:pt>
                <c:pt idx="24">
                  <c:v>224.80199999999999</c:v>
                </c:pt>
                <c:pt idx="25">
                  <c:v>219.15899999999999</c:v>
                </c:pt>
                <c:pt idx="26">
                  <c:v>213.65099999999998</c:v>
                </c:pt>
                <c:pt idx="27">
                  <c:v>208.11599999999999</c:v>
                </c:pt>
                <c:pt idx="28">
                  <c:v>202.57199999999997</c:v>
                </c:pt>
                <c:pt idx="29">
                  <c:v>196.92</c:v>
                </c:pt>
                <c:pt idx="30">
                  <c:v>191.232</c:v>
                </c:pt>
                <c:pt idx="31">
                  <c:v>185.553</c:v>
                </c:pt>
                <c:pt idx="32">
                  <c:v>179.82900000000001</c:v>
                </c:pt>
                <c:pt idx="33">
                  <c:v>174.23099999999999</c:v>
                </c:pt>
                <c:pt idx="34">
                  <c:v>168.678</c:v>
                </c:pt>
                <c:pt idx="35">
                  <c:v>163.24199999999999</c:v>
                </c:pt>
                <c:pt idx="36">
                  <c:v>157.71599999999998</c:v>
                </c:pt>
                <c:pt idx="37">
                  <c:v>152.01</c:v>
                </c:pt>
                <c:pt idx="38">
                  <c:v>146.358</c:v>
                </c:pt>
                <c:pt idx="39">
                  <c:v>140.63400000000001</c:v>
                </c:pt>
                <c:pt idx="40">
                  <c:v>134.93700000000001</c:v>
                </c:pt>
                <c:pt idx="41">
                  <c:v>129.29400000000001</c:v>
                </c:pt>
                <c:pt idx="42">
                  <c:v>123.88500000000001</c:v>
                </c:pt>
                <c:pt idx="43">
                  <c:v>118.35000000000001</c:v>
                </c:pt>
                <c:pt idx="44">
                  <c:v>112.70700000000001</c:v>
                </c:pt>
                <c:pt idx="45">
                  <c:v>107.18100000000001</c:v>
                </c:pt>
                <c:pt idx="46">
                  <c:v>101.46600000000001</c:v>
                </c:pt>
                <c:pt idx="47">
                  <c:v>95.688000000000002</c:v>
                </c:pt>
                <c:pt idx="48">
                  <c:v>90.009</c:v>
                </c:pt>
                <c:pt idx="49">
                  <c:v>84.474000000000004</c:v>
                </c:pt>
                <c:pt idx="50">
                  <c:v>78.858000000000004</c:v>
                </c:pt>
                <c:pt idx="51">
                  <c:v>73.413000000000011</c:v>
                </c:pt>
                <c:pt idx="52">
                  <c:v>67.914000000000016</c:v>
                </c:pt>
                <c:pt idx="53">
                  <c:v>62.235000000000014</c:v>
                </c:pt>
                <c:pt idx="54">
                  <c:v>56.547000000000011</c:v>
                </c:pt>
                <c:pt idx="55">
                  <c:v>50.787000000000013</c:v>
                </c:pt>
                <c:pt idx="56">
                  <c:v>45.090000000000018</c:v>
                </c:pt>
                <c:pt idx="57">
                  <c:v>39.456000000000017</c:v>
                </c:pt>
                <c:pt idx="58">
                  <c:v>33.984000000000016</c:v>
                </c:pt>
                <c:pt idx="59">
                  <c:v>28.422000000000018</c:v>
                </c:pt>
                <c:pt idx="60">
                  <c:v>22.788000000000018</c:v>
                </c:pt>
                <c:pt idx="61">
                  <c:v>17.21700000000002</c:v>
                </c:pt>
                <c:pt idx="62">
                  <c:v>11.529000000000021</c:v>
                </c:pt>
                <c:pt idx="63">
                  <c:v>5.7240000000000215</c:v>
                </c:pt>
                <c:pt idx="64">
                  <c:v>5.4000000000021586E-2</c:v>
                </c:pt>
              </c:numCache>
            </c:numRef>
          </c:xVal>
          <c:yVal>
            <c:numRef>
              <c:f>TDK_KF_ST_21_03!$L$85:$L$149</c:f>
              <c:numCache>
                <c:formatCode>General</c:formatCode>
                <c:ptCount val="65"/>
                <c:pt idx="0">
                  <c:v>550.51244740552784</c:v>
                </c:pt>
                <c:pt idx="1">
                  <c:v>143.65973368304992</c:v>
                </c:pt>
                <c:pt idx="2">
                  <c:v>-256.46161475180622</c:v>
                </c:pt>
                <c:pt idx="3">
                  <c:v>-649.23108652380756</c:v>
                </c:pt>
                <c:pt idx="4">
                  <c:v>-1033.02190214703</c:v>
                </c:pt>
                <c:pt idx="5">
                  <c:v>-1424.4730044445544</c:v>
                </c:pt>
                <c:pt idx="6">
                  <c:v>-1803.591591177551</c:v>
                </c:pt>
                <c:pt idx="7">
                  <c:v>-2161.3851651360937</c:v>
                </c:pt>
                <c:pt idx="8">
                  <c:v>-2498.9556628071359</c:v>
                </c:pt>
                <c:pt idx="9">
                  <c:v>-2806.12144626595</c:v>
                </c:pt>
                <c:pt idx="10">
                  <c:v>-3084.8030053950197</c:v>
                </c:pt>
                <c:pt idx="11">
                  <c:v>-3330.6227080194508</c:v>
                </c:pt>
                <c:pt idx="12">
                  <c:v>-3549.6281288788982</c:v>
                </c:pt>
                <c:pt idx="13">
                  <c:v>-3736.9281581290334</c:v>
                </c:pt>
                <c:pt idx="14">
                  <c:v>-3889.3118171946303</c:v>
                </c:pt>
                <c:pt idx="15">
                  <c:v>-4003.6068861018771</c:v>
                </c:pt>
                <c:pt idx="16">
                  <c:v>-4078.3885765551299</c:v>
                </c:pt>
                <c:pt idx="17">
                  <c:v>-4111.9036550287738</c:v>
                </c:pt>
                <c:pt idx="18">
                  <c:v>-4106.3052692449901</c:v>
                </c:pt>
                <c:pt idx="19">
                  <c:v>-4062.7913084793117</c:v>
                </c:pt>
                <c:pt idx="20">
                  <c:v>-3981.2127046016403</c:v>
                </c:pt>
                <c:pt idx="21">
                  <c:v>-3859.1904796956551</c:v>
                </c:pt>
                <c:pt idx="22">
                  <c:v>-3700.2865918429738</c:v>
                </c:pt>
                <c:pt idx="23">
                  <c:v>-3501.5007907537156</c:v>
                </c:pt>
                <c:pt idx="24">
                  <c:v>-3271.8251931103232</c:v>
                </c:pt>
                <c:pt idx="25">
                  <c:v>-3011.2734450765497</c:v>
                </c:pt>
                <c:pt idx="26">
                  <c:v>-2728.9411540192896</c:v>
                </c:pt>
                <c:pt idx="27">
                  <c:v>-2419.9996096622713</c:v>
                </c:pt>
                <c:pt idx="28">
                  <c:v>-2088.0948406573202</c:v>
                </c:pt>
                <c:pt idx="29">
                  <c:v>-1729.8035281507241</c:v>
                </c:pt>
                <c:pt idx="30">
                  <c:v>-1352.4309848625594</c:v>
                </c:pt>
                <c:pt idx="31">
                  <c:v>-962.54411834279756</c:v>
                </c:pt>
                <c:pt idx="32">
                  <c:v>-560.19937995790258</c:v>
                </c:pt>
                <c:pt idx="33">
                  <c:v>-161.45958423604003</c:v>
                </c:pt>
                <c:pt idx="34">
                  <c:v>235.42686115598309</c:v>
                </c:pt>
                <c:pt idx="35">
                  <c:v>621.65937409114861</c:v>
                </c:pt>
                <c:pt idx="36">
                  <c:v>1008.353377274256</c:v>
                </c:pt>
                <c:pt idx="37">
                  <c:v>1397.57134935145</c:v>
                </c:pt>
                <c:pt idx="38">
                  <c:v>1769.2640288447499</c:v>
                </c:pt>
                <c:pt idx="39">
                  <c:v>2127.9373516047726</c:v>
                </c:pt>
                <c:pt idx="40">
                  <c:v>2463.6444857381339</c:v>
                </c:pt>
                <c:pt idx="41">
                  <c:v>2771.9784788723796</c:v>
                </c:pt>
                <c:pt idx="42">
                  <c:v>3042.1468343386978</c:v>
                </c:pt>
                <c:pt idx="43">
                  <c:v>3290.3419270325562</c:v>
                </c:pt>
                <c:pt idx="44">
                  <c:v>3511.5662569034375</c:v>
                </c:pt>
                <c:pt idx="45">
                  <c:v>3695.02255131222</c:v>
                </c:pt>
                <c:pt idx="46">
                  <c:v>3848.3888260937888</c:v>
                </c:pt>
                <c:pt idx="47">
                  <c:v>3964.3203463328809</c:v>
                </c:pt>
                <c:pt idx="48">
                  <c:v>4038.7920961111895</c:v>
                </c:pt>
                <c:pt idx="49">
                  <c:v>4073.0127664457896</c:v>
                </c:pt>
                <c:pt idx="50">
                  <c:v>4068.6968602220791</c:v>
                </c:pt>
                <c:pt idx="51">
                  <c:v>4027.0066954100512</c:v>
                </c:pt>
                <c:pt idx="52">
                  <c:v>3947.8117138302687</c:v>
                </c:pt>
                <c:pt idx="53">
                  <c:v>3827.6753825434407</c:v>
                </c:pt>
                <c:pt idx="54">
                  <c:v>3669.4638225110043</c:v>
                </c:pt>
                <c:pt idx="55">
                  <c:v>3472.2080949728775</c:v>
                </c:pt>
                <c:pt idx="56">
                  <c:v>3242.3906447440945</c:v>
                </c:pt>
                <c:pt idx="57">
                  <c:v>2983.3899012181273</c:v>
                </c:pt>
                <c:pt idx="58">
                  <c:v>2704.0165714416448</c:v>
                </c:pt>
                <c:pt idx="59">
                  <c:v>2394.6051163269108</c:v>
                </c:pt>
                <c:pt idx="60">
                  <c:v>2058.0088846808103</c:v>
                </c:pt>
                <c:pt idx="61">
                  <c:v>1705.412924582186</c:v>
                </c:pt>
                <c:pt idx="62">
                  <c:v>1328.6130014923042</c:v>
                </c:pt>
                <c:pt idx="63">
                  <c:v>930.39246963005314</c:v>
                </c:pt>
                <c:pt idx="64">
                  <c:v>531.99108448009508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33-4FD2-BC39-0A3A823C5CB5}"/>
            </c:ext>
          </c:extLst>
        </c:ser>
        <c:ser>
          <c:idx val="2"/>
          <c:order val="2"/>
          <c:tx>
            <c:strRef>
              <c:f>TDK_KF_ST_21_03!$J$19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TDK_KF_ST_21_03!$AA$85:$AA$149</c:f>
              <c:numCache>
                <c:formatCode>General</c:formatCode>
                <c:ptCount val="65"/>
                <c:pt idx="0">
                  <c:v>360.15299999999996</c:v>
                </c:pt>
                <c:pt idx="1">
                  <c:v>354.43799999999999</c:v>
                </c:pt>
                <c:pt idx="2">
                  <c:v>348.84</c:v>
                </c:pt>
                <c:pt idx="3">
                  <c:v>343.31399999999996</c:v>
                </c:pt>
                <c:pt idx="4">
                  <c:v>337.83299999999997</c:v>
                </c:pt>
                <c:pt idx="5">
                  <c:v>332.09999999999997</c:v>
                </c:pt>
                <c:pt idx="6">
                  <c:v>326.33999999999997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303.714</c:v>
                </c:pt>
                <c:pt idx="11">
                  <c:v>298.22399999999999</c:v>
                </c:pt>
                <c:pt idx="12">
                  <c:v>292.63499999999999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275.553</c:v>
                </c:pt>
                <c:pt idx="16">
                  <c:v>269.80200000000002</c:v>
                </c:pt>
                <c:pt idx="17">
                  <c:v>264.20400000000001</c:v>
                </c:pt>
                <c:pt idx="18">
                  <c:v>258.59699999999998</c:v>
                </c:pt>
                <c:pt idx="19">
                  <c:v>253.09799999999998</c:v>
                </c:pt>
                <c:pt idx="20">
                  <c:v>247.55399999999997</c:v>
                </c:pt>
                <c:pt idx="21">
                  <c:v>241.87499999999997</c:v>
                </c:pt>
                <c:pt idx="22">
                  <c:v>236.22299999999998</c:v>
                </c:pt>
                <c:pt idx="23">
                  <c:v>230.46299999999999</c:v>
                </c:pt>
                <c:pt idx="24">
                  <c:v>224.80199999999999</c:v>
                </c:pt>
                <c:pt idx="25">
                  <c:v>219.15899999999999</c:v>
                </c:pt>
                <c:pt idx="26">
                  <c:v>213.65099999999998</c:v>
                </c:pt>
                <c:pt idx="27">
                  <c:v>208.11599999999999</c:v>
                </c:pt>
                <c:pt idx="28">
                  <c:v>202.57199999999997</c:v>
                </c:pt>
                <c:pt idx="29">
                  <c:v>196.92</c:v>
                </c:pt>
                <c:pt idx="30">
                  <c:v>191.232</c:v>
                </c:pt>
                <c:pt idx="31">
                  <c:v>185.553</c:v>
                </c:pt>
                <c:pt idx="32">
                  <c:v>179.82900000000001</c:v>
                </c:pt>
                <c:pt idx="33">
                  <c:v>174.23099999999999</c:v>
                </c:pt>
                <c:pt idx="34">
                  <c:v>168.678</c:v>
                </c:pt>
                <c:pt idx="35">
                  <c:v>163.24199999999999</c:v>
                </c:pt>
                <c:pt idx="36">
                  <c:v>157.71599999999998</c:v>
                </c:pt>
                <c:pt idx="37">
                  <c:v>152.01</c:v>
                </c:pt>
                <c:pt idx="38">
                  <c:v>146.358</c:v>
                </c:pt>
                <c:pt idx="39">
                  <c:v>140.63400000000001</c:v>
                </c:pt>
                <c:pt idx="40">
                  <c:v>134.93700000000001</c:v>
                </c:pt>
                <c:pt idx="41">
                  <c:v>129.29400000000001</c:v>
                </c:pt>
                <c:pt idx="42">
                  <c:v>123.88500000000001</c:v>
                </c:pt>
                <c:pt idx="43">
                  <c:v>118.35000000000001</c:v>
                </c:pt>
                <c:pt idx="44">
                  <c:v>112.70700000000001</c:v>
                </c:pt>
                <c:pt idx="45">
                  <c:v>107.18100000000001</c:v>
                </c:pt>
                <c:pt idx="46">
                  <c:v>101.46600000000001</c:v>
                </c:pt>
                <c:pt idx="47">
                  <c:v>95.688000000000002</c:v>
                </c:pt>
                <c:pt idx="48">
                  <c:v>90.009</c:v>
                </c:pt>
                <c:pt idx="49">
                  <c:v>84.474000000000004</c:v>
                </c:pt>
                <c:pt idx="50">
                  <c:v>78.858000000000004</c:v>
                </c:pt>
                <c:pt idx="51">
                  <c:v>73.413000000000011</c:v>
                </c:pt>
                <c:pt idx="52">
                  <c:v>67.914000000000016</c:v>
                </c:pt>
                <c:pt idx="53">
                  <c:v>62.235000000000014</c:v>
                </c:pt>
                <c:pt idx="54">
                  <c:v>56.547000000000011</c:v>
                </c:pt>
                <c:pt idx="55">
                  <c:v>50.787000000000013</c:v>
                </c:pt>
                <c:pt idx="56">
                  <c:v>45.090000000000018</c:v>
                </c:pt>
                <c:pt idx="57">
                  <c:v>39.456000000000017</c:v>
                </c:pt>
                <c:pt idx="58">
                  <c:v>33.984000000000016</c:v>
                </c:pt>
                <c:pt idx="59">
                  <c:v>28.422000000000018</c:v>
                </c:pt>
                <c:pt idx="60">
                  <c:v>22.788000000000018</c:v>
                </c:pt>
                <c:pt idx="61">
                  <c:v>17.21700000000002</c:v>
                </c:pt>
                <c:pt idx="62">
                  <c:v>11.529000000000021</c:v>
                </c:pt>
                <c:pt idx="63">
                  <c:v>5.7240000000000215</c:v>
                </c:pt>
                <c:pt idx="64">
                  <c:v>5.4000000000021586E-2</c:v>
                </c:pt>
              </c:numCache>
            </c:numRef>
          </c:xVal>
          <c:yVal>
            <c:numRef>
              <c:f>TDK_KF_ST_21_03!$J$85:$J$149</c:f>
              <c:numCache>
                <c:formatCode>General</c:formatCode>
                <c:ptCount val="65"/>
                <c:pt idx="0">
                  <c:v>-4046</c:v>
                </c:pt>
                <c:pt idx="1">
                  <c:v>-4077</c:v>
                </c:pt>
                <c:pt idx="2">
                  <c:v>-4072</c:v>
                </c:pt>
                <c:pt idx="3">
                  <c:v>-4031</c:v>
                </c:pt>
                <c:pt idx="4">
                  <c:v>-3951</c:v>
                </c:pt>
                <c:pt idx="5">
                  <c:v>-3832</c:v>
                </c:pt>
                <c:pt idx="6">
                  <c:v>-3667</c:v>
                </c:pt>
                <c:pt idx="7">
                  <c:v>-3466</c:v>
                </c:pt>
                <c:pt idx="8">
                  <c:v>-3243</c:v>
                </c:pt>
                <c:pt idx="9">
                  <c:v>-2984</c:v>
                </c:pt>
                <c:pt idx="10">
                  <c:v>-2701</c:v>
                </c:pt>
                <c:pt idx="11">
                  <c:v>-2395</c:v>
                </c:pt>
                <c:pt idx="12">
                  <c:v>-2060</c:v>
                </c:pt>
                <c:pt idx="13">
                  <c:v>-1708</c:v>
                </c:pt>
                <c:pt idx="14">
                  <c:v>-1335</c:v>
                </c:pt>
                <c:pt idx="15">
                  <c:v>-949</c:v>
                </c:pt>
                <c:pt idx="16">
                  <c:v>-550</c:v>
                </c:pt>
                <c:pt idx="17">
                  <c:v>-152</c:v>
                </c:pt>
                <c:pt idx="18">
                  <c:v>241</c:v>
                </c:pt>
                <c:pt idx="19">
                  <c:v>628</c:v>
                </c:pt>
                <c:pt idx="20">
                  <c:v>1010</c:v>
                </c:pt>
                <c:pt idx="21">
                  <c:v>1396</c:v>
                </c:pt>
                <c:pt idx="22">
                  <c:v>1767</c:v>
                </c:pt>
                <c:pt idx="23">
                  <c:v>2127</c:v>
                </c:pt>
                <c:pt idx="24">
                  <c:v>2462</c:v>
                </c:pt>
                <c:pt idx="25">
                  <c:v>2769</c:v>
                </c:pt>
                <c:pt idx="26">
                  <c:v>3043</c:v>
                </c:pt>
                <c:pt idx="27">
                  <c:v>3303</c:v>
                </c:pt>
                <c:pt idx="28">
                  <c:v>3519</c:v>
                </c:pt>
                <c:pt idx="29">
                  <c:v>3707</c:v>
                </c:pt>
                <c:pt idx="30">
                  <c:v>3866</c:v>
                </c:pt>
                <c:pt idx="31">
                  <c:v>3973</c:v>
                </c:pt>
                <c:pt idx="32">
                  <c:v>4056</c:v>
                </c:pt>
                <c:pt idx="33">
                  <c:v>4092</c:v>
                </c:pt>
                <c:pt idx="34">
                  <c:v>4088</c:v>
                </c:pt>
                <c:pt idx="35">
                  <c:v>4048</c:v>
                </c:pt>
                <c:pt idx="36">
                  <c:v>3966</c:v>
                </c:pt>
                <c:pt idx="37">
                  <c:v>3845</c:v>
                </c:pt>
                <c:pt idx="38">
                  <c:v>3688</c:v>
                </c:pt>
                <c:pt idx="39">
                  <c:v>3486</c:v>
                </c:pt>
                <c:pt idx="40">
                  <c:v>3264</c:v>
                </c:pt>
                <c:pt idx="41">
                  <c:v>2999</c:v>
                </c:pt>
                <c:pt idx="42">
                  <c:v>2719</c:v>
                </c:pt>
                <c:pt idx="43">
                  <c:v>2417</c:v>
                </c:pt>
                <c:pt idx="44">
                  <c:v>2081</c:v>
                </c:pt>
                <c:pt idx="45">
                  <c:v>1727</c:v>
                </c:pt>
                <c:pt idx="46">
                  <c:v>1350</c:v>
                </c:pt>
                <c:pt idx="47">
                  <c:v>962</c:v>
                </c:pt>
                <c:pt idx="48">
                  <c:v>563</c:v>
                </c:pt>
                <c:pt idx="49">
                  <c:v>172</c:v>
                </c:pt>
                <c:pt idx="50">
                  <c:v>-224</c:v>
                </c:pt>
                <c:pt idx="51">
                  <c:v>-612</c:v>
                </c:pt>
                <c:pt idx="52">
                  <c:v>-994</c:v>
                </c:pt>
                <c:pt idx="53">
                  <c:v>-1377</c:v>
                </c:pt>
                <c:pt idx="54">
                  <c:v>-1750</c:v>
                </c:pt>
                <c:pt idx="55">
                  <c:v>-2110</c:v>
                </c:pt>
                <c:pt idx="56">
                  <c:v>-2448</c:v>
                </c:pt>
                <c:pt idx="57">
                  <c:v>-2758</c:v>
                </c:pt>
                <c:pt idx="58">
                  <c:v>-3032</c:v>
                </c:pt>
                <c:pt idx="59">
                  <c:v>-3285</c:v>
                </c:pt>
                <c:pt idx="60">
                  <c:v>-3508</c:v>
                </c:pt>
                <c:pt idx="61">
                  <c:v>-3693</c:v>
                </c:pt>
                <c:pt idx="62">
                  <c:v>-3853</c:v>
                </c:pt>
                <c:pt idx="63">
                  <c:v>-3965</c:v>
                </c:pt>
                <c:pt idx="64">
                  <c:v>-4041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33-4FD2-BC39-0A3A823C5CB5}"/>
            </c:ext>
          </c:extLst>
        </c:ser>
        <c:ser>
          <c:idx val="3"/>
          <c:order val="3"/>
          <c:tx>
            <c:strRef>
              <c:f>TDK_KF_ST_21_03!$N$19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TDK_KF_ST_21_03!$AA$85:$AA$149</c:f>
              <c:numCache>
                <c:formatCode>General</c:formatCode>
                <c:ptCount val="65"/>
                <c:pt idx="0">
                  <c:v>360.15299999999996</c:v>
                </c:pt>
                <c:pt idx="1">
                  <c:v>354.43799999999999</c:v>
                </c:pt>
                <c:pt idx="2">
                  <c:v>348.84</c:v>
                </c:pt>
                <c:pt idx="3">
                  <c:v>343.31399999999996</c:v>
                </c:pt>
                <c:pt idx="4">
                  <c:v>337.83299999999997</c:v>
                </c:pt>
                <c:pt idx="5">
                  <c:v>332.09999999999997</c:v>
                </c:pt>
                <c:pt idx="6">
                  <c:v>326.33999999999997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303.714</c:v>
                </c:pt>
                <c:pt idx="11">
                  <c:v>298.22399999999999</c:v>
                </c:pt>
                <c:pt idx="12">
                  <c:v>292.63499999999999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275.553</c:v>
                </c:pt>
                <c:pt idx="16">
                  <c:v>269.80200000000002</c:v>
                </c:pt>
                <c:pt idx="17">
                  <c:v>264.20400000000001</c:v>
                </c:pt>
                <c:pt idx="18">
                  <c:v>258.59699999999998</c:v>
                </c:pt>
                <c:pt idx="19">
                  <c:v>253.09799999999998</c:v>
                </c:pt>
                <c:pt idx="20">
                  <c:v>247.55399999999997</c:v>
                </c:pt>
                <c:pt idx="21">
                  <c:v>241.87499999999997</c:v>
                </c:pt>
                <c:pt idx="22">
                  <c:v>236.22299999999998</c:v>
                </c:pt>
                <c:pt idx="23">
                  <c:v>230.46299999999999</c:v>
                </c:pt>
                <c:pt idx="24">
                  <c:v>224.80199999999999</c:v>
                </c:pt>
                <c:pt idx="25">
                  <c:v>219.15899999999999</c:v>
                </c:pt>
                <c:pt idx="26">
                  <c:v>213.65099999999998</c:v>
                </c:pt>
                <c:pt idx="27">
                  <c:v>208.11599999999999</c:v>
                </c:pt>
                <c:pt idx="28">
                  <c:v>202.57199999999997</c:v>
                </c:pt>
                <c:pt idx="29">
                  <c:v>196.92</c:v>
                </c:pt>
                <c:pt idx="30">
                  <c:v>191.232</c:v>
                </c:pt>
                <c:pt idx="31">
                  <c:v>185.553</c:v>
                </c:pt>
                <c:pt idx="32">
                  <c:v>179.82900000000001</c:v>
                </c:pt>
                <c:pt idx="33">
                  <c:v>174.23099999999999</c:v>
                </c:pt>
                <c:pt idx="34">
                  <c:v>168.678</c:v>
                </c:pt>
                <c:pt idx="35">
                  <c:v>163.24199999999999</c:v>
                </c:pt>
                <c:pt idx="36">
                  <c:v>157.71599999999998</c:v>
                </c:pt>
                <c:pt idx="37">
                  <c:v>152.01</c:v>
                </c:pt>
                <c:pt idx="38">
                  <c:v>146.358</c:v>
                </c:pt>
                <c:pt idx="39">
                  <c:v>140.63400000000001</c:v>
                </c:pt>
                <c:pt idx="40">
                  <c:v>134.93700000000001</c:v>
                </c:pt>
                <c:pt idx="41">
                  <c:v>129.29400000000001</c:v>
                </c:pt>
                <c:pt idx="42">
                  <c:v>123.88500000000001</c:v>
                </c:pt>
                <c:pt idx="43">
                  <c:v>118.35000000000001</c:v>
                </c:pt>
                <c:pt idx="44">
                  <c:v>112.70700000000001</c:v>
                </c:pt>
                <c:pt idx="45">
                  <c:v>107.18100000000001</c:v>
                </c:pt>
                <c:pt idx="46">
                  <c:v>101.46600000000001</c:v>
                </c:pt>
                <c:pt idx="47">
                  <c:v>95.688000000000002</c:v>
                </c:pt>
                <c:pt idx="48">
                  <c:v>90.009</c:v>
                </c:pt>
                <c:pt idx="49">
                  <c:v>84.474000000000004</c:v>
                </c:pt>
                <c:pt idx="50">
                  <c:v>78.858000000000004</c:v>
                </c:pt>
                <c:pt idx="51">
                  <c:v>73.413000000000011</c:v>
                </c:pt>
                <c:pt idx="52">
                  <c:v>67.914000000000016</c:v>
                </c:pt>
                <c:pt idx="53">
                  <c:v>62.235000000000014</c:v>
                </c:pt>
                <c:pt idx="54">
                  <c:v>56.547000000000011</c:v>
                </c:pt>
                <c:pt idx="55">
                  <c:v>50.787000000000013</c:v>
                </c:pt>
                <c:pt idx="56">
                  <c:v>45.090000000000018</c:v>
                </c:pt>
                <c:pt idx="57">
                  <c:v>39.456000000000017</c:v>
                </c:pt>
                <c:pt idx="58">
                  <c:v>33.984000000000016</c:v>
                </c:pt>
                <c:pt idx="59">
                  <c:v>28.422000000000018</c:v>
                </c:pt>
                <c:pt idx="60">
                  <c:v>22.788000000000018</c:v>
                </c:pt>
                <c:pt idx="61">
                  <c:v>17.21700000000002</c:v>
                </c:pt>
                <c:pt idx="62">
                  <c:v>11.529000000000021</c:v>
                </c:pt>
                <c:pt idx="63">
                  <c:v>5.7240000000000215</c:v>
                </c:pt>
                <c:pt idx="64">
                  <c:v>5.4000000000021586E-2</c:v>
                </c:pt>
              </c:numCache>
            </c:numRef>
          </c:xVal>
          <c:yVal>
            <c:numRef>
              <c:f>TDK_KF_ST_21_03!$N$85:$N$149</c:f>
              <c:numCache>
                <c:formatCode>General</c:formatCode>
                <c:ptCount val="65"/>
                <c:pt idx="0">
                  <c:v>-4036.0097870121103</c:v>
                </c:pt>
                <c:pt idx="1">
                  <c:v>-4073.363063582231</c:v>
                </c:pt>
                <c:pt idx="2">
                  <c:v>-4070.6530176912543</c:v>
                </c:pt>
                <c:pt idx="3">
                  <c:v>-4029.855104941038</c:v>
                </c:pt>
                <c:pt idx="4">
                  <c:v>-3952.3482819697247</c:v>
                </c:pt>
                <c:pt idx="5">
                  <c:v>-3832.5807361997022</c:v>
                </c:pt>
                <c:pt idx="6">
                  <c:v>-3673.5981828260101</c:v>
                </c:pt>
                <c:pt idx="7">
                  <c:v>-3479.4828014595723</c:v>
                </c:pt>
                <c:pt idx="8">
                  <c:v>-3250.0722629749343</c:v>
                </c:pt>
                <c:pt idx="9">
                  <c:v>-2993.4360339546602</c:v>
                </c:pt>
                <c:pt idx="10">
                  <c:v>-2709.9401684168247</c:v>
                </c:pt>
                <c:pt idx="11">
                  <c:v>-2405.9002063312523</c:v>
                </c:pt>
                <c:pt idx="12">
                  <c:v>-2073.6859278591037</c:v>
                </c:pt>
                <c:pt idx="13">
                  <c:v>-1717.6513942979109</c:v>
                </c:pt>
                <c:pt idx="14">
                  <c:v>-1341.2483365028368</c:v>
                </c:pt>
                <c:pt idx="15">
                  <c:v>-950.2705983064393</c:v>
                </c:pt>
                <c:pt idx="16">
                  <c:v>-547.87484330892414</c:v>
                </c:pt>
                <c:pt idx="17">
                  <c:v>-150.8180484057381</c:v>
                </c:pt>
                <c:pt idx="18">
                  <c:v>248.35042550732703</c:v>
                </c:pt>
                <c:pt idx="19">
                  <c:v>637.57743061672647</c:v>
                </c:pt>
                <c:pt idx="20">
                  <c:v>1024.0701809115847</c:v>
                </c:pt>
                <c:pt idx="21">
                  <c:v>1410.0425770484715</c:v>
                </c:pt>
                <c:pt idx="22">
                  <c:v>1780.474022527625</c:v>
                </c:pt>
                <c:pt idx="23">
                  <c:v>2140.1808643824847</c:v>
                </c:pt>
                <c:pt idx="24">
                  <c:v>2472.6970109871381</c:v>
                </c:pt>
                <c:pt idx="25">
                  <c:v>2780.1838861631568</c:v>
                </c:pt>
                <c:pt idx="26">
                  <c:v>3054.376337409326</c:v>
                </c:pt>
                <c:pt idx="27">
                  <c:v>3301.5225422172721</c:v>
                </c:pt>
                <c:pt idx="28">
                  <c:v>3518.2336318324487</c:v>
                </c:pt>
                <c:pt idx="29">
                  <c:v>3705.2984434875348</c:v>
                </c:pt>
                <c:pt idx="30">
                  <c:v>3857.2060691889233</c:v>
                </c:pt>
                <c:pt idx="31">
                  <c:v>3971.0074942789024</c:v>
                </c:pt>
                <c:pt idx="32">
                  <c:v>4046.2903130968425</c:v>
                </c:pt>
                <c:pt idx="33">
                  <c:v>4080.9167900424718</c:v>
                </c:pt>
                <c:pt idx="34">
                  <c:v>4076.832778144666</c:v>
                </c:pt>
                <c:pt idx="35">
                  <c:v>4035.7934460882129</c:v>
                </c:pt>
                <c:pt idx="36">
                  <c:v>3956.8953359628954</c:v>
                </c:pt>
                <c:pt idx="37">
                  <c:v>3836.8696433397245</c:v>
                </c:pt>
                <c:pt idx="38">
                  <c:v>3680.5175577708037</c:v>
                </c:pt>
                <c:pt idx="39">
                  <c:v>3485.7355839307243</c:v>
                </c:pt>
                <c:pt idx="40">
                  <c:v>3257.3813370974522</c:v>
                </c:pt>
                <c:pt idx="41">
                  <c:v>2999.4893556171801</c:v>
                </c:pt>
                <c:pt idx="42">
                  <c:v>2724.9938864280421</c:v>
                </c:pt>
                <c:pt idx="43">
                  <c:v>2419.0296697712579</c:v>
                </c:pt>
                <c:pt idx="44">
                  <c:v>2083.9220761107845</c:v>
                </c:pt>
                <c:pt idx="45">
                  <c:v>1736.1942953062573</c:v>
                </c:pt>
                <c:pt idx="46">
                  <c:v>1359.6692636619539</c:v>
                </c:pt>
                <c:pt idx="47">
                  <c:v>965.29946848826728</c:v>
                </c:pt>
                <c:pt idx="48">
                  <c:v>568.13849762315158</c:v>
                </c:pt>
                <c:pt idx="49">
                  <c:v>175.68104160169216</c:v>
                </c:pt>
                <c:pt idx="50">
                  <c:v>-224.14312344172973</c:v>
                </c:pt>
                <c:pt idx="51">
                  <c:v>-609.74372691565941</c:v>
                </c:pt>
                <c:pt idx="52">
                  <c:v>-993.53937302408679</c:v>
                </c:pt>
                <c:pt idx="53">
                  <c:v>-1380.224114407971</c:v>
                </c:pt>
                <c:pt idx="54">
                  <c:v>-1753.9022528429323</c:v>
                </c:pt>
                <c:pt idx="55">
                  <c:v>-2114.6565180540183</c:v>
                </c:pt>
                <c:pt idx="56">
                  <c:v>-2450.4343904950297</c:v>
                </c:pt>
                <c:pt idx="57">
                  <c:v>-2758.6657237934573</c:v>
                </c:pt>
                <c:pt idx="58">
                  <c:v>-3032.5088375741993</c:v>
                </c:pt>
                <c:pt idx="59">
                  <c:v>-3282.4807069361318</c:v>
                </c:pt>
                <c:pt idx="60">
                  <c:v>-3504.1284091038128</c:v>
                </c:pt>
                <c:pt idx="61">
                  <c:v>-3689.9762544229602</c:v>
                </c:pt>
                <c:pt idx="62">
                  <c:v>-3843.7117247910483</c:v>
                </c:pt>
                <c:pt idx="63">
                  <c:v>-3961.5319178747786</c:v>
                </c:pt>
                <c:pt idx="64">
                  <c:v>-4037.352855879335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933-4FD2-BC39-0A3A823C5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TDK_KF_ST_21_03!$AA$20:$AA$84</c:f>
              <c:numCache>
                <c:formatCode>General</c:formatCode>
                <c:ptCount val="65"/>
                <c:pt idx="0">
                  <c:v>9.8999999999999991E-2</c:v>
                </c:pt>
                <c:pt idx="1">
                  <c:v>5.76</c:v>
                </c:pt>
                <c:pt idx="2">
                  <c:v>11.492999999999999</c:v>
                </c:pt>
                <c:pt idx="3">
                  <c:v>17.261999999999997</c:v>
                </c:pt>
                <c:pt idx="4">
                  <c:v>22.760999999999996</c:v>
                </c:pt>
                <c:pt idx="5">
                  <c:v>28.259999999999994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45.098999999999997</c:v>
                </c:pt>
                <c:pt idx="9">
                  <c:v>50.76</c:v>
                </c:pt>
                <c:pt idx="10">
                  <c:v>56.564999999999998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78.767999999999986</c:v>
                </c:pt>
                <c:pt idx="15">
                  <c:v>84.455999999999989</c:v>
                </c:pt>
                <c:pt idx="16">
                  <c:v>90.035999999999987</c:v>
                </c:pt>
                <c:pt idx="17">
                  <c:v>95.72399999999999</c:v>
                </c:pt>
                <c:pt idx="18">
                  <c:v>101.502</c:v>
                </c:pt>
                <c:pt idx="19">
                  <c:v>107.163</c:v>
                </c:pt>
                <c:pt idx="20">
                  <c:v>112.67999999999999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129.38399999999999</c:v>
                </c:pt>
                <c:pt idx="24">
                  <c:v>134.964</c:v>
                </c:pt>
                <c:pt idx="25">
                  <c:v>140.697</c:v>
                </c:pt>
                <c:pt idx="26">
                  <c:v>146.44800000000001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163.09799999999998</c:v>
                </c:pt>
                <c:pt idx="30">
                  <c:v>168.57</c:v>
                </c:pt>
                <c:pt idx="31">
                  <c:v>174.267</c:v>
                </c:pt>
                <c:pt idx="32">
                  <c:v>179.892</c:v>
                </c:pt>
                <c:pt idx="33">
                  <c:v>185.56199999999998</c:v>
                </c:pt>
                <c:pt idx="34">
                  <c:v>191.27699999999999</c:v>
                </c:pt>
                <c:pt idx="35">
                  <c:v>196.94699999999997</c:v>
                </c:pt>
                <c:pt idx="36">
                  <c:v>202.45499999999998</c:v>
                </c:pt>
                <c:pt idx="37">
                  <c:v>207.999</c:v>
                </c:pt>
                <c:pt idx="38">
                  <c:v>213.57900000000001</c:v>
                </c:pt>
                <c:pt idx="39">
                  <c:v>219.114</c:v>
                </c:pt>
                <c:pt idx="40">
                  <c:v>224.77500000000001</c:v>
                </c:pt>
                <c:pt idx="41">
                  <c:v>230.52600000000001</c:v>
                </c:pt>
                <c:pt idx="42">
                  <c:v>236.196</c:v>
                </c:pt>
                <c:pt idx="43">
                  <c:v>241.86599999999999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258.46199999999999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275.53499999999997</c:v>
                </c:pt>
                <c:pt idx="50">
                  <c:v>281.28599999999994</c:v>
                </c:pt>
                <c:pt idx="51">
                  <c:v>286.88399999999996</c:v>
                </c:pt>
                <c:pt idx="52">
                  <c:v>292.55399999999997</c:v>
                </c:pt>
                <c:pt idx="53">
                  <c:v>298.053</c:v>
                </c:pt>
                <c:pt idx="54">
                  <c:v>303.59699999999998</c:v>
                </c:pt>
                <c:pt idx="55">
                  <c:v>309.27599999999995</c:v>
                </c:pt>
                <c:pt idx="56">
                  <c:v>314.93699999999995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332.09099999999995</c:v>
                </c:pt>
                <c:pt idx="60">
                  <c:v>337.66199999999998</c:v>
                </c:pt>
                <c:pt idx="61">
                  <c:v>343.21499999999997</c:v>
                </c:pt>
                <c:pt idx="62">
                  <c:v>348.73199999999997</c:v>
                </c:pt>
                <c:pt idx="63">
                  <c:v>354.35699999999997</c:v>
                </c:pt>
                <c:pt idx="64">
                  <c:v>360.09</c:v>
                </c:pt>
              </c:numCache>
            </c:numRef>
          </c:xVal>
          <c:yVal>
            <c:numRef>
              <c:f>TDK_KF_ST_21_03!$AC$20:$AC$84</c:f>
              <c:numCache>
                <c:formatCode>General</c:formatCode>
                <c:ptCount val="65"/>
                <c:pt idx="0">
                  <c:v>2.2742849218208003E-2</c:v>
                </c:pt>
                <c:pt idx="1">
                  <c:v>-0.14167630290394051</c:v>
                </c:pt>
                <c:pt idx="2">
                  <c:v>-0.17958469066747185</c:v>
                </c:pt>
                <c:pt idx="3">
                  <c:v>-6.4560489061644688E-2</c:v>
                </c:pt>
                <c:pt idx="4">
                  <c:v>-0.10247771373869341</c:v>
                </c:pt>
                <c:pt idx="5">
                  <c:v>-7.9274258155582089E-2</c:v>
                </c:pt>
                <c:pt idx="6">
                  <c:v>-0.17414029773369322</c:v>
                </c:pt>
                <c:pt idx="7">
                  <c:v>-0.10717829378952359</c:v>
                </c:pt>
                <c:pt idx="8">
                  <c:v>2.0267434956672048E-2</c:v>
                </c:pt>
                <c:pt idx="9">
                  <c:v>1.7170352955346857E-3</c:v>
                </c:pt>
                <c:pt idx="10">
                  <c:v>8.8091658028019992E-3</c:v>
                </c:pt>
                <c:pt idx="11">
                  <c:v>-2.6283788705583788E-2</c:v>
                </c:pt>
                <c:pt idx="12">
                  <c:v>-1.5610676139374391E-2</c:v>
                </c:pt>
                <c:pt idx="13">
                  <c:v>-7.5223121728811293E-3</c:v>
                </c:pt>
                <c:pt idx="14">
                  <c:v>-4.0022339796522033E-2</c:v>
                </c:pt>
                <c:pt idx="15">
                  <c:v>-0.10179386343415331</c:v>
                </c:pt>
                <c:pt idx="16">
                  <c:v>-0.1265940409094668</c:v>
                </c:pt>
                <c:pt idx="17">
                  <c:v>-9.5609156514683491E-2</c:v>
                </c:pt>
                <c:pt idx="18">
                  <c:v>-8.5955688180021639E-2</c:v>
                </c:pt>
                <c:pt idx="19">
                  <c:v>-0.17026692193813631</c:v>
                </c:pt>
                <c:pt idx="20">
                  <c:v>-0.15074907411387528</c:v>
                </c:pt>
                <c:pt idx="21">
                  <c:v>-8.34905738422691E-2</c:v>
                </c:pt>
                <c:pt idx="22">
                  <c:v>-5.6326434279853288E-2</c:v>
                </c:pt>
                <c:pt idx="23">
                  <c:v>-4.7992537504143229E-2</c:v>
                </c:pt>
                <c:pt idx="24">
                  <c:v>5.8237170024085572E-2</c:v>
                </c:pt>
                <c:pt idx="25">
                  <c:v>4.6331764480896709E-2</c:v>
                </c:pt>
                <c:pt idx="26">
                  <c:v>4.685650250118556E-2</c:v>
                </c:pt>
                <c:pt idx="27">
                  <c:v>6.4790433895126398E-2</c:v>
                </c:pt>
                <c:pt idx="28">
                  <c:v>2.5666430704319509E-2</c:v>
                </c:pt>
                <c:pt idx="29">
                  <c:v>7.842280865105522E-3</c:v>
                </c:pt>
                <c:pt idx="30">
                  <c:v>-1.6317779143093958E-2</c:v>
                </c:pt>
                <c:pt idx="31">
                  <c:v>8.1047599575924778E-2</c:v>
                </c:pt>
                <c:pt idx="32">
                  <c:v>-2.9966415489695919E-2</c:v>
                </c:pt>
                <c:pt idx="33">
                  <c:v>-0.10898959041352896</c:v>
                </c:pt>
                <c:pt idx="34">
                  <c:v>-2.9793052821730726E-2</c:v>
                </c:pt>
                <c:pt idx="35">
                  <c:v>-1.9665801389322723E-2</c:v>
                </c:pt>
                <c:pt idx="36">
                  <c:v>-1.9733271613119996E-2</c:v>
                </c:pt>
                <c:pt idx="37">
                  <c:v>0.10924081653686812</c:v>
                </c:pt>
                <c:pt idx="38">
                  <c:v>1.7277998719634979E-2</c:v>
                </c:pt>
                <c:pt idx="39">
                  <c:v>7.2723168130124805E-2</c:v>
                </c:pt>
                <c:pt idx="40">
                  <c:v>0.14789531435016556</c:v>
                </c:pt>
                <c:pt idx="41">
                  <c:v>0.23217511075205266</c:v>
                </c:pt>
                <c:pt idx="42">
                  <c:v>0.15997551046282865</c:v>
                </c:pt>
                <c:pt idx="43">
                  <c:v>0.17057826856353131</c:v>
                </c:pt>
                <c:pt idx="44">
                  <c:v>0.16578207454307403</c:v>
                </c:pt>
                <c:pt idx="45">
                  <c:v>0.19315314340983036</c:v>
                </c:pt>
                <c:pt idx="46">
                  <c:v>8.0879891759877864E-2</c:v>
                </c:pt>
                <c:pt idx="47">
                  <c:v>-1.1135526584666877E-3</c:v>
                </c:pt>
                <c:pt idx="48">
                  <c:v>-1.7885423173993331E-3</c:v>
                </c:pt>
                <c:pt idx="49">
                  <c:v>-9.5261953470867411E-2</c:v>
                </c:pt>
                <c:pt idx="50">
                  <c:v>-3.3137532350451693E-2</c:v>
                </c:pt>
                <c:pt idx="51">
                  <c:v>-5.2733671645739832E-2</c:v>
                </c:pt>
                <c:pt idx="52">
                  <c:v>-0.14058241285295026</c:v>
                </c:pt>
                <c:pt idx="53">
                  <c:v>-7.1914214226239892E-2</c:v>
                </c:pt>
                <c:pt idx="54">
                  <c:v>-4.9726970020287808E-2</c:v>
                </c:pt>
                <c:pt idx="55">
                  <c:v>-3.2577980152268537E-2</c:v>
                </c:pt>
                <c:pt idx="56">
                  <c:v>-4.2541378489488579E-2</c:v>
                </c:pt>
                <c:pt idx="57">
                  <c:v>1.1157518153822821E-2</c:v>
                </c:pt>
                <c:pt idx="58">
                  <c:v>6.5995362709657002E-2</c:v>
                </c:pt>
                <c:pt idx="59">
                  <c:v>-3.3783786976243846E-2</c:v>
                </c:pt>
                <c:pt idx="60">
                  <c:v>7.2941321038626938E-2</c:v>
                </c:pt>
                <c:pt idx="61">
                  <c:v>-3.5523471210865409E-2</c:v>
                </c:pt>
                <c:pt idx="62">
                  <c:v>-7.7660667076202117E-2</c:v>
                </c:pt>
                <c:pt idx="63">
                  <c:v>-1.0810600333343245E-2</c:v>
                </c:pt>
                <c:pt idx="64">
                  <c:v>-0.10805745806322875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66-448A-AD8B-C110E5C3C49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TDK_KF_ST_21_03!$AA$85:$AA$149</c:f>
              <c:numCache>
                <c:formatCode>General</c:formatCode>
                <c:ptCount val="65"/>
                <c:pt idx="0">
                  <c:v>360.15299999999996</c:v>
                </c:pt>
                <c:pt idx="1">
                  <c:v>354.43799999999999</c:v>
                </c:pt>
                <c:pt idx="2">
                  <c:v>348.84</c:v>
                </c:pt>
                <c:pt idx="3">
                  <c:v>343.31399999999996</c:v>
                </c:pt>
                <c:pt idx="4">
                  <c:v>337.83299999999997</c:v>
                </c:pt>
                <c:pt idx="5">
                  <c:v>332.09999999999997</c:v>
                </c:pt>
                <c:pt idx="6">
                  <c:v>326.33999999999997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303.714</c:v>
                </c:pt>
                <c:pt idx="11">
                  <c:v>298.22399999999999</c:v>
                </c:pt>
                <c:pt idx="12">
                  <c:v>292.63499999999999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275.553</c:v>
                </c:pt>
                <c:pt idx="16">
                  <c:v>269.80200000000002</c:v>
                </c:pt>
                <c:pt idx="17">
                  <c:v>264.20400000000001</c:v>
                </c:pt>
                <c:pt idx="18">
                  <c:v>258.59699999999998</c:v>
                </c:pt>
                <c:pt idx="19">
                  <c:v>253.09799999999998</c:v>
                </c:pt>
                <c:pt idx="20">
                  <c:v>247.55399999999997</c:v>
                </c:pt>
                <c:pt idx="21">
                  <c:v>241.87499999999997</c:v>
                </c:pt>
                <c:pt idx="22">
                  <c:v>236.22299999999998</c:v>
                </c:pt>
                <c:pt idx="23">
                  <c:v>230.46299999999999</c:v>
                </c:pt>
                <c:pt idx="24">
                  <c:v>224.80199999999999</c:v>
                </c:pt>
                <c:pt idx="25">
                  <c:v>219.15899999999999</c:v>
                </c:pt>
                <c:pt idx="26">
                  <c:v>213.65099999999998</c:v>
                </c:pt>
                <c:pt idx="27">
                  <c:v>208.11599999999999</c:v>
                </c:pt>
                <c:pt idx="28">
                  <c:v>202.57199999999997</c:v>
                </c:pt>
                <c:pt idx="29">
                  <c:v>196.92</c:v>
                </c:pt>
                <c:pt idx="30">
                  <c:v>191.232</c:v>
                </c:pt>
                <c:pt idx="31">
                  <c:v>185.553</c:v>
                </c:pt>
                <c:pt idx="32">
                  <c:v>179.82900000000001</c:v>
                </c:pt>
                <c:pt idx="33">
                  <c:v>174.23099999999999</c:v>
                </c:pt>
                <c:pt idx="34">
                  <c:v>168.678</c:v>
                </c:pt>
                <c:pt idx="35">
                  <c:v>163.24199999999999</c:v>
                </c:pt>
                <c:pt idx="36">
                  <c:v>157.71599999999998</c:v>
                </c:pt>
                <c:pt idx="37">
                  <c:v>152.01</c:v>
                </c:pt>
                <c:pt idx="38">
                  <c:v>146.358</c:v>
                </c:pt>
                <c:pt idx="39">
                  <c:v>140.63400000000001</c:v>
                </c:pt>
                <c:pt idx="40">
                  <c:v>134.93700000000001</c:v>
                </c:pt>
                <c:pt idx="41">
                  <c:v>129.29400000000001</c:v>
                </c:pt>
                <c:pt idx="42">
                  <c:v>123.88500000000001</c:v>
                </c:pt>
                <c:pt idx="43">
                  <c:v>118.35000000000001</c:v>
                </c:pt>
                <c:pt idx="44">
                  <c:v>112.70700000000001</c:v>
                </c:pt>
                <c:pt idx="45">
                  <c:v>107.18100000000001</c:v>
                </c:pt>
                <c:pt idx="46">
                  <c:v>101.46600000000001</c:v>
                </c:pt>
                <c:pt idx="47">
                  <c:v>95.688000000000002</c:v>
                </c:pt>
                <c:pt idx="48">
                  <c:v>90.009</c:v>
                </c:pt>
                <c:pt idx="49">
                  <c:v>84.474000000000004</c:v>
                </c:pt>
                <c:pt idx="50">
                  <c:v>78.858000000000004</c:v>
                </c:pt>
                <c:pt idx="51">
                  <c:v>73.413000000000011</c:v>
                </c:pt>
                <c:pt idx="52">
                  <c:v>67.914000000000016</c:v>
                </c:pt>
                <c:pt idx="53">
                  <c:v>62.235000000000014</c:v>
                </c:pt>
                <c:pt idx="54">
                  <c:v>56.547000000000011</c:v>
                </c:pt>
                <c:pt idx="55">
                  <c:v>50.787000000000013</c:v>
                </c:pt>
                <c:pt idx="56">
                  <c:v>45.090000000000018</c:v>
                </c:pt>
                <c:pt idx="57">
                  <c:v>39.456000000000017</c:v>
                </c:pt>
                <c:pt idx="58">
                  <c:v>33.984000000000016</c:v>
                </c:pt>
                <c:pt idx="59">
                  <c:v>28.422000000000018</c:v>
                </c:pt>
                <c:pt idx="60">
                  <c:v>22.788000000000018</c:v>
                </c:pt>
                <c:pt idx="61">
                  <c:v>17.21700000000002</c:v>
                </c:pt>
                <c:pt idx="62">
                  <c:v>11.529000000000021</c:v>
                </c:pt>
                <c:pt idx="63">
                  <c:v>5.7240000000000215</c:v>
                </c:pt>
                <c:pt idx="64">
                  <c:v>5.4000000000021586E-2</c:v>
                </c:pt>
              </c:numCache>
            </c:numRef>
          </c:xVal>
          <c:yVal>
            <c:numRef>
              <c:f>TDK_KF_ST_21_03!$AC$85:$AC$149</c:f>
              <c:numCache>
                <c:formatCode>General</c:formatCode>
                <c:ptCount val="65"/>
                <c:pt idx="0">
                  <c:v>1.5549422014544234E-2</c:v>
                </c:pt>
                <c:pt idx="1">
                  <c:v>-8.3116850063220227E-2</c:v>
                </c:pt>
                <c:pt idx="2">
                  <c:v>3.0673526738326018E-2</c:v>
                </c:pt>
                <c:pt idx="3">
                  <c:v>5.3376087209471734E-2</c:v>
                </c:pt>
                <c:pt idx="4">
                  <c:v>1.2352478438856451E-2</c:v>
                </c:pt>
                <c:pt idx="5">
                  <c:v>0.10882573992870448</c:v>
                </c:pt>
                <c:pt idx="6">
                  <c:v>4.0012085347427728E-2</c:v>
                </c:pt>
                <c:pt idx="7">
                  <c:v>-1.609344331717466E-2</c:v>
                </c:pt>
                <c:pt idx="8">
                  <c:v>6.6692921500703051E-2</c:v>
                </c:pt>
                <c:pt idx="9">
                  <c:v>6.3552916344633559E-3</c:v>
                </c:pt>
                <c:pt idx="10">
                  <c:v>-3.8015412302058849E-2</c:v>
                </c:pt>
                <c:pt idx="11">
                  <c:v>-4.2191780943369395E-2</c:v>
                </c:pt>
                <c:pt idx="12">
                  <c:v>-9.39665409225654E-2</c:v>
                </c:pt>
                <c:pt idx="13">
                  <c:v>-5.2896252079051465E-2</c:v>
                </c:pt>
                <c:pt idx="14">
                  <c:v>-2.6148730077750315E-2</c:v>
                </c:pt>
                <c:pt idx="15">
                  <c:v>2.4648576106983455E-2</c:v>
                </c:pt>
                <c:pt idx="16">
                  <c:v>5.9150616064925998E-2</c:v>
                </c:pt>
                <c:pt idx="17">
                  <c:v>4.632297351207626E-2</c:v>
                </c:pt>
                <c:pt idx="18">
                  <c:v>0.13251858124885985</c:v>
                </c:pt>
                <c:pt idx="19">
                  <c:v>0.16607243571215236</c:v>
                </c:pt>
                <c:pt idx="20">
                  <c:v>0.22323719246696783</c:v>
                </c:pt>
                <c:pt idx="21">
                  <c:v>0.204757600896329</c:v>
                </c:pt>
                <c:pt idx="22">
                  <c:v>0.24203667844071219</c:v>
                </c:pt>
                <c:pt idx="23">
                  <c:v>0.17863875287568476</c:v>
                </c:pt>
                <c:pt idx="24">
                  <c:v>0.16199144960685885</c:v>
                </c:pt>
                <c:pt idx="25">
                  <c:v>0.13566813732825267</c:v>
                </c:pt>
                <c:pt idx="26">
                  <c:v>0.14968419915496156</c:v>
                </c:pt>
                <c:pt idx="27">
                  <c:v>7.6430197831427904E-2</c:v>
                </c:pt>
                <c:pt idx="28">
                  <c:v>3.6498743666498967E-2</c:v>
                </c:pt>
                <c:pt idx="29">
                  <c:v>4.7360681714707198E-2</c:v>
                </c:pt>
                <c:pt idx="30">
                  <c:v>-5.1312666435308074E-3</c:v>
                </c:pt>
                <c:pt idx="31">
                  <c:v>2.4909347221523603E-2</c:v>
                </c:pt>
                <c:pt idx="32">
                  <c:v>4.3303458486946056E-2</c:v>
                </c:pt>
                <c:pt idx="33">
                  <c:v>6.3833800952352249E-2</c:v>
                </c:pt>
                <c:pt idx="34">
                  <c:v>-2.285632519203773E-2</c:v>
                </c:pt>
                <c:pt idx="35">
                  <c:v>6.429298749489476E-2</c:v>
                </c:pt>
                <c:pt idx="36">
                  <c:v>7.6169878264892077E-2</c:v>
                </c:pt>
                <c:pt idx="37">
                  <c:v>0.10963860874448983</c:v>
                </c:pt>
                <c:pt idx="38">
                  <c:v>8.2838005477071874E-2</c:v>
                </c:pt>
                <c:pt idx="39">
                  <c:v>3.2358479804713625E-2</c:v>
                </c:pt>
                <c:pt idx="40">
                  <c:v>1.425703499944575E-2</c:v>
                </c:pt>
                <c:pt idx="41">
                  <c:v>3.2177660751500525E-2</c:v>
                </c:pt>
                <c:pt idx="42">
                  <c:v>-8.3155538501060278E-2</c:v>
                </c:pt>
                <c:pt idx="43">
                  <c:v>3.2494922043184715E-3</c:v>
                </c:pt>
                <c:pt idx="44">
                  <c:v>-5.2190518540228936E-2</c:v>
                </c:pt>
                <c:pt idx="45">
                  <c:v>-0.16169249458826584</c:v>
                </c:pt>
                <c:pt idx="46">
                  <c:v>-0.13095847698537</c:v>
                </c:pt>
                <c:pt idx="47">
                  <c:v>-4.0464439511609385E-2</c:v>
                </c:pt>
                <c:pt idx="48">
                  <c:v>-6.5237787351961174E-2</c:v>
                </c:pt>
                <c:pt idx="49">
                  <c:v>-4.4134708762456398E-2</c:v>
                </c:pt>
                <c:pt idx="50">
                  <c:v>1.2702603723141692E-2</c:v>
                </c:pt>
                <c:pt idx="51">
                  <c:v>-8.2804368428242014E-3</c:v>
                </c:pt>
                <c:pt idx="52">
                  <c:v>-2.9308434851884613E-3</c:v>
                </c:pt>
                <c:pt idx="53">
                  <c:v>1.8627971990156311E-2</c:v>
                </c:pt>
                <c:pt idx="54">
                  <c:v>6.3646303285409545E-2</c:v>
                </c:pt>
                <c:pt idx="55">
                  <c:v>7.0109811610869599E-2</c:v>
                </c:pt>
                <c:pt idx="56">
                  <c:v>1.2318195463492998E-2</c:v>
                </c:pt>
                <c:pt idx="57">
                  <c:v>-1.4748463460250605E-2</c:v>
                </c:pt>
                <c:pt idx="58">
                  <c:v>-7.2015615454041892E-2</c:v>
                </c:pt>
                <c:pt idx="59">
                  <c:v>-8.1627184933942942E-2</c:v>
                </c:pt>
                <c:pt idx="60">
                  <c:v>-1.804949685345747E-2</c:v>
                </c:pt>
                <c:pt idx="61">
                  <c:v>-0.14448205141585646</c:v>
                </c:pt>
                <c:pt idx="62">
                  <c:v>-6.3281688538918246E-2</c:v>
                </c:pt>
                <c:pt idx="63">
                  <c:v>-8.8083445148843253E-2</c:v>
                </c:pt>
                <c:pt idx="64">
                  <c:v>-0.11112541789929331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66-448A-AD8B-C110E5C3C49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TDK_KF_ST_21_03!$AA$20:$AA$83</c:f>
              <c:numCache>
                <c:formatCode>General</c:formatCode>
                <c:ptCount val="64"/>
                <c:pt idx="0">
                  <c:v>9.8999999999999991E-2</c:v>
                </c:pt>
                <c:pt idx="1">
                  <c:v>5.76</c:v>
                </c:pt>
                <c:pt idx="2">
                  <c:v>11.492999999999999</c:v>
                </c:pt>
                <c:pt idx="3">
                  <c:v>17.261999999999997</c:v>
                </c:pt>
                <c:pt idx="4">
                  <c:v>22.760999999999996</c:v>
                </c:pt>
                <c:pt idx="5">
                  <c:v>28.259999999999994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45.098999999999997</c:v>
                </c:pt>
                <c:pt idx="9">
                  <c:v>50.76</c:v>
                </c:pt>
                <c:pt idx="10">
                  <c:v>56.564999999999998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78.767999999999986</c:v>
                </c:pt>
                <c:pt idx="15">
                  <c:v>84.455999999999989</c:v>
                </c:pt>
                <c:pt idx="16">
                  <c:v>90.035999999999987</c:v>
                </c:pt>
                <c:pt idx="17">
                  <c:v>95.72399999999999</c:v>
                </c:pt>
                <c:pt idx="18">
                  <c:v>101.502</c:v>
                </c:pt>
                <c:pt idx="19">
                  <c:v>107.163</c:v>
                </c:pt>
                <c:pt idx="20">
                  <c:v>112.67999999999999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129.38399999999999</c:v>
                </c:pt>
                <c:pt idx="24">
                  <c:v>134.964</c:v>
                </c:pt>
                <c:pt idx="25">
                  <c:v>140.697</c:v>
                </c:pt>
                <c:pt idx="26">
                  <c:v>146.44800000000001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163.09799999999998</c:v>
                </c:pt>
                <c:pt idx="30">
                  <c:v>168.57</c:v>
                </c:pt>
                <c:pt idx="31">
                  <c:v>174.267</c:v>
                </c:pt>
                <c:pt idx="32">
                  <c:v>179.892</c:v>
                </c:pt>
                <c:pt idx="33">
                  <c:v>185.56199999999998</c:v>
                </c:pt>
                <c:pt idx="34">
                  <c:v>191.27699999999999</c:v>
                </c:pt>
                <c:pt idx="35">
                  <c:v>196.94699999999997</c:v>
                </c:pt>
                <c:pt idx="36">
                  <c:v>202.45499999999998</c:v>
                </c:pt>
                <c:pt idx="37">
                  <c:v>207.999</c:v>
                </c:pt>
                <c:pt idx="38">
                  <c:v>213.57900000000001</c:v>
                </c:pt>
                <c:pt idx="39">
                  <c:v>219.114</c:v>
                </c:pt>
                <c:pt idx="40">
                  <c:v>224.77500000000001</c:v>
                </c:pt>
                <c:pt idx="41">
                  <c:v>230.52600000000001</c:v>
                </c:pt>
                <c:pt idx="42">
                  <c:v>236.196</c:v>
                </c:pt>
                <c:pt idx="43">
                  <c:v>241.86599999999999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258.46199999999999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275.53499999999997</c:v>
                </c:pt>
                <c:pt idx="50">
                  <c:v>281.28599999999994</c:v>
                </c:pt>
                <c:pt idx="51">
                  <c:v>286.88399999999996</c:v>
                </c:pt>
                <c:pt idx="52">
                  <c:v>292.55399999999997</c:v>
                </c:pt>
                <c:pt idx="53">
                  <c:v>298.053</c:v>
                </c:pt>
                <c:pt idx="54">
                  <c:v>303.59699999999998</c:v>
                </c:pt>
                <c:pt idx="55">
                  <c:v>309.27599999999995</c:v>
                </c:pt>
                <c:pt idx="56">
                  <c:v>314.93699999999995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332.09099999999995</c:v>
                </c:pt>
                <c:pt idx="60">
                  <c:v>337.66199999999998</c:v>
                </c:pt>
                <c:pt idx="61">
                  <c:v>343.21499999999997</c:v>
                </c:pt>
                <c:pt idx="62">
                  <c:v>348.73199999999997</c:v>
                </c:pt>
                <c:pt idx="63">
                  <c:v>354.35699999999997</c:v>
                </c:pt>
              </c:numCache>
            </c:numRef>
          </c:xVal>
          <c:yVal>
            <c:numRef>
              <c:f>TDK_KF_ST_21_03!$AD$20:$AD$83</c:f>
              <c:numCache>
                <c:formatCode>General</c:formatCode>
                <c:ptCount val="64"/>
                <c:pt idx="0">
                  <c:v>-0.13386826711750133</c:v>
                </c:pt>
                <c:pt idx="1">
                  <c:v>5.3592857755097256E-2</c:v>
                </c:pt>
                <c:pt idx="2">
                  <c:v>0.1163030021285536</c:v>
                </c:pt>
                <c:pt idx="3">
                  <c:v>-7.9921562354211773E-2</c:v>
                </c:pt>
                <c:pt idx="4">
                  <c:v>8.442821688523594E-2</c:v>
                </c:pt>
                <c:pt idx="5">
                  <c:v>-2.3529267783608532E-3</c:v>
                </c:pt>
                <c:pt idx="6">
                  <c:v>0.10212468227965132</c:v>
                </c:pt>
                <c:pt idx="7">
                  <c:v>9.2429830329272988E-2</c:v>
                </c:pt>
                <c:pt idx="8">
                  <c:v>-7.94923949317905E-3</c:v>
                </c:pt>
                <c:pt idx="9">
                  <c:v>6.8392776315334913E-2</c:v>
                </c:pt>
                <c:pt idx="10">
                  <c:v>5.4837137482607545E-2</c:v>
                </c:pt>
                <c:pt idx="11">
                  <c:v>4.4911760695740099E-2</c:v>
                </c:pt>
                <c:pt idx="12">
                  <c:v>1.267983265418593E-2</c:v>
                </c:pt>
                <c:pt idx="13">
                  <c:v>-7.5812466994307215E-4</c:v>
                </c:pt>
                <c:pt idx="14">
                  <c:v>5.2724943519663725E-2</c:v>
                </c:pt>
                <c:pt idx="15">
                  <c:v>5.7659154671696911E-2</c:v>
                </c:pt>
                <c:pt idx="16">
                  <c:v>6.1356253557505624E-2</c:v>
                </c:pt>
                <c:pt idx="17">
                  <c:v>5.5144717003074106E-2</c:v>
                </c:pt>
                <c:pt idx="18">
                  <c:v>-4.5002788805348359E-2</c:v>
                </c:pt>
                <c:pt idx="19">
                  <c:v>8.5744273498704615E-3</c:v>
                </c:pt>
                <c:pt idx="20">
                  <c:v>9.8558555573646345E-2</c:v>
                </c:pt>
                <c:pt idx="21">
                  <c:v>8.6740066046587572E-2</c:v>
                </c:pt>
                <c:pt idx="22">
                  <c:v>-2.682910422120699E-2</c:v>
                </c:pt>
                <c:pt idx="23">
                  <c:v>8.0170198255643754E-2</c:v>
                </c:pt>
                <c:pt idx="24">
                  <c:v>-4.3980135024639821E-2</c:v>
                </c:pt>
                <c:pt idx="25">
                  <c:v>-1.3973284676183084E-2</c:v>
                </c:pt>
                <c:pt idx="26">
                  <c:v>3.5981502975886315E-2</c:v>
                </c:pt>
                <c:pt idx="27">
                  <c:v>4.4848174849363431E-2</c:v>
                </c:pt>
                <c:pt idx="28">
                  <c:v>5.0503447560572567E-2</c:v>
                </c:pt>
                <c:pt idx="29">
                  <c:v>5.6450706629789238E-2</c:v>
                </c:pt>
                <c:pt idx="30">
                  <c:v>-6.5385460489437719E-3</c:v>
                </c:pt>
                <c:pt idx="31">
                  <c:v>-1.7213798623572529E-2</c:v>
                </c:pt>
                <c:pt idx="32">
                  <c:v>7.3269873976641975E-2</c:v>
                </c:pt>
                <c:pt idx="33">
                  <c:v>0.13389893763505256</c:v>
                </c:pt>
                <c:pt idx="34">
                  <c:v>2.4661786178199918E-2</c:v>
                </c:pt>
                <c:pt idx="35">
                  <c:v>6.7026483104029921E-2</c:v>
                </c:pt>
                <c:pt idx="36">
                  <c:v>5.6232015279618963E-2</c:v>
                </c:pt>
                <c:pt idx="37">
                  <c:v>-3.281061870544022E-2</c:v>
                </c:pt>
                <c:pt idx="38">
                  <c:v>0.13240620043532658</c:v>
                </c:pt>
                <c:pt idx="39">
                  <c:v>6.2944969198127865E-2</c:v>
                </c:pt>
                <c:pt idx="40">
                  <c:v>1.4096135256693287E-2</c:v>
                </c:pt>
                <c:pt idx="41">
                  <c:v>-5.3536357876367902E-2</c:v>
                </c:pt>
                <c:pt idx="42">
                  <c:v>8.2061167977883542E-2</c:v>
                </c:pt>
                <c:pt idx="43">
                  <c:v>3.4179332332797685E-2</c:v>
                </c:pt>
                <c:pt idx="44">
                  <c:v>5.7455117923893795E-2</c:v>
                </c:pt>
                <c:pt idx="45">
                  <c:v>-2.7080707697678008E-2</c:v>
                </c:pt>
                <c:pt idx="46">
                  <c:v>5.1638689488981981E-2</c:v>
                </c:pt>
                <c:pt idx="47">
                  <c:v>4.7436526170542948E-2</c:v>
                </c:pt>
                <c:pt idx="48">
                  <c:v>6.0939158382325331E-2</c:v>
                </c:pt>
                <c:pt idx="49">
                  <c:v>0.11991052957785087</c:v>
                </c:pt>
                <c:pt idx="50">
                  <c:v>6.9888022727013777E-3</c:v>
                </c:pt>
                <c:pt idx="51">
                  <c:v>-1.6258043331163208E-4</c:v>
                </c:pt>
                <c:pt idx="52">
                  <c:v>4.6615871930384856E-2</c:v>
                </c:pt>
                <c:pt idx="53">
                  <c:v>2.9722433282870497E-2</c:v>
                </c:pt>
                <c:pt idx="54">
                  <c:v>1.171155771822896E-2</c:v>
                </c:pt>
                <c:pt idx="55">
                  <c:v>3.8933271786731893E-2</c:v>
                </c:pt>
                <c:pt idx="56">
                  <c:v>0.10923429999019163</c:v>
                </c:pt>
                <c:pt idx="57">
                  <c:v>-2.7250961470997481E-2</c:v>
                </c:pt>
                <c:pt idx="58">
                  <c:v>-2.5983277362229273E-2</c:v>
                </c:pt>
                <c:pt idx="59">
                  <c:v>0.14260952690494832</c:v>
                </c:pt>
                <c:pt idx="60">
                  <c:v>-6.0588842599770487E-2</c:v>
                </c:pt>
                <c:pt idx="61">
                  <c:v>8.8899558420337144E-2</c:v>
                </c:pt>
                <c:pt idx="62">
                  <c:v>0.10833419381452813</c:v>
                </c:pt>
                <c:pt idx="63">
                  <c:v>-7.2306249729876981E-2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66-448A-AD8B-C110E5C3C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TDK_KF_ST_21_03!$I$19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TDK_KF_ST_21_03!$AA$20:$AA$84</c:f>
              <c:numCache>
                <c:formatCode>General</c:formatCode>
                <c:ptCount val="65"/>
                <c:pt idx="0">
                  <c:v>9.8999999999999991E-2</c:v>
                </c:pt>
                <c:pt idx="1">
                  <c:v>5.76</c:v>
                </c:pt>
                <c:pt idx="2">
                  <c:v>11.492999999999999</c:v>
                </c:pt>
                <c:pt idx="3">
                  <c:v>17.261999999999997</c:v>
                </c:pt>
                <c:pt idx="4">
                  <c:v>22.760999999999996</c:v>
                </c:pt>
                <c:pt idx="5">
                  <c:v>28.259999999999994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45.098999999999997</c:v>
                </c:pt>
                <c:pt idx="9">
                  <c:v>50.76</c:v>
                </c:pt>
                <c:pt idx="10">
                  <c:v>56.564999999999998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78.767999999999986</c:v>
                </c:pt>
                <c:pt idx="15">
                  <c:v>84.455999999999989</c:v>
                </c:pt>
                <c:pt idx="16">
                  <c:v>90.035999999999987</c:v>
                </c:pt>
                <c:pt idx="17">
                  <c:v>95.72399999999999</c:v>
                </c:pt>
                <c:pt idx="18">
                  <c:v>101.502</c:v>
                </c:pt>
                <c:pt idx="19">
                  <c:v>107.163</c:v>
                </c:pt>
                <c:pt idx="20">
                  <c:v>112.67999999999999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129.38399999999999</c:v>
                </c:pt>
                <c:pt idx="24">
                  <c:v>134.964</c:v>
                </c:pt>
                <c:pt idx="25">
                  <c:v>140.697</c:v>
                </c:pt>
                <c:pt idx="26">
                  <c:v>146.44800000000001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163.09799999999998</c:v>
                </c:pt>
                <c:pt idx="30">
                  <c:v>168.57</c:v>
                </c:pt>
                <c:pt idx="31">
                  <c:v>174.267</c:v>
                </c:pt>
                <c:pt idx="32">
                  <c:v>179.892</c:v>
                </c:pt>
                <c:pt idx="33">
                  <c:v>185.56199999999998</c:v>
                </c:pt>
                <c:pt idx="34">
                  <c:v>191.27699999999999</c:v>
                </c:pt>
                <c:pt idx="35">
                  <c:v>196.94699999999997</c:v>
                </c:pt>
                <c:pt idx="36">
                  <c:v>202.45499999999998</c:v>
                </c:pt>
                <c:pt idx="37">
                  <c:v>207.999</c:v>
                </c:pt>
                <c:pt idx="38">
                  <c:v>213.57900000000001</c:v>
                </c:pt>
                <c:pt idx="39">
                  <c:v>219.114</c:v>
                </c:pt>
                <c:pt idx="40">
                  <c:v>224.77500000000001</c:v>
                </c:pt>
                <c:pt idx="41">
                  <c:v>230.52600000000001</c:v>
                </c:pt>
                <c:pt idx="42">
                  <c:v>236.196</c:v>
                </c:pt>
                <c:pt idx="43">
                  <c:v>241.86599999999999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258.46199999999999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275.53499999999997</c:v>
                </c:pt>
                <c:pt idx="50">
                  <c:v>281.28599999999994</c:v>
                </c:pt>
                <c:pt idx="51">
                  <c:v>286.88399999999996</c:v>
                </c:pt>
                <c:pt idx="52">
                  <c:v>292.55399999999997</c:v>
                </c:pt>
                <c:pt idx="53">
                  <c:v>298.053</c:v>
                </c:pt>
                <c:pt idx="54">
                  <c:v>303.59699999999998</c:v>
                </c:pt>
                <c:pt idx="55">
                  <c:v>309.27599999999995</c:v>
                </c:pt>
                <c:pt idx="56">
                  <c:v>314.93699999999995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332.09099999999995</c:v>
                </c:pt>
                <c:pt idx="60">
                  <c:v>337.66199999999998</c:v>
                </c:pt>
                <c:pt idx="61">
                  <c:v>343.21499999999997</c:v>
                </c:pt>
                <c:pt idx="62">
                  <c:v>348.73199999999997</c:v>
                </c:pt>
                <c:pt idx="63">
                  <c:v>354.35699999999997</c:v>
                </c:pt>
                <c:pt idx="64">
                  <c:v>360.09</c:v>
                </c:pt>
              </c:numCache>
            </c:numRef>
          </c:xVal>
          <c:yVal>
            <c:numRef>
              <c:f>TDK_KF_ST_21_03!$I$20:$I$84</c:f>
              <c:numCache>
                <c:formatCode>General</c:formatCode>
                <c:ptCount val="65"/>
                <c:pt idx="0">
                  <c:v>544</c:v>
                </c:pt>
                <c:pt idx="1">
                  <c:v>932</c:v>
                </c:pt>
                <c:pt idx="2">
                  <c:v>1325</c:v>
                </c:pt>
                <c:pt idx="3">
                  <c:v>1714</c:v>
                </c:pt>
                <c:pt idx="4">
                  <c:v>2061</c:v>
                </c:pt>
                <c:pt idx="5">
                  <c:v>2391</c:v>
                </c:pt>
                <c:pt idx="6">
                  <c:v>2696</c:v>
                </c:pt>
                <c:pt idx="7">
                  <c:v>2991</c:v>
                </c:pt>
                <c:pt idx="8">
                  <c:v>3252</c:v>
                </c:pt>
                <c:pt idx="9">
                  <c:v>3480</c:v>
                </c:pt>
                <c:pt idx="10">
                  <c:v>3689</c:v>
                </c:pt>
                <c:pt idx="11">
                  <c:v>3839</c:v>
                </c:pt>
                <c:pt idx="12">
                  <c:v>3958</c:v>
                </c:pt>
                <c:pt idx="13">
                  <c:v>4045</c:v>
                </c:pt>
                <c:pt idx="14">
                  <c:v>4084</c:v>
                </c:pt>
                <c:pt idx="15">
                  <c:v>4088</c:v>
                </c:pt>
                <c:pt idx="16">
                  <c:v>4059</c:v>
                </c:pt>
                <c:pt idx="17">
                  <c:v>3976</c:v>
                </c:pt>
                <c:pt idx="18">
                  <c:v>3865</c:v>
                </c:pt>
                <c:pt idx="19">
                  <c:v>3715</c:v>
                </c:pt>
                <c:pt idx="20">
                  <c:v>3531</c:v>
                </c:pt>
                <c:pt idx="21">
                  <c:v>3311</c:v>
                </c:pt>
                <c:pt idx="22">
                  <c:v>3061</c:v>
                </c:pt>
                <c:pt idx="23">
                  <c:v>2782</c:v>
                </c:pt>
                <c:pt idx="24">
                  <c:v>2470</c:v>
                </c:pt>
                <c:pt idx="25">
                  <c:v>2130</c:v>
                </c:pt>
                <c:pt idx="26">
                  <c:v>1769</c:v>
                </c:pt>
                <c:pt idx="27">
                  <c:v>1403</c:v>
                </c:pt>
                <c:pt idx="28">
                  <c:v>1017</c:v>
                </c:pt>
                <c:pt idx="29">
                  <c:v>636</c:v>
                </c:pt>
                <c:pt idx="30">
                  <c:v>247</c:v>
                </c:pt>
                <c:pt idx="31">
                  <c:v>-169</c:v>
                </c:pt>
                <c:pt idx="32">
                  <c:v>-564</c:v>
                </c:pt>
                <c:pt idx="33">
                  <c:v>-959</c:v>
                </c:pt>
                <c:pt idx="34">
                  <c:v>-1358</c:v>
                </c:pt>
                <c:pt idx="35">
                  <c:v>-1733</c:v>
                </c:pt>
                <c:pt idx="36">
                  <c:v>-2084</c:v>
                </c:pt>
                <c:pt idx="37">
                  <c:v>-2427</c:v>
                </c:pt>
                <c:pt idx="38">
                  <c:v>-2730</c:v>
                </c:pt>
                <c:pt idx="39">
                  <c:v>-3017</c:v>
                </c:pt>
                <c:pt idx="40">
                  <c:v>-3284</c:v>
                </c:pt>
                <c:pt idx="41">
                  <c:v>-3516</c:v>
                </c:pt>
                <c:pt idx="42">
                  <c:v>-3714</c:v>
                </c:pt>
                <c:pt idx="43">
                  <c:v>-3870</c:v>
                </c:pt>
                <c:pt idx="44">
                  <c:v>-3989</c:v>
                </c:pt>
                <c:pt idx="45">
                  <c:v>-4075</c:v>
                </c:pt>
                <c:pt idx="46">
                  <c:v>-4119</c:v>
                </c:pt>
                <c:pt idx="47">
                  <c:v>-4125</c:v>
                </c:pt>
                <c:pt idx="48">
                  <c:v>-4089</c:v>
                </c:pt>
                <c:pt idx="49">
                  <c:v>-4013</c:v>
                </c:pt>
                <c:pt idx="50">
                  <c:v>-3898</c:v>
                </c:pt>
                <c:pt idx="51">
                  <c:v>-3750</c:v>
                </c:pt>
                <c:pt idx="52">
                  <c:v>-3563</c:v>
                </c:pt>
                <c:pt idx="53">
                  <c:v>-3349</c:v>
                </c:pt>
                <c:pt idx="54">
                  <c:v>-3099</c:v>
                </c:pt>
                <c:pt idx="55">
                  <c:v>-2815</c:v>
                </c:pt>
                <c:pt idx="56">
                  <c:v>-2508</c:v>
                </c:pt>
                <c:pt idx="57">
                  <c:v>-2161</c:v>
                </c:pt>
                <c:pt idx="58">
                  <c:v>-1802</c:v>
                </c:pt>
                <c:pt idx="59">
                  <c:v>-1435</c:v>
                </c:pt>
                <c:pt idx="60">
                  <c:v>-1049</c:v>
                </c:pt>
                <c:pt idx="61">
                  <c:v>-668</c:v>
                </c:pt>
                <c:pt idx="62">
                  <c:v>-277</c:v>
                </c:pt>
                <c:pt idx="63">
                  <c:v>131</c:v>
                </c:pt>
                <c:pt idx="64">
                  <c:v>534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E8-43A5-AA77-40FFDEA5C70A}"/>
            </c:ext>
          </c:extLst>
        </c:ser>
        <c:ser>
          <c:idx val="1"/>
          <c:order val="1"/>
          <c:tx>
            <c:strRef>
              <c:f>TDK_KF_ST_21_03!$L$19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TDK_KF_ST_21_03!$AA$20:$AA$84</c:f>
              <c:numCache>
                <c:formatCode>General</c:formatCode>
                <c:ptCount val="65"/>
                <c:pt idx="0">
                  <c:v>9.8999999999999991E-2</c:v>
                </c:pt>
                <c:pt idx="1">
                  <c:v>5.76</c:v>
                </c:pt>
                <c:pt idx="2">
                  <c:v>11.492999999999999</c:v>
                </c:pt>
                <c:pt idx="3">
                  <c:v>17.261999999999997</c:v>
                </c:pt>
                <c:pt idx="4">
                  <c:v>22.760999999999996</c:v>
                </c:pt>
                <c:pt idx="5">
                  <c:v>28.259999999999994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45.098999999999997</c:v>
                </c:pt>
                <c:pt idx="9">
                  <c:v>50.76</c:v>
                </c:pt>
                <c:pt idx="10">
                  <c:v>56.564999999999998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78.767999999999986</c:v>
                </c:pt>
                <c:pt idx="15">
                  <c:v>84.455999999999989</c:v>
                </c:pt>
                <c:pt idx="16">
                  <c:v>90.035999999999987</c:v>
                </c:pt>
                <c:pt idx="17">
                  <c:v>95.72399999999999</c:v>
                </c:pt>
                <c:pt idx="18">
                  <c:v>101.502</c:v>
                </c:pt>
                <c:pt idx="19">
                  <c:v>107.163</c:v>
                </c:pt>
                <c:pt idx="20">
                  <c:v>112.67999999999999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129.38399999999999</c:v>
                </c:pt>
                <c:pt idx="24">
                  <c:v>134.964</c:v>
                </c:pt>
                <c:pt idx="25">
                  <c:v>140.697</c:v>
                </c:pt>
                <c:pt idx="26">
                  <c:v>146.44800000000001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163.09799999999998</c:v>
                </c:pt>
                <c:pt idx="30">
                  <c:v>168.57</c:v>
                </c:pt>
                <c:pt idx="31">
                  <c:v>174.267</c:v>
                </c:pt>
                <c:pt idx="32">
                  <c:v>179.892</c:v>
                </c:pt>
                <c:pt idx="33">
                  <c:v>185.56199999999998</c:v>
                </c:pt>
                <c:pt idx="34">
                  <c:v>191.27699999999999</c:v>
                </c:pt>
                <c:pt idx="35">
                  <c:v>196.94699999999997</c:v>
                </c:pt>
                <c:pt idx="36">
                  <c:v>202.45499999999998</c:v>
                </c:pt>
                <c:pt idx="37">
                  <c:v>207.999</c:v>
                </c:pt>
                <c:pt idx="38">
                  <c:v>213.57900000000001</c:v>
                </c:pt>
                <c:pt idx="39">
                  <c:v>219.114</c:v>
                </c:pt>
                <c:pt idx="40">
                  <c:v>224.77500000000001</c:v>
                </c:pt>
                <c:pt idx="41">
                  <c:v>230.52600000000001</c:v>
                </c:pt>
                <c:pt idx="42">
                  <c:v>236.196</c:v>
                </c:pt>
                <c:pt idx="43">
                  <c:v>241.86599999999999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258.46199999999999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275.53499999999997</c:v>
                </c:pt>
                <c:pt idx="50">
                  <c:v>281.28599999999994</c:v>
                </c:pt>
                <c:pt idx="51">
                  <c:v>286.88399999999996</c:v>
                </c:pt>
                <c:pt idx="52">
                  <c:v>292.55399999999997</c:v>
                </c:pt>
                <c:pt idx="53">
                  <c:v>298.053</c:v>
                </c:pt>
                <c:pt idx="54">
                  <c:v>303.59699999999998</c:v>
                </c:pt>
                <c:pt idx="55">
                  <c:v>309.27599999999995</c:v>
                </c:pt>
                <c:pt idx="56">
                  <c:v>314.93699999999995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332.09099999999995</c:v>
                </c:pt>
                <c:pt idx="60">
                  <c:v>337.66199999999998</c:v>
                </c:pt>
                <c:pt idx="61">
                  <c:v>343.21499999999997</c:v>
                </c:pt>
                <c:pt idx="62">
                  <c:v>348.73199999999997</c:v>
                </c:pt>
                <c:pt idx="63">
                  <c:v>354.35699999999997</c:v>
                </c:pt>
                <c:pt idx="64">
                  <c:v>360.09</c:v>
                </c:pt>
              </c:numCache>
            </c:numRef>
          </c:xVal>
          <c:yVal>
            <c:numRef>
              <c:f>TDK_KF_ST_21_03!$L$20:$L$84</c:f>
              <c:numCache>
                <c:formatCode>General</c:formatCode>
                <c:ptCount val="65"/>
                <c:pt idx="0">
                  <c:v>536.84024289825209</c:v>
                </c:pt>
                <c:pt idx="1">
                  <c:v>935.82174724794572</c:v>
                </c:pt>
                <c:pt idx="2">
                  <c:v>1330.3653324437557</c:v>
                </c:pt>
                <c:pt idx="3">
                  <c:v>1713.7458683523321</c:v>
                </c:pt>
                <c:pt idx="4">
                  <c:v>2062.8908751064205</c:v>
                </c:pt>
                <c:pt idx="5">
                  <c:v>2392.8635411361715</c:v>
                </c:pt>
                <c:pt idx="6">
                  <c:v>2703.5273215493567</c:v>
                </c:pt>
                <c:pt idx="7">
                  <c:v>2991.7013561755934</c:v>
                </c:pt>
                <c:pt idx="8">
                  <c:v>3253.3014632177233</c:v>
                </c:pt>
                <c:pt idx="9">
                  <c:v>3482.5260256275596</c:v>
                </c:pt>
                <c:pt idx="10">
                  <c:v>3682.0754499362411</c:v>
                </c:pt>
                <c:pt idx="11">
                  <c:v>3838.5558243027895</c:v>
                </c:pt>
                <c:pt idx="12">
                  <c:v>3959.1914709373882</c:v>
                </c:pt>
                <c:pt idx="13">
                  <c:v>4038.6137782798241</c:v>
                </c:pt>
                <c:pt idx="14">
                  <c:v>4082.0828105195001</c:v>
                </c:pt>
                <c:pt idx="15">
                  <c:v>4086.9907436134176</c:v>
                </c:pt>
                <c:pt idx="16">
                  <c:v>4052.4928961695364</c:v>
                </c:pt>
                <c:pt idx="17">
                  <c:v>3977.5949061390161</c:v>
                </c:pt>
                <c:pt idx="18">
                  <c:v>3861.1997808671167</c:v>
                </c:pt>
                <c:pt idx="19">
                  <c:v>3708.8924171341473</c:v>
                </c:pt>
                <c:pt idx="20">
                  <c:v>3525.438613440489</c:v>
                </c:pt>
                <c:pt idx="21">
                  <c:v>3309.8856984300164</c:v>
                </c:pt>
                <c:pt idx="22">
                  <c:v>3063.6757055473772</c:v>
                </c:pt>
                <c:pt idx="23">
                  <c:v>2778.2177134813992</c:v>
                </c:pt>
                <c:pt idx="24">
                  <c:v>2472.2187343451674</c:v>
                </c:pt>
                <c:pt idx="25">
                  <c:v>2133.2557485151897</c:v>
                </c:pt>
                <c:pt idx="26">
                  <c:v>1771.5890092776679</c:v>
                </c:pt>
                <c:pt idx="27">
                  <c:v>1405.2193570899922</c:v>
                </c:pt>
                <c:pt idx="28">
                  <c:v>1018.6059503080263</c:v>
                </c:pt>
                <c:pt idx="29">
                  <c:v>636.56214709799428</c:v>
                </c:pt>
                <c:pt idx="30">
                  <c:v>246.66756397796772</c:v>
                </c:pt>
                <c:pt idx="31">
                  <c:v>-161.77926260399491</c:v>
                </c:pt>
                <c:pt idx="32">
                  <c:v>-563.69422213125927</c:v>
                </c:pt>
                <c:pt idx="33">
                  <c:v>-963.50021083540844</c:v>
                </c:pt>
                <c:pt idx="34">
                  <c:v>-1357.1089538519852</c:v>
                </c:pt>
                <c:pt idx="35">
                  <c:v>-1734.4730256922119</c:v>
                </c:pt>
                <c:pt idx="36">
                  <c:v>-2085.0026607108216</c:v>
                </c:pt>
                <c:pt idx="37">
                  <c:v>-2418.5371455739737</c:v>
                </c:pt>
                <c:pt idx="38">
                  <c:v>-2731.547444798061</c:v>
                </c:pt>
                <c:pt idx="39">
                  <c:v>-3016.6262566861919</c:v>
                </c:pt>
                <c:pt idx="40">
                  <c:v>-3279.2408509180186</c:v>
                </c:pt>
                <c:pt idx="41">
                  <c:v>-3513.4328136255713</c:v>
                </c:pt>
                <c:pt idx="42">
                  <c:v>-3709.8759637951171</c:v>
                </c:pt>
                <c:pt idx="43">
                  <c:v>-3870.1793264872981</c:v>
                </c:pt>
                <c:pt idx="44">
                  <c:v>-3992.6093165847474</c:v>
                </c:pt>
                <c:pt idx="45">
                  <c:v>-4073.5773505289153</c:v>
                </c:pt>
                <c:pt idx="46">
                  <c:v>-4118.5597088737022</c:v>
                </c:pt>
                <c:pt idx="47">
                  <c:v>-4125.2296615933546</c:v>
                </c:pt>
                <c:pt idx="48">
                  <c:v>-4091.3095185055117</c:v>
                </c:pt>
                <c:pt idx="49">
                  <c:v>-4017.4316529469056</c:v>
                </c:pt>
                <c:pt idx="50">
                  <c:v>-3902.5960519555874</c:v>
                </c:pt>
                <c:pt idx="51">
                  <c:v>-3753.2304053006583</c:v>
                </c:pt>
                <c:pt idx="52">
                  <c:v>-3565.6181450936906</c:v>
                </c:pt>
                <c:pt idx="53">
                  <c:v>-3350.4718078037604</c:v>
                </c:pt>
                <c:pt idx="54">
                  <c:v>-3102.5088923536728</c:v>
                </c:pt>
                <c:pt idx="55">
                  <c:v>-2818.5992507469568</c:v>
                </c:pt>
                <c:pt idx="56">
                  <c:v>-2508.2167582943816</c:v>
                </c:pt>
                <c:pt idx="57">
                  <c:v>-2164.7354702025118</c:v>
                </c:pt>
                <c:pt idx="58">
                  <c:v>-1809.1163225875837</c:v>
                </c:pt>
                <c:pt idx="59">
                  <c:v>-1433.0487676969358</c:v>
                </c:pt>
                <c:pt idx="60">
                  <c:v>-1051.7526323466673</c:v>
                </c:pt>
                <c:pt idx="61">
                  <c:v>-661.96793123926875</c:v>
                </c:pt>
                <c:pt idx="62">
                  <c:v>-268.72063454663436</c:v>
                </c:pt>
                <c:pt idx="63">
                  <c:v>134.58537568867388</c:v>
                </c:pt>
                <c:pt idx="64">
                  <c:v>544.08824586847413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E8-43A5-AA77-40FFDEA5C70A}"/>
            </c:ext>
          </c:extLst>
        </c:ser>
        <c:ser>
          <c:idx val="2"/>
          <c:order val="2"/>
          <c:tx>
            <c:strRef>
              <c:f>TDK_KF_ST_21_03!$J$19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TDK_KF_ST_21_03!$AA$20:$AA$84</c:f>
              <c:numCache>
                <c:formatCode>General</c:formatCode>
                <c:ptCount val="65"/>
                <c:pt idx="0">
                  <c:v>9.8999999999999991E-2</c:v>
                </c:pt>
                <c:pt idx="1">
                  <c:v>5.76</c:v>
                </c:pt>
                <c:pt idx="2">
                  <c:v>11.492999999999999</c:v>
                </c:pt>
                <c:pt idx="3">
                  <c:v>17.261999999999997</c:v>
                </c:pt>
                <c:pt idx="4">
                  <c:v>22.760999999999996</c:v>
                </c:pt>
                <c:pt idx="5">
                  <c:v>28.259999999999994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45.098999999999997</c:v>
                </c:pt>
                <c:pt idx="9">
                  <c:v>50.76</c:v>
                </c:pt>
                <c:pt idx="10">
                  <c:v>56.564999999999998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78.767999999999986</c:v>
                </c:pt>
                <c:pt idx="15">
                  <c:v>84.455999999999989</c:v>
                </c:pt>
                <c:pt idx="16">
                  <c:v>90.035999999999987</c:v>
                </c:pt>
                <c:pt idx="17">
                  <c:v>95.72399999999999</c:v>
                </c:pt>
                <c:pt idx="18">
                  <c:v>101.502</c:v>
                </c:pt>
                <c:pt idx="19">
                  <c:v>107.163</c:v>
                </c:pt>
                <c:pt idx="20">
                  <c:v>112.67999999999999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129.38399999999999</c:v>
                </c:pt>
                <c:pt idx="24">
                  <c:v>134.964</c:v>
                </c:pt>
                <c:pt idx="25">
                  <c:v>140.697</c:v>
                </c:pt>
                <c:pt idx="26">
                  <c:v>146.44800000000001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163.09799999999998</c:v>
                </c:pt>
                <c:pt idx="30">
                  <c:v>168.57</c:v>
                </c:pt>
                <c:pt idx="31">
                  <c:v>174.267</c:v>
                </c:pt>
                <c:pt idx="32">
                  <c:v>179.892</c:v>
                </c:pt>
                <c:pt idx="33">
                  <c:v>185.56199999999998</c:v>
                </c:pt>
                <c:pt idx="34">
                  <c:v>191.27699999999999</c:v>
                </c:pt>
                <c:pt idx="35">
                  <c:v>196.94699999999997</c:v>
                </c:pt>
                <c:pt idx="36">
                  <c:v>202.45499999999998</c:v>
                </c:pt>
                <c:pt idx="37">
                  <c:v>207.999</c:v>
                </c:pt>
                <c:pt idx="38">
                  <c:v>213.57900000000001</c:v>
                </c:pt>
                <c:pt idx="39">
                  <c:v>219.114</c:v>
                </c:pt>
                <c:pt idx="40">
                  <c:v>224.77500000000001</c:v>
                </c:pt>
                <c:pt idx="41">
                  <c:v>230.52600000000001</c:v>
                </c:pt>
                <c:pt idx="42">
                  <c:v>236.196</c:v>
                </c:pt>
                <c:pt idx="43">
                  <c:v>241.86599999999999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258.46199999999999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275.53499999999997</c:v>
                </c:pt>
                <c:pt idx="50">
                  <c:v>281.28599999999994</c:v>
                </c:pt>
                <c:pt idx="51">
                  <c:v>286.88399999999996</c:v>
                </c:pt>
                <c:pt idx="52">
                  <c:v>292.55399999999997</c:v>
                </c:pt>
                <c:pt idx="53">
                  <c:v>298.053</c:v>
                </c:pt>
                <c:pt idx="54">
                  <c:v>303.59699999999998</c:v>
                </c:pt>
                <c:pt idx="55">
                  <c:v>309.27599999999995</c:v>
                </c:pt>
                <c:pt idx="56">
                  <c:v>314.93699999999995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332.09099999999995</c:v>
                </c:pt>
                <c:pt idx="60">
                  <c:v>337.66199999999998</c:v>
                </c:pt>
                <c:pt idx="61">
                  <c:v>343.21499999999997</c:v>
                </c:pt>
                <c:pt idx="62">
                  <c:v>348.73199999999997</c:v>
                </c:pt>
                <c:pt idx="63">
                  <c:v>354.35699999999997</c:v>
                </c:pt>
                <c:pt idx="64">
                  <c:v>360.09</c:v>
                </c:pt>
              </c:numCache>
            </c:numRef>
          </c:xVal>
          <c:yVal>
            <c:numRef>
              <c:f>TDK_KF_ST_21_03!$J$20:$J$84</c:f>
              <c:numCache>
                <c:formatCode>General</c:formatCode>
                <c:ptCount val="65"/>
                <c:pt idx="0">
                  <c:v>-4056</c:v>
                </c:pt>
                <c:pt idx="1">
                  <c:v>-3983</c:v>
                </c:pt>
                <c:pt idx="2">
                  <c:v>-3869</c:v>
                </c:pt>
                <c:pt idx="3">
                  <c:v>-3704</c:v>
                </c:pt>
                <c:pt idx="4">
                  <c:v>-3522</c:v>
                </c:pt>
                <c:pt idx="5">
                  <c:v>-3303</c:v>
                </c:pt>
                <c:pt idx="6">
                  <c:v>-3058</c:v>
                </c:pt>
                <c:pt idx="7">
                  <c:v>-2777</c:v>
                </c:pt>
                <c:pt idx="8">
                  <c:v>-2454</c:v>
                </c:pt>
                <c:pt idx="9">
                  <c:v>-2121</c:v>
                </c:pt>
                <c:pt idx="10">
                  <c:v>-1761</c:v>
                </c:pt>
                <c:pt idx="11">
                  <c:v>-1392</c:v>
                </c:pt>
                <c:pt idx="12">
                  <c:v>-1005</c:v>
                </c:pt>
                <c:pt idx="13">
                  <c:v>-626</c:v>
                </c:pt>
                <c:pt idx="14">
                  <c:v>-235</c:v>
                </c:pt>
                <c:pt idx="15">
                  <c:v>167</c:v>
                </c:pt>
                <c:pt idx="16">
                  <c:v>563</c:v>
                </c:pt>
                <c:pt idx="17">
                  <c:v>963</c:v>
                </c:pt>
                <c:pt idx="18">
                  <c:v>1361</c:v>
                </c:pt>
                <c:pt idx="19">
                  <c:v>1730</c:v>
                </c:pt>
                <c:pt idx="20">
                  <c:v>2080</c:v>
                </c:pt>
                <c:pt idx="21">
                  <c:v>2411</c:v>
                </c:pt>
                <c:pt idx="22">
                  <c:v>2716</c:v>
                </c:pt>
                <c:pt idx="23">
                  <c:v>3014</c:v>
                </c:pt>
                <c:pt idx="24">
                  <c:v>3275</c:v>
                </c:pt>
                <c:pt idx="25">
                  <c:v>3503</c:v>
                </c:pt>
                <c:pt idx="26">
                  <c:v>3701</c:v>
                </c:pt>
                <c:pt idx="27">
                  <c:v>3861</c:v>
                </c:pt>
                <c:pt idx="28">
                  <c:v>3976</c:v>
                </c:pt>
                <c:pt idx="29">
                  <c:v>4057</c:v>
                </c:pt>
                <c:pt idx="30">
                  <c:v>4099</c:v>
                </c:pt>
                <c:pt idx="31">
                  <c:v>4097</c:v>
                </c:pt>
                <c:pt idx="32">
                  <c:v>4069</c:v>
                </c:pt>
                <c:pt idx="33">
                  <c:v>3995</c:v>
                </c:pt>
                <c:pt idx="34">
                  <c:v>3876</c:v>
                </c:pt>
                <c:pt idx="35">
                  <c:v>3716</c:v>
                </c:pt>
                <c:pt idx="36">
                  <c:v>3535</c:v>
                </c:pt>
                <c:pt idx="37">
                  <c:v>3316</c:v>
                </c:pt>
                <c:pt idx="38">
                  <c:v>3065</c:v>
                </c:pt>
                <c:pt idx="39">
                  <c:v>2786</c:v>
                </c:pt>
                <c:pt idx="40">
                  <c:v>2474</c:v>
                </c:pt>
                <c:pt idx="41">
                  <c:v>2127</c:v>
                </c:pt>
                <c:pt idx="42">
                  <c:v>1779</c:v>
                </c:pt>
                <c:pt idx="43">
                  <c:v>1404</c:v>
                </c:pt>
                <c:pt idx="44">
                  <c:v>1018</c:v>
                </c:pt>
                <c:pt idx="45">
                  <c:v>638</c:v>
                </c:pt>
                <c:pt idx="46">
                  <c:v>255</c:v>
                </c:pt>
                <c:pt idx="47">
                  <c:v>-146</c:v>
                </c:pt>
                <c:pt idx="48">
                  <c:v>-551</c:v>
                </c:pt>
                <c:pt idx="49">
                  <c:v>-942</c:v>
                </c:pt>
                <c:pt idx="50">
                  <c:v>-1340</c:v>
                </c:pt>
                <c:pt idx="51">
                  <c:v>-1709</c:v>
                </c:pt>
                <c:pt idx="52">
                  <c:v>-2060</c:v>
                </c:pt>
                <c:pt idx="53">
                  <c:v>-2394</c:v>
                </c:pt>
                <c:pt idx="54">
                  <c:v>-2702</c:v>
                </c:pt>
                <c:pt idx="55">
                  <c:v>-2992</c:v>
                </c:pt>
                <c:pt idx="56">
                  <c:v>-3253</c:v>
                </c:pt>
                <c:pt idx="57">
                  <c:v>-3486</c:v>
                </c:pt>
                <c:pt idx="58">
                  <c:v>-3678</c:v>
                </c:pt>
                <c:pt idx="59">
                  <c:v>-3836</c:v>
                </c:pt>
                <c:pt idx="60">
                  <c:v>-3962</c:v>
                </c:pt>
                <c:pt idx="61">
                  <c:v>-4046</c:v>
                </c:pt>
                <c:pt idx="62">
                  <c:v>-4080</c:v>
                </c:pt>
                <c:pt idx="63">
                  <c:v>-4094</c:v>
                </c:pt>
                <c:pt idx="64">
                  <c:v>-4057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9E8-43A5-AA77-40FFDEA5C70A}"/>
            </c:ext>
          </c:extLst>
        </c:ser>
        <c:ser>
          <c:idx val="3"/>
          <c:order val="3"/>
          <c:tx>
            <c:strRef>
              <c:f>TDK_KF_ST_21_03!$N$19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TDK_KF_ST_21_03!$AA$20:$AA$84</c:f>
              <c:numCache>
                <c:formatCode>General</c:formatCode>
                <c:ptCount val="65"/>
                <c:pt idx="0">
                  <c:v>9.8999999999999991E-2</c:v>
                </c:pt>
                <c:pt idx="1">
                  <c:v>5.76</c:v>
                </c:pt>
                <c:pt idx="2">
                  <c:v>11.492999999999999</c:v>
                </c:pt>
                <c:pt idx="3">
                  <c:v>17.261999999999997</c:v>
                </c:pt>
                <c:pt idx="4">
                  <c:v>22.760999999999996</c:v>
                </c:pt>
                <c:pt idx="5">
                  <c:v>28.259999999999994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45.098999999999997</c:v>
                </c:pt>
                <c:pt idx="9">
                  <c:v>50.76</c:v>
                </c:pt>
                <c:pt idx="10">
                  <c:v>56.564999999999998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78.767999999999986</c:v>
                </c:pt>
                <c:pt idx="15">
                  <c:v>84.455999999999989</c:v>
                </c:pt>
                <c:pt idx="16">
                  <c:v>90.035999999999987</c:v>
                </c:pt>
                <c:pt idx="17">
                  <c:v>95.72399999999999</c:v>
                </c:pt>
                <c:pt idx="18">
                  <c:v>101.502</c:v>
                </c:pt>
                <c:pt idx="19">
                  <c:v>107.163</c:v>
                </c:pt>
                <c:pt idx="20">
                  <c:v>112.67999999999999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129.38399999999999</c:v>
                </c:pt>
                <c:pt idx="24">
                  <c:v>134.964</c:v>
                </c:pt>
                <c:pt idx="25">
                  <c:v>140.697</c:v>
                </c:pt>
                <c:pt idx="26">
                  <c:v>146.44800000000001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163.09799999999998</c:v>
                </c:pt>
                <c:pt idx="30">
                  <c:v>168.57</c:v>
                </c:pt>
                <c:pt idx="31">
                  <c:v>174.267</c:v>
                </c:pt>
                <c:pt idx="32">
                  <c:v>179.892</c:v>
                </c:pt>
                <c:pt idx="33">
                  <c:v>185.56199999999998</c:v>
                </c:pt>
                <c:pt idx="34">
                  <c:v>191.27699999999999</c:v>
                </c:pt>
                <c:pt idx="35">
                  <c:v>196.94699999999997</c:v>
                </c:pt>
                <c:pt idx="36">
                  <c:v>202.45499999999998</c:v>
                </c:pt>
                <c:pt idx="37">
                  <c:v>207.999</c:v>
                </c:pt>
                <c:pt idx="38">
                  <c:v>213.57900000000001</c:v>
                </c:pt>
                <c:pt idx="39">
                  <c:v>219.114</c:v>
                </c:pt>
                <c:pt idx="40">
                  <c:v>224.77500000000001</c:v>
                </c:pt>
                <c:pt idx="41">
                  <c:v>230.52600000000001</c:v>
                </c:pt>
                <c:pt idx="42">
                  <c:v>236.196</c:v>
                </c:pt>
                <c:pt idx="43">
                  <c:v>241.86599999999999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258.46199999999999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275.53499999999997</c:v>
                </c:pt>
                <c:pt idx="50">
                  <c:v>281.28599999999994</c:v>
                </c:pt>
                <c:pt idx="51">
                  <c:v>286.88399999999996</c:v>
                </c:pt>
                <c:pt idx="52">
                  <c:v>292.55399999999997</c:v>
                </c:pt>
                <c:pt idx="53">
                  <c:v>298.053</c:v>
                </c:pt>
                <c:pt idx="54">
                  <c:v>303.59699999999998</c:v>
                </c:pt>
                <c:pt idx="55">
                  <c:v>309.27599999999995</c:v>
                </c:pt>
                <c:pt idx="56">
                  <c:v>314.93699999999995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332.09099999999995</c:v>
                </c:pt>
                <c:pt idx="60">
                  <c:v>337.66199999999998</c:v>
                </c:pt>
                <c:pt idx="61">
                  <c:v>343.21499999999997</c:v>
                </c:pt>
                <c:pt idx="62">
                  <c:v>348.73199999999997</c:v>
                </c:pt>
                <c:pt idx="63">
                  <c:v>354.35699999999997</c:v>
                </c:pt>
                <c:pt idx="64">
                  <c:v>360.09</c:v>
                </c:pt>
              </c:numCache>
            </c:numRef>
          </c:xVal>
          <c:yVal>
            <c:numRef>
              <c:f>TDK_KF_ST_21_03!$N$20:$N$84</c:f>
              <c:numCache>
                <c:formatCode>General</c:formatCode>
                <c:ptCount val="65"/>
                <c:pt idx="0">
                  <c:v>-4050.9816197453342</c:v>
                </c:pt>
                <c:pt idx="1">
                  <c:v>-3975.1049028614316</c:v>
                </c:pt>
                <c:pt idx="2">
                  <c:v>-3858.702091025647</c:v>
                </c:pt>
                <c:pt idx="3">
                  <c:v>-3702.5568033188847</c:v>
                </c:pt>
                <c:pt idx="4">
                  <c:v>-3518.7335239846498</c:v>
                </c:pt>
                <c:pt idx="5">
                  <c:v>-3302.4790742315649</c:v>
                </c:pt>
                <c:pt idx="6">
                  <c:v>-3053.2185134170481</c:v>
                </c:pt>
                <c:pt idx="7">
                  <c:v>-2771.9496576846864</c:v>
                </c:pt>
                <c:pt idx="8">
                  <c:v>-2460.9468731151055</c:v>
                </c:pt>
                <c:pt idx="9">
                  <c:v>-2126.3699724561584</c:v>
                </c:pt>
                <c:pt idx="10">
                  <c:v>-1761.7305070247724</c:v>
                </c:pt>
                <c:pt idx="11">
                  <c:v>-1392.8962269867241</c:v>
                </c:pt>
                <c:pt idx="12">
                  <c:v>-1006.99849626198</c:v>
                </c:pt>
                <c:pt idx="13">
                  <c:v>-627.1656873886941</c:v>
                </c:pt>
                <c:pt idx="14">
                  <c:v>-234.6140712469257</c:v>
                </c:pt>
                <c:pt idx="15">
                  <c:v>171.72014840569614</c:v>
                </c:pt>
                <c:pt idx="16">
                  <c:v>568.75321078625711</c:v>
                </c:pt>
                <c:pt idx="17">
                  <c:v>967.9301279709199</c:v>
                </c:pt>
                <c:pt idx="18">
                  <c:v>1363.6747302767496</c:v>
                </c:pt>
                <c:pt idx="19">
                  <c:v>1738.0223171524649</c:v>
                </c:pt>
                <c:pt idx="20">
                  <c:v>2086.5914582960054</c:v>
                </c:pt>
                <c:pt idx="21">
                  <c:v>2414.8147517062098</c:v>
                </c:pt>
                <c:pt idx="22">
                  <c:v>2720.8352312745742</c:v>
                </c:pt>
                <c:pt idx="23">
                  <c:v>3011.8891510402182</c:v>
                </c:pt>
                <c:pt idx="24">
                  <c:v>3267.6921611198222</c:v>
                </c:pt>
                <c:pt idx="25">
                  <c:v>3498.2566072305854</c:v>
                </c:pt>
                <c:pt idx="26">
                  <c:v>3694.4046162628078</c:v>
                </c:pt>
                <c:pt idx="27">
                  <c:v>3848.5471423029098</c:v>
                </c:pt>
                <c:pt idx="28">
                  <c:v>3968.3569654886282</c:v>
                </c:pt>
                <c:pt idx="29">
                  <c:v>4047.316520591216</c:v>
                </c:pt>
                <c:pt idx="30">
                  <c:v>4089.8876813342872</c:v>
                </c:pt>
                <c:pt idx="31">
                  <c:v>4094.6199427860338</c:v>
                </c:pt>
                <c:pt idx="32">
                  <c:v>4059.625413909338</c:v>
                </c:pt>
                <c:pt idx="33">
                  <c:v>3984.8050564233226</c:v>
                </c:pt>
                <c:pt idx="34">
                  <c:v>3869.9562366869395</c:v>
                </c:pt>
                <c:pt idx="35">
                  <c:v>3718.0103556315635</c:v>
                </c:pt>
                <c:pt idx="36">
                  <c:v>3535.5726369282238</c:v>
                </c:pt>
                <c:pt idx="37">
                  <c:v>3318.9973279510577</c:v>
                </c:pt>
                <c:pt idx="38">
                  <c:v>3069.6882114534442</c:v>
                </c:pt>
                <c:pt idx="39">
                  <c:v>2793.6636760339247</c:v>
                </c:pt>
                <c:pt idx="40">
                  <c:v>2484.4534806367801</c:v>
                </c:pt>
                <c:pt idx="41">
                  <c:v>2145.5556725549059</c:v>
                </c:pt>
                <c:pt idx="42">
                  <c:v>1790.2970410539347</c:v>
                </c:pt>
                <c:pt idx="43">
                  <c:v>1417.5476386778723</c:v>
                </c:pt>
                <c:pt idx="44">
                  <c:v>1031.5788288080614</c:v>
                </c:pt>
                <c:pt idx="45">
                  <c:v>652.09593780242039</c:v>
                </c:pt>
                <c:pt idx="46">
                  <c:v>261.01870186262289</c:v>
                </c:pt>
                <c:pt idx="47">
                  <c:v>-145.93717286041374</c:v>
                </c:pt>
                <c:pt idx="48">
                  <c:v>-551.41660946149216</c:v>
                </c:pt>
                <c:pt idx="49">
                  <c:v>-950.16161092286916</c:v>
                </c:pt>
                <c:pt idx="50">
                  <c:v>-1344.4021351708786</c:v>
                </c:pt>
                <c:pt idx="51">
                  <c:v>-1715.150838218698</c:v>
                </c:pt>
                <c:pt idx="52">
                  <c:v>-2073.9364305685108</c:v>
                </c:pt>
                <c:pt idx="53">
                  <c:v>-2402.509397549361</c:v>
                </c:pt>
                <c:pt idx="54">
                  <c:v>-2711.3371835606845</c:v>
                </c:pt>
                <c:pt idx="55">
                  <c:v>-3001.3192972538022</c:v>
                </c:pt>
                <c:pt idx="56">
                  <c:v>-3261.0187948819366</c:v>
                </c:pt>
                <c:pt idx="57">
                  <c:v>-3494.2244577819993</c:v>
                </c:pt>
                <c:pt idx="58">
                  <c:v>-3686.8215092142664</c:v>
                </c:pt>
                <c:pt idx="59">
                  <c:v>-3844.6234138285786</c:v>
                </c:pt>
                <c:pt idx="60">
                  <c:v>-3962.1694316658891</c:v>
                </c:pt>
                <c:pt idx="61">
                  <c:v>-4042.0421443322807</c:v>
                </c:pt>
                <c:pt idx="62">
                  <c:v>-4083.7824524083817</c:v>
                </c:pt>
                <c:pt idx="63">
                  <c:v>-4087.33894236077</c:v>
                </c:pt>
                <c:pt idx="64">
                  <c:v>-4050.4118834402752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9E8-43A5-AA77-40FFDEA5C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TDK_FF_ST_oU_06!$T$16:$T$80</c:f>
              <c:numCache>
                <c:formatCode>General</c:formatCode>
                <c:ptCount val="65"/>
                <c:pt idx="0">
                  <c:v>0</c:v>
                </c:pt>
                <c:pt idx="1">
                  <c:v>5.8949999999999996</c:v>
                </c:pt>
                <c:pt idx="2">
                  <c:v>11.663999999999998</c:v>
                </c:pt>
                <c:pt idx="3">
                  <c:v>17.279999999999998</c:v>
                </c:pt>
                <c:pt idx="4">
                  <c:v>22.805999999999997</c:v>
                </c:pt>
                <c:pt idx="5">
                  <c:v>28.322999999999997</c:v>
                </c:pt>
                <c:pt idx="6">
                  <c:v>33.929999999999993</c:v>
                </c:pt>
                <c:pt idx="7">
                  <c:v>39.563999999999993</c:v>
                </c:pt>
                <c:pt idx="8">
                  <c:v>45.188999999999993</c:v>
                </c:pt>
                <c:pt idx="9">
                  <c:v>50.957999999999991</c:v>
                </c:pt>
                <c:pt idx="10">
                  <c:v>56.636999999999993</c:v>
                </c:pt>
                <c:pt idx="11">
                  <c:v>62.297999999999995</c:v>
                </c:pt>
                <c:pt idx="12">
                  <c:v>67.896000000000001</c:v>
                </c:pt>
                <c:pt idx="13">
                  <c:v>73.278000000000006</c:v>
                </c:pt>
                <c:pt idx="14">
                  <c:v>78.858000000000004</c:v>
                </c:pt>
                <c:pt idx="15">
                  <c:v>84.555000000000007</c:v>
                </c:pt>
                <c:pt idx="16">
                  <c:v>90.26100000000001</c:v>
                </c:pt>
                <c:pt idx="17">
                  <c:v>95.913000000000011</c:v>
                </c:pt>
                <c:pt idx="18">
                  <c:v>101.62800000000001</c:v>
                </c:pt>
                <c:pt idx="19">
                  <c:v>107.20800000000001</c:v>
                </c:pt>
                <c:pt idx="20">
                  <c:v>112.77000000000001</c:v>
                </c:pt>
                <c:pt idx="21">
                  <c:v>118.215</c:v>
                </c:pt>
                <c:pt idx="22">
                  <c:v>123.831</c:v>
                </c:pt>
                <c:pt idx="23">
                  <c:v>129.51</c:v>
                </c:pt>
                <c:pt idx="24">
                  <c:v>135.09</c:v>
                </c:pt>
                <c:pt idx="25">
                  <c:v>140.83199999999999</c:v>
                </c:pt>
                <c:pt idx="26">
                  <c:v>146.583</c:v>
                </c:pt>
                <c:pt idx="27">
                  <c:v>152.02799999999999</c:v>
                </c:pt>
                <c:pt idx="28">
                  <c:v>157.68899999999999</c:v>
                </c:pt>
                <c:pt idx="29">
                  <c:v>163.13399999999999</c:v>
                </c:pt>
                <c:pt idx="30">
                  <c:v>168.66899999999998</c:v>
                </c:pt>
                <c:pt idx="31">
                  <c:v>174.35699999999997</c:v>
                </c:pt>
                <c:pt idx="32">
                  <c:v>180.02699999999996</c:v>
                </c:pt>
                <c:pt idx="33">
                  <c:v>185.68799999999996</c:v>
                </c:pt>
                <c:pt idx="34">
                  <c:v>191.38499999999996</c:v>
                </c:pt>
                <c:pt idx="35">
                  <c:v>197.09999999999997</c:v>
                </c:pt>
                <c:pt idx="36">
                  <c:v>202.55399999999997</c:v>
                </c:pt>
                <c:pt idx="37">
                  <c:v>208.01699999999997</c:v>
                </c:pt>
                <c:pt idx="38">
                  <c:v>213.65999999999997</c:v>
                </c:pt>
                <c:pt idx="39">
                  <c:v>219.34799999999996</c:v>
                </c:pt>
                <c:pt idx="40">
                  <c:v>224.89199999999997</c:v>
                </c:pt>
                <c:pt idx="41">
                  <c:v>230.59799999999996</c:v>
                </c:pt>
                <c:pt idx="42">
                  <c:v>236.36699999999996</c:v>
                </c:pt>
                <c:pt idx="43">
                  <c:v>242.00099999999995</c:v>
                </c:pt>
                <c:pt idx="44">
                  <c:v>247.62599999999995</c:v>
                </c:pt>
                <c:pt idx="45">
                  <c:v>253.05299999999994</c:v>
                </c:pt>
                <c:pt idx="46">
                  <c:v>258.59699999999992</c:v>
                </c:pt>
                <c:pt idx="47">
                  <c:v>264.3119999999999</c:v>
                </c:pt>
                <c:pt idx="48">
                  <c:v>269.96399999999988</c:v>
                </c:pt>
                <c:pt idx="49">
                  <c:v>275.66099999999989</c:v>
                </c:pt>
                <c:pt idx="50">
                  <c:v>281.40299999999991</c:v>
                </c:pt>
                <c:pt idx="51">
                  <c:v>287.02799999999991</c:v>
                </c:pt>
                <c:pt idx="52">
                  <c:v>292.6169999999999</c:v>
                </c:pt>
                <c:pt idx="53">
                  <c:v>298.14299999999992</c:v>
                </c:pt>
                <c:pt idx="54">
                  <c:v>303.7229999999999</c:v>
                </c:pt>
                <c:pt idx="55">
                  <c:v>309.41099999999989</c:v>
                </c:pt>
                <c:pt idx="56">
                  <c:v>315.05399999999986</c:v>
                </c:pt>
                <c:pt idx="57">
                  <c:v>320.78699999999986</c:v>
                </c:pt>
                <c:pt idx="58">
                  <c:v>326.52899999999988</c:v>
                </c:pt>
                <c:pt idx="59">
                  <c:v>332.18999999999988</c:v>
                </c:pt>
                <c:pt idx="60">
                  <c:v>337.77899999999988</c:v>
                </c:pt>
                <c:pt idx="61">
                  <c:v>343.25099999999986</c:v>
                </c:pt>
                <c:pt idx="62">
                  <c:v>348.83999999999986</c:v>
                </c:pt>
                <c:pt idx="63">
                  <c:v>354.47399999999988</c:v>
                </c:pt>
                <c:pt idx="64">
                  <c:v>360.22499999999985</c:v>
                </c:pt>
              </c:numCache>
            </c:numRef>
          </c:xVal>
          <c:yVal>
            <c:numRef>
              <c:f>TDK_FF_ST_oU_06!$W$16:$W$80</c:f>
              <c:numCache>
                <c:formatCode>General</c:formatCode>
                <c:ptCount val="65"/>
                <c:pt idx="0">
                  <c:v>0.22710752757683395</c:v>
                </c:pt>
                <c:pt idx="1">
                  <c:v>-4.2396766305518696E-2</c:v>
                </c:pt>
                <c:pt idx="2">
                  <c:v>-0.12727387855842309</c:v>
                </c:pt>
                <c:pt idx="3">
                  <c:v>-0.14813233379961943</c:v>
                </c:pt>
                <c:pt idx="4">
                  <c:v>-0.23372925424020252</c:v>
                </c:pt>
                <c:pt idx="5">
                  <c:v>-5.7355228232172095E-2</c:v>
                </c:pt>
                <c:pt idx="6">
                  <c:v>-7.0220498689067767E-2</c:v>
                </c:pt>
                <c:pt idx="7">
                  <c:v>1.2860408672594303E-2</c:v>
                </c:pt>
                <c:pt idx="8">
                  <c:v>2.578813518502443E-2</c:v>
                </c:pt>
                <c:pt idx="9">
                  <c:v>-3.1668062793549723E-2</c:v>
                </c:pt>
                <c:pt idx="10">
                  <c:v>-5.3725318307492387E-2</c:v>
                </c:pt>
                <c:pt idx="11">
                  <c:v>4.0633102149122635E-2</c:v>
                </c:pt>
                <c:pt idx="12">
                  <c:v>1.2103660923941106E-3</c:v>
                </c:pt>
                <c:pt idx="13">
                  <c:v>-3.8742784931955043E-2</c:v>
                </c:pt>
                <c:pt idx="14">
                  <c:v>-8.0126721445196836E-2</c:v>
                </c:pt>
                <c:pt idx="15">
                  <c:v>-4.0025173470496611E-2</c:v>
                </c:pt>
                <c:pt idx="16">
                  <c:v>-0.10759494544025472</c:v>
                </c:pt>
                <c:pt idx="17">
                  <c:v>-0.11361618640944471</c:v>
                </c:pt>
                <c:pt idx="18">
                  <c:v>-0.12029654846523385</c:v>
                </c:pt>
                <c:pt idx="19">
                  <c:v>-7.5720602181988284E-2</c:v>
                </c:pt>
                <c:pt idx="20">
                  <c:v>-7.9316887842679762E-2</c:v>
                </c:pt>
                <c:pt idx="21">
                  <c:v>-8.8779736856253066E-2</c:v>
                </c:pt>
                <c:pt idx="22">
                  <c:v>-5.1407539480550213E-3</c:v>
                </c:pt>
                <c:pt idx="23">
                  <c:v>-4.8918785838054646E-2</c:v>
                </c:pt>
                <c:pt idx="24">
                  <c:v>-7.809942212304577E-4</c:v>
                </c:pt>
                <c:pt idx="25">
                  <c:v>0.14742627705510358</c:v>
                </c:pt>
                <c:pt idx="26">
                  <c:v>3.3643883433768451E-2</c:v>
                </c:pt>
                <c:pt idx="27">
                  <c:v>4.0371052949950581E-2</c:v>
                </c:pt>
                <c:pt idx="28">
                  <c:v>9.6109223473575867E-2</c:v>
                </c:pt>
                <c:pt idx="29">
                  <c:v>2.2854061692498817E-3</c:v>
                </c:pt>
                <c:pt idx="30">
                  <c:v>3.551627566866955E-2</c:v>
                </c:pt>
                <c:pt idx="31">
                  <c:v>6.9857690001526862E-3</c:v>
                </c:pt>
                <c:pt idx="32">
                  <c:v>-3.9832825582635678E-2</c:v>
                </c:pt>
                <c:pt idx="33">
                  <c:v>-1.104593657223063E-2</c:v>
                </c:pt>
                <c:pt idx="34">
                  <c:v>-9.8129587765441784E-2</c:v>
                </c:pt>
                <c:pt idx="35">
                  <c:v>1.2884134792955138E-2</c:v>
                </c:pt>
                <c:pt idx="36">
                  <c:v>-1.550391860689615E-2</c:v>
                </c:pt>
                <c:pt idx="37">
                  <c:v>-5.544839183357908E-6</c:v>
                </c:pt>
                <c:pt idx="38">
                  <c:v>5.3461470424053914E-2</c:v>
                </c:pt>
                <c:pt idx="39">
                  <c:v>0.15559716501115872</c:v>
                </c:pt>
                <c:pt idx="40">
                  <c:v>0.130782901436163</c:v>
                </c:pt>
                <c:pt idx="41">
                  <c:v>0.15847876709062803</c:v>
                </c:pt>
                <c:pt idx="42">
                  <c:v>0.15669694679172608</c:v>
                </c:pt>
                <c:pt idx="43">
                  <c:v>0.16653133666537201</c:v>
                </c:pt>
                <c:pt idx="44">
                  <c:v>0.20449819609373776</c:v>
                </c:pt>
                <c:pt idx="45">
                  <c:v>0.13683708315585363</c:v>
                </c:pt>
                <c:pt idx="46">
                  <c:v>6.5209514597938778E-2</c:v>
                </c:pt>
                <c:pt idx="47">
                  <c:v>6.1983820996601935E-2</c:v>
                </c:pt>
                <c:pt idx="48">
                  <c:v>-4.1297632022292419E-3</c:v>
                </c:pt>
                <c:pt idx="49">
                  <c:v>-2.672630541695753E-2</c:v>
                </c:pt>
                <c:pt idx="50">
                  <c:v>-3.6414305814673753E-2</c:v>
                </c:pt>
                <c:pt idx="51">
                  <c:v>-7.1738973884293955E-2</c:v>
                </c:pt>
                <c:pt idx="52">
                  <c:v>-0.10894120440474353</c:v>
                </c:pt>
                <c:pt idx="53">
                  <c:v>-9.6362640613278927E-2</c:v>
                </c:pt>
                <c:pt idx="54">
                  <c:v>9.8011887792495145E-3</c:v>
                </c:pt>
                <c:pt idx="55">
                  <c:v>-5.9474034266884246E-2</c:v>
                </c:pt>
                <c:pt idx="56">
                  <c:v>-6.0335066635389012E-2</c:v>
                </c:pt>
                <c:pt idx="57">
                  <c:v>3.2151202988131899E-2</c:v>
                </c:pt>
                <c:pt idx="58">
                  <c:v>-2.2032854907706678E-2</c:v>
                </c:pt>
                <c:pt idx="59">
                  <c:v>-3.9463614977535144E-3</c:v>
                </c:pt>
                <c:pt idx="60">
                  <c:v>5.931436394848788E-2</c:v>
                </c:pt>
                <c:pt idx="61">
                  <c:v>-4.7066502363122709E-2</c:v>
                </c:pt>
                <c:pt idx="62">
                  <c:v>-1.2045847814590616E-2</c:v>
                </c:pt>
                <c:pt idx="63">
                  <c:v>-4.2388355769105601E-2</c:v>
                </c:pt>
                <c:pt idx="64">
                  <c:v>-9.0266486900077325E-2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E3-48F4-8B77-786F1C13A4E3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TDK_FF_ST_oU_06!$T$81:$T$145</c:f>
              <c:numCache>
                <c:formatCode>General</c:formatCode>
                <c:ptCount val="65"/>
                <c:pt idx="0">
                  <c:v>360.22499999999985</c:v>
                </c:pt>
                <c:pt idx="1">
                  <c:v>354.67199999999985</c:v>
                </c:pt>
                <c:pt idx="2">
                  <c:v>349.01999999999987</c:v>
                </c:pt>
                <c:pt idx="3">
                  <c:v>343.47599999999989</c:v>
                </c:pt>
                <c:pt idx="4">
                  <c:v>337.94999999999987</c:v>
                </c:pt>
                <c:pt idx="5">
                  <c:v>332.41499999999985</c:v>
                </c:pt>
                <c:pt idx="6">
                  <c:v>326.75399999999985</c:v>
                </c:pt>
                <c:pt idx="7">
                  <c:v>321.01199999999983</c:v>
                </c:pt>
                <c:pt idx="8">
                  <c:v>315.26099999999985</c:v>
                </c:pt>
                <c:pt idx="9">
                  <c:v>309.62699999999984</c:v>
                </c:pt>
                <c:pt idx="10">
                  <c:v>303.98399999999987</c:v>
                </c:pt>
                <c:pt idx="11">
                  <c:v>298.31399999999985</c:v>
                </c:pt>
                <c:pt idx="12">
                  <c:v>292.81499999999983</c:v>
                </c:pt>
                <c:pt idx="13">
                  <c:v>287.3159999999998</c:v>
                </c:pt>
                <c:pt idx="14">
                  <c:v>281.53799999999978</c:v>
                </c:pt>
                <c:pt idx="15">
                  <c:v>275.93999999999977</c:v>
                </c:pt>
                <c:pt idx="16">
                  <c:v>270.13499999999976</c:v>
                </c:pt>
                <c:pt idx="17">
                  <c:v>264.46499999999975</c:v>
                </c:pt>
                <c:pt idx="18">
                  <c:v>258.83099999999973</c:v>
                </c:pt>
                <c:pt idx="19">
                  <c:v>253.26899999999972</c:v>
                </c:pt>
                <c:pt idx="20">
                  <c:v>247.72499999999971</c:v>
                </c:pt>
                <c:pt idx="21">
                  <c:v>242.24399999999972</c:v>
                </c:pt>
                <c:pt idx="22">
                  <c:v>236.53799999999973</c:v>
                </c:pt>
                <c:pt idx="23">
                  <c:v>230.81399999999974</c:v>
                </c:pt>
                <c:pt idx="24">
                  <c:v>225.07199999999975</c:v>
                </c:pt>
                <c:pt idx="25">
                  <c:v>219.43799999999976</c:v>
                </c:pt>
                <c:pt idx="26">
                  <c:v>213.86699999999976</c:v>
                </c:pt>
                <c:pt idx="27">
                  <c:v>208.21499999999978</c:v>
                </c:pt>
                <c:pt idx="28">
                  <c:v>202.74299999999977</c:v>
                </c:pt>
                <c:pt idx="29">
                  <c:v>197.28899999999976</c:v>
                </c:pt>
                <c:pt idx="30">
                  <c:v>191.57399999999976</c:v>
                </c:pt>
                <c:pt idx="31">
                  <c:v>185.93999999999977</c:v>
                </c:pt>
                <c:pt idx="32">
                  <c:v>180.22499999999977</c:v>
                </c:pt>
                <c:pt idx="33">
                  <c:v>174.58199999999977</c:v>
                </c:pt>
                <c:pt idx="34">
                  <c:v>168.88499999999976</c:v>
                </c:pt>
                <c:pt idx="35">
                  <c:v>163.34999999999977</c:v>
                </c:pt>
                <c:pt idx="36">
                  <c:v>157.88699999999977</c:v>
                </c:pt>
                <c:pt idx="37">
                  <c:v>152.31599999999978</c:v>
                </c:pt>
                <c:pt idx="38">
                  <c:v>146.78099999999978</c:v>
                </c:pt>
                <c:pt idx="39">
                  <c:v>141.04799999999977</c:v>
                </c:pt>
                <c:pt idx="40">
                  <c:v>135.31499999999977</c:v>
                </c:pt>
                <c:pt idx="41">
                  <c:v>129.63599999999977</c:v>
                </c:pt>
                <c:pt idx="42">
                  <c:v>124.08299999999977</c:v>
                </c:pt>
                <c:pt idx="43">
                  <c:v>118.40399999999977</c:v>
                </c:pt>
                <c:pt idx="44">
                  <c:v>112.99499999999976</c:v>
                </c:pt>
                <c:pt idx="45">
                  <c:v>107.50499999999977</c:v>
                </c:pt>
                <c:pt idx="46">
                  <c:v>101.76299999999976</c:v>
                </c:pt>
                <c:pt idx="47">
                  <c:v>96.137999999999764</c:v>
                </c:pt>
                <c:pt idx="48">
                  <c:v>90.377999999999759</c:v>
                </c:pt>
                <c:pt idx="49">
                  <c:v>84.77999999999976</c:v>
                </c:pt>
                <c:pt idx="50">
                  <c:v>79.100999999999758</c:v>
                </c:pt>
                <c:pt idx="51">
                  <c:v>73.502999999999759</c:v>
                </c:pt>
                <c:pt idx="52">
                  <c:v>68.075999999999766</c:v>
                </c:pt>
                <c:pt idx="53">
                  <c:v>62.432999999999765</c:v>
                </c:pt>
                <c:pt idx="54">
                  <c:v>56.906999999999769</c:v>
                </c:pt>
                <c:pt idx="55">
                  <c:v>51.155999999999771</c:v>
                </c:pt>
                <c:pt idx="56">
                  <c:v>45.377999999999773</c:v>
                </c:pt>
                <c:pt idx="57">
                  <c:v>39.743999999999772</c:v>
                </c:pt>
                <c:pt idx="58">
                  <c:v>34.163999999999774</c:v>
                </c:pt>
                <c:pt idx="59">
                  <c:v>28.484999999999776</c:v>
                </c:pt>
                <c:pt idx="60">
                  <c:v>23.030999999999775</c:v>
                </c:pt>
                <c:pt idx="61">
                  <c:v>17.576999999999774</c:v>
                </c:pt>
                <c:pt idx="62">
                  <c:v>11.861999999999775</c:v>
                </c:pt>
                <c:pt idx="63">
                  <c:v>6.1649999999997753</c:v>
                </c:pt>
                <c:pt idx="64">
                  <c:v>0.44099999999977602</c:v>
                </c:pt>
              </c:numCache>
            </c:numRef>
          </c:xVal>
          <c:yVal>
            <c:numRef>
              <c:f>TDK_FF_ST_oU_06!$W$81:$W$145</c:f>
              <c:numCache>
                <c:formatCode>General</c:formatCode>
                <c:ptCount val="65"/>
                <c:pt idx="0">
                  <c:v>2.5434415103745778E-2</c:v>
                </c:pt>
                <c:pt idx="1">
                  <c:v>-6.7633960956129613E-2</c:v>
                </c:pt>
                <c:pt idx="2">
                  <c:v>-8.3546980936262116E-3</c:v>
                </c:pt>
                <c:pt idx="3">
                  <c:v>-1.1471747056589265E-2</c:v>
                </c:pt>
                <c:pt idx="4">
                  <c:v>-2.7675429166777121E-2</c:v>
                </c:pt>
                <c:pt idx="5">
                  <c:v>0.10617552460848856</c:v>
                </c:pt>
                <c:pt idx="6">
                  <c:v>7.0430856756900084E-2</c:v>
                </c:pt>
                <c:pt idx="7">
                  <c:v>-2.3317823436514118E-2</c:v>
                </c:pt>
                <c:pt idx="8">
                  <c:v>-9.8866318043064894E-3</c:v>
                </c:pt>
                <c:pt idx="9">
                  <c:v>-6.6982084387859686E-2</c:v>
                </c:pt>
                <c:pt idx="10">
                  <c:v>-7.1603119759231504E-2</c:v>
                </c:pt>
                <c:pt idx="11">
                  <c:v>2.3335577889156411E-3</c:v>
                </c:pt>
                <c:pt idx="12">
                  <c:v>-4.1191494575514298E-2</c:v>
                </c:pt>
                <c:pt idx="13">
                  <c:v>-7.3833850797313971E-2</c:v>
                </c:pt>
                <c:pt idx="14">
                  <c:v>-8.5331228155041572E-2</c:v>
                </c:pt>
                <c:pt idx="15">
                  <c:v>-3.4853157678924163E-2</c:v>
                </c:pt>
                <c:pt idx="16">
                  <c:v>3.469930330788884E-2</c:v>
                </c:pt>
                <c:pt idx="17">
                  <c:v>8.5244644969804995E-2</c:v>
                </c:pt>
                <c:pt idx="18">
                  <c:v>0.12790994635219022</c:v>
                </c:pt>
                <c:pt idx="19">
                  <c:v>0.14229054612366099</c:v>
                </c:pt>
                <c:pt idx="20">
                  <c:v>0.18320669231295028</c:v>
                </c:pt>
                <c:pt idx="21">
                  <c:v>0.17366810337554739</c:v>
                </c:pt>
                <c:pt idx="22">
                  <c:v>0.23952622946336533</c:v>
                </c:pt>
                <c:pt idx="23">
                  <c:v>0.22775796971495765</c:v>
                </c:pt>
                <c:pt idx="24">
                  <c:v>0.22195541651595363</c:v>
                </c:pt>
                <c:pt idx="25">
                  <c:v>0.15411725684350586</c:v>
                </c:pt>
                <c:pt idx="26">
                  <c:v>0.10364469847237956</c:v>
                </c:pt>
                <c:pt idx="27">
                  <c:v>3.4150613769185156E-2</c:v>
                </c:pt>
                <c:pt idx="28">
                  <c:v>8.1294581291160739E-2</c:v>
                </c:pt>
                <c:pt idx="29">
                  <c:v>3.8128400074469937E-2</c:v>
                </c:pt>
                <c:pt idx="30">
                  <c:v>1.9290119689998164E-2</c:v>
                </c:pt>
                <c:pt idx="31">
                  <c:v>-5.552546449342799E-2</c:v>
                </c:pt>
                <c:pt idx="32">
                  <c:v>-7.8638361230503051E-3</c:v>
                </c:pt>
                <c:pt idx="33">
                  <c:v>4.1264266085931922E-2</c:v>
                </c:pt>
                <c:pt idx="34">
                  <c:v>6.7825047865085253E-2</c:v>
                </c:pt>
                <c:pt idx="35">
                  <c:v>0.11324435459599158</c:v>
                </c:pt>
                <c:pt idx="36">
                  <c:v>6.5627054832418708E-2</c:v>
                </c:pt>
                <c:pt idx="37">
                  <c:v>3.4722568232183448E-2</c:v>
                </c:pt>
                <c:pt idx="38">
                  <c:v>7.5610495973762681E-2</c:v>
                </c:pt>
                <c:pt idx="39">
                  <c:v>5.9533630762757639E-2</c:v>
                </c:pt>
                <c:pt idx="40">
                  <c:v>6.4801492712547315E-2</c:v>
                </c:pt>
                <c:pt idx="41">
                  <c:v>6.7479549651778825E-2</c:v>
                </c:pt>
                <c:pt idx="42">
                  <c:v>-4.634777351660091E-2</c:v>
                </c:pt>
                <c:pt idx="43">
                  <c:v>-8.3999482910712686E-2</c:v>
                </c:pt>
                <c:pt idx="44">
                  <c:v>-3.3955206303957652E-2</c:v>
                </c:pt>
                <c:pt idx="45">
                  <c:v>-0.11395677574347474</c:v>
                </c:pt>
                <c:pt idx="46">
                  <c:v>-0.1045487267298455</c:v>
                </c:pt>
                <c:pt idx="47">
                  <c:v>-2.288875272644475E-2</c:v>
                </c:pt>
                <c:pt idx="48">
                  <c:v>-8.0038576663980621E-2</c:v>
                </c:pt>
                <c:pt idx="49">
                  <c:v>-3.6041363331335674E-2</c:v>
                </c:pt>
                <c:pt idx="50">
                  <c:v>-6.9794897254141119E-2</c:v>
                </c:pt>
                <c:pt idx="51">
                  <c:v>2.4046466498361951E-2</c:v>
                </c:pt>
                <c:pt idx="52">
                  <c:v>8.2778474936475277E-2</c:v>
                </c:pt>
                <c:pt idx="53">
                  <c:v>-5.8938393422636182E-3</c:v>
                </c:pt>
                <c:pt idx="54">
                  <c:v>1.0693890383933535E-2</c:v>
                </c:pt>
                <c:pt idx="55">
                  <c:v>1.2728139234816638E-2</c:v>
                </c:pt>
                <c:pt idx="56">
                  <c:v>-2.8496276564297318E-2</c:v>
                </c:pt>
                <c:pt idx="57">
                  <c:v>-2.9389841998721522E-2</c:v>
                </c:pt>
                <c:pt idx="58">
                  <c:v>3.2201503150730559E-3</c:v>
                </c:pt>
                <c:pt idx="59">
                  <c:v>-3.3074356931923177E-2</c:v>
                </c:pt>
                <c:pt idx="60">
                  <c:v>-0.12764461840123076</c:v>
                </c:pt>
                <c:pt idx="61">
                  <c:v>-0.11976772814853476</c:v>
                </c:pt>
                <c:pt idx="62">
                  <c:v>-8.2932181390994231E-2</c:v>
                </c:pt>
                <c:pt idx="63">
                  <c:v>-6.2645266332122418E-2</c:v>
                </c:pt>
                <c:pt idx="64">
                  <c:v>-6.8066453411490535E-2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E3-48F4-8B77-786F1C13A4E3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TDK_FF_ST_oU_06!$T$16:$T$79</c:f>
              <c:numCache>
                <c:formatCode>General</c:formatCode>
                <c:ptCount val="64"/>
                <c:pt idx="0">
                  <c:v>0</c:v>
                </c:pt>
                <c:pt idx="1">
                  <c:v>5.8949999999999996</c:v>
                </c:pt>
                <c:pt idx="2">
                  <c:v>11.663999999999998</c:v>
                </c:pt>
                <c:pt idx="3">
                  <c:v>17.279999999999998</c:v>
                </c:pt>
                <c:pt idx="4">
                  <c:v>22.805999999999997</c:v>
                </c:pt>
                <c:pt idx="5">
                  <c:v>28.322999999999997</c:v>
                </c:pt>
                <c:pt idx="6">
                  <c:v>33.929999999999993</c:v>
                </c:pt>
                <c:pt idx="7">
                  <c:v>39.563999999999993</c:v>
                </c:pt>
                <c:pt idx="8">
                  <c:v>45.188999999999993</c:v>
                </c:pt>
                <c:pt idx="9">
                  <c:v>50.957999999999991</c:v>
                </c:pt>
                <c:pt idx="10">
                  <c:v>56.636999999999993</c:v>
                </c:pt>
                <c:pt idx="11">
                  <c:v>62.297999999999995</c:v>
                </c:pt>
                <c:pt idx="12">
                  <c:v>67.896000000000001</c:v>
                </c:pt>
                <c:pt idx="13">
                  <c:v>73.278000000000006</c:v>
                </c:pt>
                <c:pt idx="14">
                  <c:v>78.858000000000004</c:v>
                </c:pt>
                <c:pt idx="15">
                  <c:v>84.555000000000007</c:v>
                </c:pt>
                <c:pt idx="16">
                  <c:v>90.26100000000001</c:v>
                </c:pt>
                <c:pt idx="17">
                  <c:v>95.913000000000011</c:v>
                </c:pt>
                <c:pt idx="18">
                  <c:v>101.62800000000001</c:v>
                </c:pt>
                <c:pt idx="19">
                  <c:v>107.20800000000001</c:v>
                </c:pt>
                <c:pt idx="20">
                  <c:v>112.77000000000001</c:v>
                </c:pt>
                <c:pt idx="21">
                  <c:v>118.215</c:v>
                </c:pt>
                <c:pt idx="22">
                  <c:v>123.831</c:v>
                </c:pt>
                <c:pt idx="23">
                  <c:v>129.51</c:v>
                </c:pt>
                <c:pt idx="24">
                  <c:v>135.09</c:v>
                </c:pt>
                <c:pt idx="25">
                  <c:v>140.83199999999999</c:v>
                </c:pt>
                <c:pt idx="26">
                  <c:v>146.583</c:v>
                </c:pt>
                <c:pt idx="27">
                  <c:v>152.02799999999999</c:v>
                </c:pt>
                <c:pt idx="28">
                  <c:v>157.68899999999999</c:v>
                </c:pt>
                <c:pt idx="29">
                  <c:v>163.13399999999999</c:v>
                </c:pt>
                <c:pt idx="30">
                  <c:v>168.66899999999998</c:v>
                </c:pt>
                <c:pt idx="31">
                  <c:v>174.35699999999997</c:v>
                </c:pt>
                <c:pt idx="32">
                  <c:v>180.02699999999996</c:v>
                </c:pt>
                <c:pt idx="33">
                  <c:v>185.68799999999996</c:v>
                </c:pt>
                <c:pt idx="34">
                  <c:v>191.38499999999996</c:v>
                </c:pt>
                <c:pt idx="35">
                  <c:v>197.09999999999997</c:v>
                </c:pt>
                <c:pt idx="36">
                  <c:v>202.55399999999997</c:v>
                </c:pt>
                <c:pt idx="37">
                  <c:v>208.01699999999997</c:v>
                </c:pt>
                <c:pt idx="38">
                  <c:v>213.65999999999997</c:v>
                </c:pt>
                <c:pt idx="39">
                  <c:v>219.34799999999996</c:v>
                </c:pt>
                <c:pt idx="40">
                  <c:v>224.89199999999997</c:v>
                </c:pt>
                <c:pt idx="41">
                  <c:v>230.59799999999996</c:v>
                </c:pt>
                <c:pt idx="42">
                  <c:v>236.36699999999996</c:v>
                </c:pt>
                <c:pt idx="43">
                  <c:v>242.00099999999995</c:v>
                </c:pt>
                <c:pt idx="44">
                  <c:v>247.62599999999995</c:v>
                </c:pt>
                <c:pt idx="45">
                  <c:v>253.05299999999994</c:v>
                </c:pt>
                <c:pt idx="46">
                  <c:v>258.59699999999992</c:v>
                </c:pt>
                <c:pt idx="47">
                  <c:v>264.3119999999999</c:v>
                </c:pt>
                <c:pt idx="48">
                  <c:v>269.96399999999988</c:v>
                </c:pt>
                <c:pt idx="49">
                  <c:v>275.66099999999989</c:v>
                </c:pt>
                <c:pt idx="50">
                  <c:v>281.40299999999991</c:v>
                </c:pt>
                <c:pt idx="51">
                  <c:v>287.02799999999991</c:v>
                </c:pt>
                <c:pt idx="52">
                  <c:v>292.6169999999999</c:v>
                </c:pt>
                <c:pt idx="53">
                  <c:v>298.14299999999992</c:v>
                </c:pt>
                <c:pt idx="54">
                  <c:v>303.7229999999999</c:v>
                </c:pt>
                <c:pt idx="55">
                  <c:v>309.41099999999989</c:v>
                </c:pt>
                <c:pt idx="56">
                  <c:v>315.05399999999986</c:v>
                </c:pt>
                <c:pt idx="57">
                  <c:v>320.78699999999986</c:v>
                </c:pt>
                <c:pt idx="58">
                  <c:v>326.52899999999988</c:v>
                </c:pt>
                <c:pt idx="59">
                  <c:v>332.18999999999988</c:v>
                </c:pt>
                <c:pt idx="60">
                  <c:v>337.77899999999988</c:v>
                </c:pt>
                <c:pt idx="61">
                  <c:v>343.25099999999986</c:v>
                </c:pt>
                <c:pt idx="62">
                  <c:v>348.83999999999986</c:v>
                </c:pt>
                <c:pt idx="63">
                  <c:v>354.47399999999988</c:v>
                </c:pt>
              </c:numCache>
            </c:numRef>
          </c:xVal>
          <c:yVal>
            <c:numRef>
              <c:f>TDK_FF_ST_oU_06!$X$16:$X$79</c:f>
              <c:numCache>
                <c:formatCode>General</c:formatCode>
                <c:ptCount val="64"/>
                <c:pt idx="0">
                  <c:v>-0.29517398098832448</c:v>
                </c:pt>
                <c:pt idx="1">
                  <c:v>-2.0248500026603722E-2</c:v>
                </c:pt>
                <c:pt idx="2">
                  <c:v>4.4341697167428862E-2</c:v>
                </c:pt>
                <c:pt idx="3">
                  <c:v>2.8364605651084673E-2</c:v>
                </c:pt>
                <c:pt idx="4">
                  <c:v>0.10608463583897176</c:v>
                </c:pt>
                <c:pt idx="5">
                  <c:v>2.4280871300248918E-2</c:v>
                </c:pt>
                <c:pt idx="6">
                  <c:v>7.3440649004140823E-2</c:v>
                </c:pt>
                <c:pt idx="7">
                  <c:v>-4.2250250671315825E-2</c:v>
                </c:pt>
                <c:pt idx="8">
                  <c:v>-5.4284411749321748E-2</c:v>
                </c:pt>
                <c:pt idx="9">
                  <c:v>4.4396202028366361E-2</c:v>
                </c:pt>
                <c:pt idx="10">
                  <c:v>6.4419208691425922E-2</c:v>
                </c:pt>
                <c:pt idx="11">
                  <c:v>-4.6526941491386253E-2</c:v>
                </c:pt>
                <c:pt idx="12">
                  <c:v>8.1568108844081166E-2</c:v>
                </c:pt>
                <c:pt idx="13">
                  <c:v>6.2789251430316995E-2</c:v>
                </c:pt>
                <c:pt idx="14">
                  <c:v>1.0331824191055716E-2</c:v>
                </c:pt>
                <c:pt idx="15">
                  <c:v>3.9838101391609371E-3</c:v>
                </c:pt>
                <c:pt idx="16">
                  <c:v>2.7556368776274098E-2</c:v>
                </c:pt>
                <c:pt idx="17">
                  <c:v>9.0727433682999958E-2</c:v>
                </c:pt>
                <c:pt idx="18">
                  <c:v>1.5747821735388357E-2</c:v>
                </c:pt>
                <c:pt idx="19">
                  <c:v>-3.8236173561486453E-2</c:v>
                </c:pt>
                <c:pt idx="20">
                  <c:v>4.536168153872211E-2</c:v>
                </c:pt>
                <c:pt idx="21">
                  <c:v>4.7802539455403803E-3</c:v>
                </c:pt>
                <c:pt idx="22">
                  <c:v>-4.1207019568545888E-2</c:v>
                </c:pt>
                <c:pt idx="23">
                  <c:v>0.11639833548983347</c:v>
                </c:pt>
                <c:pt idx="24">
                  <c:v>6.5582486933777773E-2</c:v>
                </c:pt>
                <c:pt idx="25">
                  <c:v>-8.7892646292345944E-2</c:v>
                </c:pt>
                <c:pt idx="26">
                  <c:v>4.196661253999423E-2</c:v>
                </c:pt>
                <c:pt idx="27">
                  <c:v>-5.6484847177671327E-3</c:v>
                </c:pt>
                <c:pt idx="28">
                  <c:v>-3.0482168641157159E-2</c:v>
                </c:pt>
                <c:pt idx="29">
                  <c:v>0.1109589484267417</c:v>
                </c:pt>
                <c:pt idx="30">
                  <c:v>3.2308772196415703E-2</c:v>
                </c:pt>
                <c:pt idx="31">
                  <c:v>3.4278497085779236E-2</c:v>
                </c:pt>
                <c:pt idx="32">
                  <c:v>3.1968989459585373E-2</c:v>
                </c:pt>
                <c:pt idx="33">
                  <c:v>-4.4479527921197359E-2</c:v>
                </c:pt>
                <c:pt idx="34">
                  <c:v>0.11741970745543995</c:v>
                </c:pt>
                <c:pt idx="35">
                  <c:v>2.5244265281514799E-2</c:v>
                </c:pt>
                <c:pt idx="36">
                  <c:v>9.6798499898056889E-2</c:v>
                </c:pt>
                <c:pt idx="37">
                  <c:v>3.4156158608368514E-2</c:v>
                </c:pt>
                <c:pt idx="38">
                  <c:v>5.0183228048325645E-2</c:v>
                </c:pt>
                <c:pt idx="39">
                  <c:v>-1.4799081676528658E-3</c:v>
                </c:pt>
                <c:pt idx="40">
                  <c:v>9.1172515079790628E-2</c:v>
                </c:pt>
                <c:pt idx="41">
                  <c:v>6.9279202624329628E-2</c:v>
                </c:pt>
                <c:pt idx="42">
                  <c:v>8.2829282671639248E-2</c:v>
                </c:pt>
                <c:pt idx="43">
                  <c:v>7.1367667101753796E-3</c:v>
                </c:pt>
                <c:pt idx="44">
                  <c:v>-2.129150378078748E-2</c:v>
                </c:pt>
                <c:pt idx="45">
                  <c:v>5.4534629678073543E-3</c:v>
                </c:pt>
                <c:pt idx="46">
                  <c:v>6.270043175425144E-2</c:v>
                </c:pt>
                <c:pt idx="47">
                  <c:v>2.326082397320306E-2</c:v>
                </c:pt>
                <c:pt idx="48">
                  <c:v>3.8829066510118082E-2</c:v>
                </c:pt>
                <c:pt idx="49">
                  <c:v>-8.1268522619666328E-3</c:v>
                </c:pt>
                <c:pt idx="50">
                  <c:v>-4.8916922340367819E-2</c:v>
                </c:pt>
                <c:pt idx="51">
                  <c:v>-2.0948769130200162E-3</c:v>
                </c:pt>
                <c:pt idx="52">
                  <c:v>6.7749709829229232E-2</c:v>
                </c:pt>
                <c:pt idx="53">
                  <c:v>9.8696198402194568E-2</c:v>
                </c:pt>
                <c:pt idx="54">
                  <c:v>-8.1404308538481018E-2</c:v>
                </c:pt>
                <c:pt idx="55">
                  <c:v>-7.5080501209754402E-3</c:v>
                </c:pt>
                <c:pt idx="56">
                  <c:v>5.0448434831082523E-2</c:v>
                </c:pt>
                <c:pt idx="57">
                  <c:v>-5.5469026424646017E-2</c:v>
                </c:pt>
                <c:pt idx="58">
                  <c:v>9.2463711664606762E-2</c:v>
                </c:pt>
                <c:pt idx="59">
                  <c:v>0.11012188610624207</c:v>
                </c:pt>
                <c:pt idx="60">
                  <c:v>-8.6989793115265002E-2</c:v>
                </c:pt>
                <c:pt idx="61">
                  <c:v>3.5594755306533443E-2</c:v>
                </c:pt>
                <c:pt idx="62">
                  <c:v>3.691149720964404E-3</c:v>
                </c:pt>
                <c:pt idx="63">
                  <c:v>-2.5245605187024012E-2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8E3-48F4-8B77-786F1C13A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TDK_FF_ST_mU_06!$T$16:$T$80</c:f>
              <c:numCache>
                <c:formatCode>General</c:formatCode>
                <c:ptCount val="65"/>
                <c:pt idx="0">
                  <c:v>0</c:v>
                </c:pt>
                <c:pt idx="1">
                  <c:v>6.0389999999999997</c:v>
                </c:pt>
                <c:pt idx="2">
                  <c:v>11.727</c:v>
                </c:pt>
                <c:pt idx="3">
                  <c:v>17.315999999999999</c:v>
                </c:pt>
                <c:pt idx="4">
                  <c:v>22.850999999999999</c:v>
                </c:pt>
                <c:pt idx="5">
                  <c:v>28.323</c:v>
                </c:pt>
                <c:pt idx="6">
                  <c:v>33.984000000000002</c:v>
                </c:pt>
                <c:pt idx="7">
                  <c:v>39.663000000000004</c:v>
                </c:pt>
                <c:pt idx="8">
                  <c:v>45.27</c:v>
                </c:pt>
                <c:pt idx="9">
                  <c:v>51.048000000000002</c:v>
                </c:pt>
                <c:pt idx="10">
                  <c:v>56.718000000000004</c:v>
                </c:pt>
                <c:pt idx="11">
                  <c:v>62.343000000000004</c:v>
                </c:pt>
                <c:pt idx="12">
                  <c:v>67.878</c:v>
                </c:pt>
                <c:pt idx="13">
                  <c:v>73.305000000000007</c:v>
                </c:pt>
                <c:pt idx="14">
                  <c:v>79.01100000000001</c:v>
                </c:pt>
                <c:pt idx="15">
                  <c:v>84.62700000000001</c:v>
                </c:pt>
                <c:pt idx="16">
                  <c:v>90.324000000000012</c:v>
                </c:pt>
                <c:pt idx="17">
                  <c:v>95.958000000000013</c:v>
                </c:pt>
                <c:pt idx="18">
                  <c:v>101.62800000000001</c:v>
                </c:pt>
                <c:pt idx="19">
                  <c:v>107.33400000000002</c:v>
                </c:pt>
                <c:pt idx="20">
                  <c:v>112.78800000000001</c:v>
                </c:pt>
                <c:pt idx="21">
                  <c:v>118.26</c:v>
                </c:pt>
                <c:pt idx="22">
                  <c:v>123.90300000000001</c:v>
                </c:pt>
                <c:pt idx="23">
                  <c:v>129.51</c:v>
                </c:pt>
                <c:pt idx="24">
                  <c:v>135.18899999999999</c:v>
                </c:pt>
                <c:pt idx="25">
                  <c:v>140.94</c:v>
                </c:pt>
                <c:pt idx="26">
                  <c:v>146.619</c:v>
                </c:pt>
                <c:pt idx="27">
                  <c:v>152.136</c:v>
                </c:pt>
                <c:pt idx="28">
                  <c:v>157.68899999999999</c:v>
                </c:pt>
                <c:pt idx="29">
                  <c:v>163.161</c:v>
                </c:pt>
                <c:pt idx="30">
                  <c:v>168.75900000000001</c:v>
                </c:pt>
                <c:pt idx="31">
                  <c:v>174.429</c:v>
                </c:pt>
                <c:pt idx="32">
                  <c:v>180.08099999999999</c:v>
                </c:pt>
                <c:pt idx="33">
                  <c:v>185.82299999999998</c:v>
                </c:pt>
                <c:pt idx="34">
                  <c:v>191.42999999999998</c:v>
                </c:pt>
                <c:pt idx="35">
                  <c:v>197.11799999999997</c:v>
                </c:pt>
                <c:pt idx="36">
                  <c:v>202.58999999999997</c:v>
                </c:pt>
                <c:pt idx="37">
                  <c:v>208.02599999999998</c:v>
                </c:pt>
                <c:pt idx="38">
                  <c:v>213.70499999999998</c:v>
                </c:pt>
                <c:pt idx="39">
                  <c:v>219.34799999999998</c:v>
                </c:pt>
                <c:pt idx="40">
                  <c:v>225.03599999999997</c:v>
                </c:pt>
                <c:pt idx="41">
                  <c:v>230.73299999999998</c:v>
                </c:pt>
                <c:pt idx="42">
                  <c:v>236.42099999999996</c:v>
                </c:pt>
                <c:pt idx="43">
                  <c:v>242.06399999999996</c:v>
                </c:pt>
                <c:pt idx="44">
                  <c:v>247.58999999999997</c:v>
                </c:pt>
                <c:pt idx="45">
                  <c:v>253.12499999999997</c:v>
                </c:pt>
                <c:pt idx="46">
                  <c:v>258.65999999999997</c:v>
                </c:pt>
                <c:pt idx="47">
                  <c:v>264.39299999999997</c:v>
                </c:pt>
                <c:pt idx="48">
                  <c:v>270.05399999999997</c:v>
                </c:pt>
                <c:pt idx="49">
                  <c:v>275.80499999999995</c:v>
                </c:pt>
                <c:pt idx="50">
                  <c:v>281.46599999999995</c:v>
                </c:pt>
                <c:pt idx="51">
                  <c:v>287.13599999999997</c:v>
                </c:pt>
                <c:pt idx="52">
                  <c:v>292.62599999999998</c:v>
                </c:pt>
                <c:pt idx="53">
                  <c:v>298.14299999999997</c:v>
                </c:pt>
                <c:pt idx="54">
                  <c:v>303.79499999999996</c:v>
                </c:pt>
                <c:pt idx="55">
                  <c:v>309.50099999999998</c:v>
                </c:pt>
                <c:pt idx="56">
                  <c:v>315.15299999999996</c:v>
                </c:pt>
                <c:pt idx="57">
                  <c:v>320.93099999999998</c:v>
                </c:pt>
                <c:pt idx="58">
                  <c:v>326.66399999999999</c:v>
                </c:pt>
                <c:pt idx="59">
                  <c:v>332.23500000000001</c:v>
                </c:pt>
                <c:pt idx="60">
                  <c:v>337.77000000000004</c:v>
                </c:pt>
                <c:pt idx="61">
                  <c:v>343.26900000000006</c:v>
                </c:pt>
                <c:pt idx="62">
                  <c:v>348.94800000000004</c:v>
                </c:pt>
                <c:pt idx="63">
                  <c:v>354.55500000000006</c:v>
                </c:pt>
                <c:pt idx="64">
                  <c:v>360.29700000000008</c:v>
                </c:pt>
              </c:numCache>
            </c:numRef>
          </c:xVal>
          <c:yVal>
            <c:numRef>
              <c:f>TDK_FF_ST_mU_06!$W$16:$W$80</c:f>
              <c:numCache>
                <c:formatCode>General</c:formatCode>
                <c:ptCount val="65"/>
                <c:pt idx="0">
                  <c:v>0.26248412031816315</c:v>
                </c:pt>
                <c:pt idx="1">
                  <c:v>-7.1494329739506313E-2</c:v>
                </c:pt>
                <c:pt idx="2">
                  <c:v>-0.15254760459950134</c:v>
                </c:pt>
                <c:pt idx="3">
                  <c:v>-0.16056642036877733</c:v>
                </c:pt>
                <c:pt idx="4">
                  <c:v>-0.13377237098654859</c:v>
                </c:pt>
                <c:pt idx="5">
                  <c:v>-0.12197948089870891</c:v>
                </c:pt>
                <c:pt idx="6">
                  <c:v>-7.548866632426865E-2</c:v>
                </c:pt>
                <c:pt idx="7">
                  <c:v>-0.1702624765098264</c:v>
                </c:pt>
                <c:pt idx="8">
                  <c:v>-7.4724464750339337E-2</c:v>
                </c:pt>
                <c:pt idx="9">
                  <c:v>-5.2262985794186534E-2</c:v>
                </c:pt>
                <c:pt idx="10">
                  <c:v>-3.4272192887826236E-2</c:v>
                </c:pt>
                <c:pt idx="11">
                  <c:v>-1.9471059724693873E-2</c:v>
                </c:pt>
                <c:pt idx="12">
                  <c:v>5.5369969301608535E-3</c:v>
                </c:pt>
                <c:pt idx="13">
                  <c:v>-5.8338120991322739E-2</c:v>
                </c:pt>
                <c:pt idx="14">
                  <c:v>-7.10043262987341E-2</c:v>
                </c:pt>
                <c:pt idx="15">
                  <c:v>-6.763840718076608E-2</c:v>
                </c:pt>
                <c:pt idx="16">
                  <c:v>-0.13111360478666256</c:v>
                </c:pt>
                <c:pt idx="17">
                  <c:v>-0.19283946427167109</c:v>
                </c:pt>
                <c:pt idx="18">
                  <c:v>-0.15320292202281394</c:v>
                </c:pt>
                <c:pt idx="19">
                  <c:v>-9.0794292386888742E-2</c:v>
                </c:pt>
                <c:pt idx="20">
                  <c:v>-0.15768194444882511</c:v>
                </c:pt>
                <c:pt idx="21">
                  <c:v>-0.10090517941615929</c:v>
                </c:pt>
                <c:pt idx="22">
                  <c:v>-3.2984433282521763E-2</c:v>
                </c:pt>
                <c:pt idx="23">
                  <c:v>-8.7744500168525974E-2</c:v>
                </c:pt>
                <c:pt idx="24">
                  <c:v>-1.6036397605802222E-2</c:v>
                </c:pt>
                <c:pt idx="25">
                  <c:v>8.9245243285517972E-2</c:v>
                </c:pt>
                <c:pt idx="26">
                  <c:v>5.6210619659680106E-3</c:v>
                </c:pt>
                <c:pt idx="27">
                  <c:v>7.6382890622511468E-2</c:v>
                </c:pt>
                <c:pt idx="28">
                  <c:v>7.1649176237855272E-2</c:v>
                </c:pt>
                <c:pt idx="29">
                  <c:v>-1.0964353286851747E-2</c:v>
                </c:pt>
                <c:pt idx="30">
                  <c:v>-4.7518224146870125E-2</c:v>
                </c:pt>
                <c:pt idx="31">
                  <c:v>5.5190212069362587E-3</c:v>
                </c:pt>
                <c:pt idx="32">
                  <c:v>-9.946446449723112E-2</c:v>
                </c:pt>
                <c:pt idx="33">
                  <c:v>-5.6080055475490553E-2</c:v>
                </c:pt>
                <c:pt idx="34">
                  <c:v>-7.1688362197875222E-2</c:v>
                </c:pt>
                <c:pt idx="35">
                  <c:v>-6.3338616611787302E-2</c:v>
                </c:pt>
                <c:pt idx="36">
                  <c:v>-4.8708279691140888E-3</c:v>
                </c:pt>
                <c:pt idx="37">
                  <c:v>-2.0304528126331434E-2</c:v>
                </c:pt>
                <c:pt idx="38">
                  <c:v>3.6316537331174459E-2</c:v>
                </c:pt>
                <c:pt idx="39">
                  <c:v>0.10750641170804442</c:v>
                </c:pt>
                <c:pt idx="40">
                  <c:v>0.11799258001209978</c:v>
                </c:pt>
                <c:pt idx="41">
                  <c:v>0.20327658678408511</c:v>
                </c:pt>
                <c:pt idx="42">
                  <c:v>0.21582329168072079</c:v>
                </c:pt>
                <c:pt idx="43">
                  <c:v>0.19821004906327744</c:v>
                </c:pt>
                <c:pt idx="44">
                  <c:v>0.21318075614595955</c:v>
                </c:pt>
                <c:pt idx="45">
                  <c:v>0.10633899934364877</c:v>
                </c:pt>
                <c:pt idx="46">
                  <c:v>8.4380926737139816E-2</c:v>
                </c:pt>
                <c:pt idx="47">
                  <c:v>3.9224836466075885E-2</c:v>
                </c:pt>
                <c:pt idx="48">
                  <c:v>4.851284252890764E-2</c:v>
                </c:pt>
                <c:pt idx="49">
                  <c:v>-1.0863376195402452E-3</c:v>
                </c:pt>
                <c:pt idx="50">
                  <c:v>-0.10343046978397297</c:v>
                </c:pt>
                <c:pt idx="51">
                  <c:v>-2.6966920309860143E-2</c:v>
                </c:pt>
                <c:pt idx="52">
                  <c:v>-7.7473810487731498E-2</c:v>
                </c:pt>
                <c:pt idx="53">
                  <c:v>-0.10270679889327994</c:v>
                </c:pt>
                <c:pt idx="54">
                  <c:v>-3.5500262601317445E-2</c:v>
                </c:pt>
                <c:pt idx="55">
                  <c:v>-1.9489848732632709E-2</c:v>
                </c:pt>
                <c:pt idx="56">
                  <c:v>-2.2277545283884592E-2</c:v>
                </c:pt>
                <c:pt idx="57">
                  <c:v>5.2985868353346177E-2</c:v>
                </c:pt>
                <c:pt idx="58">
                  <c:v>2.6120320197946967E-2</c:v>
                </c:pt>
                <c:pt idx="59">
                  <c:v>-1.2103417945468209E-2</c:v>
                </c:pt>
                <c:pt idx="60">
                  <c:v>5.1290464553801485E-2</c:v>
                </c:pt>
                <c:pt idx="61">
                  <c:v>-1.4362842730236025E-2</c:v>
                </c:pt>
                <c:pt idx="62">
                  <c:v>-5.2128902468382421E-2</c:v>
                </c:pt>
                <c:pt idx="63">
                  <c:v>-6.4985262774257535E-2</c:v>
                </c:pt>
                <c:pt idx="64">
                  <c:v>-0.15076571862317678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3A-482F-BDFA-D2A40B5EBDD6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TDK_FF_ST_mU_06!$T$81:$T$145</c:f>
              <c:numCache>
                <c:formatCode>General</c:formatCode>
                <c:ptCount val="65"/>
                <c:pt idx="0">
                  <c:v>360.29700000000008</c:v>
                </c:pt>
                <c:pt idx="1">
                  <c:v>354.7530000000001</c:v>
                </c:pt>
                <c:pt idx="2">
                  <c:v>349.11900000000009</c:v>
                </c:pt>
                <c:pt idx="3">
                  <c:v>343.53000000000009</c:v>
                </c:pt>
                <c:pt idx="4">
                  <c:v>337.95900000000006</c:v>
                </c:pt>
                <c:pt idx="5">
                  <c:v>332.45100000000008</c:v>
                </c:pt>
                <c:pt idx="6">
                  <c:v>326.81700000000006</c:v>
                </c:pt>
                <c:pt idx="7">
                  <c:v>321.10200000000009</c:v>
                </c:pt>
                <c:pt idx="8">
                  <c:v>315.31500000000011</c:v>
                </c:pt>
                <c:pt idx="9">
                  <c:v>309.6810000000001</c:v>
                </c:pt>
                <c:pt idx="10">
                  <c:v>304.00200000000012</c:v>
                </c:pt>
                <c:pt idx="11">
                  <c:v>298.42200000000014</c:v>
                </c:pt>
                <c:pt idx="12">
                  <c:v>292.83300000000014</c:v>
                </c:pt>
                <c:pt idx="13">
                  <c:v>287.29800000000012</c:v>
                </c:pt>
                <c:pt idx="14">
                  <c:v>281.61900000000014</c:v>
                </c:pt>
                <c:pt idx="15">
                  <c:v>275.98500000000013</c:v>
                </c:pt>
                <c:pt idx="16">
                  <c:v>270.20700000000011</c:v>
                </c:pt>
                <c:pt idx="17">
                  <c:v>264.55500000000012</c:v>
                </c:pt>
                <c:pt idx="18">
                  <c:v>258.93900000000014</c:v>
                </c:pt>
                <c:pt idx="19">
                  <c:v>253.23300000000015</c:v>
                </c:pt>
                <c:pt idx="20">
                  <c:v>247.74300000000014</c:v>
                </c:pt>
                <c:pt idx="21">
                  <c:v>242.19000000000014</c:v>
                </c:pt>
                <c:pt idx="22">
                  <c:v>236.67300000000014</c:v>
                </c:pt>
                <c:pt idx="23">
                  <c:v>230.85900000000015</c:v>
                </c:pt>
                <c:pt idx="24">
                  <c:v>225.23400000000015</c:v>
                </c:pt>
                <c:pt idx="25">
                  <c:v>219.59100000000015</c:v>
                </c:pt>
                <c:pt idx="26">
                  <c:v>213.94800000000015</c:v>
                </c:pt>
                <c:pt idx="27">
                  <c:v>208.22400000000016</c:v>
                </c:pt>
                <c:pt idx="28">
                  <c:v>202.77900000000017</c:v>
                </c:pt>
                <c:pt idx="29">
                  <c:v>197.32500000000016</c:v>
                </c:pt>
                <c:pt idx="30">
                  <c:v>191.71800000000016</c:v>
                </c:pt>
                <c:pt idx="31">
                  <c:v>186.02100000000016</c:v>
                </c:pt>
                <c:pt idx="32">
                  <c:v>180.23400000000015</c:v>
                </c:pt>
                <c:pt idx="33">
                  <c:v>174.65400000000014</c:v>
                </c:pt>
                <c:pt idx="34">
                  <c:v>168.99300000000014</c:v>
                </c:pt>
                <c:pt idx="35">
                  <c:v>163.43100000000013</c:v>
                </c:pt>
                <c:pt idx="36">
                  <c:v>157.86000000000013</c:v>
                </c:pt>
                <c:pt idx="37">
                  <c:v>152.37000000000012</c:v>
                </c:pt>
                <c:pt idx="38">
                  <c:v>146.84400000000011</c:v>
                </c:pt>
                <c:pt idx="39">
                  <c:v>141.08400000000012</c:v>
                </c:pt>
                <c:pt idx="40">
                  <c:v>135.36000000000013</c:v>
                </c:pt>
                <c:pt idx="41">
                  <c:v>129.76200000000011</c:v>
                </c:pt>
                <c:pt idx="42">
                  <c:v>124.14600000000011</c:v>
                </c:pt>
                <c:pt idx="43">
                  <c:v>118.44000000000011</c:v>
                </c:pt>
                <c:pt idx="44">
                  <c:v>113.02200000000011</c:v>
                </c:pt>
                <c:pt idx="45">
                  <c:v>107.51400000000011</c:v>
                </c:pt>
                <c:pt idx="46">
                  <c:v>101.85300000000011</c:v>
                </c:pt>
                <c:pt idx="47">
                  <c:v>96.147000000000105</c:v>
                </c:pt>
                <c:pt idx="48">
                  <c:v>90.468000000000103</c:v>
                </c:pt>
                <c:pt idx="49">
                  <c:v>84.834000000000103</c:v>
                </c:pt>
                <c:pt idx="50">
                  <c:v>79.164000000000101</c:v>
                </c:pt>
                <c:pt idx="51">
                  <c:v>73.5210000000001</c:v>
                </c:pt>
                <c:pt idx="52">
                  <c:v>68.049000000000106</c:v>
                </c:pt>
                <c:pt idx="53">
                  <c:v>62.595000000000105</c:v>
                </c:pt>
                <c:pt idx="54">
                  <c:v>56.907000000000103</c:v>
                </c:pt>
                <c:pt idx="55">
                  <c:v>51.201000000000107</c:v>
                </c:pt>
                <c:pt idx="56">
                  <c:v>45.531000000000105</c:v>
                </c:pt>
                <c:pt idx="57">
                  <c:v>39.825000000000102</c:v>
                </c:pt>
                <c:pt idx="58">
                  <c:v>34.254000000000104</c:v>
                </c:pt>
                <c:pt idx="59">
                  <c:v>28.548000000000105</c:v>
                </c:pt>
                <c:pt idx="60">
                  <c:v>23.049000000000106</c:v>
                </c:pt>
                <c:pt idx="61">
                  <c:v>17.577000000000105</c:v>
                </c:pt>
                <c:pt idx="62">
                  <c:v>11.871000000000105</c:v>
                </c:pt>
                <c:pt idx="63">
                  <c:v>6.1830000000001055</c:v>
                </c:pt>
                <c:pt idx="64">
                  <c:v>0.47700000000010601</c:v>
                </c:pt>
              </c:numCache>
            </c:numRef>
          </c:xVal>
          <c:yVal>
            <c:numRef>
              <c:f>TDK_FF_ST_mU_06!$W$81:$W$145</c:f>
              <c:numCache>
                <c:formatCode>General</c:formatCode>
                <c:ptCount val="65"/>
                <c:pt idx="0">
                  <c:v>-5.1808919594691361E-3</c:v>
                </c:pt>
                <c:pt idx="1">
                  <c:v>-0.1044438369923455</c:v>
                </c:pt>
                <c:pt idx="2">
                  <c:v>-4.0649167643493911E-2</c:v>
                </c:pt>
                <c:pt idx="3">
                  <c:v>3.3430141729468232E-2</c:v>
                </c:pt>
                <c:pt idx="4">
                  <c:v>2.7435241451030379E-2</c:v>
                </c:pt>
                <c:pt idx="5">
                  <c:v>8.8123739390141509E-2</c:v>
                </c:pt>
                <c:pt idx="6">
                  <c:v>8.8953210551323991E-2</c:v>
                </c:pt>
                <c:pt idx="7">
                  <c:v>-1.290464388921464E-2</c:v>
                </c:pt>
                <c:pt idx="8">
                  <c:v>3.1374019551947185E-2</c:v>
                </c:pt>
                <c:pt idx="9">
                  <c:v>-7.1855405980159048E-4</c:v>
                </c:pt>
                <c:pt idx="10">
                  <c:v>-4.3923295397405582E-2</c:v>
                </c:pt>
                <c:pt idx="11">
                  <c:v>1.8610090162724191E-2</c:v>
                </c:pt>
                <c:pt idx="12">
                  <c:v>-8.8423895164112309E-2</c:v>
                </c:pt>
                <c:pt idx="13">
                  <c:v>-8.9810146715876726E-2</c:v>
                </c:pt>
                <c:pt idx="14">
                  <c:v>-3.3004196404817776E-3</c:v>
                </c:pt>
                <c:pt idx="15">
                  <c:v>-2.1855506727433749E-2</c:v>
                </c:pt>
                <c:pt idx="16">
                  <c:v>5.2161536135031383E-2</c:v>
                </c:pt>
                <c:pt idx="17">
                  <c:v>8.5068480413667658E-2</c:v>
                </c:pt>
                <c:pt idx="18">
                  <c:v>8.7786239515423858E-2</c:v>
                </c:pt>
                <c:pt idx="19">
                  <c:v>9.3175771544366626E-2</c:v>
                </c:pt>
                <c:pt idx="20">
                  <c:v>0.18217126882407797</c:v>
                </c:pt>
                <c:pt idx="21">
                  <c:v>0.21915755352668498</c:v>
                </c:pt>
                <c:pt idx="22">
                  <c:v>0.2105380672552144</c:v>
                </c:pt>
                <c:pt idx="23">
                  <c:v>0.1611368223698264</c:v>
                </c:pt>
                <c:pt idx="24">
                  <c:v>9.9525923097417035E-2</c:v>
                </c:pt>
                <c:pt idx="25">
                  <c:v>0.10286397204205855</c:v>
                </c:pt>
                <c:pt idx="26">
                  <c:v>9.3483279731970015E-2</c:v>
                </c:pt>
                <c:pt idx="27">
                  <c:v>9.5110759227964081E-2</c:v>
                </c:pt>
                <c:pt idx="28">
                  <c:v>3.3256898564843596E-2</c:v>
                </c:pt>
                <c:pt idx="29">
                  <c:v>-3.5040666893337402E-2</c:v>
                </c:pt>
                <c:pt idx="30">
                  <c:v>-6.5824018759798264E-2</c:v>
                </c:pt>
                <c:pt idx="31">
                  <c:v>-2.1533551288570152E-2</c:v>
                </c:pt>
                <c:pt idx="32">
                  <c:v>3.6291263525640716E-2</c:v>
                </c:pt>
                <c:pt idx="33">
                  <c:v>5.4721555331155969E-2</c:v>
                </c:pt>
                <c:pt idx="34">
                  <c:v>3.9534247796183308E-2</c:v>
                </c:pt>
                <c:pt idx="35">
                  <c:v>7.8932296128556345E-2</c:v>
                </c:pt>
                <c:pt idx="36">
                  <c:v>6.8674847975103148E-2</c:v>
                </c:pt>
                <c:pt idx="37">
                  <c:v>1.4245357350546328E-2</c:v>
                </c:pt>
                <c:pt idx="38">
                  <c:v>0.10240193170665179</c:v>
                </c:pt>
                <c:pt idx="39">
                  <c:v>7.4019860308624175E-2</c:v>
                </c:pt>
                <c:pt idx="40">
                  <c:v>2.2595483881275413E-2</c:v>
                </c:pt>
                <c:pt idx="41">
                  <c:v>1.6471571231647886E-2</c:v>
                </c:pt>
                <c:pt idx="42">
                  <c:v>-9.3967502796871827E-2</c:v>
                </c:pt>
                <c:pt idx="43">
                  <c:v>-5.5875983051066669E-2</c:v>
                </c:pt>
                <c:pt idx="44">
                  <c:v>-4.3980601397095143E-2</c:v>
                </c:pt>
                <c:pt idx="45">
                  <c:v>-6.6827788399777432E-2</c:v>
                </c:pt>
                <c:pt idx="46">
                  <c:v>-0.11808424268939177</c:v>
                </c:pt>
                <c:pt idx="47">
                  <c:v>-7.9647884342136877E-2</c:v>
                </c:pt>
                <c:pt idx="48">
                  <c:v>-0.1162998834829807</c:v>
                </c:pt>
                <c:pt idx="49">
                  <c:v>-6.0042582272373579E-2</c:v>
                </c:pt>
                <c:pt idx="50">
                  <c:v>1.8556779904713494E-2</c:v>
                </c:pt>
                <c:pt idx="51">
                  <c:v>-1.5864271380507944E-3</c:v>
                </c:pt>
                <c:pt idx="52">
                  <c:v>9.7710275132101287E-4</c:v>
                </c:pt>
                <c:pt idx="53">
                  <c:v>0.10122343877359441</c:v>
                </c:pt>
                <c:pt idx="54">
                  <c:v>1.8237421004862142E-2</c:v>
                </c:pt>
                <c:pt idx="55">
                  <c:v>6.1829942040674268E-3</c:v>
                </c:pt>
                <c:pt idx="56">
                  <c:v>-2.1738094517658624E-2</c:v>
                </c:pt>
                <c:pt idx="57">
                  <c:v>-4.0675591712897585E-2</c:v>
                </c:pt>
                <c:pt idx="58">
                  <c:v>-0.12939221098193343</c:v>
                </c:pt>
                <c:pt idx="59">
                  <c:v>-0.16970207177853425</c:v>
                </c:pt>
                <c:pt idx="60">
                  <c:v>-9.0437399562929954E-2</c:v>
                </c:pt>
                <c:pt idx="61">
                  <c:v>-0.11976772814886516</c:v>
                </c:pt>
                <c:pt idx="62">
                  <c:v>-0.12207489217236045</c:v>
                </c:pt>
                <c:pt idx="63">
                  <c:v>-0.12467559905098735</c:v>
                </c:pt>
                <c:pt idx="64">
                  <c:v>-9.218026670716295E-2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3A-482F-BDFA-D2A40B5EBDD6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TDK_FF_ST_mU_06!$T$16:$T$79</c:f>
              <c:numCache>
                <c:formatCode>General</c:formatCode>
                <c:ptCount val="64"/>
                <c:pt idx="0">
                  <c:v>0</c:v>
                </c:pt>
                <c:pt idx="1">
                  <c:v>6.0389999999999997</c:v>
                </c:pt>
                <c:pt idx="2">
                  <c:v>11.727</c:v>
                </c:pt>
                <c:pt idx="3">
                  <c:v>17.315999999999999</c:v>
                </c:pt>
                <c:pt idx="4">
                  <c:v>22.850999999999999</c:v>
                </c:pt>
                <c:pt idx="5">
                  <c:v>28.323</c:v>
                </c:pt>
                <c:pt idx="6">
                  <c:v>33.984000000000002</c:v>
                </c:pt>
                <c:pt idx="7">
                  <c:v>39.663000000000004</c:v>
                </c:pt>
                <c:pt idx="8">
                  <c:v>45.27</c:v>
                </c:pt>
                <c:pt idx="9">
                  <c:v>51.048000000000002</c:v>
                </c:pt>
                <c:pt idx="10">
                  <c:v>56.718000000000004</c:v>
                </c:pt>
                <c:pt idx="11">
                  <c:v>62.343000000000004</c:v>
                </c:pt>
                <c:pt idx="12">
                  <c:v>67.878</c:v>
                </c:pt>
                <c:pt idx="13">
                  <c:v>73.305000000000007</c:v>
                </c:pt>
                <c:pt idx="14">
                  <c:v>79.01100000000001</c:v>
                </c:pt>
                <c:pt idx="15">
                  <c:v>84.62700000000001</c:v>
                </c:pt>
                <c:pt idx="16">
                  <c:v>90.324000000000012</c:v>
                </c:pt>
                <c:pt idx="17">
                  <c:v>95.958000000000013</c:v>
                </c:pt>
                <c:pt idx="18">
                  <c:v>101.62800000000001</c:v>
                </c:pt>
                <c:pt idx="19">
                  <c:v>107.33400000000002</c:v>
                </c:pt>
                <c:pt idx="20">
                  <c:v>112.78800000000001</c:v>
                </c:pt>
                <c:pt idx="21">
                  <c:v>118.26</c:v>
                </c:pt>
                <c:pt idx="22">
                  <c:v>123.90300000000001</c:v>
                </c:pt>
                <c:pt idx="23">
                  <c:v>129.51</c:v>
                </c:pt>
                <c:pt idx="24">
                  <c:v>135.18899999999999</c:v>
                </c:pt>
                <c:pt idx="25">
                  <c:v>140.94</c:v>
                </c:pt>
                <c:pt idx="26">
                  <c:v>146.619</c:v>
                </c:pt>
                <c:pt idx="27">
                  <c:v>152.136</c:v>
                </c:pt>
                <c:pt idx="28">
                  <c:v>157.68899999999999</c:v>
                </c:pt>
                <c:pt idx="29">
                  <c:v>163.161</c:v>
                </c:pt>
                <c:pt idx="30">
                  <c:v>168.75900000000001</c:v>
                </c:pt>
                <c:pt idx="31">
                  <c:v>174.429</c:v>
                </c:pt>
                <c:pt idx="32">
                  <c:v>180.08099999999999</c:v>
                </c:pt>
                <c:pt idx="33">
                  <c:v>185.82299999999998</c:v>
                </c:pt>
                <c:pt idx="34">
                  <c:v>191.42999999999998</c:v>
                </c:pt>
                <c:pt idx="35">
                  <c:v>197.11799999999997</c:v>
                </c:pt>
                <c:pt idx="36">
                  <c:v>202.58999999999997</c:v>
                </c:pt>
                <c:pt idx="37">
                  <c:v>208.02599999999998</c:v>
                </c:pt>
                <c:pt idx="38">
                  <c:v>213.70499999999998</c:v>
                </c:pt>
                <c:pt idx="39">
                  <c:v>219.34799999999998</c:v>
                </c:pt>
                <c:pt idx="40">
                  <c:v>225.03599999999997</c:v>
                </c:pt>
                <c:pt idx="41">
                  <c:v>230.73299999999998</c:v>
                </c:pt>
                <c:pt idx="42">
                  <c:v>236.42099999999996</c:v>
                </c:pt>
                <c:pt idx="43">
                  <c:v>242.06399999999996</c:v>
                </c:pt>
                <c:pt idx="44">
                  <c:v>247.58999999999997</c:v>
                </c:pt>
                <c:pt idx="45">
                  <c:v>253.12499999999997</c:v>
                </c:pt>
                <c:pt idx="46">
                  <c:v>258.65999999999997</c:v>
                </c:pt>
                <c:pt idx="47">
                  <c:v>264.39299999999997</c:v>
                </c:pt>
                <c:pt idx="48">
                  <c:v>270.05399999999997</c:v>
                </c:pt>
                <c:pt idx="49">
                  <c:v>275.80499999999995</c:v>
                </c:pt>
                <c:pt idx="50">
                  <c:v>281.46599999999995</c:v>
                </c:pt>
                <c:pt idx="51">
                  <c:v>287.13599999999997</c:v>
                </c:pt>
                <c:pt idx="52">
                  <c:v>292.62599999999998</c:v>
                </c:pt>
                <c:pt idx="53">
                  <c:v>298.14299999999997</c:v>
                </c:pt>
                <c:pt idx="54">
                  <c:v>303.79499999999996</c:v>
                </c:pt>
                <c:pt idx="55">
                  <c:v>309.50099999999998</c:v>
                </c:pt>
                <c:pt idx="56">
                  <c:v>315.15299999999996</c:v>
                </c:pt>
                <c:pt idx="57">
                  <c:v>320.93099999999998</c:v>
                </c:pt>
                <c:pt idx="58">
                  <c:v>326.66399999999999</c:v>
                </c:pt>
                <c:pt idx="59">
                  <c:v>332.23500000000001</c:v>
                </c:pt>
                <c:pt idx="60">
                  <c:v>337.77000000000004</c:v>
                </c:pt>
                <c:pt idx="61">
                  <c:v>343.26900000000006</c:v>
                </c:pt>
                <c:pt idx="62">
                  <c:v>348.94800000000004</c:v>
                </c:pt>
                <c:pt idx="63">
                  <c:v>354.55500000000006</c:v>
                </c:pt>
              </c:numCache>
            </c:numRef>
          </c:xVal>
          <c:yVal>
            <c:numRef>
              <c:f>TDK_FF_ST_mU_06!$X$16:$X$79</c:f>
              <c:numCache>
                <c:formatCode>General</c:formatCode>
                <c:ptCount val="64"/>
                <c:pt idx="0">
                  <c:v>-0.3546643870253261</c:v>
                </c:pt>
                <c:pt idx="1">
                  <c:v>-5.3181269311481039E-2</c:v>
                </c:pt>
                <c:pt idx="2">
                  <c:v>3.0472712427140891E-2</c:v>
                </c:pt>
                <c:pt idx="3">
                  <c:v>4.0798692219912169E-2</c:v>
                </c:pt>
                <c:pt idx="4">
                  <c:v>4.333497142361864E-2</c:v>
                </c:pt>
                <c:pt idx="5">
                  <c:v>-4.7722590879825333E-2</c:v>
                </c:pt>
                <c:pt idx="6">
                  <c:v>-5.3903544657664781E-2</c:v>
                </c:pt>
                <c:pt idx="7">
                  <c:v>0.12958688479692881</c:v>
                </c:pt>
                <c:pt idx="8">
                  <c:v>5.2986370232680713E-2</c:v>
                </c:pt>
                <c:pt idx="9">
                  <c:v>5.8445979998253961E-2</c:v>
                </c:pt>
                <c:pt idx="10">
                  <c:v>5.2509613892688378E-2</c:v>
                </c:pt>
                <c:pt idx="11">
                  <c:v>0.12069449849828828</c:v>
                </c:pt>
                <c:pt idx="12">
                  <c:v>-4.5598941788398406E-3</c:v>
                </c:pt>
                <c:pt idx="13">
                  <c:v>5.6751693853271945E-2</c:v>
                </c:pt>
                <c:pt idx="14">
                  <c:v>8.9561106203447594E-2</c:v>
                </c:pt>
                <c:pt idx="15">
                  <c:v>7.5958249083925011E-3</c:v>
                </c:pt>
                <c:pt idx="16">
                  <c:v>1.4813721303681859E-2</c:v>
                </c:pt>
                <c:pt idx="17">
                  <c:v>0.11319157992953421</c:v>
                </c:pt>
                <c:pt idx="18">
                  <c:v>3.5118679333422165E-2</c:v>
                </c:pt>
                <c:pt idx="19">
                  <c:v>2.3966503987111309E-2</c:v>
                </c:pt>
                <c:pt idx="20">
                  <c:v>0.11370134305172996</c:v>
                </c:pt>
                <c:pt idx="21">
                  <c:v>4.5029196365092616E-2</c:v>
                </c:pt>
                <c:pt idx="22">
                  <c:v>-6.0983069514350063E-2</c:v>
                </c:pt>
                <c:pt idx="23">
                  <c:v>0.10421607140017386</c:v>
                </c:pt>
                <c:pt idx="24">
                  <c:v>3.8631881487077635E-2</c:v>
                </c:pt>
                <c:pt idx="25">
                  <c:v>-1.5225382976893798E-2</c:v>
                </c:pt>
                <c:pt idx="26">
                  <c:v>9.6780869740683784E-2</c:v>
                </c:pt>
                <c:pt idx="27">
                  <c:v>-6.213753327196514E-2</c:v>
                </c:pt>
                <c:pt idx="28">
                  <c:v>-2.9743282627521239E-3</c:v>
                </c:pt>
                <c:pt idx="29">
                  <c:v>8.9896649415408092E-2</c:v>
                </c:pt>
                <c:pt idx="30">
                  <c:v>8.7052471943053433E-2</c:v>
                </c:pt>
                <c:pt idx="31">
                  <c:v>4.920253412421971E-2</c:v>
                </c:pt>
                <c:pt idx="32">
                  <c:v>0.13575572802287184</c:v>
                </c:pt>
                <c:pt idx="33">
                  <c:v>3.4546504186920401E-2</c:v>
                </c:pt>
                <c:pt idx="34">
                  <c:v>5.8643434380769577E-3</c:v>
                </c:pt>
                <c:pt idx="35">
                  <c:v>2.82979497184499E-2</c:v>
                </c:pt>
                <c:pt idx="36">
                  <c:v>3.8127726533957684E-2</c:v>
                </c:pt>
                <c:pt idx="37">
                  <c:v>0.11541528735429551</c:v>
                </c:pt>
                <c:pt idx="38">
                  <c:v>5.7166742400795556E-2</c:v>
                </c:pt>
                <c:pt idx="39">
                  <c:v>-4.6424396659858758E-3</c:v>
                </c:pt>
                <c:pt idx="40">
                  <c:v>-1.8466656914682744E-2</c:v>
                </c:pt>
                <c:pt idx="41">
                  <c:v>-4.2139764414258707E-2</c:v>
                </c:pt>
                <c:pt idx="42">
                  <c:v>-5.2852244255063852E-3</c:v>
                </c:pt>
                <c:pt idx="43">
                  <c:v>2.094750446340754E-2</c:v>
                </c:pt>
                <c:pt idx="44">
                  <c:v>-3.1009487321881579E-2</c:v>
                </c:pt>
                <c:pt idx="45">
                  <c:v>-1.316322779928214E-2</c:v>
                </c:pt>
                <c:pt idx="46">
                  <c:v>3.405312778284042E-3</c:v>
                </c:pt>
                <c:pt idx="47">
                  <c:v>4.5843643947591772E-2</c:v>
                </c:pt>
                <c:pt idx="48">
                  <c:v>3.6486936061237429E-3</c:v>
                </c:pt>
                <c:pt idx="49">
                  <c:v>-2.0769169107893504E-2</c:v>
                </c:pt>
                <c:pt idx="50">
                  <c:v>0.10013005014349119</c:v>
                </c:pt>
                <c:pt idx="51">
                  <c:v>-6.2843226406016583E-2</c:v>
                </c:pt>
                <c:pt idx="52">
                  <c:v>-1.0950084676380811E-2</c:v>
                </c:pt>
                <c:pt idx="53">
                  <c:v>0.12131688905600413</c:v>
                </c:pt>
                <c:pt idx="54">
                  <c:v>-8.4230327960881368E-3</c:v>
                </c:pt>
                <c:pt idx="55">
                  <c:v>1.8771294672831118E-2</c:v>
                </c:pt>
                <c:pt idx="56">
                  <c:v>5.3651564835831778E-2</c:v>
                </c:pt>
                <c:pt idx="57">
                  <c:v>-6.5890512242560817E-2</c:v>
                </c:pt>
                <c:pt idx="58">
                  <c:v>6.2832890353377024E-2</c:v>
                </c:pt>
                <c:pt idx="59">
                  <c:v>0.10022715733560972</c:v>
                </c:pt>
                <c:pt idx="60">
                  <c:v>-2.3855223102771106E-2</c:v>
                </c:pt>
                <c:pt idx="61">
                  <c:v>4.7792984459704257E-2</c:v>
                </c:pt>
                <c:pt idx="62">
                  <c:v>1.147973482488851E-2</c:v>
                </c:pt>
                <c:pt idx="63">
                  <c:v>-3.9458574218087961E-2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3A-482F-BDFA-D2A40B5EB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TDK_KF_ST_02_01!$I$19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TDK_KF_ST_02_01!$AA$85:$AA$149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354.32099999999997</c:v>
                </c:pt>
                <c:pt idx="2">
                  <c:v>348.80399999999997</c:v>
                </c:pt>
                <c:pt idx="3">
                  <c:v>343.27799999999996</c:v>
                </c:pt>
                <c:pt idx="4">
                  <c:v>337.67099999999994</c:v>
                </c:pt>
                <c:pt idx="5">
                  <c:v>331.89299999999992</c:v>
                </c:pt>
                <c:pt idx="6">
                  <c:v>326.2589999999999</c:v>
                </c:pt>
                <c:pt idx="7">
                  <c:v>320.4899999999999</c:v>
                </c:pt>
                <c:pt idx="8">
                  <c:v>314.81099999999992</c:v>
                </c:pt>
                <c:pt idx="9">
                  <c:v>309.15899999999993</c:v>
                </c:pt>
                <c:pt idx="10">
                  <c:v>303.67799999999994</c:v>
                </c:pt>
                <c:pt idx="11">
                  <c:v>298.13399999999996</c:v>
                </c:pt>
                <c:pt idx="12">
                  <c:v>292.43699999999995</c:v>
                </c:pt>
                <c:pt idx="13">
                  <c:v>286.82099999999997</c:v>
                </c:pt>
                <c:pt idx="14">
                  <c:v>281.10599999999999</c:v>
                </c:pt>
                <c:pt idx="15">
                  <c:v>275.35500000000002</c:v>
                </c:pt>
                <c:pt idx="16">
                  <c:v>269.69400000000002</c:v>
                </c:pt>
                <c:pt idx="17">
                  <c:v>264.11400000000003</c:v>
                </c:pt>
                <c:pt idx="18">
                  <c:v>258.56100000000004</c:v>
                </c:pt>
                <c:pt idx="19">
                  <c:v>253.07100000000003</c:v>
                </c:pt>
                <c:pt idx="20">
                  <c:v>247.48200000000003</c:v>
                </c:pt>
                <c:pt idx="21">
                  <c:v>241.74000000000004</c:v>
                </c:pt>
                <c:pt idx="22">
                  <c:v>236.01600000000005</c:v>
                </c:pt>
                <c:pt idx="23">
                  <c:v>230.30100000000004</c:v>
                </c:pt>
                <c:pt idx="24">
                  <c:v>224.64000000000004</c:v>
                </c:pt>
                <c:pt idx="25">
                  <c:v>219.06900000000005</c:v>
                </c:pt>
                <c:pt idx="26">
                  <c:v>213.62400000000005</c:v>
                </c:pt>
                <c:pt idx="27">
                  <c:v>208.07100000000005</c:v>
                </c:pt>
                <c:pt idx="28">
                  <c:v>202.41000000000005</c:v>
                </c:pt>
                <c:pt idx="29">
                  <c:v>196.82100000000005</c:v>
                </c:pt>
                <c:pt idx="30">
                  <c:v>191.10600000000005</c:v>
                </c:pt>
                <c:pt idx="31">
                  <c:v>185.40900000000005</c:v>
                </c:pt>
                <c:pt idx="32">
                  <c:v>179.71200000000005</c:v>
                </c:pt>
                <c:pt idx="33">
                  <c:v>174.12300000000005</c:v>
                </c:pt>
                <c:pt idx="34">
                  <c:v>168.67800000000005</c:v>
                </c:pt>
                <c:pt idx="35">
                  <c:v>163.18800000000005</c:v>
                </c:pt>
                <c:pt idx="36">
                  <c:v>157.52700000000004</c:v>
                </c:pt>
                <c:pt idx="37">
                  <c:v>151.90200000000004</c:v>
                </c:pt>
                <c:pt idx="38">
                  <c:v>146.16900000000004</c:v>
                </c:pt>
                <c:pt idx="39">
                  <c:v>140.49900000000005</c:v>
                </c:pt>
                <c:pt idx="40">
                  <c:v>134.83800000000005</c:v>
                </c:pt>
                <c:pt idx="41">
                  <c:v>129.29400000000004</c:v>
                </c:pt>
                <c:pt idx="42">
                  <c:v>123.80400000000004</c:v>
                </c:pt>
                <c:pt idx="43">
                  <c:v>118.31400000000005</c:v>
                </c:pt>
                <c:pt idx="44">
                  <c:v>112.68000000000005</c:v>
                </c:pt>
                <c:pt idx="45">
                  <c:v>107.02800000000005</c:v>
                </c:pt>
                <c:pt idx="46">
                  <c:v>101.31300000000005</c:v>
                </c:pt>
                <c:pt idx="47">
                  <c:v>95.589000000000041</c:v>
                </c:pt>
                <c:pt idx="48">
                  <c:v>89.93700000000004</c:v>
                </c:pt>
                <c:pt idx="49">
                  <c:v>84.429000000000045</c:v>
                </c:pt>
                <c:pt idx="50">
                  <c:v>78.831000000000046</c:v>
                </c:pt>
                <c:pt idx="51">
                  <c:v>73.305000000000049</c:v>
                </c:pt>
                <c:pt idx="52">
                  <c:v>67.716000000000051</c:v>
                </c:pt>
                <c:pt idx="53">
                  <c:v>62.037000000000049</c:v>
                </c:pt>
                <c:pt idx="54">
                  <c:v>56.376000000000047</c:v>
                </c:pt>
                <c:pt idx="55">
                  <c:v>50.616000000000049</c:v>
                </c:pt>
                <c:pt idx="56">
                  <c:v>44.928000000000047</c:v>
                </c:pt>
                <c:pt idx="57">
                  <c:v>39.348000000000049</c:v>
                </c:pt>
                <c:pt idx="58">
                  <c:v>33.894000000000048</c:v>
                </c:pt>
                <c:pt idx="59">
                  <c:v>28.350000000000048</c:v>
                </c:pt>
                <c:pt idx="60">
                  <c:v>22.680000000000049</c:v>
                </c:pt>
                <c:pt idx="61">
                  <c:v>17.06400000000005</c:v>
                </c:pt>
                <c:pt idx="62">
                  <c:v>11.376000000000051</c:v>
                </c:pt>
                <c:pt idx="63">
                  <c:v>5.5800000000000516</c:v>
                </c:pt>
                <c:pt idx="64">
                  <c:v>-0.12599999999994793</c:v>
                </c:pt>
              </c:numCache>
            </c:numRef>
          </c:xVal>
          <c:yVal>
            <c:numRef>
              <c:f>TDK_KF_ST_02_01!$I$85:$I$149</c:f>
              <c:numCache>
                <c:formatCode>General</c:formatCode>
                <c:ptCount val="65"/>
                <c:pt idx="0">
                  <c:v>447</c:v>
                </c:pt>
                <c:pt idx="1">
                  <c:v>60</c:v>
                </c:pt>
                <c:pt idx="2">
                  <c:v>-310</c:v>
                </c:pt>
                <c:pt idx="3">
                  <c:v>-676</c:v>
                </c:pt>
                <c:pt idx="4">
                  <c:v>-1044</c:v>
                </c:pt>
                <c:pt idx="5">
                  <c:v>-1411</c:v>
                </c:pt>
                <c:pt idx="6">
                  <c:v>-1757</c:v>
                </c:pt>
                <c:pt idx="7">
                  <c:v>-2095</c:v>
                </c:pt>
                <c:pt idx="8">
                  <c:v>-2412</c:v>
                </c:pt>
                <c:pt idx="9">
                  <c:v>-2702</c:v>
                </c:pt>
                <c:pt idx="10">
                  <c:v>-2947</c:v>
                </c:pt>
                <c:pt idx="11">
                  <c:v>-3183</c:v>
                </c:pt>
                <c:pt idx="12">
                  <c:v>-3395</c:v>
                </c:pt>
                <c:pt idx="13">
                  <c:v>-3556</c:v>
                </c:pt>
                <c:pt idx="14">
                  <c:v>-3701</c:v>
                </c:pt>
                <c:pt idx="15">
                  <c:v>-3801</c:v>
                </c:pt>
                <c:pt idx="16">
                  <c:v>-3865</c:v>
                </c:pt>
                <c:pt idx="17">
                  <c:v>-3890</c:v>
                </c:pt>
                <c:pt idx="18">
                  <c:v>-3887</c:v>
                </c:pt>
                <c:pt idx="19">
                  <c:v>-3839</c:v>
                </c:pt>
                <c:pt idx="20">
                  <c:v>-3762</c:v>
                </c:pt>
                <c:pt idx="21">
                  <c:v>-3639</c:v>
                </c:pt>
                <c:pt idx="22">
                  <c:v>-3487</c:v>
                </c:pt>
                <c:pt idx="23">
                  <c:v>-3297</c:v>
                </c:pt>
                <c:pt idx="24">
                  <c:v>-3072</c:v>
                </c:pt>
                <c:pt idx="25">
                  <c:v>-2833</c:v>
                </c:pt>
                <c:pt idx="26">
                  <c:v>-2568</c:v>
                </c:pt>
                <c:pt idx="27">
                  <c:v>-2270</c:v>
                </c:pt>
                <c:pt idx="28">
                  <c:v>-1950</c:v>
                </c:pt>
                <c:pt idx="29">
                  <c:v>-1622</c:v>
                </c:pt>
                <c:pt idx="30">
                  <c:v>-1259</c:v>
                </c:pt>
                <c:pt idx="31">
                  <c:v>-885</c:v>
                </c:pt>
                <c:pt idx="32">
                  <c:v>-510</c:v>
                </c:pt>
                <c:pt idx="33">
                  <c:v>-138</c:v>
                </c:pt>
                <c:pt idx="34">
                  <c:v>223</c:v>
                </c:pt>
                <c:pt idx="35">
                  <c:v>593</c:v>
                </c:pt>
                <c:pt idx="36">
                  <c:v>970</c:v>
                </c:pt>
                <c:pt idx="37">
                  <c:v>1331</c:v>
                </c:pt>
                <c:pt idx="38">
                  <c:v>1686</c:v>
                </c:pt>
                <c:pt idx="39">
                  <c:v>2022</c:v>
                </c:pt>
                <c:pt idx="40">
                  <c:v>2332</c:v>
                </c:pt>
                <c:pt idx="41">
                  <c:v>2615</c:v>
                </c:pt>
                <c:pt idx="42">
                  <c:v>2871</c:v>
                </c:pt>
                <c:pt idx="43">
                  <c:v>3103</c:v>
                </c:pt>
                <c:pt idx="44">
                  <c:v>3305</c:v>
                </c:pt>
                <c:pt idx="45">
                  <c:v>3479</c:v>
                </c:pt>
                <c:pt idx="46">
                  <c:v>3622</c:v>
                </c:pt>
                <c:pt idx="47">
                  <c:v>3721</c:v>
                </c:pt>
                <c:pt idx="48">
                  <c:v>3788</c:v>
                </c:pt>
                <c:pt idx="49">
                  <c:v>3814</c:v>
                </c:pt>
                <c:pt idx="50">
                  <c:v>3804</c:v>
                </c:pt>
                <c:pt idx="51">
                  <c:v>3763</c:v>
                </c:pt>
                <c:pt idx="52">
                  <c:v>3678</c:v>
                </c:pt>
                <c:pt idx="53">
                  <c:v>3565</c:v>
                </c:pt>
                <c:pt idx="54">
                  <c:v>3411</c:v>
                </c:pt>
                <c:pt idx="55">
                  <c:v>3215</c:v>
                </c:pt>
                <c:pt idx="56">
                  <c:v>3001</c:v>
                </c:pt>
                <c:pt idx="57">
                  <c:v>2753</c:v>
                </c:pt>
                <c:pt idx="58">
                  <c:v>2486</c:v>
                </c:pt>
                <c:pt idx="59">
                  <c:v>2196</c:v>
                </c:pt>
                <c:pt idx="60">
                  <c:v>1876</c:v>
                </c:pt>
                <c:pt idx="61">
                  <c:v>1535</c:v>
                </c:pt>
                <c:pt idx="62">
                  <c:v>1182</c:v>
                </c:pt>
                <c:pt idx="63">
                  <c:v>808</c:v>
                </c:pt>
                <c:pt idx="64">
                  <c:v>432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D7-480C-9AC9-DAC3D52861E7}"/>
            </c:ext>
          </c:extLst>
        </c:ser>
        <c:ser>
          <c:idx val="1"/>
          <c:order val="1"/>
          <c:tx>
            <c:strRef>
              <c:f>TDK_KF_ST_02_01!$L$19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354.32099999999997</c:v>
                </c:pt>
                <c:pt idx="2">
                  <c:v>348.80399999999997</c:v>
                </c:pt>
                <c:pt idx="3">
                  <c:v>343.27799999999996</c:v>
                </c:pt>
                <c:pt idx="4">
                  <c:v>337.67099999999994</c:v>
                </c:pt>
                <c:pt idx="5">
                  <c:v>331.89299999999992</c:v>
                </c:pt>
                <c:pt idx="6">
                  <c:v>326.2589999999999</c:v>
                </c:pt>
                <c:pt idx="7">
                  <c:v>320.4899999999999</c:v>
                </c:pt>
                <c:pt idx="8">
                  <c:v>314.81099999999992</c:v>
                </c:pt>
                <c:pt idx="9">
                  <c:v>309.15899999999993</c:v>
                </c:pt>
                <c:pt idx="10">
                  <c:v>303.67799999999994</c:v>
                </c:pt>
                <c:pt idx="11">
                  <c:v>298.13399999999996</c:v>
                </c:pt>
                <c:pt idx="12">
                  <c:v>292.43699999999995</c:v>
                </c:pt>
                <c:pt idx="13">
                  <c:v>286.82099999999997</c:v>
                </c:pt>
                <c:pt idx="14">
                  <c:v>281.10599999999999</c:v>
                </c:pt>
                <c:pt idx="15">
                  <c:v>275.35500000000002</c:v>
                </c:pt>
                <c:pt idx="16">
                  <c:v>269.69400000000002</c:v>
                </c:pt>
                <c:pt idx="17">
                  <c:v>264.11400000000003</c:v>
                </c:pt>
                <c:pt idx="18">
                  <c:v>258.56100000000004</c:v>
                </c:pt>
                <c:pt idx="19">
                  <c:v>253.07100000000003</c:v>
                </c:pt>
                <c:pt idx="20">
                  <c:v>247.48200000000003</c:v>
                </c:pt>
                <c:pt idx="21">
                  <c:v>241.74000000000004</c:v>
                </c:pt>
                <c:pt idx="22">
                  <c:v>236.01600000000005</c:v>
                </c:pt>
                <c:pt idx="23">
                  <c:v>230.30100000000004</c:v>
                </c:pt>
                <c:pt idx="24">
                  <c:v>224.64000000000004</c:v>
                </c:pt>
                <c:pt idx="25">
                  <c:v>219.06900000000005</c:v>
                </c:pt>
                <c:pt idx="26">
                  <c:v>213.62400000000005</c:v>
                </c:pt>
                <c:pt idx="27">
                  <c:v>208.07100000000005</c:v>
                </c:pt>
                <c:pt idx="28">
                  <c:v>202.41000000000005</c:v>
                </c:pt>
                <c:pt idx="29">
                  <c:v>196.82100000000005</c:v>
                </c:pt>
                <c:pt idx="30">
                  <c:v>191.10600000000005</c:v>
                </c:pt>
                <c:pt idx="31">
                  <c:v>185.40900000000005</c:v>
                </c:pt>
                <c:pt idx="32">
                  <c:v>179.71200000000005</c:v>
                </c:pt>
                <c:pt idx="33">
                  <c:v>174.12300000000005</c:v>
                </c:pt>
                <c:pt idx="34">
                  <c:v>168.67800000000005</c:v>
                </c:pt>
                <c:pt idx="35">
                  <c:v>163.18800000000005</c:v>
                </c:pt>
                <c:pt idx="36">
                  <c:v>157.52700000000004</c:v>
                </c:pt>
                <c:pt idx="37">
                  <c:v>151.90200000000004</c:v>
                </c:pt>
                <c:pt idx="38">
                  <c:v>146.16900000000004</c:v>
                </c:pt>
                <c:pt idx="39">
                  <c:v>140.49900000000005</c:v>
                </c:pt>
                <c:pt idx="40">
                  <c:v>134.83800000000005</c:v>
                </c:pt>
                <c:pt idx="41">
                  <c:v>129.29400000000004</c:v>
                </c:pt>
                <c:pt idx="42">
                  <c:v>123.80400000000004</c:v>
                </c:pt>
                <c:pt idx="43">
                  <c:v>118.31400000000005</c:v>
                </c:pt>
                <c:pt idx="44">
                  <c:v>112.68000000000005</c:v>
                </c:pt>
                <c:pt idx="45">
                  <c:v>107.02800000000005</c:v>
                </c:pt>
                <c:pt idx="46">
                  <c:v>101.31300000000005</c:v>
                </c:pt>
                <c:pt idx="47">
                  <c:v>95.589000000000041</c:v>
                </c:pt>
                <c:pt idx="48">
                  <c:v>89.93700000000004</c:v>
                </c:pt>
                <c:pt idx="49">
                  <c:v>84.429000000000045</c:v>
                </c:pt>
                <c:pt idx="50">
                  <c:v>78.831000000000046</c:v>
                </c:pt>
                <c:pt idx="51">
                  <c:v>73.305000000000049</c:v>
                </c:pt>
                <c:pt idx="52">
                  <c:v>67.716000000000051</c:v>
                </c:pt>
                <c:pt idx="53">
                  <c:v>62.037000000000049</c:v>
                </c:pt>
                <c:pt idx="54">
                  <c:v>56.376000000000047</c:v>
                </c:pt>
                <c:pt idx="55">
                  <c:v>50.616000000000049</c:v>
                </c:pt>
                <c:pt idx="56">
                  <c:v>44.928000000000047</c:v>
                </c:pt>
                <c:pt idx="57">
                  <c:v>39.348000000000049</c:v>
                </c:pt>
                <c:pt idx="58">
                  <c:v>33.894000000000048</c:v>
                </c:pt>
                <c:pt idx="59">
                  <c:v>28.350000000000048</c:v>
                </c:pt>
                <c:pt idx="60">
                  <c:v>22.680000000000049</c:v>
                </c:pt>
                <c:pt idx="61">
                  <c:v>17.06400000000005</c:v>
                </c:pt>
                <c:pt idx="62">
                  <c:v>11.376000000000051</c:v>
                </c:pt>
                <c:pt idx="63">
                  <c:v>5.5800000000000516</c:v>
                </c:pt>
                <c:pt idx="64">
                  <c:v>-0.12599999999994793</c:v>
                </c:pt>
              </c:numCache>
            </c:numRef>
          </c:xVal>
          <c:yVal>
            <c:numRef>
              <c:f>TDK_KF_ST_02_01!$L$85:$L$149</c:f>
              <c:numCache>
                <c:formatCode>General</c:formatCode>
                <c:ptCount val="65"/>
                <c:pt idx="0">
                  <c:v>447.00472259757157</c:v>
                </c:pt>
                <c:pt idx="1">
                  <c:v>67.752247514507218</c:v>
                </c:pt>
                <c:pt idx="2">
                  <c:v>-303.50055977767681</c:v>
                </c:pt>
                <c:pt idx="3">
                  <c:v>-672.92646817385435</c:v>
                </c:pt>
                <c:pt idx="4">
                  <c:v>-1041.7510985492438</c:v>
                </c:pt>
                <c:pt idx="5">
                  <c:v>-1411.7690960487296</c:v>
                </c:pt>
                <c:pt idx="6">
                  <c:v>-1759.1798827341629</c:v>
                </c:pt>
                <c:pt idx="7">
                  <c:v>-2097.6809195797077</c:v>
                </c:pt>
                <c:pt idx="8">
                  <c:v>-2410.5603784808468</c:v>
                </c:pt>
                <c:pt idx="9">
                  <c:v>-2698.8504688777666</c:v>
                </c:pt>
                <c:pt idx="10">
                  <c:v>-2953.7480141487508</c:v>
                </c:pt>
                <c:pt idx="11">
                  <c:v>-3184.4552189994411</c:v>
                </c:pt>
                <c:pt idx="12">
                  <c:v>-3390.8545902885071</c:v>
                </c:pt>
                <c:pt idx="13">
                  <c:v>-3561.9177980978011</c:v>
                </c:pt>
                <c:pt idx="14">
                  <c:v>-3701.266145442843</c:v>
                </c:pt>
                <c:pt idx="15">
                  <c:v>-3804.734257838767</c:v>
                </c:pt>
                <c:pt idx="16">
                  <c:v>-3869.5591352456481</c:v>
                </c:pt>
                <c:pt idx="17">
                  <c:v>-3896.8866502969859</c:v>
                </c:pt>
                <c:pt idx="18">
                  <c:v>-3887.7788642573469</c:v>
                </c:pt>
                <c:pt idx="19">
                  <c:v>-3843.2559310176293</c:v>
                </c:pt>
                <c:pt idx="20">
                  <c:v>-3762.0779207137271</c:v>
                </c:pt>
                <c:pt idx="21">
                  <c:v>-3641.8173429267495</c:v>
                </c:pt>
                <c:pt idx="22">
                  <c:v>-3485.9437436231142</c:v>
                </c:pt>
                <c:pt idx="23">
                  <c:v>-3296.0190393270013</c:v>
                </c:pt>
                <c:pt idx="24">
                  <c:v>-3075.9612174299896</c:v>
                </c:pt>
                <c:pt idx="25">
                  <c:v>-2830.4708184742171</c:v>
                </c:pt>
                <c:pt idx="26">
                  <c:v>-2565.0355795125979</c:v>
                </c:pt>
                <c:pt idx="27">
                  <c:v>-2270.8797722900431</c:v>
                </c:pt>
                <c:pt idx="28">
                  <c:v>-1949.4681448438898</c:v>
                </c:pt>
                <c:pt idx="29">
                  <c:v>-1613.8614691403382</c:v>
                </c:pt>
                <c:pt idx="30">
                  <c:v>-1255.2459591935792</c:v>
                </c:pt>
                <c:pt idx="31">
                  <c:v>-885.74109481526443</c:v>
                </c:pt>
                <c:pt idx="32">
                  <c:v>-507.89371393177049</c:v>
                </c:pt>
                <c:pt idx="33">
                  <c:v>-132.70988367254802</c:v>
                </c:pt>
                <c:pt idx="34">
                  <c:v>233.6668818483015</c:v>
                </c:pt>
                <c:pt idx="35">
                  <c:v>600.54100486011373</c:v>
                </c:pt>
                <c:pt idx="36">
                  <c:v>972.6268984339149</c:v>
                </c:pt>
                <c:pt idx="37">
                  <c:v>1332.5418652898768</c:v>
                </c:pt>
                <c:pt idx="38">
                  <c:v>1685.7104070079961</c:v>
                </c:pt>
                <c:pt idx="39">
                  <c:v>2017.99430195333</c:v>
                </c:pt>
                <c:pt idx="40">
                  <c:v>2329.6236153149757</c:v>
                </c:pt>
                <c:pt idx="41">
                  <c:v>2612.3889711852703</c:v>
                </c:pt>
                <c:pt idx="42">
                  <c:v>2867.913221536417</c:v>
                </c:pt>
                <c:pt idx="43">
                  <c:v>3096.7156965192594</c:v>
                </c:pt>
                <c:pt idx="44">
                  <c:v>3301.5354661376246</c:v>
                </c:pt>
                <c:pt idx="45">
                  <c:v>3474.5184323465901</c:v>
                </c:pt>
                <c:pt idx="46">
                  <c:v>3614.6252812109151</c:v>
                </c:pt>
                <c:pt idx="47">
                  <c:v>3718.4809833149779</c:v>
                </c:pt>
                <c:pt idx="48">
                  <c:v>3784.2022519705597</c:v>
                </c:pt>
                <c:pt idx="49">
                  <c:v>3812.4246921174317</c:v>
                </c:pt>
                <c:pt idx="50">
                  <c:v>3804.6027844612586</c:v>
                </c:pt>
                <c:pt idx="51">
                  <c:v>3760.8599145797016</c:v>
                </c:pt>
                <c:pt idx="52">
                  <c:v>3680.632768513497</c:v>
                </c:pt>
                <c:pt idx="53">
                  <c:v>3562.8310399354013</c:v>
                </c:pt>
                <c:pt idx="54">
                  <c:v>3410.1497021385899</c:v>
                </c:pt>
                <c:pt idx="55">
                  <c:v>3220.2143377844686</c:v>
                </c:pt>
                <c:pt idx="56">
                  <c:v>3000.2865365886437</c:v>
                </c:pt>
                <c:pt idx="57">
                  <c:v>2755.381376238412</c:v>
                </c:pt>
                <c:pt idx="58">
                  <c:v>2490.343230018344</c:v>
                </c:pt>
                <c:pt idx="59">
                  <c:v>2197.4239158401651</c:v>
                </c:pt>
                <c:pt idx="60">
                  <c:v>1876.1787490461008</c:v>
                </c:pt>
                <c:pt idx="61">
                  <c:v>1539.4625150581519</c:v>
                </c:pt>
                <c:pt idx="62">
                  <c:v>1182.954069147394</c:v>
                </c:pt>
                <c:pt idx="63">
                  <c:v>807.27962965624897</c:v>
                </c:pt>
                <c:pt idx="64">
                  <c:v>428.92822681510853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D7-480C-9AC9-DAC3D52861E7}"/>
            </c:ext>
          </c:extLst>
        </c:ser>
        <c:ser>
          <c:idx val="2"/>
          <c:order val="2"/>
          <c:tx>
            <c:strRef>
              <c:f>TDK_KF_ST_02_01!$J$19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TDK_KF_ST_02_01!$AA$85:$AA$149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354.32099999999997</c:v>
                </c:pt>
                <c:pt idx="2">
                  <c:v>348.80399999999997</c:v>
                </c:pt>
                <c:pt idx="3">
                  <c:v>343.27799999999996</c:v>
                </c:pt>
                <c:pt idx="4">
                  <c:v>337.67099999999994</c:v>
                </c:pt>
                <c:pt idx="5">
                  <c:v>331.89299999999992</c:v>
                </c:pt>
                <c:pt idx="6">
                  <c:v>326.2589999999999</c:v>
                </c:pt>
                <c:pt idx="7">
                  <c:v>320.4899999999999</c:v>
                </c:pt>
                <c:pt idx="8">
                  <c:v>314.81099999999992</c:v>
                </c:pt>
                <c:pt idx="9">
                  <c:v>309.15899999999993</c:v>
                </c:pt>
                <c:pt idx="10">
                  <c:v>303.67799999999994</c:v>
                </c:pt>
                <c:pt idx="11">
                  <c:v>298.13399999999996</c:v>
                </c:pt>
                <c:pt idx="12">
                  <c:v>292.43699999999995</c:v>
                </c:pt>
                <c:pt idx="13">
                  <c:v>286.82099999999997</c:v>
                </c:pt>
                <c:pt idx="14">
                  <c:v>281.10599999999999</c:v>
                </c:pt>
                <c:pt idx="15">
                  <c:v>275.35500000000002</c:v>
                </c:pt>
                <c:pt idx="16">
                  <c:v>269.69400000000002</c:v>
                </c:pt>
                <c:pt idx="17">
                  <c:v>264.11400000000003</c:v>
                </c:pt>
                <c:pt idx="18">
                  <c:v>258.56100000000004</c:v>
                </c:pt>
                <c:pt idx="19">
                  <c:v>253.07100000000003</c:v>
                </c:pt>
                <c:pt idx="20">
                  <c:v>247.48200000000003</c:v>
                </c:pt>
                <c:pt idx="21">
                  <c:v>241.74000000000004</c:v>
                </c:pt>
                <c:pt idx="22">
                  <c:v>236.01600000000005</c:v>
                </c:pt>
                <c:pt idx="23">
                  <c:v>230.30100000000004</c:v>
                </c:pt>
                <c:pt idx="24">
                  <c:v>224.64000000000004</c:v>
                </c:pt>
                <c:pt idx="25">
                  <c:v>219.06900000000005</c:v>
                </c:pt>
                <c:pt idx="26">
                  <c:v>213.62400000000005</c:v>
                </c:pt>
                <c:pt idx="27">
                  <c:v>208.07100000000005</c:v>
                </c:pt>
                <c:pt idx="28">
                  <c:v>202.41000000000005</c:v>
                </c:pt>
                <c:pt idx="29">
                  <c:v>196.82100000000005</c:v>
                </c:pt>
                <c:pt idx="30">
                  <c:v>191.10600000000005</c:v>
                </c:pt>
                <c:pt idx="31">
                  <c:v>185.40900000000005</c:v>
                </c:pt>
                <c:pt idx="32">
                  <c:v>179.71200000000005</c:v>
                </c:pt>
                <c:pt idx="33">
                  <c:v>174.12300000000005</c:v>
                </c:pt>
                <c:pt idx="34">
                  <c:v>168.67800000000005</c:v>
                </c:pt>
                <c:pt idx="35">
                  <c:v>163.18800000000005</c:v>
                </c:pt>
                <c:pt idx="36">
                  <c:v>157.52700000000004</c:v>
                </c:pt>
                <c:pt idx="37">
                  <c:v>151.90200000000004</c:v>
                </c:pt>
                <c:pt idx="38">
                  <c:v>146.16900000000004</c:v>
                </c:pt>
                <c:pt idx="39">
                  <c:v>140.49900000000005</c:v>
                </c:pt>
                <c:pt idx="40">
                  <c:v>134.83800000000005</c:v>
                </c:pt>
                <c:pt idx="41">
                  <c:v>129.29400000000004</c:v>
                </c:pt>
                <c:pt idx="42">
                  <c:v>123.80400000000004</c:v>
                </c:pt>
                <c:pt idx="43">
                  <c:v>118.31400000000005</c:v>
                </c:pt>
                <c:pt idx="44">
                  <c:v>112.68000000000005</c:v>
                </c:pt>
                <c:pt idx="45">
                  <c:v>107.02800000000005</c:v>
                </c:pt>
                <c:pt idx="46">
                  <c:v>101.31300000000005</c:v>
                </c:pt>
                <c:pt idx="47">
                  <c:v>95.589000000000041</c:v>
                </c:pt>
                <c:pt idx="48">
                  <c:v>89.93700000000004</c:v>
                </c:pt>
                <c:pt idx="49">
                  <c:v>84.429000000000045</c:v>
                </c:pt>
                <c:pt idx="50">
                  <c:v>78.831000000000046</c:v>
                </c:pt>
                <c:pt idx="51">
                  <c:v>73.305000000000049</c:v>
                </c:pt>
                <c:pt idx="52">
                  <c:v>67.716000000000051</c:v>
                </c:pt>
                <c:pt idx="53">
                  <c:v>62.037000000000049</c:v>
                </c:pt>
                <c:pt idx="54">
                  <c:v>56.376000000000047</c:v>
                </c:pt>
                <c:pt idx="55">
                  <c:v>50.616000000000049</c:v>
                </c:pt>
                <c:pt idx="56">
                  <c:v>44.928000000000047</c:v>
                </c:pt>
                <c:pt idx="57">
                  <c:v>39.348000000000049</c:v>
                </c:pt>
                <c:pt idx="58">
                  <c:v>33.894000000000048</c:v>
                </c:pt>
                <c:pt idx="59">
                  <c:v>28.350000000000048</c:v>
                </c:pt>
                <c:pt idx="60">
                  <c:v>22.680000000000049</c:v>
                </c:pt>
                <c:pt idx="61">
                  <c:v>17.06400000000005</c:v>
                </c:pt>
                <c:pt idx="62">
                  <c:v>11.376000000000051</c:v>
                </c:pt>
                <c:pt idx="63">
                  <c:v>5.5800000000000516</c:v>
                </c:pt>
                <c:pt idx="64">
                  <c:v>-0.12599999999994793</c:v>
                </c:pt>
              </c:numCache>
            </c:numRef>
          </c:xVal>
          <c:yVal>
            <c:numRef>
              <c:f>TDK_KF_ST_02_01!$J$85:$J$149</c:f>
              <c:numCache>
                <c:formatCode>General</c:formatCode>
                <c:ptCount val="65"/>
                <c:pt idx="0">
                  <c:v>-3816</c:v>
                </c:pt>
                <c:pt idx="1">
                  <c:v>-3848</c:v>
                </c:pt>
                <c:pt idx="2">
                  <c:v>-3835</c:v>
                </c:pt>
                <c:pt idx="3">
                  <c:v>-3789</c:v>
                </c:pt>
                <c:pt idx="4">
                  <c:v>-3705</c:v>
                </c:pt>
                <c:pt idx="5">
                  <c:v>-3584</c:v>
                </c:pt>
                <c:pt idx="6">
                  <c:v>-3425</c:v>
                </c:pt>
                <c:pt idx="7">
                  <c:v>-3239</c:v>
                </c:pt>
                <c:pt idx="8">
                  <c:v>-3016</c:v>
                </c:pt>
                <c:pt idx="9">
                  <c:v>-2760</c:v>
                </c:pt>
                <c:pt idx="10">
                  <c:v>-2499</c:v>
                </c:pt>
                <c:pt idx="11">
                  <c:v>-2201</c:v>
                </c:pt>
                <c:pt idx="12">
                  <c:v>-1883</c:v>
                </c:pt>
                <c:pt idx="13">
                  <c:v>-1543</c:v>
                </c:pt>
                <c:pt idx="14">
                  <c:v>-1185</c:v>
                </c:pt>
                <c:pt idx="15">
                  <c:v>-814</c:v>
                </c:pt>
                <c:pt idx="16">
                  <c:v>-443</c:v>
                </c:pt>
                <c:pt idx="17">
                  <c:v>-69</c:v>
                </c:pt>
                <c:pt idx="18">
                  <c:v>297</c:v>
                </c:pt>
                <c:pt idx="19">
                  <c:v>660</c:v>
                </c:pt>
                <c:pt idx="20">
                  <c:v>1025</c:v>
                </c:pt>
                <c:pt idx="21">
                  <c:v>1392</c:v>
                </c:pt>
                <c:pt idx="22">
                  <c:v>1737</c:v>
                </c:pt>
                <c:pt idx="23">
                  <c:v>2076</c:v>
                </c:pt>
                <c:pt idx="24">
                  <c:v>2380</c:v>
                </c:pt>
                <c:pt idx="25">
                  <c:v>2668</c:v>
                </c:pt>
                <c:pt idx="26">
                  <c:v>2920</c:v>
                </c:pt>
                <c:pt idx="27">
                  <c:v>3143</c:v>
                </c:pt>
                <c:pt idx="28">
                  <c:v>3352</c:v>
                </c:pt>
                <c:pt idx="29">
                  <c:v>3525</c:v>
                </c:pt>
                <c:pt idx="30">
                  <c:v>3663</c:v>
                </c:pt>
                <c:pt idx="31">
                  <c:v>3768</c:v>
                </c:pt>
                <c:pt idx="32">
                  <c:v>3831</c:v>
                </c:pt>
                <c:pt idx="33">
                  <c:v>3851</c:v>
                </c:pt>
                <c:pt idx="34">
                  <c:v>3841</c:v>
                </c:pt>
                <c:pt idx="35">
                  <c:v>3802</c:v>
                </c:pt>
                <c:pt idx="36">
                  <c:v>3714</c:v>
                </c:pt>
                <c:pt idx="37">
                  <c:v>3595</c:v>
                </c:pt>
                <c:pt idx="38">
                  <c:v>3433</c:v>
                </c:pt>
                <c:pt idx="39">
                  <c:v>3244</c:v>
                </c:pt>
                <c:pt idx="40">
                  <c:v>3026</c:v>
                </c:pt>
                <c:pt idx="41">
                  <c:v>2773</c:v>
                </c:pt>
                <c:pt idx="42">
                  <c:v>2505</c:v>
                </c:pt>
                <c:pt idx="43">
                  <c:v>2215</c:v>
                </c:pt>
                <c:pt idx="44">
                  <c:v>1888</c:v>
                </c:pt>
                <c:pt idx="45">
                  <c:v>1548</c:v>
                </c:pt>
                <c:pt idx="46">
                  <c:v>1198</c:v>
                </c:pt>
                <c:pt idx="47">
                  <c:v>822</c:v>
                </c:pt>
                <c:pt idx="48">
                  <c:v>452</c:v>
                </c:pt>
                <c:pt idx="49">
                  <c:v>85</c:v>
                </c:pt>
                <c:pt idx="50">
                  <c:v>-291</c:v>
                </c:pt>
                <c:pt idx="51">
                  <c:v>-655</c:v>
                </c:pt>
                <c:pt idx="52">
                  <c:v>-1020</c:v>
                </c:pt>
                <c:pt idx="53">
                  <c:v>-1384</c:v>
                </c:pt>
                <c:pt idx="54">
                  <c:v>-1731</c:v>
                </c:pt>
                <c:pt idx="55">
                  <c:v>-2061</c:v>
                </c:pt>
                <c:pt idx="56">
                  <c:v>-2376</c:v>
                </c:pt>
                <c:pt idx="57">
                  <c:v>-2658</c:v>
                </c:pt>
                <c:pt idx="58">
                  <c:v>-2915</c:v>
                </c:pt>
                <c:pt idx="59">
                  <c:v>-3141</c:v>
                </c:pt>
                <c:pt idx="60">
                  <c:v>-3344</c:v>
                </c:pt>
                <c:pt idx="61">
                  <c:v>-3521</c:v>
                </c:pt>
                <c:pt idx="62">
                  <c:v>-3652</c:v>
                </c:pt>
                <c:pt idx="63">
                  <c:v>-3752</c:v>
                </c:pt>
                <c:pt idx="64">
                  <c:v>-3823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D7-480C-9AC9-DAC3D52861E7}"/>
            </c:ext>
          </c:extLst>
        </c:ser>
        <c:ser>
          <c:idx val="3"/>
          <c:order val="3"/>
          <c:tx>
            <c:strRef>
              <c:f>TDK_KF_ST_02_01!$N$19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354.32099999999997</c:v>
                </c:pt>
                <c:pt idx="2">
                  <c:v>348.80399999999997</c:v>
                </c:pt>
                <c:pt idx="3">
                  <c:v>343.27799999999996</c:v>
                </c:pt>
                <c:pt idx="4">
                  <c:v>337.67099999999994</c:v>
                </c:pt>
                <c:pt idx="5">
                  <c:v>331.89299999999992</c:v>
                </c:pt>
                <c:pt idx="6">
                  <c:v>326.2589999999999</c:v>
                </c:pt>
                <c:pt idx="7">
                  <c:v>320.4899999999999</c:v>
                </c:pt>
                <c:pt idx="8">
                  <c:v>314.81099999999992</c:v>
                </c:pt>
                <c:pt idx="9">
                  <c:v>309.15899999999993</c:v>
                </c:pt>
                <c:pt idx="10">
                  <c:v>303.67799999999994</c:v>
                </c:pt>
                <c:pt idx="11">
                  <c:v>298.13399999999996</c:v>
                </c:pt>
                <c:pt idx="12">
                  <c:v>292.43699999999995</c:v>
                </c:pt>
                <c:pt idx="13">
                  <c:v>286.82099999999997</c:v>
                </c:pt>
                <c:pt idx="14">
                  <c:v>281.10599999999999</c:v>
                </c:pt>
                <c:pt idx="15">
                  <c:v>275.35500000000002</c:v>
                </c:pt>
                <c:pt idx="16">
                  <c:v>269.69400000000002</c:v>
                </c:pt>
                <c:pt idx="17">
                  <c:v>264.11400000000003</c:v>
                </c:pt>
                <c:pt idx="18">
                  <c:v>258.56100000000004</c:v>
                </c:pt>
                <c:pt idx="19">
                  <c:v>253.07100000000003</c:v>
                </c:pt>
                <c:pt idx="20">
                  <c:v>247.48200000000003</c:v>
                </c:pt>
                <c:pt idx="21">
                  <c:v>241.74000000000004</c:v>
                </c:pt>
                <c:pt idx="22">
                  <c:v>236.01600000000005</c:v>
                </c:pt>
                <c:pt idx="23">
                  <c:v>230.30100000000004</c:v>
                </c:pt>
                <c:pt idx="24">
                  <c:v>224.64000000000004</c:v>
                </c:pt>
                <c:pt idx="25">
                  <c:v>219.06900000000005</c:v>
                </c:pt>
                <c:pt idx="26">
                  <c:v>213.62400000000005</c:v>
                </c:pt>
                <c:pt idx="27">
                  <c:v>208.07100000000005</c:v>
                </c:pt>
                <c:pt idx="28">
                  <c:v>202.41000000000005</c:v>
                </c:pt>
                <c:pt idx="29">
                  <c:v>196.82100000000005</c:v>
                </c:pt>
                <c:pt idx="30">
                  <c:v>191.10600000000005</c:v>
                </c:pt>
                <c:pt idx="31">
                  <c:v>185.40900000000005</c:v>
                </c:pt>
                <c:pt idx="32">
                  <c:v>179.71200000000005</c:v>
                </c:pt>
                <c:pt idx="33">
                  <c:v>174.12300000000005</c:v>
                </c:pt>
                <c:pt idx="34">
                  <c:v>168.67800000000005</c:v>
                </c:pt>
                <c:pt idx="35">
                  <c:v>163.18800000000005</c:v>
                </c:pt>
                <c:pt idx="36">
                  <c:v>157.52700000000004</c:v>
                </c:pt>
                <c:pt idx="37">
                  <c:v>151.90200000000004</c:v>
                </c:pt>
                <c:pt idx="38">
                  <c:v>146.16900000000004</c:v>
                </c:pt>
                <c:pt idx="39">
                  <c:v>140.49900000000005</c:v>
                </c:pt>
                <c:pt idx="40">
                  <c:v>134.83800000000005</c:v>
                </c:pt>
                <c:pt idx="41">
                  <c:v>129.29400000000004</c:v>
                </c:pt>
                <c:pt idx="42">
                  <c:v>123.80400000000004</c:v>
                </c:pt>
                <c:pt idx="43">
                  <c:v>118.31400000000005</c:v>
                </c:pt>
                <c:pt idx="44">
                  <c:v>112.68000000000005</c:v>
                </c:pt>
                <c:pt idx="45">
                  <c:v>107.02800000000005</c:v>
                </c:pt>
                <c:pt idx="46">
                  <c:v>101.31300000000005</c:v>
                </c:pt>
                <c:pt idx="47">
                  <c:v>95.589000000000041</c:v>
                </c:pt>
                <c:pt idx="48">
                  <c:v>89.93700000000004</c:v>
                </c:pt>
                <c:pt idx="49">
                  <c:v>84.429000000000045</c:v>
                </c:pt>
                <c:pt idx="50">
                  <c:v>78.831000000000046</c:v>
                </c:pt>
                <c:pt idx="51">
                  <c:v>73.305000000000049</c:v>
                </c:pt>
                <c:pt idx="52">
                  <c:v>67.716000000000051</c:v>
                </c:pt>
                <c:pt idx="53">
                  <c:v>62.037000000000049</c:v>
                </c:pt>
                <c:pt idx="54">
                  <c:v>56.376000000000047</c:v>
                </c:pt>
                <c:pt idx="55">
                  <c:v>50.616000000000049</c:v>
                </c:pt>
                <c:pt idx="56">
                  <c:v>44.928000000000047</c:v>
                </c:pt>
                <c:pt idx="57">
                  <c:v>39.348000000000049</c:v>
                </c:pt>
                <c:pt idx="58">
                  <c:v>33.894000000000048</c:v>
                </c:pt>
                <c:pt idx="59">
                  <c:v>28.350000000000048</c:v>
                </c:pt>
                <c:pt idx="60">
                  <c:v>22.680000000000049</c:v>
                </c:pt>
                <c:pt idx="61">
                  <c:v>17.06400000000005</c:v>
                </c:pt>
                <c:pt idx="62">
                  <c:v>11.376000000000051</c:v>
                </c:pt>
                <c:pt idx="63">
                  <c:v>5.5800000000000516</c:v>
                </c:pt>
                <c:pt idx="64">
                  <c:v>-0.12599999999994793</c:v>
                </c:pt>
              </c:numCache>
            </c:numRef>
          </c:xVal>
          <c:yVal>
            <c:numRef>
              <c:f>TDK_KF_ST_02_01!$N$85:$N$149</c:f>
              <c:numCache>
                <c:formatCode>General</c:formatCode>
                <c:ptCount val="65"/>
                <c:pt idx="0">
                  <c:v>-3813.671469637784</c:v>
                </c:pt>
                <c:pt idx="1">
                  <c:v>-3841.3328228361602</c:v>
                </c:pt>
                <c:pt idx="2">
                  <c:v>-3832.2361683923864</c:v>
                </c:pt>
                <c:pt idx="3">
                  <c:v>-3787.4597985280666</c:v>
                </c:pt>
                <c:pt idx="4">
                  <c:v>-3705.9737530703824</c:v>
                </c:pt>
                <c:pt idx="5">
                  <c:v>-3584.8341322407582</c:v>
                </c:pt>
                <c:pt idx="6">
                  <c:v>-3431.5513996124714</c:v>
                </c:pt>
                <c:pt idx="7">
                  <c:v>-3240.1814358826341</c:v>
                </c:pt>
                <c:pt idx="8">
                  <c:v>-3019.6580184240756</c:v>
                </c:pt>
                <c:pt idx="9">
                  <c:v>-2770.6826266373341</c:v>
                </c:pt>
                <c:pt idx="10">
                  <c:v>-2503.4254894329661</c:v>
                </c:pt>
                <c:pt idx="11">
                  <c:v>-2209.7625821339943</c:v>
                </c:pt>
                <c:pt idx="12">
                  <c:v>-1886.4316622594781</c:v>
                </c:pt>
                <c:pt idx="13">
                  <c:v>-1549.3932610707782</c:v>
                </c:pt>
                <c:pt idx="14">
                  <c:v>-1191.118568838632</c:v>
                </c:pt>
                <c:pt idx="15">
                  <c:v>-818.60058068060505</c:v>
                </c:pt>
                <c:pt idx="16">
                  <c:v>-443.80977294948809</c:v>
                </c:pt>
                <c:pt idx="17">
                  <c:v>-70.099067334221587</c:v>
                </c:pt>
                <c:pt idx="18">
                  <c:v>302.49181952658404</c:v>
                </c:pt>
                <c:pt idx="19">
                  <c:v>668.09530827631863</c:v>
                </c:pt>
                <c:pt idx="20">
                  <c:v>1033.9882096634624</c:v>
                </c:pt>
                <c:pt idx="21">
                  <c:v>1399.6351702541017</c:v>
                </c:pt>
                <c:pt idx="22">
                  <c:v>1750.1634094104704</c:v>
                </c:pt>
                <c:pt idx="23">
                  <c:v>2082.728398784518</c:v>
                </c:pt>
                <c:pt idx="24">
                  <c:v>2391.7424133876993</c:v>
                </c:pt>
                <c:pt idx="25">
                  <c:v>2673.0716503256276</c:v>
                </c:pt>
                <c:pt idx="26">
                  <c:v>2923.6405939722549</c:v>
                </c:pt>
                <c:pt idx="27">
                  <c:v>3151.9728692155622</c:v>
                </c:pt>
                <c:pt idx="28">
                  <c:v>3354.2589225838874</c:v>
                </c:pt>
                <c:pt idx="29">
                  <c:v>3521.8587693075046</c:v>
                </c:pt>
                <c:pt idx="30">
                  <c:v>3658.573167925987</c:v>
                </c:pt>
                <c:pt idx="31">
                  <c:v>3758.6305173745436</c:v>
                </c:pt>
                <c:pt idx="32">
                  <c:v>3821.527365607189</c:v>
                </c:pt>
                <c:pt idx="33">
                  <c:v>3846.5188361336122</c:v>
                </c:pt>
                <c:pt idx="34">
                  <c:v>3835.665802854021</c:v>
                </c:pt>
                <c:pt idx="35">
                  <c:v>3789.6489905655058</c:v>
                </c:pt>
                <c:pt idx="36">
                  <c:v>3705.7673757731113</c:v>
                </c:pt>
                <c:pt idx="37">
                  <c:v>3586.5849280173984</c:v>
                </c:pt>
                <c:pt idx="38">
                  <c:v>3429.552889313597</c:v>
                </c:pt>
                <c:pt idx="39">
                  <c:v>3240.4693015693997</c:v>
                </c:pt>
                <c:pt idx="40">
                  <c:v>3020.0285649312013</c:v>
                </c:pt>
                <c:pt idx="41">
                  <c:v>2775.5578018246711</c:v>
                </c:pt>
                <c:pt idx="42">
                  <c:v>2507.8563569495695</c:v>
                </c:pt>
                <c:pt idx="43">
                  <c:v>2217.1354006814495</c:v>
                </c:pt>
                <c:pt idx="44">
                  <c:v>1897.6585030546969</c:v>
                </c:pt>
                <c:pt idx="45">
                  <c:v>1558.7384307394173</c:v>
                </c:pt>
                <c:pt idx="46">
                  <c:v>1200.6441312862951</c:v>
                </c:pt>
                <c:pt idx="47">
                  <c:v>830.03015701572815</c:v>
                </c:pt>
                <c:pt idx="48">
                  <c:v>455.95201045912046</c:v>
                </c:pt>
                <c:pt idx="49">
                  <c:v>87.125039751874851</c:v>
                </c:pt>
                <c:pt idx="50">
                  <c:v>-288.51260870751116</c:v>
                </c:pt>
                <c:pt idx="51">
                  <c:v>-656.60875378642913</c:v>
                </c:pt>
                <c:pt idx="52">
                  <c:v>-1022.6490577975507</c:v>
                </c:pt>
                <c:pt idx="53">
                  <c:v>-1384.568058371711</c:v>
                </c:pt>
                <c:pt idx="54">
                  <c:v>-1731.7739999771495</c:v>
                </c:pt>
                <c:pt idx="55">
                  <c:v>-2067.6456256440315</c:v>
                </c:pt>
                <c:pt idx="56">
                  <c:v>-2378.7894835069692</c:v>
                </c:pt>
                <c:pt idx="57">
                  <c:v>-2661.2256698866831</c:v>
                </c:pt>
                <c:pt idx="58">
                  <c:v>-2912.871978809565</c:v>
                </c:pt>
                <c:pt idx="59">
                  <c:v>-3141.5668765040768</c:v>
                </c:pt>
                <c:pt idx="60">
                  <c:v>-3344.9766137257348</c:v>
                </c:pt>
                <c:pt idx="61">
                  <c:v>-3514.1195974279367</c:v>
                </c:pt>
                <c:pt idx="62">
                  <c:v>-3650.9652322662928</c:v>
                </c:pt>
                <c:pt idx="63">
                  <c:v>-3753.3414103093132</c:v>
                </c:pt>
                <c:pt idx="64">
                  <c:v>-3816.5664327345253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D7-480C-9AC9-DAC3D5286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5.6969999999999992</c:v>
                </c:pt>
                <c:pt idx="2">
                  <c:v>11.447999999999999</c:v>
                </c:pt>
                <c:pt idx="3">
                  <c:v>17.171999999999997</c:v>
                </c:pt>
                <c:pt idx="4">
                  <c:v>22.688999999999997</c:v>
                </c:pt>
                <c:pt idx="5">
                  <c:v>28.250999999999998</c:v>
                </c:pt>
                <c:pt idx="6">
                  <c:v>33.777000000000001</c:v>
                </c:pt>
                <c:pt idx="7">
                  <c:v>39.384</c:v>
                </c:pt>
                <c:pt idx="8">
                  <c:v>45.027000000000001</c:v>
                </c:pt>
                <c:pt idx="9">
                  <c:v>50.750999999999998</c:v>
                </c:pt>
                <c:pt idx="10">
                  <c:v>56.492999999999995</c:v>
                </c:pt>
                <c:pt idx="11">
                  <c:v>62.090999999999994</c:v>
                </c:pt>
                <c:pt idx="12">
                  <c:v>67.77</c:v>
                </c:pt>
                <c:pt idx="13">
                  <c:v>73.197000000000003</c:v>
                </c:pt>
                <c:pt idx="14">
                  <c:v>78.786000000000001</c:v>
                </c:pt>
                <c:pt idx="15">
                  <c:v>84.347999999999999</c:v>
                </c:pt>
                <c:pt idx="16">
                  <c:v>90.036000000000001</c:v>
                </c:pt>
                <c:pt idx="17">
                  <c:v>95.634</c:v>
                </c:pt>
                <c:pt idx="18">
                  <c:v>101.39400000000001</c:v>
                </c:pt>
                <c:pt idx="19">
                  <c:v>107.06400000000001</c:v>
                </c:pt>
                <c:pt idx="20">
                  <c:v>112.70700000000001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129.22200000000001</c:v>
                </c:pt>
                <c:pt idx="24">
                  <c:v>134.93700000000001</c:v>
                </c:pt>
                <c:pt idx="25">
                  <c:v>140.607</c:v>
                </c:pt>
                <c:pt idx="26">
                  <c:v>146.322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174.10499999999999</c:v>
                </c:pt>
                <c:pt idx="32">
                  <c:v>179.76599999999999</c:v>
                </c:pt>
                <c:pt idx="33">
                  <c:v>185.44499999999999</c:v>
                </c:pt>
                <c:pt idx="34">
                  <c:v>191.25899999999999</c:v>
                </c:pt>
                <c:pt idx="35">
                  <c:v>196.92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230.39099999999996</c:v>
                </c:pt>
                <c:pt idx="42">
                  <c:v>236.17799999999997</c:v>
                </c:pt>
                <c:pt idx="43">
                  <c:v>241.84799999999996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264.16799999999995</c:v>
                </c:pt>
                <c:pt idx="48">
                  <c:v>269.73899999999998</c:v>
                </c:pt>
                <c:pt idx="49">
                  <c:v>275.47199999999998</c:v>
                </c:pt>
                <c:pt idx="50">
                  <c:v>281.22299999999996</c:v>
                </c:pt>
                <c:pt idx="51">
                  <c:v>286.85699999999997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309.14999999999992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326.33999999999992</c:v>
                </c:pt>
                <c:pt idx="59">
                  <c:v>332.00099999999992</c:v>
                </c:pt>
                <c:pt idx="60">
                  <c:v>337.62599999999992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354.35699999999991</c:v>
                </c:pt>
                <c:pt idx="64">
                  <c:v>359.96399999999994</c:v>
                </c:pt>
              </c:numCache>
            </c:numRef>
          </c:xVal>
          <c:yVal>
            <c:numRef>
              <c:f>TDK_KF_ST_02_01!$AC$20:$AC$84</c:f>
              <c:numCache>
                <c:formatCode>General</c:formatCode>
                <c:ptCount val="65"/>
                <c:pt idx="0">
                  <c:v>5.0081675206596621E-2</c:v>
                </c:pt>
                <c:pt idx="1">
                  <c:v>-5.4286125694599008E-2</c:v>
                </c:pt>
                <c:pt idx="2">
                  <c:v>-0.15100767197426102</c:v>
                </c:pt>
                <c:pt idx="3">
                  <c:v>-0.10440387878733759</c:v>
                </c:pt>
                <c:pt idx="4">
                  <c:v>-0.15480979708130249</c:v>
                </c:pt>
                <c:pt idx="5">
                  <c:v>-8.6563148329354078E-2</c:v>
                </c:pt>
                <c:pt idx="6">
                  <c:v>-0.11196499332284304</c:v>
                </c:pt>
                <c:pt idx="7">
                  <c:v>-0.11658451275273762</c:v>
                </c:pt>
                <c:pt idx="8">
                  <c:v>-8.4660878630600678E-2</c:v>
                </c:pt>
                <c:pt idx="9">
                  <c:v>-9.6331767563263782E-2</c:v>
                </c:pt>
                <c:pt idx="10">
                  <c:v>-6.4040273785167301E-2</c:v>
                </c:pt>
                <c:pt idx="11">
                  <c:v>-9.6497940029436791E-2</c:v>
                </c:pt>
                <c:pt idx="12">
                  <c:v>-0.12711110303816042</c:v>
                </c:pt>
                <c:pt idx="13">
                  <c:v>-9.4749558990656624E-2</c:v>
                </c:pt>
                <c:pt idx="14">
                  <c:v>-2.3143310219097657E-2</c:v>
                </c:pt>
                <c:pt idx="15">
                  <c:v>-0.11931969062565884</c:v>
                </c:pt>
                <c:pt idx="16">
                  <c:v>-0.23171750179204764</c:v>
                </c:pt>
                <c:pt idx="17">
                  <c:v>-0.18635765161342022</c:v>
                </c:pt>
                <c:pt idx="18">
                  <c:v>-0.21174615677801967</c:v>
                </c:pt>
                <c:pt idx="19">
                  <c:v>-0.18604307597966852</c:v>
                </c:pt>
                <c:pt idx="20">
                  <c:v>-0.17491117484361496</c:v>
                </c:pt>
                <c:pt idx="21">
                  <c:v>-0.1354479261241579</c:v>
                </c:pt>
                <c:pt idx="22">
                  <c:v>-0.14239736857244623</c:v>
                </c:pt>
                <c:pt idx="23">
                  <c:v>-8.6517368160599517E-2</c:v>
                </c:pt>
                <c:pt idx="24">
                  <c:v>-2.7494644684225023E-2</c:v>
                </c:pt>
                <c:pt idx="25">
                  <c:v>-8.696262060624349E-3</c:v>
                </c:pt>
                <c:pt idx="26">
                  <c:v>1.0072201424804916E-2</c:v>
                </c:pt>
                <c:pt idx="27">
                  <c:v>5.7701527182814516E-2</c:v>
                </c:pt>
                <c:pt idx="28">
                  <c:v>4.7346251431264363E-2</c:v>
                </c:pt>
                <c:pt idx="29">
                  <c:v>4.28741998956923E-2</c:v>
                </c:pt>
                <c:pt idx="30">
                  <c:v>0.10000212123276242</c:v>
                </c:pt>
                <c:pt idx="31">
                  <c:v>-3.9045725241038554E-2</c:v>
                </c:pt>
                <c:pt idx="32">
                  <c:v>1.5212932124626377E-2</c:v>
                </c:pt>
                <c:pt idx="33">
                  <c:v>5.661686318461534E-2</c:v>
                </c:pt>
                <c:pt idx="34">
                  <c:v>6.7165296016838738E-2</c:v>
                </c:pt>
                <c:pt idx="35">
                  <c:v>-3.8950000690562092E-2</c:v>
                </c:pt>
                <c:pt idx="36">
                  <c:v>1.463133781831516E-2</c:v>
                </c:pt>
                <c:pt idx="37">
                  <c:v>1.3071220925894522E-2</c:v>
                </c:pt>
                <c:pt idx="38">
                  <c:v>8.1467500974298446E-2</c:v>
                </c:pt>
                <c:pt idx="39">
                  <c:v>6.905152898255551E-2</c:v>
                </c:pt>
                <c:pt idx="40">
                  <c:v>7.1297031623913654E-2</c:v>
                </c:pt>
                <c:pt idx="41">
                  <c:v>0.16640264160093921</c:v>
                </c:pt>
                <c:pt idx="42">
                  <c:v>0.14907235361548032</c:v>
                </c:pt>
                <c:pt idx="43">
                  <c:v>0.12684457585157816</c:v>
                </c:pt>
                <c:pt idx="44">
                  <c:v>0.19900927412339797</c:v>
                </c:pt>
                <c:pt idx="45">
                  <c:v>0.13886301953411362</c:v>
                </c:pt>
                <c:pt idx="46">
                  <c:v>0.16217182526804663</c:v>
                </c:pt>
                <c:pt idx="47">
                  <c:v>6.7635157220991005E-2</c:v>
                </c:pt>
                <c:pt idx="48">
                  <c:v>5.8545505778454299E-2</c:v>
                </c:pt>
                <c:pt idx="49">
                  <c:v>1.4648492579453887E-2</c:v>
                </c:pt>
                <c:pt idx="50">
                  <c:v>-2.1229456843570915E-2</c:v>
                </c:pt>
                <c:pt idx="51">
                  <c:v>1.861539908748E-2</c:v>
                </c:pt>
                <c:pt idx="52">
                  <c:v>-2.745404259286488E-2</c:v>
                </c:pt>
                <c:pt idx="53">
                  <c:v>-4.9491098861835781E-3</c:v>
                </c:pt>
                <c:pt idx="54">
                  <c:v>-3.2926221176580839E-2</c:v>
                </c:pt>
                <c:pt idx="55">
                  <c:v>-9.0946859714335915E-3</c:v>
                </c:pt>
                <c:pt idx="56">
                  <c:v>5.4831493991002844E-2</c:v>
                </c:pt>
                <c:pt idx="57">
                  <c:v>-1.2774428098509816E-3</c:v>
                </c:pt>
                <c:pt idx="58">
                  <c:v>1.6005183439347093E-3</c:v>
                </c:pt>
                <c:pt idx="59">
                  <c:v>7.4784040836618715E-2</c:v>
                </c:pt>
                <c:pt idx="60">
                  <c:v>6.9497171591024198E-3</c:v>
                </c:pt>
                <c:pt idx="61">
                  <c:v>-9.6781253532185474E-3</c:v>
                </c:pt>
                <c:pt idx="62">
                  <c:v>1.960535642274408E-2</c:v>
                </c:pt>
                <c:pt idx="63">
                  <c:v>-2.2491142799538011E-2</c:v>
                </c:pt>
                <c:pt idx="64">
                  <c:v>-5.7992940007579818E-2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E8-4535-9328-0356289F14F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354.32099999999997</c:v>
                </c:pt>
                <c:pt idx="2">
                  <c:v>348.80399999999997</c:v>
                </c:pt>
                <c:pt idx="3">
                  <c:v>343.27799999999996</c:v>
                </c:pt>
                <c:pt idx="4">
                  <c:v>337.67099999999994</c:v>
                </c:pt>
                <c:pt idx="5">
                  <c:v>331.89299999999992</c:v>
                </c:pt>
                <c:pt idx="6">
                  <c:v>326.2589999999999</c:v>
                </c:pt>
                <c:pt idx="7">
                  <c:v>320.4899999999999</c:v>
                </c:pt>
                <c:pt idx="8">
                  <c:v>314.81099999999992</c:v>
                </c:pt>
                <c:pt idx="9">
                  <c:v>309.15899999999993</c:v>
                </c:pt>
                <c:pt idx="10">
                  <c:v>303.67799999999994</c:v>
                </c:pt>
                <c:pt idx="11">
                  <c:v>298.13399999999996</c:v>
                </c:pt>
                <c:pt idx="12">
                  <c:v>292.43699999999995</c:v>
                </c:pt>
                <c:pt idx="13">
                  <c:v>286.82099999999997</c:v>
                </c:pt>
                <c:pt idx="14">
                  <c:v>281.10599999999999</c:v>
                </c:pt>
                <c:pt idx="15">
                  <c:v>275.35500000000002</c:v>
                </c:pt>
                <c:pt idx="16">
                  <c:v>269.69400000000002</c:v>
                </c:pt>
                <c:pt idx="17">
                  <c:v>264.11400000000003</c:v>
                </c:pt>
                <c:pt idx="18">
                  <c:v>258.56100000000004</c:v>
                </c:pt>
                <c:pt idx="19">
                  <c:v>253.07100000000003</c:v>
                </c:pt>
                <c:pt idx="20">
                  <c:v>247.48200000000003</c:v>
                </c:pt>
                <c:pt idx="21">
                  <c:v>241.74000000000004</c:v>
                </c:pt>
                <c:pt idx="22">
                  <c:v>236.01600000000005</c:v>
                </c:pt>
                <c:pt idx="23">
                  <c:v>230.30100000000004</c:v>
                </c:pt>
                <c:pt idx="24">
                  <c:v>224.64000000000004</c:v>
                </c:pt>
                <c:pt idx="25">
                  <c:v>219.06900000000005</c:v>
                </c:pt>
                <c:pt idx="26">
                  <c:v>213.62400000000005</c:v>
                </c:pt>
                <c:pt idx="27">
                  <c:v>208.07100000000005</c:v>
                </c:pt>
                <c:pt idx="28">
                  <c:v>202.41000000000005</c:v>
                </c:pt>
                <c:pt idx="29">
                  <c:v>196.82100000000005</c:v>
                </c:pt>
                <c:pt idx="30">
                  <c:v>191.10600000000005</c:v>
                </c:pt>
                <c:pt idx="31">
                  <c:v>185.40900000000005</c:v>
                </c:pt>
                <c:pt idx="32">
                  <c:v>179.71200000000005</c:v>
                </c:pt>
                <c:pt idx="33">
                  <c:v>174.12300000000005</c:v>
                </c:pt>
                <c:pt idx="34">
                  <c:v>168.67800000000005</c:v>
                </c:pt>
                <c:pt idx="35">
                  <c:v>163.18800000000005</c:v>
                </c:pt>
                <c:pt idx="36">
                  <c:v>157.52700000000004</c:v>
                </c:pt>
                <c:pt idx="37">
                  <c:v>151.90200000000004</c:v>
                </c:pt>
                <c:pt idx="38">
                  <c:v>146.16900000000004</c:v>
                </c:pt>
                <c:pt idx="39">
                  <c:v>140.49900000000005</c:v>
                </c:pt>
                <c:pt idx="40">
                  <c:v>134.83800000000005</c:v>
                </c:pt>
                <c:pt idx="41">
                  <c:v>129.29400000000004</c:v>
                </c:pt>
                <c:pt idx="42">
                  <c:v>123.80400000000004</c:v>
                </c:pt>
                <c:pt idx="43">
                  <c:v>118.31400000000005</c:v>
                </c:pt>
                <c:pt idx="44">
                  <c:v>112.68000000000005</c:v>
                </c:pt>
                <c:pt idx="45">
                  <c:v>107.02800000000005</c:v>
                </c:pt>
                <c:pt idx="46">
                  <c:v>101.31300000000005</c:v>
                </c:pt>
                <c:pt idx="47">
                  <c:v>95.589000000000041</c:v>
                </c:pt>
                <c:pt idx="48">
                  <c:v>89.93700000000004</c:v>
                </c:pt>
                <c:pt idx="49">
                  <c:v>84.429000000000045</c:v>
                </c:pt>
                <c:pt idx="50">
                  <c:v>78.831000000000046</c:v>
                </c:pt>
                <c:pt idx="51">
                  <c:v>73.305000000000049</c:v>
                </c:pt>
                <c:pt idx="52">
                  <c:v>67.716000000000051</c:v>
                </c:pt>
                <c:pt idx="53">
                  <c:v>62.037000000000049</c:v>
                </c:pt>
                <c:pt idx="54">
                  <c:v>56.376000000000047</c:v>
                </c:pt>
                <c:pt idx="55">
                  <c:v>50.616000000000049</c:v>
                </c:pt>
                <c:pt idx="56">
                  <c:v>44.928000000000047</c:v>
                </c:pt>
                <c:pt idx="57">
                  <c:v>39.348000000000049</c:v>
                </c:pt>
                <c:pt idx="58">
                  <c:v>33.894000000000048</c:v>
                </c:pt>
                <c:pt idx="59">
                  <c:v>28.350000000000048</c:v>
                </c:pt>
                <c:pt idx="60">
                  <c:v>22.680000000000049</c:v>
                </c:pt>
                <c:pt idx="61">
                  <c:v>17.06400000000005</c:v>
                </c:pt>
                <c:pt idx="62">
                  <c:v>11.376000000000051</c:v>
                </c:pt>
                <c:pt idx="63">
                  <c:v>5.5800000000000516</c:v>
                </c:pt>
                <c:pt idx="64">
                  <c:v>-0.12599999999994793</c:v>
                </c:pt>
              </c:numCache>
            </c:numRef>
          </c:xVal>
          <c:yVal>
            <c:numRef>
              <c:f>TDK_KF_ST_02_01!$AC$85:$AC$149</c:f>
              <c:numCache>
                <c:formatCode>General</c:formatCode>
                <c:ptCount val="65"/>
                <c:pt idx="0">
                  <c:v>0.10259271074426124</c:v>
                </c:pt>
                <c:pt idx="1">
                  <c:v>-1.3350010518763611E-2</c:v>
                </c:pt>
                <c:pt idx="2">
                  <c:v>9.4116543059499236E-3</c:v>
                </c:pt>
                <c:pt idx="3">
                  <c:v>6.0884069790347439E-2</c:v>
                </c:pt>
                <c:pt idx="4">
                  <c:v>6.6137918671074658E-2</c:v>
                </c:pt>
                <c:pt idx="5">
                  <c:v>0.10897823682853414</c:v>
                </c:pt>
                <c:pt idx="6">
                  <c:v>8.9185027674375306E-2</c:v>
                </c:pt>
                <c:pt idx="7">
                  <c:v>0.12920002567159372</c:v>
                </c:pt>
                <c:pt idx="8">
                  <c:v>5.5942283011290783E-2</c:v>
                </c:pt>
                <c:pt idx="9">
                  <c:v>-3.6264197640605289E-2</c:v>
                </c:pt>
                <c:pt idx="10">
                  <c:v>0.12353123549718248</c:v>
                </c:pt>
                <c:pt idx="11">
                  <c:v>1.4100895617787046E-2</c:v>
                </c:pt>
                <c:pt idx="12">
                  <c:v>3.3171538759404484E-2</c:v>
                </c:pt>
                <c:pt idx="13">
                  <c:v>5.5129367659162654E-2</c:v>
                </c:pt>
                <c:pt idx="14">
                  <c:v>1.9502552519270466E-2</c:v>
                </c:pt>
                <c:pt idx="15">
                  <c:v>4.7056818777377885E-2</c:v>
                </c:pt>
                <c:pt idx="16">
                  <c:v>9.4672682547923159E-2</c:v>
                </c:pt>
                <c:pt idx="17">
                  <c:v>8.0324672235974504E-2</c:v>
                </c:pt>
                <c:pt idx="18">
                  <c:v>0.17097603761101254</c:v>
                </c:pt>
                <c:pt idx="19">
                  <c:v>0.19338131986728513</c:v>
                </c:pt>
                <c:pt idx="20">
                  <c:v>0.20878655889981701</c:v>
                </c:pt>
                <c:pt idx="21">
                  <c:v>0.16504199524851515</c:v>
                </c:pt>
                <c:pt idx="22">
                  <c:v>0.25052385965003054</c:v>
                </c:pt>
                <c:pt idx="23">
                  <c:v>0.15450523513879943</c:v>
                </c:pt>
                <c:pt idx="24">
                  <c:v>0.15752740863291592</c:v>
                </c:pt>
                <c:pt idx="25">
                  <c:v>0.13144635635254076</c:v>
                </c:pt>
                <c:pt idx="26">
                  <c:v>0.11455792355158678</c:v>
                </c:pt>
                <c:pt idx="27">
                  <c:v>0.10747907743265728</c:v>
                </c:pt>
                <c:pt idx="28">
                  <c:v>5.9780460615826314E-2</c:v>
                </c:pt>
                <c:pt idx="29">
                  <c:v>0.12364872684756278</c:v>
                </c:pt>
                <c:pt idx="30">
                  <c:v>6.0652101797643354E-2</c:v>
                </c:pt>
                <c:pt idx="31">
                  <c:v>-1.6210458546140671E-2</c:v>
                </c:pt>
                <c:pt idx="32">
                  <c:v>3.5895839313127453E-2</c:v>
                </c:pt>
                <c:pt idx="33">
                  <c:v>9.5977466865406313E-2</c:v>
                </c:pt>
                <c:pt idx="34">
                  <c:v>0.17989099781533469</c:v>
                </c:pt>
                <c:pt idx="35">
                  <c:v>0.15434583761901877</c:v>
                </c:pt>
                <c:pt idx="36">
                  <c:v>8.0613069050627928E-2</c:v>
                </c:pt>
                <c:pt idx="37">
                  <c:v>7.3831359556947973E-2</c:v>
                </c:pt>
                <c:pt idx="38">
                  <c:v>2.3792415292518854E-2</c:v>
                </c:pt>
                <c:pt idx="39">
                  <c:v>-2.0889311870831762E-2</c:v>
                </c:pt>
                <c:pt idx="40">
                  <c:v>2.4235689494418011E-2</c:v>
                </c:pt>
                <c:pt idx="41">
                  <c:v>-6.1083863564135754E-2</c:v>
                </c:pt>
                <c:pt idx="42">
                  <c:v>-7.3243592055931117E-2</c:v>
                </c:pt>
                <c:pt idx="43">
                  <c:v>-9.5511144061987352E-2</c:v>
                </c:pt>
                <c:pt idx="44">
                  <c:v>-0.17119196179940843</c:v>
                </c:pt>
                <c:pt idx="45">
                  <c:v>-0.19904709147235167</c:v>
                </c:pt>
                <c:pt idx="46">
                  <c:v>-0.10282732798924599</c:v>
                </c:pt>
                <c:pt idx="47">
                  <c:v>-0.16146438366864402</c:v>
                </c:pt>
                <c:pt idx="48">
                  <c:v>-0.10681008960656868</c:v>
                </c:pt>
                <c:pt idx="49">
                  <c:v>-7.859693235896259E-2</c:v>
                </c:pt>
                <c:pt idx="50">
                  <c:v>-8.8483924069322484E-2</c:v>
                </c:pt>
                <c:pt idx="51">
                  <c:v>-2.5619812789315688E-2</c:v>
                </c:pt>
                <c:pt idx="52">
                  <c:v>-3.0396413917557652E-2</c:v>
                </c:pt>
                <c:pt idx="53">
                  <c:v>-4.141626622522665E-2</c:v>
                </c:pt>
                <c:pt idx="54">
                  <c:v>-4.7140490721645278E-2</c:v>
                </c:pt>
                <c:pt idx="55">
                  <c:v>-2.2643151425320696E-2</c:v>
                </c:pt>
                <c:pt idx="56">
                  <c:v>-2.6422142304845408E-2</c:v>
                </c:pt>
                <c:pt idx="57">
                  <c:v>-5.5892974334462053E-2</c:v>
                </c:pt>
                <c:pt idx="58">
                  <c:v>-0.13606742817414386</c:v>
                </c:pt>
                <c:pt idx="59">
                  <c:v>-7.8504809445259838E-2</c:v>
                </c:pt>
                <c:pt idx="60">
                  <c:v>-6.0813068688489125E-2</c:v>
                </c:pt>
                <c:pt idx="61">
                  <c:v>-0.16789006709993259</c:v>
                </c:pt>
                <c:pt idx="62">
                  <c:v>-8.3522546997375713E-2</c:v>
                </c:pt>
                <c:pt idx="63">
                  <c:v>-5.0455621536126927E-2</c:v>
                </c:pt>
                <c:pt idx="64">
                  <c:v>-3.2415871003621533E-2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E8-4535-9328-0356289F14F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TDK_KF_ST_02_01!$AA$20:$AA$83</c:f>
              <c:numCache>
                <c:formatCode>General</c:formatCode>
                <c:ptCount val="64"/>
                <c:pt idx="0">
                  <c:v>-5.3999999999999992E-2</c:v>
                </c:pt>
                <c:pt idx="1">
                  <c:v>5.6969999999999992</c:v>
                </c:pt>
                <c:pt idx="2">
                  <c:v>11.447999999999999</c:v>
                </c:pt>
                <c:pt idx="3">
                  <c:v>17.171999999999997</c:v>
                </c:pt>
                <c:pt idx="4">
                  <c:v>22.688999999999997</c:v>
                </c:pt>
                <c:pt idx="5">
                  <c:v>28.250999999999998</c:v>
                </c:pt>
                <c:pt idx="6">
                  <c:v>33.777000000000001</c:v>
                </c:pt>
                <c:pt idx="7">
                  <c:v>39.384</c:v>
                </c:pt>
                <c:pt idx="8">
                  <c:v>45.027000000000001</c:v>
                </c:pt>
                <c:pt idx="9">
                  <c:v>50.750999999999998</c:v>
                </c:pt>
                <c:pt idx="10">
                  <c:v>56.492999999999995</c:v>
                </c:pt>
                <c:pt idx="11">
                  <c:v>62.090999999999994</c:v>
                </c:pt>
                <c:pt idx="12">
                  <c:v>67.77</c:v>
                </c:pt>
                <c:pt idx="13">
                  <c:v>73.197000000000003</c:v>
                </c:pt>
                <c:pt idx="14">
                  <c:v>78.786000000000001</c:v>
                </c:pt>
                <c:pt idx="15">
                  <c:v>84.347999999999999</c:v>
                </c:pt>
                <c:pt idx="16">
                  <c:v>90.036000000000001</c:v>
                </c:pt>
                <c:pt idx="17">
                  <c:v>95.634</c:v>
                </c:pt>
                <c:pt idx="18">
                  <c:v>101.39400000000001</c:v>
                </c:pt>
                <c:pt idx="19">
                  <c:v>107.06400000000001</c:v>
                </c:pt>
                <c:pt idx="20">
                  <c:v>112.70700000000001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129.22200000000001</c:v>
                </c:pt>
                <c:pt idx="24">
                  <c:v>134.93700000000001</c:v>
                </c:pt>
                <c:pt idx="25">
                  <c:v>140.607</c:v>
                </c:pt>
                <c:pt idx="26">
                  <c:v>146.322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174.10499999999999</c:v>
                </c:pt>
                <c:pt idx="32">
                  <c:v>179.76599999999999</c:v>
                </c:pt>
                <c:pt idx="33">
                  <c:v>185.44499999999999</c:v>
                </c:pt>
                <c:pt idx="34">
                  <c:v>191.25899999999999</c:v>
                </c:pt>
                <c:pt idx="35">
                  <c:v>196.92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230.39099999999996</c:v>
                </c:pt>
                <c:pt idx="42">
                  <c:v>236.17799999999997</c:v>
                </c:pt>
                <c:pt idx="43">
                  <c:v>241.84799999999996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264.16799999999995</c:v>
                </c:pt>
                <c:pt idx="48">
                  <c:v>269.73899999999998</c:v>
                </c:pt>
                <c:pt idx="49">
                  <c:v>275.47199999999998</c:v>
                </c:pt>
                <c:pt idx="50">
                  <c:v>281.22299999999996</c:v>
                </c:pt>
                <c:pt idx="51">
                  <c:v>286.85699999999997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309.14999999999992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326.33999999999992</c:v>
                </c:pt>
                <c:pt idx="59">
                  <c:v>332.00099999999992</c:v>
                </c:pt>
                <c:pt idx="60">
                  <c:v>337.62599999999992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354.35699999999991</c:v>
                </c:pt>
              </c:numCache>
            </c:numRef>
          </c:xVal>
          <c:yVal>
            <c:numRef>
              <c:f>TDK_KF_ST_02_01!$AD$20:$AD$83</c:f>
              <c:numCache>
                <c:formatCode>General</c:formatCode>
                <c:ptCount val="64"/>
                <c:pt idx="0">
                  <c:v>-8.2497546210218153E-2</c:v>
                </c:pt>
                <c:pt idx="1">
                  <c:v>3.8305041584720811E-3</c:v>
                </c:pt>
                <c:pt idx="2">
                  <c:v>6.7485124976885302E-2</c:v>
                </c:pt>
                <c:pt idx="3">
                  <c:v>-6.3486188312595004E-2</c:v>
                </c:pt>
                <c:pt idx="4">
                  <c:v>9.3996728392813367E-2</c:v>
                </c:pt>
                <c:pt idx="5">
                  <c:v>8.0583388840942405E-3</c:v>
                </c:pt>
                <c:pt idx="6">
                  <c:v>-2.4102434851300814E-2</c:v>
                </c:pt>
                <c:pt idx="7">
                  <c:v>6.069153841827557E-2</c:v>
                </c:pt>
                <c:pt idx="8">
                  <c:v>5.8238736325755269E-2</c:v>
                </c:pt>
                <c:pt idx="9">
                  <c:v>7.3688616137943086E-2</c:v>
                </c:pt>
                <c:pt idx="10">
                  <c:v>1.6899783063522023E-2</c:v>
                </c:pt>
                <c:pt idx="11">
                  <c:v>5.5081673804210141E-2</c:v>
                </c:pt>
                <c:pt idx="12">
                  <c:v>9.671468912060277E-2</c:v>
                </c:pt>
                <c:pt idx="13">
                  <c:v>6.9129746201340936E-2</c:v>
                </c:pt>
                <c:pt idx="14">
                  <c:v>-6.5340613850224827E-2</c:v>
                </c:pt>
                <c:pt idx="15">
                  <c:v>4.0722758266696246E-2</c:v>
                </c:pt>
                <c:pt idx="16">
                  <c:v>0.12490741218547896</c:v>
                </c:pt>
                <c:pt idx="17">
                  <c:v>2.4893267944776198E-2</c:v>
                </c:pt>
                <c:pt idx="18">
                  <c:v>0.10891882878877368</c:v>
                </c:pt>
                <c:pt idx="19">
                  <c:v>-1.3004015492683152E-2</c:v>
                </c:pt>
                <c:pt idx="20">
                  <c:v>3.7192130442065263E-3</c:v>
                </c:pt>
                <c:pt idx="21">
                  <c:v>3.993678206217055E-2</c:v>
                </c:pt>
                <c:pt idx="22">
                  <c:v>6.9153776516515109E-2</c:v>
                </c:pt>
                <c:pt idx="23">
                  <c:v>2.5433504596463763E-2</c:v>
                </c:pt>
                <c:pt idx="24">
                  <c:v>5.1730334178643034E-2</c:v>
                </c:pt>
                <c:pt idx="25">
                  <c:v>-1.2193049810207413E-2</c:v>
                </c:pt>
                <c:pt idx="26">
                  <c:v>1.3720213867713937E-2</c:v>
                </c:pt>
                <c:pt idx="27">
                  <c:v>1.6129832374133457E-2</c:v>
                </c:pt>
                <c:pt idx="28">
                  <c:v>3.3266817619363565E-2</c:v>
                </c:pt>
                <c:pt idx="29">
                  <c:v>0.11147163772332647</c:v>
                </c:pt>
                <c:pt idx="30">
                  <c:v>7.9888876582572266E-2</c:v>
                </c:pt>
                <c:pt idx="31">
                  <c:v>0.13502319210644487</c:v>
                </c:pt>
                <c:pt idx="32">
                  <c:v>2.0682907188501076E-2</c:v>
                </c:pt>
                <c:pt idx="33">
                  <c:v>-7.2827321730756012E-2</c:v>
                </c:pt>
                <c:pt idx="34">
                  <c:v>-6.513194219195384E-3</c:v>
                </c:pt>
                <c:pt idx="35">
                  <c:v>0.16259872753812488</c:v>
                </c:pt>
                <c:pt idx="36">
                  <c:v>4.5149122797511154E-2</c:v>
                </c:pt>
                <c:pt idx="37">
                  <c:v>9.4407856506762755E-2</c:v>
                </c:pt>
                <c:pt idx="38">
                  <c:v>3.3090422577288336E-2</c:v>
                </c:pt>
                <c:pt idx="39">
                  <c:v>6.2394827369985251E-2</c:v>
                </c:pt>
                <c:pt idx="40">
                  <c:v>8.6230377009002268E-2</c:v>
                </c:pt>
                <c:pt idx="41">
                  <c:v>-1.189740646213977E-2</c:v>
                </c:pt>
                <c:pt idx="42">
                  <c:v>0.10145150603455022</c:v>
                </c:pt>
                <c:pt idx="43">
                  <c:v>3.8197419396936994E-2</c:v>
                </c:pt>
                <c:pt idx="44">
                  <c:v>9.7772847764190374E-3</c:v>
                </c:pt>
                <c:pt idx="45">
                  <c:v>5.451830033317151E-2</c:v>
                </c:pt>
                <c:pt idx="46">
                  <c:v>8.8042123429659114E-3</c:v>
                </c:pt>
                <c:pt idx="47">
                  <c:v>1.2689515014983499E-2</c:v>
                </c:pt>
                <c:pt idx="48">
                  <c:v>3.6127176769468861E-2</c:v>
                </c:pt>
                <c:pt idx="49">
                  <c:v>3.2408326197923998E-2</c:v>
                </c:pt>
                <c:pt idx="50">
                  <c:v>4.0732009362841382E-2</c:v>
                </c:pt>
                <c:pt idx="51">
                  <c:v>3.6513968571682653E-2</c:v>
                </c:pt>
                <c:pt idx="52">
                  <c:v>6.0625581352269364E-2</c:v>
                </c:pt>
                <c:pt idx="53">
                  <c:v>1.9050005503970624E-2</c:v>
                </c:pt>
                <c:pt idx="54">
                  <c:v>0.15645745667376332</c:v>
                </c:pt>
                <c:pt idx="55">
                  <c:v>-2.7169511669171698E-2</c:v>
                </c:pt>
                <c:pt idx="56">
                  <c:v>1.1107890202879389E-3</c:v>
                </c:pt>
                <c:pt idx="57">
                  <c:v>0.1304774684814447</c:v>
                </c:pt>
                <c:pt idx="58">
                  <c:v>8.7584509330440596E-2</c:v>
                </c:pt>
                <c:pt idx="59">
                  <c:v>3.4194195991915421E-2</c:v>
                </c:pt>
                <c:pt idx="60">
                  <c:v>5.9188201511972238E-2</c:v>
                </c:pt>
                <c:pt idx="61">
                  <c:v>7.0562195143565987E-2</c:v>
                </c:pt>
                <c:pt idx="62">
                  <c:v>-1.0193702116794157E-2</c:v>
                </c:pt>
                <c:pt idx="63">
                  <c:v>9.1411322807744E-3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E8-4535-9328-0356289F1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TDK_KF_ST_02_01!$I$19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5.6969999999999992</c:v>
                </c:pt>
                <c:pt idx="2">
                  <c:v>11.447999999999999</c:v>
                </c:pt>
                <c:pt idx="3">
                  <c:v>17.171999999999997</c:v>
                </c:pt>
                <c:pt idx="4">
                  <c:v>22.688999999999997</c:v>
                </c:pt>
                <c:pt idx="5">
                  <c:v>28.250999999999998</c:v>
                </c:pt>
                <c:pt idx="6">
                  <c:v>33.777000000000001</c:v>
                </c:pt>
                <c:pt idx="7">
                  <c:v>39.384</c:v>
                </c:pt>
                <c:pt idx="8">
                  <c:v>45.027000000000001</c:v>
                </c:pt>
                <c:pt idx="9">
                  <c:v>50.750999999999998</c:v>
                </c:pt>
                <c:pt idx="10">
                  <c:v>56.492999999999995</c:v>
                </c:pt>
                <c:pt idx="11">
                  <c:v>62.090999999999994</c:v>
                </c:pt>
                <c:pt idx="12">
                  <c:v>67.77</c:v>
                </c:pt>
                <c:pt idx="13">
                  <c:v>73.197000000000003</c:v>
                </c:pt>
                <c:pt idx="14">
                  <c:v>78.786000000000001</c:v>
                </c:pt>
                <c:pt idx="15">
                  <c:v>84.347999999999999</c:v>
                </c:pt>
                <c:pt idx="16">
                  <c:v>90.036000000000001</c:v>
                </c:pt>
                <c:pt idx="17">
                  <c:v>95.634</c:v>
                </c:pt>
                <c:pt idx="18">
                  <c:v>101.39400000000001</c:v>
                </c:pt>
                <c:pt idx="19">
                  <c:v>107.06400000000001</c:v>
                </c:pt>
                <c:pt idx="20">
                  <c:v>112.70700000000001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129.22200000000001</c:v>
                </c:pt>
                <c:pt idx="24">
                  <c:v>134.93700000000001</c:v>
                </c:pt>
                <c:pt idx="25">
                  <c:v>140.607</c:v>
                </c:pt>
                <c:pt idx="26">
                  <c:v>146.322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174.10499999999999</c:v>
                </c:pt>
                <c:pt idx="32">
                  <c:v>179.76599999999999</c:v>
                </c:pt>
                <c:pt idx="33">
                  <c:v>185.44499999999999</c:v>
                </c:pt>
                <c:pt idx="34">
                  <c:v>191.25899999999999</c:v>
                </c:pt>
                <c:pt idx="35">
                  <c:v>196.92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230.39099999999996</c:v>
                </c:pt>
                <c:pt idx="42">
                  <c:v>236.17799999999997</c:v>
                </c:pt>
                <c:pt idx="43">
                  <c:v>241.84799999999996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264.16799999999995</c:v>
                </c:pt>
                <c:pt idx="48">
                  <c:v>269.73899999999998</c:v>
                </c:pt>
                <c:pt idx="49">
                  <c:v>275.47199999999998</c:v>
                </c:pt>
                <c:pt idx="50">
                  <c:v>281.22299999999996</c:v>
                </c:pt>
                <c:pt idx="51">
                  <c:v>286.85699999999997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309.14999999999992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326.33999999999992</c:v>
                </c:pt>
                <c:pt idx="59">
                  <c:v>332.00099999999992</c:v>
                </c:pt>
                <c:pt idx="60">
                  <c:v>337.62599999999992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354.35699999999991</c:v>
                </c:pt>
                <c:pt idx="64">
                  <c:v>359.96399999999994</c:v>
                </c:pt>
              </c:numCache>
            </c:numRef>
          </c:xVal>
          <c:yVal>
            <c:numRef>
              <c:f>TDK_KF_ST_02_01!$I$20:$I$84</c:f>
              <c:numCache>
                <c:formatCode>General</c:formatCode>
                <c:ptCount val="65"/>
                <c:pt idx="0">
                  <c:v>443</c:v>
                </c:pt>
                <c:pt idx="1">
                  <c:v>819</c:v>
                </c:pt>
                <c:pt idx="2">
                  <c:v>1185</c:v>
                </c:pt>
                <c:pt idx="3">
                  <c:v>1549</c:v>
                </c:pt>
                <c:pt idx="4">
                  <c:v>1878</c:v>
                </c:pt>
                <c:pt idx="5">
                  <c:v>2195</c:v>
                </c:pt>
                <c:pt idx="6">
                  <c:v>2489</c:v>
                </c:pt>
                <c:pt idx="7">
                  <c:v>2759</c:v>
                </c:pt>
                <c:pt idx="8">
                  <c:v>3008</c:v>
                </c:pt>
                <c:pt idx="9">
                  <c:v>3229</c:v>
                </c:pt>
                <c:pt idx="10">
                  <c:v>3424</c:v>
                </c:pt>
                <c:pt idx="11">
                  <c:v>3570</c:v>
                </c:pt>
                <c:pt idx="12">
                  <c:v>3689</c:v>
                </c:pt>
                <c:pt idx="13">
                  <c:v>3774</c:v>
                </c:pt>
                <c:pt idx="14">
                  <c:v>3822</c:v>
                </c:pt>
                <c:pt idx="15">
                  <c:v>3823</c:v>
                </c:pt>
                <c:pt idx="16">
                  <c:v>3803</c:v>
                </c:pt>
                <c:pt idx="17">
                  <c:v>3733</c:v>
                </c:pt>
                <c:pt idx="18">
                  <c:v>3625</c:v>
                </c:pt>
                <c:pt idx="19">
                  <c:v>3489</c:v>
                </c:pt>
                <c:pt idx="20">
                  <c:v>3316</c:v>
                </c:pt>
                <c:pt idx="21">
                  <c:v>3115</c:v>
                </c:pt>
                <c:pt idx="22">
                  <c:v>2884</c:v>
                </c:pt>
                <c:pt idx="23">
                  <c:v>2627</c:v>
                </c:pt>
                <c:pt idx="24">
                  <c:v>2335</c:v>
                </c:pt>
                <c:pt idx="25">
                  <c:v>2020</c:v>
                </c:pt>
                <c:pt idx="26">
                  <c:v>1682</c:v>
                </c:pt>
                <c:pt idx="27">
                  <c:v>1333</c:v>
                </c:pt>
                <c:pt idx="28">
                  <c:v>971</c:v>
                </c:pt>
                <c:pt idx="29">
                  <c:v>609</c:v>
                </c:pt>
                <c:pt idx="30">
                  <c:v>237</c:v>
                </c:pt>
                <c:pt idx="31">
                  <c:v>-128</c:v>
                </c:pt>
                <c:pt idx="32">
                  <c:v>-513</c:v>
                </c:pt>
                <c:pt idx="33">
                  <c:v>-895</c:v>
                </c:pt>
                <c:pt idx="34">
                  <c:v>-1273</c:v>
                </c:pt>
                <c:pt idx="35">
                  <c:v>-1620</c:v>
                </c:pt>
                <c:pt idx="36">
                  <c:v>-1956</c:v>
                </c:pt>
                <c:pt idx="37">
                  <c:v>-2269</c:v>
                </c:pt>
                <c:pt idx="38">
                  <c:v>-2565</c:v>
                </c:pt>
                <c:pt idx="39">
                  <c:v>-2836</c:v>
                </c:pt>
                <c:pt idx="40">
                  <c:v>-3088</c:v>
                </c:pt>
                <c:pt idx="41">
                  <c:v>-3305</c:v>
                </c:pt>
                <c:pt idx="42">
                  <c:v>-3502</c:v>
                </c:pt>
                <c:pt idx="43">
                  <c:v>-3652</c:v>
                </c:pt>
                <c:pt idx="44">
                  <c:v>-3770</c:v>
                </c:pt>
                <c:pt idx="45">
                  <c:v>-3851</c:v>
                </c:pt>
                <c:pt idx="46">
                  <c:v>-3897</c:v>
                </c:pt>
                <c:pt idx="47">
                  <c:v>-3902</c:v>
                </c:pt>
                <c:pt idx="48">
                  <c:v>-3877</c:v>
                </c:pt>
                <c:pt idx="49">
                  <c:v>-3811</c:v>
                </c:pt>
                <c:pt idx="50">
                  <c:v>-3709</c:v>
                </c:pt>
                <c:pt idx="51">
                  <c:v>-3572</c:v>
                </c:pt>
                <c:pt idx="52">
                  <c:v>-3398</c:v>
                </c:pt>
                <c:pt idx="53">
                  <c:v>-3193</c:v>
                </c:pt>
                <c:pt idx="54">
                  <c:v>-2973</c:v>
                </c:pt>
                <c:pt idx="55">
                  <c:v>-2708</c:v>
                </c:pt>
                <c:pt idx="56">
                  <c:v>-2413</c:v>
                </c:pt>
                <c:pt idx="57">
                  <c:v>-2097</c:v>
                </c:pt>
                <c:pt idx="58">
                  <c:v>-1762</c:v>
                </c:pt>
                <c:pt idx="59">
                  <c:v>-1411</c:v>
                </c:pt>
                <c:pt idx="60">
                  <c:v>-1054</c:v>
                </c:pt>
                <c:pt idx="61">
                  <c:v>-688</c:v>
                </c:pt>
                <c:pt idx="62">
                  <c:v>-317</c:v>
                </c:pt>
                <c:pt idx="63">
                  <c:v>62</c:v>
                </c:pt>
                <c:pt idx="64">
                  <c:v>437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46-46D6-B505-8B840F59B2EC}"/>
            </c:ext>
          </c:extLst>
        </c:ser>
        <c:ser>
          <c:idx val="1"/>
          <c:order val="1"/>
          <c:tx>
            <c:strRef>
              <c:f>TDK_KF_ST_02_01!$L$19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5.6969999999999992</c:v>
                </c:pt>
                <c:pt idx="2">
                  <c:v>11.447999999999999</c:v>
                </c:pt>
                <c:pt idx="3">
                  <c:v>17.171999999999997</c:v>
                </c:pt>
                <c:pt idx="4">
                  <c:v>22.688999999999997</c:v>
                </c:pt>
                <c:pt idx="5">
                  <c:v>28.250999999999998</c:v>
                </c:pt>
                <c:pt idx="6">
                  <c:v>33.777000000000001</c:v>
                </c:pt>
                <c:pt idx="7">
                  <c:v>39.384</c:v>
                </c:pt>
                <c:pt idx="8">
                  <c:v>45.027000000000001</c:v>
                </c:pt>
                <c:pt idx="9">
                  <c:v>50.750999999999998</c:v>
                </c:pt>
                <c:pt idx="10">
                  <c:v>56.492999999999995</c:v>
                </c:pt>
                <c:pt idx="11">
                  <c:v>62.090999999999994</c:v>
                </c:pt>
                <c:pt idx="12">
                  <c:v>67.77</c:v>
                </c:pt>
                <c:pt idx="13">
                  <c:v>73.197000000000003</c:v>
                </c:pt>
                <c:pt idx="14">
                  <c:v>78.786000000000001</c:v>
                </c:pt>
                <c:pt idx="15">
                  <c:v>84.347999999999999</c:v>
                </c:pt>
                <c:pt idx="16">
                  <c:v>90.036000000000001</c:v>
                </c:pt>
                <c:pt idx="17">
                  <c:v>95.634</c:v>
                </c:pt>
                <c:pt idx="18">
                  <c:v>101.39400000000001</c:v>
                </c:pt>
                <c:pt idx="19">
                  <c:v>107.06400000000001</c:v>
                </c:pt>
                <c:pt idx="20">
                  <c:v>112.70700000000001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129.22200000000001</c:v>
                </c:pt>
                <c:pt idx="24">
                  <c:v>134.93700000000001</c:v>
                </c:pt>
                <c:pt idx="25">
                  <c:v>140.607</c:v>
                </c:pt>
                <c:pt idx="26">
                  <c:v>146.322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174.10499999999999</c:v>
                </c:pt>
                <c:pt idx="32">
                  <c:v>179.76599999999999</c:v>
                </c:pt>
                <c:pt idx="33">
                  <c:v>185.44499999999999</c:v>
                </c:pt>
                <c:pt idx="34">
                  <c:v>191.25899999999999</c:v>
                </c:pt>
                <c:pt idx="35">
                  <c:v>196.92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230.39099999999996</c:v>
                </c:pt>
                <c:pt idx="42">
                  <c:v>236.17799999999997</c:v>
                </c:pt>
                <c:pt idx="43">
                  <c:v>241.84799999999996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264.16799999999995</c:v>
                </c:pt>
                <c:pt idx="48">
                  <c:v>269.73899999999998</c:v>
                </c:pt>
                <c:pt idx="49">
                  <c:v>275.47199999999998</c:v>
                </c:pt>
                <c:pt idx="50">
                  <c:v>281.22299999999996</c:v>
                </c:pt>
                <c:pt idx="51">
                  <c:v>286.85699999999997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309.14999999999992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326.33999999999992</c:v>
                </c:pt>
                <c:pt idx="59">
                  <c:v>332.00099999999992</c:v>
                </c:pt>
                <c:pt idx="60">
                  <c:v>337.62599999999992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354.35699999999991</c:v>
                </c:pt>
                <c:pt idx="64">
                  <c:v>359.96399999999994</c:v>
                </c:pt>
              </c:numCache>
            </c:numRef>
          </c:xVal>
          <c:yVal>
            <c:numRef>
              <c:f>TDK_KF_ST_02_01!$L$20:$L$84</c:f>
              <c:numCache>
                <c:formatCode>General</c:formatCode>
                <c:ptCount val="65"/>
                <c:pt idx="0">
                  <c:v>434.34220056327098</c:v>
                </c:pt>
                <c:pt idx="1">
                  <c:v>816.59047317962029</c:v>
                </c:pt>
                <c:pt idx="2">
                  <c:v>1190.1899746548252</c:v>
                </c:pt>
                <c:pt idx="3">
                  <c:v>1549.716389771359</c:v>
                </c:pt>
                <c:pt idx="4">
                  <c:v>1881.2483763580926</c:v>
                </c:pt>
                <c:pt idx="5">
                  <c:v>2197.4277459811628</c:v>
                </c:pt>
                <c:pt idx="6">
                  <c:v>2490.6702046990567</c:v>
                </c:pt>
                <c:pt idx="7">
                  <c:v>2764.1214356188621</c:v>
                </c:pt>
                <c:pt idx="8">
                  <c:v>3012.1940178744044</c:v>
                </c:pt>
                <c:pt idx="9">
                  <c:v>3233.5542889299882</c:v>
                </c:pt>
                <c:pt idx="10">
                  <c:v>3422.7679534086064</c:v>
                </c:pt>
                <c:pt idx="11">
                  <c:v>3573.7554840894331</c:v>
                </c:pt>
                <c:pt idx="12">
                  <c:v>3691.6578184998621</c:v>
                </c:pt>
                <c:pt idx="13">
                  <c:v>3770.0710911192609</c:v>
                </c:pt>
                <c:pt idx="14">
                  <c:v>3815.0758326261753</c:v>
                </c:pt>
                <c:pt idx="15">
                  <c:v>3823.4324107722382</c:v>
                </c:pt>
                <c:pt idx="16">
                  <c:v>3794.310905425144</c:v>
                </c:pt>
                <c:pt idx="17">
                  <c:v>3728.7373820703947</c:v>
                </c:pt>
                <c:pt idx="18">
                  <c:v>3623.7071851241326</c:v>
                </c:pt>
                <c:pt idx="19">
                  <c:v>3484.1341340913314</c:v>
                </c:pt>
                <c:pt idx="20">
                  <c:v>3310.9428291213303</c:v>
                </c:pt>
                <c:pt idx="21">
                  <c:v>3111.9254024660213</c:v>
                </c:pt>
                <c:pt idx="22">
                  <c:v>2879.3720033196523</c:v>
                </c:pt>
                <c:pt idx="23">
                  <c:v>2624.8389145445194</c:v>
                </c:pt>
                <c:pt idx="24">
                  <c:v>2332.6600349350983</c:v>
                </c:pt>
                <c:pt idx="25">
                  <c:v>2019.4300122100808</c:v>
                </c:pt>
                <c:pt idx="26">
                  <c:v>1683.2969555889842</c:v>
                </c:pt>
                <c:pt idx="27">
                  <c:v>1336.2480162851011</c:v>
                </c:pt>
                <c:pt idx="28">
                  <c:v>974.20077702709011</c:v>
                </c:pt>
                <c:pt idx="29">
                  <c:v>612.48005576289415</c:v>
                </c:pt>
                <c:pt idx="30">
                  <c:v>244.1450433563954</c:v>
                </c:pt>
                <c:pt idx="31">
                  <c:v>-129.25531595699269</c:v>
                </c:pt>
                <c:pt idx="32">
                  <c:v>-510.28637955940638</c:v>
                </c:pt>
                <c:pt idx="33">
                  <c:v>-887.93258749429401</c:v>
                </c:pt>
                <c:pt idx="34">
                  <c:v>-1265.918266293409</c:v>
                </c:pt>
                <c:pt idx="35">
                  <c:v>-1621.8820601752966</c:v>
                </c:pt>
                <c:pt idx="36">
                  <c:v>-1953.981552643625</c:v>
                </c:pt>
                <c:pt idx="37">
                  <c:v>-2269.8458274311829</c:v>
                </c:pt>
                <c:pt idx="38">
                  <c:v>-2564.3935366647784</c:v>
                </c:pt>
                <c:pt idx="39">
                  <c:v>-2834.5638846616507</c:v>
                </c:pt>
                <c:pt idx="40">
                  <c:v>-3085.978040320028</c:v>
                </c:pt>
                <c:pt idx="41">
                  <c:v>-3306.7464946089385</c:v>
                </c:pt>
                <c:pt idx="42">
                  <c:v>-3499.0935741886237</c:v>
                </c:pt>
                <c:pt idx="43">
                  <c:v>-3653.3644739432179</c:v>
                </c:pt>
                <c:pt idx="44">
                  <c:v>-3772.1143879328915</c:v>
                </c:pt>
                <c:pt idx="45">
                  <c:v>-3851.7857246397234</c:v>
                </c:pt>
                <c:pt idx="46">
                  <c:v>-3898.0171239023107</c:v>
                </c:pt>
                <c:pt idx="47">
                  <c:v>-3907.6558463528745</c:v>
                </c:pt>
                <c:pt idx="48">
                  <c:v>-3880.3045380464409</c:v>
                </c:pt>
                <c:pt idx="49">
                  <c:v>-3814.2820797926433</c:v>
                </c:pt>
                <c:pt idx="50">
                  <c:v>-3710.114055150962</c:v>
                </c:pt>
                <c:pt idx="51">
                  <c:v>-3572.2271916504424</c:v>
                </c:pt>
                <c:pt idx="52">
                  <c:v>-3402.0167895494942</c:v>
                </c:pt>
                <c:pt idx="53">
                  <c:v>-3197.4855476693665</c:v>
                </c:pt>
                <c:pt idx="54">
                  <c:v>-2969.5072305985054</c:v>
                </c:pt>
                <c:pt idx="55">
                  <c:v>-2709.4680100903474</c:v>
                </c:pt>
                <c:pt idx="56">
                  <c:v>-2415.4258463897509</c:v>
                </c:pt>
                <c:pt idx="57">
                  <c:v>-2097.9905992981694</c:v>
                </c:pt>
                <c:pt idx="58">
                  <c:v>-1762.6310888641353</c:v>
                </c:pt>
                <c:pt idx="59">
                  <c:v>-1412.5361080986881</c:v>
                </c:pt>
                <c:pt idx="60">
                  <c:v>-1051.4103203080645</c:v>
                </c:pt>
                <c:pt idx="61">
                  <c:v>-684.75139165195515</c:v>
                </c:pt>
                <c:pt idx="62">
                  <c:v>-315.06673745995073</c:v>
                </c:pt>
                <c:pt idx="63">
                  <c:v>66.259961262337413</c:v>
                </c:pt>
                <c:pt idx="64">
                  <c:v>443.51947836332033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46-46D6-B505-8B840F59B2EC}"/>
            </c:ext>
          </c:extLst>
        </c:ser>
        <c:ser>
          <c:idx val="2"/>
          <c:order val="2"/>
          <c:tx>
            <c:strRef>
              <c:f>TDK_KF_ST_02_01!$J$19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5.6969999999999992</c:v>
                </c:pt>
                <c:pt idx="2">
                  <c:v>11.447999999999999</c:v>
                </c:pt>
                <c:pt idx="3">
                  <c:v>17.171999999999997</c:v>
                </c:pt>
                <c:pt idx="4">
                  <c:v>22.688999999999997</c:v>
                </c:pt>
                <c:pt idx="5">
                  <c:v>28.250999999999998</c:v>
                </c:pt>
                <c:pt idx="6">
                  <c:v>33.777000000000001</c:v>
                </c:pt>
                <c:pt idx="7">
                  <c:v>39.384</c:v>
                </c:pt>
                <c:pt idx="8">
                  <c:v>45.027000000000001</c:v>
                </c:pt>
                <c:pt idx="9">
                  <c:v>50.750999999999998</c:v>
                </c:pt>
                <c:pt idx="10">
                  <c:v>56.492999999999995</c:v>
                </c:pt>
                <c:pt idx="11">
                  <c:v>62.090999999999994</c:v>
                </c:pt>
                <c:pt idx="12">
                  <c:v>67.77</c:v>
                </c:pt>
                <c:pt idx="13">
                  <c:v>73.197000000000003</c:v>
                </c:pt>
                <c:pt idx="14">
                  <c:v>78.786000000000001</c:v>
                </c:pt>
                <c:pt idx="15">
                  <c:v>84.347999999999999</c:v>
                </c:pt>
                <c:pt idx="16">
                  <c:v>90.036000000000001</c:v>
                </c:pt>
                <c:pt idx="17">
                  <c:v>95.634</c:v>
                </c:pt>
                <c:pt idx="18">
                  <c:v>101.39400000000001</c:v>
                </c:pt>
                <c:pt idx="19">
                  <c:v>107.06400000000001</c:v>
                </c:pt>
                <c:pt idx="20">
                  <c:v>112.70700000000001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129.22200000000001</c:v>
                </c:pt>
                <c:pt idx="24">
                  <c:v>134.93700000000001</c:v>
                </c:pt>
                <c:pt idx="25">
                  <c:v>140.607</c:v>
                </c:pt>
                <c:pt idx="26">
                  <c:v>146.322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174.10499999999999</c:v>
                </c:pt>
                <c:pt idx="32">
                  <c:v>179.76599999999999</c:v>
                </c:pt>
                <c:pt idx="33">
                  <c:v>185.44499999999999</c:v>
                </c:pt>
                <c:pt idx="34">
                  <c:v>191.25899999999999</c:v>
                </c:pt>
                <c:pt idx="35">
                  <c:v>196.92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230.39099999999996</c:v>
                </c:pt>
                <c:pt idx="42">
                  <c:v>236.17799999999997</c:v>
                </c:pt>
                <c:pt idx="43">
                  <c:v>241.84799999999996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264.16799999999995</c:v>
                </c:pt>
                <c:pt idx="48">
                  <c:v>269.73899999999998</c:v>
                </c:pt>
                <c:pt idx="49">
                  <c:v>275.47199999999998</c:v>
                </c:pt>
                <c:pt idx="50">
                  <c:v>281.22299999999996</c:v>
                </c:pt>
                <c:pt idx="51">
                  <c:v>286.85699999999997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309.14999999999992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326.33999999999992</c:v>
                </c:pt>
                <c:pt idx="59">
                  <c:v>332.00099999999992</c:v>
                </c:pt>
                <c:pt idx="60">
                  <c:v>337.62599999999992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354.35699999999991</c:v>
                </c:pt>
                <c:pt idx="64">
                  <c:v>359.96399999999994</c:v>
                </c:pt>
              </c:numCache>
            </c:numRef>
          </c:xVal>
          <c:yVal>
            <c:numRef>
              <c:f>TDK_KF_ST_02_01!$J$20:$J$84</c:f>
              <c:numCache>
                <c:formatCode>General</c:formatCode>
                <c:ptCount val="65"/>
                <c:pt idx="0">
                  <c:v>-3827</c:v>
                </c:pt>
                <c:pt idx="1">
                  <c:v>-3766</c:v>
                </c:pt>
                <c:pt idx="2">
                  <c:v>-3660</c:v>
                </c:pt>
                <c:pt idx="3">
                  <c:v>-3524</c:v>
                </c:pt>
                <c:pt idx="4">
                  <c:v>-3359</c:v>
                </c:pt>
                <c:pt idx="5">
                  <c:v>-3152</c:v>
                </c:pt>
                <c:pt idx="6">
                  <c:v>-2928</c:v>
                </c:pt>
                <c:pt idx="7">
                  <c:v>-2666</c:v>
                </c:pt>
                <c:pt idx="8">
                  <c:v>-2378</c:v>
                </c:pt>
                <c:pt idx="9">
                  <c:v>-2065</c:v>
                </c:pt>
                <c:pt idx="10">
                  <c:v>-1730</c:v>
                </c:pt>
                <c:pt idx="11">
                  <c:v>-1386</c:v>
                </c:pt>
                <c:pt idx="12">
                  <c:v>-1026</c:v>
                </c:pt>
                <c:pt idx="13">
                  <c:v>-669</c:v>
                </c:pt>
                <c:pt idx="14">
                  <c:v>-291</c:v>
                </c:pt>
                <c:pt idx="15">
                  <c:v>77</c:v>
                </c:pt>
                <c:pt idx="16">
                  <c:v>452</c:v>
                </c:pt>
                <c:pt idx="17">
                  <c:v>826</c:v>
                </c:pt>
                <c:pt idx="18">
                  <c:v>1197</c:v>
                </c:pt>
                <c:pt idx="19">
                  <c:v>1556</c:v>
                </c:pt>
                <c:pt idx="20">
                  <c:v>1896</c:v>
                </c:pt>
                <c:pt idx="21">
                  <c:v>2209</c:v>
                </c:pt>
                <c:pt idx="22">
                  <c:v>2506</c:v>
                </c:pt>
                <c:pt idx="23">
                  <c:v>2776</c:v>
                </c:pt>
                <c:pt idx="24">
                  <c:v>3035</c:v>
                </c:pt>
                <c:pt idx="25">
                  <c:v>3256</c:v>
                </c:pt>
                <c:pt idx="26">
                  <c:v>3446</c:v>
                </c:pt>
                <c:pt idx="27">
                  <c:v>3604</c:v>
                </c:pt>
                <c:pt idx="28">
                  <c:v>3723</c:v>
                </c:pt>
                <c:pt idx="29">
                  <c:v>3804</c:v>
                </c:pt>
                <c:pt idx="30">
                  <c:v>3859</c:v>
                </c:pt>
                <c:pt idx="31">
                  <c:v>3865</c:v>
                </c:pt>
                <c:pt idx="32">
                  <c:v>3837</c:v>
                </c:pt>
                <c:pt idx="33">
                  <c:v>3779</c:v>
                </c:pt>
                <c:pt idx="34">
                  <c:v>3671</c:v>
                </c:pt>
                <c:pt idx="35">
                  <c:v>3531</c:v>
                </c:pt>
                <c:pt idx="36">
                  <c:v>3365</c:v>
                </c:pt>
                <c:pt idx="37">
                  <c:v>3163</c:v>
                </c:pt>
                <c:pt idx="38">
                  <c:v>2931</c:v>
                </c:pt>
                <c:pt idx="39">
                  <c:v>2680</c:v>
                </c:pt>
                <c:pt idx="40">
                  <c:v>2393</c:v>
                </c:pt>
                <c:pt idx="41">
                  <c:v>2073</c:v>
                </c:pt>
                <c:pt idx="42">
                  <c:v>1740</c:v>
                </c:pt>
                <c:pt idx="43">
                  <c:v>1392</c:v>
                </c:pt>
                <c:pt idx="44">
                  <c:v>1026</c:v>
                </c:pt>
                <c:pt idx="45">
                  <c:v>675</c:v>
                </c:pt>
                <c:pt idx="46">
                  <c:v>302</c:v>
                </c:pt>
                <c:pt idx="47">
                  <c:v>-72</c:v>
                </c:pt>
                <c:pt idx="48">
                  <c:v>-445</c:v>
                </c:pt>
                <c:pt idx="49">
                  <c:v>-822</c:v>
                </c:pt>
                <c:pt idx="50">
                  <c:v>-1193</c:v>
                </c:pt>
                <c:pt idx="51">
                  <c:v>-1550</c:v>
                </c:pt>
                <c:pt idx="52">
                  <c:v>-1880</c:v>
                </c:pt>
                <c:pt idx="53">
                  <c:v>-2202</c:v>
                </c:pt>
                <c:pt idx="54">
                  <c:v>-2497</c:v>
                </c:pt>
                <c:pt idx="55">
                  <c:v>-2768</c:v>
                </c:pt>
                <c:pt idx="56">
                  <c:v>-3027</c:v>
                </c:pt>
                <c:pt idx="57">
                  <c:v>-3245</c:v>
                </c:pt>
                <c:pt idx="58">
                  <c:v>-3434</c:v>
                </c:pt>
                <c:pt idx="59">
                  <c:v>-3598</c:v>
                </c:pt>
                <c:pt idx="60">
                  <c:v>-3715</c:v>
                </c:pt>
                <c:pt idx="61">
                  <c:v>-3795</c:v>
                </c:pt>
                <c:pt idx="62">
                  <c:v>-3849</c:v>
                </c:pt>
                <c:pt idx="63">
                  <c:v>-3855</c:v>
                </c:pt>
                <c:pt idx="64">
                  <c:v>-3828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46-46D6-B505-8B840F59B2EC}"/>
            </c:ext>
          </c:extLst>
        </c:ser>
        <c:ser>
          <c:idx val="3"/>
          <c:order val="3"/>
          <c:tx>
            <c:strRef>
              <c:f>TDK_KF_ST_02_01!$N$19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5.6969999999999992</c:v>
                </c:pt>
                <c:pt idx="2">
                  <c:v>11.447999999999999</c:v>
                </c:pt>
                <c:pt idx="3">
                  <c:v>17.171999999999997</c:v>
                </c:pt>
                <c:pt idx="4">
                  <c:v>22.688999999999997</c:v>
                </c:pt>
                <c:pt idx="5">
                  <c:v>28.250999999999998</c:v>
                </c:pt>
                <c:pt idx="6">
                  <c:v>33.777000000000001</c:v>
                </c:pt>
                <c:pt idx="7">
                  <c:v>39.384</c:v>
                </c:pt>
                <c:pt idx="8">
                  <c:v>45.027000000000001</c:v>
                </c:pt>
                <c:pt idx="9">
                  <c:v>50.750999999999998</c:v>
                </c:pt>
                <c:pt idx="10">
                  <c:v>56.492999999999995</c:v>
                </c:pt>
                <c:pt idx="11">
                  <c:v>62.090999999999994</c:v>
                </c:pt>
                <c:pt idx="12">
                  <c:v>67.77</c:v>
                </c:pt>
                <c:pt idx="13">
                  <c:v>73.197000000000003</c:v>
                </c:pt>
                <c:pt idx="14">
                  <c:v>78.786000000000001</c:v>
                </c:pt>
                <c:pt idx="15">
                  <c:v>84.347999999999999</c:v>
                </c:pt>
                <c:pt idx="16">
                  <c:v>90.036000000000001</c:v>
                </c:pt>
                <c:pt idx="17">
                  <c:v>95.634</c:v>
                </c:pt>
                <c:pt idx="18">
                  <c:v>101.39400000000001</c:v>
                </c:pt>
                <c:pt idx="19">
                  <c:v>107.06400000000001</c:v>
                </c:pt>
                <c:pt idx="20">
                  <c:v>112.70700000000001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129.22200000000001</c:v>
                </c:pt>
                <c:pt idx="24">
                  <c:v>134.93700000000001</c:v>
                </c:pt>
                <c:pt idx="25">
                  <c:v>140.607</c:v>
                </c:pt>
                <c:pt idx="26">
                  <c:v>146.322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174.10499999999999</c:v>
                </c:pt>
                <c:pt idx="32">
                  <c:v>179.76599999999999</c:v>
                </c:pt>
                <c:pt idx="33">
                  <c:v>185.44499999999999</c:v>
                </c:pt>
                <c:pt idx="34">
                  <c:v>191.25899999999999</c:v>
                </c:pt>
                <c:pt idx="35">
                  <c:v>196.92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230.39099999999996</c:v>
                </c:pt>
                <c:pt idx="42">
                  <c:v>236.17799999999997</c:v>
                </c:pt>
                <c:pt idx="43">
                  <c:v>241.84799999999996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264.16799999999995</c:v>
                </c:pt>
                <c:pt idx="48">
                  <c:v>269.73899999999998</c:v>
                </c:pt>
                <c:pt idx="49">
                  <c:v>275.47199999999998</c:v>
                </c:pt>
                <c:pt idx="50">
                  <c:v>281.22299999999996</c:v>
                </c:pt>
                <c:pt idx="51">
                  <c:v>286.85699999999997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309.14999999999992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326.33999999999992</c:v>
                </c:pt>
                <c:pt idx="59">
                  <c:v>332.00099999999992</c:v>
                </c:pt>
                <c:pt idx="60">
                  <c:v>337.62599999999992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354.35699999999991</c:v>
                </c:pt>
                <c:pt idx="64">
                  <c:v>359.96399999999994</c:v>
                </c:pt>
              </c:numCache>
            </c:numRef>
          </c:xVal>
          <c:yVal>
            <c:numRef>
              <c:f>TDK_KF_ST_02_01!$N$20:$N$84</c:f>
              <c:numCache>
                <c:formatCode>General</c:formatCode>
                <c:ptCount val="65"/>
                <c:pt idx="0">
                  <c:v>-3826.0733037781451</c:v>
                </c:pt>
                <c:pt idx="1">
                  <c:v>-3761.9864434262645</c:v>
                </c:pt>
                <c:pt idx="2">
                  <c:v>-3659.9349422981054</c:v>
                </c:pt>
                <c:pt idx="3">
                  <c:v>-3521.6846279127367</c:v>
                </c:pt>
                <c:pt idx="4">
                  <c:v>-3355.0931934917016</c:v>
                </c:pt>
                <c:pt idx="5">
                  <c:v>-3155.6011910823609</c:v>
                </c:pt>
                <c:pt idx="6">
                  <c:v>-2927.8918609384991</c:v>
                </c:pt>
                <c:pt idx="7">
                  <c:v>-2668.9649540306759</c:v>
                </c:pt>
                <c:pt idx="8">
                  <c:v>-2382.5224153834297</c:v>
                </c:pt>
                <c:pt idx="9">
                  <c:v>-2068.3212082522923</c:v>
                </c:pt>
                <c:pt idx="10">
                  <c:v>-1732.3467934374723</c:v>
                </c:pt>
                <c:pt idx="11">
                  <c:v>-1387.9765970722137</c:v>
                </c:pt>
                <c:pt idx="12">
                  <c:v>-1025.0600996297092</c:v>
                </c:pt>
                <c:pt idx="13">
                  <c:v>-668.75128193329078</c:v>
                </c:pt>
                <c:pt idx="14">
                  <c:v>-295.53477520683958</c:v>
                </c:pt>
                <c:pt idx="15">
                  <c:v>78.707202341292913</c:v>
                </c:pt>
                <c:pt idx="16">
                  <c:v>460.66112126270747</c:v>
                </c:pt>
                <c:pt idx="17">
                  <c:v>832.18298050707403</c:v>
                </c:pt>
                <c:pt idx="18">
                  <c:v>1206.1513852397645</c:v>
                </c:pt>
                <c:pt idx="19">
                  <c:v>1562.4091068582536</c:v>
                </c:pt>
                <c:pt idx="20">
                  <c:v>1901.799797560707</c:v>
                </c:pt>
                <c:pt idx="21">
                  <c:v>2213.331107241484</c:v>
                </c:pt>
                <c:pt idx="22">
                  <c:v>2510.211830192904</c:v>
                </c:pt>
                <c:pt idx="23">
                  <c:v>2777.8272779732911</c:v>
                </c:pt>
                <c:pt idx="24">
                  <c:v>3030.7262086159044</c:v>
                </c:pt>
                <c:pt idx="25">
                  <c:v>3251.8453739350139</c:v>
                </c:pt>
                <c:pt idx="26">
                  <c:v>3442.4897932829085</c:v>
                </c:pt>
                <c:pt idx="27">
                  <c:v>3596.4759568452387</c:v>
                </c:pt>
                <c:pt idx="28">
                  <c:v>3716.3956580621862</c:v>
                </c:pt>
                <c:pt idx="29">
                  <c:v>3798.4725380869118</c:v>
                </c:pt>
                <c:pt idx="30">
                  <c:v>3845.7183564978436</c:v>
                </c:pt>
                <c:pt idx="31">
                  <c:v>3857.4948981319612</c:v>
                </c:pt>
                <c:pt idx="32">
                  <c:v>3832.2973728182219</c:v>
                </c:pt>
                <c:pt idx="33">
                  <c:v>3769.4267736651418</c:v>
                </c:pt>
                <c:pt idx="34">
                  <c:v>3666.7031465683262</c:v>
                </c:pt>
                <c:pt idx="35">
                  <c:v>3530.3923737257405</c:v>
                </c:pt>
                <c:pt idx="36">
                  <c:v>3364.3748829970637</c:v>
                </c:pt>
                <c:pt idx="37">
                  <c:v>3166.1238292663038</c:v>
                </c:pt>
                <c:pt idx="38">
                  <c:v>2938.6230711054709</c:v>
                </c:pt>
                <c:pt idx="39">
                  <c:v>2684.5718612429241</c:v>
                </c:pt>
                <c:pt idx="40">
                  <c:v>2396.6189743625609</c:v>
                </c:pt>
                <c:pt idx="41">
                  <c:v>2086.0754019011679</c:v>
                </c:pt>
                <c:pt idx="42">
                  <c:v>1748.0923931951152</c:v>
                </c:pt>
                <c:pt idx="43">
                  <c:v>1399.6383355364094</c:v>
                </c:pt>
                <c:pt idx="44">
                  <c:v>1038.0786353023561</c:v>
                </c:pt>
                <c:pt idx="45">
                  <c:v>681.92249659821061</c:v>
                </c:pt>
                <c:pt idx="46">
                  <c:v>310.00432807312126</c:v>
                </c:pt>
                <c:pt idx="47">
                  <c:v>-70.878467965257869</c:v>
                </c:pt>
                <c:pt idx="48">
                  <c:v>-445.02035875672345</c:v>
                </c:pt>
                <c:pt idx="49">
                  <c:v>-825.58012324493154</c:v>
                </c:pt>
                <c:pt idx="50">
                  <c:v>-1198.9886873137875</c:v>
                </c:pt>
                <c:pt idx="51">
                  <c:v>-1553.0716530681459</c:v>
                </c:pt>
                <c:pt idx="52">
                  <c:v>-1888.9277113589999</c:v>
                </c:pt>
                <c:pt idx="53">
                  <c:v>-2210.2979027170022</c:v>
                </c:pt>
                <c:pt idx="54">
                  <c:v>-2501.8974809001343</c:v>
                </c:pt>
                <c:pt idx="55">
                  <c:v>-2775.5990569675873</c:v>
                </c:pt>
                <c:pt idx="56">
                  <c:v>-3029.5846270985144</c:v>
                </c:pt>
                <c:pt idx="57">
                  <c:v>-3252.6662800633326</c:v>
                </c:pt>
                <c:pt idx="58">
                  <c:v>-3441.6622322009657</c:v>
                </c:pt>
                <c:pt idx="59">
                  <c:v>-3595.7037577901392</c:v>
                </c:pt>
                <c:pt idx="60">
                  <c:v>-3713.9410599145522</c:v>
                </c:pt>
                <c:pt idx="61">
                  <c:v>-3795.600353013474</c:v>
                </c:pt>
                <c:pt idx="62">
                  <c:v>-3841.2047017093546</c:v>
                </c:pt>
                <c:pt idx="63">
                  <c:v>-3850.9278199108785</c:v>
                </c:pt>
                <c:pt idx="64">
                  <c:v>-3823.484019123739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546-46D6-B505-8B840F59B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TDK_KF_ST_02_02!$I$19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348.80400000000003</c:v>
                </c:pt>
                <c:pt idx="3">
                  <c:v>343.34100000000001</c:v>
                </c:pt>
                <c:pt idx="4">
                  <c:v>337.80599999999998</c:v>
                </c:pt>
                <c:pt idx="5">
                  <c:v>332.05500000000001</c:v>
                </c:pt>
                <c:pt idx="6">
                  <c:v>326.34000000000003</c:v>
                </c:pt>
                <c:pt idx="7">
                  <c:v>320.67</c:v>
                </c:pt>
                <c:pt idx="8">
                  <c:v>314.95500000000004</c:v>
                </c:pt>
                <c:pt idx="9">
                  <c:v>309.24000000000007</c:v>
                </c:pt>
                <c:pt idx="10">
                  <c:v>303.75900000000007</c:v>
                </c:pt>
                <c:pt idx="11">
                  <c:v>298.23300000000006</c:v>
                </c:pt>
                <c:pt idx="12">
                  <c:v>292.59900000000005</c:v>
                </c:pt>
                <c:pt idx="13">
                  <c:v>286.97400000000005</c:v>
                </c:pt>
                <c:pt idx="14">
                  <c:v>281.24100000000004</c:v>
                </c:pt>
                <c:pt idx="15">
                  <c:v>275.53500000000003</c:v>
                </c:pt>
                <c:pt idx="16">
                  <c:v>269.82900000000001</c:v>
                </c:pt>
                <c:pt idx="17">
                  <c:v>264.267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247.59</c:v>
                </c:pt>
                <c:pt idx="21">
                  <c:v>241.911</c:v>
                </c:pt>
                <c:pt idx="22">
                  <c:v>236.20500000000001</c:v>
                </c:pt>
                <c:pt idx="23">
                  <c:v>230.45400000000001</c:v>
                </c:pt>
                <c:pt idx="24">
                  <c:v>224.73000000000002</c:v>
                </c:pt>
                <c:pt idx="25">
                  <c:v>219.14100000000002</c:v>
                </c:pt>
                <c:pt idx="26">
                  <c:v>213.64200000000002</c:v>
                </c:pt>
                <c:pt idx="27">
                  <c:v>208.17000000000002</c:v>
                </c:pt>
                <c:pt idx="28">
                  <c:v>202.55400000000003</c:v>
                </c:pt>
                <c:pt idx="29">
                  <c:v>196.98300000000003</c:v>
                </c:pt>
                <c:pt idx="30">
                  <c:v>191.28600000000003</c:v>
                </c:pt>
                <c:pt idx="31">
                  <c:v>185.56200000000004</c:v>
                </c:pt>
                <c:pt idx="32">
                  <c:v>179.82000000000005</c:v>
                </c:pt>
                <c:pt idx="33">
                  <c:v>174.22200000000004</c:v>
                </c:pt>
                <c:pt idx="34">
                  <c:v>168.66000000000003</c:v>
                </c:pt>
                <c:pt idx="35">
                  <c:v>163.24200000000002</c:v>
                </c:pt>
                <c:pt idx="36">
                  <c:v>157.68900000000002</c:v>
                </c:pt>
                <c:pt idx="37">
                  <c:v>152.04600000000002</c:v>
                </c:pt>
                <c:pt idx="38">
                  <c:v>146.40300000000002</c:v>
                </c:pt>
                <c:pt idx="39">
                  <c:v>140.72400000000002</c:v>
                </c:pt>
                <c:pt idx="40">
                  <c:v>134.93700000000001</c:v>
                </c:pt>
                <c:pt idx="41">
                  <c:v>129.393</c:v>
                </c:pt>
                <c:pt idx="42">
                  <c:v>123.84</c:v>
                </c:pt>
                <c:pt idx="43">
                  <c:v>118.35900000000001</c:v>
                </c:pt>
                <c:pt idx="44">
                  <c:v>112.85100000000001</c:v>
                </c:pt>
                <c:pt idx="45">
                  <c:v>107.14500000000001</c:v>
                </c:pt>
                <c:pt idx="46">
                  <c:v>101.50200000000001</c:v>
                </c:pt>
                <c:pt idx="47">
                  <c:v>95.670000000000016</c:v>
                </c:pt>
                <c:pt idx="48">
                  <c:v>90.018000000000015</c:v>
                </c:pt>
                <c:pt idx="49">
                  <c:v>84.429000000000016</c:v>
                </c:pt>
                <c:pt idx="50">
                  <c:v>78.858000000000018</c:v>
                </c:pt>
                <c:pt idx="51">
                  <c:v>73.395000000000024</c:v>
                </c:pt>
                <c:pt idx="52">
                  <c:v>67.92300000000003</c:v>
                </c:pt>
                <c:pt idx="53">
                  <c:v>62.172000000000033</c:v>
                </c:pt>
                <c:pt idx="54">
                  <c:v>56.511000000000031</c:v>
                </c:pt>
                <c:pt idx="55">
                  <c:v>50.742000000000033</c:v>
                </c:pt>
                <c:pt idx="56">
                  <c:v>45.04500000000003</c:v>
                </c:pt>
                <c:pt idx="57">
                  <c:v>39.510000000000034</c:v>
                </c:pt>
                <c:pt idx="58">
                  <c:v>33.939000000000036</c:v>
                </c:pt>
                <c:pt idx="59">
                  <c:v>28.404000000000035</c:v>
                </c:pt>
                <c:pt idx="60">
                  <c:v>22.788000000000036</c:v>
                </c:pt>
                <c:pt idx="61">
                  <c:v>17.190000000000037</c:v>
                </c:pt>
                <c:pt idx="62">
                  <c:v>11.538000000000038</c:v>
                </c:pt>
                <c:pt idx="63">
                  <c:v>5.7240000000000384</c:v>
                </c:pt>
                <c:pt idx="64">
                  <c:v>-8.9999999999612612E-3</c:v>
                </c:pt>
              </c:numCache>
            </c:numRef>
          </c:xVal>
          <c:yVal>
            <c:numRef>
              <c:f>TDK_KF_ST_02_02!$I$85:$I$149</c:f>
              <c:numCache>
                <c:formatCode>General</c:formatCode>
                <c:ptCount val="65"/>
                <c:pt idx="0">
                  <c:v>453</c:v>
                </c:pt>
                <c:pt idx="1">
                  <c:v>60</c:v>
                </c:pt>
                <c:pt idx="2">
                  <c:v>-312</c:v>
                </c:pt>
                <c:pt idx="3">
                  <c:v>-674</c:v>
                </c:pt>
                <c:pt idx="4">
                  <c:v>-1036</c:v>
                </c:pt>
                <c:pt idx="5">
                  <c:v>-1402</c:v>
                </c:pt>
                <c:pt idx="6">
                  <c:v>-1755</c:v>
                </c:pt>
                <c:pt idx="7">
                  <c:v>-2088</c:v>
                </c:pt>
                <c:pt idx="8">
                  <c:v>-2406</c:v>
                </c:pt>
                <c:pt idx="9">
                  <c:v>-2700</c:v>
                </c:pt>
                <c:pt idx="10">
                  <c:v>-2953</c:v>
                </c:pt>
                <c:pt idx="11">
                  <c:v>-3178</c:v>
                </c:pt>
                <c:pt idx="12">
                  <c:v>-3382</c:v>
                </c:pt>
                <c:pt idx="13">
                  <c:v>-3559</c:v>
                </c:pt>
                <c:pt idx="14">
                  <c:v>-3697</c:v>
                </c:pt>
                <c:pt idx="15">
                  <c:v>-3800</c:v>
                </c:pt>
                <c:pt idx="16">
                  <c:v>-3873</c:v>
                </c:pt>
                <c:pt idx="17">
                  <c:v>-3891</c:v>
                </c:pt>
                <c:pt idx="18">
                  <c:v>-3886</c:v>
                </c:pt>
                <c:pt idx="19">
                  <c:v>-3846</c:v>
                </c:pt>
                <c:pt idx="20">
                  <c:v>-3768</c:v>
                </c:pt>
                <c:pt idx="21">
                  <c:v>-3644</c:v>
                </c:pt>
                <c:pt idx="22">
                  <c:v>-3489</c:v>
                </c:pt>
                <c:pt idx="23">
                  <c:v>-3304</c:v>
                </c:pt>
                <c:pt idx="24">
                  <c:v>-3082</c:v>
                </c:pt>
                <c:pt idx="25">
                  <c:v>-2838</c:v>
                </c:pt>
                <c:pt idx="26">
                  <c:v>-2576</c:v>
                </c:pt>
                <c:pt idx="27">
                  <c:v>-2280</c:v>
                </c:pt>
                <c:pt idx="28">
                  <c:v>-1956</c:v>
                </c:pt>
                <c:pt idx="29">
                  <c:v>-1628</c:v>
                </c:pt>
                <c:pt idx="30">
                  <c:v>-1274</c:v>
                </c:pt>
                <c:pt idx="31">
                  <c:v>-901</c:v>
                </c:pt>
                <c:pt idx="32">
                  <c:v>-521</c:v>
                </c:pt>
                <c:pt idx="33">
                  <c:v>-147</c:v>
                </c:pt>
                <c:pt idx="34">
                  <c:v>228</c:v>
                </c:pt>
                <c:pt idx="35">
                  <c:v>590</c:v>
                </c:pt>
                <c:pt idx="36">
                  <c:v>954</c:v>
                </c:pt>
                <c:pt idx="37">
                  <c:v>1322</c:v>
                </c:pt>
                <c:pt idx="38">
                  <c:v>1671</c:v>
                </c:pt>
                <c:pt idx="39">
                  <c:v>2007</c:v>
                </c:pt>
                <c:pt idx="40">
                  <c:v>2326</c:v>
                </c:pt>
                <c:pt idx="41">
                  <c:v>2611</c:v>
                </c:pt>
                <c:pt idx="42">
                  <c:v>2876</c:v>
                </c:pt>
                <c:pt idx="43">
                  <c:v>3102</c:v>
                </c:pt>
                <c:pt idx="44">
                  <c:v>3300</c:v>
                </c:pt>
                <c:pt idx="45">
                  <c:v>3481</c:v>
                </c:pt>
                <c:pt idx="46">
                  <c:v>3613</c:v>
                </c:pt>
                <c:pt idx="47">
                  <c:v>3721</c:v>
                </c:pt>
                <c:pt idx="48">
                  <c:v>3792</c:v>
                </c:pt>
                <c:pt idx="49">
                  <c:v>3815</c:v>
                </c:pt>
                <c:pt idx="50">
                  <c:v>3807</c:v>
                </c:pt>
                <c:pt idx="51">
                  <c:v>3762</c:v>
                </c:pt>
                <c:pt idx="52">
                  <c:v>3683</c:v>
                </c:pt>
                <c:pt idx="53">
                  <c:v>3563</c:v>
                </c:pt>
                <c:pt idx="54">
                  <c:v>3417</c:v>
                </c:pt>
                <c:pt idx="55">
                  <c:v>3221</c:v>
                </c:pt>
                <c:pt idx="56">
                  <c:v>3003</c:v>
                </c:pt>
                <c:pt idx="57">
                  <c:v>2758</c:v>
                </c:pt>
                <c:pt idx="58">
                  <c:v>2492</c:v>
                </c:pt>
                <c:pt idx="59">
                  <c:v>2197</c:v>
                </c:pt>
                <c:pt idx="60">
                  <c:v>1882</c:v>
                </c:pt>
                <c:pt idx="61">
                  <c:v>1546</c:v>
                </c:pt>
                <c:pt idx="62">
                  <c:v>1195</c:v>
                </c:pt>
                <c:pt idx="63">
                  <c:v>819</c:v>
                </c:pt>
                <c:pt idx="64">
                  <c:v>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C-4AD7-BFA1-AA547C2D6C75}"/>
            </c:ext>
          </c:extLst>
        </c:ser>
        <c:ser>
          <c:idx val="1"/>
          <c:order val="1"/>
          <c:tx>
            <c:strRef>
              <c:f>TDK_KF_ST_02_02!$L$19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348.80400000000003</c:v>
                </c:pt>
                <c:pt idx="3">
                  <c:v>343.34100000000001</c:v>
                </c:pt>
                <c:pt idx="4">
                  <c:v>337.80599999999998</c:v>
                </c:pt>
                <c:pt idx="5">
                  <c:v>332.05500000000001</c:v>
                </c:pt>
                <c:pt idx="6">
                  <c:v>326.34000000000003</c:v>
                </c:pt>
                <c:pt idx="7">
                  <c:v>320.67</c:v>
                </c:pt>
                <c:pt idx="8">
                  <c:v>314.95500000000004</c:v>
                </c:pt>
                <c:pt idx="9">
                  <c:v>309.24000000000007</c:v>
                </c:pt>
                <c:pt idx="10">
                  <c:v>303.75900000000007</c:v>
                </c:pt>
                <c:pt idx="11">
                  <c:v>298.23300000000006</c:v>
                </c:pt>
                <c:pt idx="12">
                  <c:v>292.59900000000005</c:v>
                </c:pt>
                <c:pt idx="13">
                  <c:v>286.97400000000005</c:v>
                </c:pt>
                <c:pt idx="14">
                  <c:v>281.24100000000004</c:v>
                </c:pt>
                <c:pt idx="15">
                  <c:v>275.53500000000003</c:v>
                </c:pt>
                <c:pt idx="16">
                  <c:v>269.82900000000001</c:v>
                </c:pt>
                <c:pt idx="17">
                  <c:v>264.267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247.59</c:v>
                </c:pt>
                <c:pt idx="21">
                  <c:v>241.911</c:v>
                </c:pt>
                <c:pt idx="22">
                  <c:v>236.20500000000001</c:v>
                </c:pt>
                <c:pt idx="23">
                  <c:v>230.45400000000001</c:v>
                </c:pt>
                <c:pt idx="24">
                  <c:v>224.73000000000002</c:v>
                </c:pt>
                <c:pt idx="25">
                  <c:v>219.14100000000002</c:v>
                </c:pt>
                <c:pt idx="26">
                  <c:v>213.64200000000002</c:v>
                </c:pt>
                <c:pt idx="27">
                  <c:v>208.17000000000002</c:v>
                </c:pt>
                <c:pt idx="28">
                  <c:v>202.55400000000003</c:v>
                </c:pt>
                <c:pt idx="29">
                  <c:v>196.98300000000003</c:v>
                </c:pt>
                <c:pt idx="30">
                  <c:v>191.28600000000003</c:v>
                </c:pt>
                <c:pt idx="31">
                  <c:v>185.56200000000004</c:v>
                </c:pt>
                <c:pt idx="32">
                  <c:v>179.82000000000005</c:v>
                </c:pt>
                <c:pt idx="33">
                  <c:v>174.22200000000004</c:v>
                </c:pt>
                <c:pt idx="34">
                  <c:v>168.66000000000003</c:v>
                </c:pt>
                <c:pt idx="35">
                  <c:v>163.24200000000002</c:v>
                </c:pt>
                <c:pt idx="36">
                  <c:v>157.68900000000002</c:v>
                </c:pt>
                <c:pt idx="37">
                  <c:v>152.04600000000002</c:v>
                </c:pt>
                <c:pt idx="38">
                  <c:v>146.40300000000002</c:v>
                </c:pt>
                <c:pt idx="39">
                  <c:v>140.72400000000002</c:v>
                </c:pt>
                <c:pt idx="40">
                  <c:v>134.93700000000001</c:v>
                </c:pt>
                <c:pt idx="41">
                  <c:v>129.393</c:v>
                </c:pt>
                <c:pt idx="42">
                  <c:v>123.84</c:v>
                </c:pt>
                <c:pt idx="43">
                  <c:v>118.35900000000001</c:v>
                </c:pt>
                <c:pt idx="44">
                  <c:v>112.85100000000001</c:v>
                </c:pt>
                <c:pt idx="45">
                  <c:v>107.14500000000001</c:v>
                </c:pt>
                <c:pt idx="46">
                  <c:v>101.50200000000001</c:v>
                </c:pt>
                <c:pt idx="47">
                  <c:v>95.670000000000016</c:v>
                </c:pt>
                <c:pt idx="48">
                  <c:v>90.018000000000015</c:v>
                </c:pt>
                <c:pt idx="49">
                  <c:v>84.429000000000016</c:v>
                </c:pt>
                <c:pt idx="50">
                  <c:v>78.858000000000018</c:v>
                </c:pt>
                <c:pt idx="51">
                  <c:v>73.395000000000024</c:v>
                </c:pt>
                <c:pt idx="52">
                  <c:v>67.92300000000003</c:v>
                </c:pt>
                <c:pt idx="53">
                  <c:v>62.172000000000033</c:v>
                </c:pt>
                <c:pt idx="54">
                  <c:v>56.511000000000031</c:v>
                </c:pt>
                <c:pt idx="55">
                  <c:v>50.742000000000033</c:v>
                </c:pt>
                <c:pt idx="56">
                  <c:v>45.04500000000003</c:v>
                </c:pt>
                <c:pt idx="57">
                  <c:v>39.510000000000034</c:v>
                </c:pt>
                <c:pt idx="58">
                  <c:v>33.939000000000036</c:v>
                </c:pt>
                <c:pt idx="59">
                  <c:v>28.404000000000035</c:v>
                </c:pt>
                <c:pt idx="60">
                  <c:v>22.788000000000036</c:v>
                </c:pt>
                <c:pt idx="61">
                  <c:v>17.190000000000037</c:v>
                </c:pt>
                <c:pt idx="62">
                  <c:v>11.538000000000038</c:v>
                </c:pt>
                <c:pt idx="63">
                  <c:v>5.7240000000000384</c:v>
                </c:pt>
                <c:pt idx="64">
                  <c:v>-8.9999999999612612E-3</c:v>
                </c:pt>
              </c:numCache>
            </c:numRef>
          </c:xVal>
          <c:yVal>
            <c:numRef>
              <c:f>TDK_KF_ST_02_02!$L$85:$L$149</c:f>
              <c:numCache>
                <c:formatCode>General</c:formatCode>
                <c:ptCount val="65"/>
                <c:pt idx="0">
                  <c:v>453.50871976122249</c:v>
                </c:pt>
                <c:pt idx="1">
                  <c:v>68.120256605826924</c:v>
                </c:pt>
                <c:pt idx="2">
                  <c:v>-305.07925853790493</c:v>
                </c:pt>
                <c:pt idx="3">
                  <c:v>-670.44148471820279</c:v>
                </c:pt>
                <c:pt idx="4">
                  <c:v>-1034.7856173158257</c:v>
                </c:pt>
                <c:pt idx="5">
                  <c:v>-1403.4961763226177</c:v>
                </c:pt>
                <c:pt idx="6">
                  <c:v>-1756.3270626066469</c:v>
                </c:pt>
                <c:pt idx="7">
                  <c:v>-2089.5424338921734</c:v>
                </c:pt>
                <c:pt idx="8">
                  <c:v>-2405.1118412780756</c:v>
                </c:pt>
                <c:pt idx="9">
                  <c:v>-2697.1795715138433</c:v>
                </c:pt>
                <c:pt idx="10">
                  <c:v>-2952.5157235511065</c:v>
                </c:pt>
                <c:pt idx="11">
                  <c:v>-3182.9858638540563</c:v>
                </c:pt>
                <c:pt idx="12">
                  <c:v>-3387.8752136489738</c:v>
                </c:pt>
                <c:pt idx="13">
                  <c:v>-3560.1723742334812</c:v>
                </c:pt>
                <c:pt idx="14">
                  <c:v>-3700.8849520795638</c:v>
                </c:pt>
                <c:pt idx="15">
                  <c:v>-3804.5721796300577</c:v>
                </c:pt>
                <c:pt idx="16">
                  <c:v>-3870.9521908970773</c:v>
                </c:pt>
                <c:pt idx="17">
                  <c:v>-3899.1196029112498</c:v>
                </c:pt>
                <c:pt idx="18">
                  <c:v>-3890.3404421557784</c:v>
                </c:pt>
                <c:pt idx="19">
                  <c:v>-3846.1051744621918</c:v>
                </c:pt>
                <c:pt idx="20">
                  <c:v>-3766.3876185904915</c:v>
                </c:pt>
                <c:pt idx="21">
                  <c:v>-3648.2792410773814</c:v>
                </c:pt>
                <c:pt idx="22">
                  <c:v>-3493.9387784320461</c:v>
                </c:pt>
                <c:pt idx="23">
                  <c:v>-3303.7534814030619</c:v>
                </c:pt>
                <c:pt idx="24">
                  <c:v>-3081.8367734291883</c:v>
                </c:pt>
                <c:pt idx="25">
                  <c:v>-2835.8703280047557</c:v>
                </c:pt>
                <c:pt idx="26">
                  <c:v>-2567.9134318899542</c:v>
                </c:pt>
                <c:pt idx="27">
                  <c:v>-2278.1791837539622</c:v>
                </c:pt>
                <c:pt idx="28">
                  <c:v>-1959.6446103963706</c:v>
                </c:pt>
                <c:pt idx="29">
                  <c:v>-1625.4594161926175</c:v>
                </c:pt>
                <c:pt idx="30">
                  <c:v>-1268.2679015767615</c:v>
                </c:pt>
                <c:pt idx="31">
                  <c:v>-897.18843481964859</c:v>
                </c:pt>
                <c:pt idx="32">
                  <c:v>-516.37964083536122</c:v>
                </c:pt>
                <c:pt idx="33">
                  <c:v>-140.51191523056406</c:v>
                </c:pt>
                <c:pt idx="34">
                  <c:v>233.86918668664498</c:v>
                </c:pt>
                <c:pt idx="35">
                  <c:v>596.07897001493325</c:v>
                </c:pt>
                <c:pt idx="36">
                  <c:v>961.35689708164614</c:v>
                </c:pt>
                <c:pt idx="37">
                  <c:v>1322.872499004716</c:v>
                </c:pt>
                <c:pt idx="38">
                  <c:v>1671.1400273087263</c:v>
                </c:pt>
                <c:pt idx="39">
                  <c:v>2004.8366131180858</c:v>
                </c:pt>
                <c:pt idx="40">
                  <c:v>2324.1640854718312</c:v>
                </c:pt>
                <c:pt idx="41">
                  <c:v>2607.4763484813429</c:v>
                </c:pt>
                <c:pt idx="42">
                  <c:v>2866.3713332636453</c:v>
                </c:pt>
                <c:pt idx="43">
                  <c:v>3095.1203372641035</c:v>
                </c:pt>
                <c:pt idx="44">
                  <c:v>3296.0627493852203</c:v>
                </c:pt>
                <c:pt idx="45">
                  <c:v>3471.665716511056</c:v>
                </c:pt>
                <c:pt idx="46">
                  <c:v>3611.053981447214</c:v>
                </c:pt>
                <c:pt idx="47">
                  <c:v>3717.8537466658163</c:v>
                </c:pt>
                <c:pt idx="48">
                  <c:v>3784.1883994604987</c:v>
                </c:pt>
                <c:pt idx="49">
                  <c:v>3813.1639030380752</c:v>
                </c:pt>
                <c:pt idx="50">
                  <c:v>3805.5309198208365</c:v>
                </c:pt>
                <c:pt idx="51">
                  <c:v>3762.7107255125247</c:v>
                </c:pt>
                <c:pt idx="52">
                  <c:v>3685.1357466641757</c:v>
                </c:pt>
                <c:pt idx="53">
                  <c:v>3566.9723948041565</c:v>
                </c:pt>
                <c:pt idx="54">
                  <c:v>3415.1319590684466</c:v>
                </c:pt>
                <c:pt idx="55">
                  <c:v>3225.6765554967828</c:v>
                </c:pt>
                <c:pt idx="56">
                  <c:v>3006.0586028252333</c:v>
                </c:pt>
                <c:pt idx="57">
                  <c:v>2763.7941043449773</c:v>
                </c:pt>
                <c:pt idx="58">
                  <c:v>2493.5093479001375</c:v>
                </c:pt>
                <c:pt idx="59">
                  <c:v>2201.2172803946537</c:v>
                </c:pt>
                <c:pt idx="60">
                  <c:v>1883.2566591445275</c:v>
                </c:pt>
                <c:pt idx="61">
                  <c:v>1547.8949931933701</c:v>
                </c:pt>
                <c:pt idx="62">
                  <c:v>1193.9028203749974</c:v>
                </c:pt>
                <c:pt idx="63">
                  <c:v>817.24193971383636</c:v>
                </c:pt>
                <c:pt idx="64">
                  <c:v>437.13860810248553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C-4AD7-BFA1-AA547C2D6C75}"/>
            </c:ext>
          </c:extLst>
        </c:ser>
        <c:ser>
          <c:idx val="2"/>
          <c:order val="2"/>
          <c:tx>
            <c:strRef>
              <c:f>TDK_KF_ST_02_02!$J$19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348.80400000000003</c:v>
                </c:pt>
                <c:pt idx="3">
                  <c:v>343.34100000000001</c:v>
                </c:pt>
                <c:pt idx="4">
                  <c:v>337.80599999999998</c:v>
                </c:pt>
                <c:pt idx="5">
                  <c:v>332.05500000000001</c:v>
                </c:pt>
                <c:pt idx="6">
                  <c:v>326.34000000000003</c:v>
                </c:pt>
                <c:pt idx="7">
                  <c:v>320.67</c:v>
                </c:pt>
                <c:pt idx="8">
                  <c:v>314.95500000000004</c:v>
                </c:pt>
                <c:pt idx="9">
                  <c:v>309.24000000000007</c:v>
                </c:pt>
                <c:pt idx="10">
                  <c:v>303.75900000000007</c:v>
                </c:pt>
                <c:pt idx="11">
                  <c:v>298.23300000000006</c:v>
                </c:pt>
                <c:pt idx="12">
                  <c:v>292.59900000000005</c:v>
                </c:pt>
                <c:pt idx="13">
                  <c:v>286.97400000000005</c:v>
                </c:pt>
                <c:pt idx="14">
                  <c:v>281.24100000000004</c:v>
                </c:pt>
                <c:pt idx="15">
                  <c:v>275.53500000000003</c:v>
                </c:pt>
                <c:pt idx="16">
                  <c:v>269.82900000000001</c:v>
                </c:pt>
                <c:pt idx="17">
                  <c:v>264.267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247.59</c:v>
                </c:pt>
                <c:pt idx="21">
                  <c:v>241.911</c:v>
                </c:pt>
                <c:pt idx="22">
                  <c:v>236.20500000000001</c:v>
                </c:pt>
                <c:pt idx="23">
                  <c:v>230.45400000000001</c:v>
                </c:pt>
                <c:pt idx="24">
                  <c:v>224.73000000000002</c:v>
                </c:pt>
                <c:pt idx="25">
                  <c:v>219.14100000000002</c:v>
                </c:pt>
                <c:pt idx="26">
                  <c:v>213.64200000000002</c:v>
                </c:pt>
                <c:pt idx="27">
                  <c:v>208.17000000000002</c:v>
                </c:pt>
                <c:pt idx="28">
                  <c:v>202.55400000000003</c:v>
                </c:pt>
                <c:pt idx="29">
                  <c:v>196.98300000000003</c:v>
                </c:pt>
                <c:pt idx="30">
                  <c:v>191.28600000000003</c:v>
                </c:pt>
                <c:pt idx="31">
                  <c:v>185.56200000000004</c:v>
                </c:pt>
                <c:pt idx="32">
                  <c:v>179.82000000000005</c:v>
                </c:pt>
                <c:pt idx="33">
                  <c:v>174.22200000000004</c:v>
                </c:pt>
                <c:pt idx="34">
                  <c:v>168.66000000000003</c:v>
                </c:pt>
                <c:pt idx="35">
                  <c:v>163.24200000000002</c:v>
                </c:pt>
                <c:pt idx="36">
                  <c:v>157.68900000000002</c:v>
                </c:pt>
                <c:pt idx="37">
                  <c:v>152.04600000000002</c:v>
                </c:pt>
                <c:pt idx="38">
                  <c:v>146.40300000000002</c:v>
                </c:pt>
                <c:pt idx="39">
                  <c:v>140.72400000000002</c:v>
                </c:pt>
                <c:pt idx="40">
                  <c:v>134.93700000000001</c:v>
                </c:pt>
                <c:pt idx="41">
                  <c:v>129.393</c:v>
                </c:pt>
                <c:pt idx="42">
                  <c:v>123.84</c:v>
                </c:pt>
                <c:pt idx="43">
                  <c:v>118.35900000000001</c:v>
                </c:pt>
                <c:pt idx="44">
                  <c:v>112.85100000000001</c:v>
                </c:pt>
                <c:pt idx="45">
                  <c:v>107.14500000000001</c:v>
                </c:pt>
                <c:pt idx="46">
                  <c:v>101.50200000000001</c:v>
                </c:pt>
                <c:pt idx="47">
                  <c:v>95.670000000000016</c:v>
                </c:pt>
                <c:pt idx="48">
                  <c:v>90.018000000000015</c:v>
                </c:pt>
                <c:pt idx="49">
                  <c:v>84.429000000000016</c:v>
                </c:pt>
                <c:pt idx="50">
                  <c:v>78.858000000000018</c:v>
                </c:pt>
                <c:pt idx="51">
                  <c:v>73.395000000000024</c:v>
                </c:pt>
                <c:pt idx="52">
                  <c:v>67.92300000000003</c:v>
                </c:pt>
                <c:pt idx="53">
                  <c:v>62.172000000000033</c:v>
                </c:pt>
                <c:pt idx="54">
                  <c:v>56.511000000000031</c:v>
                </c:pt>
                <c:pt idx="55">
                  <c:v>50.742000000000033</c:v>
                </c:pt>
                <c:pt idx="56">
                  <c:v>45.04500000000003</c:v>
                </c:pt>
                <c:pt idx="57">
                  <c:v>39.510000000000034</c:v>
                </c:pt>
                <c:pt idx="58">
                  <c:v>33.939000000000036</c:v>
                </c:pt>
                <c:pt idx="59">
                  <c:v>28.404000000000035</c:v>
                </c:pt>
                <c:pt idx="60">
                  <c:v>22.788000000000036</c:v>
                </c:pt>
                <c:pt idx="61">
                  <c:v>17.190000000000037</c:v>
                </c:pt>
                <c:pt idx="62">
                  <c:v>11.538000000000038</c:v>
                </c:pt>
                <c:pt idx="63">
                  <c:v>5.7240000000000384</c:v>
                </c:pt>
                <c:pt idx="64">
                  <c:v>-8.9999999999612612E-3</c:v>
                </c:pt>
              </c:numCache>
            </c:numRef>
          </c:xVal>
          <c:yVal>
            <c:numRef>
              <c:f>TDK_KF_ST_02_02!$J$85:$J$149</c:f>
              <c:numCache>
                <c:formatCode>General</c:formatCode>
                <c:ptCount val="65"/>
                <c:pt idx="0">
                  <c:v>-3822</c:v>
                </c:pt>
                <c:pt idx="1">
                  <c:v>-3843</c:v>
                </c:pt>
                <c:pt idx="2">
                  <c:v>-3843</c:v>
                </c:pt>
                <c:pt idx="3">
                  <c:v>-3793</c:v>
                </c:pt>
                <c:pt idx="4">
                  <c:v>-3706</c:v>
                </c:pt>
                <c:pt idx="5">
                  <c:v>-3589</c:v>
                </c:pt>
                <c:pt idx="6">
                  <c:v>-3429</c:v>
                </c:pt>
                <c:pt idx="7">
                  <c:v>-3244</c:v>
                </c:pt>
                <c:pt idx="8">
                  <c:v>-3022</c:v>
                </c:pt>
                <c:pt idx="9">
                  <c:v>-2773</c:v>
                </c:pt>
                <c:pt idx="10">
                  <c:v>-2499</c:v>
                </c:pt>
                <c:pt idx="11">
                  <c:v>-2209</c:v>
                </c:pt>
                <c:pt idx="12">
                  <c:v>-1888</c:v>
                </c:pt>
                <c:pt idx="13">
                  <c:v>-1557</c:v>
                </c:pt>
                <c:pt idx="14">
                  <c:v>-1197</c:v>
                </c:pt>
                <c:pt idx="15">
                  <c:v>-829</c:v>
                </c:pt>
                <c:pt idx="16">
                  <c:v>-456</c:v>
                </c:pt>
                <c:pt idx="17">
                  <c:v>-83</c:v>
                </c:pt>
                <c:pt idx="18">
                  <c:v>299</c:v>
                </c:pt>
                <c:pt idx="19">
                  <c:v>649</c:v>
                </c:pt>
                <c:pt idx="20">
                  <c:v>1019</c:v>
                </c:pt>
                <c:pt idx="21">
                  <c:v>1383</c:v>
                </c:pt>
                <c:pt idx="22">
                  <c:v>1730</c:v>
                </c:pt>
                <c:pt idx="23">
                  <c:v>2067</c:v>
                </c:pt>
                <c:pt idx="24">
                  <c:v>2380</c:v>
                </c:pt>
                <c:pt idx="25">
                  <c:v>2660</c:v>
                </c:pt>
                <c:pt idx="26">
                  <c:v>2918</c:v>
                </c:pt>
                <c:pt idx="27">
                  <c:v>3151</c:v>
                </c:pt>
                <c:pt idx="28">
                  <c:v>3351</c:v>
                </c:pt>
                <c:pt idx="29">
                  <c:v>3517</c:v>
                </c:pt>
                <c:pt idx="30">
                  <c:v>3660</c:v>
                </c:pt>
                <c:pt idx="31">
                  <c:v>3759</c:v>
                </c:pt>
                <c:pt idx="32">
                  <c:v>3829</c:v>
                </c:pt>
                <c:pt idx="33">
                  <c:v>3854</c:v>
                </c:pt>
                <c:pt idx="34">
                  <c:v>3844</c:v>
                </c:pt>
                <c:pt idx="35">
                  <c:v>3800</c:v>
                </c:pt>
                <c:pt idx="36">
                  <c:v>3718</c:v>
                </c:pt>
                <c:pt idx="37">
                  <c:v>3601</c:v>
                </c:pt>
                <c:pt idx="38">
                  <c:v>3442</c:v>
                </c:pt>
                <c:pt idx="39">
                  <c:v>3251</c:v>
                </c:pt>
                <c:pt idx="40">
                  <c:v>3030</c:v>
                </c:pt>
                <c:pt idx="41">
                  <c:v>2783</c:v>
                </c:pt>
                <c:pt idx="42">
                  <c:v>2506</c:v>
                </c:pt>
                <c:pt idx="43">
                  <c:v>2218</c:v>
                </c:pt>
                <c:pt idx="44">
                  <c:v>1903</c:v>
                </c:pt>
                <c:pt idx="45">
                  <c:v>1553</c:v>
                </c:pt>
                <c:pt idx="46">
                  <c:v>1206</c:v>
                </c:pt>
                <c:pt idx="47">
                  <c:v>827</c:v>
                </c:pt>
                <c:pt idx="48">
                  <c:v>456</c:v>
                </c:pt>
                <c:pt idx="49">
                  <c:v>84</c:v>
                </c:pt>
                <c:pt idx="50">
                  <c:v>-286</c:v>
                </c:pt>
                <c:pt idx="51">
                  <c:v>-653</c:v>
                </c:pt>
                <c:pt idx="52">
                  <c:v>-1007</c:v>
                </c:pt>
                <c:pt idx="53">
                  <c:v>-1372</c:v>
                </c:pt>
                <c:pt idx="54">
                  <c:v>-1721</c:v>
                </c:pt>
                <c:pt idx="55">
                  <c:v>-2059</c:v>
                </c:pt>
                <c:pt idx="56">
                  <c:v>-2372</c:v>
                </c:pt>
                <c:pt idx="57">
                  <c:v>-2655</c:v>
                </c:pt>
                <c:pt idx="58">
                  <c:v>-2909</c:v>
                </c:pt>
                <c:pt idx="59">
                  <c:v>-3140</c:v>
                </c:pt>
                <c:pt idx="60">
                  <c:v>-3343</c:v>
                </c:pt>
                <c:pt idx="61">
                  <c:v>-3514</c:v>
                </c:pt>
                <c:pt idx="62">
                  <c:v>-3653</c:v>
                </c:pt>
                <c:pt idx="63">
                  <c:v>-3757</c:v>
                </c:pt>
                <c:pt idx="64">
                  <c:v>-3819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C-4AD7-BFA1-AA547C2D6C75}"/>
            </c:ext>
          </c:extLst>
        </c:ser>
        <c:ser>
          <c:idx val="3"/>
          <c:order val="3"/>
          <c:tx>
            <c:strRef>
              <c:f>TDK_KF_ST_02_02!$N$19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348.80400000000003</c:v>
                </c:pt>
                <c:pt idx="3">
                  <c:v>343.34100000000001</c:v>
                </c:pt>
                <c:pt idx="4">
                  <c:v>337.80599999999998</c:v>
                </c:pt>
                <c:pt idx="5">
                  <c:v>332.05500000000001</c:v>
                </c:pt>
                <c:pt idx="6">
                  <c:v>326.34000000000003</c:v>
                </c:pt>
                <c:pt idx="7">
                  <c:v>320.67</c:v>
                </c:pt>
                <c:pt idx="8">
                  <c:v>314.95500000000004</c:v>
                </c:pt>
                <c:pt idx="9">
                  <c:v>309.24000000000007</c:v>
                </c:pt>
                <c:pt idx="10">
                  <c:v>303.75900000000007</c:v>
                </c:pt>
                <c:pt idx="11">
                  <c:v>298.23300000000006</c:v>
                </c:pt>
                <c:pt idx="12">
                  <c:v>292.59900000000005</c:v>
                </c:pt>
                <c:pt idx="13">
                  <c:v>286.97400000000005</c:v>
                </c:pt>
                <c:pt idx="14">
                  <c:v>281.24100000000004</c:v>
                </c:pt>
                <c:pt idx="15">
                  <c:v>275.53500000000003</c:v>
                </c:pt>
                <c:pt idx="16">
                  <c:v>269.82900000000001</c:v>
                </c:pt>
                <c:pt idx="17">
                  <c:v>264.267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247.59</c:v>
                </c:pt>
                <c:pt idx="21">
                  <c:v>241.911</c:v>
                </c:pt>
                <c:pt idx="22">
                  <c:v>236.20500000000001</c:v>
                </c:pt>
                <c:pt idx="23">
                  <c:v>230.45400000000001</c:v>
                </c:pt>
                <c:pt idx="24">
                  <c:v>224.73000000000002</c:v>
                </c:pt>
                <c:pt idx="25">
                  <c:v>219.14100000000002</c:v>
                </c:pt>
                <c:pt idx="26">
                  <c:v>213.64200000000002</c:v>
                </c:pt>
                <c:pt idx="27">
                  <c:v>208.17000000000002</c:v>
                </c:pt>
                <c:pt idx="28">
                  <c:v>202.55400000000003</c:v>
                </c:pt>
                <c:pt idx="29">
                  <c:v>196.98300000000003</c:v>
                </c:pt>
                <c:pt idx="30">
                  <c:v>191.28600000000003</c:v>
                </c:pt>
                <c:pt idx="31">
                  <c:v>185.56200000000004</c:v>
                </c:pt>
                <c:pt idx="32">
                  <c:v>179.82000000000005</c:v>
                </c:pt>
                <c:pt idx="33">
                  <c:v>174.22200000000004</c:v>
                </c:pt>
                <c:pt idx="34">
                  <c:v>168.66000000000003</c:v>
                </c:pt>
                <c:pt idx="35">
                  <c:v>163.24200000000002</c:v>
                </c:pt>
                <c:pt idx="36">
                  <c:v>157.68900000000002</c:v>
                </c:pt>
                <c:pt idx="37">
                  <c:v>152.04600000000002</c:v>
                </c:pt>
                <c:pt idx="38">
                  <c:v>146.40300000000002</c:v>
                </c:pt>
                <c:pt idx="39">
                  <c:v>140.72400000000002</c:v>
                </c:pt>
                <c:pt idx="40">
                  <c:v>134.93700000000001</c:v>
                </c:pt>
                <c:pt idx="41">
                  <c:v>129.393</c:v>
                </c:pt>
                <c:pt idx="42">
                  <c:v>123.84</c:v>
                </c:pt>
                <c:pt idx="43">
                  <c:v>118.35900000000001</c:v>
                </c:pt>
                <c:pt idx="44">
                  <c:v>112.85100000000001</c:v>
                </c:pt>
                <c:pt idx="45">
                  <c:v>107.14500000000001</c:v>
                </c:pt>
                <c:pt idx="46">
                  <c:v>101.50200000000001</c:v>
                </c:pt>
                <c:pt idx="47">
                  <c:v>95.670000000000016</c:v>
                </c:pt>
                <c:pt idx="48">
                  <c:v>90.018000000000015</c:v>
                </c:pt>
                <c:pt idx="49">
                  <c:v>84.429000000000016</c:v>
                </c:pt>
                <c:pt idx="50">
                  <c:v>78.858000000000018</c:v>
                </c:pt>
                <c:pt idx="51">
                  <c:v>73.395000000000024</c:v>
                </c:pt>
                <c:pt idx="52">
                  <c:v>67.92300000000003</c:v>
                </c:pt>
                <c:pt idx="53">
                  <c:v>62.172000000000033</c:v>
                </c:pt>
                <c:pt idx="54">
                  <c:v>56.511000000000031</c:v>
                </c:pt>
                <c:pt idx="55">
                  <c:v>50.742000000000033</c:v>
                </c:pt>
                <c:pt idx="56">
                  <c:v>45.04500000000003</c:v>
                </c:pt>
                <c:pt idx="57">
                  <c:v>39.510000000000034</c:v>
                </c:pt>
                <c:pt idx="58">
                  <c:v>33.939000000000036</c:v>
                </c:pt>
                <c:pt idx="59">
                  <c:v>28.404000000000035</c:v>
                </c:pt>
                <c:pt idx="60">
                  <c:v>22.788000000000036</c:v>
                </c:pt>
                <c:pt idx="61">
                  <c:v>17.190000000000037</c:v>
                </c:pt>
                <c:pt idx="62">
                  <c:v>11.538000000000038</c:v>
                </c:pt>
                <c:pt idx="63">
                  <c:v>5.7240000000000384</c:v>
                </c:pt>
                <c:pt idx="64">
                  <c:v>-8.9999999999612612E-3</c:v>
                </c:pt>
              </c:numCache>
            </c:numRef>
          </c:xVal>
          <c:yVal>
            <c:numRef>
              <c:f>TDK_KF_ST_02_02!$N$85:$N$149</c:f>
              <c:numCache>
                <c:formatCode>General</c:formatCode>
                <c:ptCount val="65"/>
                <c:pt idx="0">
                  <c:v>-3814.4870490132557</c:v>
                </c:pt>
                <c:pt idx="1">
                  <c:v>-3843.1146726177458</c:v>
                </c:pt>
                <c:pt idx="2">
                  <c:v>-3834.0893658298023</c:v>
                </c:pt>
                <c:pt idx="3">
                  <c:v>-3790.0381331482222</c:v>
                </c:pt>
                <c:pt idx="4">
                  <c:v>-3710.2266893968417</c:v>
                </c:pt>
                <c:pt idx="5">
                  <c:v>-3590.5918972947334</c:v>
                </c:pt>
                <c:pt idx="6">
                  <c:v>-3435.8254248659173</c:v>
                </c:pt>
                <c:pt idx="7">
                  <c:v>-3248.451642718233</c:v>
                </c:pt>
                <c:pt idx="8">
                  <c:v>-3027.3642702330803</c:v>
                </c:pt>
                <c:pt idx="9">
                  <c:v>-2776.1189268578328</c:v>
                </c:pt>
                <c:pt idx="10">
                  <c:v>-2509.1448009519222</c:v>
                </c:pt>
                <c:pt idx="11">
                  <c:v>-2216.7069397263199</c:v>
                </c:pt>
                <c:pt idx="12">
                  <c:v>-1897.3117965048596</c:v>
                </c:pt>
                <c:pt idx="13">
                  <c:v>-1560.0932701966735</c:v>
                </c:pt>
                <c:pt idx="14">
                  <c:v>-1200.9207858405982</c:v>
                </c:pt>
                <c:pt idx="15">
                  <c:v>-831.46895566766796</c:v>
                </c:pt>
                <c:pt idx="16">
                  <c:v>-453.74668219902907</c:v>
                </c:pt>
                <c:pt idx="17">
                  <c:v>-81.174078911585184</c:v>
                </c:pt>
                <c:pt idx="18">
                  <c:v>300.62122991888555</c:v>
                </c:pt>
                <c:pt idx="19">
                  <c:v>665.18238019526814</c:v>
                </c:pt>
                <c:pt idx="20">
                  <c:v>1026.6032297957561</c:v>
                </c:pt>
                <c:pt idx="21">
                  <c:v>1388.672679238814</c:v>
                </c:pt>
                <c:pt idx="22">
                  <c:v>1738.7275832370842</c:v>
                </c:pt>
                <c:pt idx="23">
                  <c:v>2074.0928930221826</c:v>
                </c:pt>
                <c:pt idx="24">
                  <c:v>2387.1450570512693</c:v>
                </c:pt>
                <c:pt idx="25">
                  <c:v>2669.8509713357071</c:v>
                </c:pt>
                <c:pt idx="26">
                  <c:v>2923.2241445161312</c:v>
                </c:pt>
                <c:pt idx="27">
                  <c:v>3148.6263429506967</c:v>
                </c:pt>
                <c:pt idx="28">
                  <c:v>3350.0772689047858</c:v>
                </c:pt>
                <c:pt idx="29">
                  <c:v>3518.1150619408882</c:v>
                </c:pt>
                <c:pt idx="30">
                  <c:v>3655.5400983472787</c:v>
                </c:pt>
                <c:pt idx="31">
                  <c:v>3757.2116118081904</c:v>
                </c:pt>
                <c:pt idx="32">
                  <c:v>3821.5207309726206</c:v>
                </c:pt>
                <c:pt idx="33">
                  <c:v>3847.2653258223895</c:v>
                </c:pt>
                <c:pt idx="34">
                  <c:v>3836.4650745953682</c:v>
                </c:pt>
                <c:pt idx="35">
                  <c:v>3791.1732365939952</c:v>
                </c:pt>
                <c:pt idx="36">
                  <c:v>3709.5721154544722</c:v>
                </c:pt>
                <c:pt idx="37">
                  <c:v>3590.9513866971261</c:v>
                </c:pt>
                <c:pt idx="38">
                  <c:v>3437.4932950992315</c:v>
                </c:pt>
                <c:pt idx="39">
                  <c:v>3249.3923155412804</c:v>
                </c:pt>
                <c:pt idx="40">
                  <c:v>3024.8861282813664</c:v>
                </c:pt>
                <c:pt idx="41">
                  <c:v>2780.832128688166</c:v>
                </c:pt>
                <c:pt idx="42">
                  <c:v>2510.2833420387374</c:v>
                </c:pt>
                <c:pt idx="43">
                  <c:v>2220.1095868407319</c:v>
                </c:pt>
                <c:pt idx="44">
                  <c:v>1908.0470054039718</c:v>
                </c:pt>
                <c:pt idx="45">
                  <c:v>1566.2144405283939</c:v>
                </c:pt>
                <c:pt idx="46">
                  <c:v>1212.8746512643229</c:v>
                </c:pt>
                <c:pt idx="47">
                  <c:v>835.39019217484554</c:v>
                </c:pt>
                <c:pt idx="48">
                  <c:v>461.27230468311188</c:v>
                </c:pt>
                <c:pt idx="49">
                  <c:v>86.912308495240751</c:v>
                </c:pt>
                <c:pt idx="50">
                  <c:v>-287.05154496811502</c:v>
                </c:pt>
                <c:pt idx="51">
                  <c:v>-651.13326846343148</c:v>
                </c:pt>
                <c:pt idx="52">
                  <c:v>-1009.857387975462</c:v>
                </c:pt>
                <c:pt idx="53">
                  <c:v>-1376.8597734034952</c:v>
                </c:pt>
                <c:pt idx="54">
                  <c:v>-1724.5621478413852</c:v>
                </c:pt>
                <c:pt idx="55">
                  <c:v>-2061.5260353949625</c:v>
                </c:pt>
                <c:pt idx="56">
                  <c:v>-2373.7558228474545</c:v>
                </c:pt>
                <c:pt idx="57">
                  <c:v>-2654.6242304614407</c:v>
                </c:pt>
                <c:pt idx="58">
                  <c:v>-2912.2628199100122</c:v>
                </c:pt>
                <c:pt idx="59">
                  <c:v>-3140.9383868390323</c:v>
                </c:pt>
                <c:pt idx="60">
                  <c:v>-3342.9530991563274</c:v>
                </c:pt>
                <c:pt idx="61">
                  <c:v>-3512.3195267925748</c:v>
                </c:pt>
                <c:pt idx="62">
                  <c:v>-3649.2586422602849</c:v>
                </c:pt>
                <c:pt idx="63">
                  <c:v>-3753.0159533356805</c:v>
                </c:pt>
                <c:pt idx="64">
                  <c:v>-3817.4484813213758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24C-4AD7-BFA1-AA547C2D6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5.8229999999999995</c:v>
                </c:pt>
                <c:pt idx="2">
                  <c:v>11.529</c:v>
                </c:pt>
                <c:pt idx="3">
                  <c:v>17.207999999999998</c:v>
                </c:pt>
                <c:pt idx="4">
                  <c:v>22.769999999999996</c:v>
                </c:pt>
                <c:pt idx="5">
                  <c:v>28.259999999999994</c:v>
                </c:pt>
                <c:pt idx="6">
                  <c:v>33.830999999999996</c:v>
                </c:pt>
                <c:pt idx="7">
                  <c:v>39.491999999999997</c:v>
                </c:pt>
                <c:pt idx="8">
                  <c:v>45.062999999999995</c:v>
                </c:pt>
                <c:pt idx="9">
                  <c:v>50.777999999999992</c:v>
                </c:pt>
                <c:pt idx="10">
                  <c:v>56.501999999999988</c:v>
                </c:pt>
                <c:pt idx="11">
                  <c:v>62.207999999999984</c:v>
                </c:pt>
                <c:pt idx="12">
                  <c:v>67.832999999999984</c:v>
                </c:pt>
                <c:pt idx="13">
                  <c:v>73.259999999999991</c:v>
                </c:pt>
                <c:pt idx="14">
                  <c:v>78.803999999999988</c:v>
                </c:pt>
                <c:pt idx="15">
                  <c:v>84.392999999999986</c:v>
                </c:pt>
                <c:pt idx="16">
                  <c:v>90.125999999999991</c:v>
                </c:pt>
                <c:pt idx="17">
                  <c:v>95.705999999999989</c:v>
                </c:pt>
                <c:pt idx="18">
                  <c:v>101.43899999999999</c:v>
                </c:pt>
                <c:pt idx="19">
                  <c:v>107.127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135.02699999999999</c:v>
                </c:pt>
                <c:pt idx="25">
                  <c:v>140.65199999999999</c:v>
                </c:pt>
                <c:pt idx="26">
                  <c:v>146.37599999999998</c:v>
                </c:pt>
                <c:pt idx="27">
                  <c:v>151.97399999999999</c:v>
                </c:pt>
                <c:pt idx="28">
                  <c:v>157.62599999999998</c:v>
                </c:pt>
                <c:pt idx="29">
                  <c:v>163.11599999999999</c:v>
                </c:pt>
                <c:pt idx="30">
                  <c:v>168.57</c:v>
                </c:pt>
                <c:pt idx="31">
                  <c:v>174.249</c:v>
                </c:pt>
                <c:pt idx="32">
                  <c:v>179.84700000000001</c:v>
                </c:pt>
                <c:pt idx="33">
                  <c:v>185.61600000000001</c:v>
                </c:pt>
                <c:pt idx="34">
                  <c:v>191.304</c:v>
                </c:pt>
                <c:pt idx="35">
                  <c:v>196.95599999999999</c:v>
                </c:pt>
                <c:pt idx="36">
                  <c:v>202.5</c:v>
                </c:pt>
                <c:pt idx="37">
                  <c:v>207.95400000000001</c:v>
                </c:pt>
                <c:pt idx="38">
                  <c:v>213.55200000000002</c:v>
                </c:pt>
                <c:pt idx="39">
                  <c:v>219.15000000000003</c:v>
                </c:pt>
                <c:pt idx="40">
                  <c:v>224.73900000000003</c:v>
                </c:pt>
                <c:pt idx="41">
                  <c:v>230.46300000000002</c:v>
                </c:pt>
                <c:pt idx="42">
                  <c:v>236.23200000000003</c:v>
                </c:pt>
                <c:pt idx="43">
                  <c:v>241.89300000000003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258.46200000000005</c:v>
                </c:pt>
                <c:pt idx="47">
                  <c:v>264.19500000000005</c:v>
                </c:pt>
                <c:pt idx="48">
                  <c:v>269.86500000000007</c:v>
                </c:pt>
                <c:pt idx="49">
                  <c:v>275.48100000000005</c:v>
                </c:pt>
                <c:pt idx="50">
                  <c:v>281.26800000000003</c:v>
                </c:pt>
                <c:pt idx="51">
                  <c:v>286.90200000000004</c:v>
                </c:pt>
                <c:pt idx="52">
                  <c:v>292.54500000000002</c:v>
                </c:pt>
                <c:pt idx="53">
                  <c:v>298.089</c:v>
                </c:pt>
                <c:pt idx="54">
                  <c:v>303.66000000000003</c:v>
                </c:pt>
                <c:pt idx="55">
                  <c:v>309.25800000000004</c:v>
                </c:pt>
                <c:pt idx="56">
                  <c:v>314.97300000000001</c:v>
                </c:pt>
                <c:pt idx="57">
                  <c:v>320.733</c:v>
                </c:pt>
                <c:pt idx="58">
                  <c:v>326.45699999999999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343.22399999999999</c:v>
                </c:pt>
                <c:pt idx="62">
                  <c:v>348.79500000000002</c:v>
                </c:pt>
                <c:pt idx="63">
                  <c:v>354.36600000000004</c:v>
                </c:pt>
                <c:pt idx="64">
                  <c:v>360.09900000000005</c:v>
                </c:pt>
              </c:numCache>
            </c:numRef>
          </c:xVal>
          <c:yVal>
            <c:numRef>
              <c:f>TDK_KF_ST_02_02!$AC$20:$AC$84</c:f>
              <c:numCache>
                <c:formatCode>General</c:formatCode>
                <c:ptCount val="65"/>
                <c:pt idx="0">
                  <c:v>-2.5853444618678667E-4</c:v>
                </c:pt>
                <c:pt idx="1">
                  <c:v>-6.1469823814056745E-2</c:v>
                </c:pt>
                <c:pt idx="2">
                  <c:v>-9.8807952923554154E-2</c:v>
                </c:pt>
                <c:pt idx="3">
                  <c:v>-6.4840623189667213E-2</c:v>
                </c:pt>
                <c:pt idx="4">
                  <c:v>-0.14278765690512785</c:v>
                </c:pt>
                <c:pt idx="5">
                  <c:v>-0.13095562538285677</c:v>
                </c:pt>
                <c:pt idx="6">
                  <c:v>-0.12964935929890231</c:v>
                </c:pt>
                <c:pt idx="7">
                  <c:v>-3.1756942169103297E-2</c:v>
                </c:pt>
                <c:pt idx="8">
                  <c:v>-7.3048518149796848E-2</c:v>
                </c:pt>
                <c:pt idx="9">
                  <c:v>-7.5173336593053364E-2</c:v>
                </c:pt>
                <c:pt idx="10">
                  <c:v>-0.14986070056435352</c:v>
                </c:pt>
                <c:pt idx="11">
                  <c:v>-2.948488163487184E-2</c:v>
                </c:pt>
                <c:pt idx="12">
                  <c:v>8.7169213851865379E-3</c:v>
                </c:pt>
                <c:pt idx="13">
                  <c:v>-8.7782668313707291E-2</c:v>
                </c:pt>
                <c:pt idx="14">
                  <c:v>-8.7145040735222778E-2</c:v>
                </c:pt>
                <c:pt idx="15">
                  <c:v>-0.15189225142718499</c:v>
                </c:pt>
                <c:pt idx="16">
                  <c:v>-0.13478133137824955</c:v>
                </c:pt>
                <c:pt idx="17">
                  <c:v>-0.18979803969469344</c:v>
                </c:pt>
                <c:pt idx="18">
                  <c:v>-0.18680760130476415</c:v>
                </c:pt>
                <c:pt idx="19">
                  <c:v>-0.21425557538047713</c:v>
                </c:pt>
                <c:pt idx="20">
                  <c:v>-0.16567443064000997</c:v>
                </c:pt>
                <c:pt idx="21">
                  <c:v>-4.9844606618478338E-2</c:v>
                </c:pt>
                <c:pt idx="22">
                  <c:v>-0.18390541067510924</c:v>
                </c:pt>
                <c:pt idx="23">
                  <c:v>-0.10048694168926886</c:v>
                </c:pt>
                <c:pt idx="24">
                  <c:v>-2.4496391005584428E-2</c:v>
                </c:pt>
                <c:pt idx="25">
                  <c:v>-5.0722330838880225E-2</c:v>
                </c:pt>
                <c:pt idx="26">
                  <c:v>1.6261090313548721E-2</c:v>
                </c:pt>
                <c:pt idx="27">
                  <c:v>7.789985515267972E-2</c:v>
                </c:pt>
                <c:pt idx="28">
                  <c:v>-1.8597197962094469E-2</c:v>
                </c:pt>
                <c:pt idx="29">
                  <c:v>6.1856126992552163E-2</c:v>
                </c:pt>
                <c:pt idx="30">
                  <c:v>2.9560560890502074E-2</c:v>
                </c:pt>
                <c:pt idx="31">
                  <c:v>-1.7875724935350945E-2</c:v>
                </c:pt>
                <c:pt idx="32">
                  <c:v>3.6570831912030144E-2</c:v>
                </c:pt>
                <c:pt idx="33">
                  <c:v>3.2684805203274436E-2</c:v>
                </c:pt>
                <c:pt idx="34">
                  <c:v>5.2609953169252321E-2</c:v>
                </c:pt>
                <c:pt idx="35">
                  <c:v>2.3012847891465071E-2</c:v>
                </c:pt>
                <c:pt idx="36">
                  <c:v>1.1606999959212772E-2</c:v>
                </c:pt>
                <c:pt idx="37">
                  <c:v>8.8885184102480252E-2</c:v>
                </c:pt>
                <c:pt idx="38">
                  <c:v>0.11395116724145282</c:v>
                </c:pt>
                <c:pt idx="39">
                  <c:v>6.5018153877360874E-2</c:v>
                </c:pt>
                <c:pt idx="40">
                  <c:v>5.9972180098384342E-2</c:v>
                </c:pt>
                <c:pt idx="41">
                  <c:v>0.14352320023630227</c:v>
                </c:pt>
                <c:pt idx="42">
                  <c:v>0.19073759961355563</c:v>
                </c:pt>
                <c:pt idx="43">
                  <c:v>0.12817107813998518</c:v>
                </c:pt>
                <c:pt idx="44">
                  <c:v>0.11407567813955666</c:v>
                </c:pt>
                <c:pt idx="45">
                  <c:v>0.14667511326004501</c:v>
                </c:pt>
                <c:pt idx="46">
                  <c:v>0.11641047208189548</c:v>
                </c:pt>
                <c:pt idx="47">
                  <c:v>0.1061036688065542</c:v>
                </c:pt>
                <c:pt idx="48">
                  <c:v>4.3659694710925123E-2</c:v>
                </c:pt>
                <c:pt idx="49">
                  <c:v>-4.8096885760799069E-2</c:v>
                </c:pt>
                <c:pt idx="50">
                  <c:v>1.1097676101144316E-2</c:v>
                </c:pt>
                <c:pt idx="51">
                  <c:v>-1.883600296196164E-3</c:v>
                </c:pt>
                <c:pt idx="52">
                  <c:v>-3.4927780787313623E-2</c:v>
                </c:pt>
                <c:pt idx="53">
                  <c:v>-2.3152344301763605E-2</c:v>
                </c:pt>
                <c:pt idx="54">
                  <c:v>-3.4415373909212121E-2</c:v>
                </c:pt>
                <c:pt idx="55">
                  <c:v>1.2168361253998228E-2</c:v>
                </c:pt>
                <c:pt idx="56">
                  <c:v>1.6643627985388321E-2</c:v>
                </c:pt>
                <c:pt idx="57">
                  <c:v>9.2720624622302239E-3</c:v>
                </c:pt>
                <c:pt idx="58">
                  <c:v>-3.2564367446639153E-3</c:v>
                </c:pt>
                <c:pt idx="59">
                  <c:v>6.3618171994960449E-2</c:v>
                </c:pt>
                <c:pt idx="60">
                  <c:v>8.9470966030489762E-2</c:v>
                </c:pt>
                <c:pt idx="61">
                  <c:v>4.1316553229364672E-2</c:v>
                </c:pt>
                <c:pt idx="62">
                  <c:v>-5.3819639374921735E-2</c:v>
                </c:pt>
                <c:pt idx="63">
                  <c:v>-1.3359303078857465E-2</c:v>
                </c:pt>
                <c:pt idx="64">
                  <c:v>2.5188973471017562E-3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B8-4D4D-ABE3-2EC5A6B92AED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348.80400000000003</c:v>
                </c:pt>
                <c:pt idx="3">
                  <c:v>343.34100000000001</c:v>
                </c:pt>
                <c:pt idx="4">
                  <c:v>337.80599999999998</c:v>
                </c:pt>
                <c:pt idx="5">
                  <c:v>332.05500000000001</c:v>
                </c:pt>
                <c:pt idx="6">
                  <c:v>326.34000000000003</c:v>
                </c:pt>
                <c:pt idx="7">
                  <c:v>320.67</c:v>
                </c:pt>
                <c:pt idx="8">
                  <c:v>314.95500000000004</c:v>
                </c:pt>
                <c:pt idx="9">
                  <c:v>309.24000000000007</c:v>
                </c:pt>
                <c:pt idx="10">
                  <c:v>303.75900000000007</c:v>
                </c:pt>
                <c:pt idx="11">
                  <c:v>298.23300000000006</c:v>
                </c:pt>
                <c:pt idx="12">
                  <c:v>292.59900000000005</c:v>
                </c:pt>
                <c:pt idx="13">
                  <c:v>286.97400000000005</c:v>
                </c:pt>
                <c:pt idx="14">
                  <c:v>281.24100000000004</c:v>
                </c:pt>
                <c:pt idx="15">
                  <c:v>275.53500000000003</c:v>
                </c:pt>
                <c:pt idx="16">
                  <c:v>269.82900000000001</c:v>
                </c:pt>
                <c:pt idx="17">
                  <c:v>264.267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247.59</c:v>
                </c:pt>
                <c:pt idx="21">
                  <c:v>241.911</c:v>
                </c:pt>
                <c:pt idx="22">
                  <c:v>236.20500000000001</c:v>
                </c:pt>
                <c:pt idx="23">
                  <c:v>230.45400000000001</c:v>
                </c:pt>
                <c:pt idx="24">
                  <c:v>224.73000000000002</c:v>
                </c:pt>
                <c:pt idx="25">
                  <c:v>219.14100000000002</c:v>
                </c:pt>
                <c:pt idx="26">
                  <c:v>213.64200000000002</c:v>
                </c:pt>
                <c:pt idx="27">
                  <c:v>208.17000000000002</c:v>
                </c:pt>
                <c:pt idx="28">
                  <c:v>202.55400000000003</c:v>
                </c:pt>
                <c:pt idx="29">
                  <c:v>196.98300000000003</c:v>
                </c:pt>
                <c:pt idx="30">
                  <c:v>191.28600000000003</c:v>
                </c:pt>
                <c:pt idx="31">
                  <c:v>185.56200000000004</c:v>
                </c:pt>
                <c:pt idx="32">
                  <c:v>179.82000000000005</c:v>
                </c:pt>
                <c:pt idx="33">
                  <c:v>174.22200000000004</c:v>
                </c:pt>
                <c:pt idx="34">
                  <c:v>168.66000000000003</c:v>
                </c:pt>
                <c:pt idx="35">
                  <c:v>163.24200000000002</c:v>
                </c:pt>
                <c:pt idx="36">
                  <c:v>157.68900000000002</c:v>
                </c:pt>
                <c:pt idx="37">
                  <c:v>152.04600000000002</c:v>
                </c:pt>
                <c:pt idx="38">
                  <c:v>146.40300000000002</c:v>
                </c:pt>
                <c:pt idx="39">
                  <c:v>140.72400000000002</c:v>
                </c:pt>
                <c:pt idx="40">
                  <c:v>134.93700000000001</c:v>
                </c:pt>
                <c:pt idx="41">
                  <c:v>129.393</c:v>
                </c:pt>
                <c:pt idx="42">
                  <c:v>123.84</c:v>
                </c:pt>
                <c:pt idx="43">
                  <c:v>118.35900000000001</c:v>
                </c:pt>
                <c:pt idx="44">
                  <c:v>112.85100000000001</c:v>
                </c:pt>
                <c:pt idx="45">
                  <c:v>107.14500000000001</c:v>
                </c:pt>
                <c:pt idx="46">
                  <c:v>101.50200000000001</c:v>
                </c:pt>
                <c:pt idx="47">
                  <c:v>95.670000000000016</c:v>
                </c:pt>
                <c:pt idx="48">
                  <c:v>90.018000000000015</c:v>
                </c:pt>
                <c:pt idx="49">
                  <c:v>84.429000000000016</c:v>
                </c:pt>
                <c:pt idx="50">
                  <c:v>78.858000000000018</c:v>
                </c:pt>
                <c:pt idx="51">
                  <c:v>73.395000000000024</c:v>
                </c:pt>
                <c:pt idx="52">
                  <c:v>67.92300000000003</c:v>
                </c:pt>
                <c:pt idx="53">
                  <c:v>62.172000000000033</c:v>
                </c:pt>
                <c:pt idx="54">
                  <c:v>56.511000000000031</c:v>
                </c:pt>
                <c:pt idx="55">
                  <c:v>50.742000000000033</c:v>
                </c:pt>
                <c:pt idx="56">
                  <c:v>45.04500000000003</c:v>
                </c:pt>
                <c:pt idx="57">
                  <c:v>39.510000000000034</c:v>
                </c:pt>
                <c:pt idx="58">
                  <c:v>33.939000000000036</c:v>
                </c:pt>
                <c:pt idx="59">
                  <c:v>28.404000000000035</c:v>
                </c:pt>
                <c:pt idx="60">
                  <c:v>22.788000000000036</c:v>
                </c:pt>
                <c:pt idx="61">
                  <c:v>17.190000000000037</c:v>
                </c:pt>
                <c:pt idx="62">
                  <c:v>11.538000000000038</c:v>
                </c:pt>
                <c:pt idx="63">
                  <c:v>5.7240000000000384</c:v>
                </c:pt>
                <c:pt idx="64">
                  <c:v>-8.9999999999612612E-3</c:v>
                </c:pt>
              </c:numCache>
            </c:numRef>
          </c:xVal>
          <c:yVal>
            <c:numRef>
              <c:f>TDK_KF_ST_02_02!$AC$85:$AC$149</c:f>
              <c:numCache>
                <c:formatCode>General</c:formatCode>
                <c:ptCount val="65"/>
                <c:pt idx="0">
                  <c:v>6.8909496337028031E-2</c:v>
                </c:pt>
                <c:pt idx="1">
                  <c:v>-3.2602000096005668E-2</c:v>
                </c:pt>
                <c:pt idx="2">
                  <c:v>-6.8829559543814867E-3</c:v>
                </c:pt>
                <c:pt idx="3">
                  <c:v>4.0935023005886251E-2</c:v>
                </c:pt>
                <c:pt idx="4">
                  <c:v>5.2475311203181718E-2</c:v>
                </c:pt>
                <c:pt idx="5">
                  <c:v>9.9488963662054175E-2</c:v>
                </c:pt>
                <c:pt idx="6">
                  <c:v>6.1014880017296491E-2</c:v>
                </c:pt>
                <c:pt idx="7">
                  <c:v>7.4497515027644567E-2</c:v>
                </c:pt>
                <c:pt idx="8">
                  <c:v>3.2777683937752045E-2</c:v>
                </c:pt>
                <c:pt idx="9">
                  <c:v>3.1527695170154857E-2</c:v>
                </c:pt>
                <c:pt idx="10">
                  <c:v>-2.3904141990158223E-2</c:v>
                </c:pt>
                <c:pt idx="11">
                  <c:v>4.4757933764572044E-2</c:v>
                </c:pt>
                <c:pt idx="12">
                  <c:v>1.8300139710277108E-2</c:v>
                </c:pt>
                <c:pt idx="13">
                  <c:v>6.0045744545732305E-2</c:v>
                </c:pt>
                <c:pt idx="14">
                  <c:v>5.6163983453586752E-2</c:v>
                </c:pt>
                <c:pt idx="15">
                  <c:v>7.0123388928607255E-2</c:v>
                </c:pt>
                <c:pt idx="16">
                  <c:v>0.11798508718408129</c:v>
                </c:pt>
                <c:pt idx="17">
                  <c:v>0.11457926915755934</c:v>
                </c:pt>
                <c:pt idx="18">
                  <c:v>9.9594691916024658E-2</c:v>
                </c:pt>
                <c:pt idx="19">
                  <c:v>0.31359673919357078</c:v>
                </c:pt>
                <c:pt idx="20">
                  <c:v>0.18690007922501195</c:v>
                </c:pt>
                <c:pt idx="21">
                  <c:v>0.12217794795134296</c:v>
                </c:pt>
                <c:pt idx="22">
                  <c:v>0.14420325554775104</c:v>
                </c:pt>
                <c:pt idx="23">
                  <c:v>0.1470793384282274</c:v>
                </c:pt>
                <c:pt idx="24">
                  <c:v>0.13627619470207719</c:v>
                </c:pt>
                <c:pt idx="25">
                  <c:v>0.17475774265250266</c:v>
                </c:pt>
                <c:pt idx="26">
                  <c:v>0.18449941774488821</c:v>
                </c:pt>
                <c:pt idx="27">
                  <c:v>4.0406137038701218E-2</c:v>
                </c:pt>
                <c:pt idx="28">
                  <c:v>-1.8456721814061439E-2</c:v>
                </c:pt>
                <c:pt idx="29">
                  <c:v>7.3989919053957465E-2</c:v>
                </c:pt>
                <c:pt idx="30">
                  <c:v>8.9799828943824878E-2</c:v>
                </c:pt>
                <c:pt idx="31">
                  <c:v>7.7186133104390819E-2</c:v>
                </c:pt>
                <c:pt idx="32">
                  <c:v>8.009061382983873E-2</c:v>
                </c:pt>
                <c:pt idx="33">
                  <c:v>0.11736885355657023</c:v>
                </c:pt>
                <c:pt idx="34">
                  <c:v>0.11647335479455023</c:v>
                </c:pt>
                <c:pt idx="35">
                  <c:v>0.13003907349826704</c:v>
                </c:pt>
                <c:pt idx="36">
                  <c:v>0.15484071416705092</c:v>
                </c:pt>
                <c:pt idx="37">
                  <c:v>7.9062076547216975E-2</c:v>
                </c:pt>
                <c:pt idx="38">
                  <c:v>4.2407905448612837E-2</c:v>
                </c:pt>
                <c:pt idx="39">
                  <c:v>-7.577470053632851E-3</c:v>
                </c:pt>
                <c:pt idx="40">
                  <c:v>2.7577335764760846E-2</c:v>
                </c:pt>
                <c:pt idx="41">
                  <c:v>-1.8189161791354991E-2</c:v>
                </c:pt>
                <c:pt idx="42">
                  <c:v>-0.14919374228506399</c:v>
                </c:pt>
                <c:pt idx="43">
                  <c:v>-9.7985956838869015E-2</c:v>
                </c:pt>
                <c:pt idx="44">
                  <c:v>-0.11357820691377185</c:v>
                </c:pt>
                <c:pt idx="45">
                  <c:v>-0.26148916634204511</c:v>
                </c:pt>
                <c:pt idx="46">
                  <c:v>-0.13827833024998881</c:v>
                </c:pt>
                <c:pt idx="47">
                  <c:v>-0.17045269101555505</c:v>
                </c:pt>
                <c:pt idx="48">
                  <c:v>-0.1359481858543603</c:v>
                </c:pt>
                <c:pt idx="49">
                  <c:v>-9.3596416116199066E-2</c:v>
                </c:pt>
                <c:pt idx="50">
                  <c:v>-3.7096644741623663E-2</c:v>
                </c:pt>
                <c:pt idx="51">
                  <c:v>-8.7534789653361145E-2</c:v>
                </c:pt>
                <c:pt idx="52">
                  <c:v>-2.8693901308855629E-2</c:v>
                </c:pt>
                <c:pt idx="53">
                  <c:v>-1.7342573367677971E-2</c:v>
                </c:pt>
                <c:pt idx="54">
                  <c:v>-5.5445402903799845E-3</c:v>
                </c:pt>
                <c:pt idx="55">
                  <c:v>-7.1628355480086725E-2</c:v>
                </c:pt>
                <c:pt idx="56">
                  <c:v>-7.3522533275664159E-2</c:v>
                </c:pt>
                <c:pt idx="57">
                  <c:v>-0.12890907875178925</c:v>
                </c:pt>
                <c:pt idx="58">
                  <c:v>-4.9140665204461698E-2</c:v>
                </c:pt>
                <c:pt idx="59">
                  <c:v>-0.10559038224833373</c:v>
                </c:pt>
                <c:pt idx="60">
                  <c:v>-7.7377890108348168E-2</c:v>
                </c:pt>
                <c:pt idx="61">
                  <c:v>-9.518659091723336E-2</c:v>
                </c:pt>
                <c:pt idx="62">
                  <c:v>-6.0257281100829729E-2</c:v>
                </c:pt>
                <c:pt idx="63">
                  <c:v>-4.4858067444798699E-2</c:v>
                </c:pt>
                <c:pt idx="64">
                  <c:v>1.1607893275257908E-2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B8-4D4D-ABE3-2EC5A6B92AED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TDK_KF_ST_02_02!$AA$20:$AA$83</c:f>
              <c:numCache>
                <c:formatCode>General</c:formatCode>
                <c:ptCount val="64"/>
                <c:pt idx="0">
                  <c:v>6.3E-2</c:v>
                </c:pt>
                <c:pt idx="1">
                  <c:v>5.8229999999999995</c:v>
                </c:pt>
                <c:pt idx="2">
                  <c:v>11.529</c:v>
                </c:pt>
                <c:pt idx="3">
                  <c:v>17.207999999999998</c:v>
                </c:pt>
                <c:pt idx="4">
                  <c:v>22.769999999999996</c:v>
                </c:pt>
                <c:pt idx="5">
                  <c:v>28.259999999999994</c:v>
                </c:pt>
                <c:pt idx="6">
                  <c:v>33.830999999999996</c:v>
                </c:pt>
                <c:pt idx="7">
                  <c:v>39.491999999999997</c:v>
                </c:pt>
                <c:pt idx="8">
                  <c:v>45.062999999999995</c:v>
                </c:pt>
                <c:pt idx="9">
                  <c:v>50.777999999999992</c:v>
                </c:pt>
                <c:pt idx="10">
                  <c:v>56.501999999999988</c:v>
                </c:pt>
                <c:pt idx="11">
                  <c:v>62.207999999999984</c:v>
                </c:pt>
                <c:pt idx="12">
                  <c:v>67.832999999999984</c:v>
                </c:pt>
                <c:pt idx="13">
                  <c:v>73.259999999999991</c:v>
                </c:pt>
                <c:pt idx="14">
                  <c:v>78.803999999999988</c:v>
                </c:pt>
                <c:pt idx="15">
                  <c:v>84.392999999999986</c:v>
                </c:pt>
                <c:pt idx="16">
                  <c:v>90.125999999999991</c:v>
                </c:pt>
                <c:pt idx="17">
                  <c:v>95.705999999999989</c:v>
                </c:pt>
                <c:pt idx="18">
                  <c:v>101.43899999999999</c:v>
                </c:pt>
                <c:pt idx="19">
                  <c:v>107.127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135.02699999999999</c:v>
                </c:pt>
                <c:pt idx="25">
                  <c:v>140.65199999999999</c:v>
                </c:pt>
                <c:pt idx="26">
                  <c:v>146.37599999999998</c:v>
                </c:pt>
                <c:pt idx="27">
                  <c:v>151.97399999999999</c:v>
                </c:pt>
                <c:pt idx="28">
                  <c:v>157.62599999999998</c:v>
                </c:pt>
                <c:pt idx="29">
                  <c:v>163.11599999999999</c:v>
                </c:pt>
                <c:pt idx="30">
                  <c:v>168.57</c:v>
                </c:pt>
                <c:pt idx="31">
                  <c:v>174.249</c:v>
                </c:pt>
                <c:pt idx="32">
                  <c:v>179.84700000000001</c:v>
                </c:pt>
                <c:pt idx="33">
                  <c:v>185.61600000000001</c:v>
                </c:pt>
                <c:pt idx="34">
                  <c:v>191.304</c:v>
                </c:pt>
                <c:pt idx="35">
                  <c:v>196.95599999999999</c:v>
                </c:pt>
                <c:pt idx="36">
                  <c:v>202.5</c:v>
                </c:pt>
                <c:pt idx="37">
                  <c:v>207.95400000000001</c:v>
                </c:pt>
                <c:pt idx="38">
                  <c:v>213.55200000000002</c:v>
                </c:pt>
                <c:pt idx="39">
                  <c:v>219.15000000000003</c:v>
                </c:pt>
                <c:pt idx="40">
                  <c:v>224.73900000000003</c:v>
                </c:pt>
                <c:pt idx="41">
                  <c:v>230.46300000000002</c:v>
                </c:pt>
                <c:pt idx="42">
                  <c:v>236.23200000000003</c:v>
                </c:pt>
                <c:pt idx="43">
                  <c:v>241.89300000000003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258.46200000000005</c:v>
                </c:pt>
                <c:pt idx="47">
                  <c:v>264.19500000000005</c:v>
                </c:pt>
                <c:pt idx="48">
                  <c:v>269.86500000000007</c:v>
                </c:pt>
                <c:pt idx="49">
                  <c:v>275.48100000000005</c:v>
                </c:pt>
                <c:pt idx="50">
                  <c:v>281.26800000000003</c:v>
                </c:pt>
                <c:pt idx="51">
                  <c:v>286.90200000000004</c:v>
                </c:pt>
                <c:pt idx="52">
                  <c:v>292.54500000000002</c:v>
                </c:pt>
                <c:pt idx="53">
                  <c:v>298.089</c:v>
                </c:pt>
                <c:pt idx="54">
                  <c:v>303.66000000000003</c:v>
                </c:pt>
                <c:pt idx="55">
                  <c:v>309.25800000000004</c:v>
                </c:pt>
                <c:pt idx="56">
                  <c:v>314.97300000000001</c:v>
                </c:pt>
                <c:pt idx="57">
                  <c:v>320.733</c:v>
                </c:pt>
                <c:pt idx="58">
                  <c:v>326.45699999999999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343.22399999999999</c:v>
                </c:pt>
                <c:pt idx="62">
                  <c:v>348.79500000000002</c:v>
                </c:pt>
                <c:pt idx="63">
                  <c:v>354.36600000000004</c:v>
                </c:pt>
              </c:numCache>
            </c:numRef>
          </c:xVal>
          <c:yVal>
            <c:numRef>
              <c:f>TDK_KF_ST_02_02!$AD$20:$AD$83</c:f>
              <c:numCache>
                <c:formatCode>General</c:formatCode>
                <c:ptCount val="64"/>
                <c:pt idx="0">
                  <c:v>1.1866427721444694E-2</c:v>
                </c:pt>
                <c:pt idx="1">
                  <c:v>1.6611756369258046E-2</c:v>
                </c:pt>
                <c:pt idx="2">
                  <c:v>3.8550671822724425E-2</c:v>
                </c:pt>
                <c:pt idx="3">
                  <c:v>-3.0345967727566148E-2</c:v>
                </c:pt>
                <c:pt idx="4">
                  <c:v>6.5409766796779678E-2</c:v>
                </c:pt>
                <c:pt idx="5">
                  <c:v>2.5365243134523041E-2</c:v>
                </c:pt>
                <c:pt idx="6">
                  <c:v>8.0508694094440614E-2</c:v>
                </c:pt>
                <c:pt idx="7">
                  <c:v>-9.7152136582685955E-2</c:v>
                </c:pt>
                <c:pt idx="8">
                  <c:v>-4.7401512586731087E-4</c:v>
                </c:pt>
                <c:pt idx="9">
                  <c:v>3.5449811129666386E-3</c:v>
                </c:pt>
                <c:pt idx="10">
                  <c:v>0.14431616027397354</c:v>
                </c:pt>
                <c:pt idx="11">
                  <c:v>1.2142308267193869E-2</c:v>
                </c:pt>
                <c:pt idx="12">
                  <c:v>-3.7410822694042167E-2</c:v>
                </c:pt>
                <c:pt idx="13">
                  <c:v>2.4787866034614581E-4</c:v>
                </c:pt>
                <c:pt idx="14">
                  <c:v>5.0048395993599115E-2</c:v>
                </c:pt>
                <c:pt idx="15">
                  <c:v>5.8295835310985922E-2</c:v>
                </c:pt>
                <c:pt idx="16">
                  <c:v>-1.1668544761107569E-3</c:v>
                </c:pt>
                <c:pt idx="17">
                  <c:v>1.9345348679138397E-2</c:v>
                </c:pt>
                <c:pt idx="18">
                  <c:v>4.8529271054775336E-2</c:v>
                </c:pt>
                <c:pt idx="19">
                  <c:v>-4.7233590961567984E-2</c:v>
                </c:pt>
                <c:pt idx="20">
                  <c:v>5.2096223726238122E-2</c:v>
                </c:pt>
                <c:pt idx="21">
                  <c:v>-4.8141350220390677E-2</c:v>
                </c:pt>
                <c:pt idx="22">
                  <c:v>3.4711668390045247E-2</c:v>
                </c:pt>
                <c:pt idx="23">
                  <c:v>8.229777989791387E-2</c:v>
                </c:pt>
                <c:pt idx="24">
                  <c:v>5.2073726770345274E-2</c:v>
                </c:pt>
                <c:pt idx="25">
                  <c:v>4.3144860785247374E-2</c:v>
                </c:pt>
                <c:pt idx="26">
                  <c:v>2.6146815135064116E-2</c:v>
                </c:pt>
                <c:pt idx="27">
                  <c:v>1.162221394537255E-3</c:v>
                </c:pt>
                <c:pt idx="28">
                  <c:v>0.17343791212914539</c:v>
                </c:pt>
                <c:pt idx="29">
                  <c:v>6.8182946505714881E-2</c:v>
                </c:pt>
                <c:pt idx="30">
                  <c:v>8.6912793904048158E-2</c:v>
                </c:pt>
                <c:pt idx="31">
                  <c:v>0.13524457849192117</c:v>
                </c:pt>
                <c:pt idx="32">
                  <c:v>4.3519781917808587E-2</c:v>
                </c:pt>
                <c:pt idx="33">
                  <c:v>4.4501327901116383E-2</c:v>
                </c:pt>
                <c:pt idx="34">
                  <c:v>3.7189875774572556E-2</c:v>
                </c:pt>
                <c:pt idx="35">
                  <c:v>5.0977071162492393E-2</c:v>
                </c:pt>
                <c:pt idx="36">
                  <c:v>-3.006372177327421E-2</c:v>
                </c:pt>
                <c:pt idx="37">
                  <c:v>-4.8479047063779035E-2</c:v>
                </c:pt>
                <c:pt idx="38">
                  <c:v>7.0548250503435384E-2</c:v>
                </c:pt>
                <c:pt idx="39">
                  <c:v>0.10973958877514178</c:v>
                </c:pt>
                <c:pt idx="40">
                  <c:v>7.6304014603692849E-2</c:v>
                </c:pt>
                <c:pt idx="41">
                  <c:v>3.5561381919251289E-3</c:v>
                </c:pt>
                <c:pt idx="42">
                  <c:v>-4.6534344065804589E-2</c:v>
                </c:pt>
                <c:pt idx="43">
                  <c:v>-5.9931301886422261E-3</c:v>
                </c:pt>
                <c:pt idx="44">
                  <c:v>7.2824401085455293E-2</c:v>
                </c:pt>
                <c:pt idx="45">
                  <c:v>0.16692162593352577</c:v>
                </c:pt>
                <c:pt idx="46">
                  <c:v>-1.6815780165870819E-2</c:v>
                </c:pt>
                <c:pt idx="47">
                  <c:v>8.4756003510051414E-3</c:v>
                </c:pt>
                <c:pt idx="48">
                  <c:v>7.4325392473156171E-2</c:v>
                </c:pt>
                <c:pt idx="49">
                  <c:v>0.11822027468940632</c:v>
                </c:pt>
                <c:pt idx="50">
                  <c:v>4.5066307352442436E-2</c:v>
                </c:pt>
                <c:pt idx="51">
                  <c:v>6.1929344841928469E-2</c:v>
                </c:pt>
                <c:pt idx="52">
                  <c:v>5.3227920497590731E-2</c:v>
                </c:pt>
                <c:pt idx="53">
                  <c:v>6.791027806633565E-2</c:v>
                </c:pt>
                <c:pt idx="54">
                  <c:v>1.0511231919053898E-2</c:v>
                </c:pt>
                <c:pt idx="55">
                  <c:v>1.9359333916156629E-2</c:v>
                </c:pt>
                <c:pt idx="56">
                  <c:v>1.6134055952363724E-2</c:v>
                </c:pt>
                <c:pt idx="57">
                  <c:v>6.5225452565414344E-2</c:v>
                </c:pt>
                <c:pt idx="58">
                  <c:v>6.4271316761960406E-2</c:v>
                </c:pt>
                <c:pt idx="59">
                  <c:v>3.5870791667093727E-2</c:v>
                </c:pt>
                <c:pt idx="60">
                  <c:v>-3.6995654827308044E-2</c:v>
                </c:pt>
                <c:pt idx="61">
                  <c:v>-3.8153022347842125E-4</c:v>
                </c:pt>
                <c:pt idx="62">
                  <c:v>4.6936683420540248E-2</c:v>
                </c:pt>
                <c:pt idx="63">
                  <c:v>-1.9242697017148203E-2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FB8-4D4D-ABE3-2EC5A6B92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TDK_KF_ST_02_02!$I$19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5.8229999999999995</c:v>
                </c:pt>
                <c:pt idx="2">
                  <c:v>11.529</c:v>
                </c:pt>
                <c:pt idx="3">
                  <c:v>17.207999999999998</c:v>
                </c:pt>
                <c:pt idx="4">
                  <c:v>22.769999999999996</c:v>
                </c:pt>
                <c:pt idx="5">
                  <c:v>28.259999999999994</c:v>
                </c:pt>
                <c:pt idx="6">
                  <c:v>33.830999999999996</c:v>
                </c:pt>
                <c:pt idx="7">
                  <c:v>39.491999999999997</c:v>
                </c:pt>
                <c:pt idx="8">
                  <c:v>45.062999999999995</c:v>
                </c:pt>
                <c:pt idx="9">
                  <c:v>50.777999999999992</c:v>
                </c:pt>
                <c:pt idx="10">
                  <c:v>56.501999999999988</c:v>
                </c:pt>
                <c:pt idx="11">
                  <c:v>62.207999999999984</c:v>
                </c:pt>
                <c:pt idx="12">
                  <c:v>67.832999999999984</c:v>
                </c:pt>
                <c:pt idx="13">
                  <c:v>73.259999999999991</c:v>
                </c:pt>
                <c:pt idx="14">
                  <c:v>78.803999999999988</c:v>
                </c:pt>
                <c:pt idx="15">
                  <c:v>84.392999999999986</c:v>
                </c:pt>
                <c:pt idx="16">
                  <c:v>90.125999999999991</c:v>
                </c:pt>
                <c:pt idx="17">
                  <c:v>95.705999999999989</c:v>
                </c:pt>
                <c:pt idx="18">
                  <c:v>101.43899999999999</c:v>
                </c:pt>
                <c:pt idx="19">
                  <c:v>107.127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135.02699999999999</c:v>
                </c:pt>
                <c:pt idx="25">
                  <c:v>140.65199999999999</c:v>
                </c:pt>
                <c:pt idx="26">
                  <c:v>146.37599999999998</c:v>
                </c:pt>
                <c:pt idx="27">
                  <c:v>151.97399999999999</c:v>
                </c:pt>
                <c:pt idx="28">
                  <c:v>157.62599999999998</c:v>
                </c:pt>
                <c:pt idx="29">
                  <c:v>163.11599999999999</c:v>
                </c:pt>
                <c:pt idx="30">
                  <c:v>168.57</c:v>
                </c:pt>
                <c:pt idx="31">
                  <c:v>174.249</c:v>
                </c:pt>
                <c:pt idx="32">
                  <c:v>179.84700000000001</c:v>
                </c:pt>
                <c:pt idx="33">
                  <c:v>185.61600000000001</c:v>
                </c:pt>
                <c:pt idx="34">
                  <c:v>191.304</c:v>
                </c:pt>
                <c:pt idx="35">
                  <c:v>196.95599999999999</c:v>
                </c:pt>
                <c:pt idx="36">
                  <c:v>202.5</c:v>
                </c:pt>
                <c:pt idx="37">
                  <c:v>207.95400000000001</c:v>
                </c:pt>
                <c:pt idx="38">
                  <c:v>213.55200000000002</c:v>
                </c:pt>
                <c:pt idx="39">
                  <c:v>219.15000000000003</c:v>
                </c:pt>
                <c:pt idx="40">
                  <c:v>224.73900000000003</c:v>
                </c:pt>
                <c:pt idx="41">
                  <c:v>230.46300000000002</c:v>
                </c:pt>
                <c:pt idx="42">
                  <c:v>236.23200000000003</c:v>
                </c:pt>
                <c:pt idx="43">
                  <c:v>241.89300000000003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258.46200000000005</c:v>
                </c:pt>
                <c:pt idx="47">
                  <c:v>264.19500000000005</c:v>
                </c:pt>
                <c:pt idx="48">
                  <c:v>269.86500000000007</c:v>
                </c:pt>
                <c:pt idx="49">
                  <c:v>275.48100000000005</c:v>
                </c:pt>
                <c:pt idx="50">
                  <c:v>281.26800000000003</c:v>
                </c:pt>
                <c:pt idx="51">
                  <c:v>286.90200000000004</c:v>
                </c:pt>
                <c:pt idx="52">
                  <c:v>292.54500000000002</c:v>
                </c:pt>
                <c:pt idx="53">
                  <c:v>298.089</c:v>
                </c:pt>
                <c:pt idx="54">
                  <c:v>303.66000000000003</c:v>
                </c:pt>
                <c:pt idx="55">
                  <c:v>309.25800000000004</c:v>
                </c:pt>
                <c:pt idx="56">
                  <c:v>314.97300000000001</c:v>
                </c:pt>
                <c:pt idx="57">
                  <c:v>320.733</c:v>
                </c:pt>
                <c:pt idx="58">
                  <c:v>326.45699999999999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343.22399999999999</c:v>
                </c:pt>
                <c:pt idx="62">
                  <c:v>348.79500000000002</c:v>
                </c:pt>
                <c:pt idx="63">
                  <c:v>354.36600000000004</c:v>
                </c:pt>
                <c:pt idx="64">
                  <c:v>360.09900000000005</c:v>
                </c:pt>
              </c:numCache>
            </c:numRef>
          </c:xVal>
          <c:yVal>
            <c:numRef>
              <c:f>TDK_KF_ST_02_02!$I$20:$I$84</c:f>
              <c:numCache>
                <c:formatCode>General</c:formatCode>
                <c:ptCount val="65"/>
                <c:pt idx="0">
                  <c:v>448</c:v>
                </c:pt>
                <c:pt idx="1">
                  <c:v>827</c:v>
                </c:pt>
                <c:pt idx="2">
                  <c:v>1195</c:v>
                </c:pt>
                <c:pt idx="3">
                  <c:v>1555</c:v>
                </c:pt>
                <c:pt idx="4">
                  <c:v>1883</c:v>
                </c:pt>
                <c:pt idx="5">
                  <c:v>2193</c:v>
                </c:pt>
                <c:pt idx="6">
                  <c:v>2490</c:v>
                </c:pt>
                <c:pt idx="7">
                  <c:v>2771</c:v>
                </c:pt>
                <c:pt idx="8">
                  <c:v>3014</c:v>
                </c:pt>
                <c:pt idx="9">
                  <c:v>3233</c:v>
                </c:pt>
                <c:pt idx="10">
                  <c:v>3420</c:v>
                </c:pt>
                <c:pt idx="11">
                  <c:v>3578</c:v>
                </c:pt>
                <c:pt idx="12">
                  <c:v>3699</c:v>
                </c:pt>
                <c:pt idx="13">
                  <c:v>3778</c:v>
                </c:pt>
                <c:pt idx="14">
                  <c:v>3820</c:v>
                </c:pt>
                <c:pt idx="15">
                  <c:v>3832</c:v>
                </c:pt>
                <c:pt idx="16">
                  <c:v>3797</c:v>
                </c:pt>
                <c:pt idx="17">
                  <c:v>3734</c:v>
                </c:pt>
                <c:pt idx="18">
                  <c:v>3631</c:v>
                </c:pt>
                <c:pt idx="19">
                  <c:v>3492</c:v>
                </c:pt>
                <c:pt idx="20">
                  <c:v>3315</c:v>
                </c:pt>
                <c:pt idx="21">
                  <c:v>3115</c:v>
                </c:pt>
                <c:pt idx="22">
                  <c:v>2892</c:v>
                </c:pt>
                <c:pt idx="23">
                  <c:v>2627</c:v>
                </c:pt>
                <c:pt idx="24">
                  <c:v>2329</c:v>
                </c:pt>
                <c:pt idx="25">
                  <c:v>2020</c:v>
                </c:pt>
                <c:pt idx="26">
                  <c:v>1682</c:v>
                </c:pt>
                <c:pt idx="27">
                  <c:v>1333</c:v>
                </c:pt>
                <c:pt idx="28">
                  <c:v>973</c:v>
                </c:pt>
                <c:pt idx="29">
                  <c:v>605</c:v>
                </c:pt>
                <c:pt idx="30">
                  <c:v>241</c:v>
                </c:pt>
                <c:pt idx="31">
                  <c:v>-140</c:v>
                </c:pt>
                <c:pt idx="32">
                  <c:v>-521</c:v>
                </c:pt>
                <c:pt idx="33">
                  <c:v>-906</c:v>
                </c:pt>
                <c:pt idx="34">
                  <c:v>-1276</c:v>
                </c:pt>
                <c:pt idx="35">
                  <c:v>-1629</c:v>
                </c:pt>
                <c:pt idx="36">
                  <c:v>-1961</c:v>
                </c:pt>
                <c:pt idx="37">
                  <c:v>-2274</c:v>
                </c:pt>
                <c:pt idx="38">
                  <c:v>-2573</c:v>
                </c:pt>
                <c:pt idx="39">
                  <c:v>-2845</c:v>
                </c:pt>
                <c:pt idx="40">
                  <c:v>-3090</c:v>
                </c:pt>
                <c:pt idx="41">
                  <c:v>-3311</c:v>
                </c:pt>
                <c:pt idx="42">
                  <c:v>-3506</c:v>
                </c:pt>
                <c:pt idx="43">
                  <c:v>-3660</c:v>
                </c:pt>
                <c:pt idx="44">
                  <c:v>-3775</c:v>
                </c:pt>
                <c:pt idx="45">
                  <c:v>-3853</c:v>
                </c:pt>
                <c:pt idx="46">
                  <c:v>-3902</c:v>
                </c:pt>
                <c:pt idx="47">
                  <c:v>-3910</c:v>
                </c:pt>
                <c:pt idx="48">
                  <c:v>-3878</c:v>
                </c:pt>
                <c:pt idx="49">
                  <c:v>-3813</c:v>
                </c:pt>
                <c:pt idx="50">
                  <c:v>-3707</c:v>
                </c:pt>
                <c:pt idx="51">
                  <c:v>-3570</c:v>
                </c:pt>
                <c:pt idx="52">
                  <c:v>-3402</c:v>
                </c:pt>
                <c:pt idx="53">
                  <c:v>-3200</c:v>
                </c:pt>
                <c:pt idx="54">
                  <c:v>-2962</c:v>
                </c:pt>
                <c:pt idx="55">
                  <c:v>-2703</c:v>
                </c:pt>
                <c:pt idx="56">
                  <c:v>-2416</c:v>
                </c:pt>
                <c:pt idx="57">
                  <c:v>-2097</c:v>
                </c:pt>
                <c:pt idx="58">
                  <c:v>-1759</c:v>
                </c:pt>
                <c:pt idx="59">
                  <c:v>-1408</c:v>
                </c:pt>
                <c:pt idx="60">
                  <c:v>-1044</c:v>
                </c:pt>
                <c:pt idx="61">
                  <c:v>-684</c:v>
                </c:pt>
                <c:pt idx="62">
                  <c:v>-316</c:v>
                </c:pt>
                <c:pt idx="63">
                  <c:v>63</c:v>
                </c:pt>
                <c:pt idx="64">
                  <c:v>450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8B-4EF2-BBB6-19F3C26DCF8C}"/>
            </c:ext>
          </c:extLst>
        </c:ser>
        <c:ser>
          <c:idx val="1"/>
          <c:order val="1"/>
          <c:tx>
            <c:strRef>
              <c:f>TDK_KF_ST_02_02!$L$19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5.8229999999999995</c:v>
                </c:pt>
                <c:pt idx="2">
                  <c:v>11.529</c:v>
                </c:pt>
                <c:pt idx="3">
                  <c:v>17.207999999999998</c:v>
                </c:pt>
                <c:pt idx="4">
                  <c:v>22.769999999999996</c:v>
                </c:pt>
                <c:pt idx="5">
                  <c:v>28.259999999999994</c:v>
                </c:pt>
                <c:pt idx="6">
                  <c:v>33.830999999999996</c:v>
                </c:pt>
                <c:pt idx="7">
                  <c:v>39.491999999999997</c:v>
                </c:pt>
                <c:pt idx="8">
                  <c:v>45.062999999999995</c:v>
                </c:pt>
                <c:pt idx="9">
                  <c:v>50.777999999999992</c:v>
                </c:pt>
                <c:pt idx="10">
                  <c:v>56.501999999999988</c:v>
                </c:pt>
                <c:pt idx="11">
                  <c:v>62.207999999999984</c:v>
                </c:pt>
                <c:pt idx="12">
                  <c:v>67.832999999999984</c:v>
                </c:pt>
                <c:pt idx="13">
                  <c:v>73.259999999999991</c:v>
                </c:pt>
                <c:pt idx="14">
                  <c:v>78.803999999999988</c:v>
                </c:pt>
                <c:pt idx="15">
                  <c:v>84.392999999999986</c:v>
                </c:pt>
                <c:pt idx="16">
                  <c:v>90.125999999999991</c:v>
                </c:pt>
                <c:pt idx="17">
                  <c:v>95.705999999999989</c:v>
                </c:pt>
                <c:pt idx="18">
                  <c:v>101.43899999999999</c:v>
                </c:pt>
                <c:pt idx="19">
                  <c:v>107.127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135.02699999999999</c:v>
                </c:pt>
                <c:pt idx="25">
                  <c:v>140.65199999999999</c:v>
                </c:pt>
                <c:pt idx="26">
                  <c:v>146.37599999999998</c:v>
                </c:pt>
                <c:pt idx="27">
                  <c:v>151.97399999999999</c:v>
                </c:pt>
                <c:pt idx="28">
                  <c:v>157.62599999999998</c:v>
                </c:pt>
                <c:pt idx="29">
                  <c:v>163.11599999999999</c:v>
                </c:pt>
                <c:pt idx="30">
                  <c:v>168.57</c:v>
                </c:pt>
                <c:pt idx="31">
                  <c:v>174.249</c:v>
                </c:pt>
                <c:pt idx="32">
                  <c:v>179.84700000000001</c:v>
                </c:pt>
                <c:pt idx="33">
                  <c:v>185.61600000000001</c:v>
                </c:pt>
                <c:pt idx="34">
                  <c:v>191.304</c:v>
                </c:pt>
                <c:pt idx="35">
                  <c:v>196.95599999999999</c:v>
                </c:pt>
                <c:pt idx="36">
                  <c:v>202.5</c:v>
                </c:pt>
                <c:pt idx="37">
                  <c:v>207.95400000000001</c:v>
                </c:pt>
                <c:pt idx="38">
                  <c:v>213.55200000000002</c:v>
                </c:pt>
                <c:pt idx="39">
                  <c:v>219.15000000000003</c:v>
                </c:pt>
                <c:pt idx="40">
                  <c:v>224.73900000000003</c:v>
                </c:pt>
                <c:pt idx="41">
                  <c:v>230.46300000000002</c:v>
                </c:pt>
                <c:pt idx="42">
                  <c:v>236.23200000000003</c:v>
                </c:pt>
                <c:pt idx="43">
                  <c:v>241.89300000000003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258.46200000000005</c:v>
                </c:pt>
                <c:pt idx="47">
                  <c:v>264.19500000000005</c:v>
                </c:pt>
                <c:pt idx="48">
                  <c:v>269.86500000000007</c:v>
                </c:pt>
                <c:pt idx="49">
                  <c:v>275.48100000000005</c:v>
                </c:pt>
                <c:pt idx="50">
                  <c:v>281.26800000000003</c:v>
                </c:pt>
                <c:pt idx="51">
                  <c:v>286.90200000000004</c:v>
                </c:pt>
                <c:pt idx="52">
                  <c:v>292.54500000000002</c:v>
                </c:pt>
                <c:pt idx="53">
                  <c:v>298.089</c:v>
                </c:pt>
                <c:pt idx="54">
                  <c:v>303.66000000000003</c:v>
                </c:pt>
                <c:pt idx="55">
                  <c:v>309.25800000000004</c:v>
                </c:pt>
                <c:pt idx="56">
                  <c:v>314.97300000000001</c:v>
                </c:pt>
                <c:pt idx="57">
                  <c:v>320.733</c:v>
                </c:pt>
                <c:pt idx="58">
                  <c:v>326.45699999999999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343.22399999999999</c:v>
                </c:pt>
                <c:pt idx="62">
                  <c:v>348.79500000000002</c:v>
                </c:pt>
                <c:pt idx="63">
                  <c:v>354.36600000000004</c:v>
                </c:pt>
                <c:pt idx="64">
                  <c:v>360.09900000000005</c:v>
                </c:pt>
              </c:numCache>
            </c:numRef>
          </c:xVal>
          <c:yVal>
            <c:numRef>
              <c:f>TDK_KF_ST_02_02!$L$20:$L$84</c:f>
              <c:numCache>
                <c:formatCode>General</c:formatCode>
                <c:ptCount val="65"/>
                <c:pt idx="0">
                  <c:v>441.72410780326555</c:v>
                </c:pt>
                <c:pt idx="1">
                  <c:v>824.83404374253973</c:v>
                </c:pt>
                <c:pt idx="2">
                  <c:v>1195.7236537907761</c:v>
                </c:pt>
                <c:pt idx="3">
                  <c:v>1552.6727163524679</c:v>
                </c:pt>
                <c:pt idx="4">
                  <c:v>1887.102313233213</c:v>
                </c:pt>
                <c:pt idx="5">
                  <c:v>2199.3849387106275</c:v>
                </c:pt>
                <c:pt idx="6">
                  <c:v>2495.2215304308338</c:v>
                </c:pt>
                <c:pt idx="7">
                  <c:v>2771.2481447586497</c:v>
                </c:pt>
                <c:pt idx="8">
                  <c:v>3016.0852946929331</c:v>
                </c:pt>
                <c:pt idx="9">
                  <c:v>3237.1867679406701</c:v>
                </c:pt>
                <c:pt idx="10">
                  <c:v>3425.9311186503619</c:v>
                </c:pt>
                <c:pt idx="11">
                  <c:v>3579.6330963954911</c:v>
                </c:pt>
                <c:pt idx="12">
                  <c:v>3695.9994637023315</c:v>
                </c:pt>
                <c:pt idx="13">
                  <c:v>3774.1288537552823</c:v>
                </c:pt>
                <c:pt idx="14">
                  <c:v>3818.5823271825952</c:v>
                </c:pt>
                <c:pt idx="15">
                  <c:v>3826.8059426214659</c:v>
                </c:pt>
                <c:pt idx="16">
                  <c:v>3796.9921294582241</c:v>
                </c:pt>
                <c:pt idx="17">
                  <c:v>3731.0566007010866</c:v>
                </c:pt>
                <c:pt idx="18">
                  <c:v>3626.0467565643112</c:v>
                </c:pt>
                <c:pt idx="19">
                  <c:v>3485.5630551737727</c:v>
                </c:pt>
                <c:pt idx="20">
                  <c:v>3313.6499810669593</c:v>
                </c:pt>
                <c:pt idx="21">
                  <c:v>3114.3858005301108</c:v>
                </c:pt>
                <c:pt idx="22">
                  <c:v>2883.1444562180332</c:v>
                </c:pt>
                <c:pt idx="23">
                  <c:v>2623.6308174325482</c:v>
                </c:pt>
                <c:pt idx="24">
                  <c:v>2329.873376159464</c:v>
                </c:pt>
                <c:pt idx="25">
                  <c:v>2018.548445201202</c:v>
                </c:pt>
                <c:pt idx="26">
                  <c:v>1681.3727777401282</c:v>
                </c:pt>
                <c:pt idx="27">
                  <c:v>1334.9556451654312</c:v>
                </c:pt>
                <c:pt idx="28">
                  <c:v>971.86986244820423</c:v>
                </c:pt>
                <c:pt idx="29">
                  <c:v>609.70944015590828</c:v>
                </c:pt>
                <c:pt idx="30">
                  <c:v>243.98889005825413</c:v>
                </c:pt>
                <c:pt idx="31">
                  <c:v>-139.52733502920663</c:v>
                </c:pt>
                <c:pt idx="32">
                  <c:v>-516.65611857644944</c:v>
                </c:pt>
                <c:pt idx="33">
                  <c:v>-900.52903291554901</c:v>
                </c:pt>
                <c:pt idx="34">
                  <c:v>-1270.511680803766</c:v>
                </c:pt>
                <c:pt idx="35">
                  <c:v>-1626.1705321373602</c:v>
                </c:pt>
                <c:pt idx="36">
                  <c:v>-1960.0805310404039</c:v>
                </c:pt>
                <c:pt idx="37">
                  <c:v>-2271.0647036235619</c:v>
                </c:pt>
                <c:pt idx="38">
                  <c:v>-2569.2320940405302</c:v>
                </c:pt>
                <c:pt idx="39">
                  <c:v>-2843.2773539459367</c:v>
                </c:pt>
                <c:pt idx="40">
                  <c:v>-3090.2096029553786</c:v>
                </c:pt>
                <c:pt idx="41">
                  <c:v>-3313.0272683388994</c:v>
                </c:pt>
                <c:pt idx="42">
                  <c:v>-3504.5628969914683</c:v>
                </c:pt>
                <c:pt idx="43">
                  <c:v>-3658.403400948685</c:v>
                </c:pt>
                <c:pt idx="44">
                  <c:v>-3776.3041482619838</c:v>
                </c:pt>
                <c:pt idx="45">
                  <c:v>-3856.0571012893051</c:v>
                </c:pt>
                <c:pt idx="46">
                  <c:v>-3901.8480018163791</c:v>
                </c:pt>
                <c:pt idx="47">
                  <c:v>-3911.6225338387958</c:v>
                </c:pt>
                <c:pt idx="48">
                  <c:v>-3883.1870798069722</c:v>
                </c:pt>
                <c:pt idx="49">
                  <c:v>-3817.9427367581252</c:v>
                </c:pt>
                <c:pt idx="50">
                  <c:v>-3712.7733840848528</c:v>
                </c:pt>
                <c:pt idx="51">
                  <c:v>-3574.4026346085925</c:v>
                </c:pt>
                <c:pt idx="52">
                  <c:v>-3401.5776110378042</c:v>
                </c:pt>
                <c:pt idx="53">
                  <c:v>-3200.0412659968192</c:v>
                </c:pt>
                <c:pt idx="54">
                  <c:v>-2967.7449677804866</c:v>
                </c:pt>
                <c:pt idx="55">
                  <c:v>-2706.4675342077885</c:v>
                </c:pt>
                <c:pt idx="56">
                  <c:v>-2413.5135409623595</c:v>
                </c:pt>
                <c:pt idx="57">
                  <c:v>-2094.3907615024045</c:v>
                </c:pt>
                <c:pt idx="58">
                  <c:v>-1756.7110145345869</c:v>
                </c:pt>
                <c:pt idx="59">
                  <c:v>-1409.8902318581029</c:v>
                </c:pt>
                <c:pt idx="60">
                  <c:v>-1045.9030732136036</c:v>
                </c:pt>
                <c:pt idx="61">
                  <c:v>-682.31852561009032</c:v>
                </c:pt>
                <c:pt idx="62">
                  <c:v>-308.57175332398106</c:v>
                </c:pt>
                <c:pt idx="63">
                  <c:v>67.692429817923681</c:v>
                </c:pt>
                <c:pt idx="64">
                  <c:v>453.77641493770773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8B-4EF2-BBB6-19F3C26DCF8C}"/>
            </c:ext>
          </c:extLst>
        </c:ser>
        <c:ser>
          <c:idx val="2"/>
          <c:order val="2"/>
          <c:tx>
            <c:strRef>
              <c:f>TDK_KF_ST_02_02!$J$19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5.8229999999999995</c:v>
                </c:pt>
                <c:pt idx="2">
                  <c:v>11.529</c:v>
                </c:pt>
                <c:pt idx="3">
                  <c:v>17.207999999999998</c:v>
                </c:pt>
                <c:pt idx="4">
                  <c:v>22.769999999999996</c:v>
                </c:pt>
                <c:pt idx="5">
                  <c:v>28.259999999999994</c:v>
                </c:pt>
                <c:pt idx="6">
                  <c:v>33.830999999999996</c:v>
                </c:pt>
                <c:pt idx="7">
                  <c:v>39.491999999999997</c:v>
                </c:pt>
                <c:pt idx="8">
                  <c:v>45.062999999999995</c:v>
                </c:pt>
                <c:pt idx="9">
                  <c:v>50.777999999999992</c:v>
                </c:pt>
                <c:pt idx="10">
                  <c:v>56.501999999999988</c:v>
                </c:pt>
                <c:pt idx="11">
                  <c:v>62.207999999999984</c:v>
                </c:pt>
                <c:pt idx="12">
                  <c:v>67.832999999999984</c:v>
                </c:pt>
                <c:pt idx="13">
                  <c:v>73.259999999999991</c:v>
                </c:pt>
                <c:pt idx="14">
                  <c:v>78.803999999999988</c:v>
                </c:pt>
                <c:pt idx="15">
                  <c:v>84.392999999999986</c:v>
                </c:pt>
                <c:pt idx="16">
                  <c:v>90.125999999999991</c:v>
                </c:pt>
                <c:pt idx="17">
                  <c:v>95.705999999999989</c:v>
                </c:pt>
                <c:pt idx="18">
                  <c:v>101.43899999999999</c:v>
                </c:pt>
                <c:pt idx="19">
                  <c:v>107.127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135.02699999999999</c:v>
                </c:pt>
                <c:pt idx="25">
                  <c:v>140.65199999999999</c:v>
                </c:pt>
                <c:pt idx="26">
                  <c:v>146.37599999999998</c:v>
                </c:pt>
                <c:pt idx="27">
                  <c:v>151.97399999999999</c:v>
                </c:pt>
                <c:pt idx="28">
                  <c:v>157.62599999999998</c:v>
                </c:pt>
                <c:pt idx="29">
                  <c:v>163.11599999999999</c:v>
                </c:pt>
                <c:pt idx="30">
                  <c:v>168.57</c:v>
                </c:pt>
                <c:pt idx="31">
                  <c:v>174.249</c:v>
                </c:pt>
                <c:pt idx="32">
                  <c:v>179.84700000000001</c:v>
                </c:pt>
                <c:pt idx="33">
                  <c:v>185.61600000000001</c:v>
                </c:pt>
                <c:pt idx="34">
                  <c:v>191.304</c:v>
                </c:pt>
                <c:pt idx="35">
                  <c:v>196.95599999999999</c:v>
                </c:pt>
                <c:pt idx="36">
                  <c:v>202.5</c:v>
                </c:pt>
                <c:pt idx="37">
                  <c:v>207.95400000000001</c:v>
                </c:pt>
                <c:pt idx="38">
                  <c:v>213.55200000000002</c:v>
                </c:pt>
                <c:pt idx="39">
                  <c:v>219.15000000000003</c:v>
                </c:pt>
                <c:pt idx="40">
                  <c:v>224.73900000000003</c:v>
                </c:pt>
                <c:pt idx="41">
                  <c:v>230.46300000000002</c:v>
                </c:pt>
                <c:pt idx="42">
                  <c:v>236.23200000000003</c:v>
                </c:pt>
                <c:pt idx="43">
                  <c:v>241.89300000000003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258.46200000000005</c:v>
                </c:pt>
                <c:pt idx="47">
                  <c:v>264.19500000000005</c:v>
                </c:pt>
                <c:pt idx="48">
                  <c:v>269.86500000000007</c:v>
                </c:pt>
                <c:pt idx="49">
                  <c:v>275.48100000000005</c:v>
                </c:pt>
                <c:pt idx="50">
                  <c:v>281.26800000000003</c:v>
                </c:pt>
                <c:pt idx="51">
                  <c:v>286.90200000000004</c:v>
                </c:pt>
                <c:pt idx="52">
                  <c:v>292.54500000000002</c:v>
                </c:pt>
                <c:pt idx="53">
                  <c:v>298.089</c:v>
                </c:pt>
                <c:pt idx="54">
                  <c:v>303.66000000000003</c:v>
                </c:pt>
                <c:pt idx="55">
                  <c:v>309.25800000000004</c:v>
                </c:pt>
                <c:pt idx="56">
                  <c:v>314.97300000000001</c:v>
                </c:pt>
                <c:pt idx="57">
                  <c:v>320.733</c:v>
                </c:pt>
                <c:pt idx="58">
                  <c:v>326.45699999999999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343.22399999999999</c:v>
                </c:pt>
                <c:pt idx="62">
                  <c:v>348.79500000000002</c:v>
                </c:pt>
                <c:pt idx="63">
                  <c:v>354.36600000000004</c:v>
                </c:pt>
                <c:pt idx="64">
                  <c:v>360.09900000000005</c:v>
                </c:pt>
              </c:numCache>
            </c:numRef>
          </c:xVal>
          <c:yVal>
            <c:numRef>
              <c:f>TDK_KF_ST_02_02!$J$20:$J$84</c:f>
              <c:numCache>
                <c:formatCode>General</c:formatCode>
                <c:ptCount val="65"/>
                <c:pt idx="0">
                  <c:v>-3834</c:v>
                </c:pt>
                <c:pt idx="1">
                  <c:v>-3767</c:v>
                </c:pt>
                <c:pt idx="2">
                  <c:v>-3663</c:v>
                </c:pt>
                <c:pt idx="3">
                  <c:v>-3526</c:v>
                </c:pt>
                <c:pt idx="4">
                  <c:v>-3356</c:v>
                </c:pt>
                <c:pt idx="5">
                  <c:v>-3154</c:v>
                </c:pt>
                <c:pt idx="6">
                  <c:v>-2926</c:v>
                </c:pt>
                <c:pt idx="7">
                  <c:v>-2660</c:v>
                </c:pt>
                <c:pt idx="8">
                  <c:v>-2379</c:v>
                </c:pt>
                <c:pt idx="9">
                  <c:v>-2064</c:v>
                </c:pt>
                <c:pt idx="10">
                  <c:v>-1734</c:v>
                </c:pt>
                <c:pt idx="11">
                  <c:v>-1376</c:v>
                </c:pt>
                <c:pt idx="12">
                  <c:v>-1015</c:v>
                </c:pt>
                <c:pt idx="13">
                  <c:v>-665</c:v>
                </c:pt>
                <c:pt idx="14">
                  <c:v>-294</c:v>
                </c:pt>
                <c:pt idx="15">
                  <c:v>78</c:v>
                </c:pt>
                <c:pt idx="16">
                  <c:v>464</c:v>
                </c:pt>
                <c:pt idx="17">
                  <c:v>831</c:v>
                </c:pt>
                <c:pt idx="18">
                  <c:v>1204</c:v>
                </c:pt>
                <c:pt idx="19">
                  <c:v>1560</c:v>
                </c:pt>
                <c:pt idx="20">
                  <c:v>1897</c:v>
                </c:pt>
                <c:pt idx="21">
                  <c:v>2217</c:v>
                </c:pt>
                <c:pt idx="22">
                  <c:v>2507</c:v>
                </c:pt>
                <c:pt idx="23">
                  <c:v>2782</c:v>
                </c:pt>
                <c:pt idx="24">
                  <c:v>3038</c:v>
                </c:pt>
                <c:pt idx="25">
                  <c:v>3257</c:v>
                </c:pt>
                <c:pt idx="26">
                  <c:v>3456</c:v>
                </c:pt>
                <c:pt idx="27">
                  <c:v>3616</c:v>
                </c:pt>
                <c:pt idx="28">
                  <c:v>3727</c:v>
                </c:pt>
                <c:pt idx="29">
                  <c:v>3810</c:v>
                </c:pt>
                <c:pt idx="30">
                  <c:v>3858</c:v>
                </c:pt>
                <c:pt idx="31">
                  <c:v>3866</c:v>
                </c:pt>
                <c:pt idx="32">
                  <c:v>3838</c:v>
                </c:pt>
                <c:pt idx="33">
                  <c:v>3778</c:v>
                </c:pt>
                <c:pt idx="34">
                  <c:v>3670</c:v>
                </c:pt>
                <c:pt idx="35">
                  <c:v>3532</c:v>
                </c:pt>
                <c:pt idx="36">
                  <c:v>3363</c:v>
                </c:pt>
                <c:pt idx="37">
                  <c:v>3162</c:v>
                </c:pt>
                <c:pt idx="38">
                  <c:v>2931</c:v>
                </c:pt>
                <c:pt idx="39">
                  <c:v>2676</c:v>
                </c:pt>
                <c:pt idx="40">
                  <c:v>2392</c:v>
                </c:pt>
                <c:pt idx="41">
                  <c:v>2071</c:v>
                </c:pt>
                <c:pt idx="42">
                  <c:v>1733</c:v>
                </c:pt>
                <c:pt idx="43">
                  <c:v>1390</c:v>
                </c:pt>
                <c:pt idx="44">
                  <c:v>1031</c:v>
                </c:pt>
                <c:pt idx="45">
                  <c:v>672</c:v>
                </c:pt>
                <c:pt idx="46">
                  <c:v>307</c:v>
                </c:pt>
                <c:pt idx="47">
                  <c:v>-78</c:v>
                </c:pt>
                <c:pt idx="48">
                  <c:v>-454</c:v>
                </c:pt>
                <c:pt idx="49">
                  <c:v>-820</c:v>
                </c:pt>
                <c:pt idx="50">
                  <c:v>-1199</c:v>
                </c:pt>
                <c:pt idx="51">
                  <c:v>-1552</c:v>
                </c:pt>
                <c:pt idx="52">
                  <c:v>-1891</c:v>
                </c:pt>
                <c:pt idx="53">
                  <c:v>-2207</c:v>
                </c:pt>
                <c:pt idx="54">
                  <c:v>-2497</c:v>
                </c:pt>
                <c:pt idx="55">
                  <c:v>-2776</c:v>
                </c:pt>
                <c:pt idx="56">
                  <c:v>-3035</c:v>
                </c:pt>
                <c:pt idx="57">
                  <c:v>-3258</c:v>
                </c:pt>
                <c:pt idx="58">
                  <c:v>-3445</c:v>
                </c:pt>
                <c:pt idx="59">
                  <c:v>-3598</c:v>
                </c:pt>
                <c:pt idx="60">
                  <c:v>-3722</c:v>
                </c:pt>
                <c:pt idx="61">
                  <c:v>-3805</c:v>
                </c:pt>
                <c:pt idx="62">
                  <c:v>-3846</c:v>
                </c:pt>
                <c:pt idx="63">
                  <c:v>-3861</c:v>
                </c:pt>
                <c:pt idx="64">
                  <c:v>-3829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8B-4EF2-BBB6-19F3C26DCF8C}"/>
            </c:ext>
          </c:extLst>
        </c:ser>
        <c:ser>
          <c:idx val="3"/>
          <c:order val="3"/>
          <c:tx>
            <c:strRef>
              <c:f>TDK_KF_ST_02_02!$N$19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5.8229999999999995</c:v>
                </c:pt>
                <c:pt idx="2">
                  <c:v>11.529</c:v>
                </c:pt>
                <c:pt idx="3">
                  <c:v>17.207999999999998</c:v>
                </c:pt>
                <c:pt idx="4">
                  <c:v>22.769999999999996</c:v>
                </c:pt>
                <c:pt idx="5">
                  <c:v>28.259999999999994</c:v>
                </c:pt>
                <c:pt idx="6">
                  <c:v>33.830999999999996</c:v>
                </c:pt>
                <c:pt idx="7">
                  <c:v>39.491999999999997</c:v>
                </c:pt>
                <c:pt idx="8">
                  <c:v>45.062999999999995</c:v>
                </c:pt>
                <c:pt idx="9">
                  <c:v>50.777999999999992</c:v>
                </c:pt>
                <c:pt idx="10">
                  <c:v>56.501999999999988</c:v>
                </c:pt>
                <c:pt idx="11">
                  <c:v>62.207999999999984</c:v>
                </c:pt>
                <c:pt idx="12">
                  <c:v>67.832999999999984</c:v>
                </c:pt>
                <c:pt idx="13">
                  <c:v>73.259999999999991</c:v>
                </c:pt>
                <c:pt idx="14">
                  <c:v>78.803999999999988</c:v>
                </c:pt>
                <c:pt idx="15">
                  <c:v>84.392999999999986</c:v>
                </c:pt>
                <c:pt idx="16">
                  <c:v>90.125999999999991</c:v>
                </c:pt>
                <c:pt idx="17">
                  <c:v>95.705999999999989</c:v>
                </c:pt>
                <c:pt idx="18">
                  <c:v>101.43899999999999</c:v>
                </c:pt>
                <c:pt idx="19">
                  <c:v>107.127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135.02699999999999</c:v>
                </c:pt>
                <c:pt idx="25">
                  <c:v>140.65199999999999</c:v>
                </c:pt>
                <c:pt idx="26">
                  <c:v>146.37599999999998</c:v>
                </c:pt>
                <c:pt idx="27">
                  <c:v>151.97399999999999</c:v>
                </c:pt>
                <c:pt idx="28">
                  <c:v>157.62599999999998</c:v>
                </c:pt>
                <c:pt idx="29">
                  <c:v>163.11599999999999</c:v>
                </c:pt>
                <c:pt idx="30">
                  <c:v>168.57</c:v>
                </c:pt>
                <c:pt idx="31">
                  <c:v>174.249</c:v>
                </c:pt>
                <c:pt idx="32">
                  <c:v>179.84700000000001</c:v>
                </c:pt>
                <c:pt idx="33">
                  <c:v>185.61600000000001</c:v>
                </c:pt>
                <c:pt idx="34">
                  <c:v>191.304</c:v>
                </c:pt>
                <c:pt idx="35">
                  <c:v>196.95599999999999</c:v>
                </c:pt>
                <c:pt idx="36">
                  <c:v>202.5</c:v>
                </c:pt>
                <c:pt idx="37">
                  <c:v>207.95400000000001</c:v>
                </c:pt>
                <c:pt idx="38">
                  <c:v>213.55200000000002</c:v>
                </c:pt>
                <c:pt idx="39">
                  <c:v>219.15000000000003</c:v>
                </c:pt>
                <c:pt idx="40">
                  <c:v>224.73900000000003</c:v>
                </c:pt>
                <c:pt idx="41">
                  <c:v>230.46300000000002</c:v>
                </c:pt>
                <c:pt idx="42">
                  <c:v>236.23200000000003</c:v>
                </c:pt>
                <c:pt idx="43">
                  <c:v>241.89300000000003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258.46200000000005</c:v>
                </c:pt>
                <c:pt idx="47">
                  <c:v>264.19500000000005</c:v>
                </c:pt>
                <c:pt idx="48">
                  <c:v>269.86500000000007</c:v>
                </c:pt>
                <c:pt idx="49">
                  <c:v>275.48100000000005</c:v>
                </c:pt>
                <c:pt idx="50">
                  <c:v>281.26800000000003</c:v>
                </c:pt>
                <c:pt idx="51">
                  <c:v>286.90200000000004</c:v>
                </c:pt>
                <c:pt idx="52">
                  <c:v>292.54500000000002</c:v>
                </c:pt>
                <c:pt idx="53">
                  <c:v>298.089</c:v>
                </c:pt>
                <c:pt idx="54">
                  <c:v>303.66000000000003</c:v>
                </c:pt>
                <c:pt idx="55">
                  <c:v>309.25800000000004</c:v>
                </c:pt>
                <c:pt idx="56">
                  <c:v>314.97300000000001</c:v>
                </c:pt>
                <c:pt idx="57">
                  <c:v>320.733</c:v>
                </c:pt>
                <c:pt idx="58">
                  <c:v>326.45699999999999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343.22399999999999</c:v>
                </c:pt>
                <c:pt idx="62">
                  <c:v>348.79500000000002</c:v>
                </c:pt>
                <c:pt idx="63">
                  <c:v>354.36600000000004</c:v>
                </c:pt>
                <c:pt idx="64">
                  <c:v>360.09900000000005</c:v>
                </c:pt>
              </c:numCache>
            </c:numRef>
          </c:xVal>
          <c:yVal>
            <c:numRef>
              <c:f>TDK_KF_ST_02_02!$N$20:$N$84</c:f>
              <c:numCache>
                <c:formatCode>General</c:formatCode>
                <c:ptCount val="65"/>
                <c:pt idx="0">
                  <c:v>-3829.1932601800954</c:v>
                </c:pt>
                <c:pt idx="1">
                  <c:v>-3763.7911917466095</c:v>
                </c:pt>
                <c:pt idx="2">
                  <c:v>-3661.4576668704894</c:v>
                </c:pt>
                <c:pt idx="3">
                  <c:v>-3523.5138814098714</c:v>
                </c:pt>
                <c:pt idx="4">
                  <c:v>-3354.8134514901562</c:v>
                </c:pt>
                <c:pt idx="5">
                  <c:v>-3157.252211110329</c:v>
                </c:pt>
                <c:pt idx="6">
                  <c:v>-2927.1202548084339</c:v>
                </c:pt>
                <c:pt idx="7">
                  <c:v>-2664.9027734039992</c:v>
                </c:pt>
                <c:pt idx="8">
                  <c:v>-2381.4111335229441</c:v>
                </c:pt>
                <c:pt idx="9">
                  <c:v>-2067.1914989645543</c:v>
                </c:pt>
                <c:pt idx="10">
                  <c:v>-1731.8340367909598</c:v>
                </c:pt>
                <c:pt idx="11">
                  <c:v>-1380.2967162891484</c:v>
                </c:pt>
                <c:pt idx="12">
                  <c:v>-1020.30799124788</c:v>
                </c:pt>
                <c:pt idx="13">
                  <c:v>-663.60775514051886</c:v>
                </c:pt>
                <c:pt idx="14">
                  <c:v>-293.07205470048325</c:v>
                </c:pt>
                <c:pt idx="15">
                  <c:v>83.259578853266362</c:v>
                </c:pt>
                <c:pt idx="16">
                  <c:v>468.45179582871401</c:v>
                </c:pt>
                <c:pt idx="17">
                  <c:v>838.91022972337919</c:v>
                </c:pt>
                <c:pt idx="18">
                  <c:v>1211.22227580771</c:v>
                </c:pt>
                <c:pt idx="19">
                  <c:v>1568.6517370496474</c:v>
                </c:pt>
                <c:pt idx="20">
                  <c:v>1904.83354236419</c:v>
                </c:pt>
                <c:pt idx="21">
                  <c:v>2216.4487457923901</c:v>
                </c:pt>
                <c:pt idx="22">
                  <c:v>2511.5429900494187</c:v>
                </c:pt>
                <c:pt idx="23">
                  <c:v>2783.9703246716135</c:v>
                </c:pt>
                <c:pt idx="24">
                  <c:v>3037.2968616283574</c:v>
                </c:pt>
                <c:pt idx="25">
                  <c:v>3256.3165308967514</c:v>
                </c:pt>
                <c:pt idx="26">
                  <c:v>3446.9656185550339</c:v>
                </c:pt>
                <c:pt idx="27">
                  <c:v>3600.1595096082383</c:v>
                </c:pt>
                <c:pt idx="28">
                  <c:v>3719.9640980695485</c:v>
                </c:pt>
                <c:pt idx="29">
                  <c:v>3801.6881760670499</c:v>
                </c:pt>
                <c:pt idx="30">
                  <c:v>3848.3167121236092</c:v>
                </c:pt>
                <c:pt idx="31">
                  <c:v>3859.8085791541607</c:v>
                </c:pt>
                <c:pt idx="32">
                  <c:v>3834.0260285812474</c:v>
                </c:pt>
                <c:pt idx="33">
                  <c:v>3769.1695698759663</c:v>
                </c:pt>
                <c:pt idx="34">
                  <c:v>3667.8122033805012</c:v>
                </c:pt>
                <c:pt idx="35">
                  <c:v>3531.291882021369</c:v>
                </c:pt>
                <c:pt idx="36">
                  <c:v>3363.9895768323599</c:v>
                </c:pt>
                <c:pt idx="37">
                  <c:v>3168.6637755309239</c:v>
                </c:pt>
                <c:pt idx="38">
                  <c:v>2938.343429580344</c:v>
                </c:pt>
                <c:pt idx="39">
                  <c:v>2679.9795347400373</c:v>
                </c:pt>
                <c:pt idx="40">
                  <c:v>2396.5152095567673</c:v>
                </c:pt>
                <c:pt idx="41">
                  <c:v>2082.599895991847</c:v>
                </c:pt>
                <c:pt idx="42">
                  <c:v>1745.2052603137583</c:v>
                </c:pt>
                <c:pt idx="43">
                  <c:v>1396.9184881994099</c:v>
                </c:pt>
                <c:pt idx="44">
                  <c:v>1037.3454960177971</c:v>
                </c:pt>
                <c:pt idx="45">
                  <c:v>680.33045889846505</c:v>
                </c:pt>
                <c:pt idx="46">
                  <c:v>312.37047652389015</c:v>
                </c:pt>
                <c:pt idx="47">
                  <c:v>-73.618822747597278</c:v>
                </c:pt>
                <c:pt idx="48">
                  <c:v>-454.63528975310993</c:v>
                </c:pt>
                <c:pt idx="49">
                  <c:v>-827.624273571868</c:v>
                </c:pt>
                <c:pt idx="50">
                  <c:v>-1203.5903816064706</c:v>
                </c:pt>
                <c:pt idx="51">
                  <c:v>-1557.8277689811243</c:v>
                </c:pt>
                <c:pt idx="52">
                  <c:v>-1897.5036767594827</c:v>
                </c:pt>
                <c:pt idx="53">
                  <c:v>-2213.2866407026495</c:v>
                </c:pt>
                <c:pt idx="54">
                  <c:v>-2509.6996303922779</c:v>
                </c:pt>
                <c:pt idx="55">
                  <c:v>-2783.61433209081</c:v>
                </c:pt>
                <c:pt idx="56">
                  <c:v>-3035.7923568750184</c:v>
                </c:pt>
                <c:pt idx="57">
                  <c:v>-3259.3547806912366</c:v>
                </c:pt>
                <c:pt idx="58">
                  <c:v>-3448.8574327511615</c:v>
                </c:pt>
                <c:pt idx="59">
                  <c:v>-3600.872870872136</c:v>
                </c:pt>
                <c:pt idx="60">
                  <c:v>-3719.6019115963195</c:v>
                </c:pt>
                <c:pt idx="61">
                  <c:v>-3800.2427614228232</c:v>
                </c:pt>
                <c:pt idx="62">
                  <c:v>-3846.0422943980143</c:v>
                </c:pt>
                <c:pt idx="63">
                  <c:v>-3855.4441700807979</c:v>
                </c:pt>
                <c:pt idx="64">
                  <c:v>-3827.0276789069235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8B-4EF2-BBB6-19F3C26DC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TDK_KF_ST_02_03!$I$19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TDK_KF_ST_02_03!$AA$85:$AA$149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354.36599999999993</c:v>
                </c:pt>
                <c:pt idx="2">
                  <c:v>348.80399999999992</c:v>
                </c:pt>
                <c:pt idx="3">
                  <c:v>343.25999999999993</c:v>
                </c:pt>
                <c:pt idx="4">
                  <c:v>337.67999999999995</c:v>
                </c:pt>
                <c:pt idx="5">
                  <c:v>332.02799999999996</c:v>
                </c:pt>
                <c:pt idx="6">
                  <c:v>326.32199999999995</c:v>
                </c:pt>
                <c:pt idx="7">
                  <c:v>320.58899999999994</c:v>
                </c:pt>
                <c:pt idx="8">
                  <c:v>314.86499999999995</c:v>
                </c:pt>
                <c:pt idx="9">
                  <c:v>309.23099999999994</c:v>
                </c:pt>
                <c:pt idx="10">
                  <c:v>303.68699999999995</c:v>
                </c:pt>
                <c:pt idx="11">
                  <c:v>298.19699999999995</c:v>
                </c:pt>
                <c:pt idx="12">
                  <c:v>292.49099999999993</c:v>
                </c:pt>
                <c:pt idx="13">
                  <c:v>286.90199999999993</c:v>
                </c:pt>
                <c:pt idx="14">
                  <c:v>281.15099999999995</c:v>
                </c:pt>
                <c:pt idx="15">
                  <c:v>275.40899999999993</c:v>
                </c:pt>
                <c:pt idx="16">
                  <c:v>269.73899999999992</c:v>
                </c:pt>
                <c:pt idx="17">
                  <c:v>264.19499999999994</c:v>
                </c:pt>
                <c:pt idx="18">
                  <c:v>258.56999999999994</c:v>
                </c:pt>
                <c:pt idx="19">
                  <c:v>253.08899999999994</c:v>
                </c:pt>
                <c:pt idx="20">
                  <c:v>247.59899999999993</c:v>
                </c:pt>
                <c:pt idx="21">
                  <c:v>241.78499999999994</c:v>
                </c:pt>
                <c:pt idx="22">
                  <c:v>236.15099999999995</c:v>
                </c:pt>
                <c:pt idx="23">
                  <c:v>230.42699999999996</c:v>
                </c:pt>
                <c:pt idx="24">
                  <c:v>224.70299999999997</c:v>
                </c:pt>
                <c:pt idx="25">
                  <c:v>219.10499999999996</c:v>
                </c:pt>
                <c:pt idx="26">
                  <c:v>213.62399999999997</c:v>
                </c:pt>
                <c:pt idx="27">
                  <c:v>208.08899999999997</c:v>
                </c:pt>
                <c:pt idx="28">
                  <c:v>202.51799999999997</c:v>
                </c:pt>
                <c:pt idx="29">
                  <c:v>196.89299999999997</c:v>
                </c:pt>
                <c:pt idx="30">
                  <c:v>191.23199999999997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174.18599999999998</c:v>
                </c:pt>
                <c:pt idx="34">
                  <c:v>168.64199999999997</c:v>
                </c:pt>
                <c:pt idx="35">
                  <c:v>163.22399999999996</c:v>
                </c:pt>
                <c:pt idx="36">
                  <c:v>157.64399999999995</c:v>
                </c:pt>
                <c:pt idx="37">
                  <c:v>151.92899999999995</c:v>
                </c:pt>
                <c:pt idx="38">
                  <c:v>146.29499999999996</c:v>
                </c:pt>
                <c:pt idx="39">
                  <c:v>140.60699999999997</c:v>
                </c:pt>
                <c:pt idx="40">
                  <c:v>134.96399999999997</c:v>
                </c:pt>
                <c:pt idx="41">
                  <c:v>129.30299999999997</c:v>
                </c:pt>
                <c:pt idx="42">
                  <c:v>123.81299999999997</c:v>
                </c:pt>
                <c:pt idx="43">
                  <c:v>118.31399999999998</c:v>
                </c:pt>
                <c:pt idx="44">
                  <c:v>112.66199999999998</c:v>
                </c:pt>
                <c:pt idx="45">
                  <c:v>107.11799999999998</c:v>
                </c:pt>
                <c:pt idx="46">
                  <c:v>101.42999999999998</c:v>
                </c:pt>
                <c:pt idx="47">
                  <c:v>95.651999999999973</c:v>
                </c:pt>
                <c:pt idx="48">
                  <c:v>89.990999999999971</c:v>
                </c:pt>
                <c:pt idx="49">
                  <c:v>84.419999999999973</c:v>
                </c:pt>
                <c:pt idx="50">
                  <c:v>78.830999999999975</c:v>
                </c:pt>
                <c:pt idx="51">
                  <c:v>73.367999999999981</c:v>
                </c:pt>
                <c:pt idx="52">
                  <c:v>67.760999999999981</c:v>
                </c:pt>
                <c:pt idx="53">
                  <c:v>62.153999999999982</c:v>
                </c:pt>
                <c:pt idx="54">
                  <c:v>56.393999999999984</c:v>
                </c:pt>
                <c:pt idx="55">
                  <c:v>50.678999999999988</c:v>
                </c:pt>
                <c:pt idx="56">
                  <c:v>44.981999999999985</c:v>
                </c:pt>
                <c:pt idx="57">
                  <c:v>39.401999999999987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22.778999999999986</c:v>
                </c:pt>
                <c:pt idx="61">
                  <c:v>17.144999999999985</c:v>
                </c:pt>
                <c:pt idx="62">
                  <c:v>11.438999999999986</c:v>
                </c:pt>
                <c:pt idx="63">
                  <c:v>5.6339999999999861</c:v>
                </c:pt>
                <c:pt idx="64">
                  <c:v>-4.5000000000013252E-2</c:v>
                </c:pt>
              </c:numCache>
            </c:numRef>
          </c:xVal>
          <c:yVal>
            <c:numRef>
              <c:f>TDK_KF_ST_02_03!$I$85:$I$149</c:f>
              <c:numCache>
                <c:formatCode>General</c:formatCode>
                <c:ptCount val="65"/>
                <c:pt idx="0">
                  <c:v>445</c:v>
                </c:pt>
                <c:pt idx="1">
                  <c:v>63</c:v>
                </c:pt>
                <c:pt idx="2">
                  <c:v>-308</c:v>
                </c:pt>
                <c:pt idx="3">
                  <c:v>-681</c:v>
                </c:pt>
                <c:pt idx="4">
                  <c:v>-1045</c:v>
                </c:pt>
                <c:pt idx="5">
                  <c:v>-1409</c:v>
                </c:pt>
                <c:pt idx="6">
                  <c:v>-1759</c:v>
                </c:pt>
                <c:pt idx="7">
                  <c:v>-2093</c:v>
                </c:pt>
                <c:pt idx="8">
                  <c:v>-2411</c:v>
                </c:pt>
                <c:pt idx="9">
                  <c:v>-2693</c:v>
                </c:pt>
                <c:pt idx="10">
                  <c:v>-2953</c:v>
                </c:pt>
                <c:pt idx="11">
                  <c:v>-3185</c:v>
                </c:pt>
                <c:pt idx="12">
                  <c:v>-3386</c:v>
                </c:pt>
                <c:pt idx="13">
                  <c:v>-3559</c:v>
                </c:pt>
                <c:pt idx="14">
                  <c:v>-3701</c:v>
                </c:pt>
                <c:pt idx="15">
                  <c:v>-3803</c:v>
                </c:pt>
                <c:pt idx="16">
                  <c:v>-3868</c:v>
                </c:pt>
                <c:pt idx="17">
                  <c:v>-3894</c:v>
                </c:pt>
                <c:pt idx="18">
                  <c:v>-3885</c:v>
                </c:pt>
                <c:pt idx="19">
                  <c:v>-3847</c:v>
                </c:pt>
                <c:pt idx="20">
                  <c:v>-3769</c:v>
                </c:pt>
                <c:pt idx="21">
                  <c:v>-3650</c:v>
                </c:pt>
                <c:pt idx="22">
                  <c:v>-3495</c:v>
                </c:pt>
                <c:pt idx="23">
                  <c:v>-3304</c:v>
                </c:pt>
                <c:pt idx="24">
                  <c:v>-3080</c:v>
                </c:pt>
                <c:pt idx="25">
                  <c:v>-2836</c:v>
                </c:pt>
                <c:pt idx="26">
                  <c:v>-2571</c:v>
                </c:pt>
                <c:pt idx="27">
                  <c:v>-2275</c:v>
                </c:pt>
                <c:pt idx="28">
                  <c:v>-1959</c:v>
                </c:pt>
                <c:pt idx="29">
                  <c:v>-1622</c:v>
                </c:pt>
                <c:pt idx="30">
                  <c:v>-1266</c:v>
                </c:pt>
                <c:pt idx="31">
                  <c:v>-899</c:v>
                </c:pt>
                <c:pt idx="32">
                  <c:v>-517</c:v>
                </c:pt>
                <c:pt idx="33">
                  <c:v>-139</c:v>
                </c:pt>
                <c:pt idx="34">
                  <c:v>229</c:v>
                </c:pt>
                <c:pt idx="35">
                  <c:v>597</c:v>
                </c:pt>
                <c:pt idx="36">
                  <c:v>959</c:v>
                </c:pt>
                <c:pt idx="37">
                  <c:v>1327</c:v>
                </c:pt>
                <c:pt idx="38">
                  <c:v>1682</c:v>
                </c:pt>
                <c:pt idx="39">
                  <c:v>2013</c:v>
                </c:pt>
                <c:pt idx="40">
                  <c:v>2326</c:v>
                </c:pt>
                <c:pt idx="41">
                  <c:v>2613</c:v>
                </c:pt>
                <c:pt idx="42">
                  <c:v>2874</c:v>
                </c:pt>
                <c:pt idx="43">
                  <c:v>3106</c:v>
                </c:pt>
                <c:pt idx="44">
                  <c:v>3309</c:v>
                </c:pt>
                <c:pt idx="45">
                  <c:v>3480</c:v>
                </c:pt>
                <c:pt idx="46">
                  <c:v>3616</c:v>
                </c:pt>
                <c:pt idx="47">
                  <c:v>3721</c:v>
                </c:pt>
                <c:pt idx="48">
                  <c:v>3790</c:v>
                </c:pt>
                <c:pt idx="49">
                  <c:v>3822</c:v>
                </c:pt>
                <c:pt idx="50">
                  <c:v>3809</c:v>
                </c:pt>
                <c:pt idx="51">
                  <c:v>3764</c:v>
                </c:pt>
                <c:pt idx="52">
                  <c:v>3687</c:v>
                </c:pt>
                <c:pt idx="53">
                  <c:v>3570</c:v>
                </c:pt>
                <c:pt idx="54">
                  <c:v>3412</c:v>
                </c:pt>
                <c:pt idx="55">
                  <c:v>3223</c:v>
                </c:pt>
                <c:pt idx="56">
                  <c:v>3004</c:v>
                </c:pt>
                <c:pt idx="57">
                  <c:v>2753</c:v>
                </c:pt>
                <c:pt idx="58">
                  <c:v>2494</c:v>
                </c:pt>
                <c:pt idx="59">
                  <c:v>2201</c:v>
                </c:pt>
                <c:pt idx="60">
                  <c:v>1874</c:v>
                </c:pt>
                <c:pt idx="61">
                  <c:v>1546</c:v>
                </c:pt>
                <c:pt idx="62">
                  <c:v>1183</c:v>
                </c:pt>
                <c:pt idx="63">
                  <c:v>812</c:v>
                </c:pt>
                <c:pt idx="64">
                  <c:v>437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AF-4986-8B38-60E4F4522EF8}"/>
            </c:ext>
          </c:extLst>
        </c:ser>
        <c:ser>
          <c:idx val="1"/>
          <c:order val="1"/>
          <c:tx>
            <c:strRef>
              <c:f>TDK_KF_ST_02_03!$L$19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354.36599999999993</c:v>
                </c:pt>
                <c:pt idx="2">
                  <c:v>348.80399999999992</c:v>
                </c:pt>
                <c:pt idx="3">
                  <c:v>343.25999999999993</c:v>
                </c:pt>
                <c:pt idx="4">
                  <c:v>337.67999999999995</c:v>
                </c:pt>
                <c:pt idx="5">
                  <c:v>332.02799999999996</c:v>
                </c:pt>
                <c:pt idx="6">
                  <c:v>326.32199999999995</c:v>
                </c:pt>
                <c:pt idx="7">
                  <c:v>320.58899999999994</c:v>
                </c:pt>
                <c:pt idx="8">
                  <c:v>314.86499999999995</c:v>
                </c:pt>
                <c:pt idx="9">
                  <c:v>309.23099999999994</c:v>
                </c:pt>
                <c:pt idx="10">
                  <c:v>303.68699999999995</c:v>
                </c:pt>
                <c:pt idx="11">
                  <c:v>298.19699999999995</c:v>
                </c:pt>
                <c:pt idx="12">
                  <c:v>292.49099999999993</c:v>
                </c:pt>
                <c:pt idx="13">
                  <c:v>286.90199999999993</c:v>
                </c:pt>
                <c:pt idx="14">
                  <c:v>281.15099999999995</c:v>
                </c:pt>
                <c:pt idx="15">
                  <c:v>275.40899999999993</c:v>
                </c:pt>
                <c:pt idx="16">
                  <c:v>269.73899999999992</c:v>
                </c:pt>
                <c:pt idx="17">
                  <c:v>264.19499999999994</c:v>
                </c:pt>
                <c:pt idx="18">
                  <c:v>258.56999999999994</c:v>
                </c:pt>
                <c:pt idx="19">
                  <c:v>253.08899999999994</c:v>
                </c:pt>
                <c:pt idx="20">
                  <c:v>247.59899999999993</c:v>
                </c:pt>
                <c:pt idx="21">
                  <c:v>241.78499999999994</c:v>
                </c:pt>
                <c:pt idx="22">
                  <c:v>236.15099999999995</c:v>
                </c:pt>
                <c:pt idx="23">
                  <c:v>230.42699999999996</c:v>
                </c:pt>
                <c:pt idx="24">
                  <c:v>224.70299999999997</c:v>
                </c:pt>
                <c:pt idx="25">
                  <c:v>219.10499999999996</c:v>
                </c:pt>
                <c:pt idx="26">
                  <c:v>213.62399999999997</c:v>
                </c:pt>
                <c:pt idx="27">
                  <c:v>208.08899999999997</c:v>
                </c:pt>
                <c:pt idx="28">
                  <c:v>202.51799999999997</c:v>
                </c:pt>
                <c:pt idx="29">
                  <c:v>196.89299999999997</c:v>
                </c:pt>
                <c:pt idx="30">
                  <c:v>191.23199999999997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174.18599999999998</c:v>
                </c:pt>
                <c:pt idx="34">
                  <c:v>168.64199999999997</c:v>
                </c:pt>
                <c:pt idx="35">
                  <c:v>163.22399999999996</c:v>
                </c:pt>
                <c:pt idx="36">
                  <c:v>157.64399999999995</c:v>
                </c:pt>
                <c:pt idx="37">
                  <c:v>151.92899999999995</c:v>
                </c:pt>
                <c:pt idx="38">
                  <c:v>146.29499999999996</c:v>
                </c:pt>
                <c:pt idx="39">
                  <c:v>140.60699999999997</c:v>
                </c:pt>
                <c:pt idx="40">
                  <c:v>134.96399999999997</c:v>
                </c:pt>
                <c:pt idx="41">
                  <c:v>129.30299999999997</c:v>
                </c:pt>
                <c:pt idx="42">
                  <c:v>123.81299999999997</c:v>
                </c:pt>
                <c:pt idx="43">
                  <c:v>118.31399999999998</c:v>
                </c:pt>
                <c:pt idx="44">
                  <c:v>112.66199999999998</c:v>
                </c:pt>
                <c:pt idx="45">
                  <c:v>107.11799999999998</c:v>
                </c:pt>
                <c:pt idx="46">
                  <c:v>101.42999999999998</c:v>
                </c:pt>
                <c:pt idx="47">
                  <c:v>95.651999999999973</c:v>
                </c:pt>
                <c:pt idx="48">
                  <c:v>89.990999999999971</c:v>
                </c:pt>
                <c:pt idx="49">
                  <c:v>84.419999999999973</c:v>
                </c:pt>
                <c:pt idx="50">
                  <c:v>78.830999999999975</c:v>
                </c:pt>
                <c:pt idx="51">
                  <c:v>73.367999999999981</c:v>
                </c:pt>
                <c:pt idx="52">
                  <c:v>67.760999999999981</c:v>
                </c:pt>
                <c:pt idx="53">
                  <c:v>62.153999999999982</c:v>
                </c:pt>
                <c:pt idx="54">
                  <c:v>56.393999999999984</c:v>
                </c:pt>
                <c:pt idx="55">
                  <c:v>50.678999999999988</c:v>
                </c:pt>
                <c:pt idx="56">
                  <c:v>44.981999999999985</c:v>
                </c:pt>
                <c:pt idx="57">
                  <c:v>39.401999999999987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22.778999999999986</c:v>
                </c:pt>
                <c:pt idx="61">
                  <c:v>17.144999999999985</c:v>
                </c:pt>
                <c:pt idx="62">
                  <c:v>11.438999999999986</c:v>
                </c:pt>
                <c:pt idx="63">
                  <c:v>5.6339999999999861</c:v>
                </c:pt>
                <c:pt idx="64">
                  <c:v>-4.5000000000013252E-2</c:v>
                </c:pt>
              </c:numCache>
            </c:numRef>
          </c:xVal>
          <c:yVal>
            <c:numRef>
              <c:f>TDK_KF_ST_02_03!$L$85:$L$149</c:f>
              <c:numCache>
                <c:formatCode>General</c:formatCode>
                <c:ptCount val="65"/>
                <c:pt idx="0">
                  <c:v>449.4519104011589</c:v>
                </c:pt>
                <c:pt idx="1">
                  <c:v>69.923793648733849</c:v>
                </c:pt>
                <c:pt idx="2">
                  <c:v>-304.64947039975516</c:v>
                </c:pt>
                <c:pt idx="3">
                  <c:v>-675.55681330047742</c:v>
                </c:pt>
                <c:pt idx="4">
                  <c:v>-1042.8806035935738</c:v>
                </c:pt>
                <c:pt idx="5">
                  <c:v>-1405.2563964044491</c:v>
                </c:pt>
                <c:pt idx="6">
                  <c:v>-1757.63150936789</c:v>
                </c:pt>
                <c:pt idx="7">
                  <c:v>-2094.5370889172573</c:v>
                </c:pt>
                <c:pt idx="8">
                  <c:v>-2410.4185915050289</c:v>
                </c:pt>
                <c:pt idx="9">
                  <c:v>-2698.2693930218893</c:v>
                </c:pt>
                <c:pt idx="10">
                  <c:v>-2956.4669728116137</c:v>
                </c:pt>
                <c:pt idx="11">
                  <c:v>-3185.2690856133422</c:v>
                </c:pt>
                <c:pt idx="12">
                  <c:v>-3392.4639080958545</c:v>
                </c:pt>
                <c:pt idx="13">
                  <c:v>-3563.2110971566312</c:v>
                </c:pt>
                <c:pt idx="14">
                  <c:v>-3703.9192705443506</c:v>
                </c:pt>
                <c:pt idx="15">
                  <c:v>-3807.604446051605</c:v>
                </c:pt>
                <c:pt idx="16">
                  <c:v>-3872.8848070849986</c:v>
                </c:pt>
                <c:pt idx="17">
                  <c:v>-3900.4445033163192</c:v>
                </c:pt>
                <c:pt idx="18">
                  <c:v>-3891.4868854098991</c:v>
                </c:pt>
                <c:pt idx="19">
                  <c:v>-3847.0676823032923</c:v>
                </c:pt>
                <c:pt idx="20">
                  <c:v>-3767.669925807334</c:v>
                </c:pt>
                <c:pt idx="21">
                  <c:v>-3646.3141839981354</c:v>
                </c:pt>
                <c:pt idx="22">
                  <c:v>-3493.297280972457</c:v>
                </c:pt>
                <c:pt idx="23">
                  <c:v>-3303.6729508264298</c:v>
                </c:pt>
                <c:pt idx="24">
                  <c:v>-3081.4989691575042</c:v>
                </c:pt>
                <c:pt idx="25">
                  <c:v>-2834.860376113641</c:v>
                </c:pt>
                <c:pt idx="26">
                  <c:v>-2567.5315835373958</c:v>
                </c:pt>
                <c:pt idx="27">
                  <c:v>-2274.1258874464102</c:v>
                </c:pt>
                <c:pt idx="28">
                  <c:v>-1957.7866579866329</c:v>
                </c:pt>
                <c:pt idx="29">
                  <c:v>-1620.0188408427839</c:v>
                </c:pt>
                <c:pt idx="30">
                  <c:v>-1264.7452911208832</c:v>
                </c:pt>
                <c:pt idx="31">
                  <c:v>-891.62525932332642</c:v>
                </c:pt>
                <c:pt idx="32">
                  <c:v>-511.75698472497447</c:v>
                </c:pt>
                <c:pt idx="33">
                  <c:v>-137.51320008923801</c:v>
                </c:pt>
                <c:pt idx="34">
                  <c:v>235.81310995658433</c:v>
                </c:pt>
                <c:pt idx="35">
                  <c:v>598.16107918076591</c:v>
                </c:pt>
                <c:pt idx="36">
                  <c:v>965.31944846646604</c:v>
                </c:pt>
                <c:pt idx="37">
                  <c:v>1331.4210131233788</c:v>
                </c:pt>
                <c:pt idx="38">
                  <c:v>1678.9675461677452</c:v>
                </c:pt>
                <c:pt idx="39">
                  <c:v>2012.9463292817115</c:v>
                </c:pt>
                <c:pt idx="40">
                  <c:v>2324.2704373566571</c:v>
                </c:pt>
                <c:pt idx="41">
                  <c:v>2613.5129964699495</c:v>
                </c:pt>
                <c:pt idx="42">
                  <c:v>2869.2749770507394</c:v>
                </c:pt>
                <c:pt idx="43">
                  <c:v>3098.6504487912393</c:v>
                </c:pt>
                <c:pt idx="44">
                  <c:v>3304.2307436140109</c:v>
                </c:pt>
                <c:pt idx="45">
                  <c:v>3474.2494908002059</c:v>
                </c:pt>
                <c:pt idx="46">
                  <c:v>3614.4459335682968</c:v>
                </c:pt>
                <c:pt idx="47">
                  <c:v>3719.9493073229137</c:v>
                </c:pt>
                <c:pt idx="48">
                  <c:v>3786.2088639941862</c:v>
                </c:pt>
                <c:pt idx="49">
                  <c:v>3814.9225281463437</c:v>
                </c:pt>
                <c:pt idx="50">
                  <c:v>3807.077561889651</c:v>
                </c:pt>
                <c:pt idx="51">
                  <c:v>3764.0009393468326</c:v>
                </c:pt>
                <c:pt idx="52">
                  <c:v>3683.802082181689</c:v>
                </c:pt>
                <c:pt idx="53">
                  <c:v>3567.9121032607018</c:v>
                </c:pt>
                <c:pt idx="54">
                  <c:v>3412.8632393823282</c:v>
                </c:pt>
                <c:pt idx="55">
                  <c:v>3224.5037645634638</c:v>
                </c:pt>
                <c:pt idx="56">
                  <c:v>3004.3806368184337</c:v>
                </c:pt>
                <c:pt idx="57">
                  <c:v>2759.5566426300411</c:v>
                </c:pt>
                <c:pt idx="58">
                  <c:v>2493.1838341171415</c:v>
                </c:pt>
                <c:pt idx="59">
                  <c:v>2201.6289339513396</c:v>
                </c:pt>
                <c:pt idx="60">
                  <c:v>1882.9595341731083</c:v>
                </c:pt>
                <c:pt idx="61">
                  <c:v>1545.1759239954599</c:v>
                </c:pt>
                <c:pt idx="62">
                  <c:v>1187.4402487974867</c:v>
                </c:pt>
                <c:pt idx="63">
                  <c:v>810.99929034810737</c:v>
                </c:pt>
                <c:pt idx="64">
                  <c:v>434.22176113578826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AF-4986-8B38-60E4F4522EF8}"/>
            </c:ext>
          </c:extLst>
        </c:ser>
        <c:ser>
          <c:idx val="2"/>
          <c:order val="2"/>
          <c:tx>
            <c:strRef>
              <c:f>TDK_KF_ST_02_03!$J$19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TDK_KF_ST_02_03!$AA$85:$AA$149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354.36599999999993</c:v>
                </c:pt>
                <c:pt idx="2">
                  <c:v>348.80399999999992</c:v>
                </c:pt>
                <c:pt idx="3">
                  <c:v>343.25999999999993</c:v>
                </c:pt>
                <c:pt idx="4">
                  <c:v>337.67999999999995</c:v>
                </c:pt>
                <c:pt idx="5">
                  <c:v>332.02799999999996</c:v>
                </c:pt>
                <c:pt idx="6">
                  <c:v>326.32199999999995</c:v>
                </c:pt>
                <c:pt idx="7">
                  <c:v>320.58899999999994</c:v>
                </c:pt>
                <c:pt idx="8">
                  <c:v>314.86499999999995</c:v>
                </c:pt>
                <c:pt idx="9">
                  <c:v>309.23099999999994</c:v>
                </c:pt>
                <c:pt idx="10">
                  <c:v>303.68699999999995</c:v>
                </c:pt>
                <c:pt idx="11">
                  <c:v>298.19699999999995</c:v>
                </c:pt>
                <c:pt idx="12">
                  <c:v>292.49099999999993</c:v>
                </c:pt>
                <c:pt idx="13">
                  <c:v>286.90199999999993</c:v>
                </c:pt>
                <c:pt idx="14">
                  <c:v>281.15099999999995</c:v>
                </c:pt>
                <c:pt idx="15">
                  <c:v>275.40899999999993</c:v>
                </c:pt>
                <c:pt idx="16">
                  <c:v>269.73899999999992</c:v>
                </c:pt>
                <c:pt idx="17">
                  <c:v>264.19499999999994</c:v>
                </c:pt>
                <c:pt idx="18">
                  <c:v>258.56999999999994</c:v>
                </c:pt>
                <c:pt idx="19">
                  <c:v>253.08899999999994</c:v>
                </c:pt>
                <c:pt idx="20">
                  <c:v>247.59899999999993</c:v>
                </c:pt>
                <c:pt idx="21">
                  <c:v>241.78499999999994</c:v>
                </c:pt>
                <c:pt idx="22">
                  <c:v>236.15099999999995</c:v>
                </c:pt>
                <c:pt idx="23">
                  <c:v>230.42699999999996</c:v>
                </c:pt>
                <c:pt idx="24">
                  <c:v>224.70299999999997</c:v>
                </c:pt>
                <c:pt idx="25">
                  <c:v>219.10499999999996</c:v>
                </c:pt>
                <c:pt idx="26">
                  <c:v>213.62399999999997</c:v>
                </c:pt>
                <c:pt idx="27">
                  <c:v>208.08899999999997</c:v>
                </c:pt>
                <c:pt idx="28">
                  <c:v>202.51799999999997</c:v>
                </c:pt>
                <c:pt idx="29">
                  <c:v>196.89299999999997</c:v>
                </c:pt>
                <c:pt idx="30">
                  <c:v>191.23199999999997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174.18599999999998</c:v>
                </c:pt>
                <c:pt idx="34">
                  <c:v>168.64199999999997</c:v>
                </c:pt>
                <c:pt idx="35">
                  <c:v>163.22399999999996</c:v>
                </c:pt>
                <c:pt idx="36">
                  <c:v>157.64399999999995</c:v>
                </c:pt>
                <c:pt idx="37">
                  <c:v>151.92899999999995</c:v>
                </c:pt>
                <c:pt idx="38">
                  <c:v>146.29499999999996</c:v>
                </c:pt>
                <c:pt idx="39">
                  <c:v>140.60699999999997</c:v>
                </c:pt>
                <c:pt idx="40">
                  <c:v>134.96399999999997</c:v>
                </c:pt>
                <c:pt idx="41">
                  <c:v>129.30299999999997</c:v>
                </c:pt>
                <c:pt idx="42">
                  <c:v>123.81299999999997</c:v>
                </c:pt>
                <c:pt idx="43">
                  <c:v>118.31399999999998</c:v>
                </c:pt>
                <c:pt idx="44">
                  <c:v>112.66199999999998</c:v>
                </c:pt>
                <c:pt idx="45">
                  <c:v>107.11799999999998</c:v>
                </c:pt>
                <c:pt idx="46">
                  <c:v>101.42999999999998</c:v>
                </c:pt>
                <c:pt idx="47">
                  <c:v>95.651999999999973</c:v>
                </c:pt>
                <c:pt idx="48">
                  <c:v>89.990999999999971</c:v>
                </c:pt>
                <c:pt idx="49">
                  <c:v>84.419999999999973</c:v>
                </c:pt>
                <c:pt idx="50">
                  <c:v>78.830999999999975</c:v>
                </c:pt>
                <c:pt idx="51">
                  <c:v>73.367999999999981</c:v>
                </c:pt>
                <c:pt idx="52">
                  <c:v>67.760999999999981</c:v>
                </c:pt>
                <c:pt idx="53">
                  <c:v>62.153999999999982</c:v>
                </c:pt>
                <c:pt idx="54">
                  <c:v>56.393999999999984</c:v>
                </c:pt>
                <c:pt idx="55">
                  <c:v>50.678999999999988</c:v>
                </c:pt>
                <c:pt idx="56">
                  <c:v>44.981999999999985</c:v>
                </c:pt>
                <c:pt idx="57">
                  <c:v>39.401999999999987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22.778999999999986</c:v>
                </c:pt>
                <c:pt idx="61">
                  <c:v>17.144999999999985</c:v>
                </c:pt>
                <c:pt idx="62">
                  <c:v>11.438999999999986</c:v>
                </c:pt>
                <c:pt idx="63">
                  <c:v>5.6339999999999861</c:v>
                </c:pt>
                <c:pt idx="64">
                  <c:v>-4.5000000000013252E-2</c:v>
                </c:pt>
              </c:numCache>
            </c:numRef>
          </c:xVal>
          <c:yVal>
            <c:numRef>
              <c:f>TDK_KF_ST_02_03!$J$85:$J$149</c:f>
              <c:numCache>
                <c:formatCode>General</c:formatCode>
                <c:ptCount val="65"/>
                <c:pt idx="0">
                  <c:v>-3822</c:v>
                </c:pt>
                <c:pt idx="1">
                  <c:v>-3847</c:v>
                </c:pt>
                <c:pt idx="2">
                  <c:v>-3836</c:v>
                </c:pt>
                <c:pt idx="3">
                  <c:v>-3793</c:v>
                </c:pt>
                <c:pt idx="4">
                  <c:v>-3713</c:v>
                </c:pt>
                <c:pt idx="5">
                  <c:v>-3589</c:v>
                </c:pt>
                <c:pt idx="6">
                  <c:v>-3431</c:v>
                </c:pt>
                <c:pt idx="7">
                  <c:v>-3239</c:v>
                </c:pt>
                <c:pt idx="8">
                  <c:v>-3020</c:v>
                </c:pt>
                <c:pt idx="9">
                  <c:v>-2770</c:v>
                </c:pt>
                <c:pt idx="10">
                  <c:v>-2499</c:v>
                </c:pt>
                <c:pt idx="11">
                  <c:v>-2204</c:v>
                </c:pt>
                <c:pt idx="12">
                  <c:v>-1886</c:v>
                </c:pt>
                <c:pt idx="13">
                  <c:v>-1550</c:v>
                </c:pt>
                <c:pt idx="14">
                  <c:v>-1189</c:v>
                </c:pt>
                <c:pt idx="15">
                  <c:v>-821</c:v>
                </c:pt>
                <c:pt idx="16">
                  <c:v>-444</c:v>
                </c:pt>
                <c:pt idx="17">
                  <c:v>-74</c:v>
                </c:pt>
                <c:pt idx="18">
                  <c:v>295</c:v>
                </c:pt>
                <c:pt idx="19">
                  <c:v>659</c:v>
                </c:pt>
                <c:pt idx="20">
                  <c:v>1016</c:v>
                </c:pt>
                <c:pt idx="21">
                  <c:v>1389</c:v>
                </c:pt>
                <c:pt idx="22">
                  <c:v>1732</c:v>
                </c:pt>
                <c:pt idx="23">
                  <c:v>2067</c:v>
                </c:pt>
                <c:pt idx="24">
                  <c:v>2381</c:v>
                </c:pt>
                <c:pt idx="25">
                  <c:v>2665</c:v>
                </c:pt>
                <c:pt idx="26">
                  <c:v>2920</c:v>
                </c:pt>
                <c:pt idx="27">
                  <c:v>3150</c:v>
                </c:pt>
                <c:pt idx="28">
                  <c:v>3353</c:v>
                </c:pt>
                <c:pt idx="29">
                  <c:v>3522</c:v>
                </c:pt>
                <c:pt idx="30">
                  <c:v>3661</c:v>
                </c:pt>
                <c:pt idx="31">
                  <c:v>3767</c:v>
                </c:pt>
                <c:pt idx="32">
                  <c:v>3831</c:v>
                </c:pt>
                <c:pt idx="33">
                  <c:v>3854</c:v>
                </c:pt>
                <c:pt idx="34">
                  <c:v>3850</c:v>
                </c:pt>
                <c:pt idx="35">
                  <c:v>3798</c:v>
                </c:pt>
                <c:pt idx="36">
                  <c:v>3718</c:v>
                </c:pt>
                <c:pt idx="37">
                  <c:v>3598</c:v>
                </c:pt>
                <c:pt idx="38">
                  <c:v>3436</c:v>
                </c:pt>
                <c:pt idx="39">
                  <c:v>3250</c:v>
                </c:pt>
                <c:pt idx="40">
                  <c:v>3027</c:v>
                </c:pt>
                <c:pt idx="41">
                  <c:v>2773</c:v>
                </c:pt>
                <c:pt idx="42">
                  <c:v>2511</c:v>
                </c:pt>
                <c:pt idx="43">
                  <c:v>2211</c:v>
                </c:pt>
                <c:pt idx="44">
                  <c:v>1890</c:v>
                </c:pt>
                <c:pt idx="45">
                  <c:v>1558</c:v>
                </c:pt>
                <c:pt idx="46">
                  <c:v>1197</c:v>
                </c:pt>
                <c:pt idx="47">
                  <c:v>830</c:v>
                </c:pt>
                <c:pt idx="48">
                  <c:v>456</c:v>
                </c:pt>
                <c:pt idx="49">
                  <c:v>82</c:v>
                </c:pt>
                <c:pt idx="50">
                  <c:v>-291</c:v>
                </c:pt>
                <c:pt idx="51">
                  <c:v>-653</c:v>
                </c:pt>
                <c:pt idx="52">
                  <c:v>-1018</c:v>
                </c:pt>
                <c:pt idx="53">
                  <c:v>-1375</c:v>
                </c:pt>
                <c:pt idx="54">
                  <c:v>-1728</c:v>
                </c:pt>
                <c:pt idx="55">
                  <c:v>-2064</c:v>
                </c:pt>
                <c:pt idx="56">
                  <c:v>-2374</c:v>
                </c:pt>
                <c:pt idx="57">
                  <c:v>-2655</c:v>
                </c:pt>
                <c:pt idx="58">
                  <c:v>-2912</c:v>
                </c:pt>
                <c:pt idx="59">
                  <c:v>-3141</c:v>
                </c:pt>
                <c:pt idx="60">
                  <c:v>-3343</c:v>
                </c:pt>
                <c:pt idx="61">
                  <c:v>-3520</c:v>
                </c:pt>
                <c:pt idx="62">
                  <c:v>-3659</c:v>
                </c:pt>
                <c:pt idx="63">
                  <c:v>-3761</c:v>
                </c:pt>
                <c:pt idx="64">
                  <c:v>-3821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AF-4986-8B38-60E4F4522EF8}"/>
            </c:ext>
          </c:extLst>
        </c:ser>
        <c:ser>
          <c:idx val="3"/>
          <c:order val="3"/>
          <c:tx>
            <c:strRef>
              <c:f>TDK_KF_ST_02_03!$N$19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354.36599999999993</c:v>
                </c:pt>
                <c:pt idx="2">
                  <c:v>348.80399999999992</c:v>
                </c:pt>
                <c:pt idx="3">
                  <c:v>343.25999999999993</c:v>
                </c:pt>
                <c:pt idx="4">
                  <c:v>337.67999999999995</c:v>
                </c:pt>
                <c:pt idx="5">
                  <c:v>332.02799999999996</c:v>
                </c:pt>
                <c:pt idx="6">
                  <c:v>326.32199999999995</c:v>
                </c:pt>
                <c:pt idx="7">
                  <c:v>320.58899999999994</c:v>
                </c:pt>
                <c:pt idx="8">
                  <c:v>314.86499999999995</c:v>
                </c:pt>
                <c:pt idx="9">
                  <c:v>309.23099999999994</c:v>
                </c:pt>
                <c:pt idx="10">
                  <c:v>303.68699999999995</c:v>
                </c:pt>
                <c:pt idx="11">
                  <c:v>298.19699999999995</c:v>
                </c:pt>
                <c:pt idx="12">
                  <c:v>292.49099999999993</c:v>
                </c:pt>
                <c:pt idx="13">
                  <c:v>286.90199999999993</c:v>
                </c:pt>
                <c:pt idx="14">
                  <c:v>281.15099999999995</c:v>
                </c:pt>
                <c:pt idx="15">
                  <c:v>275.40899999999993</c:v>
                </c:pt>
                <c:pt idx="16">
                  <c:v>269.73899999999992</c:v>
                </c:pt>
                <c:pt idx="17">
                  <c:v>264.19499999999994</c:v>
                </c:pt>
                <c:pt idx="18">
                  <c:v>258.56999999999994</c:v>
                </c:pt>
                <c:pt idx="19">
                  <c:v>253.08899999999994</c:v>
                </c:pt>
                <c:pt idx="20">
                  <c:v>247.59899999999993</c:v>
                </c:pt>
                <c:pt idx="21">
                  <c:v>241.78499999999994</c:v>
                </c:pt>
                <c:pt idx="22">
                  <c:v>236.15099999999995</c:v>
                </c:pt>
                <c:pt idx="23">
                  <c:v>230.42699999999996</c:v>
                </c:pt>
                <c:pt idx="24">
                  <c:v>224.70299999999997</c:v>
                </c:pt>
                <c:pt idx="25">
                  <c:v>219.10499999999996</c:v>
                </c:pt>
                <c:pt idx="26">
                  <c:v>213.62399999999997</c:v>
                </c:pt>
                <c:pt idx="27">
                  <c:v>208.08899999999997</c:v>
                </c:pt>
                <c:pt idx="28">
                  <c:v>202.51799999999997</c:v>
                </c:pt>
                <c:pt idx="29">
                  <c:v>196.89299999999997</c:v>
                </c:pt>
                <c:pt idx="30">
                  <c:v>191.23199999999997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174.18599999999998</c:v>
                </c:pt>
                <c:pt idx="34">
                  <c:v>168.64199999999997</c:v>
                </c:pt>
                <c:pt idx="35">
                  <c:v>163.22399999999996</c:v>
                </c:pt>
                <c:pt idx="36">
                  <c:v>157.64399999999995</c:v>
                </c:pt>
                <c:pt idx="37">
                  <c:v>151.92899999999995</c:v>
                </c:pt>
                <c:pt idx="38">
                  <c:v>146.29499999999996</c:v>
                </c:pt>
                <c:pt idx="39">
                  <c:v>140.60699999999997</c:v>
                </c:pt>
                <c:pt idx="40">
                  <c:v>134.96399999999997</c:v>
                </c:pt>
                <c:pt idx="41">
                  <c:v>129.30299999999997</c:v>
                </c:pt>
                <c:pt idx="42">
                  <c:v>123.81299999999997</c:v>
                </c:pt>
                <c:pt idx="43">
                  <c:v>118.31399999999998</c:v>
                </c:pt>
                <c:pt idx="44">
                  <c:v>112.66199999999998</c:v>
                </c:pt>
                <c:pt idx="45">
                  <c:v>107.11799999999998</c:v>
                </c:pt>
                <c:pt idx="46">
                  <c:v>101.42999999999998</c:v>
                </c:pt>
                <c:pt idx="47">
                  <c:v>95.651999999999973</c:v>
                </c:pt>
                <c:pt idx="48">
                  <c:v>89.990999999999971</c:v>
                </c:pt>
                <c:pt idx="49">
                  <c:v>84.419999999999973</c:v>
                </c:pt>
                <c:pt idx="50">
                  <c:v>78.830999999999975</c:v>
                </c:pt>
                <c:pt idx="51">
                  <c:v>73.367999999999981</c:v>
                </c:pt>
                <c:pt idx="52">
                  <c:v>67.760999999999981</c:v>
                </c:pt>
                <c:pt idx="53">
                  <c:v>62.153999999999982</c:v>
                </c:pt>
                <c:pt idx="54">
                  <c:v>56.393999999999984</c:v>
                </c:pt>
                <c:pt idx="55">
                  <c:v>50.678999999999988</c:v>
                </c:pt>
                <c:pt idx="56">
                  <c:v>44.981999999999985</c:v>
                </c:pt>
                <c:pt idx="57">
                  <c:v>39.401999999999987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22.778999999999986</c:v>
                </c:pt>
                <c:pt idx="61">
                  <c:v>17.144999999999985</c:v>
                </c:pt>
                <c:pt idx="62">
                  <c:v>11.438999999999986</c:v>
                </c:pt>
                <c:pt idx="63">
                  <c:v>5.6339999999999861</c:v>
                </c:pt>
                <c:pt idx="64">
                  <c:v>-4.5000000000013252E-2</c:v>
                </c:pt>
              </c:numCache>
            </c:numRef>
          </c:xVal>
          <c:yVal>
            <c:numRef>
              <c:f>TDK_KF_ST_02_03!$N$85:$N$149</c:f>
              <c:numCache>
                <c:formatCode>General</c:formatCode>
                <c:ptCount val="65"/>
                <c:pt idx="0">
                  <c:v>-3817.0695744189784</c:v>
                </c:pt>
                <c:pt idx="1">
                  <c:v>-3844.8403494568997</c:v>
                </c:pt>
                <c:pt idx="2">
                  <c:v>-3835.6180424484764</c:v>
                </c:pt>
                <c:pt idx="3">
                  <c:v>-3790.4291049596231</c:v>
                </c:pt>
                <c:pt idx="4">
                  <c:v>-3709.0868389080192</c:v>
                </c:pt>
                <c:pt idx="5">
                  <c:v>-3590.8099045400863</c:v>
                </c:pt>
                <c:pt idx="6">
                  <c:v>-3435.9372288137065</c:v>
                </c:pt>
                <c:pt idx="7">
                  <c:v>-3245.9903217125984</c:v>
                </c:pt>
                <c:pt idx="8">
                  <c:v>-3023.8943577460518</c:v>
                </c:pt>
                <c:pt idx="9">
                  <c:v>-2775.7832164674187</c:v>
                </c:pt>
                <c:pt idx="10">
                  <c:v>-2505.4003485191647</c:v>
                </c:pt>
                <c:pt idx="11">
                  <c:v>-2214.5056473386276</c:v>
                </c:pt>
                <c:pt idx="12">
                  <c:v>-1890.6361361177853</c:v>
                </c:pt>
                <c:pt idx="13">
                  <c:v>-1555.1881012332487</c:v>
                </c:pt>
                <c:pt idx="14">
                  <c:v>-1194.5836962640963</c:v>
                </c:pt>
                <c:pt idx="15">
                  <c:v>-822.51741312138427</c:v>
                </c:pt>
                <c:pt idx="16">
                  <c:v>-446.97912008378279</c:v>
                </c:pt>
                <c:pt idx="17">
                  <c:v>-75.513053188021146</c:v>
                </c:pt>
                <c:pt idx="18">
                  <c:v>302.09837783949536</c:v>
                </c:pt>
                <c:pt idx="19">
                  <c:v>667.28306322735273</c:v>
                </c:pt>
                <c:pt idx="20">
                  <c:v>1026.9537643220588</c:v>
                </c:pt>
                <c:pt idx="21">
                  <c:v>1397.5107201396609</c:v>
                </c:pt>
                <c:pt idx="22">
                  <c:v>1742.9119927169636</c:v>
                </c:pt>
                <c:pt idx="23">
                  <c:v>2076.5616680904163</c:v>
                </c:pt>
                <c:pt idx="24">
                  <c:v>2389.4923618323837</c:v>
                </c:pt>
                <c:pt idx="25">
                  <c:v>2672.4938484351856</c:v>
                </c:pt>
                <c:pt idx="26">
                  <c:v>2924.8832369795327</c:v>
                </c:pt>
                <c:pt idx="27">
                  <c:v>3152.5905818562669</c:v>
                </c:pt>
                <c:pt idx="28">
                  <c:v>3352.0669539958044</c:v>
                </c:pt>
                <c:pt idx="29">
                  <c:v>3521.3187850989457</c:v>
                </c:pt>
                <c:pt idx="30">
                  <c:v>3657.3852347979314</c:v>
                </c:pt>
                <c:pt idx="31">
                  <c:v>3759.0498634954342</c:v>
                </c:pt>
                <c:pt idx="32">
                  <c:v>3822.6334201920431</c:v>
                </c:pt>
                <c:pt idx="33">
                  <c:v>3847.8849155287658</c:v>
                </c:pt>
                <c:pt idx="34">
                  <c:v>3836.8983786382355</c:v>
                </c:pt>
                <c:pt idx="35">
                  <c:v>3791.4491313411067</c:v>
                </c:pt>
                <c:pt idx="36">
                  <c:v>3709.2062609789223</c:v>
                </c:pt>
                <c:pt idx="37">
                  <c:v>3588.5138560697055</c:v>
                </c:pt>
                <c:pt idx="38">
                  <c:v>3434.5790021791768</c:v>
                </c:pt>
                <c:pt idx="39">
                  <c:v>3245.4866895768423</c:v>
                </c:pt>
                <c:pt idx="40">
                  <c:v>3026.2798443767188</c:v>
                </c:pt>
                <c:pt idx="41">
                  <c:v>2776.8828413369233</c:v>
                </c:pt>
                <c:pt idx="42">
                  <c:v>2509.1049298292855</c:v>
                </c:pt>
                <c:pt idx="43">
                  <c:v>2217.7990698943704</c:v>
                </c:pt>
                <c:pt idx="44">
                  <c:v>1897.1302861744057</c:v>
                </c:pt>
                <c:pt idx="45">
                  <c:v>1564.639571682636</c:v>
                </c:pt>
                <c:pt idx="46">
                  <c:v>1208.3237339399163</c:v>
                </c:pt>
                <c:pt idx="47">
                  <c:v>834.20592367239271</c:v>
                </c:pt>
                <c:pt idx="48">
                  <c:v>459.42099679757195</c:v>
                </c:pt>
                <c:pt idx="49">
                  <c:v>86.207874469980837</c:v>
                </c:pt>
                <c:pt idx="50">
                  <c:v>-289.01403681632428</c:v>
                </c:pt>
                <c:pt idx="51">
                  <c:v>-653.13180120167578</c:v>
                </c:pt>
                <c:pt idx="52">
                  <c:v>-1020.6279625494083</c:v>
                </c:pt>
                <c:pt idx="53">
                  <c:v>-1378.333656086257</c:v>
                </c:pt>
                <c:pt idx="54">
                  <c:v>-1732.0052948479024</c:v>
                </c:pt>
                <c:pt idx="55">
                  <c:v>-2065.6041087490657</c:v>
                </c:pt>
                <c:pt idx="56">
                  <c:v>-2377.6815128996168</c:v>
                </c:pt>
                <c:pt idx="57">
                  <c:v>-2660.5606746326939</c:v>
                </c:pt>
                <c:pt idx="58">
                  <c:v>-2913.8470558520339</c:v>
                </c:pt>
                <c:pt idx="59">
                  <c:v>-3141.8410260488163</c:v>
                </c:pt>
                <c:pt idx="60">
                  <c:v>-3344.2696788672824</c:v>
                </c:pt>
                <c:pt idx="61">
                  <c:v>-3514.6864076278557</c:v>
                </c:pt>
                <c:pt idx="62">
                  <c:v>-3652.6111552206394</c:v>
                </c:pt>
                <c:pt idx="63">
                  <c:v>-3755.7220005079876</c:v>
                </c:pt>
                <c:pt idx="64">
                  <c:v>-3819.2690642335656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AF-4986-8B38-60E4F4522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5.7239999999999993</c:v>
                </c:pt>
                <c:pt idx="2">
                  <c:v>11.537999999999998</c:v>
                </c:pt>
                <c:pt idx="3">
                  <c:v>17.234999999999999</c:v>
                </c:pt>
                <c:pt idx="4">
                  <c:v>22.670999999999999</c:v>
                </c:pt>
                <c:pt idx="5">
                  <c:v>28.268999999999998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50.787000000000006</c:v>
                </c:pt>
                <c:pt idx="10">
                  <c:v>56.493000000000009</c:v>
                </c:pt>
                <c:pt idx="11">
                  <c:v>62.199000000000012</c:v>
                </c:pt>
                <c:pt idx="12">
                  <c:v>67.824000000000012</c:v>
                </c:pt>
                <c:pt idx="13">
                  <c:v>73.251000000000005</c:v>
                </c:pt>
                <c:pt idx="14">
                  <c:v>78.795000000000002</c:v>
                </c:pt>
                <c:pt idx="15">
                  <c:v>84.42</c:v>
                </c:pt>
                <c:pt idx="16">
                  <c:v>90.036000000000001</c:v>
                </c:pt>
                <c:pt idx="17">
                  <c:v>95.724000000000004</c:v>
                </c:pt>
                <c:pt idx="18">
                  <c:v>101.44800000000001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118.161</c:v>
                </c:pt>
                <c:pt idx="22">
                  <c:v>123.714</c:v>
                </c:pt>
                <c:pt idx="23">
                  <c:v>129.321</c:v>
                </c:pt>
                <c:pt idx="24">
                  <c:v>134.99099999999999</c:v>
                </c:pt>
                <c:pt idx="25">
                  <c:v>140.72399999999999</c:v>
                </c:pt>
                <c:pt idx="26">
                  <c:v>146.40299999999999</c:v>
                </c:pt>
                <c:pt idx="27">
                  <c:v>152.01</c:v>
                </c:pt>
                <c:pt idx="28">
                  <c:v>157.61699999999999</c:v>
                </c:pt>
                <c:pt idx="29">
                  <c:v>163.09799999999998</c:v>
                </c:pt>
                <c:pt idx="30">
                  <c:v>168.56099999999998</c:v>
                </c:pt>
                <c:pt idx="31">
                  <c:v>174.19499999999996</c:v>
                </c:pt>
                <c:pt idx="32">
                  <c:v>179.87399999999997</c:v>
                </c:pt>
                <c:pt idx="33">
                  <c:v>185.49899999999997</c:v>
                </c:pt>
                <c:pt idx="34">
                  <c:v>191.27699999999996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207.93599999999995</c:v>
                </c:pt>
                <c:pt idx="38">
                  <c:v>213.65099999999995</c:v>
                </c:pt>
                <c:pt idx="39">
                  <c:v>219.19499999999996</c:v>
                </c:pt>
                <c:pt idx="40">
                  <c:v>224.78399999999996</c:v>
                </c:pt>
                <c:pt idx="41">
                  <c:v>230.53499999999997</c:v>
                </c:pt>
                <c:pt idx="42">
                  <c:v>236.20499999999996</c:v>
                </c:pt>
                <c:pt idx="43">
                  <c:v>241.82099999999997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258.47099999999995</c:v>
                </c:pt>
                <c:pt idx="47">
                  <c:v>264.15899999999993</c:v>
                </c:pt>
                <c:pt idx="48">
                  <c:v>269.81099999999992</c:v>
                </c:pt>
                <c:pt idx="49">
                  <c:v>275.55299999999994</c:v>
                </c:pt>
                <c:pt idx="50">
                  <c:v>281.26799999999992</c:v>
                </c:pt>
                <c:pt idx="51">
                  <c:v>286.9559999999999</c:v>
                </c:pt>
                <c:pt idx="52">
                  <c:v>292.55399999999992</c:v>
                </c:pt>
                <c:pt idx="53">
                  <c:v>298.07099999999991</c:v>
                </c:pt>
                <c:pt idx="54">
                  <c:v>303.62399999999991</c:v>
                </c:pt>
                <c:pt idx="55">
                  <c:v>309.22199999999992</c:v>
                </c:pt>
                <c:pt idx="56">
                  <c:v>314.99099999999993</c:v>
                </c:pt>
                <c:pt idx="57">
                  <c:v>320.72399999999993</c:v>
                </c:pt>
                <c:pt idx="58">
                  <c:v>326.45699999999994</c:v>
                </c:pt>
                <c:pt idx="59">
                  <c:v>332.07299999999992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348.81299999999993</c:v>
                </c:pt>
                <c:pt idx="63">
                  <c:v>354.40199999999993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TDK_KF_ST_02_03!$AC$20:$AC$84</c:f>
              <c:numCache>
                <c:formatCode>General</c:formatCode>
                <c:ptCount val="65"/>
                <c:pt idx="0">
                  <c:v>-2.2907488453388358E-3</c:v>
                </c:pt>
                <c:pt idx="1">
                  <c:v>-0.10966860181856486</c:v>
                </c:pt>
                <c:pt idx="2">
                  <c:v>-4.758063779932975E-2</c:v>
                </c:pt>
                <c:pt idx="3">
                  <c:v>-0.12440470497516287</c:v>
                </c:pt>
                <c:pt idx="4">
                  <c:v>-8.1911161725606974E-2</c:v>
                </c:pt>
                <c:pt idx="5">
                  <c:v>-0.12581556972769903</c:v>
                </c:pt>
                <c:pt idx="6">
                  <c:v>-0.10718231905253361</c:v>
                </c:pt>
                <c:pt idx="7">
                  <c:v>-7.4698368970359752E-2</c:v>
                </c:pt>
                <c:pt idx="8">
                  <c:v>-0.11498304579298235</c:v>
                </c:pt>
                <c:pt idx="9">
                  <c:v>-0.12423301921504049</c:v>
                </c:pt>
                <c:pt idx="10">
                  <c:v>-2.9090976202567731E-2</c:v>
                </c:pt>
                <c:pt idx="11">
                  <c:v>-4.4728101598309422E-2</c:v>
                </c:pt>
                <c:pt idx="12">
                  <c:v>-6.3746247174094606E-2</c:v>
                </c:pt>
                <c:pt idx="13">
                  <c:v>-9.3681283343158839E-2</c:v>
                </c:pt>
                <c:pt idx="14">
                  <c:v>-0.17262482115306454</c:v>
                </c:pt>
                <c:pt idx="15">
                  <c:v>-0.10633937862830578</c:v>
                </c:pt>
                <c:pt idx="16">
                  <c:v>-0.14752820493646368</c:v>
                </c:pt>
                <c:pt idx="17">
                  <c:v>-0.1324949648419107</c:v>
                </c:pt>
                <c:pt idx="18">
                  <c:v>-0.25388137170037339</c:v>
                </c:pt>
                <c:pt idx="19">
                  <c:v>-0.18718121489985151</c:v>
                </c:pt>
                <c:pt idx="20">
                  <c:v>-0.16684078290978732</c:v>
                </c:pt>
                <c:pt idx="21">
                  <c:v>-0.15568437382927414</c:v>
                </c:pt>
                <c:pt idx="22">
                  <c:v>-6.052452960403798E-2</c:v>
                </c:pt>
                <c:pt idx="23">
                  <c:v>-2.5696304058413943E-2</c:v>
                </c:pt>
                <c:pt idx="24">
                  <c:v>-4.1099583486811753E-2</c:v>
                </c:pt>
                <c:pt idx="25">
                  <c:v>1.3094860386729579E-2</c:v>
                </c:pt>
                <c:pt idx="26">
                  <c:v>-2.89126107574873E-2</c:v>
                </c:pt>
                <c:pt idx="27">
                  <c:v>2.0724011570791845E-3</c:v>
                </c:pt>
                <c:pt idx="28">
                  <c:v>6.1727657715636042E-2</c:v>
                </c:pt>
                <c:pt idx="29">
                  <c:v>0.14389452816769221</c:v>
                </c:pt>
                <c:pt idx="30">
                  <c:v>1.5242144829642257E-2</c:v>
                </c:pt>
                <c:pt idx="31">
                  <c:v>2.5932164708677874E-2</c:v>
                </c:pt>
                <c:pt idx="32">
                  <c:v>1.851048272379785E-2</c:v>
                </c:pt>
                <c:pt idx="33">
                  <c:v>2.7704993864688277E-2</c:v>
                </c:pt>
                <c:pt idx="34">
                  <c:v>1.5906581475036319E-2</c:v>
                </c:pt>
                <c:pt idx="35">
                  <c:v>2.4108478528660271E-2</c:v>
                </c:pt>
                <c:pt idx="36">
                  <c:v>1.0181781009151791E-2</c:v>
                </c:pt>
                <c:pt idx="37">
                  <c:v>2.6372933753435746E-2</c:v>
                </c:pt>
                <c:pt idx="38">
                  <c:v>7.7595833441819195E-2</c:v>
                </c:pt>
                <c:pt idx="39">
                  <c:v>0.16711164962586622</c:v>
                </c:pt>
                <c:pt idx="40">
                  <c:v>5.8356466373567173E-2</c:v>
                </c:pt>
                <c:pt idx="41">
                  <c:v>9.4274929237940341E-2</c:v>
                </c:pt>
                <c:pt idx="42">
                  <c:v>0.20317288356474705</c:v>
                </c:pt>
                <c:pt idx="43">
                  <c:v>0.17543930062248592</c:v>
                </c:pt>
                <c:pt idx="44">
                  <c:v>0.19023574078855177</c:v>
                </c:pt>
                <c:pt idx="45">
                  <c:v>0.13228591668723766</c:v>
                </c:pt>
                <c:pt idx="46">
                  <c:v>5.3842031285796565E-2</c:v>
                </c:pt>
                <c:pt idx="47">
                  <c:v>6.7582883906140978E-2</c:v>
                </c:pt>
                <c:pt idx="48">
                  <c:v>6.2700571667505756E-2</c:v>
                </c:pt>
                <c:pt idx="49">
                  <c:v>-2.1317159935847485E-3</c:v>
                </c:pt>
                <c:pt idx="50">
                  <c:v>3.5746037190733659E-2</c:v>
                </c:pt>
                <c:pt idx="51">
                  <c:v>-6.4989157248191987E-3</c:v>
                </c:pt>
                <c:pt idx="52">
                  <c:v>-3.3422011618483793E-2</c:v>
                </c:pt>
                <c:pt idx="53">
                  <c:v>-5.5032701527579775E-3</c:v>
                </c:pt>
                <c:pt idx="54">
                  <c:v>-2.7810090057414527E-2</c:v>
                </c:pt>
                <c:pt idx="55">
                  <c:v>-8.0577629563549635E-4</c:v>
                </c:pt>
                <c:pt idx="56">
                  <c:v>5.9223392037608846E-2</c:v>
                </c:pt>
                <c:pt idx="57">
                  <c:v>1.7931664389607249E-2</c:v>
                </c:pt>
                <c:pt idx="58">
                  <c:v>6.7515017826565327E-2</c:v>
                </c:pt>
                <c:pt idx="59">
                  <c:v>1.9998359437011004E-2</c:v>
                </c:pt>
                <c:pt idx="60">
                  <c:v>4.3859922188175915E-2</c:v>
                </c:pt>
                <c:pt idx="61">
                  <c:v>4.524908646556014E-2</c:v>
                </c:pt>
                <c:pt idx="62">
                  <c:v>-4.7048756665901692E-2</c:v>
                </c:pt>
                <c:pt idx="63">
                  <c:v>-4.4008502543078976E-2</c:v>
                </c:pt>
                <c:pt idx="64">
                  <c:v>-0.12889017370105194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BE-4CD3-94ED-2A6E921E76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354.36599999999993</c:v>
                </c:pt>
                <c:pt idx="2">
                  <c:v>348.80399999999992</c:v>
                </c:pt>
                <c:pt idx="3">
                  <c:v>343.25999999999993</c:v>
                </c:pt>
                <c:pt idx="4">
                  <c:v>337.67999999999995</c:v>
                </c:pt>
                <c:pt idx="5">
                  <c:v>332.02799999999996</c:v>
                </c:pt>
                <c:pt idx="6">
                  <c:v>326.32199999999995</c:v>
                </c:pt>
                <c:pt idx="7">
                  <c:v>320.58899999999994</c:v>
                </c:pt>
                <c:pt idx="8">
                  <c:v>314.86499999999995</c:v>
                </c:pt>
                <c:pt idx="9">
                  <c:v>309.23099999999994</c:v>
                </c:pt>
                <c:pt idx="10">
                  <c:v>303.68699999999995</c:v>
                </c:pt>
                <c:pt idx="11">
                  <c:v>298.19699999999995</c:v>
                </c:pt>
                <c:pt idx="12">
                  <c:v>292.49099999999993</c:v>
                </c:pt>
                <c:pt idx="13">
                  <c:v>286.90199999999993</c:v>
                </c:pt>
                <c:pt idx="14">
                  <c:v>281.15099999999995</c:v>
                </c:pt>
                <c:pt idx="15">
                  <c:v>275.40899999999993</c:v>
                </c:pt>
                <c:pt idx="16">
                  <c:v>269.73899999999992</c:v>
                </c:pt>
                <c:pt idx="17">
                  <c:v>264.19499999999994</c:v>
                </c:pt>
                <c:pt idx="18">
                  <c:v>258.56999999999994</c:v>
                </c:pt>
                <c:pt idx="19">
                  <c:v>253.08899999999994</c:v>
                </c:pt>
                <c:pt idx="20">
                  <c:v>247.59899999999993</c:v>
                </c:pt>
                <c:pt idx="21">
                  <c:v>241.78499999999994</c:v>
                </c:pt>
                <c:pt idx="22">
                  <c:v>236.15099999999995</c:v>
                </c:pt>
                <c:pt idx="23">
                  <c:v>230.42699999999996</c:v>
                </c:pt>
                <c:pt idx="24">
                  <c:v>224.70299999999997</c:v>
                </c:pt>
                <c:pt idx="25">
                  <c:v>219.10499999999996</c:v>
                </c:pt>
                <c:pt idx="26">
                  <c:v>213.62399999999997</c:v>
                </c:pt>
                <c:pt idx="27">
                  <c:v>208.08899999999997</c:v>
                </c:pt>
                <c:pt idx="28">
                  <c:v>202.51799999999997</c:v>
                </c:pt>
                <c:pt idx="29">
                  <c:v>196.89299999999997</c:v>
                </c:pt>
                <c:pt idx="30">
                  <c:v>191.23199999999997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174.18599999999998</c:v>
                </c:pt>
                <c:pt idx="34">
                  <c:v>168.64199999999997</c:v>
                </c:pt>
                <c:pt idx="35">
                  <c:v>163.22399999999996</c:v>
                </c:pt>
                <c:pt idx="36">
                  <c:v>157.64399999999995</c:v>
                </c:pt>
                <c:pt idx="37">
                  <c:v>151.92899999999995</c:v>
                </c:pt>
                <c:pt idx="38">
                  <c:v>146.29499999999996</c:v>
                </c:pt>
                <c:pt idx="39">
                  <c:v>140.60699999999997</c:v>
                </c:pt>
                <c:pt idx="40">
                  <c:v>134.96399999999997</c:v>
                </c:pt>
                <c:pt idx="41">
                  <c:v>129.30299999999997</c:v>
                </c:pt>
                <c:pt idx="42">
                  <c:v>123.81299999999997</c:v>
                </c:pt>
                <c:pt idx="43">
                  <c:v>118.31399999999998</c:v>
                </c:pt>
                <c:pt idx="44">
                  <c:v>112.66199999999998</c:v>
                </c:pt>
                <c:pt idx="45">
                  <c:v>107.11799999999998</c:v>
                </c:pt>
                <c:pt idx="46">
                  <c:v>101.42999999999998</c:v>
                </c:pt>
                <c:pt idx="47">
                  <c:v>95.651999999999973</c:v>
                </c:pt>
                <c:pt idx="48">
                  <c:v>89.990999999999971</c:v>
                </c:pt>
                <c:pt idx="49">
                  <c:v>84.419999999999973</c:v>
                </c:pt>
                <c:pt idx="50">
                  <c:v>78.830999999999975</c:v>
                </c:pt>
                <c:pt idx="51">
                  <c:v>73.367999999999981</c:v>
                </c:pt>
                <c:pt idx="52">
                  <c:v>67.760999999999981</c:v>
                </c:pt>
                <c:pt idx="53">
                  <c:v>62.153999999999982</c:v>
                </c:pt>
                <c:pt idx="54">
                  <c:v>56.393999999999984</c:v>
                </c:pt>
                <c:pt idx="55">
                  <c:v>50.678999999999988</c:v>
                </c:pt>
                <c:pt idx="56">
                  <c:v>44.981999999999985</c:v>
                </c:pt>
                <c:pt idx="57">
                  <c:v>39.401999999999987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22.778999999999986</c:v>
                </c:pt>
                <c:pt idx="61">
                  <c:v>17.144999999999985</c:v>
                </c:pt>
                <c:pt idx="62">
                  <c:v>11.438999999999986</c:v>
                </c:pt>
                <c:pt idx="63">
                  <c:v>5.6339999999999861</c:v>
                </c:pt>
                <c:pt idx="64">
                  <c:v>-4.5000000000013252E-2</c:v>
                </c:pt>
              </c:numCache>
            </c:numRef>
          </c:xVal>
          <c:yVal>
            <c:numRef>
              <c:f>TDK_KF_ST_02_03!$AC$85:$AC$149</c:f>
              <c:numCache>
                <c:formatCode>General</c:formatCode>
                <c:ptCount val="65"/>
                <c:pt idx="0">
                  <c:v>3.1039280283266635E-2</c:v>
                </c:pt>
                <c:pt idx="1">
                  <c:v>-3.0541393402927497E-4</c:v>
                </c:pt>
                <c:pt idx="2">
                  <c:v>5.1950507651042699E-2</c:v>
                </c:pt>
                <c:pt idx="3">
                  <c:v>2.6000429629505106E-2</c:v>
                </c:pt>
                <c:pt idx="4">
                  <c:v>8.2441471172842284E-2</c:v>
                </c:pt>
                <c:pt idx="5">
                  <c:v>3.4798865885193209E-2</c:v>
                </c:pt>
                <c:pt idx="6">
                  <c:v>4.3983182376848617E-2</c:v>
                </c:pt>
                <c:pt idx="7">
                  <c:v>5.7389622077153035E-2</c:v>
                </c:pt>
                <c:pt idx="8">
                  <c:v>4.9793443691044104E-2</c:v>
                </c:pt>
                <c:pt idx="9">
                  <c:v>8.7964472614942224E-2</c:v>
                </c:pt>
                <c:pt idx="10">
                  <c:v>5.0720145389107074E-2</c:v>
                </c:pt>
                <c:pt idx="11">
                  <c:v>-3.7809423621354199E-2</c:v>
                </c:pt>
                <c:pt idx="12">
                  <c:v>7.2683989481049593E-2</c:v>
                </c:pt>
                <c:pt idx="13">
                  <c:v>3.7935988194135462E-2</c:v>
                </c:pt>
                <c:pt idx="14">
                  <c:v>1.5107159209833299E-2</c:v>
                </c:pt>
                <c:pt idx="15">
                  <c:v>7.0323623904812393E-2</c:v>
                </c:pt>
                <c:pt idx="16">
                  <c:v>3.9036932968770088E-2</c:v>
                </c:pt>
                <c:pt idx="17">
                  <c:v>5.0807096619223557E-2</c:v>
                </c:pt>
                <c:pt idx="18">
                  <c:v>0.1661103391877532</c:v>
                </c:pt>
                <c:pt idx="19">
                  <c:v>0.18603660346911965</c:v>
                </c:pt>
                <c:pt idx="20">
                  <c:v>0.22379393680137127</c:v>
                </c:pt>
                <c:pt idx="21">
                  <c:v>0.19538841446026822</c:v>
                </c:pt>
                <c:pt idx="22">
                  <c:v>0.21039329639449988</c:v>
                </c:pt>
                <c:pt idx="23">
                  <c:v>0.17291032906786086</c:v>
                </c:pt>
                <c:pt idx="24">
                  <c:v>0.1321170330543282</c:v>
                </c:pt>
                <c:pt idx="25">
                  <c:v>0.13538361790125464</c:v>
                </c:pt>
                <c:pt idx="26">
                  <c:v>0.12630472863753539</c:v>
                </c:pt>
                <c:pt idx="27">
                  <c:v>6.9383547650289756E-2</c:v>
                </c:pt>
                <c:pt idx="28">
                  <c:v>4.2200763049038414E-2</c:v>
                </c:pt>
                <c:pt idx="29">
                  <c:v>5.323421242889026E-2</c:v>
                </c:pt>
                <c:pt idx="30">
                  <c:v>2.8267774379514776E-2</c:v>
                </c:pt>
                <c:pt idx="31">
                  <c:v>0.10547204161017021</c:v>
                </c:pt>
                <c:pt idx="32">
                  <c:v>8.3984464370104206E-2</c:v>
                </c:pt>
                <c:pt idx="33">
                  <c:v>3.8996303352348605E-2</c:v>
                </c:pt>
                <c:pt idx="34">
                  <c:v>0.13095431890187115</c:v>
                </c:pt>
                <c:pt idx="35">
                  <c:v>4.6691583222099098E-2</c:v>
                </c:pt>
                <c:pt idx="36">
                  <c:v>0.13494343657367835</c:v>
                </c:pt>
                <c:pt idx="37">
                  <c:v>0.11855022182604102</c:v>
                </c:pt>
                <c:pt idx="38">
                  <c:v>-2.6885830516675924E-2</c:v>
                </c:pt>
                <c:pt idx="39">
                  <c:v>3.5317215294185189E-2</c:v>
                </c:pt>
                <c:pt idx="40">
                  <c:v>-1.7163679531421394E-2</c:v>
                </c:pt>
                <c:pt idx="41">
                  <c:v>-4.1837494263035069E-2</c:v>
                </c:pt>
                <c:pt idx="42">
                  <c:v>-3.584061624381718E-2</c:v>
                </c:pt>
                <c:pt idx="43">
                  <c:v>-0.16070993543304724</c:v>
                </c:pt>
                <c:pt idx="44">
                  <c:v>-0.14664557877756579</c:v>
                </c:pt>
                <c:pt idx="45">
                  <c:v>-0.148483847015072</c:v>
                </c:pt>
                <c:pt idx="46">
                  <c:v>-0.19502233748372078</c:v>
                </c:pt>
                <c:pt idx="47">
                  <c:v>-9.6330988830445108E-2</c:v>
                </c:pt>
                <c:pt idx="48">
                  <c:v>-9.2815079254009447E-2</c:v>
                </c:pt>
                <c:pt idx="49">
                  <c:v>-0.10386821969434834</c:v>
                </c:pt>
                <c:pt idx="50">
                  <c:v>-6.948295186352027E-2</c:v>
                </c:pt>
                <c:pt idx="51">
                  <c:v>-4.2934090178604833E-2</c:v>
                </c:pt>
                <c:pt idx="52">
                  <c:v>3.0741277347345886E-3</c:v>
                </c:pt>
                <c:pt idx="53">
                  <c:v>8.2050269129041453E-3</c:v>
                </c:pt>
                <c:pt idx="54">
                  <c:v>-3.3970128719502668E-3</c:v>
                </c:pt>
                <c:pt idx="55">
                  <c:v>-4.415833939391689E-2</c:v>
                </c:pt>
                <c:pt idx="56">
                  <c:v>-1.3601830635835199E-2</c:v>
                </c:pt>
                <c:pt idx="57">
                  <c:v>-6.1396515312083011E-2</c:v>
                </c:pt>
                <c:pt idx="58">
                  <c:v>-2.7477567170357986E-2</c:v>
                </c:pt>
                <c:pt idx="59">
                  <c:v>-5.5558851351793948E-2</c:v>
                </c:pt>
                <c:pt idx="60">
                  <c:v>-0.1620602065283272</c:v>
                </c:pt>
                <c:pt idx="61">
                  <c:v>-7.7633336854095347E-2</c:v>
                </c:pt>
                <c:pt idx="62">
                  <c:v>-0.14988406349859673</c:v>
                </c:pt>
                <c:pt idx="63">
                  <c:v>-6.1068145772964044E-2</c:v>
                </c:pt>
                <c:pt idx="64">
                  <c:v>-2.1917626033032711E-2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BE-4CD3-94ED-2A6E921E76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TDK_KF_ST_02_03!$AA$20:$AA$83</c:f>
              <c:numCache>
                <c:formatCode>General</c:formatCode>
                <c:ptCount val="64"/>
                <c:pt idx="0">
                  <c:v>2.6999999999999996E-2</c:v>
                </c:pt>
                <c:pt idx="1">
                  <c:v>5.7239999999999993</c:v>
                </c:pt>
                <c:pt idx="2">
                  <c:v>11.537999999999998</c:v>
                </c:pt>
                <c:pt idx="3">
                  <c:v>17.234999999999999</c:v>
                </c:pt>
                <c:pt idx="4">
                  <c:v>22.670999999999999</c:v>
                </c:pt>
                <c:pt idx="5">
                  <c:v>28.268999999999998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50.787000000000006</c:v>
                </c:pt>
                <c:pt idx="10">
                  <c:v>56.493000000000009</c:v>
                </c:pt>
                <c:pt idx="11">
                  <c:v>62.199000000000012</c:v>
                </c:pt>
                <c:pt idx="12">
                  <c:v>67.824000000000012</c:v>
                </c:pt>
                <c:pt idx="13">
                  <c:v>73.251000000000005</c:v>
                </c:pt>
                <c:pt idx="14">
                  <c:v>78.795000000000002</c:v>
                </c:pt>
                <c:pt idx="15">
                  <c:v>84.42</c:v>
                </c:pt>
                <c:pt idx="16">
                  <c:v>90.036000000000001</c:v>
                </c:pt>
                <c:pt idx="17">
                  <c:v>95.724000000000004</c:v>
                </c:pt>
                <c:pt idx="18">
                  <c:v>101.44800000000001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118.161</c:v>
                </c:pt>
                <c:pt idx="22">
                  <c:v>123.714</c:v>
                </c:pt>
                <c:pt idx="23">
                  <c:v>129.321</c:v>
                </c:pt>
                <c:pt idx="24">
                  <c:v>134.99099999999999</c:v>
                </c:pt>
                <c:pt idx="25">
                  <c:v>140.72399999999999</c:v>
                </c:pt>
                <c:pt idx="26">
                  <c:v>146.40299999999999</c:v>
                </c:pt>
                <c:pt idx="27">
                  <c:v>152.01</c:v>
                </c:pt>
                <c:pt idx="28">
                  <c:v>157.61699999999999</c:v>
                </c:pt>
                <c:pt idx="29">
                  <c:v>163.09799999999998</c:v>
                </c:pt>
                <c:pt idx="30">
                  <c:v>168.56099999999998</c:v>
                </c:pt>
                <c:pt idx="31">
                  <c:v>174.19499999999996</c:v>
                </c:pt>
                <c:pt idx="32">
                  <c:v>179.87399999999997</c:v>
                </c:pt>
                <c:pt idx="33">
                  <c:v>185.49899999999997</c:v>
                </c:pt>
                <c:pt idx="34">
                  <c:v>191.27699999999996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207.93599999999995</c:v>
                </c:pt>
                <c:pt idx="38">
                  <c:v>213.65099999999995</c:v>
                </c:pt>
                <c:pt idx="39">
                  <c:v>219.19499999999996</c:v>
                </c:pt>
                <c:pt idx="40">
                  <c:v>224.78399999999996</c:v>
                </c:pt>
                <c:pt idx="41">
                  <c:v>230.53499999999997</c:v>
                </c:pt>
                <c:pt idx="42">
                  <c:v>236.20499999999996</c:v>
                </c:pt>
                <c:pt idx="43">
                  <c:v>241.82099999999997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258.47099999999995</c:v>
                </c:pt>
                <c:pt idx="47">
                  <c:v>264.15899999999993</c:v>
                </c:pt>
                <c:pt idx="48">
                  <c:v>269.81099999999992</c:v>
                </c:pt>
                <c:pt idx="49">
                  <c:v>275.55299999999994</c:v>
                </c:pt>
                <c:pt idx="50">
                  <c:v>281.26799999999992</c:v>
                </c:pt>
                <c:pt idx="51">
                  <c:v>286.9559999999999</c:v>
                </c:pt>
                <c:pt idx="52">
                  <c:v>292.55399999999992</c:v>
                </c:pt>
                <c:pt idx="53">
                  <c:v>298.07099999999991</c:v>
                </c:pt>
                <c:pt idx="54">
                  <c:v>303.62399999999991</c:v>
                </c:pt>
                <c:pt idx="55">
                  <c:v>309.22199999999992</c:v>
                </c:pt>
                <c:pt idx="56">
                  <c:v>314.99099999999993</c:v>
                </c:pt>
                <c:pt idx="57">
                  <c:v>320.72399999999993</c:v>
                </c:pt>
                <c:pt idx="58">
                  <c:v>326.45699999999994</c:v>
                </c:pt>
                <c:pt idx="59">
                  <c:v>332.07299999999992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348.81299999999993</c:v>
                </c:pt>
                <c:pt idx="63">
                  <c:v>354.40199999999993</c:v>
                </c:pt>
              </c:numCache>
            </c:numRef>
          </c:xVal>
          <c:yVal>
            <c:numRef>
              <c:f>TDK_KF_ST_02_03!$AD$20:$AD$83</c:f>
              <c:numCache>
                <c:formatCode>General</c:formatCode>
                <c:ptCount val="64"/>
                <c:pt idx="0">
                  <c:v>-1.9626877187693875E-2</c:v>
                </c:pt>
                <c:pt idx="1">
                  <c:v>4.8600456045600815E-2</c:v>
                </c:pt>
                <c:pt idx="2">
                  <c:v>-0.10230342569926698</c:v>
                </c:pt>
                <c:pt idx="3">
                  <c:v>4.6771368121067525E-2</c:v>
                </c:pt>
                <c:pt idx="4">
                  <c:v>-8.0149044802720226E-2</c:v>
                </c:pt>
                <c:pt idx="5">
                  <c:v>7.0256718375905081E-2</c:v>
                </c:pt>
                <c:pt idx="6">
                  <c:v>7.9704751882175628E-2</c:v>
                </c:pt>
                <c:pt idx="7">
                  <c:v>1.3301853658276741E-2</c:v>
                </c:pt>
                <c:pt idx="8">
                  <c:v>0.10138121515714715</c:v>
                </c:pt>
                <c:pt idx="9">
                  <c:v>8.0074679821123596E-2</c:v>
                </c:pt>
                <c:pt idx="10">
                  <c:v>2.5693963330617464E-2</c:v>
                </c:pt>
                <c:pt idx="11">
                  <c:v>5.2933128511213567E-2</c:v>
                </c:pt>
                <c:pt idx="12">
                  <c:v>6.6820374908829194E-2</c:v>
                </c:pt>
                <c:pt idx="13">
                  <c:v>5.0747193164554005E-2</c:v>
                </c:pt>
                <c:pt idx="14">
                  <c:v>0.10314186928954427</c:v>
                </c:pt>
                <c:pt idx="15">
                  <c:v>2.4711589339574402E-3</c:v>
                </c:pt>
                <c:pt idx="16">
                  <c:v>5.4713125682454233E-2</c:v>
                </c:pt>
                <c:pt idx="17">
                  <c:v>3.6163976011465593E-2</c:v>
                </c:pt>
                <c:pt idx="18">
                  <c:v>5.8859034216652617E-2</c:v>
                </c:pt>
                <c:pt idx="19">
                  <c:v>3.869736788477951E-2</c:v>
                </c:pt>
                <c:pt idx="20">
                  <c:v>2.0195204132221534E-2</c:v>
                </c:pt>
                <c:pt idx="21">
                  <c:v>-5.0255616037730988E-3</c:v>
                </c:pt>
                <c:pt idx="22">
                  <c:v>2.4683913360220799E-2</c:v>
                </c:pt>
                <c:pt idx="23">
                  <c:v>-1.6141190204621125E-2</c:v>
                </c:pt>
                <c:pt idx="24">
                  <c:v>2.3935903955390359E-2</c:v>
                </c:pt>
                <c:pt idx="25">
                  <c:v>2.222235490745561E-2</c:v>
                </c:pt>
                <c:pt idx="26">
                  <c:v>2.0267802408113766E-3</c:v>
                </c:pt>
                <c:pt idx="27">
                  <c:v>0.11647782066896184</c:v>
                </c:pt>
                <c:pt idx="28">
                  <c:v>7.3215778858042313E-2</c:v>
                </c:pt>
                <c:pt idx="29">
                  <c:v>-9.7202944945593117E-2</c:v>
                </c:pt>
                <c:pt idx="30">
                  <c:v>0.11571217407222889</c:v>
                </c:pt>
                <c:pt idx="31">
                  <c:v>1.3064138643670731E-2</c:v>
                </c:pt>
                <c:pt idx="32">
                  <c:v>6.5473981646306356E-2</c:v>
                </c:pt>
                <c:pt idx="33">
                  <c:v>7.7767047745481932E-2</c:v>
                </c:pt>
                <c:pt idx="34">
                  <c:v>1.2361192904478457E-2</c:v>
                </c:pt>
                <c:pt idx="35">
                  <c:v>2.9125733900229989E-2</c:v>
                </c:pt>
                <c:pt idx="36">
                  <c:v>3.2018982039886623E-2</c:v>
                </c:pt>
                <c:pt idx="37">
                  <c:v>4.3010613896854011E-2</c:v>
                </c:pt>
                <c:pt idx="38">
                  <c:v>4.8708895195716195E-2</c:v>
                </c:pt>
                <c:pt idx="39">
                  <c:v>-3.1728031724611583E-2</c:v>
                </c:pt>
                <c:pt idx="40">
                  <c:v>7.3760566680761031E-2</c:v>
                </c:pt>
                <c:pt idx="41">
                  <c:v>7.8635399829920516E-2</c:v>
                </c:pt>
                <c:pt idx="42">
                  <c:v>7.2204128297528314E-3</c:v>
                </c:pt>
                <c:pt idx="43">
                  <c:v>1.9949113837782306E-2</c:v>
                </c:pt>
                <c:pt idx="44">
                  <c:v>3.3558196012819508E-2</c:v>
                </c:pt>
                <c:pt idx="45">
                  <c:v>5.3750686781881996E-2</c:v>
                </c:pt>
                <c:pt idx="46">
                  <c:v>0.11226830790195663</c:v>
                </c:pt>
                <c:pt idx="47">
                  <c:v>-1.6775787286917421E-2</c:v>
                </c:pt>
                <c:pt idx="48">
                  <c:v>-2.3663638698735667E-2</c:v>
                </c:pt>
                <c:pt idx="49">
                  <c:v>7.2455339898397142E-2</c:v>
                </c:pt>
                <c:pt idx="50">
                  <c:v>-2.0638877980900361E-2</c:v>
                </c:pt>
                <c:pt idx="51">
                  <c:v>4.443490391895466E-2</c:v>
                </c:pt>
                <c:pt idx="52">
                  <c:v>0.10610600109953339</c:v>
                </c:pt>
                <c:pt idx="53">
                  <c:v>-3.2306153468596222E-2</c:v>
                </c:pt>
                <c:pt idx="54">
                  <c:v>7.8530235446521601E-2</c:v>
                </c:pt>
                <c:pt idx="55">
                  <c:v>8.877024891057772E-2</c:v>
                </c:pt>
                <c:pt idx="56">
                  <c:v>-9.4299483465647427E-3</c:v>
                </c:pt>
                <c:pt idx="57">
                  <c:v>3.9457957687545786E-2</c:v>
                </c:pt>
                <c:pt idx="58">
                  <c:v>-2.3531835449716709E-2</c:v>
                </c:pt>
                <c:pt idx="59">
                  <c:v>1.4800506448182205E-2</c:v>
                </c:pt>
                <c:pt idx="60">
                  <c:v>3.858154898466637E-2</c:v>
                </c:pt>
                <c:pt idx="61">
                  <c:v>-1.9248656836055034E-2</c:v>
                </c:pt>
                <c:pt idx="62">
                  <c:v>9.8999264316944391E-2</c:v>
                </c:pt>
                <c:pt idx="63">
                  <c:v>4.3703088609049701E-2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9BE-4CD3-94ED-2A6E921E7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TDK_KF_ST_02_03!$I$19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TDK_KF_ST_02_03!$AA$20:$AA$84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5.7239999999999993</c:v>
                </c:pt>
                <c:pt idx="2">
                  <c:v>11.537999999999998</c:v>
                </c:pt>
                <c:pt idx="3">
                  <c:v>17.234999999999999</c:v>
                </c:pt>
                <c:pt idx="4">
                  <c:v>22.670999999999999</c:v>
                </c:pt>
                <c:pt idx="5">
                  <c:v>28.268999999999998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50.787000000000006</c:v>
                </c:pt>
                <c:pt idx="10">
                  <c:v>56.493000000000009</c:v>
                </c:pt>
                <c:pt idx="11">
                  <c:v>62.199000000000012</c:v>
                </c:pt>
                <c:pt idx="12">
                  <c:v>67.824000000000012</c:v>
                </c:pt>
                <c:pt idx="13">
                  <c:v>73.251000000000005</c:v>
                </c:pt>
                <c:pt idx="14">
                  <c:v>78.795000000000002</c:v>
                </c:pt>
                <c:pt idx="15">
                  <c:v>84.42</c:v>
                </c:pt>
                <c:pt idx="16">
                  <c:v>90.036000000000001</c:v>
                </c:pt>
                <c:pt idx="17">
                  <c:v>95.724000000000004</c:v>
                </c:pt>
                <c:pt idx="18">
                  <c:v>101.44800000000001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118.161</c:v>
                </c:pt>
                <c:pt idx="22">
                  <c:v>123.714</c:v>
                </c:pt>
                <c:pt idx="23">
                  <c:v>129.321</c:v>
                </c:pt>
                <c:pt idx="24">
                  <c:v>134.99099999999999</c:v>
                </c:pt>
                <c:pt idx="25">
                  <c:v>140.72399999999999</c:v>
                </c:pt>
                <c:pt idx="26">
                  <c:v>146.40299999999999</c:v>
                </c:pt>
                <c:pt idx="27">
                  <c:v>152.01</c:v>
                </c:pt>
                <c:pt idx="28">
                  <c:v>157.61699999999999</c:v>
                </c:pt>
                <c:pt idx="29">
                  <c:v>163.09799999999998</c:v>
                </c:pt>
                <c:pt idx="30">
                  <c:v>168.56099999999998</c:v>
                </c:pt>
                <c:pt idx="31">
                  <c:v>174.19499999999996</c:v>
                </c:pt>
                <c:pt idx="32">
                  <c:v>179.87399999999997</c:v>
                </c:pt>
                <c:pt idx="33">
                  <c:v>185.49899999999997</c:v>
                </c:pt>
                <c:pt idx="34">
                  <c:v>191.27699999999996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207.93599999999995</c:v>
                </c:pt>
                <c:pt idx="38">
                  <c:v>213.65099999999995</c:v>
                </c:pt>
                <c:pt idx="39">
                  <c:v>219.19499999999996</c:v>
                </c:pt>
                <c:pt idx="40">
                  <c:v>224.78399999999996</c:v>
                </c:pt>
                <c:pt idx="41">
                  <c:v>230.53499999999997</c:v>
                </c:pt>
                <c:pt idx="42">
                  <c:v>236.20499999999996</c:v>
                </c:pt>
                <c:pt idx="43">
                  <c:v>241.82099999999997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258.47099999999995</c:v>
                </c:pt>
                <c:pt idx="47">
                  <c:v>264.15899999999993</c:v>
                </c:pt>
                <c:pt idx="48">
                  <c:v>269.81099999999992</c:v>
                </c:pt>
                <c:pt idx="49">
                  <c:v>275.55299999999994</c:v>
                </c:pt>
                <c:pt idx="50">
                  <c:v>281.26799999999992</c:v>
                </c:pt>
                <c:pt idx="51">
                  <c:v>286.9559999999999</c:v>
                </c:pt>
                <c:pt idx="52">
                  <c:v>292.55399999999992</c:v>
                </c:pt>
                <c:pt idx="53">
                  <c:v>298.07099999999991</c:v>
                </c:pt>
                <c:pt idx="54">
                  <c:v>303.62399999999991</c:v>
                </c:pt>
                <c:pt idx="55">
                  <c:v>309.22199999999992</c:v>
                </c:pt>
                <c:pt idx="56">
                  <c:v>314.99099999999993</c:v>
                </c:pt>
                <c:pt idx="57">
                  <c:v>320.72399999999993</c:v>
                </c:pt>
                <c:pt idx="58">
                  <c:v>326.45699999999994</c:v>
                </c:pt>
                <c:pt idx="59">
                  <c:v>332.07299999999992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348.81299999999993</c:v>
                </c:pt>
                <c:pt idx="63">
                  <c:v>354.40199999999993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TDK_KF_ST_02_03!$I$20:$I$84</c:f>
              <c:numCache>
                <c:formatCode>General</c:formatCode>
                <c:ptCount val="65"/>
                <c:pt idx="0">
                  <c:v>445</c:v>
                </c:pt>
                <c:pt idx="1">
                  <c:v>816</c:v>
                </c:pt>
                <c:pt idx="2">
                  <c:v>1199</c:v>
                </c:pt>
                <c:pt idx="3">
                  <c:v>1551</c:v>
                </c:pt>
                <c:pt idx="4">
                  <c:v>1877</c:v>
                </c:pt>
                <c:pt idx="5">
                  <c:v>2199</c:v>
                </c:pt>
                <c:pt idx="6">
                  <c:v>2495</c:v>
                </c:pt>
                <c:pt idx="7">
                  <c:v>2761</c:v>
                </c:pt>
                <c:pt idx="8">
                  <c:v>3014</c:v>
                </c:pt>
                <c:pt idx="9">
                  <c:v>3236</c:v>
                </c:pt>
                <c:pt idx="10">
                  <c:v>3423</c:v>
                </c:pt>
                <c:pt idx="11">
                  <c:v>3579</c:v>
                </c:pt>
                <c:pt idx="12">
                  <c:v>3697</c:v>
                </c:pt>
                <c:pt idx="13">
                  <c:v>3773</c:v>
                </c:pt>
                <c:pt idx="14">
                  <c:v>3817</c:v>
                </c:pt>
                <c:pt idx="15">
                  <c:v>3830</c:v>
                </c:pt>
                <c:pt idx="16">
                  <c:v>3804</c:v>
                </c:pt>
                <c:pt idx="17">
                  <c:v>3737</c:v>
                </c:pt>
                <c:pt idx="18">
                  <c:v>3631</c:v>
                </c:pt>
                <c:pt idx="19">
                  <c:v>3488</c:v>
                </c:pt>
                <c:pt idx="20">
                  <c:v>3315</c:v>
                </c:pt>
                <c:pt idx="21">
                  <c:v>3122</c:v>
                </c:pt>
                <c:pt idx="22">
                  <c:v>2888</c:v>
                </c:pt>
                <c:pt idx="23">
                  <c:v>2628</c:v>
                </c:pt>
                <c:pt idx="24">
                  <c:v>2332</c:v>
                </c:pt>
                <c:pt idx="25">
                  <c:v>2013</c:v>
                </c:pt>
                <c:pt idx="26">
                  <c:v>1682</c:v>
                </c:pt>
                <c:pt idx="27">
                  <c:v>1333</c:v>
                </c:pt>
                <c:pt idx="28">
                  <c:v>969</c:v>
                </c:pt>
                <c:pt idx="29">
                  <c:v>601</c:v>
                </c:pt>
                <c:pt idx="30">
                  <c:v>243</c:v>
                </c:pt>
                <c:pt idx="31">
                  <c:v>-139</c:v>
                </c:pt>
                <c:pt idx="32">
                  <c:v>-522</c:v>
                </c:pt>
                <c:pt idx="33">
                  <c:v>-896</c:v>
                </c:pt>
                <c:pt idx="34">
                  <c:v>-1272</c:v>
                </c:pt>
                <c:pt idx="35">
                  <c:v>-1633</c:v>
                </c:pt>
                <c:pt idx="36">
                  <c:v>-1959</c:v>
                </c:pt>
                <c:pt idx="37">
                  <c:v>-2273</c:v>
                </c:pt>
                <c:pt idx="38">
                  <c:v>-2576</c:v>
                </c:pt>
                <c:pt idx="39">
                  <c:v>-2851</c:v>
                </c:pt>
                <c:pt idx="40">
                  <c:v>-3091</c:v>
                </c:pt>
                <c:pt idx="41">
                  <c:v>-3314</c:v>
                </c:pt>
                <c:pt idx="42">
                  <c:v>-3508</c:v>
                </c:pt>
                <c:pt idx="43">
                  <c:v>-3653</c:v>
                </c:pt>
                <c:pt idx="44">
                  <c:v>-3781</c:v>
                </c:pt>
                <c:pt idx="45">
                  <c:v>-3857</c:v>
                </c:pt>
                <c:pt idx="46">
                  <c:v>-3895</c:v>
                </c:pt>
                <c:pt idx="47">
                  <c:v>-3909</c:v>
                </c:pt>
                <c:pt idx="48">
                  <c:v>-3881</c:v>
                </c:pt>
                <c:pt idx="49">
                  <c:v>-3817</c:v>
                </c:pt>
                <c:pt idx="50">
                  <c:v>-3714</c:v>
                </c:pt>
                <c:pt idx="51">
                  <c:v>-3571</c:v>
                </c:pt>
                <c:pt idx="52">
                  <c:v>-3399</c:v>
                </c:pt>
                <c:pt idx="53">
                  <c:v>-3196</c:v>
                </c:pt>
                <c:pt idx="54">
                  <c:v>-2970</c:v>
                </c:pt>
                <c:pt idx="55">
                  <c:v>-2705</c:v>
                </c:pt>
                <c:pt idx="56">
                  <c:v>-2408</c:v>
                </c:pt>
                <c:pt idx="57">
                  <c:v>-2098</c:v>
                </c:pt>
                <c:pt idx="58">
                  <c:v>-1757</c:v>
                </c:pt>
                <c:pt idx="59">
                  <c:v>-1411</c:v>
                </c:pt>
                <c:pt idx="60">
                  <c:v>-1045</c:v>
                </c:pt>
                <c:pt idx="61">
                  <c:v>-684</c:v>
                </c:pt>
                <c:pt idx="62">
                  <c:v>-315</c:v>
                </c:pt>
                <c:pt idx="63">
                  <c:v>63</c:v>
                </c:pt>
                <c:pt idx="64">
                  <c:v>436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99-441B-8CFB-053D962096EA}"/>
            </c:ext>
          </c:extLst>
        </c:ser>
        <c:ser>
          <c:idx val="1"/>
          <c:order val="1"/>
          <c:tx>
            <c:strRef>
              <c:f>TDK_KF_ST_02_03!$L$19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5.7239999999999993</c:v>
                </c:pt>
                <c:pt idx="2">
                  <c:v>11.537999999999998</c:v>
                </c:pt>
                <c:pt idx="3">
                  <c:v>17.234999999999999</c:v>
                </c:pt>
                <c:pt idx="4">
                  <c:v>22.670999999999999</c:v>
                </c:pt>
                <c:pt idx="5">
                  <c:v>28.268999999999998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50.787000000000006</c:v>
                </c:pt>
                <c:pt idx="10">
                  <c:v>56.493000000000009</c:v>
                </c:pt>
                <c:pt idx="11">
                  <c:v>62.199000000000012</c:v>
                </c:pt>
                <c:pt idx="12">
                  <c:v>67.824000000000012</c:v>
                </c:pt>
                <c:pt idx="13">
                  <c:v>73.251000000000005</c:v>
                </c:pt>
                <c:pt idx="14">
                  <c:v>78.795000000000002</c:v>
                </c:pt>
                <c:pt idx="15">
                  <c:v>84.42</c:v>
                </c:pt>
                <c:pt idx="16">
                  <c:v>90.036000000000001</c:v>
                </c:pt>
                <c:pt idx="17">
                  <c:v>95.724000000000004</c:v>
                </c:pt>
                <c:pt idx="18">
                  <c:v>101.44800000000001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118.161</c:v>
                </c:pt>
                <c:pt idx="22">
                  <c:v>123.714</c:v>
                </c:pt>
                <c:pt idx="23">
                  <c:v>129.321</c:v>
                </c:pt>
                <c:pt idx="24">
                  <c:v>134.99099999999999</c:v>
                </c:pt>
                <c:pt idx="25">
                  <c:v>140.72399999999999</c:v>
                </c:pt>
                <c:pt idx="26">
                  <c:v>146.40299999999999</c:v>
                </c:pt>
                <c:pt idx="27">
                  <c:v>152.01</c:v>
                </c:pt>
                <c:pt idx="28">
                  <c:v>157.61699999999999</c:v>
                </c:pt>
                <c:pt idx="29">
                  <c:v>163.09799999999998</c:v>
                </c:pt>
                <c:pt idx="30">
                  <c:v>168.56099999999998</c:v>
                </c:pt>
                <c:pt idx="31">
                  <c:v>174.19499999999996</c:v>
                </c:pt>
                <c:pt idx="32">
                  <c:v>179.87399999999997</c:v>
                </c:pt>
                <c:pt idx="33">
                  <c:v>185.49899999999997</c:v>
                </c:pt>
                <c:pt idx="34">
                  <c:v>191.27699999999996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207.93599999999995</c:v>
                </c:pt>
                <c:pt idx="38">
                  <c:v>213.65099999999995</c:v>
                </c:pt>
                <c:pt idx="39">
                  <c:v>219.19499999999996</c:v>
                </c:pt>
                <c:pt idx="40">
                  <c:v>224.78399999999996</c:v>
                </c:pt>
                <c:pt idx="41">
                  <c:v>230.53499999999997</c:v>
                </c:pt>
                <c:pt idx="42">
                  <c:v>236.20499999999996</c:v>
                </c:pt>
                <c:pt idx="43">
                  <c:v>241.82099999999997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258.47099999999995</c:v>
                </c:pt>
                <c:pt idx="47">
                  <c:v>264.15899999999993</c:v>
                </c:pt>
                <c:pt idx="48">
                  <c:v>269.81099999999992</c:v>
                </c:pt>
                <c:pt idx="49">
                  <c:v>275.55299999999994</c:v>
                </c:pt>
                <c:pt idx="50">
                  <c:v>281.26799999999992</c:v>
                </c:pt>
                <c:pt idx="51">
                  <c:v>286.9559999999999</c:v>
                </c:pt>
                <c:pt idx="52">
                  <c:v>292.55399999999992</c:v>
                </c:pt>
                <c:pt idx="53">
                  <c:v>298.07099999999991</c:v>
                </c:pt>
                <c:pt idx="54">
                  <c:v>303.62399999999991</c:v>
                </c:pt>
                <c:pt idx="55">
                  <c:v>309.22199999999992</c:v>
                </c:pt>
                <c:pt idx="56">
                  <c:v>314.99099999999993</c:v>
                </c:pt>
                <c:pt idx="57">
                  <c:v>320.72399999999993</c:v>
                </c:pt>
                <c:pt idx="58">
                  <c:v>326.45699999999994</c:v>
                </c:pt>
                <c:pt idx="59">
                  <c:v>332.07299999999992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348.81299999999993</c:v>
                </c:pt>
                <c:pt idx="63">
                  <c:v>354.40199999999993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TDK_KF_ST_02_03!$L$20:$L$84</c:f>
              <c:numCache>
                <c:formatCode>General</c:formatCode>
                <c:ptCount val="65"/>
                <c:pt idx="0">
                  <c:v>438.97811173867228</c:v>
                </c:pt>
                <c:pt idx="1">
                  <c:v>817.9846725135227</c:v>
                </c:pt>
                <c:pt idx="2">
                  <c:v>1195.9762230816011</c:v>
                </c:pt>
                <c:pt idx="3">
                  <c:v>1554.0151478598796</c:v>
                </c:pt>
                <c:pt idx="4">
                  <c:v>1880.9832533004908</c:v>
                </c:pt>
                <c:pt idx="5">
                  <c:v>2199.56861731046</c:v>
                </c:pt>
                <c:pt idx="6">
                  <c:v>2497.6686452367239</c:v>
                </c:pt>
                <c:pt idx="7">
                  <c:v>2767.1842439800616</c:v>
                </c:pt>
                <c:pt idx="8">
                  <c:v>3016.5352827756233</c:v>
                </c:pt>
                <c:pt idx="9">
                  <c:v>3237.2221339864877</c:v>
                </c:pt>
                <c:pt idx="10">
                  <c:v>3425.382496491929</c:v>
                </c:pt>
                <c:pt idx="11">
                  <c:v>3579.1504415809673</c:v>
                </c:pt>
                <c:pt idx="12">
                  <c:v>3695.5852953732824</c:v>
                </c:pt>
                <c:pt idx="13">
                  <c:v>3773.7834875448689</c:v>
                </c:pt>
                <c:pt idx="14">
                  <c:v>3818.309428068756</c:v>
                </c:pt>
                <c:pt idx="15">
                  <c:v>3826.5417005656377</c:v>
                </c:pt>
                <c:pt idx="16">
                  <c:v>3797.5603416314266</c:v>
                </c:pt>
                <c:pt idx="17">
                  <c:v>3730.605048963007</c:v>
                </c:pt>
                <c:pt idx="18">
                  <c:v>3625.6905298875072</c:v>
                </c:pt>
                <c:pt idx="19">
                  <c:v>3484.418073833358</c:v>
                </c:pt>
                <c:pt idx="20">
                  <c:v>3313.524752857857</c:v>
                </c:pt>
                <c:pt idx="21">
                  <c:v>3115.3337389330954</c:v>
                </c:pt>
                <c:pt idx="22">
                  <c:v>2883.8506825720974</c:v>
                </c:pt>
                <c:pt idx="23">
                  <c:v>2622.2342328822187</c:v>
                </c:pt>
                <c:pt idx="24">
                  <c:v>2331.737345711007</c:v>
                </c:pt>
                <c:pt idx="25">
                  <c:v>2014.3840062777756</c:v>
                </c:pt>
                <c:pt idx="26">
                  <c:v>1679.7062513031608</c:v>
                </c:pt>
                <c:pt idx="27">
                  <c:v>1332.6579408079915</c:v>
                </c:pt>
                <c:pt idx="28">
                  <c:v>972.43893624974487</c:v>
                </c:pt>
                <c:pt idx="29">
                  <c:v>610.89316290833403</c:v>
                </c:pt>
                <c:pt idx="30">
                  <c:v>244.57925871196778</c:v>
                </c:pt>
                <c:pt idx="31">
                  <c:v>-135.9001176029785</c:v>
                </c:pt>
                <c:pt idx="32">
                  <c:v>-518.49715404387791</c:v>
                </c:pt>
                <c:pt idx="33">
                  <c:v>-892.86095782300254</c:v>
                </c:pt>
                <c:pt idx="34">
                  <c:v>-1268.8437920076901</c:v>
                </c:pt>
                <c:pt idx="35">
                  <c:v>-1628.4763308557997</c:v>
                </c:pt>
                <c:pt idx="36">
                  <c:v>-1959.6659816997567</c:v>
                </c:pt>
                <c:pt idx="37">
                  <c:v>-2270.215763095669</c:v>
                </c:pt>
                <c:pt idx="38">
                  <c:v>-2574.4802594094954</c:v>
                </c:pt>
                <c:pt idx="39">
                  <c:v>-2845.6014155490284</c:v>
                </c:pt>
                <c:pt idx="40">
                  <c:v>-3092.3560624750862</c:v>
                </c:pt>
                <c:pt idx="41">
                  <c:v>-3315.9522035474661</c:v>
                </c:pt>
                <c:pt idx="42">
                  <c:v>-3504.1287714974392</c:v>
                </c:pt>
                <c:pt idx="43">
                  <c:v>-3657.1068270622463</c:v>
                </c:pt>
                <c:pt idx="44">
                  <c:v>-3777.1291392614444</c:v>
                </c:pt>
                <c:pt idx="45">
                  <c:v>-3856.7289114740975</c:v>
                </c:pt>
                <c:pt idx="46">
                  <c:v>-3902.5279377874945</c:v>
                </c:pt>
                <c:pt idx="47">
                  <c:v>-3912.3862717240117</c:v>
                </c:pt>
                <c:pt idx="48">
                  <c:v>-3884.4106168450144</c:v>
                </c:pt>
                <c:pt idx="49">
                  <c:v>-3817.7154157775594</c:v>
                </c:pt>
                <c:pt idx="50">
                  <c:v>-3713.6906734221202</c:v>
                </c:pt>
                <c:pt idx="51">
                  <c:v>-3573.895305806635</c:v>
                </c:pt>
                <c:pt idx="52">
                  <c:v>-3402.3281072910536</c:v>
                </c:pt>
                <c:pt idx="53">
                  <c:v>-3201.8595603032322</c:v>
                </c:pt>
                <c:pt idx="54">
                  <c:v>-2970.5116263656619</c:v>
                </c:pt>
                <c:pt idx="55">
                  <c:v>-2709.461454017227</c:v>
                </c:pt>
                <c:pt idx="56">
                  <c:v>-2413.833299693149</c:v>
                </c:pt>
                <c:pt idx="57">
                  <c:v>-2096.2329421041222</c:v>
                </c:pt>
                <c:pt idx="58">
                  <c:v>-1758.0758204859599</c:v>
                </c:pt>
                <c:pt idx="59">
                  <c:v>-1410.1471619864503</c:v>
                </c:pt>
                <c:pt idx="60">
                  <c:v>-1046.1456104180709</c:v>
                </c:pt>
                <c:pt idx="61">
                  <c:v>-683.74957800993366</c:v>
                </c:pt>
                <c:pt idx="62">
                  <c:v>-308.79442002934394</c:v>
                </c:pt>
                <c:pt idx="63">
                  <c:v>68.692009942295925</c:v>
                </c:pt>
                <c:pt idx="64">
                  <c:v>447.53154279327322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99-441B-8CFB-053D962096EA}"/>
            </c:ext>
          </c:extLst>
        </c:ser>
        <c:ser>
          <c:idx val="2"/>
          <c:order val="2"/>
          <c:tx>
            <c:strRef>
              <c:f>TDK_KF_ST_02_03!$J$19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TDK_KF_ST_02_03!$AA$20:$AA$84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5.7239999999999993</c:v>
                </c:pt>
                <c:pt idx="2">
                  <c:v>11.537999999999998</c:v>
                </c:pt>
                <c:pt idx="3">
                  <c:v>17.234999999999999</c:v>
                </c:pt>
                <c:pt idx="4">
                  <c:v>22.670999999999999</c:v>
                </c:pt>
                <c:pt idx="5">
                  <c:v>28.268999999999998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50.787000000000006</c:v>
                </c:pt>
                <c:pt idx="10">
                  <c:v>56.493000000000009</c:v>
                </c:pt>
                <c:pt idx="11">
                  <c:v>62.199000000000012</c:v>
                </c:pt>
                <c:pt idx="12">
                  <c:v>67.824000000000012</c:v>
                </c:pt>
                <c:pt idx="13">
                  <c:v>73.251000000000005</c:v>
                </c:pt>
                <c:pt idx="14">
                  <c:v>78.795000000000002</c:v>
                </c:pt>
                <c:pt idx="15">
                  <c:v>84.42</c:v>
                </c:pt>
                <c:pt idx="16">
                  <c:v>90.036000000000001</c:v>
                </c:pt>
                <c:pt idx="17">
                  <c:v>95.724000000000004</c:v>
                </c:pt>
                <c:pt idx="18">
                  <c:v>101.44800000000001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118.161</c:v>
                </c:pt>
                <c:pt idx="22">
                  <c:v>123.714</c:v>
                </c:pt>
                <c:pt idx="23">
                  <c:v>129.321</c:v>
                </c:pt>
                <c:pt idx="24">
                  <c:v>134.99099999999999</c:v>
                </c:pt>
                <c:pt idx="25">
                  <c:v>140.72399999999999</c:v>
                </c:pt>
                <c:pt idx="26">
                  <c:v>146.40299999999999</c:v>
                </c:pt>
                <c:pt idx="27">
                  <c:v>152.01</c:v>
                </c:pt>
                <c:pt idx="28">
                  <c:v>157.61699999999999</c:v>
                </c:pt>
                <c:pt idx="29">
                  <c:v>163.09799999999998</c:v>
                </c:pt>
                <c:pt idx="30">
                  <c:v>168.56099999999998</c:v>
                </c:pt>
                <c:pt idx="31">
                  <c:v>174.19499999999996</c:v>
                </c:pt>
                <c:pt idx="32">
                  <c:v>179.87399999999997</c:v>
                </c:pt>
                <c:pt idx="33">
                  <c:v>185.49899999999997</c:v>
                </c:pt>
                <c:pt idx="34">
                  <c:v>191.27699999999996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207.93599999999995</c:v>
                </c:pt>
                <c:pt idx="38">
                  <c:v>213.65099999999995</c:v>
                </c:pt>
                <c:pt idx="39">
                  <c:v>219.19499999999996</c:v>
                </c:pt>
                <c:pt idx="40">
                  <c:v>224.78399999999996</c:v>
                </c:pt>
                <c:pt idx="41">
                  <c:v>230.53499999999997</c:v>
                </c:pt>
                <c:pt idx="42">
                  <c:v>236.20499999999996</c:v>
                </c:pt>
                <c:pt idx="43">
                  <c:v>241.82099999999997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258.47099999999995</c:v>
                </c:pt>
                <c:pt idx="47">
                  <c:v>264.15899999999993</c:v>
                </c:pt>
                <c:pt idx="48">
                  <c:v>269.81099999999992</c:v>
                </c:pt>
                <c:pt idx="49">
                  <c:v>275.55299999999994</c:v>
                </c:pt>
                <c:pt idx="50">
                  <c:v>281.26799999999992</c:v>
                </c:pt>
                <c:pt idx="51">
                  <c:v>286.9559999999999</c:v>
                </c:pt>
                <c:pt idx="52">
                  <c:v>292.55399999999992</c:v>
                </c:pt>
                <c:pt idx="53">
                  <c:v>298.07099999999991</c:v>
                </c:pt>
                <c:pt idx="54">
                  <c:v>303.62399999999991</c:v>
                </c:pt>
                <c:pt idx="55">
                  <c:v>309.22199999999992</c:v>
                </c:pt>
                <c:pt idx="56">
                  <c:v>314.99099999999993</c:v>
                </c:pt>
                <c:pt idx="57">
                  <c:v>320.72399999999993</c:v>
                </c:pt>
                <c:pt idx="58">
                  <c:v>326.45699999999994</c:v>
                </c:pt>
                <c:pt idx="59">
                  <c:v>332.07299999999992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348.81299999999993</c:v>
                </c:pt>
                <c:pt idx="63">
                  <c:v>354.40199999999993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TDK_KF_ST_02_03!$J$20:$J$84</c:f>
              <c:numCache>
                <c:formatCode>General</c:formatCode>
                <c:ptCount val="65"/>
                <c:pt idx="0">
                  <c:v>-3835</c:v>
                </c:pt>
                <c:pt idx="1">
                  <c:v>-3766</c:v>
                </c:pt>
                <c:pt idx="2">
                  <c:v>-3664</c:v>
                </c:pt>
                <c:pt idx="3">
                  <c:v>-3524</c:v>
                </c:pt>
                <c:pt idx="4">
                  <c:v>-3352</c:v>
                </c:pt>
                <c:pt idx="5">
                  <c:v>-3162</c:v>
                </c:pt>
                <c:pt idx="6">
                  <c:v>-2925</c:v>
                </c:pt>
                <c:pt idx="7">
                  <c:v>-2663</c:v>
                </c:pt>
                <c:pt idx="8">
                  <c:v>-2382</c:v>
                </c:pt>
                <c:pt idx="9">
                  <c:v>-2070</c:v>
                </c:pt>
                <c:pt idx="10">
                  <c:v>-1728</c:v>
                </c:pt>
                <c:pt idx="11">
                  <c:v>-1379</c:v>
                </c:pt>
                <c:pt idx="12">
                  <c:v>-1021</c:v>
                </c:pt>
                <c:pt idx="13">
                  <c:v>-666</c:v>
                </c:pt>
                <c:pt idx="14">
                  <c:v>-301</c:v>
                </c:pt>
                <c:pt idx="15">
                  <c:v>82</c:v>
                </c:pt>
                <c:pt idx="16">
                  <c:v>457</c:v>
                </c:pt>
                <c:pt idx="17">
                  <c:v>836</c:v>
                </c:pt>
                <c:pt idx="18">
                  <c:v>1199</c:v>
                </c:pt>
                <c:pt idx="19">
                  <c:v>1562</c:v>
                </c:pt>
                <c:pt idx="20">
                  <c:v>1896</c:v>
                </c:pt>
                <c:pt idx="21">
                  <c:v>2210</c:v>
                </c:pt>
                <c:pt idx="22">
                  <c:v>2512</c:v>
                </c:pt>
                <c:pt idx="23">
                  <c:v>2792</c:v>
                </c:pt>
                <c:pt idx="24">
                  <c:v>3035</c:v>
                </c:pt>
                <c:pt idx="25">
                  <c:v>3262</c:v>
                </c:pt>
                <c:pt idx="26">
                  <c:v>3452</c:v>
                </c:pt>
                <c:pt idx="27">
                  <c:v>3607</c:v>
                </c:pt>
                <c:pt idx="28">
                  <c:v>3729</c:v>
                </c:pt>
                <c:pt idx="29">
                  <c:v>3810</c:v>
                </c:pt>
                <c:pt idx="30">
                  <c:v>3859</c:v>
                </c:pt>
                <c:pt idx="31">
                  <c:v>3865</c:v>
                </c:pt>
                <c:pt idx="32">
                  <c:v>3843</c:v>
                </c:pt>
                <c:pt idx="33">
                  <c:v>3772</c:v>
                </c:pt>
                <c:pt idx="34">
                  <c:v>3672</c:v>
                </c:pt>
                <c:pt idx="35">
                  <c:v>3535</c:v>
                </c:pt>
                <c:pt idx="36">
                  <c:v>3361</c:v>
                </c:pt>
                <c:pt idx="37">
                  <c:v>3170</c:v>
                </c:pt>
                <c:pt idx="38">
                  <c:v>2928</c:v>
                </c:pt>
                <c:pt idx="39">
                  <c:v>2668</c:v>
                </c:pt>
                <c:pt idx="40">
                  <c:v>2389</c:v>
                </c:pt>
                <c:pt idx="41">
                  <c:v>2071</c:v>
                </c:pt>
                <c:pt idx="42">
                  <c:v>1735</c:v>
                </c:pt>
                <c:pt idx="43">
                  <c:v>1389</c:v>
                </c:pt>
                <c:pt idx="44">
                  <c:v>1026</c:v>
                </c:pt>
                <c:pt idx="45">
                  <c:v>673</c:v>
                </c:pt>
                <c:pt idx="46">
                  <c:v>310</c:v>
                </c:pt>
                <c:pt idx="47">
                  <c:v>-73</c:v>
                </c:pt>
                <c:pt idx="48">
                  <c:v>-452</c:v>
                </c:pt>
                <c:pt idx="49">
                  <c:v>-829</c:v>
                </c:pt>
                <c:pt idx="50">
                  <c:v>-1203</c:v>
                </c:pt>
                <c:pt idx="51">
                  <c:v>-1556</c:v>
                </c:pt>
                <c:pt idx="52">
                  <c:v>-1890</c:v>
                </c:pt>
                <c:pt idx="53">
                  <c:v>-2204</c:v>
                </c:pt>
                <c:pt idx="54">
                  <c:v>-2501</c:v>
                </c:pt>
                <c:pt idx="55">
                  <c:v>-2773</c:v>
                </c:pt>
                <c:pt idx="56">
                  <c:v>-3031</c:v>
                </c:pt>
                <c:pt idx="57">
                  <c:v>-3259</c:v>
                </c:pt>
                <c:pt idx="58">
                  <c:v>-3451</c:v>
                </c:pt>
                <c:pt idx="59">
                  <c:v>-3600</c:v>
                </c:pt>
                <c:pt idx="60">
                  <c:v>-3717</c:v>
                </c:pt>
                <c:pt idx="61">
                  <c:v>-3804</c:v>
                </c:pt>
                <c:pt idx="62">
                  <c:v>-3849</c:v>
                </c:pt>
                <c:pt idx="63">
                  <c:v>-3866</c:v>
                </c:pt>
                <c:pt idx="64">
                  <c:v>-3832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99-441B-8CFB-053D962096EA}"/>
            </c:ext>
          </c:extLst>
        </c:ser>
        <c:ser>
          <c:idx val="3"/>
          <c:order val="3"/>
          <c:tx>
            <c:strRef>
              <c:f>TDK_KF_ST_02_03!$N$19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5.7239999999999993</c:v>
                </c:pt>
                <c:pt idx="2">
                  <c:v>11.537999999999998</c:v>
                </c:pt>
                <c:pt idx="3">
                  <c:v>17.234999999999999</c:v>
                </c:pt>
                <c:pt idx="4">
                  <c:v>22.670999999999999</c:v>
                </c:pt>
                <c:pt idx="5">
                  <c:v>28.268999999999998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50.787000000000006</c:v>
                </c:pt>
                <c:pt idx="10">
                  <c:v>56.493000000000009</c:v>
                </c:pt>
                <c:pt idx="11">
                  <c:v>62.199000000000012</c:v>
                </c:pt>
                <c:pt idx="12">
                  <c:v>67.824000000000012</c:v>
                </c:pt>
                <c:pt idx="13">
                  <c:v>73.251000000000005</c:v>
                </c:pt>
                <c:pt idx="14">
                  <c:v>78.795000000000002</c:v>
                </c:pt>
                <c:pt idx="15">
                  <c:v>84.42</c:v>
                </c:pt>
                <c:pt idx="16">
                  <c:v>90.036000000000001</c:v>
                </c:pt>
                <c:pt idx="17">
                  <c:v>95.724000000000004</c:v>
                </c:pt>
                <c:pt idx="18">
                  <c:v>101.44800000000001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118.161</c:v>
                </c:pt>
                <c:pt idx="22">
                  <c:v>123.714</c:v>
                </c:pt>
                <c:pt idx="23">
                  <c:v>129.321</c:v>
                </c:pt>
                <c:pt idx="24">
                  <c:v>134.99099999999999</c:v>
                </c:pt>
                <c:pt idx="25">
                  <c:v>140.72399999999999</c:v>
                </c:pt>
                <c:pt idx="26">
                  <c:v>146.40299999999999</c:v>
                </c:pt>
                <c:pt idx="27">
                  <c:v>152.01</c:v>
                </c:pt>
                <c:pt idx="28">
                  <c:v>157.61699999999999</c:v>
                </c:pt>
                <c:pt idx="29">
                  <c:v>163.09799999999998</c:v>
                </c:pt>
                <c:pt idx="30">
                  <c:v>168.56099999999998</c:v>
                </c:pt>
                <c:pt idx="31">
                  <c:v>174.19499999999996</c:v>
                </c:pt>
                <c:pt idx="32">
                  <c:v>179.87399999999997</c:v>
                </c:pt>
                <c:pt idx="33">
                  <c:v>185.49899999999997</c:v>
                </c:pt>
                <c:pt idx="34">
                  <c:v>191.27699999999996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207.93599999999995</c:v>
                </c:pt>
                <c:pt idx="38">
                  <c:v>213.65099999999995</c:v>
                </c:pt>
                <c:pt idx="39">
                  <c:v>219.19499999999996</c:v>
                </c:pt>
                <c:pt idx="40">
                  <c:v>224.78399999999996</c:v>
                </c:pt>
                <c:pt idx="41">
                  <c:v>230.53499999999997</c:v>
                </c:pt>
                <c:pt idx="42">
                  <c:v>236.20499999999996</c:v>
                </c:pt>
                <c:pt idx="43">
                  <c:v>241.82099999999997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258.47099999999995</c:v>
                </c:pt>
                <c:pt idx="47">
                  <c:v>264.15899999999993</c:v>
                </c:pt>
                <c:pt idx="48">
                  <c:v>269.81099999999992</c:v>
                </c:pt>
                <c:pt idx="49">
                  <c:v>275.55299999999994</c:v>
                </c:pt>
                <c:pt idx="50">
                  <c:v>281.26799999999992</c:v>
                </c:pt>
                <c:pt idx="51">
                  <c:v>286.9559999999999</c:v>
                </c:pt>
                <c:pt idx="52">
                  <c:v>292.55399999999992</c:v>
                </c:pt>
                <c:pt idx="53">
                  <c:v>298.07099999999991</c:v>
                </c:pt>
                <c:pt idx="54">
                  <c:v>303.62399999999991</c:v>
                </c:pt>
                <c:pt idx="55">
                  <c:v>309.22199999999992</c:v>
                </c:pt>
                <c:pt idx="56">
                  <c:v>314.99099999999993</c:v>
                </c:pt>
                <c:pt idx="57">
                  <c:v>320.72399999999993</c:v>
                </c:pt>
                <c:pt idx="58">
                  <c:v>326.45699999999994</c:v>
                </c:pt>
                <c:pt idx="59">
                  <c:v>332.07299999999992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348.81299999999993</c:v>
                </c:pt>
                <c:pt idx="63">
                  <c:v>354.40199999999993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TDK_KF_ST_02_03!$N$20:$N$84</c:f>
              <c:numCache>
                <c:formatCode>General</c:formatCode>
                <c:ptCount val="65"/>
                <c:pt idx="0">
                  <c:v>-3830.2674493060058</c:v>
                </c:pt>
                <c:pt idx="1">
                  <c:v>-3766.117503155946</c:v>
                </c:pt>
                <c:pt idx="2">
                  <c:v>-3662.2284391869844</c:v>
                </c:pt>
                <c:pt idx="3">
                  <c:v>-3523.8058678265816</c:v>
                </c:pt>
                <c:pt idx="4">
                  <c:v>-3359.1867430157545</c:v>
                </c:pt>
                <c:pt idx="5">
                  <c:v>-3158.0403071189867</c:v>
                </c:pt>
                <c:pt idx="6">
                  <c:v>-2925.9229052075511</c:v>
                </c:pt>
                <c:pt idx="7">
                  <c:v>-2670.0419081173086</c:v>
                </c:pt>
                <c:pt idx="8">
                  <c:v>-2381.6678041339051</c:v>
                </c:pt>
                <c:pt idx="9">
                  <c:v>-2067.8922975170594</c:v>
                </c:pt>
                <c:pt idx="10">
                  <c:v>-1733.579308251512</c:v>
                </c:pt>
                <c:pt idx="11">
                  <c:v>-1382.0463916870544</c:v>
                </c:pt>
                <c:pt idx="12">
                  <c:v>-1022.0465532374285</c:v>
                </c:pt>
                <c:pt idx="13">
                  <c:v>-665.32154517571485</c:v>
                </c:pt>
                <c:pt idx="14">
                  <c:v>-294.74693215436963</c:v>
                </c:pt>
                <c:pt idx="15">
                  <c:v>84.062814797260415</c:v>
                </c:pt>
                <c:pt idx="16">
                  <c:v>461.47589373452792</c:v>
                </c:pt>
                <c:pt idx="17">
                  <c:v>839.20652954327772</c:v>
                </c:pt>
                <c:pt idx="18">
                  <c:v>1210.9826738256309</c:v>
                </c:pt>
                <c:pt idx="19">
                  <c:v>1570.1284220775044</c:v>
                </c:pt>
                <c:pt idx="20">
                  <c:v>1904.1691141440376</c:v>
                </c:pt>
                <c:pt idx="21">
                  <c:v>2214.3691654739937</c:v>
                </c:pt>
                <c:pt idx="22">
                  <c:v>2510.1086672416518</c:v>
                </c:pt>
                <c:pt idx="23">
                  <c:v>2784.79413235728</c:v>
                </c:pt>
                <c:pt idx="24">
                  <c:v>3035.436615118012</c:v>
                </c:pt>
                <c:pt idx="25">
                  <c:v>3258.6312567329051</c:v>
                </c:pt>
                <c:pt idx="26">
                  <c:v>3447.5626756381189</c:v>
                </c:pt>
                <c:pt idx="27">
                  <c:v>3600.8743349447673</c:v>
                </c:pt>
                <c:pt idx="28">
                  <c:v>3719.6971055478293</c:v>
                </c:pt>
                <c:pt idx="29">
                  <c:v>3801.420548488089</c:v>
                </c:pt>
                <c:pt idx="30">
                  <c:v>3848.2535757745895</c:v>
                </c:pt>
                <c:pt idx="31">
                  <c:v>3859.8985863611369</c:v>
                </c:pt>
                <c:pt idx="32">
                  <c:v>3833.8610347150225</c:v>
                </c:pt>
                <c:pt idx="33">
                  <c:v>3770.9351566920818</c:v>
                </c:pt>
                <c:pt idx="34">
                  <c:v>3668.4588218887816</c:v>
                </c:pt>
                <c:pt idx="35">
                  <c:v>3530.3925786400346</c:v>
                </c:pt>
                <c:pt idx="36">
                  <c:v>3364.3639626477461</c:v>
                </c:pt>
                <c:pt idx="37">
                  <c:v>3169.4210270183512</c:v>
                </c:pt>
                <c:pt idx="38">
                  <c:v>2934.0547527617409</c:v>
                </c:pt>
                <c:pt idx="39">
                  <c:v>2677.8124594964811</c:v>
                </c:pt>
                <c:pt idx="40">
                  <c:v>2394.120119621718</c:v>
                </c:pt>
                <c:pt idx="41">
                  <c:v>2078.4553853165803</c:v>
                </c:pt>
                <c:pt idx="42">
                  <c:v>1746.7265993135134</c:v>
                </c:pt>
                <c:pt idx="43">
                  <c:v>1401.2908045888344</c:v>
                </c:pt>
                <c:pt idx="44">
                  <c:v>1035.9737583341739</c:v>
                </c:pt>
                <c:pt idx="45">
                  <c:v>679.47768061042416</c:v>
                </c:pt>
                <c:pt idx="46">
                  <c:v>311.45551671141362</c:v>
                </c:pt>
                <c:pt idx="47">
                  <c:v>-71.560775416307209</c:v>
                </c:pt>
                <c:pt idx="48">
                  <c:v>-451.44534065357493</c:v>
                </c:pt>
                <c:pt idx="49">
                  <c:v>-832.84109342257136</c:v>
                </c:pt>
                <c:pt idx="50">
                  <c:v>-1204.1221923218366</c:v>
                </c:pt>
                <c:pt idx="51">
                  <c:v>-1561.7361815900722</c:v>
                </c:pt>
                <c:pt idx="52">
                  <c:v>-1898.656311582801</c:v>
                </c:pt>
                <c:pt idx="53">
                  <c:v>-2212.9565338264038</c:v>
                </c:pt>
                <c:pt idx="54">
                  <c:v>-2508.5536565225111</c:v>
                </c:pt>
                <c:pt idx="55">
                  <c:v>-2782.6580590385206</c:v>
                </c:pt>
                <c:pt idx="56">
                  <c:v>-3037.2833092124852</c:v>
                </c:pt>
                <c:pt idx="57">
                  <c:v>-3259.7861492733864</c:v>
                </c:pt>
                <c:pt idx="58">
                  <c:v>-3449.6169828274278</c:v>
                </c:pt>
                <c:pt idx="59">
                  <c:v>-3602.0621051484941</c:v>
                </c:pt>
                <c:pt idx="60">
                  <c:v>-3720.6644735710374</c:v>
                </c:pt>
                <c:pt idx="61">
                  <c:v>-3800.9648032043829</c:v>
                </c:pt>
                <c:pt idx="62">
                  <c:v>-3846.8245706167932</c:v>
                </c:pt>
                <c:pt idx="63">
                  <c:v>-3856.0425115929265</c:v>
                </c:pt>
                <c:pt idx="64">
                  <c:v>-3828.2349793822032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B99-441B-8CFB-053D96209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TDK_FF_ST_oU_07!$T$16:$T$80</c:f>
              <c:numCache>
                <c:formatCode>General</c:formatCode>
                <c:ptCount val="65"/>
                <c:pt idx="0">
                  <c:v>0</c:v>
                </c:pt>
                <c:pt idx="1">
                  <c:v>5.8679999999999994</c:v>
                </c:pt>
                <c:pt idx="2">
                  <c:v>11.573999999999998</c:v>
                </c:pt>
                <c:pt idx="3">
                  <c:v>17.216999999999999</c:v>
                </c:pt>
                <c:pt idx="4">
                  <c:v>22.778999999999996</c:v>
                </c:pt>
                <c:pt idx="5">
                  <c:v>28.250999999999998</c:v>
                </c:pt>
                <c:pt idx="6">
                  <c:v>33.866999999999997</c:v>
                </c:pt>
                <c:pt idx="7">
                  <c:v>39.563999999999993</c:v>
                </c:pt>
                <c:pt idx="8">
                  <c:v>45.09899999999999</c:v>
                </c:pt>
                <c:pt idx="9">
                  <c:v>50.894999999999989</c:v>
                </c:pt>
                <c:pt idx="10">
                  <c:v>56.609999999999985</c:v>
                </c:pt>
                <c:pt idx="11">
                  <c:v>62.243999999999986</c:v>
                </c:pt>
                <c:pt idx="12">
                  <c:v>67.850999999999985</c:v>
                </c:pt>
                <c:pt idx="13">
                  <c:v>73.24199999999999</c:v>
                </c:pt>
                <c:pt idx="14">
                  <c:v>78.830999999999989</c:v>
                </c:pt>
                <c:pt idx="15">
                  <c:v>84.527999999999992</c:v>
                </c:pt>
                <c:pt idx="16">
                  <c:v>90.11699999999999</c:v>
                </c:pt>
                <c:pt idx="17">
                  <c:v>95.777999999999992</c:v>
                </c:pt>
                <c:pt idx="18">
                  <c:v>101.583</c:v>
                </c:pt>
                <c:pt idx="19">
                  <c:v>107.145</c:v>
                </c:pt>
                <c:pt idx="20">
                  <c:v>112.73399999999999</c:v>
                </c:pt>
                <c:pt idx="21">
                  <c:v>118.21499999999999</c:v>
                </c:pt>
                <c:pt idx="22">
                  <c:v>123.74099999999999</c:v>
                </c:pt>
                <c:pt idx="23">
                  <c:v>129.41099999999997</c:v>
                </c:pt>
                <c:pt idx="24">
                  <c:v>135.03599999999997</c:v>
                </c:pt>
                <c:pt idx="25">
                  <c:v>140.79599999999996</c:v>
                </c:pt>
                <c:pt idx="26">
                  <c:v>146.51099999999997</c:v>
                </c:pt>
                <c:pt idx="27">
                  <c:v>152.09099999999998</c:v>
                </c:pt>
                <c:pt idx="28">
                  <c:v>157.67099999999999</c:v>
                </c:pt>
                <c:pt idx="29">
                  <c:v>163.107</c:v>
                </c:pt>
                <c:pt idx="30">
                  <c:v>168.61500000000001</c:v>
                </c:pt>
                <c:pt idx="31">
                  <c:v>174.339</c:v>
                </c:pt>
                <c:pt idx="32">
                  <c:v>179.95499999999998</c:v>
                </c:pt>
                <c:pt idx="33">
                  <c:v>185.59799999999998</c:v>
                </c:pt>
                <c:pt idx="34">
                  <c:v>191.39399999999998</c:v>
                </c:pt>
                <c:pt idx="35">
                  <c:v>197.01</c:v>
                </c:pt>
                <c:pt idx="36">
                  <c:v>202.482</c:v>
                </c:pt>
                <c:pt idx="37">
                  <c:v>207.98099999999999</c:v>
                </c:pt>
                <c:pt idx="38">
                  <c:v>213.58799999999999</c:v>
                </c:pt>
                <c:pt idx="39">
                  <c:v>219.19499999999999</c:v>
                </c:pt>
                <c:pt idx="40">
                  <c:v>224.88299999999998</c:v>
                </c:pt>
                <c:pt idx="41">
                  <c:v>230.55299999999997</c:v>
                </c:pt>
                <c:pt idx="42">
                  <c:v>236.27699999999996</c:v>
                </c:pt>
                <c:pt idx="43">
                  <c:v>241.89299999999997</c:v>
                </c:pt>
                <c:pt idx="44">
                  <c:v>247.55399999999997</c:v>
                </c:pt>
                <c:pt idx="45">
                  <c:v>252.97199999999998</c:v>
                </c:pt>
                <c:pt idx="46">
                  <c:v>258.54300000000001</c:v>
                </c:pt>
                <c:pt idx="47">
                  <c:v>264.21300000000002</c:v>
                </c:pt>
                <c:pt idx="48">
                  <c:v>269.88300000000004</c:v>
                </c:pt>
                <c:pt idx="49">
                  <c:v>275.56200000000001</c:v>
                </c:pt>
                <c:pt idx="50">
                  <c:v>281.36700000000002</c:v>
                </c:pt>
                <c:pt idx="51">
                  <c:v>287.03700000000003</c:v>
                </c:pt>
                <c:pt idx="52">
                  <c:v>292.54500000000002</c:v>
                </c:pt>
                <c:pt idx="53">
                  <c:v>298.06200000000001</c:v>
                </c:pt>
                <c:pt idx="54">
                  <c:v>303.65100000000001</c:v>
                </c:pt>
                <c:pt idx="55">
                  <c:v>309.27600000000001</c:v>
                </c:pt>
                <c:pt idx="56">
                  <c:v>315</c:v>
                </c:pt>
                <c:pt idx="57">
                  <c:v>320.76</c:v>
                </c:pt>
                <c:pt idx="58">
                  <c:v>326.529</c:v>
                </c:pt>
                <c:pt idx="59">
                  <c:v>332.10899999999998</c:v>
                </c:pt>
                <c:pt idx="60">
                  <c:v>337.75199999999995</c:v>
                </c:pt>
                <c:pt idx="61">
                  <c:v>343.26899999999995</c:v>
                </c:pt>
                <c:pt idx="62">
                  <c:v>348.75899999999996</c:v>
                </c:pt>
                <c:pt idx="63">
                  <c:v>354.41999999999996</c:v>
                </c:pt>
                <c:pt idx="64">
                  <c:v>360.11699999999996</c:v>
                </c:pt>
              </c:numCache>
            </c:numRef>
          </c:xVal>
          <c:yVal>
            <c:numRef>
              <c:f>TDK_FF_ST_oU_07!$W$16:$W$80</c:f>
              <c:numCache>
                <c:formatCode>General</c:formatCode>
                <c:ptCount val="65"/>
                <c:pt idx="0">
                  <c:v>0.215695503939628</c:v>
                </c:pt>
                <c:pt idx="1">
                  <c:v>-7.3705890035289379E-2</c:v>
                </c:pt>
                <c:pt idx="2">
                  <c:v>-6.8395378343254265E-2</c:v>
                </c:pt>
                <c:pt idx="3">
                  <c:v>-1.2839541525650588E-2</c:v>
                </c:pt>
                <c:pt idx="4">
                  <c:v>-0.12852666911157939</c:v>
                </c:pt>
                <c:pt idx="5">
                  <c:v>-0.11657474295636661</c:v>
                </c:pt>
                <c:pt idx="6">
                  <c:v>-7.7088671387208763E-2</c:v>
                </c:pt>
                <c:pt idx="7">
                  <c:v>-8.0758561500289261E-2</c:v>
                </c:pt>
                <c:pt idx="8">
                  <c:v>-3.2367311628718198E-2</c:v>
                </c:pt>
                <c:pt idx="9">
                  <c:v>-3.3255255577394394E-2</c:v>
                </c:pt>
                <c:pt idx="10">
                  <c:v>-8.6711049146686037E-3</c:v>
                </c:pt>
                <c:pt idx="11">
                  <c:v>-8.2748066909019258E-2</c:v>
                </c:pt>
                <c:pt idx="12">
                  <c:v>-3.5700991661755666E-2</c:v>
                </c:pt>
                <c:pt idx="13">
                  <c:v>-4.1854808093745532E-2</c:v>
                </c:pt>
                <c:pt idx="14">
                  <c:v>-0.12952453324422208</c:v>
                </c:pt>
                <c:pt idx="15">
                  <c:v>-9.0041364390827994E-2</c:v>
                </c:pt>
                <c:pt idx="16">
                  <c:v>-0.11029739208342448</c:v>
                </c:pt>
                <c:pt idx="17">
                  <c:v>-0.16414083919008249</c:v>
                </c:pt>
                <c:pt idx="18">
                  <c:v>-0.23265675234827654</c:v>
                </c:pt>
                <c:pt idx="19">
                  <c:v>-0.18868418979725732</c:v>
                </c:pt>
                <c:pt idx="20">
                  <c:v>-0.18307622533701817</c:v>
                </c:pt>
                <c:pt idx="21">
                  <c:v>-0.17642790351693804</c:v>
                </c:pt>
                <c:pt idx="22">
                  <c:v>-9.5389144514342661E-2</c:v>
                </c:pt>
                <c:pt idx="23">
                  <c:v>-5.6414826108067473E-2</c:v>
                </c:pt>
                <c:pt idx="24">
                  <c:v>-5.4723441321499422E-2</c:v>
                </c:pt>
                <c:pt idx="25">
                  <c:v>5.7505692544935982E-2</c:v>
                </c:pt>
                <c:pt idx="26">
                  <c:v>5.7491969114153108E-2</c:v>
                </c:pt>
                <c:pt idx="27">
                  <c:v>3.2615722706992756E-2</c:v>
                </c:pt>
                <c:pt idx="28">
                  <c:v>2.1418205217116792E-2</c:v>
                </c:pt>
                <c:pt idx="29">
                  <c:v>0.15110397233135586</c:v>
                </c:pt>
                <c:pt idx="30">
                  <c:v>5.0754164785757894E-2</c:v>
                </c:pt>
                <c:pt idx="31">
                  <c:v>2.9265016696001567E-2</c:v>
                </c:pt>
                <c:pt idx="32">
                  <c:v>5.8835618624868857E-2</c:v>
                </c:pt>
                <c:pt idx="33">
                  <c:v>2.1874876449345493E-2</c:v>
                </c:pt>
                <c:pt idx="34">
                  <c:v>-5.4763240416122017E-2</c:v>
                </c:pt>
                <c:pt idx="35">
                  <c:v>6.5275065510036256E-2</c:v>
                </c:pt>
                <c:pt idx="36">
                  <c:v>-1.1620260278647265E-2</c:v>
                </c:pt>
                <c:pt idx="37">
                  <c:v>-3.2580696361719674E-2</c:v>
                </c:pt>
                <c:pt idx="38">
                  <c:v>0.11215458542685042</c:v>
                </c:pt>
                <c:pt idx="39">
                  <c:v>8.2243517940412403E-2</c:v>
                </c:pt>
                <c:pt idx="40">
                  <c:v>0.11668099198988102</c:v>
                </c:pt>
                <c:pt idx="41">
                  <c:v>0.23024969259509476</c:v>
                </c:pt>
                <c:pt idx="42">
                  <c:v>0.20662746599415982</c:v>
                </c:pt>
                <c:pt idx="43">
                  <c:v>0.17217161935087688</c:v>
                </c:pt>
                <c:pt idx="44">
                  <c:v>8.5639552092516169E-2</c:v>
                </c:pt>
                <c:pt idx="45">
                  <c:v>0.15666662931391784</c:v>
                </c:pt>
                <c:pt idx="46">
                  <c:v>0.23071180410579473</c:v>
                </c:pt>
                <c:pt idx="47">
                  <c:v>6.5328062122432584E-2</c:v>
                </c:pt>
                <c:pt idx="48">
                  <c:v>8.4176360397350436E-2</c:v>
                </c:pt>
                <c:pt idx="49">
                  <c:v>4.6228611509945949E-2</c:v>
                </c:pt>
                <c:pt idx="50">
                  <c:v>-5.8607258965650999E-2</c:v>
                </c:pt>
                <c:pt idx="51">
                  <c:v>-4.5580729738048831E-2</c:v>
                </c:pt>
                <c:pt idx="52">
                  <c:v>5.4572891036741566E-4</c:v>
                </c:pt>
                <c:pt idx="53">
                  <c:v>-2.7210865006168206E-2</c:v>
                </c:pt>
                <c:pt idx="54">
                  <c:v>-1.8519764871086863E-2</c:v>
                </c:pt>
                <c:pt idx="55">
                  <c:v>-1.5192053028442842E-2</c:v>
                </c:pt>
                <c:pt idx="56">
                  <c:v>4.6535244799315478E-2</c:v>
                </c:pt>
                <c:pt idx="57">
                  <c:v>3.4426363565557949E-2</c:v>
                </c:pt>
                <c:pt idx="58">
                  <c:v>5.868383704171265E-2</c:v>
                </c:pt>
                <c:pt idx="59">
                  <c:v>3.1912572644102966E-2</c:v>
                </c:pt>
                <c:pt idx="60">
                  <c:v>-3.2257852047223423E-2</c:v>
                </c:pt>
                <c:pt idx="61">
                  <c:v>-7.6278554949453792E-3</c:v>
                </c:pt>
                <c:pt idx="62">
                  <c:v>-1.6137879794143828E-2</c:v>
                </c:pt>
                <c:pt idx="63">
                  <c:v>-3.6434752789318736E-2</c:v>
                </c:pt>
                <c:pt idx="64">
                  <c:v>-4.4699101085541315E-2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A5-4121-BD16-AD54BE13E708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TDK_FF_ST_oU_07!$T$81:$T$145</c:f>
              <c:numCache>
                <c:formatCode>General</c:formatCode>
                <c:ptCount val="65"/>
                <c:pt idx="0">
                  <c:v>360.11699999999996</c:v>
                </c:pt>
                <c:pt idx="1">
                  <c:v>354.65399999999994</c:v>
                </c:pt>
                <c:pt idx="2">
                  <c:v>349.04699999999991</c:v>
                </c:pt>
                <c:pt idx="3">
                  <c:v>343.43099999999993</c:v>
                </c:pt>
                <c:pt idx="4">
                  <c:v>337.94099999999992</c:v>
                </c:pt>
                <c:pt idx="5">
                  <c:v>332.38799999999992</c:v>
                </c:pt>
                <c:pt idx="6">
                  <c:v>326.73599999999993</c:v>
                </c:pt>
                <c:pt idx="7">
                  <c:v>320.94899999999996</c:v>
                </c:pt>
                <c:pt idx="8">
                  <c:v>315.24299999999994</c:v>
                </c:pt>
                <c:pt idx="9">
                  <c:v>309.50999999999993</c:v>
                </c:pt>
                <c:pt idx="10">
                  <c:v>303.86699999999996</c:v>
                </c:pt>
                <c:pt idx="11">
                  <c:v>298.27799999999996</c:v>
                </c:pt>
                <c:pt idx="12">
                  <c:v>292.79699999999997</c:v>
                </c:pt>
                <c:pt idx="13">
                  <c:v>287.29799999999994</c:v>
                </c:pt>
                <c:pt idx="14">
                  <c:v>281.50199999999995</c:v>
                </c:pt>
                <c:pt idx="15">
                  <c:v>275.81399999999996</c:v>
                </c:pt>
                <c:pt idx="16">
                  <c:v>270.05399999999997</c:v>
                </c:pt>
                <c:pt idx="17">
                  <c:v>264.41999999999996</c:v>
                </c:pt>
                <c:pt idx="18">
                  <c:v>258.83099999999996</c:v>
                </c:pt>
                <c:pt idx="19">
                  <c:v>253.23299999999995</c:v>
                </c:pt>
                <c:pt idx="20">
                  <c:v>247.69799999999995</c:v>
                </c:pt>
                <c:pt idx="21">
                  <c:v>242.24399999999994</c:v>
                </c:pt>
                <c:pt idx="22">
                  <c:v>236.54699999999994</c:v>
                </c:pt>
                <c:pt idx="23">
                  <c:v>230.81399999999994</c:v>
                </c:pt>
                <c:pt idx="24">
                  <c:v>225.00899999999993</c:v>
                </c:pt>
                <c:pt idx="25">
                  <c:v>219.37499999999994</c:v>
                </c:pt>
                <c:pt idx="26">
                  <c:v>213.79499999999993</c:v>
                </c:pt>
                <c:pt idx="27">
                  <c:v>208.16099999999994</c:v>
                </c:pt>
                <c:pt idx="28">
                  <c:v>202.70699999999994</c:v>
                </c:pt>
                <c:pt idx="29">
                  <c:v>197.29799999999994</c:v>
                </c:pt>
                <c:pt idx="30">
                  <c:v>191.56499999999994</c:v>
                </c:pt>
                <c:pt idx="31">
                  <c:v>185.80499999999995</c:v>
                </c:pt>
                <c:pt idx="32">
                  <c:v>180.14399999999995</c:v>
                </c:pt>
                <c:pt idx="33">
                  <c:v>174.42899999999995</c:v>
                </c:pt>
                <c:pt idx="34">
                  <c:v>168.83999999999995</c:v>
                </c:pt>
                <c:pt idx="35">
                  <c:v>163.34999999999994</c:v>
                </c:pt>
                <c:pt idx="36">
                  <c:v>157.84199999999993</c:v>
                </c:pt>
                <c:pt idx="37">
                  <c:v>152.34299999999993</c:v>
                </c:pt>
                <c:pt idx="38">
                  <c:v>146.63699999999994</c:v>
                </c:pt>
                <c:pt idx="39">
                  <c:v>140.98499999999996</c:v>
                </c:pt>
                <c:pt idx="40">
                  <c:v>135.27899999999997</c:v>
                </c:pt>
                <c:pt idx="41">
                  <c:v>129.55499999999998</c:v>
                </c:pt>
                <c:pt idx="42">
                  <c:v>124.00199999999998</c:v>
                </c:pt>
                <c:pt idx="43">
                  <c:v>118.38599999999998</c:v>
                </c:pt>
                <c:pt idx="44">
                  <c:v>112.99499999999998</c:v>
                </c:pt>
                <c:pt idx="45">
                  <c:v>107.45099999999998</c:v>
                </c:pt>
                <c:pt idx="46">
                  <c:v>101.78099999999998</c:v>
                </c:pt>
                <c:pt idx="47">
                  <c:v>96.047999999999973</c:v>
                </c:pt>
                <c:pt idx="48">
                  <c:v>90.314999999999969</c:v>
                </c:pt>
                <c:pt idx="49">
                  <c:v>84.69899999999997</c:v>
                </c:pt>
                <c:pt idx="50">
                  <c:v>79.019999999999968</c:v>
                </c:pt>
                <c:pt idx="51">
                  <c:v>73.45799999999997</c:v>
                </c:pt>
                <c:pt idx="52">
                  <c:v>68.048999999999964</c:v>
                </c:pt>
                <c:pt idx="53">
                  <c:v>62.414999999999964</c:v>
                </c:pt>
                <c:pt idx="54">
                  <c:v>56.834999999999965</c:v>
                </c:pt>
                <c:pt idx="55">
                  <c:v>51.119999999999962</c:v>
                </c:pt>
                <c:pt idx="56">
                  <c:v>45.314999999999962</c:v>
                </c:pt>
                <c:pt idx="57">
                  <c:v>39.707999999999963</c:v>
                </c:pt>
                <c:pt idx="58">
                  <c:v>34.091999999999963</c:v>
                </c:pt>
                <c:pt idx="59">
                  <c:v>28.448999999999963</c:v>
                </c:pt>
                <c:pt idx="60">
                  <c:v>22.967999999999961</c:v>
                </c:pt>
                <c:pt idx="61">
                  <c:v>17.531999999999961</c:v>
                </c:pt>
                <c:pt idx="62">
                  <c:v>11.780999999999962</c:v>
                </c:pt>
                <c:pt idx="63">
                  <c:v>6.0119999999999623</c:v>
                </c:pt>
                <c:pt idx="64">
                  <c:v>0.29699999999996241</c:v>
                </c:pt>
              </c:numCache>
            </c:numRef>
          </c:xVal>
          <c:yVal>
            <c:numRef>
              <c:f>TDK_FF_ST_oU_07!$W$81:$W$145</c:f>
              <c:numCache>
                <c:formatCode>General</c:formatCode>
                <c:ptCount val="65"/>
                <c:pt idx="0">
                  <c:v>5.8667932498792652E-3</c:v>
                </c:pt>
                <c:pt idx="1">
                  <c:v>-5.689198600026657E-2</c:v>
                </c:pt>
                <c:pt idx="2">
                  <c:v>-3.5453996570709023E-2</c:v>
                </c:pt>
                <c:pt idx="3">
                  <c:v>-1.1681002845421062E-2</c:v>
                </c:pt>
                <c:pt idx="4">
                  <c:v>4.1780776890163907E-2</c:v>
                </c:pt>
                <c:pt idx="5">
                  <c:v>2.1264830802692813E-2</c:v>
                </c:pt>
                <c:pt idx="6">
                  <c:v>5.8300347576562217E-2</c:v>
                </c:pt>
                <c:pt idx="7">
                  <c:v>2.7241323213047508E-2</c:v>
                </c:pt>
                <c:pt idx="8">
                  <c:v>1.6816022378407069E-2</c:v>
                </c:pt>
                <c:pt idx="9">
                  <c:v>4.9548284279069321E-2</c:v>
                </c:pt>
                <c:pt idx="10">
                  <c:v>-2.5654782357378281E-3</c:v>
                </c:pt>
                <c:pt idx="11">
                  <c:v>3.5356750298944917E-2</c:v>
                </c:pt>
                <c:pt idx="12">
                  <c:v>4.0988005365250046E-2</c:v>
                </c:pt>
                <c:pt idx="13">
                  <c:v>8.0459637052854305E-4</c:v>
                </c:pt>
                <c:pt idx="14">
                  <c:v>-2.0162851177701668E-2</c:v>
                </c:pt>
                <c:pt idx="15">
                  <c:v>3.6300755192200995E-2</c:v>
                </c:pt>
                <c:pt idx="16">
                  <c:v>1.7299441558861872E-2</c:v>
                </c:pt>
                <c:pt idx="17">
                  <c:v>0.14679367932683363</c:v>
                </c:pt>
                <c:pt idx="18">
                  <c:v>0.14291760597342318</c:v>
                </c:pt>
                <c:pt idx="19">
                  <c:v>9.7129209207309941E-2</c:v>
                </c:pt>
                <c:pt idx="20">
                  <c:v>0.17821364670172102</c:v>
                </c:pt>
                <c:pt idx="21">
                  <c:v>0.16767883192832755</c:v>
                </c:pt>
                <c:pt idx="22">
                  <c:v>0.20416832594216316</c:v>
                </c:pt>
                <c:pt idx="23">
                  <c:v>0.23325515227602978</c:v>
                </c:pt>
                <c:pt idx="24">
                  <c:v>0.1764638036462145</c:v>
                </c:pt>
                <c:pt idx="25">
                  <c:v>0.1164646284582318</c:v>
                </c:pt>
                <c:pt idx="26">
                  <c:v>7.3394399214777195E-2</c:v>
                </c:pt>
                <c:pt idx="27">
                  <c:v>9.4363148941397412E-2</c:v>
                </c:pt>
                <c:pt idx="28">
                  <c:v>9.1893418124243453E-2</c:v>
                </c:pt>
                <c:pt idx="29">
                  <c:v>2.0433338050736438E-2</c:v>
                </c:pt>
                <c:pt idx="30">
                  <c:v>2.342617285637516E-2</c:v>
                </c:pt>
                <c:pt idx="31">
                  <c:v>7.2659636780599612E-2</c:v>
                </c:pt>
                <c:pt idx="32">
                  <c:v>4.4995720520034865E-2</c:v>
                </c:pt>
                <c:pt idx="33">
                  <c:v>7.8344001633837479E-2</c:v>
                </c:pt>
                <c:pt idx="34">
                  <c:v>4.616414926678658E-2</c:v>
                </c:pt>
                <c:pt idx="35">
                  <c:v>0.13657212994971246</c:v>
                </c:pt>
                <c:pt idx="36">
                  <c:v>0.10876972604427237</c:v>
                </c:pt>
                <c:pt idx="37">
                  <c:v>-8.814178143410345E-3</c:v>
                </c:pt>
                <c:pt idx="38">
                  <c:v>3.8063683140308058E-2</c:v>
                </c:pt>
                <c:pt idx="39">
                  <c:v>4.8492900912265213E-2</c:v>
                </c:pt>
                <c:pt idx="40">
                  <c:v>-4.0830748533466021E-2</c:v>
                </c:pt>
                <c:pt idx="41">
                  <c:v>-6.925067441446231E-2</c:v>
                </c:pt>
                <c:pt idx="42">
                  <c:v>-9.6014363795262625E-2</c:v>
                </c:pt>
                <c:pt idx="43">
                  <c:v>-0.10114863211676095</c:v>
                </c:pt>
                <c:pt idx="44">
                  <c:v>-0.14249258698842482</c:v>
                </c:pt>
                <c:pt idx="45">
                  <c:v>-0.12417379977888743</c:v>
                </c:pt>
                <c:pt idx="46">
                  <c:v>-0.17768326842261217</c:v>
                </c:pt>
                <c:pt idx="47">
                  <c:v>-0.12005119359625382</c:v>
                </c:pt>
                <c:pt idx="48">
                  <c:v>-8.0257633292006858E-2</c:v>
                </c:pt>
                <c:pt idx="49">
                  <c:v>-0.12315117221858429</c:v>
                </c:pt>
                <c:pt idx="50">
                  <c:v>-8.8927119372428365E-2</c:v>
                </c:pt>
                <c:pt idx="51">
                  <c:v>-0.11736894163152556</c:v>
                </c:pt>
                <c:pt idx="52">
                  <c:v>-5.5824657747550077E-2</c:v>
                </c:pt>
                <c:pt idx="53">
                  <c:v>2.7928751903345983E-2</c:v>
                </c:pt>
                <c:pt idx="54">
                  <c:v>1.3824324839404767E-2</c:v>
                </c:pt>
                <c:pt idx="55">
                  <c:v>-5.1258347994419751E-2</c:v>
                </c:pt>
                <c:pt idx="56">
                  <c:v>-6.089978916096328E-2</c:v>
                </c:pt>
                <c:pt idx="57">
                  <c:v>-5.1934862707291529E-2</c:v>
                </c:pt>
                <c:pt idx="58">
                  <c:v>-3.9085378565893336E-2</c:v>
                </c:pt>
                <c:pt idx="59">
                  <c:v>-0.10069551926051901</c:v>
                </c:pt>
                <c:pt idx="60">
                  <c:v>-8.1260421705110275E-2</c:v>
                </c:pt>
                <c:pt idx="61">
                  <c:v>-9.7489634283682847E-2</c:v>
                </c:pt>
                <c:pt idx="62">
                  <c:v>-0.10494372921597339</c:v>
                </c:pt>
                <c:pt idx="63">
                  <c:v>-2.5238272939096085E-2</c:v>
                </c:pt>
                <c:pt idx="64">
                  <c:v>-4.3521951817120375E-2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A5-4121-BD16-AD54BE13E708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TDK_FF_ST_oU_07!$T$16:$T$79</c:f>
              <c:numCache>
                <c:formatCode>General</c:formatCode>
                <c:ptCount val="64"/>
                <c:pt idx="0">
                  <c:v>0</c:v>
                </c:pt>
                <c:pt idx="1">
                  <c:v>5.8679999999999994</c:v>
                </c:pt>
                <c:pt idx="2">
                  <c:v>11.573999999999998</c:v>
                </c:pt>
                <c:pt idx="3">
                  <c:v>17.216999999999999</c:v>
                </c:pt>
                <c:pt idx="4">
                  <c:v>22.778999999999996</c:v>
                </c:pt>
                <c:pt idx="5">
                  <c:v>28.250999999999998</c:v>
                </c:pt>
                <c:pt idx="6">
                  <c:v>33.866999999999997</c:v>
                </c:pt>
                <c:pt idx="7">
                  <c:v>39.563999999999993</c:v>
                </c:pt>
                <c:pt idx="8">
                  <c:v>45.09899999999999</c:v>
                </c:pt>
                <c:pt idx="9">
                  <c:v>50.894999999999989</c:v>
                </c:pt>
                <c:pt idx="10">
                  <c:v>56.609999999999985</c:v>
                </c:pt>
                <c:pt idx="11">
                  <c:v>62.243999999999986</c:v>
                </c:pt>
                <c:pt idx="12">
                  <c:v>67.850999999999985</c:v>
                </c:pt>
                <c:pt idx="13">
                  <c:v>73.24199999999999</c:v>
                </c:pt>
                <c:pt idx="14">
                  <c:v>78.830999999999989</c:v>
                </c:pt>
                <c:pt idx="15">
                  <c:v>84.527999999999992</c:v>
                </c:pt>
                <c:pt idx="16">
                  <c:v>90.11699999999999</c:v>
                </c:pt>
                <c:pt idx="17">
                  <c:v>95.777999999999992</c:v>
                </c:pt>
                <c:pt idx="18">
                  <c:v>101.583</c:v>
                </c:pt>
                <c:pt idx="19">
                  <c:v>107.145</c:v>
                </c:pt>
                <c:pt idx="20">
                  <c:v>112.73399999999999</c:v>
                </c:pt>
                <c:pt idx="21">
                  <c:v>118.21499999999999</c:v>
                </c:pt>
                <c:pt idx="22">
                  <c:v>123.74099999999999</c:v>
                </c:pt>
                <c:pt idx="23">
                  <c:v>129.41099999999997</c:v>
                </c:pt>
                <c:pt idx="24">
                  <c:v>135.03599999999997</c:v>
                </c:pt>
                <c:pt idx="25">
                  <c:v>140.79599999999996</c:v>
                </c:pt>
                <c:pt idx="26">
                  <c:v>146.51099999999997</c:v>
                </c:pt>
                <c:pt idx="27">
                  <c:v>152.09099999999998</c:v>
                </c:pt>
                <c:pt idx="28">
                  <c:v>157.67099999999999</c:v>
                </c:pt>
                <c:pt idx="29">
                  <c:v>163.107</c:v>
                </c:pt>
                <c:pt idx="30">
                  <c:v>168.61500000000001</c:v>
                </c:pt>
                <c:pt idx="31">
                  <c:v>174.339</c:v>
                </c:pt>
                <c:pt idx="32">
                  <c:v>179.95499999999998</c:v>
                </c:pt>
                <c:pt idx="33">
                  <c:v>185.59799999999998</c:v>
                </c:pt>
                <c:pt idx="34">
                  <c:v>191.39399999999998</c:v>
                </c:pt>
                <c:pt idx="35">
                  <c:v>197.01</c:v>
                </c:pt>
                <c:pt idx="36">
                  <c:v>202.482</c:v>
                </c:pt>
                <c:pt idx="37">
                  <c:v>207.98099999999999</c:v>
                </c:pt>
                <c:pt idx="38">
                  <c:v>213.58799999999999</c:v>
                </c:pt>
                <c:pt idx="39">
                  <c:v>219.19499999999999</c:v>
                </c:pt>
                <c:pt idx="40">
                  <c:v>224.88299999999998</c:v>
                </c:pt>
                <c:pt idx="41">
                  <c:v>230.55299999999997</c:v>
                </c:pt>
                <c:pt idx="42">
                  <c:v>236.27699999999996</c:v>
                </c:pt>
                <c:pt idx="43">
                  <c:v>241.89299999999997</c:v>
                </c:pt>
                <c:pt idx="44">
                  <c:v>247.55399999999997</c:v>
                </c:pt>
                <c:pt idx="45">
                  <c:v>252.97199999999998</c:v>
                </c:pt>
                <c:pt idx="46">
                  <c:v>258.54300000000001</c:v>
                </c:pt>
                <c:pt idx="47">
                  <c:v>264.21300000000002</c:v>
                </c:pt>
                <c:pt idx="48">
                  <c:v>269.88300000000004</c:v>
                </c:pt>
                <c:pt idx="49">
                  <c:v>275.56200000000001</c:v>
                </c:pt>
                <c:pt idx="50">
                  <c:v>281.36700000000002</c:v>
                </c:pt>
                <c:pt idx="51">
                  <c:v>287.03700000000003</c:v>
                </c:pt>
                <c:pt idx="52">
                  <c:v>292.54500000000002</c:v>
                </c:pt>
                <c:pt idx="53">
                  <c:v>298.06200000000001</c:v>
                </c:pt>
                <c:pt idx="54">
                  <c:v>303.65100000000001</c:v>
                </c:pt>
                <c:pt idx="55">
                  <c:v>309.27600000000001</c:v>
                </c:pt>
                <c:pt idx="56">
                  <c:v>315</c:v>
                </c:pt>
                <c:pt idx="57">
                  <c:v>320.76</c:v>
                </c:pt>
                <c:pt idx="58">
                  <c:v>326.529</c:v>
                </c:pt>
                <c:pt idx="59">
                  <c:v>332.10899999999998</c:v>
                </c:pt>
                <c:pt idx="60">
                  <c:v>337.75199999999995</c:v>
                </c:pt>
                <c:pt idx="61">
                  <c:v>343.26899999999995</c:v>
                </c:pt>
                <c:pt idx="62">
                  <c:v>348.75899999999996</c:v>
                </c:pt>
                <c:pt idx="63">
                  <c:v>354.41999999999996</c:v>
                </c:pt>
              </c:numCache>
            </c:numRef>
          </c:xVal>
          <c:yVal>
            <c:numRef>
              <c:f>TDK_FF_ST_oU_07!$X$16:$X$79</c:f>
              <c:numCache>
                <c:formatCode>General</c:formatCode>
                <c:ptCount val="64"/>
                <c:pt idx="0">
                  <c:v>-0.25921745575674837</c:v>
                </c:pt>
                <c:pt idx="1">
                  <c:v>4.8467617096193294E-2</c:v>
                </c:pt>
                <c:pt idx="2">
                  <c:v>-3.6548350872719126E-2</c:v>
                </c:pt>
                <c:pt idx="3">
                  <c:v>-8.4650092758032258E-2</c:v>
                </c:pt>
                <c:pt idx="4">
                  <c:v>4.726624740646912E-2</c:v>
                </c:pt>
                <c:pt idx="5">
                  <c:v>1.58792236958476E-2</c:v>
                </c:pt>
                <c:pt idx="6">
                  <c:v>3.8003292821315426E-2</c:v>
                </c:pt>
                <c:pt idx="7">
                  <c:v>2.8823698792997732E-2</c:v>
                </c:pt>
                <c:pt idx="8">
                  <c:v>-2.8532477532245082E-2</c:v>
                </c:pt>
                <c:pt idx="9">
                  <c:v>-1.8003092417025357E-2</c:v>
                </c:pt>
                <c:pt idx="10">
                  <c:v>2.2495429754073371E-2</c:v>
                </c:pt>
                <c:pt idx="11">
                  <c:v>0.11067681881236524</c:v>
                </c:pt>
                <c:pt idx="12">
                  <c:v>-2.0123666085794412E-2</c:v>
                </c:pt>
                <c:pt idx="13">
                  <c:v>-7.5514133537780026E-2</c:v>
                </c:pt>
                <c:pt idx="14">
                  <c:v>4.0597413871793719E-2</c:v>
                </c:pt>
                <c:pt idx="15">
                  <c:v>-3.3109807827756299E-2</c:v>
                </c:pt>
                <c:pt idx="16">
                  <c:v>3.0039758791417626E-2</c:v>
                </c:pt>
                <c:pt idx="17">
                  <c:v>4.4089645593828664E-2</c:v>
                </c:pt>
                <c:pt idx="18">
                  <c:v>5.4973483925664368E-2</c:v>
                </c:pt>
                <c:pt idx="19">
                  <c:v>6.451039001836989E-2</c:v>
                </c:pt>
                <c:pt idx="20">
                  <c:v>4.0583638348593354E-2</c:v>
                </c:pt>
                <c:pt idx="21">
                  <c:v>7.5279271400177095E-2</c:v>
                </c:pt>
                <c:pt idx="22">
                  <c:v>-6.2521928091996415E-4</c:v>
                </c:pt>
                <c:pt idx="23">
                  <c:v>-1.2835848306394837E-2</c:v>
                </c:pt>
                <c:pt idx="24">
                  <c:v>1.3892692788033401E-2</c:v>
                </c:pt>
                <c:pt idx="25">
                  <c:v>-9.0127916326707691E-3</c:v>
                </c:pt>
                <c:pt idx="26">
                  <c:v>-1.942828597384505E-2</c:v>
                </c:pt>
                <c:pt idx="27">
                  <c:v>-4.1429900850403101E-2</c:v>
                </c:pt>
                <c:pt idx="28">
                  <c:v>8.7351520827155582E-2</c:v>
                </c:pt>
                <c:pt idx="29">
                  <c:v>-1.4531842381643401E-2</c:v>
                </c:pt>
                <c:pt idx="30">
                  <c:v>-4.5900155189713132E-3</c:v>
                </c:pt>
                <c:pt idx="31">
                  <c:v>4.9078984937835912E-2</c:v>
                </c:pt>
                <c:pt idx="32">
                  <c:v>-1.3839898104833992E-2</c:v>
                </c:pt>
                <c:pt idx="33">
                  <c:v>5.078476033125412E-2</c:v>
                </c:pt>
                <c:pt idx="34">
                  <c:v>7.8189413272497177E-2</c:v>
                </c:pt>
                <c:pt idx="35">
                  <c:v>-4.4841727459299818E-2</c:v>
                </c:pt>
                <c:pt idx="36">
                  <c:v>0.10351367840289072</c:v>
                </c:pt>
                <c:pt idx="37">
                  <c:v>0.12694384530311709</c:v>
                </c:pt>
                <c:pt idx="38">
                  <c:v>-3.8760186212073222E-2</c:v>
                </c:pt>
                <c:pt idx="39">
                  <c:v>3.4221110517819398E-2</c:v>
                </c:pt>
                <c:pt idx="40">
                  <c:v>5.9782811656333479E-2</c:v>
                </c:pt>
                <c:pt idx="41">
                  <c:v>3.0054596809350187E-3</c:v>
                </c:pt>
                <c:pt idx="42">
                  <c:v>-2.4591400519966555E-3</c:v>
                </c:pt>
                <c:pt idx="43">
                  <c:v>-4.4927874225493269E-3</c:v>
                </c:pt>
                <c:pt idx="44">
                  <c:v>9.2574094609204849E-2</c:v>
                </c:pt>
                <c:pt idx="45">
                  <c:v>-5.9537420106607897E-2</c:v>
                </c:pt>
                <c:pt idx="46">
                  <c:v>-8.7794198132371548E-2</c:v>
                </c:pt>
                <c:pt idx="47">
                  <c:v>8.1465617204401042E-2</c:v>
                </c:pt>
                <c:pt idx="48">
                  <c:v>-6.6876918838488564E-2</c:v>
                </c:pt>
                <c:pt idx="49">
                  <c:v>-9.9278563177449541E-3</c:v>
                </c:pt>
                <c:pt idx="50">
                  <c:v>3.8444407787949331E-2</c:v>
                </c:pt>
                <c:pt idx="51">
                  <c:v>4.6385326108577374E-2</c:v>
                </c:pt>
                <c:pt idx="52">
                  <c:v>4.0442276454882631E-2</c:v>
                </c:pt>
                <c:pt idx="53">
                  <c:v>6.2567615305113122E-2</c:v>
                </c:pt>
                <c:pt idx="54">
                  <c:v>1.5954286635349035E-2</c:v>
                </c:pt>
                <c:pt idx="55">
                  <c:v>6.4740337307512164E-2</c:v>
                </c:pt>
                <c:pt idx="56">
                  <c:v>-2.9719222420908409E-2</c:v>
                </c:pt>
                <c:pt idx="57">
                  <c:v>-7.1850403525104412E-3</c:v>
                </c:pt>
                <c:pt idx="58">
                  <c:v>-3.8348946515043281E-4</c:v>
                </c:pt>
                <c:pt idx="59">
                  <c:v>-1.0647741841410152E-2</c:v>
                </c:pt>
                <c:pt idx="60">
                  <c:v>7.403862893738733E-2</c:v>
                </c:pt>
                <c:pt idx="61">
                  <c:v>-4.0531473504756832E-3</c:v>
                </c:pt>
                <c:pt idx="62">
                  <c:v>-1.9316116776565195E-2</c:v>
                </c:pt>
                <c:pt idx="63">
                  <c:v>-2.0457233210947834E-2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A5-4121-BD16-AD54BE13E7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TDK_FF_ST_mU_07!$T$16:$T$80</c:f>
              <c:numCache>
                <c:formatCode>General</c:formatCode>
                <c:ptCount val="65"/>
                <c:pt idx="0">
                  <c:v>0</c:v>
                </c:pt>
                <c:pt idx="1">
                  <c:v>5.9669999999999996</c:v>
                </c:pt>
                <c:pt idx="2">
                  <c:v>11.663999999999998</c:v>
                </c:pt>
                <c:pt idx="3">
                  <c:v>17.396999999999998</c:v>
                </c:pt>
                <c:pt idx="4">
                  <c:v>22.823999999999998</c:v>
                </c:pt>
                <c:pt idx="5">
                  <c:v>28.349999999999998</c:v>
                </c:pt>
                <c:pt idx="6">
                  <c:v>34.037999999999997</c:v>
                </c:pt>
                <c:pt idx="7">
                  <c:v>39.626999999999995</c:v>
                </c:pt>
                <c:pt idx="8">
                  <c:v>45.287999999999997</c:v>
                </c:pt>
                <c:pt idx="9">
                  <c:v>51.029999999999994</c:v>
                </c:pt>
                <c:pt idx="10">
                  <c:v>56.72699999999999</c:v>
                </c:pt>
                <c:pt idx="11">
                  <c:v>62.270999999999987</c:v>
                </c:pt>
                <c:pt idx="12">
                  <c:v>67.868999999999986</c:v>
                </c:pt>
                <c:pt idx="13">
                  <c:v>73.34999999999998</c:v>
                </c:pt>
                <c:pt idx="14">
                  <c:v>78.938999999999979</c:v>
                </c:pt>
                <c:pt idx="15">
                  <c:v>84.60899999999998</c:v>
                </c:pt>
                <c:pt idx="16">
                  <c:v>90.341999999999985</c:v>
                </c:pt>
                <c:pt idx="17">
                  <c:v>96.029999999999987</c:v>
                </c:pt>
                <c:pt idx="18">
                  <c:v>101.67299999999999</c:v>
                </c:pt>
                <c:pt idx="19">
                  <c:v>107.27099999999999</c:v>
                </c:pt>
                <c:pt idx="20">
                  <c:v>112.77899999999998</c:v>
                </c:pt>
                <c:pt idx="21">
                  <c:v>118.27799999999998</c:v>
                </c:pt>
                <c:pt idx="22">
                  <c:v>123.88499999999998</c:v>
                </c:pt>
                <c:pt idx="23">
                  <c:v>129.51899999999998</c:v>
                </c:pt>
                <c:pt idx="24">
                  <c:v>135.22499999999997</c:v>
                </c:pt>
                <c:pt idx="25">
                  <c:v>140.85899999999995</c:v>
                </c:pt>
                <c:pt idx="26">
                  <c:v>146.55599999999995</c:v>
                </c:pt>
                <c:pt idx="27">
                  <c:v>152.18099999999995</c:v>
                </c:pt>
                <c:pt idx="28">
                  <c:v>157.69799999999995</c:v>
                </c:pt>
                <c:pt idx="29">
                  <c:v>163.18799999999996</c:v>
                </c:pt>
                <c:pt idx="30">
                  <c:v>168.83099999999996</c:v>
                </c:pt>
                <c:pt idx="31">
                  <c:v>174.41999999999996</c:v>
                </c:pt>
                <c:pt idx="32">
                  <c:v>180.07199999999995</c:v>
                </c:pt>
                <c:pt idx="33">
                  <c:v>185.78699999999995</c:v>
                </c:pt>
                <c:pt idx="34">
                  <c:v>191.48399999999995</c:v>
                </c:pt>
                <c:pt idx="35">
                  <c:v>197.11799999999994</c:v>
                </c:pt>
                <c:pt idx="36">
                  <c:v>202.55399999999995</c:v>
                </c:pt>
                <c:pt idx="37">
                  <c:v>208.06199999999995</c:v>
                </c:pt>
                <c:pt idx="38">
                  <c:v>213.76799999999994</c:v>
                </c:pt>
                <c:pt idx="39">
                  <c:v>219.33899999999994</c:v>
                </c:pt>
                <c:pt idx="40">
                  <c:v>225.00899999999993</c:v>
                </c:pt>
                <c:pt idx="41">
                  <c:v>230.67899999999992</c:v>
                </c:pt>
                <c:pt idx="42">
                  <c:v>236.47499999999991</c:v>
                </c:pt>
                <c:pt idx="43">
                  <c:v>242.02799999999991</c:v>
                </c:pt>
                <c:pt idx="44">
                  <c:v>247.5809999999999</c:v>
                </c:pt>
                <c:pt idx="45">
                  <c:v>253.05299999999991</c:v>
                </c:pt>
                <c:pt idx="46">
                  <c:v>258.7229999999999</c:v>
                </c:pt>
                <c:pt idx="47">
                  <c:v>264.37499999999989</c:v>
                </c:pt>
                <c:pt idx="48">
                  <c:v>270.07199999999989</c:v>
                </c:pt>
                <c:pt idx="49">
                  <c:v>275.76899999999989</c:v>
                </c:pt>
                <c:pt idx="50">
                  <c:v>281.42099999999988</c:v>
                </c:pt>
                <c:pt idx="51">
                  <c:v>287.13599999999985</c:v>
                </c:pt>
                <c:pt idx="52">
                  <c:v>292.63499999999988</c:v>
                </c:pt>
                <c:pt idx="53">
                  <c:v>298.1699999999999</c:v>
                </c:pt>
                <c:pt idx="54">
                  <c:v>303.80399999999992</c:v>
                </c:pt>
                <c:pt idx="55">
                  <c:v>309.4559999999999</c:v>
                </c:pt>
                <c:pt idx="56">
                  <c:v>315.17099999999988</c:v>
                </c:pt>
                <c:pt idx="57">
                  <c:v>320.95799999999986</c:v>
                </c:pt>
                <c:pt idx="58">
                  <c:v>326.65499999999986</c:v>
                </c:pt>
                <c:pt idx="59">
                  <c:v>332.16299999999984</c:v>
                </c:pt>
                <c:pt idx="60">
                  <c:v>337.76999999999987</c:v>
                </c:pt>
                <c:pt idx="61">
                  <c:v>343.32299999999987</c:v>
                </c:pt>
                <c:pt idx="62">
                  <c:v>348.91199999999986</c:v>
                </c:pt>
                <c:pt idx="63">
                  <c:v>354.59099999999984</c:v>
                </c:pt>
                <c:pt idx="64">
                  <c:v>360.30599999999981</c:v>
                </c:pt>
              </c:numCache>
            </c:numRef>
          </c:xVal>
          <c:yVal>
            <c:numRef>
              <c:f>TDK_FF_ST_mU_07!$W$16:$W$80</c:f>
              <c:numCache>
                <c:formatCode>General</c:formatCode>
                <c:ptCount val="65"/>
                <c:pt idx="0">
                  <c:v>0.34085913735054874</c:v>
                </c:pt>
                <c:pt idx="1">
                  <c:v>-7.3686152151041462E-2</c:v>
                </c:pt>
                <c:pt idx="2">
                  <c:v>-6.9494838673005432E-2</c:v>
                </c:pt>
                <c:pt idx="3">
                  <c:v>-8.9662875432686917E-2</c:v>
                </c:pt>
                <c:pt idx="4">
                  <c:v>-0.14035129765322552</c:v>
                </c:pt>
                <c:pt idx="5">
                  <c:v>-8.9763384365628696E-2</c:v>
                </c:pt>
                <c:pt idx="6">
                  <c:v>-9.4335580937169539E-2</c:v>
                </c:pt>
                <c:pt idx="7">
                  <c:v>-0.12093221277062582</c:v>
                </c:pt>
                <c:pt idx="8">
                  <c:v>-0.12457977382801744</c:v>
                </c:pt>
                <c:pt idx="9">
                  <c:v>-9.2530717605733059E-2</c:v>
                </c:pt>
                <c:pt idx="10">
                  <c:v>-5.8696534533922318E-2</c:v>
                </c:pt>
                <c:pt idx="11">
                  <c:v>-5.2781604495606871E-2</c:v>
                </c:pt>
                <c:pt idx="12">
                  <c:v>-8.890809538861788E-2</c:v>
                </c:pt>
                <c:pt idx="13">
                  <c:v>-8.4272662688889E-2</c:v>
                </c:pt>
                <c:pt idx="14">
                  <c:v>-8.8205907928241345E-2</c:v>
                </c:pt>
                <c:pt idx="15">
                  <c:v>-0.12587534953024715</c:v>
                </c:pt>
                <c:pt idx="16">
                  <c:v>-0.1403081196078233</c:v>
                </c:pt>
                <c:pt idx="17">
                  <c:v>-0.20387180022733276</c:v>
                </c:pt>
                <c:pt idx="18">
                  <c:v>-0.16343603392839157</c:v>
                </c:pt>
                <c:pt idx="19">
                  <c:v>-0.21098865824743029</c:v>
                </c:pt>
                <c:pt idx="20">
                  <c:v>-0.13605838310762408</c:v>
                </c:pt>
                <c:pt idx="21">
                  <c:v>-0.18859077110774081</c:v>
                </c:pt>
                <c:pt idx="22">
                  <c:v>-0.10469819927713786</c:v>
                </c:pt>
                <c:pt idx="23">
                  <c:v>-9.0025272516840005E-2</c:v>
                </c:pt>
                <c:pt idx="24">
                  <c:v>-0.11418549444152859</c:v>
                </c:pt>
                <c:pt idx="25">
                  <c:v>9.9635686136423374E-3</c:v>
                </c:pt>
                <c:pt idx="26">
                  <c:v>5.8995551769299936E-2</c:v>
                </c:pt>
                <c:pt idx="27">
                  <c:v>-4.0654113920766122E-3</c:v>
                </c:pt>
                <c:pt idx="28">
                  <c:v>4.2501700984104218E-2</c:v>
                </c:pt>
                <c:pt idx="29">
                  <c:v>0.12590192122561916</c:v>
                </c:pt>
                <c:pt idx="30">
                  <c:v>2.197068380098699E-3</c:v>
                </c:pt>
                <c:pt idx="31">
                  <c:v>-3.6969892734873611E-2</c:v>
                </c:pt>
                <c:pt idx="32">
                  <c:v>-2.5102895190514118E-2</c:v>
                </c:pt>
                <c:pt idx="33">
                  <c:v>-1.8300071059371703E-2</c:v>
                </c:pt>
                <c:pt idx="34">
                  <c:v>1.0042130876371402E-2</c:v>
                </c:pt>
                <c:pt idx="35">
                  <c:v>1.4809119024675965E-2</c:v>
                </c:pt>
                <c:pt idx="36">
                  <c:v>-4.4166381671573163E-3</c:v>
                </c:pt>
                <c:pt idx="37">
                  <c:v>7.4269223337239509E-2</c:v>
                </c:pt>
                <c:pt idx="38">
                  <c:v>4.077489503967513E-2</c:v>
                </c:pt>
                <c:pt idx="39">
                  <c:v>0.14890600012381583</c:v>
                </c:pt>
                <c:pt idx="40">
                  <c:v>7.4260195048594824E-2</c:v>
                </c:pt>
                <c:pt idx="41">
                  <c:v>9.1636190722681476E-2</c:v>
                </c:pt>
                <c:pt idx="42">
                  <c:v>0.1687894812957893</c:v>
                </c:pt>
                <c:pt idx="43">
                  <c:v>0.20751184041648685</c:v>
                </c:pt>
                <c:pt idx="44">
                  <c:v>0.13825953821469739</c:v>
                </c:pt>
                <c:pt idx="45">
                  <c:v>0.16281172414173284</c:v>
                </c:pt>
                <c:pt idx="46">
                  <c:v>0.10672006287319391</c:v>
                </c:pt>
                <c:pt idx="47">
                  <c:v>5.2829060732960897E-2</c:v>
                </c:pt>
                <c:pt idx="48">
                  <c:v>6.443191198684417E-2</c:v>
                </c:pt>
                <c:pt idx="49">
                  <c:v>-3.3543327349661922E-2</c:v>
                </c:pt>
                <c:pt idx="50">
                  <c:v>-5.1595039844357871E-2</c:v>
                </c:pt>
                <c:pt idx="51">
                  <c:v>-5.8987298821762124E-2</c:v>
                </c:pt>
                <c:pt idx="52">
                  <c:v>-2.7127295419518305E-2</c:v>
                </c:pt>
                <c:pt idx="53">
                  <c:v>1.1661182454133723E-2</c:v>
                </c:pt>
                <c:pt idx="54">
                  <c:v>-7.350439572707046E-2</c:v>
                </c:pt>
                <c:pt idx="55">
                  <c:v>3.5792856650800786E-2</c:v>
                </c:pt>
                <c:pt idx="56">
                  <c:v>-1.1239606779440692E-3</c:v>
                </c:pt>
                <c:pt idx="57">
                  <c:v>-3.8277446008578409E-2</c:v>
                </c:pt>
                <c:pt idx="58">
                  <c:v>1.8962405066190513E-2</c:v>
                </c:pt>
                <c:pt idx="59">
                  <c:v>2.0897496075519939E-2</c:v>
                </c:pt>
                <c:pt idx="60">
                  <c:v>-1.785400165442752E-2</c:v>
                </c:pt>
                <c:pt idx="61">
                  <c:v>2.8095591989995228E-2</c:v>
                </c:pt>
                <c:pt idx="62">
                  <c:v>-3.7338634834839013E-2</c:v>
                </c:pt>
                <c:pt idx="63">
                  <c:v>-8.6926333477038042E-2</c:v>
                </c:pt>
                <c:pt idx="64">
                  <c:v>-0.20207421029965644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B8-4793-B5DE-B2D82E3F8882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TDK_FF_ST_mU_07!$T$81:$T$145</c:f>
              <c:numCache>
                <c:formatCode>General</c:formatCode>
                <c:ptCount val="65"/>
                <c:pt idx="0">
                  <c:v>360.30599999999981</c:v>
                </c:pt>
                <c:pt idx="1">
                  <c:v>354.80699999999979</c:v>
                </c:pt>
                <c:pt idx="2">
                  <c:v>349.12799999999982</c:v>
                </c:pt>
                <c:pt idx="3">
                  <c:v>343.51199999999983</c:v>
                </c:pt>
                <c:pt idx="4">
                  <c:v>337.9409999999998</c:v>
                </c:pt>
                <c:pt idx="5">
                  <c:v>332.36099999999982</c:v>
                </c:pt>
                <c:pt idx="6">
                  <c:v>326.78099999999984</c:v>
                </c:pt>
                <c:pt idx="7">
                  <c:v>321.11099999999982</c:v>
                </c:pt>
                <c:pt idx="8">
                  <c:v>315.35099999999983</c:v>
                </c:pt>
                <c:pt idx="9">
                  <c:v>309.67199999999985</c:v>
                </c:pt>
                <c:pt idx="10">
                  <c:v>304.02899999999988</c:v>
                </c:pt>
                <c:pt idx="11">
                  <c:v>298.34099999999989</c:v>
                </c:pt>
                <c:pt idx="12">
                  <c:v>292.86899999999991</c:v>
                </c:pt>
                <c:pt idx="13">
                  <c:v>287.29799999999989</c:v>
                </c:pt>
                <c:pt idx="14">
                  <c:v>281.67299999999989</c:v>
                </c:pt>
                <c:pt idx="15">
                  <c:v>275.99399999999991</c:v>
                </c:pt>
                <c:pt idx="16">
                  <c:v>270.26999999999992</c:v>
                </c:pt>
                <c:pt idx="17">
                  <c:v>264.57299999999992</c:v>
                </c:pt>
                <c:pt idx="18">
                  <c:v>258.88499999999993</c:v>
                </c:pt>
                <c:pt idx="19">
                  <c:v>253.29599999999994</c:v>
                </c:pt>
                <c:pt idx="20">
                  <c:v>247.73399999999992</c:v>
                </c:pt>
                <c:pt idx="21">
                  <c:v>242.25299999999993</c:v>
                </c:pt>
                <c:pt idx="22">
                  <c:v>236.66399999999993</c:v>
                </c:pt>
                <c:pt idx="23">
                  <c:v>230.91299999999993</c:v>
                </c:pt>
                <c:pt idx="24">
                  <c:v>225.22499999999994</c:v>
                </c:pt>
                <c:pt idx="25">
                  <c:v>219.58199999999994</c:v>
                </c:pt>
                <c:pt idx="26">
                  <c:v>213.97499999999994</c:v>
                </c:pt>
                <c:pt idx="27">
                  <c:v>208.29599999999994</c:v>
                </c:pt>
                <c:pt idx="28">
                  <c:v>202.79699999999994</c:v>
                </c:pt>
                <c:pt idx="29">
                  <c:v>197.29799999999994</c:v>
                </c:pt>
                <c:pt idx="30">
                  <c:v>191.67299999999994</c:v>
                </c:pt>
                <c:pt idx="31">
                  <c:v>186.02999999999994</c:v>
                </c:pt>
                <c:pt idx="32">
                  <c:v>180.29699999999994</c:v>
                </c:pt>
                <c:pt idx="33">
                  <c:v>174.59999999999994</c:v>
                </c:pt>
                <c:pt idx="34">
                  <c:v>168.97499999999994</c:v>
                </c:pt>
                <c:pt idx="35">
                  <c:v>163.38599999999994</c:v>
                </c:pt>
                <c:pt idx="36">
                  <c:v>157.85099999999994</c:v>
                </c:pt>
                <c:pt idx="37">
                  <c:v>152.42399999999995</c:v>
                </c:pt>
                <c:pt idx="38">
                  <c:v>146.83499999999995</c:v>
                </c:pt>
                <c:pt idx="39">
                  <c:v>141.10199999999995</c:v>
                </c:pt>
                <c:pt idx="40">
                  <c:v>135.41399999999996</c:v>
                </c:pt>
                <c:pt idx="41">
                  <c:v>129.77999999999997</c:v>
                </c:pt>
                <c:pt idx="42">
                  <c:v>124.08299999999997</c:v>
                </c:pt>
                <c:pt idx="43">
                  <c:v>118.43999999999997</c:v>
                </c:pt>
                <c:pt idx="44">
                  <c:v>113.02199999999996</c:v>
                </c:pt>
                <c:pt idx="45">
                  <c:v>107.49599999999997</c:v>
                </c:pt>
                <c:pt idx="46">
                  <c:v>101.87099999999997</c:v>
                </c:pt>
                <c:pt idx="47">
                  <c:v>96.173999999999964</c:v>
                </c:pt>
                <c:pt idx="48">
                  <c:v>90.43199999999996</c:v>
                </c:pt>
                <c:pt idx="49">
                  <c:v>84.82499999999996</c:v>
                </c:pt>
                <c:pt idx="50">
                  <c:v>79.226999999999961</c:v>
                </c:pt>
                <c:pt idx="51">
                  <c:v>73.610999999999962</c:v>
                </c:pt>
                <c:pt idx="52">
                  <c:v>68.039999999999964</c:v>
                </c:pt>
                <c:pt idx="53">
                  <c:v>62.594999999999963</c:v>
                </c:pt>
                <c:pt idx="54">
                  <c:v>56.960999999999963</c:v>
                </c:pt>
                <c:pt idx="55">
                  <c:v>51.200999999999965</c:v>
                </c:pt>
                <c:pt idx="56">
                  <c:v>45.458999999999968</c:v>
                </c:pt>
                <c:pt idx="57">
                  <c:v>39.860999999999969</c:v>
                </c:pt>
                <c:pt idx="58">
                  <c:v>34.244999999999969</c:v>
                </c:pt>
                <c:pt idx="59">
                  <c:v>28.520999999999969</c:v>
                </c:pt>
                <c:pt idx="60">
                  <c:v>23.057999999999971</c:v>
                </c:pt>
                <c:pt idx="61">
                  <c:v>17.58599999999997</c:v>
                </c:pt>
                <c:pt idx="62">
                  <c:v>11.96999999999997</c:v>
                </c:pt>
                <c:pt idx="63">
                  <c:v>6.2009999999999712</c:v>
                </c:pt>
                <c:pt idx="64">
                  <c:v>0.46799999999997155</c:v>
                </c:pt>
              </c:numCache>
            </c:numRef>
          </c:xVal>
          <c:yVal>
            <c:numRef>
              <c:f>TDK_FF_ST_mU_07!$W$81:$W$145</c:f>
              <c:numCache>
                <c:formatCode>General</c:formatCode>
                <c:ptCount val="65"/>
                <c:pt idx="0">
                  <c:v>-9.2840641676048108E-2</c:v>
                </c:pt>
                <c:pt idx="1">
                  <c:v>-4.4632927899328934E-2</c:v>
                </c:pt>
                <c:pt idx="2">
                  <c:v>-4.4320328411117771E-2</c:v>
                </c:pt>
                <c:pt idx="3">
                  <c:v>3.6704250226762269E-2</c:v>
                </c:pt>
                <c:pt idx="4">
                  <c:v>1.9825602574201184E-2</c:v>
                </c:pt>
                <c:pt idx="5">
                  <c:v>4.3073643721356802E-2</c:v>
                </c:pt>
                <c:pt idx="6">
                  <c:v>6.2679627202442134E-3</c:v>
                </c:pt>
                <c:pt idx="7">
                  <c:v>3.3839148798335827E-2</c:v>
                </c:pt>
                <c:pt idx="8">
                  <c:v>3.8590653726373603E-3</c:v>
                </c:pt>
                <c:pt idx="9">
                  <c:v>-8.1397260569815444E-3</c:v>
                </c:pt>
                <c:pt idx="10">
                  <c:v>-5.6788405941347264E-2</c:v>
                </c:pt>
                <c:pt idx="11">
                  <c:v>-1.4067170249063565E-2</c:v>
                </c:pt>
                <c:pt idx="12">
                  <c:v>3.9094584878284877E-2</c:v>
                </c:pt>
                <c:pt idx="13">
                  <c:v>-9.461870618224566E-3</c:v>
                </c:pt>
                <c:pt idx="14">
                  <c:v>-5.480258247951042E-2</c:v>
                </c:pt>
                <c:pt idx="15">
                  <c:v>5.0371578648764626E-2</c:v>
                </c:pt>
                <c:pt idx="16">
                  <c:v>7.1155634841659321E-2</c:v>
                </c:pt>
                <c:pt idx="17">
                  <c:v>5.343549984644369E-2</c:v>
                </c:pt>
                <c:pt idx="18">
                  <c:v>0.18565514105313241</c:v>
                </c:pt>
                <c:pt idx="19">
                  <c:v>0.1736546595134314</c:v>
                </c:pt>
                <c:pt idx="20">
                  <c:v>0.1080469466132854</c:v>
                </c:pt>
                <c:pt idx="21">
                  <c:v>0.18308950553318937</c:v>
                </c:pt>
                <c:pt idx="22">
                  <c:v>0.15398619804949476</c:v>
                </c:pt>
                <c:pt idx="23">
                  <c:v>0.20074902960024588</c:v>
                </c:pt>
                <c:pt idx="24">
                  <c:v>0.15891780298622393</c:v>
                </c:pt>
                <c:pt idx="25">
                  <c:v>9.9443910796424007E-2</c:v>
                </c:pt>
                <c:pt idx="26">
                  <c:v>0.12389384788136226</c:v>
                </c:pt>
                <c:pt idx="27">
                  <c:v>1.4761071044972596E-2</c:v>
                </c:pt>
                <c:pt idx="28">
                  <c:v>7.377926947046376E-2</c:v>
                </c:pt>
                <c:pt idx="29">
                  <c:v>9.7062696606428744E-2</c:v>
                </c:pt>
                <c:pt idx="30">
                  <c:v>6.1557429821334608E-2</c:v>
                </c:pt>
                <c:pt idx="31">
                  <c:v>3.0336968699231193E-2</c:v>
                </c:pt>
                <c:pt idx="32">
                  <c:v>0.10371785384992904</c:v>
                </c:pt>
                <c:pt idx="33">
                  <c:v>2.6825998877455959E-2</c:v>
                </c:pt>
                <c:pt idx="34">
                  <c:v>4.4238053648513187E-2</c:v>
                </c:pt>
                <c:pt idx="35">
                  <c:v>9.3355511053943019E-2</c:v>
                </c:pt>
                <c:pt idx="36">
                  <c:v>4.8295189637030944E-2</c:v>
                </c:pt>
                <c:pt idx="37">
                  <c:v>5.0591496494035937E-2</c:v>
                </c:pt>
                <c:pt idx="38">
                  <c:v>-6.9461089815661126E-3</c:v>
                </c:pt>
                <c:pt idx="39">
                  <c:v>-2.7493964649323743E-2</c:v>
                </c:pt>
                <c:pt idx="40">
                  <c:v>1.1241075424862856E-2</c:v>
                </c:pt>
                <c:pt idx="41">
                  <c:v>-4.4467520315834008E-2</c:v>
                </c:pt>
                <c:pt idx="42">
                  <c:v>-9.3383459054393825E-2</c:v>
                </c:pt>
                <c:pt idx="43">
                  <c:v>-5.7453546357606911E-2</c:v>
                </c:pt>
                <c:pt idx="44">
                  <c:v>-0.1676542732940618</c:v>
                </c:pt>
                <c:pt idx="45">
                  <c:v>-0.1312496851866598</c:v>
                </c:pt>
                <c:pt idx="46">
                  <c:v>-0.12179615267386623</c:v>
                </c:pt>
                <c:pt idx="47">
                  <c:v>-0.12478720922483433</c:v>
                </c:pt>
                <c:pt idx="48">
                  <c:v>-0.10129168080601403</c:v>
                </c:pt>
                <c:pt idx="49">
                  <c:v>-0.15716043274480285</c:v>
                </c:pt>
                <c:pt idx="50">
                  <c:v>-0.13562903732012899</c:v>
                </c:pt>
                <c:pt idx="51">
                  <c:v>-3.1348662831476304E-3</c:v>
                </c:pt>
                <c:pt idx="52">
                  <c:v>-1.4161562945389505E-2</c:v>
                </c:pt>
                <c:pt idx="53">
                  <c:v>-1.929596539428502E-2</c:v>
                </c:pt>
                <c:pt idx="54">
                  <c:v>-5.2562542617700103E-2</c:v>
                </c:pt>
                <c:pt idx="55">
                  <c:v>1.3355994745381849E-2</c:v>
                </c:pt>
                <c:pt idx="56">
                  <c:v>-7.012182127956379E-2</c:v>
                </c:pt>
                <c:pt idx="57">
                  <c:v>-1.3021698059141329E-2</c:v>
                </c:pt>
                <c:pt idx="58">
                  <c:v>-8.6865490858734518E-2</c:v>
                </c:pt>
                <c:pt idx="59">
                  <c:v>-0.11375645082615549</c:v>
                </c:pt>
                <c:pt idx="60">
                  <c:v>-7.8237970182648553E-2</c:v>
                </c:pt>
                <c:pt idx="61">
                  <c:v>-0.15260302504567846</c:v>
                </c:pt>
                <c:pt idx="62">
                  <c:v>-0.10477539149002268</c:v>
                </c:pt>
                <c:pt idx="63">
                  <c:v>-0.10784628060941426</c:v>
                </c:pt>
                <c:pt idx="64">
                  <c:v>-4.4771543147486881E-2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B8-4793-B5DE-B2D82E3F8882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TDK_FF_ST_mU_07!$T$16:$T$79</c:f>
              <c:numCache>
                <c:formatCode>General</c:formatCode>
                <c:ptCount val="64"/>
                <c:pt idx="0">
                  <c:v>0</c:v>
                </c:pt>
                <c:pt idx="1">
                  <c:v>5.9669999999999996</c:v>
                </c:pt>
                <c:pt idx="2">
                  <c:v>11.663999999999998</c:v>
                </c:pt>
                <c:pt idx="3">
                  <c:v>17.396999999999998</c:v>
                </c:pt>
                <c:pt idx="4">
                  <c:v>22.823999999999998</c:v>
                </c:pt>
                <c:pt idx="5">
                  <c:v>28.349999999999998</c:v>
                </c:pt>
                <c:pt idx="6">
                  <c:v>34.037999999999997</c:v>
                </c:pt>
                <c:pt idx="7">
                  <c:v>39.626999999999995</c:v>
                </c:pt>
                <c:pt idx="8">
                  <c:v>45.287999999999997</c:v>
                </c:pt>
                <c:pt idx="9">
                  <c:v>51.029999999999994</c:v>
                </c:pt>
                <c:pt idx="10">
                  <c:v>56.72699999999999</c:v>
                </c:pt>
                <c:pt idx="11">
                  <c:v>62.270999999999987</c:v>
                </c:pt>
                <c:pt idx="12">
                  <c:v>67.868999999999986</c:v>
                </c:pt>
                <c:pt idx="13">
                  <c:v>73.34999999999998</c:v>
                </c:pt>
                <c:pt idx="14">
                  <c:v>78.938999999999979</c:v>
                </c:pt>
                <c:pt idx="15">
                  <c:v>84.60899999999998</c:v>
                </c:pt>
                <c:pt idx="16">
                  <c:v>90.341999999999985</c:v>
                </c:pt>
                <c:pt idx="17">
                  <c:v>96.029999999999987</c:v>
                </c:pt>
                <c:pt idx="18">
                  <c:v>101.67299999999999</c:v>
                </c:pt>
                <c:pt idx="19">
                  <c:v>107.27099999999999</c:v>
                </c:pt>
                <c:pt idx="20">
                  <c:v>112.77899999999998</c:v>
                </c:pt>
                <c:pt idx="21">
                  <c:v>118.27799999999998</c:v>
                </c:pt>
                <c:pt idx="22">
                  <c:v>123.88499999999998</c:v>
                </c:pt>
                <c:pt idx="23">
                  <c:v>129.51899999999998</c:v>
                </c:pt>
                <c:pt idx="24">
                  <c:v>135.22499999999997</c:v>
                </c:pt>
                <c:pt idx="25">
                  <c:v>140.85899999999995</c:v>
                </c:pt>
                <c:pt idx="26">
                  <c:v>146.55599999999995</c:v>
                </c:pt>
                <c:pt idx="27">
                  <c:v>152.18099999999995</c:v>
                </c:pt>
                <c:pt idx="28">
                  <c:v>157.69799999999995</c:v>
                </c:pt>
                <c:pt idx="29">
                  <c:v>163.18799999999996</c:v>
                </c:pt>
                <c:pt idx="30">
                  <c:v>168.83099999999996</c:v>
                </c:pt>
                <c:pt idx="31">
                  <c:v>174.41999999999996</c:v>
                </c:pt>
                <c:pt idx="32">
                  <c:v>180.07199999999995</c:v>
                </c:pt>
                <c:pt idx="33">
                  <c:v>185.78699999999995</c:v>
                </c:pt>
                <c:pt idx="34">
                  <c:v>191.48399999999995</c:v>
                </c:pt>
                <c:pt idx="35">
                  <c:v>197.11799999999994</c:v>
                </c:pt>
                <c:pt idx="36">
                  <c:v>202.55399999999995</c:v>
                </c:pt>
                <c:pt idx="37">
                  <c:v>208.06199999999995</c:v>
                </c:pt>
                <c:pt idx="38">
                  <c:v>213.76799999999994</c:v>
                </c:pt>
                <c:pt idx="39">
                  <c:v>219.33899999999994</c:v>
                </c:pt>
                <c:pt idx="40">
                  <c:v>225.00899999999993</c:v>
                </c:pt>
                <c:pt idx="41">
                  <c:v>230.67899999999992</c:v>
                </c:pt>
                <c:pt idx="42">
                  <c:v>236.47499999999991</c:v>
                </c:pt>
                <c:pt idx="43">
                  <c:v>242.02799999999991</c:v>
                </c:pt>
                <c:pt idx="44">
                  <c:v>247.5809999999999</c:v>
                </c:pt>
                <c:pt idx="45">
                  <c:v>253.05299999999991</c:v>
                </c:pt>
                <c:pt idx="46">
                  <c:v>258.7229999999999</c:v>
                </c:pt>
                <c:pt idx="47">
                  <c:v>264.37499999999989</c:v>
                </c:pt>
                <c:pt idx="48">
                  <c:v>270.07199999999989</c:v>
                </c:pt>
                <c:pt idx="49">
                  <c:v>275.76899999999989</c:v>
                </c:pt>
                <c:pt idx="50">
                  <c:v>281.42099999999988</c:v>
                </c:pt>
                <c:pt idx="51">
                  <c:v>287.13599999999985</c:v>
                </c:pt>
                <c:pt idx="52">
                  <c:v>292.63499999999988</c:v>
                </c:pt>
                <c:pt idx="53">
                  <c:v>298.1699999999999</c:v>
                </c:pt>
                <c:pt idx="54">
                  <c:v>303.80399999999992</c:v>
                </c:pt>
                <c:pt idx="55">
                  <c:v>309.4559999999999</c:v>
                </c:pt>
                <c:pt idx="56">
                  <c:v>315.17099999999988</c:v>
                </c:pt>
                <c:pt idx="57">
                  <c:v>320.95799999999986</c:v>
                </c:pt>
                <c:pt idx="58">
                  <c:v>326.65499999999986</c:v>
                </c:pt>
                <c:pt idx="59">
                  <c:v>332.16299999999984</c:v>
                </c:pt>
                <c:pt idx="60">
                  <c:v>337.76999999999987</c:v>
                </c:pt>
                <c:pt idx="61">
                  <c:v>343.32299999999987</c:v>
                </c:pt>
                <c:pt idx="62">
                  <c:v>348.91199999999986</c:v>
                </c:pt>
                <c:pt idx="63">
                  <c:v>354.59099999999984</c:v>
                </c:pt>
              </c:numCache>
            </c:numRef>
          </c:xVal>
          <c:yVal>
            <c:numRef>
              <c:f>TDK_FF_ST_mU_07!$X$16:$X$79</c:f>
              <c:numCache>
                <c:formatCode>General</c:formatCode>
                <c:ptCount val="64"/>
                <c:pt idx="0">
                  <c:v>-0.38563068049803562</c:v>
                </c:pt>
                <c:pt idx="1">
                  <c:v>-3.4160128458372796E-2</c:v>
                </c:pt>
                <c:pt idx="2">
                  <c:v>-3.5280552817017252E-2</c:v>
                </c:pt>
                <c:pt idx="3">
                  <c:v>-6.2940149612991547E-2</c:v>
                </c:pt>
                <c:pt idx="4">
                  <c:v>6.2113327470576962E-2</c:v>
                </c:pt>
                <c:pt idx="5">
                  <c:v>-2.3993066460526791E-2</c:v>
                </c:pt>
                <c:pt idx="6">
                  <c:v>7.470090078435021E-3</c:v>
                </c:pt>
                <c:pt idx="7">
                  <c:v>0.1079105147114845</c:v>
                </c:pt>
                <c:pt idx="8">
                  <c:v>5.4457952548453648E-2</c:v>
                </c:pt>
                <c:pt idx="9">
                  <c:v>0.10588671235111491</c:v>
                </c:pt>
                <c:pt idx="10">
                  <c:v>6.1339919162222145E-3</c:v>
                </c:pt>
                <c:pt idx="11">
                  <c:v>3.3485639101321851E-2</c:v>
                </c:pt>
                <c:pt idx="12">
                  <c:v>7.4746532443228375E-2</c:v>
                </c:pt>
                <c:pt idx="13">
                  <c:v>8.1137796405741369E-2</c:v>
                </c:pt>
                <c:pt idx="14">
                  <c:v>-4.7423129391887642E-2</c:v>
                </c:pt>
                <c:pt idx="15">
                  <c:v>-3.1285083214555698E-2</c:v>
                </c:pt>
                <c:pt idx="16">
                  <c:v>3.9016438801809272E-2</c:v>
                </c:pt>
                <c:pt idx="17">
                  <c:v>7.9084591002498428E-2</c:v>
                </c:pt>
                <c:pt idx="18">
                  <c:v>4.1639881254525335E-2</c:v>
                </c:pt>
                <c:pt idx="19">
                  <c:v>7.9738973060770491E-2</c:v>
                </c:pt>
                <c:pt idx="20">
                  <c:v>-3.1595890186437714E-2</c:v>
                </c:pt>
                <c:pt idx="21">
                  <c:v>0.1311372247501339</c:v>
                </c:pt>
                <c:pt idx="22">
                  <c:v>1.1314740222744035E-2</c:v>
                </c:pt>
                <c:pt idx="23">
                  <c:v>4.5557752201005997E-2</c:v>
                </c:pt>
                <c:pt idx="24">
                  <c:v>0.12542656986639145</c:v>
                </c:pt>
                <c:pt idx="25">
                  <c:v>-3.7457533262966081E-2</c:v>
                </c:pt>
                <c:pt idx="26">
                  <c:v>-6.5941660750866049E-2</c:v>
                </c:pt>
                <c:pt idx="27">
                  <c:v>5.4656907886112549E-2</c:v>
                </c:pt>
                <c:pt idx="28">
                  <c:v>5.793488652926726E-3</c:v>
                </c:pt>
                <c:pt idx="29">
                  <c:v>-3.2546410171676143E-2</c:v>
                </c:pt>
                <c:pt idx="30">
                  <c:v>4.2040985268414488E-2</c:v>
                </c:pt>
                <c:pt idx="31">
                  <c:v>6.3795891612329569E-2</c:v>
                </c:pt>
                <c:pt idx="32">
                  <c:v>0.12882074904044316</c:v>
                </c:pt>
                <c:pt idx="33">
                  <c:v>4.8637039758602896E-2</c:v>
                </c:pt>
                <c:pt idx="34">
                  <c:v>5.1515298944963206E-2</c:v>
                </c:pt>
                <c:pt idx="35">
                  <c:v>8.2253577581752779E-2</c:v>
                </c:pt>
                <c:pt idx="36">
                  <c:v>7.8195907637621076E-2</c:v>
                </c:pt>
                <c:pt idx="37">
                  <c:v>-5.9508152292266914E-2</c:v>
                </c:pt>
                <c:pt idx="38">
                  <c:v>8.3118952841687133E-2</c:v>
                </c:pt>
                <c:pt idx="39">
                  <c:v>-4.9462089327391823E-2</c:v>
                </c:pt>
                <c:pt idx="40">
                  <c:v>8.4657607937629109E-2</c:v>
                </c:pt>
                <c:pt idx="41">
                  <c:v>0.1091128388775644</c:v>
                </c:pt>
                <c:pt idx="42">
                  <c:v>-1.4803283246294541E-2</c:v>
                </c:pt>
                <c:pt idx="43">
                  <c:v>-2.4422334883297481E-2</c:v>
                </c:pt>
                <c:pt idx="44">
                  <c:v>-3.0212591601411987E-2</c:v>
                </c:pt>
                <c:pt idx="45">
                  <c:v>1.0842935371698559E-2</c:v>
                </c:pt>
                <c:pt idx="46">
                  <c:v>7.89350781799385E-2</c:v>
                </c:pt>
                <c:pt idx="47">
                  <c:v>6.0643911348279289E-4</c:v>
                </c:pt>
                <c:pt idx="48">
                  <c:v>6.7237228548151506E-3</c:v>
                </c:pt>
                <c:pt idx="49">
                  <c:v>8.3914905998426548E-2</c:v>
                </c:pt>
                <c:pt idx="50">
                  <c:v>-3.2075426351525493E-3</c:v>
                </c:pt>
                <c:pt idx="51">
                  <c:v>4.9525428203537558E-2</c:v>
                </c:pt>
                <c:pt idx="52">
                  <c:v>6.6221880297803182E-2</c:v>
                </c:pt>
                <c:pt idx="53">
                  <c:v>-2.5728352703197288E-2</c:v>
                </c:pt>
                <c:pt idx="54">
                  <c:v>1.6715989785723195E-2</c:v>
                </c:pt>
                <c:pt idx="55">
                  <c:v>-4.3932582707782331E-2</c:v>
                </c:pt>
                <c:pt idx="56">
                  <c:v>4.9830260505814294E-3</c:v>
                </c:pt>
                <c:pt idx="57">
                  <c:v>7.2116594806914236E-2</c:v>
                </c:pt>
                <c:pt idx="58">
                  <c:v>-1.26944423459463E-2</c:v>
                </c:pt>
                <c:pt idx="59">
                  <c:v>2.2176147645836863E-2</c:v>
                </c:pt>
                <c:pt idx="60">
                  <c:v>3.7679604228628705E-2</c:v>
                </c:pt>
                <c:pt idx="61">
                  <c:v>8.6086582367670417E-3</c:v>
                </c:pt>
                <c:pt idx="62">
                  <c:v>-6.981693576278758E-3</c:v>
                </c:pt>
                <c:pt idx="63">
                  <c:v>4.2293405577709109E-2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B8-4793-B5DE-B2D82E3F8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TDK_KF_ST_06_01!$I$19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TDK_KF_ST_06_01!$AA$85:$AA$149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354.3119999999999</c:v>
                </c:pt>
                <c:pt idx="2">
                  <c:v>348.78599999999989</c:v>
                </c:pt>
                <c:pt idx="3">
                  <c:v>343.25099999999986</c:v>
                </c:pt>
                <c:pt idx="4">
                  <c:v>337.66199999999986</c:v>
                </c:pt>
                <c:pt idx="5">
                  <c:v>331.98299999999989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314.91899999999993</c:v>
                </c:pt>
                <c:pt idx="9">
                  <c:v>309.18599999999992</c:v>
                </c:pt>
                <c:pt idx="10">
                  <c:v>303.70499999999993</c:v>
                </c:pt>
                <c:pt idx="11">
                  <c:v>298.21499999999992</c:v>
                </c:pt>
                <c:pt idx="12">
                  <c:v>292.48199999999991</c:v>
                </c:pt>
                <c:pt idx="13">
                  <c:v>286.89299999999992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269.74799999999993</c:v>
                </c:pt>
                <c:pt idx="17">
                  <c:v>264.14099999999996</c:v>
                </c:pt>
                <c:pt idx="18">
                  <c:v>258.56999999999994</c:v>
                </c:pt>
                <c:pt idx="19">
                  <c:v>253.02599999999993</c:v>
                </c:pt>
                <c:pt idx="20">
                  <c:v>247.58999999999992</c:v>
                </c:pt>
                <c:pt idx="21">
                  <c:v>241.82999999999993</c:v>
                </c:pt>
                <c:pt idx="22">
                  <c:v>236.15999999999994</c:v>
                </c:pt>
                <c:pt idx="23">
                  <c:v>230.44499999999994</c:v>
                </c:pt>
                <c:pt idx="24">
                  <c:v>224.72999999999993</c:v>
                </c:pt>
                <c:pt idx="25">
                  <c:v>219.13199999999992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185.45399999999989</c:v>
                </c:pt>
                <c:pt idx="32">
                  <c:v>179.77499999999989</c:v>
                </c:pt>
                <c:pt idx="33">
                  <c:v>174.14999999999989</c:v>
                </c:pt>
                <c:pt idx="34">
                  <c:v>168.6509999999999</c:v>
                </c:pt>
                <c:pt idx="35">
                  <c:v>163.21499999999989</c:v>
                </c:pt>
                <c:pt idx="36">
                  <c:v>157.59899999999988</c:v>
                </c:pt>
                <c:pt idx="37">
                  <c:v>151.92899999999989</c:v>
                </c:pt>
                <c:pt idx="38">
                  <c:v>146.32199999999989</c:v>
                </c:pt>
                <c:pt idx="39">
                  <c:v>140.64299999999989</c:v>
                </c:pt>
                <c:pt idx="40">
                  <c:v>134.89199999999988</c:v>
                </c:pt>
                <c:pt idx="41">
                  <c:v>129.2579999999999</c:v>
                </c:pt>
                <c:pt idx="42">
                  <c:v>123.8039999999999</c:v>
                </c:pt>
                <c:pt idx="43">
                  <c:v>118.33199999999991</c:v>
                </c:pt>
                <c:pt idx="44">
                  <c:v>112.72499999999991</c:v>
                </c:pt>
                <c:pt idx="45">
                  <c:v>107.04599999999991</c:v>
                </c:pt>
                <c:pt idx="46">
                  <c:v>101.3489999999999</c:v>
                </c:pt>
                <c:pt idx="47">
                  <c:v>95.6159999999999</c:v>
                </c:pt>
                <c:pt idx="48">
                  <c:v>89.954999999999899</c:v>
                </c:pt>
                <c:pt idx="49">
                  <c:v>84.374999999999901</c:v>
                </c:pt>
                <c:pt idx="50">
                  <c:v>78.812999999999903</c:v>
                </c:pt>
                <c:pt idx="51">
                  <c:v>73.376999999999896</c:v>
                </c:pt>
                <c:pt idx="52">
                  <c:v>67.805999999999898</c:v>
                </c:pt>
                <c:pt idx="53">
                  <c:v>62.108999999999895</c:v>
                </c:pt>
                <c:pt idx="54">
                  <c:v>56.402999999999892</c:v>
                </c:pt>
                <c:pt idx="55">
                  <c:v>50.705999999999889</c:v>
                </c:pt>
                <c:pt idx="56">
                  <c:v>44.990999999999886</c:v>
                </c:pt>
                <c:pt idx="57">
                  <c:v>39.365999999999886</c:v>
                </c:pt>
                <c:pt idx="58">
                  <c:v>33.929999999999886</c:v>
                </c:pt>
                <c:pt idx="59">
                  <c:v>28.385999999999886</c:v>
                </c:pt>
                <c:pt idx="60">
                  <c:v>22.733999999999888</c:v>
                </c:pt>
                <c:pt idx="61">
                  <c:v>17.135999999999889</c:v>
                </c:pt>
                <c:pt idx="62">
                  <c:v>11.48399999999989</c:v>
                </c:pt>
                <c:pt idx="63">
                  <c:v>5.7149999999998906</c:v>
                </c:pt>
                <c:pt idx="64">
                  <c:v>-4.5000000000109175E-2</c:v>
                </c:pt>
              </c:numCache>
            </c:numRef>
          </c:xVal>
          <c:yVal>
            <c:numRef>
              <c:f>TDK_KF_ST_06_01!$I$85:$I$149</c:f>
              <c:numCache>
                <c:formatCode>General</c:formatCode>
                <c:ptCount val="65"/>
                <c:pt idx="0">
                  <c:v>478</c:v>
                </c:pt>
                <c:pt idx="1">
                  <c:v>88</c:v>
                </c:pt>
                <c:pt idx="2">
                  <c:v>-281</c:v>
                </c:pt>
                <c:pt idx="3">
                  <c:v>-645</c:v>
                </c:pt>
                <c:pt idx="4">
                  <c:v>-1008</c:v>
                </c:pt>
                <c:pt idx="5">
                  <c:v>-1374</c:v>
                </c:pt>
                <c:pt idx="6">
                  <c:v>-1722</c:v>
                </c:pt>
                <c:pt idx="7">
                  <c:v>-2053</c:v>
                </c:pt>
                <c:pt idx="8">
                  <c:v>-2366</c:v>
                </c:pt>
                <c:pt idx="9">
                  <c:v>-2654</c:v>
                </c:pt>
                <c:pt idx="10">
                  <c:v>-2908</c:v>
                </c:pt>
                <c:pt idx="11">
                  <c:v>-3134</c:v>
                </c:pt>
                <c:pt idx="12">
                  <c:v>-3344</c:v>
                </c:pt>
                <c:pt idx="13">
                  <c:v>-3518</c:v>
                </c:pt>
                <c:pt idx="14">
                  <c:v>-3656</c:v>
                </c:pt>
                <c:pt idx="15">
                  <c:v>-3760</c:v>
                </c:pt>
                <c:pt idx="16">
                  <c:v>-3827</c:v>
                </c:pt>
                <c:pt idx="17">
                  <c:v>-3852</c:v>
                </c:pt>
                <c:pt idx="18">
                  <c:v>-3847</c:v>
                </c:pt>
                <c:pt idx="19">
                  <c:v>-3805</c:v>
                </c:pt>
                <c:pt idx="20">
                  <c:v>-3722</c:v>
                </c:pt>
                <c:pt idx="21">
                  <c:v>-3605</c:v>
                </c:pt>
                <c:pt idx="22">
                  <c:v>-3460</c:v>
                </c:pt>
                <c:pt idx="23">
                  <c:v>-3271</c:v>
                </c:pt>
                <c:pt idx="24">
                  <c:v>-3054</c:v>
                </c:pt>
                <c:pt idx="25">
                  <c:v>-2811</c:v>
                </c:pt>
                <c:pt idx="26">
                  <c:v>-2544</c:v>
                </c:pt>
                <c:pt idx="27">
                  <c:v>-2254</c:v>
                </c:pt>
                <c:pt idx="28">
                  <c:v>-1937</c:v>
                </c:pt>
                <c:pt idx="29">
                  <c:v>-1604</c:v>
                </c:pt>
                <c:pt idx="30">
                  <c:v>-1251</c:v>
                </c:pt>
                <c:pt idx="31">
                  <c:v>-879</c:v>
                </c:pt>
                <c:pt idx="32">
                  <c:v>-504</c:v>
                </c:pt>
                <c:pt idx="33">
                  <c:v>-127</c:v>
                </c:pt>
                <c:pt idx="34">
                  <c:v>243</c:v>
                </c:pt>
                <c:pt idx="35">
                  <c:v>604</c:v>
                </c:pt>
                <c:pt idx="36">
                  <c:v>972</c:v>
                </c:pt>
                <c:pt idx="37">
                  <c:v>1338</c:v>
                </c:pt>
                <c:pt idx="38">
                  <c:v>1684</c:v>
                </c:pt>
                <c:pt idx="39">
                  <c:v>2015</c:v>
                </c:pt>
                <c:pt idx="40">
                  <c:v>2334</c:v>
                </c:pt>
                <c:pt idx="41">
                  <c:v>2622</c:v>
                </c:pt>
                <c:pt idx="42">
                  <c:v>2873</c:v>
                </c:pt>
                <c:pt idx="43">
                  <c:v>3105</c:v>
                </c:pt>
                <c:pt idx="44">
                  <c:v>3311</c:v>
                </c:pt>
                <c:pt idx="45">
                  <c:v>3486</c:v>
                </c:pt>
                <c:pt idx="46">
                  <c:v>3627</c:v>
                </c:pt>
                <c:pt idx="47">
                  <c:v>3729</c:v>
                </c:pt>
                <c:pt idx="48">
                  <c:v>3791</c:v>
                </c:pt>
                <c:pt idx="49">
                  <c:v>3825</c:v>
                </c:pt>
                <c:pt idx="50">
                  <c:v>3821</c:v>
                </c:pt>
                <c:pt idx="51">
                  <c:v>3773</c:v>
                </c:pt>
                <c:pt idx="52">
                  <c:v>3695</c:v>
                </c:pt>
                <c:pt idx="53">
                  <c:v>3580</c:v>
                </c:pt>
                <c:pt idx="54">
                  <c:v>3428</c:v>
                </c:pt>
                <c:pt idx="55">
                  <c:v>3240</c:v>
                </c:pt>
                <c:pt idx="56">
                  <c:v>3020</c:v>
                </c:pt>
                <c:pt idx="57">
                  <c:v>2775</c:v>
                </c:pt>
                <c:pt idx="58">
                  <c:v>2516</c:v>
                </c:pt>
                <c:pt idx="59">
                  <c:v>2224</c:v>
                </c:pt>
                <c:pt idx="60">
                  <c:v>1904</c:v>
                </c:pt>
                <c:pt idx="61">
                  <c:v>1568</c:v>
                </c:pt>
                <c:pt idx="62">
                  <c:v>1220</c:v>
                </c:pt>
                <c:pt idx="63">
                  <c:v>847</c:v>
                </c:pt>
                <c:pt idx="64">
                  <c:v>466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FB-4DC5-B86A-F8F96E19B50E}"/>
            </c:ext>
          </c:extLst>
        </c:ser>
        <c:ser>
          <c:idx val="1"/>
          <c:order val="1"/>
          <c:tx>
            <c:strRef>
              <c:f>TDK_KF_ST_06_01!$L$19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354.3119999999999</c:v>
                </c:pt>
                <c:pt idx="2">
                  <c:v>348.78599999999989</c:v>
                </c:pt>
                <c:pt idx="3">
                  <c:v>343.25099999999986</c:v>
                </c:pt>
                <c:pt idx="4">
                  <c:v>337.66199999999986</c:v>
                </c:pt>
                <c:pt idx="5">
                  <c:v>331.98299999999989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314.91899999999993</c:v>
                </c:pt>
                <c:pt idx="9">
                  <c:v>309.18599999999992</c:v>
                </c:pt>
                <c:pt idx="10">
                  <c:v>303.70499999999993</c:v>
                </c:pt>
                <c:pt idx="11">
                  <c:v>298.21499999999992</c:v>
                </c:pt>
                <c:pt idx="12">
                  <c:v>292.48199999999991</c:v>
                </c:pt>
                <c:pt idx="13">
                  <c:v>286.89299999999992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269.74799999999993</c:v>
                </c:pt>
                <c:pt idx="17">
                  <c:v>264.14099999999996</c:v>
                </c:pt>
                <c:pt idx="18">
                  <c:v>258.56999999999994</c:v>
                </c:pt>
                <c:pt idx="19">
                  <c:v>253.02599999999993</c:v>
                </c:pt>
                <c:pt idx="20">
                  <c:v>247.58999999999992</c:v>
                </c:pt>
                <c:pt idx="21">
                  <c:v>241.82999999999993</c:v>
                </c:pt>
                <c:pt idx="22">
                  <c:v>236.15999999999994</c:v>
                </c:pt>
                <c:pt idx="23">
                  <c:v>230.44499999999994</c:v>
                </c:pt>
                <c:pt idx="24">
                  <c:v>224.72999999999993</c:v>
                </c:pt>
                <c:pt idx="25">
                  <c:v>219.13199999999992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185.45399999999989</c:v>
                </c:pt>
                <c:pt idx="32">
                  <c:v>179.77499999999989</c:v>
                </c:pt>
                <c:pt idx="33">
                  <c:v>174.14999999999989</c:v>
                </c:pt>
                <c:pt idx="34">
                  <c:v>168.6509999999999</c:v>
                </c:pt>
                <c:pt idx="35">
                  <c:v>163.21499999999989</c:v>
                </c:pt>
                <c:pt idx="36">
                  <c:v>157.59899999999988</c:v>
                </c:pt>
                <c:pt idx="37">
                  <c:v>151.92899999999989</c:v>
                </c:pt>
                <c:pt idx="38">
                  <c:v>146.32199999999989</c:v>
                </c:pt>
                <c:pt idx="39">
                  <c:v>140.64299999999989</c:v>
                </c:pt>
                <c:pt idx="40">
                  <c:v>134.89199999999988</c:v>
                </c:pt>
                <c:pt idx="41">
                  <c:v>129.2579999999999</c:v>
                </c:pt>
                <c:pt idx="42">
                  <c:v>123.8039999999999</c:v>
                </c:pt>
                <c:pt idx="43">
                  <c:v>118.33199999999991</c:v>
                </c:pt>
                <c:pt idx="44">
                  <c:v>112.72499999999991</c:v>
                </c:pt>
                <c:pt idx="45">
                  <c:v>107.04599999999991</c:v>
                </c:pt>
                <c:pt idx="46">
                  <c:v>101.3489999999999</c:v>
                </c:pt>
                <c:pt idx="47">
                  <c:v>95.6159999999999</c:v>
                </c:pt>
                <c:pt idx="48">
                  <c:v>89.954999999999899</c:v>
                </c:pt>
                <c:pt idx="49">
                  <c:v>84.374999999999901</c:v>
                </c:pt>
                <c:pt idx="50">
                  <c:v>78.812999999999903</c:v>
                </c:pt>
                <c:pt idx="51">
                  <c:v>73.376999999999896</c:v>
                </c:pt>
                <c:pt idx="52">
                  <c:v>67.805999999999898</c:v>
                </c:pt>
                <c:pt idx="53">
                  <c:v>62.108999999999895</c:v>
                </c:pt>
                <c:pt idx="54">
                  <c:v>56.402999999999892</c:v>
                </c:pt>
                <c:pt idx="55">
                  <c:v>50.705999999999889</c:v>
                </c:pt>
                <c:pt idx="56">
                  <c:v>44.990999999999886</c:v>
                </c:pt>
                <c:pt idx="57">
                  <c:v>39.365999999999886</c:v>
                </c:pt>
                <c:pt idx="58">
                  <c:v>33.929999999999886</c:v>
                </c:pt>
                <c:pt idx="59">
                  <c:v>28.385999999999886</c:v>
                </c:pt>
                <c:pt idx="60">
                  <c:v>22.733999999999888</c:v>
                </c:pt>
                <c:pt idx="61">
                  <c:v>17.135999999999889</c:v>
                </c:pt>
                <c:pt idx="62">
                  <c:v>11.48399999999989</c:v>
                </c:pt>
                <c:pt idx="63">
                  <c:v>5.7149999999998906</c:v>
                </c:pt>
                <c:pt idx="64">
                  <c:v>-4.5000000000109175E-2</c:v>
                </c:pt>
              </c:numCache>
            </c:numRef>
          </c:xVal>
          <c:yVal>
            <c:numRef>
              <c:f>TDK_KF_ST_06_01!$L$85:$L$149</c:f>
              <c:numCache>
                <c:formatCode>General</c:formatCode>
                <c:ptCount val="65"/>
                <c:pt idx="0">
                  <c:v>480.81569139062992</c:v>
                </c:pt>
                <c:pt idx="1">
                  <c:v>98.323318582417215</c:v>
                </c:pt>
                <c:pt idx="2">
                  <c:v>-272.09073274248715</c:v>
                </c:pt>
                <c:pt idx="3">
                  <c:v>-640.74678559988877</c:v>
                </c:pt>
                <c:pt idx="4">
                  <c:v>-1007.1021286911026</c:v>
                </c:pt>
                <c:pt idx="5">
                  <c:v>-1369.7100920606308</c:v>
                </c:pt>
                <c:pt idx="6">
                  <c:v>-1721.2168345255825</c:v>
                </c:pt>
                <c:pt idx="7">
                  <c:v>-2052.2089864945665</c:v>
                </c:pt>
                <c:pt idx="8">
                  <c:v>-2365.8113285505751</c:v>
                </c:pt>
                <c:pt idx="9">
                  <c:v>-2657.9732571109416</c:v>
                </c:pt>
                <c:pt idx="10">
                  <c:v>-2912.6327409833652</c:v>
                </c:pt>
                <c:pt idx="11">
                  <c:v>-3141.1697028991653</c:v>
                </c:pt>
                <c:pt idx="12">
                  <c:v>-3349.202472819718</c:v>
                </c:pt>
                <c:pt idx="13">
                  <c:v>-3519.9378436972643</c:v>
                </c:pt>
                <c:pt idx="14">
                  <c:v>-3659.3018730095891</c:v>
                </c:pt>
                <c:pt idx="15">
                  <c:v>-3763.7225156528521</c:v>
                </c:pt>
                <c:pt idx="16">
                  <c:v>-3830.6619691965434</c:v>
                </c:pt>
                <c:pt idx="17">
                  <c:v>-3859.2302892178077</c:v>
                </c:pt>
                <c:pt idx="18">
                  <c:v>-3851.2010584222039</c:v>
                </c:pt>
                <c:pt idx="19">
                  <c:v>-3807.251752048553</c:v>
                </c:pt>
                <c:pt idx="20">
                  <c:v>-3729.7238903476241</c:v>
                </c:pt>
                <c:pt idx="21">
                  <c:v>-3611.1551238023017</c:v>
                </c:pt>
                <c:pt idx="22">
                  <c:v>-3458.9843936391012</c:v>
                </c:pt>
                <c:pt idx="23">
                  <c:v>-3271.5295309530866</c:v>
                </c:pt>
                <c:pt idx="24">
                  <c:v>-3051.7238170154828</c:v>
                </c:pt>
                <c:pt idx="25">
                  <c:v>-2807.1575095135868</c:v>
                </c:pt>
                <c:pt idx="26">
                  <c:v>-2541.4497643012437</c:v>
                </c:pt>
                <c:pt idx="27">
                  <c:v>-2250.1317863634076</c:v>
                </c:pt>
                <c:pt idx="28">
                  <c:v>-1929.6244329006931</c:v>
                </c:pt>
                <c:pt idx="29">
                  <c:v>-1599.7098797738802</c:v>
                </c:pt>
                <c:pt idx="30">
                  <c:v>-1245.374893374134</c:v>
                </c:pt>
                <c:pt idx="31">
                  <c:v>-873.11107988192725</c:v>
                </c:pt>
                <c:pt idx="32">
                  <c:v>-498.18038649597213</c:v>
                </c:pt>
                <c:pt idx="33">
                  <c:v>-122.16384207786153</c:v>
                </c:pt>
                <c:pt idx="34">
                  <c:v>246.41703075351026</c:v>
                </c:pt>
                <c:pt idx="35">
                  <c:v>608.38538385579</c:v>
                </c:pt>
                <c:pt idx="36">
                  <c:v>976.37222549713704</c:v>
                </c:pt>
                <c:pt idx="37">
                  <c:v>1338.1871242872371</c:v>
                </c:pt>
                <c:pt idx="38">
                  <c:v>1682.9274674442711</c:v>
                </c:pt>
                <c:pt idx="39">
                  <c:v>2015.4706935119721</c:v>
                </c:pt>
                <c:pt idx="40">
                  <c:v>2331.8531718120594</c:v>
                </c:pt>
                <c:pt idx="41">
                  <c:v>2618.8587322593603</c:v>
                </c:pt>
                <c:pt idx="42">
                  <c:v>2872.4307550318067</c:v>
                </c:pt>
                <c:pt idx="43">
                  <c:v>3100.5130491375853</c:v>
                </c:pt>
                <c:pt idx="44">
                  <c:v>3304.6974734264736</c:v>
                </c:pt>
                <c:pt idx="45">
                  <c:v>3479.0585685578626</c:v>
                </c:pt>
                <c:pt idx="46">
                  <c:v>3619.4507399942263</c:v>
                </c:pt>
                <c:pt idx="47">
                  <c:v>3724.4240061589721</c:v>
                </c:pt>
                <c:pt idx="48">
                  <c:v>3791.3166603764012</c:v>
                </c:pt>
                <c:pt idx="49">
                  <c:v>3820.8615803632247</c:v>
                </c:pt>
                <c:pt idx="50">
                  <c:v>3814.0760622113944</c:v>
                </c:pt>
                <c:pt idx="51">
                  <c:v>3772.5469417351128</c:v>
                </c:pt>
                <c:pt idx="52">
                  <c:v>3694.5873415367892</c:v>
                </c:pt>
                <c:pt idx="53">
                  <c:v>3578.5720939012922</c:v>
                </c:pt>
                <c:pt idx="54">
                  <c:v>3426.7319653796594</c:v>
                </c:pt>
                <c:pt idx="55">
                  <c:v>3241.0463225744156</c:v>
                </c:pt>
                <c:pt idx="56">
                  <c:v>3022.4013440675021</c:v>
                </c:pt>
                <c:pt idx="57">
                  <c:v>2777.6470993768708</c:v>
                </c:pt>
                <c:pt idx="58">
                  <c:v>2515.4843010655654</c:v>
                </c:pt>
                <c:pt idx="59">
                  <c:v>2224.6363335118626</c:v>
                </c:pt>
                <c:pt idx="60">
                  <c:v>1906.5223519709446</c:v>
                </c:pt>
                <c:pt idx="61">
                  <c:v>1572.9726505315912</c:v>
                </c:pt>
                <c:pt idx="62">
                  <c:v>1220.8023907442032</c:v>
                </c:pt>
                <c:pt idx="63">
                  <c:v>848.92846683823313</c:v>
                </c:pt>
                <c:pt idx="64">
                  <c:v>468.8566823361229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FB-4DC5-B86A-F8F96E19B50E}"/>
            </c:ext>
          </c:extLst>
        </c:ser>
        <c:ser>
          <c:idx val="2"/>
          <c:order val="2"/>
          <c:tx>
            <c:strRef>
              <c:f>TDK_KF_ST_06_01!$J$19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TDK_KF_ST_06_01!$AA$85:$AA$149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354.3119999999999</c:v>
                </c:pt>
                <c:pt idx="2">
                  <c:v>348.78599999999989</c:v>
                </c:pt>
                <c:pt idx="3">
                  <c:v>343.25099999999986</c:v>
                </c:pt>
                <c:pt idx="4">
                  <c:v>337.66199999999986</c:v>
                </c:pt>
                <c:pt idx="5">
                  <c:v>331.98299999999989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314.91899999999993</c:v>
                </c:pt>
                <c:pt idx="9">
                  <c:v>309.18599999999992</c:v>
                </c:pt>
                <c:pt idx="10">
                  <c:v>303.70499999999993</c:v>
                </c:pt>
                <c:pt idx="11">
                  <c:v>298.21499999999992</c:v>
                </c:pt>
                <c:pt idx="12">
                  <c:v>292.48199999999991</c:v>
                </c:pt>
                <c:pt idx="13">
                  <c:v>286.89299999999992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269.74799999999993</c:v>
                </c:pt>
                <c:pt idx="17">
                  <c:v>264.14099999999996</c:v>
                </c:pt>
                <c:pt idx="18">
                  <c:v>258.56999999999994</c:v>
                </c:pt>
                <c:pt idx="19">
                  <c:v>253.02599999999993</c:v>
                </c:pt>
                <c:pt idx="20">
                  <c:v>247.58999999999992</c:v>
                </c:pt>
                <c:pt idx="21">
                  <c:v>241.82999999999993</c:v>
                </c:pt>
                <c:pt idx="22">
                  <c:v>236.15999999999994</c:v>
                </c:pt>
                <c:pt idx="23">
                  <c:v>230.44499999999994</c:v>
                </c:pt>
                <c:pt idx="24">
                  <c:v>224.72999999999993</c:v>
                </c:pt>
                <c:pt idx="25">
                  <c:v>219.13199999999992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185.45399999999989</c:v>
                </c:pt>
                <c:pt idx="32">
                  <c:v>179.77499999999989</c:v>
                </c:pt>
                <c:pt idx="33">
                  <c:v>174.14999999999989</c:v>
                </c:pt>
                <c:pt idx="34">
                  <c:v>168.6509999999999</c:v>
                </c:pt>
                <c:pt idx="35">
                  <c:v>163.21499999999989</c:v>
                </c:pt>
                <c:pt idx="36">
                  <c:v>157.59899999999988</c:v>
                </c:pt>
                <c:pt idx="37">
                  <c:v>151.92899999999989</c:v>
                </c:pt>
                <c:pt idx="38">
                  <c:v>146.32199999999989</c:v>
                </c:pt>
                <c:pt idx="39">
                  <c:v>140.64299999999989</c:v>
                </c:pt>
                <c:pt idx="40">
                  <c:v>134.89199999999988</c:v>
                </c:pt>
                <c:pt idx="41">
                  <c:v>129.2579999999999</c:v>
                </c:pt>
                <c:pt idx="42">
                  <c:v>123.8039999999999</c:v>
                </c:pt>
                <c:pt idx="43">
                  <c:v>118.33199999999991</c:v>
                </c:pt>
                <c:pt idx="44">
                  <c:v>112.72499999999991</c:v>
                </c:pt>
                <c:pt idx="45">
                  <c:v>107.04599999999991</c:v>
                </c:pt>
                <c:pt idx="46">
                  <c:v>101.3489999999999</c:v>
                </c:pt>
                <c:pt idx="47">
                  <c:v>95.6159999999999</c:v>
                </c:pt>
                <c:pt idx="48">
                  <c:v>89.954999999999899</c:v>
                </c:pt>
                <c:pt idx="49">
                  <c:v>84.374999999999901</c:v>
                </c:pt>
                <c:pt idx="50">
                  <c:v>78.812999999999903</c:v>
                </c:pt>
                <c:pt idx="51">
                  <c:v>73.376999999999896</c:v>
                </c:pt>
                <c:pt idx="52">
                  <c:v>67.805999999999898</c:v>
                </c:pt>
                <c:pt idx="53">
                  <c:v>62.108999999999895</c:v>
                </c:pt>
                <c:pt idx="54">
                  <c:v>56.402999999999892</c:v>
                </c:pt>
                <c:pt idx="55">
                  <c:v>50.705999999999889</c:v>
                </c:pt>
                <c:pt idx="56">
                  <c:v>44.990999999999886</c:v>
                </c:pt>
                <c:pt idx="57">
                  <c:v>39.365999999999886</c:v>
                </c:pt>
                <c:pt idx="58">
                  <c:v>33.929999999999886</c:v>
                </c:pt>
                <c:pt idx="59">
                  <c:v>28.385999999999886</c:v>
                </c:pt>
                <c:pt idx="60">
                  <c:v>22.733999999999888</c:v>
                </c:pt>
                <c:pt idx="61">
                  <c:v>17.135999999999889</c:v>
                </c:pt>
                <c:pt idx="62">
                  <c:v>11.48399999999989</c:v>
                </c:pt>
                <c:pt idx="63">
                  <c:v>5.7149999999998906</c:v>
                </c:pt>
                <c:pt idx="64">
                  <c:v>-4.5000000000109175E-2</c:v>
                </c:pt>
              </c:numCache>
            </c:numRef>
          </c:xVal>
          <c:yVal>
            <c:numRef>
              <c:f>TDK_KF_ST_06_01!$J$85:$J$149</c:f>
              <c:numCache>
                <c:formatCode>General</c:formatCode>
                <c:ptCount val="65"/>
                <c:pt idx="0">
                  <c:v>-3787</c:v>
                </c:pt>
                <c:pt idx="1">
                  <c:v>-3817</c:v>
                </c:pt>
                <c:pt idx="2">
                  <c:v>-3812</c:v>
                </c:pt>
                <c:pt idx="3">
                  <c:v>-3764</c:v>
                </c:pt>
                <c:pt idx="4">
                  <c:v>-3684</c:v>
                </c:pt>
                <c:pt idx="5">
                  <c:v>-3569</c:v>
                </c:pt>
                <c:pt idx="6">
                  <c:v>-3410</c:v>
                </c:pt>
                <c:pt idx="7">
                  <c:v>-3225</c:v>
                </c:pt>
                <c:pt idx="8">
                  <c:v>-3004</c:v>
                </c:pt>
                <c:pt idx="9">
                  <c:v>-2754</c:v>
                </c:pt>
                <c:pt idx="10">
                  <c:v>-2489</c:v>
                </c:pt>
                <c:pt idx="11">
                  <c:v>-2194</c:v>
                </c:pt>
                <c:pt idx="12">
                  <c:v>-1877</c:v>
                </c:pt>
                <c:pt idx="13">
                  <c:v>-1543</c:v>
                </c:pt>
                <c:pt idx="14">
                  <c:v>-1194</c:v>
                </c:pt>
                <c:pt idx="15">
                  <c:v>-831</c:v>
                </c:pt>
                <c:pt idx="16">
                  <c:v>-449</c:v>
                </c:pt>
                <c:pt idx="17">
                  <c:v>-80</c:v>
                </c:pt>
                <c:pt idx="18">
                  <c:v>288</c:v>
                </c:pt>
                <c:pt idx="19">
                  <c:v>664</c:v>
                </c:pt>
                <c:pt idx="20">
                  <c:v>1011</c:v>
                </c:pt>
                <c:pt idx="21">
                  <c:v>1378</c:v>
                </c:pt>
                <c:pt idx="22">
                  <c:v>1728</c:v>
                </c:pt>
                <c:pt idx="23">
                  <c:v>2062</c:v>
                </c:pt>
                <c:pt idx="24">
                  <c:v>2375</c:v>
                </c:pt>
                <c:pt idx="25">
                  <c:v>2659</c:v>
                </c:pt>
                <c:pt idx="26">
                  <c:v>2916</c:v>
                </c:pt>
                <c:pt idx="27">
                  <c:v>3147</c:v>
                </c:pt>
                <c:pt idx="28">
                  <c:v>3355</c:v>
                </c:pt>
                <c:pt idx="29">
                  <c:v>3522</c:v>
                </c:pt>
                <c:pt idx="30">
                  <c:v>3666</c:v>
                </c:pt>
                <c:pt idx="31">
                  <c:v>3767</c:v>
                </c:pt>
                <c:pt idx="32">
                  <c:v>3839</c:v>
                </c:pt>
                <c:pt idx="33">
                  <c:v>3866</c:v>
                </c:pt>
                <c:pt idx="34">
                  <c:v>3852</c:v>
                </c:pt>
                <c:pt idx="35">
                  <c:v>3810</c:v>
                </c:pt>
                <c:pt idx="36">
                  <c:v>3734</c:v>
                </c:pt>
                <c:pt idx="37">
                  <c:v>3616</c:v>
                </c:pt>
                <c:pt idx="38">
                  <c:v>3463</c:v>
                </c:pt>
                <c:pt idx="39">
                  <c:v>3279</c:v>
                </c:pt>
                <c:pt idx="40">
                  <c:v>3051</c:v>
                </c:pt>
                <c:pt idx="41">
                  <c:v>2809</c:v>
                </c:pt>
                <c:pt idx="42">
                  <c:v>2543</c:v>
                </c:pt>
                <c:pt idx="43">
                  <c:v>2252</c:v>
                </c:pt>
                <c:pt idx="44">
                  <c:v>1936</c:v>
                </c:pt>
                <c:pt idx="45">
                  <c:v>1597</c:v>
                </c:pt>
                <c:pt idx="46">
                  <c:v>1243</c:v>
                </c:pt>
                <c:pt idx="47">
                  <c:v>874</c:v>
                </c:pt>
                <c:pt idx="48">
                  <c:v>500</c:v>
                </c:pt>
                <c:pt idx="49">
                  <c:v>129</c:v>
                </c:pt>
                <c:pt idx="50">
                  <c:v>-240</c:v>
                </c:pt>
                <c:pt idx="51">
                  <c:v>-604</c:v>
                </c:pt>
                <c:pt idx="52">
                  <c:v>-968</c:v>
                </c:pt>
                <c:pt idx="53">
                  <c:v>-1328</c:v>
                </c:pt>
                <c:pt idx="54">
                  <c:v>-1679</c:v>
                </c:pt>
                <c:pt idx="55">
                  <c:v>-2013</c:v>
                </c:pt>
                <c:pt idx="56">
                  <c:v>-2326</c:v>
                </c:pt>
                <c:pt idx="57">
                  <c:v>-2618</c:v>
                </c:pt>
                <c:pt idx="58">
                  <c:v>-2868</c:v>
                </c:pt>
                <c:pt idx="59">
                  <c:v>-3099</c:v>
                </c:pt>
                <c:pt idx="60">
                  <c:v>-3308</c:v>
                </c:pt>
                <c:pt idx="61">
                  <c:v>-3477</c:v>
                </c:pt>
                <c:pt idx="62">
                  <c:v>-3618</c:v>
                </c:pt>
                <c:pt idx="63">
                  <c:v>-3727</c:v>
                </c:pt>
                <c:pt idx="64">
                  <c:v>-3786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FB-4DC5-B86A-F8F96E19B50E}"/>
            </c:ext>
          </c:extLst>
        </c:ser>
        <c:ser>
          <c:idx val="3"/>
          <c:order val="3"/>
          <c:tx>
            <c:strRef>
              <c:f>TDK_KF_ST_06_01!$N$19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354.3119999999999</c:v>
                </c:pt>
                <c:pt idx="2">
                  <c:v>348.78599999999989</c:v>
                </c:pt>
                <c:pt idx="3">
                  <c:v>343.25099999999986</c:v>
                </c:pt>
                <c:pt idx="4">
                  <c:v>337.66199999999986</c:v>
                </c:pt>
                <c:pt idx="5">
                  <c:v>331.98299999999989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314.91899999999993</c:v>
                </c:pt>
                <c:pt idx="9">
                  <c:v>309.18599999999992</c:v>
                </c:pt>
                <c:pt idx="10">
                  <c:v>303.70499999999993</c:v>
                </c:pt>
                <c:pt idx="11">
                  <c:v>298.21499999999992</c:v>
                </c:pt>
                <c:pt idx="12">
                  <c:v>292.48199999999991</c:v>
                </c:pt>
                <c:pt idx="13">
                  <c:v>286.89299999999992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269.74799999999993</c:v>
                </c:pt>
                <c:pt idx="17">
                  <c:v>264.14099999999996</c:v>
                </c:pt>
                <c:pt idx="18">
                  <c:v>258.56999999999994</c:v>
                </c:pt>
                <c:pt idx="19">
                  <c:v>253.02599999999993</c:v>
                </c:pt>
                <c:pt idx="20">
                  <c:v>247.58999999999992</c:v>
                </c:pt>
                <c:pt idx="21">
                  <c:v>241.82999999999993</c:v>
                </c:pt>
                <c:pt idx="22">
                  <c:v>236.15999999999994</c:v>
                </c:pt>
                <c:pt idx="23">
                  <c:v>230.44499999999994</c:v>
                </c:pt>
                <c:pt idx="24">
                  <c:v>224.72999999999993</c:v>
                </c:pt>
                <c:pt idx="25">
                  <c:v>219.13199999999992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185.45399999999989</c:v>
                </c:pt>
                <c:pt idx="32">
                  <c:v>179.77499999999989</c:v>
                </c:pt>
                <c:pt idx="33">
                  <c:v>174.14999999999989</c:v>
                </c:pt>
                <c:pt idx="34">
                  <c:v>168.6509999999999</c:v>
                </c:pt>
                <c:pt idx="35">
                  <c:v>163.21499999999989</c:v>
                </c:pt>
                <c:pt idx="36">
                  <c:v>157.59899999999988</c:v>
                </c:pt>
                <c:pt idx="37">
                  <c:v>151.92899999999989</c:v>
                </c:pt>
                <c:pt idx="38">
                  <c:v>146.32199999999989</c:v>
                </c:pt>
                <c:pt idx="39">
                  <c:v>140.64299999999989</c:v>
                </c:pt>
                <c:pt idx="40">
                  <c:v>134.89199999999988</c:v>
                </c:pt>
                <c:pt idx="41">
                  <c:v>129.2579999999999</c:v>
                </c:pt>
                <c:pt idx="42">
                  <c:v>123.8039999999999</c:v>
                </c:pt>
                <c:pt idx="43">
                  <c:v>118.33199999999991</c:v>
                </c:pt>
                <c:pt idx="44">
                  <c:v>112.72499999999991</c:v>
                </c:pt>
                <c:pt idx="45">
                  <c:v>107.04599999999991</c:v>
                </c:pt>
                <c:pt idx="46">
                  <c:v>101.3489999999999</c:v>
                </c:pt>
                <c:pt idx="47">
                  <c:v>95.6159999999999</c:v>
                </c:pt>
                <c:pt idx="48">
                  <c:v>89.954999999999899</c:v>
                </c:pt>
                <c:pt idx="49">
                  <c:v>84.374999999999901</c:v>
                </c:pt>
                <c:pt idx="50">
                  <c:v>78.812999999999903</c:v>
                </c:pt>
                <c:pt idx="51">
                  <c:v>73.376999999999896</c:v>
                </c:pt>
                <c:pt idx="52">
                  <c:v>67.805999999999898</c:v>
                </c:pt>
                <c:pt idx="53">
                  <c:v>62.108999999999895</c:v>
                </c:pt>
                <c:pt idx="54">
                  <c:v>56.402999999999892</c:v>
                </c:pt>
                <c:pt idx="55">
                  <c:v>50.705999999999889</c:v>
                </c:pt>
                <c:pt idx="56">
                  <c:v>44.990999999999886</c:v>
                </c:pt>
                <c:pt idx="57">
                  <c:v>39.365999999999886</c:v>
                </c:pt>
                <c:pt idx="58">
                  <c:v>33.929999999999886</c:v>
                </c:pt>
                <c:pt idx="59">
                  <c:v>28.385999999999886</c:v>
                </c:pt>
                <c:pt idx="60">
                  <c:v>22.733999999999888</c:v>
                </c:pt>
                <c:pt idx="61">
                  <c:v>17.135999999999889</c:v>
                </c:pt>
                <c:pt idx="62">
                  <c:v>11.48399999999989</c:v>
                </c:pt>
                <c:pt idx="63">
                  <c:v>5.7149999999998906</c:v>
                </c:pt>
                <c:pt idx="64">
                  <c:v>-4.5000000000109175E-2</c:v>
                </c:pt>
              </c:numCache>
            </c:numRef>
          </c:xVal>
          <c:yVal>
            <c:numRef>
              <c:f>TDK_KF_ST_06_01!$N$85:$N$149</c:f>
              <c:numCache>
                <c:formatCode>General</c:formatCode>
                <c:ptCount val="65"/>
                <c:pt idx="0">
                  <c:v>-3784.7879016020152</c:v>
                </c:pt>
                <c:pt idx="1">
                  <c:v>-3814.8162450652467</c:v>
                </c:pt>
                <c:pt idx="2">
                  <c:v>-3807.4985521345952</c:v>
                </c:pt>
                <c:pt idx="3">
                  <c:v>-3764.4796261524211</c:v>
                </c:pt>
                <c:pt idx="4">
                  <c:v>-3685.2075135558812</c:v>
                </c:pt>
                <c:pt idx="5">
                  <c:v>-3568.5532423087357</c:v>
                </c:pt>
                <c:pt idx="6">
                  <c:v>-3415.5734645535094</c:v>
                </c:pt>
                <c:pt idx="7">
                  <c:v>-3230.6570390408865</c:v>
                </c:pt>
                <c:pt idx="8">
                  <c:v>-3012.2628305088615</c:v>
                </c:pt>
                <c:pt idx="9">
                  <c:v>-2762.229662916388</c:v>
                </c:pt>
                <c:pt idx="10">
                  <c:v>-2497.1028776741277</c:v>
                </c:pt>
                <c:pt idx="11">
                  <c:v>-2208.4473067973527</c:v>
                </c:pt>
                <c:pt idx="12">
                  <c:v>-1885.2159668314032</c:v>
                </c:pt>
                <c:pt idx="13">
                  <c:v>-1551.7092060357893</c:v>
                </c:pt>
                <c:pt idx="14">
                  <c:v>-1197.5247291368878</c:v>
                </c:pt>
                <c:pt idx="15">
                  <c:v>-827.84349630034023</c:v>
                </c:pt>
                <c:pt idx="16">
                  <c:v>-449.66425988908577</c:v>
                </c:pt>
                <c:pt idx="17">
                  <c:v>-75.210484213208716</c:v>
                </c:pt>
                <c:pt idx="18">
                  <c:v>297.76177414438195</c:v>
                </c:pt>
                <c:pt idx="19">
                  <c:v>666.33834165047574</c:v>
                </c:pt>
                <c:pt idx="20">
                  <c:v>1021.8946123476103</c:v>
                </c:pt>
                <c:pt idx="21">
                  <c:v>1388.7502110340063</c:v>
                </c:pt>
                <c:pt idx="22">
                  <c:v>1736.4000697840611</c:v>
                </c:pt>
                <c:pt idx="23">
                  <c:v>2069.8105895692979</c:v>
                </c:pt>
                <c:pt idx="24">
                  <c:v>2382.8487425862218</c:v>
                </c:pt>
                <c:pt idx="25">
                  <c:v>2666.7284758104452</c:v>
                </c:pt>
                <c:pt idx="26">
                  <c:v>2920.6296925821757</c:v>
                </c:pt>
                <c:pt idx="27">
                  <c:v>3149.6682832291658</c:v>
                </c:pt>
                <c:pt idx="28">
                  <c:v>3354.3152852297803</c:v>
                </c:pt>
                <c:pt idx="29">
                  <c:v>3522.0441369370087</c:v>
                </c:pt>
                <c:pt idx="30">
                  <c:v>3660.4878123285685</c:v>
                </c:pt>
                <c:pt idx="31">
                  <c:v>3764.5280769152018</c:v>
                </c:pt>
                <c:pt idx="32">
                  <c:v>3829.8996660398479</c:v>
                </c:pt>
                <c:pt idx="33">
                  <c:v>3857.78142835269</c:v>
                </c:pt>
                <c:pt idx="34">
                  <c:v>3849.3088859382892</c:v>
                </c:pt>
                <c:pt idx="35">
                  <c:v>3806.2873175647705</c:v>
                </c:pt>
                <c:pt idx="36">
                  <c:v>3726.0792864084533</c:v>
                </c:pt>
                <c:pt idx="37">
                  <c:v>3609.0090320534723</c:v>
                </c:pt>
                <c:pt idx="38">
                  <c:v>3458.6971527299529</c:v>
                </c:pt>
                <c:pt idx="39">
                  <c:v>3272.9198592014636</c:v>
                </c:pt>
                <c:pt idx="40">
                  <c:v>3052.2548021030575</c:v>
                </c:pt>
                <c:pt idx="41">
                  <c:v>2806.4646332274106</c:v>
                </c:pt>
                <c:pt idx="42">
                  <c:v>2542.8579937991713</c:v>
                </c:pt>
                <c:pt idx="43">
                  <c:v>2255.4306554496602</c:v>
                </c:pt>
                <c:pt idx="44">
                  <c:v>1939.8052294943575</c:v>
                </c:pt>
                <c:pt idx="45">
                  <c:v>1601.4196053141172</c:v>
                </c:pt>
                <c:pt idx="46">
                  <c:v>1246.3742116760745</c:v>
                </c:pt>
                <c:pt idx="47">
                  <c:v>876.87117055671081</c:v>
                </c:pt>
                <c:pt idx="48">
                  <c:v>503.59158112241141</c:v>
                </c:pt>
                <c:pt idx="49">
                  <c:v>131.03017428477352</c:v>
                </c:pt>
                <c:pt idx="50">
                  <c:v>-241.3685003075548</c:v>
                </c:pt>
                <c:pt idx="51">
                  <c:v>-602.9655193858523</c:v>
                </c:pt>
                <c:pt idx="52">
                  <c:v>-967.68652091001718</c:v>
                </c:pt>
                <c:pt idx="53">
                  <c:v>-1330.964107010898</c:v>
                </c:pt>
                <c:pt idx="54">
                  <c:v>-1681.4182746422791</c:v>
                </c:pt>
                <c:pt idx="55">
                  <c:v>-2014.4810392761124</c:v>
                </c:pt>
                <c:pt idx="56">
                  <c:v>-2328.3787174813069</c:v>
                </c:pt>
                <c:pt idx="57">
                  <c:v>-2614.5297796786881</c:v>
                </c:pt>
                <c:pt idx="58">
                  <c:v>-2866.9642971250601</c:v>
                </c:pt>
                <c:pt idx="59">
                  <c:v>-3097.6303181690496</c:v>
                </c:pt>
                <c:pt idx="60">
                  <c:v>-3302.7274587169959</c:v>
                </c:pt>
                <c:pt idx="61">
                  <c:v>-3473.999264053039</c:v>
                </c:pt>
                <c:pt idx="62">
                  <c:v>-3613.0813263682076</c:v>
                </c:pt>
                <c:pt idx="63">
                  <c:v>-3718.5773073819437</c:v>
                </c:pt>
                <c:pt idx="64">
                  <c:v>-3786.0990867655928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AFB-4DC5-B86A-F8F96E19B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5.6520000000000001</c:v>
                </c:pt>
                <c:pt idx="2">
                  <c:v>11.420999999999999</c:v>
                </c:pt>
                <c:pt idx="3">
                  <c:v>17.189999999999998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39.428999999999995</c:v>
                </c:pt>
                <c:pt idx="8">
                  <c:v>45.017999999999994</c:v>
                </c:pt>
                <c:pt idx="9">
                  <c:v>50.759999999999991</c:v>
                </c:pt>
                <c:pt idx="10">
                  <c:v>56.492999999999988</c:v>
                </c:pt>
                <c:pt idx="11">
                  <c:v>62.144999999999989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95.633999999999986</c:v>
                </c:pt>
                <c:pt idx="18">
                  <c:v>101.42099999999999</c:v>
                </c:pt>
                <c:pt idx="19">
                  <c:v>107.05499999999999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123.69599999999998</c:v>
                </c:pt>
                <c:pt idx="23">
                  <c:v>129.23999999999998</c:v>
                </c:pt>
                <c:pt idx="24">
                  <c:v>134.95499999999998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163.06199999999995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191.17799999999994</c:v>
                </c:pt>
                <c:pt idx="35">
                  <c:v>196.90199999999993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213.56099999999995</c:v>
                </c:pt>
                <c:pt idx="39">
                  <c:v>219.05099999999996</c:v>
                </c:pt>
                <c:pt idx="40">
                  <c:v>224.72999999999996</c:v>
                </c:pt>
                <c:pt idx="41">
                  <c:v>230.42699999999996</c:v>
                </c:pt>
                <c:pt idx="42">
                  <c:v>236.19599999999997</c:v>
                </c:pt>
                <c:pt idx="43">
                  <c:v>241.77599999999998</c:v>
                </c:pt>
                <c:pt idx="44">
                  <c:v>247.40999999999997</c:v>
                </c:pt>
                <c:pt idx="45">
                  <c:v>252.93599999999998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269.73899999999998</c:v>
                </c:pt>
                <c:pt idx="49">
                  <c:v>275.43599999999998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292.42799999999994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309.16799999999989</c:v>
                </c:pt>
                <c:pt idx="56">
                  <c:v>314.8649999999999</c:v>
                </c:pt>
                <c:pt idx="57">
                  <c:v>320.6339999999999</c:v>
                </c:pt>
                <c:pt idx="58">
                  <c:v>326.31299999999987</c:v>
                </c:pt>
                <c:pt idx="59">
                  <c:v>331.97399999999988</c:v>
                </c:pt>
                <c:pt idx="60">
                  <c:v>337.61699999999985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354.32099999999991</c:v>
                </c:pt>
                <c:pt idx="64">
                  <c:v>359.96399999999988</c:v>
                </c:pt>
              </c:numCache>
            </c:numRef>
          </c:xVal>
          <c:yVal>
            <c:numRef>
              <c:f>TDK_KF_ST_06_01!$AC$20:$AC$84</c:f>
              <c:numCache>
                <c:formatCode>General</c:formatCode>
                <c:ptCount val="65"/>
                <c:pt idx="0">
                  <c:v>0.17341754750553764</c:v>
                </c:pt>
                <c:pt idx="1">
                  <c:v>-9.5440528600376773E-2</c:v>
                </c:pt>
                <c:pt idx="2">
                  <c:v>-0.16906717816295469</c:v>
                </c:pt>
                <c:pt idx="3">
                  <c:v>-6.6538773015224706E-2</c:v>
                </c:pt>
                <c:pt idx="4">
                  <c:v>-0.12890651128900643</c:v>
                </c:pt>
                <c:pt idx="5">
                  <c:v>-6.9708544612684165E-2</c:v>
                </c:pt>
                <c:pt idx="6">
                  <c:v>-0.13112188955522441</c:v>
                </c:pt>
                <c:pt idx="7">
                  <c:v>-0.1589652545436806</c:v>
                </c:pt>
                <c:pt idx="8">
                  <c:v>-5.3938313996034992E-2</c:v>
                </c:pt>
                <c:pt idx="9">
                  <c:v>1.5370308936041965E-2</c:v>
                </c:pt>
                <c:pt idx="10">
                  <c:v>-3.5223925887059693E-2</c:v>
                </c:pt>
                <c:pt idx="11">
                  <c:v>-9.8743122109752335E-3</c:v>
                </c:pt>
                <c:pt idx="12">
                  <c:v>-2.4059518566417637E-2</c:v>
                </c:pt>
                <c:pt idx="13">
                  <c:v>-2.0948157841758075E-3</c:v>
                </c:pt>
                <c:pt idx="14">
                  <c:v>-2.2703440998853353E-2</c:v>
                </c:pt>
                <c:pt idx="15">
                  <c:v>-4.2582544166180014E-2</c:v>
                </c:pt>
                <c:pt idx="16">
                  <c:v>-6.7917673662918787E-2</c:v>
                </c:pt>
                <c:pt idx="17">
                  <c:v>-0.1308880523113487</c:v>
                </c:pt>
                <c:pt idx="18">
                  <c:v>-6.3582031316400389E-2</c:v>
                </c:pt>
                <c:pt idx="19">
                  <c:v>-6.4327727851534178E-2</c:v>
                </c:pt>
                <c:pt idx="20">
                  <c:v>-0.16317407754372937</c:v>
                </c:pt>
                <c:pt idx="21">
                  <c:v>-0.11198307841016231</c:v>
                </c:pt>
                <c:pt idx="22">
                  <c:v>-7.0877107073741286E-2</c:v>
                </c:pt>
                <c:pt idx="23">
                  <c:v>-0.10404256210918561</c:v>
                </c:pt>
                <c:pt idx="24">
                  <c:v>-0.10237302855864527</c:v>
                </c:pt>
                <c:pt idx="25">
                  <c:v>2.8765082448103385E-2</c:v>
                </c:pt>
                <c:pt idx="26">
                  <c:v>-1.8867938179198518E-2</c:v>
                </c:pt>
                <c:pt idx="27">
                  <c:v>2.7135814368165256E-2</c:v>
                </c:pt>
                <c:pt idx="28">
                  <c:v>5.5145410437461351E-2</c:v>
                </c:pt>
                <c:pt idx="29">
                  <c:v>0.12167409203169655</c:v>
                </c:pt>
                <c:pt idx="30">
                  <c:v>4.1559348028016529E-2</c:v>
                </c:pt>
                <c:pt idx="31">
                  <c:v>6.5394383805340794E-2</c:v>
                </c:pt>
                <c:pt idx="32">
                  <c:v>-3.4122614532634543E-2</c:v>
                </c:pt>
                <c:pt idx="33">
                  <c:v>2.6232511658008661E-5</c:v>
                </c:pt>
                <c:pt idx="34">
                  <c:v>3.8173813129731116E-2</c:v>
                </c:pt>
                <c:pt idx="35">
                  <c:v>8.7536284515067564E-2</c:v>
                </c:pt>
                <c:pt idx="36">
                  <c:v>0.15440940130426384</c:v>
                </c:pt>
                <c:pt idx="37">
                  <c:v>1.4348875362941271E-2</c:v>
                </c:pt>
                <c:pt idx="38">
                  <c:v>6.7900589509889642E-2</c:v>
                </c:pt>
                <c:pt idx="39">
                  <c:v>9.7644735168586294E-2</c:v>
                </c:pt>
                <c:pt idx="40">
                  <c:v>0.11615010101735379</c:v>
                </c:pt>
                <c:pt idx="41">
                  <c:v>0.14648991912207521</c:v>
                </c:pt>
                <c:pt idx="42">
                  <c:v>0.11398720281187025</c:v>
                </c:pt>
                <c:pt idx="43">
                  <c:v>0.11698108565630605</c:v>
                </c:pt>
                <c:pt idx="44">
                  <c:v>4.4929612462624391E-2</c:v>
                </c:pt>
                <c:pt idx="45">
                  <c:v>8.5727157089820594E-2</c:v>
                </c:pt>
                <c:pt idx="46">
                  <c:v>6.4787835814740902E-2</c:v>
                </c:pt>
                <c:pt idx="47">
                  <c:v>6.2298961932924612E-2</c:v>
                </c:pt>
                <c:pt idx="48">
                  <c:v>5.3154228783057533E-2</c:v>
                </c:pt>
                <c:pt idx="49">
                  <c:v>1.3794841097990229E-2</c:v>
                </c:pt>
                <c:pt idx="50">
                  <c:v>-6.4990747041520081E-2</c:v>
                </c:pt>
                <c:pt idx="51">
                  <c:v>1.2714265211002385E-2</c:v>
                </c:pt>
                <c:pt idx="52">
                  <c:v>-1.8474693152882082E-2</c:v>
                </c:pt>
                <c:pt idx="53">
                  <c:v>-8.6458955112902913E-2</c:v>
                </c:pt>
                <c:pt idx="54">
                  <c:v>-3.8945036749908013E-2</c:v>
                </c:pt>
                <c:pt idx="55">
                  <c:v>-5.1244187801557928E-3</c:v>
                </c:pt>
                <c:pt idx="56">
                  <c:v>-3.6429705039040527E-2</c:v>
                </c:pt>
                <c:pt idx="57">
                  <c:v>-6.6509027268125465E-2</c:v>
                </c:pt>
                <c:pt idx="58">
                  <c:v>-1.8046266951614598E-2</c:v>
                </c:pt>
                <c:pt idx="59">
                  <c:v>3.7128516602876971E-2</c:v>
                </c:pt>
                <c:pt idx="60">
                  <c:v>-7.0859946529822082E-2</c:v>
                </c:pt>
                <c:pt idx="61">
                  <c:v>-3.8698182875009479E-2</c:v>
                </c:pt>
                <c:pt idx="62">
                  <c:v>-7.3135567210044883E-2</c:v>
                </c:pt>
                <c:pt idx="63">
                  <c:v>-0.11635638919130997</c:v>
                </c:pt>
                <c:pt idx="64">
                  <c:v>-9.638169754947512E-2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8D-4CC9-BF81-852CCE5E7E9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354.3119999999999</c:v>
                </c:pt>
                <c:pt idx="2">
                  <c:v>348.78599999999989</c:v>
                </c:pt>
                <c:pt idx="3">
                  <c:v>343.25099999999986</c:v>
                </c:pt>
                <c:pt idx="4">
                  <c:v>337.66199999999986</c:v>
                </c:pt>
                <c:pt idx="5">
                  <c:v>331.98299999999989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314.91899999999993</c:v>
                </c:pt>
                <c:pt idx="9">
                  <c:v>309.18599999999992</c:v>
                </c:pt>
                <c:pt idx="10">
                  <c:v>303.70499999999993</c:v>
                </c:pt>
                <c:pt idx="11">
                  <c:v>298.21499999999992</c:v>
                </c:pt>
                <c:pt idx="12">
                  <c:v>292.48199999999991</c:v>
                </c:pt>
                <c:pt idx="13">
                  <c:v>286.89299999999992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269.74799999999993</c:v>
                </c:pt>
                <c:pt idx="17">
                  <c:v>264.14099999999996</c:v>
                </c:pt>
                <c:pt idx="18">
                  <c:v>258.56999999999994</c:v>
                </c:pt>
                <c:pt idx="19">
                  <c:v>253.02599999999993</c:v>
                </c:pt>
                <c:pt idx="20">
                  <c:v>247.58999999999992</c:v>
                </c:pt>
                <c:pt idx="21">
                  <c:v>241.82999999999993</c:v>
                </c:pt>
                <c:pt idx="22">
                  <c:v>236.15999999999994</c:v>
                </c:pt>
                <c:pt idx="23">
                  <c:v>230.44499999999994</c:v>
                </c:pt>
                <c:pt idx="24">
                  <c:v>224.72999999999993</c:v>
                </c:pt>
                <c:pt idx="25">
                  <c:v>219.13199999999992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185.45399999999989</c:v>
                </c:pt>
                <c:pt idx="32">
                  <c:v>179.77499999999989</c:v>
                </c:pt>
                <c:pt idx="33">
                  <c:v>174.14999999999989</c:v>
                </c:pt>
                <c:pt idx="34">
                  <c:v>168.6509999999999</c:v>
                </c:pt>
                <c:pt idx="35">
                  <c:v>163.21499999999989</c:v>
                </c:pt>
                <c:pt idx="36">
                  <c:v>157.59899999999988</c:v>
                </c:pt>
                <c:pt idx="37">
                  <c:v>151.92899999999989</c:v>
                </c:pt>
                <c:pt idx="38">
                  <c:v>146.32199999999989</c:v>
                </c:pt>
                <c:pt idx="39">
                  <c:v>140.64299999999989</c:v>
                </c:pt>
                <c:pt idx="40">
                  <c:v>134.89199999999988</c:v>
                </c:pt>
                <c:pt idx="41">
                  <c:v>129.2579999999999</c:v>
                </c:pt>
                <c:pt idx="42">
                  <c:v>123.8039999999999</c:v>
                </c:pt>
                <c:pt idx="43">
                  <c:v>118.33199999999991</c:v>
                </c:pt>
                <c:pt idx="44">
                  <c:v>112.72499999999991</c:v>
                </c:pt>
                <c:pt idx="45">
                  <c:v>107.04599999999991</c:v>
                </c:pt>
                <c:pt idx="46">
                  <c:v>101.3489999999999</c:v>
                </c:pt>
                <c:pt idx="47">
                  <c:v>95.6159999999999</c:v>
                </c:pt>
                <c:pt idx="48">
                  <c:v>89.954999999999899</c:v>
                </c:pt>
                <c:pt idx="49">
                  <c:v>84.374999999999901</c:v>
                </c:pt>
                <c:pt idx="50">
                  <c:v>78.812999999999903</c:v>
                </c:pt>
                <c:pt idx="51">
                  <c:v>73.376999999999896</c:v>
                </c:pt>
                <c:pt idx="52">
                  <c:v>67.805999999999898</c:v>
                </c:pt>
                <c:pt idx="53">
                  <c:v>62.108999999999895</c:v>
                </c:pt>
                <c:pt idx="54">
                  <c:v>56.402999999999892</c:v>
                </c:pt>
                <c:pt idx="55">
                  <c:v>50.705999999999889</c:v>
                </c:pt>
                <c:pt idx="56">
                  <c:v>44.990999999999886</c:v>
                </c:pt>
                <c:pt idx="57">
                  <c:v>39.365999999999886</c:v>
                </c:pt>
                <c:pt idx="58">
                  <c:v>33.929999999999886</c:v>
                </c:pt>
                <c:pt idx="59">
                  <c:v>28.385999999999886</c:v>
                </c:pt>
                <c:pt idx="60">
                  <c:v>22.733999999999888</c:v>
                </c:pt>
                <c:pt idx="61">
                  <c:v>17.135999999999889</c:v>
                </c:pt>
                <c:pt idx="62">
                  <c:v>11.48399999999989</c:v>
                </c:pt>
                <c:pt idx="63">
                  <c:v>5.7149999999998906</c:v>
                </c:pt>
                <c:pt idx="64">
                  <c:v>-4.5000000000109175E-2</c:v>
                </c:pt>
              </c:numCache>
            </c:numRef>
          </c:xVal>
          <c:yVal>
            <c:numRef>
              <c:f>TDK_KF_ST_06_01!$AC$85:$AC$149</c:f>
              <c:numCache>
                <c:formatCode>General</c:formatCode>
                <c:ptCount val="65"/>
                <c:pt idx="0">
                  <c:v>7.7481410082214097E-3</c:v>
                </c:pt>
                <c:pt idx="1">
                  <c:v>-0.10200097831886978</c:v>
                </c:pt>
                <c:pt idx="2">
                  <c:v>-7.6037188194447936E-2</c:v>
                </c:pt>
                <c:pt idx="3">
                  <c:v>-1.2745989274776548E-2</c:v>
                </c:pt>
                <c:pt idx="4">
                  <c:v>3.2438671930833607E-2</c:v>
                </c:pt>
                <c:pt idx="5">
                  <c:v>-8.4408704285010572E-3</c:v>
                </c:pt>
                <c:pt idx="6">
                  <c:v>6.6185050320655137E-4</c:v>
                </c:pt>
                <c:pt idx="7">
                  <c:v>-7.6364686247529789E-3</c:v>
                </c:pt>
                <c:pt idx="8">
                  <c:v>-3.1472660802648988E-2</c:v>
                </c:pt>
                <c:pt idx="9">
                  <c:v>3.9043026959006966E-3</c:v>
                </c:pt>
                <c:pt idx="10">
                  <c:v>-1.174652303802759E-3</c:v>
                </c:pt>
                <c:pt idx="11">
                  <c:v>-6.9511068742031057E-2</c:v>
                </c:pt>
                <c:pt idx="12">
                  <c:v>-2.4452933742111327E-2</c:v>
                </c:pt>
                <c:pt idx="13">
                  <c:v>-6.3818165829502504E-2</c:v>
                </c:pt>
                <c:pt idx="14">
                  <c:v>8.2402359927300495E-3</c:v>
                </c:pt>
                <c:pt idx="15">
                  <c:v>0.10032018082762306</c:v>
                </c:pt>
                <c:pt idx="16">
                  <c:v>3.849762507604737E-2</c:v>
                </c:pt>
                <c:pt idx="17">
                  <c:v>0.11553152019939716</c:v>
                </c:pt>
                <c:pt idx="18">
                  <c:v>0.18176984221520343</c:v>
                </c:pt>
                <c:pt idx="19">
                  <c:v>6.8995371407623907E-2</c:v>
                </c:pt>
                <c:pt idx="20">
                  <c:v>0.16700409711529574</c:v>
                </c:pt>
                <c:pt idx="21">
                  <c:v>0.15647596981511924</c:v>
                </c:pt>
                <c:pt idx="22">
                  <c:v>0.15706252386408437</c:v>
                </c:pt>
                <c:pt idx="23">
                  <c:v>0.13147680200995637</c:v>
                </c:pt>
                <c:pt idx="24">
                  <c:v>0.14910622732904244</c:v>
                </c:pt>
                <c:pt idx="25">
                  <c:v>0.15758534128113411</c:v>
                </c:pt>
                <c:pt idx="26">
                  <c:v>0.10691953316407421</c:v>
                </c:pt>
                <c:pt idx="27">
                  <c:v>0.10127923264968786</c:v>
                </c:pt>
                <c:pt idx="28">
                  <c:v>0.11964008674030424</c:v>
                </c:pt>
                <c:pt idx="29">
                  <c:v>8.6026754288610618E-2</c:v>
                </c:pt>
                <c:pt idx="30">
                  <c:v>7.8576372561713015E-2</c:v>
                </c:pt>
                <c:pt idx="31">
                  <c:v>0.10068574870280145</c:v>
                </c:pt>
                <c:pt idx="32">
                  <c:v>9.0205861878160931E-2</c:v>
                </c:pt>
                <c:pt idx="33">
                  <c:v>8.7786679177241922E-2</c:v>
                </c:pt>
                <c:pt idx="34">
                  <c:v>7.0722003333401062E-2</c:v>
                </c:pt>
                <c:pt idx="35">
                  <c:v>8.8736789579371589E-2</c:v>
                </c:pt>
                <c:pt idx="36">
                  <c:v>0.10676096324999662</c:v>
                </c:pt>
                <c:pt idx="37">
                  <c:v>5.0916343865395675E-2</c:v>
                </c:pt>
                <c:pt idx="38">
                  <c:v>2.3912381050763543E-2</c:v>
                </c:pt>
                <c:pt idx="39">
                  <c:v>6.212221708884158E-2</c:v>
                </c:pt>
                <c:pt idx="40">
                  <c:v>-3.0128803667082593E-2</c:v>
                </c:pt>
                <c:pt idx="41">
                  <c:v>-2.8231510244438596E-3</c:v>
                </c:pt>
                <c:pt idx="42">
                  <c:v>-1.4263856625973403E-4</c:v>
                </c:pt>
                <c:pt idx="43">
                  <c:v>-7.799128085704865E-2</c:v>
                </c:pt>
                <c:pt idx="44">
                  <c:v>-9.4876892379318178E-2</c:v>
                </c:pt>
                <c:pt idx="45">
                  <c:v>-0.10280739090509883</c:v>
                </c:pt>
                <c:pt idx="46">
                  <c:v>-8.520791758516566E-2</c:v>
                </c:pt>
                <c:pt idx="47">
                  <c:v>-6.0197456269662553E-2</c:v>
                </c:pt>
                <c:pt idx="48">
                  <c:v>-5.7572339621998481E-2</c:v>
                </c:pt>
                <c:pt idx="49">
                  <c:v>-3.8817203534691203E-2</c:v>
                </c:pt>
                <c:pt idx="50">
                  <c:v>1.8635257090039659E-2</c:v>
                </c:pt>
                <c:pt idx="51">
                  <c:v>-2.5055784657070035E-2</c:v>
                </c:pt>
                <c:pt idx="52">
                  <c:v>-1.6211410002853199E-2</c:v>
                </c:pt>
                <c:pt idx="53">
                  <c:v>3.3083677759719876E-2</c:v>
                </c:pt>
                <c:pt idx="54">
                  <c:v>2.21448709583143E-2</c:v>
                </c:pt>
                <c:pt idx="55">
                  <c:v>-1.1050541270364533E-2</c:v>
                </c:pt>
                <c:pt idx="56">
                  <c:v>-1.8356618735950292E-2</c:v>
                </c:pt>
                <c:pt idx="57">
                  <c:v>-9.2386742675799383E-2</c:v>
                </c:pt>
                <c:pt idx="58">
                  <c:v>-3.4841637098047329E-2</c:v>
                </c:pt>
                <c:pt idx="59">
                  <c:v>-5.2963996254025147E-2</c:v>
                </c:pt>
                <c:pt idx="60">
                  <c:v>-0.10809368093017468</c:v>
                </c:pt>
                <c:pt idx="61">
                  <c:v>-0.12479611334075713</c:v>
                </c:pt>
                <c:pt idx="62">
                  <c:v>-7.6013234066488522E-2</c:v>
                </c:pt>
                <c:pt idx="63">
                  <c:v>-9.9399861397302836E-2</c:v>
                </c:pt>
                <c:pt idx="64">
                  <c:v>-8.6853667418288261E-2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88D-4CC9-BF81-852CCE5E7E9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TDK_KF_ST_06_01!$AA$20:$AA$83</c:f>
              <c:numCache>
                <c:formatCode>General</c:formatCode>
                <c:ptCount val="64"/>
                <c:pt idx="0">
                  <c:v>2.6999999999999996E-2</c:v>
                </c:pt>
                <c:pt idx="1">
                  <c:v>5.6520000000000001</c:v>
                </c:pt>
                <c:pt idx="2">
                  <c:v>11.420999999999999</c:v>
                </c:pt>
                <c:pt idx="3">
                  <c:v>17.189999999999998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39.428999999999995</c:v>
                </c:pt>
                <c:pt idx="8">
                  <c:v>45.017999999999994</c:v>
                </c:pt>
                <c:pt idx="9">
                  <c:v>50.759999999999991</c:v>
                </c:pt>
                <c:pt idx="10">
                  <c:v>56.492999999999988</c:v>
                </c:pt>
                <c:pt idx="11">
                  <c:v>62.144999999999989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95.633999999999986</c:v>
                </c:pt>
                <c:pt idx="18">
                  <c:v>101.42099999999999</c:v>
                </c:pt>
                <c:pt idx="19">
                  <c:v>107.05499999999999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123.69599999999998</c:v>
                </c:pt>
                <c:pt idx="23">
                  <c:v>129.23999999999998</c:v>
                </c:pt>
                <c:pt idx="24">
                  <c:v>134.95499999999998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163.06199999999995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191.17799999999994</c:v>
                </c:pt>
                <c:pt idx="35">
                  <c:v>196.90199999999993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213.56099999999995</c:v>
                </c:pt>
                <c:pt idx="39">
                  <c:v>219.05099999999996</c:v>
                </c:pt>
                <c:pt idx="40">
                  <c:v>224.72999999999996</c:v>
                </c:pt>
                <c:pt idx="41">
                  <c:v>230.42699999999996</c:v>
                </c:pt>
                <c:pt idx="42">
                  <c:v>236.19599999999997</c:v>
                </c:pt>
                <c:pt idx="43">
                  <c:v>241.77599999999998</c:v>
                </c:pt>
                <c:pt idx="44">
                  <c:v>247.40999999999997</c:v>
                </c:pt>
                <c:pt idx="45">
                  <c:v>252.93599999999998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269.73899999999998</c:v>
                </c:pt>
                <c:pt idx="49">
                  <c:v>275.43599999999998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292.42799999999994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309.16799999999989</c:v>
                </c:pt>
                <c:pt idx="56">
                  <c:v>314.8649999999999</c:v>
                </c:pt>
                <c:pt idx="57">
                  <c:v>320.6339999999999</c:v>
                </c:pt>
                <c:pt idx="58">
                  <c:v>326.31299999999987</c:v>
                </c:pt>
                <c:pt idx="59">
                  <c:v>331.97399999999988</c:v>
                </c:pt>
                <c:pt idx="60">
                  <c:v>337.61699999999985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354.32099999999991</c:v>
                </c:pt>
              </c:numCache>
            </c:numRef>
          </c:xVal>
          <c:yVal>
            <c:numRef>
              <c:f>TDK_KF_ST_06_01!$AD$20:$AD$83</c:f>
              <c:numCache>
                <c:formatCode>General</c:formatCode>
                <c:ptCount val="64"/>
                <c:pt idx="0">
                  <c:v>-0.26027121492382588</c:v>
                </c:pt>
                <c:pt idx="1">
                  <c:v>-3.9593327969260628E-3</c:v>
                </c:pt>
                <c:pt idx="2">
                  <c:v>9.3053944096466168E-2</c:v>
                </c:pt>
                <c:pt idx="3">
                  <c:v>-5.8257340325532425E-2</c:v>
                </c:pt>
                <c:pt idx="4">
                  <c:v>2.0812830358831746E-2</c:v>
                </c:pt>
                <c:pt idx="5">
                  <c:v>1.6744548358659017E-2</c:v>
                </c:pt>
                <c:pt idx="6">
                  <c:v>9.6280252457177085E-2</c:v>
                </c:pt>
                <c:pt idx="7">
                  <c:v>6.6578511867881218E-2</c:v>
                </c:pt>
                <c:pt idx="8">
                  <c:v>3.55816952600847E-2</c:v>
                </c:pt>
                <c:pt idx="9">
                  <c:v>-2.6420850206406499E-2</c:v>
                </c:pt>
                <c:pt idx="10">
                  <c:v>5.7368796845373993E-2</c:v>
                </c:pt>
                <c:pt idx="11">
                  <c:v>4.295798997069511E-2</c:v>
                </c:pt>
                <c:pt idx="12">
                  <c:v>7.8481085635644376E-3</c:v>
                </c:pt>
                <c:pt idx="13">
                  <c:v>-2.2960968872894227E-2</c:v>
                </c:pt>
                <c:pt idx="14">
                  <c:v>4.1338698088893011E-2</c:v>
                </c:pt>
                <c:pt idx="15">
                  <c:v>3.7653406314888116E-3</c:v>
                </c:pt>
                <c:pt idx="16">
                  <c:v>1.0345334040920307E-2</c:v>
                </c:pt>
                <c:pt idx="17">
                  <c:v>7.0690596041686149E-2</c:v>
                </c:pt>
                <c:pt idx="18">
                  <c:v>-2.1625886268765271E-2</c:v>
                </c:pt>
                <c:pt idx="19">
                  <c:v>-3.847966305356465E-2</c:v>
                </c:pt>
                <c:pt idx="20">
                  <c:v>6.8297185164411189E-2</c:v>
                </c:pt>
                <c:pt idx="21">
                  <c:v>3.3991797553113656E-2</c:v>
                </c:pt>
                <c:pt idx="22">
                  <c:v>7.0734468507481552E-2</c:v>
                </c:pt>
                <c:pt idx="23">
                  <c:v>0.10121941108474175</c:v>
                </c:pt>
                <c:pt idx="24">
                  <c:v>7.2244224891562681E-2</c:v>
                </c:pt>
                <c:pt idx="25">
                  <c:v>3.3357134640738195E-2</c:v>
                </c:pt>
                <c:pt idx="26">
                  <c:v>4.278031922996206E-2</c:v>
                </c:pt>
                <c:pt idx="27">
                  <c:v>2.3780529497230418E-2</c:v>
                </c:pt>
                <c:pt idx="28">
                  <c:v>5.161555281253527E-2</c:v>
                </c:pt>
                <c:pt idx="29">
                  <c:v>-3.2937302452324957E-2</c:v>
                </c:pt>
                <c:pt idx="30">
                  <c:v>2.9162655305384533E-2</c:v>
                </c:pt>
                <c:pt idx="31">
                  <c:v>2.2392295371901128E-2</c:v>
                </c:pt>
                <c:pt idx="32">
                  <c:v>0.12432847641079547</c:v>
                </c:pt>
                <c:pt idx="33">
                  <c:v>0.10065951619114344</c:v>
                </c:pt>
                <c:pt idx="34">
                  <c:v>4.0402559431981899E-2</c:v>
                </c:pt>
                <c:pt idx="35">
                  <c:v>-1.5095302264569455E-3</c:v>
                </c:pt>
                <c:pt idx="36">
                  <c:v>-3.4769314563959597E-2</c:v>
                </c:pt>
                <c:pt idx="37">
                  <c:v>8.6930357286746585E-2</c:v>
                </c:pt>
                <c:pt idx="38">
                  <c:v>3.9018943654184568E-2</c:v>
                </c:pt>
                <c:pt idx="39">
                  <c:v>5.9940606112547812E-2</c:v>
                </c:pt>
                <c:pt idx="40">
                  <c:v>3.2956126311688649E-2</c:v>
                </c:pt>
                <c:pt idx="41">
                  <c:v>-1.5013117112118834E-2</c:v>
                </c:pt>
                <c:pt idx="42">
                  <c:v>4.3075321052214122E-2</c:v>
                </c:pt>
                <c:pt idx="43">
                  <c:v>3.9494884158813193E-2</c:v>
                </c:pt>
                <c:pt idx="44">
                  <c:v>0.12207448465267134</c:v>
                </c:pt>
                <c:pt idx="45">
                  <c:v>-1.6731785682196687E-2</c:v>
                </c:pt>
                <c:pt idx="46">
                  <c:v>0.11698200640046252</c:v>
                </c:pt>
                <c:pt idx="47">
                  <c:v>5.3232558266472552E-2</c:v>
                </c:pt>
                <c:pt idx="48">
                  <c:v>-1.4656603707010163E-2</c:v>
                </c:pt>
                <c:pt idx="49">
                  <c:v>8.6525339729632833E-2</c:v>
                </c:pt>
                <c:pt idx="50">
                  <c:v>7.323098303425013E-2</c:v>
                </c:pt>
                <c:pt idx="51">
                  <c:v>-7.6532431040504889E-2</c:v>
                </c:pt>
                <c:pt idx="52">
                  <c:v>-5.9782405892292445E-3</c:v>
                </c:pt>
                <c:pt idx="53">
                  <c:v>1.6947886370871856E-2</c:v>
                </c:pt>
                <c:pt idx="54">
                  <c:v>3.7770384446105254E-2</c:v>
                </c:pt>
                <c:pt idx="55">
                  <c:v>9.0287214760564893E-3</c:v>
                </c:pt>
                <c:pt idx="56">
                  <c:v>4.957044236391539E-3</c:v>
                </c:pt>
                <c:pt idx="57">
                  <c:v>5.8872558643372486E-2</c:v>
                </c:pt>
                <c:pt idx="58">
                  <c:v>1.8708117454821149E-2</c:v>
                </c:pt>
                <c:pt idx="59">
                  <c:v>-4.5569387031378028E-2</c:v>
                </c:pt>
                <c:pt idx="60">
                  <c:v>0.10329861846065569</c:v>
                </c:pt>
                <c:pt idx="61">
                  <c:v>2.5952193600232931E-2</c:v>
                </c:pt>
                <c:pt idx="62">
                  <c:v>-2.9016209844030527E-3</c:v>
                </c:pt>
                <c:pt idx="63">
                  <c:v>1.4355410872440189E-2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88D-4CC9-BF81-852CCE5E7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TDK_KF_ST_06_01!$I$19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TDK_KF_ST_06_01!$AA$20:$AA$84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5.6520000000000001</c:v>
                </c:pt>
                <c:pt idx="2">
                  <c:v>11.420999999999999</c:v>
                </c:pt>
                <c:pt idx="3">
                  <c:v>17.189999999999998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39.428999999999995</c:v>
                </c:pt>
                <c:pt idx="8">
                  <c:v>45.017999999999994</c:v>
                </c:pt>
                <c:pt idx="9">
                  <c:v>50.759999999999991</c:v>
                </c:pt>
                <c:pt idx="10">
                  <c:v>56.492999999999988</c:v>
                </c:pt>
                <c:pt idx="11">
                  <c:v>62.144999999999989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95.633999999999986</c:v>
                </c:pt>
                <c:pt idx="18">
                  <c:v>101.42099999999999</c:v>
                </c:pt>
                <c:pt idx="19">
                  <c:v>107.05499999999999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123.69599999999998</c:v>
                </c:pt>
                <c:pt idx="23">
                  <c:v>129.23999999999998</c:v>
                </c:pt>
                <c:pt idx="24">
                  <c:v>134.95499999999998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163.06199999999995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191.17799999999994</c:v>
                </c:pt>
                <c:pt idx="35">
                  <c:v>196.90199999999993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213.56099999999995</c:v>
                </c:pt>
                <c:pt idx="39">
                  <c:v>219.05099999999996</c:v>
                </c:pt>
                <c:pt idx="40">
                  <c:v>224.72999999999996</c:v>
                </c:pt>
                <c:pt idx="41">
                  <c:v>230.42699999999996</c:v>
                </c:pt>
                <c:pt idx="42">
                  <c:v>236.19599999999997</c:v>
                </c:pt>
                <c:pt idx="43">
                  <c:v>241.77599999999998</c:v>
                </c:pt>
                <c:pt idx="44">
                  <c:v>247.40999999999997</c:v>
                </c:pt>
                <c:pt idx="45">
                  <c:v>252.93599999999998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269.73899999999998</c:v>
                </c:pt>
                <c:pt idx="49">
                  <c:v>275.43599999999998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292.42799999999994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309.16799999999989</c:v>
                </c:pt>
                <c:pt idx="56">
                  <c:v>314.8649999999999</c:v>
                </c:pt>
                <c:pt idx="57">
                  <c:v>320.6339999999999</c:v>
                </c:pt>
                <c:pt idx="58">
                  <c:v>326.31299999999987</c:v>
                </c:pt>
                <c:pt idx="59">
                  <c:v>331.97399999999988</c:v>
                </c:pt>
                <c:pt idx="60">
                  <c:v>337.61699999999985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354.32099999999991</c:v>
                </c:pt>
                <c:pt idx="64">
                  <c:v>359.96399999999988</c:v>
                </c:pt>
              </c:numCache>
            </c:numRef>
          </c:xVal>
          <c:yVal>
            <c:numRef>
              <c:f>TDK_KF_ST_06_01!$I$20:$I$84</c:f>
              <c:numCache>
                <c:formatCode>General</c:formatCode>
                <c:ptCount val="65"/>
                <c:pt idx="0">
                  <c:v>489</c:v>
                </c:pt>
                <c:pt idx="1">
                  <c:v>845</c:v>
                </c:pt>
                <c:pt idx="2">
                  <c:v>1213</c:v>
                </c:pt>
                <c:pt idx="3">
                  <c:v>1579</c:v>
                </c:pt>
                <c:pt idx="4">
                  <c:v>1908</c:v>
                </c:pt>
                <c:pt idx="5">
                  <c:v>2223</c:v>
                </c:pt>
                <c:pt idx="6">
                  <c:v>2515</c:v>
                </c:pt>
                <c:pt idx="7">
                  <c:v>2781</c:v>
                </c:pt>
                <c:pt idx="8">
                  <c:v>3032</c:v>
                </c:pt>
                <c:pt idx="9">
                  <c:v>3255</c:v>
                </c:pt>
                <c:pt idx="10">
                  <c:v>3437</c:v>
                </c:pt>
                <c:pt idx="11">
                  <c:v>3592</c:v>
                </c:pt>
                <c:pt idx="12">
                  <c:v>3700</c:v>
                </c:pt>
                <c:pt idx="13">
                  <c:v>3780</c:v>
                </c:pt>
                <c:pt idx="14">
                  <c:v>3832</c:v>
                </c:pt>
                <c:pt idx="15">
                  <c:v>3835</c:v>
                </c:pt>
                <c:pt idx="16">
                  <c:v>3809</c:v>
                </c:pt>
                <c:pt idx="17">
                  <c:v>3745</c:v>
                </c:pt>
                <c:pt idx="18">
                  <c:v>3637</c:v>
                </c:pt>
                <c:pt idx="19">
                  <c:v>3496</c:v>
                </c:pt>
                <c:pt idx="20">
                  <c:v>3327</c:v>
                </c:pt>
                <c:pt idx="21">
                  <c:v>3120</c:v>
                </c:pt>
                <c:pt idx="22">
                  <c:v>2889</c:v>
                </c:pt>
                <c:pt idx="23">
                  <c:v>2634</c:v>
                </c:pt>
                <c:pt idx="24">
                  <c:v>2341</c:v>
                </c:pt>
                <c:pt idx="25">
                  <c:v>2023</c:v>
                </c:pt>
                <c:pt idx="26">
                  <c:v>1690</c:v>
                </c:pt>
                <c:pt idx="27">
                  <c:v>1341</c:v>
                </c:pt>
                <c:pt idx="28">
                  <c:v>978</c:v>
                </c:pt>
                <c:pt idx="29">
                  <c:v>614</c:v>
                </c:pt>
                <c:pt idx="30">
                  <c:v>252</c:v>
                </c:pt>
                <c:pt idx="31">
                  <c:v>-128</c:v>
                </c:pt>
                <c:pt idx="32">
                  <c:v>-501</c:v>
                </c:pt>
                <c:pt idx="33">
                  <c:v>-877</c:v>
                </c:pt>
                <c:pt idx="34">
                  <c:v>-1250</c:v>
                </c:pt>
                <c:pt idx="35">
                  <c:v>-1610</c:v>
                </c:pt>
                <c:pt idx="36">
                  <c:v>-1945</c:v>
                </c:pt>
                <c:pt idx="37">
                  <c:v>-2250</c:v>
                </c:pt>
                <c:pt idx="38">
                  <c:v>-2549</c:v>
                </c:pt>
                <c:pt idx="39">
                  <c:v>-2811</c:v>
                </c:pt>
                <c:pt idx="40">
                  <c:v>-3062</c:v>
                </c:pt>
                <c:pt idx="41">
                  <c:v>-3277</c:v>
                </c:pt>
                <c:pt idx="42">
                  <c:v>-3467</c:v>
                </c:pt>
                <c:pt idx="43">
                  <c:v>-3619</c:v>
                </c:pt>
                <c:pt idx="44">
                  <c:v>-3726</c:v>
                </c:pt>
                <c:pt idx="45">
                  <c:v>-3811</c:v>
                </c:pt>
                <c:pt idx="46">
                  <c:v>-3854</c:v>
                </c:pt>
                <c:pt idx="47">
                  <c:v>-3859</c:v>
                </c:pt>
                <c:pt idx="48">
                  <c:v>-3832</c:v>
                </c:pt>
                <c:pt idx="49">
                  <c:v>-3769</c:v>
                </c:pt>
                <c:pt idx="50">
                  <c:v>-3671</c:v>
                </c:pt>
                <c:pt idx="51">
                  <c:v>-3524</c:v>
                </c:pt>
                <c:pt idx="52">
                  <c:v>-3354</c:v>
                </c:pt>
                <c:pt idx="53">
                  <c:v>-3153</c:v>
                </c:pt>
                <c:pt idx="54">
                  <c:v>-2925</c:v>
                </c:pt>
                <c:pt idx="55">
                  <c:v>-2666</c:v>
                </c:pt>
                <c:pt idx="56">
                  <c:v>-2378</c:v>
                </c:pt>
                <c:pt idx="57">
                  <c:v>-2060</c:v>
                </c:pt>
                <c:pt idx="58">
                  <c:v>-1724</c:v>
                </c:pt>
                <c:pt idx="59">
                  <c:v>-1371</c:v>
                </c:pt>
                <c:pt idx="60">
                  <c:v>-1021</c:v>
                </c:pt>
                <c:pt idx="61">
                  <c:v>-653</c:v>
                </c:pt>
                <c:pt idx="62">
                  <c:v>-286</c:v>
                </c:pt>
                <c:pt idx="63">
                  <c:v>88</c:v>
                </c:pt>
                <c:pt idx="64">
                  <c:v>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63-430D-91A1-D168552A0BFE}"/>
            </c:ext>
          </c:extLst>
        </c:ser>
        <c:ser>
          <c:idx val="1"/>
          <c:order val="1"/>
          <c:tx>
            <c:strRef>
              <c:f>TDK_KF_ST_06_01!$L$19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5.6520000000000001</c:v>
                </c:pt>
                <c:pt idx="2">
                  <c:v>11.420999999999999</c:v>
                </c:pt>
                <c:pt idx="3">
                  <c:v>17.189999999999998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39.428999999999995</c:v>
                </c:pt>
                <c:pt idx="8">
                  <c:v>45.017999999999994</c:v>
                </c:pt>
                <c:pt idx="9">
                  <c:v>50.759999999999991</c:v>
                </c:pt>
                <c:pt idx="10">
                  <c:v>56.492999999999988</c:v>
                </c:pt>
                <c:pt idx="11">
                  <c:v>62.144999999999989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95.633999999999986</c:v>
                </c:pt>
                <c:pt idx="18">
                  <c:v>101.42099999999999</c:v>
                </c:pt>
                <c:pt idx="19">
                  <c:v>107.05499999999999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123.69599999999998</c:v>
                </c:pt>
                <c:pt idx="23">
                  <c:v>129.23999999999998</c:v>
                </c:pt>
                <c:pt idx="24">
                  <c:v>134.95499999999998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163.06199999999995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191.17799999999994</c:v>
                </c:pt>
                <c:pt idx="35">
                  <c:v>196.90199999999993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213.56099999999995</c:v>
                </c:pt>
                <c:pt idx="39">
                  <c:v>219.05099999999996</c:v>
                </c:pt>
                <c:pt idx="40">
                  <c:v>224.72999999999996</c:v>
                </c:pt>
                <c:pt idx="41">
                  <c:v>230.42699999999996</c:v>
                </c:pt>
                <c:pt idx="42">
                  <c:v>236.19599999999997</c:v>
                </c:pt>
                <c:pt idx="43">
                  <c:v>241.77599999999998</c:v>
                </c:pt>
                <c:pt idx="44">
                  <c:v>247.40999999999997</c:v>
                </c:pt>
                <c:pt idx="45">
                  <c:v>252.93599999999998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269.73899999999998</c:v>
                </c:pt>
                <c:pt idx="49">
                  <c:v>275.43599999999998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292.42799999999994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309.16799999999989</c:v>
                </c:pt>
                <c:pt idx="56">
                  <c:v>314.8649999999999</c:v>
                </c:pt>
                <c:pt idx="57">
                  <c:v>320.6339999999999</c:v>
                </c:pt>
                <c:pt idx="58">
                  <c:v>326.31299999999987</c:v>
                </c:pt>
                <c:pt idx="59">
                  <c:v>331.97399999999988</c:v>
                </c:pt>
                <c:pt idx="60">
                  <c:v>337.61699999999985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354.32099999999991</c:v>
                </c:pt>
                <c:pt idx="64">
                  <c:v>359.96399999999988</c:v>
                </c:pt>
              </c:numCache>
            </c:numRef>
          </c:xVal>
          <c:yVal>
            <c:numRef>
              <c:f>TDK_KF_ST_06_01!$L$20:$L$84</c:f>
              <c:numCache>
                <c:formatCode>General</c:formatCode>
                <c:ptCount val="65"/>
                <c:pt idx="0">
                  <c:v>476.26519118143642</c:v>
                </c:pt>
                <c:pt idx="1">
                  <c:v>848.39279637471793</c:v>
                </c:pt>
                <c:pt idx="2">
                  <c:v>1221.3466798764516</c:v>
                </c:pt>
                <c:pt idx="3">
                  <c:v>1581.7436442889227</c:v>
                </c:pt>
                <c:pt idx="4">
                  <c:v>1909.7123979740038</c:v>
                </c:pt>
                <c:pt idx="5">
                  <c:v>2225.4066731432326</c:v>
                </c:pt>
                <c:pt idx="6">
                  <c:v>2519.7659489668363</c:v>
                </c:pt>
                <c:pt idx="7">
                  <c:v>2789.1620656154564</c:v>
                </c:pt>
                <c:pt idx="8">
                  <c:v>3032.7724697977233</c:v>
                </c:pt>
                <c:pt idx="9">
                  <c:v>3252.8162394573524</c:v>
                </c:pt>
                <c:pt idx="10">
                  <c:v>3439.7624741124441</c:v>
                </c:pt>
                <c:pt idx="11">
                  <c:v>3590.2059637695802</c:v>
                </c:pt>
                <c:pt idx="12">
                  <c:v>3704.9364584950076</c:v>
                </c:pt>
                <c:pt idx="13">
                  <c:v>3782.2479893971881</c:v>
                </c:pt>
                <c:pt idx="14">
                  <c:v>3825.2362797079627</c:v>
                </c:pt>
                <c:pt idx="15">
                  <c:v>3832.5525492727365</c:v>
                </c:pt>
                <c:pt idx="16">
                  <c:v>3802.5921678521058</c:v>
                </c:pt>
                <c:pt idx="17">
                  <c:v>3735.6282628906915</c:v>
                </c:pt>
                <c:pt idx="18">
                  <c:v>3629.1687712137727</c:v>
                </c:pt>
                <c:pt idx="19">
                  <c:v>3489.7899244321666</c:v>
                </c:pt>
                <c:pt idx="20">
                  <c:v>3317.4213129209143</c:v>
                </c:pt>
                <c:pt idx="21">
                  <c:v>3116.2975975967029</c:v>
                </c:pt>
                <c:pt idx="22">
                  <c:v>2886.829108735652</c:v>
                </c:pt>
                <c:pt idx="23">
                  <c:v>2628.7713323254452</c:v>
                </c:pt>
                <c:pt idx="24">
                  <c:v>2336.8565089159051</c:v>
                </c:pt>
                <c:pt idx="25">
                  <c:v>2025.1190654674297</c:v>
                </c:pt>
                <c:pt idx="26">
                  <c:v>1689.1725414879118</c:v>
                </c:pt>
                <c:pt idx="27">
                  <c:v>1341.2952199340284</c:v>
                </c:pt>
                <c:pt idx="28">
                  <c:v>981.40915579831608</c:v>
                </c:pt>
                <c:pt idx="29">
                  <c:v>622.64011904907181</c:v>
                </c:pt>
                <c:pt idx="30">
                  <c:v>255.63558548947785</c:v>
                </c:pt>
                <c:pt idx="31">
                  <c:v>-122.35756818062116</c:v>
                </c:pt>
                <c:pt idx="32">
                  <c:v>-500.54600290444273</c:v>
                </c:pt>
                <c:pt idx="33">
                  <c:v>-875.82603862698477</c:v>
                </c:pt>
                <c:pt idx="34">
                  <c:v>-1243.2834500313238</c:v>
                </c:pt>
                <c:pt idx="35">
                  <c:v>-1601.4687704711216</c:v>
                </c:pt>
                <c:pt idx="36">
                  <c:v>-1932.8420479258589</c:v>
                </c:pt>
                <c:pt idx="37">
                  <c:v>-2246.8480284086249</c:v>
                </c:pt>
                <c:pt idx="38">
                  <c:v>-2541.8258937467645</c:v>
                </c:pt>
                <c:pt idx="39">
                  <c:v>-2808.7103488488233</c:v>
                </c:pt>
                <c:pt idx="40">
                  <c:v>-3057.8082125409751</c:v>
                </c:pt>
                <c:pt idx="41">
                  <c:v>-3277.703884362616</c:v>
                </c:pt>
                <c:pt idx="42">
                  <c:v>-3467.5477146011563</c:v>
                </c:pt>
                <c:pt idx="43">
                  <c:v>-3617.9365665120322</c:v>
                </c:pt>
                <c:pt idx="44">
                  <c:v>-3735.153570414509</c:v>
                </c:pt>
                <c:pt idx="45">
                  <c:v>-3815.233038937105</c:v>
                </c:pt>
                <c:pt idx="46">
                  <c:v>-3860.0524981262547</c:v>
                </c:pt>
                <c:pt idx="47">
                  <c:v>-3868.8996017134332</c:v>
                </c:pt>
                <c:pt idx="48">
                  <c:v>-3840.4699118802287</c:v>
                </c:pt>
                <c:pt idx="49">
                  <c:v>-3774.1938900111518</c:v>
                </c:pt>
                <c:pt idx="50">
                  <c:v>-3670.2257113590358</c:v>
                </c:pt>
                <c:pt idx="51">
                  <c:v>-3530.8211156403081</c:v>
                </c:pt>
                <c:pt idx="52">
                  <c:v>-3360.431651217853</c:v>
                </c:pt>
                <c:pt idx="53">
                  <c:v>-3155.5504810494408</c:v>
                </c:pt>
                <c:pt idx="54">
                  <c:v>-2926.512370719181</c:v>
                </c:pt>
                <c:pt idx="55">
                  <c:v>-2667.0959513815469</c:v>
                </c:pt>
                <c:pt idx="56">
                  <c:v>-2376.3511081061874</c:v>
                </c:pt>
                <c:pt idx="57">
                  <c:v>-2058.1980605583681</c:v>
                </c:pt>
                <c:pt idx="58">
                  <c:v>-1724.8005826161896</c:v>
                </c:pt>
                <c:pt idx="59">
                  <c:v>-1375.7769673490054</c:v>
                </c:pt>
                <c:pt idx="60">
                  <c:v>-1014.674935608125</c:v>
                </c:pt>
                <c:pt idx="61">
                  <c:v>-649.28372010460907</c:v>
                </c:pt>
                <c:pt idx="62">
                  <c:v>-279.75776879797843</c:v>
                </c:pt>
                <c:pt idx="63">
                  <c:v>97.049355791485652</c:v>
                </c:pt>
                <c:pt idx="64">
                  <c:v>475.15646119897053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63-430D-91A1-D168552A0BFE}"/>
            </c:ext>
          </c:extLst>
        </c:ser>
        <c:ser>
          <c:idx val="2"/>
          <c:order val="2"/>
          <c:tx>
            <c:strRef>
              <c:f>TDK_KF_ST_06_01!$J$19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TDK_KF_ST_06_01!$AA$20:$AA$84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5.6520000000000001</c:v>
                </c:pt>
                <c:pt idx="2">
                  <c:v>11.420999999999999</c:v>
                </c:pt>
                <c:pt idx="3">
                  <c:v>17.189999999999998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39.428999999999995</c:v>
                </c:pt>
                <c:pt idx="8">
                  <c:v>45.017999999999994</c:v>
                </c:pt>
                <c:pt idx="9">
                  <c:v>50.759999999999991</c:v>
                </c:pt>
                <c:pt idx="10">
                  <c:v>56.492999999999988</c:v>
                </c:pt>
                <c:pt idx="11">
                  <c:v>62.144999999999989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95.633999999999986</c:v>
                </c:pt>
                <c:pt idx="18">
                  <c:v>101.42099999999999</c:v>
                </c:pt>
                <c:pt idx="19">
                  <c:v>107.05499999999999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123.69599999999998</c:v>
                </c:pt>
                <c:pt idx="23">
                  <c:v>129.23999999999998</c:v>
                </c:pt>
                <c:pt idx="24">
                  <c:v>134.95499999999998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163.06199999999995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191.17799999999994</c:v>
                </c:pt>
                <c:pt idx="35">
                  <c:v>196.90199999999993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213.56099999999995</c:v>
                </c:pt>
                <c:pt idx="39">
                  <c:v>219.05099999999996</c:v>
                </c:pt>
                <c:pt idx="40">
                  <c:v>224.72999999999996</c:v>
                </c:pt>
                <c:pt idx="41">
                  <c:v>230.42699999999996</c:v>
                </c:pt>
                <c:pt idx="42">
                  <c:v>236.19599999999997</c:v>
                </c:pt>
                <c:pt idx="43">
                  <c:v>241.77599999999998</c:v>
                </c:pt>
                <c:pt idx="44">
                  <c:v>247.40999999999997</c:v>
                </c:pt>
                <c:pt idx="45">
                  <c:v>252.93599999999998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269.73899999999998</c:v>
                </c:pt>
                <c:pt idx="49">
                  <c:v>275.43599999999998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292.42799999999994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309.16799999999989</c:v>
                </c:pt>
                <c:pt idx="56">
                  <c:v>314.8649999999999</c:v>
                </c:pt>
                <c:pt idx="57">
                  <c:v>320.6339999999999</c:v>
                </c:pt>
                <c:pt idx="58">
                  <c:v>326.31299999999987</c:v>
                </c:pt>
                <c:pt idx="59">
                  <c:v>331.97399999999988</c:v>
                </c:pt>
                <c:pt idx="60">
                  <c:v>337.61699999999985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354.32099999999991</c:v>
                </c:pt>
                <c:pt idx="64">
                  <c:v>359.96399999999988</c:v>
                </c:pt>
              </c:numCache>
            </c:numRef>
          </c:xVal>
          <c:yVal>
            <c:numRef>
              <c:f>TDK_KF_ST_06_01!$J$20:$J$84</c:f>
              <c:numCache>
                <c:formatCode>General</c:formatCode>
                <c:ptCount val="65"/>
                <c:pt idx="0">
                  <c:v>-3790</c:v>
                </c:pt>
                <c:pt idx="1">
                  <c:v>-3736</c:v>
                </c:pt>
                <c:pt idx="2">
                  <c:v>-3630</c:v>
                </c:pt>
                <c:pt idx="3">
                  <c:v>-3483</c:v>
                </c:pt>
                <c:pt idx="4">
                  <c:v>-3325</c:v>
                </c:pt>
                <c:pt idx="5">
                  <c:v>-3113</c:v>
                </c:pt>
                <c:pt idx="6">
                  <c:v>-2884</c:v>
                </c:pt>
                <c:pt idx="7">
                  <c:v>-2624</c:v>
                </c:pt>
                <c:pt idx="8">
                  <c:v>-2336</c:v>
                </c:pt>
                <c:pt idx="9">
                  <c:v>-2016</c:v>
                </c:pt>
                <c:pt idx="10">
                  <c:v>-1681</c:v>
                </c:pt>
                <c:pt idx="11">
                  <c:v>-1333</c:v>
                </c:pt>
                <c:pt idx="12">
                  <c:v>-973</c:v>
                </c:pt>
                <c:pt idx="13">
                  <c:v>-614</c:v>
                </c:pt>
                <c:pt idx="14">
                  <c:v>-249</c:v>
                </c:pt>
                <c:pt idx="15">
                  <c:v>126</c:v>
                </c:pt>
                <c:pt idx="16">
                  <c:v>504</c:v>
                </c:pt>
                <c:pt idx="17">
                  <c:v>874</c:v>
                </c:pt>
                <c:pt idx="18">
                  <c:v>1253</c:v>
                </c:pt>
                <c:pt idx="19">
                  <c:v>1605</c:v>
                </c:pt>
                <c:pt idx="20">
                  <c:v>1935</c:v>
                </c:pt>
                <c:pt idx="21">
                  <c:v>2248</c:v>
                </c:pt>
                <c:pt idx="22">
                  <c:v>2541</c:v>
                </c:pt>
                <c:pt idx="23">
                  <c:v>2810</c:v>
                </c:pt>
                <c:pt idx="24">
                  <c:v>3059</c:v>
                </c:pt>
                <c:pt idx="25">
                  <c:v>3283</c:v>
                </c:pt>
                <c:pt idx="26">
                  <c:v>3470</c:v>
                </c:pt>
                <c:pt idx="27">
                  <c:v>3628</c:v>
                </c:pt>
                <c:pt idx="28">
                  <c:v>3743</c:v>
                </c:pt>
                <c:pt idx="29">
                  <c:v>3821</c:v>
                </c:pt>
                <c:pt idx="30">
                  <c:v>3866</c:v>
                </c:pt>
                <c:pt idx="31">
                  <c:v>3869</c:v>
                </c:pt>
                <c:pt idx="32">
                  <c:v>3853</c:v>
                </c:pt>
                <c:pt idx="33">
                  <c:v>3775</c:v>
                </c:pt>
                <c:pt idx="34">
                  <c:v>3681</c:v>
                </c:pt>
                <c:pt idx="35">
                  <c:v>3535</c:v>
                </c:pt>
                <c:pt idx="36">
                  <c:v>3363</c:v>
                </c:pt>
                <c:pt idx="37">
                  <c:v>3166</c:v>
                </c:pt>
                <c:pt idx="38">
                  <c:v>2934</c:v>
                </c:pt>
                <c:pt idx="39">
                  <c:v>2672</c:v>
                </c:pt>
                <c:pt idx="40">
                  <c:v>2384</c:v>
                </c:pt>
                <c:pt idx="41">
                  <c:v>2066</c:v>
                </c:pt>
                <c:pt idx="42">
                  <c:v>1732</c:v>
                </c:pt>
                <c:pt idx="43">
                  <c:v>1390</c:v>
                </c:pt>
                <c:pt idx="44">
                  <c:v>1033</c:v>
                </c:pt>
                <c:pt idx="45">
                  <c:v>670</c:v>
                </c:pt>
                <c:pt idx="46">
                  <c:v>303</c:v>
                </c:pt>
                <c:pt idx="47">
                  <c:v>-73</c:v>
                </c:pt>
                <c:pt idx="48">
                  <c:v>-450</c:v>
                </c:pt>
                <c:pt idx="49">
                  <c:v>-824</c:v>
                </c:pt>
                <c:pt idx="50">
                  <c:v>-1190</c:v>
                </c:pt>
                <c:pt idx="51">
                  <c:v>-1548</c:v>
                </c:pt>
                <c:pt idx="52">
                  <c:v>-1879</c:v>
                </c:pt>
                <c:pt idx="53">
                  <c:v>-2195</c:v>
                </c:pt>
                <c:pt idx="54">
                  <c:v>-2490</c:v>
                </c:pt>
                <c:pt idx="55">
                  <c:v>-2764</c:v>
                </c:pt>
                <c:pt idx="56">
                  <c:v>-3013</c:v>
                </c:pt>
                <c:pt idx="57">
                  <c:v>-3231</c:v>
                </c:pt>
                <c:pt idx="58">
                  <c:v>-3418</c:v>
                </c:pt>
                <c:pt idx="59">
                  <c:v>-3568</c:v>
                </c:pt>
                <c:pt idx="60">
                  <c:v>-3694</c:v>
                </c:pt>
                <c:pt idx="61">
                  <c:v>-3772</c:v>
                </c:pt>
                <c:pt idx="62">
                  <c:v>-3817</c:v>
                </c:pt>
                <c:pt idx="63">
                  <c:v>-3830</c:v>
                </c:pt>
                <c:pt idx="64">
                  <c:v>-3802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663-430D-91A1-D168552A0BFE}"/>
            </c:ext>
          </c:extLst>
        </c:ser>
        <c:ser>
          <c:idx val="3"/>
          <c:order val="3"/>
          <c:tx>
            <c:strRef>
              <c:f>TDK_KF_ST_06_01!$N$19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5.6520000000000001</c:v>
                </c:pt>
                <c:pt idx="2">
                  <c:v>11.420999999999999</c:v>
                </c:pt>
                <c:pt idx="3">
                  <c:v>17.189999999999998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39.428999999999995</c:v>
                </c:pt>
                <c:pt idx="8">
                  <c:v>45.017999999999994</c:v>
                </c:pt>
                <c:pt idx="9">
                  <c:v>50.759999999999991</c:v>
                </c:pt>
                <c:pt idx="10">
                  <c:v>56.492999999999988</c:v>
                </c:pt>
                <c:pt idx="11">
                  <c:v>62.144999999999989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95.633999999999986</c:v>
                </c:pt>
                <c:pt idx="18">
                  <c:v>101.42099999999999</c:v>
                </c:pt>
                <c:pt idx="19">
                  <c:v>107.05499999999999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123.69599999999998</c:v>
                </c:pt>
                <c:pt idx="23">
                  <c:v>129.23999999999998</c:v>
                </c:pt>
                <c:pt idx="24">
                  <c:v>134.95499999999998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163.06199999999995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191.17799999999994</c:v>
                </c:pt>
                <c:pt idx="35">
                  <c:v>196.90199999999993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213.56099999999995</c:v>
                </c:pt>
                <c:pt idx="39">
                  <c:v>219.05099999999996</c:v>
                </c:pt>
                <c:pt idx="40">
                  <c:v>224.72999999999996</c:v>
                </c:pt>
                <c:pt idx="41">
                  <c:v>230.42699999999996</c:v>
                </c:pt>
                <c:pt idx="42">
                  <c:v>236.19599999999997</c:v>
                </c:pt>
                <c:pt idx="43">
                  <c:v>241.77599999999998</c:v>
                </c:pt>
                <c:pt idx="44">
                  <c:v>247.40999999999997</c:v>
                </c:pt>
                <c:pt idx="45">
                  <c:v>252.93599999999998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269.73899999999998</c:v>
                </c:pt>
                <c:pt idx="49">
                  <c:v>275.43599999999998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292.42799999999994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309.16799999999989</c:v>
                </c:pt>
                <c:pt idx="56">
                  <c:v>314.8649999999999</c:v>
                </c:pt>
                <c:pt idx="57">
                  <c:v>320.6339999999999</c:v>
                </c:pt>
                <c:pt idx="58">
                  <c:v>326.31299999999987</c:v>
                </c:pt>
                <c:pt idx="59">
                  <c:v>331.97399999999988</c:v>
                </c:pt>
                <c:pt idx="60">
                  <c:v>337.61699999999985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354.32099999999991</c:v>
                </c:pt>
                <c:pt idx="64">
                  <c:v>359.96399999999988</c:v>
                </c:pt>
              </c:numCache>
            </c:numRef>
          </c:xVal>
          <c:yVal>
            <c:numRef>
              <c:f>TDK_KF_ST_06_01!$N$20:$N$84</c:f>
              <c:numCache>
                <c:formatCode>General</c:formatCode>
                <c:ptCount val="65"/>
                <c:pt idx="0">
                  <c:v>-3795.5232243468458</c:v>
                </c:pt>
                <c:pt idx="1">
                  <c:v>-3729.7159940202978</c:v>
                </c:pt>
                <c:pt idx="2">
                  <c:v>-3624.6766249929778</c:v>
                </c:pt>
                <c:pt idx="3">
                  <c:v>-3482.6734497685588</c:v>
                </c:pt>
                <c:pt idx="4">
                  <c:v>-3314.52330748124</c:v>
                </c:pt>
                <c:pt idx="5">
                  <c:v>-3111.8878850732895</c:v>
                </c:pt>
                <c:pt idx="6">
                  <c:v>-2879.4361241635129</c:v>
                </c:pt>
                <c:pt idx="7">
                  <c:v>-2620.2588213716458</c:v>
                </c:pt>
                <c:pt idx="8">
                  <c:v>-2335.1482841001744</c:v>
                </c:pt>
                <c:pt idx="9">
                  <c:v>-2018.9043243574502</c:v>
                </c:pt>
                <c:pt idx="10">
                  <c:v>-1682.7078825234257</c:v>
                </c:pt>
                <c:pt idx="11">
                  <c:v>-1334.5402026745526</c:v>
                </c:pt>
                <c:pt idx="12">
                  <c:v>-975.50944643959019</c:v>
                </c:pt>
                <c:pt idx="13">
                  <c:v>-617.03444069648083</c:v>
                </c:pt>
                <c:pt idx="14">
                  <c:v>-249.73410866023713</c:v>
                </c:pt>
                <c:pt idx="15">
                  <c:v>126.12242981795028</c:v>
                </c:pt>
                <c:pt idx="16">
                  <c:v>505.18540643638573</c:v>
                </c:pt>
                <c:pt idx="17">
                  <c:v>878.35421250515037</c:v>
                </c:pt>
                <c:pt idx="18">
                  <c:v>1252.3891309146097</c:v>
                </c:pt>
                <c:pt idx="19">
                  <c:v>1604.5116293401561</c:v>
                </c:pt>
                <c:pt idx="20">
                  <c:v>1939.763439474212</c:v>
                </c:pt>
                <c:pt idx="21">
                  <c:v>2252.2204532470214</c:v>
                </c:pt>
                <c:pt idx="22">
                  <c:v>2543.0219254046992</c:v>
                </c:pt>
                <c:pt idx="23">
                  <c:v>2812.195331931192</c:v>
                </c:pt>
                <c:pt idx="24">
                  <c:v>3062.3057364792576</c:v>
                </c:pt>
                <c:pt idx="25">
                  <c:v>3279.9233529482558</c:v>
                </c:pt>
                <c:pt idx="26">
                  <c:v>3467.9999178441158</c:v>
                </c:pt>
                <c:pt idx="27">
                  <c:v>3619.7633359252613</c:v>
                </c:pt>
                <c:pt idx="28">
                  <c:v>3736.3187357256274</c:v>
                </c:pt>
                <c:pt idx="29">
                  <c:v>3815.2635998512778</c:v>
                </c:pt>
                <c:pt idx="30">
                  <c:v>3859.9057486750562</c:v>
                </c:pt>
                <c:pt idx="31">
                  <c:v>3868.9982903614778</c:v>
                </c:pt>
                <c:pt idx="32">
                  <c:v>3840.8702481473642</c:v>
                </c:pt>
                <c:pt idx="33">
                  <c:v>3775.3058726593845</c:v>
                </c:pt>
                <c:pt idx="34">
                  <c:v>3672.800975928023</c:v>
                </c:pt>
                <c:pt idx="35">
                  <c:v>3533.2007014409055</c:v>
                </c:pt>
                <c:pt idx="36">
                  <c:v>3364.872496477115</c:v>
                </c:pt>
                <c:pt idx="37">
                  <c:v>3165.0036331134847</c:v>
                </c:pt>
                <c:pt idx="38">
                  <c:v>2934.1320785553676</c:v>
                </c:pt>
                <c:pt idx="39">
                  <c:v>2680.02045313908</c:v>
                </c:pt>
                <c:pt idx="40">
                  <c:v>2391.5164533359739</c:v>
                </c:pt>
                <c:pt idx="41">
                  <c:v>2078.7166928584797</c:v>
                </c:pt>
                <c:pt idx="42">
                  <c:v>1741.2611981118646</c:v>
                </c:pt>
                <c:pt idx="43">
                  <c:v>1398.2455837219754</c:v>
                </c:pt>
                <c:pt idx="44">
                  <c:v>1038.6808537357767</c:v>
                </c:pt>
                <c:pt idx="45">
                  <c:v>676.4394744698335</c:v>
                </c:pt>
                <c:pt idx="46">
                  <c:v>307.50912766339064</c:v>
                </c:pt>
                <c:pt idx="47">
                  <c:v>-69.524951347581109</c:v>
                </c:pt>
                <c:pt idx="48">
                  <c:v>-448.07958828616336</c:v>
                </c:pt>
                <c:pt idx="49">
                  <c:v>-825.00914072279716</c:v>
                </c:pt>
                <c:pt idx="50">
                  <c:v>-1195.2862113345677</c:v>
                </c:pt>
                <c:pt idx="51">
                  <c:v>-1551.2085691127954</c:v>
                </c:pt>
                <c:pt idx="52">
                  <c:v>-1885.3298240457252</c:v>
                </c:pt>
                <c:pt idx="53">
                  <c:v>-2205.30873047354</c:v>
                </c:pt>
                <c:pt idx="54">
                  <c:v>-2496.3093896840533</c:v>
                </c:pt>
                <c:pt idx="55">
                  <c:v>-2767.373592732718</c:v>
                </c:pt>
                <c:pt idx="56">
                  <c:v>-3016.8130618605587</c:v>
                </c:pt>
                <c:pt idx="57">
                  <c:v>-3238.7844696903812</c:v>
                </c:pt>
                <c:pt idx="58">
                  <c:v>-3425.0202108092826</c:v>
                </c:pt>
                <c:pt idx="59">
                  <c:v>-3576.9688434091722</c:v>
                </c:pt>
                <c:pt idx="60">
                  <c:v>-3693.4747440328802</c:v>
                </c:pt>
                <c:pt idx="61">
                  <c:v>-3773.0492298014547</c:v>
                </c:pt>
                <c:pt idx="62">
                  <c:v>-3816.7393684558142</c:v>
                </c:pt>
                <c:pt idx="63">
                  <c:v>-3824.4747400785209</c:v>
                </c:pt>
                <c:pt idx="64">
                  <c:v>-3795.0729798148218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663-430D-91A1-D168552A0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TDK_KF_ST_06_02!$I$19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TDK_KF_ST_06_02!$AA$85:$AA$149</c:f>
              <c:numCache>
                <c:formatCode>General</c:formatCode>
                <c:ptCount val="65"/>
                <c:pt idx="0">
                  <c:v>360.05399999999986</c:v>
                </c:pt>
                <c:pt idx="1">
                  <c:v>354.42899999999986</c:v>
                </c:pt>
                <c:pt idx="2">
                  <c:v>348.84899999999988</c:v>
                </c:pt>
                <c:pt idx="3">
                  <c:v>343.35899999999987</c:v>
                </c:pt>
                <c:pt idx="4">
                  <c:v>337.82399999999984</c:v>
                </c:pt>
                <c:pt idx="5">
                  <c:v>332.00999999999982</c:v>
                </c:pt>
                <c:pt idx="6">
                  <c:v>326.42099999999982</c:v>
                </c:pt>
                <c:pt idx="7">
                  <c:v>320.7149999999998</c:v>
                </c:pt>
                <c:pt idx="8">
                  <c:v>314.9459999999998</c:v>
                </c:pt>
                <c:pt idx="9">
                  <c:v>309.29399999999981</c:v>
                </c:pt>
                <c:pt idx="10">
                  <c:v>303.71399999999983</c:v>
                </c:pt>
                <c:pt idx="11">
                  <c:v>298.2149999999998</c:v>
                </c:pt>
                <c:pt idx="12">
                  <c:v>292.65299999999979</c:v>
                </c:pt>
                <c:pt idx="13">
                  <c:v>286.98299999999978</c:v>
                </c:pt>
                <c:pt idx="14">
                  <c:v>281.28599999999977</c:v>
                </c:pt>
                <c:pt idx="15">
                  <c:v>275.50799999999975</c:v>
                </c:pt>
                <c:pt idx="16">
                  <c:v>269.83799999999974</c:v>
                </c:pt>
                <c:pt idx="17">
                  <c:v>264.22199999999975</c:v>
                </c:pt>
                <c:pt idx="18">
                  <c:v>258.60599999999977</c:v>
                </c:pt>
                <c:pt idx="19">
                  <c:v>253.12499999999977</c:v>
                </c:pt>
                <c:pt idx="20">
                  <c:v>247.60799999999978</c:v>
                </c:pt>
                <c:pt idx="21">
                  <c:v>241.91999999999979</c:v>
                </c:pt>
                <c:pt idx="22">
                  <c:v>236.16899999999978</c:v>
                </c:pt>
                <c:pt idx="23">
                  <c:v>230.46299999999979</c:v>
                </c:pt>
                <c:pt idx="24">
                  <c:v>224.72999999999979</c:v>
                </c:pt>
                <c:pt idx="25">
                  <c:v>219.17699999999979</c:v>
                </c:pt>
                <c:pt idx="26">
                  <c:v>213.66899999999978</c:v>
                </c:pt>
                <c:pt idx="27">
                  <c:v>208.13399999999979</c:v>
                </c:pt>
                <c:pt idx="28">
                  <c:v>202.52699999999979</c:v>
                </c:pt>
                <c:pt idx="29">
                  <c:v>196.97399999999979</c:v>
                </c:pt>
                <c:pt idx="30">
                  <c:v>191.27699999999979</c:v>
                </c:pt>
                <c:pt idx="31">
                  <c:v>185.48999999999978</c:v>
                </c:pt>
                <c:pt idx="32">
                  <c:v>179.83799999999979</c:v>
                </c:pt>
                <c:pt idx="33">
                  <c:v>174.25799999999978</c:v>
                </c:pt>
                <c:pt idx="34">
                  <c:v>168.69599999999977</c:v>
                </c:pt>
                <c:pt idx="35">
                  <c:v>163.22399999999976</c:v>
                </c:pt>
                <c:pt idx="36">
                  <c:v>157.72499999999977</c:v>
                </c:pt>
                <c:pt idx="37">
                  <c:v>152.06399999999977</c:v>
                </c:pt>
                <c:pt idx="38">
                  <c:v>146.33999999999978</c:v>
                </c:pt>
                <c:pt idx="39">
                  <c:v>140.71499999999978</c:v>
                </c:pt>
                <c:pt idx="40">
                  <c:v>134.99099999999979</c:v>
                </c:pt>
                <c:pt idx="41">
                  <c:v>129.3029999999998</c:v>
                </c:pt>
                <c:pt idx="42">
                  <c:v>123.8309999999998</c:v>
                </c:pt>
                <c:pt idx="43">
                  <c:v>118.33199999999981</c:v>
                </c:pt>
                <c:pt idx="44">
                  <c:v>112.77899999999981</c:v>
                </c:pt>
                <c:pt idx="45">
                  <c:v>107.19899999999981</c:v>
                </c:pt>
                <c:pt idx="46">
                  <c:v>101.43899999999981</c:v>
                </c:pt>
                <c:pt idx="47">
                  <c:v>95.741999999999805</c:v>
                </c:pt>
                <c:pt idx="48">
                  <c:v>89.999999999999801</c:v>
                </c:pt>
                <c:pt idx="49">
                  <c:v>84.464999999999804</c:v>
                </c:pt>
                <c:pt idx="50">
                  <c:v>78.884999999999806</c:v>
                </c:pt>
                <c:pt idx="51">
                  <c:v>73.412999999999812</c:v>
                </c:pt>
                <c:pt idx="52">
                  <c:v>67.895999999999816</c:v>
                </c:pt>
                <c:pt idx="53">
                  <c:v>62.207999999999814</c:v>
                </c:pt>
                <c:pt idx="54">
                  <c:v>56.510999999999811</c:v>
                </c:pt>
                <c:pt idx="55">
                  <c:v>50.759999999999813</c:v>
                </c:pt>
                <c:pt idx="56">
                  <c:v>45.035999999999817</c:v>
                </c:pt>
                <c:pt idx="57">
                  <c:v>39.50099999999982</c:v>
                </c:pt>
                <c:pt idx="58">
                  <c:v>33.938999999999822</c:v>
                </c:pt>
                <c:pt idx="59">
                  <c:v>28.412999999999823</c:v>
                </c:pt>
                <c:pt idx="60">
                  <c:v>22.805999999999823</c:v>
                </c:pt>
                <c:pt idx="61">
                  <c:v>17.234999999999822</c:v>
                </c:pt>
                <c:pt idx="62">
                  <c:v>11.546999999999823</c:v>
                </c:pt>
                <c:pt idx="63">
                  <c:v>5.7419999999998232</c:v>
                </c:pt>
                <c:pt idx="64">
                  <c:v>8.9999999998235936E-3</c:v>
                </c:pt>
              </c:numCache>
            </c:numRef>
          </c:xVal>
          <c:yVal>
            <c:numRef>
              <c:f>TDK_KF_ST_06_02!$I$85:$I$149</c:f>
              <c:numCache>
                <c:formatCode>General</c:formatCode>
                <c:ptCount val="65"/>
                <c:pt idx="0">
                  <c:v>479</c:v>
                </c:pt>
                <c:pt idx="1">
                  <c:v>97</c:v>
                </c:pt>
                <c:pt idx="2">
                  <c:v>-276</c:v>
                </c:pt>
                <c:pt idx="3">
                  <c:v>-639</c:v>
                </c:pt>
                <c:pt idx="4">
                  <c:v>-1001</c:v>
                </c:pt>
                <c:pt idx="5">
                  <c:v>-1371</c:v>
                </c:pt>
                <c:pt idx="6">
                  <c:v>-1711</c:v>
                </c:pt>
                <c:pt idx="7">
                  <c:v>-2047</c:v>
                </c:pt>
                <c:pt idx="8">
                  <c:v>-2364</c:v>
                </c:pt>
                <c:pt idx="9">
                  <c:v>-2651</c:v>
                </c:pt>
                <c:pt idx="10">
                  <c:v>-2912</c:v>
                </c:pt>
                <c:pt idx="11">
                  <c:v>-3138</c:v>
                </c:pt>
                <c:pt idx="12">
                  <c:v>-3346</c:v>
                </c:pt>
                <c:pt idx="13">
                  <c:v>-3512</c:v>
                </c:pt>
                <c:pt idx="14">
                  <c:v>-3654</c:v>
                </c:pt>
                <c:pt idx="15">
                  <c:v>-3761</c:v>
                </c:pt>
                <c:pt idx="16">
                  <c:v>-3821</c:v>
                </c:pt>
                <c:pt idx="17">
                  <c:v>-3858</c:v>
                </c:pt>
                <c:pt idx="18">
                  <c:v>-3847</c:v>
                </c:pt>
                <c:pt idx="19">
                  <c:v>-3804</c:v>
                </c:pt>
                <c:pt idx="20">
                  <c:v>-3728</c:v>
                </c:pt>
                <c:pt idx="21">
                  <c:v>-3611</c:v>
                </c:pt>
                <c:pt idx="22">
                  <c:v>-3462</c:v>
                </c:pt>
                <c:pt idx="23">
                  <c:v>-3274</c:v>
                </c:pt>
                <c:pt idx="24">
                  <c:v>-3053</c:v>
                </c:pt>
                <c:pt idx="25">
                  <c:v>-2814</c:v>
                </c:pt>
                <c:pt idx="26">
                  <c:v>-2547</c:v>
                </c:pt>
                <c:pt idx="27">
                  <c:v>-2258</c:v>
                </c:pt>
                <c:pt idx="28">
                  <c:v>-1942</c:v>
                </c:pt>
                <c:pt idx="29">
                  <c:v>-1608</c:v>
                </c:pt>
                <c:pt idx="30">
                  <c:v>-1254</c:v>
                </c:pt>
                <c:pt idx="31">
                  <c:v>-874</c:v>
                </c:pt>
                <c:pt idx="32">
                  <c:v>-512</c:v>
                </c:pt>
                <c:pt idx="33">
                  <c:v>-135</c:v>
                </c:pt>
                <c:pt idx="34">
                  <c:v>241</c:v>
                </c:pt>
                <c:pt idx="35">
                  <c:v>601</c:v>
                </c:pt>
                <c:pt idx="36">
                  <c:v>965</c:v>
                </c:pt>
                <c:pt idx="37">
                  <c:v>1324</c:v>
                </c:pt>
                <c:pt idx="38">
                  <c:v>1676</c:v>
                </c:pt>
                <c:pt idx="39">
                  <c:v>2017</c:v>
                </c:pt>
                <c:pt idx="40">
                  <c:v>2330</c:v>
                </c:pt>
                <c:pt idx="41">
                  <c:v>2620</c:v>
                </c:pt>
                <c:pt idx="42">
                  <c:v>2876</c:v>
                </c:pt>
                <c:pt idx="43">
                  <c:v>3105</c:v>
                </c:pt>
                <c:pt idx="44">
                  <c:v>3314</c:v>
                </c:pt>
                <c:pt idx="45">
                  <c:v>3486</c:v>
                </c:pt>
                <c:pt idx="46">
                  <c:v>3625</c:v>
                </c:pt>
                <c:pt idx="47">
                  <c:v>3732</c:v>
                </c:pt>
                <c:pt idx="48">
                  <c:v>3798</c:v>
                </c:pt>
                <c:pt idx="49">
                  <c:v>3825</c:v>
                </c:pt>
                <c:pt idx="50">
                  <c:v>3825</c:v>
                </c:pt>
                <c:pt idx="51">
                  <c:v>3781</c:v>
                </c:pt>
                <c:pt idx="52">
                  <c:v>3698</c:v>
                </c:pt>
                <c:pt idx="53">
                  <c:v>3587</c:v>
                </c:pt>
                <c:pt idx="54">
                  <c:v>3433</c:v>
                </c:pt>
                <c:pt idx="55">
                  <c:v>3247</c:v>
                </c:pt>
                <c:pt idx="56">
                  <c:v>3028</c:v>
                </c:pt>
                <c:pt idx="57">
                  <c:v>2784</c:v>
                </c:pt>
                <c:pt idx="58">
                  <c:v>2517</c:v>
                </c:pt>
                <c:pt idx="59">
                  <c:v>2225</c:v>
                </c:pt>
                <c:pt idx="60">
                  <c:v>1910</c:v>
                </c:pt>
                <c:pt idx="61">
                  <c:v>1581</c:v>
                </c:pt>
                <c:pt idx="62">
                  <c:v>1225</c:v>
                </c:pt>
                <c:pt idx="63">
                  <c:v>848</c:v>
                </c:pt>
                <c:pt idx="64">
                  <c:v>470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81-4B67-8E28-03E6185C55F5}"/>
            </c:ext>
          </c:extLst>
        </c:ser>
        <c:ser>
          <c:idx val="1"/>
          <c:order val="1"/>
          <c:tx>
            <c:strRef>
              <c:f>TDK_KF_ST_06_02!$L$19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TDK_KF_ST_06_02!$AA$85:$AA$149</c:f>
              <c:numCache>
                <c:formatCode>General</c:formatCode>
                <c:ptCount val="65"/>
                <c:pt idx="0">
                  <c:v>360.05399999999986</c:v>
                </c:pt>
                <c:pt idx="1">
                  <c:v>354.42899999999986</c:v>
                </c:pt>
                <c:pt idx="2">
                  <c:v>348.84899999999988</c:v>
                </c:pt>
                <c:pt idx="3">
                  <c:v>343.35899999999987</c:v>
                </c:pt>
                <c:pt idx="4">
                  <c:v>337.82399999999984</c:v>
                </c:pt>
                <c:pt idx="5">
                  <c:v>332.00999999999982</c:v>
                </c:pt>
                <c:pt idx="6">
                  <c:v>326.42099999999982</c:v>
                </c:pt>
                <c:pt idx="7">
                  <c:v>320.7149999999998</c:v>
                </c:pt>
                <c:pt idx="8">
                  <c:v>314.9459999999998</c:v>
                </c:pt>
                <c:pt idx="9">
                  <c:v>309.29399999999981</c:v>
                </c:pt>
                <c:pt idx="10">
                  <c:v>303.71399999999983</c:v>
                </c:pt>
                <c:pt idx="11">
                  <c:v>298.2149999999998</c:v>
                </c:pt>
                <c:pt idx="12">
                  <c:v>292.65299999999979</c:v>
                </c:pt>
                <c:pt idx="13">
                  <c:v>286.98299999999978</c:v>
                </c:pt>
                <c:pt idx="14">
                  <c:v>281.28599999999977</c:v>
                </c:pt>
                <c:pt idx="15">
                  <c:v>275.50799999999975</c:v>
                </c:pt>
                <c:pt idx="16">
                  <c:v>269.83799999999974</c:v>
                </c:pt>
                <c:pt idx="17">
                  <c:v>264.22199999999975</c:v>
                </c:pt>
                <c:pt idx="18">
                  <c:v>258.60599999999977</c:v>
                </c:pt>
                <c:pt idx="19">
                  <c:v>253.12499999999977</c:v>
                </c:pt>
                <c:pt idx="20">
                  <c:v>247.60799999999978</c:v>
                </c:pt>
                <c:pt idx="21">
                  <c:v>241.91999999999979</c:v>
                </c:pt>
                <c:pt idx="22">
                  <c:v>236.16899999999978</c:v>
                </c:pt>
                <c:pt idx="23">
                  <c:v>230.46299999999979</c:v>
                </c:pt>
                <c:pt idx="24">
                  <c:v>224.72999999999979</c:v>
                </c:pt>
                <c:pt idx="25">
                  <c:v>219.17699999999979</c:v>
                </c:pt>
                <c:pt idx="26">
                  <c:v>213.66899999999978</c:v>
                </c:pt>
                <c:pt idx="27">
                  <c:v>208.13399999999979</c:v>
                </c:pt>
                <c:pt idx="28">
                  <c:v>202.52699999999979</c:v>
                </c:pt>
                <c:pt idx="29">
                  <c:v>196.97399999999979</c:v>
                </c:pt>
                <c:pt idx="30">
                  <c:v>191.27699999999979</c:v>
                </c:pt>
                <c:pt idx="31">
                  <c:v>185.48999999999978</c:v>
                </c:pt>
                <c:pt idx="32">
                  <c:v>179.83799999999979</c:v>
                </c:pt>
                <c:pt idx="33">
                  <c:v>174.25799999999978</c:v>
                </c:pt>
                <c:pt idx="34">
                  <c:v>168.69599999999977</c:v>
                </c:pt>
                <c:pt idx="35">
                  <c:v>163.22399999999976</c:v>
                </c:pt>
                <c:pt idx="36">
                  <c:v>157.72499999999977</c:v>
                </c:pt>
                <c:pt idx="37">
                  <c:v>152.06399999999977</c:v>
                </c:pt>
                <c:pt idx="38">
                  <c:v>146.33999999999978</c:v>
                </c:pt>
                <c:pt idx="39">
                  <c:v>140.71499999999978</c:v>
                </c:pt>
                <c:pt idx="40">
                  <c:v>134.99099999999979</c:v>
                </c:pt>
                <c:pt idx="41">
                  <c:v>129.3029999999998</c:v>
                </c:pt>
                <c:pt idx="42">
                  <c:v>123.8309999999998</c:v>
                </c:pt>
                <c:pt idx="43">
                  <c:v>118.33199999999981</c:v>
                </c:pt>
                <c:pt idx="44">
                  <c:v>112.77899999999981</c:v>
                </c:pt>
                <c:pt idx="45">
                  <c:v>107.19899999999981</c:v>
                </c:pt>
                <c:pt idx="46">
                  <c:v>101.43899999999981</c:v>
                </c:pt>
                <c:pt idx="47">
                  <c:v>95.741999999999805</c:v>
                </c:pt>
                <c:pt idx="48">
                  <c:v>89.999999999999801</c:v>
                </c:pt>
                <c:pt idx="49">
                  <c:v>84.464999999999804</c:v>
                </c:pt>
                <c:pt idx="50">
                  <c:v>78.884999999999806</c:v>
                </c:pt>
                <c:pt idx="51">
                  <c:v>73.412999999999812</c:v>
                </c:pt>
                <c:pt idx="52">
                  <c:v>67.895999999999816</c:v>
                </c:pt>
                <c:pt idx="53">
                  <c:v>62.207999999999814</c:v>
                </c:pt>
                <c:pt idx="54">
                  <c:v>56.510999999999811</c:v>
                </c:pt>
                <c:pt idx="55">
                  <c:v>50.759999999999813</c:v>
                </c:pt>
                <c:pt idx="56">
                  <c:v>45.035999999999817</c:v>
                </c:pt>
                <c:pt idx="57">
                  <c:v>39.50099999999982</c:v>
                </c:pt>
                <c:pt idx="58">
                  <c:v>33.938999999999822</c:v>
                </c:pt>
                <c:pt idx="59">
                  <c:v>28.412999999999823</c:v>
                </c:pt>
                <c:pt idx="60">
                  <c:v>22.805999999999823</c:v>
                </c:pt>
                <c:pt idx="61">
                  <c:v>17.234999999999822</c:v>
                </c:pt>
                <c:pt idx="62">
                  <c:v>11.546999999999823</c:v>
                </c:pt>
                <c:pt idx="63">
                  <c:v>5.7419999999998232</c:v>
                </c:pt>
                <c:pt idx="64">
                  <c:v>8.9999999998235936E-3</c:v>
                </c:pt>
              </c:numCache>
            </c:numRef>
          </c:xVal>
          <c:yVal>
            <c:numRef>
              <c:f>TDK_KF_ST_06_02!$L$85:$L$149</c:f>
              <c:numCache>
                <c:formatCode>General</c:formatCode>
                <c:ptCount val="65"/>
                <c:pt idx="0">
                  <c:v>482.7193602811688</c:v>
                </c:pt>
                <c:pt idx="1">
                  <c:v>106.65407287107915</c:v>
                </c:pt>
                <c:pt idx="2">
                  <c:v>-267.60303184160307</c:v>
                </c:pt>
                <c:pt idx="3">
                  <c:v>-633.53661921480136</c:v>
                </c:pt>
                <c:pt idx="4">
                  <c:v>-996.74522528472141</c:v>
                </c:pt>
                <c:pt idx="5">
                  <c:v>-1368.3730325948479</c:v>
                </c:pt>
                <c:pt idx="6">
                  <c:v>-1712.5659082419779</c:v>
                </c:pt>
                <c:pt idx="7">
                  <c:v>-2047.3170747946106</c:v>
                </c:pt>
                <c:pt idx="8">
                  <c:v>-2365.3033227352812</c:v>
                </c:pt>
                <c:pt idx="9">
                  <c:v>-2653.7957310027509</c:v>
                </c:pt>
                <c:pt idx="10">
                  <c:v>-2913.4761646185393</c:v>
                </c:pt>
                <c:pt idx="11">
                  <c:v>-3142.5432841121133</c:v>
                </c:pt>
                <c:pt idx="12">
                  <c:v>-3344.9629169569198</c:v>
                </c:pt>
                <c:pt idx="13">
                  <c:v>-3519.0457059105402</c:v>
                </c:pt>
                <c:pt idx="14">
                  <c:v>-3659.4405358495806</c:v>
                </c:pt>
                <c:pt idx="15">
                  <c:v>-3765.0711846186482</c:v>
                </c:pt>
                <c:pt idx="16">
                  <c:v>-3831.7061347612789</c:v>
                </c:pt>
                <c:pt idx="17">
                  <c:v>-3860.9090176580125</c:v>
                </c:pt>
                <c:pt idx="18">
                  <c:v>-3853.2082988661127</c:v>
                </c:pt>
                <c:pt idx="19">
                  <c:v>-3810.1777932295022</c:v>
                </c:pt>
                <c:pt idx="20">
                  <c:v>-3731.8356061170239</c:v>
                </c:pt>
                <c:pt idx="21">
                  <c:v>-3615.0403027579591</c:v>
                </c:pt>
                <c:pt idx="22">
                  <c:v>-3460.9329465526166</c:v>
                </c:pt>
                <c:pt idx="23">
                  <c:v>-3273.763147287023</c:v>
                </c:pt>
                <c:pt idx="24">
                  <c:v>-3053.2077369720514</c:v>
                </c:pt>
                <c:pt idx="25">
                  <c:v>-2810.5958688083751</c:v>
                </c:pt>
                <c:pt idx="26">
                  <c:v>-2544.0428516969432</c:v>
                </c:pt>
                <c:pt idx="27">
                  <c:v>-2252.6826643178188</c:v>
                </c:pt>
                <c:pt idx="28">
                  <c:v>-1936.2926605242485</c:v>
                </c:pt>
                <c:pt idx="29">
                  <c:v>-1604.8437016064076</c:v>
                </c:pt>
                <c:pt idx="30">
                  <c:v>-1249.3476920564065</c:v>
                </c:pt>
                <c:pt idx="31">
                  <c:v>-875.80024250955523</c:v>
                </c:pt>
                <c:pt idx="32">
                  <c:v>-502.49846167565789</c:v>
                </c:pt>
                <c:pt idx="33">
                  <c:v>-129.31763406328943</c:v>
                </c:pt>
                <c:pt idx="34">
                  <c:v>243.70947332055366</c:v>
                </c:pt>
                <c:pt idx="35">
                  <c:v>608.30911051116789</c:v>
                </c:pt>
                <c:pt idx="36">
                  <c:v>968.94515148687992</c:v>
                </c:pt>
                <c:pt idx="37">
                  <c:v>1330.6741383056292</c:v>
                </c:pt>
                <c:pt idx="38">
                  <c:v>1683.0299083585562</c:v>
                </c:pt>
                <c:pt idx="39">
                  <c:v>2012.7733499959709</c:v>
                </c:pt>
                <c:pt idx="40">
                  <c:v>2328.2118395180587</c:v>
                </c:pt>
                <c:pt idx="41">
                  <c:v>2618.4811689507451</c:v>
                </c:pt>
                <c:pt idx="42">
                  <c:v>2873.2424042258831</c:v>
                </c:pt>
                <c:pt idx="43">
                  <c:v>3102.694572072643</c:v>
                </c:pt>
                <c:pt idx="44">
                  <c:v>3305.2282329471277</c:v>
                </c:pt>
                <c:pt idx="45">
                  <c:v>3477.3067169080387</c:v>
                </c:pt>
                <c:pt idx="46">
                  <c:v>3620.1546054154041</c:v>
                </c:pt>
                <c:pt idx="47">
                  <c:v>3725.2862504523282</c:v>
                </c:pt>
                <c:pt idx="48">
                  <c:v>3793.8078787604063</c:v>
                </c:pt>
                <c:pt idx="49">
                  <c:v>3823.6355280467028</c:v>
                </c:pt>
                <c:pt idx="50">
                  <c:v>3817.4235704126095</c:v>
                </c:pt>
                <c:pt idx="51">
                  <c:v>3776.0093770617714</c:v>
                </c:pt>
                <c:pt idx="52">
                  <c:v>3699.2295827194935</c:v>
                </c:pt>
                <c:pt idx="53">
                  <c:v>3584.0036483545205</c:v>
                </c:pt>
                <c:pt idx="54">
                  <c:v>3433.0215769319389</c:v>
                </c:pt>
                <c:pt idx="55">
                  <c:v>3246.0170409837492</c:v>
                </c:pt>
                <c:pt idx="56">
                  <c:v>3027.2420238738137</c:v>
                </c:pt>
                <c:pt idx="57">
                  <c:v>2786.7679684753025</c:v>
                </c:pt>
                <c:pt idx="58">
                  <c:v>2518.7625483182646</c:v>
                </c:pt>
                <c:pt idx="59">
                  <c:v>2228.816071902882</c:v>
                </c:pt>
                <c:pt idx="60">
                  <c:v>1913.2749368464263</c:v>
                </c:pt>
                <c:pt idx="61">
                  <c:v>1581.4378199589976</c:v>
                </c:pt>
                <c:pt idx="62">
                  <c:v>1227.0551292801988</c:v>
                </c:pt>
                <c:pt idx="63">
                  <c:v>852.75688434985898</c:v>
                </c:pt>
                <c:pt idx="64">
                  <c:v>474.3116981858999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81-4B67-8E28-03E6185C55F5}"/>
            </c:ext>
          </c:extLst>
        </c:ser>
        <c:ser>
          <c:idx val="2"/>
          <c:order val="2"/>
          <c:tx>
            <c:strRef>
              <c:f>TDK_KF_ST_06_02!$J$19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TDK_KF_ST_06_02!$AA$85:$AA$149</c:f>
              <c:numCache>
                <c:formatCode>General</c:formatCode>
                <c:ptCount val="65"/>
                <c:pt idx="0">
                  <c:v>360.05399999999986</c:v>
                </c:pt>
                <c:pt idx="1">
                  <c:v>354.42899999999986</c:v>
                </c:pt>
                <c:pt idx="2">
                  <c:v>348.84899999999988</c:v>
                </c:pt>
                <c:pt idx="3">
                  <c:v>343.35899999999987</c:v>
                </c:pt>
                <c:pt idx="4">
                  <c:v>337.82399999999984</c:v>
                </c:pt>
                <c:pt idx="5">
                  <c:v>332.00999999999982</c:v>
                </c:pt>
                <c:pt idx="6">
                  <c:v>326.42099999999982</c:v>
                </c:pt>
                <c:pt idx="7">
                  <c:v>320.7149999999998</c:v>
                </c:pt>
                <c:pt idx="8">
                  <c:v>314.9459999999998</c:v>
                </c:pt>
                <c:pt idx="9">
                  <c:v>309.29399999999981</c:v>
                </c:pt>
                <c:pt idx="10">
                  <c:v>303.71399999999983</c:v>
                </c:pt>
                <c:pt idx="11">
                  <c:v>298.2149999999998</c:v>
                </c:pt>
                <c:pt idx="12">
                  <c:v>292.65299999999979</c:v>
                </c:pt>
                <c:pt idx="13">
                  <c:v>286.98299999999978</c:v>
                </c:pt>
                <c:pt idx="14">
                  <c:v>281.28599999999977</c:v>
                </c:pt>
                <c:pt idx="15">
                  <c:v>275.50799999999975</c:v>
                </c:pt>
                <c:pt idx="16">
                  <c:v>269.83799999999974</c:v>
                </c:pt>
                <c:pt idx="17">
                  <c:v>264.22199999999975</c:v>
                </c:pt>
                <c:pt idx="18">
                  <c:v>258.60599999999977</c:v>
                </c:pt>
                <c:pt idx="19">
                  <c:v>253.12499999999977</c:v>
                </c:pt>
                <c:pt idx="20">
                  <c:v>247.60799999999978</c:v>
                </c:pt>
                <c:pt idx="21">
                  <c:v>241.91999999999979</c:v>
                </c:pt>
                <c:pt idx="22">
                  <c:v>236.16899999999978</c:v>
                </c:pt>
                <c:pt idx="23">
                  <c:v>230.46299999999979</c:v>
                </c:pt>
                <c:pt idx="24">
                  <c:v>224.72999999999979</c:v>
                </c:pt>
                <c:pt idx="25">
                  <c:v>219.17699999999979</c:v>
                </c:pt>
                <c:pt idx="26">
                  <c:v>213.66899999999978</c:v>
                </c:pt>
                <c:pt idx="27">
                  <c:v>208.13399999999979</c:v>
                </c:pt>
                <c:pt idx="28">
                  <c:v>202.52699999999979</c:v>
                </c:pt>
                <c:pt idx="29">
                  <c:v>196.97399999999979</c:v>
                </c:pt>
                <c:pt idx="30">
                  <c:v>191.27699999999979</c:v>
                </c:pt>
                <c:pt idx="31">
                  <c:v>185.48999999999978</c:v>
                </c:pt>
                <c:pt idx="32">
                  <c:v>179.83799999999979</c:v>
                </c:pt>
                <c:pt idx="33">
                  <c:v>174.25799999999978</c:v>
                </c:pt>
                <c:pt idx="34">
                  <c:v>168.69599999999977</c:v>
                </c:pt>
                <c:pt idx="35">
                  <c:v>163.22399999999976</c:v>
                </c:pt>
                <c:pt idx="36">
                  <c:v>157.72499999999977</c:v>
                </c:pt>
                <c:pt idx="37">
                  <c:v>152.06399999999977</c:v>
                </c:pt>
                <c:pt idx="38">
                  <c:v>146.33999999999978</c:v>
                </c:pt>
                <c:pt idx="39">
                  <c:v>140.71499999999978</c:v>
                </c:pt>
                <c:pt idx="40">
                  <c:v>134.99099999999979</c:v>
                </c:pt>
                <c:pt idx="41">
                  <c:v>129.3029999999998</c:v>
                </c:pt>
                <c:pt idx="42">
                  <c:v>123.8309999999998</c:v>
                </c:pt>
                <c:pt idx="43">
                  <c:v>118.33199999999981</c:v>
                </c:pt>
                <c:pt idx="44">
                  <c:v>112.77899999999981</c:v>
                </c:pt>
                <c:pt idx="45">
                  <c:v>107.19899999999981</c:v>
                </c:pt>
                <c:pt idx="46">
                  <c:v>101.43899999999981</c:v>
                </c:pt>
                <c:pt idx="47">
                  <c:v>95.741999999999805</c:v>
                </c:pt>
                <c:pt idx="48">
                  <c:v>89.999999999999801</c:v>
                </c:pt>
                <c:pt idx="49">
                  <c:v>84.464999999999804</c:v>
                </c:pt>
                <c:pt idx="50">
                  <c:v>78.884999999999806</c:v>
                </c:pt>
                <c:pt idx="51">
                  <c:v>73.412999999999812</c:v>
                </c:pt>
                <c:pt idx="52">
                  <c:v>67.895999999999816</c:v>
                </c:pt>
                <c:pt idx="53">
                  <c:v>62.207999999999814</c:v>
                </c:pt>
                <c:pt idx="54">
                  <c:v>56.510999999999811</c:v>
                </c:pt>
                <c:pt idx="55">
                  <c:v>50.759999999999813</c:v>
                </c:pt>
                <c:pt idx="56">
                  <c:v>45.035999999999817</c:v>
                </c:pt>
                <c:pt idx="57">
                  <c:v>39.50099999999982</c:v>
                </c:pt>
                <c:pt idx="58">
                  <c:v>33.938999999999822</c:v>
                </c:pt>
                <c:pt idx="59">
                  <c:v>28.412999999999823</c:v>
                </c:pt>
                <c:pt idx="60">
                  <c:v>22.805999999999823</c:v>
                </c:pt>
                <c:pt idx="61">
                  <c:v>17.234999999999822</c:v>
                </c:pt>
                <c:pt idx="62">
                  <c:v>11.546999999999823</c:v>
                </c:pt>
                <c:pt idx="63">
                  <c:v>5.7419999999998232</c:v>
                </c:pt>
                <c:pt idx="64">
                  <c:v>8.9999999998235936E-3</c:v>
                </c:pt>
              </c:numCache>
            </c:numRef>
          </c:xVal>
          <c:yVal>
            <c:numRef>
              <c:f>TDK_KF_ST_06_02!$J$85:$J$149</c:f>
              <c:numCache>
                <c:formatCode>General</c:formatCode>
                <c:ptCount val="65"/>
                <c:pt idx="0">
                  <c:v>-3790</c:v>
                </c:pt>
                <c:pt idx="1">
                  <c:v>-3823</c:v>
                </c:pt>
                <c:pt idx="2">
                  <c:v>-3811</c:v>
                </c:pt>
                <c:pt idx="3">
                  <c:v>-3764</c:v>
                </c:pt>
                <c:pt idx="4">
                  <c:v>-3691</c:v>
                </c:pt>
                <c:pt idx="5">
                  <c:v>-3569</c:v>
                </c:pt>
                <c:pt idx="6">
                  <c:v>-3417</c:v>
                </c:pt>
                <c:pt idx="7">
                  <c:v>-3228</c:v>
                </c:pt>
                <c:pt idx="8">
                  <c:v>-3006</c:v>
                </c:pt>
                <c:pt idx="9">
                  <c:v>-2758</c:v>
                </c:pt>
                <c:pt idx="10">
                  <c:v>-2490</c:v>
                </c:pt>
                <c:pt idx="11">
                  <c:v>-2201</c:v>
                </c:pt>
                <c:pt idx="12">
                  <c:v>-1887</c:v>
                </c:pt>
                <c:pt idx="13">
                  <c:v>-1552</c:v>
                </c:pt>
                <c:pt idx="14">
                  <c:v>-1196</c:v>
                </c:pt>
                <c:pt idx="15">
                  <c:v>-830</c:v>
                </c:pt>
                <c:pt idx="16">
                  <c:v>-459</c:v>
                </c:pt>
                <c:pt idx="17">
                  <c:v>-87</c:v>
                </c:pt>
                <c:pt idx="18">
                  <c:v>290</c:v>
                </c:pt>
                <c:pt idx="19">
                  <c:v>652</c:v>
                </c:pt>
                <c:pt idx="20">
                  <c:v>1013</c:v>
                </c:pt>
                <c:pt idx="21">
                  <c:v>1370</c:v>
                </c:pt>
                <c:pt idx="22">
                  <c:v>1729</c:v>
                </c:pt>
                <c:pt idx="23">
                  <c:v>2064</c:v>
                </c:pt>
                <c:pt idx="24">
                  <c:v>2374</c:v>
                </c:pt>
                <c:pt idx="25">
                  <c:v>2662</c:v>
                </c:pt>
                <c:pt idx="26">
                  <c:v>2918</c:v>
                </c:pt>
                <c:pt idx="27">
                  <c:v>3146</c:v>
                </c:pt>
                <c:pt idx="28">
                  <c:v>3354</c:v>
                </c:pt>
                <c:pt idx="29">
                  <c:v>3526</c:v>
                </c:pt>
                <c:pt idx="30">
                  <c:v>3666</c:v>
                </c:pt>
                <c:pt idx="31">
                  <c:v>3772</c:v>
                </c:pt>
                <c:pt idx="32">
                  <c:v>3837</c:v>
                </c:pt>
                <c:pt idx="33">
                  <c:v>3866</c:v>
                </c:pt>
                <c:pt idx="34">
                  <c:v>3862</c:v>
                </c:pt>
                <c:pt idx="35">
                  <c:v>3818</c:v>
                </c:pt>
                <c:pt idx="36">
                  <c:v>3735</c:v>
                </c:pt>
                <c:pt idx="37">
                  <c:v>3620</c:v>
                </c:pt>
                <c:pt idx="38">
                  <c:v>3466</c:v>
                </c:pt>
                <c:pt idx="39">
                  <c:v>3281</c:v>
                </c:pt>
                <c:pt idx="40">
                  <c:v>3062</c:v>
                </c:pt>
                <c:pt idx="41">
                  <c:v>2807</c:v>
                </c:pt>
                <c:pt idx="42">
                  <c:v>2541</c:v>
                </c:pt>
                <c:pt idx="43">
                  <c:v>2257</c:v>
                </c:pt>
                <c:pt idx="44">
                  <c:v>1938</c:v>
                </c:pt>
                <c:pt idx="45">
                  <c:v>1610</c:v>
                </c:pt>
                <c:pt idx="46">
                  <c:v>1248</c:v>
                </c:pt>
                <c:pt idx="47">
                  <c:v>883</c:v>
                </c:pt>
                <c:pt idx="48">
                  <c:v>504</c:v>
                </c:pt>
                <c:pt idx="49">
                  <c:v>141</c:v>
                </c:pt>
                <c:pt idx="50">
                  <c:v>-237</c:v>
                </c:pt>
                <c:pt idx="51">
                  <c:v>-599</c:v>
                </c:pt>
                <c:pt idx="52">
                  <c:v>-962</c:v>
                </c:pt>
                <c:pt idx="53">
                  <c:v>-1324</c:v>
                </c:pt>
                <c:pt idx="54">
                  <c:v>-1672</c:v>
                </c:pt>
                <c:pt idx="55">
                  <c:v>-2010</c:v>
                </c:pt>
                <c:pt idx="56">
                  <c:v>-2328</c:v>
                </c:pt>
                <c:pt idx="57">
                  <c:v>-2608</c:v>
                </c:pt>
                <c:pt idx="58">
                  <c:v>-2871</c:v>
                </c:pt>
                <c:pt idx="59">
                  <c:v>-3101</c:v>
                </c:pt>
                <c:pt idx="60">
                  <c:v>-3301</c:v>
                </c:pt>
                <c:pt idx="61">
                  <c:v>-3476</c:v>
                </c:pt>
                <c:pt idx="62">
                  <c:v>-3620</c:v>
                </c:pt>
                <c:pt idx="63">
                  <c:v>-3723</c:v>
                </c:pt>
                <c:pt idx="64">
                  <c:v>-3793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781-4B67-8E28-03E6185C55F5}"/>
            </c:ext>
          </c:extLst>
        </c:ser>
        <c:ser>
          <c:idx val="3"/>
          <c:order val="3"/>
          <c:tx>
            <c:strRef>
              <c:f>TDK_KF_ST_06_02!$N$19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TDK_KF_ST_06_02!$AA$85:$AA$149</c:f>
              <c:numCache>
                <c:formatCode>General</c:formatCode>
                <c:ptCount val="65"/>
                <c:pt idx="0">
                  <c:v>360.05399999999986</c:v>
                </c:pt>
                <c:pt idx="1">
                  <c:v>354.42899999999986</c:v>
                </c:pt>
                <c:pt idx="2">
                  <c:v>348.84899999999988</c:v>
                </c:pt>
                <c:pt idx="3">
                  <c:v>343.35899999999987</c:v>
                </c:pt>
                <c:pt idx="4">
                  <c:v>337.82399999999984</c:v>
                </c:pt>
                <c:pt idx="5">
                  <c:v>332.00999999999982</c:v>
                </c:pt>
                <c:pt idx="6">
                  <c:v>326.42099999999982</c:v>
                </c:pt>
                <c:pt idx="7">
                  <c:v>320.7149999999998</c:v>
                </c:pt>
                <c:pt idx="8">
                  <c:v>314.9459999999998</c:v>
                </c:pt>
                <c:pt idx="9">
                  <c:v>309.29399999999981</c:v>
                </c:pt>
                <c:pt idx="10">
                  <c:v>303.71399999999983</c:v>
                </c:pt>
                <c:pt idx="11">
                  <c:v>298.2149999999998</c:v>
                </c:pt>
                <c:pt idx="12">
                  <c:v>292.65299999999979</c:v>
                </c:pt>
                <c:pt idx="13">
                  <c:v>286.98299999999978</c:v>
                </c:pt>
                <c:pt idx="14">
                  <c:v>281.28599999999977</c:v>
                </c:pt>
                <c:pt idx="15">
                  <c:v>275.50799999999975</c:v>
                </c:pt>
                <c:pt idx="16">
                  <c:v>269.83799999999974</c:v>
                </c:pt>
                <c:pt idx="17">
                  <c:v>264.22199999999975</c:v>
                </c:pt>
                <c:pt idx="18">
                  <c:v>258.60599999999977</c:v>
                </c:pt>
                <c:pt idx="19">
                  <c:v>253.12499999999977</c:v>
                </c:pt>
                <c:pt idx="20">
                  <c:v>247.60799999999978</c:v>
                </c:pt>
                <c:pt idx="21">
                  <c:v>241.91999999999979</c:v>
                </c:pt>
                <c:pt idx="22">
                  <c:v>236.16899999999978</c:v>
                </c:pt>
                <c:pt idx="23">
                  <c:v>230.46299999999979</c:v>
                </c:pt>
                <c:pt idx="24">
                  <c:v>224.72999999999979</c:v>
                </c:pt>
                <c:pt idx="25">
                  <c:v>219.17699999999979</c:v>
                </c:pt>
                <c:pt idx="26">
                  <c:v>213.66899999999978</c:v>
                </c:pt>
                <c:pt idx="27">
                  <c:v>208.13399999999979</c:v>
                </c:pt>
                <c:pt idx="28">
                  <c:v>202.52699999999979</c:v>
                </c:pt>
                <c:pt idx="29">
                  <c:v>196.97399999999979</c:v>
                </c:pt>
                <c:pt idx="30">
                  <c:v>191.27699999999979</c:v>
                </c:pt>
                <c:pt idx="31">
                  <c:v>185.48999999999978</c:v>
                </c:pt>
                <c:pt idx="32">
                  <c:v>179.83799999999979</c:v>
                </c:pt>
                <c:pt idx="33">
                  <c:v>174.25799999999978</c:v>
                </c:pt>
                <c:pt idx="34">
                  <c:v>168.69599999999977</c:v>
                </c:pt>
                <c:pt idx="35">
                  <c:v>163.22399999999976</c:v>
                </c:pt>
                <c:pt idx="36">
                  <c:v>157.72499999999977</c:v>
                </c:pt>
                <c:pt idx="37">
                  <c:v>152.06399999999977</c:v>
                </c:pt>
                <c:pt idx="38">
                  <c:v>146.33999999999978</c:v>
                </c:pt>
                <c:pt idx="39">
                  <c:v>140.71499999999978</c:v>
                </c:pt>
                <c:pt idx="40">
                  <c:v>134.99099999999979</c:v>
                </c:pt>
                <c:pt idx="41">
                  <c:v>129.3029999999998</c:v>
                </c:pt>
                <c:pt idx="42">
                  <c:v>123.8309999999998</c:v>
                </c:pt>
                <c:pt idx="43">
                  <c:v>118.33199999999981</c:v>
                </c:pt>
                <c:pt idx="44">
                  <c:v>112.77899999999981</c:v>
                </c:pt>
                <c:pt idx="45">
                  <c:v>107.19899999999981</c:v>
                </c:pt>
                <c:pt idx="46">
                  <c:v>101.43899999999981</c:v>
                </c:pt>
                <c:pt idx="47">
                  <c:v>95.741999999999805</c:v>
                </c:pt>
                <c:pt idx="48">
                  <c:v>89.999999999999801</c:v>
                </c:pt>
                <c:pt idx="49">
                  <c:v>84.464999999999804</c:v>
                </c:pt>
                <c:pt idx="50">
                  <c:v>78.884999999999806</c:v>
                </c:pt>
                <c:pt idx="51">
                  <c:v>73.412999999999812</c:v>
                </c:pt>
                <c:pt idx="52">
                  <c:v>67.895999999999816</c:v>
                </c:pt>
                <c:pt idx="53">
                  <c:v>62.207999999999814</c:v>
                </c:pt>
                <c:pt idx="54">
                  <c:v>56.510999999999811</c:v>
                </c:pt>
                <c:pt idx="55">
                  <c:v>50.759999999999813</c:v>
                </c:pt>
                <c:pt idx="56">
                  <c:v>45.035999999999817</c:v>
                </c:pt>
                <c:pt idx="57">
                  <c:v>39.50099999999982</c:v>
                </c:pt>
                <c:pt idx="58">
                  <c:v>33.938999999999822</c:v>
                </c:pt>
                <c:pt idx="59">
                  <c:v>28.412999999999823</c:v>
                </c:pt>
                <c:pt idx="60">
                  <c:v>22.805999999999823</c:v>
                </c:pt>
                <c:pt idx="61">
                  <c:v>17.234999999999822</c:v>
                </c:pt>
                <c:pt idx="62">
                  <c:v>11.546999999999823</c:v>
                </c:pt>
                <c:pt idx="63">
                  <c:v>5.7419999999998232</c:v>
                </c:pt>
                <c:pt idx="64">
                  <c:v>8.9999999998235936E-3</c:v>
                </c:pt>
              </c:numCache>
            </c:numRef>
          </c:xVal>
          <c:yVal>
            <c:numRef>
              <c:f>TDK_KF_ST_06_02!$N$85:$N$149</c:f>
              <c:numCache>
                <c:formatCode>General</c:formatCode>
                <c:ptCount val="65"/>
                <c:pt idx="0">
                  <c:v>-3786.5212465609898</c:v>
                </c:pt>
                <c:pt idx="1">
                  <c:v>-3816.4818835695928</c:v>
                </c:pt>
                <c:pt idx="2">
                  <c:v>-3809.6692610519758</c:v>
                </c:pt>
                <c:pt idx="3">
                  <c:v>-3767.516093446834</c:v>
                </c:pt>
                <c:pt idx="4">
                  <c:v>-3689.8158549437157</c:v>
                </c:pt>
                <c:pt idx="5">
                  <c:v>-3570.9331829797529</c:v>
                </c:pt>
                <c:pt idx="6">
                  <c:v>-3421.778092394914</c:v>
                </c:pt>
                <c:pt idx="7">
                  <c:v>-3235.726290631927</c:v>
                </c:pt>
                <c:pt idx="8">
                  <c:v>-3014.8006773686689</c:v>
                </c:pt>
                <c:pt idx="9">
                  <c:v>-2768.50070681019</c:v>
                </c:pt>
                <c:pt idx="10">
                  <c:v>-2498.7055326395639</c:v>
                </c:pt>
                <c:pt idx="11">
                  <c:v>-2209.437540227606</c:v>
                </c:pt>
                <c:pt idx="12">
                  <c:v>-1895.9696255998936</c:v>
                </c:pt>
                <c:pt idx="13">
                  <c:v>-1557.8433028104889</c:v>
                </c:pt>
                <c:pt idx="14">
                  <c:v>-1202.5411332997403</c:v>
                </c:pt>
                <c:pt idx="15">
                  <c:v>-829.84856182066017</c:v>
                </c:pt>
                <c:pt idx="16">
                  <c:v>-455.685222422555</c:v>
                </c:pt>
                <c:pt idx="17">
                  <c:v>-80.468356116013325</c:v>
                </c:pt>
                <c:pt idx="18">
                  <c:v>295.72864349265518</c:v>
                </c:pt>
                <c:pt idx="19">
                  <c:v>660.37183528986247</c:v>
                </c:pt>
                <c:pt idx="20">
                  <c:v>1021.501874085844</c:v>
                </c:pt>
                <c:pt idx="21">
                  <c:v>1384.0872586513133</c:v>
                </c:pt>
                <c:pt idx="22">
                  <c:v>1737.0300173227993</c:v>
                </c:pt>
                <c:pt idx="23">
                  <c:v>2070.1475362638489</c:v>
                </c:pt>
                <c:pt idx="24">
                  <c:v>2384.3840924850606</c:v>
                </c:pt>
                <c:pt idx="25">
                  <c:v>2666.2411383202802</c:v>
                </c:pt>
                <c:pt idx="26">
                  <c:v>2921.2906654193548</c:v>
                </c:pt>
                <c:pt idx="27">
                  <c:v>3150.6029520663133</c:v>
                </c:pt>
                <c:pt idx="28">
                  <c:v>3353.1287881601179</c:v>
                </c:pt>
                <c:pt idx="29">
                  <c:v>3522.2775819508388</c:v>
                </c:pt>
                <c:pt idx="30">
                  <c:v>3661.6424466411163</c:v>
                </c:pt>
                <c:pt idx="31">
                  <c:v>3766.3749878335861</c:v>
                </c:pt>
                <c:pt idx="32">
                  <c:v>3831.8123609538598</c:v>
                </c:pt>
                <c:pt idx="33">
                  <c:v>3860.0620964840277</c:v>
                </c:pt>
                <c:pt idx="34">
                  <c:v>3852.0055189934124</c:v>
                </c:pt>
                <c:pt idx="35">
                  <c:v>3808.8676158288813</c:v>
                </c:pt>
                <c:pt idx="36">
                  <c:v>3730.7315822839628</c:v>
                </c:pt>
                <c:pt idx="37">
                  <c:v>3614.627276111969</c:v>
                </c:pt>
                <c:pt idx="38">
                  <c:v>3461.5891540799271</c:v>
                </c:pt>
                <c:pt idx="39">
                  <c:v>3277.7561723708891</c:v>
                </c:pt>
                <c:pt idx="40">
                  <c:v>3058.4967788006152</c:v>
                </c:pt>
                <c:pt idx="41">
                  <c:v>2810.6008694268507</c:v>
                </c:pt>
                <c:pt idx="42">
                  <c:v>2546.1581489654372</c:v>
                </c:pt>
                <c:pt idx="43">
                  <c:v>2257.226609660574</c:v>
                </c:pt>
                <c:pt idx="44">
                  <c:v>1944.5780970475262</c:v>
                </c:pt>
                <c:pt idx="45">
                  <c:v>1612.2272919893537</c:v>
                </c:pt>
                <c:pt idx="46">
                  <c:v>1253.3745683237216</c:v>
                </c:pt>
                <c:pt idx="47">
                  <c:v>886.19385493357834</c:v>
                </c:pt>
                <c:pt idx="48">
                  <c:v>507.47716290404969</c:v>
                </c:pt>
                <c:pt idx="49">
                  <c:v>137.75252641397446</c:v>
                </c:pt>
                <c:pt idx="50">
                  <c:v>-236.06533335192515</c:v>
                </c:pt>
                <c:pt idx="51">
                  <c:v>-600.29782444976865</c:v>
                </c:pt>
                <c:pt idx="52">
                  <c:v>-961.77631364498336</c:v>
                </c:pt>
                <c:pt idx="53">
                  <c:v>-1324.8813658929503</c:v>
                </c:pt>
                <c:pt idx="54">
                  <c:v>-1675.2636576783741</c:v>
                </c:pt>
                <c:pt idx="55">
                  <c:v>-2011.9488097808958</c:v>
                </c:pt>
                <c:pt idx="56">
                  <c:v>-2326.724303638362</c:v>
                </c:pt>
                <c:pt idx="57">
                  <c:v>-2608.8583903281992</c:v>
                </c:pt>
                <c:pt idx="58">
                  <c:v>-2867.646818382455</c:v>
                </c:pt>
                <c:pt idx="59">
                  <c:v>-3097.8131779157952</c:v>
                </c:pt>
                <c:pt idx="60">
                  <c:v>-3301.6980241574629</c:v>
                </c:pt>
                <c:pt idx="61">
                  <c:v>-3472.7708985966128</c:v>
                </c:pt>
                <c:pt idx="62">
                  <c:v>-3613.3569486845331</c:v>
                </c:pt>
                <c:pt idx="63">
                  <c:v>-3719.9070613960157</c:v>
                </c:pt>
                <c:pt idx="64">
                  <c:v>-3787.4625129678029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781-4B67-8E28-03E6185C5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5.669999999999999</c:v>
                </c:pt>
                <c:pt idx="2">
                  <c:v>11.420999999999999</c:v>
                </c:pt>
                <c:pt idx="3">
                  <c:v>17.099999999999998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33.803999999999995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50.74199999999999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95.678999999999988</c:v>
                </c:pt>
                <c:pt idx="18">
                  <c:v>101.41199999999999</c:v>
                </c:pt>
                <c:pt idx="19">
                  <c:v>107.04599999999999</c:v>
                </c:pt>
                <c:pt idx="20">
                  <c:v>112.63499999999999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140.63399999999999</c:v>
                </c:pt>
                <c:pt idx="26">
                  <c:v>146.33099999999999</c:v>
                </c:pt>
                <c:pt idx="27">
                  <c:v>151.99199999999999</c:v>
                </c:pt>
                <c:pt idx="28">
                  <c:v>157.59</c:v>
                </c:pt>
                <c:pt idx="29">
                  <c:v>163.071</c:v>
                </c:pt>
                <c:pt idx="30">
                  <c:v>168.57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196.92899999999997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241.79399999999998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258.45299999999997</c:v>
                </c:pt>
                <c:pt idx="47">
                  <c:v>264.06899999999996</c:v>
                </c:pt>
                <c:pt idx="48">
                  <c:v>269.74799999999993</c:v>
                </c:pt>
                <c:pt idx="49">
                  <c:v>275.42699999999991</c:v>
                </c:pt>
                <c:pt idx="50">
                  <c:v>281.20499999999993</c:v>
                </c:pt>
                <c:pt idx="51">
                  <c:v>286.89299999999992</c:v>
                </c:pt>
                <c:pt idx="52">
                  <c:v>292.48199999999991</c:v>
                </c:pt>
                <c:pt idx="53">
                  <c:v>298.07099999999991</c:v>
                </c:pt>
                <c:pt idx="54">
                  <c:v>303.6509999999999</c:v>
                </c:pt>
                <c:pt idx="55">
                  <c:v>309.21299999999991</c:v>
                </c:pt>
                <c:pt idx="56">
                  <c:v>314.9009999999999</c:v>
                </c:pt>
                <c:pt idx="57">
                  <c:v>320.61599999999987</c:v>
                </c:pt>
                <c:pt idx="58">
                  <c:v>326.33099999999985</c:v>
                </c:pt>
                <c:pt idx="59">
                  <c:v>332.03699999999986</c:v>
                </c:pt>
                <c:pt idx="60">
                  <c:v>337.61699999999985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354.29399999999987</c:v>
                </c:pt>
                <c:pt idx="64">
                  <c:v>360.02699999999987</c:v>
                </c:pt>
              </c:numCache>
            </c:numRef>
          </c:xVal>
          <c:yVal>
            <c:numRef>
              <c:f>TDK_KF_ST_06_02!$AC$20:$AC$84</c:f>
              <c:numCache>
                <c:formatCode>General</c:formatCode>
                <c:ptCount val="65"/>
                <c:pt idx="0">
                  <c:v>-1.970518925898751E-2</c:v>
                </c:pt>
                <c:pt idx="1">
                  <c:v>-0.12380385799904747</c:v>
                </c:pt>
                <c:pt idx="2">
                  <c:v>-0.1287049375767495</c:v>
                </c:pt>
                <c:pt idx="3">
                  <c:v>-0.13731987323885519</c:v>
                </c:pt>
                <c:pt idx="4">
                  <c:v>-0.10963333668738429</c:v>
                </c:pt>
                <c:pt idx="5">
                  <c:v>-0.150102949225559</c:v>
                </c:pt>
                <c:pt idx="6">
                  <c:v>-0.11612713077661141</c:v>
                </c:pt>
                <c:pt idx="7">
                  <c:v>-4.0324410109455755E-2</c:v>
                </c:pt>
                <c:pt idx="8">
                  <c:v>3.6061903661988026E-4</c:v>
                </c:pt>
                <c:pt idx="9">
                  <c:v>-5.8528305583905649E-2</c:v>
                </c:pt>
                <c:pt idx="10">
                  <c:v>-6.9860476365121826E-2</c:v>
                </c:pt>
                <c:pt idx="11">
                  <c:v>-1.62809269312163E-2</c:v>
                </c:pt>
                <c:pt idx="12">
                  <c:v>7.5870199940197836E-4</c:v>
                </c:pt>
                <c:pt idx="13">
                  <c:v>-1.911787098208606E-3</c:v>
                </c:pt>
                <c:pt idx="14">
                  <c:v>-6.0392735355421223E-2</c:v>
                </c:pt>
                <c:pt idx="15">
                  <c:v>-9.7199282913905449E-2</c:v>
                </c:pt>
                <c:pt idx="16">
                  <c:v>-0.13720691619414538</c:v>
                </c:pt>
                <c:pt idx="17">
                  <c:v>-4.8168068786210938E-2</c:v>
                </c:pt>
                <c:pt idx="18">
                  <c:v>-0.10145194969466331</c:v>
                </c:pt>
                <c:pt idx="19">
                  <c:v>-0.15484825536935887</c:v>
                </c:pt>
                <c:pt idx="20">
                  <c:v>-0.11792698432384441</c:v>
                </c:pt>
                <c:pt idx="21">
                  <c:v>-0.13272408274951886</c:v>
                </c:pt>
                <c:pt idx="22">
                  <c:v>-4.9254895293188383E-2</c:v>
                </c:pt>
                <c:pt idx="23">
                  <c:v>-5.7383853597457346E-2</c:v>
                </c:pt>
                <c:pt idx="24">
                  <c:v>-1.2981116435099693E-2</c:v>
                </c:pt>
                <c:pt idx="25">
                  <c:v>-1.730259235736753E-2</c:v>
                </c:pt>
                <c:pt idx="26">
                  <c:v>4.587521767101066E-2</c:v>
                </c:pt>
                <c:pt idx="27">
                  <c:v>2.5797062061513998E-2</c:v>
                </c:pt>
                <c:pt idx="28">
                  <c:v>3.9283890729763016E-2</c:v>
                </c:pt>
                <c:pt idx="29">
                  <c:v>5.9598945620933819E-2</c:v>
                </c:pt>
                <c:pt idx="30">
                  <c:v>3.8020891463645512E-2</c:v>
                </c:pt>
                <c:pt idx="31">
                  <c:v>1.8042377829914358E-2</c:v>
                </c:pt>
                <c:pt idx="32">
                  <c:v>3.17137222552617E-2</c:v>
                </c:pt>
                <c:pt idx="33">
                  <c:v>9.9816619699623743E-2</c:v>
                </c:pt>
                <c:pt idx="34">
                  <c:v>6.2073945936305108E-2</c:v>
                </c:pt>
                <c:pt idx="35">
                  <c:v>-1.2192924623377621E-3</c:v>
                </c:pt>
                <c:pt idx="36">
                  <c:v>4.0715820549309001E-2</c:v>
                </c:pt>
                <c:pt idx="37">
                  <c:v>6.6128810381485437E-2</c:v>
                </c:pt>
                <c:pt idx="38">
                  <c:v>6.1443634987881524E-2</c:v>
                </c:pt>
                <c:pt idx="39">
                  <c:v>-3.4890376454939087E-2</c:v>
                </c:pt>
                <c:pt idx="40">
                  <c:v>0.11537558928986869</c:v>
                </c:pt>
                <c:pt idx="41">
                  <c:v>0.18975651565753537</c:v>
                </c:pt>
                <c:pt idx="42">
                  <c:v>6.0738900955271902E-2</c:v>
                </c:pt>
                <c:pt idx="43">
                  <c:v>0.12982485109557729</c:v>
                </c:pt>
                <c:pt idx="44">
                  <c:v>7.8687660865710995E-2</c:v>
                </c:pt>
                <c:pt idx="45">
                  <c:v>8.6576384207262436E-2</c:v>
                </c:pt>
                <c:pt idx="46">
                  <c:v>0.13593622200949085</c:v>
                </c:pt>
                <c:pt idx="47">
                  <c:v>3.3812206607194639E-2</c:v>
                </c:pt>
                <c:pt idx="48">
                  <c:v>1.9645447753191547E-4</c:v>
                </c:pt>
                <c:pt idx="49">
                  <c:v>5.9132274631679138E-2</c:v>
                </c:pt>
                <c:pt idx="50">
                  <c:v>2.0192059082773994E-2</c:v>
                </c:pt>
                <c:pt idx="51">
                  <c:v>-0.1301609404605415</c:v>
                </c:pt>
                <c:pt idx="52">
                  <c:v>-2.7605125170964584E-2</c:v>
                </c:pt>
                <c:pt idx="53">
                  <c:v>-6.0710407920851139E-2</c:v>
                </c:pt>
                <c:pt idx="54">
                  <c:v>-5.3430448022652399E-2</c:v>
                </c:pt>
                <c:pt idx="55">
                  <c:v>-0.14067002368682324</c:v>
                </c:pt>
                <c:pt idx="56">
                  <c:v>-1.5867930976412481E-2</c:v>
                </c:pt>
                <c:pt idx="57">
                  <c:v>4.9128980241448517E-3</c:v>
                </c:pt>
                <c:pt idx="58">
                  <c:v>-5.0046583797495714E-2</c:v>
                </c:pt>
                <c:pt idx="59">
                  <c:v>-1.557500247582766E-2</c:v>
                </c:pt>
                <c:pt idx="60">
                  <c:v>-0.1033465684232624</c:v>
                </c:pt>
                <c:pt idx="61">
                  <c:v>-4.0812570285424954E-2</c:v>
                </c:pt>
                <c:pt idx="62">
                  <c:v>-9.3306756382332878E-2</c:v>
                </c:pt>
                <c:pt idx="63">
                  <c:v>-8.3042326557745128E-2</c:v>
                </c:pt>
                <c:pt idx="64">
                  <c:v>-0.15209498457335258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11-42CF-8221-6C8F5666341B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TDK_KF_ST_06_02!$AA$85:$AA$149</c:f>
              <c:numCache>
                <c:formatCode>General</c:formatCode>
                <c:ptCount val="65"/>
                <c:pt idx="0">
                  <c:v>360.05399999999986</c:v>
                </c:pt>
                <c:pt idx="1">
                  <c:v>354.42899999999986</c:v>
                </c:pt>
                <c:pt idx="2">
                  <c:v>348.84899999999988</c:v>
                </c:pt>
                <c:pt idx="3">
                  <c:v>343.35899999999987</c:v>
                </c:pt>
                <c:pt idx="4">
                  <c:v>337.82399999999984</c:v>
                </c:pt>
                <c:pt idx="5">
                  <c:v>332.00999999999982</c:v>
                </c:pt>
                <c:pt idx="6">
                  <c:v>326.42099999999982</c:v>
                </c:pt>
                <c:pt idx="7">
                  <c:v>320.7149999999998</c:v>
                </c:pt>
                <c:pt idx="8">
                  <c:v>314.9459999999998</c:v>
                </c:pt>
                <c:pt idx="9">
                  <c:v>309.29399999999981</c:v>
                </c:pt>
                <c:pt idx="10">
                  <c:v>303.71399999999983</c:v>
                </c:pt>
                <c:pt idx="11">
                  <c:v>298.2149999999998</c:v>
                </c:pt>
                <c:pt idx="12">
                  <c:v>292.65299999999979</c:v>
                </c:pt>
                <c:pt idx="13">
                  <c:v>286.98299999999978</c:v>
                </c:pt>
                <c:pt idx="14">
                  <c:v>281.28599999999977</c:v>
                </c:pt>
                <c:pt idx="15">
                  <c:v>275.50799999999975</c:v>
                </c:pt>
                <c:pt idx="16">
                  <c:v>269.83799999999974</c:v>
                </c:pt>
                <c:pt idx="17">
                  <c:v>264.22199999999975</c:v>
                </c:pt>
                <c:pt idx="18">
                  <c:v>258.60599999999977</c:v>
                </c:pt>
                <c:pt idx="19">
                  <c:v>253.12499999999977</c:v>
                </c:pt>
                <c:pt idx="20">
                  <c:v>247.60799999999978</c:v>
                </c:pt>
                <c:pt idx="21">
                  <c:v>241.91999999999979</c:v>
                </c:pt>
                <c:pt idx="22">
                  <c:v>236.16899999999978</c:v>
                </c:pt>
                <c:pt idx="23">
                  <c:v>230.46299999999979</c:v>
                </c:pt>
                <c:pt idx="24">
                  <c:v>224.72999999999979</c:v>
                </c:pt>
                <c:pt idx="25">
                  <c:v>219.17699999999979</c:v>
                </c:pt>
                <c:pt idx="26">
                  <c:v>213.66899999999978</c:v>
                </c:pt>
                <c:pt idx="27">
                  <c:v>208.13399999999979</c:v>
                </c:pt>
                <c:pt idx="28">
                  <c:v>202.52699999999979</c:v>
                </c:pt>
                <c:pt idx="29">
                  <c:v>196.97399999999979</c:v>
                </c:pt>
                <c:pt idx="30">
                  <c:v>191.27699999999979</c:v>
                </c:pt>
                <c:pt idx="31">
                  <c:v>185.48999999999978</c:v>
                </c:pt>
                <c:pt idx="32">
                  <c:v>179.83799999999979</c:v>
                </c:pt>
                <c:pt idx="33">
                  <c:v>174.25799999999978</c:v>
                </c:pt>
                <c:pt idx="34">
                  <c:v>168.69599999999977</c:v>
                </c:pt>
                <c:pt idx="35">
                  <c:v>163.22399999999976</c:v>
                </c:pt>
                <c:pt idx="36">
                  <c:v>157.72499999999977</c:v>
                </c:pt>
                <c:pt idx="37">
                  <c:v>152.06399999999977</c:v>
                </c:pt>
                <c:pt idx="38">
                  <c:v>146.33999999999978</c:v>
                </c:pt>
                <c:pt idx="39">
                  <c:v>140.71499999999978</c:v>
                </c:pt>
                <c:pt idx="40">
                  <c:v>134.99099999999979</c:v>
                </c:pt>
                <c:pt idx="41">
                  <c:v>129.3029999999998</c:v>
                </c:pt>
                <c:pt idx="42">
                  <c:v>123.8309999999998</c:v>
                </c:pt>
                <c:pt idx="43">
                  <c:v>118.33199999999981</c:v>
                </c:pt>
                <c:pt idx="44">
                  <c:v>112.77899999999981</c:v>
                </c:pt>
                <c:pt idx="45">
                  <c:v>107.19899999999981</c:v>
                </c:pt>
                <c:pt idx="46">
                  <c:v>101.43899999999981</c:v>
                </c:pt>
                <c:pt idx="47">
                  <c:v>95.741999999999805</c:v>
                </c:pt>
                <c:pt idx="48">
                  <c:v>89.999999999999801</c:v>
                </c:pt>
                <c:pt idx="49">
                  <c:v>84.464999999999804</c:v>
                </c:pt>
                <c:pt idx="50">
                  <c:v>78.884999999999806</c:v>
                </c:pt>
                <c:pt idx="51">
                  <c:v>73.412999999999812</c:v>
                </c:pt>
                <c:pt idx="52">
                  <c:v>67.895999999999816</c:v>
                </c:pt>
                <c:pt idx="53">
                  <c:v>62.207999999999814</c:v>
                </c:pt>
                <c:pt idx="54">
                  <c:v>56.510999999999811</c:v>
                </c:pt>
                <c:pt idx="55">
                  <c:v>50.759999999999813</c:v>
                </c:pt>
                <c:pt idx="56">
                  <c:v>45.035999999999817</c:v>
                </c:pt>
                <c:pt idx="57">
                  <c:v>39.50099999999982</c:v>
                </c:pt>
                <c:pt idx="58">
                  <c:v>33.938999999999822</c:v>
                </c:pt>
                <c:pt idx="59">
                  <c:v>28.412999999999823</c:v>
                </c:pt>
                <c:pt idx="60">
                  <c:v>22.805999999999823</c:v>
                </c:pt>
                <c:pt idx="61">
                  <c:v>17.234999999999822</c:v>
                </c:pt>
                <c:pt idx="62">
                  <c:v>11.546999999999823</c:v>
                </c:pt>
                <c:pt idx="63">
                  <c:v>5.7419999999998232</c:v>
                </c:pt>
                <c:pt idx="64">
                  <c:v>8.9999999998235936E-3</c:v>
                </c:pt>
              </c:numCache>
            </c:numRef>
          </c:xVal>
          <c:yVal>
            <c:numRef>
              <c:f>TDK_KF_ST_06_02!$AC$85:$AC$149</c:f>
              <c:numCache>
                <c:formatCode>General</c:formatCode>
                <c:ptCount val="65"/>
                <c:pt idx="0">
                  <c:v>6.0440272761752567E-3</c:v>
                </c:pt>
                <c:pt idx="1">
                  <c:v>-8.0446116411792445E-2</c:v>
                </c:pt>
                <c:pt idx="2">
                  <c:v>-5.8749713044505825E-2</c:v>
                </c:pt>
                <c:pt idx="3">
                  <c:v>-2.5631395475500085E-2</c:v>
                </c:pt>
                <c:pt idx="4">
                  <c:v>4.7142292989974521E-3</c:v>
                </c:pt>
                <c:pt idx="5">
                  <c:v>1.2863453634565758E-2</c:v>
                </c:pt>
                <c:pt idx="6">
                  <c:v>4.7324334944732982E-2</c:v>
                </c:pt>
                <c:pt idx="7">
                  <c:v>-9.8439979205977579E-4</c:v>
                </c:pt>
                <c:pt idx="8">
                  <c:v>-1.0875966925254943E-2</c:v>
                </c:pt>
                <c:pt idx="9">
                  <c:v>-2.5094720006279658E-2</c:v>
                </c:pt>
                <c:pt idx="10">
                  <c:v>-3.3068377230279111E-2</c:v>
                </c:pt>
                <c:pt idx="11">
                  <c:v>-1.4341944336820234E-2</c:v>
                </c:pt>
                <c:pt idx="12">
                  <c:v>-7.6548623558096551E-2</c:v>
                </c:pt>
                <c:pt idx="13">
                  <c:v>9.1922531119621453E-3</c:v>
                </c:pt>
                <c:pt idx="14">
                  <c:v>-2.2825832595401607E-2</c:v>
                </c:pt>
                <c:pt idx="15">
                  <c:v>5.8032294748784352E-2</c:v>
                </c:pt>
                <c:pt idx="16">
                  <c:v>0.10997606926173376</c:v>
                </c:pt>
                <c:pt idx="17">
                  <c:v>0.1381328299848974</c:v>
                </c:pt>
                <c:pt idx="18">
                  <c:v>0.11690834469459332</c:v>
                </c:pt>
                <c:pt idx="19">
                  <c:v>0.14489401146147429</c:v>
                </c:pt>
                <c:pt idx="20">
                  <c:v>0.14328773713378951</c:v>
                </c:pt>
                <c:pt idx="21">
                  <c:v>0.20980341926559731</c:v>
                </c:pt>
                <c:pt idx="22">
                  <c:v>0.14721009499484694</c:v>
                </c:pt>
                <c:pt idx="23">
                  <c:v>0.11097156502472671</c:v>
                </c:pt>
                <c:pt idx="24">
                  <c:v>0.15056970905175149</c:v>
                </c:pt>
                <c:pt idx="25">
                  <c:v>0.10951039383337502</c:v>
                </c:pt>
                <c:pt idx="26">
                  <c:v>9.2788164125153116E-2</c:v>
                </c:pt>
                <c:pt idx="27">
                  <c:v>0.13039944429033312</c:v>
                </c:pt>
                <c:pt idx="28">
                  <c:v>9.1781339636355597E-2</c:v>
                </c:pt>
                <c:pt idx="29">
                  <c:v>4.3148568275597654E-2</c:v>
                </c:pt>
                <c:pt idx="30">
                  <c:v>6.674940226392323E-2</c:v>
                </c:pt>
                <c:pt idx="31">
                  <c:v>-2.4191412917616617E-2</c:v>
                </c:pt>
                <c:pt idx="32">
                  <c:v>0.15004594222085643</c:v>
                </c:pt>
                <c:pt idx="33">
                  <c:v>0.10041250779480038</c:v>
                </c:pt>
                <c:pt idx="34">
                  <c:v>6.782355488260805E-2</c:v>
                </c:pt>
                <c:pt idx="35">
                  <c:v>0.14607757565676138</c:v>
                </c:pt>
                <c:pt idx="36">
                  <c:v>8.907250146924639E-2</c:v>
                </c:pt>
                <c:pt idx="37">
                  <c:v>0.1365014453980109</c:v>
                </c:pt>
                <c:pt idx="38">
                  <c:v>0.13785884817573901</c:v>
                </c:pt>
                <c:pt idx="39">
                  <c:v>-1.3257617582638659E-2</c:v>
                </c:pt>
                <c:pt idx="40">
                  <c:v>2.5106435612570976E-2</c:v>
                </c:pt>
                <c:pt idx="41">
                  <c:v>-3.9200276010802781E-2</c:v>
                </c:pt>
                <c:pt idx="42">
                  <c:v>-7.0934790068363895E-2</c:v>
                </c:pt>
                <c:pt idx="43">
                  <c:v>-8.8215363942225622E-3</c:v>
                </c:pt>
                <c:pt idx="44">
                  <c:v>-0.13631681031039022</c:v>
                </c:pt>
                <c:pt idx="45">
                  <c:v>-7.0015974773895095E-2</c:v>
                </c:pt>
                <c:pt idx="46">
                  <c:v>-8.5455457811420388E-2</c:v>
                </c:pt>
                <c:pt idx="47">
                  <c:v>-5.5580530048658261E-2</c:v>
                </c:pt>
                <c:pt idx="48">
                  <c:v>-4.6459266093194174E-2</c:v>
                </c:pt>
                <c:pt idx="49">
                  <c:v>6.0085970988552617E-2</c:v>
                </c:pt>
                <c:pt idx="50">
                  <c:v>5.2352185200703616E-3</c:v>
                </c:pt>
                <c:pt idx="51">
                  <c:v>4.1796113315257344E-2</c:v>
                </c:pt>
                <c:pt idx="52">
                  <c:v>1.6630780586694982E-3</c:v>
                </c:pt>
                <c:pt idx="53">
                  <c:v>3.6226421883540638E-2</c:v>
                </c:pt>
                <c:pt idx="54">
                  <c:v>5.0336476000140351E-2</c:v>
                </c:pt>
                <c:pt idx="55">
                  <c:v>3.7459186880546724E-2</c:v>
                </c:pt>
                <c:pt idx="56">
                  <c:v>-5.062821129726558E-3</c:v>
                </c:pt>
                <c:pt idx="57">
                  <c:v>-1.7777926841816338E-2</c:v>
                </c:pt>
                <c:pt idx="58">
                  <c:v>-5.3698114581919754E-2</c:v>
                </c:pt>
                <c:pt idx="59">
                  <c:v>-7.7039849348334855E-2</c:v>
                </c:pt>
                <c:pt idx="60">
                  <c:v>-4.2230791408439217E-2</c:v>
                </c:pt>
                <c:pt idx="61">
                  <c:v>-3.3305419988074902E-2</c:v>
                </c:pt>
                <c:pt idx="62">
                  <c:v>-7.0478544438255852E-2</c:v>
                </c:pt>
                <c:pt idx="63">
                  <c:v>-9.1006574750029046E-2</c:v>
                </c:pt>
                <c:pt idx="64">
                  <c:v>-8.7629868306785319E-2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11-42CF-8221-6C8F5666341B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TDK_KF_ST_06_02!$AA$20:$AA$83</c:f>
              <c:numCache>
                <c:formatCode>General</c:formatCode>
                <c:ptCount val="64"/>
                <c:pt idx="0">
                  <c:v>-5.3999999999999992E-2</c:v>
                </c:pt>
                <c:pt idx="1">
                  <c:v>5.669999999999999</c:v>
                </c:pt>
                <c:pt idx="2">
                  <c:v>11.420999999999999</c:v>
                </c:pt>
                <c:pt idx="3">
                  <c:v>17.099999999999998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33.803999999999995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50.74199999999999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95.678999999999988</c:v>
                </c:pt>
                <c:pt idx="18">
                  <c:v>101.41199999999999</c:v>
                </c:pt>
                <c:pt idx="19">
                  <c:v>107.04599999999999</c:v>
                </c:pt>
                <c:pt idx="20">
                  <c:v>112.63499999999999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140.63399999999999</c:v>
                </c:pt>
                <c:pt idx="26">
                  <c:v>146.33099999999999</c:v>
                </c:pt>
                <c:pt idx="27">
                  <c:v>151.99199999999999</c:v>
                </c:pt>
                <c:pt idx="28">
                  <c:v>157.59</c:v>
                </c:pt>
                <c:pt idx="29">
                  <c:v>163.071</c:v>
                </c:pt>
                <c:pt idx="30">
                  <c:v>168.57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196.92899999999997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241.79399999999998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258.45299999999997</c:v>
                </c:pt>
                <c:pt idx="47">
                  <c:v>264.06899999999996</c:v>
                </c:pt>
                <c:pt idx="48">
                  <c:v>269.74799999999993</c:v>
                </c:pt>
                <c:pt idx="49">
                  <c:v>275.42699999999991</c:v>
                </c:pt>
                <c:pt idx="50">
                  <c:v>281.20499999999993</c:v>
                </c:pt>
                <c:pt idx="51">
                  <c:v>286.89299999999992</c:v>
                </c:pt>
                <c:pt idx="52">
                  <c:v>292.48199999999991</c:v>
                </c:pt>
                <c:pt idx="53">
                  <c:v>298.07099999999991</c:v>
                </c:pt>
                <c:pt idx="54">
                  <c:v>303.6509999999999</c:v>
                </c:pt>
                <c:pt idx="55">
                  <c:v>309.21299999999991</c:v>
                </c:pt>
                <c:pt idx="56">
                  <c:v>314.9009999999999</c:v>
                </c:pt>
                <c:pt idx="57">
                  <c:v>320.61599999999987</c:v>
                </c:pt>
                <c:pt idx="58">
                  <c:v>326.33099999999985</c:v>
                </c:pt>
                <c:pt idx="59">
                  <c:v>332.03699999999986</c:v>
                </c:pt>
                <c:pt idx="60">
                  <c:v>337.61699999999985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354.29399999999987</c:v>
                </c:pt>
              </c:numCache>
            </c:numRef>
          </c:xVal>
          <c:yVal>
            <c:numRef>
              <c:f>TDK_KF_ST_06_02!$AD$20:$AD$83</c:f>
              <c:numCache>
                <c:formatCode>General</c:formatCode>
                <c:ptCount val="64"/>
                <c:pt idx="0">
                  <c:v>-6.7924679047797809E-2</c:v>
                </c:pt>
                <c:pt idx="1">
                  <c:v>3.2797283249018427E-2</c:v>
                </c:pt>
                <c:pt idx="2">
                  <c:v>5.8226393138493648E-2</c:v>
                </c:pt>
                <c:pt idx="3">
                  <c:v>0.10401445325078029</c:v>
                </c:pt>
                <c:pt idx="4">
                  <c:v>6.740254527894507E-2</c:v>
                </c:pt>
                <c:pt idx="5">
                  <c:v>7.3063099877224147E-2</c:v>
                </c:pt>
                <c:pt idx="6">
                  <c:v>6.2429016194691656E-2</c:v>
                </c:pt>
                <c:pt idx="7">
                  <c:v>2.2546483267639417E-2</c:v>
                </c:pt>
                <c:pt idx="8">
                  <c:v>-5.4234401663464382E-3</c:v>
                </c:pt>
                <c:pt idx="9">
                  <c:v>9.5987492464452373E-2</c:v>
                </c:pt>
                <c:pt idx="10">
                  <c:v>0.12019695236526218</c:v>
                </c:pt>
                <c:pt idx="11">
                  <c:v>5.2507348814756938E-2</c:v>
                </c:pt>
                <c:pt idx="12">
                  <c:v>9.0437605926751985E-4</c:v>
                </c:pt>
                <c:pt idx="13">
                  <c:v>4.370790041346595E-2</c:v>
                </c:pt>
                <c:pt idx="14">
                  <c:v>6.5627953875491585E-2</c:v>
                </c:pt>
                <c:pt idx="15">
                  <c:v>0.15728525390245807</c:v>
                </c:pt>
                <c:pt idx="16">
                  <c:v>9.0747650100951205E-2</c:v>
                </c:pt>
                <c:pt idx="17">
                  <c:v>-7.412461262447323E-3</c:v>
                </c:pt>
                <c:pt idx="18">
                  <c:v>1.5996491883242925E-2</c:v>
                </c:pt>
                <c:pt idx="19">
                  <c:v>8.4832280595463772E-2</c:v>
                </c:pt>
                <c:pt idx="20">
                  <c:v>-1.8389825986545816E-2</c:v>
                </c:pt>
                <c:pt idx="21">
                  <c:v>0.12390254635529629</c:v>
                </c:pt>
                <c:pt idx="22">
                  <c:v>-2.1679894775175512E-2</c:v>
                </c:pt>
                <c:pt idx="23">
                  <c:v>1.8183577586654565E-2</c:v>
                </c:pt>
                <c:pt idx="24">
                  <c:v>3.808755204767067E-2</c:v>
                </c:pt>
                <c:pt idx="25">
                  <c:v>4.0449747747288711E-3</c:v>
                </c:pt>
                <c:pt idx="26">
                  <c:v>9.1983630504728353E-2</c:v>
                </c:pt>
                <c:pt idx="27">
                  <c:v>0.1107043833364969</c:v>
                </c:pt>
                <c:pt idx="28">
                  <c:v>4.9788610739483374E-2</c:v>
                </c:pt>
                <c:pt idx="29">
                  <c:v>8.6478630035827564E-2</c:v>
                </c:pt>
                <c:pt idx="30">
                  <c:v>2.9802663418962538E-2</c:v>
                </c:pt>
                <c:pt idx="31">
                  <c:v>8.2370129964886019E-2</c:v>
                </c:pt>
                <c:pt idx="32">
                  <c:v>0.11833221996559473</c:v>
                </c:pt>
                <c:pt idx="33">
                  <c:v>-0.12400803261724036</c:v>
                </c:pt>
                <c:pt idx="34">
                  <c:v>4.6754563276181216E-3</c:v>
                </c:pt>
                <c:pt idx="35">
                  <c:v>4.4367860737935416E-2</c:v>
                </c:pt>
                <c:pt idx="36">
                  <c:v>5.1065519087046596E-2</c:v>
                </c:pt>
                <c:pt idx="37">
                  <c:v>6.4270633908847685E-2</c:v>
                </c:pt>
                <c:pt idx="38">
                  <c:v>3.1344529137271593E-2</c:v>
                </c:pt>
                <c:pt idx="39">
                  <c:v>0.14440077028831411</c:v>
                </c:pt>
                <c:pt idx="40">
                  <c:v>3.5194119761882803E-2</c:v>
                </c:pt>
                <c:pt idx="41">
                  <c:v>-7.8784950632808659E-2</c:v>
                </c:pt>
                <c:pt idx="42">
                  <c:v>8.6471194039575039E-2</c:v>
                </c:pt>
                <c:pt idx="43">
                  <c:v>7.9978568170020026E-2</c:v>
                </c:pt>
                <c:pt idx="44">
                  <c:v>6.460007626807851E-2</c:v>
                </c:pt>
                <c:pt idx="45">
                  <c:v>5.8317627254211857E-2</c:v>
                </c:pt>
                <c:pt idx="46">
                  <c:v>-1.9027877314897523E-2</c:v>
                </c:pt>
                <c:pt idx="47">
                  <c:v>0.10432062337770276</c:v>
                </c:pt>
                <c:pt idx="48">
                  <c:v>0.10977961478420184</c:v>
                </c:pt>
                <c:pt idx="49">
                  <c:v>-1.099979882894786E-3</c:v>
                </c:pt>
                <c:pt idx="50">
                  <c:v>-4.3017891678175602E-2</c:v>
                </c:pt>
                <c:pt idx="51">
                  <c:v>0.13935319357250364</c:v>
                </c:pt>
                <c:pt idx="52">
                  <c:v>-4.8943498387131967E-2</c:v>
                </c:pt>
                <c:pt idx="53">
                  <c:v>4.6368463584030906E-2</c:v>
                </c:pt>
                <c:pt idx="54">
                  <c:v>2.0362070792373288E-2</c:v>
                </c:pt>
                <c:pt idx="55">
                  <c:v>0.11557530368054358</c:v>
                </c:pt>
                <c:pt idx="56">
                  <c:v>4.9919640511575381E-3</c:v>
                </c:pt>
                <c:pt idx="57">
                  <c:v>-5.8972978162046275E-3</c:v>
                </c:pt>
                <c:pt idx="58">
                  <c:v>9.7370918742228696E-2</c:v>
                </c:pt>
                <c:pt idx="59">
                  <c:v>2.8438456110393417E-2</c:v>
                </c:pt>
                <c:pt idx="60">
                  <c:v>0.10806079772225985</c:v>
                </c:pt>
                <c:pt idx="61">
                  <c:v>1.5181174809924869E-2</c:v>
                </c:pt>
                <c:pt idx="62">
                  <c:v>3.4557043337827054E-2</c:v>
                </c:pt>
                <c:pt idx="63">
                  <c:v>2.5962101459526821E-3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111-42CF-8221-6C8F56663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TDK_KF_ST_06_02!$I$19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TDK_KF_ST_06_02!$AA$20:$AA$84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5.669999999999999</c:v>
                </c:pt>
                <c:pt idx="2">
                  <c:v>11.420999999999999</c:v>
                </c:pt>
                <c:pt idx="3">
                  <c:v>17.099999999999998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33.803999999999995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50.74199999999999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95.678999999999988</c:v>
                </c:pt>
                <c:pt idx="18">
                  <c:v>101.41199999999999</c:v>
                </c:pt>
                <c:pt idx="19">
                  <c:v>107.04599999999999</c:v>
                </c:pt>
                <c:pt idx="20">
                  <c:v>112.63499999999999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140.63399999999999</c:v>
                </c:pt>
                <c:pt idx="26">
                  <c:v>146.33099999999999</c:v>
                </c:pt>
                <c:pt idx="27">
                  <c:v>151.99199999999999</c:v>
                </c:pt>
                <c:pt idx="28">
                  <c:v>157.59</c:v>
                </c:pt>
                <c:pt idx="29">
                  <c:v>163.071</c:v>
                </c:pt>
                <c:pt idx="30">
                  <c:v>168.57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196.92899999999997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241.79399999999998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258.45299999999997</c:v>
                </c:pt>
                <c:pt idx="47">
                  <c:v>264.06899999999996</c:v>
                </c:pt>
                <c:pt idx="48">
                  <c:v>269.74799999999993</c:v>
                </c:pt>
                <c:pt idx="49">
                  <c:v>275.42699999999991</c:v>
                </c:pt>
                <c:pt idx="50">
                  <c:v>281.20499999999993</c:v>
                </c:pt>
                <c:pt idx="51">
                  <c:v>286.89299999999992</c:v>
                </c:pt>
                <c:pt idx="52">
                  <c:v>292.48199999999991</c:v>
                </c:pt>
                <c:pt idx="53">
                  <c:v>298.07099999999991</c:v>
                </c:pt>
                <c:pt idx="54">
                  <c:v>303.6509999999999</c:v>
                </c:pt>
                <c:pt idx="55">
                  <c:v>309.21299999999991</c:v>
                </c:pt>
                <c:pt idx="56">
                  <c:v>314.9009999999999</c:v>
                </c:pt>
                <c:pt idx="57">
                  <c:v>320.61599999999987</c:v>
                </c:pt>
                <c:pt idx="58">
                  <c:v>326.33099999999985</c:v>
                </c:pt>
                <c:pt idx="59">
                  <c:v>332.03699999999986</c:v>
                </c:pt>
                <c:pt idx="60">
                  <c:v>337.61699999999985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354.29399999999987</c:v>
                </c:pt>
                <c:pt idx="64">
                  <c:v>360.02699999999987</c:v>
                </c:pt>
              </c:numCache>
            </c:numRef>
          </c:xVal>
          <c:yVal>
            <c:numRef>
              <c:f>TDK_KF_ST_06_02!$I$20:$I$84</c:f>
              <c:numCache>
                <c:formatCode>General</c:formatCode>
                <c:ptCount val="65"/>
                <c:pt idx="0">
                  <c:v>472</c:v>
                </c:pt>
                <c:pt idx="1">
                  <c:v>844</c:v>
                </c:pt>
                <c:pt idx="2">
                  <c:v>1216</c:v>
                </c:pt>
                <c:pt idx="3">
                  <c:v>1572</c:v>
                </c:pt>
                <c:pt idx="4">
                  <c:v>1909</c:v>
                </c:pt>
                <c:pt idx="5">
                  <c:v>2220</c:v>
                </c:pt>
                <c:pt idx="6">
                  <c:v>2516</c:v>
                </c:pt>
                <c:pt idx="7">
                  <c:v>2790</c:v>
                </c:pt>
                <c:pt idx="8">
                  <c:v>3036</c:v>
                </c:pt>
                <c:pt idx="9">
                  <c:v>3255</c:v>
                </c:pt>
                <c:pt idx="10">
                  <c:v>3439</c:v>
                </c:pt>
                <c:pt idx="11">
                  <c:v>3591</c:v>
                </c:pt>
                <c:pt idx="12">
                  <c:v>3710</c:v>
                </c:pt>
                <c:pt idx="13">
                  <c:v>3788</c:v>
                </c:pt>
                <c:pt idx="14">
                  <c:v>3832</c:v>
                </c:pt>
                <c:pt idx="15">
                  <c:v>3839</c:v>
                </c:pt>
                <c:pt idx="16">
                  <c:v>3812</c:v>
                </c:pt>
                <c:pt idx="17">
                  <c:v>3740</c:v>
                </c:pt>
                <c:pt idx="18">
                  <c:v>3643</c:v>
                </c:pt>
                <c:pt idx="19">
                  <c:v>3505</c:v>
                </c:pt>
                <c:pt idx="20">
                  <c:v>3324</c:v>
                </c:pt>
                <c:pt idx="21">
                  <c:v>3122</c:v>
                </c:pt>
                <c:pt idx="22">
                  <c:v>2895</c:v>
                </c:pt>
                <c:pt idx="23">
                  <c:v>2635</c:v>
                </c:pt>
                <c:pt idx="24">
                  <c:v>2344</c:v>
                </c:pt>
                <c:pt idx="25">
                  <c:v>2025</c:v>
                </c:pt>
                <c:pt idx="26">
                  <c:v>1689</c:v>
                </c:pt>
                <c:pt idx="27">
                  <c:v>1339</c:v>
                </c:pt>
                <c:pt idx="28">
                  <c:v>980</c:v>
                </c:pt>
                <c:pt idx="29">
                  <c:v>618</c:v>
                </c:pt>
                <c:pt idx="30">
                  <c:v>252</c:v>
                </c:pt>
                <c:pt idx="31">
                  <c:v>-126</c:v>
                </c:pt>
                <c:pt idx="32">
                  <c:v>-501</c:v>
                </c:pt>
                <c:pt idx="33">
                  <c:v>-886</c:v>
                </c:pt>
                <c:pt idx="34">
                  <c:v>-1251</c:v>
                </c:pt>
                <c:pt idx="35">
                  <c:v>-1610</c:v>
                </c:pt>
                <c:pt idx="36">
                  <c:v>-1939</c:v>
                </c:pt>
                <c:pt idx="37">
                  <c:v>-2253</c:v>
                </c:pt>
                <c:pt idx="38">
                  <c:v>-2548</c:v>
                </c:pt>
                <c:pt idx="39">
                  <c:v>-2811</c:v>
                </c:pt>
                <c:pt idx="40">
                  <c:v>-3065</c:v>
                </c:pt>
                <c:pt idx="41">
                  <c:v>-3286</c:v>
                </c:pt>
                <c:pt idx="42">
                  <c:v>-3469</c:v>
                </c:pt>
                <c:pt idx="43">
                  <c:v>-3617</c:v>
                </c:pt>
                <c:pt idx="44">
                  <c:v>-3736</c:v>
                </c:pt>
                <c:pt idx="45">
                  <c:v>-3817</c:v>
                </c:pt>
                <c:pt idx="46">
                  <c:v>-3861</c:v>
                </c:pt>
                <c:pt idx="47">
                  <c:v>-3868</c:v>
                </c:pt>
                <c:pt idx="48">
                  <c:v>-3841</c:v>
                </c:pt>
                <c:pt idx="49">
                  <c:v>-3772</c:v>
                </c:pt>
                <c:pt idx="50">
                  <c:v>-3671</c:v>
                </c:pt>
                <c:pt idx="51">
                  <c:v>-3534</c:v>
                </c:pt>
                <c:pt idx="52">
                  <c:v>-3359</c:v>
                </c:pt>
                <c:pt idx="53">
                  <c:v>-3153</c:v>
                </c:pt>
                <c:pt idx="54">
                  <c:v>-2924</c:v>
                </c:pt>
                <c:pt idx="55">
                  <c:v>-2673</c:v>
                </c:pt>
                <c:pt idx="56">
                  <c:v>-2376</c:v>
                </c:pt>
                <c:pt idx="57">
                  <c:v>-2060</c:v>
                </c:pt>
                <c:pt idx="58">
                  <c:v>-1728</c:v>
                </c:pt>
                <c:pt idx="59">
                  <c:v>-1376</c:v>
                </c:pt>
                <c:pt idx="60">
                  <c:v>-1024</c:v>
                </c:pt>
                <c:pt idx="61">
                  <c:v>-654</c:v>
                </c:pt>
                <c:pt idx="62">
                  <c:v>-289</c:v>
                </c:pt>
                <c:pt idx="63">
                  <c:v>88</c:v>
                </c:pt>
                <c:pt idx="64">
                  <c:v>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72-4D5A-A5BB-BA232555C51A}"/>
            </c:ext>
          </c:extLst>
        </c:ser>
        <c:ser>
          <c:idx val="1"/>
          <c:order val="1"/>
          <c:tx>
            <c:strRef>
              <c:f>TDK_KF_ST_06_02!$L$19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5.669999999999999</c:v>
                </c:pt>
                <c:pt idx="2">
                  <c:v>11.420999999999999</c:v>
                </c:pt>
                <c:pt idx="3">
                  <c:v>17.099999999999998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33.803999999999995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50.74199999999999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95.678999999999988</c:v>
                </c:pt>
                <c:pt idx="18">
                  <c:v>101.41199999999999</c:v>
                </c:pt>
                <c:pt idx="19">
                  <c:v>107.04599999999999</c:v>
                </c:pt>
                <c:pt idx="20">
                  <c:v>112.63499999999999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140.63399999999999</c:v>
                </c:pt>
                <c:pt idx="26">
                  <c:v>146.33099999999999</c:v>
                </c:pt>
                <c:pt idx="27">
                  <c:v>151.99199999999999</c:v>
                </c:pt>
                <c:pt idx="28">
                  <c:v>157.59</c:v>
                </c:pt>
                <c:pt idx="29">
                  <c:v>163.071</c:v>
                </c:pt>
                <c:pt idx="30">
                  <c:v>168.57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196.92899999999997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241.79399999999998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258.45299999999997</c:v>
                </c:pt>
                <c:pt idx="47">
                  <c:v>264.06899999999996</c:v>
                </c:pt>
                <c:pt idx="48">
                  <c:v>269.74799999999993</c:v>
                </c:pt>
                <c:pt idx="49">
                  <c:v>275.42699999999991</c:v>
                </c:pt>
                <c:pt idx="50">
                  <c:v>281.20499999999993</c:v>
                </c:pt>
                <c:pt idx="51">
                  <c:v>286.89299999999992</c:v>
                </c:pt>
                <c:pt idx="52">
                  <c:v>292.48199999999991</c:v>
                </c:pt>
                <c:pt idx="53">
                  <c:v>298.07099999999991</c:v>
                </c:pt>
                <c:pt idx="54">
                  <c:v>303.6509999999999</c:v>
                </c:pt>
                <c:pt idx="55">
                  <c:v>309.21299999999991</c:v>
                </c:pt>
                <c:pt idx="56">
                  <c:v>314.9009999999999</c:v>
                </c:pt>
                <c:pt idx="57">
                  <c:v>320.61599999999987</c:v>
                </c:pt>
                <c:pt idx="58">
                  <c:v>326.33099999999985</c:v>
                </c:pt>
                <c:pt idx="59">
                  <c:v>332.03699999999986</c:v>
                </c:pt>
                <c:pt idx="60">
                  <c:v>337.61699999999985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354.29399999999987</c:v>
                </c:pt>
                <c:pt idx="64">
                  <c:v>360.02699999999987</c:v>
                </c:pt>
              </c:numCache>
            </c:numRef>
          </c:xVal>
          <c:yVal>
            <c:numRef>
              <c:f>TDK_KF_ST_06_02!$L$20:$L$84</c:f>
              <c:numCache>
                <c:formatCode>General</c:formatCode>
                <c:ptCount val="65"/>
                <c:pt idx="0">
                  <c:v>469.25495052135676</c:v>
                </c:pt>
                <c:pt idx="1">
                  <c:v>848.4142590482337</c:v>
                </c:pt>
                <c:pt idx="2">
                  <c:v>1220.6432423576098</c:v>
                </c:pt>
                <c:pt idx="3">
                  <c:v>1575.9790099344357</c:v>
                </c:pt>
                <c:pt idx="4">
                  <c:v>1910.4109757666711</c:v>
                </c:pt>
                <c:pt idx="5">
                  <c:v>2226.4941224849758</c:v>
                </c:pt>
                <c:pt idx="6">
                  <c:v>2518.0296678519685</c:v>
                </c:pt>
                <c:pt idx="7">
                  <c:v>2789.7175093979831</c:v>
                </c:pt>
                <c:pt idx="8">
                  <c:v>3034.1515317959179</c:v>
                </c:pt>
                <c:pt idx="9">
                  <c:v>3254.2706344520057</c:v>
                </c:pt>
                <c:pt idx="10">
                  <c:v>3440.2985712869977</c:v>
                </c:pt>
                <c:pt idx="11">
                  <c:v>3591.8272957653221</c:v>
                </c:pt>
                <c:pt idx="12">
                  <c:v>3708.0142476495867</c:v>
                </c:pt>
                <c:pt idx="13">
                  <c:v>3785.3645400684536</c:v>
                </c:pt>
                <c:pt idx="14">
                  <c:v>3828.5933651695018</c:v>
                </c:pt>
                <c:pt idx="15">
                  <c:v>3835.8201138221843</c:v>
                </c:pt>
                <c:pt idx="16">
                  <c:v>3806.062762693954</c:v>
                </c:pt>
                <c:pt idx="17">
                  <c:v>3738.4505161711927</c:v>
                </c:pt>
                <c:pt idx="18">
                  <c:v>3632.8549066082837</c:v>
                </c:pt>
                <c:pt idx="19">
                  <c:v>3493.474981486931</c:v>
                </c:pt>
                <c:pt idx="20">
                  <c:v>3321.6654397799161</c:v>
                </c:pt>
                <c:pt idx="21">
                  <c:v>3119.4942769937206</c:v>
                </c:pt>
                <c:pt idx="22">
                  <c:v>2891.0412168859475</c:v>
                </c:pt>
                <c:pt idx="23">
                  <c:v>2632.0138086879783</c:v>
                </c:pt>
                <c:pt idx="24">
                  <c:v>2342.2733997582359</c:v>
                </c:pt>
                <c:pt idx="25">
                  <c:v>2025.8272266075437</c:v>
                </c:pt>
                <c:pt idx="26">
                  <c:v>1691.0929542831338</c:v>
                </c:pt>
                <c:pt idx="27">
                  <c:v>1341.7295036709995</c:v>
                </c:pt>
                <c:pt idx="28">
                  <c:v>983.18639833392956</c:v>
                </c:pt>
                <c:pt idx="29">
                  <c:v>622.84993628513689</c:v>
                </c:pt>
                <c:pt idx="30">
                  <c:v>255.43485016201765</c:v>
                </c:pt>
                <c:pt idx="31">
                  <c:v>-123.59091659928797</c:v>
                </c:pt>
                <c:pt idx="32">
                  <c:v>-496.79576785228954</c:v>
                </c:pt>
                <c:pt idx="33">
                  <c:v>-876.13546769141067</c:v>
                </c:pt>
                <c:pt idx="34">
                  <c:v>-1245.2010004033955</c:v>
                </c:pt>
                <c:pt idx="35">
                  <c:v>-1604.9107952336158</c:v>
                </c:pt>
                <c:pt idx="36">
                  <c:v>-1934.5200973340693</c:v>
                </c:pt>
                <c:pt idx="37">
                  <c:v>-2250.4471716149023</c:v>
                </c:pt>
                <c:pt idx="38">
                  <c:v>-2542.5397352982909</c:v>
                </c:pt>
                <c:pt idx="39">
                  <c:v>-2811.6628799670393</c:v>
                </c:pt>
                <c:pt idx="40">
                  <c:v>-3062.6496551952901</c:v>
                </c:pt>
                <c:pt idx="41">
                  <c:v>-3282.7245787754009</c:v>
                </c:pt>
                <c:pt idx="42">
                  <c:v>-3469.4669226004121</c:v>
                </c:pt>
                <c:pt idx="43">
                  <c:v>-3622.9735557770159</c:v>
                </c:pt>
                <c:pt idx="44">
                  <c:v>-3741.0915726384696</c:v>
                </c:pt>
                <c:pt idx="45">
                  <c:v>-3820.2380107442859</c:v>
                </c:pt>
                <c:pt idx="46">
                  <c:v>-3865.1089905596232</c:v>
                </c:pt>
                <c:pt idx="47">
                  <c:v>-3874.1750889482641</c:v>
                </c:pt>
                <c:pt idx="48">
                  <c:v>-3845.6976907771332</c:v>
                </c:pt>
                <c:pt idx="49">
                  <c:v>-3779.6447340395493</c:v>
                </c:pt>
                <c:pt idx="50">
                  <c:v>-3674.5476123973226</c:v>
                </c:pt>
                <c:pt idx="51">
                  <c:v>-3534.7879386428867</c:v>
                </c:pt>
                <c:pt idx="52">
                  <c:v>-3363.7183411333881</c:v>
                </c:pt>
                <c:pt idx="53">
                  <c:v>-3160.8376842900843</c:v>
                </c:pt>
                <c:pt idx="54">
                  <c:v>-2928.4731650048334</c:v>
                </c:pt>
                <c:pt idx="55">
                  <c:v>-2669.4062989997628</c:v>
                </c:pt>
                <c:pt idx="56">
                  <c:v>-2378.6713515119795</c:v>
                </c:pt>
                <c:pt idx="57">
                  <c:v>-2063.1512375538291</c:v>
                </c:pt>
                <c:pt idx="58">
                  <c:v>-1727.3034190984235</c:v>
                </c:pt>
                <c:pt idx="59">
                  <c:v>-1375.034698511852</c:v>
                </c:pt>
                <c:pt idx="60">
                  <c:v>-1017.518390783149</c:v>
                </c:pt>
                <c:pt idx="61">
                  <c:v>-651.13289192917216</c:v>
                </c:pt>
                <c:pt idx="62">
                  <c:v>-282.39995678244861</c:v>
                </c:pt>
                <c:pt idx="63">
                  <c:v>93.619830436599301</c:v>
                </c:pt>
                <c:pt idx="64">
                  <c:v>478.18399544171007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72-4D5A-A5BB-BA232555C51A}"/>
            </c:ext>
          </c:extLst>
        </c:ser>
        <c:ser>
          <c:idx val="2"/>
          <c:order val="2"/>
          <c:tx>
            <c:strRef>
              <c:f>TDK_KF_ST_06_02!$J$19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TDK_KF_ST_06_02!$AA$20:$AA$84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5.669999999999999</c:v>
                </c:pt>
                <c:pt idx="2">
                  <c:v>11.420999999999999</c:v>
                </c:pt>
                <c:pt idx="3">
                  <c:v>17.099999999999998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33.803999999999995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50.74199999999999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95.678999999999988</c:v>
                </c:pt>
                <c:pt idx="18">
                  <c:v>101.41199999999999</c:v>
                </c:pt>
                <c:pt idx="19">
                  <c:v>107.04599999999999</c:v>
                </c:pt>
                <c:pt idx="20">
                  <c:v>112.63499999999999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140.63399999999999</c:v>
                </c:pt>
                <c:pt idx="26">
                  <c:v>146.33099999999999</c:v>
                </c:pt>
                <c:pt idx="27">
                  <c:v>151.99199999999999</c:v>
                </c:pt>
                <c:pt idx="28">
                  <c:v>157.59</c:v>
                </c:pt>
                <c:pt idx="29">
                  <c:v>163.071</c:v>
                </c:pt>
                <c:pt idx="30">
                  <c:v>168.57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196.92899999999997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241.79399999999998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258.45299999999997</c:v>
                </c:pt>
                <c:pt idx="47">
                  <c:v>264.06899999999996</c:v>
                </c:pt>
                <c:pt idx="48">
                  <c:v>269.74799999999993</c:v>
                </c:pt>
                <c:pt idx="49">
                  <c:v>275.42699999999991</c:v>
                </c:pt>
                <c:pt idx="50">
                  <c:v>281.20499999999993</c:v>
                </c:pt>
                <c:pt idx="51">
                  <c:v>286.89299999999992</c:v>
                </c:pt>
                <c:pt idx="52">
                  <c:v>292.48199999999991</c:v>
                </c:pt>
                <c:pt idx="53">
                  <c:v>298.07099999999991</c:v>
                </c:pt>
                <c:pt idx="54">
                  <c:v>303.6509999999999</c:v>
                </c:pt>
                <c:pt idx="55">
                  <c:v>309.21299999999991</c:v>
                </c:pt>
                <c:pt idx="56">
                  <c:v>314.9009999999999</c:v>
                </c:pt>
                <c:pt idx="57">
                  <c:v>320.61599999999987</c:v>
                </c:pt>
                <c:pt idx="58">
                  <c:v>326.33099999999985</c:v>
                </c:pt>
                <c:pt idx="59">
                  <c:v>332.03699999999986</c:v>
                </c:pt>
                <c:pt idx="60">
                  <c:v>337.61699999999985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354.29399999999987</c:v>
                </c:pt>
                <c:pt idx="64">
                  <c:v>360.02699999999987</c:v>
                </c:pt>
              </c:numCache>
            </c:numRef>
          </c:xVal>
          <c:yVal>
            <c:numRef>
              <c:f>TDK_KF_ST_06_02!$J$20:$J$84</c:f>
              <c:numCache>
                <c:formatCode>General</c:formatCode>
                <c:ptCount val="65"/>
                <c:pt idx="0">
                  <c:v>-3806</c:v>
                </c:pt>
                <c:pt idx="1">
                  <c:v>-3737</c:v>
                </c:pt>
                <c:pt idx="2">
                  <c:v>-3632</c:v>
                </c:pt>
                <c:pt idx="3">
                  <c:v>-3495</c:v>
                </c:pt>
                <c:pt idx="4">
                  <c:v>-3324</c:v>
                </c:pt>
                <c:pt idx="5">
                  <c:v>-3118</c:v>
                </c:pt>
                <c:pt idx="6">
                  <c:v>-2890</c:v>
                </c:pt>
                <c:pt idx="7">
                  <c:v>-2624</c:v>
                </c:pt>
                <c:pt idx="8">
                  <c:v>-2336</c:v>
                </c:pt>
                <c:pt idx="9">
                  <c:v>-2024</c:v>
                </c:pt>
                <c:pt idx="10">
                  <c:v>-1690</c:v>
                </c:pt>
                <c:pt idx="11">
                  <c:v>-1337</c:v>
                </c:pt>
                <c:pt idx="12">
                  <c:v>-974</c:v>
                </c:pt>
                <c:pt idx="13">
                  <c:v>-616</c:v>
                </c:pt>
                <c:pt idx="14">
                  <c:v>-251</c:v>
                </c:pt>
                <c:pt idx="15">
                  <c:v>126</c:v>
                </c:pt>
                <c:pt idx="16">
                  <c:v>499</c:v>
                </c:pt>
                <c:pt idx="17">
                  <c:v>881</c:v>
                </c:pt>
                <c:pt idx="18">
                  <c:v>1251</c:v>
                </c:pt>
                <c:pt idx="19">
                  <c:v>1601</c:v>
                </c:pt>
                <c:pt idx="20">
                  <c:v>1934</c:v>
                </c:pt>
                <c:pt idx="21">
                  <c:v>2247</c:v>
                </c:pt>
                <c:pt idx="22">
                  <c:v>2545</c:v>
                </c:pt>
                <c:pt idx="23">
                  <c:v>2814</c:v>
                </c:pt>
                <c:pt idx="24">
                  <c:v>3066</c:v>
                </c:pt>
                <c:pt idx="25">
                  <c:v>3283</c:v>
                </c:pt>
                <c:pt idx="26">
                  <c:v>3477</c:v>
                </c:pt>
                <c:pt idx="27">
                  <c:v>3625</c:v>
                </c:pt>
                <c:pt idx="28">
                  <c:v>3743</c:v>
                </c:pt>
                <c:pt idx="29">
                  <c:v>3822</c:v>
                </c:pt>
                <c:pt idx="30">
                  <c:v>3869</c:v>
                </c:pt>
                <c:pt idx="31">
                  <c:v>3872</c:v>
                </c:pt>
                <c:pt idx="32">
                  <c:v>3852</c:v>
                </c:pt>
                <c:pt idx="33">
                  <c:v>3787</c:v>
                </c:pt>
                <c:pt idx="34">
                  <c:v>3677</c:v>
                </c:pt>
                <c:pt idx="35">
                  <c:v>3545</c:v>
                </c:pt>
                <c:pt idx="36">
                  <c:v>3369</c:v>
                </c:pt>
                <c:pt idx="37">
                  <c:v>3162</c:v>
                </c:pt>
                <c:pt idx="38">
                  <c:v>2938</c:v>
                </c:pt>
                <c:pt idx="39">
                  <c:v>2685</c:v>
                </c:pt>
                <c:pt idx="40">
                  <c:v>2384</c:v>
                </c:pt>
                <c:pt idx="41">
                  <c:v>2066</c:v>
                </c:pt>
                <c:pt idx="42">
                  <c:v>1743</c:v>
                </c:pt>
                <c:pt idx="43">
                  <c:v>1387</c:v>
                </c:pt>
                <c:pt idx="44">
                  <c:v>1029</c:v>
                </c:pt>
                <c:pt idx="45">
                  <c:v>671</c:v>
                </c:pt>
                <c:pt idx="46">
                  <c:v>300</c:v>
                </c:pt>
                <c:pt idx="47">
                  <c:v>-70</c:v>
                </c:pt>
                <c:pt idx="48">
                  <c:v>-448</c:v>
                </c:pt>
                <c:pt idx="49">
                  <c:v>-827</c:v>
                </c:pt>
                <c:pt idx="50">
                  <c:v>-1199</c:v>
                </c:pt>
                <c:pt idx="51">
                  <c:v>-1545</c:v>
                </c:pt>
                <c:pt idx="52">
                  <c:v>-1885</c:v>
                </c:pt>
                <c:pt idx="53">
                  <c:v>-2196</c:v>
                </c:pt>
                <c:pt idx="54">
                  <c:v>-2493</c:v>
                </c:pt>
                <c:pt idx="55">
                  <c:v>-2762</c:v>
                </c:pt>
                <c:pt idx="56">
                  <c:v>-3016</c:v>
                </c:pt>
                <c:pt idx="57">
                  <c:v>-3237</c:v>
                </c:pt>
                <c:pt idx="58">
                  <c:v>-3423</c:v>
                </c:pt>
                <c:pt idx="59">
                  <c:v>-3582</c:v>
                </c:pt>
                <c:pt idx="60">
                  <c:v>-3695</c:v>
                </c:pt>
                <c:pt idx="61">
                  <c:v>-3778</c:v>
                </c:pt>
                <c:pt idx="62">
                  <c:v>-3825</c:v>
                </c:pt>
                <c:pt idx="63">
                  <c:v>-3832</c:v>
                </c:pt>
                <c:pt idx="64">
                  <c:v>-3802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72-4D5A-A5BB-BA232555C51A}"/>
            </c:ext>
          </c:extLst>
        </c:ser>
        <c:ser>
          <c:idx val="3"/>
          <c:order val="3"/>
          <c:tx>
            <c:strRef>
              <c:f>TDK_KF_ST_06_02!$N$19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5.669999999999999</c:v>
                </c:pt>
                <c:pt idx="2">
                  <c:v>11.420999999999999</c:v>
                </c:pt>
                <c:pt idx="3">
                  <c:v>17.099999999999998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33.803999999999995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50.74199999999999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95.678999999999988</c:v>
                </c:pt>
                <c:pt idx="18">
                  <c:v>101.41199999999999</c:v>
                </c:pt>
                <c:pt idx="19">
                  <c:v>107.04599999999999</c:v>
                </c:pt>
                <c:pt idx="20">
                  <c:v>112.63499999999999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140.63399999999999</c:v>
                </c:pt>
                <c:pt idx="26">
                  <c:v>146.33099999999999</c:v>
                </c:pt>
                <c:pt idx="27">
                  <c:v>151.99199999999999</c:v>
                </c:pt>
                <c:pt idx="28">
                  <c:v>157.59</c:v>
                </c:pt>
                <c:pt idx="29">
                  <c:v>163.071</c:v>
                </c:pt>
                <c:pt idx="30">
                  <c:v>168.57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196.92899999999997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241.79399999999998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258.45299999999997</c:v>
                </c:pt>
                <c:pt idx="47">
                  <c:v>264.06899999999996</c:v>
                </c:pt>
                <c:pt idx="48">
                  <c:v>269.74799999999993</c:v>
                </c:pt>
                <c:pt idx="49">
                  <c:v>275.42699999999991</c:v>
                </c:pt>
                <c:pt idx="50">
                  <c:v>281.20499999999993</c:v>
                </c:pt>
                <c:pt idx="51">
                  <c:v>286.89299999999992</c:v>
                </c:pt>
                <c:pt idx="52">
                  <c:v>292.48199999999991</c:v>
                </c:pt>
                <c:pt idx="53">
                  <c:v>298.07099999999991</c:v>
                </c:pt>
                <c:pt idx="54">
                  <c:v>303.6509999999999</c:v>
                </c:pt>
                <c:pt idx="55">
                  <c:v>309.21299999999991</c:v>
                </c:pt>
                <c:pt idx="56">
                  <c:v>314.9009999999999</c:v>
                </c:pt>
                <c:pt idx="57">
                  <c:v>320.61599999999987</c:v>
                </c:pt>
                <c:pt idx="58">
                  <c:v>326.33099999999985</c:v>
                </c:pt>
                <c:pt idx="59">
                  <c:v>332.03699999999986</c:v>
                </c:pt>
                <c:pt idx="60">
                  <c:v>337.61699999999985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354.29399999999987</c:v>
                </c:pt>
                <c:pt idx="64">
                  <c:v>360.02699999999987</c:v>
                </c:pt>
              </c:numCache>
            </c:numRef>
          </c:xVal>
          <c:yVal>
            <c:numRef>
              <c:f>TDK_KF_ST_06_02!$N$20:$N$84</c:f>
              <c:numCache>
                <c:formatCode>General</c:formatCode>
                <c:ptCount val="65"/>
                <c:pt idx="0">
                  <c:v>-3801.1801516518663</c:v>
                </c:pt>
                <c:pt idx="1">
                  <c:v>-3734.3620329192208</c:v>
                </c:pt>
                <c:pt idx="2">
                  <c:v>-3629.4950439586087</c:v>
                </c:pt>
                <c:pt idx="3">
                  <c:v>-3489.8555325390903</c:v>
                </c:pt>
                <c:pt idx="4">
                  <c:v>-3318.7539603167215</c:v>
                </c:pt>
                <c:pt idx="5">
                  <c:v>-3115.8813515628854</c:v>
                </c:pt>
                <c:pt idx="6">
                  <c:v>-2885.9490558116772</c:v>
                </c:pt>
                <c:pt idx="7">
                  <c:v>-2625.0261514487397</c:v>
                </c:pt>
                <c:pt idx="8">
                  <c:v>-2339.2472814649791</c:v>
                </c:pt>
                <c:pt idx="9">
                  <c:v>-2023.2534261794062</c:v>
                </c:pt>
                <c:pt idx="10">
                  <c:v>-1689.5096353656127</c:v>
                </c:pt>
                <c:pt idx="11">
                  <c:v>-1340.0441272302437</c:v>
                </c:pt>
                <c:pt idx="12">
                  <c:v>-977.25205219960094</c:v>
                </c:pt>
                <c:pt idx="13">
                  <c:v>-619.01374436568483</c:v>
                </c:pt>
                <c:pt idx="14">
                  <c:v>-250.14594126812338</c:v>
                </c:pt>
                <c:pt idx="15">
                  <c:v>129.11082660684008</c:v>
                </c:pt>
                <c:pt idx="16">
                  <c:v>504.319131396275</c:v>
                </c:pt>
                <c:pt idx="17">
                  <c:v>880.81822143821705</c:v>
                </c:pt>
                <c:pt idx="18">
                  <c:v>1251.7166048746635</c:v>
                </c:pt>
                <c:pt idx="19">
                  <c:v>1604.2322883192755</c:v>
                </c:pt>
                <c:pt idx="20">
                  <c:v>1938.822406975924</c:v>
                </c:pt>
                <c:pt idx="21">
                  <c:v>2253.1987734860945</c:v>
                </c:pt>
                <c:pt idx="22">
                  <c:v>2542.9577313515119</c:v>
                </c:pt>
                <c:pt idx="23">
                  <c:v>2813.4020479274659</c:v>
                </c:pt>
                <c:pt idx="24">
                  <c:v>3062.0063859374691</c:v>
                </c:pt>
                <c:pt idx="25">
                  <c:v>3283.0977826676608</c:v>
                </c:pt>
                <c:pt idx="26">
                  <c:v>3470.46549025796</c:v>
                </c:pt>
                <c:pt idx="27">
                  <c:v>3622.8852595711642</c:v>
                </c:pt>
                <c:pt idx="28">
                  <c:v>3739.0497940464611</c:v>
                </c:pt>
                <c:pt idx="29">
                  <c:v>3818.417520678353</c:v>
                </c:pt>
                <c:pt idx="30">
                  <c:v>3863.1351177154979</c:v>
                </c:pt>
                <c:pt idx="31">
                  <c:v>3872.2565421448785</c:v>
                </c:pt>
                <c:pt idx="32">
                  <c:v>3844.7468999615708</c:v>
                </c:pt>
                <c:pt idx="33">
                  <c:v>3778.8317448140774</c:v>
                </c:pt>
                <c:pt idx="34">
                  <c:v>3676.0009477782419</c:v>
                </c:pt>
                <c:pt idx="35">
                  <c:v>3535.8111438607011</c:v>
                </c:pt>
                <c:pt idx="36">
                  <c:v>3368.4543668749693</c:v>
                </c:pt>
                <c:pt idx="37">
                  <c:v>3167.4824253528095</c:v>
                </c:pt>
                <c:pt idx="38">
                  <c:v>2939.1466480057761</c:v>
                </c:pt>
                <c:pt idx="39">
                  <c:v>2683.3270118138871</c:v>
                </c:pt>
                <c:pt idx="40">
                  <c:v>2392.7482731909299</c:v>
                </c:pt>
                <c:pt idx="41">
                  <c:v>2079.6062381913916</c:v>
                </c:pt>
                <c:pt idx="42">
                  <c:v>1748.2850915719794</c:v>
                </c:pt>
                <c:pt idx="43">
                  <c:v>1398.9794256313828</c:v>
                </c:pt>
                <c:pt idx="44">
                  <c:v>1036.1428613648627</c:v>
                </c:pt>
                <c:pt idx="45">
                  <c:v>677.65712616679082</c:v>
                </c:pt>
                <c:pt idx="46">
                  <c:v>309.58404865841237</c:v>
                </c:pt>
                <c:pt idx="47">
                  <c:v>-67.818073504018145</c:v>
                </c:pt>
                <c:pt idx="48">
                  <c:v>-448.57050496534259</c:v>
                </c:pt>
                <c:pt idx="49">
                  <c:v>-824.70916805580202</c:v>
                </c:pt>
                <c:pt idx="50">
                  <c:v>-1198.8569244503881</c:v>
                </c:pt>
                <c:pt idx="51">
                  <c:v>-1555.080636783309</c:v>
                </c:pt>
                <c:pt idx="52">
                  <c:v>-1889.9967655124603</c:v>
                </c:pt>
                <c:pt idx="53">
                  <c:v>-2206.7327168211555</c:v>
                </c:pt>
                <c:pt idx="54">
                  <c:v>-2501.8182392913695</c:v>
                </c:pt>
                <c:pt idx="55">
                  <c:v>-2772.1474458185121</c:v>
                </c:pt>
                <c:pt idx="56">
                  <c:v>-3021.3655828537376</c:v>
                </c:pt>
                <c:pt idx="57">
                  <c:v>-3241.5736531156372</c:v>
                </c:pt>
                <c:pt idx="58">
                  <c:v>-3429.3308458352603</c:v>
                </c:pt>
                <c:pt idx="59">
                  <c:v>-3582.5559659716287</c:v>
                </c:pt>
                <c:pt idx="60">
                  <c:v>-3697.8517830034443</c:v>
                </c:pt>
                <c:pt idx="61">
                  <c:v>-3777.7839615463745</c:v>
                </c:pt>
                <c:pt idx="62">
                  <c:v>-3821.5580288680858</c:v>
                </c:pt>
                <c:pt idx="63">
                  <c:v>-3829.5834970367468</c:v>
                </c:pt>
                <c:pt idx="64">
                  <c:v>-3799.7593606679584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E72-4D5A-A5BB-BA232555C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TDK_KF_ST_06_03!$I$19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TDK_KF_ST_06_03!$AA$85:$AA$149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354.36599999999993</c:v>
                </c:pt>
                <c:pt idx="2">
                  <c:v>348.82199999999995</c:v>
                </c:pt>
                <c:pt idx="3">
                  <c:v>343.26899999999995</c:v>
                </c:pt>
                <c:pt idx="4">
                  <c:v>337.64399999999995</c:v>
                </c:pt>
                <c:pt idx="5">
                  <c:v>331.96499999999997</c:v>
                </c:pt>
                <c:pt idx="6">
                  <c:v>326.27699999999999</c:v>
                </c:pt>
                <c:pt idx="7">
                  <c:v>320.58</c:v>
                </c:pt>
                <c:pt idx="8">
                  <c:v>314.91899999999998</c:v>
                </c:pt>
                <c:pt idx="9">
                  <c:v>309.24</c:v>
                </c:pt>
                <c:pt idx="10">
                  <c:v>303.72300000000001</c:v>
                </c:pt>
                <c:pt idx="11">
                  <c:v>298.21500000000003</c:v>
                </c:pt>
                <c:pt idx="12">
                  <c:v>292.51800000000003</c:v>
                </c:pt>
                <c:pt idx="13">
                  <c:v>286.90200000000004</c:v>
                </c:pt>
                <c:pt idx="14">
                  <c:v>281.13300000000004</c:v>
                </c:pt>
                <c:pt idx="15">
                  <c:v>275.48100000000005</c:v>
                </c:pt>
                <c:pt idx="16">
                  <c:v>269.79300000000006</c:v>
                </c:pt>
                <c:pt idx="17">
                  <c:v>264.15900000000005</c:v>
                </c:pt>
                <c:pt idx="18">
                  <c:v>258.55200000000002</c:v>
                </c:pt>
                <c:pt idx="19">
                  <c:v>253.04400000000001</c:v>
                </c:pt>
                <c:pt idx="20">
                  <c:v>247.5</c:v>
                </c:pt>
                <c:pt idx="21">
                  <c:v>241.79400000000001</c:v>
                </c:pt>
                <c:pt idx="22">
                  <c:v>236.08800000000002</c:v>
                </c:pt>
                <c:pt idx="23">
                  <c:v>230.36400000000003</c:v>
                </c:pt>
                <c:pt idx="24">
                  <c:v>224.73900000000003</c:v>
                </c:pt>
                <c:pt idx="25">
                  <c:v>219.10500000000005</c:v>
                </c:pt>
                <c:pt idx="26">
                  <c:v>213.66000000000005</c:v>
                </c:pt>
                <c:pt idx="27">
                  <c:v>208.10700000000006</c:v>
                </c:pt>
                <c:pt idx="28">
                  <c:v>202.43700000000007</c:v>
                </c:pt>
                <c:pt idx="29">
                  <c:v>196.87500000000006</c:v>
                </c:pt>
                <c:pt idx="30">
                  <c:v>191.19600000000005</c:v>
                </c:pt>
                <c:pt idx="31">
                  <c:v>185.49900000000005</c:v>
                </c:pt>
                <c:pt idx="32">
                  <c:v>179.74800000000005</c:v>
                </c:pt>
                <c:pt idx="33">
                  <c:v>174.17700000000005</c:v>
                </c:pt>
                <c:pt idx="34">
                  <c:v>168.67800000000005</c:v>
                </c:pt>
                <c:pt idx="35">
                  <c:v>163.22400000000005</c:v>
                </c:pt>
                <c:pt idx="36">
                  <c:v>157.68900000000005</c:v>
                </c:pt>
                <c:pt idx="37">
                  <c:v>151.96500000000006</c:v>
                </c:pt>
                <c:pt idx="38">
                  <c:v>146.25900000000007</c:v>
                </c:pt>
                <c:pt idx="39">
                  <c:v>140.61600000000007</c:v>
                </c:pt>
                <c:pt idx="40">
                  <c:v>134.89200000000008</c:v>
                </c:pt>
                <c:pt idx="41">
                  <c:v>129.24900000000008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112.73400000000008</c:v>
                </c:pt>
                <c:pt idx="45">
                  <c:v>107.04600000000008</c:v>
                </c:pt>
                <c:pt idx="46">
                  <c:v>101.41200000000008</c:v>
                </c:pt>
                <c:pt idx="47">
                  <c:v>95.670000000000073</c:v>
                </c:pt>
                <c:pt idx="48">
                  <c:v>89.955000000000069</c:v>
                </c:pt>
                <c:pt idx="49">
                  <c:v>84.393000000000072</c:v>
                </c:pt>
                <c:pt idx="50">
                  <c:v>78.867000000000075</c:v>
                </c:pt>
                <c:pt idx="51">
                  <c:v>73.377000000000081</c:v>
                </c:pt>
                <c:pt idx="52">
                  <c:v>67.815000000000083</c:v>
                </c:pt>
                <c:pt idx="53">
                  <c:v>62.10900000000008</c:v>
                </c:pt>
                <c:pt idx="54">
                  <c:v>56.394000000000077</c:v>
                </c:pt>
                <c:pt idx="55">
                  <c:v>50.724000000000075</c:v>
                </c:pt>
                <c:pt idx="56">
                  <c:v>44.982000000000077</c:v>
                </c:pt>
                <c:pt idx="57">
                  <c:v>39.393000000000079</c:v>
                </c:pt>
                <c:pt idx="58">
                  <c:v>33.912000000000077</c:v>
                </c:pt>
                <c:pt idx="59">
                  <c:v>28.404000000000078</c:v>
                </c:pt>
                <c:pt idx="60">
                  <c:v>22.698000000000079</c:v>
                </c:pt>
                <c:pt idx="61">
                  <c:v>17.073000000000079</c:v>
                </c:pt>
                <c:pt idx="62">
                  <c:v>11.412000000000079</c:v>
                </c:pt>
                <c:pt idx="63">
                  <c:v>5.7240000000000792</c:v>
                </c:pt>
                <c:pt idx="64">
                  <c:v>-2.6999999999920199E-2</c:v>
                </c:pt>
              </c:numCache>
            </c:numRef>
          </c:xVal>
          <c:yVal>
            <c:numRef>
              <c:f>TDK_KF_ST_06_03!$I$85:$I$149</c:f>
              <c:numCache>
                <c:formatCode>General</c:formatCode>
                <c:ptCount val="65"/>
                <c:pt idx="0">
                  <c:v>483</c:v>
                </c:pt>
                <c:pt idx="1">
                  <c:v>93</c:v>
                </c:pt>
                <c:pt idx="2">
                  <c:v>-279</c:v>
                </c:pt>
                <c:pt idx="3">
                  <c:v>-643</c:v>
                </c:pt>
                <c:pt idx="4">
                  <c:v>-1010</c:v>
                </c:pt>
                <c:pt idx="5">
                  <c:v>-1378</c:v>
                </c:pt>
                <c:pt idx="6">
                  <c:v>-1723</c:v>
                </c:pt>
                <c:pt idx="7">
                  <c:v>-2057</c:v>
                </c:pt>
                <c:pt idx="8">
                  <c:v>-2370</c:v>
                </c:pt>
                <c:pt idx="9">
                  <c:v>-2652</c:v>
                </c:pt>
                <c:pt idx="10">
                  <c:v>-2912</c:v>
                </c:pt>
                <c:pt idx="11">
                  <c:v>-3139</c:v>
                </c:pt>
                <c:pt idx="12">
                  <c:v>-3345</c:v>
                </c:pt>
                <c:pt idx="13">
                  <c:v>-3520</c:v>
                </c:pt>
                <c:pt idx="14">
                  <c:v>-3660</c:v>
                </c:pt>
                <c:pt idx="15">
                  <c:v>-3760</c:v>
                </c:pt>
                <c:pt idx="16">
                  <c:v>-3825</c:v>
                </c:pt>
                <c:pt idx="17">
                  <c:v>-3853</c:v>
                </c:pt>
                <c:pt idx="18">
                  <c:v>-3849</c:v>
                </c:pt>
                <c:pt idx="19">
                  <c:v>-3808</c:v>
                </c:pt>
                <c:pt idx="20">
                  <c:v>-3725</c:v>
                </c:pt>
                <c:pt idx="21">
                  <c:v>-3610</c:v>
                </c:pt>
                <c:pt idx="22">
                  <c:v>-3461</c:v>
                </c:pt>
                <c:pt idx="23">
                  <c:v>-3272</c:v>
                </c:pt>
                <c:pt idx="24">
                  <c:v>-3052</c:v>
                </c:pt>
                <c:pt idx="25">
                  <c:v>-2814</c:v>
                </c:pt>
                <c:pt idx="26">
                  <c:v>-2546</c:v>
                </c:pt>
                <c:pt idx="27">
                  <c:v>-2256</c:v>
                </c:pt>
                <c:pt idx="28">
                  <c:v>-1937</c:v>
                </c:pt>
                <c:pt idx="29">
                  <c:v>-1602</c:v>
                </c:pt>
                <c:pt idx="30">
                  <c:v>-1251</c:v>
                </c:pt>
                <c:pt idx="31">
                  <c:v>-878</c:v>
                </c:pt>
                <c:pt idx="32">
                  <c:v>-501</c:v>
                </c:pt>
                <c:pt idx="33">
                  <c:v>-131</c:v>
                </c:pt>
                <c:pt idx="34">
                  <c:v>238</c:v>
                </c:pt>
                <c:pt idx="35">
                  <c:v>606</c:v>
                </c:pt>
                <c:pt idx="36">
                  <c:v>965</c:v>
                </c:pt>
                <c:pt idx="37">
                  <c:v>1337</c:v>
                </c:pt>
                <c:pt idx="38">
                  <c:v>1685</c:v>
                </c:pt>
                <c:pt idx="39">
                  <c:v>2015</c:v>
                </c:pt>
                <c:pt idx="40">
                  <c:v>2332</c:v>
                </c:pt>
                <c:pt idx="41">
                  <c:v>2624</c:v>
                </c:pt>
                <c:pt idx="42">
                  <c:v>2882</c:v>
                </c:pt>
                <c:pt idx="43">
                  <c:v>3114</c:v>
                </c:pt>
                <c:pt idx="44">
                  <c:v>3313</c:v>
                </c:pt>
                <c:pt idx="45">
                  <c:v>3487</c:v>
                </c:pt>
                <c:pt idx="46">
                  <c:v>3630</c:v>
                </c:pt>
                <c:pt idx="47">
                  <c:v>3729</c:v>
                </c:pt>
                <c:pt idx="48">
                  <c:v>3800</c:v>
                </c:pt>
                <c:pt idx="49">
                  <c:v>3829</c:v>
                </c:pt>
                <c:pt idx="50">
                  <c:v>3819</c:v>
                </c:pt>
                <c:pt idx="51">
                  <c:v>3783</c:v>
                </c:pt>
                <c:pt idx="52">
                  <c:v>3698</c:v>
                </c:pt>
                <c:pt idx="53">
                  <c:v>3581</c:v>
                </c:pt>
                <c:pt idx="54">
                  <c:v>3431</c:v>
                </c:pt>
                <c:pt idx="55">
                  <c:v>3245</c:v>
                </c:pt>
                <c:pt idx="56">
                  <c:v>3020</c:v>
                </c:pt>
                <c:pt idx="57">
                  <c:v>2786</c:v>
                </c:pt>
                <c:pt idx="58">
                  <c:v>2512</c:v>
                </c:pt>
                <c:pt idx="59">
                  <c:v>2224</c:v>
                </c:pt>
                <c:pt idx="60">
                  <c:v>1902</c:v>
                </c:pt>
                <c:pt idx="61">
                  <c:v>1566</c:v>
                </c:pt>
                <c:pt idx="62">
                  <c:v>1211</c:v>
                </c:pt>
                <c:pt idx="63">
                  <c:v>849</c:v>
                </c:pt>
                <c:pt idx="64">
                  <c:v>470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A7-4A3B-BFB5-96F35CF4133D}"/>
            </c:ext>
          </c:extLst>
        </c:ser>
        <c:ser>
          <c:idx val="1"/>
          <c:order val="1"/>
          <c:tx>
            <c:strRef>
              <c:f>TDK_KF_ST_06_03!$L$19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354.36599999999993</c:v>
                </c:pt>
                <c:pt idx="2">
                  <c:v>348.82199999999995</c:v>
                </c:pt>
                <c:pt idx="3">
                  <c:v>343.26899999999995</c:v>
                </c:pt>
                <c:pt idx="4">
                  <c:v>337.64399999999995</c:v>
                </c:pt>
                <c:pt idx="5">
                  <c:v>331.96499999999997</c:v>
                </c:pt>
                <c:pt idx="6">
                  <c:v>326.27699999999999</c:v>
                </c:pt>
                <c:pt idx="7">
                  <c:v>320.58</c:v>
                </c:pt>
                <c:pt idx="8">
                  <c:v>314.91899999999998</c:v>
                </c:pt>
                <c:pt idx="9">
                  <c:v>309.24</c:v>
                </c:pt>
                <c:pt idx="10">
                  <c:v>303.72300000000001</c:v>
                </c:pt>
                <c:pt idx="11">
                  <c:v>298.21500000000003</c:v>
                </c:pt>
                <c:pt idx="12">
                  <c:v>292.51800000000003</c:v>
                </c:pt>
                <c:pt idx="13">
                  <c:v>286.90200000000004</c:v>
                </c:pt>
                <c:pt idx="14">
                  <c:v>281.13300000000004</c:v>
                </c:pt>
                <c:pt idx="15">
                  <c:v>275.48100000000005</c:v>
                </c:pt>
                <c:pt idx="16">
                  <c:v>269.79300000000006</c:v>
                </c:pt>
                <c:pt idx="17">
                  <c:v>264.15900000000005</c:v>
                </c:pt>
                <c:pt idx="18">
                  <c:v>258.55200000000002</c:v>
                </c:pt>
                <c:pt idx="19">
                  <c:v>253.04400000000001</c:v>
                </c:pt>
                <c:pt idx="20">
                  <c:v>247.5</c:v>
                </c:pt>
                <c:pt idx="21">
                  <c:v>241.79400000000001</c:v>
                </c:pt>
                <c:pt idx="22">
                  <c:v>236.08800000000002</c:v>
                </c:pt>
                <c:pt idx="23">
                  <c:v>230.36400000000003</c:v>
                </c:pt>
                <c:pt idx="24">
                  <c:v>224.73900000000003</c:v>
                </c:pt>
                <c:pt idx="25">
                  <c:v>219.10500000000005</c:v>
                </c:pt>
                <c:pt idx="26">
                  <c:v>213.66000000000005</c:v>
                </c:pt>
                <c:pt idx="27">
                  <c:v>208.10700000000006</c:v>
                </c:pt>
                <c:pt idx="28">
                  <c:v>202.43700000000007</c:v>
                </c:pt>
                <c:pt idx="29">
                  <c:v>196.87500000000006</c:v>
                </c:pt>
                <c:pt idx="30">
                  <c:v>191.19600000000005</c:v>
                </c:pt>
                <c:pt idx="31">
                  <c:v>185.49900000000005</c:v>
                </c:pt>
                <c:pt idx="32">
                  <c:v>179.74800000000005</c:v>
                </c:pt>
                <c:pt idx="33">
                  <c:v>174.17700000000005</c:v>
                </c:pt>
                <c:pt idx="34">
                  <c:v>168.67800000000005</c:v>
                </c:pt>
                <c:pt idx="35">
                  <c:v>163.22400000000005</c:v>
                </c:pt>
                <c:pt idx="36">
                  <c:v>157.68900000000005</c:v>
                </c:pt>
                <c:pt idx="37">
                  <c:v>151.96500000000006</c:v>
                </c:pt>
                <c:pt idx="38">
                  <c:v>146.25900000000007</c:v>
                </c:pt>
                <c:pt idx="39">
                  <c:v>140.61600000000007</c:v>
                </c:pt>
                <c:pt idx="40">
                  <c:v>134.89200000000008</c:v>
                </c:pt>
                <c:pt idx="41">
                  <c:v>129.24900000000008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112.73400000000008</c:v>
                </c:pt>
                <c:pt idx="45">
                  <c:v>107.04600000000008</c:v>
                </c:pt>
                <c:pt idx="46">
                  <c:v>101.41200000000008</c:v>
                </c:pt>
                <c:pt idx="47">
                  <c:v>95.670000000000073</c:v>
                </c:pt>
                <c:pt idx="48">
                  <c:v>89.955000000000069</c:v>
                </c:pt>
                <c:pt idx="49">
                  <c:v>84.393000000000072</c:v>
                </c:pt>
                <c:pt idx="50">
                  <c:v>78.867000000000075</c:v>
                </c:pt>
                <c:pt idx="51">
                  <c:v>73.377000000000081</c:v>
                </c:pt>
                <c:pt idx="52">
                  <c:v>67.815000000000083</c:v>
                </c:pt>
                <c:pt idx="53">
                  <c:v>62.10900000000008</c:v>
                </c:pt>
                <c:pt idx="54">
                  <c:v>56.394000000000077</c:v>
                </c:pt>
                <c:pt idx="55">
                  <c:v>50.724000000000075</c:v>
                </c:pt>
                <c:pt idx="56">
                  <c:v>44.982000000000077</c:v>
                </c:pt>
                <c:pt idx="57">
                  <c:v>39.393000000000079</c:v>
                </c:pt>
                <c:pt idx="58">
                  <c:v>33.912000000000077</c:v>
                </c:pt>
                <c:pt idx="59">
                  <c:v>28.404000000000078</c:v>
                </c:pt>
                <c:pt idx="60">
                  <c:v>22.698000000000079</c:v>
                </c:pt>
                <c:pt idx="61">
                  <c:v>17.073000000000079</c:v>
                </c:pt>
                <c:pt idx="62">
                  <c:v>11.412000000000079</c:v>
                </c:pt>
                <c:pt idx="63">
                  <c:v>5.7240000000000792</c:v>
                </c:pt>
                <c:pt idx="64">
                  <c:v>-2.6999999999920199E-2</c:v>
                </c:pt>
              </c:numCache>
            </c:numRef>
          </c:xVal>
          <c:yVal>
            <c:numRef>
              <c:f>TDK_KF_ST_06_03!$L$85:$L$149</c:f>
              <c:numCache>
                <c:formatCode>General</c:formatCode>
                <c:ptCount val="65"/>
                <c:pt idx="0">
                  <c:v>485.06127445005598</c:v>
                </c:pt>
                <c:pt idx="1">
                  <c:v>102.28040924888569</c:v>
                </c:pt>
                <c:pt idx="2">
                  <c:v>-269.6537833477206</c:v>
                </c:pt>
                <c:pt idx="3">
                  <c:v>-639.83630500991751</c:v>
                </c:pt>
                <c:pt idx="4">
                  <c:v>-1008.8575334998526</c:v>
                </c:pt>
                <c:pt idx="5">
                  <c:v>-1371.7321443175733</c:v>
                </c:pt>
                <c:pt idx="6">
                  <c:v>-1721.8602643523079</c:v>
                </c:pt>
                <c:pt idx="7">
                  <c:v>-2055.7206712166394</c:v>
                </c:pt>
                <c:pt idx="8">
                  <c:v>-2367.5352047808401</c:v>
                </c:pt>
                <c:pt idx="9">
                  <c:v>-2657.3056562173088</c:v>
                </c:pt>
                <c:pt idx="10">
                  <c:v>-2914.0175984754001</c:v>
                </c:pt>
                <c:pt idx="11">
                  <c:v>-3143.5391060687662</c:v>
                </c:pt>
                <c:pt idx="12">
                  <c:v>-3350.5383826313141</c:v>
                </c:pt>
                <c:pt idx="13">
                  <c:v>-3522.3703362721458</c:v>
                </c:pt>
                <c:pt idx="14">
                  <c:v>-3663.8294896473431</c:v>
                </c:pt>
                <c:pt idx="15">
                  <c:v>-3766.5996975265111</c:v>
                </c:pt>
                <c:pt idx="16">
                  <c:v>-3833.2121792690632</c:v>
                </c:pt>
                <c:pt idx="17">
                  <c:v>-3862.1434067306946</c:v>
                </c:pt>
                <c:pt idx="18">
                  <c:v>-3854.0490676479508</c:v>
                </c:pt>
                <c:pt idx="19">
                  <c:v>-3810.3414044268447</c:v>
                </c:pt>
                <c:pt idx="20">
                  <c:v>-3730.9723158889133</c:v>
                </c:pt>
                <c:pt idx="21">
                  <c:v>-3613.007062126022</c:v>
                </c:pt>
                <c:pt idx="22">
                  <c:v>-3459.4036554472841</c:v>
                </c:pt>
                <c:pt idx="23">
                  <c:v>-3271.0408876572887</c:v>
                </c:pt>
                <c:pt idx="24">
                  <c:v>-3054.310096823333</c:v>
                </c:pt>
                <c:pt idx="25">
                  <c:v>-2807.9129455640646</c:v>
                </c:pt>
                <c:pt idx="26">
                  <c:v>-2544.133424527171</c:v>
                </c:pt>
                <c:pt idx="27">
                  <c:v>-2251.653230438385</c:v>
                </c:pt>
                <c:pt idx="28">
                  <c:v>-1931.3950892679416</c:v>
                </c:pt>
                <c:pt idx="29">
                  <c:v>-1599.0228120439385</c:v>
                </c:pt>
                <c:pt idx="30">
                  <c:v>-1244.3211274583718</c:v>
                </c:pt>
                <c:pt idx="31">
                  <c:v>-876.40500751639308</c:v>
                </c:pt>
                <c:pt idx="32">
                  <c:v>-496.41605318439576</c:v>
                </c:pt>
                <c:pt idx="33">
                  <c:v>-123.69497016781267</c:v>
                </c:pt>
                <c:pt idx="34">
                  <c:v>245.19596401607447</c:v>
                </c:pt>
                <c:pt idx="35">
                  <c:v>608.67534497549116</c:v>
                </c:pt>
                <c:pt idx="36">
                  <c:v>971.72405690619973</c:v>
                </c:pt>
                <c:pt idx="37">
                  <c:v>1337.408381303449</c:v>
                </c:pt>
                <c:pt idx="38">
                  <c:v>1688.4773721529291</c:v>
                </c:pt>
                <c:pt idx="39">
                  <c:v>2019.032717537415</c:v>
                </c:pt>
                <c:pt idx="40">
                  <c:v>2334.1270807420929</c:v>
                </c:pt>
                <c:pt idx="41">
                  <c:v>2621.7940280319599</c:v>
                </c:pt>
                <c:pt idx="42">
                  <c:v>2874.7218257797645</c:v>
                </c:pt>
                <c:pt idx="43">
                  <c:v>3103.371026939139</c:v>
                </c:pt>
                <c:pt idx="44">
                  <c:v>3307.3990451003342</c:v>
                </c:pt>
                <c:pt idx="45">
                  <c:v>3482.1823492193694</c:v>
                </c:pt>
                <c:pt idx="46">
                  <c:v>3621.3045194954325</c:v>
                </c:pt>
                <c:pt idx="47">
                  <c:v>3726.8784700918081</c:v>
                </c:pt>
                <c:pt idx="48">
                  <c:v>3794.6114631048654</c:v>
                </c:pt>
                <c:pt idx="49">
                  <c:v>3824.1124066618986</c:v>
                </c:pt>
                <c:pt idx="50">
                  <c:v>3817.5657521445328</c:v>
                </c:pt>
                <c:pt idx="51">
                  <c:v>3775.7292254248459</c:v>
                </c:pt>
                <c:pt idx="52">
                  <c:v>3697.8258799295031</c:v>
                </c:pt>
                <c:pt idx="53">
                  <c:v>3581.5251802586317</c:v>
                </c:pt>
                <c:pt idx="54">
                  <c:v>3429.2576770591995</c:v>
                </c:pt>
                <c:pt idx="55">
                  <c:v>3244.2909214980045</c:v>
                </c:pt>
                <c:pt idx="56">
                  <c:v>3024.4240053540079</c:v>
                </c:pt>
                <c:pt idx="57">
                  <c:v>2781.0480028118536</c:v>
                </c:pt>
                <c:pt idx="58">
                  <c:v>2516.4898522568069</c:v>
                </c:pt>
                <c:pt idx="59">
                  <c:v>2227.2638657333332</c:v>
                </c:pt>
                <c:pt idx="60">
                  <c:v>1905.7903434474197</c:v>
                </c:pt>
                <c:pt idx="61">
                  <c:v>1570.1855499461265</c:v>
                </c:pt>
                <c:pt idx="62">
                  <c:v>1216.980527224353</c:v>
                </c:pt>
                <c:pt idx="63">
                  <c:v>849.94866313987654</c:v>
                </c:pt>
                <c:pt idx="64">
                  <c:v>470.16236384437195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A7-4A3B-BFB5-96F35CF4133D}"/>
            </c:ext>
          </c:extLst>
        </c:ser>
        <c:ser>
          <c:idx val="2"/>
          <c:order val="2"/>
          <c:tx>
            <c:strRef>
              <c:f>TDK_KF_ST_06_03!$J$19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TDK_KF_ST_06_03!$AA$85:$AA$149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354.36599999999993</c:v>
                </c:pt>
                <c:pt idx="2">
                  <c:v>348.82199999999995</c:v>
                </c:pt>
                <c:pt idx="3">
                  <c:v>343.26899999999995</c:v>
                </c:pt>
                <c:pt idx="4">
                  <c:v>337.64399999999995</c:v>
                </c:pt>
                <c:pt idx="5">
                  <c:v>331.96499999999997</c:v>
                </c:pt>
                <c:pt idx="6">
                  <c:v>326.27699999999999</c:v>
                </c:pt>
                <c:pt idx="7">
                  <c:v>320.58</c:v>
                </c:pt>
                <c:pt idx="8">
                  <c:v>314.91899999999998</c:v>
                </c:pt>
                <c:pt idx="9">
                  <c:v>309.24</c:v>
                </c:pt>
                <c:pt idx="10">
                  <c:v>303.72300000000001</c:v>
                </c:pt>
                <c:pt idx="11">
                  <c:v>298.21500000000003</c:v>
                </c:pt>
                <c:pt idx="12">
                  <c:v>292.51800000000003</c:v>
                </c:pt>
                <c:pt idx="13">
                  <c:v>286.90200000000004</c:v>
                </c:pt>
                <c:pt idx="14">
                  <c:v>281.13300000000004</c:v>
                </c:pt>
                <c:pt idx="15">
                  <c:v>275.48100000000005</c:v>
                </c:pt>
                <c:pt idx="16">
                  <c:v>269.79300000000006</c:v>
                </c:pt>
                <c:pt idx="17">
                  <c:v>264.15900000000005</c:v>
                </c:pt>
                <c:pt idx="18">
                  <c:v>258.55200000000002</c:v>
                </c:pt>
                <c:pt idx="19">
                  <c:v>253.04400000000001</c:v>
                </c:pt>
                <c:pt idx="20">
                  <c:v>247.5</c:v>
                </c:pt>
                <c:pt idx="21">
                  <c:v>241.79400000000001</c:v>
                </c:pt>
                <c:pt idx="22">
                  <c:v>236.08800000000002</c:v>
                </c:pt>
                <c:pt idx="23">
                  <c:v>230.36400000000003</c:v>
                </c:pt>
                <c:pt idx="24">
                  <c:v>224.73900000000003</c:v>
                </c:pt>
                <c:pt idx="25">
                  <c:v>219.10500000000005</c:v>
                </c:pt>
                <c:pt idx="26">
                  <c:v>213.66000000000005</c:v>
                </c:pt>
                <c:pt idx="27">
                  <c:v>208.10700000000006</c:v>
                </c:pt>
                <c:pt idx="28">
                  <c:v>202.43700000000007</c:v>
                </c:pt>
                <c:pt idx="29">
                  <c:v>196.87500000000006</c:v>
                </c:pt>
                <c:pt idx="30">
                  <c:v>191.19600000000005</c:v>
                </c:pt>
                <c:pt idx="31">
                  <c:v>185.49900000000005</c:v>
                </c:pt>
                <c:pt idx="32">
                  <c:v>179.74800000000005</c:v>
                </c:pt>
                <c:pt idx="33">
                  <c:v>174.17700000000005</c:v>
                </c:pt>
                <c:pt idx="34">
                  <c:v>168.67800000000005</c:v>
                </c:pt>
                <c:pt idx="35">
                  <c:v>163.22400000000005</c:v>
                </c:pt>
                <c:pt idx="36">
                  <c:v>157.68900000000005</c:v>
                </c:pt>
                <c:pt idx="37">
                  <c:v>151.96500000000006</c:v>
                </c:pt>
                <c:pt idx="38">
                  <c:v>146.25900000000007</c:v>
                </c:pt>
                <c:pt idx="39">
                  <c:v>140.61600000000007</c:v>
                </c:pt>
                <c:pt idx="40">
                  <c:v>134.89200000000008</c:v>
                </c:pt>
                <c:pt idx="41">
                  <c:v>129.24900000000008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112.73400000000008</c:v>
                </c:pt>
                <c:pt idx="45">
                  <c:v>107.04600000000008</c:v>
                </c:pt>
                <c:pt idx="46">
                  <c:v>101.41200000000008</c:v>
                </c:pt>
                <c:pt idx="47">
                  <c:v>95.670000000000073</c:v>
                </c:pt>
                <c:pt idx="48">
                  <c:v>89.955000000000069</c:v>
                </c:pt>
                <c:pt idx="49">
                  <c:v>84.393000000000072</c:v>
                </c:pt>
                <c:pt idx="50">
                  <c:v>78.867000000000075</c:v>
                </c:pt>
                <c:pt idx="51">
                  <c:v>73.377000000000081</c:v>
                </c:pt>
                <c:pt idx="52">
                  <c:v>67.815000000000083</c:v>
                </c:pt>
                <c:pt idx="53">
                  <c:v>62.10900000000008</c:v>
                </c:pt>
                <c:pt idx="54">
                  <c:v>56.394000000000077</c:v>
                </c:pt>
                <c:pt idx="55">
                  <c:v>50.724000000000075</c:v>
                </c:pt>
                <c:pt idx="56">
                  <c:v>44.982000000000077</c:v>
                </c:pt>
                <c:pt idx="57">
                  <c:v>39.393000000000079</c:v>
                </c:pt>
                <c:pt idx="58">
                  <c:v>33.912000000000077</c:v>
                </c:pt>
                <c:pt idx="59">
                  <c:v>28.404000000000078</c:v>
                </c:pt>
                <c:pt idx="60">
                  <c:v>22.698000000000079</c:v>
                </c:pt>
                <c:pt idx="61">
                  <c:v>17.073000000000079</c:v>
                </c:pt>
                <c:pt idx="62">
                  <c:v>11.412000000000079</c:v>
                </c:pt>
                <c:pt idx="63">
                  <c:v>5.7240000000000792</c:v>
                </c:pt>
                <c:pt idx="64">
                  <c:v>-2.6999999999920199E-2</c:v>
                </c:pt>
              </c:numCache>
            </c:numRef>
          </c:xVal>
          <c:yVal>
            <c:numRef>
              <c:f>TDK_KF_ST_06_03!$J$85:$J$149</c:f>
              <c:numCache>
                <c:formatCode>General</c:formatCode>
                <c:ptCount val="65"/>
                <c:pt idx="0">
                  <c:v>-3790</c:v>
                </c:pt>
                <c:pt idx="1">
                  <c:v>-3821</c:v>
                </c:pt>
                <c:pt idx="2">
                  <c:v>-3812</c:v>
                </c:pt>
                <c:pt idx="3">
                  <c:v>-3769</c:v>
                </c:pt>
                <c:pt idx="4">
                  <c:v>-3684</c:v>
                </c:pt>
                <c:pt idx="5">
                  <c:v>-3569</c:v>
                </c:pt>
                <c:pt idx="6">
                  <c:v>-3413</c:v>
                </c:pt>
                <c:pt idx="7">
                  <c:v>-3223</c:v>
                </c:pt>
                <c:pt idx="8">
                  <c:v>-3009</c:v>
                </c:pt>
                <c:pt idx="9">
                  <c:v>-2759</c:v>
                </c:pt>
                <c:pt idx="10">
                  <c:v>-2492</c:v>
                </c:pt>
                <c:pt idx="11">
                  <c:v>-2206</c:v>
                </c:pt>
                <c:pt idx="12">
                  <c:v>-1881</c:v>
                </c:pt>
                <c:pt idx="13">
                  <c:v>-1548</c:v>
                </c:pt>
                <c:pt idx="14">
                  <c:v>-1189</c:v>
                </c:pt>
                <c:pt idx="15">
                  <c:v>-826</c:v>
                </c:pt>
                <c:pt idx="16">
                  <c:v>-451</c:v>
                </c:pt>
                <c:pt idx="17">
                  <c:v>-83</c:v>
                </c:pt>
                <c:pt idx="18">
                  <c:v>296</c:v>
                </c:pt>
                <c:pt idx="19">
                  <c:v>657</c:v>
                </c:pt>
                <c:pt idx="20">
                  <c:v>1019</c:v>
                </c:pt>
                <c:pt idx="21">
                  <c:v>1379</c:v>
                </c:pt>
                <c:pt idx="22">
                  <c:v>1734</c:v>
                </c:pt>
                <c:pt idx="23">
                  <c:v>2066</c:v>
                </c:pt>
                <c:pt idx="24">
                  <c:v>2381</c:v>
                </c:pt>
                <c:pt idx="25">
                  <c:v>2667</c:v>
                </c:pt>
                <c:pt idx="26">
                  <c:v>2916</c:v>
                </c:pt>
                <c:pt idx="27">
                  <c:v>3152</c:v>
                </c:pt>
                <c:pt idx="28">
                  <c:v>3354</c:v>
                </c:pt>
                <c:pt idx="29">
                  <c:v>3525</c:v>
                </c:pt>
                <c:pt idx="30">
                  <c:v>3661</c:v>
                </c:pt>
                <c:pt idx="31">
                  <c:v>3770</c:v>
                </c:pt>
                <c:pt idx="32">
                  <c:v>3842</c:v>
                </c:pt>
                <c:pt idx="33">
                  <c:v>3868</c:v>
                </c:pt>
                <c:pt idx="34">
                  <c:v>3858</c:v>
                </c:pt>
                <c:pt idx="35">
                  <c:v>3814</c:v>
                </c:pt>
                <c:pt idx="36">
                  <c:v>3735</c:v>
                </c:pt>
                <c:pt idx="37">
                  <c:v>3615</c:v>
                </c:pt>
                <c:pt idx="38">
                  <c:v>3461</c:v>
                </c:pt>
                <c:pt idx="39">
                  <c:v>3272</c:v>
                </c:pt>
                <c:pt idx="40">
                  <c:v>3056</c:v>
                </c:pt>
                <c:pt idx="41">
                  <c:v>2810</c:v>
                </c:pt>
                <c:pt idx="42">
                  <c:v>2544</c:v>
                </c:pt>
                <c:pt idx="43">
                  <c:v>2255</c:v>
                </c:pt>
                <c:pt idx="44">
                  <c:v>1935</c:v>
                </c:pt>
                <c:pt idx="45">
                  <c:v>1594</c:v>
                </c:pt>
                <c:pt idx="46">
                  <c:v>1256</c:v>
                </c:pt>
                <c:pt idx="47">
                  <c:v>880</c:v>
                </c:pt>
                <c:pt idx="48">
                  <c:v>502</c:v>
                </c:pt>
                <c:pt idx="49">
                  <c:v>125</c:v>
                </c:pt>
                <c:pt idx="50">
                  <c:v>-236</c:v>
                </c:pt>
                <c:pt idx="51">
                  <c:v>-602</c:v>
                </c:pt>
                <c:pt idx="52">
                  <c:v>-967</c:v>
                </c:pt>
                <c:pt idx="53">
                  <c:v>-1329</c:v>
                </c:pt>
                <c:pt idx="54">
                  <c:v>-1683</c:v>
                </c:pt>
                <c:pt idx="55">
                  <c:v>-2011</c:v>
                </c:pt>
                <c:pt idx="56">
                  <c:v>-2331</c:v>
                </c:pt>
                <c:pt idx="57">
                  <c:v>-2611</c:v>
                </c:pt>
                <c:pt idx="58">
                  <c:v>-2870</c:v>
                </c:pt>
                <c:pt idx="59">
                  <c:v>-3101</c:v>
                </c:pt>
                <c:pt idx="60">
                  <c:v>-3311</c:v>
                </c:pt>
                <c:pt idx="61">
                  <c:v>-3482</c:v>
                </c:pt>
                <c:pt idx="62">
                  <c:v>-3620</c:v>
                </c:pt>
                <c:pt idx="63">
                  <c:v>-3723</c:v>
                </c:pt>
                <c:pt idx="64">
                  <c:v>-3792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A7-4A3B-BFB5-96F35CF4133D}"/>
            </c:ext>
          </c:extLst>
        </c:ser>
        <c:ser>
          <c:idx val="3"/>
          <c:order val="3"/>
          <c:tx>
            <c:strRef>
              <c:f>TDK_KF_ST_06_03!$N$19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354.36599999999993</c:v>
                </c:pt>
                <c:pt idx="2">
                  <c:v>348.82199999999995</c:v>
                </c:pt>
                <c:pt idx="3">
                  <c:v>343.26899999999995</c:v>
                </c:pt>
                <c:pt idx="4">
                  <c:v>337.64399999999995</c:v>
                </c:pt>
                <c:pt idx="5">
                  <c:v>331.96499999999997</c:v>
                </c:pt>
                <c:pt idx="6">
                  <c:v>326.27699999999999</c:v>
                </c:pt>
                <c:pt idx="7">
                  <c:v>320.58</c:v>
                </c:pt>
                <c:pt idx="8">
                  <c:v>314.91899999999998</c:v>
                </c:pt>
                <c:pt idx="9">
                  <c:v>309.24</c:v>
                </c:pt>
                <c:pt idx="10">
                  <c:v>303.72300000000001</c:v>
                </c:pt>
                <c:pt idx="11">
                  <c:v>298.21500000000003</c:v>
                </c:pt>
                <c:pt idx="12">
                  <c:v>292.51800000000003</c:v>
                </c:pt>
                <c:pt idx="13">
                  <c:v>286.90200000000004</c:v>
                </c:pt>
                <c:pt idx="14">
                  <c:v>281.13300000000004</c:v>
                </c:pt>
                <c:pt idx="15">
                  <c:v>275.48100000000005</c:v>
                </c:pt>
                <c:pt idx="16">
                  <c:v>269.79300000000006</c:v>
                </c:pt>
                <c:pt idx="17">
                  <c:v>264.15900000000005</c:v>
                </c:pt>
                <c:pt idx="18">
                  <c:v>258.55200000000002</c:v>
                </c:pt>
                <c:pt idx="19">
                  <c:v>253.04400000000001</c:v>
                </c:pt>
                <c:pt idx="20">
                  <c:v>247.5</c:v>
                </c:pt>
                <c:pt idx="21">
                  <c:v>241.79400000000001</c:v>
                </c:pt>
                <c:pt idx="22">
                  <c:v>236.08800000000002</c:v>
                </c:pt>
                <c:pt idx="23">
                  <c:v>230.36400000000003</c:v>
                </c:pt>
                <c:pt idx="24">
                  <c:v>224.73900000000003</c:v>
                </c:pt>
                <c:pt idx="25">
                  <c:v>219.10500000000005</c:v>
                </c:pt>
                <c:pt idx="26">
                  <c:v>213.66000000000005</c:v>
                </c:pt>
                <c:pt idx="27">
                  <c:v>208.10700000000006</c:v>
                </c:pt>
                <c:pt idx="28">
                  <c:v>202.43700000000007</c:v>
                </c:pt>
                <c:pt idx="29">
                  <c:v>196.87500000000006</c:v>
                </c:pt>
                <c:pt idx="30">
                  <c:v>191.19600000000005</c:v>
                </c:pt>
                <c:pt idx="31">
                  <c:v>185.49900000000005</c:v>
                </c:pt>
                <c:pt idx="32">
                  <c:v>179.74800000000005</c:v>
                </c:pt>
                <c:pt idx="33">
                  <c:v>174.17700000000005</c:v>
                </c:pt>
                <c:pt idx="34">
                  <c:v>168.67800000000005</c:v>
                </c:pt>
                <c:pt idx="35">
                  <c:v>163.22400000000005</c:v>
                </c:pt>
                <c:pt idx="36">
                  <c:v>157.68900000000005</c:v>
                </c:pt>
                <c:pt idx="37">
                  <c:v>151.96500000000006</c:v>
                </c:pt>
                <c:pt idx="38">
                  <c:v>146.25900000000007</c:v>
                </c:pt>
                <c:pt idx="39">
                  <c:v>140.61600000000007</c:v>
                </c:pt>
                <c:pt idx="40">
                  <c:v>134.89200000000008</c:v>
                </c:pt>
                <c:pt idx="41">
                  <c:v>129.24900000000008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112.73400000000008</c:v>
                </c:pt>
                <c:pt idx="45">
                  <c:v>107.04600000000008</c:v>
                </c:pt>
                <c:pt idx="46">
                  <c:v>101.41200000000008</c:v>
                </c:pt>
                <c:pt idx="47">
                  <c:v>95.670000000000073</c:v>
                </c:pt>
                <c:pt idx="48">
                  <c:v>89.955000000000069</c:v>
                </c:pt>
                <c:pt idx="49">
                  <c:v>84.393000000000072</c:v>
                </c:pt>
                <c:pt idx="50">
                  <c:v>78.867000000000075</c:v>
                </c:pt>
                <c:pt idx="51">
                  <c:v>73.377000000000081</c:v>
                </c:pt>
                <c:pt idx="52">
                  <c:v>67.815000000000083</c:v>
                </c:pt>
                <c:pt idx="53">
                  <c:v>62.10900000000008</c:v>
                </c:pt>
                <c:pt idx="54">
                  <c:v>56.394000000000077</c:v>
                </c:pt>
                <c:pt idx="55">
                  <c:v>50.724000000000075</c:v>
                </c:pt>
                <c:pt idx="56">
                  <c:v>44.982000000000077</c:v>
                </c:pt>
                <c:pt idx="57">
                  <c:v>39.393000000000079</c:v>
                </c:pt>
                <c:pt idx="58">
                  <c:v>33.912000000000077</c:v>
                </c:pt>
                <c:pt idx="59">
                  <c:v>28.404000000000078</c:v>
                </c:pt>
                <c:pt idx="60">
                  <c:v>22.698000000000079</c:v>
                </c:pt>
                <c:pt idx="61">
                  <c:v>17.073000000000079</c:v>
                </c:pt>
                <c:pt idx="62">
                  <c:v>11.412000000000079</c:v>
                </c:pt>
                <c:pt idx="63">
                  <c:v>5.7240000000000792</c:v>
                </c:pt>
                <c:pt idx="64">
                  <c:v>-2.6999999999920199E-2</c:v>
                </c:pt>
              </c:numCache>
            </c:numRef>
          </c:xVal>
          <c:yVal>
            <c:numRef>
              <c:f>TDK_KF_ST_06_03!$N$85:$N$149</c:f>
              <c:numCache>
                <c:formatCode>General</c:formatCode>
                <c:ptCount val="65"/>
                <c:pt idx="0">
                  <c:v>-3786.9454903876385</c:v>
                </c:pt>
                <c:pt idx="1">
                  <c:v>-3817.287128410112</c:v>
                </c:pt>
                <c:pt idx="2">
                  <c:v>-3810.1754351680888</c:v>
                </c:pt>
                <c:pt idx="3">
                  <c:v>-3767.1133952231025</c:v>
                </c:pt>
                <c:pt idx="4">
                  <c:v>-3687.2374920941006</c:v>
                </c:pt>
                <c:pt idx="5">
                  <c:v>-3570.3603261664862</c:v>
                </c:pt>
                <c:pt idx="6">
                  <c:v>-3417.9520726764417</c:v>
                </c:pt>
                <c:pt idx="7">
                  <c:v>-3231.3498773313795</c:v>
                </c:pt>
                <c:pt idx="8">
                  <c:v>-3014.0898459865143</c:v>
                </c:pt>
                <c:pt idx="9">
                  <c:v>-2766.3877928201</c:v>
                </c:pt>
                <c:pt idx="10">
                  <c:v>-2499.5190556786292</c:v>
                </c:pt>
                <c:pt idx="11">
                  <c:v>-2209.7838310263232</c:v>
                </c:pt>
                <c:pt idx="12">
                  <c:v>-1888.4628305688739</c:v>
                </c:pt>
                <c:pt idx="13">
                  <c:v>-1553.228153719745</c:v>
                </c:pt>
                <c:pt idx="14">
                  <c:v>-1193.1527084352474</c:v>
                </c:pt>
                <c:pt idx="15">
                  <c:v>-828.42531566205696</c:v>
                </c:pt>
                <c:pt idx="16">
                  <c:v>-453.04255454159875</c:v>
                </c:pt>
                <c:pt idx="17">
                  <c:v>-76.609299849075072</c:v>
                </c:pt>
                <c:pt idx="18">
                  <c:v>298.96183535870927</c:v>
                </c:pt>
                <c:pt idx="19">
                  <c:v>665.33127160889171</c:v>
                </c:pt>
                <c:pt idx="20">
                  <c:v>1028.0773605582726</c:v>
                </c:pt>
                <c:pt idx="21">
                  <c:v>1391.5475194557396</c:v>
                </c:pt>
                <c:pt idx="22">
                  <c:v>1741.4317968192538</c:v>
                </c:pt>
                <c:pt idx="23">
                  <c:v>2075.2814159846239</c:v>
                </c:pt>
                <c:pt idx="24">
                  <c:v>2383.4114459297393</c:v>
                </c:pt>
                <c:pt idx="25">
                  <c:v>2669.2203000893433</c:v>
                </c:pt>
                <c:pt idx="26">
                  <c:v>2921.1492559807334</c:v>
                </c:pt>
                <c:pt idx="27">
                  <c:v>3151.0967365235351</c:v>
                </c:pt>
                <c:pt idx="28">
                  <c:v>3355.5527836412357</c:v>
                </c:pt>
                <c:pt idx="29">
                  <c:v>3524.4134603265998</c:v>
                </c:pt>
                <c:pt idx="30">
                  <c:v>3662.7695160929675</c:v>
                </c:pt>
                <c:pt idx="31">
                  <c:v>3765.6341384909765</c:v>
                </c:pt>
                <c:pt idx="32">
                  <c:v>3831.941760689007</c:v>
                </c:pt>
                <c:pt idx="33">
                  <c:v>3859.586868062654</c:v>
                </c:pt>
                <c:pt idx="34">
                  <c:v>3851.3025478646377</c:v>
                </c:pt>
                <c:pt idx="35">
                  <c:v>3808.2516161221465</c:v>
                </c:pt>
                <c:pt idx="36">
                  <c:v>3729.4956034553024</c:v>
                </c:pt>
                <c:pt idx="37">
                  <c:v>3611.6781918254601</c:v>
                </c:pt>
                <c:pt idx="38">
                  <c:v>3458.5810969750437</c:v>
                </c:pt>
                <c:pt idx="39">
                  <c:v>3273.6550353314287</c:v>
                </c:pt>
                <c:pt idx="40">
                  <c:v>3053.8675858663423</c:v>
                </c:pt>
                <c:pt idx="41">
                  <c:v>2807.5650080617793</c:v>
                </c:pt>
                <c:pt idx="42">
                  <c:v>2544.7199713385335</c:v>
                </c:pt>
                <c:pt idx="43">
                  <c:v>2256.716535177447</c:v>
                </c:pt>
                <c:pt idx="44">
                  <c:v>1941.476422062389</c:v>
                </c:pt>
                <c:pt idx="45">
                  <c:v>1602.4173937070013</c:v>
                </c:pt>
                <c:pt idx="46">
                  <c:v>1251.2101727754321</c:v>
                </c:pt>
                <c:pt idx="47">
                  <c:v>881.06018172430424</c:v>
                </c:pt>
                <c:pt idx="48">
                  <c:v>504.07206171262624</c:v>
                </c:pt>
                <c:pt idx="49">
                  <c:v>132.53128509918844</c:v>
                </c:pt>
                <c:pt idx="50">
                  <c:v>-237.65294546797202</c:v>
                </c:pt>
                <c:pt idx="51">
                  <c:v>-603.05201324156042</c:v>
                </c:pt>
                <c:pt idx="52">
                  <c:v>-967.38894858120625</c:v>
                </c:pt>
                <c:pt idx="53">
                  <c:v>-1331.4547010631618</c:v>
                </c:pt>
                <c:pt idx="54">
                  <c:v>-1682.6554836339419</c:v>
                </c:pt>
                <c:pt idx="55">
                  <c:v>-2014.3590713709787</c:v>
                </c:pt>
                <c:pt idx="56">
                  <c:v>-2329.9590338500925</c:v>
                </c:pt>
                <c:pt idx="57">
                  <c:v>-2614.5120254365083</c:v>
                </c:pt>
                <c:pt idx="58">
                  <c:v>-2869.2397651533133</c:v>
                </c:pt>
                <c:pt idx="59">
                  <c:v>-3098.5874660984459</c:v>
                </c:pt>
                <c:pt idx="60">
                  <c:v>-3305.7680756219174</c:v>
                </c:pt>
                <c:pt idx="61">
                  <c:v>-3477.7390584102714</c:v>
                </c:pt>
                <c:pt idx="62">
                  <c:v>-3616.7797466250736</c:v>
                </c:pt>
                <c:pt idx="63">
                  <c:v>-3720.7348581923488</c:v>
                </c:pt>
                <c:pt idx="64">
                  <c:v>-3788.3682763514339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A7-4A3B-BFB5-96F35CF41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5.7329999999999997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22.616999999999997</c:v>
                </c:pt>
                <c:pt idx="5">
                  <c:v>28.277999999999999</c:v>
                </c:pt>
                <c:pt idx="6">
                  <c:v>33.812999999999995</c:v>
                </c:pt>
                <c:pt idx="7">
                  <c:v>39.356999999999992</c:v>
                </c:pt>
                <c:pt idx="8">
                  <c:v>45.026999999999994</c:v>
                </c:pt>
                <c:pt idx="9">
                  <c:v>50.768999999999991</c:v>
                </c:pt>
                <c:pt idx="10">
                  <c:v>56.447999999999993</c:v>
                </c:pt>
                <c:pt idx="11">
                  <c:v>62.090999999999994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95.687999999999988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112.65299999999999</c:v>
                </c:pt>
                <c:pt idx="21">
                  <c:v>118.17899999999999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134.92799999999997</c:v>
                </c:pt>
                <c:pt idx="25">
                  <c:v>140.58899999999997</c:v>
                </c:pt>
                <c:pt idx="26">
                  <c:v>146.26799999999997</c:v>
                </c:pt>
                <c:pt idx="27">
                  <c:v>151.98299999999998</c:v>
                </c:pt>
                <c:pt idx="28">
                  <c:v>157.59899999999999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174.20399999999998</c:v>
                </c:pt>
                <c:pt idx="32">
                  <c:v>179.82</c:v>
                </c:pt>
                <c:pt idx="33">
                  <c:v>185.45399999999998</c:v>
                </c:pt>
                <c:pt idx="34">
                  <c:v>191.24999999999997</c:v>
                </c:pt>
                <c:pt idx="35">
                  <c:v>196.89299999999997</c:v>
                </c:pt>
                <c:pt idx="36">
                  <c:v>202.41899999999998</c:v>
                </c:pt>
                <c:pt idx="37">
                  <c:v>207.98999999999998</c:v>
                </c:pt>
                <c:pt idx="38">
                  <c:v>213.49799999999999</c:v>
                </c:pt>
                <c:pt idx="39">
                  <c:v>219.078</c:v>
                </c:pt>
                <c:pt idx="40">
                  <c:v>224.703</c:v>
                </c:pt>
                <c:pt idx="41">
                  <c:v>230.39099999999999</c:v>
                </c:pt>
                <c:pt idx="42">
                  <c:v>236.196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258.46199999999999</c:v>
                </c:pt>
                <c:pt idx="47">
                  <c:v>264.08699999999999</c:v>
                </c:pt>
                <c:pt idx="48">
                  <c:v>269.77499999999998</c:v>
                </c:pt>
                <c:pt idx="49">
                  <c:v>275.45399999999995</c:v>
                </c:pt>
                <c:pt idx="50">
                  <c:v>281.19599999999997</c:v>
                </c:pt>
                <c:pt idx="51">
                  <c:v>286.88399999999996</c:v>
                </c:pt>
                <c:pt idx="52">
                  <c:v>292.44599999999997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309.14999999999998</c:v>
                </c:pt>
                <c:pt idx="56">
                  <c:v>314.87399999999997</c:v>
                </c:pt>
                <c:pt idx="57">
                  <c:v>320.57099999999997</c:v>
                </c:pt>
                <c:pt idx="58">
                  <c:v>326.38499999999999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343.17899999999997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359.99099999999993</c:v>
                </c:pt>
              </c:numCache>
            </c:numRef>
          </c:xVal>
          <c:yVal>
            <c:numRef>
              <c:f>TDK_KF_ST_06_03!$AC$20:$AC$84</c:f>
              <c:numCache>
                <c:formatCode>General</c:formatCode>
                <c:ptCount val="65"/>
                <c:pt idx="0">
                  <c:v>1.9187662258601905E-2</c:v>
                </c:pt>
                <c:pt idx="1">
                  <c:v>-6.4639024981995696E-2</c:v>
                </c:pt>
                <c:pt idx="2">
                  <c:v>-0.1049760311766228</c:v>
                </c:pt>
                <c:pt idx="3">
                  <c:v>-0.1743022753455854</c:v>
                </c:pt>
                <c:pt idx="4">
                  <c:v>-0.16161727865259223</c:v>
                </c:pt>
                <c:pt idx="5">
                  <c:v>-6.175789598373882E-2</c:v>
                </c:pt>
                <c:pt idx="6">
                  <c:v>-9.8395651366509185E-2</c:v>
                </c:pt>
                <c:pt idx="7">
                  <c:v>-8.4269157030028907E-2</c:v>
                </c:pt>
                <c:pt idx="8">
                  <c:v>-8.2197753940938867E-2</c:v>
                </c:pt>
                <c:pt idx="9">
                  <c:v>-4.0625241438064563E-2</c:v>
                </c:pt>
                <c:pt idx="10">
                  <c:v>2.5596406703400021E-2</c:v>
                </c:pt>
                <c:pt idx="11">
                  <c:v>-2.346413242648282E-3</c:v>
                </c:pt>
                <c:pt idx="12">
                  <c:v>-2.9868787248659601E-2</c:v>
                </c:pt>
                <c:pt idx="13">
                  <c:v>-3.5067673645187369E-2</c:v>
                </c:pt>
                <c:pt idx="14">
                  <c:v>-2.6600133729715481E-2</c:v>
                </c:pt>
                <c:pt idx="15">
                  <c:v>-3.4507441786360005E-3</c:v>
                </c:pt>
                <c:pt idx="16">
                  <c:v>-6.5622148109241607E-2</c:v>
                </c:pt>
                <c:pt idx="17">
                  <c:v>-0.1733182320943456</c:v>
                </c:pt>
                <c:pt idx="18">
                  <c:v>-6.7922994088633004E-2</c:v>
                </c:pt>
                <c:pt idx="19">
                  <c:v>-4.8492851789589508E-2</c:v>
                </c:pt>
                <c:pt idx="20">
                  <c:v>-0.10567457984095086</c:v>
                </c:pt>
                <c:pt idx="21">
                  <c:v>-0.10002225154967448</c:v>
                </c:pt>
                <c:pt idx="22">
                  <c:v>-8.6721561003088254E-2</c:v>
                </c:pt>
                <c:pt idx="23">
                  <c:v>-5.3624193080111127E-2</c:v>
                </c:pt>
                <c:pt idx="24">
                  <c:v>-3.5559119200655687E-2</c:v>
                </c:pt>
                <c:pt idx="25">
                  <c:v>1.3308494080973787E-2</c:v>
                </c:pt>
                <c:pt idx="26">
                  <c:v>4.2077839776766268E-4</c:v>
                </c:pt>
                <c:pt idx="27">
                  <c:v>7.8255289829769481E-3</c:v>
                </c:pt>
                <c:pt idx="28">
                  <c:v>0.11751342525661812</c:v>
                </c:pt>
                <c:pt idx="29">
                  <c:v>6.673143547715199E-3</c:v>
                </c:pt>
                <c:pt idx="30">
                  <c:v>-5.434047631354133E-3</c:v>
                </c:pt>
                <c:pt idx="31">
                  <c:v>7.7642325870186824E-2</c:v>
                </c:pt>
                <c:pt idx="32">
                  <c:v>2.2923574670187463E-2</c:v>
                </c:pt>
                <c:pt idx="33">
                  <c:v>4.4682255724268316E-2</c:v>
                </c:pt>
                <c:pt idx="34">
                  <c:v>9.7806411468184251E-3</c:v>
                </c:pt>
                <c:pt idx="35">
                  <c:v>6.004689542584174E-2</c:v>
                </c:pt>
                <c:pt idx="36">
                  <c:v>5.5722765616792458E-3</c:v>
                </c:pt>
                <c:pt idx="37">
                  <c:v>0.10558735125383123</c:v>
                </c:pt>
                <c:pt idx="38">
                  <c:v>7.7824523717538341E-2</c:v>
                </c:pt>
                <c:pt idx="39">
                  <c:v>7.5484486106660142E-2</c:v>
                </c:pt>
                <c:pt idx="40">
                  <c:v>7.3217100450591488E-2</c:v>
                </c:pt>
                <c:pt idx="41">
                  <c:v>8.1321038280037783E-2</c:v>
                </c:pt>
                <c:pt idx="42">
                  <c:v>0.15458127966408597</c:v>
                </c:pt>
                <c:pt idx="43">
                  <c:v>0.10009595490026868</c:v>
                </c:pt>
                <c:pt idx="44">
                  <c:v>5.4558280259868752E-3</c:v>
                </c:pt>
                <c:pt idx="45">
                  <c:v>9.6325408916925426E-2</c:v>
                </c:pt>
                <c:pt idx="46">
                  <c:v>-4.7263388080409641E-4</c:v>
                </c:pt>
                <c:pt idx="47">
                  <c:v>5.2706924242556852E-2</c:v>
                </c:pt>
                <c:pt idx="48">
                  <c:v>2.8039642553949307E-2</c:v>
                </c:pt>
                <c:pt idx="49">
                  <c:v>-2.5878302549585896E-2</c:v>
                </c:pt>
                <c:pt idx="50">
                  <c:v>-6.7879630013123915E-2</c:v>
                </c:pt>
                <c:pt idx="51">
                  <c:v>-4.2376220837525125E-2</c:v>
                </c:pt>
                <c:pt idx="52">
                  <c:v>-4.2801717375425596E-2</c:v>
                </c:pt>
                <c:pt idx="53">
                  <c:v>-8.5995630341756168E-2</c:v>
                </c:pt>
                <c:pt idx="54">
                  <c:v>-5.3573218303938575E-2</c:v>
                </c:pt>
                <c:pt idx="55">
                  <c:v>2.3719746594679236E-3</c:v>
                </c:pt>
                <c:pt idx="56">
                  <c:v>-4.8523848993397678E-2</c:v>
                </c:pt>
                <c:pt idx="57">
                  <c:v>-1.0876156485949195E-2</c:v>
                </c:pt>
                <c:pt idx="58">
                  <c:v>-1.9046336876499481E-2</c:v>
                </c:pt>
                <c:pt idx="59">
                  <c:v>-6.0899499782465227E-2</c:v>
                </c:pt>
                <c:pt idx="60">
                  <c:v>2.0648071343885022E-2</c:v>
                </c:pt>
                <c:pt idx="61">
                  <c:v>-4.7088903285953165E-2</c:v>
                </c:pt>
                <c:pt idx="62">
                  <c:v>-7.2061177768432572E-2</c:v>
                </c:pt>
                <c:pt idx="63">
                  <c:v>-0.11662857870578591</c:v>
                </c:pt>
                <c:pt idx="64">
                  <c:v>-7.1083873114559992E-2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23-41B5-A13B-4EC3BAD799C2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354.36599999999993</c:v>
                </c:pt>
                <c:pt idx="2">
                  <c:v>348.82199999999995</c:v>
                </c:pt>
                <c:pt idx="3">
                  <c:v>343.26899999999995</c:v>
                </c:pt>
                <c:pt idx="4">
                  <c:v>337.64399999999995</c:v>
                </c:pt>
                <c:pt idx="5">
                  <c:v>331.96499999999997</c:v>
                </c:pt>
                <c:pt idx="6">
                  <c:v>326.27699999999999</c:v>
                </c:pt>
                <c:pt idx="7">
                  <c:v>320.58</c:v>
                </c:pt>
                <c:pt idx="8">
                  <c:v>314.91899999999998</c:v>
                </c:pt>
                <c:pt idx="9">
                  <c:v>309.24</c:v>
                </c:pt>
                <c:pt idx="10">
                  <c:v>303.72300000000001</c:v>
                </c:pt>
                <c:pt idx="11">
                  <c:v>298.21500000000003</c:v>
                </c:pt>
                <c:pt idx="12">
                  <c:v>292.51800000000003</c:v>
                </c:pt>
                <c:pt idx="13">
                  <c:v>286.90200000000004</c:v>
                </c:pt>
                <c:pt idx="14">
                  <c:v>281.13300000000004</c:v>
                </c:pt>
                <c:pt idx="15">
                  <c:v>275.48100000000005</c:v>
                </c:pt>
                <c:pt idx="16">
                  <c:v>269.79300000000006</c:v>
                </c:pt>
                <c:pt idx="17">
                  <c:v>264.15900000000005</c:v>
                </c:pt>
                <c:pt idx="18">
                  <c:v>258.55200000000002</c:v>
                </c:pt>
                <c:pt idx="19">
                  <c:v>253.04400000000001</c:v>
                </c:pt>
                <c:pt idx="20">
                  <c:v>247.5</c:v>
                </c:pt>
                <c:pt idx="21">
                  <c:v>241.79400000000001</c:v>
                </c:pt>
                <c:pt idx="22">
                  <c:v>236.08800000000002</c:v>
                </c:pt>
                <c:pt idx="23">
                  <c:v>230.36400000000003</c:v>
                </c:pt>
                <c:pt idx="24">
                  <c:v>224.73900000000003</c:v>
                </c:pt>
                <c:pt idx="25">
                  <c:v>219.10500000000005</c:v>
                </c:pt>
                <c:pt idx="26">
                  <c:v>213.66000000000005</c:v>
                </c:pt>
                <c:pt idx="27">
                  <c:v>208.10700000000006</c:v>
                </c:pt>
                <c:pt idx="28">
                  <c:v>202.43700000000007</c:v>
                </c:pt>
                <c:pt idx="29">
                  <c:v>196.87500000000006</c:v>
                </c:pt>
                <c:pt idx="30">
                  <c:v>191.19600000000005</c:v>
                </c:pt>
                <c:pt idx="31">
                  <c:v>185.49900000000005</c:v>
                </c:pt>
                <c:pt idx="32">
                  <c:v>179.74800000000005</c:v>
                </c:pt>
                <c:pt idx="33">
                  <c:v>174.17700000000005</c:v>
                </c:pt>
                <c:pt idx="34">
                  <c:v>168.67800000000005</c:v>
                </c:pt>
                <c:pt idx="35">
                  <c:v>163.22400000000005</c:v>
                </c:pt>
                <c:pt idx="36">
                  <c:v>157.68900000000005</c:v>
                </c:pt>
                <c:pt idx="37">
                  <c:v>151.96500000000006</c:v>
                </c:pt>
                <c:pt idx="38">
                  <c:v>146.25900000000007</c:v>
                </c:pt>
                <c:pt idx="39">
                  <c:v>140.61600000000007</c:v>
                </c:pt>
                <c:pt idx="40">
                  <c:v>134.89200000000008</c:v>
                </c:pt>
                <c:pt idx="41">
                  <c:v>129.24900000000008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112.73400000000008</c:v>
                </c:pt>
                <c:pt idx="45">
                  <c:v>107.04600000000008</c:v>
                </c:pt>
                <c:pt idx="46">
                  <c:v>101.41200000000008</c:v>
                </c:pt>
                <c:pt idx="47">
                  <c:v>95.670000000000073</c:v>
                </c:pt>
                <c:pt idx="48">
                  <c:v>89.955000000000069</c:v>
                </c:pt>
                <c:pt idx="49">
                  <c:v>84.393000000000072</c:v>
                </c:pt>
                <c:pt idx="50">
                  <c:v>78.867000000000075</c:v>
                </c:pt>
                <c:pt idx="51">
                  <c:v>73.377000000000081</c:v>
                </c:pt>
                <c:pt idx="52">
                  <c:v>67.815000000000083</c:v>
                </c:pt>
                <c:pt idx="53">
                  <c:v>62.10900000000008</c:v>
                </c:pt>
                <c:pt idx="54">
                  <c:v>56.394000000000077</c:v>
                </c:pt>
                <c:pt idx="55">
                  <c:v>50.724000000000075</c:v>
                </c:pt>
                <c:pt idx="56">
                  <c:v>44.982000000000077</c:v>
                </c:pt>
                <c:pt idx="57">
                  <c:v>39.393000000000079</c:v>
                </c:pt>
                <c:pt idx="58">
                  <c:v>33.912000000000077</c:v>
                </c:pt>
                <c:pt idx="59">
                  <c:v>28.404000000000078</c:v>
                </c:pt>
                <c:pt idx="60">
                  <c:v>22.698000000000079</c:v>
                </c:pt>
                <c:pt idx="61">
                  <c:v>17.073000000000079</c:v>
                </c:pt>
                <c:pt idx="62">
                  <c:v>11.412000000000079</c:v>
                </c:pt>
                <c:pt idx="63">
                  <c:v>5.7240000000000792</c:v>
                </c:pt>
                <c:pt idx="64">
                  <c:v>-2.6999999999920199E-2</c:v>
                </c:pt>
              </c:numCache>
            </c:numRef>
          </c:xVal>
          <c:yVal>
            <c:numRef>
              <c:f>TDK_KF_ST_06_03!$AC$85:$AC$149</c:f>
              <c:numCache>
                <c:formatCode>General</c:formatCode>
                <c:ptCount val="65"/>
                <c:pt idx="0">
                  <c:v>3.3730934993400297E-2</c:v>
                </c:pt>
                <c:pt idx="1">
                  <c:v>-7.2349049115530306E-2</c:v>
                </c:pt>
                <c:pt idx="2">
                  <c:v>-7.2506484023676876E-2</c:v>
                </c:pt>
                <c:pt idx="3">
                  <c:v>1.9480039928964743E-2</c:v>
                </c:pt>
                <c:pt idx="4">
                  <c:v>2.9097238742167519E-2</c:v>
                </c:pt>
                <c:pt idx="5">
                  <c:v>-4.0014102183647537E-2</c:v>
                </c:pt>
                <c:pt idx="6">
                  <c:v>3.024282083572416E-3</c:v>
                </c:pt>
                <c:pt idx="7">
                  <c:v>-3.4583800898587924E-2</c:v>
                </c:pt>
                <c:pt idx="8">
                  <c:v>-3.0765568310357594E-2</c:v>
                </c:pt>
                <c:pt idx="9">
                  <c:v>2.3772917849214537E-2</c:v>
                </c:pt>
                <c:pt idx="10">
                  <c:v>-2.4961337595357236E-2</c:v>
                </c:pt>
                <c:pt idx="11">
                  <c:v>3.1580706552972515E-2</c:v>
                </c:pt>
                <c:pt idx="12">
                  <c:v>-1.870193286436006E-2</c:v>
                </c:pt>
                <c:pt idx="13">
                  <c:v>-2.060064333329592E-2</c:v>
                </c:pt>
                <c:pt idx="14">
                  <c:v>-5.0571741269322956E-3</c:v>
                </c:pt>
                <c:pt idx="15">
                  <c:v>2.2177468223333108E-2</c:v>
                </c:pt>
                <c:pt idx="16">
                  <c:v>2.0915630131696616E-2</c:v>
                </c:pt>
                <c:pt idx="17">
                  <c:v>0.13565027419218723</c:v>
                </c:pt>
                <c:pt idx="18">
                  <c:v>7.6059273951500472E-2</c:v>
                </c:pt>
                <c:pt idx="19">
                  <c:v>0.15493567168297773</c:v>
                </c:pt>
                <c:pt idx="20">
                  <c:v>0.14643108227289758</c:v>
                </c:pt>
                <c:pt idx="21">
                  <c:v>0.19862775946600664</c:v>
                </c:pt>
                <c:pt idx="22">
                  <c:v>0.14953778260615991</c:v>
                </c:pt>
                <c:pt idx="23">
                  <c:v>0.16446227579842798</c:v>
                </c:pt>
                <c:pt idx="24">
                  <c:v>4.6338371253227706E-2</c:v>
                </c:pt>
                <c:pt idx="25">
                  <c:v>0.12476140654322876</c:v>
                </c:pt>
                <c:pt idx="26">
                  <c:v>0.10851032147061801</c:v>
                </c:pt>
                <c:pt idx="27">
                  <c:v>8.0235611901031234E-2</c:v>
                </c:pt>
                <c:pt idx="28">
                  <c:v>0.11721534327051586</c:v>
                </c:pt>
                <c:pt idx="29">
                  <c:v>6.7628166004340073E-2</c:v>
                </c:pt>
                <c:pt idx="30">
                  <c:v>0.13083563017877964</c:v>
                </c:pt>
                <c:pt idx="31">
                  <c:v>3.3705723836618517E-2</c:v>
                </c:pt>
                <c:pt idx="32">
                  <c:v>7.1026576585609291E-2</c:v>
                </c:pt>
                <c:pt idx="33">
                  <c:v>0.12422839334575997</c:v>
                </c:pt>
                <c:pt idx="34">
                  <c:v>0.12990072853420997</c:v>
                </c:pt>
                <c:pt idx="35">
                  <c:v>6.6895401471469995E-2</c:v>
                </c:pt>
                <c:pt idx="36">
                  <c:v>0.12913251002251513</c:v>
                </c:pt>
                <c:pt idx="37">
                  <c:v>3.2399427044964568E-2</c:v>
                </c:pt>
                <c:pt idx="38">
                  <c:v>7.0042292729056044E-2</c:v>
                </c:pt>
                <c:pt idx="39">
                  <c:v>4.4358140810942359E-2</c:v>
                </c:pt>
                <c:pt idx="40">
                  <c:v>5.0343366013436253E-2</c:v>
                </c:pt>
                <c:pt idx="41">
                  <c:v>6.7483497239777535E-3</c:v>
                </c:pt>
                <c:pt idx="42">
                  <c:v>-7.338464751788365E-2</c:v>
                </c:pt>
                <c:pt idx="43">
                  <c:v>-0.10635756342227864</c:v>
                </c:pt>
                <c:pt idx="44">
                  <c:v>-0.11801775812266158</c:v>
                </c:pt>
                <c:pt idx="45">
                  <c:v>-0.13559802865447068</c:v>
                </c:pt>
                <c:pt idx="46">
                  <c:v>3.5399240876941462E-2</c:v>
                </c:pt>
                <c:pt idx="47">
                  <c:v>-1.2117602799719407E-2</c:v>
                </c:pt>
                <c:pt idx="48">
                  <c:v>-2.9507669196874531E-2</c:v>
                </c:pt>
                <c:pt idx="49">
                  <c:v>-0.10256285457613501</c:v>
                </c:pt>
                <c:pt idx="50">
                  <c:v>3.7874123975029761E-2</c:v>
                </c:pt>
                <c:pt idx="51">
                  <c:v>4.4517993340932094E-2</c:v>
                </c:pt>
                <c:pt idx="52">
                  <c:v>1.6838169663941471E-2</c:v>
                </c:pt>
                <c:pt idx="53">
                  <c:v>4.0546134873366668E-2</c:v>
                </c:pt>
                <c:pt idx="54">
                  <c:v>1.3658273729319603E-2</c:v>
                </c:pt>
                <c:pt idx="55">
                  <c:v>5.20549310661238E-2</c:v>
                </c:pt>
                <c:pt idx="56">
                  <c:v>-5.2361821086428506E-2</c:v>
                </c:pt>
                <c:pt idx="57">
                  <c:v>8.5238755657606191E-2</c:v>
                </c:pt>
                <c:pt idx="58">
                  <c:v>-6.5799353150154616E-2</c:v>
                </c:pt>
                <c:pt idx="59">
                  <c:v>-7.3084406449392958E-2</c:v>
                </c:pt>
                <c:pt idx="60">
                  <c:v>-0.10547487260167543</c:v>
                </c:pt>
                <c:pt idx="61">
                  <c:v>-0.10549859863327526</c:v>
                </c:pt>
                <c:pt idx="62">
                  <c:v>-0.12710770796302207</c:v>
                </c:pt>
                <c:pt idx="63">
                  <c:v>-5.3159803970548758E-2</c:v>
                </c:pt>
                <c:pt idx="64">
                  <c:v>-4.5160325280117597E-2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23-41B5-A13B-4EC3BAD799C2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TDK_KF_ST_06_03!$AA$20:$AA$83</c:f>
              <c:numCache>
                <c:formatCode>General</c:formatCode>
                <c:ptCount val="64"/>
                <c:pt idx="0">
                  <c:v>-8.9999999999999993E-3</c:v>
                </c:pt>
                <c:pt idx="1">
                  <c:v>5.7329999999999997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22.616999999999997</c:v>
                </c:pt>
                <c:pt idx="5">
                  <c:v>28.277999999999999</c:v>
                </c:pt>
                <c:pt idx="6">
                  <c:v>33.812999999999995</c:v>
                </c:pt>
                <c:pt idx="7">
                  <c:v>39.356999999999992</c:v>
                </c:pt>
                <c:pt idx="8">
                  <c:v>45.026999999999994</c:v>
                </c:pt>
                <c:pt idx="9">
                  <c:v>50.768999999999991</c:v>
                </c:pt>
                <c:pt idx="10">
                  <c:v>56.447999999999993</c:v>
                </c:pt>
                <c:pt idx="11">
                  <c:v>62.090999999999994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95.687999999999988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112.65299999999999</c:v>
                </c:pt>
                <c:pt idx="21">
                  <c:v>118.17899999999999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134.92799999999997</c:v>
                </c:pt>
                <c:pt idx="25">
                  <c:v>140.58899999999997</c:v>
                </c:pt>
                <c:pt idx="26">
                  <c:v>146.26799999999997</c:v>
                </c:pt>
                <c:pt idx="27">
                  <c:v>151.98299999999998</c:v>
                </c:pt>
                <c:pt idx="28">
                  <c:v>157.59899999999999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174.20399999999998</c:v>
                </c:pt>
                <c:pt idx="32">
                  <c:v>179.82</c:v>
                </c:pt>
                <c:pt idx="33">
                  <c:v>185.45399999999998</c:v>
                </c:pt>
                <c:pt idx="34">
                  <c:v>191.24999999999997</c:v>
                </c:pt>
                <c:pt idx="35">
                  <c:v>196.89299999999997</c:v>
                </c:pt>
                <c:pt idx="36">
                  <c:v>202.41899999999998</c:v>
                </c:pt>
                <c:pt idx="37">
                  <c:v>207.98999999999998</c:v>
                </c:pt>
                <c:pt idx="38">
                  <c:v>213.49799999999999</c:v>
                </c:pt>
                <c:pt idx="39">
                  <c:v>219.078</c:v>
                </c:pt>
                <c:pt idx="40">
                  <c:v>224.703</c:v>
                </c:pt>
                <c:pt idx="41">
                  <c:v>230.39099999999999</c:v>
                </c:pt>
                <c:pt idx="42">
                  <c:v>236.196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258.46199999999999</c:v>
                </c:pt>
                <c:pt idx="47">
                  <c:v>264.08699999999999</c:v>
                </c:pt>
                <c:pt idx="48">
                  <c:v>269.77499999999998</c:v>
                </c:pt>
                <c:pt idx="49">
                  <c:v>275.45399999999995</c:v>
                </c:pt>
                <c:pt idx="50">
                  <c:v>281.19599999999997</c:v>
                </c:pt>
                <c:pt idx="51">
                  <c:v>286.88399999999996</c:v>
                </c:pt>
                <c:pt idx="52">
                  <c:v>292.44599999999997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309.14999999999998</c:v>
                </c:pt>
                <c:pt idx="56">
                  <c:v>314.87399999999997</c:v>
                </c:pt>
                <c:pt idx="57">
                  <c:v>320.57099999999997</c:v>
                </c:pt>
                <c:pt idx="58">
                  <c:v>326.38499999999999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343.17899999999997</c:v>
                </c:pt>
                <c:pt idx="62">
                  <c:v>348.73199999999997</c:v>
                </c:pt>
                <c:pt idx="63">
                  <c:v>354.37499999999994</c:v>
                </c:pt>
              </c:numCache>
            </c:numRef>
          </c:xVal>
          <c:yVal>
            <c:numRef>
              <c:f>TDK_KF_ST_06_03!$AD$20:$AD$83</c:f>
              <c:numCache>
                <c:formatCode>General</c:formatCode>
                <c:ptCount val="64"/>
                <c:pt idx="0">
                  <c:v>-6.4347987538719509E-2</c:v>
                </c:pt>
                <c:pt idx="1">
                  <c:v>1.1479221011446938E-2</c:v>
                </c:pt>
                <c:pt idx="2">
                  <c:v>-2.2131676786399268E-2</c:v>
                </c:pt>
                <c:pt idx="3">
                  <c:v>6.8803676712310136E-2</c:v>
                </c:pt>
                <c:pt idx="4">
                  <c:v>5.6142406050916804E-2</c:v>
                </c:pt>
                <c:pt idx="5">
                  <c:v>-1.1326510465654138E-2</c:v>
                </c:pt>
                <c:pt idx="6">
                  <c:v>3.2596298216354569E-2</c:v>
                </c:pt>
                <c:pt idx="7">
                  <c:v>0.1695079126876351</c:v>
                </c:pt>
                <c:pt idx="8">
                  <c:v>2.9835932854510361E-2</c:v>
                </c:pt>
                <c:pt idx="9">
                  <c:v>9.2680172504188363E-2</c:v>
                </c:pt>
                <c:pt idx="10">
                  <c:v>-1.1938132974080418E-2</c:v>
                </c:pt>
                <c:pt idx="11">
                  <c:v>4.289254811601495E-2</c:v>
                </c:pt>
                <c:pt idx="12">
                  <c:v>4.6706956912601072E-2</c:v>
                </c:pt>
                <c:pt idx="13">
                  <c:v>7.9585666986119463E-2</c:v>
                </c:pt>
                <c:pt idx="14">
                  <c:v>6.4474257704745241E-2</c:v>
                </c:pt>
                <c:pt idx="15">
                  <c:v>-9.9112110397499009E-2</c:v>
                </c:pt>
                <c:pt idx="16">
                  <c:v>3.6114478912367076E-2</c:v>
                </c:pt>
                <c:pt idx="17">
                  <c:v>0.1612006292946262</c:v>
                </c:pt>
                <c:pt idx="18">
                  <c:v>0.10332223496557447</c:v>
                </c:pt>
                <c:pt idx="19">
                  <c:v>-8.7105176864881173E-2</c:v>
                </c:pt>
                <c:pt idx="20">
                  <c:v>-1.2343178281710721E-2</c:v>
                </c:pt>
                <c:pt idx="21">
                  <c:v>-6.3353118726041657E-3</c:v>
                </c:pt>
                <c:pt idx="22">
                  <c:v>1.3336913485204605E-2</c:v>
                </c:pt>
                <c:pt idx="23">
                  <c:v>6.037254280408888E-2</c:v>
                </c:pt>
                <c:pt idx="24">
                  <c:v>8.5902485214091939E-2</c:v>
                </c:pt>
                <c:pt idx="25">
                  <c:v>3.1049646729968572E-2</c:v>
                </c:pt>
                <c:pt idx="26">
                  <c:v>6.9621514331288381E-2</c:v>
                </c:pt>
                <c:pt idx="27">
                  <c:v>2.457389806198762E-2</c:v>
                </c:pt>
                <c:pt idx="28">
                  <c:v>1.1619084765897014E-2</c:v>
                </c:pt>
                <c:pt idx="29">
                  <c:v>6.0222257923754796E-2</c:v>
                </c:pt>
                <c:pt idx="30">
                  <c:v>0.13533477616556411</c:v>
                </c:pt>
                <c:pt idx="31">
                  <c:v>4.6586067475573145E-2</c:v>
                </c:pt>
                <c:pt idx="32">
                  <c:v>4.8103001915421828E-2</c:v>
                </c:pt>
                <c:pt idx="33">
                  <c:v>-1.0976531887649799E-2</c:v>
                </c:pt>
                <c:pt idx="34">
                  <c:v>0.12105498903196121</c:v>
                </c:pt>
                <c:pt idx="35">
                  <c:v>7.5812705784983336E-3</c:v>
                </c:pt>
                <c:pt idx="36">
                  <c:v>0.11164306670883661</c:v>
                </c:pt>
                <c:pt idx="37">
                  <c:v>-2.5351739352799996E-2</c:v>
                </c:pt>
                <c:pt idx="38">
                  <c:v>3.0685797753079669E-2</c:v>
                </c:pt>
                <c:pt idx="39">
                  <c:v>4.9276920436568616E-2</c:v>
                </c:pt>
                <c:pt idx="40">
                  <c:v>-2.6878729197363782E-2</c:v>
                </c:pt>
                <c:pt idx="41">
                  <c:v>8.3141237518390199E-2</c:v>
                </c:pt>
                <c:pt idx="42">
                  <c:v>-5.0434970579260607E-3</c:v>
                </c:pt>
                <c:pt idx="43">
                  <c:v>9.8531804565737957E-2</c:v>
                </c:pt>
                <c:pt idx="44">
                  <c:v>0.14097525424691071</c:v>
                </c:pt>
                <c:pt idx="45">
                  <c:v>5.8610262766052301E-2</c:v>
                </c:pt>
                <c:pt idx="46">
                  <c:v>7.6531907832304569E-2</c:v>
                </c:pt>
                <c:pt idx="47">
                  <c:v>8.2943349949630374E-2</c:v>
                </c:pt>
                <c:pt idx="48">
                  <c:v>-7.1240124222526902E-3</c:v>
                </c:pt>
                <c:pt idx="49">
                  <c:v>4.8055770772919004E-2</c:v>
                </c:pt>
                <c:pt idx="50">
                  <c:v>6.2822455886191619E-2</c:v>
                </c:pt>
                <c:pt idx="51">
                  <c:v>2.1775577504229204E-2</c:v>
                </c:pt>
                <c:pt idx="52">
                  <c:v>2.4099784511065536E-2</c:v>
                </c:pt>
                <c:pt idx="53">
                  <c:v>0.11757633689472868</c:v>
                </c:pt>
                <c:pt idx="54">
                  <c:v>2.8611880708581339E-2</c:v>
                </c:pt>
                <c:pt idx="55">
                  <c:v>2.1400943189746613E-2</c:v>
                </c:pt>
                <c:pt idx="56">
                  <c:v>1.7758280683040084E-2</c:v>
                </c:pt>
                <c:pt idx="57">
                  <c:v>-2.3707644412638729E-2</c:v>
                </c:pt>
                <c:pt idx="58">
                  <c:v>2.2070618960071897E-2</c:v>
                </c:pt>
                <c:pt idx="59">
                  <c:v>2.088539759881769E-2</c:v>
                </c:pt>
                <c:pt idx="60">
                  <c:v>8.4491673982824977E-3</c:v>
                </c:pt>
                <c:pt idx="61">
                  <c:v>6.6568943214917908E-2</c:v>
                </c:pt>
                <c:pt idx="62">
                  <c:v>-4.4530625524430434E-4</c:v>
                </c:pt>
                <c:pt idx="63">
                  <c:v>4.4279529590255606E-2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23-41B5-A13B-4EC3BAD79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TDK_KF_ST_06_03!$I$19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5.7329999999999997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22.616999999999997</c:v>
                </c:pt>
                <c:pt idx="5">
                  <c:v>28.277999999999999</c:v>
                </c:pt>
                <c:pt idx="6">
                  <c:v>33.812999999999995</c:v>
                </c:pt>
                <c:pt idx="7">
                  <c:v>39.356999999999992</c:v>
                </c:pt>
                <c:pt idx="8">
                  <c:v>45.026999999999994</c:v>
                </c:pt>
                <c:pt idx="9">
                  <c:v>50.768999999999991</c:v>
                </c:pt>
                <c:pt idx="10">
                  <c:v>56.447999999999993</c:v>
                </c:pt>
                <c:pt idx="11">
                  <c:v>62.090999999999994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95.687999999999988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112.65299999999999</c:v>
                </c:pt>
                <c:pt idx="21">
                  <c:v>118.17899999999999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134.92799999999997</c:v>
                </c:pt>
                <c:pt idx="25">
                  <c:v>140.58899999999997</c:v>
                </c:pt>
                <c:pt idx="26">
                  <c:v>146.26799999999997</c:v>
                </c:pt>
                <c:pt idx="27">
                  <c:v>151.98299999999998</c:v>
                </c:pt>
                <c:pt idx="28">
                  <c:v>157.59899999999999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174.20399999999998</c:v>
                </c:pt>
                <c:pt idx="32">
                  <c:v>179.82</c:v>
                </c:pt>
                <c:pt idx="33">
                  <c:v>185.45399999999998</c:v>
                </c:pt>
                <c:pt idx="34">
                  <c:v>191.24999999999997</c:v>
                </c:pt>
                <c:pt idx="35">
                  <c:v>196.89299999999997</c:v>
                </c:pt>
                <c:pt idx="36">
                  <c:v>202.41899999999998</c:v>
                </c:pt>
                <c:pt idx="37">
                  <c:v>207.98999999999998</c:v>
                </c:pt>
                <c:pt idx="38">
                  <c:v>213.49799999999999</c:v>
                </c:pt>
                <c:pt idx="39">
                  <c:v>219.078</c:v>
                </c:pt>
                <c:pt idx="40">
                  <c:v>224.703</c:v>
                </c:pt>
                <c:pt idx="41">
                  <c:v>230.39099999999999</c:v>
                </c:pt>
                <c:pt idx="42">
                  <c:v>236.196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258.46199999999999</c:v>
                </c:pt>
                <c:pt idx="47">
                  <c:v>264.08699999999999</c:v>
                </c:pt>
                <c:pt idx="48">
                  <c:v>269.77499999999998</c:v>
                </c:pt>
                <c:pt idx="49">
                  <c:v>275.45399999999995</c:v>
                </c:pt>
                <c:pt idx="50">
                  <c:v>281.19599999999997</c:v>
                </c:pt>
                <c:pt idx="51">
                  <c:v>286.88399999999996</c:v>
                </c:pt>
                <c:pt idx="52">
                  <c:v>292.44599999999997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309.14999999999998</c:v>
                </c:pt>
                <c:pt idx="56">
                  <c:v>314.87399999999997</c:v>
                </c:pt>
                <c:pt idx="57">
                  <c:v>320.57099999999997</c:v>
                </c:pt>
                <c:pt idx="58">
                  <c:v>326.38499999999999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343.17899999999997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359.99099999999993</c:v>
                </c:pt>
              </c:numCache>
            </c:numRef>
          </c:xVal>
          <c:yVal>
            <c:numRef>
              <c:f>TDK_KF_ST_06_03!$I$20:$I$84</c:f>
              <c:numCache>
                <c:formatCode>General</c:formatCode>
                <c:ptCount val="65"/>
                <c:pt idx="0">
                  <c:v>477</c:v>
                </c:pt>
                <c:pt idx="1">
                  <c:v>853</c:v>
                </c:pt>
                <c:pt idx="2">
                  <c:v>1224</c:v>
                </c:pt>
                <c:pt idx="3">
                  <c:v>1571</c:v>
                </c:pt>
                <c:pt idx="4">
                  <c:v>1900</c:v>
                </c:pt>
                <c:pt idx="5">
                  <c:v>2226</c:v>
                </c:pt>
                <c:pt idx="6">
                  <c:v>2516</c:v>
                </c:pt>
                <c:pt idx="7">
                  <c:v>2785</c:v>
                </c:pt>
                <c:pt idx="8">
                  <c:v>3032</c:v>
                </c:pt>
                <c:pt idx="9">
                  <c:v>3255</c:v>
                </c:pt>
                <c:pt idx="10">
                  <c:v>3441</c:v>
                </c:pt>
                <c:pt idx="11">
                  <c:v>3596</c:v>
                </c:pt>
                <c:pt idx="12">
                  <c:v>3713</c:v>
                </c:pt>
                <c:pt idx="13">
                  <c:v>3784</c:v>
                </c:pt>
                <c:pt idx="14">
                  <c:v>3833</c:v>
                </c:pt>
                <c:pt idx="15">
                  <c:v>3841</c:v>
                </c:pt>
                <c:pt idx="16">
                  <c:v>3808</c:v>
                </c:pt>
                <c:pt idx="17">
                  <c:v>3746</c:v>
                </c:pt>
                <c:pt idx="18">
                  <c:v>3638</c:v>
                </c:pt>
                <c:pt idx="19">
                  <c:v>3495</c:v>
                </c:pt>
                <c:pt idx="20">
                  <c:v>3331</c:v>
                </c:pt>
                <c:pt idx="21">
                  <c:v>3124</c:v>
                </c:pt>
                <c:pt idx="22">
                  <c:v>2894</c:v>
                </c:pt>
                <c:pt idx="23">
                  <c:v>2634</c:v>
                </c:pt>
                <c:pt idx="24">
                  <c:v>2344</c:v>
                </c:pt>
                <c:pt idx="25">
                  <c:v>2029</c:v>
                </c:pt>
                <c:pt idx="26">
                  <c:v>1696</c:v>
                </c:pt>
                <c:pt idx="27">
                  <c:v>1342</c:v>
                </c:pt>
                <c:pt idx="28">
                  <c:v>975</c:v>
                </c:pt>
                <c:pt idx="29">
                  <c:v>623</c:v>
                </c:pt>
                <c:pt idx="30">
                  <c:v>256</c:v>
                </c:pt>
                <c:pt idx="31">
                  <c:v>-130</c:v>
                </c:pt>
                <c:pt idx="32">
                  <c:v>-503</c:v>
                </c:pt>
                <c:pt idx="33">
                  <c:v>-880</c:v>
                </c:pt>
                <c:pt idx="34">
                  <c:v>-1253</c:v>
                </c:pt>
                <c:pt idx="35">
                  <c:v>-1610</c:v>
                </c:pt>
                <c:pt idx="36">
                  <c:v>-1935</c:v>
                </c:pt>
                <c:pt idx="37">
                  <c:v>-2257</c:v>
                </c:pt>
                <c:pt idx="38">
                  <c:v>-2548</c:v>
                </c:pt>
                <c:pt idx="39">
                  <c:v>-2815</c:v>
                </c:pt>
                <c:pt idx="40">
                  <c:v>-3060</c:v>
                </c:pt>
                <c:pt idx="41">
                  <c:v>-3284</c:v>
                </c:pt>
                <c:pt idx="42">
                  <c:v>-3472</c:v>
                </c:pt>
                <c:pt idx="43">
                  <c:v>-3621</c:v>
                </c:pt>
                <c:pt idx="44">
                  <c:v>-3741</c:v>
                </c:pt>
                <c:pt idx="45">
                  <c:v>-3812</c:v>
                </c:pt>
                <c:pt idx="46">
                  <c:v>-3860</c:v>
                </c:pt>
                <c:pt idx="47">
                  <c:v>-3868</c:v>
                </c:pt>
                <c:pt idx="48">
                  <c:v>-3839</c:v>
                </c:pt>
                <c:pt idx="49">
                  <c:v>-3774</c:v>
                </c:pt>
                <c:pt idx="50">
                  <c:v>-3672</c:v>
                </c:pt>
                <c:pt idx="51">
                  <c:v>-3531</c:v>
                </c:pt>
                <c:pt idx="52">
                  <c:v>-3358</c:v>
                </c:pt>
                <c:pt idx="53">
                  <c:v>-3157</c:v>
                </c:pt>
                <c:pt idx="54">
                  <c:v>-2929</c:v>
                </c:pt>
                <c:pt idx="55">
                  <c:v>-2668</c:v>
                </c:pt>
                <c:pt idx="56">
                  <c:v>-2380</c:v>
                </c:pt>
                <c:pt idx="57">
                  <c:v>-2064</c:v>
                </c:pt>
                <c:pt idx="58">
                  <c:v>-1723</c:v>
                </c:pt>
                <c:pt idx="59">
                  <c:v>-1378</c:v>
                </c:pt>
                <c:pt idx="60">
                  <c:v>-1012</c:v>
                </c:pt>
                <c:pt idx="61">
                  <c:v>-655</c:v>
                </c:pt>
                <c:pt idx="62">
                  <c:v>-286</c:v>
                </c:pt>
                <c:pt idx="63">
                  <c:v>91</c:v>
                </c:pt>
                <c:pt idx="64">
                  <c:v>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8D-445A-BB4B-7FB7228B2D7E}"/>
            </c:ext>
          </c:extLst>
        </c:ser>
        <c:ser>
          <c:idx val="1"/>
          <c:order val="1"/>
          <c:tx>
            <c:strRef>
              <c:f>TDK_KF_ST_06_03!$L$19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5.7329999999999997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22.616999999999997</c:v>
                </c:pt>
                <c:pt idx="5">
                  <c:v>28.277999999999999</c:v>
                </c:pt>
                <c:pt idx="6">
                  <c:v>33.812999999999995</c:v>
                </c:pt>
                <c:pt idx="7">
                  <c:v>39.356999999999992</c:v>
                </c:pt>
                <c:pt idx="8">
                  <c:v>45.026999999999994</c:v>
                </c:pt>
                <c:pt idx="9">
                  <c:v>50.768999999999991</c:v>
                </c:pt>
                <c:pt idx="10">
                  <c:v>56.447999999999993</c:v>
                </c:pt>
                <c:pt idx="11">
                  <c:v>62.090999999999994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95.687999999999988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112.65299999999999</c:v>
                </c:pt>
                <c:pt idx="21">
                  <c:v>118.17899999999999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134.92799999999997</c:v>
                </c:pt>
                <c:pt idx="25">
                  <c:v>140.58899999999997</c:v>
                </c:pt>
                <c:pt idx="26">
                  <c:v>146.26799999999997</c:v>
                </c:pt>
                <c:pt idx="27">
                  <c:v>151.98299999999998</c:v>
                </c:pt>
                <c:pt idx="28">
                  <c:v>157.59899999999999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174.20399999999998</c:v>
                </c:pt>
                <c:pt idx="32">
                  <c:v>179.82</c:v>
                </c:pt>
                <c:pt idx="33">
                  <c:v>185.45399999999998</c:v>
                </c:pt>
                <c:pt idx="34">
                  <c:v>191.24999999999997</c:v>
                </c:pt>
                <c:pt idx="35">
                  <c:v>196.89299999999997</c:v>
                </c:pt>
                <c:pt idx="36">
                  <c:v>202.41899999999998</c:v>
                </c:pt>
                <c:pt idx="37">
                  <c:v>207.98999999999998</c:v>
                </c:pt>
                <c:pt idx="38">
                  <c:v>213.49799999999999</c:v>
                </c:pt>
                <c:pt idx="39">
                  <c:v>219.078</c:v>
                </c:pt>
                <c:pt idx="40">
                  <c:v>224.703</c:v>
                </c:pt>
                <c:pt idx="41">
                  <c:v>230.39099999999999</c:v>
                </c:pt>
                <c:pt idx="42">
                  <c:v>236.196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258.46199999999999</c:v>
                </c:pt>
                <c:pt idx="47">
                  <c:v>264.08699999999999</c:v>
                </c:pt>
                <c:pt idx="48">
                  <c:v>269.77499999999998</c:v>
                </c:pt>
                <c:pt idx="49">
                  <c:v>275.45399999999995</c:v>
                </c:pt>
                <c:pt idx="50">
                  <c:v>281.19599999999997</c:v>
                </c:pt>
                <c:pt idx="51">
                  <c:v>286.88399999999996</c:v>
                </c:pt>
                <c:pt idx="52">
                  <c:v>292.44599999999997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309.14999999999998</c:v>
                </c:pt>
                <c:pt idx="56">
                  <c:v>314.87399999999997</c:v>
                </c:pt>
                <c:pt idx="57">
                  <c:v>320.57099999999997</c:v>
                </c:pt>
                <c:pt idx="58">
                  <c:v>326.38499999999999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343.17899999999997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359.99099999999993</c:v>
                </c:pt>
              </c:numCache>
            </c:numRef>
          </c:xVal>
          <c:yVal>
            <c:numRef>
              <c:f>TDK_KF_ST_06_03!$L$20:$L$84</c:f>
              <c:numCache>
                <c:formatCode>General</c:formatCode>
                <c:ptCount val="65"/>
                <c:pt idx="0">
                  <c:v>472.22496048898302</c:v>
                </c:pt>
                <c:pt idx="1">
                  <c:v>852.5585761271094</c:v>
                </c:pt>
                <c:pt idx="2">
                  <c:v>1226.4417764388543</c:v>
                </c:pt>
                <c:pt idx="3">
                  <c:v>1578.2992122470828</c:v>
                </c:pt>
                <c:pt idx="4">
                  <c:v>1906.3775231614077</c:v>
                </c:pt>
                <c:pt idx="5">
                  <c:v>2226.7116731056531</c:v>
                </c:pt>
                <c:pt idx="6">
                  <c:v>2518.7544481440095</c:v>
                </c:pt>
                <c:pt idx="7">
                  <c:v>2787.5433299518022</c:v>
                </c:pt>
                <c:pt idx="8">
                  <c:v>3035.2584634044074</c:v>
                </c:pt>
                <c:pt idx="9">
                  <c:v>3255.6444216204686</c:v>
                </c:pt>
                <c:pt idx="10">
                  <c:v>3441.2891361539832</c:v>
                </c:pt>
                <c:pt idx="11">
                  <c:v>3592.1070994880706</c:v>
                </c:pt>
                <c:pt idx="12">
                  <c:v>3708.3841650834765</c:v>
                </c:pt>
                <c:pt idx="13">
                  <c:v>3785.9171217866324</c:v>
                </c:pt>
                <c:pt idx="14">
                  <c:v>3829.0433625048231</c:v>
                </c:pt>
                <c:pt idx="15">
                  <c:v>3836.4113646214191</c:v>
                </c:pt>
                <c:pt idx="16">
                  <c:v>3806.6647356826788</c:v>
                </c:pt>
                <c:pt idx="17">
                  <c:v>3738.9208025459789</c:v>
                </c:pt>
                <c:pt idx="18">
                  <c:v>3633.2656275247896</c:v>
                </c:pt>
                <c:pt idx="19">
                  <c:v>3491.8182433255656</c:v>
                </c:pt>
                <c:pt idx="20">
                  <c:v>3321.6455581165201</c:v>
                </c:pt>
                <c:pt idx="21">
                  <c:v>3120.4144160336314</c:v>
                </c:pt>
                <c:pt idx="22">
                  <c:v>2890.7916556660407</c:v>
                </c:pt>
                <c:pt idx="23">
                  <c:v>2632.9728165127794</c:v>
                </c:pt>
                <c:pt idx="24">
                  <c:v>2341.3234995986022</c:v>
                </c:pt>
                <c:pt idx="25">
                  <c:v>2028.8478110034691</c:v>
                </c:pt>
                <c:pt idx="26">
                  <c:v>1695.3084782449207</c:v>
                </c:pt>
                <c:pt idx="27">
                  <c:v>1342.6718376101328</c:v>
                </c:pt>
                <c:pt idx="28">
                  <c:v>982.93647621638308</c:v>
                </c:pt>
                <c:pt idx="29">
                  <c:v>623.74284833113813</c:v>
                </c:pt>
                <c:pt idx="30">
                  <c:v>256.29508109802634</c:v>
                </c:pt>
                <c:pt idx="31">
                  <c:v>-123.37456622314438</c:v>
                </c:pt>
                <c:pt idx="32">
                  <c:v>-500.22387686544437</c:v>
                </c:pt>
                <c:pt idx="33">
                  <c:v>-873.62864735803282</c:v>
                </c:pt>
                <c:pt idx="34">
                  <c:v>-1249.1098618857166</c:v>
                </c:pt>
                <c:pt idx="35">
                  <c:v>-1602.6176788835678</c:v>
                </c:pt>
                <c:pt idx="36">
                  <c:v>-1933.9328620185854</c:v>
                </c:pt>
                <c:pt idx="37">
                  <c:v>-2249.9090954940939</c:v>
                </c:pt>
                <c:pt idx="38">
                  <c:v>-2541.5911584046794</c:v>
                </c:pt>
                <c:pt idx="39">
                  <c:v>-2813.307243348359</c:v>
                </c:pt>
                <c:pt idx="40">
                  <c:v>-3060.3891484537203</c:v>
                </c:pt>
                <c:pt idx="41">
                  <c:v>-3280.429151934648</c:v>
                </c:pt>
                <c:pt idx="42">
                  <c:v>-3471.8493035320216</c:v>
                </c:pt>
                <c:pt idx="43">
                  <c:v>-3623.9795289465383</c:v>
                </c:pt>
                <c:pt idx="44">
                  <c:v>-3740.9922239292605</c:v>
                </c:pt>
                <c:pt idx="45">
                  <c:v>-3820.1045398515676</c:v>
                </c:pt>
                <c:pt idx="46">
                  <c:v>-3864.9788931270396</c:v>
                </c:pt>
                <c:pt idx="47">
                  <c:v>-3873.9227137295579</c:v>
                </c:pt>
                <c:pt idx="48">
                  <c:v>-3845.1963385329241</c:v>
                </c:pt>
                <c:pt idx="49">
                  <c:v>-3778.9068211827598</c:v>
                </c:pt>
                <c:pt idx="50">
                  <c:v>-3674.3409932176123</c:v>
                </c:pt>
                <c:pt idx="51">
                  <c:v>-3534.5694674889037</c:v>
                </c:pt>
                <c:pt idx="52">
                  <c:v>-3364.387259172016</c:v>
                </c:pt>
                <c:pt idx="53">
                  <c:v>-3159.87729071678</c:v>
                </c:pt>
                <c:pt idx="54">
                  <c:v>-2932.1624898203127</c:v>
                </c:pt>
                <c:pt idx="55">
                  <c:v>-2671.731372211877</c:v>
                </c:pt>
                <c:pt idx="56">
                  <c:v>-2379.2803136157268</c:v>
                </c:pt>
                <c:pt idx="57">
                  <c:v>-2064.8185931005492</c:v>
                </c:pt>
                <c:pt idx="58">
                  <c:v>-1723.0719662883328</c:v>
                </c:pt>
                <c:pt idx="59">
                  <c:v>-1374.5651306313866</c:v>
                </c:pt>
                <c:pt idx="60">
                  <c:v>-1011.7388267705721</c:v>
                </c:pt>
                <c:pt idx="61">
                  <c:v>-650.58022530500193</c:v>
                </c:pt>
                <c:pt idx="62">
                  <c:v>-279.38889919995245</c:v>
                </c:pt>
                <c:pt idx="63">
                  <c:v>100.30855498049488</c:v>
                </c:pt>
                <c:pt idx="64">
                  <c:v>477.05134399736596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8D-445A-BB4B-7FB7228B2D7E}"/>
            </c:ext>
          </c:extLst>
        </c:ser>
        <c:ser>
          <c:idx val="2"/>
          <c:order val="2"/>
          <c:tx>
            <c:strRef>
              <c:f>TDK_KF_ST_06_03!$J$19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5.7329999999999997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22.616999999999997</c:v>
                </c:pt>
                <c:pt idx="5">
                  <c:v>28.277999999999999</c:v>
                </c:pt>
                <c:pt idx="6">
                  <c:v>33.812999999999995</c:v>
                </c:pt>
                <c:pt idx="7">
                  <c:v>39.356999999999992</c:v>
                </c:pt>
                <c:pt idx="8">
                  <c:v>45.026999999999994</c:v>
                </c:pt>
                <c:pt idx="9">
                  <c:v>50.768999999999991</c:v>
                </c:pt>
                <c:pt idx="10">
                  <c:v>56.447999999999993</c:v>
                </c:pt>
                <c:pt idx="11">
                  <c:v>62.090999999999994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95.687999999999988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112.65299999999999</c:v>
                </c:pt>
                <c:pt idx="21">
                  <c:v>118.17899999999999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134.92799999999997</c:v>
                </c:pt>
                <c:pt idx="25">
                  <c:v>140.58899999999997</c:v>
                </c:pt>
                <c:pt idx="26">
                  <c:v>146.26799999999997</c:v>
                </c:pt>
                <c:pt idx="27">
                  <c:v>151.98299999999998</c:v>
                </c:pt>
                <c:pt idx="28">
                  <c:v>157.59899999999999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174.20399999999998</c:v>
                </c:pt>
                <c:pt idx="32">
                  <c:v>179.82</c:v>
                </c:pt>
                <c:pt idx="33">
                  <c:v>185.45399999999998</c:v>
                </c:pt>
                <c:pt idx="34">
                  <c:v>191.24999999999997</c:v>
                </c:pt>
                <c:pt idx="35">
                  <c:v>196.89299999999997</c:v>
                </c:pt>
                <c:pt idx="36">
                  <c:v>202.41899999999998</c:v>
                </c:pt>
                <c:pt idx="37">
                  <c:v>207.98999999999998</c:v>
                </c:pt>
                <c:pt idx="38">
                  <c:v>213.49799999999999</c:v>
                </c:pt>
                <c:pt idx="39">
                  <c:v>219.078</c:v>
                </c:pt>
                <c:pt idx="40">
                  <c:v>224.703</c:v>
                </c:pt>
                <c:pt idx="41">
                  <c:v>230.39099999999999</c:v>
                </c:pt>
                <c:pt idx="42">
                  <c:v>236.196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258.46199999999999</c:v>
                </c:pt>
                <c:pt idx="47">
                  <c:v>264.08699999999999</c:v>
                </c:pt>
                <c:pt idx="48">
                  <c:v>269.77499999999998</c:v>
                </c:pt>
                <c:pt idx="49">
                  <c:v>275.45399999999995</c:v>
                </c:pt>
                <c:pt idx="50">
                  <c:v>281.19599999999997</c:v>
                </c:pt>
                <c:pt idx="51">
                  <c:v>286.88399999999996</c:v>
                </c:pt>
                <c:pt idx="52">
                  <c:v>292.44599999999997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309.14999999999998</c:v>
                </c:pt>
                <c:pt idx="56">
                  <c:v>314.87399999999997</c:v>
                </c:pt>
                <c:pt idx="57">
                  <c:v>320.57099999999997</c:v>
                </c:pt>
                <c:pt idx="58">
                  <c:v>326.38499999999999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343.17899999999997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359.99099999999993</c:v>
                </c:pt>
              </c:numCache>
            </c:numRef>
          </c:xVal>
          <c:yVal>
            <c:numRef>
              <c:f>TDK_KF_ST_06_03!$J$20:$J$84</c:f>
              <c:numCache>
                <c:formatCode>General</c:formatCode>
                <c:ptCount val="65"/>
                <c:pt idx="0">
                  <c:v>-3803</c:v>
                </c:pt>
                <c:pt idx="1">
                  <c:v>-3741</c:v>
                </c:pt>
                <c:pt idx="2">
                  <c:v>-3633</c:v>
                </c:pt>
                <c:pt idx="3">
                  <c:v>-3494</c:v>
                </c:pt>
                <c:pt idx="4">
                  <c:v>-3326</c:v>
                </c:pt>
                <c:pt idx="5">
                  <c:v>-3117</c:v>
                </c:pt>
                <c:pt idx="6">
                  <c:v>-2888</c:v>
                </c:pt>
                <c:pt idx="7">
                  <c:v>-2629</c:v>
                </c:pt>
                <c:pt idx="8">
                  <c:v>-2339</c:v>
                </c:pt>
                <c:pt idx="9">
                  <c:v>-2021</c:v>
                </c:pt>
                <c:pt idx="10">
                  <c:v>-1683</c:v>
                </c:pt>
                <c:pt idx="11">
                  <c:v>-1339</c:v>
                </c:pt>
                <c:pt idx="12">
                  <c:v>-978</c:v>
                </c:pt>
                <c:pt idx="13">
                  <c:v>-618</c:v>
                </c:pt>
                <c:pt idx="14">
                  <c:v>-251</c:v>
                </c:pt>
                <c:pt idx="15">
                  <c:v>132</c:v>
                </c:pt>
                <c:pt idx="16">
                  <c:v>503</c:v>
                </c:pt>
                <c:pt idx="17">
                  <c:v>874</c:v>
                </c:pt>
                <c:pt idx="18">
                  <c:v>1252</c:v>
                </c:pt>
                <c:pt idx="19">
                  <c:v>1610</c:v>
                </c:pt>
                <c:pt idx="20">
                  <c:v>1940</c:v>
                </c:pt>
                <c:pt idx="21">
                  <c:v>2250</c:v>
                </c:pt>
                <c:pt idx="22">
                  <c:v>2542</c:v>
                </c:pt>
                <c:pt idx="23">
                  <c:v>2812</c:v>
                </c:pt>
                <c:pt idx="24">
                  <c:v>3066</c:v>
                </c:pt>
                <c:pt idx="25">
                  <c:v>3287</c:v>
                </c:pt>
                <c:pt idx="26">
                  <c:v>3474</c:v>
                </c:pt>
                <c:pt idx="27">
                  <c:v>3627</c:v>
                </c:pt>
                <c:pt idx="28">
                  <c:v>3746</c:v>
                </c:pt>
                <c:pt idx="29">
                  <c:v>3825</c:v>
                </c:pt>
                <c:pt idx="30">
                  <c:v>3872</c:v>
                </c:pt>
                <c:pt idx="31">
                  <c:v>3879</c:v>
                </c:pt>
                <c:pt idx="32">
                  <c:v>3845</c:v>
                </c:pt>
                <c:pt idx="33">
                  <c:v>3789</c:v>
                </c:pt>
                <c:pt idx="34">
                  <c:v>3681</c:v>
                </c:pt>
                <c:pt idx="35">
                  <c:v>3541</c:v>
                </c:pt>
                <c:pt idx="36">
                  <c:v>3368</c:v>
                </c:pt>
                <c:pt idx="37">
                  <c:v>3164</c:v>
                </c:pt>
                <c:pt idx="38">
                  <c:v>2938</c:v>
                </c:pt>
                <c:pt idx="39">
                  <c:v>2675</c:v>
                </c:pt>
                <c:pt idx="40">
                  <c:v>2388</c:v>
                </c:pt>
                <c:pt idx="41">
                  <c:v>2078</c:v>
                </c:pt>
                <c:pt idx="42">
                  <c:v>1731</c:v>
                </c:pt>
                <c:pt idx="43">
                  <c:v>1387</c:v>
                </c:pt>
                <c:pt idx="44">
                  <c:v>1035</c:v>
                </c:pt>
                <c:pt idx="45">
                  <c:v>669</c:v>
                </c:pt>
                <c:pt idx="46">
                  <c:v>308</c:v>
                </c:pt>
                <c:pt idx="47">
                  <c:v>-73</c:v>
                </c:pt>
                <c:pt idx="48">
                  <c:v>-452</c:v>
                </c:pt>
                <c:pt idx="49">
                  <c:v>-824</c:v>
                </c:pt>
                <c:pt idx="50">
                  <c:v>-1193</c:v>
                </c:pt>
                <c:pt idx="51">
                  <c:v>-1550</c:v>
                </c:pt>
                <c:pt idx="52">
                  <c:v>-1881</c:v>
                </c:pt>
                <c:pt idx="53">
                  <c:v>-2198</c:v>
                </c:pt>
                <c:pt idx="54">
                  <c:v>-2489</c:v>
                </c:pt>
                <c:pt idx="55">
                  <c:v>-2765</c:v>
                </c:pt>
                <c:pt idx="56">
                  <c:v>-3015</c:v>
                </c:pt>
                <c:pt idx="57">
                  <c:v>-3236</c:v>
                </c:pt>
                <c:pt idx="58">
                  <c:v>-3426</c:v>
                </c:pt>
                <c:pt idx="59">
                  <c:v>-3577</c:v>
                </c:pt>
                <c:pt idx="60">
                  <c:v>-3701</c:v>
                </c:pt>
                <c:pt idx="61">
                  <c:v>-3777</c:v>
                </c:pt>
                <c:pt idx="62">
                  <c:v>-3826</c:v>
                </c:pt>
                <c:pt idx="63">
                  <c:v>-3834</c:v>
                </c:pt>
                <c:pt idx="64">
                  <c:v>-3804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8D-445A-BB4B-7FB7228B2D7E}"/>
            </c:ext>
          </c:extLst>
        </c:ser>
        <c:ser>
          <c:idx val="3"/>
          <c:order val="3"/>
          <c:tx>
            <c:strRef>
              <c:f>TDK_KF_ST_06_03!$N$19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5.7329999999999997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22.616999999999997</c:v>
                </c:pt>
                <c:pt idx="5">
                  <c:v>28.277999999999999</c:v>
                </c:pt>
                <c:pt idx="6">
                  <c:v>33.812999999999995</c:v>
                </c:pt>
                <c:pt idx="7">
                  <c:v>39.356999999999992</c:v>
                </c:pt>
                <c:pt idx="8">
                  <c:v>45.026999999999994</c:v>
                </c:pt>
                <c:pt idx="9">
                  <c:v>50.768999999999991</c:v>
                </c:pt>
                <c:pt idx="10">
                  <c:v>56.447999999999993</c:v>
                </c:pt>
                <c:pt idx="11">
                  <c:v>62.090999999999994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95.687999999999988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112.65299999999999</c:v>
                </c:pt>
                <c:pt idx="21">
                  <c:v>118.17899999999999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134.92799999999997</c:v>
                </c:pt>
                <c:pt idx="25">
                  <c:v>140.58899999999997</c:v>
                </c:pt>
                <c:pt idx="26">
                  <c:v>146.26799999999997</c:v>
                </c:pt>
                <c:pt idx="27">
                  <c:v>151.98299999999998</c:v>
                </c:pt>
                <c:pt idx="28">
                  <c:v>157.59899999999999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174.20399999999998</c:v>
                </c:pt>
                <c:pt idx="32">
                  <c:v>179.82</c:v>
                </c:pt>
                <c:pt idx="33">
                  <c:v>185.45399999999998</c:v>
                </c:pt>
                <c:pt idx="34">
                  <c:v>191.24999999999997</c:v>
                </c:pt>
                <c:pt idx="35">
                  <c:v>196.89299999999997</c:v>
                </c:pt>
                <c:pt idx="36">
                  <c:v>202.41899999999998</c:v>
                </c:pt>
                <c:pt idx="37">
                  <c:v>207.98999999999998</c:v>
                </c:pt>
                <c:pt idx="38">
                  <c:v>213.49799999999999</c:v>
                </c:pt>
                <c:pt idx="39">
                  <c:v>219.078</c:v>
                </c:pt>
                <c:pt idx="40">
                  <c:v>224.703</c:v>
                </c:pt>
                <c:pt idx="41">
                  <c:v>230.39099999999999</c:v>
                </c:pt>
                <c:pt idx="42">
                  <c:v>236.196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258.46199999999999</c:v>
                </c:pt>
                <c:pt idx="47">
                  <c:v>264.08699999999999</c:v>
                </c:pt>
                <c:pt idx="48">
                  <c:v>269.77499999999998</c:v>
                </c:pt>
                <c:pt idx="49">
                  <c:v>275.45399999999995</c:v>
                </c:pt>
                <c:pt idx="50">
                  <c:v>281.19599999999997</c:v>
                </c:pt>
                <c:pt idx="51">
                  <c:v>286.88399999999996</c:v>
                </c:pt>
                <c:pt idx="52">
                  <c:v>292.44599999999997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309.14999999999998</c:v>
                </c:pt>
                <c:pt idx="56">
                  <c:v>314.87399999999997</c:v>
                </c:pt>
                <c:pt idx="57">
                  <c:v>320.57099999999997</c:v>
                </c:pt>
                <c:pt idx="58">
                  <c:v>326.38499999999999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343.17899999999997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359.99099999999993</c:v>
                </c:pt>
              </c:numCache>
            </c:numRef>
          </c:xVal>
          <c:yVal>
            <c:numRef>
              <c:f>TDK_KF_ST_06_03!$N$20:$N$84</c:f>
              <c:numCache>
                <c:formatCode>General</c:formatCode>
                <c:ptCount val="65"/>
                <c:pt idx="0">
                  <c:v>-3802.0369755735292</c:v>
                </c:pt>
                <c:pt idx="1">
                  <c:v>-3734.4603235686532</c:v>
                </c:pt>
                <c:pt idx="2">
                  <c:v>-3628.4137405434635</c:v>
                </c:pt>
                <c:pt idx="3">
                  <c:v>-3489.5348483862786</c:v>
                </c:pt>
                <c:pt idx="4">
                  <c:v>-3321.6710387834851</c:v>
                </c:pt>
                <c:pt idx="5">
                  <c:v>-3116.2205780162176</c:v>
                </c:pt>
                <c:pt idx="6">
                  <c:v>-2885.7347679788886</c:v>
                </c:pt>
                <c:pt idx="7">
                  <c:v>-2627.6988183691819</c:v>
                </c:pt>
                <c:pt idx="8">
                  <c:v>-2338.1832734114541</c:v>
                </c:pt>
                <c:pt idx="9">
                  <c:v>-2021.4735882207549</c:v>
                </c:pt>
                <c:pt idx="10">
                  <c:v>-1688.0630229006015</c:v>
                </c:pt>
                <c:pt idx="11">
                  <c:v>-1340.1386614703456</c:v>
                </c:pt>
                <c:pt idx="12">
                  <c:v>-977.2656007630062</c:v>
                </c:pt>
                <c:pt idx="13">
                  <c:v>-618.35729164118686</c:v>
                </c:pt>
                <c:pt idx="14">
                  <c:v>-251.22473876689853</c:v>
                </c:pt>
                <c:pt idx="15">
                  <c:v>129.91135886146404</c:v>
                </c:pt>
                <c:pt idx="16">
                  <c:v>505.17709891683842</c:v>
                </c:pt>
                <c:pt idx="17">
                  <c:v>882.31513081826563</c:v>
                </c:pt>
                <c:pt idx="18">
                  <c:v>1253.2372574047038</c:v>
                </c:pt>
                <c:pt idx="19">
                  <c:v>1610.1755810638524</c:v>
                </c:pt>
                <c:pt idx="20">
                  <c:v>1940.8742818389856</c:v>
                </c:pt>
                <c:pt idx="21">
                  <c:v>2253.7243707554981</c:v>
                </c:pt>
                <c:pt idx="22">
                  <c:v>2544.9026483414955</c:v>
                </c:pt>
                <c:pt idx="23">
                  <c:v>2814.0208855719661</c:v>
                </c:pt>
                <c:pt idx="24">
                  <c:v>3064.1580943820709</c:v>
                </c:pt>
                <c:pt idx="25">
                  <c:v>3282.5214711579479</c:v>
                </c:pt>
                <c:pt idx="26">
                  <c:v>3469.6054698139778</c:v>
                </c:pt>
                <c:pt idx="27">
                  <c:v>3623.6903285644539</c:v>
                </c:pt>
                <c:pt idx="28">
                  <c:v>3740.2171642146213</c:v>
                </c:pt>
                <c:pt idx="29">
                  <c:v>3819.3121014569542</c:v>
                </c:pt>
                <c:pt idx="30">
                  <c:v>3864.0735518344632</c:v>
                </c:pt>
                <c:pt idx="31">
                  <c:v>3873.2239802847662</c:v>
                </c:pt>
                <c:pt idx="32">
                  <c:v>3845.2537091901295</c:v>
                </c:pt>
                <c:pt idx="33">
                  <c:v>3780.2981980821746</c:v>
                </c:pt>
                <c:pt idx="34">
                  <c:v>3675.5747264724246</c:v>
                </c:pt>
                <c:pt idx="35">
                  <c:v>3537.6973437203569</c:v>
                </c:pt>
                <c:pt idx="36">
                  <c:v>3369.6293957448629</c:v>
                </c:pt>
                <c:pt idx="37">
                  <c:v>3168.6852343530418</c:v>
                </c:pt>
                <c:pt idx="38">
                  <c:v>2940.7669882518312</c:v>
                </c:pt>
                <c:pt idx="39">
                  <c:v>2682.3807288150651</c:v>
                </c:pt>
                <c:pt idx="40">
                  <c:v>2396.3842387199779</c:v>
                </c:pt>
                <c:pt idx="41">
                  <c:v>2083.9288437289683</c:v>
                </c:pt>
                <c:pt idx="42">
                  <c:v>1744.1194489244288</c:v>
                </c:pt>
                <c:pt idx="43">
                  <c:v>1396.8173592065832</c:v>
                </c:pt>
                <c:pt idx="44">
                  <c:v>1036.7615829336025</c:v>
                </c:pt>
                <c:pt idx="45">
                  <c:v>678.2261727555117</c:v>
                </c:pt>
                <c:pt idx="46">
                  <c:v>309.49345444960733</c:v>
                </c:pt>
                <c:pt idx="47">
                  <c:v>-68.578879994122374</c:v>
                </c:pt>
                <c:pt idx="48">
                  <c:v>-449.99471117660676</c:v>
                </c:pt>
                <c:pt idx="49">
                  <c:v>-826.18139392348041</c:v>
                </c:pt>
                <c:pt idx="50">
                  <c:v>-1198.0713249719424</c:v>
                </c:pt>
                <c:pt idx="51">
                  <c:v>-1554.4117487242509</c:v>
                </c:pt>
                <c:pt idx="52">
                  <c:v>-1887.8783555271552</c:v>
                </c:pt>
                <c:pt idx="53">
                  <c:v>-2207.3202561727348</c:v>
                </c:pt>
                <c:pt idx="54">
                  <c:v>-2496.9912013429043</c:v>
                </c:pt>
                <c:pt idx="55">
                  <c:v>-2769.560020279675</c:v>
                </c:pt>
                <c:pt idx="56">
                  <c:v>-3020.7172381025603</c:v>
                </c:pt>
                <c:pt idx="57">
                  <c:v>-3240.5693249947144</c:v>
                </c:pt>
                <c:pt idx="58">
                  <c:v>-3431.6981376041908</c:v>
                </c:pt>
                <c:pt idx="59">
                  <c:v>-3583.2454550586895</c:v>
                </c:pt>
                <c:pt idx="60">
                  <c:v>-3700.1678671189093</c:v>
                </c:pt>
                <c:pt idx="61">
                  <c:v>-3778.8918151717839</c:v>
                </c:pt>
                <c:pt idx="62">
                  <c:v>-3823.0474432441924</c:v>
                </c:pt>
                <c:pt idx="63">
                  <c:v>-3830.9497323676346</c:v>
                </c:pt>
                <c:pt idx="64">
                  <c:v>-3801.7405419403867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88D-445A-BB4B-7FB7228B2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TDK_FF_ST_oU_08!$T$16:$T$80</c:f>
              <c:numCache>
                <c:formatCode>General</c:formatCode>
                <c:ptCount val="65"/>
                <c:pt idx="0">
                  <c:v>0</c:v>
                </c:pt>
                <c:pt idx="1">
                  <c:v>5.859</c:v>
                </c:pt>
                <c:pt idx="2">
                  <c:v>11.637</c:v>
                </c:pt>
                <c:pt idx="3">
                  <c:v>17.343</c:v>
                </c:pt>
                <c:pt idx="4">
                  <c:v>22.823999999999998</c:v>
                </c:pt>
                <c:pt idx="5">
                  <c:v>28.295999999999999</c:v>
                </c:pt>
                <c:pt idx="6">
                  <c:v>33.975000000000001</c:v>
                </c:pt>
                <c:pt idx="7">
                  <c:v>39.618000000000002</c:v>
                </c:pt>
                <c:pt idx="8">
                  <c:v>45.18</c:v>
                </c:pt>
                <c:pt idx="9">
                  <c:v>50.957999999999998</c:v>
                </c:pt>
                <c:pt idx="10">
                  <c:v>56.637</c:v>
                </c:pt>
                <c:pt idx="11">
                  <c:v>62.216999999999999</c:v>
                </c:pt>
                <c:pt idx="12">
                  <c:v>67.887</c:v>
                </c:pt>
                <c:pt idx="13">
                  <c:v>73.340999999999994</c:v>
                </c:pt>
                <c:pt idx="14">
                  <c:v>78.902999999999992</c:v>
                </c:pt>
                <c:pt idx="15">
                  <c:v>84.590999999999994</c:v>
                </c:pt>
                <c:pt idx="16">
                  <c:v>90.170999999999992</c:v>
                </c:pt>
                <c:pt idx="17">
                  <c:v>95.948999999999998</c:v>
                </c:pt>
                <c:pt idx="18">
                  <c:v>101.556</c:v>
                </c:pt>
                <c:pt idx="19">
                  <c:v>107.28</c:v>
                </c:pt>
                <c:pt idx="20">
                  <c:v>112.761</c:v>
                </c:pt>
                <c:pt idx="21">
                  <c:v>118.20599999999999</c:v>
                </c:pt>
                <c:pt idx="22">
                  <c:v>123.86699999999999</c:v>
                </c:pt>
                <c:pt idx="23">
                  <c:v>129.49199999999999</c:v>
                </c:pt>
                <c:pt idx="24">
                  <c:v>135.08099999999999</c:v>
                </c:pt>
                <c:pt idx="25">
                  <c:v>140.77799999999999</c:v>
                </c:pt>
                <c:pt idx="26">
                  <c:v>146.50199999999998</c:v>
                </c:pt>
                <c:pt idx="27">
                  <c:v>152.11799999999999</c:v>
                </c:pt>
                <c:pt idx="28">
                  <c:v>157.69800000000001</c:v>
                </c:pt>
                <c:pt idx="29">
                  <c:v>163.143</c:v>
                </c:pt>
                <c:pt idx="30">
                  <c:v>168.70500000000001</c:v>
                </c:pt>
                <c:pt idx="31">
                  <c:v>174.339</c:v>
                </c:pt>
                <c:pt idx="32">
                  <c:v>180</c:v>
                </c:pt>
                <c:pt idx="33">
                  <c:v>185.697</c:v>
                </c:pt>
                <c:pt idx="34">
                  <c:v>191.44800000000001</c:v>
                </c:pt>
                <c:pt idx="35">
                  <c:v>197.05500000000001</c:v>
                </c:pt>
                <c:pt idx="36">
                  <c:v>202.54500000000002</c:v>
                </c:pt>
                <c:pt idx="37">
                  <c:v>207.99900000000002</c:v>
                </c:pt>
                <c:pt idx="38">
                  <c:v>213.66000000000003</c:v>
                </c:pt>
                <c:pt idx="39">
                  <c:v>219.26700000000002</c:v>
                </c:pt>
                <c:pt idx="40">
                  <c:v>224.89200000000002</c:v>
                </c:pt>
                <c:pt idx="41">
                  <c:v>230.60700000000003</c:v>
                </c:pt>
                <c:pt idx="42">
                  <c:v>236.32200000000003</c:v>
                </c:pt>
                <c:pt idx="43">
                  <c:v>241.99200000000002</c:v>
                </c:pt>
                <c:pt idx="44">
                  <c:v>247.57200000000003</c:v>
                </c:pt>
                <c:pt idx="45">
                  <c:v>253.02600000000004</c:v>
                </c:pt>
                <c:pt idx="46">
                  <c:v>258.54300000000006</c:v>
                </c:pt>
                <c:pt idx="47">
                  <c:v>264.31200000000007</c:v>
                </c:pt>
                <c:pt idx="48">
                  <c:v>270.01800000000009</c:v>
                </c:pt>
                <c:pt idx="49">
                  <c:v>275.71500000000009</c:v>
                </c:pt>
                <c:pt idx="50">
                  <c:v>281.40300000000008</c:v>
                </c:pt>
                <c:pt idx="51">
                  <c:v>287.10000000000008</c:v>
                </c:pt>
                <c:pt idx="52">
                  <c:v>292.6350000000001</c:v>
                </c:pt>
                <c:pt idx="53">
                  <c:v>298.1160000000001</c:v>
                </c:pt>
                <c:pt idx="54">
                  <c:v>303.75900000000007</c:v>
                </c:pt>
                <c:pt idx="55">
                  <c:v>309.3660000000001</c:v>
                </c:pt>
                <c:pt idx="56">
                  <c:v>315.0630000000001</c:v>
                </c:pt>
                <c:pt idx="57">
                  <c:v>320.88600000000008</c:v>
                </c:pt>
                <c:pt idx="58">
                  <c:v>326.5920000000001</c:v>
                </c:pt>
                <c:pt idx="59">
                  <c:v>332.17200000000008</c:v>
                </c:pt>
                <c:pt idx="60">
                  <c:v>337.77900000000011</c:v>
                </c:pt>
                <c:pt idx="61">
                  <c:v>343.25100000000009</c:v>
                </c:pt>
                <c:pt idx="62">
                  <c:v>348.79500000000007</c:v>
                </c:pt>
                <c:pt idx="63">
                  <c:v>354.51000000000005</c:v>
                </c:pt>
                <c:pt idx="64">
                  <c:v>360.18900000000002</c:v>
                </c:pt>
              </c:numCache>
            </c:numRef>
          </c:xVal>
          <c:yVal>
            <c:numRef>
              <c:f>TDK_FF_ST_oU_08!$W$16:$W$80</c:f>
              <c:numCache>
                <c:formatCode>General</c:formatCode>
                <c:ptCount val="65"/>
                <c:pt idx="0">
                  <c:v>0.21862753951563718</c:v>
                </c:pt>
                <c:pt idx="1">
                  <c:v>-6.4206018726016723E-2</c:v>
                </c:pt>
                <c:pt idx="2">
                  <c:v>-6.3272049930048979E-2</c:v>
                </c:pt>
                <c:pt idx="3">
                  <c:v>-0.16303824032631198</c:v>
                </c:pt>
                <c:pt idx="4">
                  <c:v>-6.4326261710149879E-2</c:v>
                </c:pt>
                <c:pt idx="5">
                  <c:v>-6.9887201031697543E-2</c:v>
                </c:pt>
                <c:pt idx="6">
                  <c:v>-4.9619741869584288E-2</c:v>
                </c:pt>
                <c:pt idx="7">
                  <c:v>-9.1085813386662551E-2</c:v>
                </c:pt>
                <c:pt idx="8">
                  <c:v>-1.6916304308317365E-2</c:v>
                </c:pt>
                <c:pt idx="9">
                  <c:v>5.314054095296683E-2</c:v>
                </c:pt>
                <c:pt idx="10">
                  <c:v>2.1513320254712198E-2</c:v>
                </c:pt>
                <c:pt idx="11">
                  <c:v>4.6814844711249748E-2</c:v>
                </c:pt>
                <c:pt idx="12">
                  <c:v>2.2618280474659969E-2</c:v>
                </c:pt>
                <c:pt idx="13">
                  <c:v>-5.4208043260572936E-2</c:v>
                </c:pt>
                <c:pt idx="14">
                  <c:v>-5.2046197042443509E-3</c:v>
                </c:pt>
                <c:pt idx="15">
                  <c:v>8.6955484353225643E-2</c:v>
                </c:pt>
                <c:pt idx="16">
                  <c:v>-9.2160641882799155E-2</c:v>
                </c:pt>
                <c:pt idx="17">
                  <c:v>-5.5899549566035489E-2</c:v>
                </c:pt>
                <c:pt idx="18">
                  <c:v>-5.9234309350429726E-2</c:v>
                </c:pt>
                <c:pt idx="19">
                  <c:v>-0.13274974496064829</c:v>
                </c:pt>
                <c:pt idx="20">
                  <c:v>-9.0860291411701155E-2</c:v>
                </c:pt>
                <c:pt idx="21">
                  <c:v>-7.3978711037824496E-2</c:v>
                </c:pt>
                <c:pt idx="22">
                  <c:v>-0.1062629893370115</c:v>
                </c:pt>
                <c:pt idx="23">
                  <c:v>-2.5655533793809582E-2</c:v>
                </c:pt>
                <c:pt idx="24">
                  <c:v>-3.8304506767588009E-3</c:v>
                </c:pt>
                <c:pt idx="25">
                  <c:v>-2.650494210044485E-2</c:v>
                </c:pt>
                <c:pt idx="26">
                  <c:v>9.363799639945114E-2</c:v>
                </c:pt>
                <c:pt idx="27">
                  <c:v>9.584998679764567E-2</c:v>
                </c:pt>
                <c:pt idx="28">
                  <c:v>-4.175739009988888E-2</c:v>
                </c:pt>
                <c:pt idx="29">
                  <c:v>8.5433269658580002E-2</c:v>
                </c:pt>
                <c:pt idx="30">
                  <c:v>0.15800206115594051</c:v>
                </c:pt>
                <c:pt idx="31">
                  <c:v>8.9158685368545321E-2</c:v>
                </c:pt>
                <c:pt idx="32">
                  <c:v>3.7456270400525682E-2</c:v>
                </c:pt>
                <c:pt idx="33">
                  <c:v>3.4444981411979825E-2</c:v>
                </c:pt>
                <c:pt idx="34">
                  <c:v>-2.480669071260877E-2</c:v>
                </c:pt>
                <c:pt idx="35">
                  <c:v>-3.9753589223494146E-2</c:v>
                </c:pt>
                <c:pt idx="36">
                  <c:v>6.762480228513823E-2</c:v>
                </c:pt>
                <c:pt idx="37">
                  <c:v>8.7198588656065112E-2</c:v>
                </c:pt>
                <c:pt idx="38">
                  <c:v>3.1954502941346163E-2</c:v>
                </c:pt>
                <c:pt idx="39">
                  <c:v>5.5765839740416823E-2</c:v>
                </c:pt>
                <c:pt idx="40">
                  <c:v>0.10497636611401617</c:v>
                </c:pt>
                <c:pt idx="41">
                  <c:v>2.7747986613860576E-2</c:v>
                </c:pt>
                <c:pt idx="42">
                  <c:v>0.14518083921629454</c:v>
                </c:pt>
                <c:pt idx="43">
                  <c:v>0.15871686322708456</c:v>
                </c:pt>
                <c:pt idx="44">
                  <c:v>0.12250838240206008</c:v>
                </c:pt>
                <c:pt idx="45">
                  <c:v>2.5926489816839648E-2</c:v>
                </c:pt>
                <c:pt idx="46">
                  <c:v>4.2038363324365946E-2</c:v>
                </c:pt>
                <c:pt idx="47">
                  <c:v>4.1669742246597252E-2</c:v>
                </c:pt>
                <c:pt idx="48">
                  <c:v>4.6422436316390758E-2</c:v>
                </c:pt>
                <c:pt idx="49">
                  <c:v>5.364542686322693E-3</c:v>
                </c:pt>
                <c:pt idx="50">
                  <c:v>-3.0653904236089602E-2</c:v>
                </c:pt>
                <c:pt idx="51">
                  <c:v>-5.9182708064042799E-2</c:v>
                </c:pt>
                <c:pt idx="52">
                  <c:v>-7.9095043480606364E-2</c:v>
                </c:pt>
                <c:pt idx="53">
                  <c:v>-3.2857420033565177E-2</c:v>
                </c:pt>
                <c:pt idx="54">
                  <c:v>-4.7203900731972226E-2</c:v>
                </c:pt>
                <c:pt idx="55">
                  <c:v>-5.4405052912670726E-2</c:v>
                </c:pt>
                <c:pt idx="56">
                  <c:v>3.6651537116654254E-2</c:v>
                </c:pt>
                <c:pt idx="57">
                  <c:v>-7.1002832237354596E-2</c:v>
                </c:pt>
                <c:pt idx="58">
                  <c:v>-3.4298137838732146E-2</c:v>
                </c:pt>
                <c:pt idx="59">
                  <c:v>-3.3433181575333037E-3</c:v>
                </c:pt>
                <c:pt idx="60">
                  <c:v>-1.8544145800888145E-2</c:v>
                </c:pt>
                <c:pt idx="61">
                  <c:v>-2.737655373277903E-2</c:v>
                </c:pt>
                <c:pt idx="62">
                  <c:v>-5.1450897077529589E-2</c:v>
                </c:pt>
                <c:pt idx="63">
                  <c:v>-9.239042714449397E-2</c:v>
                </c:pt>
                <c:pt idx="64">
                  <c:v>-0.13820355158071607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90-4989-BA97-0086C7F1734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TDK_FF_ST_oU_08!$T$81:$T$145</c:f>
              <c:numCache>
                <c:formatCode>General</c:formatCode>
                <c:ptCount val="65"/>
                <c:pt idx="0">
                  <c:v>360.18900000000002</c:v>
                </c:pt>
                <c:pt idx="1">
                  <c:v>354.726</c:v>
                </c:pt>
                <c:pt idx="2">
                  <c:v>349.01100000000002</c:v>
                </c:pt>
                <c:pt idx="3">
                  <c:v>343.46700000000004</c:v>
                </c:pt>
                <c:pt idx="4">
                  <c:v>337.96800000000002</c:v>
                </c:pt>
                <c:pt idx="5">
                  <c:v>332.38800000000003</c:v>
                </c:pt>
                <c:pt idx="6">
                  <c:v>326.77200000000005</c:v>
                </c:pt>
                <c:pt idx="7">
                  <c:v>321.02100000000007</c:v>
                </c:pt>
                <c:pt idx="8">
                  <c:v>315.31500000000005</c:v>
                </c:pt>
                <c:pt idx="9">
                  <c:v>309.55500000000006</c:v>
                </c:pt>
                <c:pt idx="10">
                  <c:v>304.02900000000005</c:v>
                </c:pt>
                <c:pt idx="11">
                  <c:v>298.32300000000004</c:v>
                </c:pt>
                <c:pt idx="12">
                  <c:v>292.83300000000003</c:v>
                </c:pt>
                <c:pt idx="13">
                  <c:v>287.32500000000005</c:v>
                </c:pt>
                <c:pt idx="14">
                  <c:v>281.53800000000007</c:v>
                </c:pt>
                <c:pt idx="15">
                  <c:v>275.87700000000007</c:v>
                </c:pt>
                <c:pt idx="16">
                  <c:v>270.18000000000006</c:v>
                </c:pt>
                <c:pt idx="17">
                  <c:v>264.47400000000005</c:v>
                </c:pt>
                <c:pt idx="18">
                  <c:v>258.78600000000006</c:v>
                </c:pt>
                <c:pt idx="19">
                  <c:v>253.23300000000006</c:v>
                </c:pt>
                <c:pt idx="20">
                  <c:v>247.77000000000007</c:v>
                </c:pt>
                <c:pt idx="21">
                  <c:v>242.22600000000006</c:v>
                </c:pt>
                <c:pt idx="22">
                  <c:v>236.60100000000006</c:v>
                </c:pt>
                <c:pt idx="23">
                  <c:v>230.82300000000006</c:v>
                </c:pt>
                <c:pt idx="24">
                  <c:v>225.07200000000006</c:v>
                </c:pt>
                <c:pt idx="25">
                  <c:v>219.43800000000007</c:v>
                </c:pt>
                <c:pt idx="26">
                  <c:v>213.85800000000006</c:v>
                </c:pt>
                <c:pt idx="27">
                  <c:v>208.18800000000007</c:v>
                </c:pt>
                <c:pt idx="28">
                  <c:v>202.76100000000008</c:v>
                </c:pt>
                <c:pt idx="29">
                  <c:v>197.29800000000009</c:v>
                </c:pt>
                <c:pt idx="30">
                  <c:v>191.60100000000008</c:v>
                </c:pt>
                <c:pt idx="31">
                  <c:v>185.86800000000008</c:v>
                </c:pt>
                <c:pt idx="32">
                  <c:v>180.22500000000008</c:v>
                </c:pt>
                <c:pt idx="33">
                  <c:v>174.56400000000008</c:v>
                </c:pt>
                <c:pt idx="34">
                  <c:v>168.94800000000009</c:v>
                </c:pt>
                <c:pt idx="35">
                  <c:v>163.34100000000009</c:v>
                </c:pt>
                <c:pt idx="36">
                  <c:v>157.90500000000009</c:v>
                </c:pt>
                <c:pt idx="37">
                  <c:v>152.32500000000007</c:v>
                </c:pt>
                <c:pt idx="38">
                  <c:v>146.74500000000006</c:v>
                </c:pt>
                <c:pt idx="39">
                  <c:v>141.01200000000006</c:v>
                </c:pt>
                <c:pt idx="40">
                  <c:v>135.36000000000007</c:v>
                </c:pt>
                <c:pt idx="41">
                  <c:v>129.69000000000008</c:v>
                </c:pt>
                <c:pt idx="42">
                  <c:v>124.11000000000008</c:v>
                </c:pt>
                <c:pt idx="43">
                  <c:v>118.41300000000008</c:v>
                </c:pt>
                <c:pt idx="44">
                  <c:v>112.99500000000009</c:v>
                </c:pt>
                <c:pt idx="45">
                  <c:v>107.5230000000001</c:v>
                </c:pt>
                <c:pt idx="46">
                  <c:v>101.82600000000009</c:v>
                </c:pt>
                <c:pt idx="47">
                  <c:v>96.147000000000091</c:v>
                </c:pt>
                <c:pt idx="48">
                  <c:v>90.396000000000086</c:v>
                </c:pt>
                <c:pt idx="49">
                  <c:v>84.771000000000086</c:v>
                </c:pt>
                <c:pt idx="50">
                  <c:v>79.074000000000083</c:v>
                </c:pt>
                <c:pt idx="51">
                  <c:v>73.503000000000085</c:v>
                </c:pt>
                <c:pt idx="52">
                  <c:v>68.049000000000092</c:v>
                </c:pt>
                <c:pt idx="53">
                  <c:v>62.469000000000094</c:v>
                </c:pt>
                <c:pt idx="54">
                  <c:v>56.898000000000096</c:v>
                </c:pt>
                <c:pt idx="55">
                  <c:v>51.120000000000097</c:v>
                </c:pt>
                <c:pt idx="56">
                  <c:v>45.369000000000099</c:v>
                </c:pt>
                <c:pt idx="57">
                  <c:v>39.7530000000001</c:v>
                </c:pt>
                <c:pt idx="58">
                  <c:v>34.164000000000101</c:v>
                </c:pt>
                <c:pt idx="59">
                  <c:v>28.467000000000102</c:v>
                </c:pt>
                <c:pt idx="60">
                  <c:v>23.049000000000103</c:v>
                </c:pt>
                <c:pt idx="61">
                  <c:v>17.541000000000103</c:v>
                </c:pt>
                <c:pt idx="62">
                  <c:v>11.835000000000104</c:v>
                </c:pt>
                <c:pt idx="63">
                  <c:v>6.1290000000001044</c:v>
                </c:pt>
                <c:pt idx="64">
                  <c:v>0.45000000000010498</c:v>
                </c:pt>
              </c:numCache>
            </c:numRef>
          </c:xVal>
          <c:yVal>
            <c:numRef>
              <c:f>TDK_FF_ST_oU_08!$W$81:$W$145</c:f>
              <c:numCache>
                <c:formatCode>General</c:formatCode>
                <c:ptCount val="65"/>
                <c:pt idx="0">
                  <c:v>8.9533422971044274E-3</c:v>
                </c:pt>
                <c:pt idx="1">
                  <c:v>-3.3262482986856412E-2</c:v>
                </c:pt>
                <c:pt idx="2">
                  <c:v>-9.1237280919187924E-2</c:v>
                </c:pt>
                <c:pt idx="3">
                  <c:v>-9.6252523728992401E-2</c:v>
                </c:pt>
                <c:pt idx="4">
                  <c:v>6.5984617397703005E-3</c:v>
                </c:pt>
                <c:pt idx="5">
                  <c:v>-8.2031102798509892E-3</c:v>
                </c:pt>
                <c:pt idx="6">
                  <c:v>7.3912923131729258E-3</c:v>
                </c:pt>
                <c:pt idx="7">
                  <c:v>3.3374169865396652E-2</c:v>
                </c:pt>
                <c:pt idx="8">
                  <c:v>-4.883800684626749E-2</c:v>
                </c:pt>
                <c:pt idx="9">
                  <c:v>-7.7611886798990781E-2</c:v>
                </c:pt>
                <c:pt idx="10">
                  <c:v>2.1816657778686022E-3</c:v>
                </c:pt>
                <c:pt idx="11">
                  <c:v>-2.1745104786589309E-2</c:v>
                </c:pt>
                <c:pt idx="12">
                  <c:v>-3.5957025157415501E-2</c:v>
                </c:pt>
                <c:pt idx="13">
                  <c:v>-6.4384477869907641E-3</c:v>
                </c:pt>
                <c:pt idx="14">
                  <c:v>-4.2741389088462256E-2</c:v>
                </c:pt>
                <c:pt idx="15">
                  <c:v>1.1223259098301241E-2</c:v>
                </c:pt>
                <c:pt idx="16">
                  <c:v>9.3948260260503957E-2</c:v>
                </c:pt>
                <c:pt idx="17">
                  <c:v>9.4345058639987656E-2</c:v>
                </c:pt>
                <c:pt idx="18">
                  <c:v>0.14884806560689867</c:v>
                </c:pt>
                <c:pt idx="19">
                  <c:v>8.5956230016790869E-2</c:v>
                </c:pt>
                <c:pt idx="20">
                  <c:v>0.14572314126863262</c:v>
                </c:pt>
                <c:pt idx="21">
                  <c:v>0.21162932151952418</c:v>
                </c:pt>
                <c:pt idx="22">
                  <c:v>0.11459898935396495</c:v>
                </c:pt>
                <c:pt idx="23">
                  <c:v>6.2016080706172261E-2</c:v>
                </c:pt>
                <c:pt idx="24">
                  <c:v>0.16070775379370161</c:v>
                </c:pt>
                <c:pt idx="25">
                  <c:v>0.10270535564316674</c:v>
                </c:pt>
                <c:pt idx="26">
                  <c:v>0.11433698465373254</c:v>
                </c:pt>
                <c:pt idx="27">
                  <c:v>0.11816584493570303</c:v>
                </c:pt>
                <c:pt idx="28">
                  <c:v>0.11885192614693096</c:v>
                </c:pt>
                <c:pt idx="29">
                  <c:v>0.13379986441194092</c:v>
                </c:pt>
                <c:pt idx="30">
                  <c:v>5.9400458044052584E-2</c:v>
                </c:pt>
                <c:pt idx="31">
                  <c:v>6.1395180003813721E-2</c:v>
                </c:pt>
                <c:pt idx="32">
                  <c:v>0.12362141834461227</c:v>
                </c:pt>
                <c:pt idx="33">
                  <c:v>3.4959481151986438E-2</c:v>
                </c:pt>
                <c:pt idx="34">
                  <c:v>0.11110588546910094</c:v>
                </c:pt>
                <c:pt idx="35">
                  <c:v>0.11505077875918346</c:v>
                </c:pt>
                <c:pt idx="36">
                  <c:v>9.0839834119265106E-2</c:v>
                </c:pt>
                <c:pt idx="37">
                  <c:v>0.14886630291195502</c:v>
                </c:pt>
                <c:pt idx="38">
                  <c:v>5.8596959013414107E-2</c:v>
                </c:pt>
                <c:pt idx="39">
                  <c:v>6.9248616982690692E-2</c:v>
                </c:pt>
                <c:pt idx="40">
                  <c:v>3.2952830227259255E-2</c:v>
                </c:pt>
                <c:pt idx="41">
                  <c:v>-0.12279493709971234</c:v>
                </c:pt>
                <c:pt idx="42">
                  <c:v>-7.0928860020742945E-2</c:v>
                </c:pt>
                <c:pt idx="43">
                  <c:v>-4.2747438276208527E-2</c:v>
                </c:pt>
                <c:pt idx="44">
                  <c:v>-0.1523913016337417</c:v>
                </c:pt>
                <c:pt idx="45">
                  <c:v>-4.2242210774148248E-2</c:v>
                </c:pt>
                <c:pt idx="46">
                  <c:v>-2.6778104727966934E-2</c:v>
                </c:pt>
                <c:pt idx="47">
                  <c:v>-7.5177932106200274E-2</c:v>
                </c:pt>
                <c:pt idx="48">
                  <c:v>1.0169799161729998E-3</c:v>
                </c:pt>
                <c:pt idx="49">
                  <c:v>-2.6462685190850266E-2</c:v>
                </c:pt>
                <c:pt idx="50">
                  <c:v>1.9120401690415179E-2</c:v>
                </c:pt>
                <c:pt idx="51">
                  <c:v>6.5868109230919458E-2</c:v>
                </c:pt>
                <c:pt idx="52">
                  <c:v>-4.687145921894853E-2</c:v>
                </c:pt>
                <c:pt idx="53">
                  <c:v>6.0881008490085264E-2</c:v>
                </c:pt>
                <c:pt idx="54">
                  <c:v>3.5846297352279066E-2</c:v>
                </c:pt>
                <c:pt idx="55">
                  <c:v>-7.4781415995381906E-2</c:v>
                </c:pt>
                <c:pt idx="56">
                  <c:v>1.9235226313682574E-2</c:v>
                </c:pt>
                <c:pt idx="57">
                  <c:v>-8.2562372704728659E-3</c:v>
                </c:pt>
                <c:pt idx="58">
                  <c:v>-3.6221857229520538E-2</c:v>
                </c:pt>
                <c:pt idx="59">
                  <c:v>2.8581132245673047E-2</c:v>
                </c:pt>
                <c:pt idx="60">
                  <c:v>-9.106803520047535E-2</c:v>
                </c:pt>
                <c:pt idx="61">
                  <c:v>-6.0619277884988776E-2</c:v>
                </c:pt>
                <c:pt idx="62">
                  <c:v>-9.7298365517524132E-3</c:v>
                </c:pt>
                <c:pt idx="63">
                  <c:v>-9.2007939394505911E-2</c:v>
                </c:pt>
                <c:pt idx="64">
                  <c:v>6.6201352986692719E-2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90-4989-BA97-0086C7F1734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TDK_FF_ST_oU_08!$T$16:$T$79</c:f>
              <c:numCache>
                <c:formatCode>General</c:formatCode>
                <c:ptCount val="64"/>
                <c:pt idx="0">
                  <c:v>0</c:v>
                </c:pt>
                <c:pt idx="1">
                  <c:v>5.859</c:v>
                </c:pt>
                <c:pt idx="2">
                  <c:v>11.637</c:v>
                </c:pt>
                <c:pt idx="3">
                  <c:v>17.343</c:v>
                </c:pt>
                <c:pt idx="4">
                  <c:v>22.823999999999998</c:v>
                </c:pt>
                <c:pt idx="5">
                  <c:v>28.295999999999999</c:v>
                </c:pt>
                <c:pt idx="6">
                  <c:v>33.975000000000001</c:v>
                </c:pt>
                <c:pt idx="7">
                  <c:v>39.618000000000002</c:v>
                </c:pt>
                <c:pt idx="8">
                  <c:v>45.18</c:v>
                </c:pt>
                <c:pt idx="9">
                  <c:v>50.957999999999998</c:v>
                </c:pt>
                <c:pt idx="10">
                  <c:v>56.637</c:v>
                </c:pt>
                <c:pt idx="11">
                  <c:v>62.216999999999999</c:v>
                </c:pt>
                <c:pt idx="12">
                  <c:v>67.887</c:v>
                </c:pt>
                <c:pt idx="13">
                  <c:v>73.340999999999994</c:v>
                </c:pt>
                <c:pt idx="14">
                  <c:v>78.902999999999992</c:v>
                </c:pt>
                <c:pt idx="15">
                  <c:v>84.590999999999994</c:v>
                </c:pt>
                <c:pt idx="16">
                  <c:v>90.170999999999992</c:v>
                </c:pt>
                <c:pt idx="17">
                  <c:v>95.948999999999998</c:v>
                </c:pt>
                <c:pt idx="18">
                  <c:v>101.556</c:v>
                </c:pt>
                <c:pt idx="19">
                  <c:v>107.28</c:v>
                </c:pt>
                <c:pt idx="20">
                  <c:v>112.761</c:v>
                </c:pt>
                <c:pt idx="21">
                  <c:v>118.20599999999999</c:v>
                </c:pt>
                <c:pt idx="22">
                  <c:v>123.86699999999999</c:v>
                </c:pt>
                <c:pt idx="23">
                  <c:v>129.49199999999999</c:v>
                </c:pt>
                <c:pt idx="24">
                  <c:v>135.08099999999999</c:v>
                </c:pt>
                <c:pt idx="25">
                  <c:v>140.77799999999999</c:v>
                </c:pt>
                <c:pt idx="26">
                  <c:v>146.50199999999998</c:v>
                </c:pt>
                <c:pt idx="27">
                  <c:v>152.11799999999999</c:v>
                </c:pt>
                <c:pt idx="28">
                  <c:v>157.69800000000001</c:v>
                </c:pt>
                <c:pt idx="29">
                  <c:v>163.143</c:v>
                </c:pt>
                <c:pt idx="30">
                  <c:v>168.70500000000001</c:v>
                </c:pt>
                <c:pt idx="31">
                  <c:v>174.339</c:v>
                </c:pt>
                <c:pt idx="32">
                  <c:v>180</c:v>
                </c:pt>
                <c:pt idx="33">
                  <c:v>185.697</c:v>
                </c:pt>
                <c:pt idx="34">
                  <c:v>191.44800000000001</c:v>
                </c:pt>
                <c:pt idx="35">
                  <c:v>197.05500000000001</c:v>
                </c:pt>
                <c:pt idx="36">
                  <c:v>202.54500000000002</c:v>
                </c:pt>
                <c:pt idx="37">
                  <c:v>207.99900000000002</c:v>
                </c:pt>
                <c:pt idx="38">
                  <c:v>213.66000000000003</c:v>
                </c:pt>
                <c:pt idx="39">
                  <c:v>219.26700000000002</c:v>
                </c:pt>
                <c:pt idx="40">
                  <c:v>224.89200000000002</c:v>
                </c:pt>
                <c:pt idx="41">
                  <c:v>230.60700000000003</c:v>
                </c:pt>
                <c:pt idx="42">
                  <c:v>236.32200000000003</c:v>
                </c:pt>
                <c:pt idx="43">
                  <c:v>241.99200000000002</c:v>
                </c:pt>
                <c:pt idx="44">
                  <c:v>247.57200000000003</c:v>
                </c:pt>
                <c:pt idx="45">
                  <c:v>253.02600000000004</c:v>
                </c:pt>
                <c:pt idx="46">
                  <c:v>258.54300000000006</c:v>
                </c:pt>
                <c:pt idx="47">
                  <c:v>264.31200000000007</c:v>
                </c:pt>
                <c:pt idx="48">
                  <c:v>270.01800000000009</c:v>
                </c:pt>
                <c:pt idx="49">
                  <c:v>275.71500000000009</c:v>
                </c:pt>
                <c:pt idx="50">
                  <c:v>281.40300000000008</c:v>
                </c:pt>
                <c:pt idx="51">
                  <c:v>287.10000000000008</c:v>
                </c:pt>
                <c:pt idx="52">
                  <c:v>292.6350000000001</c:v>
                </c:pt>
                <c:pt idx="53">
                  <c:v>298.1160000000001</c:v>
                </c:pt>
                <c:pt idx="54">
                  <c:v>303.75900000000007</c:v>
                </c:pt>
                <c:pt idx="55">
                  <c:v>309.3660000000001</c:v>
                </c:pt>
                <c:pt idx="56">
                  <c:v>315.0630000000001</c:v>
                </c:pt>
                <c:pt idx="57">
                  <c:v>320.88600000000008</c:v>
                </c:pt>
                <c:pt idx="58">
                  <c:v>326.5920000000001</c:v>
                </c:pt>
                <c:pt idx="59">
                  <c:v>332.17200000000008</c:v>
                </c:pt>
                <c:pt idx="60">
                  <c:v>337.77900000000011</c:v>
                </c:pt>
                <c:pt idx="61">
                  <c:v>343.25100000000009</c:v>
                </c:pt>
                <c:pt idx="62">
                  <c:v>348.79500000000007</c:v>
                </c:pt>
                <c:pt idx="63">
                  <c:v>354.51000000000005</c:v>
                </c:pt>
              </c:numCache>
            </c:numRef>
          </c:xVal>
          <c:yVal>
            <c:numRef>
              <c:f>TDK_FF_ST_oU_08!$X$16:$X$79</c:f>
              <c:numCache>
                <c:formatCode>General</c:formatCode>
                <c:ptCount val="64"/>
                <c:pt idx="0">
                  <c:v>-0.15242618652894446</c:v>
                </c:pt>
                <c:pt idx="1">
                  <c:v>-2.7801920668489188E-2</c:v>
                </c:pt>
                <c:pt idx="2">
                  <c:v>5.3542213378296566E-2</c:v>
                </c:pt>
                <c:pt idx="3">
                  <c:v>0.1024189624413232</c:v>
                </c:pt>
                <c:pt idx="4">
                  <c:v>-2.6741773490325471E-2</c:v>
                </c:pt>
                <c:pt idx="5">
                  <c:v>9.846833327737059E-2</c:v>
                </c:pt>
                <c:pt idx="6">
                  <c:v>1.3397884640063751E-2</c:v>
                </c:pt>
                <c:pt idx="7">
                  <c:v>8.2829576116189685E-2</c:v>
                </c:pt>
                <c:pt idx="8">
                  <c:v>3.6151530621999939E-2</c:v>
                </c:pt>
                <c:pt idx="9">
                  <c:v>-0.12792195694834874</c:v>
                </c:pt>
                <c:pt idx="10">
                  <c:v>1.4332977097566868E-2</c:v>
                </c:pt>
                <c:pt idx="11">
                  <c:v>1.4066163778835516E-2</c:v>
                </c:pt>
                <c:pt idx="12">
                  <c:v>-6.9489739693608499E-2</c:v>
                </c:pt>
                <c:pt idx="13">
                  <c:v>0.12007615249149239</c:v>
                </c:pt>
                <c:pt idx="14">
                  <c:v>2.432502139465953E-2</c:v>
                </c:pt>
                <c:pt idx="15">
                  <c:v>-0.11341816954407591</c:v>
                </c:pt>
                <c:pt idx="16">
                  <c:v>9.3177621798972154E-2</c:v>
                </c:pt>
                <c:pt idx="17">
                  <c:v>-1.9278382540164785E-2</c:v>
                </c:pt>
                <c:pt idx="18">
                  <c:v>3.2456204622462792E-2</c:v>
                </c:pt>
                <c:pt idx="19">
                  <c:v>9.0507534186500038E-2</c:v>
                </c:pt>
                <c:pt idx="20">
                  <c:v>-6.153101022204055E-2</c:v>
                </c:pt>
                <c:pt idx="21">
                  <c:v>3.1231272761615969E-2</c:v>
                </c:pt>
                <c:pt idx="22">
                  <c:v>3.5334129316268559E-2</c:v>
                </c:pt>
                <c:pt idx="23">
                  <c:v>-9.7139403305902761E-2</c:v>
                </c:pt>
                <c:pt idx="24">
                  <c:v>3.6783280904018056E-2</c:v>
                </c:pt>
                <c:pt idx="25">
                  <c:v>9.5753559083135542E-2</c:v>
                </c:pt>
                <c:pt idx="26">
                  <c:v>-3.5041037386037033E-2</c:v>
                </c:pt>
                <c:pt idx="27">
                  <c:v>5.3016316114309348E-2</c:v>
                </c:pt>
                <c:pt idx="28">
                  <c:v>0.13259722421915399</c:v>
                </c:pt>
                <c:pt idx="29">
                  <c:v>2.9617509100603456E-2</c:v>
                </c:pt>
                <c:pt idx="30">
                  <c:v>-4.689617568683957E-2</c:v>
                </c:pt>
                <c:pt idx="31">
                  <c:v>-5.4199204216558883E-2</c:v>
                </c:pt>
                <c:pt idx="32">
                  <c:v>8.6165147944086584E-2</c:v>
                </c:pt>
                <c:pt idx="33">
                  <c:v>2.6950198591833896E-2</c:v>
                </c:pt>
                <c:pt idx="34">
                  <c:v>8.4207148756661354E-2</c:v>
                </c:pt>
                <c:pt idx="35">
                  <c:v>0.17355345363543506</c:v>
                </c:pt>
                <c:pt idx="36">
                  <c:v>5.1227123861792734E-2</c:v>
                </c:pt>
                <c:pt idx="37">
                  <c:v>3.0967256279637922E-2</c:v>
                </c:pt>
                <c:pt idx="38">
                  <c:v>8.238248171238638E-2</c:v>
                </c:pt>
                <c:pt idx="39">
                  <c:v>4.6939515902749918E-2</c:v>
                </c:pt>
                <c:pt idx="40">
                  <c:v>5.573138767968544E-2</c:v>
                </c:pt>
                <c:pt idx="41">
                  <c:v>3.4268094092311685E-2</c:v>
                </c:pt>
                <c:pt idx="42">
                  <c:v>-3.0581849862329591E-2</c:v>
                </c:pt>
                <c:pt idx="43">
                  <c:v>5.2912458292439624E-2</c:v>
                </c:pt>
                <c:pt idx="44">
                  <c:v>2.3214758866572538E-2</c:v>
                </c:pt>
                <c:pt idx="45">
                  <c:v>6.002974019995122E-2</c:v>
                </c:pt>
                <c:pt idx="46">
                  <c:v>0.10680970228253273</c:v>
                </c:pt>
                <c:pt idx="47">
                  <c:v>5.2675316393390403E-2</c:v>
                </c:pt>
                <c:pt idx="48">
                  <c:v>4.7525823944113199E-2</c:v>
                </c:pt>
                <c:pt idx="49">
                  <c:v>5.8587164119785484E-3</c:v>
                </c:pt>
                <c:pt idx="50">
                  <c:v>-1.2087484852372654E-2</c:v>
                </c:pt>
                <c:pt idx="51">
                  <c:v>5.2744260277052035E-2</c:v>
                </c:pt>
                <c:pt idx="52">
                  <c:v>4.3138018323190863E-2</c:v>
                </c:pt>
                <c:pt idx="53">
                  <c:v>1.1112315246975868E-2</c:v>
                </c:pt>
                <c:pt idx="54">
                  <c:v>4.9385566509840828E-2</c:v>
                </c:pt>
                <c:pt idx="55">
                  <c:v>-2.3206833886320055E-2</c:v>
                </c:pt>
                <c:pt idx="56">
                  <c:v>-8.5489543962921744E-2</c:v>
                </c:pt>
                <c:pt idx="57">
                  <c:v>0.10437700210275125</c:v>
                </c:pt>
                <c:pt idx="58">
                  <c:v>4.1689430151905071E-2</c:v>
                </c:pt>
                <c:pt idx="59">
                  <c:v>-4.8597921223176854E-3</c:v>
                </c:pt>
                <c:pt idx="60">
                  <c:v>2.5142607540658446E-2</c:v>
                </c:pt>
                <c:pt idx="61">
                  <c:v>-6.8875969996213371E-2</c:v>
                </c:pt>
                <c:pt idx="62">
                  <c:v>-3.9786383841658335E-2</c:v>
                </c:pt>
                <c:pt idx="63">
                  <c:v>5.9127944157637558E-2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90-4989-BA97-0086C7F17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TDK_FF_ST_mU_08!$T$16:$T$80</c:f>
              <c:numCache>
                <c:formatCode>General</c:formatCode>
                <c:ptCount val="65"/>
                <c:pt idx="0">
                  <c:v>0</c:v>
                </c:pt>
                <c:pt idx="1">
                  <c:v>6.0299999999999994</c:v>
                </c:pt>
                <c:pt idx="2">
                  <c:v>11.726999999999999</c:v>
                </c:pt>
                <c:pt idx="3">
                  <c:v>17.369999999999997</c:v>
                </c:pt>
                <c:pt idx="4">
                  <c:v>22.832999999999998</c:v>
                </c:pt>
                <c:pt idx="5">
                  <c:v>28.340999999999998</c:v>
                </c:pt>
                <c:pt idx="6">
                  <c:v>33.992999999999995</c:v>
                </c:pt>
                <c:pt idx="7">
                  <c:v>39.69</c:v>
                </c:pt>
                <c:pt idx="8">
                  <c:v>45.278999999999996</c:v>
                </c:pt>
                <c:pt idx="9">
                  <c:v>51.029999999999994</c:v>
                </c:pt>
                <c:pt idx="10">
                  <c:v>56.789999999999992</c:v>
                </c:pt>
                <c:pt idx="11">
                  <c:v>62.324999999999989</c:v>
                </c:pt>
                <c:pt idx="12">
                  <c:v>67.868999999999986</c:v>
                </c:pt>
                <c:pt idx="13">
                  <c:v>73.331999999999979</c:v>
                </c:pt>
                <c:pt idx="14">
                  <c:v>78.938999999999979</c:v>
                </c:pt>
                <c:pt idx="15">
                  <c:v>84.60899999999998</c:v>
                </c:pt>
                <c:pt idx="16">
                  <c:v>90.323999999999984</c:v>
                </c:pt>
                <c:pt idx="17">
                  <c:v>95.921999999999983</c:v>
                </c:pt>
                <c:pt idx="18">
                  <c:v>101.68199999999999</c:v>
                </c:pt>
                <c:pt idx="19">
                  <c:v>107.33399999999999</c:v>
                </c:pt>
                <c:pt idx="20">
                  <c:v>112.78799999999998</c:v>
                </c:pt>
                <c:pt idx="21">
                  <c:v>118.29599999999998</c:v>
                </c:pt>
                <c:pt idx="22">
                  <c:v>123.92999999999998</c:v>
                </c:pt>
                <c:pt idx="23">
                  <c:v>129.55499999999998</c:v>
                </c:pt>
                <c:pt idx="24">
                  <c:v>135.17999999999998</c:v>
                </c:pt>
                <c:pt idx="25">
                  <c:v>140.94899999999998</c:v>
                </c:pt>
                <c:pt idx="26">
                  <c:v>146.62799999999999</c:v>
                </c:pt>
                <c:pt idx="27">
                  <c:v>152.14499999999998</c:v>
                </c:pt>
                <c:pt idx="28">
                  <c:v>157.67999999999998</c:v>
                </c:pt>
                <c:pt idx="29">
                  <c:v>163.17899999999997</c:v>
                </c:pt>
                <c:pt idx="30">
                  <c:v>168.79499999999996</c:v>
                </c:pt>
                <c:pt idx="31">
                  <c:v>174.44699999999995</c:v>
                </c:pt>
                <c:pt idx="32">
                  <c:v>180.06299999999993</c:v>
                </c:pt>
                <c:pt idx="33">
                  <c:v>185.81399999999994</c:v>
                </c:pt>
                <c:pt idx="34">
                  <c:v>191.42999999999995</c:v>
                </c:pt>
                <c:pt idx="35">
                  <c:v>197.06399999999994</c:v>
                </c:pt>
                <c:pt idx="36">
                  <c:v>202.55399999999995</c:v>
                </c:pt>
                <c:pt idx="37">
                  <c:v>208.02599999999995</c:v>
                </c:pt>
                <c:pt idx="38">
                  <c:v>213.78599999999994</c:v>
                </c:pt>
                <c:pt idx="39">
                  <c:v>219.34799999999996</c:v>
                </c:pt>
                <c:pt idx="40">
                  <c:v>225.01799999999994</c:v>
                </c:pt>
                <c:pt idx="41">
                  <c:v>230.73299999999995</c:v>
                </c:pt>
                <c:pt idx="42">
                  <c:v>236.40299999999993</c:v>
                </c:pt>
                <c:pt idx="43">
                  <c:v>242.04599999999994</c:v>
                </c:pt>
                <c:pt idx="44">
                  <c:v>247.58999999999995</c:v>
                </c:pt>
                <c:pt idx="45">
                  <c:v>253.05299999999994</c:v>
                </c:pt>
                <c:pt idx="46">
                  <c:v>258.65999999999997</c:v>
                </c:pt>
                <c:pt idx="47">
                  <c:v>264.40199999999999</c:v>
                </c:pt>
                <c:pt idx="48">
                  <c:v>270.09899999999999</c:v>
                </c:pt>
                <c:pt idx="49">
                  <c:v>275.74199999999996</c:v>
                </c:pt>
                <c:pt idx="50">
                  <c:v>281.46599999999995</c:v>
                </c:pt>
                <c:pt idx="51">
                  <c:v>287.06399999999996</c:v>
                </c:pt>
                <c:pt idx="52">
                  <c:v>292.64399999999995</c:v>
                </c:pt>
                <c:pt idx="53">
                  <c:v>298.14299999999997</c:v>
                </c:pt>
                <c:pt idx="54">
                  <c:v>303.79499999999996</c:v>
                </c:pt>
                <c:pt idx="55">
                  <c:v>309.43799999999993</c:v>
                </c:pt>
                <c:pt idx="56">
                  <c:v>315.18899999999991</c:v>
                </c:pt>
                <c:pt idx="57">
                  <c:v>320.8769999999999</c:v>
                </c:pt>
                <c:pt idx="58">
                  <c:v>326.59199999999987</c:v>
                </c:pt>
                <c:pt idx="59">
                  <c:v>332.23499999999984</c:v>
                </c:pt>
                <c:pt idx="60">
                  <c:v>337.76999999999987</c:v>
                </c:pt>
                <c:pt idx="61">
                  <c:v>343.28699999999986</c:v>
                </c:pt>
                <c:pt idx="62">
                  <c:v>348.90299999999985</c:v>
                </c:pt>
                <c:pt idx="63">
                  <c:v>354.61799999999982</c:v>
                </c:pt>
                <c:pt idx="64">
                  <c:v>360.2609999999998</c:v>
                </c:pt>
              </c:numCache>
            </c:numRef>
          </c:xVal>
          <c:yVal>
            <c:numRef>
              <c:f>TDK_FF_ST_mU_08!$W$16:$W$80</c:f>
              <c:numCache>
                <c:formatCode>General</c:formatCode>
                <c:ptCount val="65"/>
                <c:pt idx="0">
                  <c:v>0.24808101490043555</c:v>
                </c:pt>
                <c:pt idx="1">
                  <c:v>-9.6464966682246356E-2</c:v>
                </c:pt>
                <c:pt idx="2">
                  <c:v>-9.6119333152524078E-2</c:v>
                </c:pt>
                <c:pt idx="3">
                  <c:v>-9.3670621010453203E-2</c:v>
                </c:pt>
                <c:pt idx="4">
                  <c:v>-9.2870491760749019E-2</c:v>
                </c:pt>
                <c:pt idx="5">
                  <c:v>-8.0222378458632448E-2</c:v>
                </c:pt>
                <c:pt idx="6">
                  <c:v>-5.7795764720310672E-2</c:v>
                </c:pt>
                <c:pt idx="7">
                  <c:v>-8.1281505752087924E-2</c:v>
                </c:pt>
                <c:pt idx="8">
                  <c:v>-2.6846815929559398E-2</c:v>
                </c:pt>
                <c:pt idx="9">
                  <c:v>-4.233214308086275E-2</c:v>
                </c:pt>
                <c:pt idx="10">
                  <c:v>-3.4212693365986979E-3</c:v>
                </c:pt>
                <c:pt idx="11">
                  <c:v>-3.8499086277113292E-2</c:v>
                </c:pt>
                <c:pt idx="12">
                  <c:v>-2.5550274184098498E-3</c:v>
                </c:pt>
                <c:pt idx="13">
                  <c:v>4.2945145079571034E-2</c:v>
                </c:pt>
                <c:pt idx="14">
                  <c:v>-7.0853237898759858E-2</c:v>
                </c:pt>
                <c:pt idx="15">
                  <c:v>-3.2009455954096211E-2</c:v>
                </c:pt>
                <c:pt idx="16">
                  <c:v>-6.4553494436637493E-2</c:v>
                </c:pt>
                <c:pt idx="17">
                  <c:v>-0.16020367125106816</c:v>
                </c:pt>
                <c:pt idx="18">
                  <c:v>-7.2185695141541828E-2</c:v>
                </c:pt>
                <c:pt idx="19">
                  <c:v>-0.10815847996813943</c:v>
                </c:pt>
                <c:pt idx="20">
                  <c:v>-0.14711701286850598</c:v>
                </c:pt>
                <c:pt idx="21">
                  <c:v>-0.1349482107389548</c:v>
                </c:pt>
                <c:pt idx="22">
                  <c:v>-4.4888181768868662E-2</c:v>
                </c:pt>
                <c:pt idx="23">
                  <c:v>-5.4236629115820278E-2</c:v>
                </c:pt>
                <c:pt idx="24">
                  <c:v>-6.8491892292200873E-2</c:v>
                </c:pt>
                <c:pt idx="25">
                  <c:v>-8.7465437681260028E-3</c:v>
                </c:pt>
                <c:pt idx="26">
                  <c:v>6.1683432607367195E-2</c:v>
                </c:pt>
                <c:pt idx="27">
                  <c:v>1.3438958280630686E-2</c:v>
                </c:pt>
                <c:pt idx="28">
                  <c:v>5.3573978713046699E-2</c:v>
                </c:pt>
                <c:pt idx="29">
                  <c:v>7.1557321532850438E-2</c:v>
                </c:pt>
                <c:pt idx="30">
                  <c:v>3.3494608121600322E-2</c:v>
                </c:pt>
                <c:pt idx="31">
                  <c:v>7.1615147881800567E-2</c:v>
                </c:pt>
                <c:pt idx="32">
                  <c:v>6.1540123370207311E-2</c:v>
                </c:pt>
                <c:pt idx="33">
                  <c:v>2.3423176313173144E-2</c:v>
                </c:pt>
                <c:pt idx="34">
                  <c:v>3.0786717010187203E-3</c:v>
                </c:pt>
                <c:pt idx="35">
                  <c:v>0.11740862911941008</c:v>
                </c:pt>
                <c:pt idx="36">
                  <c:v>2.5907831584987662E-2</c:v>
                </c:pt>
                <c:pt idx="37">
                  <c:v>7.5617453591462436E-2</c:v>
                </c:pt>
                <c:pt idx="38">
                  <c:v>2.0671493560712406E-2</c:v>
                </c:pt>
                <c:pt idx="39">
                  <c:v>0.10294529253678775</c:v>
                </c:pt>
                <c:pt idx="40">
                  <c:v>6.793943884687792E-2</c:v>
                </c:pt>
                <c:pt idx="41">
                  <c:v>0.14364032313449115</c:v>
                </c:pt>
                <c:pt idx="42">
                  <c:v>0.19869555198349076</c:v>
                </c:pt>
                <c:pt idx="43">
                  <c:v>-1.5773292502103686E-2</c:v>
                </c:pt>
                <c:pt idx="44">
                  <c:v>0.10731577439261741</c:v>
                </c:pt>
                <c:pt idx="45">
                  <c:v>0.12119823664050955</c:v>
                </c:pt>
                <c:pt idx="46">
                  <c:v>5.3550989335008126E-2</c:v>
                </c:pt>
                <c:pt idx="47">
                  <c:v>-3.6480389896382803E-3</c:v>
                </c:pt>
                <c:pt idx="48">
                  <c:v>1.0239896869450149E-2</c:v>
                </c:pt>
                <c:pt idx="49">
                  <c:v>-2.9469556094568361E-2</c:v>
                </c:pt>
                <c:pt idx="50">
                  <c:v>-5.6090545764561739E-2</c:v>
                </c:pt>
                <c:pt idx="51">
                  <c:v>-2.7994321732649041E-2</c:v>
                </c:pt>
                <c:pt idx="52">
                  <c:v>-8.4315612379157301E-2</c:v>
                </c:pt>
                <c:pt idx="53">
                  <c:v>-8.2603638598754969E-2</c:v>
                </c:pt>
                <c:pt idx="54">
                  <c:v>-4.4133949141837547E-2</c:v>
                </c:pt>
                <c:pt idx="55">
                  <c:v>-3.0857643069850837E-2</c:v>
                </c:pt>
                <c:pt idx="56">
                  <c:v>-5.1288611280654095E-2</c:v>
                </c:pt>
                <c:pt idx="57">
                  <c:v>-7.4620164565033065E-2</c:v>
                </c:pt>
                <c:pt idx="58">
                  <c:v>-7.0350172721873605E-3</c:v>
                </c:pt>
                <c:pt idx="59">
                  <c:v>-4.8901961574472352E-2</c:v>
                </c:pt>
                <c:pt idx="60">
                  <c:v>8.6212612617373452E-3</c:v>
                </c:pt>
                <c:pt idx="61">
                  <c:v>-7.0668061141930139E-2</c:v>
                </c:pt>
                <c:pt idx="62">
                  <c:v>-0.15167289419599683</c:v>
                </c:pt>
                <c:pt idx="63">
                  <c:v>-9.6020606262641195E-2</c:v>
                </c:pt>
                <c:pt idx="64">
                  <c:v>-6.7913637183551145E-2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63-4E81-B92C-B715B5FC67B6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TDK_FF_ST_mU_08!$T$81:$T$145</c:f>
              <c:numCache>
                <c:formatCode>General</c:formatCode>
                <c:ptCount val="65"/>
                <c:pt idx="0">
                  <c:v>360.2609999999998</c:v>
                </c:pt>
                <c:pt idx="1">
                  <c:v>354.73499999999979</c:v>
                </c:pt>
                <c:pt idx="2">
                  <c:v>349.13699999999977</c:v>
                </c:pt>
                <c:pt idx="3">
                  <c:v>343.52099999999979</c:v>
                </c:pt>
                <c:pt idx="4">
                  <c:v>337.94999999999976</c:v>
                </c:pt>
                <c:pt idx="5">
                  <c:v>332.44199999999978</c:v>
                </c:pt>
                <c:pt idx="6">
                  <c:v>326.87099999999975</c:v>
                </c:pt>
                <c:pt idx="7">
                  <c:v>321.05699999999973</c:v>
                </c:pt>
                <c:pt idx="8">
                  <c:v>315.31499999999971</c:v>
                </c:pt>
                <c:pt idx="9">
                  <c:v>309.68999999999971</c:v>
                </c:pt>
                <c:pt idx="10">
                  <c:v>304.0199999999997</c:v>
                </c:pt>
                <c:pt idx="11">
                  <c:v>298.34999999999968</c:v>
                </c:pt>
                <c:pt idx="12">
                  <c:v>292.85099999999966</c:v>
                </c:pt>
                <c:pt idx="13">
                  <c:v>287.34299999999968</c:v>
                </c:pt>
                <c:pt idx="14">
                  <c:v>281.6279999999997</c:v>
                </c:pt>
                <c:pt idx="15">
                  <c:v>276.0029999999997</c:v>
                </c:pt>
                <c:pt idx="16">
                  <c:v>270.2699999999997</c:v>
                </c:pt>
                <c:pt idx="17">
                  <c:v>264.6089999999997</c:v>
                </c:pt>
                <c:pt idx="18">
                  <c:v>258.89399999999972</c:v>
                </c:pt>
                <c:pt idx="19">
                  <c:v>253.26899999999972</c:v>
                </c:pt>
                <c:pt idx="20">
                  <c:v>247.73399999999972</c:v>
                </c:pt>
                <c:pt idx="21">
                  <c:v>242.28899999999973</c:v>
                </c:pt>
                <c:pt idx="22">
                  <c:v>236.69099999999972</c:v>
                </c:pt>
                <c:pt idx="23">
                  <c:v>230.90399999999971</c:v>
                </c:pt>
                <c:pt idx="24">
                  <c:v>225.16199999999972</c:v>
                </c:pt>
                <c:pt idx="25">
                  <c:v>219.58199999999971</c:v>
                </c:pt>
                <c:pt idx="26">
                  <c:v>213.9839999999997</c:v>
                </c:pt>
                <c:pt idx="27">
                  <c:v>208.21499999999969</c:v>
                </c:pt>
                <c:pt idx="28">
                  <c:v>202.7699999999997</c:v>
                </c:pt>
                <c:pt idx="29">
                  <c:v>197.3249999999997</c:v>
                </c:pt>
                <c:pt idx="30">
                  <c:v>191.70899999999972</c:v>
                </c:pt>
                <c:pt idx="31">
                  <c:v>185.93999999999971</c:v>
                </c:pt>
                <c:pt idx="32">
                  <c:v>180.29699999999971</c:v>
                </c:pt>
                <c:pt idx="33">
                  <c:v>174.64499999999973</c:v>
                </c:pt>
                <c:pt idx="34">
                  <c:v>168.98399999999972</c:v>
                </c:pt>
                <c:pt idx="35">
                  <c:v>163.36799999999971</c:v>
                </c:pt>
                <c:pt idx="36">
                  <c:v>157.86899999999972</c:v>
                </c:pt>
                <c:pt idx="37">
                  <c:v>152.33399999999972</c:v>
                </c:pt>
                <c:pt idx="38">
                  <c:v>146.85299999999972</c:v>
                </c:pt>
                <c:pt idx="39">
                  <c:v>141.10199999999972</c:v>
                </c:pt>
                <c:pt idx="40">
                  <c:v>135.44099999999972</c:v>
                </c:pt>
                <c:pt idx="41">
                  <c:v>129.74399999999972</c:v>
                </c:pt>
                <c:pt idx="42">
                  <c:v>124.09199999999971</c:v>
                </c:pt>
                <c:pt idx="43">
                  <c:v>118.51199999999972</c:v>
                </c:pt>
                <c:pt idx="44">
                  <c:v>113.02199999999972</c:v>
                </c:pt>
                <c:pt idx="45">
                  <c:v>107.54099999999973</c:v>
                </c:pt>
                <c:pt idx="46">
                  <c:v>101.80799999999972</c:v>
                </c:pt>
                <c:pt idx="47">
                  <c:v>96.155999999999722</c:v>
                </c:pt>
                <c:pt idx="48">
                  <c:v>90.530999999999722</c:v>
                </c:pt>
                <c:pt idx="49">
                  <c:v>84.788999999999717</c:v>
                </c:pt>
                <c:pt idx="50">
                  <c:v>79.154999999999717</c:v>
                </c:pt>
                <c:pt idx="51">
                  <c:v>73.547999999999718</c:v>
                </c:pt>
                <c:pt idx="52">
                  <c:v>68.039999999999722</c:v>
                </c:pt>
                <c:pt idx="53">
                  <c:v>62.55899999999972</c:v>
                </c:pt>
                <c:pt idx="54">
                  <c:v>56.906999999999719</c:v>
                </c:pt>
                <c:pt idx="55">
                  <c:v>51.209999999999724</c:v>
                </c:pt>
                <c:pt idx="56">
                  <c:v>45.539999999999722</c:v>
                </c:pt>
                <c:pt idx="57">
                  <c:v>39.815999999999725</c:v>
                </c:pt>
                <c:pt idx="58">
                  <c:v>34.190999999999725</c:v>
                </c:pt>
                <c:pt idx="59">
                  <c:v>28.538999999999724</c:v>
                </c:pt>
                <c:pt idx="60">
                  <c:v>23.057999999999723</c:v>
                </c:pt>
                <c:pt idx="61">
                  <c:v>17.585999999999721</c:v>
                </c:pt>
                <c:pt idx="62">
                  <c:v>11.870999999999722</c:v>
                </c:pt>
                <c:pt idx="63">
                  <c:v>6.1739999999997224</c:v>
                </c:pt>
                <c:pt idx="64">
                  <c:v>0.4769999999997232</c:v>
                </c:pt>
              </c:numCache>
            </c:numRef>
          </c:xVal>
          <c:yVal>
            <c:numRef>
              <c:f>TDK_FF_ST_mU_08!$W$81:$W$145</c:f>
              <c:numCache>
                <c:formatCode>General</c:formatCode>
                <c:ptCount val="65"/>
                <c:pt idx="0">
                  <c:v>-5.9113579032043617E-2</c:v>
                </c:pt>
                <c:pt idx="1">
                  <c:v>-9.660342411189049E-2</c:v>
                </c:pt>
                <c:pt idx="2">
                  <c:v>8.7409926670147797E-3</c:v>
                </c:pt>
                <c:pt idx="3">
                  <c:v>-3.9696940054284369E-2</c:v>
                </c:pt>
                <c:pt idx="4">
                  <c:v>-2.6941489370130967E-2</c:v>
                </c:pt>
                <c:pt idx="5">
                  <c:v>-7.7635715643964431E-3</c:v>
                </c:pt>
                <c:pt idx="6">
                  <c:v>-1.0586420988488499E-2</c:v>
                </c:pt>
                <c:pt idx="7">
                  <c:v>1.6919092575392369E-2</c:v>
                </c:pt>
                <c:pt idx="8">
                  <c:v>2.9913687914927323E-2</c:v>
                </c:pt>
                <c:pt idx="9">
                  <c:v>-1.2362130419319328E-2</c:v>
                </c:pt>
                <c:pt idx="10">
                  <c:v>-4.6239710368752185E-2</c:v>
                </c:pt>
                <c:pt idx="11">
                  <c:v>-6.0900124940644673E-2</c:v>
                </c:pt>
                <c:pt idx="12">
                  <c:v>-4.03412825222631E-2</c:v>
                </c:pt>
                <c:pt idx="13">
                  <c:v>-4.7731197950326987E-2</c:v>
                </c:pt>
                <c:pt idx="14">
                  <c:v>7.572142191486364E-2</c:v>
                </c:pt>
                <c:pt idx="15">
                  <c:v>5.1179167998952835E-2</c:v>
                </c:pt>
                <c:pt idx="16">
                  <c:v>-3.0705265392668935E-2</c:v>
                </c:pt>
                <c:pt idx="17">
                  <c:v>6.5945884298912461E-2</c:v>
                </c:pt>
                <c:pt idx="18">
                  <c:v>8.1624783686208957E-2</c:v>
                </c:pt>
                <c:pt idx="19">
                  <c:v>0.12126729254765678</c:v>
                </c:pt>
                <c:pt idx="20">
                  <c:v>0.18854451517026405</c:v>
                </c:pt>
                <c:pt idx="21">
                  <c:v>0.11176140395517109</c:v>
                </c:pt>
                <c:pt idx="22">
                  <c:v>0.13947578563929142</c:v>
                </c:pt>
                <c:pt idx="23">
                  <c:v>0.15241475407202643</c:v>
                </c:pt>
                <c:pt idx="24">
                  <c:v>0.11332181082397597</c:v>
                </c:pt>
                <c:pt idx="25">
                  <c:v>0.15178582565323495</c:v>
                </c:pt>
                <c:pt idx="26">
                  <c:v>0.27604565110038948</c:v>
                </c:pt>
                <c:pt idx="27">
                  <c:v>7.0334103213895105E-2</c:v>
                </c:pt>
                <c:pt idx="28">
                  <c:v>2.9217053165496054E-2</c:v>
                </c:pt>
                <c:pt idx="29">
                  <c:v>8.7033292501132564E-2</c:v>
                </c:pt>
                <c:pt idx="30">
                  <c:v>7.383410014938363E-2</c:v>
                </c:pt>
                <c:pt idx="31">
                  <c:v>7.8333411481366966E-2</c:v>
                </c:pt>
                <c:pt idx="32">
                  <c:v>9.787593976815856E-2</c:v>
                </c:pt>
                <c:pt idx="33">
                  <c:v>8.8477981508191306E-2</c:v>
                </c:pt>
                <c:pt idx="34">
                  <c:v>5.7463048293783459E-2</c:v>
                </c:pt>
                <c:pt idx="35">
                  <c:v>7.1400891249709275E-2</c:v>
                </c:pt>
                <c:pt idx="36">
                  <c:v>0.12108323083631944</c:v>
                </c:pt>
                <c:pt idx="37">
                  <c:v>7.7370601650613935E-2</c:v>
                </c:pt>
                <c:pt idx="38">
                  <c:v>5.738422013678246E-2</c:v>
                </c:pt>
                <c:pt idx="39">
                  <c:v>8.5609789116745105E-3</c:v>
                </c:pt>
                <c:pt idx="40">
                  <c:v>-4.5225794129947872E-2</c:v>
                </c:pt>
                <c:pt idx="41">
                  <c:v>-4.8318852881408247E-2</c:v>
                </c:pt>
                <c:pt idx="42">
                  <c:v>-5.9696570765495949E-2</c:v>
                </c:pt>
                <c:pt idx="43">
                  <c:v>-9.4926052853054443E-2</c:v>
                </c:pt>
                <c:pt idx="44">
                  <c:v>-3.5820961736163781E-3</c:v>
                </c:pt>
                <c:pt idx="45">
                  <c:v>-0.1300294884166675</c:v>
                </c:pt>
                <c:pt idx="46">
                  <c:v>-0.11177530018188975</c:v>
                </c:pt>
                <c:pt idx="47">
                  <c:v>-9.0459561513398512E-3</c:v>
                </c:pt>
                <c:pt idx="48">
                  <c:v>-2.6687348638290587E-2</c:v>
                </c:pt>
                <c:pt idx="49">
                  <c:v>2.3159504315088952E-3</c:v>
                </c:pt>
                <c:pt idx="50">
                  <c:v>-9.9295424263090126E-2</c:v>
                </c:pt>
                <c:pt idx="51">
                  <c:v>-3.8022978337778568E-2</c:v>
                </c:pt>
                <c:pt idx="52">
                  <c:v>3.74229602681595E-2</c:v>
                </c:pt>
                <c:pt idx="53">
                  <c:v>-1.1378120045357321E-2</c:v>
                </c:pt>
                <c:pt idx="54">
                  <c:v>1.3408361563314486E-2</c:v>
                </c:pt>
                <c:pt idx="55">
                  <c:v>1.142152174006128E-2</c:v>
                </c:pt>
                <c:pt idx="56">
                  <c:v>-4.1368380252649217E-2</c:v>
                </c:pt>
                <c:pt idx="57">
                  <c:v>-0.10023908141253202</c:v>
                </c:pt>
                <c:pt idx="58">
                  <c:v>-9.0813183340323178E-2</c:v>
                </c:pt>
                <c:pt idx="59">
                  <c:v>-4.2102956509914691E-2</c:v>
                </c:pt>
                <c:pt idx="60">
                  <c:v>-9.472090066431349E-2</c:v>
                </c:pt>
                <c:pt idx="61">
                  <c:v>-0.1181564230679939</c:v>
                </c:pt>
                <c:pt idx="62">
                  <c:v>-0.14977877096404413</c:v>
                </c:pt>
                <c:pt idx="63">
                  <c:v>-8.3083888818038076E-2</c:v>
                </c:pt>
                <c:pt idx="64">
                  <c:v>-6.8249867051324742E-2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63-4E81-B92C-B715B5FC67B6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TDK_FF_ST_mU_08!$T$16:$T$79</c:f>
              <c:numCache>
                <c:formatCode>General</c:formatCode>
                <c:ptCount val="64"/>
                <c:pt idx="0">
                  <c:v>0</c:v>
                </c:pt>
                <c:pt idx="1">
                  <c:v>6.0299999999999994</c:v>
                </c:pt>
                <c:pt idx="2">
                  <c:v>11.726999999999999</c:v>
                </c:pt>
                <c:pt idx="3">
                  <c:v>17.369999999999997</c:v>
                </c:pt>
                <c:pt idx="4">
                  <c:v>22.832999999999998</c:v>
                </c:pt>
                <c:pt idx="5">
                  <c:v>28.340999999999998</c:v>
                </c:pt>
                <c:pt idx="6">
                  <c:v>33.992999999999995</c:v>
                </c:pt>
                <c:pt idx="7">
                  <c:v>39.69</c:v>
                </c:pt>
                <c:pt idx="8">
                  <c:v>45.278999999999996</c:v>
                </c:pt>
                <c:pt idx="9">
                  <c:v>51.029999999999994</c:v>
                </c:pt>
                <c:pt idx="10">
                  <c:v>56.789999999999992</c:v>
                </c:pt>
                <c:pt idx="11">
                  <c:v>62.324999999999989</c:v>
                </c:pt>
                <c:pt idx="12">
                  <c:v>67.868999999999986</c:v>
                </c:pt>
                <c:pt idx="13">
                  <c:v>73.331999999999979</c:v>
                </c:pt>
                <c:pt idx="14">
                  <c:v>78.938999999999979</c:v>
                </c:pt>
                <c:pt idx="15">
                  <c:v>84.60899999999998</c:v>
                </c:pt>
                <c:pt idx="16">
                  <c:v>90.323999999999984</c:v>
                </c:pt>
                <c:pt idx="17">
                  <c:v>95.921999999999983</c:v>
                </c:pt>
                <c:pt idx="18">
                  <c:v>101.68199999999999</c:v>
                </c:pt>
                <c:pt idx="19">
                  <c:v>107.33399999999999</c:v>
                </c:pt>
                <c:pt idx="20">
                  <c:v>112.78799999999998</c:v>
                </c:pt>
                <c:pt idx="21">
                  <c:v>118.29599999999998</c:v>
                </c:pt>
                <c:pt idx="22">
                  <c:v>123.92999999999998</c:v>
                </c:pt>
                <c:pt idx="23">
                  <c:v>129.55499999999998</c:v>
                </c:pt>
                <c:pt idx="24">
                  <c:v>135.17999999999998</c:v>
                </c:pt>
                <c:pt idx="25">
                  <c:v>140.94899999999998</c:v>
                </c:pt>
                <c:pt idx="26">
                  <c:v>146.62799999999999</c:v>
                </c:pt>
                <c:pt idx="27">
                  <c:v>152.14499999999998</c:v>
                </c:pt>
                <c:pt idx="28">
                  <c:v>157.67999999999998</c:v>
                </c:pt>
                <c:pt idx="29">
                  <c:v>163.17899999999997</c:v>
                </c:pt>
                <c:pt idx="30">
                  <c:v>168.79499999999996</c:v>
                </c:pt>
                <c:pt idx="31">
                  <c:v>174.44699999999995</c:v>
                </c:pt>
                <c:pt idx="32">
                  <c:v>180.06299999999993</c:v>
                </c:pt>
                <c:pt idx="33">
                  <c:v>185.81399999999994</c:v>
                </c:pt>
                <c:pt idx="34">
                  <c:v>191.42999999999995</c:v>
                </c:pt>
                <c:pt idx="35">
                  <c:v>197.06399999999994</c:v>
                </c:pt>
                <c:pt idx="36">
                  <c:v>202.55399999999995</c:v>
                </c:pt>
                <c:pt idx="37">
                  <c:v>208.02599999999995</c:v>
                </c:pt>
                <c:pt idx="38">
                  <c:v>213.78599999999994</c:v>
                </c:pt>
                <c:pt idx="39">
                  <c:v>219.34799999999996</c:v>
                </c:pt>
                <c:pt idx="40">
                  <c:v>225.01799999999994</c:v>
                </c:pt>
                <c:pt idx="41">
                  <c:v>230.73299999999995</c:v>
                </c:pt>
                <c:pt idx="42">
                  <c:v>236.40299999999993</c:v>
                </c:pt>
                <c:pt idx="43">
                  <c:v>242.04599999999994</c:v>
                </c:pt>
                <c:pt idx="44">
                  <c:v>247.58999999999995</c:v>
                </c:pt>
                <c:pt idx="45">
                  <c:v>253.05299999999994</c:v>
                </c:pt>
                <c:pt idx="46">
                  <c:v>258.65999999999997</c:v>
                </c:pt>
                <c:pt idx="47">
                  <c:v>264.40199999999999</c:v>
                </c:pt>
                <c:pt idx="48">
                  <c:v>270.09899999999999</c:v>
                </c:pt>
                <c:pt idx="49">
                  <c:v>275.74199999999996</c:v>
                </c:pt>
                <c:pt idx="50">
                  <c:v>281.46599999999995</c:v>
                </c:pt>
                <c:pt idx="51">
                  <c:v>287.06399999999996</c:v>
                </c:pt>
                <c:pt idx="52">
                  <c:v>292.64399999999995</c:v>
                </c:pt>
                <c:pt idx="53">
                  <c:v>298.14299999999997</c:v>
                </c:pt>
                <c:pt idx="54">
                  <c:v>303.79499999999996</c:v>
                </c:pt>
                <c:pt idx="55">
                  <c:v>309.43799999999993</c:v>
                </c:pt>
                <c:pt idx="56">
                  <c:v>315.18899999999991</c:v>
                </c:pt>
                <c:pt idx="57">
                  <c:v>320.8769999999999</c:v>
                </c:pt>
                <c:pt idx="58">
                  <c:v>326.59199999999987</c:v>
                </c:pt>
                <c:pt idx="59">
                  <c:v>332.23499999999984</c:v>
                </c:pt>
                <c:pt idx="60">
                  <c:v>337.76999999999987</c:v>
                </c:pt>
                <c:pt idx="61">
                  <c:v>343.28699999999986</c:v>
                </c:pt>
                <c:pt idx="62">
                  <c:v>348.90299999999985</c:v>
                </c:pt>
                <c:pt idx="63">
                  <c:v>354.61799999999982</c:v>
                </c:pt>
              </c:numCache>
            </c:numRef>
          </c:xVal>
          <c:yVal>
            <c:numRef>
              <c:f>TDK_FF_ST_mU_08!$X$16:$X$79</c:f>
              <c:numCache>
                <c:formatCode>General</c:formatCode>
                <c:ptCount val="64"/>
                <c:pt idx="0">
                  <c:v>-0.31633088195176029</c:v>
                </c:pt>
                <c:pt idx="1">
                  <c:v>1.3381077864208279E-2</c:v>
                </c:pt>
                <c:pt idx="2">
                  <c:v>-5.365943781152005E-2</c:v>
                </c:pt>
                <c:pt idx="3">
                  <c:v>-2.4485802057540695E-2</c:v>
                </c:pt>
                <c:pt idx="4">
                  <c:v>-1.8504089035644711E-3</c:v>
                </c:pt>
                <c:pt idx="5">
                  <c:v>3.8119421948717758E-2</c:v>
                </c:pt>
                <c:pt idx="6">
                  <c:v>-3.3017418620012506E-2</c:v>
                </c:pt>
                <c:pt idx="7">
                  <c:v>-1.8957575660444093E-2</c:v>
                </c:pt>
                <c:pt idx="8">
                  <c:v>-1.4521564323089819E-2</c:v>
                </c:pt>
                <c:pt idx="9">
                  <c:v>5.375366482092403E-2</c:v>
                </c:pt>
                <c:pt idx="10">
                  <c:v>1.6829630899913184E-2</c:v>
                </c:pt>
                <c:pt idx="11">
                  <c:v>2.7120966231755972E-2</c:v>
                </c:pt>
                <c:pt idx="12">
                  <c:v>3.997798768656935E-2</c:v>
                </c:pt>
                <c:pt idx="13">
                  <c:v>-8.0968123417349602E-2</c:v>
                </c:pt>
                <c:pt idx="14">
                  <c:v>-2.8442186364330269E-2</c:v>
                </c:pt>
                <c:pt idx="15">
                  <c:v>3.4325406385605106E-2</c:v>
                </c:pt>
                <c:pt idx="16">
                  <c:v>3.7866145798346906E-2</c:v>
                </c:pt>
                <c:pt idx="17">
                  <c:v>0.15115771509972831</c:v>
                </c:pt>
                <c:pt idx="18">
                  <c:v>-3.9589605040347919E-2</c:v>
                </c:pt>
                <c:pt idx="19">
                  <c:v>-2.1871008448528073E-2</c:v>
                </c:pt>
                <c:pt idx="20">
                  <c:v>0.1435349166948896</c:v>
                </c:pt>
                <c:pt idx="21">
                  <c:v>4.0022157885900356E-2</c:v>
                </c:pt>
                <c:pt idx="22">
                  <c:v>-1.4808388996627286E-2</c:v>
                </c:pt>
                <c:pt idx="23">
                  <c:v>5.917776234412031E-3</c:v>
                </c:pt>
                <c:pt idx="24">
                  <c:v>2.3266098162253002E-2</c:v>
                </c:pt>
                <c:pt idx="25">
                  <c:v>1.7307522679800513E-2</c:v>
                </c:pt>
                <c:pt idx="26">
                  <c:v>-4.2992124705847345E-3</c:v>
                </c:pt>
                <c:pt idx="27">
                  <c:v>6.3931643369983249E-2</c:v>
                </c:pt>
                <c:pt idx="28">
                  <c:v>6.7509252123272745E-2</c:v>
                </c:pt>
                <c:pt idx="29">
                  <c:v>-1.5643028314116236E-4</c:v>
                </c:pt>
                <c:pt idx="30">
                  <c:v>2.3968440172183136E-2</c:v>
                </c:pt>
                <c:pt idx="31">
                  <c:v>1.6862833626390739E-2</c:v>
                </c:pt>
                <c:pt idx="32">
                  <c:v>3.6335816397951248E-2</c:v>
                </c:pt>
                <c:pt idx="33">
                  <c:v>5.4910235168193822E-2</c:v>
                </c:pt>
                <c:pt idx="34">
                  <c:v>7.075542844836491E-2</c:v>
                </c:pt>
                <c:pt idx="35">
                  <c:v>-3.0375336618277515E-2</c:v>
                </c:pt>
                <c:pt idx="36">
                  <c:v>3.3092215805083924E-3</c:v>
                </c:pt>
                <c:pt idx="37">
                  <c:v>-5.2833503775673307E-3</c:v>
                </c:pt>
                <c:pt idx="38">
                  <c:v>0.25537415753967707</c:v>
                </c:pt>
                <c:pt idx="39">
                  <c:v>4.8840533116447205E-2</c:v>
                </c:pt>
                <c:pt idx="40">
                  <c:v>4.5382371977098046E-2</c:v>
                </c:pt>
                <c:pt idx="41">
                  <c:v>8.7744309375352714E-3</c:v>
                </c:pt>
                <c:pt idx="42">
                  <c:v>-5.9219766344199343E-2</c:v>
                </c:pt>
                <c:pt idx="43">
                  <c:v>0.12753469645727478</c:v>
                </c:pt>
                <c:pt idx="44">
                  <c:v>8.1228740777646635E-2</c:v>
                </c:pt>
                <c:pt idx="45">
                  <c:v>6.9055907147230755E-5</c:v>
                </c:pt>
                <c:pt idx="46">
                  <c:v>2.8073794351200831E-2</c:v>
                </c:pt>
                <c:pt idx="47">
                  <c:v>6.9593923288550741E-2</c:v>
                </c:pt>
                <c:pt idx="48">
                  <c:v>-4.0945162262119084E-2</c:v>
                </c:pt>
                <c:pt idx="49">
                  <c:v>8.0648724093521196E-2</c:v>
                </c:pt>
                <c:pt idx="50">
                  <c:v>0.13181196767942538</c:v>
                </c:pt>
                <c:pt idx="51">
                  <c:v>-1.9736876217677946E-2</c:v>
                </c:pt>
                <c:pt idx="52">
                  <c:v>4.3974329856894201E-2</c:v>
                </c:pt>
                <c:pt idx="53">
                  <c:v>2.1703513658110296E-2</c:v>
                </c:pt>
                <c:pt idx="54">
                  <c:v>-2.1057612269146375E-3</c:v>
                </c:pt>
                <c:pt idx="55">
                  <c:v>1.8495512650531509E-2</c:v>
                </c:pt>
                <c:pt idx="56">
                  <c:v>8.1202299195581418E-2</c:v>
                </c:pt>
                <c:pt idx="57">
                  <c:v>9.1539257140425434E-2</c:v>
                </c:pt>
                <c:pt idx="58">
                  <c:v>-3.551403716301138E-3</c:v>
                </c:pt>
                <c:pt idx="59">
                  <c:v>4.1138390010075909E-2</c:v>
                </c:pt>
                <c:pt idx="60">
                  <c:v>-3.5562750631868312E-2</c:v>
                </c:pt>
                <c:pt idx="61">
                  <c:v>3.097112108764577E-2</c:v>
                </c:pt>
                <c:pt idx="62">
                  <c:v>0.16041388686301161</c:v>
                </c:pt>
                <c:pt idx="63">
                  <c:v>-5.8281784924929525E-4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63-4E81-B92C-B715B5FC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TDK_KF_ST_03_01!$I$19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TDK_KF_ST_03_01!$AA$85:$AA$149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354.33899999999988</c:v>
                </c:pt>
                <c:pt idx="2">
                  <c:v>348.7949999999999</c:v>
                </c:pt>
                <c:pt idx="3">
                  <c:v>343.27799999999991</c:v>
                </c:pt>
                <c:pt idx="4">
                  <c:v>337.64399999999989</c:v>
                </c:pt>
                <c:pt idx="5">
                  <c:v>331.89299999999992</c:v>
                </c:pt>
                <c:pt idx="6">
                  <c:v>326.21399999999994</c:v>
                </c:pt>
                <c:pt idx="7">
                  <c:v>320.50799999999992</c:v>
                </c:pt>
                <c:pt idx="8">
                  <c:v>314.81099999999992</c:v>
                </c:pt>
                <c:pt idx="9">
                  <c:v>309.14099999999991</c:v>
                </c:pt>
                <c:pt idx="10">
                  <c:v>303.6869999999999</c:v>
                </c:pt>
                <c:pt idx="11">
                  <c:v>298.17899999999992</c:v>
                </c:pt>
                <c:pt idx="12">
                  <c:v>292.44599999999991</c:v>
                </c:pt>
                <c:pt idx="13">
                  <c:v>286.76699999999994</c:v>
                </c:pt>
                <c:pt idx="14">
                  <c:v>281.11499999999995</c:v>
                </c:pt>
                <c:pt idx="15">
                  <c:v>275.40899999999993</c:v>
                </c:pt>
                <c:pt idx="16">
                  <c:v>269.72999999999996</c:v>
                </c:pt>
                <c:pt idx="17">
                  <c:v>264.11399999999998</c:v>
                </c:pt>
                <c:pt idx="18">
                  <c:v>258.56099999999998</c:v>
                </c:pt>
                <c:pt idx="19">
                  <c:v>253.03499999999997</c:v>
                </c:pt>
                <c:pt idx="20">
                  <c:v>247.47299999999996</c:v>
                </c:pt>
                <c:pt idx="21">
                  <c:v>241.76699999999997</c:v>
                </c:pt>
                <c:pt idx="22">
                  <c:v>236.09699999999998</c:v>
                </c:pt>
                <c:pt idx="23">
                  <c:v>230.32799999999997</c:v>
                </c:pt>
                <c:pt idx="24">
                  <c:v>224.69399999999999</c:v>
                </c:pt>
                <c:pt idx="25">
                  <c:v>219.06899999999999</c:v>
                </c:pt>
                <c:pt idx="26">
                  <c:v>213.61499999999998</c:v>
                </c:pt>
                <c:pt idx="27">
                  <c:v>208.10699999999997</c:v>
                </c:pt>
                <c:pt idx="28">
                  <c:v>202.44599999999997</c:v>
                </c:pt>
                <c:pt idx="29">
                  <c:v>196.83899999999997</c:v>
                </c:pt>
                <c:pt idx="30">
                  <c:v>191.06999999999996</c:v>
                </c:pt>
                <c:pt idx="31">
                  <c:v>185.37299999999996</c:v>
                </c:pt>
                <c:pt idx="32">
                  <c:v>179.67599999999996</c:v>
                </c:pt>
                <c:pt idx="33">
                  <c:v>174.14999999999995</c:v>
                </c:pt>
                <c:pt idx="34">
                  <c:v>168.66899999999995</c:v>
                </c:pt>
                <c:pt idx="35">
                  <c:v>163.18799999999996</c:v>
                </c:pt>
                <c:pt idx="36">
                  <c:v>157.58999999999995</c:v>
                </c:pt>
                <c:pt idx="37">
                  <c:v>151.90199999999996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134.82899999999998</c:v>
                </c:pt>
                <c:pt idx="41">
                  <c:v>129.22199999999998</c:v>
                </c:pt>
                <c:pt idx="42">
                  <c:v>123.78599999999997</c:v>
                </c:pt>
                <c:pt idx="43">
                  <c:v>118.28699999999998</c:v>
                </c:pt>
                <c:pt idx="44">
                  <c:v>112.67999999999998</c:v>
                </c:pt>
                <c:pt idx="45">
                  <c:v>107.02799999999998</c:v>
                </c:pt>
                <c:pt idx="46">
                  <c:v>101.28599999999997</c:v>
                </c:pt>
                <c:pt idx="47">
                  <c:v>95.58899999999997</c:v>
                </c:pt>
                <c:pt idx="48">
                  <c:v>89.94599999999997</c:v>
                </c:pt>
                <c:pt idx="49">
                  <c:v>84.347999999999971</c:v>
                </c:pt>
                <c:pt idx="50">
                  <c:v>78.848999999999975</c:v>
                </c:pt>
                <c:pt idx="51">
                  <c:v>73.241999999999976</c:v>
                </c:pt>
                <c:pt idx="52">
                  <c:v>67.71599999999998</c:v>
                </c:pt>
                <c:pt idx="53">
                  <c:v>62.027999999999977</c:v>
                </c:pt>
                <c:pt idx="54">
                  <c:v>56.384999999999977</c:v>
                </c:pt>
                <c:pt idx="55">
                  <c:v>50.624999999999979</c:v>
                </c:pt>
                <c:pt idx="56">
                  <c:v>44.954999999999977</c:v>
                </c:pt>
                <c:pt idx="57">
                  <c:v>39.338999999999977</c:v>
                </c:pt>
                <c:pt idx="58">
                  <c:v>33.911999999999978</c:v>
                </c:pt>
                <c:pt idx="59">
                  <c:v>28.367999999999977</c:v>
                </c:pt>
                <c:pt idx="60">
                  <c:v>22.71599999999998</c:v>
                </c:pt>
                <c:pt idx="61">
                  <c:v>17.081999999999979</c:v>
                </c:pt>
                <c:pt idx="62">
                  <c:v>11.42999999999998</c:v>
                </c:pt>
                <c:pt idx="63">
                  <c:v>5.6339999999999808</c:v>
                </c:pt>
                <c:pt idx="64">
                  <c:v>-0.10800000000001919</c:v>
                </c:pt>
              </c:numCache>
            </c:numRef>
          </c:xVal>
          <c:yVal>
            <c:numRef>
              <c:f>TDK_KF_ST_03_01!$I$85:$I$149</c:f>
              <c:numCache>
                <c:formatCode>General</c:formatCode>
                <c:ptCount val="65"/>
                <c:pt idx="0">
                  <c:v>501</c:v>
                </c:pt>
                <c:pt idx="1">
                  <c:v>118</c:v>
                </c:pt>
                <c:pt idx="2">
                  <c:v>-258</c:v>
                </c:pt>
                <c:pt idx="3">
                  <c:v>-615</c:v>
                </c:pt>
                <c:pt idx="4">
                  <c:v>-983</c:v>
                </c:pt>
                <c:pt idx="5">
                  <c:v>-1351</c:v>
                </c:pt>
                <c:pt idx="6">
                  <c:v>-1692</c:v>
                </c:pt>
                <c:pt idx="7">
                  <c:v>-2033</c:v>
                </c:pt>
                <c:pt idx="8">
                  <c:v>-2346</c:v>
                </c:pt>
                <c:pt idx="9">
                  <c:v>-2629</c:v>
                </c:pt>
                <c:pt idx="10">
                  <c:v>-2883</c:v>
                </c:pt>
                <c:pt idx="11">
                  <c:v>-3116</c:v>
                </c:pt>
                <c:pt idx="12">
                  <c:v>-3323</c:v>
                </c:pt>
                <c:pt idx="13">
                  <c:v>-3498</c:v>
                </c:pt>
                <c:pt idx="14">
                  <c:v>-3635</c:v>
                </c:pt>
                <c:pt idx="15">
                  <c:v>-3743</c:v>
                </c:pt>
                <c:pt idx="16">
                  <c:v>-3813</c:v>
                </c:pt>
                <c:pt idx="17">
                  <c:v>-3846</c:v>
                </c:pt>
                <c:pt idx="18">
                  <c:v>-3838</c:v>
                </c:pt>
                <c:pt idx="19">
                  <c:v>-3792</c:v>
                </c:pt>
                <c:pt idx="20">
                  <c:v>-3723</c:v>
                </c:pt>
                <c:pt idx="21">
                  <c:v>-3602</c:v>
                </c:pt>
                <c:pt idx="22">
                  <c:v>-3463</c:v>
                </c:pt>
                <c:pt idx="23">
                  <c:v>-3271</c:v>
                </c:pt>
                <c:pt idx="24">
                  <c:v>-3055</c:v>
                </c:pt>
                <c:pt idx="25">
                  <c:v>-2818</c:v>
                </c:pt>
                <c:pt idx="26">
                  <c:v>-2553</c:v>
                </c:pt>
                <c:pt idx="27">
                  <c:v>-2265</c:v>
                </c:pt>
                <c:pt idx="28">
                  <c:v>-1955</c:v>
                </c:pt>
                <c:pt idx="29">
                  <c:v>-1619</c:v>
                </c:pt>
                <c:pt idx="30">
                  <c:v>-1259</c:v>
                </c:pt>
                <c:pt idx="31">
                  <c:v>-896</c:v>
                </c:pt>
                <c:pt idx="32">
                  <c:v>-517</c:v>
                </c:pt>
                <c:pt idx="33">
                  <c:v>-158</c:v>
                </c:pt>
                <c:pt idx="34">
                  <c:v>216</c:v>
                </c:pt>
                <c:pt idx="35">
                  <c:v>581</c:v>
                </c:pt>
                <c:pt idx="36">
                  <c:v>946</c:v>
                </c:pt>
                <c:pt idx="37">
                  <c:v>1309</c:v>
                </c:pt>
                <c:pt idx="38">
                  <c:v>1660</c:v>
                </c:pt>
                <c:pt idx="39">
                  <c:v>1998</c:v>
                </c:pt>
                <c:pt idx="40">
                  <c:v>2317</c:v>
                </c:pt>
                <c:pt idx="41">
                  <c:v>2604</c:v>
                </c:pt>
                <c:pt idx="42">
                  <c:v>2852</c:v>
                </c:pt>
                <c:pt idx="43">
                  <c:v>3089</c:v>
                </c:pt>
                <c:pt idx="44">
                  <c:v>3295</c:v>
                </c:pt>
                <c:pt idx="45">
                  <c:v>3472</c:v>
                </c:pt>
                <c:pt idx="46">
                  <c:v>3616</c:v>
                </c:pt>
                <c:pt idx="47">
                  <c:v>3721</c:v>
                </c:pt>
                <c:pt idx="48">
                  <c:v>3783</c:v>
                </c:pt>
                <c:pt idx="49">
                  <c:v>3817</c:v>
                </c:pt>
                <c:pt idx="50">
                  <c:v>3812</c:v>
                </c:pt>
                <c:pt idx="51">
                  <c:v>3773</c:v>
                </c:pt>
                <c:pt idx="52">
                  <c:v>3692</c:v>
                </c:pt>
                <c:pt idx="53">
                  <c:v>3574</c:v>
                </c:pt>
                <c:pt idx="54">
                  <c:v>3427</c:v>
                </c:pt>
                <c:pt idx="55">
                  <c:v>3241</c:v>
                </c:pt>
                <c:pt idx="56">
                  <c:v>3022</c:v>
                </c:pt>
                <c:pt idx="57">
                  <c:v>2781</c:v>
                </c:pt>
                <c:pt idx="58">
                  <c:v>2521</c:v>
                </c:pt>
                <c:pt idx="59">
                  <c:v>2227</c:v>
                </c:pt>
                <c:pt idx="60">
                  <c:v>1915</c:v>
                </c:pt>
                <c:pt idx="61">
                  <c:v>1583</c:v>
                </c:pt>
                <c:pt idx="62">
                  <c:v>1232</c:v>
                </c:pt>
                <c:pt idx="63">
                  <c:v>858</c:v>
                </c:pt>
                <c:pt idx="64">
                  <c:v>481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C0-40EC-B89E-5C6F6439BC74}"/>
            </c:ext>
          </c:extLst>
        </c:ser>
        <c:ser>
          <c:idx val="1"/>
          <c:order val="1"/>
          <c:tx>
            <c:strRef>
              <c:f>TDK_KF_ST_03_01!$L$19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354.33899999999988</c:v>
                </c:pt>
                <c:pt idx="2">
                  <c:v>348.7949999999999</c:v>
                </c:pt>
                <c:pt idx="3">
                  <c:v>343.27799999999991</c:v>
                </c:pt>
                <c:pt idx="4">
                  <c:v>337.64399999999989</c:v>
                </c:pt>
                <c:pt idx="5">
                  <c:v>331.89299999999992</c:v>
                </c:pt>
                <c:pt idx="6">
                  <c:v>326.21399999999994</c:v>
                </c:pt>
                <c:pt idx="7">
                  <c:v>320.50799999999992</c:v>
                </c:pt>
                <c:pt idx="8">
                  <c:v>314.81099999999992</c:v>
                </c:pt>
                <c:pt idx="9">
                  <c:v>309.14099999999991</c:v>
                </c:pt>
                <c:pt idx="10">
                  <c:v>303.6869999999999</c:v>
                </c:pt>
                <c:pt idx="11">
                  <c:v>298.17899999999992</c:v>
                </c:pt>
                <c:pt idx="12">
                  <c:v>292.44599999999991</c:v>
                </c:pt>
                <c:pt idx="13">
                  <c:v>286.76699999999994</c:v>
                </c:pt>
                <c:pt idx="14">
                  <c:v>281.11499999999995</c:v>
                </c:pt>
                <c:pt idx="15">
                  <c:v>275.40899999999993</c:v>
                </c:pt>
                <c:pt idx="16">
                  <c:v>269.72999999999996</c:v>
                </c:pt>
                <c:pt idx="17">
                  <c:v>264.11399999999998</c:v>
                </c:pt>
                <c:pt idx="18">
                  <c:v>258.56099999999998</c:v>
                </c:pt>
                <c:pt idx="19">
                  <c:v>253.03499999999997</c:v>
                </c:pt>
                <c:pt idx="20">
                  <c:v>247.47299999999996</c:v>
                </c:pt>
                <c:pt idx="21">
                  <c:v>241.76699999999997</c:v>
                </c:pt>
                <c:pt idx="22">
                  <c:v>236.09699999999998</c:v>
                </c:pt>
                <c:pt idx="23">
                  <c:v>230.32799999999997</c:v>
                </c:pt>
                <c:pt idx="24">
                  <c:v>224.69399999999999</c:v>
                </c:pt>
                <c:pt idx="25">
                  <c:v>219.06899999999999</c:v>
                </c:pt>
                <c:pt idx="26">
                  <c:v>213.61499999999998</c:v>
                </c:pt>
                <c:pt idx="27">
                  <c:v>208.10699999999997</c:v>
                </c:pt>
                <c:pt idx="28">
                  <c:v>202.44599999999997</c:v>
                </c:pt>
                <c:pt idx="29">
                  <c:v>196.83899999999997</c:v>
                </c:pt>
                <c:pt idx="30">
                  <c:v>191.06999999999996</c:v>
                </c:pt>
                <c:pt idx="31">
                  <c:v>185.37299999999996</c:v>
                </c:pt>
                <c:pt idx="32">
                  <c:v>179.67599999999996</c:v>
                </c:pt>
                <c:pt idx="33">
                  <c:v>174.14999999999995</c:v>
                </c:pt>
                <c:pt idx="34">
                  <c:v>168.66899999999995</c:v>
                </c:pt>
                <c:pt idx="35">
                  <c:v>163.18799999999996</c:v>
                </c:pt>
                <c:pt idx="36">
                  <c:v>157.58999999999995</c:v>
                </c:pt>
                <c:pt idx="37">
                  <c:v>151.90199999999996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134.82899999999998</c:v>
                </c:pt>
                <c:pt idx="41">
                  <c:v>129.22199999999998</c:v>
                </c:pt>
                <c:pt idx="42">
                  <c:v>123.78599999999997</c:v>
                </c:pt>
                <c:pt idx="43">
                  <c:v>118.28699999999998</c:v>
                </c:pt>
                <c:pt idx="44">
                  <c:v>112.67999999999998</c:v>
                </c:pt>
                <c:pt idx="45">
                  <c:v>107.02799999999998</c:v>
                </c:pt>
                <c:pt idx="46">
                  <c:v>101.28599999999997</c:v>
                </c:pt>
                <c:pt idx="47">
                  <c:v>95.58899999999997</c:v>
                </c:pt>
                <c:pt idx="48">
                  <c:v>89.94599999999997</c:v>
                </c:pt>
                <c:pt idx="49">
                  <c:v>84.347999999999971</c:v>
                </c:pt>
                <c:pt idx="50">
                  <c:v>78.848999999999975</c:v>
                </c:pt>
                <c:pt idx="51">
                  <c:v>73.241999999999976</c:v>
                </c:pt>
                <c:pt idx="52">
                  <c:v>67.71599999999998</c:v>
                </c:pt>
                <c:pt idx="53">
                  <c:v>62.027999999999977</c:v>
                </c:pt>
                <c:pt idx="54">
                  <c:v>56.384999999999977</c:v>
                </c:pt>
                <c:pt idx="55">
                  <c:v>50.624999999999979</c:v>
                </c:pt>
                <c:pt idx="56">
                  <c:v>44.954999999999977</c:v>
                </c:pt>
                <c:pt idx="57">
                  <c:v>39.338999999999977</c:v>
                </c:pt>
                <c:pt idx="58">
                  <c:v>33.911999999999978</c:v>
                </c:pt>
                <c:pt idx="59">
                  <c:v>28.367999999999977</c:v>
                </c:pt>
                <c:pt idx="60">
                  <c:v>22.71599999999998</c:v>
                </c:pt>
                <c:pt idx="61">
                  <c:v>17.081999999999979</c:v>
                </c:pt>
                <c:pt idx="62">
                  <c:v>11.42999999999998</c:v>
                </c:pt>
                <c:pt idx="63">
                  <c:v>5.6339999999999808</c:v>
                </c:pt>
                <c:pt idx="64">
                  <c:v>-0.10800000000001919</c:v>
                </c:pt>
              </c:numCache>
            </c:numRef>
          </c:xVal>
          <c:yVal>
            <c:numRef>
              <c:f>TDK_KF_ST_03_01!$L$85:$L$149</c:f>
              <c:numCache>
                <c:formatCode>General</c:formatCode>
                <c:ptCount val="65"/>
                <c:pt idx="0">
                  <c:v>506.5080361899187</c:v>
                </c:pt>
                <c:pt idx="1">
                  <c:v>127.45737472354725</c:v>
                </c:pt>
                <c:pt idx="2">
                  <c:v>-243.41378938022794</c:v>
                </c:pt>
                <c:pt idx="3">
                  <c:v>-610.39436319123536</c:v>
                </c:pt>
                <c:pt idx="4">
                  <c:v>-979.46818881174204</c:v>
                </c:pt>
                <c:pt idx="5">
                  <c:v>-1346.5958132141748</c:v>
                </c:pt>
                <c:pt idx="6">
                  <c:v>-1696.0082380387319</c:v>
                </c:pt>
                <c:pt idx="7">
                  <c:v>-2030.4735582009796</c:v>
                </c:pt>
                <c:pt idx="8">
                  <c:v>-2344.4994433010293</c:v>
                </c:pt>
                <c:pt idx="9">
                  <c:v>-2634.2011936081049</c:v>
                </c:pt>
                <c:pt idx="10">
                  <c:v>-2888.7195773102935</c:v>
                </c:pt>
                <c:pt idx="11">
                  <c:v>-3119.3449292799637</c:v>
                </c:pt>
                <c:pt idx="12">
                  <c:v>-3328.9149428648552</c:v>
                </c:pt>
                <c:pt idx="13">
                  <c:v>-3503.8288817501557</c:v>
                </c:pt>
                <c:pt idx="14">
                  <c:v>-3643.9046673474622</c:v>
                </c:pt>
                <c:pt idx="15">
                  <c:v>-3749.5160783160318</c:v>
                </c:pt>
                <c:pt idx="16">
                  <c:v>-3817.8746953320124</c:v>
                </c:pt>
                <c:pt idx="17">
                  <c:v>-3848.7562348989586</c:v>
                </c:pt>
                <c:pt idx="18">
                  <c:v>-3843.095745344644</c:v>
                </c:pt>
                <c:pt idx="19">
                  <c:v>-3801.784970115596</c:v>
                </c:pt>
                <c:pt idx="20">
                  <c:v>-3724.6554753983173</c:v>
                </c:pt>
                <c:pt idx="21">
                  <c:v>-3609.2304148161497</c:v>
                </c:pt>
                <c:pt idx="22">
                  <c:v>-3459.2423643276197</c:v>
                </c:pt>
                <c:pt idx="23">
                  <c:v>-3272.0502576691579</c:v>
                </c:pt>
                <c:pt idx="24">
                  <c:v>-3057.3761466030564</c:v>
                </c:pt>
                <c:pt idx="25">
                  <c:v>-2813.7202199429439</c:v>
                </c:pt>
                <c:pt idx="26">
                  <c:v>-2551.7125266320586</c:v>
                </c:pt>
                <c:pt idx="27">
                  <c:v>-2263.8139236429297</c:v>
                </c:pt>
                <c:pt idx="28">
                  <c:v>-1946.3144148321878</c:v>
                </c:pt>
                <c:pt idx="29">
                  <c:v>-1613.2763436554976</c:v>
                </c:pt>
                <c:pt idx="30">
                  <c:v>-1254.7030967904038</c:v>
                </c:pt>
                <c:pt idx="31">
                  <c:v>-888.28760953879839</c:v>
                </c:pt>
                <c:pt idx="32">
                  <c:v>-513.27097776453513</c:v>
                </c:pt>
                <c:pt idx="33">
                  <c:v>-144.80091220067021</c:v>
                </c:pt>
                <c:pt idx="34">
                  <c:v>221.83750961971779</c:v>
                </c:pt>
                <c:pt idx="35">
                  <c:v>586.27423556518124</c:v>
                </c:pt>
                <c:pt idx="36">
                  <c:v>952.74934192414332</c:v>
                </c:pt>
                <c:pt idx="37">
                  <c:v>1315.5957360161378</c:v>
                </c:pt>
                <c:pt idx="38">
                  <c:v>1663.6641048298841</c:v>
                </c:pt>
                <c:pt idx="39">
                  <c:v>1999.9131103261532</c:v>
                </c:pt>
                <c:pt idx="40">
                  <c:v>2312.0580834544985</c:v>
                </c:pt>
                <c:pt idx="41">
                  <c:v>2598.2905424730557</c:v>
                </c:pt>
                <c:pt idx="42">
                  <c:v>2851.8817769630732</c:v>
                </c:pt>
                <c:pt idx="43">
                  <c:v>3082.1015806717701</c:v>
                </c:pt>
                <c:pt idx="44">
                  <c:v>3287.4078361179318</c:v>
                </c:pt>
                <c:pt idx="45">
                  <c:v>3462.3005153579029</c:v>
                </c:pt>
                <c:pt idx="46">
                  <c:v>3605.2696342819991</c:v>
                </c:pt>
                <c:pt idx="47">
                  <c:v>3711.1380291406253</c:v>
                </c:pt>
                <c:pt idx="48">
                  <c:v>3779.6388986612633</c:v>
                </c:pt>
                <c:pt idx="49">
                  <c:v>3811.1757027766776</c:v>
                </c:pt>
                <c:pt idx="50">
                  <c:v>3806.5448249905016</c:v>
                </c:pt>
                <c:pt idx="51">
                  <c:v>3765.5288448405513</c:v>
                </c:pt>
                <c:pt idx="52">
                  <c:v>3689.6291746745737</c:v>
                </c:pt>
                <c:pt idx="53">
                  <c:v>3575.4722606773344</c:v>
                </c:pt>
                <c:pt idx="54">
                  <c:v>3427.1989190560926</c:v>
                </c:pt>
                <c:pt idx="55">
                  <c:v>3241.3777148793042</c:v>
                </c:pt>
                <c:pt idx="56">
                  <c:v>3026.2580005487521</c:v>
                </c:pt>
                <c:pt idx="57">
                  <c:v>2783.7735987510023</c:v>
                </c:pt>
                <c:pt idx="58">
                  <c:v>2523.8319776102494</c:v>
                </c:pt>
                <c:pt idx="59">
                  <c:v>2234.7405259454335</c:v>
                </c:pt>
                <c:pt idx="60">
                  <c:v>1918.3088397416882</c:v>
                </c:pt>
                <c:pt idx="61">
                  <c:v>1584.1152975598025</c:v>
                </c:pt>
                <c:pt idx="62">
                  <c:v>1233.279575935984</c:v>
                </c:pt>
                <c:pt idx="63">
                  <c:v>860.87915739604318</c:v>
                </c:pt>
                <c:pt idx="64">
                  <c:v>483.0582251147132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C0-40EC-B89E-5C6F6439BC74}"/>
            </c:ext>
          </c:extLst>
        </c:ser>
        <c:ser>
          <c:idx val="2"/>
          <c:order val="2"/>
          <c:tx>
            <c:strRef>
              <c:f>TDK_KF_ST_03_01!$J$19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TDK_KF_ST_03_01!$AA$85:$AA$149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354.33899999999988</c:v>
                </c:pt>
                <c:pt idx="2">
                  <c:v>348.7949999999999</c:v>
                </c:pt>
                <c:pt idx="3">
                  <c:v>343.27799999999991</c:v>
                </c:pt>
                <c:pt idx="4">
                  <c:v>337.64399999999989</c:v>
                </c:pt>
                <c:pt idx="5">
                  <c:v>331.89299999999992</c:v>
                </c:pt>
                <c:pt idx="6">
                  <c:v>326.21399999999994</c:v>
                </c:pt>
                <c:pt idx="7">
                  <c:v>320.50799999999992</c:v>
                </c:pt>
                <c:pt idx="8">
                  <c:v>314.81099999999992</c:v>
                </c:pt>
                <c:pt idx="9">
                  <c:v>309.14099999999991</c:v>
                </c:pt>
                <c:pt idx="10">
                  <c:v>303.6869999999999</c:v>
                </c:pt>
                <c:pt idx="11">
                  <c:v>298.17899999999992</c:v>
                </c:pt>
                <c:pt idx="12">
                  <c:v>292.44599999999991</c:v>
                </c:pt>
                <c:pt idx="13">
                  <c:v>286.76699999999994</c:v>
                </c:pt>
                <c:pt idx="14">
                  <c:v>281.11499999999995</c:v>
                </c:pt>
                <c:pt idx="15">
                  <c:v>275.40899999999993</c:v>
                </c:pt>
                <c:pt idx="16">
                  <c:v>269.72999999999996</c:v>
                </c:pt>
                <c:pt idx="17">
                  <c:v>264.11399999999998</c:v>
                </c:pt>
                <c:pt idx="18">
                  <c:v>258.56099999999998</c:v>
                </c:pt>
                <c:pt idx="19">
                  <c:v>253.03499999999997</c:v>
                </c:pt>
                <c:pt idx="20">
                  <c:v>247.47299999999996</c:v>
                </c:pt>
                <c:pt idx="21">
                  <c:v>241.76699999999997</c:v>
                </c:pt>
                <c:pt idx="22">
                  <c:v>236.09699999999998</c:v>
                </c:pt>
                <c:pt idx="23">
                  <c:v>230.32799999999997</c:v>
                </c:pt>
                <c:pt idx="24">
                  <c:v>224.69399999999999</c:v>
                </c:pt>
                <c:pt idx="25">
                  <c:v>219.06899999999999</c:v>
                </c:pt>
                <c:pt idx="26">
                  <c:v>213.61499999999998</c:v>
                </c:pt>
                <c:pt idx="27">
                  <c:v>208.10699999999997</c:v>
                </c:pt>
                <c:pt idx="28">
                  <c:v>202.44599999999997</c:v>
                </c:pt>
                <c:pt idx="29">
                  <c:v>196.83899999999997</c:v>
                </c:pt>
                <c:pt idx="30">
                  <c:v>191.06999999999996</c:v>
                </c:pt>
                <c:pt idx="31">
                  <c:v>185.37299999999996</c:v>
                </c:pt>
                <c:pt idx="32">
                  <c:v>179.67599999999996</c:v>
                </c:pt>
                <c:pt idx="33">
                  <c:v>174.14999999999995</c:v>
                </c:pt>
                <c:pt idx="34">
                  <c:v>168.66899999999995</c:v>
                </c:pt>
                <c:pt idx="35">
                  <c:v>163.18799999999996</c:v>
                </c:pt>
                <c:pt idx="36">
                  <c:v>157.58999999999995</c:v>
                </c:pt>
                <c:pt idx="37">
                  <c:v>151.90199999999996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134.82899999999998</c:v>
                </c:pt>
                <c:pt idx="41">
                  <c:v>129.22199999999998</c:v>
                </c:pt>
                <c:pt idx="42">
                  <c:v>123.78599999999997</c:v>
                </c:pt>
                <c:pt idx="43">
                  <c:v>118.28699999999998</c:v>
                </c:pt>
                <c:pt idx="44">
                  <c:v>112.67999999999998</c:v>
                </c:pt>
                <c:pt idx="45">
                  <c:v>107.02799999999998</c:v>
                </c:pt>
                <c:pt idx="46">
                  <c:v>101.28599999999997</c:v>
                </c:pt>
                <c:pt idx="47">
                  <c:v>95.58899999999997</c:v>
                </c:pt>
                <c:pt idx="48">
                  <c:v>89.94599999999997</c:v>
                </c:pt>
                <c:pt idx="49">
                  <c:v>84.347999999999971</c:v>
                </c:pt>
                <c:pt idx="50">
                  <c:v>78.848999999999975</c:v>
                </c:pt>
                <c:pt idx="51">
                  <c:v>73.241999999999976</c:v>
                </c:pt>
                <c:pt idx="52">
                  <c:v>67.71599999999998</c:v>
                </c:pt>
                <c:pt idx="53">
                  <c:v>62.027999999999977</c:v>
                </c:pt>
                <c:pt idx="54">
                  <c:v>56.384999999999977</c:v>
                </c:pt>
                <c:pt idx="55">
                  <c:v>50.624999999999979</c:v>
                </c:pt>
                <c:pt idx="56">
                  <c:v>44.954999999999977</c:v>
                </c:pt>
                <c:pt idx="57">
                  <c:v>39.338999999999977</c:v>
                </c:pt>
                <c:pt idx="58">
                  <c:v>33.911999999999978</c:v>
                </c:pt>
                <c:pt idx="59">
                  <c:v>28.367999999999977</c:v>
                </c:pt>
                <c:pt idx="60">
                  <c:v>22.71599999999998</c:v>
                </c:pt>
                <c:pt idx="61">
                  <c:v>17.081999999999979</c:v>
                </c:pt>
                <c:pt idx="62">
                  <c:v>11.42999999999998</c:v>
                </c:pt>
                <c:pt idx="63">
                  <c:v>5.6339999999999808</c:v>
                </c:pt>
                <c:pt idx="64">
                  <c:v>-0.10800000000001919</c:v>
                </c:pt>
              </c:numCache>
            </c:numRef>
          </c:xVal>
          <c:yVal>
            <c:numRef>
              <c:f>TDK_KF_ST_03_01!$J$85:$J$149</c:f>
              <c:numCache>
                <c:formatCode>General</c:formatCode>
                <c:ptCount val="65"/>
                <c:pt idx="0">
                  <c:v>-3767</c:v>
                </c:pt>
                <c:pt idx="1">
                  <c:v>-3789</c:v>
                </c:pt>
                <c:pt idx="2">
                  <c:v>-3781</c:v>
                </c:pt>
                <c:pt idx="3">
                  <c:v>-3737</c:v>
                </c:pt>
                <c:pt idx="4">
                  <c:v>-3653</c:v>
                </c:pt>
                <c:pt idx="5">
                  <c:v>-3530</c:v>
                </c:pt>
                <c:pt idx="6">
                  <c:v>-3378</c:v>
                </c:pt>
                <c:pt idx="7">
                  <c:v>-3189</c:v>
                </c:pt>
                <c:pt idx="8">
                  <c:v>-2967</c:v>
                </c:pt>
                <c:pt idx="9">
                  <c:v>-2722</c:v>
                </c:pt>
                <c:pt idx="10">
                  <c:v>-2455</c:v>
                </c:pt>
                <c:pt idx="11">
                  <c:v>-2163</c:v>
                </c:pt>
                <c:pt idx="12">
                  <c:v>-1840</c:v>
                </c:pt>
                <c:pt idx="13">
                  <c:v>-1504</c:v>
                </c:pt>
                <c:pt idx="14">
                  <c:v>-1155</c:v>
                </c:pt>
                <c:pt idx="15">
                  <c:v>-791</c:v>
                </c:pt>
                <c:pt idx="16">
                  <c:v>-421</c:v>
                </c:pt>
                <c:pt idx="17">
                  <c:v>-51</c:v>
                </c:pt>
                <c:pt idx="18">
                  <c:v>320</c:v>
                </c:pt>
                <c:pt idx="19">
                  <c:v>682</c:v>
                </c:pt>
                <c:pt idx="20">
                  <c:v>1039</c:v>
                </c:pt>
                <c:pt idx="21">
                  <c:v>1398</c:v>
                </c:pt>
                <c:pt idx="22">
                  <c:v>1748</c:v>
                </c:pt>
                <c:pt idx="23">
                  <c:v>2080</c:v>
                </c:pt>
                <c:pt idx="24">
                  <c:v>2388</c:v>
                </c:pt>
                <c:pt idx="25">
                  <c:v>2673</c:v>
                </c:pt>
                <c:pt idx="26">
                  <c:v>2917</c:v>
                </c:pt>
                <c:pt idx="27">
                  <c:v>3143</c:v>
                </c:pt>
                <c:pt idx="28">
                  <c:v>3354</c:v>
                </c:pt>
                <c:pt idx="29">
                  <c:v>3520</c:v>
                </c:pt>
                <c:pt idx="30">
                  <c:v>3659</c:v>
                </c:pt>
                <c:pt idx="31">
                  <c:v>3760</c:v>
                </c:pt>
                <c:pt idx="32">
                  <c:v>3823</c:v>
                </c:pt>
                <c:pt idx="33">
                  <c:v>3849</c:v>
                </c:pt>
                <c:pt idx="34">
                  <c:v>3840</c:v>
                </c:pt>
                <c:pt idx="35">
                  <c:v>3794</c:v>
                </c:pt>
                <c:pt idx="36">
                  <c:v>3713</c:v>
                </c:pt>
                <c:pt idx="37">
                  <c:v>3587</c:v>
                </c:pt>
                <c:pt idx="38">
                  <c:v>3436</c:v>
                </c:pt>
                <c:pt idx="39">
                  <c:v>3247</c:v>
                </c:pt>
                <c:pt idx="40">
                  <c:v>3021</c:v>
                </c:pt>
                <c:pt idx="41">
                  <c:v>2778</c:v>
                </c:pt>
                <c:pt idx="42">
                  <c:v>2514</c:v>
                </c:pt>
                <c:pt idx="43">
                  <c:v>2216</c:v>
                </c:pt>
                <c:pt idx="44">
                  <c:v>1904</c:v>
                </c:pt>
                <c:pt idx="45">
                  <c:v>1569</c:v>
                </c:pt>
                <c:pt idx="46">
                  <c:v>1208</c:v>
                </c:pt>
                <c:pt idx="47">
                  <c:v>844</c:v>
                </c:pt>
                <c:pt idx="48">
                  <c:v>470</c:v>
                </c:pt>
                <c:pt idx="49">
                  <c:v>105</c:v>
                </c:pt>
                <c:pt idx="50">
                  <c:v>-261</c:v>
                </c:pt>
                <c:pt idx="51">
                  <c:v>-631</c:v>
                </c:pt>
                <c:pt idx="52">
                  <c:v>-990</c:v>
                </c:pt>
                <c:pt idx="53">
                  <c:v>-1348</c:v>
                </c:pt>
                <c:pt idx="54">
                  <c:v>-1693</c:v>
                </c:pt>
                <c:pt idx="55">
                  <c:v>-2018</c:v>
                </c:pt>
                <c:pt idx="56">
                  <c:v>-2326</c:v>
                </c:pt>
                <c:pt idx="57">
                  <c:v>-2613</c:v>
                </c:pt>
                <c:pt idx="58">
                  <c:v>-2869</c:v>
                </c:pt>
                <c:pt idx="59">
                  <c:v>-3091</c:v>
                </c:pt>
                <c:pt idx="60">
                  <c:v>-3294</c:v>
                </c:pt>
                <c:pt idx="61">
                  <c:v>-3462</c:v>
                </c:pt>
                <c:pt idx="62">
                  <c:v>-3603</c:v>
                </c:pt>
                <c:pt idx="63">
                  <c:v>-3704</c:v>
                </c:pt>
                <c:pt idx="64">
                  <c:v>-3771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BC0-40EC-B89E-5C6F6439BC74}"/>
            </c:ext>
          </c:extLst>
        </c:ser>
        <c:ser>
          <c:idx val="3"/>
          <c:order val="3"/>
          <c:tx>
            <c:strRef>
              <c:f>TDK_KF_ST_03_01!$N$19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354.33899999999988</c:v>
                </c:pt>
                <c:pt idx="2">
                  <c:v>348.7949999999999</c:v>
                </c:pt>
                <c:pt idx="3">
                  <c:v>343.27799999999991</c:v>
                </c:pt>
                <c:pt idx="4">
                  <c:v>337.64399999999989</c:v>
                </c:pt>
                <c:pt idx="5">
                  <c:v>331.89299999999992</c:v>
                </c:pt>
                <c:pt idx="6">
                  <c:v>326.21399999999994</c:v>
                </c:pt>
                <c:pt idx="7">
                  <c:v>320.50799999999992</c:v>
                </c:pt>
                <c:pt idx="8">
                  <c:v>314.81099999999992</c:v>
                </c:pt>
                <c:pt idx="9">
                  <c:v>309.14099999999991</c:v>
                </c:pt>
                <c:pt idx="10">
                  <c:v>303.6869999999999</c:v>
                </c:pt>
                <c:pt idx="11">
                  <c:v>298.17899999999992</c:v>
                </c:pt>
                <c:pt idx="12">
                  <c:v>292.44599999999991</c:v>
                </c:pt>
                <c:pt idx="13">
                  <c:v>286.76699999999994</c:v>
                </c:pt>
                <c:pt idx="14">
                  <c:v>281.11499999999995</c:v>
                </c:pt>
                <c:pt idx="15">
                  <c:v>275.40899999999993</c:v>
                </c:pt>
                <c:pt idx="16">
                  <c:v>269.72999999999996</c:v>
                </c:pt>
                <c:pt idx="17">
                  <c:v>264.11399999999998</c:v>
                </c:pt>
                <c:pt idx="18">
                  <c:v>258.56099999999998</c:v>
                </c:pt>
                <c:pt idx="19">
                  <c:v>253.03499999999997</c:v>
                </c:pt>
                <c:pt idx="20">
                  <c:v>247.47299999999996</c:v>
                </c:pt>
                <c:pt idx="21">
                  <c:v>241.76699999999997</c:v>
                </c:pt>
                <c:pt idx="22">
                  <c:v>236.09699999999998</c:v>
                </c:pt>
                <c:pt idx="23">
                  <c:v>230.32799999999997</c:v>
                </c:pt>
                <c:pt idx="24">
                  <c:v>224.69399999999999</c:v>
                </c:pt>
                <c:pt idx="25">
                  <c:v>219.06899999999999</c:v>
                </c:pt>
                <c:pt idx="26">
                  <c:v>213.61499999999998</c:v>
                </c:pt>
                <c:pt idx="27">
                  <c:v>208.10699999999997</c:v>
                </c:pt>
                <c:pt idx="28">
                  <c:v>202.44599999999997</c:v>
                </c:pt>
                <c:pt idx="29">
                  <c:v>196.83899999999997</c:v>
                </c:pt>
                <c:pt idx="30">
                  <c:v>191.06999999999996</c:v>
                </c:pt>
                <c:pt idx="31">
                  <c:v>185.37299999999996</c:v>
                </c:pt>
                <c:pt idx="32">
                  <c:v>179.67599999999996</c:v>
                </c:pt>
                <c:pt idx="33">
                  <c:v>174.14999999999995</c:v>
                </c:pt>
                <c:pt idx="34">
                  <c:v>168.66899999999995</c:v>
                </c:pt>
                <c:pt idx="35">
                  <c:v>163.18799999999996</c:v>
                </c:pt>
                <c:pt idx="36">
                  <c:v>157.58999999999995</c:v>
                </c:pt>
                <c:pt idx="37">
                  <c:v>151.90199999999996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134.82899999999998</c:v>
                </c:pt>
                <c:pt idx="41">
                  <c:v>129.22199999999998</c:v>
                </c:pt>
                <c:pt idx="42">
                  <c:v>123.78599999999997</c:v>
                </c:pt>
                <c:pt idx="43">
                  <c:v>118.28699999999998</c:v>
                </c:pt>
                <c:pt idx="44">
                  <c:v>112.67999999999998</c:v>
                </c:pt>
                <c:pt idx="45">
                  <c:v>107.02799999999998</c:v>
                </c:pt>
                <c:pt idx="46">
                  <c:v>101.28599999999997</c:v>
                </c:pt>
                <c:pt idx="47">
                  <c:v>95.58899999999997</c:v>
                </c:pt>
                <c:pt idx="48">
                  <c:v>89.94599999999997</c:v>
                </c:pt>
                <c:pt idx="49">
                  <c:v>84.347999999999971</c:v>
                </c:pt>
                <c:pt idx="50">
                  <c:v>78.848999999999975</c:v>
                </c:pt>
                <c:pt idx="51">
                  <c:v>73.241999999999976</c:v>
                </c:pt>
                <c:pt idx="52">
                  <c:v>67.71599999999998</c:v>
                </c:pt>
                <c:pt idx="53">
                  <c:v>62.027999999999977</c:v>
                </c:pt>
                <c:pt idx="54">
                  <c:v>56.384999999999977</c:v>
                </c:pt>
                <c:pt idx="55">
                  <c:v>50.624999999999979</c:v>
                </c:pt>
                <c:pt idx="56">
                  <c:v>44.954999999999977</c:v>
                </c:pt>
                <c:pt idx="57">
                  <c:v>39.338999999999977</c:v>
                </c:pt>
                <c:pt idx="58">
                  <c:v>33.911999999999978</c:v>
                </c:pt>
                <c:pt idx="59">
                  <c:v>28.367999999999977</c:v>
                </c:pt>
                <c:pt idx="60">
                  <c:v>22.71599999999998</c:v>
                </c:pt>
                <c:pt idx="61">
                  <c:v>17.081999999999979</c:v>
                </c:pt>
                <c:pt idx="62">
                  <c:v>11.42999999999998</c:v>
                </c:pt>
                <c:pt idx="63">
                  <c:v>5.6339999999999808</c:v>
                </c:pt>
                <c:pt idx="64">
                  <c:v>-0.10800000000001919</c:v>
                </c:pt>
              </c:numCache>
            </c:numRef>
          </c:xVal>
          <c:yVal>
            <c:numRef>
              <c:f>TDK_KF_ST_03_01!$N$85:$N$149</c:f>
              <c:numCache>
                <c:formatCode>General</c:formatCode>
                <c:ptCount val="65"/>
                <c:pt idx="0">
                  <c:v>-3760.6031182629822</c:v>
                </c:pt>
                <c:pt idx="1">
                  <c:v>-3788.5056204081588</c:v>
                </c:pt>
                <c:pt idx="2">
                  <c:v>-3779.5037091722065</c:v>
                </c:pt>
                <c:pt idx="3">
                  <c:v>-3735.1540331225133</c:v>
                </c:pt>
                <c:pt idx="4">
                  <c:v>-3653.8572560896569</c:v>
                </c:pt>
                <c:pt idx="5">
                  <c:v>-3534.1614896065939</c:v>
                </c:pt>
                <c:pt idx="6">
                  <c:v>-3380.7415493923813</c:v>
                </c:pt>
                <c:pt idx="7">
                  <c:v>-3192.8682272636993</c:v>
                </c:pt>
                <c:pt idx="8">
                  <c:v>-2973.4233739601332</c:v>
                </c:pt>
                <c:pt idx="9">
                  <c:v>-2725.5543175346825</c:v>
                </c:pt>
                <c:pt idx="10">
                  <c:v>-2461.6554154074665</c:v>
                </c:pt>
                <c:pt idx="11">
                  <c:v>-2172.2601529061262</c:v>
                </c:pt>
                <c:pt idx="12">
                  <c:v>-1849.4928531540015</c:v>
                </c:pt>
                <c:pt idx="13">
                  <c:v>-1511.2310754463228</c:v>
                </c:pt>
                <c:pt idx="14">
                  <c:v>-1159.5676484293954</c:v>
                </c:pt>
                <c:pt idx="15">
                  <c:v>-792.84469008396673</c:v>
                </c:pt>
                <c:pt idx="16">
                  <c:v>-419.7811427756331</c:v>
                </c:pt>
                <c:pt idx="17">
                  <c:v>-46.531257607621605</c:v>
                </c:pt>
                <c:pt idx="18">
                  <c:v>323.23269293870931</c:v>
                </c:pt>
                <c:pt idx="19">
                  <c:v>688.43364987553639</c:v>
                </c:pt>
                <c:pt idx="20">
                  <c:v>1049.7831749400161</c:v>
                </c:pt>
                <c:pt idx="21">
                  <c:v>1410.4296795962437</c:v>
                </c:pt>
                <c:pt idx="22">
                  <c:v>1755.2030909411653</c:v>
                </c:pt>
                <c:pt idx="23">
                  <c:v>2088.5905086006233</c:v>
                </c:pt>
                <c:pt idx="24">
                  <c:v>2394.0113372712976</c:v>
                </c:pt>
                <c:pt idx="25">
                  <c:v>2676.0948852723936</c:v>
                </c:pt>
                <c:pt idx="26">
                  <c:v>2925.2282382724743</c:v>
                </c:pt>
                <c:pt idx="27">
                  <c:v>3150.1469585744453</c:v>
                </c:pt>
                <c:pt idx="28">
                  <c:v>3351.1955616359214</c:v>
                </c:pt>
                <c:pt idx="29">
                  <c:v>3518.3206312930752</c:v>
                </c:pt>
                <c:pt idx="30">
                  <c:v>3655.3370481104976</c:v>
                </c:pt>
                <c:pt idx="31">
                  <c:v>3754.5251691060503</c:v>
                </c:pt>
                <c:pt idx="32">
                  <c:v>3816.8354519950303</c:v>
                </c:pt>
                <c:pt idx="33">
                  <c:v>3841.4557682544537</c:v>
                </c:pt>
                <c:pt idx="34">
                  <c:v>3830.8001152093743</c:v>
                </c:pt>
                <c:pt idx="35">
                  <c:v>3785.3095562266044</c:v>
                </c:pt>
                <c:pt idx="36">
                  <c:v>3703.3244516298992</c:v>
                </c:pt>
                <c:pt idx="37">
                  <c:v>3584.0562060370257</c:v>
                </c:pt>
                <c:pt idx="38">
                  <c:v>3430.5205887260913</c:v>
                </c:pt>
                <c:pt idx="39">
                  <c:v>3240.8305134424781</c:v>
                </c:pt>
                <c:pt idx="40">
                  <c:v>3021.8146155442209</c:v>
                </c:pt>
                <c:pt idx="41">
                  <c:v>2776.3606418904915</c:v>
                </c:pt>
                <c:pt idx="42">
                  <c:v>2513.2105192436647</c:v>
                </c:pt>
                <c:pt idx="43">
                  <c:v>2224.2308933305408</c:v>
                </c:pt>
                <c:pt idx="44">
                  <c:v>1908.7367285690632</c:v>
                </c:pt>
                <c:pt idx="45">
                  <c:v>1572.4641579172776</c:v>
                </c:pt>
                <c:pt idx="46">
                  <c:v>1215.4401685062351</c:v>
                </c:pt>
                <c:pt idx="47">
                  <c:v>849.39565970830768</c:v>
                </c:pt>
                <c:pt idx="48">
                  <c:v>478.78267555373907</c:v>
                </c:pt>
                <c:pt idx="49">
                  <c:v>106.77625029081847</c:v>
                </c:pt>
                <c:pt idx="50">
                  <c:v>-259.42049053094098</c:v>
                </c:pt>
                <c:pt idx="51">
                  <c:v>-630.07568807363782</c:v>
                </c:pt>
                <c:pt idx="52">
                  <c:v>-989.23976136917918</c:v>
                </c:pt>
                <c:pt idx="53">
                  <c:v>-1349.0287200116959</c:v>
                </c:pt>
                <c:pt idx="54">
                  <c:v>-1692.5801431876264</c:v>
                </c:pt>
                <c:pt idx="55">
                  <c:v>-2026.0281351698295</c:v>
                </c:pt>
                <c:pt idx="56">
                  <c:v>-2334.0151338868018</c:v>
                </c:pt>
                <c:pt idx="57">
                  <c:v>-2616.2813385219974</c:v>
                </c:pt>
                <c:pt idx="58">
                  <c:v>-2864.9420736376319</c:v>
                </c:pt>
                <c:pt idx="59">
                  <c:v>-3092.149512181345</c:v>
                </c:pt>
                <c:pt idx="60">
                  <c:v>-3293.698881193995</c:v>
                </c:pt>
                <c:pt idx="61">
                  <c:v>-3462.4397132776012</c:v>
                </c:pt>
                <c:pt idx="62">
                  <c:v>-3597.8065035618629</c:v>
                </c:pt>
                <c:pt idx="63">
                  <c:v>-3699.9694281861507</c:v>
                </c:pt>
                <c:pt idx="64">
                  <c:v>-3763.5656599551348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BC0-40EC-B89E-5C6F6439B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TDK_KF_ST_03_01!$AA$20:$AA$84</c:f>
              <c:numCache>
                <c:formatCode>General</c:formatCode>
                <c:ptCount val="65"/>
                <c:pt idx="0">
                  <c:v>-6.3E-2</c:v>
                </c:pt>
                <c:pt idx="1">
                  <c:v>5.7149999999999999</c:v>
                </c:pt>
                <c:pt idx="2">
                  <c:v>11.574</c:v>
                </c:pt>
                <c:pt idx="3">
                  <c:v>17.145</c:v>
                </c:pt>
                <c:pt idx="4">
                  <c:v>22.760999999999999</c:v>
                </c:pt>
                <c:pt idx="5">
                  <c:v>28.215</c:v>
                </c:pt>
                <c:pt idx="6">
                  <c:v>33.813000000000002</c:v>
                </c:pt>
                <c:pt idx="7">
                  <c:v>39.438000000000002</c:v>
                </c:pt>
                <c:pt idx="8">
                  <c:v>45.09</c:v>
                </c:pt>
                <c:pt idx="9">
                  <c:v>50.751000000000005</c:v>
                </c:pt>
                <c:pt idx="10">
                  <c:v>56.475000000000001</c:v>
                </c:pt>
                <c:pt idx="11">
                  <c:v>62.127000000000002</c:v>
                </c:pt>
                <c:pt idx="12">
                  <c:v>67.832999999999998</c:v>
                </c:pt>
                <c:pt idx="13">
                  <c:v>73.233000000000004</c:v>
                </c:pt>
                <c:pt idx="14">
                  <c:v>78.777000000000001</c:v>
                </c:pt>
                <c:pt idx="15">
                  <c:v>84.402000000000001</c:v>
                </c:pt>
                <c:pt idx="16">
                  <c:v>90.072000000000003</c:v>
                </c:pt>
                <c:pt idx="17">
                  <c:v>95.742000000000004</c:v>
                </c:pt>
                <c:pt idx="18">
                  <c:v>101.50200000000001</c:v>
                </c:pt>
                <c:pt idx="19">
                  <c:v>107.17200000000001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123.741</c:v>
                </c:pt>
                <c:pt idx="23">
                  <c:v>129.31200000000001</c:v>
                </c:pt>
                <c:pt idx="24">
                  <c:v>134.964</c:v>
                </c:pt>
                <c:pt idx="25">
                  <c:v>140.697</c:v>
                </c:pt>
                <c:pt idx="26">
                  <c:v>146.43</c:v>
                </c:pt>
                <c:pt idx="27">
                  <c:v>151.97400000000002</c:v>
                </c:pt>
                <c:pt idx="28">
                  <c:v>157.64400000000001</c:v>
                </c:pt>
                <c:pt idx="29">
                  <c:v>163.089</c:v>
                </c:pt>
                <c:pt idx="30">
                  <c:v>168.57900000000001</c:v>
                </c:pt>
                <c:pt idx="31">
                  <c:v>174.27600000000001</c:v>
                </c:pt>
                <c:pt idx="32">
                  <c:v>179.85600000000002</c:v>
                </c:pt>
                <c:pt idx="33">
                  <c:v>185.57100000000003</c:v>
                </c:pt>
                <c:pt idx="34">
                  <c:v>191.31300000000002</c:v>
                </c:pt>
                <c:pt idx="35">
                  <c:v>196.89300000000003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213.51600000000002</c:v>
                </c:pt>
                <c:pt idx="39">
                  <c:v>219.17700000000002</c:v>
                </c:pt>
                <c:pt idx="40">
                  <c:v>224.82000000000002</c:v>
                </c:pt>
                <c:pt idx="41">
                  <c:v>230.45400000000001</c:v>
                </c:pt>
                <c:pt idx="42">
                  <c:v>236.268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275.54399999999998</c:v>
                </c:pt>
                <c:pt idx="50">
                  <c:v>281.23199999999997</c:v>
                </c:pt>
                <c:pt idx="51">
                  <c:v>286.90199999999999</c:v>
                </c:pt>
                <c:pt idx="52">
                  <c:v>292.54499999999996</c:v>
                </c:pt>
                <c:pt idx="53">
                  <c:v>298.04399999999998</c:v>
                </c:pt>
                <c:pt idx="54">
                  <c:v>303.62399999999997</c:v>
                </c:pt>
                <c:pt idx="55">
                  <c:v>309.29399999999998</c:v>
                </c:pt>
                <c:pt idx="56">
                  <c:v>314.97299999999996</c:v>
                </c:pt>
                <c:pt idx="57">
                  <c:v>320.66099999999994</c:v>
                </c:pt>
                <c:pt idx="58">
                  <c:v>326.38499999999993</c:v>
                </c:pt>
                <c:pt idx="59">
                  <c:v>332.06399999999991</c:v>
                </c:pt>
                <c:pt idx="60">
                  <c:v>337.71599999999989</c:v>
                </c:pt>
                <c:pt idx="61">
                  <c:v>343.19699999999989</c:v>
                </c:pt>
                <c:pt idx="62">
                  <c:v>348.70499999999987</c:v>
                </c:pt>
                <c:pt idx="63">
                  <c:v>354.35699999999986</c:v>
                </c:pt>
                <c:pt idx="64">
                  <c:v>360.01799999999986</c:v>
                </c:pt>
              </c:numCache>
            </c:numRef>
          </c:xVal>
          <c:yVal>
            <c:numRef>
              <c:f>TDK_KF_ST_03_01!$AC$20:$AC$84</c:f>
              <c:numCache>
                <c:formatCode>General</c:formatCode>
                <c:ptCount val="65"/>
                <c:pt idx="0">
                  <c:v>-6.4463584375050231E-2</c:v>
                </c:pt>
                <c:pt idx="1">
                  <c:v>-9.196772978915746E-2</c:v>
                </c:pt>
                <c:pt idx="2">
                  <c:v>-0.13999992341853051</c:v>
                </c:pt>
                <c:pt idx="3">
                  <c:v>-0.14240020126870334</c:v>
                </c:pt>
                <c:pt idx="4">
                  <c:v>-0.19098338383142632</c:v>
                </c:pt>
                <c:pt idx="5">
                  <c:v>-0.21098266335448201</c:v>
                </c:pt>
                <c:pt idx="6">
                  <c:v>-0.12007434396925021</c:v>
                </c:pt>
                <c:pt idx="7">
                  <c:v>-7.7801603656737939E-2</c:v>
                </c:pt>
                <c:pt idx="8">
                  <c:v>-8.7749848544802944E-2</c:v>
                </c:pt>
                <c:pt idx="9">
                  <c:v>-9.3183398391914807E-2</c:v>
                </c:pt>
                <c:pt idx="10">
                  <c:v>-0.17770717822563853</c:v>
                </c:pt>
                <c:pt idx="11">
                  <c:v>-6.71060181683103E-2</c:v>
                </c:pt>
                <c:pt idx="12">
                  <c:v>-7.748894433908049E-2</c:v>
                </c:pt>
                <c:pt idx="13">
                  <c:v>-0.13301981882301561</c:v>
                </c:pt>
                <c:pt idx="14">
                  <c:v>-0.17792840638254859</c:v>
                </c:pt>
                <c:pt idx="15">
                  <c:v>-0.1043946050758251</c:v>
                </c:pt>
                <c:pt idx="16">
                  <c:v>-0.13364182921816337</c:v>
                </c:pt>
                <c:pt idx="17">
                  <c:v>-0.14964068086798932</c:v>
                </c:pt>
                <c:pt idx="18">
                  <c:v>-0.19411056150141803</c:v>
                </c:pt>
                <c:pt idx="19">
                  <c:v>-0.23781465905601351</c:v>
                </c:pt>
                <c:pt idx="20">
                  <c:v>-0.14274853479616922</c:v>
                </c:pt>
                <c:pt idx="21">
                  <c:v>-0.15230912109782935</c:v>
                </c:pt>
                <c:pt idx="22">
                  <c:v>-8.2018011482901443E-2</c:v>
                </c:pt>
                <c:pt idx="23">
                  <c:v>-0.14676385152165494</c:v>
                </c:pt>
                <c:pt idx="24">
                  <c:v>-0.11646170779744125</c:v>
                </c:pt>
                <c:pt idx="25">
                  <c:v>8.9468586066629996E-2</c:v>
                </c:pt>
                <c:pt idx="26">
                  <c:v>2.92763793239601E-2</c:v>
                </c:pt>
                <c:pt idx="27">
                  <c:v>-6.2296729580850752E-3</c:v>
                </c:pt>
                <c:pt idx="28">
                  <c:v>9.0977343517920417E-2</c:v>
                </c:pt>
                <c:pt idx="29">
                  <c:v>3.6596530960025575E-2</c:v>
                </c:pt>
                <c:pt idx="30">
                  <c:v>7.9944310399866936E-2</c:v>
                </c:pt>
                <c:pt idx="31">
                  <c:v>9.648589400791252E-2</c:v>
                </c:pt>
                <c:pt idx="32">
                  <c:v>3.666436070395207E-2</c:v>
                </c:pt>
                <c:pt idx="33">
                  <c:v>9.4822792226068486E-2</c:v>
                </c:pt>
                <c:pt idx="34">
                  <c:v>8.4198161315129028E-2</c:v>
                </c:pt>
                <c:pt idx="35">
                  <c:v>2.6092762718917584E-2</c:v>
                </c:pt>
                <c:pt idx="36">
                  <c:v>1.9076441418746981E-2</c:v>
                </c:pt>
                <c:pt idx="37">
                  <c:v>7.843822274568879E-2</c:v>
                </c:pt>
                <c:pt idx="38">
                  <c:v>4.8273675022130647E-2</c:v>
                </c:pt>
                <c:pt idx="39">
                  <c:v>0.17151192056462605</c:v>
                </c:pt>
                <c:pt idx="40">
                  <c:v>7.1165600051614319E-2</c:v>
                </c:pt>
                <c:pt idx="41">
                  <c:v>0.13327006709567968</c:v>
                </c:pt>
                <c:pt idx="42">
                  <c:v>9.9285289783466624E-2</c:v>
                </c:pt>
                <c:pt idx="43">
                  <c:v>0.1416777902415447</c:v>
                </c:pt>
                <c:pt idx="44">
                  <c:v>0.19933218033912681</c:v>
                </c:pt>
                <c:pt idx="45">
                  <c:v>0.10643396997068066</c:v>
                </c:pt>
                <c:pt idx="46">
                  <c:v>5.961639355615489E-2</c:v>
                </c:pt>
                <c:pt idx="47">
                  <c:v>4.4574325527491965E-2</c:v>
                </c:pt>
                <c:pt idx="48">
                  <c:v>5.4266417170083514E-2</c:v>
                </c:pt>
                <c:pt idx="49">
                  <c:v>1.7965909685926817E-2</c:v>
                </c:pt>
                <c:pt idx="50">
                  <c:v>-4.1027469509913317E-2</c:v>
                </c:pt>
                <c:pt idx="51">
                  <c:v>3.9217550866226247E-2</c:v>
                </c:pt>
                <c:pt idx="52">
                  <c:v>-2.2857377570289827E-2</c:v>
                </c:pt>
                <c:pt idx="53">
                  <c:v>-4.3113153179774599E-3</c:v>
                </c:pt>
                <c:pt idx="54">
                  <c:v>2.5955323749542458E-2</c:v>
                </c:pt>
                <c:pt idx="55">
                  <c:v>3.3999671120341191E-2</c:v>
                </c:pt>
                <c:pt idx="56">
                  <c:v>4.0133419889798461E-2</c:v>
                </c:pt>
                <c:pt idx="57">
                  <c:v>7.6090195721917553E-2</c:v>
                </c:pt>
                <c:pt idx="58">
                  <c:v>0.11393982885471132</c:v>
                </c:pt>
                <c:pt idx="59">
                  <c:v>-2.0871538415860869E-2</c:v>
                </c:pt>
                <c:pt idx="60">
                  <c:v>8.8099308286018641E-2</c:v>
                </c:pt>
                <c:pt idx="61">
                  <c:v>4.06450310240416E-2</c:v>
                </c:pt>
                <c:pt idx="62">
                  <c:v>-5.6452370018121201E-2</c:v>
                </c:pt>
                <c:pt idx="63">
                  <c:v>-9.1085276651426739E-2</c:v>
                </c:pt>
                <c:pt idx="64">
                  <c:v>-0.12275843387618579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65-494D-A492-83B4ADDC643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354.33899999999988</c:v>
                </c:pt>
                <c:pt idx="2">
                  <c:v>348.7949999999999</c:v>
                </c:pt>
                <c:pt idx="3">
                  <c:v>343.27799999999991</c:v>
                </c:pt>
                <c:pt idx="4">
                  <c:v>337.64399999999989</c:v>
                </c:pt>
                <c:pt idx="5">
                  <c:v>331.89299999999992</c:v>
                </c:pt>
                <c:pt idx="6">
                  <c:v>326.21399999999994</c:v>
                </c:pt>
                <c:pt idx="7">
                  <c:v>320.50799999999992</c:v>
                </c:pt>
                <c:pt idx="8">
                  <c:v>314.81099999999992</c:v>
                </c:pt>
                <c:pt idx="9">
                  <c:v>309.14099999999991</c:v>
                </c:pt>
                <c:pt idx="10">
                  <c:v>303.6869999999999</c:v>
                </c:pt>
                <c:pt idx="11">
                  <c:v>298.17899999999992</c:v>
                </c:pt>
                <c:pt idx="12">
                  <c:v>292.44599999999991</c:v>
                </c:pt>
                <c:pt idx="13">
                  <c:v>286.76699999999994</c:v>
                </c:pt>
                <c:pt idx="14">
                  <c:v>281.11499999999995</c:v>
                </c:pt>
                <c:pt idx="15">
                  <c:v>275.40899999999993</c:v>
                </c:pt>
                <c:pt idx="16">
                  <c:v>269.72999999999996</c:v>
                </c:pt>
                <c:pt idx="17">
                  <c:v>264.11399999999998</c:v>
                </c:pt>
                <c:pt idx="18">
                  <c:v>258.56099999999998</c:v>
                </c:pt>
                <c:pt idx="19">
                  <c:v>253.03499999999997</c:v>
                </c:pt>
                <c:pt idx="20">
                  <c:v>247.47299999999996</c:v>
                </c:pt>
                <c:pt idx="21">
                  <c:v>241.76699999999997</c:v>
                </c:pt>
                <c:pt idx="22">
                  <c:v>236.09699999999998</c:v>
                </c:pt>
                <c:pt idx="23">
                  <c:v>230.32799999999997</c:v>
                </c:pt>
                <c:pt idx="24">
                  <c:v>224.69399999999999</c:v>
                </c:pt>
                <c:pt idx="25">
                  <c:v>219.06899999999999</c:v>
                </c:pt>
                <c:pt idx="26">
                  <c:v>213.61499999999998</c:v>
                </c:pt>
                <c:pt idx="27">
                  <c:v>208.10699999999997</c:v>
                </c:pt>
                <c:pt idx="28">
                  <c:v>202.44599999999997</c:v>
                </c:pt>
                <c:pt idx="29">
                  <c:v>196.83899999999997</c:v>
                </c:pt>
                <c:pt idx="30">
                  <c:v>191.06999999999996</c:v>
                </c:pt>
                <c:pt idx="31">
                  <c:v>185.37299999999996</c:v>
                </c:pt>
                <c:pt idx="32">
                  <c:v>179.67599999999996</c:v>
                </c:pt>
                <c:pt idx="33">
                  <c:v>174.14999999999995</c:v>
                </c:pt>
                <c:pt idx="34">
                  <c:v>168.66899999999995</c:v>
                </c:pt>
                <c:pt idx="35">
                  <c:v>163.18799999999996</c:v>
                </c:pt>
                <c:pt idx="36">
                  <c:v>157.58999999999995</c:v>
                </c:pt>
                <c:pt idx="37">
                  <c:v>151.90199999999996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134.82899999999998</c:v>
                </c:pt>
                <c:pt idx="41">
                  <c:v>129.22199999999998</c:v>
                </c:pt>
                <c:pt idx="42">
                  <c:v>123.78599999999997</c:v>
                </c:pt>
                <c:pt idx="43">
                  <c:v>118.28699999999998</c:v>
                </c:pt>
                <c:pt idx="44">
                  <c:v>112.67999999999998</c:v>
                </c:pt>
                <c:pt idx="45">
                  <c:v>107.02799999999998</c:v>
                </c:pt>
                <c:pt idx="46">
                  <c:v>101.28599999999997</c:v>
                </c:pt>
                <c:pt idx="47">
                  <c:v>95.58899999999997</c:v>
                </c:pt>
                <c:pt idx="48">
                  <c:v>89.94599999999997</c:v>
                </c:pt>
                <c:pt idx="49">
                  <c:v>84.347999999999971</c:v>
                </c:pt>
                <c:pt idx="50">
                  <c:v>78.848999999999975</c:v>
                </c:pt>
                <c:pt idx="51">
                  <c:v>73.241999999999976</c:v>
                </c:pt>
                <c:pt idx="52">
                  <c:v>67.71599999999998</c:v>
                </c:pt>
                <c:pt idx="53">
                  <c:v>62.027999999999977</c:v>
                </c:pt>
                <c:pt idx="54">
                  <c:v>56.384999999999977</c:v>
                </c:pt>
                <c:pt idx="55">
                  <c:v>50.624999999999979</c:v>
                </c:pt>
                <c:pt idx="56">
                  <c:v>44.954999999999977</c:v>
                </c:pt>
                <c:pt idx="57">
                  <c:v>39.338999999999977</c:v>
                </c:pt>
                <c:pt idx="58">
                  <c:v>33.911999999999978</c:v>
                </c:pt>
                <c:pt idx="59">
                  <c:v>28.367999999999977</c:v>
                </c:pt>
                <c:pt idx="60">
                  <c:v>22.71599999999998</c:v>
                </c:pt>
                <c:pt idx="61">
                  <c:v>17.081999999999979</c:v>
                </c:pt>
                <c:pt idx="62">
                  <c:v>11.42999999999998</c:v>
                </c:pt>
                <c:pt idx="63">
                  <c:v>5.6339999999999808</c:v>
                </c:pt>
                <c:pt idx="64">
                  <c:v>-0.10800000000001919</c:v>
                </c:pt>
              </c:numCache>
            </c:numRef>
          </c:xVal>
          <c:yVal>
            <c:numRef>
              <c:f>TDK_KF_ST_03_01!$AC$85:$AC$149</c:f>
              <c:numCache>
                <c:formatCode>General</c:formatCode>
                <c:ptCount val="65"/>
                <c:pt idx="0">
                  <c:v>4.7225825560815338E-2</c:v>
                </c:pt>
                <c:pt idx="1">
                  <c:v>-3.9570718427626161E-3</c:v>
                </c:pt>
                <c:pt idx="2">
                  <c:v>-8.2436231419535488E-2</c:v>
                </c:pt>
                <c:pt idx="3">
                  <c:v>6.6185241823859542E-2</c:v>
                </c:pt>
                <c:pt idx="4">
                  <c:v>7.1760719450139732E-2</c:v>
                </c:pt>
                <c:pt idx="5">
                  <c:v>3.9013292599292981E-2</c:v>
                </c:pt>
                <c:pt idx="6">
                  <c:v>0.15413659972261939</c:v>
                </c:pt>
                <c:pt idx="7">
                  <c:v>5.2765953999255544E-2</c:v>
                </c:pt>
                <c:pt idx="8">
                  <c:v>3.5583234949172038E-2</c:v>
                </c:pt>
                <c:pt idx="9">
                  <c:v>0.12832715279199647</c:v>
                </c:pt>
                <c:pt idx="10">
                  <c:v>8.6502009553782955E-2</c:v>
                </c:pt>
                <c:pt idx="11">
                  <c:v>1.8780276808058716E-2</c:v>
                </c:pt>
                <c:pt idx="12">
                  <c:v>1.9712376924644559E-2</c:v>
                </c:pt>
                <c:pt idx="13">
                  <c:v>3.2760867925730963E-2</c:v>
                </c:pt>
                <c:pt idx="14">
                  <c:v>6.9919106872418979E-2</c:v>
                </c:pt>
                <c:pt idx="15">
                  <c:v>8.4313775015232295E-2</c:v>
                </c:pt>
                <c:pt idx="16">
                  <c:v>0.11392397115065478</c:v>
                </c:pt>
                <c:pt idx="17">
                  <c:v>0.15193878122721571</c:v>
                </c:pt>
                <c:pt idx="18">
                  <c:v>0.12338541131765624</c:v>
                </c:pt>
                <c:pt idx="19">
                  <c:v>0.14768671773970254</c:v>
                </c:pt>
                <c:pt idx="20">
                  <c:v>0.22421043000167629</c:v>
                </c:pt>
                <c:pt idx="21">
                  <c:v>0.20653586311547656</c:v>
                </c:pt>
                <c:pt idx="22">
                  <c:v>0.18935539160111148</c:v>
                </c:pt>
                <c:pt idx="23">
                  <c:v>0.16410556957634981</c:v>
                </c:pt>
                <c:pt idx="24">
                  <c:v>0.10867536964562419</c:v>
                </c:pt>
                <c:pt idx="25">
                  <c:v>0.13345341067721961</c:v>
                </c:pt>
                <c:pt idx="26">
                  <c:v>0.14767697606524166</c:v>
                </c:pt>
                <c:pt idx="27">
                  <c:v>0.12475052415777554</c:v>
                </c:pt>
                <c:pt idx="28">
                  <c:v>0.13492324938880529</c:v>
                </c:pt>
                <c:pt idx="29">
                  <c:v>0.10670137462281559</c:v>
                </c:pt>
                <c:pt idx="30">
                  <c:v>7.7941799848389337E-2</c:v>
                </c:pt>
                <c:pt idx="31">
                  <c:v>0.12421897147495997</c:v>
                </c:pt>
                <c:pt idx="32">
                  <c:v>6.9465726919673898E-2</c:v>
                </c:pt>
                <c:pt idx="33">
                  <c:v>0.2151954477888296</c:v>
                </c:pt>
                <c:pt idx="34">
                  <c:v>0.11339081841143184</c:v>
                </c:pt>
                <c:pt idx="35">
                  <c:v>0.11197317637120818</c:v>
                </c:pt>
                <c:pt idx="36">
                  <c:v>0.14363205176286442</c:v>
                </c:pt>
                <c:pt idx="37">
                  <c:v>0.11307655707034314</c:v>
                </c:pt>
                <c:pt idx="38">
                  <c:v>8.6699188395215288E-2</c:v>
                </c:pt>
                <c:pt idx="39">
                  <c:v>7.0652380475337395E-2</c:v>
                </c:pt>
                <c:pt idx="40">
                  <c:v>-7.1366762094072556E-2</c:v>
                </c:pt>
                <c:pt idx="41">
                  <c:v>-5.425044155060732E-2</c:v>
                </c:pt>
                <c:pt idx="42">
                  <c:v>-5.2898592209373874E-3</c:v>
                </c:pt>
                <c:pt idx="43">
                  <c:v>-0.17574623218257557</c:v>
                </c:pt>
                <c:pt idx="44">
                  <c:v>-0.13688265991967796</c:v>
                </c:pt>
                <c:pt idx="45">
                  <c:v>-0.12864671493998969</c:v>
                </c:pt>
                <c:pt idx="46">
                  <c:v>-0.18127778589612831</c:v>
                </c:pt>
                <c:pt idx="47">
                  <c:v>-0.13933340736926425</c:v>
                </c:pt>
                <c:pt idx="48">
                  <c:v>-0.16832548773709277</c:v>
                </c:pt>
                <c:pt idx="49">
                  <c:v>-6.2890736431896244E-2</c:v>
                </c:pt>
                <c:pt idx="50">
                  <c:v>-5.4547930010343748E-2</c:v>
                </c:pt>
                <c:pt idx="51">
                  <c:v>-3.4052884936059513E-2</c:v>
                </c:pt>
                <c:pt idx="52">
                  <c:v>-4.361265446019047E-2</c:v>
                </c:pt>
                <c:pt idx="53">
                  <c:v>-3.7936268322837918E-2</c:v>
                </c:pt>
                <c:pt idx="54">
                  <c:v>-5.3964472533479579E-2</c:v>
                </c:pt>
                <c:pt idx="55">
                  <c:v>5.0124544473440835E-2</c:v>
                </c:pt>
                <c:pt idx="56">
                  <c:v>4.3257721964735651E-3</c:v>
                </c:pt>
                <c:pt idx="57">
                  <c:v>-4.7317485600309794E-2</c:v>
                </c:pt>
                <c:pt idx="58">
                  <c:v>-0.12973158896357972</c:v>
                </c:pt>
                <c:pt idx="59">
                  <c:v>-0.14458636819680848</c:v>
                </c:pt>
                <c:pt idx="60">
                  <c:v>-0.10838903714139292</c:v>
                </c:pt>
                <c:pt idx="61">
                  <c:v>-7.8700510667303547E-2</c:v>
                </c:pt>
                <c:pt idx="62">
                  <c:v>-0.11318587424344351</c:v>
                </c:pt>
                <c:pt idx="63">
                  <c:v>-0.12914213779648698</c:v>
                </c:pt>
                <c:pt idx="64">
                  <c:v>-0.12221569567206725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65-494D-A492-83B4ADDC643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TDK_KF_ST_03_01!$AA$20:$AA$83</c:f>
              <c:numCache>
                <c:formatCode>General</c:formatCode>
                <c:ptCount val="64"/>
                <c:pt idx="0">
                  <c:v>-6.3E-2</c:v>
                </c:pt>
                <c:pt idx="1">
                  <c:v>5.7149999999999999</c:v>
                </c:pt>
                <c:pt idx="2">
                  <c:v>11.574</c:v>
                </c:pt>
                <c:pt idx="3">
                  <c:v>17.145</c:v>
                </c:pt>
                <c:pt idx="4">
                  <c:v>22.760999999999999</c:v>
                </c:pt>
                <c:pt idx="5">
                  <c:v>28.215</c:v>
                </c:pt>
                <c:pt idx="6">
                  <c:v>33.813000000000002</c:v>
                </c:pt>
                <c:pt idx="7">
                  <c:v>39.438000000000002</c:v>
                </c:pt>
                <c:pt idx="8">
                  <c:v>45.09</c:v>
                </c:pt>
                <c:pt idx="9">
                  <c:v>50.751000000000005</c:v>
                </c:pt>
                <c:pt idx="10">
                  <c:v>56.475000000000001</c:v>
                </c:pt>
                <c:pt idx="11">
                  <c:v>62.127000000000002</c:v>
                </c:pt>
                <c:pt idx="12">
                  <c:v>67.832999999999998</c:v>
                </c:pt>
                <c:pt idx="13">
                  <c:v>73.233000000000004</c:v>
                </c:pt>
                <c:pt idx="14">
                  <c:v>78.777000000000001</c:v>
                </c:pt>
                <c:pt idx="15">
                  <c:v>84.402000000000001</c:v>
                </c:pt>
                <c:pt idx="16">
                  <c:v>90.072000000000003</c:v>
                </c:pt>
                <c:pt idx="17">
                  <c:v>95.742000000000004</c:v>
                </c:pt>
                <c:pt idx="18">
                  <c:v>101.50200000000001</c:v>
                </c:pt>
                <c:pt idx="19">
                  <c:v>107.17200000000001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123.741</c:v>
                </c:pt>
                <c:pt idx="23">
                  <c:v>129.31200000000001</c:v>
                </c:pt>
                <c:pt idx="24">
                  <c:v>134.964</c:v>
                </c:pt>
                <c:pt idx="25">
                  <c:v>140.697</c:v>
                </c:pt>
                <c:pt idx="26">
                  <c:v>146.43</c:v>
                </c:pt>
                <c:pt idx="27">
                  <c:v>151.97400000000002</c:v>
                </c:pt>
                <c:pt idx="28">
                  <c:v>157.64400000000001</c:v>
                </c:pt>
                <c:pt idx="29">
                  <c:v>163.089</c:v>
                </c:pt>
                <c:pt idx="30">
                  <c:v>168.57900000000001</c:v>
                </c:pt>
                <c:pt idx="31">
                  <c:v>174.27600000000001</c:v>
                </c:pt>
                <c:pt idx="32">
                  <c:v>179.85600000000002</c:v>
                </c:pt>
                <c:pt idx="33">
                  <c:v>185.57100000000003</c:v>
                </c:pt>
                <c:pt idx="34">
                  <c:v>191.31300000000002</c:v>
                </c:pt>
                <c:pt idx="35">
                  <c:v>196.89300000000003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213.51600000000002</c:v>
                </c:pt>
                <c:pt idx="39">
                  <c:v>219.17700000000002</c:v>
                </c:pt>
                <c:pt idx="40">
                  <c:v>224.82000000000002</c:v>
                </c:pt>
                <c:pt idx="41">
                  <c:v>230.45400000000001</c:v>
                </c:pt>
                <c:pt idx="42">
                  <c:v>236.268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275.54399999999998</c:v>
                </c:pt>
                <c:pt idx="50">
                  <c:v>281.23199999999997</c:v>
                </c:pt>
                <c:pt idx="51">
                  <c:v>286.90199999999999</c:v>
                </c:pt>
                <c:pt idx="52">
                  <c:v>292.54499999999996</c:v>
                </c:pt>
                <c:pt idx="53">
                  <c:v>298.04399999999998</c:v>
                </c:pt>
                <c:pt idx="54">
                  <c:v>303.62399999999997</c:v>
                </c:pt>
                <c:pt idx="55">
                  <c:v>309.29399999999998</c:v>
                </c:pt>
                <c:pt idx="56">
                  <c:v>314.97299999999996</c:v>
                </c:pt>
                <c:pt idx="57">
                  <c:v>320.66099999999994</c:v>
                </c:pt>
                <c:pt idx="58">
                  <c:v>326.38499999999993</c:v>
                </c:pt>
                <c:pt idx="59">
                  <c:v>332.06399999999991</c:v>
                </c:pt>
                <c:pt idx="60">
                  <c:v>337.71599999999989</c:v>
                </c:pt>
                <c:pt idx="61">
                  <c:v>343.19699999999989</c:v>
                </c:pt>
                <c:pt idx="62">
                  <c:v>348.70499999999987</c:v>
                </c:pt>
                <c:pt idx="63">
                  <c:v>354.35699999999986</c:v>
                </c:pt>
              </c:numCache>
            </c:numRef>
          </c:xVal>
          <c:yVal>
            <c:numRef>
              <c:f>TDK_KF_ST_03_01!$AD$20:$AD$83</c:f>
              <c:numCache>
                <c:formatCode>General</c:formatCode>
                <c:ptCount val="64"/>
                <c:pt idx="0">
                  <c:v>-5.7752111297017017E-2</c:v>
                </c:pt>
                <c:pt idx="1">
                  <c:v>-3.7174408007329518E-2</c:v>
                </c:pt>
                <c:pt idx="2">
                  <c:v>2.6814049175087007E-2</c:v>
                </c:pt>
                <c:pt idx="3">
                  <c:v>6.3699690601399794E-2</c:v>
                </c:pt>
                <c:pt idx="4">
                  <c:v>8.2594346690033404E-2</c:v>
                </c:pt>
                <c:pt idx="5">
                  <c:v>6.6396295157673535E-2</c:v>
                </c:pt>
                <c:pt idx="6">
                  <c:v>-9.6572449943295169E-3</c:v>
                </c:pt>
                <c:pt idx="7">
                  <c:v>3.0484118056428144E-2</c:v>
                </c:pt>
                <c:pt idx="8">
                  <c:v>9.2075620741276509E-2</c:v>
                </c:pt>
                <c:pt idx="9">
                  <c:v>0.14330794286535564</c:v>
                </c:pt>
                <c:pt idx="10">
                  <c:v>0.12374270569215895</c:v>
                </c:pt>
                <c:pt idx="11">
                  <c:v>2.9169749845472381E-2</c:v>
                </c:pt>
                <c:pt idx="12">
                  <c:v>3.387628987889002E-2</c:v>
                </c:pt>
                <c:pt idx="13">
                  <c:v>9.8966933886956099E-2</c:v>
                </c:pt>
                <c:pt idx="14">
                  <c:v>0.12338047637220484</c:v>
                </c:pt>
                <c:pt idx="15">
                  <c:v>4.1503868643928854E-2</c:v>
                </c:pt>
                <c:pt idx="16">
                  <c:v>-3.4683658518929406E-2</c:v>
                </c:pt>
                <c:pt idx="17">
                  <c:v>1.0307273498725067E-2</c:v>
                </c:pt>
                <c:pt idx="18">
                  <c:v>1.2832775605289726E-2</c:v>
                </c:pt>
                <c:pt idx="19">
                  <c:v>0.10916794411602382</c:v>
                </c:pt>
                <c:pt idx="20">
                  <c:v>5.8658748764912616E-3</c:v>
                </c:pt>
                <c:pt idx="21">
                  <c:v>-2.3437111084746221E-2</c:v>
                </c:pt>
                <c:pt idx="22">
                  <c:v>7.6728152261964055E-2</c:v>
                </c:pt>
                <c:pt idx="23">
                  <c:v>9.2513409971047622E-2</c:v>
                </c:pt>
                <c:pt idx="24">
                  <c:v>4.5094945703368694E-2</c:v>
                </c:pt>
                <c:pt idx="25">
                  <c:v>-1.8816205591292601E-2</c:v>
                </c:pt>
                <c:pt idx="26">
                  <c:v>5.7422809071255188E-2</c:v>
                </c:pt>
                <c:pt idx="27">
                  <c:v>0.11930623002842822</c:v>
                </c:pt>
                <c:pt idx="28">
                  <c:v>5.2654708244944004E-2</c:v>
                </c:pt>
                <c:pt idx="29">
                  <c:v>7.5376645411182608E-2</c:v>
                </c:pt>
                <c:pt idx="30">
                  <c:v>3.3446508011564902E-2</c:v>
                </c:pt>
                <c:pt idx="31">
                  <c:v>0.11870955378091708</c:v>
                </c:pt>
                <c:pt idx="32">
                  <c:v>3.2801366215721828E-2</c:v>
                </c:pt>
                <c:pt idx="33">
                  <c:v>2.9396179248891485E-2</c:v>
                </c:pt>
                <c:pt idx="34">
                  <c:v>-6.2563614667396905E-3</c:v>
                </c:pt>
                <c:pt idx="35">
                  <c:v>8.0608611903898009E-2</c:v>
                </c:pt>
                <c:pt idx="36">
                  <c:v>0.11584680797005831</c:v>
                </c:pt>
                <c:pt idx="37">
                  <c:v>4.6312301412086754E-2</c:v>
                </c:pt>
                <c:pt idx="38">
                  <c:v>9.9403301043111014E-2</c:v>
                </c:pt>
                <c:pt idx="39">
                  <c:v>-3.8058509887406444E-2</c:v>
                </c:pt>
                <c:pt idx="40">
                  <c:v>3.7509769594009867E-2</c:v>
                </c:pt>
                <c:pt idx="41">
                  <c:v>3.0835502480670129E-2</c:v>
                </c:pt>
                <c:pt idx="42">
                  <c:v>9.0070101817644854E-2</c:v>
                </c:pt>
                <c:pt idx="43">
                  <c:v>6.485807287393186E-2</c:v>
                </c:pt>
                <c:pt idx="44">
                  <c:v>2.4878249662549479E-2</c:v>
                </c:pt>
                <c:pt idx="45">
                  <c:v>4.125274776902188E-2</c:v>
                </c:pt>
                <c:pt idx="46">
                  <c:v>6.3769017761501345E-2</c:v>
                </c:pt>
                <c:pt idx="47">
                  <c:v>0.10736445569972375</c:v>
                </c:pt>
                <c:pt idx="48">
                  <c:v>5.9657553980571265E-2</c:v>
                </c:pt>
                <c:pt idx="49">
                  <c:v>6.6347865329305478E-2</c:v>
                </c:pt>
                <c:pt idx="50">
                  <c:v>0.1109465763823323</c:v>
                </c:pt>
                <c:pt idx="51">
                  <c:v>-6.4566829404952841E-3</c:v>
                </c:pt>
                <c:pt idx="52">
                  <c:v>4.2569754494934386E-2</c:v>
                </c:pt>
                <c:pt idx="53">
                  <c:v>2.3091592126036176E-2</c:v>
                </c:pt>
                <c:pt idx="54">
                  <c:v>6.0546685804240497E-2</c:v>
                </c:pt>
                <c:pt idx="55">
                  <c:v>9.4327481671655278E-2</c:v>
                </c:pt>
                <c:pt idx="56">
                  <c:v>-4.5501849406264228E-3</c:v>
                </c:pt>
                <c:pt idx="57">
                  <c:v>-2.3324241722662009E-2</c:v>
                </c:pt>
                <c:pt idx="58">
                  <c:v>4.0196770867908072E-2</c:v>
                </c:pt>
                <c:pt idx="59">
                  <c:v>5.988483101515385E-2</c:v>
                </c:pt>
                <c:pt idx="60">
                  <c:v>-1.6338588835878909E-2</c:v>
                </c:pt>
                <c:pt idx="61">
                  <c:v>2.5540210799817942E-2</c:v>
                </c:pt>
                <c:pt idx="62">
                  <c:v>-2.5983861401414288E-2</c:v>
                </c:pt>
                <c:pt idx="63">
                  <c:v>8.7128204808664123E-2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65-494D-A492-83B4ADDC6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TDK_KF_ST_03_01!$I$19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TDK_KF_ST_03_01!$AA$20:$AA$84</c:f>
              <c:numCache>
                <c:formatCode>General</c:formatCode>
                <c:ptCount val="65"/>
                <c:pt idx="0">
                  <c:v>-6.3E-2</c:v>
                </c:pt>
                <c:pt idx="1">
                  <c:v>5.7149999999999999</c:v>
                </c:pt>
                <c:pt idx="2">
                  <c:v>11.574</c:v>
                </c:pt>
                <c:pt idx="3">
                  <c:v>17.145</c:v>
                </c:pt>
                <c:pt idx="4">
                  <c:v>22.760999999999999</c:v>
                </c:pt>
                <c:pt idx="5">
                  <c:v>28.215</c:v>
                </c:pt>
                <c:pt idx="6">
                  <c:v>33.813000000000002</c:v>
                </c:pt>
                <c:pt idx="7">
                  <c:v>39.438000000000002</c:v>
                </c:pt>
                <c:pt idx="8">
                  <c:v>45.09</c:v>
                </c:pt>
                <c:pt idx="9">
                  <c:v>50.751000000000005</c:v>
                </c:pt>
                <c:pt idx="10">
                  <c:v>56.475000000000001</c:v>
                </c:pt>
                <c:pt idx="11">
                  <c:v>62.127000000000002</c:v>
                </c:pt>
                <c:pt idx="12">
                  <c:v>67.832999999999998</c:v>
                </c:pt>
                <c:pt idx="13">
                  <c:v>73.233000000000004</c:v>
                </c:pt>
                <c:pt idx="14">
                  <c:v>78.777000000000001</c:v>
                </c:pt>
                <c:pt idx="15">
                  <c:v>84.402000000000001</c:v>
                </c:pt>
                <c:pt idx="16">
                  <c:v>90.072000000000003</c:v>
                </c:pt>
                <c:pt idx="17">
                  <c:v>95.742000000000004</c:v>
                </c:pt>
                <c:pt idx="18">
                  <c:v>101.50200000000001</c:v>
                </c:pt>
                <c:pt idx="19">
                  <c:v>107.17200000000001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123.741</c:v>
                </c:pt>
                <c:pt idx="23">
                  <c:v>129.31200000000001</c:v>
                </c:pt>
                <c:pt idx="24">
                  <c:v>134.964</c:v>
                </c:pt>
                <c:pt idx="25">
                  <c:v>140.697</c:v>
                </c:pt>
                <c:pt idx="26">
                  <c:v>146.43</c:v>
                </c:pt>
                <c:pt idx="27">
                  <c:v>151.97400000000002</c:v>
                </c:pt>
                <c:pt idx="28">
                  <c:v>157.64400000000001</c:v>
                </c:pt>
                <c:pt idx="29">
                  <c:v>163.089</c:v>
                </c:pt>
                <c:pt idx="30">
                  <c:v>168.57900000000001</c:v>
                </c:pt>
                <c:pt idx="31">
                  <c:v>174.27600000000001</c:v>
                </c:pt>
                <c:pt idx="32">
                  <c:v>179.85600000000002</c:v>
                </c:pt>
                <c:pt idx="33">
                  <c:v>185.57100000000003</c:v>
                </c:pt>
                <c:pt idx="34">
                  <c:v>191.31300000000002</c:v>
                </c:pt>
                <c:pt idx="35">
                  <c:v>196.89300000000003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213.51600000000002</c:v>
                </c:pt>
                <c:pt idx="39">
                  <c:v>219.17700000000002</c:v>
                </c:pt>
                <c:pt idx="40">
                  <c:v>224.82000000000002</c:v>
                </c:pt>
                <c:pt idx="41">
                  <c:v>230.45400000000001</c:v>
                </c:pt>
                <c:pt idx="42">
                  <c:v>236.268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275.54399999999998</c:v>
                </c:pt>
                <c:pt idx="50">
                  <c:v>281.23199999999997</c:v>
                </c:pt>
                <c:pt idx="51">
                  <c:v>286.90199999999999</c:v>
                </c:pt>
                <c:pt idx="52">
                  <c:v>292.54499999999996</c:v>
                </c:pt>
                <c:pt idx="53">
                  <c:v>298.04399999999998</c:v>
                </c:pt>
                <c:pt idx="54">
                  <c:v>303.62399999999997</c:v>
                </c:pt>
                <c:pt idx="55">
                  <c:v>309.29399999999998</c:v>
                </c:pt>
                <c:pt idx="56">
                  <c:v>314.97299999999996</c:v>
                </c:pt>
                <c:pt idx="57">
                  <c:v>320.66099999999994</c:v>
                </c:pt>
                <c:pt idx="58">
                  <c:v>326.38499999999993</c:v>
                </c:pt>
                <c:pt idx="59">
                  <c:v>332.06399999999991</c:v>
                </c:pt>
                <c:pt idx="60">
                  <c:v>337.71599999999989</c:v>
                </c:pt>
                <c:pt idx="61">
                  <c:v>343.19699999999989</c:v>
                </c:pt>
                <c:pt idx="62">
                  <c:v>348.70499999999987</c:v>
                </c:pt>
                <c:pt idx="63">
                  <c:v>354.35699999999986</c:v>
                </c:pt>
                <c:pt idx="64">
                  <c:v>360.01799999999986</c:v>
                </c:pt>
              </c:numCache>
            </c:numRef>
          </c:xVal>
          <c:yVal>
            <c:numRef>
              <c:f>TDK_KF_ST_03_01!$I$20:$I$84</c:f>
              <c:numCache>
                <c:formatCode>General</c:formatCode>
                <c:ptCount val="65"/>
                <c:pt idx="0">
                  <c:v>489</c:v>
                </c:pt>
                <c:pt idx="1">
                  <c:v>868</c:v>
                </c:pt>
                <c:pt idx="2">
                  <c:v>1242</c:v>
                </c:pt>
                <c:pt idx="3">
                  <c:v>1588</c:v>
                </c:pt>
                <c:pt idx="4">
                  <c:v>1922</c:v>
                </c:pt>
                <c:pt idx="5">
                  <c:v>2222</c:v>
                </c:pt>
                <c:pt idx="6">
                  <c:v>2521</c:v>
                </c:pt>
                <c:pt idx="7">
                  <c:v>2794</c:v>
                </c:pt>
                <c:pt idx="8">
                  <c:v>3037</c:v>
                </c:pt>
                <c:pt idx="9">
                  <c:v>3250</c:v>
                </c:pt>
                <c:pt idx="10">
                  <c:v>3428</c:v>
                </c:pt>
                <c:pt idx="11">
                  <c:v>3587</c:v>
                </c:pt>
                <c:pt idx="12">
                  <c:v>3702</c:v>
                </c:pt>
                <c:pt idx="13">
                  <c:v>3777</c:v>
                </c:pt>
                <c:pt idx="14">
                  <c:v>3824</c:v>
                </c:pt>
                <c:pt idx="15">
                  <c:v>3825</c:v>
                </c:pt>
                <c:pt idx="16">
                  <c:v>3793</c:v>
                </c:pt>
                <c:pt idx="17">
                  <c:v>3731</c:v>
                </c:pt>
                <c:pt idx="18">
                  <c:v>3618</c:v>
                </c:pt>
                <c:pt idx="19">
                  <c:v>3473</c:v>
                </c:pt>
                <c:pt idx="20">
                  <c:v>3305</c:v>
                </c:pt>
                <c:pt idx="21">
                  <c:v>3106</c:v>
                </c:pt>
                <c:pt idx="22">
                  <c:v>2868</c:v>
                </c:pt>
                <c:pt idx="23">
                  <c:v>2609</c:v>
                </c:pt>
                <c:pt idx="24">
                  <c:v>2321</c:v>
                </c:pt>
                <c:pt idx="25">
                  <c:v>1992</c:v>
                </c:pt>
                <c:pt idx="26">
                  <c:v>1657</c:v>
                </c:pt>
                <c:pt idx="27">
                  <c:v>1318</c:v>
                </c:pt>
                <c:pt idx="28">
                  <c:v>948</c:v>
                </c:pt>
                <c:pt idx="29">
                  <c:v>594</c:v>
                </c:pt>
                <c:pt idx="30">
                  <c:v>225</c:v>
                </c:pt>
                <c:pt idx="31">
                  <c:v>-159</c:v>
                </c:pt>
                <c:pt idx="32">
                  <c:v>-528</c:v>
                </c:pt>
                <c:pt idx="33">
                  <c:v>-909</c:v>
                </c:pt>
                <c:pt idx="34">
                  <c:v>-1279</c:v>
                </c:pt>
                <c:pt idx="35">
                  <c:v>-1623</c:v>
                </c:pt>
                <c:pt idx="36">
                  <c:v>-1955</c:v>
                </c:pt>
                <c:pt idx="37">
                  <c:v>-2266</c:v>
                </c:pt>
                <c:pt idx="38">
                  <c:v>-2553</c:v>
                </c:pt>
                <c:pt idx="39">
                  <c:v>-2830</c:v>
                </c:pt>
                <c:pt idx="40">
                  <c:v>-3071</c:v>
                </c:pt>
                <c:pt idx="41">
                  <c:v>-3286</c:v>
                </c:pt>
                <c:pt idx="42">
                  <c:v>-3467</c:v>
                </c:pt>
                <c:pt idx="43">
                  <c:v>-3619</c:v>
                </c:pt>
                <c:pt idx="44">
                  <c:v>-3734</c:v>
                </c:pt>
                <c:pt idx="45">
                  <c:v>-3809</c:v>
                </c:pt>
                <c:pt idx="46">
                  <c:v>-3850</c:v>
                </c:pt>
                <c:pt idx="47">
                  <c:v>-3854</c:v>
                </c:pt>
                <c:pt idx="48">
                  <c:v>-3826</c:v>
                </c:pt>
                <c:pt idx="49">
                  <c:v>-3758</c:v>
                </c:pt>
                <c:pt idx="50">
                  <c:v>-3649</c:v>
                </c:pt>
                <c:pt idx="51">
                  <c:v>-3504</c:v>
                </c:pt>
                <c:pt idx="52">
                  <c:v>-3333</c:v>
                </c:pt>
                <c:pt idx="53">
                  <c:v>-3133</c:v>
                </c:pt>
                <c:pt idx="54">
                  <c:v>-2898</c:v>
                </c:pt>
                <c:pt idx="55">
                  <c:v>-2634</c:v>
                </c:pt>
                <c:pt idx="56">
                  <c:v>-2345</c:v>
                </c:pt>
                <c:pt idx="57">
                  <c:v>-2029</c:v>
                </c:pt>
                <c:pt idx="58">
                  <c:v>-1692</c:v>
                </c:pt>
                <c:pt idx="59">
                  <c:v>-1349</c:v>
                </c:pt>
                <c:pt idx="60">
                  <c:v>-980</c:v>
                </c:pt>
                <c:pt idx="61">
                  <c:v>-624</c:v>
                </c:pt>
                <c:pt idx="62">
                  <c:v>-263</c:v>
                </c:pt>
                <c:pt idx="63">
                  <c:v>114</c:v>
                </c:pt>
                <c:pt idx="64">
                  <c:v>490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E3-4B74-A14A-FDE7CD70B651}"/>
            </c:ext>
          </c:extLst>
        </c:ser>
        <c:ser>
          <c:idx val="1"/>
          <c:order val="1"/>
          <c:tx>
            <c:strRef>
              <c:f>TDK_KF_ST_03_01!$L$19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TDK_KF_ST_03_01!$AA$20:$AA$84</c:f>
              <c:numCache>
                <c:formatCode>General</c:formatCode>
                <c:ptCount val="65"/>
                <c:pt idx="0">
                  <c:v>-6.3E-2</c:v>
                </c:pt>
                <c:pt idx="1">
                  <c:v>5.7149999999999999</c:v>
                </c:pt>
                <c:pt idx="2">
                  <c:v>11.574</c:v>
                </c:pt>
                <c:pt idx="3">
                  <c:v>17.145</c:v>
                </c:pt>
                <c:pt idx="4">
                  <c:v>22.760999999999999</c:v>
                </c:pt>
                <c:pt idx="5">
                  <c:v>28.215</c:v>
                </c:pt>
                <c:pt idx="6">
                  <c:v>33.813000000000002</c:v>
                </c:pt>
                <c:pt idx="7">
                  <c:v>39.438000000000002</c:v>
                </c:pt>
                <c:pt idx="8">
                  <c:v>45.09</c:v>
                </c:pt>
                <c:pt idx="9">
                  <c:v>50.751000000000005</c:v>
                </c:pt>
                <c:pt idx="10">
                  <c:v>56.475000000000001</c:v>
                </c:pt>
                <c:pt idx="11">
                  <c:v>62.127000000000002</c:v>
                </c:pt>
                <c:pt idx="12">
                  <c:v>67.832999999999998</c:v>
                </c:pt>
                <c:pt idx="13">
                  <c:v>73.233000000000004</c:v>
                </c:pt>
                <c:pt idx="14">
                  <c:v>78.777000000000001</c:v>
                </c:pt>
                <c:pt idx="15">
                  <c:v>84.402000000000001</c:v>
                </c:pt>
                <c:pt idx="16">
                  <c:v>90.072000000000003</c:v>
                </c:pt>
                <c:pt idx="17">
                  <c:v>95.742000000000004</c:v>
                </c:pt>
                <c:pt idx="18">
                  <c:v>101.50200000000001</c:v>
                </c:pt>
                <c:pt idx="19">
                  <c:v>107.17200000000001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123.741</c:v>
                </c:pt>
                <c:pt idx="23">
                  <c:v>129.31200000000001</c:v>
                </c:pt>
                <c:pt idx="24">
                  <c:v>134.964</c:v>
                </c:pt>
                <c:pt idx="25">
                  <c:v>140.697</c:v>
                </c:pt>
                <c:pt idx="26">
                  <c:v>146.43</c:v>
                </c:pt>
                <c:pt idx="27">
                  <c:v>151.97400000000002</c:v>
                </c:pt>
                <c:pt idx="28">
                  <c:v>157.64400000000001</c:v>
                </c:pt>
                <c:pt idx="29">
                  <c:v>163.089</c:v>
                </c:pt>
                <c:pt idx="30">
                  <c:v>168.57900000000001</c:v>
                </c:pt>
                <c:pt idx="31">
                  <c:v>174.27600000000001</c:v>
                </c:pt>
                <c:pt idx="32">
                  <c:v>179.85600000000002</c:v>
                </c:pt>
                <c:pt idx="33">
                  <c:v>185.57100000000003</c:v>
                </c:pt>
                <c:pt idx="34">
                  <c:v>191.31300000000002</c:v>
                </c:pt>
                <c:pt idx="35">
                  <c:v>196.89300000000003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213.51600000000002</c:v>
                </c:pt>
                <c:pt idx="39">
                  <c:v>219.17700000000002</c:v>
                </c:pt>
                <c:pt idx="40">
                  <c:v>224.82000000000002</c:v>
                </c:pt>
                <c:pt idx="41">
                  <c:v>230.45400000000001</c:v>
                </c:pt>
                <c:pt idx="42">
                  <c:v>236.268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275.54399999999998</c:v>
                </c:pt>
                <c:pt idx="50">
                  <c:v>281.23199999999997</c:v>
                </c:pt>
                <c:pt idx="51">
                  <c:v>286.90199999999999</c:v>
                </c:pt>
                <c:pt idx="52">
                  <c:v>292.54499999999996</c:v>
                </c:pt>
                <c:pt idx="53">
                  <c:v>298.04399999999998</c:v>
                </c:pt>
                <c:pt idx="54">
                  <c:v>303.62399999999997</c:v>
                </c:pt>
                <c:pt idx="55">
                  <c:v>309.29399999999998</c:v>
                </c:pt>
                <c:pt idx="56">
                  <c:v>314.97299999999996</c:v>
                </c:pt>
                <c:pt idx="57">
                  <c:v>320.66099999999994</c:v>
                </c:pt>
                <c:pt idx="58">
                  <c:v>326.38499999999993</c:v>
                </c:pt>
                <c:pt idx="59">
                  <c:v>332.06399999999991</c:v>
                </c:pt>
                <c:pt idx="60">
                  <c:v>337.71599999999989</c:v>
                </c:pt>
                <c:pt idx="61">
                  <c:v>343.19699999999989</c:v>
                </c:pt>
                <c:pt idx="62">
                  <c:v>348.70499999999987</c:v>
                </c:pt>
                <c:pt idx="63">
                  <c:v>354.35699999999986</c:v>
                </c:pt>
                <c:pt idx="64">
                  <c:v>360.01799999999986</c:v>
                </c:pt>
              </c:numCache>
            </c:numRef>
          </c:xVal>
          <c:yVal>
            <c:numRef>
              <c:f>TDK_KF_ST_03_01!$L$20:$L$84</c:f>
              <c:numCache>
                <c:formatCode>General</c:formatCode>
                <c:ptCount val="65"/>
                <c:pt idx="0">
                  <c:v>484.90512670710524</c:v>
                </c:pt>
                <c:pt idx="1">
                  <c:v>866.12293369603435</c:v>
                </c:pt>
                <c:pt idx="2">
                  <c:v>1243.4725961103302</c:v>
                </c:pt>
                <c:pt idx="3">
                  <c:v>1590.0852802107288</c:v>
                </c:pt>
                <c:pt idx="4">
                  <c:v>1924.0872251251869</c:v>
                </c:pt>
                <c:pt idx="5">
                  <c:v>2230.6097445199698</c:v>
                </c:pt>
                <c:pt idx="6">
                  <c:v>2523.9958157383385</c:v>
                </c:pt>
                <c:pt idx="7">
                  <c:v>2794.334668169311</c:v>
                </c:pt>
                <c:pt idx="8">
                  <c:v>3038.6487739578097</c:v>
                </c:pt>
                <c:pt idx="9">
                  <c:v>3253.5179755757949</c:v>
                </c:pt>
                <c:pt idx="10">
                  <c:v>3438.2814778545794</c:v>
                </c:pt>
                <c:pt idx="11">
                  <c:v>3586.8624039636347</c:v>
                </c:pt>
                <c:pt idx="12">
                  <c:v>3701.2568578191563</c:v>
                </c:pt>
                <c:pt idx="13">
                  <c:v>3775.5408523331926</c:v>
                </c:pt>
                <c:pt idx="14">
                  <c:v>3816.7247115371933</c:v>
                </c:pt>
                <c:pt idx="15">
                  <c:v>3821.7956807062419</c:v>
                </c:pt>
                <c:pt idx="16">
                  <c:v>3789.434049332282</c:v>
                </c:pt>
                <c:pt idx="17">
                  <c:v>3719.766838069012</c:v>
                </c:pt>
                <c:pt idx="18">
                  <c:v>3611.4992088421923</c:v>
                </c:pt>
                <c:pt idx="19">
                  <c:v>3469.0723237949678</c:v>
                </c:pt>
                <c:pt idx="20">
                  <c:v>3296.7616430366461</c:v>
                </c:pt>
                <c:pt idx="21">
                  <c:v>3096.583697143637</c:v>
                </c:pt>
                <c:pt idx="22">
                  <c:v>2863.6830021505489</c:v>
                </c:pt>
                <c:pt idx="23">
                  <c:v>2603.1678572482247</c:v>
                </c:pt>
                <c:pt idx="24">
                  <c:v>2313.5373345269668</c:v>
                </c:pt>
                <c:pt idx="25">
                  <c:v>1996.5763221064485</c:v>
                </c:pt>
                <c:pt idx="26">
                  <c:v>1659.4305768713123</c:v>
                </c:pt>
                <c:pt idx="27">
                  <c:v>1317.3763984766294</c:v>
                </c:pt>
                <c:pt idx="28">
                  <c:v>954.62817356403332</c:v>
                </c:pt>
                <c:pt idx="29">
                  <c:v>597.25209615423989</c:v>
                </c:pt>
                <c:pt idx="30">
                  <c:v>231.29463816573474</c:v>
                </c:pt>
                <c:pt idx="31">
                  <c:v>-150.84719769471081</c:v>
                </c:pt>
                <c:pt idx="32">
                  <c:v>-523.90269257165778</c:v>
                </c:pt>
                <c:pt idx="33">
                  <c:v>-900.98972337375346</c:v>
                </c:pt>
                <c:pt idx="34">
                  <c:v>-1271.0138017970987</c:v>
                </c:pt>
                <c:pt idx="35">
                  <c:v>-1618.5818089411334</c:v>
                </c:pt>
                <c:pt idx="36">
                  <c:v>-1953.0633100500802</c:v>
                </c:pt>
                <c:pt idx="37">
                  <c:v>-2261.1170867617052</c:v>
                </c:pt>
                <c:pt idx="38">
                  <c:v>-2551.8966902313491</c:v>
                </c:pt>
                <c:pt idx="39">
                  <c:v>-2824.8186539392364</c:v>
                </c:pt>
                <c:pt idx="40">
                  <c:v>-3069.6097175362247</c:v>
                </c:pt>
                <c:pt idx="41">
                  <c:v>-3284.4847996926223</c:v>
                </c:pt>
                <c:pt idx="42">
                  <c:v>-3473.0932702823402</c:v>
                </c:pt>
                <c:pt idx="43">
                  <c:v>-3620.4674169301998</c:v>
                </c:pt>
                <c:pt idx="44">
                  <c:v>-3735.7911308214302</c:v>
                </c:pt>
                <c:pt idx="45">
                  <c:v>-3811.8761053943167</c:v>
                </c:pt>
                <c:pt idx="46">
                  <c:v>-3854.0184722551098</c:v>
                </c:pt>
                <c:pt idx="47">
                  <c:v>-3860.2686865775572</c:v>
                </c:pt>
                <c:pt idx="48">
                  <c:v>-3828.6538869903143</c:v>
                </c:pt>
                <c:pt idx="49">
                  <c:v>-3759.505738101122</c:v>
                </c:pt>
                <c:pt idx="50">
                  <c:v>-3653.4858531128466</c:v>
                </c:pt>
                <c:pt idx="51">
                  <c:v>-3512.143345382709</c:v>
                </c:pt>
                <c:pt idx="52">
                  <c:v>-3337.4993985610022</c:v>
                </c:pt>
                <c:pt idx="53">
                  <c:v>-3136.3215659996135</c:v>
                </c:pt>
                <c:pt idx="54">
                  <c:v>-2902.8309664467106</c:v>
                </c:pt>
                <c:pt idx="55">
                  <c:v>-2637.5636495392587</c:v>
                </c:pt>
                <c:pt idx="56">
                  <c:v>-2346.166537549871</c:v>
                </c:pt>
                <c:pt idx="57">
                  <c:v>-2031.3877032609432</c:v>
                </c:pt>
                <c:pt idx="58">
                  <c:v>-1694.59815360887</c:v>
                </c:pt>
                <c:pt idx="59">
                  <c:v>-1343.917721763534</c:v>
                </c:pt>
                <c:pt idx="60">
                  <c:v>-981.97306828850174</c:v>
                </c:pt>
                <c:pt idx="61">
                  <c:v>-621.99309616260507</c:v>
                </c:pt>
                <c:pt idx="62">
                  <c:v>-254.68547079384888</c:v>
                </c:pt>
                <c:pt idx="63">
                  <c:v>124.45827470943256</c:v>
                </c:pt>
                <c:pt idx="64">
                  <c:v>502.80349959114062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E3-4B74-A14A-FDE7CD70B651}"/>
            </c:ext>
          </c:extLst>
        </c:ser>
        <c:ser>
          <c:idx val="2"/>
          <c:order val="2"/>
          <c:tx>
            <c:strRef>
              <c:f>TDK_KF_ST_03_01!$J$19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TDK_KF_ST_03_01!$AA$20:$AA$84</c:f>
              <c:numCache>
                <c:formatCode>General</c:formatCode>
                <c:ptCount val="65"/>
                <c:pt idx="0">
                  <c:v>-6.3E-2</c:v>
                </c:pt>
                <c:pt idx="1">
                  <c:v>5.7149999999999999</c:v>
                </c:pt>
                <c:pt idx="2">
                  <c:v>11.574</c:v>
                </c:pt>
                <c:pt idx="3">
                  <c:v>17.145</c:v>
                </c:pt>
                <c:pt idx="4">
                  <c:v>22.760999999999999</c:v>
                </c:pt>
                <c:pt idx="5">
                  <c:v>28.215</c:v>
                </c:pt>
                <c:pt idx="6">
                  <c:v>33.813000000000002</c:v>
                </c:pt>
                <c:pt idx="7">
                  <c:v>39.438000000000002</c:v>
                </c:pt>
                <c:pt idx="8">
                  <c:v>45.09</c:v>
                </c:pt>
                <c:pt idx="9">
                  <c:v>50.751000000000005</c:v>
                </c:pt>
                <c:pt idx="10">
                  <c:v>56.475000000000001</c:v>
                </c:pt>
                <c:pt idx="11">
                  <c:v>62.127000000000002</c:v>
                </c:pt>
                <c:pt idx="12">
                  <c:v>67.832999999999998</c:v>
                </c:pt>
                <c:pt idx="13">
                  <c:v>73.233000000000004</c:v>
                </c:pt>
                <c:pt idx="14">
                  <c:v>78.777000000000001</c:v>
                </c:pt>
                <c:pt idx="15">
                  <c:v>84.402000000000001</c:v>
                </c:pt>
                <c:pt idx="16">
                  <c:v>90.072000000000003</c:v>
                </c:pt>
                <c:pt idx="17">
                  <c:v>95.742000000000004</c:v>
                </c:pt>
                <c:pt idx="18">
                  <c:v>101.50200000000001</c:v>
                </c:pt>
                <c:pt idx="19">
                  <c:v>107.17200000000001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123.741</c:v>
                </c:pt>
                <c:pt idx="23">
                  <c:v>129.31200000000001</c:v>
                </c:pt>
                <c:pt idx="24">
                  <c:v>134.964</c:v>
                </c:pt>
                <c:pt idx="25">
                  <c:v>140.697</c:v>
                </c:pt>
                <c:pt idx="26">
                  <c:v>146.43</c:v>
                </c:pt>
                <c:pt idx="27">
                  <c:v>151.97400000000002</c:v>
                </c:pt>
                <c:pt idx="28">
                  <c:v>157.64400000000001</c:v>
                </c:pt>
                <c:pt idx="29">
                  <c:v>163.089</c:v>
                </c:pt>
                <c:pt idx="30">
                  <c:v>168.57900000000001</c:v>
                </c:pt>
                <c:pt idx="31">
                  <c:v>174.27600000000001</c:v>
                </c:pt>
                <c:pt idx="32">
                  <c:v>179.85600000000002</c:v>
                </c:pt>
                <c:pt idx="33">
                  <c:v>185.57100000000003</c:v>
                </c:pt>
                <c:pt idx="34">
                  <c:v>191.31300000000002</c:v>
                </c:pt>
                <c:pt idx="35">
                  <c:v>196.89300000000003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213.51600000000002</c:v>
                </c:pt>
                <c:pt idx="39">
                  <c:v>219.17700000000002</c:v>
                </c:pt>
                <c:pt idx="40">
                  <c:v>224.82000000000002</c:v>
                </c:pt>
                <c:pt idx="41">
                  <c:v>230.45400000000001</c:v>
                </c:pt>
                <c:pt idx="42">
                  <c:v>236.268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275.54399999999998</c:v>
                </c:pt>
                <c:pt idx="50">
                  <c:v>281.23199999999997</c:v>
                </c:pt>
                <c:pt idx="51">
                  <c:v>286.90199999999999</c:v>
                </c:pt>
                <c:pt idx="52">
                  <c:v>292.54499999999996</c:v>
                </c:pt>
                <c:pt idx="53">
                  <c:v>298.04399999999998</c:v>
                </c:pt>
                <c:pt idx="54">
                  <c:v>303.62399999999997</c:v>
                </c:pt>
                <c:pt idx="55">
                  <c:v>309.29399999999998</c:v>
                </c:pt>
                <c:pt idx="56">
                  <c:v>314.97299999999996</c:v>
                </c:pt>
                <c:pt idx="57">
                  <c:v>320.66099999999994</c:v>
                </c:pt>
                <c:pt idx="58">
                  <c:v>326.38499999999993</c:v>
                </c:pt>
                <c:pt idx="59">
                  <c:v>332.06399999999991</c:v>
                </c:pt>
                <c:pt idx="60">
                  <c:v>337.71599999999989</c:v>
                </c:pt>
                <c:pt idx="61">
                  <c:v>343.19699999999989</c:v>
                </c:pt>
                <c:pt idx="62">
                  <c:v>348.70499999999987</c:v>
                </c:pt>
                <c:pt idx="63">
                  <c:v>354.35699999999986</c:v>
                </c:pt>
                <c:pt idx="64">
                  <c:v>360.01799999999986</c:v>
                </c:pt>
              </c:numCache>
            </c:numRef>
          </c:xVal>
          <c:yVal>
            <c:numRef>
              <c:f>TDK_KF_ST_03_01!$J$20:$J$84</c:f>
              <c:numCache>
                <c:formatCode>General</c:formatCode>
                <c:ptCount val="65"/>
                <c:pt idx="0">
                  <c:v>-3779</c:v>
                </c:pt>
                <c:pt idx="1">
                  <c:v>-3712</c:v>
                </c:pt>
                <c:pt idx="2">
                  <c:v>-3608</c:v>
                </c:pt>
                <c:pt idx="3">
                  <c:v>-3473</c:v>
                </c:pt>
                <c:pt idx="4">
                  <c:v>-3311</c:v>
                </c:pt>
                <c:pt idx="5">
                  <c:v>-3109</c:v>
                </c:pt>
                <c:pt idx="6">
                  <c:v>-2878</c:v>
                </c:pt>
                <c:pt idx="7">
                  <c:v>-2619</c:v>
                </c:pt>
                <c:pt idx="8">
                  <c:v>-2334</c:v>
                </c:pt>
                <c:pt idx="9">
                  <c:v>-2025</c:v>
                </c:pt>
                <c:pt idx="10">
                  <c:v>-1696</c:v>
                </c:pt>
                <c:pt idx="11">
                  <c:v>-1348</c:v>
                </c:pt>
                <c:pt idx="12">
                  <c:v>-987</c:v>
                </c:pt>
                <c:pt idx="13">
                  <c:v>-639</c:v>
                </c:pt>
                <c:pt idx="14">
                  <c:v>-275</c:v>
                </c:pt>
                <c:pt idx="15">
                  <c:v>106</c:v>
                </c:pt>
                <c:pt idx="16">
                  <c:v>482</c:v>
                </c:pt>
                <c:pt idx="17">
                  <c:v>856</c:v>
                </c:pt>
                <c:pt idx="18">
                  <c:v>1223</c:v>
                </c:pt>
                <c:pt idx="19">
                  <c:v>1572</c:v>
                </c:pt>
                <c:pt idx="20">
                  <c:v>1912</c:v>
                </c:pt>
                <c:pt idx="21">
                  <c:v>2221</c:v>
                </c:pt>
                <c:pt idx="22">
                  <c:v>2517</c:v>
                </c:pt>
                <c:pt idx="23">
                  <c:v>2783</c:v>
                </c:pt>
                <c:pt idx="24">
                  <c:v>3036</c:v>
                </c:pt>
                <c:pt idx="25">
                  <c:v>3265</c:v>
                </c:pt>
                <c:pt idx="26">
                  <c:v>3450</c:v>
                </c:pt>
                <c:pt idx="27">
                  <c:v>3602</c:v>
                </c:pt>
                <c:pt idx="28">
                  <c:v>3721</c:v>
                </c:pt>
                <c:pt idx="29">
                  <c:v>3801</c:v>
                </c:pt>
                <c:pt idx="30">
                  <c:v>3851</c:v>
                </c:pt>
                <c:pt idx="31">
                  <c:v>3863</c:v>
                </c:pt>
                <c:pt idx="32">
                  <c:v>3831</c:v>
                </c:pt>
                <c:pt idx="33">
                  <c:v>3766</c:v>
                </c:pt>
                <c:pt idx="34">
                  <c:v>3666</c:v>
                </c:pt>
                <c:pt idx="35">
                  <c:v>3533</c:v>
                </c:pt>
                <c:pt idx="36">
                  <c:v>3361</c:v>
                </c:pt>
                <c:pt idx="37">
                  <c:v>3164</c:v>
                </c:pt>
                <c:pt idx="38">
                  <c:v>2937</c:v>
                </c:pt>
                <c:pt idx="39">
                  <c:v>2671</c:v>
                </c:pt>
                <c:pt idx="40">
                  <c:v>2393</c:v>
                </c:pt>
                <c:pt idx="41">
                  <c:v>2082</c:v>
                </c:pt>
                <c:pt idx="42">
                  <c:v>1744</c:v>
                </c:pt>
                <c:pt idx="43">
                  <c:v>1404</c:v>
                </c:pt>
                <c:pt idx="44">
                  <c:v>1040</c:v>
                </c:pt>
                <c:pt idx="45">
                  <c:v>692</c:v>
                </c:pt>
                <c:pt idx="46">
                  <c:v>330</c:v>
                </c:pt>
                <c:pt idx="47">
                  <c:v>-47</c:v>
                </c:pt>
                <c:pt idx="48">
                  <c:v>-427</c:v>
                </c:pt>
                <c:pt idx="49">
                  <c:v>-799</c:v>
                </c:pt>
                <c:pt idx="50">
                  <c:v>-1160</c:v>
                </c:pt>
                <c:pt idx="51">
                  <c:v>-1517</c:v>
                </c:pt>
                <c:pt idx="52">
                  <c:v>-1850</c:v>
                </c:pt>
                <c:pt idx="53">
                  <c:v>-2162</c:v>
                </c:pt>
                <c:pt idx="54">
                  <c:v>-2457</c:v>
                </c:pt>
                <c:pt idx="55">
                  <c:v>-2733</c:v>
                </c:pt>
                <c:pt idx="56">
                  <c:v>-2984</c:v>
                </c:pt>
                <c:pt idx="57">
                  <c:v>-3205</c:v>
                </c:pt>
                <c:pt idx="58">
                  <c:v>-3398</c:v>
                </c:pt>
                <c:pt idx="59">
                  <c:v>-3546</c:v>
                </c:pt>
                <c:pt idx="60">
                  <c:v>-3665</c:v>
                </c:pt>
                <c:pt idx="61">
                  <c:v>-3748</c:v>
                </c:pt>
                <c:pt idx="62">
                  <c:v>-3792</c:v>
                </c:pt>
                <c:pt idx="63">
                  <c:v>-3807</c:v>
                </c:pt>
                <c:pt idx="64">
                  <c:v>-3775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E3-4B74-A14A-FDE7CD70B651}"/>
            </c:ext>
          </c:extLst>
        </c:ser>
        <c:ser>
          <c:idx val="3"/>
          <c:order val="3"/>
          <c:tx>
            <c:strRef>
              <c:f>TDK_KF_ST_03_01!$N$19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TDK_KF_ST_03_01!$AA$20:$AA$84</c:f>
              <c:numCache>
                <c:formatCode>General</c:formatCode>
                <c:ptCount val="65"/>
                <c:pt idx="0">
                  <c:v>-6.3E-2</c:v>
                </c:pt>
                <c:pt idx="1">
                  <c:v>5.7149999999999999</c:v>
                </c:pt>
                <c:pt idx="2">
                  <c:v>11.574</c:v>
                </c:pt>
                <c:pt idx="3">
                  <c:v>17.145</c:v>
                </c:pt>
                <c:pt idx="4">
                  <c:v>22.760999999999999</c:v>
                </c:pt>
                <c:pt idx="5">
                  <c:v>28.215</c:v>
                </c:pt>
                <c:pt idx="6">
                  <c:v>33.813000000000002</c:v>
                </c:pt>
                <c:pt idx="7">
                  <c:v>39.438000000000002</c:v>
                </c:pt>
                <c:pt idx="8">
                  <c:v>45.09</c:v>
                </c:pt>
                <c:pt idx="9">
                  <c:v>50.751000000000005</c:v>
                </c:pt>
                <c:pt idx="10">
                  <c:v>56.475000000000001</c:v>
                </c:pt>
                <c:pt idx="11">
                  <c:v>62.127000000000002</c:v>
                </c:pt>
                <c:pt idx="12">
                  <c:v>67.832999999999998</c:v>
                </c:pt>
                <c:pt idx="13">
                  <c:v>73.233000000000004</c:v>
                </c:pt>
                <c:pt idx="14">
                  <c:v>78.777000000000001</c:v>
                </c:pt>
                <c:pt idx="15">
                  <c:v>84.402000000000001</c:v>
                </c:pt>
                <c:pt idx="16">
                  <c:v>90.072000000000003</c:v>
                </c:pt>
                <c:pt idx="17">
                  <c:v>95.742000000000004</c:v>
                </c:pt>
                <c:pt idx="18">
                  <c:v>101.50200000000001</c:v>
                </c:pt>
                <c:pt idx="19">
                  <c:v>107.17200000000001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123.741</c:v>
                </c:pt>
                <c:pt idx="23">
                  <c:v>129.31200000000001</c:v>
                </c:pt>
                <c:pt idx="24">
                  <c:v>134.964</c:v>
                </c:pt>
                <c:pt idx="25">
                  <c:v>140.697</c:v>
                </c:pt>
                <c:pt idx="26">
                  <c:v>146.43</c:v>
                </c:pt>
                <c:pt idx="27">
                  <c:v>151.97400000000002</c:v>
                </c:pt>
                <c:pt idx="28">
                  <c:v>157.64400000000001</c:v>
                </c:pt>
                <c:pt idx="29">
                  <c:v>163.089</c:v>
                </c:pt>
                <c:pt idx="30">
                  <c:v>168.57900000000001</c:v>
                </c:pt>
                <c:pt idx="31">
                  <c:v>174.27600000000001</c:v>
                </c:pt>
                <c:pt idx="32">
                  <c:v>179.85600000000002</c:v>
                </c:pt>
                <c:pt idx="33">
                  <c:v>185.57100000000003</c:v>
                </c:pt>
                <c:pt idx="34">
                  <c:v>191.31300000000002</c:v>
                </c:pt>
                <c:pt idx="35">
                  <c:v>196.89300000000003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213.51600000000002</c:v>
                </c:pt>
                <c:pt idx="39">
                  <c:v>219.17700000000002</c:v>
                </c:pt>
                <c:pt idx="40">
                  <c:v>224.82000000000002</c:v>
                </c:pt>
                <c:pt idx="41">
                  <c:v>230.45400000000001</c:v>
                </c:pt>
                <c:pt idx="42">
                  <c:v>236.268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275.54399999999998</c:v>
                </c:pt>
                <c:pt idx="50">
                  <c:v>281.23199999999997</c:v>
                </c:pt>
                <c:pt idx="51">
                  <c:v>286.90199999999999</c:v>
                </c:pt>
                <c:pt idx="52">
                  <c:v>292.54499999999996</c:v>
                </c:pt>
                <c:pt idx="53">
                  <c:v>298.04399999999998</c:v>
                </c:pt>
                <c:pt idx="54">
                  <c:v>303.62399999999997</c:v>
                </c:pt>
                <c:pt idx="55">
                  <c:v>309.29399999999998</c:v>
                </c:pt>
                <c:pt idx="56">
                  <c:v>314.97299999999996</c:v>
                </c:pt>
                <c:pt idx="57">
                  <c:v>320.66099999999994</c:v>
                </c:pt>
                <c:pt idx="58">
                  <c:v>326.38499999999993</c:v>
                </c:pt>
                <c:pt idx="59">
                  <c:v>332.06399999999991</c:v>
                </c:pt>
                <c:pt idx="60">
                  <c:v>337.71599999999989</c:v>
                </c:pt>
                <c:pt idx="61">
                  <c:v>343.19699999999989</c:v>
                </c:pt>
                <c:pt idx="62">
                  <c:v>348.70499999999987</c:v>
                </c:pt>
                <c:pt idx="63">
                  <c:v>354.35699999999986</c:v>
                </c:pt>
                <c:pt idx="64">
                  <c:v>360.01799999999986</c:v>
                </c:pt>
              </c:numCache>
            </c:numRef>
          </c:xVal>
          <c:yVal>
            <c:numRef>
              <c:f>TDK_KF_ST_03_01!$N$20:$N$84</c:f>
              <c:numCache>
                <c:formatCode>General</c:formatCode>
                <c:ptCount val="65"/>
                <c:pt idx="0">
                  <c:v>-3775.5895955341457</c:v>
                </c:pt>
                <c:pt idx="1">
                  <c:v>-3711.3511793797102</c:v>
                </c:pt>
                <c:pt idx="2">
                  <c:v>-3607.3809349072849</c:v>
                </c:pt>
                <c:pt idx="3">
                  <c:v>-3473.2401403303425</c:v>
                </c:pt>
                <c:pt idx="4">
                  <c:v>-3304.5120709859466</c:v>
                </c:pt>
                <c:pt idx="5">
                  <c:v>-3109.9861011579992</c:v>
                </c:pt>
                <c:pt idx="6">
                  <c:v>-2880.768879797401</c:v>
                </c:pt>
                <c:pt idx="7">
                  <c:v>-2622.4809110892706</c:v>
                </c:pt>
                <c:pt idx="8">
                  <c:v>-2337.2280888264922</c:v>
                </c:pt>
                <c:pt idx="9">
                  <c:v>-2028.4542992446588</c:v>
                </c:pt>
                <c:pt idx="10">
                  <c:v>-1695.8493706255128</c:v>
                </c:pt>
                <c:pt idx="11">
                  <c:v>-1350.5392089635664</c:v>
                </c:pt>
                <c:pt idx="12">
                  <c:v>-988.34233852421892</c:v>
                </c:pt>
                <c:pt idx="13">
                  <c:v>-636.23539854901321</c:v>
                </c:pt>
                <c:pt idx="14">
                  <c:v>-268.64171519140922</c:v>
                </c:pt>
                <c:pt idx="15">
                  <c:v>107.12932905653628</c:v>
                </c:pt>
                <c:pt idx="16">
                  <c:v>485.10773371014631</c:v>
                </c:pt>
                <c:pt idx="17">
                  <c:v>858.5901790920235</c:v>
                </c:pt>
                <c:pt idx="18">
                  <c:v>1229.630476633331</c:v>
                </c:pt>
                <c:pt idx="19">
                  <c:v>1583.0071334234292</c:v>
                </c:pt>
                <c:pt idx="20">
                  <c:v>1913.8054869295099</c:v>
                </c:pt>
                <c:pt idx="21">
                  <c:v>2222.4871432724126</c:v>
                </c:pt>
                <c:pt idx="22">
                  <c:v>2516.2207398617652</c:v>
                </c:pt>
                <c:pt idx="23">
                  <c:v>2786.8923416839257</c:v>
                </c:pt>
                <c:pt idx="24">
                  <c:v>3034.7998863125258</c:v>
                </c:pt>
                <c:pt idx="25">
                  <c:v>3256.3231968423611</c:v>
                </c:pt>
                <c:pt idx="26">
                  <c:v>3445.4888329809728</c:v>
                </c:pt>
                <c:pt idx="27">
                  <c:v>3595.8579249931354</c:v>
                </c:pt>
                <c:pt idx="28">
                  <c:v>3715.0446113193775</c:v>
                </c:pt>
                <c:pt idx="29">
                  <c:v>3795.4900527611712</c:v>
                </c:pt>
                <c:pt idx="30">
                  <c:v>3842.1121991550208</c:v>
                </c:pt>
                <c:pt idx="31">
                  <c:v>3853.4255961865319</c:v>
                </c:pt>
                <c:pt idx="32">
                  <c:v>3827.804144237859</c:v>
                </c:pt>
                <c:pt idx="33">
                  <c:v>3764.1684861483564</c:v>
                </c:pt>
                <c:pt idx="34">
                  <c:v>3662.7589535518218</c:v>
                </c:pt>
                <c:pt idx="35">
                  <c:v>3529.1872036008012</c:v>
                </c:pt>
                <c:pt idx="36">
                  <c:v>3361.1899432536934</c:v>
                </c:pt>
                <c:pt idx="37">
                  <c:v>3166.6480449103874</c:v>
                </c:pt>
                <c:pt idx="38">
                  <c:v>2940.7149412609078</c:v>
                </c:pt>
                <c:pt idx="39">
                  <c:v>2681.504687832904</c:v>
                </c:pt>
                <c:pt idx="40">
                  <c:v>2397.3034160775483</c:v>
                </c:pt>
                <c:pt idx="41">
                  <c:v>2090.59595570177</c:v>
                </c:pt>
                <c:pt idx="42">
                  <c:v>1753.1847830737916</c:v>
                </c:pt>
                <c:pt idx="43">
                  <c:v>1413.1370347894849</c:v>
                </c:pt>
                <c:pt idx="44">
                  <c:v>1052.4358457295843</c:v>
                </c:pt>
                <c:pt idx="45">
                  <c:v>697.61598898676687</c:v>
                </c:pt>
                <c:pt idx="46">
                  <c:v>331.93107702046728</c:v>
                </c:pt>
                <c:pt idx="47">
                  <c:v>-46.816968827477048</c:v>
                </c:pt>
                <c:pt idx="48">
                  <c:v>-426.64116623946808</c:v>
                </c:pt>
                <c:pt idx="49">
                  <c:v>-801.39732591389736</c:v>
                </c:pt>
                <c:pt idx="50">
                  <c:v>-1167.9914926743811</c:v>
                </c:pt>
                <c:pt idx="51">
                  <c:v>-1521.7080439786607</c:v>
                </c:pt>
                <c:pt idx="52">
                  <c:v>-1858.6849438581849</c:v>
                </c:pt>
                <c:pt idx="53">
                  <c:v>-2169.48738994835</c:v>
                </c:pt>
                <c:pt idx="54">
                  <c:v>-2464.1658051125673</c:v>
                </c:pt>
                <c:pt idx="55">
                  <c:v>-2739.3717969561549</c:v>
                </c:pt>
                <c:pt idx="56">
                  <c:v>-2987.8481353943998</c:v>
                </c:pt>
                <c:pt idx="57">
                  <c:v>-3207.0174312026961</c:v>
                </c:pt>
                <c:pt idx="58">
                  <c:v>-3395.3820690137868</c:v>
                </c:pt>
                <c:pt idx="59">
                  <c:v>-3548.5019865962349</c:v>
                </c:pt>
                <c:pt idx="60">
                  <c:v>-3666.0056481709275</c:v>
                </c:pt>
                <c:pt idx="61">
                  <c:v>-3745.626407321126</c:v>
                </c:pt>
                <c:pt idx="62">
                  <c:v>-3790.8432168377608</c:v>
                </c:pt>
                <c:pt idx="63">
                  <c:v>-3800.5455595961648</c:v>
                </c:pt>
                <c:pt idx="64">
                  <c:v>-3772.9129101415606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DE3-4B74-A14A-FDE7CD70B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TDK_KF_ST_03_02!$I$19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TDK_KF_ST_03_02!$AA$85:$AA$149</c:f>
              <c:numCache>
                <c:formatCode>General</c:formatCode>
                <c:ptCount val="65"/>
                <c:pt idx="0">
                  <c:v>360.02699999999982</c:v>
                </c:pt>
                <c:pt idx="1">
                  <c:v>354.36599999999981</c:v>
                </c:pt>
                <c:pt idx="2">
                  <c:v>348.78599999999983</c:v>
                </c:pt>
                <c:pt idx="3">
                  <c:v>343.31399999999985</c:v>
                </c:pt>
                <c:pt idx="4">
                  <c:v>337.74299999999982</c:v>
                </c:pt>
                <c:pt idx="5">
                  <c:v>332.00999999999982</c:v>
                </c:pt>
                <c:pt idx="6">
                  <c:v>326.3399999999998</c:v>
                </c:pt>
                <c:pt idx="7">
                  <c:v>320.6069999999998</c:v>
                </c:pt>
                <c:pt idx="8">
                  <c:v>314.88299999999981</c:v>
                </c:pt>
                <c:pt idx="9">
                  <c:v>309.21299999999979</c:v>
                </c:pt>
                <c:pt idx="10">
                  <c:v>303.68699999999978</c:v>
                </c:pt>
                <c:pt idx="11">
                  <c:v>298.20599999999979</c:v>
                </c:pt>
                <c:pt idx="12">
                  <c:v>292.49099999999981</c:v>
                </c:pt>
                <c:pt idx="13">
                  <c:v>286.87499999999983</c:v>
                </c:pt>
                <c:pt idx="14">
                  <c:v>281.15999999999985</c:v>
                </c:pt>
                <c:pt idx="15">
                  <c:v>275.43599999999986</c:v>
                </c:pt>
                <c:pt idx="16">
                  <c:v>269.75699999999989</c:v>
                </c:pt>
                <c:pt idx="17">
                  <c:v>264.15899999999988</c:v>
                </c:pt>
                <c:pt idx="18">
                  <c:v>258.57899999999989</c:v>
                </c:pt>
                <c:pt idx="19">
                  <c:v>253.08899999999988</c:v>
                </c:pt>
                <c:pt idx="20">
                  <c:v>247.4729999999999</c:v>
                </c:pt>
                <c:pt idx="21">
                  <c:v>241.8299999999999</c:v>
                </c:pt>
                <c:pt idx="22">
                  <c:v>236.15999999999991</c:v>
                </c:pt>
                <c:pt idx="23">
                  <c:v>230.42699999999991</c:v>
                </c:pt>
                <c:pt idx="24">
                  <c:v>224.74799999999991</c:v>
                </c:pt>
                <c:pt idx="25">
                  <c:v>219.16799999999989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202.4909999999999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185.49899999999991</c:v>
                </c:pt>
                <c:pt idx="32">
                  <c:v>179.81999999999991</c:v>
                </c:pt>
                <c:pt idx="33">
                  <c:v>174.17699999999991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157.70699999999991</c:v>
                </c:pt>
                <c:pt idx="37">
                  <c:v>151.96499999999992</c:v>
                </c:pt>
                <c:pt idx="38">
                  <c:v>146.25899999999993</c:v>
                </c:pt>
                <c:pt idx="39">
                  <c:v>140.64299999999992</c:v>
                </c:pt>
                <c:pt idx="40">
                  <c:v>134.97299999999993</c:v>
                </c:pt>
                <c:pt idx="41">
                  <c:v>129.32099999999994</c:v>
                </c:pt>
                <c:pt idx="42">
                  <c:v>123.80399999999995</c:v>
                </c:pt>
                <c:pt idx="43">
                  <c:v>118.32299999999995</c:v>
                </c:pt>
                <c:pt idx="44">
                  <c:v>112.72499999999995</c:v>
                </c:pt>
                <c:pt idx="45">
                  <c:v>107.11799999999995</c:v>
                </c:pt>
                <c:pt idx="46">
                  <c:v>101.35799999999995</c:v>
                </c:pt>
                <c:pt idx="47">
                  <c:v>95.615999999999943</c:v>
                </c:pt>
                <c:pt idx="48">
                  <c:v>89.999999999999943</c:v>
                </c:pt>
                <c:pt idx="49">
                  <c:v>84.401999999999944</c:v>
                </c:pt>
                <c:pt idx="50">
                  <c:v>78.812999999999946</c:v>
                </c:pt>
                <c:pt idx="51">
                  <c:v>73.385999999999939</c:v>
                </c:pt>
                <c:pt idx="52">
                  <c:v>67.760999999999939</c:v>
                </c:pt>
                <c:pt idx="53">
                  <c:v>62.099999999999937</c:v>
                </c:pt>
                <c:pt idx="54">
                  <c:v>56.429999999999936</c:v>
                </c:pt>
                <c:pt idx="55">
                  <c:v>50.714999999999932</c:v>
                </c:pt>
                <c:pt idx="56">
                  <c:v>44.981999999999935</c:v>
                </c:pt>
                <c:pt idx="57">
                  <c:v>39.392999999999937</c:v>
                </c:pt>
                <c:pt idx="58">
                  <c:v>33.911999999999935</c:v>
                </c:pt>
                <c:pt idx="59">
                  <c:v>28.385999999999935</c:v>
                </c:pt>
                <c:pt idx="60">
                  <c:v>22.742999999999935</c:v>
                </c:pt>
                <c:pt idx="61">
                  <c:v>17.153999999999936</c:v>
                </c:pt>
                <c:pt idx="62">
                  <c:v>11.429999999999936</c:v>
                </c:pt>
                <c:pt idx="63">
                  <c:v>5.7239999999999363</c:v>
                </c:pt>
                <c:pt idx="64">
                  <c:v>-5.4000000000063331E-2</c:v>
                </c:pt>
              </c:numCache>
            </c:numRef>
          </c:xVal>
          <c:yVal>
            <c:numRef>
              <c:f>TDK_KF_ST_03_02!$I$85:$I$149</c:f>
              <c:numCache>
                <c:formatCode>General</c:formatCode>
                <c:ptCount val="65"/>
                <c:pt idx="0">
                  <c:v>496</c:v>
                </c:pt>
                <c:pt idx="1">
                  <c:v>118</c:v>
                </c:pt>
                <c:pt idx="2">
                  <c:v>-253</c:v>
                </c:pt>
                <c:pt idx="3">
                  <c:v>-613</c:v>
                </c:pt>
                <c:pt idx="4">
                  <c:v>-980</c:v>
                </c:pt>
                <c:pt idx="5">
                  <c:v>-1346</c:v>
                </c:pt>
                <c:pt idx="6">
                  <c:v>-1688</c:v>
                </c:pt>
                <c:pt idx="7">
                  <c:v>-2023</c:v>
                </c:pt>
                <c:pt idx="8">
                  <c:v>-2336</c:v>
                </c:pt>
                <c:pt idx="9">
                  <c:v>-2629</c:v>
                </c:pt>
                <c:pt idx="10">
                  <c:v>-2893</c:v>
                </c:pt>
                <c:pt idx="11">
                  <c:v>-3115</c:v>
                </c:pt>
                <c:pt idx="12">
                  <c:v>-3321</c:v>
                </c:pt>
                <c:pt idx="13">
                  <c:v>-3500</c:v>
                </c:pt>
                <c:pt idx="14">
                  <c:v>-3641</c:v>
                </c:pt>
                <c:pt idx="15">
                  <c:v>-3746</c:v>
                </c:pt>
                <c:pt idx="16">
                  <c:v>-3814</c:v>
                </c:pt>
                <c:pt idx="17">
                  <c:v>-3837</c:v>
                </c:pt>
                <c:pt idx="18">
                  <c:v>-3840</c:v>
                </c:pt>
                <c:pt idx="19">
                  <c:v>-3804</c:v>
                </c:pt>
                <c:pt idx="20">
                  <c:v>-3722</c:v>
                </c:pt>
                <c:pt idx="21">
                  <c:v>-3609</c:v>
                </c:pt>
                <c:pt idx="22">
                  <c:v>-3463</c:v>
                </c:pt>
                <c:pt idx="23">
                  <c:v>-3275</c:v>
                </c:pt>
                <c:pt idx="24">
                  <c:v>-3064</c:v>
                </c:pt>
                <c:pt idx="25">
                  <c:v>-2824</c:v>
                </c:pt>
                <c:pt idx="26">
                  <c:v>-2556</c:v>
                </c:pt>
                <c:pt idx="27">
                  <c:v>-2269</c:v>
                </c:pt>
                <c:pt idx="28">
                  <c:v>-1955</c:v>
                </c:pt>
                <c:pt idx="29">
                  <c:v>-1625</c:v>
                </c:pt>
                <c:pt idx="30">
                  <c:v>-1273</c:v>
                </c:pt>
                <c:pt idx="31">
                  <c:v>-904</c:v>
                </c:pt>
                <c:pt idx="32">
                  <c:v>-528</c:v>
                </c:pt>
                <c:pt idx="33">
                  <c:v>-153</c:v>
                </c:pt>
                <c:pt idx="34">
                  <c:v>221</c:v>
                </c:pt>
                <c:pt idx="35">
                  <c:v>578</c:v>
                </c:pt>
                <c:pt idx="36">
                  <c:v>939</c:v>
                </c:pt>
                <c:pt idx="37">
                  <c:v>1309</c:v>
                </c:pt>
                <c:pt idx="38">
                  <c:v>1667</c:v>
                </c:pt>
                <c:pt idx="39">
                  <c:v>1989</c:v>
                </c:pt>
                <c:pt idx="40">
                  <c:v>2309</c:v>
                </c:pt>
                <c:pt idx="41">
                  <c:v>2598</c:v>
                </c:pt>
                <c:pt idx="42">
                  <c:v>2858</c:v>
                </c:pt>
                <c:pt idx="43">
                  <c:v>3089</c:v>
                </c:pt>
                <c:pt idx="44">
                  <c:v>3297</c:v>
                </c:pt>
                <c:pt idx="45">
                  <c:v>3472</c:v>
                </c:pt>
                <c:pt idx="46">
                  <c:v>3613</c:v>
                </c:pt>
                <c:pt idx="47">
                  <c:v>3718</c:v>
                </c:pt>
                <c:pt idx="48">
                  <c:v>3789</c:v>
                </c:pt>
                <c:pt idx="49">
                  <c:v>3819</c:v>
                </c:pt>
                <c:pt idx="50">
                  <c:v>3813</c:v>
                </c:pt>
                <c:pt idx="51">
                  <c:v>3775</c:v>
                </c:pt>
                <c:pt idx="52">
                  <c:v>3693</c:v>
                </c:pt>
                <c:pt idx="53">
                  <c:v>3580</c:v>
                </c:pt>
                <c:pt idx="54">
                  <c:v>3432</c:v>
                </c:pt>
                <c:pt idx="55">
                  <c:v>3241</c:v>
                </c:pt>
                <c:pt idx="56">
                  <c:v>3022</c:v>
                </c:pt>
                <c:pt idx="57">
                  <c:v>2783</c:v>
                </c:pt>
                <c:pt idx="58">
                  <c:v>2517</c:v>
                </c:pt>
                <c:pt idx="59">
                  <c:v>2237</c:v>
                </c:pt>
                <c:pt idx="60">
                  <c:v>1915</c:v>
                </c:pt>
                <c:pt idx="61">
                  <c:v>1581</c:v>
                </c:pt>
                <c:pt idx="62">
                  <c:v>1230</c:v>
                </c:pt>
                <c:pt idx="63">
                  <c:v>869</c:v>
                </c:pt>
                <c:pt idx="64">
                  <c:v>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B3-4C61-B77E-F5BE923A3E2E}"/>
            </c:ext>
          </c:extLst>
        </c:ser>
        <c:ser>
          <c:idx val="1"/>
          <c:order val="1"/>
          <c:tx>
            <c:strRef>
              <c:f>TDK_KF_ST_03_02!$L$19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TDK_KF_ST_03_02!$AA$85:$AA$149</c:f>
              <c:numCache>
                <c:formatCode>General</c:formatCode>
                <c:ptCount val="65"/>
                <c:pt idx="0">
                  <c:v>360.02699999999982</c:v>
                </c:pt>
                <c:pt idx="1">
                  <c:v>354.36599999999981</c:v>
                </c:pt>
                <c:pt idx="2">
                  <c:v>348.78599999999983</c:v>
                </c:pt>
                <c:pt idx="3">
                  <c:v>343.31399999999985</c:v>
                </c:pt>
                <c:pt idx="4">
                  <c:v>337.74299999999982</c:v>
                </c:pt>
                <c:pt idx="5">
                  <c:v>332.00999999999982</c:v>
                </c:pt>
                <c:pt idx="6">
                  <c:v>326.3399999999998</c:v>
                </c:pt>
                <c:pt idx="7">
                  <c:v>320.6069999999998</c:v>
                </c:pt>
                <c:pt idx="8">
                  <c:v>314.88299999999981</c:v>
                </c:pt>
                <c:pt idx="9">
                  <c:v>309.21299999999979</c:v>
                </c:pt>
                <c:pt idx="10">
                  <c:v>303.68699999999978</c:v>
                </c:pt>
                <c:pt idx="11">
                  <c:v>298.20599999999979</c:v>
                </c:pt>
                <c:pt idx="12">
                  <c:v>292.49099999999981</c:v>
                </c:pt>
                <c:pt idx="13">
                  <c:v>286.87499999999983</c:v>
                </c:pt>
                <c:pt idx="14">
                  <c:v>281.15999999999985</c:v>
                </c:pt>
                <c:pt idx="15">
                  <c:v>275.43599999999986</c:v>
                </c:pt>
                <c:pt idx="16">
                  <c:v>269.75699999999989</c:v>
                </c:pt>
                <c:pt idx="17">
                  <c:v>264.15899999999988</c:v>
                </c:pt>
                <c:pt idx="18">
                  <c:v>258.57899999999989</c:v>
                </c:pt>
                <c:pt idx="19">
                  <c:v>253.08899999999988</c:v>
                </c:pt>
                <c:pt idx="20">
                  <c:v>247.4729999999999</c:v>
                </c:pt>
                <c:pt idx="21">
                  <c:v>241.8299999999999</c:v>
                </c:pt>
                <c:pt idx="22">
                  <c:v>236.15999999999991</c:v>
                </c:pt>
                <c:pt idx="23">
                  <c:v>230.42699999999991</c:v>
                </c:pt>
                <c:pt idx="24">
                  <c:v>224.74799999999991</c:v>
                </c:pt>
                <c:pt idx="25">
                  <c:v>219.16799999999989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202.4909999999999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185.49899999999991</c:v>
                </c:pt>
                <c:pt idx="32">
                  <c:v>179.81999999999991</c:v>
                </c:pt>
                <c:pt idx="33">
                  <c:v>174.17699999999991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157.70699999999991</c:v>
                </c:pt>
                <c:pt idx="37">
                  <c:v>151.96499999999992</c:v>
                </c:pt>
                <c:pt idx="38">
                  <c:v>146.25899999999993</c:v>
                </c:pt>
                <c:pt idx="39">
                  <c:v>140.64299999999992</c:v>
                </c:pt>
                <c:pt idx="40">
                  <c:v>134.97299999999993</c:v>
                </c:pt>
                <c:pt idx="41">
                  <c:v>129.32099999999994</c:v>
                </c:pt>
                <c:pt idx="42">
                  <c:v>123.80399999999995</c:v>
                </c:pt>
                <c:pt idx="43">
                  <c:v>118.32299999999995</c:v>
                </c:pt>
                <c:pt idx="44">
                  <c:v>112.72499999999995</c:v>
                </c:pt>
                <c:pt idx="45">
                  <c:v>107.11799999999995</c:v>
                </c:pt>
                <c:pt idx="46">
                  <c:v>101.35799999999995</c:v>
                </c:pt>
                <c:pt idx="47">
                  <c:v>95.615999999999943</c:v>
                </c:pt>
                <c:pt idx="48">
                  <c:v>89.999999999999943</c:v>
                </c:pt>
                <c:pt idx="49">
                  <c:v>84.401999999999944</c:v>
                </c:pt>
                <c:pt idx="50">
                  <c:v>78.812999999999946</c:v>
                </c:pt>
                <c:pt idx="51">
                  <c:v>73.385999999999939</c:v>
                </c:pt>
                <c:pt idx="52">
                  <c:v>67.760999999999939</c:v>
                </c:pt>
                <c:pt idx="53">
                  <c:v>62.099999999999937</c:v>
                </c:pt>
                <c:pt idx="54">
                  <c:v>56.429999999999936</c:v>
                </c:pt>
                <c:pt idx="55">
                  <c:v>50.714999999999932</c:v>
                </c:pt>
                <c:pt idx="56">
                  <c:v>44.981999999999935</c:v>
                </c:pt>
                <c:pt idx="57">
                  <c:v>39.392999999999937</c:v>
                </c:pt>
                <c:pt idx="58">
                  <c:v>33.911999999999935</c:v>
                </c:pt>
                <c:pt idx="59">
                  <c:v>28.385999999999935</c:v>
                </c:pt>
                <c:pt idx="60">
                  <c:v>22.742999999999935</c:v>
                </c:pt>
                <c:pt idx="61">
                  <c:v>17.153999999999936</c:v>
                </c:pt>
                <c:pt idx="62">
                  <c:v>11.429999999999936</c:v>
                </c:pt>
                <c:pt idx="63">
                  <c:v>5.7239999999999363</c:v>
                </c:pt>
                <c:pt idx="64">
                  <c:v>-5.4000000000063331E-2</c:v>
                </c:pt>
              </c:numCache>
            </c:numRef>
          </c:xVal>
          <c:yVal>
            <c:numRef>
              <c:f>TDK_KF_ST_03_02!$L$85:$L$149</c:f>
              <c:numCache>
                <c:formatCode>General</c:formatCode>
                <c:ptCount val="65"/>
                <c:pt idx="0">
                  <c:v>506.32889109228978</c:v>
                </c:pt>
                <c:pt idx="1">
                  <c:v>128.86196228623922</c:v>
                </c:pt>
                <c:pt idx="2">
                  <c:v>-244.63292966977244</c:v>
                </c:pt>
                <c:pt idx="3">
                  <c:v>-608.84009564848145</c:v>
                </c:pt>
                <c:pt idx="4">
                  <c:v>-974.08476096211871</c:v>
                </c:pt>
                <c:pt idx="5">
                  <c:v>-1340.4825277090301</c:v>
                </c:pt>
                <c:pt idx="6">
                  <c:v>-1689.845928958192</c:v>
                </c:pt>
                <c:pt idx="7">
                  <c:v>-2026.4326461126786</c:v>
                </c:pt>
                <c:pt idx="8">
                  <c:v>-2342.4308593243086</c:v>
                </c:pt>
                <c:pt idx="9">
                  <c:v>-2632.5831498557509</c:v>
                </c:pt>
                <c:pt idx="10">
                  <c:v>-2890.7466318703159</c:v>
                </c:pt>
                <c:pt idx="11">
                  <c:v>-3120.4110940374267</c:v>
                </c:pt>
                <c:pt idx="12">
                  <c:v>-3329.6093938942822</c:v>
                </c:pt>
                <c:pt idx="13">
                  <c:v>-3503.0908710887716</c:v>
                </c:pt>
                <c:pt idx="14">
                  <c:v>-3645.239905054043</c:v>
                </c:pt>
                <c:pt idx="15">
                  <c:v>-3751.4305535306803</c:v>
                </c:pt>
                <c:pt idx="16">
                  <c:v>-3819.9564216081358</c:v>
                </c:pt>
                <c:pt idx="17">
                  <c:v>-3850.9416447384242</c:v>
                </c:pt>
                <c:pt idx="18">
                  <c:v>-3845.4043567073277</c:v>
                </c:pt>
                <c:pt idx="19">
                  <c:v>-3804.5166388239863</c:v>
                </c:pt>
                <c:pt idx="20">
                  <c:v>-3726.7137679277812</c:v>
                </c:pt>
                <c:pt idx="21">
                  <c:v>-3612.6403236583078</c:v>
                </c:pt>
                <c:pt idx="22">
                  <c:v>-3462.8956468134811</c:v>
                </c:pt>
                <c:pt idx="23">
                  <c:v>-3277.1851057113104</c:v>
                </c:pt>
                <c:pt idx="24">
                  <c:v>-3061.0396916374648</c:v>
                </c:pt>
                <c:pt idx="25">
                  <c:v>-2819.5249569786711</c:v>
                </c:pt>
                <c:pt idx="26">
                  <c:v>-2553.6950310353441</c:v>
                </c:pt>
                <c:pt idx="27">
                  <c:v>-2265.6622076993335</c:v>
                </c:pt>
                <c:pt idx="28">
                  <c:v>-1949.5694364493716</c:v>
                </c:pt>
                <c:pt idx="29">
                  <c:v>-1617.5385258473673</c:v>
                </c:pt>
                <c:pt idx="30">
                  <c:v>-1264.5895740846022</c:v>
                </c:pt>
                <c:pt idx="31">
                  <c:v>-896.4631198323649</c:v>
                </c:pt>
                <c:pt idx="32">
                  <c:v>-522.56085905904092</c:v>
                </c:pt>
                <c:pt idx="33">
                  <c:v>-146.11692404780251</c:v>
                </c:pt>
                <c:pt idx="34">
                  <c:v>224.34512836231386</c:v>
                </c:pt>
                <c:pt idx="35">
                  <c:v>584.80075487141642</c:v>
                </c:pt>
                <c:pt idx="36">
                  <c:v>946.27331491588768</c:v>
                </c:pt>
                <c:pt idx="37">
                  <c:v>1312.9323614143193</c:v>
                </c:pt>
                <c:pt idx="38">
                  <c:v>1664.0441742766484</c:v>
                </c:pt>
                <c:pt idx="39">
                  <c:v>1993.330015966138</c:v>
                </c:pt>
                <c:pt idx="40">
                  <c:v>2306.1512077129241</c:v>
                </c:pt>
                <c:pt idx="41">
                  <c:v>2595.3112111812029</c:v>
                </c:pt>
                <c:pt idx="42">
                  <c:v>2853.038934888446</c:v>
                </c:pt>
                <c:pt idx="43">
                  <c:v>3082.7089835294751</c:v>
                </c:pt>
                <c:pt idx="44">
                  <c:v>3287.9544683144295</c:v>
                </c:pt>
                <c:pt idx="45">
                  <c:v>3461.8707884599025</c:v>
                </c:pt>
                <c:pt idx="46">
                  <c:v>3605.79193200687</c:v>
                </c:pt>
                <c:pt idx="47">
                  <c:v>3712.7877230191307</c:v>
                </c:pt>
                <c:pt idx="48">
                  <c:v>3781.1713945784086</c:v>
                </c:pt>
                <c:pt idx="49">
                  <c:v>3812.9855874603963</c:v>
                </c:pt>
                <c:pt idx="50">
                  <c:v>3808.2404568527722</c:v>
                </c:pt>
                <c:pt idx="51">
                  <c:v>3768.7650874660389</c:v>
                </c:pt>
                <c:pt idx="52">
                  <c:v>3691.9742630197879</c:v>
                </c:pt>
                <c:pt idx="53">
                  <c:v>3578.5667972635488</c:v>
                </c:pt>
                <c:pt idx="54">
                  <c:v>3429.7613411510647</c:v>
                </c:pt>
                <c:pt idx="55">
                  <c:v>3245.5878137933009</c:v>
                </c:pt>
                <c:pt idx="56">
                  <c:v>3028.1895981500434</c:v>
                </c:pt>
                <c:pt idx="57">
                  <c:v>2786.8523968389932</c:v>
                </c:pt>
                <c:pt idx="58">
                  <c:v>2524.2222353552388</c:v>
                </c:pt>
                <c:pt idx="59">
                  <c:v>2235.8714373069438</c:v>
                </c:pt>
                <c:pt idx="60">
                  <c:v>1919.7810399847629</c:v>
                </c:pt>
                <c:pt idx="61">
                  <c:v>1588.1608802180474</c:v>
                </c:pt>
                <c:pt idx="62">
                  <c:v>1232.7005545891116</c:v>
                </c:pt>
                <c:pt idx="63">
                  <c:v>865.91648104214903</c:v>
                </c:pt>
                <c:pt idx="64">
                  <c:v>485.5744319708561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B3-4C61-B77E-F5BE923A3E2E}"/>
            </c:ext>
          </c:extLst>
        </c:ser>
        <c:ser>
          <c:idx val="2"/>
          <c:order val="2"/>
          <c:tx>
            <c:strRef>
              <c:f>TDK_KF_ST_03_02!$J$19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TDK_KF_ST_03_02!$AA$85:$AA$149</c:f>
              <c:numCache>
                <c:formatCode>General</c:formatCode>
                <c:ptCount val="65"/>
                <c:pt idx="0">
                  <c:v>360.02699999999982</c:v>
                </c:pt>
                <c:pt idx="1">
                  <c:v>354.36599999999981</c:v>
                </c:pt>
                <c:pt idx="2">
                  <c:v>348.78599999999983</c:v>
                </c:pt>
                <c:pt idx="3">
                  <c:v>343.31399999999985</c:v>
                </c:pt>
                <c:pt idx="4">
                  <c:v>337.74299999999982</c:v>
                </c:pt>
                <c:pt idx="5">
                  <c:v>332.00999999999982</c:v>
                </c:pt>
                <c:pt idx="6">
                  <c:v>326.3399999999998</c:v>
                </c:pt>
                <c:pt idx="7">
                  <c:v>320.6069999999998</c:v>
                </c:pt>
                <c:pt idx="8">
                  <c:v>314.88299999999981</c:v>
                </c:pt>
                <c:pt idx="9">
                  <c:v>309.21299999999979</c:v>
                </c:pt>
                <c:pt idx="10">
                  <c:v>303.68699999999978</c:v>
                </c:pt>
                <c:pt idx="11">
                  <c:v>298.20599999999979</c:v>
                </c:pt>
                <c:pt idx="12">
                  <c:v>292.49099999999981</c:v>
                </c:pt>
                <c:pt idx="13">
                  <c:v>286.87499999999983</c:v>
                </c:pt>
                <c:pt idx="14">
                  <c:v>281.15999999999985</c:v>
                </c:pt>
                <c:pt idx="15">
                  <c:v>275.43599999999986</c:v>
                </c:pt>
                <c:pt idx="16">
                  <c:v>269.75699999999989</c:v>
                </c:pt>
                <c:pt idx="17">
                  <c:v>264.15899999999988</c:v>
                </c:pt>
                <c:pt idx="18">
                  <c:v>258.57899999999989</c:v>
                </c:pt>
                <c:pt idx="19">
                  <c:v>253.08899999999988</c:v>
                </c:pt>
                <c:pt idx="20">
                  <c:v>247.4729999999999</c:v>
                </c:pt>
                <c:pt idx="21">
                  <c:v>241.8299999999999</c:v>
                </c:pt>
                <c:pt idx="22">
                  <c:v>236.15999999999991</c:v>
                </c:pt>
                <c:pt idx="23">
                  <c:v>230.42699999999991</c:v>
                </c:pt>
                <c:pt idx="24">
                  <c:v>224.74799999999991</c:v>
                </c:pt>
                <c:pt idx="25">
                  <c:v>219.16799999999989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202.4909999999999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185.49899999999991</c:v>
                </c:pt>
                <c:pt idx="32">
                  <c:v>179.81999999999991</c:v>
                </c:pt>
                <c:pt idx="33">
                  <c:v>174.17699999999991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157.70699999999991</c:v>
                </c:pt>
                <c:pt idx="37">
                  <c:v>151.96499999999992</c:v>
                </c:pt>
                <c:pt idx="38">
                  <c:v>146.25899999999993</c:v>
                </c:pt>
                <c:pt idx="39">
                  <c:v>140.64299999999992</c:v>
                </c:pt>
                <c:pt idx="40">
                  <c:v>134.97299999999993</c:v>
                </c:pt>
                <c:pt idx="41">
                  <c:v>129.32099999999994</c:v>
                </c:pt>
                <c:pt idx="42">
                  <c:v>123.80399999999995</c:v>
                </c:pt>
                <c:pt idx="43">
                  <c:v>118.32299999999995</c:v>
                </c:pt>
                <c:pt idx="44">
                  <c:v>112.72499999999995</c:v>
                </c:pt>
                <c:pt idx="45">
                  <c:v>107.11799999999995</c:v>
                </c:pt>
                <c:pt idx="46">
                  <c:v>101.35799999999995</c:v>
                </c:pt>
                <c:pt idx="47">
                  <c:v>95.615999999999943</c:v>
                </c:pt>
                <c:pt idx="48">
                  <c:v>89.999999999999943</c:v>
                </c:pt>
                <c:pt idx="49">
                  <c:v>84.401999999999944</c:v>
                </c:pt>
                <c:pt idx="50">
                  <c:v>78.812999999999946</c:v>
                </c:pt>
                <c:pt idx="51">
                  <c:v>73.385999999999939</c:v>
                </c:pt>
                <c:pt idx="52">
                  <c:v>67.760999999999939</c:v>
                </c:pt>
                <c:pt idx="53">
                  <c:v>62.099999999999937</c:v>
                </c:pt>
                <c:pt idx="54">
                  <c:v>56.429999999999936</c:v>
                </c:pt>
                <c:pt idx="55">
                  <c:v>50.714999999999932</c:v>
                </c:pt>
                <c:pt idx="56">
                  <c:v>44.981999999999935</c:v>
                </c:pt>
                <c:pt idx="57">
                  <c:v>39.392999999999937</c:v>
                </c:pt>
                <c:pt idx="58">
                  <c:v>33.911999999999935</c:v>
                </c:pt>
                <c:pt idx="59">
                  <c:v>28.385999999999935</c:v>
                </c:pt>
                <c:pt idx="60">
                  <c:v>22.742999999999935</c:v>
                </c:pt>
                <c:pt idx="61">
                  <c:v>17.153999999999936</c:v>
                </c:pt>
                <c:pt idx="62">
                  <c:v>11.429999999999936</c:v>
                </c:pt>
                <c:pt idx="63">
                  <c:v>5.7239999999999363</c:v>
                </c:pt>
                <c:pt idx="64">
                  <c:v>-5.4000000000063331E-2</c:v>
                </c:pt>
              </c:numCache>
            </c:numRef>
          </c:xVal>
          <c:yVal>
            <c:numRef>
              <c:f>TDK_KF_ST_03_02!$J$85:$J$149</c:f>
              <c:numCache>
                <c:formatCode>General</c:formatCode>
                <c:ptCount val="65"/>
                <c:pt idx="0">
                  <c:v>-3768</c:v>
                </c:pt>
                <c:pt idx="1">
                  <c:v>-3790</c:v>
                </c:pt>
                <c:pt idx="2">
                  <c:v>-3784</c:v>
                </c:pt>
                <c:pt idx="3">
                  <c:v>-3738</c:v>
                </c:pt>
                <c:pt idx="4">
                  <c:v>-3657</c:v>
                </c:pt>
                <c:pt idx="5">
                  <c:v>-3535</c:v>
                </c:pt>
                <c:pt idx="6">
                  <c:v>-3381</c:v>
                </c:pt>
                <c:pt idx="7">
                  <c:v>-3192</c:v>
                </c:pt>
                <c:pt idx="8">
                  <c:v>-2974</c:v>
                </c:pt>
                <c:pt idx="9">
                  <c:v>-2726</c:v>
                </c:pt>
                <c:pt idx="10">
                  <c:v>-2450</c:v>
                </c:pt>
                <c:pt idx="11">
                  <c:v>-2165</c:v>
                </c:pt>
                <c:pt idx="12">
                  <c:v>-1844</c:v>
                </c:pt>
                <c:pt idx="13">
                  <c:v>-1511</c:v>
                </c:pt>
                <c:pt idx="14">
                  <c:v>-1162</c:v>
                </c:pt>
                <c:pt idx="15">
                  <c:v>-793</c:v>
                </c:pt>
                <c:pt idx="16">
                  <c:v>-419</c:v>
                </c:pt>
                <c:pt idx="17">
                  <c:v>-49</c:v>
                </c:pt>
                <c:pt idx="18">
                  <c:v>321</c:v>
                </c:pt>
                <c:pt idx="19">
                  <c:v>682</c:v>
                </c:pt>
                <c:pt idx="20">
                  <c:v>1041</c:v>
                </c:pt>
                <c:pt idx="21">
                  <c:v>1398</c:v>
                </c:pt>
                <c:pt idx="22">
                  <c:v>1746</c:v>
                </c:pt>
                <c:pt idx="23">
                  <c:v>2074</c:v>
                </c:pt>
                <c:pt idx="24">
                  <c:v>2384</c:v>
                </c:pt>
                <c:pt idx="25">
                  <c:v>2667</c:v>
                </c:pt>
                <c:pt idx="26">
                  <c:v>2924</c:v>
                </c:pt>
                <c:pt idx="27">
                  <c:v>3153</c:v>
                </c:pt>
                <c:pt idx="28">
                  <c:v>3354</c:v>
                </c:pt>
                <c:pt idx="29">
                  <c:v>3521</c:v>
                </c:pt>
                <c:pt idx="30">
                  <c:v>3658</c:v>
                </c:pt>
                <c:pt idx="31">
                  <c:v>3761</c:v>
                </c:pt>
                <c:pt idx="32">
                  <c:v>3826</c:v>
                </c:pt>
                <c:pt idx="33">
                  <c:v>3853</c:v>
                </c:pt>
                <c:pt idx="34">
                  <c:v>3841</c:v>
                </c:pt>
                <c:pt idx="35">
                  <c:v>3796</c:v>
                </c:pt>
                <c:pt idx="36">
                  <c:v>3717</c:v>
                </c:pt>
                <c:pt idx="37">
                  <c:v>3592</c:v>
                </c:pt>
                <c:pt idx="38">
                  <c:v>3439</c:v>
                </c:pt>
                <c:pt idx="39">
                  <c:v>3253</c:v>
                </c:pt>
                <c:pt idx="40">
                  <c:v>3029</c:v>
                </c:pt>
                <c:pt idx="41">
                  <c:v>2782</c:v>
                </c:pt>
                <c:pt idx="42">
                  <c:v>2517</c:v>
                </c:pt>
                <c:pt idx="43">
                  <c:v>2222</c:v>
                </c:pt>
                <c:pt idx="44">
                  <c:v>1909</c:v>
                </c:pt>
                <c:pt idx="45">
                  <c:v>1577</c:v>
                </c:pt>
                <c:pt idx="46">
                  <c:v>1212</c:v>
                </c:pt>
                <c:pt idx="47">
                  <c:v>850</c:v>
                </c:pt>
                <c:pt idx="48">
                  <c:v>479</c:v>
                </c:pt>
                <c:pt idx="49">
                  <c:v>107</c:v>
                </c:pt>
                <c:pt idx="50">
                  <c:v>-261</c:v>
                </c:pt>
                <c:pt idx="51">
                  <c:v>-622</c:v>
                </c:pt>
                <c:pt idx="52">
                  <c:v>-986</c:v>
                </c:pt>
                <c:pt idx="53">
                  <c:v>-1339</c:v>
                </c:pt>
                <c:pt idx="54">
                  <c:v>-1686</c:v>
                </c:pt>
                <c:pt idx="55">
                  <c:v>-2018</c:v>
                </c:pt>
                <c:pt idx="56">
                  <c:v>-2337</c:v>
                </c:pt>
                <c:pt idx="57">
                  <c:v>-2616</c:v>
                </c:pt>
                <c:pt idx="58">
                  <c:v>-2864</c:v>
                </c:pt>
                <c:pt idx="59">
                  <c:v>-3095</c:v>
                </c:pt>
                <c:pt idx="60">
                  <c:v>-3296</c:v>
                </c:pt>
                <c:pt idx="61">
                  <c:v>-3464</c:v>
                </c:pt>
                <c:pt idx="62">
                  <c:v>-3607</c:v>
                </c:pt>
                <c:pt idx="63">
                  <c:v>-3701</c:v>
                </c:pt>
                <c:pt idx="64">
                  <c:v>-3765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B3-4C61-B77E-F5BE923A3E2E}"/>
            </c:ext>
          </c:extLst>
        </c:ser>
        <c:ser>
          <c:idx val="3"/>
          <c:order val="3"/>
          <c:tx>
            <c:strRef>
              <c:f>TDK_KF_ST_03_02!$N$19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TDK_KF_ST_03_02!$AA$85:$AA$149</c:f>
              <c:numCache>
                <c:formatCode>General</c:formatCode>
                <c:ptCount val="65"/>
                <c:pt idx="0">
                  <c:v>360.02699999999982</c:v>
                </c:pt>
                <c:pt idx="1">
                  <c:v>354.36599999999981</c:v>
                </c:pt>
                <c:pt idx="2">
                  <c:v>348.78599999999983</c:v>
                </c:pt>
                <c:pt idx="3">
                  <c:v>343.31399999999985</c:v>
                </c:pt>
                <c:pt idx="4">
                  <c:v>337.74299999999982</c:v>
                </c:pt>
                <c:pt idx="5">
                  <c:v>332.00999999999982</c:v>
                </c:pt>
                <c:pt idx="6">
                  <c:v>326.3399999999998</c:v>
                </c:pt>
                <c:pt idx="7">
                  <c:v>320.6069999999998</c:v>
                </c:pt>
                <c:pt idx="8">
                  <c:v>314.88299999999981</c:v>
                </c:pt>
                <c:pt idx="9">
                  <c:v>309.21299999999979</c:v>
                </c:pt>
                <c:pt idx="10">
                  <c:v>303.68699999999978</c:v>
                </c:pt>
                <c:pt idx="11">
                  <c:v>298.20599999999979</c:v>
                </c:pt>
                <c:pt idx="12">
                  <c:v>292.49099999999981</c:v>
                </c:pt>
                <c:pt idx="13">
                  <c:v>286.87499999999983</c:v>
                </c:pt>
                <c:pt idx="14">
                  <c:v>281.15999999999985</c:v>
                </c:pt>
                <c:pt idx="15">
                  <c:v>275.43599999999986</c:v>
                </c:pt>
                <c:pt idx="16">
                  <c:v>269.75699999999989</c:v>
                </c:pt>
                <c:pt idx="17">
                  <c:v>264.15899999999988</c:v>
                </c:pt>
                <c:pt idx="18">
                  <c:v>258.57899999999989</c:v>
                </c:pt>
                <c:pt idx="19">
                  <c:v>253.08899999999988</c:v>
                </c:pt>
                <c:pt idx="20">
                  <c:v>247.4729999999999</c:v>
                </c:pt>
                <c:pt idx="21">
                  <c:v>241.8299999999999</c:v>
                </c:pt>
                <c:pt idx="22">
                  <c:v>236.15999999999991</c:v>
                </c:pt>
                <c:pt idx="23">
                  <c:v>230.42699999999991</c:v>
                </c:pt>
                <c:pt idx="24">
                  <c:v>224.74799999999991</c:v>
                </c:pt>
                <c:pt idx="25">
                  <c:v>219.16799999999989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202.4909999999999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185.49899999999991</c:v>
                </c:pt>
                <c:pt idx="32">
                  <c:v>179.81999999999991</c:v>
                </c:pt>
                <c:pt idx="33">
                  <c:v>174.17699999999991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157.70699999999991</c:v>
                </c:pt>
                <c:pt idx="37">
                  <c:v>151.96499999999992</c:v>
                </c:pt>
                <c:pt idx="38">
                  <c:v>146.25899999999993</c:v>
                </c:pt>
                <c:pt idx="39">
                  <c:v>140.64299999999992</c:v>
                </c:pt>
                <c:pt idx="40">
                  <c:v>134.97299999999993</c:v>
                </c:pt>
                <c:pt idx="41">
                  <c:v>129.32099999999994</c:v>
                </c:pt>
                <c:pt idx="42">
                  <c:v>123.80399999999995</c:v>
                </c:pt>
                <c:pt idx="43">
                  <c:v>118.32299999999995</c:v>
                </c:pt>
                <c:pt idx="44">
                  <c:v>112.72499999999995</c:v>
                </c:pt>
                <c:pt idx="45">
                  <c:v>107.11799999999995</c:v>
                </c:pt>
                <c:pt idx="46">
                  <c:v>101.35799999999995</c:v>
                </c:pt>
                <c:pt idx="47">
                  <c:v>95.615999999999943</c:v>
                </c:pt>
                <c:pt idx="48">
                  <c:v>89.999999999999943</c:v>
                </c:pt>
                <c:pt idx="49">
                  <c:v>84.401999999999944</c:v>
                </c:pt>
                <c:pt idx="50">
                  <c:v>78.812999999999946</c:v>
                </c:pt>
                <c:pt idx="51">
                  <c:v>73.385999999999939</c:v>
                </c:pt>
                <c:pt idx="52">
                  <c:v>67.760999999999939</c:v>
                </c:pt>
                <c:pt idx="53">
                  <c:v>62.099999999999937</c:v>
                </c:pt>
                <c:pt idx="54">
                  <c:v>56.429999999999936</c:v>
                </c:pt>
                <c:pt idx="55">
                  <c:v>50.714999999999932</c:v>
                </c:pt>
                <c:pt idx="56">
                  <c:v>44.981999999999935</c:v>
                </c:pt>
                <c:pt idx="57">
                  <c:v>39.392999999999937</c:v>
                </c:pt>
                <c:pt idx="58">
                  <c:v>33.911999999999935</c:v>
                </c:pt>
                <c:pt idx="59">
                  <c:v>28.385999999999935</c:v>
                </c:pt>
                <c:pt idx="60">
                  <c:v>22.742999999999935</c:v>
                </c:pt>
                <c:pt idx="61">
                  <c:v>17.153999999999936</c:v>
                </c:pt>
                <c:pt idx="62">
                  <c:v>11.429999999999936</c:v>
                </c:pt>
                <c:pt idx="63">
                  <c:v>5.7239999999999363</c:v>
                </c:pt>
                <c:pt idx="64">
                  <c:v>-5.4000000000063331E-2</c:v>
                </c:pt>
              </c:numCache>
            </c:numRef>
          </c:xVal>
          <c:yVal>
            <c:numRef>
              <c:f>TDK_KF_ST_03_02!$N$85:$N$149</c:f>
              <c:numCache>
                <c:formatCode>General</c:formatCode>
                <c:ptCount val="65"/>
                <c:pt idx="0">
                  <c:v>-3761.8448803132469</c:v>
                </c:pt>
                <c:pt idx="1">
                  <c:v>-3789.7117250448346</c:v>
                </c:pt>
                <c:pt idx="2">
                  <c:v>-3780.6934592957205</c:v>
                </c:pt>
                <c:pt idx="3">
                  <c:v>-3736.7512976652288</c:v>
                </c:pt>
                <c:pt idx="4">
                  <c:v>-3656.7268273324571</c:v>
                </c:pt>
                <c:pt idx="5">
                  <c:v>-3538.0010353332291</c:v>
                </c:pt>
                <c:pt idx="6">
                  <c:v>-3385.4463441297553</c:v>
                </c:pt>
                <c:pt idx="7">
                  <c:v>-3197.2037115224639</c:v>
                </c:pt>
                <c:pt idx="8">
                  <c:v>-2977.030525977159</c:v>
                </c:pt>
                <c:pt idx="9">
                  <c:v>-2729.3490521608651</c:v>
                </c:pt>
                <c:pt idx="10">
                  <c:v>-2461.9455650585328</c:v>
                </c:pt>
                <c:pt idx="11">
                  <c:v>-2173.8259426780901</c:v>
                </c:pt>
                <c:pt idx="12">
                  <c:v>-1851.9836731144974</c:v>
                </c:pt>
                <c:pt idx="13">
                  <c:v>-1517.4736165086658</c:v>
                </c:pt>
                <c:pt idx="14">
                  <c:v>-1161.8420342913535</c:v>
                </c:pt>
                <c:pt idx="15">
                  <c:v>-793.786970558088</c:v>
                </c:pt>
                <c:pt idx="16">
                  <c:v>-420.51290747059619</c:v>
                </c:pt>
                <c:pt idx="17">
                  <c:v>-48.237582314019157</c:v>
                </c:pt>
                <c:pt idx="18">
                  <c:v>323.56245005093859</c:v>
                </c:pt>
                <c:pt idx="19">
                  <c:v>686.64010487134556</c:v>
                </c:pt>
                <c:pt idx="20">
                  <c:v>1051.757131812775</c:v>
                </c:pt>
                <c:pt idx="21">
                  <c:v>1408.70463264511</c:v>
                </c:pt>
                <c:pt idx="22">
                  <c:v>1753.8507894836043</c:v>
                </c:pt>
                <c:pt idx="23">
                  <c:v>2085.6187258669179</c:v>
                </c:pt>
                <c:pt idx="24">
                  <c:v>2393.9428644407471</c:v>
                </c:pt>
                <c:pt idx="25">
                  <c:v>2674.2495804466475</c:v>
                </c:pt>
                <c:pt idx="26">
                  <c:v>2927.4851071886396</c:v>
                </c:pt>
                <c:pt idx="27">
                  <c:v>3152.6049078184806</c:v>
                </c:pt>
                <c:pt idx="28">
                  <c:v>3352.9602983754298</c:v>
                </c:pt>
                <c:pt idx="29">
                  <c:v>3519.9295814140073</c:v>
                </c:pt>
                <c:pt idx="30">
                  <c:v>3655.5196701257255</c:v>
                </c:pt>
                <c:pt idx="31">
                  <c:v>3756.0918327260706</c:v>
                </c:pt>
                <c:pt idx="32">
                  <c:v>3819.0774369497767</c:v>
                </c:pt>
                <c:pt idx="33">
                  <c:v>3844.745978554166</c:v>
                </c:pt>
                <c:pt idx="34">
                  <c:v>3833.9293758722788</c:v>
                </c:pt>
                <c:pt idx="35">
                  <c:v>3788.9120798903095</c:v>
                </c:pt>
                <c:pt idx="36">
                  <c:v>3708.4905101534059</c:v>
                </c:pt>
                <c:pt idx="37">
                  <c:v>3588.5340454414682</c:v>
                </c:pt>
                <c:pt idx="38">
                  <c:v>3433.8761175916225</c:v>
                </c:pt>
                <c:pt idx="39">
                  <c:v>3248.6393472066243</c:v>
                </c:pt>
                <c:pt idx="40">
                  <c:v>3030.213074732203</c:v>
                </c:pt>
                <c:pt idx="41">
                  <c:v>2783.1932466178996</c:v>
                </c:pt>
                <c:pt idx="42">
                  <c:v>2516.1743381888646</c:v>
                </c:pt>
                <c:pt idx="43">
                  <c:v>2228.0274298517361</c:v>
                </c:pt>
                <c:pt idx="44">
                  <c:v>1912.9486094787383</c:v>
                </c:pt>
                <c:pt idx="45">
                  <c:v>1579.3105417042302</c:v>
                </c:pt>
                <c:pt idx="46">
                  <c:v>1221.1136427733679</c:v>
                </c:pt>
                <c:pt idx="47">
                  <c:v>852.01698598262146</c:v>
                </c:pt>
                <c:pt idx="48">
                  <c:v>482.97616027154771</c:v>
                </c:pt>
                <c:pt idx="49">
                  <c:v>110.75487412984356</c:v>
                </c:pt>
                <c:pt idx="50">
                  <c:v>-261.66518555085145</c:v>
                </c:pt>
                <c:pt idx="51">
                  <c:v>-620.69046411712543</c:v>
                </c:pt>
                <c:pt idx="52">
                  <c:v>-986.63423155527153</c:v>
                </c:pt>
                <c:pt idx="53">
                  <c:v>-1345.0404114857058</c:v>
                </c:pt>
                <c:pt idx="54">
                  <c:v>-1690.5782958373602</c:v>
                </c:pt>
                <c:pt idx="55">
                  <c:v>-2021.8161646599276</c:v>
                </c:pt>
                <c:pt idx="56">
                  <c:v>-2333.5994220776556</c:v>
                </c:pt>
                <c:pt idx="57">
                  <c:v>-2614.8088411674357</c:v>
                </c:pt>
                <c:pt idx="58">
                  <c:v>-2866.1692832854983</c:v>
                </c:pt>
                <c:pt idx="59">
                  <c:v>-3092.7657143744086</c:v>
                </c:pt>
                <c:pt idx="60">
                  <c:v>-3294.1768678090821</c:v>
                </c:pt>
                <c:pt idx="61">
                  <c:v>-3461.8905400718995</c:v>
                </c:pt>
                <c:pt idx="62">
                  <c:v>-3599.2105849688755</c:v>
                </c:pt>
                <c:pt idx="63">
                  <c:v>-3700.0564414851351</c:v>
                </c:pt>
                <c:pt idx="64">
                  <c:v>-3764.4809982369811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CB3-4C61-B77E-F5BE923A3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39.338999999999999</c:v>
                </c:pt>
                <c:pt idx="8">
                  <c:v>44.981999999999999</c:v>
                </c:pt>
                <c:pt idx="9">
                  <c:v>50.777999999999999</c:v>
                </c:pt>
                <c:pt idx="10">
                  <c:v>56.483999999999995</c:v>
                </c:pt>
                <c:pt idx="11">
                  <c:v>62.144999999999996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78.713999999999984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95.678999999999988</c:v>
                </c:pt>
                <c:pt idx="18">
                  <c:v>101.42099999999999</c:v>
                </c:pt>
                <c:pt idx="19">
                  <c:v>107.06399999999999</c:v>
                </c:pt>
                <c:pt idx="20">
                  <c:v>112.58999999999999</c:v>
                </c:pt>
                <c:pt idx="21">
                  <c:v>118.21499999999999</c:v>
                </c:pt>
                <c:pt idx="22">
                  <c:v>123.68699999999998</c:v>
                </c:pt>
                <c:pt idx="23">
                  <c:v>129.21299999999999</c:v>
                </c:pt>
                <c:pt idx="24">
                  <c:v>134.90099999999998</c:v>
                </c:pt>
                <c:pt idx="25">
                  <c:v>140.64299999999997</c:v>
                </c:pt>
                <c:pt idx="26">
                  <c:v>146.29499999999996</c:v>
                </c:pt>
                <c:pt idx="27">
                  <c:v>151.96499999999995</c:v>
                </c:pt>
                <c:pt idx="28">
                  <c:v>157.54499999999996</c:v>
                </c:pt>
                <c:pt idx="29">
                  <c:v>163.06199999999995</c:v>
                </c:pt>
                <c:pt idx="30">
                  <c:v>168.58799999999997</c:v>
                </c:pt>
                <c:pt idx="31">
                  <c:v>174.13199999999998</c:v>
                </c:pt>
                <c:pt idx="32">
                  <c:v>179.77499999999998</c:v>
                </c:pt>
                <c:pt idx="33">
                  <c:v>185.48099999999997</c:v>
                </c:pt>
                <c:pt idx="34">
                  <c:v>191.25899999999996</c:v>
                </c:pt>
                <c:pt idx="35">
                  <c:v>196.91999999999996</c:v>
                </c:pt>
                <c:pt idx="36">
                  <c:v>202.40999999999997</c:v>
                </c:pt>
                <c:pt idx="37">
                  <c:v>207.98099999999997</c:v>
                </c:pt>
                <c:pt idx="38">
                  <c:v>213.49799999999996</c:v>
                </c:pt>
                <c:pt idx="39">
                  <c:v>219.03299999999996</c:v>
                </c:pt>
                <c:pt idx="40">
                  <c:v>224.72099999999995</c:v>
                </c:pt>
                <c:pt idx="41">
                  <c:v>230.41799999999995</c:v>
                </c:pt>
                <c:pt idx="42">
                  <c:v>236.19599999999994</c:v>
                </c:pt>
                <c:pt idx="43">
                  <c:v>241.82999999999993</c:v>
                </c:pt>
                <c:pt idx="44">
                  <c:v>247.49999999999991</c:v>
                </c:pt>
                <c:pt idx="45">
                  <c:v>252.93599999999992</c:v>
                </c:pt>
                <c:pt idx="46">
                  <c:v>258.45299999999992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275.37299999999993</c:v>
                </c:pt>
                <c:pt idx="50">
                  <c:v>281.23199999999991</c:v>
                </c:pt>
                <c:pt idx="51">
                  <c:v>286.89299999999992</c:v>
                </c:pt>
                <c:pt idx="52">
                  <c:v>292.52699999999993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320.64299999999992</c:v>
                </c:pt>
                <c:pt idx="58">
                  <c:v>326.28599999999989</c:v>
                </c:pt>
                <c:pt idx="59">
                  <c:v>331.96499999999986</c:v>
                </c:pt>
                <c:pt idx="60">
                  <c:v>337.70699999999988</c:v>
                </c:pt>
                <c:pt idx="61">
                  <c:v>343.17899999999986</c:v>
                </c:pt>
                <c:pt idx="62">
                  <c:v>348.73199999999986</c:v>
                </c:pt>
                <c:pt idx="63">
                  <c:v>354.31199999999984</c:v>
                </c:pt>
                <c:pt idx="64">
                  <c:v>359.99099999999981</c:v>
                </c:pt>
              </c:numCache>
            </c:numRef>
          </c:xVal>
          <c:yVal>
            <c:numRef>
              <c:f>TDK_KF_ST_03_02!$AC$20:$AC$84</c:f>
              <c:numCache>
                <c:formatCode>General</c:formatCode>
                <c:ptCount val="65"/>
                <c:pt idx="0">
                  <c:v>1.8087454609854375E-2</c:v>
                </c:pt>
                <c:pt idx="1">
                  <c:v>-0.17060194882236424</c:v>
                </c:pt>
                <c:pt idx="2">
                  <c:v>-0.17506600386535887</c:v>
                </c:pt>
                <c:pt idx="3">
                  <c:v>-0.20837708393798948</c:v>
                </c:pt>
                <c:pt idx="4">
                  <c:v>-0.11414445736703627</c:v>
                </c:pt>
                <c:pt idx="5">
                  <c:v>-0.17990958250128841</c:v>
                </c:pt>
                <c:pt idx="6">
                  <c:v>-0.23502368692253839</c:v>
                </c:pt>
                <c:pt idx="7">
                  <c:v>-9.9356924750850339E-2</c:v>
                </c:pt>
                <c:pt idx="8">
                  <c:v>-6.1421392302719369E-2</c:v>
                </c:pt>
                <c:pt idx="9">
                  <c:v>-8.7575187561220957E-2</c:v>
                </c:pt>
                <c:pt idx="10">
                  <c:v>-9.0581234968354352E-2</c:v>
                </c:pt>
                <c:pt idx="11">
                  <c:v>-8.2634379579886286E-2</c:v>
                </c:pt>
                <c:pt idx="12">
                  <c:v>-1.5703140500036739E-2</c:v>
                </c:pt>
                <c:pt idx="13">
                  <c:v>-9.4505667822446071E-2</c:v>
                </c:pt>
                <c:pt idx="14">
                  <c:v>-7.4438592540715831E-2</c:v>
                </c:pt>
                <c:pt idx="15">
                  <c:v>-0.11225498869589501</c:v>
                </c:pt>
                <c:pt idx="16">
                  <c:v>-0.16405953280101926</c:v>
                </c:pt>
                <c:pt idx="17">
                  <c:v>-0.1643527864118397</c:v>
                </c:pt>
                <c:pt idx="18">
                  <c:v>-0.20191556541368527</c:v>
                </c:pt>
                <c:pt idx="19">
                  <c:v>-0.19853091482147533</c:v>
                </c:pt>
                <c:pt idx="20">
                  <c:v>-0.21361664953685988</c:v>
                </c:pt>
                <c:pt idx="21">
                  <c:v>-0.11220284086148524</c:v>
                </c:pt>
                <c:pt idx="22">
                  <c:v>-9.2916861860913968E-2</c:v>
                </c:pt>
                <c:pt idx="23">
                  <c:v>-0.1250675939820951</c:v>
                </c:pt>
                <c:pt idx="24">
                  <c:v>-5.642169367811789E-2</c:v>
                </c:pt>
                <c:pt idx="25">
                  <c:v>1.3858926016439455E-2</c:v>
                </c:pt>
                <c:pt idx="26">
                  <c:v>6.6344385691991192E-2</c:v>
                </c:pt>
                <c:pt idx="27">
                  <c:v>6.9583026971912432E-2</c:v>
                </c:pt>
                <c:pt idx="28">
                  <c:v>7.604403381458269E-2</c:v>
                </c:pt>
                <c:pt idx="29">
                  <c:v>7.3258335699449617E-2</c:v>
                </c:pt>
                <c:pt idx="30">
                  <c:v>7.6850013068451517E-2</c:v>
                </c:pt>
                <c:pt idx="31">
                  <c:v>0.14122831795324942</c:v>
                </c:pt>
                <c:pt idx="32">
                  <c:v>4.3643202590487817E-2</c:v>
                </c:pt>
                <c:pt idx="33">
                  <c:v>-4.7692492123900365E-2</c:v>
                </c:pt>
                <c:pt idx="34">
                  <c:v>6.6137522840847396E-2</c:v>
                </c:pt>
                <c:pt idx="35">
                  <c:v>3.4022889738935191E-2</c:v>
                </c:pt>
                <c:pt idx="36">
                  <c:v>9.4291751008654501E-2</c:v>
                </c:pt>
                <c:pt idx="37">
                  <c:v>1.9435388654557073E-2</c:v>
                </c:pt>
                <c:pt idx="38">
                  <c:v>4.6338020047272721E-2</c:v>
                </c:pt>
                <c:pt idx="39">
                  <c:v>0.16568955146902908</c:v>
                </c:pt>
                <c:pt idx="40">
                  <c:v>0.13133929808094535</c:v>
                </c:pt>
                <c:pt idx="41">
                  <c:v>3.1773473413693409E-2</c:v>
                </c:pt>
                <c:pt idx="42">
                  <c:v>0.1284686553188692</c:v>
                </c:pt>
                <c:pt idx="43">
                  <c:v>0.16039623364065392</c:v>
                </c:pt>
                <c:pt idx="44">
                  <c:v>6.5477882562134937E-2</c:v>
                </c:pt>
                <c:pt idx="45">
                  <c:v>0.15086216423674159</c:v>
                </c:pt>
                <c:pt idx="46">
                  <c:v>0.11133084246563385</c:v>
                </c:pt>
                <c:pt idx="47">
                  <c:v>7.9829522265583819E-2</c:v>
                </c:pt>
                <c:pt idx="48">
                  <c:v>6.7098653511834527E-2</c:v>
                </c:pt>
                <c:pt idx="49">
                  <c:v>-1.1438017236173437E-2</c:v>
                </c:pt>
                <c:pt idx="50">
                  <c:v>9.9218904211795689E-2</c:v>
                </c:pt>
                <c:pt idx="51">
                  <c:v>3.4332253139496061E-2</c:v>
                </c:pt>
                <c:pt idx="52">
                  <c:v>-3.9179097562964671E-3</c:v>
                </c:pt>
                <c:pt idx="53">
                  <c:v>3.0091974704646418E-2</c:v>
                </c:pt>
                <c:pt idx="54">
                  <c:v>6.6020567235398175E-2</c:v>
                </c:pt>
                <c:pt idx="55">
                  <c:v>3.2686648127196349E-2</c:v>
                </c:pt>
                <c:pt idx="56">
                  <c:v>4.2302640945649728E-2</c:v>
                </c:pt>
                <c:pt idx="57">
                  <c:v>6.1893348750913901E-2</c:v>
                </c:pt>
                <c:pt idx="58">
                  <c:v>8.4214273187342314E-2</c:v>
                </c:pt>
                <c:pt idx="59">
                  <c:v>4.1021627295947383E-2</c:v>
                </c:pt>
                <c:pt idx="60">
                  <c:v>3.2105061507536448E-2</c:v>
                </c:pt>
                <c:pt idx="61">
                  <c:v>1.1889529493942064E-2</c:v>
                </c:pt>
                <c:pt idx="62">
                  <c:v>-2.0784114319667424E-3</c:v>
                </c:pt>
                <c:pt idx="63">
                  <c:v>-1.582115242541704E-2</c:v>
                </c:pt>
                <c:pt idx="64">
                  <c:v>-0.12582315571245317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92-4E29-B42F-7AD1D74BA3D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TDK_KF_ST_03_02!$AA$85:$AA$149</c:f>
              <c:numCache>
                <c:formatCode>General</c:formatCode>
                <c:ptCount val="65"/>
                <c:pt idx="0">
                  <c:v>360.02699999999982</c:v>
                </c:pt>
                <c:pt idx="1">
                  <c:v>354.36599999999981</c:v>
                </c:pt>
                <c:pt idx="2">
                  <c:v>348.78599999999983</c:v>
                </c:pt>
                <c:pt idx="3">
                  <c:v>343.31399999999985</c:v>
                </c:pt>
                <c:pt idx="4">
                  <c:v>337.74299999999982</c:v>
                </c:pt>
                <c:pt idx="5">
                  <c:v>332.00999999999982</c:v>
                </c:pt>
                <c:pt idx="6">
                  <c:v>326.3399999999998</c:v>
                </c:pt>
                <c:pt idx="7">
                  <c:v>320.6069999999998</c:v>
                </c:pt>
                <c:pt idx="8">
                  <c:v>314.88299999999981</c:v>
                </c:pt>
                <c:pt idx="9">
                  <c:v>309.21299999999979</c:v>
                </c:pt>
                <c:pt idx="10">
                  <c:v>303.68699999999978</c:v>
                </c:pt>
                <c:pt idx="11">
                  <c:v>298.20599999999979</c:v>
                </c:pt>
                <c:pt idx="12">
                  <c:v>292.49099999999981</c:v>
                </c:pt>
                <c:pt idx="13">
                  <c:v>286.87499999999983</c:v>
                </c:pt>
                <c:pt idx="14">
                  <c:v>281.15999999999985</c:v>
                </c:pt>
                <c:pt idx="15">
                  <c:v>275.43599999999986</c:v>
                </c:pt>
                <c:pt idx="16">
                  <c:v>269.75699999999989</c:v>
                </c:pt>
                <c:pt idx="17">
                  <c:v>264.15899999999988</c:v>
                </c:pt>
                <c:pt idx="18">
                  <c:v>258.57899999999989</c:v>
                </c:pt>
                <c:pt idx="19">
                  <c:v>253.08899999999988</c:v>
                </c:pt>
                <c:pt idx="20">
                  <c:v>247.4729999999999</c:v>
                </c:pt>
                <c:pt idx="21">
                  <c:v>241.8299999999999</c:v>
                </c:pt>
                <c:pt idx="22">
                  <c:v>236.15999999999991</c:v>
                </c:pt>
                <c:pt idx="23">
                  <c:v>230.42699999999991</c:v>
                </c:pt>
                <c:pt idx="24">
                  <c:v>224.74799999999991</c:v>
                </c:pt>
                <c:pt idx="25">
                  <c:v>219.16799999999989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202.4909999999999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185.49899999999991</c:v>
                </c:pt>
                <c:pt idx="32">
                  <c:v>179.81999999999991</c:v>
                </c:pt>
                <c:pt idx="33">
                  <c:v>174.17699999999991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157.70699999999991</c:v>
                </c:pt>
                <c:pt idx="37">
                  <c:v>151.96499999999992</c:v>
                </c:pt>
                <c:pt idx="38">
                  <c:v>146.25899999999993</c:v>
                </c:pt>
                <c:pt idx="39">
                  <c:v>140.64299999999992</c:v>
                </c:pt>
                <c:pt idx="40">
                  <c:v>134.97299999999993</c:v>
                </c:pt>
                <c:pt idx="41">
                  <c:v>129.32099999999994</c:v>
                </c:pt>
                <c:pt idx="42">
                  <c:v>123.80399999999995</c:v>
                </c:pt>
                <c:pt idx="43">
                  <c:v>118.32299999999995</c:v>
                </c:pt>
                <c:pt idx="44">
                  <c:v>112.72499999999995</c:v>
                </c:pt>
                <c:pt idx="45">
                  <c:v>107.11799999999995</c:v>
                </c:pt>
                <c:pt idx="46">
                  <c:v>101.35799999999995</c:v>
                </c:pt>
                <c:pt idx="47">
                  <c:v>95.615999999999943</c:v>
                </c:pt>
                <c:pt idx="48">
                  <c:v>89.999999999999943</c:v>
                </c:pt>
                <c:pt idx="49">
                  <c:v>84.401999999999944</c:v>
                </c:pt>
                <c:pt idx="50">
                  <c:v>78.812999999999946</c:v>
                </c:pt>
                <c:pt idx="51">
                  <c:v>73.385999999999939</c:v>
                </c:pt>
                <c:pt idx="52">
                  <c:v>67.760999999999939</c:v>
                </c:pt>
                <c:pt idx="53">
                  <c:v>62.099999999999937</c:v>
                </c:pt>
                <c:pt idx="54">
                  <c:v>56.429999999999936</c:v>
                </c:pt>
                <c:pt idx="55">
                  <c:v>50.714999999999932</c:v>
                </c:pt>
                <c:pt idx="56">
                  <c:v>44.981999999999935</c:v>
                </c:pt>
                <c:pt idx="57">
                  <c:v>39.392999999999937</c:v>
                </c:pt>
                <c:pt idx="58">
                  <c:v>33.911999999999935</c:v>
                </c:pt>
                <c:pt idx="59">
                  <c:v>28.385999999999935</c:v>
                </c:pt>
                <c:pt idx="60">
                  <c:v>22.742999999999935</c:v>
                </c:pt>
                <c:pt idx="61">
                  <c:v>17.153999999999936</c:v>
                </c:pt>
                <c:pt idx="62">
                  <c:v>11.429999999999936</c:v>
                </c:pt>
                <c:pt idx="63">
                  <c:v>5.7239999999999363</c:v>
                </c:pt>
                <c:pt idx="64">
                  <c:v>-5.4000000000063331E-2</c:v>
                </c:pt>
              </c:numCache>
            </c:numRef>
          </c:xVal>
          <c:yVal>
            <c:numRef>
              <c:f>TDK_KF_ST_03_02!$AC$85:$AC$149</c:f>
              <c:numCache>
                <c:formatCode>General</c:formatCode>
                <c:ptCount val="65"/>
                <c:pt idx="0">
                  <c:v>-2.8407114500851094E-2</c:v>
                </c:pt>
                <c:pt idx="1">
                  <c:v>-3.0483699786373109E-2</c:v>
                </c:pt>
                <c:pt idx="2">
                  <c:v>5.3242553459540432E-3</c:v>
                </c:pt>
                <c:pt idx="3">
                  <c:v>6.3943121520424029E-2</c:v>
                </c:pt>
                <c:pt idx="4">
                  <c:v>3.3536520193479191E-2</c:v>
                </c:pt>
                <c:pt idx="5">
                  <c:v>2.0790080002086597E-2</c:v>
                </c:pt>
                <c:pt idx="6">
                  <c:v>0.10474702640613032</c:v>
                </c:pt>
                <c:pt idx="7">
                  <c:v>0.10763384682132937</c:v>
                </c:pt>
                <c:pt idx="8">
                  <c:v>0.14957418428150504</c:v>
                </c:pt>
                <c:pt idx="9">
                  <c:v>0.10230395570880546</c:v>
                </c:pt>
                <c:pt idx="10">
                  <c:v>-6.1868884167893157E-2</c:v>
                </c:pt>
                <c:pt idx="11">
                  <c:v>3.0786170023475279E-2</c:v>
                </c:pt>
                <c:pt idx="12">
                  <c:v>4.8043907852331813E-2</c:v>
                </c:pt>
                <c:pt idx="13">
                  <c:v>1.5586222741546862E-2</c:v>
                </c:pt>
                <c:pt idx="14">
                  <c:v>0.10424320544984766</c:v>
                </c:pt>
                <c:pt idx="15">
                  <c:v>8.5203800317970035E-2</c:v>
                </c:pt>
                <c:pt idx="16">
                  <c:v>6.4179796310611437E-2</c:v>
                </c:pt>
                <c:pt idx="17">
                  <c:v>8.8915317515102288E-2</c:v>
                </c:pt>
                <c:pt idx="18">
                  <c:v>0.10250905967797053</c:v>
                </c:pt>
                <c:pt idx="19">
                  <c:v>0.13483771954344093</c:v>
                </c:pt>
                <c:pt idx="20">
                  <c:v>0.20177295010449825</c:v>
                </c:pt>
                <c:pt idx="21">
                  <c:v>0.19228441220937498</c:v>
                </c:pt>
                <c:pt idx="22">
                  <c:v>0.16456030049693027</c:v>
                </c:pt>
                <c:pt idx="23">
                  <c:v>0.18544318072281385</c:v>
                </c:pt>
                <c:pt idx="24">
                  <c:v>0.19720695728406668</c:v>
                </c:pt>
                <c:pt idx="25">
                  <c:v>0.17379629485105852</c:v>
                </c:pt>
                <c:pt idx="26">
                  <c:v>0.10530433750525958</c:v>
                </c:pt>
                <c:pt idx="27">
                  <c:v>7.8492265528325333E-2</c:v>
                </c:pt>
                <c:pt idx="28">
                  <c:v>0.10043309781028142</c:v>
                </c:pt>
                <c:pt idx="29">
                  <c:v>0.12936864581880059</c:v>
                </c:pt>
                <c:pt idx="30">
                  <c:v>0.13780202387675899</c:v>
                </c:pt>
                <c:pt idx="31">
                  <c:v>0.11997755757636241</c:v>
                </c:pt>
                <c:pt idx="32">
                  <c:v>9.0361041435045308E-2</c:v>
                </c:pt>
                <c:pt idx="33">
                  <c:v>0.11838275463878745</c:v>
                </c:pt>
                <c:pt idx="34">
                  <c:v>7.2864377286151694E-2</c:v>
                </c:pt>
                <c:pt idx="35">
                  <c:v>0.12970322191486616</c:v>
                </c:pt>
                <c:pt idx="36">
                  <c:v>0.1462864104988455</c:v>
                </c:pt>
                <c:pt idx="37">
                  <c:v>7.8867221179280023E-2</c:v>
                </c:pt>
                <c:pt idx="38">
                  <c:v>-3.1459032580585244E-3</c:v>
                </c:pt>
                <c:pt idx="39">
                  <c:v>8.797594847402479E-2</c:v>
                </c:pt>
                <c:pt idx="40">
                  <c:v>-4.8888451347380624E-2</c:v>
                </c:pt>
                <c:pt idx="41">
                  <c:v>-4.9001612881767187E-2</c:v>
                </c:pt>
                <c:pt idx="42">
                  <c:v>-5.0137852338849598E-2</c:v>
                </c:pt>
                <c:pt idx="43">
                  <c:v>-0.14172309291049601</c:v>
                </c:pt>
                <c:pt idx="44">
                  <c:v>-0.13546717842028499</c:v>
                </c:pt>
                <c:pt idx="45">
                  <c:v>-0.11394994226368738</c:v>
                </c:pt>
                <c:pt idx="46">
                  <c:v>-0.18738130280644327</c:v>
                </c:pt>
                <c:pt idx="47">
                  <c:v>-7.4249159281706056E-2</c:v>
                </c:pt>
                <c:pt idx="48">
                  <c:v>-0.10436133005219972</c:v>
                </c:pt>
                <c:pt idx="49">
                  <c:v>-9.2968113482029935E-2</c:v>
                </c:pt>
                <c:pt idx="50">
                  <c:v>-2.2855192036914218E-2</c:v>
                </c:pt>
                <c:pt idx="51">
                  <c:v>-4.5117920929925504E-2</c:v>
                </c:pt>
                <c:pt idx="52">
                  <c:v>-3.1740591142437324E-2</c:v>
                </c:pt>
                <c:pt idx="53">
                  <c:v>4.4159779047191705E-2</c:v>
                </c:pt>
                <c:pt idx="54">
                  <c:v>2.4578194846085921E-2</c:v>
                </c:pt>
                <c:pt idx="55">
                  <c:v>-4.405805982396771E-2</c:v>
                </c:pt>
                <c:pt idx="56">
                  <c:v>-0.15775900283389177</c:v>
                </c:pt>
                <c:pt idx="57">
                  <c:v>-0.11678398106439403</c:v>
                </c:pt>
                <c:pt idx="58">
                  <c:v>-0.12807319966033504</c:v>
                </c:pt>
                <c:pt idx="59">
                  <c:v>-7.7801183762598924E-2</c:v>
                </c:pt>
                <c:pt idx="60">
                  <c:v>-0.15219426772193501</c:v>
                </c:pt>
                <c:pt idx="61">
                  <c:v>-0.1917004574100325</c:v>
                </c:pt>
                <c:pt idx="62">
                  <c:v>-0.16162886497180295</c:v>
                </c:pt>
                <c:pt idx="63">
                  <c:v>-4.8338555708259179E-2</c:v>
                </c:pt>
                <c:pt idx="64">
                  <c:v>-8.974887708725543E-2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92-4E29-B42F-7AD1D74BA3D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TDK_KF_ST_03_02!$AA$20:$AA$83</c:f>
              <c:numCache>
                <c:formatCode>General</c:formatCode>
                <c:ptCount val="64"/>
                <c:pt idx="0">
                  <c:v>-1.7999999999999999E-2</c:v>
                </c:pt>
                <c:pt idx="1">
                  <c:v>5.6609999999999996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39.338999999999999</c:v>
                </c:pt>
                <c:pt idx="8">
                  <c:v>44.981999999999999</c:v>
                </c:pt>
                <c:pt idx="9">
                  <c:v>50.777999999999999</c:v>
                </c:pt>
                <c:pt idx="10">
                  <c:v>56.483999999999995</c:v>
                </c:pt>
                <c:pt idx="11">
                  <c:v>62.144999999999996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78.713999999999984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95.678999999999988</c:v>
                </c:pt>
                <c:pt idx="18">
                  <c:v>101.42099999999999</c:v>
                </c:pt>
                <c:pt idx="19">
                  <c:v>107.06399999999999</c:v>
                </c:pt>
                <c:pt idx="20">
                  <c:v>112.58999999999999</c:v>
                </c:pt>
                <c:pt idx="21">
                  <c:v>118.21499999999999</c:v>
                </c:pt>
                <c:pt idx="22">
                  <c:v>123.68699999999998</c:v>
                </c:pt>
                <c:pt idx="23">
                  <c:v>129.21299999999999</c:v>
                </c:pt>
                <c:pt idx="24">
                  <c:v>134.90099999999998</c:v>
                </c:pt>
                <c:pt idx="25">
                  <c:v>140.64299999999997</c:v>
                </c:pt>
                <c:pt idx="26">
                  <c:v>146.29499999999996</c:v>
                </c:pt>
                <c:pt idx="27">
                  <c:v>151.96499999999995</c:v>
                </c:pt>
                <c:pt idx="28">
                  <c:v>157.54499999999996</c:v>
                </c:pt>
                <c:pt idx="29">
                  <c:v>163.06199999999995</c:v>
                </c:pt>
                <c:pt idx="30">
                  <c:v>168.58799999999997</c:v>
                </c:pt>
                <c:pt idx="31">
                  <c:v>174.13199999999998</c:v>
                </c:pt>
                <c:pt idx="32">
                  <c:v>179.77499999999998</c:v>
                </c:pt>
                <c:pt idx="33">
                  <c:v>185.48099999999997</c:v>
                </c:pt>
                <c:pt idx="34">
                  <c:v>191.25899999999996</c:v>
                </c:pt>
                <c:pt idx="35">
                  <c:v>196.91999999999996</c:v>
                </c:pt>
                <c:pt idx="36">
                  <c:v>202.40999999999997</c:v>
                </c:pt>
                <c:pt idx="37">
                  <c:v>207.98099999999997</c:v>
                </c:pt>
                <c:pt idx="38">
                  <c:v>213.49799999999996</c:v>
                </c:pt>
                <c:pt idx="39">
                  <c:v>219.03299999999996</c:v>
                </c:pt>
                <c:pt idx="40">
                  <c:v>224.72099999999995</c:v>
                </c:pt>
                <c:pt idx="41">
                  <c:v>230.41799999999995</c:v>
                </c:pt>
                <c:pt idx="42">
                  <c:v>236.19599999999994</c:v>
                </c:pt>
                <c:pt idx="43">
                  <c:v>241.82999999999993</c:v>
                </c:pt>
                <c:pt idx="44">
                  <c:v>247.49999999999991</c:v>
                </c:pt>
                <c:pt idx="45">
                  <c:v>252.93599999999992</c:v>
                </c:pt>
                <c:pt idx="46">
                  <c:v>258.45299999999992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275.37299999999993</c:v>
                </c:pt>
                <c:pt idx="50">
                  <c:v>281.23199999999991</c:v>
                </c:pt>
                <c:pt idx="51">
                  <c:v>286.89299999999992</c:v>
                </c:pt>
                <c:pt idx="52">
                  <c:v>292.52699999999993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320.64299999999992</c:v>
                </c:pt>
                <c:pt idx="58">
                  <c:v>326.28599999999989</c:v>
                </c:pt>
                <c:pt idx="59">
                  <c:v>331.96499999999986</c:v>
                </c:pt>
                <c:pt idx="60">
                  <c:v>337.70699999999988</c:v>
                </c:pt>
                <c:pt idx="61">
                  <c:v>343.17899999999986</c:v>
                </c:pt>
                <c:pt idx="62">
                  <c:v>348.73199999999986</c:v>
                </c:pt>
                <c:pt idx="63">
                  <c:v>354.31199999999984</c:v>
                </c:pt>
              </c:numCache>
            </c:numRef>
          </c:xVal>
          <c:yVal>
            <c:numRef>
              <c:f>TDK_KF_ST_03_02!$AD$20:$AD$83</c:f>
              <c:numCache>
                <c:formatCode>General</c:formatCode>
                <c:ptCount val="64"/>
                <c:pt idx="0">
                  <c:v>-0.10783633169710981</c:v>
                </c:pt>
                <c:pt idx="1">
                  <c:v>0.12226339311410506</c:v>
                </c:pt>
                <c:pt idx="2">
                  <c:v>1.3437138893555911E-2</c:v>
                </c:pt>
                <c:pt idx="3">
                  <c:v>1.6676626527956984E-2</c:v>
                </c:pt>
                <c:pt idx="4">
                  <c:v>-3.8049810354898739E-2</c:v>
                </c:pt>
                <c:pt idx="5">
                  <c:v>0.10210839873868949</c:v>
                </c:pt>
                <c:pt idx="6">
                  <c:v>0.10695048726220335</c:v>
                </c:pt>
                <c:pt idx="7">
                  <c:v>-1.7427056313543687E-2</c:v>
                </c:pt>
                <c:pt idx="8">
                  <c:v>-9.6337610531172402E-2</c:v>
                </c:pt>
                <c:pt idx="9">
                  <c:v>4.3517127737253247E-2</c:v>
                </c:pt>
                <c:pt idx="10">
                  <c:v>0.11515942981444027</c:v>
                </c:pt>
                <c:pt idx="11">
                  <c:v>0.12679415862707799</c:v>
                </c:pt>
                <c:pt idx="12">
                  <c:v>-1.6037450642400586E-2</c:v>
                </c:pt>
                <c:pt idx="13">
                  <c:v>4.9387746892520568E-2</c:v>
                </c:pt>
                <c:pt idx="14">
                  <c:v>5.1583400503801613E-2</c:v>
                </c:pt>
                <c:pt idx="15">
                  <c:v>1.9286875213865073E-2</c:v>
                </c:pt>
                <c:pt idx="16">
                  <c:v>5.969820274881954E-2</c:v>
                </c:pt>
                <c:pt idx="17">
                  <c:v>9.0103627130133646E-2</c:v>
                </c:pt>
                <c:pt idx="18">
                  <c:v>1.4534262607241999E-2</c:v>
                </c:pt>
                <c:pt idx="19">
                  <c:v>8.4580972557787959E-2</c:v>
                </c:pt>
                <c:pt idx="20">
                  <c:v>7.8149471116574887E-2</c:v>
                </c:pt>
                <c:pt idx="21">
                  <c:v>-2.9520252049010764E-2</c:v>
                </c:pt>
                <c:pt idx="22">
                  <c:v>4.2779009522064371E-2</c:v>
                </c:pt>
                <c:pt idx="23">
                  <c:v>7.6065981100327917E-2</c:v>
                </c:pt>
                <c:pt idx="24">
                  <c:v>7.5332423307372665E-3</c:v>
                </c:pt>
                <c:pt idx="25">
                  <c:v>7.4117022457585335E-2</c:v>
                </c:pt>
                <c:pt idx="26">
                  <c:v>-6.9490288950049717E-2</c:v>
                </c:pt>
                <c:pt idx="27">
                  <c:v>9.2841942073675909E-3</c:v>
                </c:pt>
                <c:pt idx="28">
                  <c:v>7.0242376684262808E-2</c:v>
                </c:pt>
                <c:pt idx="29">
                  <c:v>5.6444886215416545E-2</c:v>
                </c:pt>
                <c:pt idx="30">
                  <c:v>-3.9856357822998234E-3</c:v>
                </c:pt>
                <c:pt idx="31">
                  <c:v>-2.284556331446197E-2</c:v>
                </c:pt>
                <c:pt idx="32">
                  <c:v>4.6717838844557491E-2</c:v>
                </c:pt>
                <c:pt idx="33">
                  <c:v>0.16767004970026278</c:v>
                </c:pt>
                <c:pt idx="34">
                  <c:v>7.1664501035911599E-2</c:v>
                </c:pt>
                <c:pt idx="35">
                  <c:v>9.5345756079865396E-2</c:v>
                </c:pt>
                <c:pt idx="36">
                  <c:v>6.1413468016269235E-3</c:v>
                </c:pt>
                <c:pt idx="37">
                  <c:v>5.905687687376826E-2</c:v>
                </c:pt>
                <c:pt idx="38">
                  <c:v>5.8966317457986861E-2</c:v>
                </c:pt>
                <c:pt idx="39">
                  <c:v>8.1067433820294355E-3</c:v>
                </c:pt>
                <c:pt idx="40">
                  <c:v>6.586765920312132E-2</c:v>
                </c:pt>
                <c:pt idx="41">
                  <c:v>0.15366970730912044</c:v>
                </c:pt>
                <c:pt idx="42">
                  <c:v>3.6091645178061071E-2</c:v>
                </c:pt>
                <c:pt idx="43">
                  <c:v>3.1888178568721059E-2</c:v>
                </c:pt>
                <c:pt idx="44">
                  <c:v>0.13629506754236331</c:v>
                </c:pt>
                <c:pt idx="45">
                  <c:v>-1.6024444693300666E-2</c:v>
                </c:pt>
                <c:pt idx="46">
                  <c:v>-8.8217827876633237E-3</c:v>
                </c:pt>
                <c:pt idx="47">
                  <c:v>9.0857952495184691E-3</c:v>
                </c:pt>
                <c:pt idx="48">
                  <c:v>-2.9188572012230907E-3</c:v>
                </c:pt>
                <c:pt idx="49">
                  <c:v>9.6641817554143472E-2</c:v>
                </c:pt>
                <c:pt idx="50">
                  <c:v>5.0243012380519758E-3</c:v>
                </c:pt>
                <c:pt idx="51">
                  <c:v>-1.8746030397949198E-2</c:v>
                </c:pt>
                <c:pt idx="52">
                  <c:v>5.196181760862828E-2</c:v>
                </c:pt>
                <c:pt idx="53">
                  <c:v>6.9419531882886076E-4</c:v>
                </c:pt>
                <c:pt idx="54">
                  <c:v>-0.12788945140329133</c:v>
                </c:pt>
                <c:pt idx="55">
                  <c:v>6.9617307581609111E-2</c:v>
                </c:pt>
                <c:pt idx="56">
                  <c:v>0.10727154333585531</c:v>
                </c:pt>
                <c:pt idx="57">
                  <c:v>4.574049807041547E-2</c:v>
                </c:pt>
                <c:pt idx="58">
                  <c:v>2.0532753218788002E-2</c:v>
                </c:pt>
                <c:pt idx="59">
                  <c:v>-2.0231547293860785E-2</c:v>
                </c:pt>
                <c:pt idx="60">
                  <c:v>1.4314586859427436E-3</c:v>
                </c:pt>
                <c:pt idx="61">
                  <c:v>5.2053592026481965E-2</c:v>
                </c:pt>
                <c:pt idx="62">
                  <c:v>7.4026667779207855E-3</c:v>
                </c:pt>
                <c:pt idx="63">
                  <c:v>-1.4662547360956069E-2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92-4E29-B42F-7AD1D74BA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TDK_KF_ST_03_02!$I$19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39.338999999999999</c:v>
                </c:pt>
                <c:pt idx="8">
                  <c:v>44.981999999999999</c:v>
                </c:pt>
                <c:pt idx="9">
                  <c:v>50.777999999999999</c:v>
                </c:pt>
                <c:pt idx="10">
                  <c:v>56.483999999999995</c:v>
                </c:pt>
                <c:pt idx="11">
                  <c:v>62.144999999999996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78.713999999999984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95.678999999999988</c:v>
                </c:pt>
                <c:pt idx="18">
                  <c:v>101.42099999999999</c:v>
                </c:pt>
                <c:pt idx="19">
                  <c:v>107.06399999999999</c:v>
                </c:pt>
                <c:pt idx="20">
                  <c:v>112.58999999999999</c:v>
                </c:pt>
                <c:pt idx="21">
                  <c:v>118.21499999999999</c:v>
                </c:pt>
                <c:pt idx="22">
                  <c:v>123.68699999999998</c:v>
                </c:pt>
                <c:pt idx="23">
                  <c:v>129.21299999999999</c:v>
                </c:pt>
                <c:pt idx="24">
                  <c:v>134.90099999999998</c:v>
                </c:pt>
                <c:pt idx="25">
                  <c:v>140.64299999999997</c:v>
                </c:pt>
                <c:pt idx="26">
                  <c:v>146.29499999999996</c:v>
                </c:pt>
                <c:pt idx="27">
                  <c:v>151.96499999999995</c:v>
                </c:pt>
                <c:pt idx="28">
                  <c:v>157.54499999999996</c:v>
                </c:pt>
                <c:pt idx="29">
                  <c:v>163.06199999999995</c:v>
                </c:pt>
                <c:pt idx="30">
                  <c:v>168.58799999999997</c:v>
                </c:pt>
                <c:pt idx="31">
                  <c:v>174.13199999999998</c:v>
                </c:pt>
                <c:pt idx="32">
                  <c:v>179.77499999999998</c:v>
                </c:pt>
                <c:pt idx="33">
                  <c:v>185.48099999999997</c:v>
                </c:pt>
                <c:pt idx="34">
                  <c:v>191.25899999999996</c:v>
                </c:pt>
                <c:pt idx="35">
                  <c:v>196.91999999999996</c:v>
                </c:pt>
                <c:pt idx="36">
                  <c:v>202.40999999999997</c:v>
                </c:pt>
                <c:pt idx="37">
                  <c:v>207.98099999999997</c:v>
                </c:pt>
                <c:pt idx="38">
                  <c:v>213.49799999999996</c:v>
                </c:pt>
                <c:pt idx="39">
                  <c:v>219.03299999999996</c:v>
                </c:pt>
                <c:pt idx="40">
                  <c:v>224.72099999999995</c:v>
                </c:pt>
                <c:pt idx="41">
                  <c:v>230.41799999999995</c:v>
                </c:pt>
                <c:pt idx="42">
                  <c:v>236.19599999999994</c:v>
                </c:pt>
                <c:pt idx="43">
                  <c:v>241.82999999999993</c:v>
                </c:pt>
                <c:pt idx="44">
                  <c:v>247.49999999999991</c:v>
                </c:pt>
                <c:pt idx="45">
                  <c:v>252.93599999999992</c:v>
                </c:pt>
                <c:pt idx="46">
                  <c:v>258.45299999999992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275.37299999999993</c:v>
                </c:pt>
                <c:pt idx="50">
                  <c:v>281.23199999999991</c:v>
                </c:pt>
                <c:pt idx="51">
                  <c:v>286.89299999999992</c:v>
                </c:pt>
                <c:pt idx="52">
                  <c:v>292.52699999999993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320.64299999999992</c:v>
                </c:pt>
                <c:pt idx="58">
                  <c:v>326.28599999999989</c:v>
                </c:pt>
                <c:pt idx="59">
                  <c:v>331.96499999999986</c:v>
                </c:pt>
                <c:pt idx="60">
                  <c:v>337.70699999999988</c:v>
                </c:pt>
                <c:pt idx="61">
                  <c:v>343.17899999999986</c:v>
                </c:pt>
                <c:pt idx="62">
                  <c:v>348.73199999999986</c:v>
                </c:pt>
                <c:pt idx="63">
                  <c:v>354.31199999999984</c:v>
                </c:pt>
                <c:pt idx="64">
                  <c:v>359.99099999999981</c:v>
                </c:pt>
              </c:numCache>
            </c:numRef>
          </c:xVal>
          <c:yVal>
            <c:numRef>
              <c:f>TDK_KF_ST_03_02!$I$20:$I$84</c:f>
              <c:numCache>
                <c:formatCode>General</c:formatCode>
                <c:ptCount val="65"/>
                <c:pt idx="0">
                  <c:v>498</c:v>
                </c:pt>
                <c:pt idx="1">
                  <c:v>861</c:v>
                </c:pt>
                <c:pt idx="2">
                  <c:v>1234</c:v>
                </c:pt>
                <c:pt idx="3">
                  <c:v>1587</c:v>
                </c:pt>
                <c:pt idx="4">
                  <c:v>1924</c:v>
                </c:pt>
                <c:pt idx="5">
                  <c:v>2232</c:v>
                </c:pt>
                <c:pt idx="6">
                  <c:v>2518</c:v>
                </c:pt>
                <c:pt idx="7">
                  <c:v>2789</c:v>
                </c:pt>
                <c:pt idx="8">
                  <c:v>3035</c:v>
                </c:pt>
                <c:pt idx="9">
                  <c:v>3253</c:v>
                </c:pt>
                <c:pt idx="10">
                  <c:v>3445</c:v>
                </c:pt>
                <c:pt idx="11">
                  <c:v>3591</c:v>
                </c:pt>
                <c:pt idx="12">
                  <c:v>3703</c:v>
                </c:pt>
                <c:pt idx="13">
                  <c:v>3787</c:v>
                </c:pt>
                <c:pt idx="14">
                  <c:v>3825</c:v>
                </c:pt>
                <c:pt idx="15">
                  <c:v>3833</c:v>
                </c:pt>
                <c:pt idx="16">
                  <c:v>3801</c:v>
                </c:pt>
                <c:pt idx="17">
                  <c:v>3731</c:v>
                </c:pt>
                <c:pt idx="18">
                  <c:v>3627</c:v>
                </c:pt>
                <c:pt idx="19">
                  <c:v>3486</c:v>
                </c:pt>
                <c:pt idx="20">
                  <c:v>3312</c:v>
                </c:pt>
                <c:pt idx="21">
                  <c:v>3101</c:v>
                </c:pt>
                <c:pt idx="22">
                  <c:v>2871</c:v>
                </c:pt>
                <c:pt idx="23">
                  <c:v>2618</c:v>
                </c:pt>
                <c:pt idx="24">
                  <c:v>2322</c:v>
                </c:pt>
                <c:pt idx="25">
                  <c:v>1998</c:v>
                </c:pt>
                <c:pt idx="26">
                  <c:v>1664</c:v>
                </c:pt>
                <c:pt idx="27">
                  <c:v>1316</c:v>
                </c:pt>
                <c:pt idx="28">
                  <c:v>957</c:v>
                </c:pt>
                <c:pt idx="29">
                  <c:v>594</c:v>
                </c:pt>
                <c:pt idx="30">
                  <c:v>225</c:v>
                </c:pt>
                <c:pt idx="31">
                  <c:v>-152</c:v>
                </c:pt>
                <c:pt idx="32">
                  <c:v>-523</c:v>
                </c:pt>
                <c:pt idx="33">
                  <c:v>-895</c:v>
                </c:pt>
                <c:pt idx="34">
                  <c:v>-1276</c:v>
                </c:pt>
                <c:pt idx="35">
                  <c:v>-1623</c:v>
                </c:pt>
                <c:pt idx="36">
                  <c:v>-1957</c:v>
                </c:pt>
                <c:pt idx="37">
                  <c:v>-2266</c:v>
                </c:pt>
                <c:pt idx="38">
                  <c:v>-2552</c:v>
                </c:pt>
                <c:pt idx="39">
                  <c:v>-2825</c:v>
                </c:pt>
                <c:pt idx="40">
                  <c:v>-3072</c:v>
                </c:pt>
                <c:pt idx="41">
                  <c:v>-3277</c:v>
                </c:pt>
                <c:pt idx="42">
                  <c:v>-3471</c:v>
                </c:pt>
                <c:pt idx="43">
                  <c:v>-3624</c:v>
                </c:pt>
                <c:pt idx="44">
                  <c:v>-3731</c:v>
                </c:pt>
                <c:pt idx="45">
                  <c:v>-3814</c:v>
                </c:pt>
                <c:pt idx="46">
                  <c:v>-3855</c:v>
                </c:pt>
                <c:pt idx="47">
                  <c:v>-3858</c:v>
                </c:pt>
                <c:pt idx="48">
                  <c:v>-3826</c:v>
                </c:pt>
                <c:pt idx="49">
                  <c:v>-3764</c:v>
                </c:pt>
                <c:pt idx="50">
                  <c:v>-3654</c:v>
                </c:pt>
                <c:pt idx="51">
                  <c:v>-3512</c:v>
                </c:pt>
                <c:pt idx="52">
                  <c:v>-3332</c:v>
                </c:pt>
                <c:pt idx="53">
                  <c:v>-3134</c:v>
                </c:pt>
                <c:pt idx="54">
                  <c:v>-2900</c:v>
                </c:pt>
                <c:pt idx="55">
                  <c:v>-2645</c:v>
                </c:pt>
                <c:pt idx="56">
                  <c:v>-2349</c:v>
                </c:pt>
                <c:pt idx="57">
                  <c:v>-2030</c:v>
                </c:pt>
                <c:pt idx="58">
                  <c:v>-1698</c:v>
                </c:pt>
                <c:pt idx="59">
                  <c:v>-1353</c:v>
                </c:pt>
                <c:pt idx="60">
                  <c:v>-986</c:v>
                </c:pt>
                <c:pt idx="61">
                  <c:v>-627</c:v>
                </c:pt>
                <c:pt idx="62">
                  <c:v>-258</c:v>
                </c:pt>
                <c:pt idx="63">
                  <c:v>116</c:v>
                </c:pt>
                <c:pt idx="64">
                  <c:v>489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5C-4F48-996D-23338039AE0D}"/>
            </c:ext>
          </c:extLst>
        </c:ser>
        <c:ser>
          <c:idx val="1"/>
          <c:order val="1"/>
          <c:tx>
            <c:strRef>
              <c:f>TDK_KF_ST_03_02!$L$19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39.338999999999999</c:v>
                </c:pt>
                <c:pt idx="8">
                  <c:v>44.981999999999999</c:v>
                </c:pt>
                <c:pt idx="9">
                  <c:v>50.777999999999999</c:v>
                </c:pt>
                <c:pt idx="10">
                  <c:v>56.483999999999995</c:v>
                </c:pt>
                <c:pt idx="11">
                  <c:v>62.144999999999996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78.713999999999984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95.678999999999988</c:v>
                </c:pt>
                <c:pt idx="18">
                  <c:v>101.42099999999999</c:v>
                </c:pt>
                <c:pt idx="19">
                  <c:v>107.06399999999999</c:v>
                </c:pt>
                <c:pt idx="20">
                  <c:v>112.58999999999999</c:v>
                </c:pt>
                <c:pt idx="21">
                  <c:v>118.21499999999999</c:v>
                </c:pt>
                <c:pt idx="22">
                  <c:v>123.68699999999998</c:v>
                </c:pt>
                <c:pt idx="23">
                  <c:v>129.21299999999999</c:v>
                </c:pt>
                <c:pt idx="24">
                  <c:v>134.90099999999998</c:v>
                </c:pt>
                <c:pt idx="25">
                  <c:v>140.64299999999997</c:v>
                </c:pt>
                <c:pt idx="26">
                  <c:v>146.29499999999996</c:v>
                </c:pt>
                <c:pt idx="27">
                  <c:v>151.96499999999995</c:v>
                </c:pt>
                <c:pt idx="28">
                  <c:v>157.54499999999996</c:v>
                </c:pt>
                <c:pt idx="29">
                  <c:v>163.06199999999995</c:v>
                </c:pt>
                <c:pt idx="30">
                  <c:v>168.58799999999997</c:v>
                </c:pt>
                <c:pt idx="31">
                  <c:v>174.13199999999998</c:v>
                </c:pt>
                <c:pt idx="32">
                  <c:v>179.77499999999998</c:v>
                </c:pt>
                <c:pt idx="33">
                  <c:v>185.48099999999997</c:v>
                </c:pt>
                <c:pt idx="34">
                  <c:v>191.25899999999996</c:v>
                </c:pt>
                <c:pt idx="35">
                  <c:v>196.91999999999996</c:v>
                </c:pt>
                <c:pt idx="36">
                  <c:v>202.40999999999997</c:v>
                </c:pt>
                <c:pt idx="37">
                  <c:v>207.98099999999997</c:v>
                </c:pt>
                <c:pt idx="38">
                  <c:v>213.49799999999996</c:v>
                </c:pt>
                <c:pt idx="39">
                  <c:v>219.03299999999996</c:v>
                </c:pt>
                <c:pt idx="40">
                  <c:v>224.72099999999995</c:v>
                </c:pt>
                <c:pt idx="41">
                  <c:v>230.41799999999995</c:v>
                </c:pt>
                <c:pt idx="42">
                  <c:v>236.19599999999994</c:v>
                </c:pt>
                <c:pt idx="43">
                  <c:v>241.82999999999993</c:v>
                </c:pt>
                <c:pt idx="44">
                  <c:v>247.49999999999991</c:v>
                </c:pt>
                <c:pt idx="45">
                  <c:v>252.93599999999992</c:v>
                </c:pt>
                <c:pt idx="46">
                  <c:v>258.45299999999992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275.37299999999993</c:v>
                </c:pt>
                <c:pt idx="50">
                  <c:v>281.23199999999991</c:v>
                </c:pt>
                <c:pt idx="51">
                  <c:v>286.89299999999992</c:v>
                </c:pt>
                <c:pt idx="52">
                  <c:v>292.52699999999993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320.64299999999992</c:v>
                </c:pt>
                <c:pt idx="58">
                  <c:v>326.28599999999989</c:v>
                </c:pt>
                <c:pt idx="59">
                  <c:v>331.96499999999986</c:v>
                </c:pt>
                <c:pt idx="60">
                  <c:v>337.70699999999988</c:v>
                </c:pt>
                <c:pt idx="61">
                  <c:v>343.17899999999986</c:v>
                </c:pt>
                <c:pt idx="62">
                  <c:v>348.73199999999986</c:v>
                </c:pt>
                <c:pt idx="63">
                  <c:v>354.31199999999984</c:v>
                </c:pt>
                <c:pt idx="64">
                  <c:v>359.99099999999981</c:v>
                </c:pt>
              </c:numCache>
            </c:numRef>
          </c:xVal>
          <c:yVal>
            <c:numRef>
              <c:f>TDK_KF_ST_03_02!$L$20:$L$84</c:f>
              <c:numCache>
                <c:formatCode>General</c:formatCode>
                <c:ptCount val="65"/>
                <c:pt idx="0">
                  <c:v>488.73303786816416</c:v>
                </c:pt>
                <c:pt idx="1">
                  <c:v>863.78938364335227</c:v>
                </c:pt>
                <c:pt idx="2">
                  <c:v>1238.1780823336562</c:v>
                </c:pt>
                <c:pt idx="3">
                  <c:v>1594.7252642739413</c:v>
                </c:pt>
                <c:pt idx="4">
                  <c:v>1923.6971408356503</c:v>
                </c:pt>
                <c:pt idx="5">
                  <c:v>2236.066213237048</c:v>
                </c:pt>
                <c:pt idx="6">
                  <c:v>2527.2506272960545</c:v>
                </c:pt>
                <c:pt idx="7">
                  <c:v>2792.8642192632919</c:v>
                </c:pt>
                <c:pt idx="8">
                  <c:v>3037.5506351974336</c:v>
                </c:pt>
                <c:pt idx="9">
                  <c:v>3257.9808923406613</c:v>
                </c:pt>
                <c:pt idx="10">
                  <c:v>3442.2376852598741</c:v>
                </c:pt>
                <c:pt idx="11">
                  <c:v>3591.1172909608104</c:v>
                </c:pt>
                <c:pt idx="12">
                  <c:v>3704.1400776348846</c:v>
                </c:pt>
                <c:pt idx="13">
                  <c:v>3779.3677701032129</c:v>
                </c:pt>
                <c:pt idx="14">
                  <c:v>3820.515594111157</c:v>
                </c:pt>
                <c:pt idx="15">
                  <c:v>3825.8565402808044</c:v>
                </c:pt>
                <c:pt idx="16">
                  <c:v>3794.0271244942833</c:v>
                </c:pt>
                <c:pt idx="17">
                  <c:v>3724.7011937275633</c:v>
                </c:pt>
                <c:pt idx="18">
                  <c:v>3617.1288802554104</c:v>
                </c:pt>
                <c:pt idx="19">
                  <c:v>3475.8183837983956</c:v>
                </c:pt>
                <c:pt idx="20">
                  <c:v>3304.5684092133724</c:v>
                </c:pt>
                <c:pt idx="21">
                  <c:v>3098.5037470981779</c:v>
                </c:pt>
                <c:pt idx="22">
                  <c:v>2869.1877327747261</c:v>
                </c:pt>
                <c:pt idx="23">
                  <c:v>2610.8766145146142</c:v>
                </c:pt>
                <c:pt idx="24">
                  <c:v>2319.4657836301394</c:v>
                </c:pt>
                <c:pt idx="25">
                  <c:v>2001.9203706854237</c:v>
                </c:pt>
                <c:pt idx="26">
                  <c:v>1669.5120412127194</c:v>
                </c:pt>
                <c:pt idx="27">
                  <c:v>1319.538780714885</c:v>
                </c:pt>
                <c:pt idx="28">
                  <c:v>962.30515262523204</c:v>
                </c:pt>
                <c:pt idx="29">
                  <c:v>599.94314121239358</c:v>
                </c:pt>
                <c:pt idx="30">
                  <c:v>231.24159660547784</c:v>
                </c:pt>
                <c:pt idx="31">
                  <c:v>-140.9926399175377</c:v>
                </c:pt>
                <c:pt idx="32">
                  <c:v>-518.67469993832538</c:v>
                </c:pt>
                <c:pt idx="33">
                  <c:v>-895.62500359104092</c:v>
                </c:pt>
                <c:pt idx="34">
                  <c:v>-1268.4491470558946</c:v>
                </c:pt>
                <c:pt idx="35">
                  <c:v>-1621.4169197282145</c:v>
                </c:pt>
                <c:pt idx="36">
                  <c:v>-1948.804656276684</c:v>
                </c:pt>
                <c:pt idx="37">
                  <c:v>-2262.8854316807624</c:v>
                </c:pt>
                <c:pt idx="38">
                  <c:v>-2553.013034622229</c:v>
                </c:pt>
                <c:pt idx="39">
                  <c:v>-2820.4621758105145</c:v>
                </c:pt>
                <c:pt idx="40">
                  <c:v>-3068.0300334729345</c:v>
                </c:pt>
                <c:pt idx="41">
                  <c:v>-3285.8541819058501</c:v>
                </c:pt>
                <c:pt idx="42">
                  <c:v>-3473.7615273968163</c:v>
                </c:pt>
                <c:pt idx="43">
                  <c:v>-3623.1538265363056</c:v>
                </c:pt>
                <c:pt idx="44">
                  <c:v>-3738.2988166322539</c:v>
                </c:pt>
                <c:pt idx="45">
                  <c:v>-3814.488660737944</c:v>
                </c:pt>
                <c:pt idx="46">
                  <c:v>-3856.8619799963931</c:v>
                </c:pt>
                <c:pt idx="47">
                  <c:v>-3863.3922257114973</c:v>
                </c:pt>
                <c:pt idx="48">
                  <c:v>-3832.4982787530535</c:v>
                </c:pt>
                <c:pt idx="49">
                  <c:v>-3764.9107116084251</c:v>
                </c:pt>
                <c:pt idx="50">
                  <c:v>-3656.1199338224533</c:v>
                </c:pt>
                <c:pt idx="51">
                  <c:v>-3514.8501364320387</c:v>
                </c:pt>
                <c:pt idx="52">
                  <c:v>-3340.3538551877914</c:v>
                </c:pt>
                <c:pt idx="53">
                  <c:v>-3136.9176796666375</c:v>
                </c:pt>
                <c:pt idx="54">
                  <c:v>-2904.9798192907087</c:v>
                </c:pt>
                <c:pt idx="55">
                  <c:v>-2646.5371012565402</c:v>
                </c:pt>
                <c:pt idx="56">
                  <c:v>-2351.6408087796344</c:v>
                </c:pt>
                <c:pt idx="57">
                  <c:v>-2033.2321154474648</c:v>
                </c:pt>
                <c:pt idx="58">
                  <c:v>-1701.0472161114612</c:v>
                </c:pt>
                <c:pt idx="59">
                  <c:v>-1350.2681673753232</c:v>
                </c:pt>
                <c:pt idx="60">
                  <c:v>-982.30529476424351</c:v>
                </c:pt>
                <c:pt idx="61">
                  <c:v>-622.57959230395056</c:v>
                </c:pt>
                <c:pt idx="62">
                  <c:v>-251.91119454404068</c:v>
                </c:pt>
                <c:pt idx="63">
                  <c:v>122.76274109946624</c:v>
                </c:pt>
                <c:pt idx="64">
                  <c:v>502.68617897950355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5C-4F48-996D-23338039AE0D}"/>
            </c:ext>
          </c:extLst>
        </c:ser>
        <c:ser>
          <c:idx val="2"/>
          <c:order val="2"/>
          <c:tx>
            <c:strRef>
              <c:f>TDK_KF_ST_03_02!$J$19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39.338999999999999</c:v>
                </c:pt>
                <c:pt idx="8">
                  <c:v>44.981999999999999</c:v>
                </c:pt>
                <c:pt idx="9">
                  <c:v>50.777999999999999</c:v>
                </c:pt>
                <c:pt idx="10">
                  <c:v>56.483999999999995</c:v>
                </c:pt>
                <c:pt idx="11">
                  <c:v>62.144999999999996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78.713999999999984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95.678999999999988</c:v>
                </c:pt>
                <c:pt idx="18">
                  <c:v>101.42099999999999</c:v>
                </c:pt>
                <c:pt idx="19">
                  <c:v>107.06399999999999</c:v>
                </c:pt>
                <c:pt idx="20">
                  <c:v>112.58999999999999</c:v>
                </c:pt>
                <c:pt idx="21">
                  <c:v>118.21499999999999</c:v>
                </c:pt>
                <c:pt idx="22">
                  <c:v>123.68699999999998</c:v>
                </c:pt>
                <c:pt idx="23">
                  <c:v>129.21299999999999</c:v>
                </c:pt>
                <c:pt idx="24">
                  <c:v>134.90099999999998</c:v>
                </c:pt>
                <c:pt idx="25">
                  <c:v>140.64299999999997</c:v>
                </c:pt>
                <c:pt idx="26">
                  <c:v>146.29499999999996</c:v>
                </c:pt>
                <c:pt idx="27">
                  <c:v>151.96499999999995</c:v>
                </c:pt>
                <c:pt idx="28">
                  <c:v>157.54499999999996</c:v>
                </c:pt>
                <c:pt idx="29">
                  <c:v>163.06199999999995</c:v>
                </c:pt>
                <c:pt idx="30">
                  <c:v>168.58799999999997</c:v>
                </c:pt>
                <c:pt idx="31">
                  <c:v>174.13199999999998</c:v>
                </c:pt>
                <c:pt idx="32">
                  <c:v>179.77499999999998</c:v>
                </c:pt>
                <c:pt idx="33">
                  <c:v>185.48099999999997</c:v>
                </c:pt>
                <c:pt idx="34">
                  <c:v>191.25899999999996</c:v>
                </c:pt>
                <c:pt idx="35">
                  <c:v>196.91999999999996</c:v>
                </c:pt>
                <c:pt idx="36">
                  <c:v>202.40999999999997</c:v>
                </c:pt>
                <c:pt idx="37">
                  <c:v>207.98099999999997</c:v>
                </c:pt>
                <c:pt idx="38">
                  <c:v>213.49799999999996</c:v>
                </c:pt>
                <c:pt idx="39">
                  <c:v>219.03299999999996</c:v>
                </c:pt>
                <c:pt idx="40">
                  <c:v>224.72099999999995</c:v>
                </c:pt>
                <c:pt idx="41">
                  <c:v>230.41799999999995</c:v>
                </c:pt>
                <c:pt idx="42">
                  <c:v>236.19599999999994</c:v>
                </c:pt>
                <c:pt idx="43">
                  <c:v>241.82999999999993</c:v>
                </c:pt>
                <c:pt idx="44">
                  <c:v>247.49999999999991</c:v>
                </c:pt>
                <c:pt idx="45">
                  <c:v>252.93599999999992</c:v>
                </c:pt>
                <c:pt idx="46">
                  <c:v>258.45299999999992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275.37299999999993</c:v>
                </c:pt>
                <c:pt idx="50">
                  <c:v>281.23199999999991</c:v>
                </c:pt>
                <c:pt idx="51">
                  <c:v>286.89299999999992</c:v>
                </c:pt>
                <c:pt idx="52">
                  <c:v>292.52699999999993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320.64299999999992</c:v>
                </c:pt>
                <c:pt idx="58">
                  <c:v>326.28599999999989</c:v>
                </c:pt>
                <c:pt idx="59">
                  <c:v>331.96499999999986</c:v>
                </c:pt>
                <c:pt idx="60">
                  <c:v>337.70699999999988</c:v>
                </c:pt>
                <c:pt idx="61">
                  <c:v>343.17899999999986</c:v>
                </c:pt>
                <c:pt idx="62">
                  <c:v>348.73199999999986</c:v>
                </c:pt>
                <c:pt idx="63">
                  <c:v>354.31199999999984</c:v>
                </c:pt>
                <c:pt idx="64">
                  <c:v>359.99099999999981</c:v>
                </c:pt>
              </c:numCache>
            </c:numRef>
          </c:xVal>
          <c:yVal>
            <c:numRef>
              <c:f>TDK_KF_ST_03_02!$J$20:$J$84</c:f>
              <c:numCache>
                <c:formatCode>General</c:formatCode>
                <c:ptCount val="65"/>
                <c:pt idx="0">
                  <c:v>-3782</c:v>
                </c:pt>
                <c:pt idx="1">
                  <c:v>-3721</c:v>
                </c:pt>
                <c:pt idx="2">
                  <c:v>-3614</c:v>
                </c:pt>
                <c:pt idx="3">
                  <c:v>-3474</c:v>
                </c:pt>
                <c:pt idx="4">
                  <c:v>-3310</c:v>
                </c:pt>
                <c:pt idx="5">
                  <c:v>-3113</c:v>
                </c:pt>
                <c:pt idx="6">
                  <c:v>-2885</c:v>
                </c:pt>
                <c:pt idx="7">
                  <c:v>-2625</c:v>
                </c:pt>
                <c:pt idx="8">
                  <c:v>-2339</c:v>
                </c:pt>
                <c:pt idx="9">
                  <c:v>-2024</c:v>
                </c:pt>
                <c:pt idx="10">
                  <c:v>-1697</c:v>
                </c:pt>
                <c:pt idx="11">
                  <c:v>-1349</c:v>
                </c:pt>
                <c:pt idx="12">
                  <c:v>-987</c:v>
                </c:pt>
                <c:pt idx="13">
                  <c:v>-639</c:v>
                </c:pt>
                <c:pt idx="14">
                  <c:v>-272</c:v>
                </c:pt>
                <c:pt idx="15">
                  <c:v>106</c:v>
                </c:pt>
                <c:pt idx="16">
                  <c:v>477</c:v>
                </c:pt>
                <c:pt idx="17">
                  <c:v>851</c:v>
                </c:pt>
                <c:pt idx="18">
                  <c:v>1220</c:v>
                </c:pt>
                <c:pt idx="19">
                  <c:v>1573</c:v>
                </c:pt>
                <c:pt idx="20">
                  <c:v>1901</c:v>
                </c:pt>
                <c:pt idx="21">
                  <c:v>2224</c:v>
                </c:pt>
                <c:pt idx="22">
                  <c:v>2514</c:v>
                </c:pt>
                <c:pt idx="23">
                  <c:v>2785</c:v>
                </c:pt>
                <c:pt idx="24">
                  <c:v>3037</c:v>
                </c:pt>
                <c:pt idx="25">
                  <c:v>3258</c:v>
                </c:pt>
                <c:pt idx="26">
                  <c:v>3449</c:v>
                </c:pt>
                <c:pt idx="27">
                  <c:v>3609</c:v>
                </c:pt>
                <c:pt idx="28">
                  <c:v>3724</c:v>
                </c:pt>
                <c:pt idx="29">
                  <c:v>3803</c:v>
                </c:pt>
                <c:pt idx="30">
                  <c:v>3851</c:v>
                </c:pt>
                <c:pt idx="31">
                  <c:v>3867</c:v>
                </c:pt>
                <c:pt idx="32">
                  <c:v>3835</c:v>
                </c:pt>
                <c:pt idx="33">
                  <c:v>3777</c:v>
                </c:pt>
                <c:pt idx="34">
                  <c:v>3674</c:v>
                </c:pt>
                <c:pt idx="35">
                  <c:v>3529</c:v>
                </c:pt>
                <c:pt idx="36">
                  <c:v>3369</c:v>
                </c:pt>
                <c:pt idx="37">
                  <c:v>3172</c:v>
                </c:pt>
                <c:pt idx="38">
                  <c:v>2939</c:v>
                </c:pt>
                <c:pt idx="39">
                  <c:v>2681</c:v>
                </c:pt>
                <c:pt idx="40">
                  <c:v>2398</c:v>
                </c:pt>
                <c:pt idx="41">
                  <c:v>2088</c:v>
                </c:pt>
                <c:pt idx="42">
                  <c:v>1750</c:v>
                </c:pt>
                <c:pt idx="43">
                  <c:v>1406</c:v>
                </c:pt>
                <c:pt idx="44">
                  <c:v>1051</c:v>
                </c:pt>
                <c:pt idx="45">
                  <c:v>693</c:v>
                </c:pt>
                <c:pt idx="46">
                  <c:v>330</c:v>
                </c:pt>
                <c:pt idx="47">
                  <c:v>-44</c:v>
                </c:pt>
                <c:pt idx="48">
                  <c:v>-420</c:v>
                </c:pt>
                <c:pt idx="49">
                  <c:v>-786</c:v>
                </c:pt>
                <c:pt idx="50">
                  <c:v>-1171</c:v>
                </c:pt>
                <c:pt idx="51">
                  <c:v>-1519</c:v>
                </c:pt>
                <c:pt idx="52">
                  <c:v>-1849</c:v>
                </c:pt>
                <c:pt idx="53">
                  <c:v>-2168</c:v>
                </c:pt>
                <c:pt idx="54">
                  <c:v>-2461</c:v>
                </c:pt>
                <c:pt idx="55">
                  <c:v>-2729</c:v>
                </c:pt>
                <c:pt idx="56">
                  <c:v>-2980</c:v>
                </c:pt>
                <c:pt idx="57">
                  <c:v>-3202</c:v>
                </c:pt>
                <c:pt idx="58">
                  <c:v>-3390</c:v>
                </c:pt>
                <c:pt idx="59">
                  <c:v>-3549</c:v>
                </c:pt>
                <c:pt idx="60">
                  <c:v>-3670</c:v>
                </c:pt>
                <c:pt idx="61">
                  <c:v>-3746</c:v>
                </c:pt>
                <c:pt idx="62">
                  <c:v>-3798</c:v>
                </c:pt>
                <c:pt idx="63">
                  <c:v>-3808</c:v>
                </c:pt>
                <c:pt idx="64">
                  <c:v>-3783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5C-4F48-996D-23338039AE0D}"/>
            </c:ext>
          </c:extLst>
        </c:ser>
        <c:ser>
          <c:idx val="3"/>
          <c:order val="3"/>
          <c:tx>
            <c:strRef>
              <c:f>TDK_KF_ST_03_02!$N$19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39.338999999999999</c:v>
                </c:pt>
                <c:pt idx="8">
                  <c:v>44.981999999999999</c:v>
                </c:pt>
                <c:pt idx="9">
                  <c:v>50.777999999999999</c:v>
                </c:pt>
                <c:pt idx="10">
                  <c:v>56.483999999999995</c:v>
                </c:pt>
                <c:pt idx="11">
                  <c:v>62.144999999999996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78.713999999999984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95.678999999999988</c:v>
                </c:pt>
                <c:pt idx="18">
                  <c:v>101.42099999999999</c:v>
                </c:pt>
                <c:pt idx="19">
                  <c:v>107.06399999999999</c:v>
                </c:pt>
                <c:pt idx="20">
                  <c:v>112.58999999999999</c:v>
                </c:pt>
                <c:pt idx="21">
                  <c:v>118.21499999999999</c:v>
                </c:pt>
                <c:pt idx="22">
                  <c:v>123.68699999999998</c:v>
                </c:pt>
                <c:pt idx="23">
                  <c:v>129.21299999999999</c:v>
                </c:pt>
                <c:pt idx="24">
                  <c:v>134.90099999999998</c:v>
                </c:pt>
                <c:pt idx="25">
                  <c:v>140.64299999999997</c:v>
                </c:pt>
                <c:pt idx="26">
                  <c:v>146.29499999999996</c:v>
                </c:pt>
                <c:pt idx="27">
                  <c:v>151.96499999999995</c:v>
                </c:pt>
                <c:pt idx="28">
                  <c:v>157.54499999999996</c:v>
                </c:pt>
                <c:pt idx="29">
                  <c:v>163.06199999999995</c:v>
                </c:pt>
                <c:pt idx="30">
                  <c:v>168.58799999999997</c:v>
                </c:pt>
                <c:pt idx="31">
                  <c:v>174.13199999999998</c:v>
                </c:pt>
                <c:pt idx="32">
                  <c:v>179.77499999999998</c:v>
                </c:pt>
                <c:pt idx="33">
                  <c:v>185.48099999999997</c:v>
                </c:pt>
                <c:pt idx="34">
                  <c:v>191.25899999999996</c:v>
                </c:pt>
                <c:pt idx="35">
                  <c:v>196.91999999999996</c:v>
                </c:pt>
                <c:pt idx="36">
                  <c:v>202.40999999999997</c:v>
                </c:pt>
                <c:pt idx="37">
                  <c:v>207.98099999999997</c:v>
                </c:pt>
                <c:pt idx="38">
                  <c:v>213.49799999999996</c:v>
                </c:pt>
                <c:pt idx="39">
                  <c:v>219.03299999999996</c:v>
                </c:pt>
                <c:pt idx="40">
                  <c:v>224.72099999999995</c:v>
                </c:pt>
                <c:pt idx="41">
                  <c:v>230.41799999999995</c:v>
                </c:pt>
                <c:pt idx="42">
                  <c:v>236.19599999999994</c:v>
                </c:pt>
                <c:pt idx="43">
                  <c:v>241.82999999999993</c:v>
                </c:pt>
                <c:pt idx="44">
                  <c:v>247.49999999999991</c:v>
                </c:pt>
                <c:pt idx="45">
                  <c:v>252.93599999999992</c:v>
                </c:pt>
                <c:pt idx="46">
                  <c:v>258.45299999999992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275.37299999999993</c:v>
                </c:pt>
                <c:pt idx="50">
                  <c:v>281.23199999999991</c:v>
                </c:pt>
                <c:pt idx="51">
                  <c:v>286.89299999999992</c:v>
                </c:pt>
                <c:pt idx="52">
                  <c:v>292.52699999999993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320.64299999999992</c:v>
                </c:pt>
                <c:pt idx="58">
                  <c:v>326.28599999999989</c:v>
                </c:pt>
                <c:pt idx="59">
                  <c:v>331.96499999999986</c:v>
                </c:pt>
                <c:pt idx="60">
                  <c:v>337.70699999999988</c:v>
                </c:pt>
                <c:pt idx="61">
                  <c:v>343.17899999999986</c:v>
                </c:pt>
                <c:pt idx="62">
                  <c:v>348.73199999999986</c:v>
                </c:pt>
                <c:pt idx="63">
                  <c:v>354.31199999999984</c:v>
                </c:pt>
                <c:pt idx="64">
                  <c:v>359.99099999999981</c:v>
                </c:pt>
              </c:numCache>
            </c:numRef>
          </c:xVal>
          <c:yVal>
            <c:numRef>
              <c:f>TDK_KF_ST_03_02!$N$20:$N$84</c:f>
              <c:numCache>
                <c:formatCode>General</c:formatCode>
                <c:ptCount val="65"/>
                <c:pt idx="0">
                  <c:v>-3778.7225141972376</c:v>
                </c:pt>
                <c:pt idx="1">
                  <c:v>-3715.4326767850253</c:v>
                </c:pt>
                <c:pt idx="2">
                  <c:v>-3612.7384161183795</c:v>
                </c:pt>
                <c:pt idx="3">
                  <c:v>-3474.8813626728647</c:v>
                </c:pt>
                <c:pt idx="4">
                  <c:v>-3308.6109480710452</c:v>
                </c:pt>
                <c:pt idx="5">
                  <c:v>-3110.2683158923546</c:v>
                </c:pt>
                <c:pt idx="6">
                  <c:v>-2882.4509006731696</c:v>
                </c:pt>
                <c:pt idx="7">
                  <c:v>-2629.0367431231643</c:v>
                </c:pt>
                <c:pt idx="8">
                  <c:v>-2344.3744195390618</c:v>
                </c:pt>
                <c:pt idx="9">
                  <c:v>-2028.0727148223575</c:v>
                </c:pt>
                <c:pt idx="10">
                  <c:v>-1696.1224813082254</c:v>
                </c:pt>
                <c:pt idx="11">
                  <c:v>-1349.8938103206199</c:v>
                </c:pt>
                <c:pt idx="12">
                  <c:v>-992.54801885507857</c:v>
                </c:pt>
                <c:pt idx="13">
                  <c:v>-637.24443281214405</c:v>
                </c:pt>
                <c:pt idx="14">
                  <c:v>-272.34359913927</c:v>
                </c:pt>
                <c:pt idx="15">
                  <c:v>107.95315828129777</c:v>
                </c:pt>
                <c:pt idx="16">
                  <c:v>482.06324304124382</c:v>
                </c:pt>
                <c:pt idx="17">
                  <c:v>855.92226461798191</c:v>
                </c:pt>
                <c:pt idx="18">
                  <c:v>1226.2291750828867</c:v>
                </c:pt>
                <c:pt idx="19">
                  <c:v>1578.4252074854805</c:v>
                </c:pt>
                <c:pt idx="20">
                  <c:v>1908.7437567637253</c:v>
                </c:pt>
                <c:pt idx="21">
                  <c:v>2226.9693921074477</c:v>
                </c:pt>
                <c:pt idx="22">
                  <c:v>2516.2024034577526</c:v>
                </c:pt>
                <c:pt idx="23">
                  <c:v>2785.2221625814923</c:v>
                </c:pt>
                <c:pt idx="24">
                  <c:v>3035.2890135115026</c:v>
                </c:pt>
                <c:pt idx="25">
                  <c:v>3257.6314991962627</c:v>
                </c:pt>
                <c:pt idx="26">
                  <c:v>3444.7916657746155</c:v>
                </c:pt>
                <c:pt idx="27">
                  <c:v>3599.1071603495088</c:v>
                </c:pt>
                <c:pt idx="28">
                  <c:v>3716.8048386549776</c:v>
                </c:pt>
                <c:pt idx="29">
                  <c:v>3798.7485742469289</c:v>
                </c:pt>
                <c:pt idx="30">
                  <c:v>3845.7464550760606</c:v>
                </c:pt>
                <c:pt idx="31">
                  <c:v>3857.1782324169944</c:v>
                </c:pt>
                <c:pt idx="32">
                  <c:v>3831.9641831425456</c:v>
                </c:pt>
                <c:pt idx="33">
                  <c:v>3768.9185707004408</c:v>
                </c:pt>
                <c:pt idx="34">
                  <c:v>3667.2412356872792</c:v>
                </c:pt>
                <c:pt idx="35">
                  <c:v>3531.6895951592419</c:v>
                </c:pt>
                <c:pt idx="36">
                  <c:v>3367.5184001619905</c:v>
                </c:pt>
                <c:pt idx="37">
                  <c:v>3169.559983301212</c:v>
                </c:pt>
                <c:pt idx="38">
                  <c:v>2944.2142488583331</c:v>
                </c:pt>
                <c:pt idx="39">
                  <c:v>2690.936223722631</c:v>
                </c:pt>
                <c:pt idx="40">
                  <c:v>2404.7613822476465</c:v>
                </c:pt>
                <c:pt idx="41">
                  <c:v>2094.628872593446</c:v>
                </c:pt>
                <c:pt idx="42">
                  <c:v>1759.2065702015502</c:v>
                </c:pt>
                <c:pt idx="43">
                  <c:v>1415.1384186567745</c:v>
                </c:pt>
                <c:pt idx="44">
                  <c:v>1055.3149784829923</c:v>
                </c:pt>
                <c:pt idx="45">
                  <c:v>700.82842152306841</c:v>
                </c:pt>
                <c:pt idx="46">
                  <c:v>334.86460949623557</c:v>
                </c:pt>
                <c:pt idx="47">
                  <c:v>-41.789772100091156</c:v>
                </c:pt>
                <c:pt idx="48">
                  <c:v>-419.58049411321178</c:v>
                </c:pt>
                <c:pt idx="49">
                  <c:v>-790.66389593832787</c:v>
                </c:pt>
                <c:pt idx="50">
                  <c:v>-1168.7571097086832</c:v>
                </c:pt>
                <c:pt idx="51">
                  <c:v>-1522.2404182992721</c:v>
                </c:pt>
                <c:pt idx="52">
                  <c:v>-1859.0284405587877</c:v>
                </c:pt>
                <c:pt idx="53">
                  <c:v>-2173.1438486199681</c:v>
                </c:pt>
                <c:pt idx="54">
                  <c:v>-2465.6761281046274</c:v>
                </c:pt>
                <c:pt idx="55">
                  <c:v>-2734.524951158483</c:v>
                </c:pt>
                <c:pt idx="56">
                  <c:v>-2987.0041233836582</c:v>
                </c:pt>
                <c:pt idx="57">
                  <c:v>-3209.1132673445986</c:v>
                </c:pt>
                <c:pt idx="58">
                  <c:v>-3395.3676707217878</c:v>
                </c:pt>
                <c:pt idx="59">
                  <c:v>-3549.28470571041</c:v>
                </c:pt>
                <c:pt idx="60">
                  <c:v>-3669.1763770446901</c:v>
                </c:pt>
                <c:pt idx="61">
                  <c:v>-3748.8927202358836</c:v>
                </c:pt>
                <c:pt idx="62">
                  <c:v>-3794.5684032622435</c:v>
                </c:pt>
                <c:pt idx="63">
                  <c:v>-3804.2982267150783</c:v>
                </c:pt>
                <c:pt idx="64">
                  <c:v>-3776.8812451095305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05C-4F48-996D-23338039A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TDK_KF_ST_03_03!$I$19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TDK_KF_ST_03_03!$AA$85:$AA$149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354.34799999999996</c:v>
                </c:pt>
                <c:pt idx="2">
                  <c:v>348.83099999999996</c:v>
                </c:pt>
                <c:pt idx="3">
                  <c:v>343.25999999999993</c:v>
                </c:pt>
                <c:pt idx="4">
                  <c:v>337.76999999999992</c:v>
                </c:pt>
                <c:pt idx="5">
                  <c:v>331.9919999999999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314.92799999999994</c:v>
                </c:pt>
                <c:pt idx="9">
                  <c:v>309.24899999999997</c:v>
                </c:pt>
                <c:pt idx="10">
                  <c:v>303.68699999999995</c:v>
                </c:pt>
                <c:pt idx="11">
                  <c:v>298.21499999999997</c:v>
                </c:pt>
                <c:pt idx="12">
                  <c:v>292.58099999999996</c:v>
                </c:pt>
                <c:pt idx="13">
                  <c:v>286.91099999999994</c:v>
                </c:pt>
                <c:pt idx="14">
                  <c:v>281.19599999999997</c:v>
                </c:pt>
                <c:pt idx="15">
                  <c:v>275.40899999999999</c:v>
                </c:pt>
                <c:pt idx="16">
                  <c:v>269.80200000000002</c:v>
                </c:pt>
                <c:pt idx="17">
                  <c:v>264.16800000000001</c:v>
                </c:pt>
                <c:pt idx="18">
                  <c:v>258.59699999999998</c:v>
                </c:pt>
                <c:pt idx="19">
                  <c:v>253.08899999999997</c:v>
                </c:pt>
                <c:pt idx="20">
                  <c:v>247.59899999999996</c:v>
                </c:pt>
                <c:pt idx="21">
                  <c:v>241.82999999999996</c:v>
                </c:pt>
                <c:pt idx="22">
                  <c:v>236.15099999999995</c:v>
                </c:pt>
                <c:pt idx="23">
                  <c:v>230.40899999999996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213.63299999999998</c:v>
                </c:pt>
                <c:pt idx="27">
                  <c:v>208.11599999999999</c:v>
                </c:pt>
                <c:pt idx="28">
                  <c:v>202.47299999999998</c:v>
                </c:pt>
                <c:pt idx="29">
                  <c:v>196.82999999999998</c:v>
                </c:pt>
                <c:pt idx="30">
                  <c:v>191.196</c:v>
                </c:pt>
                <c:pt idx="31">
                  <c:v>185.42699999999999</c:v>
                </c:pt>
                <c:pt idx="32">
                  <c:v>179.81099999999998</c:v>
                </c:pt>
                <c:pt idx="33">
                  <c:v>174.19499999999999</c:v>
                </c:pt>
                <c:pt idx="34">
                  <c:v>168.66</c:v>
                </c:pt>
                <c:pt idx="35">
                  <c:v>163.233</c:v>
                </c:pt>
                <c:pt idx="36">
                  <c:v>157.59</c:v>
                </c:pt>
                <c:pt idx="37">
                  <c:v>151.965</c:v>
                </c:pt>
                <c:pt idx="38">
                  <c:v>146.24100000000001</c:v>
                </c:pt>
                <c:pt idx="39">
                  <c:v>140.625</c:v>
                </c:pt>
                <c:pt idx="40">
                  <c:v>134.95500000000001</c:v>
                </c:pt>
                <c:pt idx="41">
                  <c:v>129.29400000000001</c:v>
                </c:pt>
                <c:pt idx="42">
                  <c:v>123.83100000000002</c:v>
                </c:pt>
                <c:pt idx="43">
                  <c:v>118.33200000000002</c:v>
                </c:pt>
                <c:pt idx="44">
                  <c:v>112.71600000000002</c:v>
                </c:pt>
                <c:pt idx="45">
                  <c:v>107.10000000000002</c:v>
                </c:pt>
                <c:pt idx="46">
                  <c:v>101.34900000000002</c:v>
                </c:pt>
                <c:pt idx="47">
                  <c:v>95.697000000000017</c:v>
                </c:pt>
                <c:pt idx="48">
                  <c:v>89.964000000000013</c:v>
                </c:pt>
                <c:pt idx="49">
                  <c:v>84.393000000000015</c:v>
                </c:pt>
                <c:pt idx="50">
                  <c:v>78.813000000000017</c:v>
                </c:pt>
                <c:pt idx="51">
                  <c:v>73.332000000000022</c:v>
                </c:pt>
                <c:pt idx="52">
                  <c:v>67.860000000000028</c:v>
                </c:pt>
                <c:pt idx="53">
                  <c:v>62.154000000000025</c:v>
                </c:pt>
                <c:pt idx="54">
                  <c:v>56.403000000000027</c:v>
                </c:pt>
                <c:pt idx="55">
                  <c:v>50.724000000000025</c:v>
                </c:pt>
                <c:pt idx="56">
                  <c:v>44.991000000000028</c:v>
                </c:pt>
                <c:pt idx="57">
                  <c:v>39.384000000000029</c:v>
                </c:pt>
                <c:pt idx="58">
                  <c:v>33.921000000000028</c:v>
                </c:pt>
                <c:pt idx="59">
                  <c:v>28.404000000000028</c:v>
                </c:pt>
                <c:pt idx="60">
                  <c:v>22.698000000000029</c:v>
                </c:pt>
                <c:pt idx="61">
                  <c:v>17.172000000000029</c:v>
                </c:pt>
                <c:pt idx="62">
                  <c:v>11.430000000000028</c:v>
                </c:pt>
                <c:pt idx="63">
                  <c:v>5.6250000000000284</c:v>
                </c:pt>
                <c:pt idx="64">
                  <c:v>-3.5999999999971166E-2</c:v>
                </c:pt>
              </c:numCache>
            </c:numRef>
          </c:xVal>
          <c:yVal>
            <c:numRef>
              <c:f>TDK_KF_ST_03_03!$I$85:$I$149</c:f>
              <c:numCache>
                <c:formatCode>General</c:formatCode>
                <c:ptCount val="65"/>
                <c:pt idx="0">
                  <c:v>497</c:v>
                </c:pt>
                <c:pt idx="1">
                  <c:v>116</c:v>
                </c:pt>
                <c:pt idx="2">
                  <c:v>-253</c:v>
                </c:pt>
                <c:pt idx="3">
                  <c:v>-620</c:v>
                </c:pt>
                <c:pt idx="4">
                  <c:v>-978</c:v>
                </c:pt>
                <c:pt idx="5">
                  <c:v>-1342</c:v>
                </c:pt>
                <c:pt idx="6">
                  <c:v>-1692</c:v>
                </c:pt>
                <c:pt idx="7">
                  <c:v>-2021</c:v>
                </c:pt>
                <c:pt idx="8">
                  <c:v>-2338</c:v>
                </c:pt>
                <c:pt idx="9">
                  <c:v>-2635</c:v>
                </c:pt>
                <c:pt idx="10">
                  <c:v>-2887</c:v>
                </c:pt>
                <c:pt idx="11">
                  <c:v>-3114</c:v>
                </c:pt>
                <c:pt idx="12">
                  <c:v>-3322</c:v>
                </c:pt>
                <c:pt idx="13">
                  <c:v>-3494</c:v>
                </c:pt>
                <c:pt idx="14">
                  <c:v>-3638</c:v>
                </c:pt>
                <c:pt idx="15">
                  <c:v>-3744</c:v>
                </c:pt>
                <c:pt idx="16">
                  <c:v>-3812</c:v>
                </c:pt>
                <c:pt idx="17">
                  <c:v>-3843</c:v>
                </c:pt>
                <c:pt idx="18">
                  <c:v>-3840</c:v>
                </c:pt>
                <c:pt idx="19">
                  <c:v>-3799</c:v>
                </c:pt>
                <c:pt idx="20">
                  <c:v>-3725</c:v>
                </c:pt>
                <c:pt idx="21">
                  <c:v>-3606</c:v>
                </c:pt>
                <c:pt idx="22">
                  <c:v>-3457</c:v>
                </c:pt>
                <c:pt idx="23">
                  <c:v>-3282</c:v>
                </c:pt>
                <c:pt idx="24">
                  <c:v>-3062</c:v>
                </c:pt>
                <c:pt idx="25">
                  <c:v>-2816</c:v>
                </c:pt>
                <c:pt idx="26">
                  <c:v>-2558</c:v>
                </c:pt>
                <c:pt idx="27">
                  <c:v>-2265</c:v>
                </c:pt>
                <c:pt idx="28">
                  <c:v>-1953</c:v>
                </c:pt>
                <c:pt idx="29">
                  <c:v>-1619</c:v>
                </c:pt>
                <c:pt idx="30">
                  <c:v>-1265</c:v>
                </c:pt>
                <c:pt idx="31">
                  <c:v>-900</c:v>
                </c:pt>
                <c:pt idx="32">
                  <c:v>-531</c:v>
                </c:pt>
                <c:pt idx="33">
                  <c:v>-153</c:v>
                </c:pt>
                <c:pt idx="34">
                  <c:v>218</c:v>
                </c:pt>
                <c:pt idx="35">
                  <c:v>570</c:v>
                </c:pt>
                <c:pt idx="36">
                  <c:v>951</c:v>
                </c:pt>
                <c:pt idx="37">
                  <c:v>1308</c:v>
                </c:pt>
                <c:pt idx="38">
                  <c:v>1664</c:v>
                </c:pt>
                <c:pt idx="39">
                  <c:v>1995</c:v>
                </c:pt>
                <c:pt idx="40">
                  <c:v>2306</c:v>
                </c:pt>
                <c:pt idx="41">
                  <c:v>2604</c:v>
                </c:pt>
                <c:pt idx="42">
                  <c:v>2855</c:v>
                </c:pt>
                <c:pt idx="43">
                  <c:v>3085</c:v>
                </c:pt>
                <c:pt idx="44">
                  <c:v>3300</c:v>
                </c:pt>
                <c:pt idx="45">
                  <c:v>3473</c:v>
                </c:pt>
                <c:pt idx="46">
                  <c:v>3612</c:v>
                </c:pt>
                <c:pt idx="47">
                  <c:v>3723</c:v>
                </c:pt>
                <c:pt idx="48">
                  <c:v>3792</c:v>
                </c:pt>
                <c:pt idx="49">
                  <c:v>3818</c:v>
                </c:pt>
                <c:pt idx="50">
                  <c:v>3812</c:v>
                </c:pt>
                <c:pt idx="51">
                  <c:v>3775</c:v>
                </c:pt>
                <c:pt idx="52">
                  <c:v>3694</c:v>
                </c:pt>
                <c:pt idx="53">
                  <c:v>3582</c:v>
                </c:pt>
                <c:pt idx="54">
                  <c:v>3427</c:v>
                </c:pt>
                <c:pt idx="55">
                  <c:v>3247</c:v>
                </c:pt>
                <c:pt idx="56">
                  <c:v>3024</c:v>
                </c:pt>
                <c:pt idx="57">
                  <c:v>2784</c:v>
                </c:pt>
                <c:pt idx="58">
                  <c:v>2524</c:v>
                </c:pt>
                <c:pt idx="59">
                  <c:v>2237</c:v>
                </c:pt>
                <c:pt idx="60">
                  <c:v>1913</c:v>
                </c:pt>
                <c:pt idx="61">
                  <c:v>1587</c:v>
                </c:pt>
                <c:pt idx="62">
                  <c:v>1232</c:v>
                </c:pt>
                <c:pt idx="63">
                  <c:v>856</c:v>
                </c:pt>
                <c:pt idx="64">
                  <c:v>490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54-4B94-86E4-FB0ECBD0D765}"/>
            </c:ext>
          </c:extLst>
        </c:ser>
        <c:ser>
          <c:idx val="1"/>
          <c:order val="1"/>
          <c:tx>
            <c:strRef>
              <c:f>TDK_KF_ST_03_03!$L$19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354.34799999999996</c:v>
                </c:pt>
                <c:pt idx="2">
                  <c:v>348.83099999999996</c:v>
                </c:pt>
                <c:pt idx="3">
                  <c:v>343.25999999999993</c:v>
                </c:pt>
                <c:pt idx="4">
                  <c:v>337.76999999999992</c:v>
                </c:pt>
                <c:pt idx="5">
                  <c:v>331.9919999999999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314.92799999999994</c:v>
                </c:pt>
                <c:pt idx="9">
                  <c:v>309.24899999999997</c:v>
                </c:pt>
                <c:pt idx="10">
                  <c:v>303.68699999999995</c:v>
                </c:pt>
                <c:pt idx="11">
                  <c:v>298.21499999999997</c:v>
                </c:pt>
                <c:pt idx="12">
                  <c:v>292.58099999999996</c:v>
                </c:pt>
                <c:pt idx="13">
                  <c:v>286.91099999999994</c:v>
                </c:pt>
                <c:pt idx="14">
                  <c:v>281.19599999999997</c:v>
                </c:pt>
                <c:pt idx="15">
                  <c:v>275.40899999999999</c:v>
                </c:pt>
                <c:pt idx="16">
                  <c:v>269.80200000000002</c:v>
                </c:pt>
                <c:pt idx="17">
                  <c:v>264.16800000000001</c:v>
                </c:pt>
                <c:pt idx="18">
                  <c:v>258.59699999999998</c:v>
                </c:pt>
                <c:pt idx="19">
                  <c:v>253.08899999999997</c:v>
                </c:pt>
                <c:pt idx="20">
                  <c:v>247.59899999999996</c:v>
                </c:pt>
                <c:pt idx="21">
                  <c:v>241.82999999999996</c:v>
                </c:pt>
                <c:pt idx="22">
                  <c:v>236.15099999999995</c:v>
                </c:pt>
                <c:pt idx="23">
                  <c:v>230.40899999999996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213.63299999999998</c:v>
                </c:pt>
                <c:pt idx="27">
                  <c:v>208.11599999999999</c:v>
                </c:pt>
                <c:pt idx="28">
                  <c:v>202.47299999999998</c:v>
                </c:pt>
                <c:pt idx="29">
                  <c:v>196.82999999999998</c:v>
                </c:pt>
                <c:pt idx="30">
                  <c:v>191.196</c:v>
                </c:pt>
                <c:pt idx="31">
                  <c:v>185.42699999999999</c:v>
                </c:pt>
                <c:pt idx="32">
                  <c:v>179.81099999999998</c:v>
                </c:pt>
                <c:pt idx="33">
                  <c:v>174.19499999999999</c:v>
                </c:pt>
                <c:pt idx="34">
                  <c:v>168.66</c:v>
                </c:pt>
                <c:pt idx="35">
                  <c:v>163.233</c:v>
                </c:pt>
                <c:pt idx="36">
                  <c:v>157.59</c:v>
                </c:pt>
                <c:pt idx="37">
                  <c:v>151.965</c:v>
                </c:pt>
                <c:pt idx="38">
                  <c:v>146.24100000000001</c:v>
                </c:pt>
                <c:pt idx="39">
                  <c:v>140.625</c:v>
                </c:pt>
                <c:pt idx="40">
                  <c:v>134.95500000000001</c:v>
                </c:pt>
                <c:pt idx="41">
                  <c:v>129.29400000000001</c:v>
                </c:pt>
                <c:pt idx="42">
                  <c:v>123.83100000000002</c:v>
                </c:pt>
                <c:pt idx="43">
                  <c:v>118.33200000000002</c:v>
                </c:pt>
                <c:pt idx="44">
                  <c:v>112.71600000000002</c:v>
                </c:pt>
                <c:pt idx="45">
                  <c:v>107.10000000000002</c:v>
                </c:pt>
                <c:pt idx="46">
                  <c:v>101.34900000000002</c:v>
                </c:pt>
                <c:pt idx="47">
                  <c:v>95.697000000000017</c:v>
                </c:pt>
                <c:pt idx="48">
                  <c:v>89.964000000000013</c:v>
                </c:pt>
                <c:pt idx="49">
                  <c:v>84.393000000000015</c:v>
                </c:pt>
                <c:pt idx="50">
                  <c:v>78.813000000000017</c:v>
                </c:pt>
                <c:pt idx="51">
                  <c:v>73.332000000000022</c:v>
                </c:pt>
                <c:pt idx="52">
                  <c:v>67.860000000000028</c:v>
                </c:pt>
                <c:pt idx="53">
                  <c:v>62.154000000000025</c:v>
                </c:pt>
                <c:pt idx="54">
                  <c:v>56.403000000000027</c:v>
                </c:pt>
                <c:pt idx="55">
                  <c:v>50.724000000000025</c:v>
                </c:pt>
                <c:pt idx="56">
                  <c:v>44.991000000000028</c:v>
                </c:pt>
                <c:pt idx="57">
                  <c:v>39.384000000000029</c:v>
                </c:pt>
                <c:pt idx="58">
                  <c:v>33.921000000000028</c:v>
                </c:pt>
                <c:pt idx="59">
                  <c:v>28.404000000000028</c:v>
                </c:pt>
                <c:pt idx="60">
                  <c:v>22.698000000000029</c:v>
                </c:pt>
                <c:pt idx="61">
                  <c:v>17.172000000000029</c:v>
                </c:pt>
                <c:pt idx="62">
                  <c:v>11.430000000000028</c:v>
                </c:pt>
                <c:pt idx="63">
                  <c:v>5.6250000000000284</c:v>
                </c:pt>
                <c:pt idx="64">
                  <c:v>-3.5999999999971166E-2</c:v>
                </c:pt>
              </c:numCache>
            </c:numRef>
          </c:xVal>
          <c:yVal>
            <c:numRef>
              <c:f>TDK_KF_ST_03_03!$L$85:$L$149</c:f>
              <c:numCache>
                <c:formatCode>General</c:formatCode>
                <c:ptCount val="65"/>
                <c:pt idx="0">
                  <c:v>505.69656922310975</c:v>
                </c:pt>
                <c:pt idx="1">
                  <c:v>127.07108296355439</c:v>
                </c:pt>
                <c:pt idx="2">
                  <c:v>-242.15583461371739</c:v>
                </c:pt>
                <c:pt idx="3">
                  <c:v>-612.87879129139776</c:v>
                </c:pt>
                <c:pt idx="4">
                  <c:v>-972.7273337415387</c:v>
                </c:pt>
                <c:pt idx="5">
                  <c:v>-1341.9245784532675</c:v>
                </c:pt>
                <c:pt idx="6">
                  <c:v>-1694.406814738159</c:v>
                </c:pt>
                <c:pt idx="7">
                  <c:v>-2026.051141239217</c:v>
                </c:pt>
                <c:pt idx="8">
                  <c:v>-2340.0714086731846</c:v>
                </c:pt>
                <c:pt idx="9">
                  <c:v>-2630.7627855948995</c:v>
                </c:pt>
                <c:pt idx="10">
                  <c:v>-2890.5988471673827</c:v>
                </c:pt>
                <c:pt idx="11">
                  <c:v>-3119.8206095453047</c:v>
                </c:pt>
                <c:pt idx="12">
                  <c:v>-3326.2415755013994</c:v>
                </c:pt>
                <c:pt idx="13">
                  <c:v>-3501.6766390987818</c:v>
                </c:pt>
                <c:pt idx="14">
                  <c:v>-3643.9706803213157</c:v>
                </c:pt>
                <c:pt idx="15">
                  <c:v>-3751.2862431672997</c:v>
                </c:pt>
                <c:pt idx="16">
                  <c:v>-3818.9399232200121</c:v>
                </c:pt>
                <c:pt idx="17">
                  <c:v>-3850.247465244428</c:v>
                </c:pt>
                <c:pt idx="18">
                  <c:v>-3844.7624864973818</c:v>
                </c:pt>
                <c:pt idx="19">
                  <c:v>-3803.7634588242145</c:v>
                </c:pt>
                <c:pt idx="20">
                  <c:v>-3728.0748381389526</c:v>
                </c:pt>
                <c:pt idx="21">
                  <c:v>-3611.8446558566275</c:v>
                </c:pt>
                <c:pt idx="22">
                  <c:v>-3461.8283873569926</c:v>
                </c:pt>
                <c:pt idx="23">
                  <c:v>-3275.7503573942236</c:v>
                </c:pt>
                <c:pt idx="24">
                  <c:v>-3060.6195828891332</c:v>
                </c:pt>
                <c:pt idx="25">
                  <c:v>-2815.4638129386217</c:v>
                </c:pt>
                <c:pt idx="26">
                  <c:v>-2552.9568978722109</c:v>
                </c:pt>
                <c:pt idx="27">
                  <c:v>-2264.4705438795399</c:v>
                </c:pt>
                <c:pt idx="28">
                  <c:v>-1947.8664924296747</c:v>
                </c:pt>
                <c:pt idx="29">
                  <c:v>-1612.5404749518011</c:v>
                </c:pt>
                <c:pt idx="30">
                  <c:v>-1262.3160856558668</c:v>
                </c:pt>
                <c:pt idx="31">
                  <c:v>-891.26083641828393</c:v>
                </c:pt>
                <c:pt idx="32">
                  <c:v>-521.51071002345486</c:v>
                </c:pt>
                <c:pt idx="33">
                  <c:v>-146.92476886901423</c:v>
                </c:pt>
                <c:pt idx="34">
                  <c:v>223.48484868763549</c:v>
                </c:pt>
                <c:pt idx="35">
                  <c:v>584.49711901248509</c:v>
                </c:pt>
                <c:pt idx="36">
                  <c:v>954.09556970047549</c:v>
                </c:pt>
                <c:pt idx="37">
                  <c:v>1313.1288440032474</c:v>
                </c:pt>
                <c:pt idx="38">
                  <c:v>1665.2834695331212</c:v>
                </c:pt>
                <c:pt idx="39">
                  <c:v>1994.4796418768583</c:v>
                </c:pt>
                <c:pt idx="40">
                  <c:v>2307.2080731908959</c:v>
                </c:pt>
                <c:pt idx="41">
                  <c:v>2596.7156132737236</c:v>
                </c:pt>
                <c:pt idx="42">
                  <c:v>2851.9156083170001</c:v>
                </c:pt>
                <c:pt idx="43">
                  <c:v>3082.4318389650743</c:v>
                </c:pt>
                <c:pt idx="44">
                  <c:v>3288.3491905292535</c:v>
                </c:pt>
                <c:pt idx="45">
                  <c:v>3462.4888379278459</c:v>
                </c:pt>
                <c:pt idx="46">
                  <c:v>3606.1355786978561</c:v>
                </c:pt>
                <c:pt idx="47">
                  <c:v>3711.7288195405531</c:v>
                </c:pt>
                <c:pt idx="48">
                  <c:v>3781.7402649979181</c:v>
                </c:pt>
                <c:pt idx="49">
                  <c:v>3813.3194822925566</c:v>
                </c:pt>
                <c:pt idx="50">
                  <c:v>3808.6263448049976</c:v>
                </c:pt>
                <c:pt idx="51">
                  <c:v>3768.6672367267815</c:v>
                </c:pt>
                <c:pt idx="52">
                  <c:v>3694.1924392448104</c:v>
                </c:pt>
                <c:pt idx="53">
                  <c:v>3580.4698798266663</c:v>
                </c:pt>
                <c:pt idx="54">
                  <c:v>3429.7292278591854</c:v>
                </c:pt>
                <c:pt idx="55">
                  <c:v>3246.771004904082</c:v>
                </c:pt>
                <c:pt idx="56">
                  <c:v>3029.5350537071822</c:v>
                </c:pt>
                <c:pt idx="57">
                  <c:v>2787.5327648269395</c:v>
                </c:pt>
                <c:pt idx="58">
                  <c:v>2525.8730407420162</c:v>
                </c:pt>
                <c:pt idx="59">
                  <c:v>2238.154128786859</c:v>
                </c:pt>
                <c:pt idx="60">
                  <c:v>1918.5968859892837</c:v>
                </c:pt>
                <c:pt idx="61">
                  <c:v>1590.7717390875041</c:v>
                </c:pt>
                <c:pt idx="62">
                  <c:v>1234.3145411974538</c:v>
                </c:pt>
                <c:pt idx="63">
                  <c:v>861.16841252816755</c:v>
                </c:pt>
                <c:pt idx="64">
                  <c:v>488.55076268554444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54-4B94-86E4-FB0ECBD0D765}"/>
            </c:ext>
          </c:extLst>
        </c:ser>
        <c:ser>
          <c:idx val="2"/>
          <c:order val="2"/>
          <c:tx>
            <c:strRef>
              <c:f>TDK_KF_ST_03_03!$J$19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TDK_KF_ST_03_03!$AA$85:$AA$149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354.34799999999996</c:v>
                </c:pt>
                <c:pt idx="2">
                  <c:v>348.83099999999996</c:v>
                </c:pt>
                <c:pt idx="3">
                  <c:v>343.25999999999993</c:v>
                </c:pt>
                <c:pt idx="4">
                  <c:v>337.76999999999992</c:v>
                </c:pt>
                <c:pt idx="5">
                  <c:v>331.9919999999999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314.92799999999994</c:v>
                </c:pt>
                <c:pt idx="9">
                  <c:v>309.24899999999997</c:v>
                </c:pt>
                <c:pt idx="10">
                  <c:v>303.68699999999995</c:v>
                </c:pt>
                <c:pt idx="11">
                  <c:v>298.21499999999997</c:v>
                </c:pt>
                <c:pt idx="12">
                  <c:v>292.58099999999996</c:v>
                </c:pt>
                <c:pt idx="13">
                  <c:v>286.91099999999994</c:v>
                </c:pt>
                <c:pt idx="14">
                  <c:v>281.19599999999997</c:v>
                </c:pt>
                <c:pt idx="15">
                  <c:v>275.40899999999999</c:v>
                </c:pt>
                <c:pt idx="16">
                  <c:v>269.80200000000002</c:v>
                </c:pt>
                <c:pt idx="17">
                  <c:v>264.16800000000001</c:v>
                </c:pt>
                <c:pt idx="18">
                  <c:v>258.59699999999998</c:v>
                </c:pt>
                <c:pt idx="19">
                  <c:v>253.08899999999997</c:v>
                </c:pt>
                <c:pt idx="20">
                  <c:v>247.59899999999996</c:v>
                </c:pt>
                <c:pt idx="21">
                  <c:v>241.82999999999996</c:v>
                </c:pt>
                <c:pt idx="22">
                  <c:v>236.15099999999995</c:v>
                </c:pt>
                <c:pt idx="23">
                  <c:v>230.40899999999996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213.63299999999998</c:v>
                </c:pt>
                <c:pt idx="27">
                  <c:v>208.11599999999999</c:v>
                </c:pt>
                <c:pt idx="28">
                  <c:v>202.47299999999998</c:v>
                </c:pt>
                <c:pt idx="29">
                  <c:v>196.82999999999998</c:v>
                </c:pt>
                <c:pt idx="30">
                  <c:v>191.196</c:v>
                </c:pt>
                <c:pt idx="31">
                  <c:v>185.42699999999999</c:v>
                </c:pt>
                <c:pt idx="32">
                  <c:v>179.81099999999998</c:v>
                </c:pt>
                <c:pt idx="33">
                  <c:v>174.19499999999999</c:v>
                </c:pt>
                <c:pt idx="34">
                  <c:v>168.66</c:v>
                </c:pt>
                <c:pt idx="35">
                  <c:v>163.233</c:v>
                </c:pt>
                <c:pt idx="36">
                  <c:v>157.59</c:v>
                </c:pt>
                <c:pt idx="37">
                  <c:v>151.965</c:v>
                </c:pt>
                <c:pt idx="38">
                  <c:v>146.24100000000001</c:v>
                </c:pt>
                <c:pt idx="39">
                  <c:v>140.625</c:v>
                </c:pt>
                <c:pt idx="40">
                  <c:v>134.95500000000001</c:v>
                </c:pt>
                <c:pt idx="41">
                  <c:v>129.29400000000001</c:v>
                </c:pt>
                <c:pt idx="42">
                  <c:v>123.83100000000002</c:v>
                </c:pt>
                <c:pt idx="43">
                  <c:v>118.33200000000002</c:v>
                </c:pt>
                <c:pt idx="44">
                  <c:v>112.71600000000002</c:v>
                </c:pt>
                <c:pt idx="45">
                  <c:v>107.10000000000002</c:v>
                </c:pt>
                <c:pt idx="46">
                  <c:v>101.34900000000002</c:v>
                </c:pt>
                <c:pt idx="47">
                  <c:v>95.697000000000017</c:v>
                </c:pt>
                <c:pt idx="48">
                  <c:v>89.964000000000013</c:v>
                </c:pt>
                <c:pt idx="49">
                  <c:v>84.393000000000015</c:v>
                </c:pt>
                <c:pt idx="50">
                  <c:v>78.813000000000017</c:v>
                </c:pt>
                <c:pt idx="51">
                  <c:v>73.332000000000022</c:v>
                </c:pt>
                <c:pt idx="52">
                  <c:v>67.860000000000028</c:v>
                </c:pt>
                <c:pt idx="53">
                  <c:v>62.154000000000025</c:v>
                </c:pt>
                <c:pt idx="54">
                  <c:v>56.403000000000027</c:v>
                </c:pt>
                <c:pt idx="55">
                  <c:v>50.724000000000025</c:v>
                </c:pt>
                <c:pt idx="56">
                  <c:v>44.991000000000028</c:v>
                </c:pt>
                <c:pt idx="57">
                  <c:v>39.384000000000029</c:v>
                </c:pt>
                <c:pt idx="58">
                  <c:v>33.921000000000028</c:v>
                </c:pt>
                <c:pt idx="59">
                  <c:v>28.404000000000028</c:v>
                </c:pt>
                <c:pt idx="60">
                  <c:v>22.698000000000029</c:v>
                </c:pt>
                <c:pt idx="61">
                  <c:v>17.172000000000029</c:v>
                </c:pt>
                <c:pt idx="62">
                  <c:v>11.430000000000028</c:v>
                </c:pt>
                <c:pt idx="63">
                  <c:v>5.6250000000000284</c:v>
                </c:pt>
                <c:pt idx="64">
                  <c:v>-3.5999999999971166E-2</c:v>
                </c:pt>
              </c:numCache>
            </c:numRef>
          </c:xVal>
          <c:yVal>
            <c:numRef>
              <c:f>TDK_KF_ST_03_03!$J$85:$J$149</c:f>
              <c:numCache>
                <c:formatCode>General</c:formatCode>
                <c:ptCount val="65"/>
                <c:pt idx="0">
                  <c:v>-3767</c:v>
                </c:pt>
                <c:pt idx="1">
                  <c:v>-3795</c:v>
                </c:pt>
                <c:pt idx="2">
                  <c:v>-3782</c:v>
                </c:pt>
                <c:pt idx="3">
                  <c:v>-3737</c:v>
                </c:pt>
                <c:pt idx="4">
                  <c:v>-3659</c:v>
                </c:pt>
                <c:pt idx="5">
                  <c:v>-3538</c:v>
                </c:pt>
                <c:pt idx="6">
                  <c:v>-3383</c:v>
                </c:pt>
                <c:pt idx="7">
                  <c:v>-3196</c:v>
                </c:pt>
                <c:pt idx="8">
                  <c:v>-2979</c:v>
                </c:pt>
                <c:pt idx="9">
                  <c:v>-2721</c:v>
                </c:pt>
                <c:pt idx="10">
                  <c:v>-2458</c:v>
                </c:pt>
                <c:pt idx="11">
                  <c:v>-2166</c:v>
                </c:pt>
                <c:pt idx="12">
                  <c:v>-1852</c:v>
                </c:pt>
                <c:pt idx="13">
                  <c:v>-1517</c:v>
                </c:pt>
                <c:pt idx="14">
                  <c:v>-1160</c:v>
                </c:pt>
                <c:pt idx="15">
                  <c:v>-790</c:v>
                </c:pt>
                <c:pt idx="16">
                  <c:v>-424</c:v>
                </c:pt>
                <c:pt idx="17">
                  <c:v>-56</c:v>
                </c:pt>
                <c:pt idx="18">
                  <c:v>316</c:v>
                </c:pt>
                <c:pt idx="19">
                  <c:v>677</c:v>
                </c:pt>
                <c:pt idx="20">
                  <c:v>1032</c:v>
                </c:pt>
                <c:pt idx="21">
                  <c:v>1398</c:v>
                </c:pt>
                <c:pt idx="22">
                  <c:v>1739</c:v>
                </c:pt>
                <c:pt idx="23">
                  <c:v>2079</c:v>
                </c:pt>
                <c:pt idx="24">
                  <c:v>2385</c:v>
                </c:pt>
                <c:pt idx="25">
                  <c:v>2669</c:v>
                </c:pt>
                <c:pt idx="26">
                  <c:v>2925</c:v>
                </c:pt>
                <c:pt idx="27">
                  <c:v>3152</c:v>
                </c:pt>
                <c:pt idx="28">
                  <c:v>3350</c:v>
                </c:pt>
                <c:pt idx="29">
                  <c:v>3521</c:v>
                </c:pt>
                <c:pt idx="30">
                  <c:v>3658</c:v>
                </c:pt>
                <c:pt idx="31">
                  <c:v>3759</c:v>
                </c:pt>
                <c:pt idx="32">
                  <c:v>3824</c:v>
                </c:pt>
                <c:pt idx="33">
                  <c:v>3849</c:v>
                </c:pt>
                <c:pt idx="34">
                  <c:v>3844</c:v>
                </c:pt>
                <c:pt idx="35">
                  <c:v>3793</c:v>
                </c:pt>
                <c:pt idx="36">
                  <c:v>3713</c:v>
                </c:pt>
                <c:pt idx="37">
                  <c:v>3596</c:v>
                </c:pt>
                <c:pt idx="38">
                  <c:v>3439</c:v>
                </c:pt>
                <c:pt idx="39">
                  <c:v>3255</c:v>
                </c:pt>
                <c:pt idx="40">
                  <c:v>3034</c:v>
                </c:pt>
                <c:pt idx="41">
                  <c:v>2773</c:v>
                </c:pt>
                <c:pt idx="42">
                  <c:v>2513</c:v>
                </c:pt>
                <c:pt idx="43">
                  <c:v>2225</c:v>
                </c:pt>
                <c:pt idx="44">
                  <c:v>1902</c:v>
                </c:pt>
                <c:pt idx="45">
                  <c:v>1573</c:v>
                </c:pt>
                <c:pt idx="46">
                  <c:v>1214</c:v>
                </c:pt>
                <c:pt idx="47">
                  <c:v>855</c:v>
                </c:pt>
                <c:pt idx="48">
                  <c:v>475</c:v>
                </c:pt>
                <c:pt idx="49">
                  <c:v>107</c:v>
                </c:pt>
                <c:pt idx="50">
                  <c:v>-274</c:v>
                </c:pt>
                <c:pt idx="51">
                  <c:v>-626</c:v>
                </c:pt>
                <c:pt idx="52">
                  <c:v>-982</c:v>
                </c:pt>
                <c:pt idx="53">
                  <c:v>-1337</c:v>
                </c:pt>
                <c:pt idx="54">
                  <c:v>-1690</c:v>
                </c:pt>
                <c:pt idx="55">
                  <c:v>-2022</c:v>
                </c:pt>
                <c:pt idx="56">
                  <c:v>-2328</c:v>
                </c:pt>
                <c:pt idx="57">
                  <c:v>-2615</c:v>
                </c:pt>
                <c:pt idx="58">
                  <c:v>-2863</c:v>
                </c:pt>
                <c:pt idx="59">
                  <c:v>-3092</c:v>
                </c:pt>
                <c:pt idx="60">
                  <c:v>-3297</c:v>
                </c:pt>
                <c:pt idx="61">
                  <c:v>-3464</c:v>
                </c:pt>
                <c:pt idx="62">
                  <c:v>-3600</c:v>
                </c:pt>
                <c:pt idx="63">
                  <c:v>-3705</c:v>
                </c:pt>
                <c:pt idx="64">
                  <c:v>-3768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54-4B94-86E4-FB0ECBD0D765}"/>
            </c:ext>
          </c:extLst>
        </c:ser>
        <c:ser>
          <c:idx val="3"/>
          <c:order val="3"/>
          <c:tx>
            <c:strRef>
              <c:f>TDK_KF_ST_03_03!$N$19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354.34799999999996</c:v>
                </c:pt>
                <c:pt idx="2">
                  <c:v>348.83099999999996</c:v>
                </c:pt>
                <c:pt idx="3">
                  <c:v>343.25999999999993</c:v>
                </c:pt>
                <c:pt idx="4">
                  <c:v>337.76999999999992</c:v>
                </c:pt>
                <c:pt idx="5">
                  <c:v>331.9919999999999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314.92799999999994</c:v>
                </c:pt>
                <c:pt idx="9">
                  <c:v>309.24899999999997</c:v>
                </c:pt>
                <c:pt idx="10">
                  <c:v>303.68699999999995</c:v>
                </c:pt>
                <c:pt idx="11">
                  <c:v>298.21499999999997</c:v>
                </c:pt>
                <c:pt idx="12">
                  <c:v>292.58099999999996</c:v>
                </c:pt>
                <c:pt idx="13">
                  <c:v>286.91099999999994</c:v>
                </c:pt>
                <c:pt idx="14">
                  <c:v>281.19599999999997</c:v>
                </c:pt>
                <c:pt idx="15">
                  <c:v>275.40899999999999</c:v>
                </c:pt>
                <c:pt idx="16">
                  <c:v>269.80200000000002</c:v>
                </c:pt>
                <c:pt idx="17">
                  <c:v>264.16800000000001</c:v>
                </c:pt>
                <c:pt idx="18">
                  <c:v>258.59699999999998</c:v>
                </c:pt>
                <c:pt idx="19">
                  <c:v>253.08899999999997</c:v>
                </c:pt>
                <c:pt idx="20">
                  <c:v>247.59899999999996</c:v>
                </c:pt>
                <c:pt idx="21">
                  <c:v>241.82999999999996</c:v>
                </c:pt>
                <c:pt idx="22">
                  <c:v>236.15099999999995</c:v>
                </c:pt>
                <c:pt idx="23">
                  <c:v>230.40899999999996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213.63299999999998</c:v>
                </c:pt>
                <c:pt idx="27">
                  <c:v>208.11599999999999</c:v>
                </c:pt>
                <c:pt idx="28">
                  <c:v>202.47299999999998</c:v>
                </c:pt>
                <c:pt idx="29">
                  <c:v>196.82999999999998</c:v>
                </c:pt>
                <c:pt idx="30">
                  <c:v>191.196</c:v>
                </c:pt>
                <c:pt idx="31">
                  <c:v>185.42699999999999</c:v>
                </c:pt>
                <c:pt idx="32">
                  <c:v>179.81099999999998</c:v>
                </c:pt>
                <c:pt idx="33">
                  <c:v>174.19499999999999</c:v>
                </c:pt>
                <c:pt idx="34">
                  <c:v>168.66</c:v>
                </c:pt>
                <c:pt idx="35">
                  <c:v>163.233</c:v>
                </c:pt>
                <c:pt idx="36">
                  <c:v>157.59</c:v>
                </c:pt>
                <c:pt idx="37">
                  <c:v>151.965</c:v>
                </c:pt>
                <c:pt idx="38">
                  <c:v>146.24100000000001</c:v>
                </c:pt>
                <c:pt idx="39">
                  <c:v>140.625</c:v>
                </c:pt>
                <c:pt idx="40">
                  <c:v>134.95500000000001</c:v>
                </c:pt>
                <c:pt idx="41">
                  <c:v>129.29400000000001</c:v>
                </c:pt>
                <c:pt idx="42">
                  <c:v>123.83100000000002</c:v>
                </c:pt>
                <c:pt idx="43">
                  <c:v>118.33200000000002</c:v>
                </c:pt>
                <c:pt idx="44">
                  <c:v>112.71600000000002</c:v>
                </c:pt>
                <c:pt idx="45">
                  <c:v>107.10000000000002</c:v>
                </c:pt>
                <c:pt idx="46">
                  <c:v>101.34900000000002</c:v>
                </c:pt>
                <c:pt idx="47">
                  <c:v>95.697000000000017</c:v>
                </c:pt>
                <c:pt idx="48">
                  <c:v>89.964000000000013</c:v>
                </c:pt>
                <c:pt idx="49">
                  <c:v>84.393000000000015</c:v>
                </c:pt>
                <c:pt idx="50">
                  <c:v>78.813000000000017</c:v>
                </c:pt>
                <c:pt idx="51">
                  <c:v>73.332000000000022</c:v>
                </c:pt>
                <c:pt idx="52">
                  <c:v>67.860000000000028</c:v>
                </c:pt>
                <c:pt idx="53">
                  <c:v>62.154000000000025</c:v>
                </c:pt>
                <c:pt idx="54">
                  <c:v>56.403000000000027</c:v>
                </c:pt>
                <c:pt idx="55">
                  <c:v>50.724000000000025</c:v>
                </c:pt>
                <c:pt idx="56">
                  <c:v>44.991000000000028</c:v>
                </c:pt>
                <c:pt idx="57">
                  <c:v>39.384000000000029</c:v>
                </c:pt>
                <c:pt idx="58">
                  <c:v>33.921000000000028</c:v>
                </c:pt>
                <c:pt idx="59">
                  <c:v>28.404000000000028</c:v>
                </c:pt>
                <c:pt idx="60">
                  <c:v>22.698000000000029</c:v>
                </c:pt>
                <c:pt idx="61">
                  <c:v>17.172000000000029</c:v>
                </c:pt>
                <c:pt idx="62">
                  <c:v>11.430000000000028</c:v>
                </c:pt>
                <c:pt idx="63">
                  <c:v>5.6250000000000284</c:v>
                </c:pt>
                <c:pt idx="64">
                  <c:v>-3.5999999999971166E-2</c:v>
                </c:pt>
              </c:numCache>
            </c:numRef>
          </c:xVal>
          <c:yVal>
            <c:numRef>
              <c:f>TDK_KF_ST_03_03!$N$85:$N$149</c:f>
              <c:numCache>
                <c:formatCode>General</c:formatCode>
                <c:ptCount val="65"/>
                <c:pt idx="0">
                  <c:v>-3761.656710694469</c:v>
                </c:pt>
                <c:pt idx="1">
                  <c:v>-3789.7855616800343</c:v>
                </c:pt>
                <c:pt idx="2">
                  <c:v>-3781.1761218976858</c:v>
                </c:pt>
                <c:pt idx="3">
                  <c:v>-3736.6253103036925</c:v>
                </c:pt>
                <c:pt idx="4">
                  <c:v>-3657.8812313435537</c:v>
                </c:pt>
                <c:pt idx="5">
                  <c:v>-3538.4536562828753</c:v>
                </c:pt>
                <c:pt idx="6">
                  <c:v>-3384.3578557167352</c:v>
                </c:pt>
                <c:pt idx="7">
                  <c:v>-3198.7600777266466</c:v>
                </c:pt>
                <c:pt idx="8">
                  <c:v>-2980.2693937643476</c:v>
                </c:pt>
                <c:pt idx="9">
                  <c:v>-2732.533221276969</c:v>
                </c:pt>
                <c:pt idx="10">
                  <c:v>-2463.5853965330525</c:v>
                </c:pt>
                <c:pt idx="11">
                  <c:v>-2176.0538493638246</c:v>
                </c:pt>
                <c:pt idx="12">
                  <c:v>-1859.0265675082799</c:v>
                </c:pt>
                <c:pt idx="13">
                  <c:v>-1521.5558962008431</c:v>
                </c:pt>
                <c:pt idx="14">
                  <c:v>-1166.0596446692086</c:v>
                </c:pt>
                <c:pt idx="15">
                  <c:v>-793.99787980741064</c:v>
                </c:pt>
                <c:pt idx="16">
                  <c:v>-425.47829206347217</c:v>
                </c:pt>
                <c:pt idx="17">
                  <c:v>-50.824475655259945</c:v>
                </c:pt>
                <c:pt idx="18">
                  <c:v>320.39082120533726</c:v>
                </c:pt>
                <c:pt idx="19">
                  <c:v>684.68891120376145</c:v>
                </c:pt>
                <c:pt idx="20">
                  <c:v>1041.7433873644386</c:v>
                </c:pt>
                <c:pt idx="21">
                  <c:v>1406.8333294019646</c:v>
                </c:pt>
                <c:pt idx="22">
                  <c:v>1752.5681275247302</c:v>
                </c:pt>
                <c:pt idx="23">
                  <c:v>2084.872412461234</c:v>
                </c:pt>
                <c:pt idx="24">
                  <c:v>2391.7795642698825</c:v>
                </c:pt>
                <c:pt idx="25">
                  <c:v>2676.0839291092798</c:v>
                </c:pt>
                <c:pt idx="26">
                  <c:v>2925.9292482573574</c:v>
                </c:pt>
                <c:pt idx="27">
                  <c:v>3151.4629323520421</c:v>
                </c:pt>
                <c:pt idx="28">
                  <c:v>3352.133043144062</c:v>
                </c:pt>
                <c:pt idx="29">
                  <c:v>3520.5177924341419</c:v>
                </c:pt>
                <c:pt idx="30">
                  <c:v>3654.7956909188824</c:v>
                </c:pt>
                <c:pt idx="31">
                  <c:v>3755.8987825659965</c:v>
                </c:pt>
                <c:pt idx="32">
                  <c:v>3817.9799491007593</c:v>
                </c:pt>
                <c:pt idx="33">
                  <c:v>3843.6041508285866</c:v>
                </c:pt>
                <c:pt idx="34">
                  <c:v>3832.9455720479909</c:v>
                </c:pt>
                <c:pt idx="35">
                  <c:v>3787.9730838937917</c:v>
                </c:pt>
                <c:pt idx="36">
                  <c:v>3705.3995426168926</c:v>
                </c:pt>
                <c:pt idx="37">
                  <c:v>3587.5438974021804</c:v>
                </c:pt>
                <c:pt idx="38">
                  <c:v>3432.359328256875</c:v>
                </c:pt>
                <c:pt idx="39">
                  <c:v>3247.0290169533992</c:v>
                </c:pt>
                <c:pt idx="40">
                  <c:v>3028.5084285391017</c:v>
                </c:pt>
                <c:pt idx="41">
                  <c:v>2780.9807177186412</c:v>
                </c:pt>
                <c:pt idx="42">
                  <c:v>2516.5660352606001</c:v>
                </c:pt>
                <c:pt idx="43">
                  <c:v>2227.5333633432083</c:v>
                </c:pt>
                <c:pt idx="44">
                  <c:v>1911.4281022525436</c:v>
                </c:pt>
                <c:pt idx="45">
                  <c:v>1577.1992132265591</c:v>
                </c:pt>
                <c:pt idx="46">
                  <c:v>1219.5119923584352</c:v>
                </c:pt>
                <c:pt idx="47">
                  <c:v>856.24243820978734</c:v>
                </c:pt>
                <c:pt idx="48">
                  <c:v>479.53034715740165</c:v>
                </c:pt>
                <c:pt idx="49">
                  <c:v>109.08156188487688</c:v>
                </c:pt>
                <c:pt idx="50">
                  <c:v>-262.74536819761926</c:v>
                </c:pt>
                <c:pt idx="51">
                  <c:v>-625.32068817531774</c:v>
                </c:pt>
                <c:pt idx="52">
                  <c:v>-981.34505580169764</c:v>
                </c:pt>
                <c:pt idx="53">
                  <c:v>-1342.7441417164971</c:v>
                </c:pt>
                <c:pt idx="54">
                  <c:v>-1693.2293896702226</c:v>
                </c:pt>
                <c:pt idx="55">
                  <c:v>-2022.3223583746903</c:v>
                </c:pt>
                <c:pt idx="56">
                  <c:v>-2334.0990117364959</c:v>
                </c:pt>
                <c:pt idx="57">
                  <c:v>-2616.1623582561924</c:v>
                </c:pt>
                <c:pt idx="58">
                  <c:v>-2866.6378298997042</c:v>
                </c:pt>
                <c:pt idx="59">
                  <c:v>-3092.8625648322659</c:v>
                </c:pt>
                <c:pt idx="60">
                  <c:v>-3296.3598277929627</c:v>
                </c:pt>
                <c:pt idx="61">
                  <c:v>-3462.0140782566514</c:v>
                </c:pt>
                <c:pt idx="62">
                  <c:v>-3599.7145892110993</c:v>
                </c:pt>
                <c:pt idx="63">
                  <c:v>-3701.8673838098807</c:v>
                </c:pt>
                <c:pt idx="64">
                  <c:v>-3764.6003647725406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854-4B94-86E4-FB0ECBD0D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5.6519999999999992</c:v>
                </c:pt>
                <c:pt idx="2">
                  <c:v>11.501999999999999</c:v>
                </c:pt>
                <c:pt idx="3">
                  <c:v>17.162999999999997</c:v>
                </c:pt>
                <c:pt idx="4">
                  <c:v>22.733999999999995</c:v>
                </c:pt>
                <c:pt idx="5">
                  <c:v>28.250999999999994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45.053999999999988</c:v>
                </c:pt>
                <c:pt idx="9">
                  <c:v>50.705999999999989</c:v>
                </c:pt>
                <c:pt idx="10">
                  <c:v>56.420999999999992</c:v>
                </c:pt>
                <c:pt idx="11">
                  <c:v>62.117999999999995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78.759</c:v>
                </c:pt>
                <c:pt idx="15">
                  <c:v>84.384</c:v>
                </c:pt>
                <c:pt idx="16">
                  <c:v>90.009</c:v>
                </c:pt>
                <c:pt idx="17">
                  <c:v>95.661000000000001</c:v>
                </c:pt>
                <c:pt idx="18">
                  <c:v>101.38500000000001</c:v>
                </c:pt>
                <c:pt idx="19">
                  <c:v>107.12700000000001</c:v>
                </c:pt>
                <c:pt idx="20">
                  <c:v>112.67100000000001</c:v>
                </c:pt>
                <c:pt idx="21">
                  <c:v>118.179</c:v>
                </c:pt>
                <c:pt idx="22">
                  <c:v>123.678</c:v>
                </c:pt>
                <c:pt idx="23">
                  <c:v>129.23099999999999</c:v>
                </c:pt>
                <c:pt idx="24">
                  <c:v>134.91899999999998</c:v>
                </c:pt>
                <c:pt idx="25">
                  <c:v>140.64299999999997</c:v>
                </c:pt>
                <c:pt idx="26">
                  <c:v>146.25899999999996</c:v>
                </c:pt>
                <c:pt idx="27">
                  <c:v>151.92899999999995</c:v>
                </c:pt>
                <c:pt idx="28">
                  <c:v>157.51799999999994</c:v>
                </c:pt>
                <c:pt idx="29">
                  <c:v>163.07999999999996</c:v>
                </c:pt>
                <c:pt idx="30">
                  <c:v>168.56099999999995</c:v>
                </c:pt>
                <c:pt idx="31">
                  <c:v>174.11399999999995</c:v>
                </c:pt>
                <c:pt idx="32">
                  <c:v>179.78399999999993</c:v>
                </c:pt>
                <c:pt idx="33">
                  <c:v>185.47199999999992</c:v>
                </c:pt>
                <c:pt idx="34">
                  <c:v>191.24999999999991</c:v>
                </c:pt>
                <c:pt idx="35">
                  <c:v>196.91099999999992</c:v>
                </c:pt>
                <c:pt idx="36">
                  <c:v>202.41899999999993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219.10499999999993</c:v>
                </c:pt>
                <c:pt idx="40">
                  <c:v>224.71199999999993</c:v>
                </c:pt>
                <c:pt idx="41">
                  <c:v>230.38199999999992</c:v>
                </c:pt>
                <c:pt idx="42">
                  <c:v>236.17799999999991</c:v>
                </c:pt>
                <c:pt idx="43">
                  <c:v>241.76699999999991</c:v>
                </c:pt>
                <c:pt idx="44">
                  <c:v>247.48199999999991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281.19599999999991</c:v>
                </c:pt>
                <c:pt idx="51">
                  <c:v>286.9199999999999</c:v>
                </c:pt>
                <c:pt idx="52">
                  <c:v>292.51799999999992</c:v>
                </c:pt>
                <c:pt idx="53">
                  <c:v>298.07099999999991</c:v>
                </c:pt>
                <c:pt idx="54">
                  <c:v>303.60599999999994</c:v>
                </c:pt>
                <c:pt idx="55">
                  <c:v>309.19499999999994</c:v>
                </c:pt>
                <c:pt idx="56">
                  <c:v>314.90999999999991</c:v>
                </c:pt>
                <c:pt idx="57">
                  <c:v>320.62499999999989</c:v>
                </c:pt>
                <c:pt idx="58">
                  <c:v>326.32199999999989</c:v>
                </c:pt>
                <c:pt idx="59">
                  <c:v>332.02799999999991</c:v>
                </c:pt>
                <c:pt idx="60">
                  <c:v>337.68899999999991</c:v>
                </c:pt>
                <c:pt idx="61">
                  <c:v>343.18799999999993</c:v>
                </c:pt>
                <c:pt idx="62">
                  <c:v>348.69599999999991</c:v>
                </c:pt>
                <c:pt idx="63">
                  <c:v>354.36599999999993</c:v>
                </c:pt>
                <c:pt idx="64">
                  <c:v>359.95499999999993</c:v>
                </c:pt>
              </c:numCache>
            </c:numRef>
          </c:xVal>
          <c:yVal>
            <c:numRef>
              <c:f>TDK_KF_ST_03_03!$AC$20:$AC$84</c:f>
              <c:numCache>
                <c:formatCode>General</c:formatCode>
                <c:ptCount val="65"/>
                <c:pt idx="0">
                  <c:v>2.2486614152141093E-2</c:v>
                </c:pt>
                <c:pt idx="1">
                  <c:v>-0.11237086621458836</c:v>
                </c:pt>
                <c:pt idx="2">
                  <c:v>-0.14743228658624119</c:v>
                </c:pt>
                <c:pt idx="3">
                  <c:v>-0.16858978305945982</c:v>
                </c:pt>
                <c:pt idx="4">
                  <c:v>-0.13294155472711111</c:v>
                </c:pt>
                <c:pt idx="5">
                  <c:v>-0.13191536381528479</c:v>
                </c:pt>
                <c:pt idx="6">
                  <c:v>-0.20523054898726656</c:v>
                </c:pt>
                <c:pt idx="7">
                  <c:v>-0.16081076167267128</c:v>
                </c:pt>
                <c:pt idx="8">
                  <c:v>-5.7415399998731687E-2</c:v>
                </c:pt>
                <c:pt idx="9">
                  <c:v>-8.2814036225812515E-2</c:v>
                </c:pt>
                <c:pt idx="10">
                  <c:v>-6.2219493174382023E-2</c:v>
                </c:pt>
                <c:pt idx="11">
                  <c:v>-8.7686860213125328E-2</c:v>
                </c:pt>
                <c:pt idx="12">
                  <c:v>-9.9587435558007087E-2</c:v>
                </c:pt>
                <c:pt idx="13">
                  <c:v>-4.387815863364608E-2</c:v>
                </c:pt>
                <c:pt idx="14">
                  <c:v>-9.6669262754105034E-2</c:v>
                </c:pt>
                <c:pt idx="15">
                  <c:v>-0.12677696150284135</c:v>
                </c:pt>
                <c:pt idx="16">
                  <c:v>-0.2142491054611213</c:v>
                </c:pt>
                <c:pt idx="17">
                  <c:v>-9.2289286094455747E-2</c:v>
                </c:pt>
                <c:pt idx="18">
                  <c:v>-0.21695178157973771</c:v>
                </c:pt>
                <c:pt idx="19">
                  <c:v>-0.19917175252521702</c:v>
                </c:pt>
                <c:pt idx="20">
                  <c:v>-0.15853282971853844</c:v>
                </c:pt>
                <c:pt idx="21">
                  <c:v>-0.16614122426594236</c:v>
                </c:pt>
                <c:pt idx="22">
                  <c:v>-0.14052138479758014</c:v>
                </c:pt>
                <c:pt idx="23">
                  <c:v>-8.3283881142733662E-2</c:v>
                </c:pt>
                <c:pt idx="24">
                  <c:v>-4.5482452813985219E-2</c:v>
                </c:pt>
                <c:pt idx="25">
                  <c:v>-7.7776151398836646E-2</c:v>
                </c:pt>
                <c:pt idx="26">
                  <c:v>6.5018791108116147E-2</c:v>
                </c:pt>
                <c:pt idx="27">
                  <c:v>8.2098239300449904E-2</c:v>
                </c:pt>
                <c:pt idx="28">
                  <c:v>2.2548351670678812E-2</c:v>
                </c:pt>
                <c:pt idx="29">
                  <c:v>5.1818418347551187E-2</c:v>
                </c:pt>
                <c:pt idx="30">
                  <c:v>8.6091615696176405E-2</c:v>
                </c:pt>
                <c:pt idx="31">
                  <c:v>5.0900745732377572E-2</c:v>
                </c:pt>
                <c:pt idx="32">
                  <c:v>6.0195218036767528E-2</c:v>
                </c:pt>
                <c:pt idx="33">
                  <c:v>5.2690764538454005E-2</c:v>
                </c:pt>
                <c:pt idx="34">
                  <c:v>5.5207629651789603E-2</c:v>
                </c:pt>
                <c:pt idx="35">
                  <c:v>7.202917122711483E-2</c:v>
                </c:pt>
                <c:pt idx="36">
                  <c:v>0.10861441792798132</c:v>
                </c:pt>
                <c:pt idx="37">
                  <c:v>5.9761558823140604E-2</c:v>
                </c:pt>
                <c:pt idx="38">
                  <c:v>6.3696390935660929E-2</c:v>
                </c:pt>
                <c:pt idx="39">
                  <c:v>7.424015941691664E-2</c:v>
                </c:pt>
                <c:pt idx="40">
                  <c:v>0.17860087088939736</c:v>
                </c:pt>
                <c:pt idx="41">
                  <c:v>0.14654648555998051</c:v>
                </c:pt>
                <c:pt idx="42">
                  <c:v>0.11355478426114018</c:v>
                </c:pt>
                <c:pt idx="43">
                  <c:v>0.15544893569963847</c:v>
                </c:pt>
                <c:pt idx="44">
                  <c:v>0.11568941142894573</c:v>
                </c:pt>
                <c:pt idx="45">
                  <c:v>0.2535641139483289</c:v>
                </c:pt>
                <c:pt idx="46">
                  <c:v>8.554487264149202E-2</c:v>
                </c:pt>
                <c:pt idx="47">
                  <c:v>8.7172931855491242E-2</c:v>
                </c:pt>
                <c:pt idx="48">
                  <c:v>-9.3288145447445459E-3</c:v>
                </c:pt>
                <c:pt idx="49">
                  <c:v>-2.087092859534323E-2</c:v>
                </c:pt>
                <c:pt idx="50">
                  <c:v>3.7837004434550181E-2</c:v>
                </c:pt>
                <c:pt idx="51">
                  <c:v>8.7684730247644893E-2</c:v>
                </c:pt>
                <c:pt idx="52">
                  <c:v>-0.10314628037656348</c:v>
                </c:pt>
                <c:pt idx="53">
                  <c:v>6.8394785762279753E-2</c:v>
                </c:pt>
                <c:pt idx="54">
                  <c:v>3.0295644568752778E-2</c:v>
                </c:pt>
                <c:pt idx="55">
                  <c:v>2.8422399176747604E-2</c:v>
                </c:pt>
                <c:pt idx="56">
                  <c:v>6.9177661902301679E-2</c:v>
                </c:pt>
                <c:pt idx="57">
                  <c:v>6.6863162203844695E-2</c:v>
                </c:pt>
                <c:pt idx="58">
                  <c:v>5.0963175236574898E-2</c:v>
                </c:pt>
                <c:pt idx="59">
                  <c:v>7.9394594617951952E-2</c:v>
                </c:pt>
                <c:pt idx="60">
                  <c:v>6.6489411664008458E-2</c:v>
                </c:pt>
                <c:pt idx="61">
                  <c:v>-3.5233261387872972E-2</c:v>
                </c:pt>
                <c:pt idx="62">
                  <c:v>-3.2112788735503273E-3</c:v>
                </c:pt>
                <c:pt idx="63">
                  <c:v>-0.12668305964689353</c:v>
                </c:pt>
                <c:pt idx="64">
                  <c:v>-6.0428224640133976E-2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69-4377-BE6E-4C206EC71EEB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354.34799999999996</c:v>
                </c:pt>
                <c:pt idx="2">
                  <c:v>348.83099999999996</c:v>
                </c:pt>
                <c:pt idx="3">
                  <c:v>343.25999999999993</c:v>
                </c:pt>
                <c:pt idx="4">
                  <c:v>337.76999999999992</c:v>
                </c:pt>
                <c:pt idx="5">
                  <c:v>331.9919999999999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314.92799999999994</c:v>
                </c:pt>
                <c:pt idx="9">
                  <c:v>309.24899999999997</c:v>
                </c:pt>
                <c:pt idx="10">
                  <c:v>303.68699999999995</c:v>
                </c:pt>
                <c:pt idx="11">
                  <c:v>298.21499999999997</c:v>
                </c:pt>
                <c:pt idx="12">
                  <c:v>292.58099999999996</c:v>
                </c:pt>
                <c:pt idx="13">
                  <c:v>286.91099999999994</c:v>
                </c:pt>
                <c:pt idx="14">
                  <c:v>281.19599999999997</c:v>
                </c:pt>
                <c:pt idx="15">
                  <c:v>275.40899999999999</c:v>
                </c:pt>
                <c:pt idx="16">
                  <c:v>269.80200000000002</c:v>
                </c:pt>
                <c:pt idx="17">
                  <c:v>264.16800000000001</c:v>
                </c:pt>
                <c:pt idx="18">
                  <c:v>258.59699999999998</c:v>
                </c:pt>
                <c:pt idx="19">
                  <c:v>253.08899999999997</c:v>
                </c:pt>
                <c:pt idx="20">
                  <c:v>247.59899999999996</c:v>
                </c:pt>
                <c:pt idx="21">
                  <c:v>241.82999999999996</c:v>
                </c:pt>
                <c:pt idx="22">
                  <c:v>236.15099999999995</c:v>
                </c:pt>
                <c:pt idx="23">
                  <c:v>230.40899999999996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213.63299999999998</c:v>
                </c:pt>
                <c:pt idx="27">
                  <c:v>208.11599999999999</c:v>
                </c:pt>
                <c:pt idx="28">
                  <c:v>202.47299999999998</c:v>
                </c:pt>
                <c:pt idx="29">
                  <c:v>196.82999999999998</c:v>
                </c:pt>
                <c:pt idx="30">
                  <c:v>191.196</c:v>
                </c:pt>
                <c:pt idx="31">
                  <c:v>185.42699999999999</c:v>
                </c:pt>
                <c:pt idx="32">
                  <c:v>179.81099999999998</c:v>
                </c:pt>
                <c:pt idx="33">
                  <c:v>174.19499999999999</c:v>
                </c:pt>
                <c:pt idx="34">
                  <c:v>168.66</c:v>
                </c:pt>
                <c:pt idx="35">
                  <c:v>163.233</c:v>
                </c:pt>
                <c:pt idx="36">
                  <c:v>157.59</c:v>
                </c:pt>
                <c:pt idx="37">
                  <c:v>151.965</c:v>
                </c:pt>
                <c:pt idx="38">
                  <c:v>146.24100000000001</c:v>
                </c:pt>
                <c:pt idx="39">
                  <c:v>140.625</c:v>
                </c:pt>
                <c:pt idx="40">
                  <c:v>134.95500000000001</c:v>
                </c:pt>
                <c:pt idx="41">
                  <c:v>129.29400000000001</c:v>
                </c:pt>
                <c:pt idx="42">
                  <c:v>123.83100000000002</c:v>
                </c:pt>
                <c:pt idx="43">
                  <c:v>118.33200000000002</c:v>
                </c:pt>
                <c:pt idx="44">
                  <c:v>112.71600000000002</c:v>
                </c:pt>
                <c:pt idx="45">
                  <c:v>107.10000000000002</c:v>
                </c:pt>
                <c:pt idx="46">
                  <c:v>101.34900000000002</c:v>
                </c:pt>
                <c:pt idx="47">
                  <c:v>95.697000000000017</c:v>
                </c:pt>
                <c:pt idx="48">
                  <c:v>89.964000000000013</c:v>
                </c:pt>
                <c:pt idx="49">
                  <c:v>84.393000000000015</c:v>
                </c:pt>
                <c:pt idx="50">
                  <c:v>78.813000000000017</c:v>
                </c:pt>
                <c:pt idx="51">
                  <c:v>73.332000000000022</c:v>
                </c:pt>
                <c:pt idx="52">
                  <c:v>67.860000000000028</c:v>
                </c:pt>
                <c:pt idx="53">
                  <c:v>62.154000000000025</c:v>
                </c:pt>
                <c:pt idx="54">
                  <c:v>56.403000000000027</c:v>
                </c:pt>
                <c:pt idx="55">
                  <c:v>50.724000000000025</c:v>
                </c:pt>
                <c:pt idx="56">
                  <c:v>44.991000000000028</c:v>
                </c:pt>
                <c:pt idx="57">
                  <c:v>39.384000000000029</c:v>
                </c:pt>
                <c:pt idx="58">
                  <c:v>33.921000000000028</c:v>
                </c:pt>
                <c:pt idx="59">
                  <c:v>28.404000000000028</c:v>
                </c:pt>
                <c:pt idx="60">
                  <c:v>22.698000000000029</c:v>
                </c:pt>
                <c:pt idx="61">
                  <c:v>17.172000000000029</c:v>
                </c:pt>
                <c:pt idx="62">
                  <c:v>11.430000000000028</c:v>
                </c:pt>
                <c:pt idx="63">
                  <c:v>5.6250000000000284</c:v>
                </c:pt>
                <c:pt idx="64">
                  <c:v>-3.5999999999971166E-2</c:v>
                </c:pt>
              </c:numCache>
            </c:numRef>
          </c:xVal>
          <c:yVal>
            <c:numRef>
              <c:f>TDK_KF_ST_03_03!$AC$85:$AC$149</c:f>
              <c:numCache>
                <c:formatCode>General</c:formatCode>
                <c:ptCount val="65"/>
                <c:pt idx="0">
                  <c:v>-1.9648595889634635E-2</c:v>
                </c:pt>
                <c:pt idx="1">
                  <c:v>-5.3205072979608303E-2</c:v>
                </c:pt>
                <c:pt idx="2">
                  <c:v>-4.9943840751154767E-2</c:v>
                </c:pt>
                <c:pt idx="3">
                  <c:v>3.760838510117992E-3</c:v>
                </c:pt>
                <c:pt idx="4">
                  <c:v>3.3610113182078294E-2</c:v>
                </c:pt>
                <c:pt idx="5">
                  <c:v>0.10029298723890179</c:v>
                </c:pt>
                <c:pt idx="6">
                  <c:v>0.12579776176187352</c:v>
                </c:pt>
                <c:pt idx="7">
                  <c:v>0.14396362838391497</c:v>
                </c:pt>
                <c:pt idx="8">
                  <c:v>0.11419968620378995</c:v>
                </c:pt>
                <c:pt idx="9">
                  <c:v>-6.2939988468372121E-2</c:v>
                </c:pt>
                <c:pt idx="10">
                  <c:v>7.2650036816014563E-2</c:v>
                </c:pt>
                <c:pt idx="11">
                  <c:v>2.7635550020534083E-2</c:v>
                </c:pt>
                <c:pt idx="12">
                  <c:v>3.884462538343314E-2</c:v>
                </c:pt>
                <c:pt idx="13">
                  <c:v>8.1474077875668627E-2</c:v>
                </c:pt>
                <c:pt idx="14">
                  <c:v>3.6883408095661707E-2</c:v>
                </c:pt>
                <c:pt idx="15">
                  <c:v>5.7476786448773964E-2</c:v>
                </c:pt>
                <c:pt idx="16">
                  <c:v>7.9855657600660379E-2</c:v>
                </c:pt>
                <c:pt idx="17">
                  <c:v>0.16609569422405457</c:v>
                </c:pt>
                <c:pt idx="18">
                  <c:v>0.14267250860882541</c:v>
                </c:pt>
                <c:pt idx="19">
                  <c:v>0.18001031452863003</c:v>
                </c:pt>
                <c:pt idx="20">
                  <c:v>0.20329879300990683</c:v>
                </c:pt>
                <c:pt idx="21">
                  <c:v>0.16197513396011232</c:v>
                </c:pt>
                <c:pt idx="22">
                  <c:v>0.21501015384774291</c:v>
                </c:pt>
                <c:pt idx="23">
                  <c:v>0.18469874522375562</c:v>
                </c:pt>
                <c:pt idx="24">
                  <c:v>0.14847947376719617</c:v>
                </c:pt>
                <c:pt idx="25">
                  <c:v>0.13361102965453142</c:v>
                </c:pt>
                <c:pt idx="26">
                  <c:v>0.11265078789102745</c:v>
                </c:pt>
                <c:pt idx="27">
                  <c:v>4.4013102651433655E-2</c:v>
                </c:pt>
                <c:pt idx="28">
                  <c:v>0.12135769363541726</c:v>
                </c:pt>
                <c:pt idx="29">
                  <c:v>0.12009086224935572</c:v>
                </c:pt>
                <c:pt idx="30">
                  <c:v>5.3889767509332387E-2</c:v>
                </c:pt>
                <c:pt idx="31">
                  <c:v>0.14487370108284381</c:v>
                </c:pt>
                <c:pt idx="32">
                  <c:v>0.15358387354302749</c:v>
                </c:pt>
                <c:pt idx="33">
                  <c:v>0.1095814640210051</c:v>
                </c:pt>
                <c:pt idx="34">
                  <c:v>0.11035993787353959</c:v>
                </c:pt>
                <c:pt idx="35">
                  <c:v>0.24032433352607541</c:v>
                </c:pt>
                <c:pt idx="36">
                  <c:v>8.4887036031233265E-2</c:v>
                </c:pt>
                <c:pt idx="37">
                  <c:v>0.12300337575211984</c:v>
                </c:pt>
                <c:pt idx="38">
                  <c:v>6.4130062673967814E-2</c:v>
                </c:pt>
                <c:pt idx="39">
                  <c:v>5.4953346099580358E-2</c:v>
                </c:pt>
                <c:pt idx="40">
                  <c:v>5.8045691377543562E-2</c:v>
                </c:pt>
                <c:pt idx="41">
                  <c:v>-0.17161453700933293</c:v>
                </c:pt>
                <c:pt idx="42">
                  <c:v>-8.6719851325710806E-2</c:v>
                </c:pt>
                <c:pt idx="43">
                  <c:v>-7.4941205103613129E-2</c:v>
                </c:pt>
                <c:pt idx="44">
                  <c:v>-0.23554870845966036</c:v>
                </c:pt>
                <c:pt idx="45">
                  <c:v>-0.15430964614927234</c:v>
                </c:pt>
                <c:pt idx="46">
                  <c:v>-0.14477075562254527</c:v>
                </c:pt>
                <c:pt idx="47">
                  <c:v>-9.9317637638037581E-2</c:v>
                </c:pt>
                <c:pt idx="48">
                  <c:v>-0.1352761417717403</c:v>
                </c:pt>
                <c:pt idx="49">
                  <c:v>-8.720265762023871E-2</c:v>
                </c:pt>
                <c:pt idx="50">
                  <c:v>-0.2232135246838709</c:v>
                </c:pt>
                <c:pt idx="51">
                  <c:v>-5.6028994486013062E-2</c:v>
                </c:pt>
                <c:pt idx="52">
                  <c:v>-7.5264827963636094E-2</c:v>
                </c:pt>
                <c:pt idx="53">
                  <c:v>2.1741624465761333E-2</c:v>
                </c:pt>
                <c:pt idx="54">
                  <c:v>-4.3877737925363647E-2</c:v>
                </c:pt>
                <c:pt idx="55">
                  <c:v>-6.4303332405849289E-2</c:v>
                </c:pt>
                <c:pt idx="56">
                  <c:v>-4.9270466122422363E-2</c:v>
                </c:pt>
                <c:pt idx="57">
                  <c:v>-9.5003474637351815E-2</c:v>
                </c:pt>
                <c:pt idx="58">
                  <c:v>-5.627393920983792E-2</c:v>
                </c:pt>
                <c:pt idx="59">
                  <c:v>-7.7802219825262142E-2</c:v>
                </c:pt>
                <c:pt idx="60">
                  <c:v>-0.14915252744292928</c:v>
                </c:pt>
                <c:pt idx="61">
                  <c:v>-0.13593489714225271</c:v>
                </c:pt>
                <c:pt idx="62">
                  <c:v>-0.10718513368018279</c:v>
                </c:pt>
                <c:pt idx="63">
                  <c:v>-0.1608159850639197</c:v>
                </c:pt>
                <c:pt idx="64">
                  <c:v>-6.243259095455933E-2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69-4377-BE6E-4C206EC71EEB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TDK_KF_ST_03_03!$AA$20:$AA$83</c:f>
              <c:numCache>
                <c:formatCode>General</c:formatCode>
                <c:ptCount val="64"/>
                <c:pt idx="0">
                  <c:v>-5.3999999999999992E-2</c:v>
                </c:pt>
                <c:pt idx="1">
                  <c:v>5.6519999999999992</c:v>
                </c:pt>
                <c:pt idx="2">
                  <c:v>11.501999999999999</c:v>
                </c:pt>
                <c:pt idx="3">
                  <c:v>17.162999999999997</c:v>
                </c:pt>
                <c:pt idx="4">
                  <c:v>22.733999999999995</c:v>
                </c:pt>
                <c:pt idx="5">
                  <c:v>28.250999999999994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45.053999999999988</c:v>
                </c:pt>
                <c:pt idx="9">
                  <c:v>50.705999999999989</c:v>
                </c:pt>
                <c:pt idx="10">
                  <c:v>56.420999999999992</c:v>
                </c:pt>
                <c:pt idx="11">
                  <c:v>62.117999999999995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78.759</c:v>
                </c:pt>
                <c:pt idx="15">
                  <c:v>84.384</c:v>
                </c:pt>
                <c:pt idx="16">
                  <c:v>90.009</c:v>
                </c:pt>
                <c:pt idx="17">
                  <c:v>95.661000000000001</c:v>
                </c:pt>
                <c:pt idx="18">
                  <c:v>101.38500000000001</c:v>
                </c:pt>
                <c:pt idx="19">
                  <c:v>107.12700000000001</c:v>
                </c:pt>
                <c:pt idx="20">
                  <c:v>112.67100000000001</c:v>
                </c:pt>
                <c:pt idx="21">
                  <c:v>118.179</c:v>
                </c:pt>
                <c:pt idx="22">
                  <c:v>123.678</c:v>
                </c:pt>
                <c:pt idx="23">
                  <c:v>129.23099999999999</c:v>
                </c:pt>
                <c:pt idx="24">
                  <c:v>134.91899999999998</c:v>
                </c:pt>
                <c:pt idx="25">
                  <c:v>140.64299999999997</c:v>
                </c:pt>
                <c:pt idx="26">
                  <c:v>146.25899999999996</c:v>
                </c:pt>
                <c:pt idx="27">
                  <c:v>151.92899999999995</c:v>
                </c:pt>
                <c:pt idx="28">
                  <c:v>157.51799999999994</c:v>
                </c:pt>
                <c:pt idx="29">
                  <c:v>163.07999999999996</c:v>
                </c:pt>
                <c:pt idx="30">
                  <c:v>168.56099999999995</c:v>
                </c:pt>
                <c:pt idx="31">
                  <c:v>174.11399999999995</c:v>
                </c:pt>
                <c:pt idx="32">
                  <c:v>179.78399999999993</c:v>
                </c:pt>
                <c:pt idx="33">
                  <c:v>185.47199999999992</c:v>
                </c:pt>
                <c:pt idx="34">
                  <c:v>191.24999999999991</c:v>
                </c:pt>
                <c:pt idx="35">
                  <c:v>196.91099999999992</c:v>
                </c:pt>
                <c:pt idx="36">
                  <c:v>202.41899999999993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219.10499999999993</c:v>
                </c:pt>
                <c:pt idx="40">
                  <c:v>224.71199999999993</c:v>
                </c:pt>
                <c:pt idx="41">
                  <c:v>230.38199999999992</c:v>
                </c:pt>
                <c:pt idx="42">
                  <c:v>236.17799999999991</c:v>
                </c:pt>
                <c:pt idx="43">
                  <c:v>241.76699999999991</c:v>
                </c:pt>
                <c:pt idx="44">
                  <c:v>247.48199999999991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281.19599999999991</c:v>
                </c:pt>
                <c:pt idx="51">
                  <c:v>286.9199999999999</c:v>
                </c:pt>
                <c:pt idx="52">
                  <c:v>292.51799999999992</c:v>
                </c:pt>
                <c:pt idx="53">
                  <c:v>298.07099999999991</c:v>
                </c:pt>
                <c:pt idx="54">
                  <c:v>303.60599999999994</c:v>
                </c:pt>
                <c:pt idx="55">
                  <c:v>309.19499999999994</c:v>
                </c:pt>
                <c:pt idx="56">
                  <c:v>314.90999999999991</c:v>
                </c:pt>
                <c:pt idx="57">
                  <c:v>320.62499999999989</c:v>
                </c:pt>
                <c:pt idx="58">
                  <c:v>326.32199999999989</c:v>
                </c:pt>
                <c:pt idx="59">
                  <c:v>332.02799999999991</c:v>
                </c:pt>
                <c:pt idx="60">
                  <c:v>337.68899999999991</c:v>
                </c:pt>
                <c:pt idx="61">
                  <c:v>343.18799999999993</c:v>
                </c:pt>
                <c:pt idx="62">
                  <c:v>348.69599999999991</c:v>
                </c:pt>
                <c:pt idx="63">
                  <c:v>354.36599999999993</c:v>
                </c:pt>
              </c:numCache>
            </c:numRef>
          </c:xVal>
          <c:yVal>
            <c:numRef>
              <c:f>TDK_KF_ST_03_03!$AD$20:$AD$83</c:f>
              <c:numCache>
                <c:formatCode>General</c:formatCode>
                <c:ptCount val="64"/>
                <c:pt idx="0">
                  <c:v>-8.4919205106700424E-2</c:v>
                </c:pt>
                <c:pt idx="1">
                  <c:v>-4.8445118849331337E-2</c:v>
                </c:pt>
                <c:pt idx="2">
                  <c:v>4.0247152906058403E-2</c:v>
                </c:pt>
                <c:pt idx="3">
                  <c:v>3.265488591720711E-2</c:v>
                </c:pt>
                <c:pt idx="4">
                  <c:v>-1.6210972715818173E-2</c:v>
                </c:pt>
                <c:pt idx="5">
                  <c:v>5.411314399002265E-2</c:v>
                </c:pt>
                <c:pt idx="6">
                  <c:v>0.14895660977742864</c:v>
                </c:pt>
                <c:pt idx="7">
                  <c:v>6.5807287035319462E-2</c:v>
                </c:pt>
                <c:pt idx="8">
                  <c:v>8.1449338763093238E-3</c:v>
                </c:pt>
                <c:pt idx="9">
                  <c:v>1.8510703819963226E-2</c:v>
                </c:pt>
                <c:pt idx="10">
                  <c:v>1.8341755249018377E-2</c:v>
                </c:pt>
                <c:pt idx="11">
                  <c:v>0.10942848467888666</c:v>
                </c:pt>
                <c:pt idx="12">
                  <c:v>2.4322607594370993E-2</c:v>
                </c:pt>
                <c:pt idx="13">
                  <c:v>-1.2150835852366981E-2</c:v>
                </c:pt>
                <c:pt idx="14">
                  <c:v>-0.12654426192976587</c:v>
                </c:pt>
                <c:pt idx="15">
                  <c:v>3.9574303882602635E-2</c:v>
                </c:pt>
                <c:pt idx="16">
                  <c:v>7.8972963689381004E-2</c:v>
                </c:pt>
                <c:pt idx="17">
                  <c:v>-7.0283515435818344E-3</c:v>
                </c:pt>
                <c:pt idx="18">
                  <c:v>7.2181025957192446E-2</c:v>
                </c:pt>
                <c:pt idx="19">
                  <c:v>4.4862106375944677E-2</c:v>
                </c:pt>
                <c:pt idx="20">
                  <c:v>-7.7015878741121924E-2</c:v>
                </c:pt>
                <c:pt idx="21">
                  <c:v>9.1200019162329227E-2</c:v>
                </c:pt>
                <c:pt idx="22">
                  <c:v>5.3801533471869334E-2</c:v>
                </c:pt>
                <c:pt idx="23">
                  <c:v>-8.8330655866599272E-2</c:v>
                </c:pt>
                <c:pt idx="24">
                  <c:v>0.10352814419152878</c:v>
                </c:pt>
                <c:pt idx="25">
                  <c:v>0.132729497498417</c:v>
                </c:pt>
                <c:pt idx="26">
                  <c:v>-8.8872843414833369E-4</c:v>
                </c:pt>
                <c:pt idx="27">
                  <c:v>4.0905136451669932E-2</c:v>
                </c:pt>
                <c:pt idx="28">
                  <c:v>6.2338684360554453E-2</c:v>
                </c:pt>
                <c:pt idx="29">
                  <c:v>0.18850591517852422</c:v>
                </c:pt>
                <c:pt idx="30">
                  <c:v>2.4268322177363189E-2</c:v>
                </c:pt>
                <c:pt idx="31">
                  <c:v>5.8680718288627531E-2</c:v>
                </c:pt>
                <c:pt idx="32">
                  <c:v>9.3388655506259965E-2</c:v>
                </c:pt>
                <c:pt idx="33">
                  <c:v>9.2182936544389804E-2</c:v>
                </c:pt>
                <c:pt idx="34">
                  <c:v>-1.3178621424572157E-3</c:v>
                </c:pt>
                <c:pt idx="35">
                  <c:v>4.8061691022240893E-2</c:v>
                </c:pt>
                <c:pt idx="36">
                  <c:v>1.2743275707435942E-2</c:v>
                </c:pt>
                <c:pt idx="37">
                  <c:v>-1.5748456171706948E-2</c:v>
                </c:pt>
                <c:pt idx="38">
                  <c:v>4.8954396955366519E-2</c:v>
                </c:pt>
                <c:pt idx="39">
                  <c:v>5.9370870237614781E-2</c:v>
                </c:pt>
                <c:pt idx="40">
                  <c:v>-3.0121397122201188E-2</c:v>
                </c:pt>
                <c:pt idx="41">
                  <c:v>3.8152259663775112E-2</c:v>
                </c:pt>
                <c:pt idx="42">
                  <c:v>0.10145536958660273</c:v>
                </c:pt>
                <c:pt idx="43">
                  <c:v>6.5261982604738478E-3</c:v>
                </c:pt>
                <c:pt idx="44">
                  <c:v>8.7609381580961099E-2</c:v>
                </c:pt>
                <c:pt idx="45">
                  <c:v>-7.3553799419698862E-2</c:v>
                </c:pt>
                <c:pt idx="46">
                  <c:v>5.712763596733339E-2</c:v>
                </c:pt>
                <c:pt idx="47">
                  <c:v>7.8922762368563326E-2</c:v>
                </c:pt>
                <c:pt idx="48">
                  <c:v>8.9184472145404925E-2</c:v>
                </c:pt>
                <c:pt idx="49">
                  <c:v>7.8347715044117194E-2</c:v>
                </c:pt>
                <c:pt idx="50">
                  <c:v>-9.5359633888847384E-4</c:v>
                </c:pt>
                <c:pt idx="51">
                  <c:v>-6.2106523719762663E-3</c:v>
                </c:pt>
                <c:pt idx="52">
                  <c:v>0.14199090575999662</c:v>
                </c:pt>
                <c:pt idx="53">
                  <c:v>-4.075923574174567E-2</c:v>
                </c:pt>
                <c:pt idx="54">
                  <c:v>4.2354392247261785E-2</c:v>
                </c:pt>
                <c:pt idx="55">
                  <c:v>-9.1362387645119725E-2</c:v>
                </c:pt>
                <c:pt idx="56">
                  <c:v>4.5022024301488273E-2</c:v>
                </c:pt>
                <c:pt idx="57">
                  <c:v>7.7100466180070271E-2</c:v>
                </c:pt>
                <c:pt idx="58">
                  <c:v>7.4834586525298619E-2</c:v>
                </c:pt>
                <c:pt idx="59">
                  <c:v>2.0898392620949835E-2</c:v>
                </c:pt>
                <c:pt idx="60">
                  <c:v>-3.2879298481930164E-2</c:v>
                </c:pt>
                <c:pt idx="61">
                  <c:v>3.8994099897990964E-2</c:v>
                </c:pt>
                <c:pt idx="62">
                  <c:v>-4.6732561877604439E-2</c:v>
                </c:pt>
                <c:pt idx="63">
                  <c:v>7.3477986667285222E-2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69-4377-BE6E-4C206EC71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TDK_KF_ST_03_03!$I$19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TDK_KF_ST_03_03!$AA$20:$AA$84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5.6519999999999992</c:v>
                </c:pt>
                <c:pt idx="2">
                  <c:v>11.501999999999999</c:v>
                </c:pt>
                <c:pt idx="3">
                  <c:v>17.162999999999997</c:v>
                </c:pt>
                <c:pt idx="4">
                  <c:v>22.733999999999995</c:v>
                </c:pt>
                <c:pt idx="5">
                  <c:v>28.250999999999994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45.053999999999988</c:v>
                </c:pt>
                <c:pt idx="9">
                  <c:v>50.705999999999989</c:v>
                </c:pt>
                <c:pt idx="10">
                  <c:v>56.420999999999992</c:v>
                </c:pt>
                <c:pt idx="11">
                  <c:v>62.117999999999995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78.759</c:v>
                </c:pt>
                <c:pt idx="15">
                  <c:v>84.384</c:v>
                </c:pt>
                <c:pt idx="16">
                  <c:v>90.009</c:v>
                </c:pt>
                <c:pt idx="17">
                  <c:v>95.661000000000001</c:v>
                </c:pt>
                <c:pt idx="18">
                  <c:v>101.38500000000001</c:v>
                </c:pt>
                <c:pt idx="19">
                  <c:v>107.12700000000001</c:v>
                </c:pt>
                <c:pt idx="20">
                  <c:v>112.67100000000001</c:v>
                </c:pt>
                <c:pt idx="21">
                  <c:v>118.179</c:v>
                </c:pt>
                <c:pt idx="22">
                  <c:v>123.678</c:v>
                </c:pt>
                <c:pt idx="23">
                  <c:v>129.23099999999999</c:v>
                </c:pt>
                <c:pt idx="24">
                  <c:v>134.91899999999998</c:v>
                </c:pt>
                <c:pt idx="25">
                  <c:v>140.64299999999997</c:v>
                </c:pt>
                <c:pt idx="26">
                  <c:v>146.25899999999996</c:v>
                </c:pt>
                <c:pt idx="27">
                  <c:v>151.92899999999995</c:v>
                </c:pt>
                <c:pt idx="28">
                  <c:v>157.51799999999994</c:v>
                </c:pt>
                <c:pt idx="29">
                  <c:v>163.07999999999996</c:v>
                </c:pt>
                <c:pt idx="30">
                  <c:v>168.56099999999995</c:v>
                </c:pt>
                <c:pt idx="31">
                  <c:v>174.11399999999995</c:v>
                </c:pt>
                <c:pt idx="32">
                  <c:v>179.78399999999993</c:v>
                </c:pt>
                <c:pt idx="33">
                  <c:v>185.47199999999992</c:v>
                </c:pt>
                <c:pt idx="34">
                  <c:v>191.24999999999991</c:v>
                </c:pt>
                <c:pt idx="35">
                  <c:v>196.91099999999992</c:v>
                </c:pt>
                <c:pt idx="36">
                  <c:v>202.41899999999993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219.10499999999993</c:v>
                </c:pt>
                <c:pt idx="40">
                  <c:v>224.71199999999993</c:v>
                </c:pt>
                <c:pt idx="41">
                  <c:v>230.38199999999992</c:v>
                </c:pt>
                <c:pt idx="42">
                  <c:v>236.17799999999991</c:v>
                </c:pt>
                <c:pt idx="43">
                  <c:v>241.76699999999991</c:v>
                </c:pt>
                <c:pt idx="44">
                  <c:v>247.48199999999991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281.19599999999991</c:v>
                </c:pt>
                <c:pt idx="51">
                  <c:v>286.9199999999999</c:v>
                </c:pt>
                <c:pt idx="52">
                  <c:v>292.51799999999992</c:v>
                </c:pt>
                <c:pt idx="53">
                  <c:v>298.07099999999991</c:v>
                </c:pt>
                <c:pt idx="54">
                  <c:v>303.60599999999994</c:v>
                </c:pt>
                <c:pt idx="55">
                  <c:v>309.19499999999994</c:v>
                </c:pt>
                <c:pt idx="56">
                  <c:v>314.90999999999991</c:v>
                </c:pt>
                <c:pt idx="57">
                  <c:v>320.62499999999989</c:v>
                </c:pt>
                <c:pt idx="58">
                  <c:v>326.32199999999989</c:v>
                </c:pt>
                <c:pt idx="59">
                  <c:v>332.02799999999991</c:v>
                </c:pt>
                <c:pt idx="60">
                  <c:v>337.68899999999991</c:v>
                </c:pt>
                <c:pt idx="61">
                  <c:v>343.18799999999993</c:v>
                </c:pt>
                <c:pt idx="62">
                  <c:v>348.69599999999991</c:v>
                </c:pt>
                <c:pt idx="63">
                  <c:v>354.36599999999993</c:v>
                </c:pt>
                <c:pt idx="64">
                  <c:v>359.95499999999993</c:v>
                </c:pt>
              </c:numCache>
            </c:numRef>
          </c:xVal>
          <c:yVal>
            <c:numRef>
              <c:f>TDK_KF_ST_03_03!$I$20:$I$84</c:f>
              <c:numCache>
                <c:formatCode>General</c:formatCode>
                <c:ptCount val="65"/>
                <c:pt idx="0">
                  <c:v>496</c:v>
                </c:pt>
                <c:pt idx="1">
                  <c:v>864</c:v>
                </c:pt>
                <c:pt idx="2">
                  <c:v>1237</c:v>
                </c:pt>
                <c:pt idx="3">
                  <c:v>1589</c:v>
                </c:pt>
                <c:pt idx="4">
                  <c:v>1924</c:v>
                </c:pt>
                <c:pt idx="5">
                  <c:v>2233</c:v>
                </c:pt>
                <c:pt idx="6">
                  <c:v>2519</c:v>
                </c:pt>
                <c:pt idx="7">
                  <c:v>2786</c:v>
                </c:pt>
                <c:pt idx="8">
                  <c:v>3039</c:v>
                </c:pt>
                <c:pt idx="9">
                  <c:v>3252</c:v>
                </c:pt>
                <c:pt idx="10">
                  <c:v>3441</c:v>
                </c:pt>
                <c:pt idx="11">
                  <c:v>3589</c:v>
                </c:pt>
                <c:pt idx="12">
                  <c:v>3699</c:v>
                </c:pt>
                <c:pt idx="13">
                  <c:v>3786</c:v>
                </c:pt>
                <c:pt idx="14">
                  <c:v>3823</c:v>
                </c:pt>
                <c:pt idx="15">
                  <c:v>3830</c:v>
                </c:pt>
                <c:pt idx="16">
                  <c:v>3803</c:v>
                </c:pt>
                <c:pt idx="17">
                  <c:v>3732</c:v>
                </c:pt>
                <c:pt idx="18">
                  <c:v>3629</c:v>
                </c:pt>
                <c:pt idx="19">
                  <c:v>3485</c:v>
                </c:pt>
                <c:pt idx="20">
                  <c:v>3308</c:v>
                </c:pt>
                <c:pt idx="21">
                  <c:v>3105</c:v>
                </c:pt>
                <c:pt idx="22">
                  <c:v>2874</c:v>
                </c:pt>
                <c:pt idx="23">
                  <c:v>2615</c:v>
                </c:pt>
                <c:pt idx="24">
                  <c:v>2321</c:v>
                </c:pt>
                <c:pt idx="25">
                  <c:v>2006</c:v>
                </c:pt>
                <c:pt idx="26">
                  <c:v>1668</c:v>
                </c:pt>
                <c:pt idx="27">
                  <c:v>1318</c:v>
                </c:pt>
                <c:pt idx="28">
                  <c:v>963</c:v>
                </c:pt>
                <c:pt idx="29">
                  <c:v>595</c:v>
                </c:pt>
                <c:pt idx="30">
                  <c:v>227</c:v>
                </c:pt>
                <c:pt idx="31">
                  <c:v>-144</c:v>
                </c:pt>
                <c:pt idx="32">
                  <c:v>-525</c:v>
                </c:pt>
                <c:pt idx="33">
                  <c:v>-901</c:v>
                </c:pt>
                <c:pt idx="34">
                  <c:v>-1272</c:v>
                </c:pt>
                <c:pt idx="35">
                  <c:v>-1626</c:v>
                </c:pt>
                <c:pt idx="36">
                  <c:v>-1956</c:v>
                </c:pt>
                <c:pt idx="37">
                  <c:v>-2266</c:v>
                </c:pt>
                <c:pt idx="38">
                  <c:v>-2554</c:v>
                </c:pt>
                <c:pt idx="39">
                  <c:v>-2827</c:v>
                </c:pt>
                <c:pt idx="40">
                  <c:v>-3072</c:v>
                </c:pt>
                <c:pt idx="41">
                  <c:v>-3285</c:v>
                </c:pt>
                <c:pt idx="42">
                  <c:v>-3470</c:v>
                </c:pt>
                <c:pt idx="43">
                  <c:v>-3614</c:v>
                </c:pt>
                <c:pt idx="44">
                  <c:v>-3732</c:v>
                </c:pt>
                <c:pt idx="45">
                  <c:v>-3812</c:v>
                </c:pt>
                <c:pt idx="46">
                  <c:v>-3855</c:v>
                </c:pt>
                <c:pt idx="47">
                  <c:v>-3856</c:v>
                </c:pt>
                <c:pt idx="48">
                  <c:v>-3824</c:v>
                </c:pt>
                <c:pt idx="49">
                  <c:v>-3759</c:v>
                </c:pt>
                <c:pt idx="50">
                  <c:v>-3650</c:v>
                </c:pt>
                <c:pt idx="51">
                  <c:v>-3514</c:v>
                </c:pt>
                <c:pt idx="52">
                  <c:v>-3334</c:v>
                </c:pt>
                <c:pt idx="53">
                  <c:v>-3126</c:v>
                </c:pt>
                <c:pt idx="54">
                  <c:v>-2902</c:v>
                </c:pt>
                <c:pt idx="55">
                  <c:v>-2642</c:v>
                </c:pt>
                <c:pt idx="56">
                  <c:v>-2348</c:v>
                </c:pt>
                <c:pt idx="57">
                  <c:v>-2032</c:v>
                </c:pt>
                <c:pt idx="58">
                  <c:v>-1697</c:v>
                </c:pt>
                <c:pt idx="59">
                  <c:v>-1345</c:v>
                </c:pt>
                <c:pt idx="60">
                  <c:v>-985</c:v>
                </c:pt>
                <c:pt idx="61">
                  <c:v>-629</c:v>
                </c:pt>
                <c:pt idx="62">
                  <c:v>-260</c:v>
                </c:pt>
                <c:pt idx="63">
                  <c:v>113</c:v>
                </c:pt>
                <c:pt idx="64">
                  <c:v>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54-427D-9B75-A9DD44B52453}"/>
            </c:ext>
          </c:extLst>
        </c:ser>
        <c:ser>
          <c:idx val="1"/>
          <c:order val="1"/>
          <c:tx>
            <c:strRef>
              <c:f>TDK_KF_ST_03_03!$L$19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5.6519999999999992</c:v>
                </c:pt>
                <c:pt idx="2">
                  <c:v>11.501999999999999</c:v>
                </c:pt>
                <c:pt idx="3">
                  <c:v>17.162999999999997</c:v>
                </c:pt>
                <c:pt idx="4">
                  <c:v>22.733999999999995</c:v>
                </c:pt>
                <c:pt idx="5">
                  <c:v>28.250999999999994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45.053999999999988</c:v>
                </c:pt>
                <c:pt idx="9">
                  <c:v>50.705999999999989</c:v>
                </c:pt>
                <c:pt idx="10">
                  <c:v>56.420999999999992</c:v>
                </c:pt>
                <c:pt idx="11">
                  <c:v>62.117999999999995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78.759</c:v>
                </c:pt>
                <c:pt idx="15">
                  <c:v>84.384</c:v>
                </c:pt>
                <c:pt idx="16">
                  <c:v>90.009</c:v>
                </c:pt>
                <c:pt idx="17">
                  <c:v>95.661000000000001</c:v>
                </c:pt>
                <c:pt idx="18">
                  <c:v>101.38500000000001</c:v>
                </c:pt>
                <c:pt idx="19">
                  <c:v>107.12700000000001</c:v>
                </c:pt>
                <c:pt idx="20">
                  <c:v>112.67100000000001</c:v>
                </c:pt>
                <c:pt idx="21">
                  <c:v>118.179</c:v>
                </c:pt>
                <c:pt idx="22">
                  <c:v>123.678</c:v>
                </c:pt>
                <c:pt idx="23">
                  <c:v>129.23099999999999</c:v>
                </c:pt>
                <c:pt idx="24">
                  <c:v>134.91899999999998</c:v>
                </c:pt>
                <c:pt idx="25">
                  <c:v>140.64299999999997</c:v>
                </c:pt>
                <c:pt idx="26">
                  <c:v>146.25899999999996</c:v>
                </c:pt>
                <c:pt idx="27">
                  <c:v>151.92899999999995</c:v>
                </c:pt>
                <c:pt idx="28">
                  <c:v>157.51799999999994</c:v>
                </c:pt>
                <c:pt idx="29">
                  <c:v>163.07999999999996</c:v>
                </c:pt>
                <c:pt idx="30">
                  <c:v>168.56099999999995</c:v>
                </c:pt>
                <c:pt idx="31">
                  <c:v>174.11399999999995</c:v>
                </c:pt>
                <c:pt idx="32">
                  <c:v>179.78399999999993</c:v>
                </c:pt>
                <c:pt idx="33">
                  <c:v>185.47199999999992</c:v>
                </c:pt>
                <c:pt idx="34">
                  <c:v>191.24999999999991</c:v>
                </c:pt>
                <c:pt idx="35">
                  <c:v>196.91099999999992</c:v>
                </c:pt>
                <c:pt idx="36">
                  <c:v>202.41899999999993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219.10499999999993</c:v>
                </c:pt>
                <c:pt idx="40">
                  <c:v>224.71199999999993</c:v>
                </c:pt>
                <c:pt idx="41">
                  <c:v>230.38199999999992</c:v>
                </c:pt>
                <c:pt idx="42">
                  <c:v>236.17799999999991</c:v>
                </c:pt>
                <c:pt idx="43">
                  <c:v>241.76699999999991</c:v>
                </c:pt>
                <c:pt idx="44">
                  <c:v>247.48199999999991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281.19599999999991</c:v>
                </c:pt>
                <c:pt idx="51">
                  <c:v>286.9199999999999</c:v>
                </c:pt>
                <c:pt idx="52">
                  <c:v>292.51799999999992</c:v>
                </c:pt>
                <c:pt idx="53">
                  <c:v>298.07099999999991</c:v>
                </c:pt>
                <c:pt idx="54">
                  <c:v>303.60599999999994</c:v>
                </c:pt>
                <c:pt idx="55">
                  <c:v>309.19499999999994</c:v>
                </c:pt>
                <c:pt idx="56">
                  <c:v>314.90999999999991</c:v>
                </c:pt>
                <c:pt idx="57">
                  <c:v>320.62499999999989</c:v>
                </c:pt>
                <c:pt idx="58">
                  <c:v>326.32199999999989</c:v>
                </c:pt>
                <c:pt idx="59">
                  <c:v>332.02799999999991</c:v>
                </c:pt>
                <c:pt idx="60">
                  <c:v>337.68899999999991</c:v>
                </c:pt>
                <c:pt idx="61">
                  <c:v>343.18799999999993</c:v>
                </c:pt>
                <c:pt idx="62">
                  <c:v>348.69599999999991</c:v>
                </c:pt>
                <c:pt idx="63">
                  <c:v>354.36599999999993</c:v>
                </c:pt>
                <c:pt idx="64">
                  <c:v>359.95499999999993</c:v>
                </c:pt>
              </c:numCache>
            </c:numRef>
          </c:xVal>
          <c:yVal>
            <c:numRef>
              <c:f>TDK_KF_ST_03_03!$L$20:$L$84</c:f>
              <c:numCache>
                <c:formatCode>General</c:formatCode>
                <c:ptCount val="65"/>
                <c:pt idx="0">
                  <c:v>487.00187144342465</c:v>
                </c:pt>
                <c:pt idx="1">
                  <c:v>863.82015518116248</c:v>
                </c:pt>
                <c:pt idx="2">
                  <c:v>1241.0342820157728</c:v>
                </c:pt>
                <c:pt idx="3">
                  <c:v>1593.6025884002074</c:v>
                </c:pt>
                <c:pt idx="4">
                  <c:v>1925.2198118731576</c:v>
                </c:pt>
                <c:pt idx="5">
                  <c:v>2235.5221322985108</c:v>
                </c:pt>
                <c:pt idx="6">
                  <c:v>2526.2848151208959</c:v>
                </c:pt>
                <c:pt idx="7">
                  <c:v>2793.2194051441184</c:v>
                </c:pt>
                <c:pt idx="8">
                  <c:v>3040.8037719028198</c:v>
                </c:pt>
                <c:pt idx="9">
                  <c:v>3255.7287379070167</c:v>
                </c:pt>
                <c:pt idx="10">
                  <c:v>3440.642762871762</c:v>
                </c:pt>
                <c:pt idx="11">
                  <c:v>3590.7197448980423</c:v>
                </c:pt>
                <c:pt idx="12">
                  <c:v>3704.6541170557998</c:v>
                </c:pt>
                <c:pt idx="13">
                  <c:v>3779.5622957879809</c:v>
                </c:pt>
                <c:pt idx="14">
                  <c:v>3820.8907230632972</c:v>
                </c:pt>
                <c:pt idx="15">
                  <c:v>3826.0779466077042</c:v>
                </c:pt>
                <c:pt idx="16">
                  <c:v>3794.2051702801223</c:v>
                </c:pt>
                <c:pt idx="17">
                  <c:v>3725.1625678101668</c:v>
                </c:pt>
                <c:pt idx="18">
                  <c:v>3618.1112875345539</c:v>
                </c:pt>
                <c:pt idx="19">
                  <c:v>3474.2545982819138</c:v>
                </c:pt>
                <c:pt idx="20">
                  <c:v>3302.0514805384496</c:v>
                </c:pt>
                <c:pt idx="21">
                  <c:v>3100.1713749369296</c:v>
                </c:pt>
                <c:pt idx="22">
                  <c:v>2869.8655858631546</c:v>
                </c:pt>
                <c:pt idx="23">
                  <c:v>2610.3037141751456</c:v>
                </c:pt>
                <c:pt idx="24">
                  <c:v>2318.8508549137437</c:v>
                </c:pt>
                <c:pt idx="25">
                  <c:v>2002.3045800311384</c:v>
                </c:pt>
                <c:pt idx="26">
                  <c:v>1672.1094911221744</c:v>
                </c:pt>
                <c:pt idx="27">
                  <c:v>1322.2732974825178</c:v>
                </c:pt>
                <c:pt idx="28">
                  <c:v>964.5697150800338</c:v>
                </c:pt>
                <c:pt idx="29">
                  <c:v>599.30440446551677</c:v>
                </c:pt>
                <c:pt idx="30">
                  <c:v>233.64970523072242</c:v>
                </c:pt>
                <c:pt idx="31">
                  <c:v>-139.14230530745724</c:v>
                </c:pt>
                <c:pt idx="32">
                  <c:v>-518.58893644776947</c:v>
                </c:pt>
                <c:pt idx="33">
                  <c:v>-894.30912164615017</c:v>
                </c:pt>
                <c:pt idx="34">
                  <c:v>-1267.1097606278263</c:v>
                </c:pt>
                <c:pt idx="35">
                  <c:v>-1620.0629166744745</c:v>
                </c:pt>
                <c:pt idx="36">
                  <c:v>-1948.4905535212024</c:v>
                </c:pt>
                <c:pt idx="37">
                  <c:v>-2262.0189612264803</c:v>
                </c:pt>
                <c:pt idx="38">
                  <c:v>-2552.1213319236354</c:v>
                </c:pt>
                <c:pt idx="39">
                  <c:v>-2822.8610525734666</c:v>
                </c:pt>
                <c:pt idx="40">
                  <c:v>-3066.7320067640649</c:v>
                </c:pt>
                <c:pt idx="41">
                  <c:v>-3283.6360380393398</c:v>
                </c:pt>
                <c:pt idx="42">
                  <c:v>-3472.2824649135946</c:v>
                </c:pt>
                <c:pt idx="43">
                  <c:v>-3620.7256317007709</c:v>
                </c:pt>
                <c:pt idx="44">
                  <c:v>-3737.0472707816807</c:v>
                </c:pt>
                <c:pt idx="45">
                  <c:v>-3813.6533869118575</c:v>
                </c:pt>
                <c:pt idx="46">
                  <c:v>-3855.9840696834794</c:v>
                </c:pt>
                <c:pt idx="47">
                  <c:v>-3862.5141596197686</c:v>
                </c:pt>
                <c:pt idx="48">
                  <c:v>-3831.4691839093543</c:v>
                </c:pt>
                <c:pt idx="49">
                  <c:v>-3762.831480451739</c:v>
                </c:pt>
                <c:pt idx="50">
                  <c:v>-3656.1017318796471</c:v>
                </c:pt>
                <c:pt idx="51">
                  <c:v>-3513.3292252515857</c:v>
                </c:pt>
                <c:pt idx="52">
                  <c:v>-3339.9375020523307</c:v>
                </c:pt>
                <c:pt idx="53">
                  <c:v>-3136.5960636439895</c:v>
                </c:pt>
                <c:pt idx="54">
                  <c:v>-2904.751872398826</c:v>
                </c:pt>
                <c:pt idx="55">
                  <c:v>-2643.3097811244747</c:v>
                </c:pt>
                <c:pt idx="56">
                  <c:v>-2350.1553725707627</c:v>
                </c:pt>
                <c:pt idx="57">
                  <c:v>-2033.7921853679215</c:v>
                </c:pt>
                <c:pt idx="58">
                  <c:v>-1698.4561713786857</c:v>
                </c:pt>
                <c:pt idx="59">
                  <c:v>-1345.9345585857784</c:v>
                </c:pt>
                <c:pt idx="60">
                  <c:v>-983.16550866843352</c:v>
                </c:pt>
                <c:pt idx="61">
                  <c:v>-621.72085416763389</c:v>
                </c:pt>
                <c:pt idx="62">
                  <c:v>-254.10990361714636</c:v>
                </c:pt>
                <c:pt idx="63">
                  <c:v>126.55820485929954</c:v>
                </c:pt>
                <c:pt idx="64">
                  <c:v>500.41989249350956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54-427D-9B75-A9DD44B52453}"/>
            </c:ext>
          </c:extLst>
        </c:ser>
        <c:ser>
          <c:idx val="2"/>
          <c:order val="2"/>
          <c:tx>
            <c:strRef>
              <c:f>TDK_KF_ST_03_03!$J$19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TDK_KF_ST_03_03!$AA$20:$AA$84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5.6519999999999992</c:v>
                </c:pt>
                <c:pt idx="2">
                  <c:v>11.501999999999999</c:v>
                </c:pt>
                <c:pt idx="3">
                  <c:v>17.162999999999997</c:v>
                </c:pt>
                <c:pt idx="4">
                  <c:v>22.733999999999995</c:v>
                </c:pt>
                <c:pt idx="5">
                  <c:v>28.250999999999994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45.053999999999988</c:v>
                </c:pt>
                <c:pt idx="9">
                  <c:v>50.705999999999989</c:v>
                </c:pt>
                <c:pt idx="10">
                  <c:v>56.420999999999992</c:v>
                </c:pt>
                <c:pt idx="11">
                  <c:v>62.117999999999995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78.759</c:v>
                </c:pt>
                <c:pt idx="15">
                  <c:v>84.384</c:v>
                </c:pt>
                <c:pt idx="16">
                  <c:v>90.009</c:v>
                </c:pt>
                <c:pt idx="17">
                  <c:v>95.661000000000001</c:v>
                </c:pt>
                <c:pt idx="18">
                  <c:v>101.38500000000001</c:v>
                </c:pt>
                <c:pt idx="19">
                  <c:v>107.12700000000001</c:v>
                </c:pt>
                <c:pt idx="20">
                  <c:v>112.67100000000001</c:v>
                </c:pt>
                <c:pt idx="21">
                  <c:v>118.179</c:v>
                </c:pt>
                <c:pt idx="22">
                  <c:v>123.678</c:v>
                </c:pt>
                <c:pt idx="23">
                  <c:v>129.23099999999999</c:v>
                </c:pt>
                <c:pt idx="24">
                  <c:v>134.91899999999998</c:v>
                </c:pt>
                <c:pt idx="25">
                  <c:v>140.64299999999997</c:v>
                </c:pt>
                <c:pt idx="26">
                  <c:v>146.25899999999996</c:v>
                </c:pt>
                <c:pt idx="27">
                  <c:v>151.92899999999995</c:v>
                </c:pt>
                <c:pt idx="28">
                  <c:v>157.51799999999994</c:v>
                </c:pt>
                <c:pt idx="29">
                  <c:v>163.07999999999996</c:v>
                </c:pt>
                <c:pt idx="30">
                  <c:v>168.56099999999995</c:v>
                </c:pt>
                <c:pt idx="31">
                  <c:v>174.11399999999995</c:v>
                </c:pt>
                <c:pt idx="32">
                  <c:v>179.78399999999993</c:v>
                </c:pt>
                <c:pt idx="33">
                  <c:v>185.47199999999992</c:v>
                </c:pt>
                <c:pt idx="34">
                  <c:v>191.24999999999991</c:v>
                </c:pt>
                <c:pt idx="35">
                  <c:v>196.91099999999992</c:v>
                </c:pt>
                <c:pt idx="36">
                  <c:v>202.41899999999993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219.10499999999993</c:v>
                </c:pt>
                <c:pt idx="40">
                  <c:v>224.71199999999993</c:v>
                </c:pt>
                <c:pt idx="41">
                  <c:v>230.38199999999992</c:v>
                </c:pt>
                <c:pt idx="42">
                  <c:v>236.17799999999991</c:v>
                </c:pt>
                <c:pt idx="43">
                  <c:v>241.76699999999991</c:v>
                </c:pt>
                <c:pt idx="44">
                  <c:v>247.48199999999991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281.19599999999991</c:v>
                </c:pt>
                <c:pt idx="51">
                  <c:v>286.9199999999999</c:v>
                </c:pt>
                <c:pt idx="52">
                  <c:v>292.51799999999992</c:v>
                </c:pt>
                <c:pt idx="53">
                  <c:v>298.07099999999991</c:v>
                </c:pt>
                <c:pt idx="54">
                  <c:v>303.60599999999994</c:v>
                </c:pt>
                <c:pt idx="55">
                  <c:v>309.19499999999994</c:v>
                </c:pt>
                <c:pt idx="56">
                  <c:v>314.90999999999991</c:v>
                </c:pt>
                <c:pt idx="57">
                  <c:v>320.62499999999989</c:v>
                </c:pt>
                <c:pt idx="58">
                  <c:v>326.32199999999989</c:v>
                </c:pt>
                <c:pt idx="59">
                  <c:v>332.02799999999991</c:v>
                </c:pt>
                <c:pt idx="60">
                  <c:v>337.68899999999991</c:v>
                </c:pt>
                <c:pt idx="61">
                  <c:v>343.18799999999993</c:v>
                </c:pt>
                <c:pt idx="62">
                  <c:v>348.69599999999991</c:v>
                </c:pt>
                <c:pt idx="63">
                  <c:v>354.36599999999993</c:v>
                </c:pt>
                <c:pt idx="64">
                  <c:v>359.95499999999993</c:v>
                </c:pt>
              </c:numCache>
            </c:numRef>
          </c:xVal>
          <c:yVal>
            <c:numRef>
              <c:f>TDK_KF_ST_03_03!$J$20:$J$84</c:f>
              <c:numCache>
                <c:formatCode>General</c:formatCode>
                <c:ptCount val="65"/>
                <c:pt idx="0">
                  <c:v>-3779</c:v>
                </c:pt>
                <c:pt idx="1">
                  <c:v>-3717</c:v>
                </c:pt>
                <c:pt idx="2">
                  <c:v>-3608</c:v>
                </c:pt>
                <c:pt idx="3">
                  <c:v>-3475</c:v>
                </c:pt>
                <c:pt idx="4">
                  <c:v>-3309</c:v>
                </c:pt>
                <c:pt idx="5">
                  <c:v>-3110</c:v>
                </c:pt>
                <c:pt idx="6">
                  <c:v>-2885</c:v>
                </c:pt>
                <c:pt idx="7">
                  <c:v>-2627</c:v>
                </c:pt>
                <c:pt idx="8">
                  <c:v>-2335</c:v>
                </c:pt>
                <c:pt idx="9">
                  <c:v>-2028</c:v>
                </c:pt>
                <c:pt idx="10">
                  <c:v>-1697</c:v>
                </c:pt>
                <c:pt idx="11">
                  <c:v>-1350</c:v>
                </c:pt>
                <c:pt idx="12">
                  <c:v>-990</c:v>
                </c:pt>
                <c:pt idx="13">
                  <c:v>-635</c:v>
                </c:pt>
                <c:pt idx="14">
                  <c:v>-270</c:v>
                </c:pt>
                <c:pt idx="15">
                  <c:v>104</c:v>
                </c:pt>
                <c:pt idx="16">
                  <c:v>474</c:v>
                </c:pt>
                <c:pt idx="17">
                  <c:v>855</c:v>
                </c:pt>
                <c:pt idx="18">
                  <c:v>1217</c:v>
                </c:pt>
                <c:pt idx="19">
                  <c:v>1577</c:v>
                </c:pt>
                <c:pt idx="20">
                  <c:v>1909</c:v>
                </c:pt>
                <c:pt idx="21">
                  <c:v>2219</c:v>
                </c:pt>
                <c:pt idx="22">
                  <c:v>2511</c:v>
                </c:pt>
                <c:pt idx="23">
                  <c:v>2787</c:v>
                </c:pt>
                <c:pt idx="24">
                  <c:v>3038</c:v>
                </c:pt>
                <c:pt idx="25">
                  <c:v>3258</c:v>
                </c:pt>
                <c:pt idx="26">
                  <c:v>3450</c:v>
                </c:pt>
                <c:pt idx="27">
                  <c:v>3608</c:v>
                </c:pt>
                <c:pt idx="28">
                  <c:v>3723</c:v>
                </c:pt>
                <c:pt idx="29">
                  <c:v>3804</c:v>
                </c:pt>
                <c:pt idx="30">
                  <c:v>3855</c:v>
                </c:pt>
                <c:pt idx="31">
                  <c:v>3860</c:v>
                </c:pt>
                <c:pt idx="32">
                  <c:v>3840</c:v>
                </c:pt>
                <c:pt idx="33">
                  <c:v>3777</c:v>
                </c:pt>
                <c:pt idx="34">
                  <c:v>3667</c:v>
                </c:pt>
                <c:pt idx="35">
                  <c:v>3531</c:v>
                </c:pt>
                <c:pt idx="36">
                  <c:v>3364</c:v>
                </c:pt>
                <c:pt idx="37">
                  <c:v>3167</c:v>
                </c:pt>
                <c:pt idx="38">
                  <c:v>2939</c:v>
                </c:pt>
                <c:pt idx="39">
                  <c:v>2684</c:v>
                </c:pt>
                <c:pt idx="40">
                  <c:v>2394</c:v>
                </c:pt>
                <c:pt idx="41">
                  <c:v>2086</c:v>
                </c:pt>
                <c:pt idx="42">
                  <c:v>1751</c:v>
                </c:pt>
                <c:pt idx="43">
                  <c:v>1406</c:v>
                </c:pt>
                <c:pt idx="44">
                  <c:v>1048</c:v>
                </c:pt>
                <c:pt idx="45">
                  <c:v>684</c:v>
                </c:pt>
                <c:pt idx="46">
                  <c:v>330</c:v>
                </c:pt>
                <c:pt idx="47">
                  <c:v>-45</c:v>
                </c:pt>
                <c:pt idx="48">
                  <c:v>-417</c:v>
                </c:pt>
                <c:pt idx="49">
                  <c:v>-791</c:v>
                </c:pt>
                <c:pt idx="50">
                  <c:v>-1164</c:v>
                </c:pt>
                <c:pt idx="51">
                  <c:v>-1527</c:v>
                </c:pt>
                <c:pt idx="52">
                  <c:v>-1843</c:v>
                </c:pt>
                <c:pt idx="53">
                  <c:v>-2166</c:v>
                </c:pt>
                <c:pt idx="54">
                  <c:v>-2460</c:v>
                </c:pt>
                <c:pt idx="55">
                  <c:v>-2732</c:v>
                </c:pt>
                <c:pt idx="56">
                  <c:v>-2985</c:v>
                </c:pt>
                <c:pt idx="57">
                  <c:v>-3205</c:v>
                </c:pt>
                <c:pt idx="58">
                  <c:v>-3390</c:v>
                </c:pt>
                <c:pt idx="59">
                  <c:v>-3549</c:v>
                </c:pt>
                <c:pt idx="60">
                  <c:v>-3673</c:v>
                </c:pt>
                <c:pt idx="61">
                  <c:v>-3746</c:v>
                </c:pt>
                <c:pt idx="62">
                  <c:v>-3799</c:v>
                </c:pt>
                <c:pt idx="63">
                  <c:v>-3816</c:v>
                </c:pt>
                <c:pt idx="64">
                  <c:v>-3779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C54-427D-9B75-A9DD44B52453}"/>
            </c:ext>
          </c:extLst>
        </c:ser>
        <c:ser>
          <c:idx val="3"/>
          <c:order val="3"/>
          <c:tx>
            <c:strRef>
              <c:f>TDK_KF_ST_03_03!$N$19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5.6519999999999992</c:v>
                </c:pt>
                <c:pt idx="2">
                  <c:v>11.501999999999999</c:v>
                </c:pt>
                <c:pt idx="3">
                  <c:v>17.162999999999997</c:v>
                </c:pt>
                <c:pt idx="4">
                  <c:v>22.733999999999995</c:v>
                </c:pt>
                <c:pt idx="5">
                  <c:v>28.250999999999994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45.053999999999988</c:v>
                </c:pt>
                <c:pt idx="9">
                  <c:v>50.705999999999989</c:v>
                </c:pt>
                <c:pt idx="10">
                  <c:v>56.420999999999992</c:v>
                </c:pt>
                <c:pt idx="11">
                  <c:v>62.117999999999995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78.759</c:v>
                </c:pt>
                <c:pt idx="15">
                  <c:v>84.384</c:v>
                </c:pt>
                <c:pt idx="16">
                  <c:v>90.009</c:v>
                </c:pt>
                <c:pt idx="17">
                  <c:v>95.661000000000001</c:v>
                </c:pt>
                <c:pt idx="18">
                  <c:v>101.38500000000001</c:v>
                </c:pt>
                <c:pt idx="19">
                  <c:v>107.12700000000001</c:v>
                </c:pt>
                <c:pt idx="20">
                  <c:v>112.67100000000001</c:v>
                </c:pt>
                <c:pt idx="21">
                  <c:v>118.179</c:v>
                </c:pt>
                <c:pt idx="22">
                  <c:v>123.678</c:v>
                </c:pt>
                <c:pt idx="23">
                  <c:v>129.23099999999999</c:v>
                </c:pt>
                <c:pt idx="24">
                  <c:v>134.91899999999998</c:v>
                </c:pt>
                <c:pt idx="25">
                  <c:v>140.64299999999997</c:v>
                </c:pt>
                <c:pt idx="26">
                  <c:v>146.25899999999996</c:v>
                </c:pt>
                <c:pt idx="27">
                  <c:v>151.92899999999995</c:v>
                </c:pt>
                <c:pt idx="28">
                  <c:v>157.51799999999994</c:v>
                </c:pt>
                <c:pt idx="29">
                  <c:v>163.07999999999996</c:v>
                </c:pt>
                <c:pt idx="30">
                  <c:v>168.56099999999995</c:v>
                </c:pt>
                <c:pt idx="31">
                  <c:v>174.11399999999995</c:v>
                </c:pt>
                <c:pt idx="32">
                  <c:v>179.78399999999993</c:v>
                </c:pt>
                <c:pt idx="33">
                  <c:v>185.47199999999992</c:v>
                </c:pt>
                <c:pt idx="34">
                  <c:v>191.24999999999991</c:v>
                </c:pt>
                <c:pt idx="35">
                  <c:v>196.91099999999992</c:v>
                </c:pt>
                <c:pt idx="36">
                  <c:v>202.41899999999993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219.10499999999993</c:v>
                </c:pt>
                <c:pt idx="40">
                  <c:v>224.71199999999993</c:v>
                </c:pt>
                <c:pt idx="41">
                  <c:v>230.38199999999992</c:v>
                </c:pt>
                <c:pt idx="42">
                  <c:v>236.17799999999991</c:v>
                </c:pt>
                <c:pt idx="43">
                  <c:v>241.76699999999991</c:v>
                </c:pt>
                <c:pt idx="44">
                  <c:v>247.48199999999991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281.19599999999991</c:v>
                </c:pt>
                <c:pt idx="51">
                  <c:v>286.9199999999999</c:v>
                </c:pt>
                <c:pt idx="52">
                  <c:v>292.51799999999992</c:v>
                </c:pt>
                <c:pt idx="53">
                  <c:v>298.07099999999991</c:v>
                </c:pt>
                <c:pt idx="54">
                  <c:v>303.60599999999994</c:v>
                </c:pt>
                <c:pt idx="55">
                  <c:v>309.19499999999994</c:v>
                </c:pt>
                <c:pt idx="56">
                  <c:v>314.90999999999991</c:v>
                </c:pt>
                <c:pt idx="57">
                  <c:v>320.62499999999989</c:v>
                </c:pt>
                <c:pt idx="58">
                  <c:v>326.32199999999989</c:v>
                </c:pt>
                <c:pt idx="59">
                  <c:v>332.02799999999991</c:v>
                </c:pt>
                <c:pt idx="60">
                  <c:v>337.68899999999991</c:v>
                </c:pt>
                <c:pt idx="61">
                  <c:v>343.18799999999993</c:v>
                </c:pt>
                <c:pt idx="62">
                  <c:v>348.69599999999991</c:v>
                </c:pt>
                <c:pt idx="63">
                  <c:v>354.36599999999993</c:v>
                </c:pt>
                <c:pt idx="64">
                  <c:v>359.95499999999993</c:v>
                </c:pt>
              </c:numCache>
            </c:numRef>
          </c:xVal>
          <c:yVal>
            <c:numRef>
              <c:f>TDK_KF_ST_03_03!$N$20:$N$84</c:f>
              <c:numCache>
                <c:formatCode>General</c:formatCode>
                <c:ptCount val="65"/>
                <c:pt idx="0">
                  <c:v>-3778.5393726566313</c:v>
                </c:pt>
                <c:pt idx="1">
                  <c:v>-3715.0022853680857</c:v>
                </c:pt>
                <c:pt idx="2">
                  <c:v>-3611.3363932690672</c:v>
                </c:pt>
                <c:pt idx="3">
                  <c:v>-3474.8932259562612</c:v>
                </c:pt>
                <c:pt idx="4">
                  <c:v>-3307.2331555410783</c:v>
                </c:pt>
                <c:pt idx="5">
                  <c:v>-3110.1237678834627</c:v>
                </c:pt>
                <c:pt idx="6">
                  <c:v>-2882.7496690115045</c:v>
                </c:pt>
                <c:pt idx="7">
                  <c:v>-2628.1305972629607</c:v>
                </c:pt>
                <c:pt idx="8">
                  <c:v>-2339.6635758823363</c:v>
                </c:pt>
                <c:pt idx="9">
                  <c:v>-2031.2084960152422</c:v>
                </c:pt>
                <c:pt idx="10">
                  <c:v>-1698.9647718424139</c:v>
                </c:pt>
                <c:pt idx="11">
                  <c:v>-1350.6768606160813</c:v>
                </c:pt>
                <c:pt idx="12">
                  <c:v>-990.51520411387116</c:v>
                </c:pt>
                <c:pt idx="13">
                  <c:v>-636.41348517910342</c:v>
                </c:pt>
                <c:pt idx="14">
                  <c:v>-268.56266113794806</c:v>
                </c:pt>
                <c:pt idx="15">
                  <c:v>107.46480036813935</c:v>
                </c:pt>
                <c:pt idx="16">
                  <c:v>482.7063902773549</c:v>
                </c:pt>
                <c:pt idx="17">
                  <c:v>855.30758038965917</c:v>
                </c:pt>
                <c:pt idx="18">
                  <c:v>1224.4113076348385</c:v>
                </c:pt>
                <c:pt idx="19">
                  <c:v>1582.6497968389469</c:v>
                </c:pt>
                <c:pt idx="20">
                  <c:v>1913.7327366759237</c:v>
                </c:pt>
                <c:pt idx="21">
                  <c:v>2225.1618752150525</c:v>
                </c:pt>
                <c:pt idx="22">
                  <c:v>2515.8006719036239</c:v>
                </c:pt>
                <c:pt idx="23">
                  <c:v>2786.0013024107993</c:v>
                </c:pt>
                <c:pt idx="24">
                  <c:v>3035.8611769542995</c:v>
                </c:pt>
                <c:pt idx="25">
                  <c:v>3257.340196810047</c:v>
                </c:pt>
                <c:pt idx="26">
                  <c:v>3443.2968383883035</c:v>
                </c:pt>
                <c:pt idx="27">
                  <c:v>3597.7159961628672</c:v>
                </c:pt>
                <c:pt idx="28">
                  <c:v>3715.6890706008412</c:v>
                </c:pt>
                <c:pt idx="29">
                  <c:v>3798.224341474257</c:v>
                </c:pt>
                <c:pt idx="30">
                  <c:v>3844.7700229245811</c:v>
                </c:pt>
                <c:pt idx="31">
                  <c:v>3856.2725293344311</c:v>
                </c:pt>
                <c:pt idx="32">
                  <c:v>3830.8791006292536</c:v>
                </c:pt>
                <c:pt idx="33">
                  <c:v>3767.9514127066368</c:v>
                </c:pt>
                <c:pt idx="34">
                  <c:v>3666.2596809081019</c:v>
                </c:pt>
                <c:pt idx="35">
                  <c:v>3530.7016445775116</c:v>
                </c:pt>
                <c:pt idx="36">
                  <c:v>3365.9419351691422</c:v>
                </c:pt>
                <c:pt idx="37">
                  <c:v>3168.2372253208487</c:v>
                </c:pt>
                <c:pt idx="38">
                  <c:v>2942.8610967545542</c:v>
                </c:pt>
                <c:pt idx="39">
                  <c:v>2686.0990014890835</c:v>
                </c:pt>
                <c:pt idx="40">
                  <c:v>2403.8511869884592</c:v>
                </c:pt>
                <c:pt idx="41">
                  <c:v>2095.2759756676182</c:v>
                </c:pt>
                <c:pt idx="42">
                  <c:v>1758.9141683823093</c:v>
                </c:pt>
                <c:pt idx="43">
                  <c:v>1417.7240101367868</c:v>
                </c:pt>
                <c:pt idx="44">
                  <c:v>1055.1680766548441</c:v>
                </c:pt>
                <c:pt idx="45">
                  <c:v>698.9721223798548</c:v>
                </c:pt>
                <c:pt idx="46">
                  <c:v>333.0540552182274</c:v>
                </c:pt>
                <c:pt idx="47">
                  <c:v>-42.334884436912716</c:v>
                </c:pt>
                <c:pt idx="48">
                  <c:v>-421.85168964154821</c:v>
                </c:pt>
                <c:pt idx="49">
                  <c:v>-796.95342843616834</c:v>
                </c:pt>
                <c:pt idx="50">
                  <c:v>-1167.3754014671401</c:v>
                </c:pt>
                <c:pt idx="51">
                  <c:v>-1524.7066961481078</c:v>
                </c:pt>
                <c:pt idx="52">
                  <c:v>-1859.221920798642</c:v>
                </c:pt>
                <c:pt idx="53">
                  <c:v>-2173.2694467153324</c:v>
                </c:pt>
                <c:pt idx="54">
                  <c:v>-2465.7360080445706</c:v>
                </c:pt>
                <c:pt idx="55">
                  <c:v>-2737.4425907223335</c:v>
                </c:pt>
                <c:pt idx="56">
                  <c:v>-2988.0542148622017</c:v>
                </c:pt>
                <c:pt idx="57">
                  <c:v>-3208.6675788222824</c:v>
                </c:pt>
                <c:pt idx="58">
                  <c:v>-3396.5460743385934</c:v>
                </c:pt>
                <c:pt idx="59">
                  <c:v>-3550.790385103614</c:v>
                </c:pt>
                <c:pt idx="60">
                  <c:v>-3668.7530647768181</c:v>
                </c:pt>
                <c:pt idx="61">
                  <c:v>-3748.8001056023081</c:v>
                </c:pt>
                <c:pt idx="62">
                  <c:v>-3794.1066539255507</c:v>
                </c:pt>
                <c:pt idx="63">
                  <c:v>-3803.852002948056</c:v>
                </c:pt>
                <c:pt idx="64">
                  <c:v>-3776.7370747709383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C54-427D-9B75-A9DD44B52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530432"/>
        <c:axId val="390528352"/>
      </c:scatterChart>
      <c:valAx>
        <c:axId val="3905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28352"/>
        <c:crosses val="autoZero"/>
        <c:crossBetween val="midCat"/>
      </c:valAx>
      <c:valAx>
        <c:axId val="3905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053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TDK_FF_ST_oU_09!$T$16:$T$80</c:f>
              <c:numCache>
                <c:formatCode>General</c:formatCode>
                <c:ptCount val="65"/>
                <c:pt idx="0">
                  <c:v>0</c:v>
                </c:pt>
                <c:pt idx="1">
                  <c:v>5.9579999999999993</c:v>
                </c:pt>
                <c:pt idx="2">
                  <c:v>11.735999999999999</c:v>
                </c:pt>
                <c:pt idx="3">
                  <c:v>17.351999999999997</c:v>
                </c:pt>
                <c:pt idx="4">
                  <c:v>22.832999999999998</c:v>
                </c:pt>
                <c:pt idx="5">
                  <c:v>28.322999999999997</c:v>
                </c:pt>
                <c:pt idx="6">
                  <c:v>34.037999999999997</c:v>
                </c:pt>
                <c:pt idx="7">
                  <c:v>39.653999999999996</c:v>
                </c:pt>
                <c:pt idx="8">
                  <c:v>45.260999999999996</c:v>
                </c:pt>
                <c:pt idx="9">
                  <c:v>51.038999999999994</c:v>
                </c:pt>
                <c:pt idx="10">
                  <c:v>56.789999999999992</c:v>
                </c:pt>
                <c:pt idx="11">
                  <c:v>62.306999999999988</c:v>
                </c:pt>
                <c:pt idx="12">
                  <c:v>67.877999999999986</c:v>
                </c:pt>
                <c:pt idx="13">
                  <c:v>73.304999999999978</c:v>
                </c:pt>
                <c:pt idx="14">
                  <c:v>78.956999999999979</c:v>
                </c:pt>
                <c:pt idx="15">
                  <c:v>84.671999999999983</c:v>
                </c:pt>
                <c:pt idx="16">
                  <c:v>90.332999999999984</c:v>
                </c:pt>
                <c:pt idx="17">
                  <c:v>96.020999999999987</c:v>
                </c:pt>
                <c:pt idx="18">
                  <c:v>101.67299999999999</c:v>
                </c:pt>
                <c:pt idx="19">
                  <c:v>107.29799999999999</c:v>
                </c:pt>
                <c:pt idx="20">
                  <c:v>112.76999999999998</c:v>
                </c:pt>
                <c:pt idx="21">
                  <c:v>118.25099999999998</c:v>
                </c:pt>
                <c:pt idx="22">
                  <c:v>123.95699999999998</c:v>
                </c:pt>
                <c:pt idx="23">
                  <c:v>129.53699999999998</c:v>
                </c:pt>
                <c:pt idx="24">
                  <c:v>135.18899999999996</c:v>
                </c:pt>
                <c:pt idx="25">
                  <c:v>140.94899999999996</c:v>
                </c:pt>
                <c:pt idx="26">
                  <c:v>146.56499999999994</c:v>
                </c:pt>
                <c:pt idx="27">
                  <c:v>152.17199999999994</c:v>
                </c:pt>
                <c:pt idx="28">
                  <c:v>157.69799999999995</c:v>
                </c:pt>
                <c:pt idx="29">
                  <c:v>163.16999999999996</c:v>
                </c:pt>
                <c:pt idx="30">
                  <c:v>168.81299999999996</c:v>
                </c:pt>
                <c:pt idx="31">
                  <c:v>174.40199999999996</c:v>
                </c:pt>
                <c:pt idx="32">
                  <c:v>180.08099999999996</c:v>
                </c:pt>
                <c:pt idx="33">
                  <c:v>185.82299999999995</c:v>
                </c:pt>
                <c:pt idx="34">
                  <c:v>191.51999999999995</c:v>
                </c:pt>
                <c:pt idx="35">
                  <c:v>197.14499999999995</c:v>
                </c:pt>
                <c:pt idx="36">
                  <c:v>202.56299999999996</c:v>
                </c:pt>
                <c:pt idx="37">
                  <c:v>208.03499999999997</c:v>
                </c:pt>
                <c:pt idx="38">
                  <c:v>213.71399999999997</c:v>
                </c:pt>
                <c:pt idx="39">
                  <c:v>219.33899999999997</c:v>
                </c:pt>
                <c:pt idx="40">
                  <c:v>224.99099999999996</c:v>
                </c:pt>
                <c:pt idx="41">
                  <c:v>230.72399999999996</c:v>
                </c:pt>
                <c:pt idx="42">
                  <c:v>236.46599999999995</c:v>
                </c:pt>
                <c:pt idx="43">
                  <c:v>241.95599999999996</c:v>
                </c:pt>
                <c:pt idx="44">
                  <c:v>247.58099999999996</c:v>
                </c:pt>
                <c:pt idx="45">
                  <c:v>253.02599999999995</c:v>
                </c:pt>
                <c:pt idx="46">
                  <c:v>258.65099999999995</c:v>
                </c:pt>
                <c:pt idx="47">
                  <c:v>264.39299999999997</c:v>
                </c:pt>
                <c:pt idx="48">
                  <c:v>270.02699999999999</c:v>
                </c:pt>
                <c:pt idx="49">
                  <c:v>275.81399999999996</c:v>
                </c:pt>
                <c:pt idx="50">
                  <c:v>281.45699999999994</c:v>
                </c:pt>
                <c:pt idx="51">
                  <c:v>287.13599999999991</c:v>
                </c:pt>
                <c:pt idx="52">
                  <c:v>292.62599999999992</c:v>
                </c:pt>
                <c:pt idx="53">
                  <c:v>298.15199999999993</c:v>
                </c:pt>
                <c:pt idx="54">
                  <c:v>303.7949999999999</c:v>
                </c:pt>
                <c:pt idx="55">
                  <c:v>309.51899999999989</c:v>
                </c:pt>
                <c:pt idx="56">
                  <c:v>315.13499999999988</c:v>
                </c:pt>
                <c:pt idx="57">
                  <c:v>320.92199999999985</c:v>
                </c:pt>
                <c:pt idx="58">
                  <c:v>326.63699999999983</c:v>
                </c:pt>
                <c:pt idx="59">
                  <c:v>332.18999999999983</c:v>
                </c:pt>
                <c:pt idx="60">
                  <c:v>337.77899999999983</c:v>
                </c:pt>
                <c:pt idx="61">
                  <c:v>343.30499999999984</c:v>
                </c:pt>
                <c:pt idx="62">
                  <c:v>348.97499999999985</c:v>
                </c:pt>
                <c:pt idx="63">
                  <c:v>354.56399999999985</c:v>
                </c:pt>
                <c:pt idx="64">
                  <c:v>360.23399999999987</c:v>
                </c:pt>
              </c:numCache>
            </c:numRef>
          </c:xVal>
          <c:yVal>
            <c:numRef>
              <c:f>TDK_FF_ST_oU_09!$W$16:$W$80</c:f>
              <c:numCache>
                <c:formatCode>General</c:formatCode>
                <c:ptCount val="65"/>
                <c:pt idx="0">
                  <c:v>0.22895305711597302</c:v>
                </c:pt>
                <c:pt idx="1">
                  <c:v>-0.12313499665711536</c:v>
                </c:pt>
                <c:pt idx="2">
                  <c:v>-0.10301036077999903</c:v>
                </c:pt>
                <c:pt idx="3">
                  <c:v>-0.17590822068890333</c:v>
                </c:pt>
                <c:pt idx="4">
                  <c:v>-0.18481879034223425</c:v>
                </c:pt>
                <c:pt idx="5">
                  <c:v>-0.10832067982245874</c:v>
                </c:pt>
                <c:pt idx="6">
                  <c:v>-6.9551466351683189E-2</c:v>
                </c:pt>
                <c:pt idx="7">
                  <c:v>-9.70207798256979E-2</c:v>
                </c:pt>
                <c:pt idx="8">
                  <c:v>-8.7866407514383127E-2</c:v>
                </c:pt>
                <c:pt idx="9">
                  <c:v>-7.8633754666391553E-2</c:v>
                </c:pt>
                <c:pt idx="10">
                  <c:v>-2.0634060028129397E-2</c:v>
                </c:pt>
                <c:pt idx="11">
                  <c:v>-6.4356577869574494E-2</c:v>
                </c:pt>
                <c:pt idx="12">
                  <c:v>-5.0506363327542658E-2</c:v>
                </c:pt>
                <c:pt idx="13">
                  <c:v>-6.4722395738357363E-2</c:v>
                </c:pt>
                <c:pt idx="14">
                  <c:v>-0.10623254072008592</c:v>
                </c:pt>
                <c:pt idx="15">
                  <c:v>-0.15530036887481913</c:v>
                </c:pt>
                <c:pt idx="16">
                  <c:v>-0.15247456455792019</c:v>
                </c:pt>
                <c:pt idx="17">
                  <c:v>-0.21120363247788987</c:v>
                </c:pt>
                <c:pt idx="18">
                  <c:v>-0.21248700282397692</c:v>
                </c:pt>
                <c:pt idx="19">
                  <c:v>-0.12740728264030565</c:v>
                </c:pt>
                <c:pt idx="20">
                  <c:v>-0.23798925536902971</c:v>
                </c:pt>
                <c:pt idx="21">
                  <c:v>-0.16626383093705499</c:v>
                </c:pt>
                <c:pt idx="22">
                  <c:v>-9.502631862169153E-2</c:v>
                </c:pt>
                <c:pt idx="23">
                  <c:v>-7.9161687305884243E-2</c:v>
                </c:pt>
                <c:pt idx="24">
                  <c:v>-8.7032823433560225E-2</c:v>
                </c:pt>
                <c:pt idx="25">
                  <c:v>2.6255273473339003E-2</c:v>
                </c:pt>
                <c:pt idx="26">
                  <c:v>4.4124363357752827E-2</c:v>
                </c:pt>
                <c:pt idx="27">
                  <c:v>6.5078209821962218E-2</c:v>
                </c:pt>
                <c:pt idx="28">
                  <c:v>0.1156769301824454</c:v>
                </c:pt>
                <c:pt idx="29">
                  <c:v>7.8603324434084243E-2</c:v>
                </c:pt>
                <c:pt idx="30">
                  <c:v>8.0430801532344276E-2</c:v>
                </c:pt>
                <c:pt idx="31">
                  <c:v>5.0073423566544761E-2</c:v>
                </c:pt>
                <c:pt idx="32">
                  <c:v>0.10001989338621797</c:v>
                </c:pt>
                <c:pt idx="33">
                  <c:v>3.1819320138566809E-2</c:v>
                </c:pt>
                <c:pt idx="34">
                  <c:v>6.7102969211902064E-2</c:v>
                </c:pt>
                <c:pt idx="35">
                  <c:v>6.4340134077866651E-2</c:v>
                </c:pt>
                <c:pt idx="36">
                  <c:v>2.352795155221088E-2</c:v>
                </c:pt>
                <c:pt idx="37">
                  <c:v>7.0664269472217711E-2</c:v>
                </c:pt>
                <c:pt idx="38">
                  <c:v>0.12754807998314277</c:v>
                </c:pt>
                <c:pt idx="39">
                  <c:v>7.7795999331414123E-2</c:v>
                </c:pt>
                <c:pt idx="40">
                  <c:v>0.24796493844840484</c:v>
                </c:pt>
                <c:pt idx="41">
                  <c:v>0.12572669157881933</c:v>
                </c:pt>
                <c:pt idx="42">
                  <c:v>0.14033134799200297</c:v>
                </c:pt>
                <c:pt idx="43">
                  <c:v>0.1505024085672062</c:v>
                </c:pt>
                <c:pt idx="44">
                  <c:v>0.14467432306645378</c:v>
                </c:pt>
                <c:pt idx="45">
                  <c:v>0.12268405004112992</c:v>
                </c:pt>
                <c:pt idx="46">
                  <c:v>7.8036735825321557E-2</c:v>
                </c:pt>
                <c:pt idx="47">
                  <c:v>3.4424065643008817E-2</c:v>
                </c:pt>
                <c:pt idx="48">
                  <c:v>2.7753956108142575E-2</c:v>
                </c:pt>
                <c:pt idx="49">
                  <c:v>8.3826225677512411E-3</c:v>
                </c:pt>
                <c:pt idx="50">
                  <c:v>-6.8165958864085496E-2</c:v>
                </c:pt>
                <c:pt idx="51">
                  <c:v>4.1981520507590631E-2</c:v>
                </c:pt>
                <c:pt idx="52">
                  <c:v>7.4560703821077823E-2</c:v>
                </c:pt>
                <c:pt idx="53">
                  <c:v>-1.1058075187861505E-2</c:v>
                </c:pt>
                <c:pt idx="54">
                  <c:v>5.6842844164691542E-2</c:v>
                </c:pt>
                <c:pt idx="55">
                  <c:v>3.8235638007677153E-2</c:v>
                </c:pt>
                <c:pt idx="56">
                  <c:v>6.6996186167330052E-2</c:v>
                </c:pt>
                <c:pt idx="57">
                  <c:v>5.8904676638292131E-2</c:v>
                </c:pt>
                <c:pt idx="58">
                  <c:v>6.660430039005405E-3</c:v>
                </c:pt>
                <c:pt idx="59">
                  <c:v>6.5133213774061005E-2</c:v>
                </c:pt>
                <c:pt idx="60">
                  <c:v>5.729478272706956E-2</c:v>
                </c:pt>
                <c:pt idx="61">
                  <c:v>3.9338798844482881E-2</c:v>
                </c:pt>
                <c:pt idx="62">
                  <c:v>-8.8725003195634145E-2</c:v>
                </c:pt>
                <c:pt idx="63">
                  <c:v>-0.12101781552814828</c:v>
                </c:pt>
                <c:pt idx="64">
                  <c:v>-0.11662190392922867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9D-449A-853E-628B60EA5D14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TDK_FF_ST_oU_09!$T$81:$T$145</c:f>
              <c:numCache>
                <c:formatCode>General</c:formatCode>
                <c:ptCount val="65"/>
                <c:pt idx="0">
                  <c:v>360.23399999999987</c:v>
                </c:pt>
                <c:pt idx="1">
                  <c:v>354.73499999999984</c:v>
                </c:pt>
                <c:pt idx="2">
                  <c:v>349.17299999999983</c:v>
                </c:pt>
                <c:pt idx="3">
                  <c:v>343.52999999999986</c:v>
                </c:pt>
                <c:pt idx="4">
                  <c:v>337.96799999999985</c:v>
                </c:pt>
                <c:pt idx="5">
                  <c:v>332.41499999999985</c:v>
                </c:pt>
                <c:pt idx="6">
                  <c:v>326.87999999999982</c:v>
                </c:pt>
                <c:pt idx="7">
                  <c:v>321.11099999999982</c:v>
                </c:pt>
                <c:pt idx="8">
                  <c:v>315.32399999999984</c:v>
                </c:pt>
                <c:pt idx="9">
                  <c:v>309.64499999999987</c:v>
                </c:pt>
                <c:pt idx="10">
                  <c:v>304.06499999999988</c:v>
                </c:pt>
                <c:pt idx="11">
                  <c:v>298.42199999999991</c:v>
                </c:pt>
                <c:pt idx="12">
                  <c:v>292.8599999999999</c:v>
                </c:pt>
                <c:pt idx="13">
                  <c:v>287.3429999999999</c:v>
                </c:pt>
                <c:pt idx="14">
                  <c:v>281.6099999999999</c:v>
                </c:pt>
                <c:pt idx="15">
                  <c:v>275.9489999999999</c:v>
                </c:pt>
                <c:pt idx="16">
                  <c:v>270.26999999999992</c:v>
                </c:pt>
                <c:pt idx="17">
                  <c:v>264.52799999999991</c:v>
                </c:pt>
                <c:pt idx="18">
                  <c:v>258.90299999999991</c:v>
                </c:pt>
                <c:pt idx="19">
                  <c:v>253.33199999999991</c:v>
                </c:pt>
                <c:pt idx="20">
                  <c:v>247.7519999999999</c:v>
                </c:pt>
                <c:pt idx="21">
                  <c:v>242.20799999999988</c:v>
                </c:pt>
                <c:pt idx="22">
                  <c:v>236.60099999999989</c:v>
                </c:pt>
                <c:pt idx="23">
                  <c:v>230.88599999999988</c:v>
                </c:pt>
                <c:pt idx="24">
                  <c:v>225.16199999999989</c:v>
                </c:pt>
                <c:pt idx="25">
                  <c:v>219.52799999999991</c:v>
                </c:pt>
                <c:pt idx="26">
                  <c:v>213.95699999999991</c:v>
                </c:pt>
                <c:pt idx="27">
                  <c:v>208.23299999999992</c:v>
                </c:pt>
                <c:pt idx="28">
                  <c:v>202.78799999999993</c:v>
                </c:pt>
                <c:pt idx="29">
                  <c:v>197.34299999999993</c:v>
                </c:pt>
                <c:pt idx="30">
                  <c:v>191.67299999999994</c:v>
                </c:pt>
                <c:pt idx="31">
                  <c:v>186.02999999999994</c:v>
                </c:pt>
                <c:pt idx="32">
                  <c:v>180.26099999999994</c:v>
                </c:pt>
                <c:pt idx="33">
                  <c:v>174.62699999999995</c:v>
                </c:pt>
                <c:pt idx="34">
                  <c:v>168.98399999999995</c:v>
                </c:pt>
                <c:pt idx="35">
                  <c:v>163.37699999999995</c:v>
                </c:pt>
                <c:pt idx="36">
                  <c:v>157.84199999999996</c:v>
                </c:pt>
                <c:pt idx="37">
                  <c:v>152.43299999999996</c:v>
                </c:pt>
                <c:pt idx="38">
                  <c:v>146.84399999999997</c:v>
                </c:pt>
                <c:pt idx="39">
                  <c:v>141.10199999999998</c:v>
                </c:pt>
                <c:pt idx="40">
                  <c:v>135.40499999999997</c:v>
                </c:pt>
                <c:pt idx="41">
                  <c:v>129.74399999999997</c:v>
                </c:pt>
                <c:pt idx="42">
                  <c:v>124.09199999999997</c:v>
                </c:pt>
                <c:pt idx="43">
                  <c:v>118.43099999999997</c:v>
                </c:pt>
                <c:pt idx="44">
                  <c:v>113.02199999999996</c:v>
                </c:pt>
                <c:pt idx="45">
                  <c:v>107.54099999999997</c:v>
                </c:pt>
                <c:pt idx="46">
                  <c:v>101.82599999999996</c:v>
                </c:pt>
                <c:pt idx="47">
                  <c:v>96.209999999999965</c:v>
                </c:pt>
                <c:pt idx="48">
                  <c:v>90.539999999999964</c:v>
                </c:pt>
                <c:pt idx="49">
                  <c:v>84.833999999999961</c:v>
                </c:pt>
                <c:pt idx="50">
                  <c:v>79.163999999999959</c:v>
                </c:pt>
                <c:pt idx="51">
                  <c:v>73.547999999999959</c:v>
                </c:pt>
                <c:pt idx="52">
                  <c:v>68.048999999999964</c:v>
                </c:pt>
                <c:pt idx="53">
                  <c:v>62.504999999999967</c:v>
                </c:pt>
                <c:pt idx="54">
                  <c:v>56.978999999999971</c:v>
                </c:pt>
                <c:pt idx="55">
                  <c:v>51.182999999999971</c:v>
                </c:pt>
                <c:pt idx="56">
                  <c:v>45.539999999999971</c:v>
                </c:pt>
                <c:pt idx="57">
                  <c:v>39.878999999999969</c:v>
                </c:pt>
                <c:pt idx="58">
                  <c:v>34.235999999999969</c:v>
                </c:pt>
                <c:pt idx="59">
                  <c:v>28.55699999999997</c:v>
                </c:pt>
                <c:pt idx="60">
                  <c:v>23.075999999999972</c:v>
                </c:pt>
                <c:pt idx="61">
                  <c:v>17.585999999999974</c:v>
                </c:pt>
                <c:pt idx="62">
                  <c:v>11.879999999999974</c:v>
                </c:pt>
                <c:pt idx="63">
                  <c:v>6.2369999999999743</c:v>
                </c:pt>
                <c:pt idx="64">
                  <c:v>0.4859999999999749</c:v>
                </c:pt>
              </c:numCache>
            </c:numRef>
          </c:xVal>
          <c:yVal>
            <c:numRef>
              <c:f>TDK_FF_ST_oU_09!$W$81:$W$145</c:f>
              <c:numCache>
                <c:formatCode>General</c:formatCode>
                <c:ptCount val="65"/>
                <c:pt idx="0">
                  <c:v>7.0608968043188725E-3</c:v>
                </c:pt>
                <c:pt idx="1">
                  <c:v>-0.11862708632980912</c:v>
                </c:pt>
                <c:pt idx="2">
                  <c:v>1.9708407591394916E-2</c:v>
                </c:pt>
                <c:pt idx="3">
                  <c:v>-1.4582017953443938E-3</c:v>
                </c:pt>
                <c:pt idx="4">
                  <c:v>-1.8152282550545351E-2</c:v>
                </c:pt>
                <c:pt idx="5">
                  <c:v>4.6585212744503224E-2</c:v>
                </c:pt>
                <c:pt idx="6">
                  <c:v>3.2172594723590464E-2</c:v>
                </c:pt>
                <c:pt idx="7">
                  <c:v>7.1551856254870927E-2</c:v>
                </c:pt>
                <c:pt idx="8">
                  <c:v>0.13219165048576542</c:v>
                </c:pt>
                <c:pt idx="9">
                  <c:v>5.249009804367688E-2</c:v>
                </c:pt>
                <c:pt idx="10">
                  <c:v>3.1508178705337286E-2</c:v>
                </c:pt>
                <c:pt idx="11">
                  <c:v>7.1461907152297499E-2</c:v>
                </c:pt>
                <c:pt idx="12">
                  <c:v>2.3667078602557012E-2</c:v>
                </c:pt>
                <c:pt idx="13">
                  <c:v>0.10839337105420555</c:v>
                </c:pt>
                <c:pt idx="14">
                  <c:v>6.5608426666585729E-4</c:v>
                </c:pt>
                <c:pt idx="15">
                  <c:v>2.5074843594836693E-2</c:v>
                </c:pt>
                <c:pt idx="16">
                  <c:v>5.0348134452463E-2</c:v>
                </c:pt>
                <c:pt idx="17">
                  <c:v>0.12994496551516477</c:v>
                </c:pt>
                <c:pt idx="18">
                  <c:v>0.2109945436303633</c:v>
                </c:pt>
                <c:pt idx="19">
                  <c:v>0.13285774096740965</c:v>
                </c:pt>
                <c:pt idx="20">
                  <c:v>0.19194835423223822</c:v>
                </c:pt>
                <c:pt idx="21">
                  <c:v>0.17692170165295806</c:v>
                </c:pt>
                <c:pt idx="22">
                  <c:v>0.16774433878606487</c:v>
                </c:pt>
                <c:pt idx="23">
                  <c:v>0.18638979023134539</c:v>
                </c:pt>
                <c:pt idx="24">
                  <c:v>0.13891440724469817</c:v>
                </c:pt>
                <c:pt idx="25">
                  <c:v>0.18108741742639722</c:v>
                </c:pt>
                <c:pt idx="26">
                  <c:v>0.12763314002015136</c:v>
                </c:pt>
                <c:pt idx="27">
                  <c:v>0.12844800274652357</c:v>
                </c:pt>
                <c:pt idx="28">
                  <c:v>7.7740645664533758E-2</c:v>
                </c:pt>
                <c:pt idx="29">
                  <c:v>8.1711251918733296E-2</c:v>
                </c:pt>
                <c:pt idx="30">
                  <c:v>9.2223689919308072E-2</c:v>
                </c:pt>
                <c:pt idx="31">
                  <c:v>8.4833802850454276E-2</c:v>
                </c:pt>
                <c:pt idx="32">
                  <c:v>9.0418119749443804E-2</c:v>
                </c:pt>
                <c:pt idx="33">
                  <c:v>0.16156702454975402</c:v>
                </c:pt>
                <c:pt idx="34">
                  <c:v>0.10525490855090425</c:v>
                </c:pt>
                <c:pt idx="35">
                  <c:v>0.13654331067584735</c:v>
                </c:pt>
                <c:pt idx="36">
                  <c:v>9.2498629787456821E-2</c:v>
                </c:pt>
                <c:pt idx="37">
                  <c:v>9.973478242389433E-2</c:v>
                </c:pt>
                <c:pt idx="38">
                  <c:v>0.10570396784837044</c:v>
                </c:pt>
                <c:pt idx="39">
                  <c:v>7.7625336413063906E-2</c:v>
                </c:pt>
                <c:pt idx="40">
                  <c:v>-1.1396220641188393E-2</c:v>
                </c:pt>
                <c:pt idx="41">
                  <c:v>-6.1922198053650845E-2</c:v>
                </c:pt>
                <c:pt idx="42">
                  <c:v>-0.12167942934910059</c:v>
                </c:pt>
                <c:pt idx="43">
                  <c:v>-0.10187542607893363</c:v>
                </c:pt>
                <c:pt idx="44">
                  <c:v>-0.1754029120949383</c:v>
                </c:pt>
                <c:pt idx="45">
                  <c:v>-0.19137352787745954</c:v>
                </c:pt>
                <c:pt idx="46">
                  <c:v>-0.19611438163946104</c:v>
                </c:pt>
                <c:pt idx="47">
                  <c:v>-0.16633171328599872</c:v>
                </c:pt>
                <c:pt idx="48">
                  <c:v>-0.13536782918868084</c:v>
                </c:pt>
                <c:pt idx="49">
                  <c:v>-0.1047348312517471</c:v>
                </c:pt>
                <c:pt idx="50">
                  <c:v>-3.5441561125537646E-3</c:v>
                </c:pt>
                <c:pt idx="51">
                  <c:v>-7.1490742802509999E-2</c:v>
                </c:pt>
                <c:pt idx="52">
                  <c:v>-6.0471985980683485E-3</c:v>
                </c:pt>
                <c:pt idx="53">
                  <c:v>3.672538723009211E-3</c:v>
                </c:pt>
                <c:pt idx="54">
                  <c:v>-1.2375338453566087E-2</c:v>
                </c:pt>
                <c:pt idx="55">
                  <c:v>5.2588491381797553E-3</c:v>
                </c:pt>
                <c:pt idx="56">
                  <c:v>-6.8175276421364117E-2</c:v>
                </c:pt>
                <c:pt idx="57">
                  <c:v>2.6781412776294644E-2</c:v>
                </c:pt>
                <c:pt idx="58">
                  <c:v>-0.10027893817451883</c:v>
                </c:pt>
                <c:pt idx="59">
                  <c:v>-9.2596242473472756E-2</c:v>
                </c:pt>
                <c:pt idx="60">
                  <c:v>-0.11793191973305994</c:v>
                </c:pt>
                <c:pt idx="61">
                  <c:v>-0.13528457451868192</c:v>
                </c:pt>
                <c:pt idx="62">
                  <c:v>-0.12422118741861965</c:v>
                </c:pt>
                <c:pt idx="63">
                  <c:v>-8.7419182785205329E-2</c:v>
                </c:pt>
                <c:pt idx="64">
                  <c:v>-6.0776146501082984E-2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9D-449A-853E-628B60EA5D14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TDK_FF_ST_oU_09!$T$16:$T$79</c:f>
              <c:numCache>
                <c:formatCode>General</c:formatCode>
                <c:ptCount val="64"/>
                <c:pt idx="0">
                  <c:v>0</c:v>
                </c:pt>
                <c:pt idx="1">
                  <c:v>5.9579999999999993</c:v>
                </c:pt>
                <c:pt idx="2">
                  <c:v>11.735999999999999</c:v>
                </c:pt>
                <c:pt idx="3">
                  <c:v>17.351999999999997</c:v>
                </c:pt>
                <c:pt idx="4">
                  <c:v>22.832999999999998</c:v>
                </c:pt>
                <c:pt idx="5">
                  <c:v>28.322999999999997</c:v>
                </c:pt>
                <c:pt idx="6">
                  <c:v>34.037999999999997</c:v>
                </c:pt>
                <c:pt idx="7">
                  <c:v>39.653999999999996</c:v>
                </c:pt>
                <c:pt idx="8">
                  <c:v>45.260999999999996</c:v>
                </c:pt>
                <c:pt idx="9">
                  <c:v>51.038999999999994</c:v>
                </c:pt>
                <c:pt idx="10">
                  <c:v>56.789999999999992</c:v>
                </c:pt>
                <c:pt idx="11">
                  <c:v>62.306999999999988</c:v>
                </c:pt>
                <c:pt idx="12">
                  <c:v>67.877999999999986</c:v>
                </c:pt>
                <c:pt idx="13">
                  <c:v>73.304999999999978</c:v>
                </c:pt>
                <c:pt idx="14">
                  <c:v>78.956999999999979</c:v>
                </c:pt>
                <c:pt idx="15">
                  <c:v>84.671999999999983</c:v>
                </c:pt>
                <c:pt idx="16">
                  <c:v>90.332999999999984</c:v>
                </c:pt>
                <c:pt idx="17">
                  <c:v>96.020999999999987</c:v>
                </c:pt>
                <c:pt idx="18">
                  <c:v>101.67299999999999</c:v>
                </c:pt>
                <c:pt idx="19">
                  <c:v>107.29799999999999</c:v>
                </c:pt>
                <c:pt idx="20">
                  <c:v>112.76999999999998</c:v>
                </c:pt>
                <c:pt idx="21">
                  <c:v>118.25099999999998</c:v>
                </c:pt>
                <c:pt idx="22">
                  <c:v>123.95699999999998</c:v>
                </c:pt>
                <c:pt idx="23">
                  <c:v>129.53699999999998</c:v>
                </c:pt>
                <c:pt idx="24">
                  <c:v>135.18899999999996</c:v>
                </c:pt>
                <c:pt idx="25">
                  <c:v>140.94899999999996</c:v>
                </c:pt>
                <c:pt idx="26">
                  <c:v>146.56499999999994</c:v>
                </c:pt>
                <c:pt idx="27">
                  <c:v>152.17199999999994</c:v>
                </c:pt>
                <c:pt idx="28">
                  <c:v>157.69799999999995</c:v>
                </c:pt>
                <c:pt idx="29">
                  <c:v>163.16999999999996</c:v>
                </c:pt>
                <c:pt idx="30">
                  <c:v>168.81299999999996</c:v>
                </c:pt>
                <c:pt idx="31">
                  <c:v>174.40199999999996</c:v>
                </c:pt>
                <c:pt idx="32">
                  <c:v>180.08099999999996</c:v>
                </c:pt>
                <c:pt idx="33">
                  <c:v>185.82299999999995</c:v>
                </c:pt>
                <c:pt idx="34">
                  <c:v>191.51999999999995</c:v>
                </c:pt>
                <c:pt idx="35">
                  <c:v>197.14499999999995</c:v>
                </c:pt>
                <c:pt idx="36">
                  <c:v>202.56299999999996</c:v>
                </c:pt>
                <c:pt idx="37">
                  <c:v>208.03499999999997</c:v>
                </c:pt>
                <c:pt idx="38">
                  <c:v>213.71399999999997</c:v>
                </c:pt>
                <c:pt idx="39">
                  <c:v>219.33899999999997</c:v>
                </c:pt>
                <c:pt idx="40">
                  <c:v>224.99099999999996</c:v>
                </c:pt>
                <c:pt idx="41">
                  <c:v>230.72399999999996</c:v>
                </c:pt>
                <c:pt idx="42">
                  <c:v>236.46599999999995</c:v>
                </c:pt>
                <c:pt idx="43">
                  <c:v>241.95599999999996</c:v>
                </c:pt>
                <c:pt idx="44">
                  <c:v>247.58099999999996</c:v>
                </c:pt>
                <c:pt idx="45">
                  <c:v>253.02599999999995</c:v>
                </c:pt>
                <c:pt idx="46">
                  <c:v>258.65099999999995</c:v>
                </c:pt>
                <c:pt idx="47">
                  <c:v>264.39299999999997</c:v>
                </c:pt>
                <c:pt idx="48">
                  <c:v>270.02699999999999</c:v>
                </c:pt>
                <c:pt idx="49">
                  <c:v>275.81399999999996</c:v>
                </c:pt>
                <c:pt idx="50">
                  <c:v>281.45699999999994</c:v>
                </c:pt>
                <c:pt idx="51">
                  <c:v>287.13599999999991</c:v>
                </c:pt>
                <c:pt idx="52">
                  <c:v>292.62599999999992</c:v>
                </c:pt>
                <c:pt idx="53">
                  <c:v>298.15199999999993</c:v>
                </c:pt>
                <c:pt idx="54">
                  <c:v>303.7949999999999</c:v>
                </c:pt>
                <c:pt idx="55">
                  <c:v>309.51899999999989</c:v>
                </c:pt>
                <c:pt idx="56">
                  <c:v>315.13499999999988</c:v>
                </c:pt>
                <c:pt idx="57">
                  <c:v>320.92199999999985</c:v>
                </c:pt>
                <c:pt idx="58">
                  <c:v>326.63699999999983</c:v>
                </c:pt>
                <c:pt idx="59">
                  <c:v>332.18999999999983</c:v>
                </c:pt>
                <c:pt idx="60">
                  <c:v>337.77899999999983</c:v>
                </c:pt>
                <c:pt idx="61">
                  <c:v>343.30499999999984</c:v>
                </c:pt>
                <c:pt idx="62">
                  <c:v>348.97499999999985</c:v>
                </c:pt>
                <c:pt idx="63">
                  <c:v>354.56399999999985</c:v>
                </c:pt>
              </c:numCache>
            </c:numRef>
          </c:xVal>
          <c:yVal>
            <c:numRef>
              <c:f>TDK_FF_ST_oU_09!$X$16:$X$79</c:f>
              <c:numCache>
                <c:formatCode>General</c:formatCode>
                <c:ptCount val="64"/>
                <c:pt idx="0">
                  <c:v>-0.28972920361705601</c:v>
                </c:pt>
                <c:pt idx="1">
                  <c:v>3.5715813871910029E-2</c:v>
                </c:pt>
                <c:pt idx="2">
                  <c:v>-2.1210826638620617E-2</c:v>
                </c:pt>
                <c:pt idx="3">
                  <c:v>4.0623646170221406E-2</c:v>
                </c:pt>
                <c:pt idx="4">
                  <c:v>6.6886870609174309E-2</c:v>
                </c:pt>
                <c:pt idx="5">
                  <c:v>1.5724437348985987E-2</c:v>
                </c:pt>
                <c:pt idx="6">
                  <c:v>-3.0727471822835639E-2</c:v>
                </c:pt>
                <c:pt idx="7">
                  <c:v>0.12380219260199254</c:v>
                </c:pt>
                <c:pt idx="8">
                  <c:v>1.969113109301901E-2</c:v>
                </c:pt>
                <c:pt idx="9">
                  <c:v>8.3892603804571309E-2</c:v>
                </c:pt>
                <c:pt idx="10">
                  <c:v>8.2587215745633102E-3</c:v>
                </c:pt>
                <c:pt idx="11">
                  <c:v>6.8029116592583705E-2</c:v>
                </c:pt>
                <c:pt idx="12">
                  <c:v>4.445916472947431E-2</c:v>
                </c:pt>
                <c:pt idx="13">
                  <c:v>-6.7683470641526355E-3</c:v>
                </c:pt>
                <c:pt idx="14">
                  <c:v>0.10268838460753216</c:v>
                </c:pt>
                <c:pt idx="15">
                  <c:v>5.0565537623072032E-2</c:v>
                </c:pt>
                <c:pt idx="16">
                  <c:v>1.7106735369239345E-2</c:v>
                </c:pt>
                <c:pt idx="17">
                  <c:v>4.4871919191891152E-2</c:v>
                </c:pt>
                <c:pt idx="18">
                  <c:v>1.6372621184515879E-2</c:v>
                </c:pt>
                <c:pt idx="19">
                  <c:v>-6.3966245237153885E-2</c:v>
                </c:pt>
                <c:pt idx="20">
                  <c:v>6.2586343274091405E-2</c:v>
                </c:pt>
                <c:pt idx="21">
                  <c:v>6.4388404858121362E-2</c:v>
                </c:pt>
                <c:pt idx="22">
                  <c:v>-2.6653110727409057E-2</c:v>
                </c:pt>
                <c:pt idx="23">
                  <c:v>1.7239489252233398E-2</c:v>
                </c:pt>
                <c:pt idx="24">
                  <c:v>7.5636602792371832E-2</c:v>
                </c:pt>
                <c:pt idx="25">
                  <c:v>5.1370062939724903E-2</c:v>
                </c:pt>
                <c:pt idx="26">
                  <c:v>6.1579604490617612E-2</c:v>
                </c:pt>
                <c:pt idx="27">
                  <c:v>3.4656572601932112E-2</c:v>
                </c:pt>
                <c:pt idx="28">
                  <c:v>-2.3178300394988582E-2</c:v>
                </c:pt>
                <c:pt idx="29">
                  <c:v>5.7939986241763108E-2</c:v>
                </c:pt>
                <c:pt idx="30">
                  <c:v>2.4824107018559971E-2</c:v>
                </c:pt>
                <c:pt idx="31">
                  <c:v>0.11149360098320926</c:v>
                </c:pt>
                <c:pt idx="32">
                  <c:v>-9.6017736367741691E-3</c:v>
                </c:pt>
                <c:pt idx="33">
                  <c:v>5.3014482711887467E-2</c:v>
                </c:pt>
                <c:pt idx="34">
                  <c:v>2.5120720707406008E-2</c:v>
                </c:pt>
                <c:pt idx="35">
                  <c:v>1.7371117840866646E-2</c:v>
                </c:pt>
                <c:pt idx="36">
                  <c:v>5.4212694112322879E-2</c:v>
                </c:pt>
                <c:pt idx="37">
                  <c:v>5.778373327430586E-2</c:v>
                </c:pt>
                <c:pt idx="38">
                  <c:v>8.5060037008588552E-5</c:v>
                </c:pt>
                <c:pt idx="39">
                  <c:v>0.1032914180949831</c:v>
                </c:pt>
                <c:pt idx="40">
                  <c:v>-0.10905053120370667</c:v>
                </c:pt>
                <c:pt idx="41">
                  <c:v>6.066309865252606E-2</c:v>
                </c:pt>
                <c:pt idx="42">
                  <c:v>2.7412990794061898E-2</c:v>
                </c:pt>
                <c:pt idx="43">
                  <c:v>2.641929308575186E-2</c:v>
                </c:pt>
                <c:pt idx="44">
                  <c:v>4.7274031165784436E-2</c:v>
                </c:pt>
                <c:pt idx="45">
                  <c:v>1.0173690926279733E-2</c:v>
                </c:pt>
                <c:pt idx="46">
                  <c:v>0.13295780780504174</c:v>
                </c:pt>
                <c:pt idx="47">
                  <c:v>9.5520899872155951E-2</c:v>
                </c:pt>
                <c:pt idx="48">
                  <c:v>2.2594178344320426E-2</c:v>
                </c:pt>
                <c:pt idx="49">
                  <c:v>1.6692221027085452E-2</c:v>
                </c:pt>
                <c:pt idx="50">
                  <c:v>6.8822043130751354E-2</c:v>
                </c:pt>
                <c:pt idx="51">
                  <c:v>6.6411850546614914E-2</c:v>
                </c:pt>
                <c:pt idx="52">
                  <c:v>-5.089362521852081E-2</c:v>
                </c:pt>
                <c:pt idx="53">
                  <c:v>8.2519982340159004E-2</c:v>
                </c:pt>
                <c:pt idx="54">
                  <c:v>-2.5334665459354255E-2</c:v>
                </c:pt>
                <c:pt idx="55">
                  <c:v>1.4254460035999728E-2</c:v>
                </c:pt>
                <c:pt idx="56">
                  <c:v>6.519546431843537E-2</c:v>
                </c:pt>
                <c:pt idx="57">
                  <c:v>1.2647179616578796E-2</c:v>
                </c:pt>
                <c:pt idx="58">
                  <c:v>2.5512164684585059E-2</c:v>
                </c:pt>
                <c:pt idx="59">
                  <c:v>-1.8548001029557781E-2</c:v>
                </c:pt>
                <c:pt idx="60">
                  <c:v>-7.5447065277614911E-2</c:v>
                </c:pt>
                <c:pt idx="61">
                  <c:v>-4.0797000639827274E-2</c:v>
                </c:pt>
                <c:pt idx="62">
                  <c:v>0.10843341078702906</c:v>
                </c:pt>
                <c:pt idx="63">
                  <c:v>2.3907291983391588E-3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9D-449A-853E-628B60EA5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Funktionsmessung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TDK_FF_ST_mU_09!$T$16:$T$80</c:f>
              <c:numCache>
                <c:formatCode>General</c:formatCode>
                <c:ptCount val="65"/>
                <c:pt idx="0">
                  <c:v>0</c:v>
                </c:pt>
                <c:pt idx="1">
                  <c:v>5.8859999999999992</c:v>
                </c:pt>
                <c:pt idx="2">
                  <c:v>11.600999999999999</c:v>
                </c:pt>
                <c:pt idx="3">
                  <c:v>17.315999999999999</c:v>
                </c:pt>
                <c:pt idx="4">
                  <c:v>22.814999999999998</c:v>
                </c:pt>
                <c:pt idx="5">
                  <c:v>28.304999999999996</c:v>
                </c:pt>
                <c:pt idx="6">
                  <c:v>33.974999999999994</c:v>
                </c:pt>
                <c:pt idx="7">
                  <c:v>39.581999999999994</c:v>
                </c:pt>
                <c:pt idx="8">
                  <c:v>45.224999999999994</c:v>
                </c:pt>
                <c:pt idx="9">
                  <c:v>50.903999999999996</c:v>
                </c:pt>
                <c:pt idx="10">
                  <c:v>56.708999999999996</c:v>
                </c:pt>
                <c:pt idx="11">
                  <c:v>62.306999999999995</c:v>
                </c:pt>
                <c:pt idx="12">
                  <c:v>67.887</c:v>
                </c:pt>
                <c:pt idx="13">
                  <c:v>73.340999999999994</c:v>
                </c:pt>
                <c:pt idx="14">
                  <c:v>78.884999999999991</c:v>
                </c:pt>
                <c:pt idx="15">
                  <c:v>84.572999999999993</c:v>
                </c:pt>
                <c:pt idx="16">
                  <c:v>90.215999999999994</c:v>
                </c:pt>
                <c:pt idx="17">
                  <c:v>95.876999999999995</c:v>
                </c:pt>
                <c:pt idx="18">
                  <c:v>101.61</c:v>
                </c:pt>
                <c:pt idx="19">
                  <c:v>107.307</c:v>
                </c:pt>
                <c:pt idx="20">
                  <c:v>112.74299999999999</c:v>
                </c:pt>
                <c:pt idx="21">
                  <c:v>118.25999999999999</c:v>
                </c:pt>
                <c:pt idx="22">
                  <c:v>123.87599999999999</c:v>
                </c:pt>
                <c:pt idx="23">
                  <c:v>129.50099999999998</c:v>
                </c:pt>
                <c:pt idx="24">
                  <c:v>135.14399999999998</c:v>
                </c:pt>
                <c:pt idx="25">
                  <c:v>140.84999999999997</c:v>
                </c:pt>
                <c:pt idx="26">
                  <c:v>146.51999999999995</c:v>
                </c:pt>
                <c:pt idx="27">
                  <c:v>152.14499999999995</c:v>
                </c:pt>
                <c:pt idx="28">
                  <c:v>157.72499999999997</c:v>
                </c:pt>
                <c:pt idx="29">
                  <c:v>163.16099999999997</c:v>
                </c:pt>
                <c:pt idx="30">
                  <c:v>168.69599999999997</c:v>
                </c:pt>
                <c:pt idx="31">
                  <c:v>174.32099999999997</c:v>
                </c:pt>
                <c:pt idx="32">
                  <c:v>180.00899999999996</c:v>
                </c:pt>
                <c:pt idx="33">
                  <c:v>185.77799999999996</c:v>
                </c:pt>
                <c:pt idx="34">
                  <c:v>191.41199999999995</c:v>
                </c:pt>
                <c:pt idx="35">
                  <c:v>197.11799999999994</c:v>
                </c:pt>
                <c:pt idx="36">
                  <c:v>202.55399999999995</c:v>
                </c:pt>
                <c:pt idx="37">
                  <c:v>208.00799999999995</c:v>
                </c:pt>
                <c:pt idx="38">
                  <c:v>213.70499999999996</c:v>
                </c:pt>
                <c:pt idx="39">
                  <c:v>219.30299999999997</c:v>
                </c:pt>
                <c:pt idx="40">
                  <c:v>224.87399999999997</c:v>
                </c:pt>
                <c:pt idx="41">
                  <c:v>230.64299999999997</c:v>
                </c:pt>
                <c:pt idx="42">
                  <c:v>236.38499999999996</c:v>
                </c:pt>
                <c:pt idx="43">
                  <c:v>241.97399999999996</c:v>
                </c:pt>
                <c:pt idx="44">
                  <c:v>247.59899999999996</c:v>
                </c:pt>
                <c:pt idx="45">
                  <c:v>253.01699999999997</c:v>
                </c:pt>
                <c:pt idx="46">
                  <c:v>258.56099999999998</c:v>
                </c:pt>
                <c:pt idx="47">
                  <c:v>264.34799999999996</c:v>
                </c:pt>
                <c:pt idx="48">
                  <c:v>269.99999999999994</c:v>
                </c:pt>
                <c:pt idx="49">
                  <c:v>275.68799999999993</c:v>
                </c:pt>
                <c:pt idx="50">
                  <c:v>281.41199999999992</c:v>
                </c:pt>
                <c:pt idx="51">
                  <c:v>287.05499999999989</c:v>
                </c:pt>
                <c:pt idx="52">
                  <c:v>292.63499999999988</c:v>
                </c:pt>
                <c:pt idx="53">
                  <c:v>298.12499999999989</c:v>
                </c:pt>
                <c:pt idx="54">
                  <c:v>303.78599999999989</c:v>
                </c:pt>
                <c:pt idx="55">
                  <c:v>309.4199999999999</c:v>
                </c:pt>
                <c:pt idx="56">
                  <c:v>315.0449999999999</c:v>
                </c:pt>
                <c:pt idx="57">
                  <c:v>320.8769999999999</c:v>
                </c:pt>
                <c:pt idx="58">
                  <c:v>326.58299999999991</c:v>
                </c:pt>
                <c:pt idx="59">
                  <c:v>332.1629999999999</c:v>
                </c:pt>
                <c:pt idx="60">
                  <c:v>337.76099999999991</c:v>
                </c:pt>
                <c:pt idx="61">
                  <c:v>343.25999999999993</c:v>
                </c:pt>
                <c:pt idx="62">
                  <c:v>348.80399999999992</c:v>
                </c:pt>
                <c:pt idx="63">
                  <c:v>354.51899999999989</c:v>
                </c:pt>
                <c:pt idx="64">
                  <c:v>360.22499999999991</c:v>
                </c:pt>
              </c:numCache>
            </c:numRef>
          </c:xVal>
          <c:yVal>
            <c:numRef>
              <c:f>TDK_FF_ST_mU_09!$W$16:$W$80</c:f>
              <c:numCache>
                <c:formatCode>General</c:formatCode>
                <c:ptCount val="65"/>
                <c:pt idx="0">
                  <c:v>0.28365850862212483</c:v>
                </c:pt>
                <c:pt idx="1">
                  <c:v>-6.2686647847190358E-2</c:v>
                </c:pt>
                <c:pt idx="2">
                  <c:v>-4.6943750802483919E-3</c:v>
                </c:pt>
                <c:pt idx="3">
                  <c:v>-0.20268014060186701</c:v>
                </c:pt>
                <c:pt idx="4">
                  <c:v>-0.13759547056372412</c:v>
                </c:pt>
                <c:pt idx="5">
                  <c:v>-0.14792108979002094</c:v>
                </c:pt>
                <c:pt idx="6">
                  <c:v>-0.22439787004222467</c:v>
                </c:pt>
                <c:pt idx="7">
                  <c:v>-9.9822246234623435E-2</c:v>
                </c:pt>
                <c:pt idx="8">
                  <c:v>-5.3557042410801614E-2</c:v>
                </c:pt>
                <c:pt idx="9">
                  <c:v>-1.2071251724592003E-2</c:v>
                </c:pt>
                <c:pt idx="10">
                  <c:v>-8.75052612317333E-2</c:v>
                </c:pt>
                <c:pt idx="11">
                  <c:v>-8.5589132657538869E-2</c:v>
                </c:pt>
                <c:pt idx="12">
                  <c:v>-8.308409200111555E-2</c:v>
                </c:pt>
                <c:pt idx="13">
                  <c:v>-9.3602456026800951E-2</c:v>
                </c:pt>
                <c:pt idx="14">
                  <c:v>-0.10058306522910243</c:v>
                </c:pt>
                <c:pt idx="15">
                  <c:v>-0.11678201771725583</c:v>
                </c:pt>
                <c:pt idx="16">
                  <c:v>-0.16913017529633123</c:v>
                </c:pt>
                <c:pt idx="17">
                  <c:v>-0.18166311846657379</c:v>
                </c:pt>
                <c:pt idx="18">
                  <c:v>-0.15908895218215946</c:v>
                </c:pt>
                <c:pt idx="19">
                  <c:v>-0.18143389858862236</c:v>
                </c:pt>
                <c:pt idx="20">
                  <c:v>-0.22265129960163677</c:v>
                </c:pt>
                <c:pt idx="21">
                  <c:v>-0.14604602280184054</c:v>
                </c:pt>
                <c:pt idx="22">
                  <c:v>-0.10212335238982462</c:v>
                </c:pt>
                <c:pt idx="23">
                  <c:v>-6.2888093197216222E-2</c:v>
                </c:pt>
                <c:pt idx="24">
                  <c:v>-3.663833663321725E-2</c:v>
                </c:pt>
                <c:pt idx="25">
                  <c:v>-3.6677829857183042E-2</c:v>
                </c:pt>
                <c:pt idx="26">
                  <c:v>3.0330466268253531E-3</c:v>
                </c:pt>
                <c:pt idx="27">
                  <c:v>8.4756521588843725E-2</c:v>
                </c:pt>
                <c:pt idx="28">
                  <c:v>0.12798463794473491</c:v>
                </c:pt>
                <c:pt idx="29">
                  <c:v>5.1233326249160882E-2</c:v>
                </c:pt>
                <c:pt idx="30">
                  <c:v>0.10126739338244306</c:v>
                </c:pt>
                <c:pt idx="31">
                  <c:v>9.0375017010899228E-2</c:v>
                </c:pt>
                <c:pt idx="32">
                  <c:v>6.8188997730601386E-2</c:v>
                </c:pt>
                <c:pt idx="33">
                  <c:v>9.483457116465388E-2</c:v>
                </c:pt>
                <c:pt idx="34">
                  <c:v>7.7025956818687291E-2</c:v>
                </c:pt>
                <c:pt idx="35">
                  <c:v>6.0149060032699708E-2</c:v>
                </c:pt>
                <c:pt idx="36">
                  <c:v>4.0075800425512398E-2</c:v>
                </c:pt>
                <c:pt idx="37">
                  <c:v>0.12737411881730054</c:v>
                </c:pt>
                <c:pt idx="38">
                  <c:v>4.6130605775005051E-2</c:v>
                </c:pt>
                <c:pt idx="39">
                  <c:v>7.3215954077141987E-2</c:v>
                </c:pt>
                <c:pt idx="40">
                  <c:v>0.20073949842213779</c:v>
                </c:pt>
                <c:pt idx="41">
                  <c:v>0.21177362041981951</c:v>
                </c:pt>
                <c:pt idx="42">
                  <c:v>0.16729178342578166</c:v>
                </c:pt>
                <c:pt idx="43">
                  <c:v>0.12715177798403943</c:v>
                </c:pt>
                <c:pt idx="44">
                  <c:v>0.14119546593266818</c:v>
                </c:pt>
                <c:pt idx="45">
                  <c:v>0.16581235320492738</c:v>
                </c:pt>
                <c:pt idx="46">
                  <c:v>9.4401322939518195E-2</c:v>
                </c:pt>
                <c:pt idx="47">
                  <c:v>0.11006021156129009</c:v>
                </c:pt>
                <c:pt idx="48">
                  <c:v>2.1433289890580909E-2</c:v>
                </c:pt>
                <c:pt idx="49">
                  <c:v>6.5203383692846728E-3</c:v>
                </c:pt>
                <c:pt idx="50">
                  <c:v>5.0442716229781581E-3</c:v>
                </c:pt>
                <c:pt idx="51">
                  <c:v>6.5698686509847448E-2</c:v>
                </c:pt>
                <c:pt idx="52">
                  <c:v>7.5924701548046869E-4</c:v>
                </c:pt>
                <c:pt idx="53">
                  <c:v>-5.3392912814956617E-2</c:v>
                </c:pt>
                <c:pt idx="54">
                  <c:v>6.2896831811997345E-2</c:v>
                </c:pt>
                <c:pt idx="55">
                  <c:v>5.4517857271264347E-2</c:v>
                </c:pt>
                <c:pt idx="56">
                  <c:v>8.28121987546524E-2</c:v>
                </c:pt>
                <c:pt idx="57">
                  <c:v>4.5670464200213701E-2</c:v>
                </c:pt>
                <c:pt idx="58">
                  <c:v>3.5103516588662842E-2</c:v>
                </c:pt>
                <c:pt idx="59">
                  <c:v>3.7133977565304122E-2</c:v>
                </c:pt>
                <c:pt idx="60">
                  <c:v>4.9146734572730111E-2</c:v>
                </c:pt>
                <c:pt idx="61">
                  <c:v>2.710488842757286E-2</c:v>
                </c:pt>
                <c:pt idx="62">
                  <c:v>-0.16923684156796526</c:v>
                </c:pt>
                <c:pt idx="63">
                  <c:v>-7.3207470685360931E-2</c:v>
                </c:pt>
                <c:pt idx="64">
                  <c:v>-2.1477483042076528E-2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3E-4CD6-8A58-72DA3BB755F3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TDK_FF_ST_mU_09!$T$81:$T$145</c:f>
              <c:numCache>
                <c:formatCode>General</c:formatCode>
                <c:ptCount val="65"/>
                <c:pt idx="0">
                  <c:v>360.22499999999991</c:v>
                </c:pt>
                <c:pt idx="1">
                  <c:v>354.6989999999999</c:v>
                </c:pt>
                <c:pt idx="2">
                  <c:v>349.0379999999999</c:v>
                </c:pt>
                <c:pt idx="3">
                  <c:v>343.51199999999989</c:v>
                </c:pt>
                <c:pt idx="4">
                  <c:v>337.97699999999986</c:v>
                </c:pt>
                <c:pt idx="5">
                  <c:v>332.43299999999988</c:v>
                </c:pt>
                <c:pt idx="6">
                  <c:v>326.78999999999991</c:v>
                </c:pt>
                <c:pt idx="7">
                  <c:v>321.03899999999993</c:v>
                </c:pt>
                <c:pt idx="8">
                  <c:v>315.29699999999991</c:v>
                </c:pt>
                <c:pt idx="9">
                  <c:v>309.65399999999994</c:v>
                </c:pt>
                <c:pt idx="10">
                  <c:v>303.96599999999995</c:v>
                </c:pt>
                <c:pt idx="11">
                  <c:v>298.33199999999994</c:v>
                </c:pt>
                <c:pt idx="12">
                  <c:v>292.82399999999996</c:v>
                </c:pt>
                <c:pt idx="13">
                  <c:v>287.32499999999993</c:v>
                </c:pt>
                <c:pt idx="14">
                  <c:v>281.59199999999993</c:v>
                </c:pt>
                <c:pt idx="15">
                  <c:v>275.93099999999993</c:v>
                </c:pt>
                <c:pt idx="16">
                  <c:v>270.24299999999994</c:v>
                </c:pt>
                <c:pt idx="17">
                  <c:v>264.51899999999995</c:v>
                </c:pt>
                <c:pt idx="18">
                  <c:v>258.85799999999995</c:v>
                </c:pt>
                <c:pt idx="19">
                  <c:v>253.25099999999995</c:v>
                </c:pt>
                <c:pt idx="20">
                  <c:v>247.73399999999995</c:v>
                </c:pt>
                <c:pt idx="21">
                  <c:v>242.20799999999994</c:v>
                </c:pt>
                <c:pt idx="22">
                  <c:v>236.60999999999993</c:v>
                </c:pt>
                <c:pt idx="23">
                  <c:v>230.82299999999992</c:v>
                </c:pt>
                <c:pt idx="24">
                  <c:v>225.09899999999993</c:v>
                </c:pt>
                <c:pt idx="25">
                  <c:v>219.52799999999993</c:v>
                </c:pt>
                <c:pt idx="26">
                  <c:v>213.84899999999993</c:v>
                </c:pt>
                <c:pt idx="27">
                  <c:v>208.20599999999993</c:v>
                </c:pt>
                <c:pt idx="28">
                  <c:v>202.76999999999992</c:v>
                </c:pt>
                <c:pt idx="29">
                  <c:v>197.33399999999992</c:v>
                </c:pt>
                <c:pt idx="30">
                  <c:v>191.63699999999992</c:v>
                </c:pt>
                <c:pt idx="31">
                  <c:v>185.88599999999991</c:v>
                </c:pt>
                <c:pt idx="32">
                  <c:v>180.21599999999992</c:v>
                </c:pt>
                <c:pt idx="33">
                  <c:v>174.51899999999992</c:v>
                </c:pt>
                <c:pt idx="34">
                  <c:v>168.94799999999992</c:v>
                </c:pt>
                <c:pt idx="35">
                  <c:v>163.36799999999991</c:v>
                </c:pt>
                <c:pt idx="36">
                  <c:v>157.90499999999992</c:v>
                </c:pt>
                <c:pt idx="37">
                  <c:v>152.3609999999999</c:v>
                </c:pt>
                <c:pt idx="38">
                  <c:v>146.72699999999992</c:v>
                </c:pt>
                <c:pt idx="39">
                  <c:v>141.00299999999993</c:v>
                </c:pt>
                <c:pt idx="40">
                  <c:v>135.35099999999994</c:v>
                </c:pt>
                <c:pt idx="41">
                  <c:v>129.70799999999994</c:v>
                </c:pt>
                <c:pt idx="42">
                  <c:v>124.06499999999994</c:v>
                </c:pt>
                <c:pt idx="43">
                  <c:v>118.43999999999994</c:v>
                </c:pt>
                <c:pt idx="44">
                  <c:v>113.01299999999995</c:v>
                </c:pt>
                <c:pt idx="45">
                  <c:v>107.50499999999995</c:v>
                </c:pt>
                <c:pt idx="46">
                  <c:v>101.83499999999995</c:v>
                </c:pt>
                <c:pt idx="47">
                  <c:v>96.074999999999946</c:v>
                </c:pt>
                <c:pt idx="48">
                  <c:v>90.431999999999945</c:v>
                </c:pt>
                <c:pt idx="49">
                  <c:v>84.761999999999944</c:v>
                </c:pt>
                <c:pt idx="50">
                  <c:v>79.163999999999945</c:v>
                </c:pt>
                <c:pt idx="51">
                  <c:v>73.529999999999944</c:v>
                </c:pt>
                <c:pt idx="52">
                  <c:v>68.084999999999951</c:v>
                </c:pt>
                <c:pt idx="53">
                  <c:v>62.504999999999953</c:v>
                </c:pt>
                <c:pt idx="54">
                  <c:v>56.843999999999951</c:v>
                </c:pt>
                <c:pt idx="55">
                  <c:v>51.128999999999948</c:v>
                </c:pt>
                <c:pt idx="56">
                  <c:v>45.413999999999945</c:v>
                </c:pt>
                <c:pt idx="57">
                  <c:v>39.797999999999945</c:v>
                </c:pt>
                <c:pt idx="58">
                  <c:v>34.154999999999944</c:v>
                </c:pt>
                <c:pt idx="59">
                  <c:v>28.466999999999945</c:v>
                </c:pt>
                <c:pt idx="60">
                  <c:v>23.057999999999947</c:v>
                </c:pt>
                <c:pt idx="61">
                  <c:v>17.585999999999949</c:v>
                </c:pt>
                <c:pt idx="62">
                  <c:v>11.88899999999995</c:v>
                </c:pt>
                <c:pt idx="63">
                  <c:v>6.1649999999999503</c:v>
                </c:pt>
                <c:pt idx="64">
                  <c:v>0.43199999999995065</c:v>
                </c:pt>
              </c:numCache>
            </c:numRef>
          </c:xVal>
          <c:yVal>
            <c:numRef>
              <c:f>TDK_FF_ST_mU_09!$W$81:$W$145</c:f>
              <c:numCache>
                <c:formatCode>General</c:formatCode>
                <c:ptCount val="65"/>
                <c:pt idx="0">
                  <c:v>-2.2215375752068667E-2</c:v>
                </c:pt>
                <c:pt idx="1">
                  <c:v>-0.11311214334597253</c:v>
                </c:pt>
                <c:pt idx="2">
                  <c:v>9.1828726761718826E-2</c:v>
                </c:pt>
                <c:pt idx="3">
                  <c:v>6.409884736370941E-2</c:v>
                </c:pt>
                <c:pt idx="4">
                  <c:v>9.0906730945334857E-3</c:v>
                </c:pt>
                <c:pt idx="5">
                  <c:v>0.11513226294152901</c:v>
                </c:pt>
                <c:pt idx="6">
                  <c:v>4.3221886782305319E-2</c:v>
                </c:pt>
                <c:pt idx="7">
                  <c:v>2.855271478853183E-2</c:v>
                </c:pt>
                <c:pt idx="8">
                  <c:v>8.1397438264161792E-2</c:v>
                </c:pt>
                <c:pt idx="9">
                  <c:v>2.7331701979790068E-2</c:v>
                </c:pt>
                <c:pt idx="10">
                  <c:v>5.4864392481874802E-2</c:v>
                </c:pt>
                <c:pt idx="11">
                  <c:v>2.103478967154615E-2</c:v>
                </c:pt>
                <c:pt idx="12">
                  <c:v>9.7599975013054063E-3</c:v>
                </c:pt>
                <c:pt idx="13">
                  <c:v>2.3657047606661763E-2</c:v>
                </c:pt>
                <c:pt idx="14">
                  <c:v>5.6530663302453377E-2</c:v>
                </c:pt>
                <c:pt idx="15">
                  <c:v>6.6451483387254484E-2</c:v>
                </c:pt>
                <c:pt idx="16">
                  <c:v>7.1866107226242093E-2</c:v>
                </c:pt>
                <c:pt idx="17">
                  <c:v>8.121150745370187E-2</c:v>
                </c:pt>
                <c:pt idx="18">
                  <c:v>0.11143144272205063</c:v>
                </c:pt>
                <c:pt idx="19">
                  <c:v>0.13156707283681612</c:v>
                </c:pt>
                <c:pt idx="20">
                  <c:v>0.2010078592678326</c:v>
                </c:pt>
                <c:pt idx="21">
                  <c:v>0.21050795024612512</c:v>
                </c:pt>
                <c:pt idx="22">
                  <c:v>0.20697720283189369</c:v>
                </c:pt>
                <c:pt idx="23">
                  <c:v>0.14417314469591247</c:v>
                </c:pt>
                <c:pt idx="24">
                  <c:v>0.15249155631136091</c:v>
                </c:pt>
                <c:pt idx="25">
                  <c:v>0.17315565821465384</c:v>
                </c:pt>
                <c:pt idx="26">
                  <c:v>0.18175903078474676</c:v>
                </c:pt>
                <c:pt idx="27">
                  <c:v>0.11208935524550157</c:v>
                </c:pt>
                <c:pt idx="28">
                  <c:v>7.2081082671445529E-2</c:v>
                </c:pt>
                <c:pt idx="29">
                  <c:v>0.12343276747165532</c:v>
                </c:pt>
                <c:pt idx="30">
                  <c:v>9.5809046191931202E-2</c:v>
                </c:pt>
                <c:pt idx="31">
                  <c:v>6.8394286167688279E-2</c:v>
                </c:pt>
                <c:pt idx="32">
                  <c:v>0.20932583011662587</c:v>
                </c:pt>
                <c:pt idx="33">
                  <c:v>4.8307083240359816E-2</c:v>
                </c:pt>
                <c:pt idx="34">
                  <c:v>8.089264228118509E-2</c:v>
                </c:pt>
                <c:pt idx="35">
                  <c:v>0.1511113593087714</c:v>
                </c:pt>
                <c:pt idx="36">
                  <c:v>2.8578937249847058E-2</c:v>
                </c:pt>
                <c:pt idx="37">
                  <c:v>0.10573502939971036</c:v>
                </c:pt>
                <c:pt idx="38">
                  <c:v>2.3362794897650474E-2</c:v>
                </c:pt>
                <c:pt idx="39">
                  <c:v>-6.1024635053399834E-2</c:v>
                </c:pt>
                <c:pt idx="40">
                  <c:v>9.3458712467509031E-3</c:v>
                </c:pt>
                <c:pt idx="41">
                  <c:v>-3.3991199256632854E-2</c:v>
                </c:pt>
                <c:pt idx="42">
                  <c:v>-0.1182648106777151</c:v>
                </c:pt>
                <c:pt idx="43">
                  <c:v>-2.4354881600629597E-2</c:v>
                </c:pt>
                <c:pt idx="44">
                  <c:v>-7.2215852156347182E-2</c:v>
                </c:pt>
                <c:pt idx="45">
                  <c:v>-0.19268851911802187</c:v>
                </c:pt>
                <c:pt idx="46">
                  <c:v>-0.20010680783653356</c:v>
                </c:pt>
                <c:pt idx="47">
                  <c:v>-0.11791862377039308</c:v>
                </c:pt>
                <c:pt idx="48">
                  <c:v>-6.9695782277378271E-2</c:v>
                </c:pt>
                <c:pt idx="49">
                  <c:v>-3.2734831251730157E-2</c:v>
                </c:pt>
                <c:pt idx="50">
                  <c:v>-0.12237679409692248</c:v>
                </c:pt>
                <c:pt idx="51">
                  <c:v>-3.8823859572829633E-2</c:v>
                </c:pt>
                <c:pt idx="52">
                  <c:v>-2.2905278025575626E-3</c:v>
                </c:pt>
                <c:pt idx="53">
                  <c:v>-2.6274643325237435E-2</c:v>
                </c:pt>
                <c:pt idx="54">
                  <c:v>3.4610445497420983E-2</c:v>
                </c:pt>
                <c:pt idx="55">
                  <c:v>-8.0048605321820787E-3</c:v>
                </c:pt>
                <c:pt idx="56">
                  <c:v>-9.6055549517998884E-2</c:v>
                </c:pt>
                <c:pt idx="57">
                  <c:v>-0.11671506558337796</c:v>
                </c:pt>
                <c:pt idx="58">
                  <c:v>-0.15375021291967528</c:v>
                </c:pt>
                <c:pt idx="59">
                  <c:v>-3.8036016677512663E-2</c:v>
                </c:pt>
                <c:pt idx="60">
                  <c:v>-0.1105541707552895</c:v>
                </c:pt>
                <c:pt idx="61">
                  <c:v>-0.11526737097891981</c:v>
                </c:pt>
                <c:pt idx="62">
                  <c:v>-0.1249134447596667</c:v>
                </c:pt>
                <c:pt idx="63">
                  <c:v>-9.581952181723441E-2</c:v>
                </c:pt>
                <c:pt idx="64">
                  <c:v>-9.1522153314761212E-2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3E-4CD6-8A58-72DA3BB755F3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TDK_FF_ST_mU_09!$T$16:$T$79</c:f>
              <c:numCache>
                <c:formatCode>General</c:formatCode>
                <c:ptCount val="64"/>
                <c:pt idx="0">
                  <c:v>0</c:v>
                </c:pt>
                <c:pt idx="1">
                  <c:v>5.8859999999999992</c:v>
                </c:pt>
                <c:pt idx="2">
                  <c:v>11.600999999999999</c:v>
                </c:pt>
                <c:pt idx="3">
                  <c:v>17.315999999999999</c:v>
                </c:pt>
                <c:pt idx="4">
                  <c:v>22.814999999999998</c:v>
                </c:pt>
                <c:pt idx="5">
                  <c:v>28.304999999999996</c:v>
                </c:pt>
                <c:pt idx="6">
                  <c:v>33.974999999999994</c:v>
                </c:pt>
                <c:pt idx="7">
                  <c:v>39.581999999999994</c:v>
                </c:pt>
                <c:pt idx="8">
                  <c:v>45.224999999999994</c:v>
                </c:pt>
                <c:pt idx="9">
                  <c:v>50.903999999999996</c:v>
                </c:pt>
                <c:pt idx="10">
                  <c:v>56.708999999999996</c:v>
                </c:pt>
                <c:pt idx="11">
                  <c:v>62.306999999999995</c:v>
                </c:pt>
                <c:pt idx="12">
                  <c:v>67.887</c:v>
                </c:pt>
                <c:pt idx="13">
                  <c:v>73.340999999999994</c:v>
                </c:pt>
                <c:pt idx="14">
                  <c:v>78.884999999999991</c:v>
                </c:pt>
                <c:pt idx="15">
                  <c:v>84.572999999999993</c:v>
                </c:pt>
                <c:pt idx="16">
                  <c:v>90.215999999999994</c:v>
                </c:pt>
                <c:pt idx="17">
                  <c:v>95.876999999999995</c:v>
                </c:pt>
                <c:pt idx="18">
                  <c:v>101.61</c:v>
                </c:pt>
                <c:pt idx="19">
                  <c:v>107.307</c:v>
                </c:pt>
                <c:pt idx="20">
                  <c:v>112.74299999999999</c:v>
                </c:pt>
                <c:pt idx="21">
                  <c:v>118.25999999999999</c:v>
                </c:pt>
                <c:pt idx="22">
                  <c:v>123.87599999999999</c:v>
                </c:pt>
                <c:pt idx="23">
                  <c:v>129.50099999999998</c:v>
                </c:pt>
                <c:pt idx="24">
                  <c:v>135.14399999999998</c:v>
                </c:pt>
                <c:pt idx="25">
                  <c:v>140.84999999999997</c:v>
                </c:pt>
                <c:pt idx="26">
                  <c:v>146.51999999999995</c:v>
                </c:pt>
                <c:pt idx="27">
                  <c:v>152.14499999999995</c:v>
                </c:pt>
                <c:pt idx="28">
                  <c:v>157.72499999999997</c:v>
                </c:pt>
                <c:pt idx="29">
                  <c:v>163.16099999999997</c:v>
                </c:pt>
                <c:pt idx="30">
                  <c:v>168.69599999999997</c:v>
                </c:pt>
                <c:pt idx="31">
                  <c:v>174.32099999999997</c:v>
                </c:pt>
                <c:pt idx="32">
                  <c:v>180.00899999999996</c:v>
                </c:pt>
                <c:pt idx="33">
                  <c:v>185.77799999999996</c:v>
                </c:pt>
                <c:pt idx="34">
                  <c:v>191.41199999999995</c:v>
                </c:pt>
                <c:pt idx="35">
                  <c:v>197.11799999999994</c:v>
                </c:pt>
                <c:pt idx="36">
                  <c:v>202.55399999999995</c:v>
                </c:pt>
                <c:pt idx="37">
                  <c:v>208.00799999999995</c:v>
                </c:pt>
                <c:pt idx="38">
                  <c:v>213.70499999999996</c:v>
                </c:pt>
                <c:pt idx="39">
                  <c:v>219.30299999999997</c:v>
                </c:pt>
                <c:pt idx="40">
                  <c:v>224.87399999999997</c:v>
                </c:pt>
                <c:pt idx="41">
                  <c:v>230.64299999999997</c:v>
                </c:pt>
                <c:pt idx="42">
                  <c:v>236.38499999999996</c:v>
                </c:pt>
                <c:pt idx="43">
                  <c:v>241.97399999999996</c:v>
                </c:pt>
                <c:pt idx="44">
                  <c:v>247.59899999999996</c:v>
                </c:pt>
                <c:pt idx="45">
                  <c:v>253.01699999999997</c:v>
                </c:pt>
                <c:pt idx="46">
                  <c:v>258.56099999999998</c:v>
                </c:pt>
                <c:pt idx="47">
                  <c:v>264.34799999999996</c:v>
                </c:pt>
                <c:pt idx="48">
                  <c:v>269.99999999999994</c:v>
                </c:pt>
                <c:pt idx="49">
                  <c:v>275.68799999999993</c:v>
                </c:pt>
                <c:pt idx="50">
                  <c:v>281.41199999999992</c:v>
                </c:pt>
                <c:pt idx="51">
                  <c:v>287.05499999999989</c:v>
                </c:pt>
                <c:pt idx="52">
                  <c:v>292.63499999999988</c:v>
                </c:pt>
                <c:pt idx="53">
                  <c:v>298.12499999999989</c:v>
                </c:pt>
                <c:pt idx="54">
                  <c:v>303.78599999999989</c:v>
                </c:pt>
                <c:pt idx="55">
                  <c:v>309.4199999999999</c:v>
                </c:pt>
                <c:pt idx="56">
                  <c:v>315.0449999999999</c:v>
                </c:pt>
                <c:pt idx="57">
                  <c:v>320.8769999999999</c:v>
                </c:pt>
                <c:pt idx="58">
                  <c:v>326.58299999999991</c:v>
                </c:pt>
                <c:pt idx="59">
                  <c:v>332.1629999999999</c:v>
                </c:pt>
                <c:pt idx="60">
                  <c:v>337.76099999999991</c:v>
                </c:pt>
                <c:pt idx="61">
                  <c:v>343.25999999999993</c:v>
                </c:pt>
                <c:pt idx="62">
                  <c:v>348.80399999999992</c:v>
                </c:pt>
                <c:pt idx="63">
                  <c:v>354.51899999999989</c:v>
                </c:pt>
              </c:numCache>
            </c:numRef>
          </c:xVal>
          <c:yVal>
            <c:numRef>
              <c:f>TDK_FF_ST_mU_09!$X$16:$X$79</c:f>
              <c:numCache>
                <c:formatCode>General</c:formatCode>
                <c:ptCount val="64"/>
                <c:pt idx="0">
                  <c:v>-0.37518066193688604</c:v>
                </c:pt>
                <c:pt idx="1">
                  <c:v>-3.3132873970044052E-2</c:v>
                </c:pt>
                <c:pt idx="2">
                  <c:v>-0.12021906967941831</c:v>
                </c:pt>
                <c:pt idx="3">
                  <c:v>8.7412769622947195E-2</c:v>
                </c:pt>
                <c:pt idx="4">
                  <c:v>2.7041299808434616E-2</c:v>
                </c:pt>
                <c:pt idx="5">
                  <c:v>0.10988507311250828</c:v>
                </c:pt>
                <c:pt idx="6">
                  <c:v>7.064765712254939E-2</c:v>
                </c:pt>
                <c:pt idx="7">
                  <c:v>-1.6892819348754529E-2</c:v>
                </c:pt>
                <c:pt idx="8">
                  <c:v>-4.249850710719727E-2</c:v>
                </c:pt>
                <c:pt idx="9">
                  <c:v>4.0663911924099239E-3</c:v>
                </c:pt>
                <c:pt idx="10">
                  <c:v>0.12211570672915428</c:v>
                </c:pt>
                <c:pt idx="11">
                  <c:v>5.9314489332301434E-2</c:v>
                </c:pt>
                <c:pt idx="12">
                  <c:v>8.0793564198557988E-2</c:v>
                </c:pt>
                <c:pt idx="13">
                  <c:v>5.4778596453971318E-2</c:v>
                </c:pt>
                <c:pt idx="14">
                  <c:v>-2.179372886782005E-2</c:v>
                </c:pt>
                <c:pt idx="15">
                  <c:v>8.404718646552567E-2</c:v>
                </c:pt>
                <c:pt idx="16">
                  <c:v>9.943439301895296E-2</c:v>
                </c:pt>
                <c:pt idx="17">
                  <c:v>6.3744494696180709E-2</c:v>
                </c:pt>
                <c:pt idx="18">
                  <c:v>-4.1017855654374102E-2</c:v>
                </c:pt>
                <c:pt idx="19">
                  <c:v>-1.1254620529399517E-2</c:v>
                </c:pt>
                <c:pt idx="20">
                  <c:v>0.15043544744528958</c:v>
                </c:pt>
                <c:pt idx="21">
                  <c:v>0.12169114120121094</c:v>
                </c:pt>
                <c:pt idx="22">
                  <c:v>-1.6141458287890487E-2</c:v>
                </c:pt>
                <c:pt idx="23">
                  <c:v>2.8896893940583368E-2</c:v>
                </c:pt>
                <c:pt idx="24">
                  <c:v>4.5984207879968153E-2</c:v>
                </c:pt>
                <c:pt idx="25">
                  <c:v>-2.4346805196216792E-2</c:v>
                </c:pt>
                <c:pt idx="26">
                  <c:v>2.0329748270825121E-2</c:v>
                </c:pt>
                <c:pt idx="27">
                  <c:v>2.0978507810866631E-2</c:v>
                </c:pt>
                <c:pt idx="28">
                  <c:v>-9.9405700694887855E-2</c:v>
                </c:pt>
                <c:pt idx="29">
                  <c:v>9.9878033059610516E-2</c:v>
                </c:pt>
                <c:pt idx="30">
                  <c:v>-2.0374751101257971E-2</c:v>
                </c:pt>
                <c:pt idx="31">
                  <c:v>-4.2067933770539412E-2</c:v>
                </c:pt>
                <c:pt idx="32">
                  <c:v>0.14113683238602448</c:v>
                </c:pt>
                <c:pt idx="33">
                  <c:v>-2.6440284996965602E-2</c:v>
                </c:pt>
                <c:pt idx="34">
                  <c:v>1.8783089373243911E-2</c:v>
                </c:pt>
                <c:pt idx="35">
                  <c:v>6.3283707438955616E-2</c:v>
                </c:pt>
                <c:pt idx="36">
                  <c:v>3.2005282245933131E-2</c:v>
                </c:pt>
                <c:pt idx="37">
                  <c:v>-1.5284763571798976E-2</c:v>
                </c:pt>
                <c:pt idx="38">
                  <c:v>0.1356284250097417</c:v>
                </c:pt>
                <c:pt idx="39">
                  <c:v>9.9939704137511853E-2</c:v>
                </c:pt>
                <c:pt idx="40">
                  <c:v>-4.8247942110776876E-2</c:v>
                </c:pt>
                <c:pt idx="41">
                  <c:v>-6.7600475723907039E-2</c:v>
                </c:pt>
                <c:pt idx="42">
                  <c:v>3.9685419406112032E-2</c:v>
                </c:pt>
                <c:pt idx="43">
                  <c:v>8.3356172262085693E-2</c:v>
                </c:pt>
                <c:pt idx="44">
                  <c:v>5.9812393335164415E-2</c:v>
                </c:pt>
                <c:pt idx="45">
                  <c:v>-3.4245280368111253E-2</c:v>
                </c:pt>
                <c:pt idx="46">
                  <c:v>1.7030119782532438E-2</c:v>
                </c:pt>
                <c:pt idx="47">
                  <c:v>-2.8848704107588219E-2</c:v>
                </c:pt>
                <c:pt idx="48">
                  <c:v>5.0432817335661184E-2</c:v>
                </c:pt>
                <c:pt idx="49">
                  <c:v>5.9931145017969811E-2</c:v>
                </c:pt>
                <c:pt idx="50">
                  <c:v>5.1486391679475219E-2</c:v>
                </c:pt>
                <c:pt idx="51">
                  <c:v>-4.2041638903185685E-2</c:v>
                </c:pt>
                <c:pt idx="52">
                  <c:v>9.0007504858249376E-3</c:v>
                </c:pt>
                <c:pt idx="53">
                  <c:v>7.4427702486502767E-2</c:v>
                </c:pt>
                <c:pt idx="54">
                  <c:v>-8.0324393301225427E-3</c:v>
                </c:pt>
                <c:pt idx="55">
                  <c:v>-2.7186155291474279E-2</c:v>
                </c:pt>
                <c:pt idx="56">
                  <c:v>-1.4147604904906075E-3</c:v>
                </c:pt>
                <c:pt idx="57">
                  <c:v>-1.7117749411681871E-2</c:v>
                </c:pt>
                <c:pt idx="58">
                  <c:v>8.1183701936424768E-3</c:v>
                </c:pt>
                <c:pt idx="59">
                  <c:v>7.7998285376224885E-2</c:v>
                </c:pt>
                <c:pt idx="60">
                  <c:v>-4.0056061478196625E-2</c:v>
                </c:pt>
                <c:pt idx="61">
                  <c:v>3.6993958936136551E-2</c:v>
                </c:pt>
                <c:pt idx="62">
                  <c:v>0.26106556832968408</c:v>
                </c:pt>
                <c:pt idx="63">
                  <c:v>-3.9904672660611595E-2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03E-4CD6-8A58-72DA3BB75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49136"/>
        <c:axId val="414648720"/>
      </c:scatterChart>
      <c:valAx>
        <c:axId val="414649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8720"/>
        <c:crosses val="autoZero"/>
        <c:crossBetween val="midCat"/>
      </c:valAx>
      <c:valAx>
        <c:axId val="4146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464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.xml"/><Relationship Id="rId2" Type="http://schemas.openxmlformats.org/officeDocument/2006/relationships/chart" Target="../charts/chart49.xml"/><Relationship Id="rId1" Type="http://schemas.openxmlformats.org/officeDocument/2006/relationships/chart" Target="../charts/chart4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1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4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7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0.xml"/><Relationship Id="rId2" Type="http://schemas.openxmlformats.org/officeDocument/2006/relationships/chart" Target="../charts/chart79.xml"/><Relationship Id="rId1" Type="http://schemas.openxmlformats.org/officeDocument/2006/relationships/chart" Target="../charts/chart78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6.xml"/><Relationship Id="rId2" Type="http://schemas.openxmlformats.org/officeDocument/2006/relationships/chart" Target="../charts/chart85.xml"/><Relationship Id="rId1" Type="http://schemas.openxmlformats.org/officeDocument/2006/relationships/chart" Target="../charts/chart84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7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8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4.xml"/><Relationship Id="rId2" Type="http://schemas.openxmlformats.org/officeDocument/2006/relationships/chart" Target="../charts/chart93.xml"/><Relationship Id="rId1" Type="http://schemas.openxmlformats.org/officeDocument/2006/relationships/chart" Target="../charts/chart92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7.xml"/><Relationship Id="rId2" Type="http://schemas.openxmlformats.org/officeDocument/2006/relationships/chart" Target="../charts/chart96.xml"/><Relationship Id="rId1" Type="http://schemas.openxmlformats.org/officeDocument/2006/relationships/chart" Target="../charts/chart95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7400925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7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0</xdr:row>
      <xdr:rowOff>0</xdr:rowOff>
    </xdr:from>
    <xdr:to>
      <xdr:col>34</xdr:col>
      <xdr:colOff>761999</xdr:colOff>
      <xdr:row>12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J24"/>
  <sheetViews>
    <sheetView zoomScale="80" zoomScaleNormal="80" workbookViewId="0"/>
  </sheetViews>
  <sheetFormatPr baseColWidth="10" defaultColWidth="11.42578125" defaultRowHeight="18.75" x14ac:dyDescent="0.3"/>
  <cols>
    <col min="1" max="1" width="2.140625" style="69" customWidth="1"/>
    <col min="2" max="2" width="17.28515625" style="69" bestFit="1" customWidth="1"/>
    <col min="3" max="3" width="19.28515625" style="69" bestFit="1" customWidth="1"/>
    <col min="4" max="5" width="11.42578125" style="69"/>
    <col min="6" max="6" width="15.42578125" style="69" customWidth="1"/>
    <col min="7" max="9" width="11.42578125" style="69"/>
    <col min="10" max="10" width="24.42578125" style="69" customWidth="1"/>
    <col min="11" max="16384" width="11.42578125" style="69"/>
  </cols>
  <sheetData>
    <row r="1" spans="2:10" ht="11.25" customHeight="1" thickBot="1" x14ac:dyDescent="0.35"/>
    <row r="2" spans="2:10" ht="19.5" thickBot="1" x14ac:dyDescent="0.35">
      <c r="B2" s="70"/>
      <c r="C2" s="71"/>
      <c r="D2" s="72" t="s">
        <v>59</v>
      </c>
      <c r="E2" s="73" t="s">
        <v>101</v>
      </c>
      <c r="H2" s="74"/>
    </row>
    <row r="3" spans="2:10" x14ac:dyDescent="0.3">
      <c r="B3" s="95" t="s">
        <v>102</v>
      </c>
      <c r="C3" s="75" t="s">
        <v>103</v>
      </c>
      <c r="D3" s="76">
        <v>6</v>
      </c>
      <c r="E3" s="77">
        <v>4</v>
      </c>
    </row>
    <row r="4" spans="2:10" x14ac:dyDescent="0.3">
      <c r="B4" s="96"/>
      <c r="C4" s="78" t="s">
        <v>104</v>
      </c>
      <c r="D4" s="79">
        <v>6</v>
      </c>
      <c r="E4" s="80">
        <v>3</v>
      </c>
    </row>
    <row r="5" spans="2:10" x14ac:dyDescent="0.3">
      <c r="B5" s="81" t="s">
        <v>105</v>
      </c>
      <c r="C5" s="78">
        <v>125</v>
      </c>
      <c r="D5" s="79">
        <v>15</v>
      </c>
      <c r="E5" s="80">
        <v>9</v>
      </c>
    </row>
    <row r="6" spans="2:10" x14ac:dyDescent="0.3">
      <c r="B6" s="81" t="s">
        <v>106</v>
      </c>
      <c r="C6" s="78">
        <v>150</v>
      </c>
      <c r="D6" s="79">
        <v>15</v>
      </c>
      <c r="E6" s="80">
        <v>9</v>
      </c>
    </row>
    <row r="7" spans="2:10" ht="19.5" thickBot="1" x14ac:dyDescent="0.35">
      <c r="B7" s="82" t="s">
        <v>107</v>
      </c>
      <c r="C7" s="83">
        <v>175</v>
      </c>
      <c r="D7" s="84">
        <v>0</v>
      </c>
      <c r="E7" s="85">
        <v>0</v>
      </c>
      <c r="F7" s="69" t="s">
        <v>108</v>
      </c>
    </row>
    <row r="8" spans="2:10" ht="19.5" thickBot="1" x14ac:dyDescent="0.35">
      <c r="B8" s="97" t="s">
        <v>109</v>
      </c>
      <c r="C8" s="98"/>
      <c r="D8" s="72">
        <f>SUM(D3:D7)</f>
        <v>42</v>
      </c>
      <c r="E8" s="73">
        <f>SUM(E3:E7)</f>
        <v>25</v>
      </c>
    </row>
    <row r="10" spans="2:10" x14ac:dyDescent="0.3">
      <c r="B10" s="86" t="s">
        <v>110</v>
      </c>
      <c r="C10" s="86"/>
      <c r="D10" s="86"/>
      <c r="E10" s="86"/>
      <c r="F10" s="86"/>
      <c r="G10" s="87"/>
      <c r="H10" s="87"/>
      <c r="I10" s="87"/>
      <c r="J10" s="87"/>
    </row>
    <row r="11" spans="2:10" x14ac:dyDescent="0.3">
      <c r="B11" s="99" t="s">
        <v>111</v>
      </c>
      <c r="C11" s="99"/>
      <c r="D11" s="99"/>
      <c r="E11" s="99"/>
      <c r="F11" s="99"/>
      <c r="G11" s="100"/>
      <c r="H11" s="100"/>
      <c r="I11" s="100"/>
      <c r="J11" s="100"/>
    </row>
    <row r="12" spans="2:10" x14ac:dyDescent="0.3">
      <c r="B12" s="99" t="s">
        <v>112</v>
      </c>
      <c r="C12" s="99"/>
      <c r="D12" s="99"/>
      <c r="E12" s="99"/>
      <c r="F12" s="99"/>
      <c r="G12" s="100"/>
      <c r="H12" s="100"/>
      <c r="I12" s="100"/>
      <c r="J12" s="100"/>
    </row>
    <row r="13" spans="2:10" x14ac:dyDescent="0.3">
      <c r="B13" s="86"/>
      <c r="C13" s="99" t="s">
        <v>113</v>
      </c>
      <c r="D13" s="99"/>
      <c r="E13" s="99"/>
      <c r="F13" s="99"/>
      <c r="G13" s="101" t="s">
        <v>114</v>
      </c>
      <c r="H13" s="101"/>
      <c r="I13" s="101"/>
      <c r="J13" s="101"/>
    </row>
    <row r="14" spans="2:10" x14ac:dyDescent="0.3">
      <c r="B14" s="88"/>
      <c r="C14" s="99" t="s">
        <v>115</v>
      </c>
      <c r="D14" s="99"/>
      <c r="E14" s="99"/>
      <c r="F14" s="99"/>
      <c r="G14" s="101" t="s">
        <v>114</v>
      </c>
      <c r="H14" s="101"/>
      <c r="I14" s="101"/>
      <c r="J14" s="101"/>
    </row>
    <row r="15" spans="2:10" x14ac:dyDescent="0.3">
      <c r="B15" s="88"/>
      <c r="C15" s="99" t="s">
        <v>113</v>
      </c>
      <c r="D15" s="99"/>
      <c r="E15" s="99"/>
      <c r="F15" s="99"/>
      <c r="G15" s="101" t="s">
        <v>116</v>
      </c>
      <c r="H15" s="101"/>
      <c r="I15" s="101"/>
      <c r="J15" s="101"/>
    </row>
    <row r="16" spans="2:10" x14ac:dyDescent="0.3">
      <c r="B16" s="88"/>
      <c r="C16" s="99" t="s">
        <v>115</v>
      </c>
      <c r="D16" s="99"/>
      <c r="E16" s="99"/>
      <c r="F16" s="99"/>
      <c r="G16" s="101" t="s">
        <v>116</v>
      </c>
      <c r="H16" s="101"/>
      <c r="I16" s="101"/>
      <c r="J16" s="101"/>
    </row>
    <row r="17" spans="2:10" x14ac:dyDescent="0.3">
      <c r="B17" s="88"/>
      <c r="C17" s="86"/>
      <c r="D17" s="86"/>
      <c r="E17" s="86"/>
      <c r="F17" s="86"/>
      <c r="G17" s="89"/>
      <c r="H17" s="89"/>
      <c r="I17" s="89"/>
      <c r="J17" s="89"/>
    </row>
    <row r="18" spans="2:10" x14ac:dyDescent="0.3">
      <c r="B18" s="99" t="s">
        <v>117</v>
      </c>
      <c r="C18" s="99"/>
      <c r="D18" s="99"/>
      <c r="E18" s="99"/>
      <c r="F18" s="99"/>
      <c r="G18" s="101" t="s">
        <v>118</v>
      </c>
      <c r="H18" s="101"/>
      <c r="I18" s="101"/>
      <c r="J18" s="101"/>
    </row>
    <row r="19" spans="2:10" x14ac:dyDescent="0.3">
      <c r="B19" s="99" t="s">
        <v>119</v>
      </c>
      <c r="C19" s="99"/>
      <c r="D19" s="99"/>
      <c r="E19" s="99"/>
      <c r="F19" s="99"/>
      <c r="G19" s="101" t="s">
        <v>120</v>
      </c>
      <c r="H19" s="101"/>
      <c r="I19" s="101"/>
      <c r="J19" s="101"/>
    </row>
    <row r="20" spans="2:10" x14ac:dyDescent="0.3">
      <c r="B20" s="99" t="s">
        <v>121</v>
      </c>
      <c r="C20" s="99"/>
      <c r="D20" s="99"/>
      <c r="E20" s="99"/>
      <c r="F20" s="99"/>
      <c r="G20" s="101" t="s">
        <v>122</v>
      </c>
      <c r="H20" s="101"/>
      <c r="I20" s="101"/>
      <c r="J20" s="101"/>
    </row>
    <row r="21" spans="2:10" x14ac:dyDescent="0.3">
      <c r="B21" s="99" t="s">
        <v>123</v>
      </c>
      <c r="C21" s="99"/>
      <c r="D21" s="99"/>
      <c r="E21" s="99"/>
      <c r="F21" s="99"/>
      <c r="G21" s="101" t="s">
        <v>124</v>
      </c>
      <c r="H21" s="101"/>
      <c r="I21" s="101"/>
      <c r="J21" s="101"/>
    </row>
    <row r="22" spans="2:10" x14ac:dyDescent="0.3">
      <c r="B22" s="86"/>
      <c r="C22" s="86"/>
      <c r="D22" s="86"/>
      <c r="E22" s="86"/>
      <c r="F22" s="86"/>
      <c r="G22" s="101" t="s">
        <v>125</v>
      </c>
      <c r="H22" s="101"/>
      <c r="I22" s="101"/>
      <c r="J22" s="101"/>
    </row>
    <row r="23" spans="2:10" x14ac:dyDescent="0.3">
      <c r="B23" s="99" t="s">
        <v>126</v>
      </c>
      <c r="C23" s="99"/>
      <c r="D23" s="99"/>
      <c r="E23" s="99"/>
      <c r="F23" s="99"/>
      <c r="G23" s="101" t="s">
        <v>127</v>
      </c>
      <c r="H23" s="101"/>
      <c r="I23" s="101"/>
      <c r="J23" s="101"/>
    </row>
    <row r="24" spans="2:10" x14ac:dyDescent="0.3">
      <c r="B24" s="99" t="s">
        <v>128</v>
      </c>
      <c r="C24" s="99"/>
      <c r="D24" s="99"/>
      <c r="E24" s="99"/>
      <c r="F24" s="99"/>
      <c r="G24" s="101" t="s">
        <v>129</v>
      </c>
      <c r="H24" s="101"/>
      <c r="I24" s="101"/>
      <c r="J24" s="101"/>
    </row>
  </sheetData>
  <mergeCells count="27">
    <mergeCell ref="B24:F24"/>
    <mergeCell ref="G24:J24"/>
    <mergeCell ref="B20:F20"/>
    <mergeCell ref="G20:J20"/>
    <mergeCell ref="B21:F21"/>
    <mergeCell ref="G21:J21"/>
    <mergeCell ref="G22:J22"/>
    <mergeCell ref="B23:F23"/>
    <mergeCell ref="G23:J23"/>
    <mergeCell ref="C16:F16"/>
    <mergeCell ref="G16:J16"/>
    <mergeCell ref="B18:F18"/>
    <mergeCell ref="G18:J18"/>
    <mergeCell ref="B19:F19"/>
    <mergeCell ref="G19:J19"/>
    <mergeCell ref="C13:F13"/>
    <mergeCell ref="G13:J13"/>
    <mergeCell ref="C14:F14"/>
    <mergeCell ref="G14:J14"/>
    <mergeCell ref="C15:F15"/>
    <mergeCell ref="G15:J15"/>
    <mergeCell ref="B3:B4"/>
    <mergeCell ref="B8:C8"/>
    <mergeCell ref="B11:F11"/>
    <mergeCell ref="G11:J11"/>
    <mergeCell ref="B12:F12"/>
    <mergeCell ref="G12:J12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1:O17"/>
  <sheetViews>
    <sheetView tabSelected="1" zoomScale="90" zoomScaleNormal="90" workbookViewId="0"/>
  </sheetViews>
  <sheetFormatPr baseColWidth="10" defaultRowHeight="15" x14ac:dyDescent="0.25"/>
  <cols>
    <col min="1" max="1" width="3.42578125" customWidth="1"/>
    <col min="2" max="2" width="21.42578125" bestFit="1" customWidth="1"/>
    <col min="3" max="3" width="3" bestFit="1" customWidth="1"/>
    <col min="4" max="5" width="11.42578125" style="53"/>
    <col min="6" max="6" width="3.42578125" style="54" customWidth="1"/>
    <col min="7" max="7" width="22" bestFit="1" customWidth="1"/>
    <col min="8" max="8" width="3" bestFit="1" customWidth="1"/>
    <col min="11" max="11" width="3.42578125" customWidth="1"/>
    <col min="15" max="15" width="14" bestFit="1" customWidth="1"/>
  </cols>
  <sheetData>
    <row r="1" spans="2:15" ht="15.75" thickBot="1" x14ac:dyDescent="0.3">
      <c r="D1" s="61"/>
      <c r="E1" s="61"/>
      <c r="F1" s="61"/>
    </row>
    <row r="2" spans="2:15" x14ac:dyDescent="0.25">
      <c r="B2" s="102" t="s">
        <v>165</v>
      </c>
      <c r="C2" s="103"/>
      <c r="D2" s="103"/>
      <c r="E2" s="103"/>
      <c r="F2" s="103"/>
      <c r="G2" s="103"/>
      <c r="H2" s="103"/>
      <c r="I2" s="103"/>
      <c r="J2" s="104"/>
      <c r="M2" s="60" t="s">
        <v>130</v>
      </c>
      <c r="N2" s="94" t="s">
        <v>131</v>
      </c>
      <c r="O2" s="94" t="s">
        <v>59</v>
      </c>
    </row>
    <row r="3" spans="2:15" ht="15.75" thickBot="1" x14ac:dyDescent="0.3">
      <c r="B3" s="105"/>
      <c r="C3" s="106"/>
      <c r="D3" s="106"/>
      <c r="E3" s="106"/>
      <c r="F3" s="106"/>
      <c r="G3" s="106"/>
      <c r="H3" s="106"/>
      <c r="I3" s="106"/>
      <c r="J3" s="107"/>
      <c r="N3" s="94" t="s">
        <v>101</v>
      </c>
      <c r="O3" s="94" t="s">
        <v>101</v>
      </c>
    </row>
    <row r="4" spans="2:15" x14ac:dyDescent="0.25">
      <c r="D4" s="109" t="s">
        <v>101</v>
      </c>
      <c r="E4" s="109"/>
      <c r="F4" s="61"/>
      <c r="I4" s="109" t="s">
        <v>101</v>
      </c>
      <c r="J4" s="109"/>
      <c r="N4" s="94" t="s">
        <v>136</v>
      </c>
      <c r="O4" s="94" t="s">
        <v>138</v>
      </c>
    </row>
    <row r="5" spans="2:15" x14ac:dyDescent="0.25">
      <c r="D5" s="110" t="s">
        <v>98</v>
      </c>
      <c r="E5" s="110"/>
      <c r="F5" s="61"/>
      <c r="I5" s="110" t="s">
        <v>98</v>
      </c>
      <c r="J5" s="110"/>
      <c r="N5" s="94" t="s">
        <v>137</v>
      </c>
      <c r="O5" s="94" t="s">
        <v>139</v>
      </c>
    </row>
    <row r="6" spans="2:15" ht="15.75" thickBot="1" x14ac:dyDescent="0.3">
      <c r="D6" s="108" t="s">
        <v>99</v>
      </c>
      <c r="E6" s="108"/>
      <c r="I6" s="108" t="s">
        <v>100</v>
      </c>
      <c r="J6" s="108"/>
      <c r="N6" s="94" t="s">
        <v>132</v>
      </c>
      <c r="O6" s="94" t="s">
        <v>140</v>
      </c>
    </row>
    <row r="7" spans="2:15" ht="15.75" thickBot="1" x14ac:dyDescent="0.3">
      <c r="B7" s="68" t="s">
        <v>96</v>
      </c>
      <c r="D7" s="62" t="s">
        <v>55</v>
      </c>
      <c r="E7" s="63" t="s">
        <v>61</v>
      </c>
      <c r="G7" s="68" t="s">
        <v>96</v>
      </c>
      <c r="I7" s="62" t="s">
        <v>55</v>
      </c>
      <c r="J7" s="63" t="s">
        <v>61</v>
      </c>
      <c r="N7" s="94" t="s">
        <v>133</v>
      </c>
      <c r="O7" s="94" t="s">
        <v>141</v>
      </c>
    </row>
    <row r="8" spans="2:15" x14ac:dyDescent="0.25">
      <c r="B8" s="55" t="s">
        <v>147</v>
      </c>
      <c r="C8" s="56">
        <v>1</v>
      </c>
      <c r="D8" s="65">
        <f ca="1">INDIRECT("'"&amp;B8&amp;"'!"&amp;"U5",TRUE)</f>
        <v>15</v>
      </c>
      <c r="E8" s="90">
        <f ca="1">MAX(INDIRECT("'"&amp;B8&amp;"'!"&amp;"R8",TRUE),ABS(INDIRECT("'"&amp;B8&amp;"'!"&amp;"R9",TRUE)))</f>
        <v>0.22964443459420636</v>
      </c>
      <c r="G8" s="55" t="s">
        <v>148</v>
      </c>
      <c r="H8" s="56">
        <v>1</v>
      </c>
      <c r="I8" s="65">
        <f ca="1">INDIRECT("'"&amp;G8&amp;"'!"&amp;"U5",TRUE)</f>
        <v>15</v>
      </c>
      <c r="J8" s="90">
        <f ca="1">MAX(INDIRECT("'"&amp;G8&amp;"'!"&amp;"R8",TRUE),ABS(INDIRECT("'"&amp;G8&amp;"'!"&amp;"R9",TRUE)))</f>
        <v>0.23081214791289995</v>
      </c>
      <c r="N8" s="94" t="s">
        <v>134</v>
      </c>
      <c r="O8" s="94" t="s">
        <v>142</v>
      </c>
    </row>
    <row r="9" spans="2:15" x14ac:dyDescent="0.25">
      <c r="B9" s="55" t="s">
        <v>149</v>
      </c>
      <c r="C9" s="57">
        <v>2</v>
      </c>
      <c r="D9" s="66">
        <f t="shared" ref="D9:D10" ca="1" si="0">INDIRECT("'"&amp;B9&amp;"'!"&amp;"U5",TRUE)</f>
        <v>22</v>
      </c>
      <c r="E9" s="91">
        <f t="shared" ref="E9:E10" ca="1" si="1">MAX(INDIRECT("'"&amp;B9&amp;"'!"&amp;"R8",TRUE),ABS(INDIRECT("'"&amp;B9&amp;"'!"&amp;"R9",TRUE)))</f>
        <v>0.21412924247704268</v>
      </c>
      <c r="F9" s="61"/>
      <c r="G9" s="55" t="s">
        <v>157</v>
      </c>
      <c r="H9" s="57">
        <v>2</v>
      </c>
      <c r="I9" s="66">
        <f t="shared" ref="I9:I10" ca="1" si="2">INDIRECT("'"&amp;G9&amp;"'!"&amp;"U5",TRUE)</f>
        <v>22</v>
      </c>
      <c r="J9" s="91">
        <f t="shared" ref="J9:J10" ca="1" si="3">MAX(INDIRECT("'"&amp;G9&amp;"'!"&amp;"R8",TRUE),ABS(INDIRECT("'"&amp;G9&amp;"'!"&amp;"R9",TRUE)))</f>
        <v>0.22275520378525471</v>
      </c>
      <c r="N9" s="94" t="s">
        <v>135</v>
      </c>
      <c r="O9" s="94" t="s">
        <v>143</v>
      </c>
    </row>
    <row r="10" spans="2:15" x14ac:dyDescent="0.25">
      <c r="B10" s="55" t="s">
        <v>150</v>
      </c>
      <c r="C10" s="57">
        <v>3</v>
      </c>
      <c r="D10" s="66">
        <f t="shared" ca="1" si="0"/>
        <v>9</v>
      </c>
      <c r="E10" s="91">
        <f t="shared" ca="1" si="1"/>
        <v>0.28548616038875707</v>
      </c>
      <c r="F10" s="61"/>
      <c r="G10" s="55" t="s">
        <v>158</v>
      </c>
      <c r="H10" s="57">
        <v>3</v>
      </c>
      <c r="I10" s="66">
        <f t="shared" ca="1" si="2"/>
        <v>9</v>
      </c>
      <c r="J10" s="91">
        <f t="shared" ca="1" si="3"/>
        <v>0.27915419397385222</v>
      </c>
      <c r="N10" s="94" t="s">
        <v>144</v>
      </c>
      <c r="O10" s="94" t="s">
        <v>99</v>
      </c>
    </row>
    <row r="11" spans="2:15" x14ac:dyDescent="0.25">
      <c r="B11" s="55" t="s">
        <v>151</v>
      </c>
      <c r="C11" s="57">
        <v>4</v>
      </c>
      <c r="D11" s="66">
        <f t="shared" ref="D11:D16" ca="1" si="4">INDIRECT("'"&amp;B11&amp;"'!"&amp;"U5",TRUE)</f>
        <v>25</v>
      </c>
      <c r="E11" s="91">
        <f t="shared" ref="E11:E16" ca="1" si="5">MAX(INDIRECT("'"&amp;B11&amp;"'!"&amp;"R8",TRUE),ABS(INDIRECT("'"&amp;B11&amp;"'!"&amp;"R9",TRUE)))</f>
        <v>0.26425801484353428</v>
      </c>
      <c r="F11" s="61"/>
      <c r="G11" s="55" t="s">
        <v>159</v>
      </c>
      <c r="H11" s="57">
        <v>4</v>
      </c>
      <c r="I11" s="66">
        <f t="shared" ref="I11:I16" ca="1" si="6">INDIRECT("'"&amp;G11&amp;"'!"&amp;"U5",TRUE)</f>
        <v>25</v>
      </c>
      <c r="J11" s="91">
        <f t="shared" ref="J11:J16" ca="1" si="7">MAX(INDIRECT("'"&amp;G11&amp;"'!"&amp;"R8",TRUE),ABS(INDIRECT("'"&amp;G11&amp;"'!"&amp;"R9",TRUE)))</f>
        <v>0.28163016392193185</v>
      </c>
      <c r="N11" s="94" t="s">
        <v>145</v>
      </c>
      <c r="O11" s="94" t="s">
        <v>100</v>
      </c>
    </row>
    <row r="12" spans="2:15" x14ac:dyDescent="0.25">
      <c r="B12" s="55" t="s">
        <v>152</v>
      </c>
      <c r="C12" s="57">
        <v>5</v>
      </c>
      <c r="D12" s="66">
        <f t="shared" ca="1" si="4"/>
        <v>13</v>
      </c>
      <c r="E12" s="91">
        <f t="shared" ca="1" si="5"/>
        <v>0.31985016972586777</v>
      </c>
      <c r="F12" s="61"/>
      <c r="G12" s="55" t="s">
        <v>160</v>
      </c>
      <c r="H12" s="57">
        <v>5</v>
      </c>
      <c r="I12" s="66">
        <f t="shared" ca="1" si="6"/>
        <v>13</v>
      </c>
      <c r="J12" s="91">
        <f t="shared" ca="1" si="7"/>
        <v>0.26535303682376821</v>
      </c>
    </row>
    <row r="13" spans="2:15" x14ac:dyDescent="0.25">
      <c r="B13" s="55" t="s">
        <v>153</v>
      </c>
      <c r="C13" s="57">
        <v>6</v>
      </c>
      <c r="D13" s="66">
        <f t="shared" ca="1" si="4"/>
        <v>21</v>
      </c>
      <c r="E13" s="91">
        <f t="shared" ca="1" si="5"/>
        <v>0.23952622946336533</v>
      </c>
      <c r="F13" s="61"/>
      <c r="G13" s="55" t="s">
        <v>161</v>
      </c>
      <c r="H13" s="57">
        <v>6</v>
      </c>
      <c r="I13" s="66">
        <f t="shared" ca="1" si="6"/>
        <v>21</v>
      </c>
      <c r="J13" s="91">
        <f t="shared" ca="1" si="7"/>
        <v>0.26248412031816315</v>
      </c>
    </row>
    <row r="14" spans="2:15" x14ac:dyDescent="0.25">
      <c r="B14" s="55" t="s">
        <v>154</v>
      </c>
      <c r="C14" s="57">
        <v>7</v>
      </c>
      <c r="D14" s="66">
        <f t="shared" ca="1" si="4"/>
        <v>2</v>
      </c>
      <c r="E14" s="91">
        <f t="shared" ca="1" si="5"/>
        <v>0.23325515227602978</v>
      </c>
      <c r="F14" s="61"/>
      <c r="G14" s="55" t="s">
        <v>162</v>
      </c>
      <c r="H14" s="57">
        <v>7</v>
      </c>
      <c r="I14" s="66">
        <f t="shared" ca="1" si="6"/>
        <v>2</v>
      </c>
      <c r="J14" s="91">
        <f t="shared" ca="1" si="7"/>
        <v>0.34085913735054874</v>
      </c>
    </row>
    <row r="15" spans="2:15" x14ac:dyDescent="0.25">
      <c r="B15" s="55" t="s">
        <v>155</v>
      </c>
      <c r="C15" s="57">
        <v>8</v>
      </c>
      <c r="D15" s="66">
        <f t="shared" ca="1" si="4"/>
        <v>6</v>
      </c>
      <c r="E15" s="91">
        <f t="shared" ca="1" si="5"/>
        <v>0.21862753951563718</v>
      </c>
      <c r="F15" s="61"/>
      <c r="G15" s="55" t="s">
        <v>163</v>
      </c>
      <c r="H15" s="57">
        <v>8</v>
      </c>
      <c r="I15" s="66">
        <f t="shared" ca="1" si="6"/>
        <v>6</v>
      </c>
      <c r="J15" s="91">
        <f t="shared" ca="1" si="7"/>
        <v>0.27604565110038948</v>
      </c>
    </row>
    <row r="16" spans="2:15" ht="15.75" thickBot="1" x14ac:dyDescent="0.3">
      <c r="B16" s="55" t="s">
        <v>156</v>
      </c>
      <c r="C16" s="58">
        <v>9</v>
      </c>
      <c r="D16" s="67">
        <f t="shared" ca="1" si="4"/>
        <v>3</v>
      </c>
      <c r="E16" s="92">
        <f t="shared" ca="1" si="5"/>
        <v>0.24796493844840484</v>
      </c>
      <c r="F16" s="61"/>
      <c r="G16" s="55" t="s">
        <v>164</v>
      </c>
      <c r="H16" s="58">
        <v>9</v>
      </c>
      <c r="I16" s="67">
        <f t="shared" ca="1" si="6"/>
        <v>3</v>
      </c>
      <c r="J16" s="92">
        <f t="shared" ca="1" si="7"/>
        <v>0.28365850862212483</v>
      </c>
    </row>
    <row r="17" spans="4:10" x14ac:dyDescent="0.25">
      <c r="D17" s="59" t="s">
        <v>97</v>
      </c>
      <c r="E17" s="64">
        <f ca="1">AVERAGE(E8:E16)</f>
        <v>0.25030465352587172</v>
      </c>
      <c r="I17" s="60" t="s">
        <v>97</v>
      </c>
      <c r="J17" s="60">
        <f ca="1">AVERAGE(J8:J16)</f>
        <v>0.27141690708988148</v>
      </c>
    </row>
  </sheetData>
  <mergeCells count="7">
    <mergeCell ref="B2:J3"/>
    <mergeCell ref="D6:E6"/>
    <mergeCell ref="I6:J6"/>
    <mergeCell ref="D4:E4"/>
    <mergeCell ref="D5:E5"/>
    <mergeCell ref="I4:J4"/>
    <mergeCell ref="I5:J5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23.306098485365951</v>
      </c>
      <c r="L3" s="36" t="s">
        <v>1</v>
      </c>
      <c r="M3" s="11">
        <v>-3864.8048489701896</v>
      </c>
      <c r="N3" s="10" t="s">
        <v>2</v>
      </c>
      <c r="O3" s="36">
        <v>3839.9461946744341</v>
      </c>
      <c r="Q3" s="117" t="s">
        <v>3</v>
      </c>
      <c r="R3" s="117"/>
      <c r="T3" s="49" t="s">
        <v>53</v>
      </c>
      <c r="U3" s="50">
        <v>43690</v>
      </c>
    </row>
    <row r="4" spans="1:21" ht="15.75" thickBot="1" x14ac:dyDescent="0.3">
      <c r="A4" t="s">
        <v>64</v>
      </c>
      <c r="I4" s="34" t="s">
        <v>4</v>
      </c>
      <c r="J4" s="34">
        <f>(M6+M12)/2</f>
        <v>-40.085517923750146</v>
      </c>
      <c r="L4" s="9" t="s">
        <v>5</v>
      </c>
      <c r="M4" s="13">
        <v>359.87664544325952</v>
      </c>
      <c r="N4" s="12" t="s">
        <v>6</v>
      </c>
      <c r="O4" s="9">
        <v>359.84064023389004</v>
      </c>
      <c r="Q4" s="2" t="s">
        <v>7</v>
      </c>
      <c r="R4" s="2">
        <f>MAX(AC20:AC149)</f>
        <v>0.18416019433405495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-172.10553028259531</v>
      </c>
      <c r="N5" s="14" t="s">
        <v>9</v>
      </c>
      <c r="O5" s="9">
        <v>-172.5746966633979</v>
      </c>
      <c r="Q5" s="5" t="s">
        <v>10</v>
      </c>
      <c r="R5" s="5">
        <f>MIN(AC20:AC149)</f>
        <v>-0.18511789492890784</v>
      </c>
      <c r="T5" s="49" t="s">
        <v>55</v>
      </c>
      <c r="U5" s="51">
        <v>15</v>
      </c>
    </row>
    <row r="6" spans="1:21" ht="15.75" thickBot="1" x14ac:dyDescent="0.3">
      <c r="A6" t="s">
        <v>65</v>
      </c>
      <c r="I6" s="33" t="s">
        <v>11</v>
      </c>
      <c r="J6" s="33">
        <f>(O3+O9)/2</f>
        <v>3833.5167501915003</v>
      </c>
      <c r="L6" s="38" t="s">
        <v>12</v>
      </c>
      <c r="M6" s="13">
        <v>-40.064098279332171</v>
      </c>
      <c r="N6" s="14" t="s">
        <v>13</v>
      </c>
      <c r="O6" s="9">
        <v>22.886993963341791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-3858.6583056967042</v>
      </c>
      <c r="L7" s="39" t="s">
        <v>15</v>
      </c>
      <c r="M7" s="16">
        <f>SUM(M20:M84)</f>
        <v>1292.1633267640136</v>
      </c>
      <c r="N7" s="15" t="s">
        <v>15</v>
      </c>
      <c r="O7" s="37">
        <f>SUM(O20:O84)</f>
        <v>1339.6029544458279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-172.55016353974463</v>
      </c>
      <c r="L9" s="36" t="s">
        <v>18</v>
      </c>
      <c r="M9" s="11">
        <v>-3852.5117624232189</v>
      </c>
      <c r="N9" s="10" t="s">
        <v>19</v>
      </c>
      <c r="O9" s="36">
        <v>3827.0873057085669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-172.08968320000292</v>
      </c>
      <c r="L10" s="9" t="s">
        <v>21</v>
      </c>
      <c r="M10" s="13">
        <v>359.83411589000525</v>
      </c>
      <c r="N10" s="12" t="s">
        <v>22</v>
      </c>
      <c r="O10" s="9">
        <v>359.81192744203332</v>
      </c>
      <c r="T10" s="52"/>
    </row>
    <row r="11" spans="1:21" ht="15.75" thickBot="1" x14ac:dyDescent="0.3">
      <c r="I11" s="34" t="s">
        <v>23</v>
      </c>
      <c r="J11" s="34">
        <f>J9-J10</f>
        <v>-0.46048033974170721</v>
      </c>
      <c r="L11" s="38" t="s">
        <v>24</v>
      </c>
      <c r="M11" s="13">
        <v>-172.07383611741051</v>
      </c>
      <c r="N11" s="14" t="s">
        <v>25</v>
      </c>
      <c r="O11" s="9">
        <v>-172.52563041609133</v>
      </c>
    </row>
    <row r="12" spans="1:21" x14ac:dyDescent="0.25">
      <c r="I12" s="9"/>
      <c r="J12" s="9"/>
      <c r="L12" s="38" t="s">
        <v>26</v>
      </c>
      <c r="M12" s="13">
        <v>-40.106937568168114</v>
      </c>
      <c r="N12" s="14" t="s">
        <v>27</v>
      </c>
      <c r="O12" s="9">
        <v>23.725203007390107</v>
      </c>
    </row>
    <row r="13" spans="1:21" ht="15.75" thickBot="1" x14ac:dyDescent="0.3">
      <c r="I13" s="9"/>
      <c r="J13" s="9"/>
      <c r="L13" s="39" t="s">
        <v>15</v>
      </c>
      <c r="M13" s="16">
        <f>SUM(M85:M149)</f>
        <v>872.29396468570883</v>
      </c>
      <c r="N13" s="15" t="s">
        <v>15</v>
      </c>
      <c r="O13" s="37">
        <f>SUM(O85:O149)</f>
        <v>1443.0410530640147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13515</v>
      </c>
      <c r="D20" s="17">
        <v>11359</v>
      </c>
      <c r="E20" s="17">
        <v>13021</v>
      </c>
      <c r="F20" s="17">
        <v>15143</v>
      </c>
      <c r="G20" s="24"/>
      <c r="H20" s="7"/>
      <c r="I20" s="25">
        <f t="shared" ref="I20:I51" si="0">C20-E20</f>
        <v>494</v>
      </c>
      <c r="J20" s="24">
        <f t="shared" ref="J20:J51" si="1">D20-F20</f>
        <v>-3784</v>
      </c>
      <c r="K20" s="7"/>
      <c r="L20" s="25">
        <f>$M$3*SIN(2*PI()/$M$4*(AA20+$M$5))+$M$6</f>
        <v>486.82093138948403</v>
      </c>
      <c r="M20" s="17">
        <f t="shared" ref="M20:M83" si="2">(I20-L20)^2</f>
        <v>51.539026114495691</v>
      </c>
      <c r="N20" s="17">
        <f>$O$3*COS(2*PI()/$O$4*(AA20+$O$5))+$O$6</f>
        <v>-3785.5166860542786</v>
      </c>
      <c r="O20" s="24">
        <f t="shared" ref="O20:O83" si="3">(J20-N20)^2</f>
        <v>2.3003365872431272</v>
      </c>
      <c r="P20" s="7"/>
      <c r="Q20" s="25">
        <f>I20-$J$4</f>
        <v>534.0855179237501</v>
      </c>
      <c r="R20" s="24">
        <f>J20-$J$3</f>
        <v>-3807.306098485366</v>
      </c>
      <c r="S20" s="7"/>
      <c r="T20" s="25">
        <f>Q20/$J$7</f>
        <v>-0.13841223441196038</v>
      </c>
      <c r="U20" s="24">
        <f>R20/$J$6</f>
        <v>-0.99316276583248919</v>
      </c>
      <c r="V20" s="7"/>
      <c r="W20" s="25">
        <f>(T20-U20*SIN(-$J$11*PI()/180))/(COS(-$J$11*PI()/180))</f>
        <v>-0.1304345848996474</v>
      </c>
      <c r="X20" s="24">
        <f>IF(MOD(ATAN2(U20,W20)*180/PI()-$J$9+360,360)&gt;5,MOD(ATAN2(U20,W20)*180/PI()-$J$9+360,360)-360,MOD(ATAN2(U20,W20)*180/PI()-$J$9+360,360))</f>
        <v>3.2142688581075163E-2</v>
      </c>
      <c r="Y20" s="7"/>
      <c r="Z20" s="25">
        <f>I159</f>
        <v>0</v>
      </c>
      <c r="AA20" s="17">
        <f>360/40000*Z20</f>
        <v>0</v>
      </c>
      <c r="AB20" s="24">
        <f>AA20*PI()/180</f>
        <v>0</v>
      </c>
      <c r="AC20" s="17">
        <f>X20-AA20</f>
        <v>3.2142688581075163E-2</v>
      </c>
      <c r="AD20" s="17">
        <f ca="1">INDIRECT("AC"&amp;AE20)-AC20</f>
        <v>-0.10053557772973321</v>
      </c>
      <c r="AE20" s="17">
        <v>149</v>
      </c>
    </row>
    <row r="21" spans="1:31" s="17" customFormat="1" x14ac:dyDescent="0.25">
      <c r="A21" s="17">
        <v>1</v>
      </c>
      <c r="B21" s="17">
        <v>632</v>
      </c>
      <c r="C21" s="17">
        <v>13695</v>
      </c>
      <c r="D21" s="17">
        <v>11387</v>
      </c>
      <c r="E21" s="17">
        <v>12831</v>
      </c>
      <c r="F21" s="17">
        <v>15110</v>
      </c>
      <c r="G21" s="24"/>
      <c r="H21" s="7"/>
      <c r="I21" s="25">
        <f t="shared" si="0"/>
        <v>864</v>
      </c>
      <c r="J21" s="24">
        <f t="shared" si="1"/>
        <v>-3723</v>
      </c>
      <c r="K21" s="7"/>
      <c r="L21" s="25">
        <f t="shared" ref="L21:L84" si="4">$M$3*SIN(2*PI()/$M$4*(AA21+$M$5))+$M$6</f>
        <v>863.82433598412979</v>
      </c>
      <c r="M21" s="17">
        <f t="shared" si="2"/>
        <v>3.0857846471649807E-2</v>
      </c>
      <c r="N21" s="17">
        <f t="shared" ref="N21:N84" si="5">$O$3*COS(2*PI()/$O$4*(AA21+$O$5))+$O$6</f>
        <v>-3718.0468107639331</v>
      </c>
      <c r="O21" s="24">
        <f t="shared" si="3"/>
        <v>24.534083608289187</v>
      </c>
      <c r="P21" s="7"/>
      <c r="Q21" s="25">
        <f t="shared" ref="Q21:Q84" si="6">I21-$J$4</f>
        <v>904.0855179237501</v>
      </c>
      <c r="R21" s="24">
        <f t="shared" ref="R21:R84" si="7">J21-$J$3</f>
        <v>-3746.306098485366</v>
      </c>
      <c r="S21" s="7"/>
      <c r="T21" s="25">
        <f t="shared" ref="T21:T84" si="8">Q21/$J$7</f>
        <v>-0.23430048641233911</v>
      </c>
      <c r="U21" s="24">
        <f t="shared" ref="U21:U84" si="9">R21/$J$6</f>
        <v>-0.97725048372313028</v>
      </c>
      <c r="V21" s="7"/>
      <c r="W21" s="25">
        <f t="shared" ref="W21:W84" si="10">(T21-U21*SIN(-$J$11*PI()/180))/(COS(-$J$11*PI()/180))</f>
        <v>-0.22645382192032082</v>
      </c>
      <c r="X21" s="24">
        <f t="shared" ref="X21:X83" si="11">MOD(ATAN2(U21,W21)*180/PI()-$J$9+360,360)</f>
        <v>5.5967873709091691</v>
      </c>
      <c r="Y21" s="7"/>
      <c r="Z21" s="25">
        <f t="shared" ref="Z21:Z52" si="12">B21</f>
        <v>632</v>
      </c>
      <c r="AA21" s="17">
        <f>360/40000*Z21+AA20</f>
        <v>5.6879999999999997</v>
      </c>
      <c r="AB21" s="24">
        <f t="shared" ref="AB21:AB84" si="13">AA21*PI()/180</f>
        <v>9.9274327853437469E-2</v>
      </c>
      <c r="AC21" s="17">
        <f t="shared" ref="AC21:AC84" si="14">X21-AA21</f>
        <v>-9.121262909083061E-2</v>
      </c>
      <c r="AD21" s="17">
        <f t="shared" ref="AD21:AD83" ca="1" si="15">INDIRECT("AC"&amp;AE21)-AC21</f>
        <v>-1.9091322020905466E-3</v>
      </c>
      <c r="AE21" s="17">
        <v>148</v>
      </c>
    </row>
    <row r="22" spans="1:31" s="17" customFormat="1" x14ac:dyDescent="0.25">
      <c r="A22" s="17">
        <v>2</v>
      </c>
      <c r="B22" s="17">
        <v>638</v>
      </c>
      <c r="C22" s="17">
        <v>13886</v>
      </c>
      <c r="D22" s="17">
        <v>11446</v>
      </c>
      <c r="E22" s="17">
        <v>12651</v>
      </c>
      <c r="F22" s="17">
        <v>15061</v>
      </c>
      <c r="G22" s="24"/>
      <c r="H22" s="7"/>
      <c r="I22" s="25">
        <f t="shared" si="0"/>
        <v>1235</v>
      </c>
      <c r="J22" s="24">
        <f t="shared" si="1"/>
        <v>-3615</v>
      </c>
      <c r="K22" s="7"/>
      <c r="L22" s="25">
        <f t="shared" si="4"/>
        <v>1235.3609570303006</v>
      </c>
      <c r="M22" s="17">
        <f t="shared" si="2"/>
        <v>0.13028997772342588</v>
      </c>
      <c r="N22" s="17">
        <f>$O$3*COS(2*PI()/$O$4*(AA22+$O$5))+$O$6</f>
        <v>-3612.5419867491291</v>
      </c>
      <c r="O22" s="24">
        <f>(J22-N22)^2</f>
        <v>6.0418291414567475</v>
      </c>
      <c r="P22" s="7"/>
      <c r="Q22" s="25">
        <f t="shared" si="6"/>
        <v>1275.0855179237501</v>
      </c>
      <c r="R22" s="24">
        <f t="shared" si="7"/>
        <v>-3638.306098485366</v>
      </c>
      <c r="S22" s="7"/>
      <c r="T22" s="25">
        <f t="shared" si="8"/>
        <v>-0.33044789585055673</v>
      </c>
      <c r="U22" s="24">
        <f t="shared" si="9"/>
        <v>-0.94907791867705216</v>
      </c>
      <c r="V22" s="7"/>
      <c r="W22" s="25">
        <f t="shared" si="10"/>
        <v>-0.32283076151459655</v>
      </c>
      <c r="X22" s="24">
        <f t="shared" si="11"/>
        <v>11.336003429141783</v>
      </c>
      <c r="Y22" s="7"/>
      <c r="Z22" s="25">
        <f t="shared" si="12"/>
        <v>638</v>
      </c>
      <c r="AA22" s="17">
        <f t="shared" ref="AA22:AA85" si="16">360/40000*Z22+AA21</f>
        <v>11.43</v>
      </c>
      <c r="AB22" s="24">
        <f t="shared" si="13"/>
        <v>0.19949113350295186</v>
      </c>
      <c r="AC22" s="17">
        <f t="shared" si="14"/>
        <v>-9.3996570858216444E-2</v>
      </c>
      <c r="AD22" s="17">
        <f t="shared" ca="1" si="15"/>
        <v>1.4353658125795477E-2</v>
      </c>
      <c r="AE22" s="17">
        <v>147</v>
      </c>
    </row>
    <row r="23" spans="1:31" s="17" customFormat="1" x14ac:dyDescent="0.25">
      <c r="A23" s="17">
        <v>3</v>
      </c>
      <c r="B23" s="17">
        <v>638</v>
      </c>
      <c r="C23" s="17">
        <v>14053</v>
      </c>
      <c r="D23" s="17">
        <v>11513</v>
      </c>
      <c r="E23" s="17">
        <v>12463</v>
      </c>
      <c r="F23" s="17">
        <v>14984</v>
      </c>
      <c r="G23" s="24"/>
      <c r="H23" s="7"/>
      <c r="I23" s="25">
        <f t="shared" si="0"/>
        <v>1590</v>
      </c>
      <c r="J23" s="24">
        <f t="shared" si="1"/>
        <v>-3471</v>
      </c>
      <c r="K23" s="7"/>
      <c r="L23" s="25">
        <f t="shared" si="4"/>
        <v>1594.0899128449566</v>
      </c>
      <c r="M23" s="17">
        <f t="shared" si="2"/>
        <v>16.727387079341344</v>
      </c>
      <c r="N23" s="17">
        <f t="shared" si="5"/>
        <v>-3470.5233216687584</v>
      </c>
      <c r="O23" s="24">
        <f t="shared" si="3"/>
        <v>0.22722223147527745</v>
      </c>
      <c r="P23" s="7"/>
      <c r="Q23" s="25">
        <f t="shared" si="6"/>
        <v>1630.0855179237501</v>
      </c>
      <c r="R23" s="24">
        <f t="shared" si="7"/>
        <v>-3494.306098485366</v>
      </c>
      <c r="S23" s="7"/>
      <c r="T23" s="25">
        <f t="shared" si="8"/>
        <v>-0.42244878628335253</v>
      </c>
      <c r="U23" s="24">
        <f t="shared" si="9"/>
        <v>-0.91151449861561473</v>
      </c>
      <c r="V23" s="7"/>
      <c r="W23" s="25">
        <f t="shared" si="10"/>
        <v>-0.41513652315399463</v>
      </c>
      <c r="X23" s="24">
        <f t="shared" si="11"/>
        <v>17.036391865865994</v>
      </c>
      <c r="Y23" s="7"/>
      <c r="Z23" s="25">
        <f t="shared" si="12"/>
        <v>638</v>
      </c>
      <c r="AA23" s="17">
        <f t="shared" si="16"/>
        <v>17.172000000000001</v>
      </c>
      <c r="AB23" s="24">
        <f t="shared" si="13"/>
        <v>0.29970793915246624</v>
      </c>
      <c r="AC23" s="17">
        <f t="shared" si="14"/>
        <v>-0.13560813413400652</v>
      </c>
      <c r="AD23" s="17">
        <f t="shared" ca="1" si="15"/>
        <v>6.9163527760732535E-2</v>
      </c>
      <c r="AE23" s="17">
        <v>146</v>
      </c>
    </row>
    <row r="24" spans="1:31" s="17" customFormat="1" x14ac:dyDescent="0.25">
      <c r="A24" s="17">
        <v>4</v>
      </c>
      <c r="B24" s="17">
        <v>612</v>
      </c>
      <c r="C24" s="17">
        <v>14217</v>
      </c>
      <c r="D24" s="17">
        <v>11596</v>
      </c>
      <c r="E24" s="17">
        <v>12302</v>
      </c>
      <c r="F24" s="17">
        <v>14898</v>
      </c>
      <c r="G24" s="24"/>
      <c r="H24" s="7"/>
      <c r="I24" s="25">
        <f t="shared" si="0"/>
        <v>1915</v>
      </c>
      <c r="J24" s="24">
        <f t="shared" si="1"/>
        <v>-3302</v>
      </c>
      <c r="K24" s="7"/>
      <c r="L24" s="25">
        <f t="shared" si="4"/>
        <v>1922.8238297992407</v>
      </c>
      <c r="M24" s="17">
        <f t="shared" si="2"/>
        <v>61.212312727486527</v>
      </c>
      <c r="N24" s="17">
        <f t="shared" si="5"/>
        <v>-3301.2989669755284</v>
      </c>
      <c r="O24" s="24">
        <f t="shared" si="3"/>
        <v>0.4914473013997972</v>
      </c>
      <c r="P24" s="7"/>
      <c r="Q24" s="25">
        <f t="shared" si="6"/>
        <v>1955.0855179237501</v>
      </c>
      <c r="R24" s="24">
        <f t="shared" si="7"/>
        <v>-3325.306098485366</v>
      </c>
      <c r="S24" s="7"/>
      <c r="T24" s="25">
        <f t="shared" si="8"/>
        <v>-0.50667495358098247</v>
      </c>
      <c r="U24" s="24">
        <f t="shared" si="9"/>
        <v>-0.8674296514601777</v>
      </c>
      <c r="V24" s="7"/>
      <c r="W24" s="25">
        <f t="shared" si="10"/>
        <v>-0.49971972373336898</v>
      </c>
      <c r="X24" s="24">
        <f t="shared" si="11"/>
        <v>22.496085813147261</v>
      </c>
      <c r="Y24" s="7"/>
      <c r="Z24" s="25">
        <f t="shared" si="12"/>
        <v>612</v>
      </c>
      <c r="AA24" s="17">
        <f t="shared" si="16"/>
        <v>22.68</v>
      </c>
      <c r="AB24" s="24">
        <f t="shared" si="13"/>
        <v>0.39584067435231396</v>
      </c>
      <c r="AC24" s="17">
        <f t="shared" si="14"/>
        <v>-0.18391418685273919</v>
      </c>
      <c r="AD24" s="17">
        <f t="shared" ca="1" si="15"/>
        <v>4.181240133939923E-2</v>
      </c>
      <c r="AE24" s="17">
        <v>145</v>
      </c>
    </row>
    <row r="25" spans="1:31" s="17" customFormat="1" x14ac:dyDescent="0.25">
      <c r="A25" s="17">
        <v>5</v>
      </c>
      <c r="B25" s="17">
        <v>622</v>
      </c>
      <c r="C25" s="17">
        <v>14378</v>
      </c>
      <c r="D25" s="17">
        <v>11698</v>
      </c>
      <c r="E25" s="17">
        <v>12141</v>
      </c>
      <c r="F25" s="17">
        <v>14799</v>
      </c>
      <c r="G25" s="24"/>
      <c r="H25" s="7"/>
      <c r="I25" s="25">
        <f t="shared" si="0"/>
        <v>2237</v>
      </c>
      <c r="J25" s="24">
        <f t="shared" si="1"/>
        <v>-3101</v>
      </c>
      <c r="K25" s="7"/>
      <c r="L25" s="25">
        <f t="shared" si="4"/>
        <v>2238.3274665375138</v>
      </c>
      <c r="M25" s="17">
        <f t="shared" si="2"/>
        <v>1.7621674082189522</v>
      </c>
      <c r="N25" s="17">
        <f t="shared" si="5"/>
        <v>-3097.8383086871381</v>
      </c>
      <c r="O25" s="24">
        <f t="shared" si="3"/>
        <v>9.996291957826255</v>
      </c>
      <c r="P25" s="7"/>
      <c r="Q25" s="25">
        <f t="shared" si="6"/>
        <v>2277.0855179237501</v>
      </c>
      <c r="R25" s="24">
        <f t="shared" si="7"/>
        <v>-3124.306098485366</v>
      </c>
      <c r="S25" s="7"/>
      <c r="T25" s="25">
        <f t="shared" si="8"/>
        <v>-0.5901236485650958</v>
      </c>
      <c r="U25" s="24">
        <f t="shared" si="9"/>
        <v>-0.81499737762442115</v>
      </c>
      <c r="V25" s="7"/>
      <c r="W25" s="25">
        <f t="shared" si="10"/>
        <v>-0.5835925157512476</v>
      </c>
      <c r="X25" s="24">
        <f t="shared" si="11"/>
        <v>28.155354957088321</v>
      </c>
      <c r="Y25" s="7"/>
      <c r="Z25" s="25">
        <f t="shared" si="12"/>
        <v>622</v>
      </c>
      <c r="AA25" s="17">
        <f t="shared" si="16"/>
        <v>28.277999999999999</v>
      </c>
      <c r="AB25" s="24">
        <f t="shared" si="13"/>
        <v>0.49354420587895648</v>
      </c>
      <c r="AC25" s="17">
        <f t="shared" si="14"/>
        <v>-0.1226450429116781</v>
      </c>
      <c r="AD25" s="17">
        <f t="shared" ca="1" si="15"/>
        <v>3.5311905821689749E-2</v>
      </c>
      <c r="AE25" s="17">
        <v>144</v>
      </c>
    </row>
    <row r="26" spans="1:31" s="17" customFormat="1" x14ac:dyDescent="0.25">
      <c r="A26" s="17">
        <v>6</v>
      </c>
      <c r="B26" s="17">
        <v>609</v>
      </c>
      <c r="C26" s="17">
        <v>14512</v>
      </c>
      <c r="D26" s="17">
        <v>11811</v>
      </c>
      <c r="E26" s="17">
        <v>11993</v>
      </c>
      <c r="F26" s="17">
        <v>14679</v>
      </c>
      <c r="G26" s="24"/>
      <c r="H26" s="7"/>
      <c r="I26" s="25">
        <f t="shared" si="0"/>
        <v>2519</v>
      </c>
      <c r="J26" s="24">
        <f t="shared" si="1"/>
        <v>-2868</v>
      </c>
      <c r="K26" s="7"/>
      <c r="L26" s="25">
        <f t="shared" si="4"/>
        <v>2526.1862457006196</v>
      </c>
      <c r="M26" s="17">
        <f t="shared" si="2"/>
        <v>51.642127269673189</v>
      </c>
      <c r="N26" s="17">
        <f t="shared" si="5"/>
        <v>-2869.7499600285028</v>
      </c>
      <c r="O26" s="24">
        <f t="shared" si="3"/>
        <v>3.0623601013573647</v>
      </c>
      <c r="P26" s="7"/>
      <c r="Q26" s="25">
        <f t="shared" si="6"/>
        <v>2559.0855179237501</v>
      </c>
      <c r="R26" s="24">
        <f t="shared" si="7"/>
        <v>-2891.306098485366</v>
      </c>
      <c r="S26" s="7"/>
      <c r="T26" s="25">
        <f t="shared" si="8"/>
        <v>-0.66320604603565481</v>
      </c>
      <c r="U26" s="24">
        <f t="shared" si="9"/>
        <v>-0.75421767710834531</v>
      </c>
      <c r="V26" s="7"/>
      <c r="W26" s="25">
        <f t="shared" si="10"/>
        <v>-0.65716576431985152</v>
      </c>
      <c r="X26" s="24">
        <f t="shared" si="11"/>
        <v>33.616487413311688</v>
      </c>
      <c r="Y26" s="7"/>
      <c r="Z26" s="25">
        <f t="shared" si="12"/>
        <v>609</v>
      </c>
      <c r="AA26" s="17">
        <f t="shared" si="16"/>
        <v>33.759</v>
      </c>
      <c r="AB26" s="24">
        <f t="shared" si="13"/>
        <v>0.58920570218076562</v>
      </c>
      <c r="AC26" s="17">
        <f t="shared" si="14"/>
        <v>-0.14251258668831213</v>
      </c>
      <c r="AD26" s="17">
        <f t="shared" ca="1" si="15"/>
        <v>5.7565920040978824E-2</v>
      </c>
      <c r="AE26" s="17">
        <v>143</v>
      </c>
    </row>
    <row r="27" spans="1:31" s="17" customFormat="1" x14ac:dyDescent="0.25">
      <c r="A27" s="17">
        <v>7</v>
      </c>
      <c r="B27" s="17">
        <v>626</v>
      </c>
      <c r="C27" s="17">
        <v>14656</v>
      </c>
      <c r="D27" s="17">
        <v>11951</v>
      </c>
      <c r="E27" s="17">
        <v>11867</v>
      </c>
      <c r="F27" s="17">
        <v>14557</v>
      </c>
      <c r="G27" s="24"/>
      <c r="H27" s="7"/>
      <c r="I27" s="25">
        <f t="shared" si="0"/>
        <v>2789</v>
      </c>
      <c r="J27" s="24">
        <f t="shared" si="1"/>
        <v>-2606</v>
      </c>
      <c r="K27" s="7"/>
      <c r="L27" s="25">
        <f t="shared" si="4"/>
        <v>2797.5818520023299</v>
      </c>
      <c r="M27" s="17">
        <f t="shared" si="2"/>
        <v>73.648183789894134</v>
      </c>
      <c r="N27" s="17">
        <f t="shared" si="5"/>
        <v>-2607.7237216465851</v>
      </c>
      <c r="O27" s="24">
        <f t="shared" si="3"/>
        <v>2.971216314906016</v>
      </c>
      <c r="P27" s="7"/>
      <c r="Q27" s="25">
        <f t="shared" si="6"/>
        <v>2829.0855179237501</v>
      </c>
      <c r="R27" s="24">
        <f t="shared" si="7"/>
        <v>-2629.306098485366</v>
      </c>
      <c r="S27" s="7"/>
      <c r="T27" s="25">
        <f t="shared" si="8"/>
        <v>-0.7331785542521474</v>
      </c>
      <c r="U27" s="24">
        <f t="shared" si="9"/>
        <v>-0.68587312116322985</v>
      </c>
      <c r="V27" s="7"/>
      <c r="W27" s="25">
        <f t="shared" si="10"/>
        <v>-0.72768982247616187</v>
      </c>
      <c r="X27" s="24">
        <f t="shared" si="11"/>
        <v>39.244620774432292</v>
      </c>
      <c r="Y27" s="7"/>
      <c r="Z27" s="25">
        <f t="shared" si="12"/>
        <v>626</v>
      </c>
      <c r="AA27" s="17">
        <f t="shared" si="16"/>
        <v>39.393000000000001</v>
      </c>
      <c r="AB27" s="24">
        <f t="shared" si="13"/>
        <v>0.68753755223812629</v>
      </c>
      <c r="AC27" s="17">
        <f t="shared" si="14"/>
        <v>-0.14837922556770877</v>
      </c>
      <c r="AD27" s="17">
        <f t="shared" ca="1" si="15"/>
        <v>0.13014116355162741</v>
      </c>
      <c r="AE27" s="17">
        <v>142</v>
      </c>
    </row>
    <row r="28" spans="1:31" s="17" customFormat="1" x14ac:dyDescent="0.25">
      <c r="A28" s="17">
        <v>8</v>
      </c>
      <c r="B28" s="17">
        <v>628</v>
      </c>
      <c r="C28" s="17">
        <v>14787</v>
      </c>
      <c r="D28" s="17">
        <v>12098</v>
      </c>
      <c r="E28" s="17">
        <v>11741</v>
      </c>
      <c r="F28" s="17">
        <v>14415</v>
      </c>
      <c r="G28" s="24"/>
      <c r="H28" s="7"/>
      <c r="I28" s="25">
        <f t="shared" si="0"/>
        <v>3046</v>
      </c>
      <c r="J28" s="24">
        <f t="shared" si="1"/>
        <v>-2317</v>
      </c>
      <c r="K28" s="7"/>
      <c r="L28" s="25">
        <f t="shared" si="4"/>
        <v>3042.2760106910087</v>
      </c>
      <c r="M28" s="17">
        <f t="shared" si="2"/>
        <v>13.868096373481867</v>
      </c>
      <c r="N28" s="17">
        <f t="shared" si="5"/>
        <v>-2319.3034297545905</v>
      </c>
      <c r="O28" s="24">
        <f t="shared" si="3"/>
        <v>5.3057886343329645</v>
      </c>
      <c r="P28" s="7"/>
      <c r="Q28" s="25">
        <f t="shared" si="6"/>
        <v>3086.0855179237501</v>
      </c>
      <c r="R28" s="24">
        <f t="shared" si="7"/>
        <v>-2340.306098485366</v>
      </c>
      <c r="S28" s="7"/>
      <c r="T28" s="25">
        <f t="shared" si="8"/>
        <v>-0.7997820157767348</v>
      </c>
      <c r="U28" s="24">
        <f t="shared" si="9"/>
        <v>-0.61048542395659489</v>
      </c>
      <c r="V28" s="7"/>
      <c r="W28" s="25">
        <f t="shared" si="10"/>
        <v>-0.79490133135853636</v>
      </c>
      <c r="X28" s="24">
        <f t="shared" si="11"/>
        <v>45.025846453189615</v>
      </c>
      <c r="Y28" s="7"/>
      <c r="Z28" s="25">
        <f t="shared" si="12"/>
        <v>628</v>
      </c>
      <c r="AA28" s="17">
        <f t="shared" si="16"/>
        <v>45.045000000000002</v>
      </c>
      <c r="AB28" s="24">
        <f t="shared" si="13"/>
        <v>0.78618356156084579</v>
      </c>
      <c r="AC28" s="17">
        <f t="shared" si="14"/>
        <v>-1.9153546810386501E-2</v>
      </c>
      <c r="AD28" s="17">
        <f t="shared" ca="1" si="15"/>
        <v>6.1403618164561635E-2</v>
      </c>
      <c r="AE28" s="17">
        <v>141</v>
      </c>
    </row>
    <row r="29" spans="1:31" s="17" customFormat="1" x14ac:dyDescent="0.25">
      <c r="A29" s="17">
        <v>9</v>
      </c>
      <c r="B29" s="17">
        <v>631</v>
      </c>
      <c r="C29" s="17">
        <v>14887</v>
      </c>
      <c r="D29" s="17">
        <v>12247</v>
      </c>
      <c r="E29" s="17">
        <v>11628</v>
      </c>
      <c r="F29" s="17">
        <v>14252</v>
      </c>
      <c r="G29" s="24"/>
      <c r="H29" s="7"/>
      <c r="I29" s="25">
        <f t="shared" si="0"/>
        <v>3259</v>
      </c>
      <c r="J29" s="24">
        <f t="shared" si="1"/>
        <v>-2005</v>
      </c>
      <c r="K29" s="7"/>
      <c r="L29" s="25">
        <f t="shared" si="4"/>
        <v>3257.9297985105995</v>
      </c>
      <c r="M29" s="17">
        <f t="shared" si="2"/>
        <v>1.1453312279149641</v>
      </c>
      <c r="N29" s="17">
        <f t="shared" si="5"/>
        <v>-2006.5528994595229</v>
      </c>
      <c r="O29" s="24">
        <f t="shared" si="3"/>
        <v>2.4114967313865305</v>
      </c>
      <c r="P29" s="7"/>
      <c r="Q29" s="25">
        <f t="shared" si="6"/>
        <v>3299.0855179237501</v>
      </c>
      <c r="R29" s="24">
        <f t="shared" si="7"/>
        <v>-2028.306098485366</v>
      </c>
      <c r="S29" s="7"/>
      <c r="T29" s="25">
        <f t="shared" si="8"/>
        <v>-0.85498255003641221</v>
      </c>
      <c r="U29" s="24">
        <f t="shared" si="9"/>
        <v>-0.52909801382348043</v>
      </c>
      <c r="V29" s="7"/>
      <c r="W29" s="25">
        <f t="shared" si="10"/>
        <v>-0.85075776481813259</v>
      </c>
      <c r="X29" s="24">
        <f t="shared" si="11"/>
        <v>50.672111740135165</v>
      </c>
      <c r="Y29" s="7"/>
      <c r="Z29" s="25">
        <f t="shared" si="12"/>
        <v>631</v>
      </c>
      <c r="AA29" s="17">
        <f t="shared" si="16"/>
        <v>50.724000000000004</v>
      </c>
      <c r="AB29" s="24">
        <f t="shared" si="13"/>
        <v>0.88530080978160375</v>
      </c>
      <c r="AC29" s="17">
        <f t="shared" si="14"/>
        <v>-5.1888259864838915E-2</v>
      </c>
      <c r="AD29" s="17">
        <f t="shared" ca="1" si="15"/>
        <v>6.3031710738798097E-2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14982</v>
      </c>
      <c r="D30" s="17">
        <v>12424</v>
      </c>
      <c r="E30" s="17">
        <v>11539</v>
      </c>
      <c r="F30" s="17">
        <v>14090</v>
      </c>
      <c r="G30" s="24"/>
      <c r="H30" s="7"/>
      <c r="I30" s="25">
        <f t="shared" si="0"/>
        <v>3443</v>
      </c>
      <c r="J30" s="24">
        <f t="shared" si="1"/>
        <v>-1666</v>
      </c>
      <c r="K30" s="7"/>
      <c r="L30" s="25">
        <f t="shared" si="4"/>
        <v>3443.8209763113564</v>
      </c>
      <c r="M30" s="17">
        <f t="shared" si="2"/>
        <v>0.67400210380834336</v>
      </c>
      <c r="N30" s="17">
        <f t="shared" si="5"/>
        <v>-1668.4478980137833</v>
      </c>
      <c r="O30" s="24">
        <f t="shared" si="3"/>
        <v>5.9922046858841655</v>
      </c>
      <c r="P30" s="7"/>
      <c r="Q30" s="25">
        <f t="shared" si="6"/>
        <v>3483.0855179237501</v>
      </c>
      <c r="R30" s="24">
        <f t="shared" si="7"/>
        <v>-1689.306098485366</v>
      </c>
      <c r="S30" s="7"/>
      <c r="T30" s="25">
        <f t="shared" si="8"/>
        <v>-0.90266751859876271</v>
      </c>
      <c r="U30" s="24">
        <f t="shared" si="9"/>
        <v>-0.4406674624288463</v>
      </c>
      <c r="V30" s="7"/>
      <c r="W30" s="25">
        <f t="shared" si="10"/>
        <v>-0.89915499607934768</v>
      </c>
      <c r="X30" s="24">
        <f t="shared" si="11"/>
        <v>56.441121114014209</v>
      </c>
      <c r="Y30" s="7"/>
      <c r="Z30" s="25">
        <f t="shared" si="12"/>
        <v>641</v>
      </c>
      <c r="AA30" s="17">
        <f t="shared" si="16"/>
        <v>56.493000000000002</v>
      </c>
      <c r="AB30" s="24">
        <f t="shared" si="13"/>
        <v>0.98598885432915651</v>
      </c>
      <c r="AC30" s="17">
        <f t="shared" si="14"/>
        <v>-5.1878885985793488E-2</v>
      </c>
      <c r="AD30" s="17">
        <f t="shared" ca="1" si="15"/>
        <v>7.2755592857390639E-2</v>
      </c>
      <c r="AE30" s="17">
        <v>139</v>
      </c>
    </row>
    <row r="31" spans="1:31" s="17" customFormat="1" x14ac:dyDescent="0.25">
      <c r="A31" s="17">
        <v>11</v>
      </c>
      <c r="B31" s="17">
        <v>624</v>
      </c>
      <c r="C31" s="17">
        <v>15056</v>
      </c>
      <c r="D31" s="17">
        <v>12595</v>
      </c>
      <c r="E31" s="17">
        <v>11467</v>
      </c>
      <c r="F31" s="17">
        <v>13920</v>
      </c>
      <c r="G31" s="24"/>
      <c r="H31" s="7"/>
      <c r="I31" s="25">
        <f t="shared" si="0"/>
        <v>3589</v>
      </c>
      <c r="J31" s="24">
        <f t="shared" si="1"/>
        <v>-1325</v>
      </c>
      <c r="K31" s="7"/>
      <c r="L31" s="25">
        <f t="shared" si="4"/>
        <v>3590.874063386952</v>
      </c>
      <c r="M31" s="17">
        <f t="shared" si="2"/>
        <v>3.5121135783140112</v>
      </c>
      <c r="N31" s="17">
        <f t="shared" si="5"/>
        <v>-1322.8080984232035</v>
      </c>
      <c r="O31" s="24">
        <f t="shared" si="3"/>
        <v>4.8044325223627808</v>
      </c>
      <c r="P31" s="7"/>
      <c r="Q31" s="25">
        <f t="shared" si="6"/>
        <v>3629.0855179237501</v>
      </c>
      <c r="R31" s="24">
        <f t="shared" si="7"/>
        <v>-1348.306098485366</v>
      </c>
      <c r="S31" s="7"/>
      <c r="T31" s="25">
        <f t="shared" si="8"/>
        <v>-0.94050450452323653</v>
      </c>
      <c r="U31" s="24">
        <f t="shared" si="9"/>
        <v>-0.35171519686669228</v>
      </c>
      <c r="V31" s="7"/>
      <c r="W31" s="25">
        <f t="shared" si="10"/>
        <v>-0.93770811969887036</v>
      </c>
      <c r="X31" s="24">
        <f t="shared" si="11"/>
        <v>61.990119406469432</v>
      </c>
      <c r="Y31" s="7"/>
      <c r="Z31" s="25">
        <f t="shared" si="12"/>
        <v>624</v>
      </c>
      <c r="AA31" s="17">
        <f t="shared" si="16"/>
        <v>62.109000000000002</v>
      </c>
      <c r="AB31" s="24">
        <f t="shared" si="13"/>
        <v>1.0840065451211582</v>
      </c>
      <c r="AC31" s="17">
        <f t="shared" si="14"/>
        <v>-0.11888059353056946</v>
      </c>
      <c r="AD31" s="17">
        <f t="shared" ca="1" si="15"/>
        <v>7.9779712896183241E-2</v>
      </c>
      <c r="AE31" s="17">
        <v>138</v>
      </c>
    </row>
    <row r="32" spans="1:31" s="17" customFormat="1" x14ac:dyDescent="0.25">
      <c r="A32" s="17">
        <v>12</v>
      </c>
      <c r="B32" s="17">
        <v>630</v>
      </c>
      <c r="C32" s="17">
        <v>15100</v>
      </c>
      <c r="D32" s="17">
        <v>12765</v>
      </c>
      <c r="E32" s="17">
        <v>11397</v>
      </c>
      <c r="F32" s="17">
        <v>13724</v>
      </c>
      <c r="G32" s="24"/>
      <c r="H32" s="7"/>
      <c r="I32" s="25">
        <f t="shared" si="0"/>
        <v>3703</v>
      </c>
      <c r="J32" s="24">
        <f t="shared" si="1"/>
        <v>-959</v>
      </c>
      <c r="K32" s="7"/>
      <c r="L32" s="25">
        <f t="shared" si="4"/>
        <v>3703.9525716268367</v>
      </c>
      <c r="M32" s="17">
        <f t="shared" si="2"/>
        <v>0.90739270425439955</v>
      </c>
      <c r="N32" s="17">
        <f t="shared" si="5"/>
        <v>-960.7390620098505</v>
      </c>
      <c r="O32" s="24">
        <f t="shared" si="3"/>
        <v>3.0243366741052591</v>
      </c>
      <c r="P32" s="7"/>
      <c r="Q32" s="25">
        <f t="shared" si="6"/>
        <v>3743.0855179237501</v>
      </c>
      <c r="R32" s="24">
        <f t="shared" si="7"/>
        <v>-982.30609848536596</v>
      </c>
      <c r="S32" s="7"/>
      <c r="T32" s="25">
        <f t="shared" si="8"/>
        <v>-0.97004845243686666</v>
      </c>
      <c r="U32" s="24">
        <f t="shared" si="9"/>
        <v>-0.25624150421053871</v>
      </c>
      <c r="V32" s="7"/>
      <c r="W32" s="25">
        <f t="shared" si="10"/>
        <v>-0.96802035064281344</v>
      </c>
      <c r="X32" s="24">
        <f t="shared" si="11"/>
        <v>67.723638038156423</v>
      </c>
      <c r="Y32" s="7"/>
      <c r="Z32" s="25">
        <f t="shared" si="12"/>
        <v>630</v>
      </c>
      <c r="AA32" s="17">
        <f t="shared" si="16"/>
        <v>67.778999999999996</v>
      </c>
      <c r="AB32" s="24">
        <f t="shared" si="13"/>
        <v>1.1829667137092366</v>
      </c>
      <c r="AC32" s="17">
        <f t="shared" si="14"/>
        <v>-5.5361961843573226E-2</v>
      </c>
      <c r="AD32" s="17">
        <f t="shared" ca="1" si="15"/>
        <v>1.8249344137288404E-2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15145</v>
      </c>
      <c r="D33" s="17">
        <v>12955</v>
      </c>
      <c r="E33" s="17">
        <v>11364</v>
      </c>
      <c r="F33" s="17">
        <v>13555</v>
      </c>
      <c r="G33" s="24"/>
      <c r="H33" s="7"/>
      <c r="I33" s="25">
        <f t="shared" si="0"/>
        <v>3781</v>
      </c>
      <c r="J33" s="24">
        <f t="shared" si="1"/>
        <v>-600</v>
      </c>
      <c r="K33" s="7"/>
      <c r="L33" s="25">
        <f t="shared" si="4"/>
        <v>3777.8584641674984</v>
      </c>
      <c r="M33" s="17">
        <f t="shared" si="2"/>
        <v>9.8692473868917183</v>
      </c>
      <c r="N33" s="17">
        <f t="shared" si="5"/>
        <v>-605.11583640629169</v>
      </c>
      <c r="O33" s="24">
        <f t="shared" si="3"/>
        <v>26.171782135939491</v>
      </c>
      <c r="P33" s="7"/>
      <c r="Q33" s="25">
        <f t="shared" si="6"/>
        <v>3821.0855179237501</v>
      </c>
      <c r="R33" s="24">
        <f t="shared" si="7"/>
        <v>-623.30609848536596</v>
      </c>
      <c r="S33" s="7"/>
      <c r="T33" s="25">
        <f t="shared" si="8"/>
        <v>-0.99026273258829789</v>
      </c>
      <c r="U33" s="24">
        <f t="shared" si="9"/>
        <v>-0.16259381114070501</v>
      </c>
      <c r="V33" s="7"/>
      <c r="W33" s="25">
        <f t="shared" si="10"/>
        <v>-0.98898793681822794</v>
      </c>
      <c r="X33" s="24">
        <f t="shared" si="11"/>
        <v>73.214011413202968</v>
      </c>
      <c r="Y33" s="7"/>
      <c r="Z33" s="25">
        <f t="shared" si="12"/>
        <v>603</v>
      </c>
      <c r="AA33" s="17">
        <f t="shared" si="16"/>
        <v>73.205999999999989</v>
      </c>
      <c r="AB33" s="24">
        <f t="shared" si="13"/>
        <v>1.2776857322149686</v>
      </c>
      <c r="AC33" s="17">
        <f t="shared" si="14"/>
        <v>8.0114132029791563E-3</v>
      </c>
      <c r="AD33" s="17">
        <f t="shared" ca="1" si="15"/>
        <v>9.239542293357772E-3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15171</v>
      </c>
      <c r="D34" s="17">
        <v>13132</v>
      </c>
      <c r="E34" s="17">
        <v>11345</v>
      </c>
      <c r="F34" s="17">
        <v>13372</v>
      </c>
      <c r="G34" s="24"/>
      <c r="H34" s="7"/>
      <c r="I34" s="25">
        <f t="shared" si="0"/>
        <v>3826</v>
      </c>
      <c r="J34" s="24">
        <f t="shared" si="1"/>
        <v>-240</v>
      </c>
      <c r="K34" s="7"/>
      <c r="L34" s="25">
        <f t="shared" si="4"/>
        <v>3817.9158654109788</v>
      </c>
      <c r="M34" s="17">
        <f t="shared" si="2"/>
        <v>65.353232053409485</v>
      </c>
      <c r="N34" s="17">
        <f t="shared" si="5"/>
        <v>-237.23534020015606</v>
      </c>
      <c r="O34" s="24">
        <f t="shared" si="3"/>
        <v>7.6433438088731362</v>
      </c>
      <c r="P34" s="7"/>
      <c r="Q34" s="25">
        <f t="shared" si="6"/>
        <v>3866.0855179237501</v>
      </c>
      <c r="R34" s="24">
        <f t="shared" si="7"/>
        <v>-263.30609848536596</v>
      </c>
      <c r="S34" s="7"/>
      <c r="T34" s="25">
        <f t="shared" si="8"/>
        <v>-1.0019248172910467</v>
      </c>
      <c r="U34" s="24">
        <f t="shared" si="9"/>
        <v>-6.8685260987111307E-2</v>
      </c>
      <c r="V34" s="7"/>
      <c r="W34" s="25">
        <f t="shared" si="10"/>
        <v>-1.0014051478639068</v>
      </c>
      <c r="X34" s="24">
        <f t="shared" si="11"/>
        <v>78.626455239206678</v>
      </c>
      <c r="Y34" s="7"/>
      <c r="Z34" s="25">
        <f t="shared" si="12"/>
        <v>614</v>
      </c>
      <c r="AA34" s="17">
        <f t="shared" si="16"/>
        <v>78.731999999999985</v>
      </c>
      <c r="AB34" s="24">
        <f t="shared" si="13"/>
        <v>1.3741326266801752</v>
      </c>
      <c r="AC34" s="17">
        <f t="shared" si="14"/>
        <v>-0.10554476079330755</v>
      </c>
      <c r="AD34" s="17">
        <f t="shared" ca="1" si="15"/>
        <v>0.10062003190552105</v>
      </c>
      <c r="AE34" s="17">
        <v>135</v>
      </c>
    </row>
    <row r="35" spans="1:31" s="17" customFormat="1" x14ac:dyDescent="0.25">
      <c r="A35" s="17">
        <v>15</v>
      </c>
      <c r="B35" s="17">
        <v>626</v>
      </c>
      <c r="C35" s="17">
        <v>15167</v>
      </c>
      <c r="D35" s="17">
        <v>13323</v>
      </c>
      <c r="E35" s="17">
        <v>11340</v>
      </c>
      <c r="F35" s="17">
        <v>13185</v>
      </c>
      <c r="G35" s="24"/>
      <c r="H35" s="7"/>
      <c r="I35" s="25">
        <f t="shared" si="0"/>
        <v>3827</v>
      </c>
      <c r="J35" s="24">
        <f t="shared" si="1"/>
        <v>138</v>
      </c>
      <c r="K35" s="7"/>
      <c r="L35" s="25">
        <f t="shared" si="4"/>
        <v>3821.8128175323959</v>
      </c>
      <c r="M35" s="17">
        <f t="shared" si="2"/>
        <v>26.906861952219245</v>
      </c>
      <c r="N35" s="17">
        <f t="shared" si="5"/>
        <v>140.30323206159795</v>
      </c>
      <c r="O35" s="24">
        <f t="shared" si="3"/>
        <v>5.3048779295727559</v>
      </c>
      <c r="P35" s="7"/>
      <c r="Q35" s="25">
        <f t="shared" si="6"/>
        <v>3867.0855179237501</v>
      </c>
      <c r="R35" s="24">
        <f t="shared" si="7"/>
        <v>114.69390151463405</v>
      </c>
      <c r="S35" s="7"/>
      <c r="T35" s="25">
        <f t="shared" si="8"/>
        <v>-1.0021839747288854</v>
      </c>
      <c r="U35" s="24">
        <f t="shared" si="9"/>
        <v>2.9918716674162075E-2</v>
      </c>
      <c r="V35" s="7"/>
      <c r="W35" s="25">
        <f t="shared" si="10"/>
        <v>-1.0024568008521448</v>
      </c>
      <c r="X35" s="24">
        <f t="shared" si="11"/>
        <v>84.259671107918336</v>
      </c>
      <c r="Y35" s="7"/>
      <c r="Z35" s="25">
        <f t="shared" si="12"/>
        <v>626</v>
      </c>
      <c r="AA35" s="17">
        <f t="shared" si="16"/>
        <v>84.365999999999985</v>
      </c>
      <c r="AB35" s="24">
        <f t="shared" si="13"/>
        <v>1.4724644767375357</v>
      </c>
      <c r="AC35" s="17">
        <f t="shared" si="14"/>
        <v>-0.10632889208164897</v>
      </c>
      <c r="AD35" s="17">
        <f t="shared" ca="1" si="15"/>
        <v>1.4879969483118316E-2</v>
      </c>
      <c r="AE35" s="17">
        <v>134</v>
      </c>
    </row>
    <row r="36" spans="1:31" s="17" customFormat="1" x14ac:dyDescent="0.25">
      <c r="A36" s="17">
        <v>16</v>
      </c>
      <c r="B36" s="17">
        <v>621</v>
      </c>
      <c r="C36" s="17">
        <v>15143</v>
      </c>
      <c r="D36" s="17">
        <v>13506</v>
      </c>
      <c r="E36" s="17">
        <v>11354</v>
      </c>
      <c r="F36" s="17">
        <v>12996</v>
      </c>
      <c r="G36" s="24"/>
      <c r="H36" s="7"/>
      <c r="I36" s="25">
        <f t="shared" si="0"/>
        <v>3789</v>
      </c>
      <c r="J36" s="24">
        <f t="shared" si="1"/>
        <v>510</v>
      </c>
      <c r="K36" s="7"/>
      <c r="L36" s="25">
        <f t="shared" si="4"/>
        <v>3788.787602702309</v>
      </c>
      <c r="M36" s="17">
        <f t="shared" si="2"/>
        <v>4.5112612066456635E-2</v>
      </c>
      <c r="N36" s="17">
        <f t="shared" si="5"/>
        <v>513.71407826402162</v>
      </c>
      <c r="O36" s="24">
        <f t="shared" si="3"/>
        <v>13.794377351277873</v>
      </c>
      <c r="P36" s="7"/>
      <c r="Q36" s="25">
        <f t="shared" si="6"/>
        <v>3829.0855179237501</v>
      </c>
      <c r="R36" s="24">
        <f t="shared" si="7"/>
        <v>486.69390151463404</v>
      </c>
      <c r="S36" s="7"/>
      <c r="T36" s="25">
        <f t="shared" si="8"/>
        <v>-0.99233599209100876</v>
      </c>
      <c r="U36" s="24">
        <f t="shared" si="9"/>
        <v>0.12695755183287555</v>
      </c>
      <c r="V36" s="7"/>
      <c r="W36" s="25">
        <f t="shared" si="10"/>
        <v>-0.99338840817545337</v>
      </c>
      <c r="X36" s="24">
        <f t="shared" si="11"/>
        <v>89.833227757381792</v>
      </c>
      <c r="Y36" s="7"/>
      <c r="Z36" s="25">
        <f t="shared" si="12"/>
        <v>621</v>
      </c>
      <c r="AA36" s="17">
        <f t="shared" si="16"/>
        <v>89.954999999999984</v>
      </c>
      <c r="AB36" s="24">
        <f t="shared" si="13"/>
        <v>1.5700109286314987</v>
      </c>
      <c r="AC36" s="17">
        <f t="shared" si="14"/>
        <v>-0.12177224261819219</v>
      </c>
      <c r="AD36" s="17">
        <f t="shared" ca="1" si="15"/>
        <v>7.284519809272183E-2</v>
      </c>
      <c r="AE36" s="17">
        <v>133</v>
      </c>
    </row>
    <row r="37" spans="1:31" s="17" customFormat="1" x14ac:dyDescent="0.25">
      <c r="A37" s="17">
        <v>17</v>
      </c>
      <c r="B37" s="17">
        <v>634</v>
      </c>
      <c r="C37" s="17">
        <v>15123</v>
      </c>
      <c r="D37" s="17">
        <v>13700</v>
      </c>
      <c r="E37" s="17">
        <v>11398</v>
      </c>
      <c r="F37" s="17">
        <v>12815</v>
      </c>
      <c r="G37" s="24"/>
      <c r="H37" s="7"/>
      <c r="I37" s="25">
        <f t="shared" si="0"/>
        <v>3725</v>
      </c>
      <c r="J37" s="24">
        <f t="shared" si="1"/>
        <v>885</v>
      </c>
      <c r="K37" s="7"/>
      <c r="L37" s="25">
        <f t="shared" si="4"/>
        <v>3717.4945370056103</v>
      </c>
      <c r="M37" s="17">
        <f t="shared" si="2"/>
        <v>56.331974760153884</v>
      </c>
      <c r="N37" s="17">
        <f t="shared" si="5"/>
        <v>890.09803266130496</v>
      </c>
      <c r="O37" s="24">
        <f t="shared" si="3"/>
        <v>25.989937015732089</v>
      </c>
      <c r="P37" s="7"/>
      <c r="Q37" s="25">
        <f t="shared" si="6"/>
        <v>3765.0855179237501</v>
      </c>
      <c r="R37" s="24">
        <f t="shared" si="7"/>
        <v>861.69390151463404</v>
      </c>
      <c r="S37" s="7"/>
      <c r="T37" s="25">
        <f t="shared" si="8"/>
        <v>-0.97574991606932171</v>
      </c>
      <c r="U37" s="24">
        <f t="shared" si="9"/>
        <v>0.22477895824286898</v>
      </c>
      <c r="V37" s="7"/>
      <c r="W37" s="25">
        <f t="shared" si="10"/>
        <v>-0.97758799407733588</v>
      </c>
      <c r="X37" s="24">
        <f t="shared" si="11"/>
        <v>95.49923852209713</v>
      </c>
      <c r="Y37" s="7"/>
      <c r="Z37" s="25">
        <f t="shared" si="12"/>
        <v>634</v>
      </c>
      <c r="AA37" s="17">
        <f t="shared" si="16"/>
        <v>95.660999999999987</v>
      </c>
      <c r="AB37" s="24">
        <f t="shared" si="13"/>
        <v>1.6695994157502951</v>
      </c>
      <c r="AC37" s="17">
        <f t="shared" si="14"/>
        <v>-0.16176147790285711</v>
      </c>
      <c r="AD37" s="17">
        <f t="shared" ca="1" si="15"/>
        <v>5.6969269907000353E-2</v>
      </c>
      <c r="AE37" s="17">
        <v>132</v>
      </c>
    </row>
    <row r="38" spans="1:31" s="17" customFormat="1" x14ac:dyDescent="0.25">
      <c r="A38" s="17">
        <v>18</v>
      </c>
      <c r="B38" s="17">
        <v>635</v>
      </c>
      <c r="C38" s="17">
        <v>15065</v>
      </c>
      <c r="D38" s="17">
        <v>13887</v>
      </c>
      <c r="E38" s="17">
        <v>11449</v>
      </c>
      <c r="F38" s="17">
        <v>12631</v>
      </c>
      <c r="G38" s="24"/>
      <c r="H38" s="7"/>
      <c r="I38" s="25">
        <f t="shared" si="0"/>
        <v>3616</v>
      </c>
      <c r="J38" s="24">
        <f t="shared" si="1"/>
        <v>1256</v>
      </c>
      <c r="K38" s="7"/>
      <c r="L38" s="25">
        <f t="shared" si="4"/>
        <v>3608.739650791792</v>
      </c>
      <c r="M38" s="17">
        <f t="shared" si="2"/>
        <v>52.712670625126918</v>
      </c>
      <c r="N38" s="17">
        <f t="shared" si="5"/>
        <v>1258.4519706268484</v>
      </c>
      <c r="O38" s="24">
        <f t="shared" si="3"/>
        <v>6.0121599549272311</v>
      </c>
      <c r="P38" s="7"/>
      <c r="Q38" s="25">
        <f t="shared" si="6"/>
        <v>3656.0855179237501</v>
      </c>
      <c r="R38" s="24">
        <f t="shared" si="7"/>
        <v>1232.693901514634</v>
      </c>
      <c r="S38" s="7"/>
      <c r="T38" s="25">
        <f t="shared" si="8"/>
        <v>-0.94750175534488579</v>
      </c>
      <c r="U38" s="24">
        <f t="shared" si="9"/>
        <v>0.32155693631782251</v>
      </c>
      <c r="V38" s="7"/>
      <c r="W38" s="25">
        <f t="shared" si="10"/>
        <v>-0.95011673252148643</v>
      </c>
      <c r="X38" s="24">
        <f t="shared" si="11"/>
        <v>101.24800823792538</v>
      </c>
      <c r="Y38" s="7"/>
      <c r="Z38" s="25">
        <f t="shared" si="12"/>
        <v>635</v>
      </c>
      <c r="AA38" s="17">
        <f t="shared" si="16"/>
        <v>101.37599999999999</v>
      </c>
      <c r="AB38" s="24">
        <f t="shared" si="13"/>
        <v>1.7693449825017713</v>
      </c>
      <c r="AC38" s="17">
        <f t="shared" si="14"/>
        <v>-0.12799176207461471</v>
      </c>
      <c r="AD38" s="17">
        <f t="shared" ca="1" si="15"/>
        <v>-5.7126132854293132E-2</v>
      </c>
      <c r="AE38" s="17">
        <v>131</v>
      </c>
    </row>
    <row r="39" spans="1:31" s="17" customFormat="1" x14ac:dyDescent="0.25">
      <c r="A39" s="17">
        <v>19</v>
      </c>
      <c r="B39" s="17">
        <v>638</v>
      </c>
      <c r="C39" s="17">
        <v>14993</v>
      </c>
      <c r="D39" s="17">
        <v>14065</v>
      </c>
      <c r="E39" s="17">
        <v>11523</v>
      </c>
      <c r="F39" s="17">
        <v>12455</v>
      </c>
      <c r="G39" s="24"/>
      <c r="H39" s="7"/>
      <c r="I39" s="25">
        <f t="shared" si="0"/>
        <v>3470</v>
      </c>
      <c r="J39" s="24">
        <f t="shared" si="1"/>
        <v>1610</v>
      </c>
      <c r="K39" s="7"/>
      <c r="L39" s="25">
        <f t="shared" si="4"/>
        <v>3462.9181209473959</v>
      </c>
      <c r="M39" s="17">
        <f t="shared" si="2"/>
        <v>50.153010915712862</v>
      </c>
      <c r="N39" s="17">
        <f t="shared" si="5"/>
        <v>1616.159691427164</v>
      </c>
      <c r="O39" s="24">
        <f t="shared" si="3"/>
        <v>37.941798477878102</v>
      </c>
      <c r="P39" s="7"/>
      <c r="Q39" s="25">
        <f t="shared" si="6"/>
        <v>3510.0855179237501</v>
      </c>
      <c r="R39" s="24">
        <f t="shared" si="7"/>
        <v>1586.693901514634</v>
      </c>
      <c r="S39" s="7"/>
      <c r="T39" s="25">
        <f t="shared" si="8"/>
        <v>-0.90966476942041197</v>
      </c>
      <c r="U39" s="24">
        <f t="shared" si="9"/>
        <v>0.41390034396885628</v>
      </c>
      <c r="V39" s="7"/>
      <c r="W39" s="25">
        <f t="shared" si="10"/>
        <v>-0.91302069512000616</v>
      </c>
      <c r="X39" s="24">
        <f t="shared" si="11"/>
        <v>106.93641120872599</v>
      </c>
      <c r="Y39" s="7"/>
      <c r="Z39" s="25">
        <f t="shared" si="12"/>
        <v>638</v>
      </c>
      <c r="AA39" s="17">
        <f t="shared" si="16"/>
        <v>107.11799999999999</v>
      </c>
      <c r="AB39" s="24">
        <f t="shared" si="13"/>
        <v>1.8695617881512858</v>
      </c>
      <c r="AC39" s="17">
        <f t="shared" si="14"/>
        <v>-0.18158879127400951</v>
      </c>
      <c r="AD39" s="17">
        <f t="shared" ca="1" si="15"/>
        <v>9.8764458296045632E-2</v>
      </c>
      <c r="AE39" s="17">
        <v>130</v>
      </c>
    </row>
    <row r="40" spans="1:31" s="17" customFormat="1" x14ac:dyDescent="0.25">
      <c r="A40" s="17">
        <v>20</v>
      </c>
      <c r="B40" s="17">
        <v>621</v>
      </c>
      <c r="C40" s="17">
        <v>14899</v>
      </c>
      <c r="D40" s="17">
        <v>14226</v>
      </c>
      <c r="E40" s="17">
        <v>11606</v>
      </c>
      <c r="F40" s="17">
        <v>12283</v>
      </c>
      <c r="G40" s="24"/>
      <c r="H40" s="7"/>
      <c r="I40" s="25">
        <f t="shared" si="0"/>
        <v>3293</v>
      </c>
      <c r="J40" s="24">
        <f t="shared" si="1"/>
        <v>1943</v>
      </c>
      <c r="K40" s="7"/>
      <c r="L40" s="25">
        <f t="shared" si="4"/>
        <v>3287.1843089353611</v>
      </c>
      <c r="M40" s="17">
        <f t="shared" si="2"/>
        <v>33.822262559321217</v>
      </c>
      <c r="N40" s="17">
        <f t="shared" si="5"/>
        <v>1948.9969596707174</v>
      </c>
      <c r="O40" s="24">
        <f t="shared" si="3"/>
        <v>35.963525292210797</v>
      </c>
      <c r="P40" s="7"/>
      <c r="Q40" s="25">
        <f t="shared" si="6"/>
        <v>3333.0855179237501</v>
      </c>
      <c r="R40" s="24">
        <f t="shared" si="7"/>
        <v>1919.693901514634</v>
      </c>
      <c r="S40" s="7"/>
      <c r="T40" s="25">
        <f t="shared" si="8"/>
        <v>-0.86379390292293357</v>
      </c>
      <c r="U40" s="24">
        <f t="shared" si="9"/>
        <v>0.50076575286093039</v>
      </c>
      <c r="V40" s="7"/>
      <c r="W40" s="25">
        <f t="shared" si="10"/>
        <v>-0.86784649061183217</v>
      </c>
      <c r="X40" s="24">
        <f t="shared" si="11"/>
        <v>112.53601732283005</v>
      </c>
      <c r="Y40" s="7"/>
      <c r="Z40" s="25">
        <f t="shared" si="12"/>
        <v>621</v>
      </c>
      <c r="AA40" s="17">
        <f t="shared" si="16"/>
        <v>112.70699999999999</v>
      </c>
      <c r="AB40" s="24">
        <f t="shared" si="13"/>
        <v>1.9671082400452489</v>
      </c>
      <c r="AC40" s="17">
        <f t="shared" si="14"/>
        <v>-0.17098267716994542</v>
      </c>
      <c r="AD40" s="17">
        <f t="shared" ca="1" si="15"/>
        <v>6.6183230788396941E-2</v>
      </c>
      <c r="AE40" s="17">
        <v>129</v>
      </c>
    </row>
    <row r="41" spans="1:31" s="17" customFormat="1" x14ac:dyDescent="0.25">
      <c r="A41" s="17">
        <v>21</v>
      </c>
      <c r="B41" s="17">
        <v>610</v>
      </c>
      <c r="C41" s="17">
        <v>14800</v>
      </c>
      <c r="D41" s="17">
        <v>14389</v>
      </c>
      <c r="E41" s="17">
        <v>11712</v>
      </c>
      <c r="F41" s="17">
        <v>12133</v>
      </c>
      <c r="G41" s="24"/>
      <c r="H41" s="7"/>
      <c r="I41" s="25">
        <f t="shared" si="0"/>
        <v>3088</v>
      </c>
      <c r="J41" s="24">
        <f t="shared" si="1"/>
        <v>2256</v>
      </c>
      <c r="K41" s="7"/>
      <c r="L41" s="25">
        <f t="shared" si="4"/>
        <v>3083.7321837260101</v>
      </c>
      <c r="M41" s="17">
        <f t="shared" si="2"/>
        <v>18.214255748532736</v>
      </c>
      <c r="N41" s="17">
        <f t="shared" si="5"/>
        <v>2258.1109607813551</v>
      </c>
      <c r="O41" s="24">
        <f t="shared" si="3"/>
        <v>4.4561554204191696</v>
      </c>
      <c r="P41" s="7"/>
      <c r="Q41" s="25">
        <f t="shared" si="6"/>
        <v>3128.0855179237501</v>
      </c>
      <c r="R41" s="24">
        <f t="shared" si="7"/>
        <v>2232.693901514634</v>
      </c>
      <c r="S41" s="7"/>
      <c r="T41" s="25">
        <f t="shared" si="8"/>
        <v>-0.81066662816596691</v>
      </c>
      <c r="U41" s="24">
        <f t="shared" si="9"/>
        <v>0.58241402007780496</v>
      </c>
      <c r="V41" s="7"/>
      <c r="W41" s="25">
        <f t="shared" si="10"/>
        <v>-0.81537371294723038</v>
      </c>
      <c r="X41" s="24">
        <f t="shared" si="11"/>
        <v>118.08803792460924</v>
      </c>
      <c r="Y41" s="7"/>
      <c r="Z41" s="25">
        <f t="shared" si="12"/>
        <v>610</v>
      </c>
      <c r="AA41" s="17">
        <f t="shared" si="16"/>
        <v>118.19699999999999</v>
      </c>
      <c r="AB41" s="24">
        <f t="shared" si="13"/>
        <v>2.0629268159797376</v>
      </c>
      <c r="AC41" s="17">
        <f t="shared" si="14"/>
        <v>-0.10896207539074965</v>
      </c>
      <c r="AD41" s="17">
        <f t="shared" ca="1" si="15"/>
        <v>5.6885199809400433E-2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14673</v>
      </c>
      <c r="D42" s="17">
        <v>14523</v>
      </c>
      <c r="E42" s="17">
        <v>11822</v>
      </c>
      <c r="F42" s="17">
        <v>11977</v>
      </c>
      <c r="G42" s="24"/>
      <c r="H42" s="7"/>
      <c r="I42" s="25">
        <f t="shared" si="0"/>
        <v>2851</v>
      </c>
      <c r="J42" s="24">
        <f t="shared" si="1"/>
        <v>2546</v>
      </c>
      <c r="K42" s="7"/>
      <c r="L42" s="25">
        <f t="shared" si="4"/>
        <v>2851.6021635288093</v>
      </c>
      <c r="M42" s="17">
        <f t="shared" si="2"/>
        <v>0.3626009154281194</v>
      </c>
      <c r="N42" s="17">
        <f t="shared" si="5"/>
        <v>2546.7004682757452</v>
      </c>
      <c r="O42" s="24">
        <f t="shared" si="3"/>
        <v>0.49065580532538616</v>
      </c>
      <c r="P42" s="7"/>
      <c r="Q42" s="25">
        <f t="shared" si="6"/>
        <v>2891.0855179237501</v>
      </c>
      <c r="R42" s="24">
        <f t="shared" si="7"/>
        <v>2522.693901514634</v>
      </c>
      <c r="S42" s="7"/>
      <c r="T42" s="25">
        <f t="shared" si="8"/>
        <v>-0.74924631539815678</v>
      </c>
      <c r="U42" s="24">
        <f t="shared" si="9"/>
        <v>0.65806257436819993</v>
      </c>
      <c r="V42" s="7"/>
      <c r="W42" s="25">
        <f t="shared" si="10"/>
        <v>-0.75455940931429244</v>
      </c>
      <c r="X42" s="24">
        <f t="shared" si="11"/>
        <v>123.64233424495842</v>
      </c>
      <c r="Y42" s="7"/>
      <c r="Z42" s="25">
        <f t="shared" si="12"/>
        <v>610</v>
      </c>
      <c r="AA42" s="17">
        <f t="shared" si="16"/>
        <v>123.68699999999998</v>
      </c>
      <c r="AB42" s="24">
        <f t="shared" si="13"/>
        <v>2.1587453919142261</v>
      </c>
      <c r="AC42" s="17">
        <f t="shared" si="14"/>
        <v>-4.4665755041563671E-2</v>
      </c>
      <c r="AD42" s="17">
        <f t="shared" ca="1" si="15"/>
        <v>-1.1315937053808511E-3</v>
      </c>
      <c r="AE42" s="17">
        <v>127</v>
      </c>
    </row>
    <row r="43" spans="1:31" s="17" customFormat="1" x14ac:dyDescent="0.25">
      <c r="A43" s="17">
        <v>23</v>
      </c>
      <c r="B43" s="17">
        <v>620</v>
      </c>
      <c r="C43" s="17">
        <v>14541</v>
      </c>
      <c r="D43" s="17">
        <v>14660</v>
      </c>
      <c r="E43" s="17">
        <v>11951</v>
      </c>
      <c r="F43" s="17">
        <v>11844</v>
      </c>
      <c r="G43" s="24"/>
      <c r="H43" s="7"/>
      <c r="I43" s="25">
        <f t="shared" si="0"/>
        <v>2590</v>
      </c>
      <c r="J43" s="24">
        <f t="shared" si="1"/>
        <v>2816</v>
      </c>
      <c r="K43" s="7"/>
      <c r="L43" s="25">
        <f t="shared" si="4"/>
        <v>2588.4765206824995</v>
      </c>
      <c r="M43" s="17">
        <f t="shared" si="2"/>
        <v>2.3209892308516666</v>
      </c>
      <c r="N43" s="17">
        <f t="shared" si="5"/>
        <v>2816.2596071463481</v>
      </c>
      <c r="O43" s="24">
        <f t="shared" si="3"/>
        <v>6.7395870435012453E-2</v>
      </c>
      <c r="P43" s="7"/>
      <c r="Q43" s="25">
        <f t="shared" si="6"/>
        <v>2630.0855179237501</v>
      </c>
      <c r="R43" s="24">
        <f t="shared" si="7"/>
        <v>2792.693901514634</v>
      </c>
      <c r="S43" s="7"/>
      <c r="T43" s="25">
        <f t="shared" si="8"/>
        <v>-0.68160622412221394</v>
      </c>
      <c r="U43" s="24">
        <f t="shared" si="9"/>
        <v>0.72849398698339518</v>
      </c>
      <c r="V43" s="7"/>
      <c r="W43" s="25">
        <f t="shared" si="10"/>
        <v>-0.68748319575603778</v>
      </c>
      <c r="X43" s="24">
        <f t="shared" si="11"/>
        <v>129.20915111652232</v>
      </c>
      <c r="Y43" s="7"/>
      <c r="Z43" s="25">
        <f t="shared" si="12"/>
        <v>620</v>
      </c>
      <c r="AA43" s="17">
        <f t="shared" si="16"/>
        <v>129.267</v>
      </c>
      <c r="AB43" s="24">
        <f t="shared" si="13"/>
        <v>2.2561347641755098</v>
      </c>
      <c r="AC43" s="17">
        <f t="shared" si="14"/>
        <v>-5.7848883477674917E-2</v>
      </c>
      <c r="AD43" s="17">
        <f t="shared" ca="1" si="15"/>
        <v>3.2246371719679701E-3</v>
      </c>
      <c r="AE43" s="17">
        <v>126</v>
      </c>
    </row>
    <row r="44" spans="1:31" s="17" customFormat="1" x14ac:dyDescent="0.25">
      <c r="A44" s="17">
        <v>24</v>
      </c>
      <c r="B44" s="17">
        <v>627</v>
      </c>
      <c r="C44" s="17">
        <v>14402</v>
      </c>
      <c r="D44" s="17">
        <v>14786</v>
      </c>
      <c r="E44" s="17">
        <v>12102</v>
      </c>
      <c r="F44" s="17">
        <v>11721</v>
      </c>
      <c r="G44" s="24"/>
      <c r="H44" s="7"/>
      <c r="I44" s="25">
        <f t="shared" si="0"/>
        <v>2300</v>
      </c>
      <c r="J44" s="24">
        <f t="shared" si="1"/>
        <v>3065</v>
      </c>
      <c r="K44" s="7"/>
      <c r="L44" s="25">
        <f t="shared" si="4"/>
        <v>2297.0383294287553</v>
      </c>
      <c r="M44" s="17">
        <f t="shared" si="2"/>
        <v>8.7714925725767152</v>
      </c>
      <c r="N44" s="17">
        <f t="shared" si="5"/>
        <v>3061.9058827081353</v>
      </c>
      <c r="O44" s="24">
        <f t="shared" si="3"/>
        <v>9.573561815816003</v>
      </c>
      <c r="P44" s="7"/>
      <c r="Q44" s="25">
        <f t="shared" si="6"/>
        <v>2340.0855179237501</v>
      </c>
      <c r="R44" s="24">
        <f t="shared" si="7"/>
        <v>3041.693901514634</v>
      </c>
      <c r="S44" s="7"/>
      <c r="T44" s="25">
        <f t="shared" si="8"/>
        <v>-0.60645056714894408</v>
      </c>
      <c r="U44" s="24">
        <f t="shared" si="9"/>
        <v>0.79344740083963083</v>
      </c>
      <c r="V44" s="7"/>
      <c r="W44" s="25">
        <f t="shared" si="10"/>
        <v>-0.61284714670664509</v>
      </c>
      <c r="X44" s="24">
        <f t="shared" si="11"/>
        <v>134.8681915607707</v>
      </c>
      <c r="Y44" s="7"/>
      <c r="Z44" s="25">
        <f t="shared" si="12"/>
        <v>627</v>
      </c>
      <c r="AA44" s="17">
        <f t="shared" si="16"/>
        <v>134.91</v>
      </c>
      <c r="AB44" s="24">
        <f t="shared" si="13"/>
        <v>2.35462369386555</v>
      </c>
      <c r="AC44" s="17">
        <f t="shared" si="14"/>
        <v>-4.1808439229299665E-2</v>
      </c>
      <c r="AD44" s="17">
        <f t="shared" ca="1" si="15"/>
        <v>0.11098891735466054</v>
      </c>
      <c r="AE44" s="17">
        <v>125</v>
      </c>
    </row>
    <row r="45" spans="1:31" s="17" customFormat="1" x14ac:dyDescent="0.25">
      <c r="A45" s="17">
        <v>25</v>
      </c>
      <c r="B45" s="17">
        <v>630</v>
      </c>
      <c r="C45" s="17">
        <v>14243</v>
      </c>
      <c r="D45" s="17">
        <v>14899</v>
      </c>
      <c r="E45" s="17">
        <v>12262</v>
      </c>
      <c r="F45" s="17">
        <v>11618</v>
      </c>
      <c r="G45" s="24"/>
      <c r="H45" s="7"/>
      <c r="I45" s="25">
        <f t="shared" si="0"/>
        <v>1981</v>
      </c>
      <c r="J45" s="24">
        <f t="shared" si="1"/>
        <v>3281</v>
      </c>
      <c r="K45" s="7"/>
      <c r="L45" s="25">
        <f t="shared" si="4"/>
        <v>1981.3803117612458</v>
      </c>
      <c r="M45" s="17">
        <f t="shared" si="2"/>
        <v>0.14463703574189826</v>
      </c>
      <c r="N45" s="17">
        <f t="shared" si="5"/>
        <v>3279.031141969122</v>
      </c>
      <c r="O45" s="24">
        <f t="shared" si="3"/>
        <v>3.8764019457527246</v>
      </c>
      <c r="P45" s="7"/>
      <c r="Q45" s="25">
        <f t="shared" si="6"/>
        <v>2021.0855179237501</v>
      </c>
      <c r="R45" s="24">
        <f t="shared" si="7"/>
        <v>3257.693901514634</v>
      </c>
      <c r="S45" s="7"/>
      <c r="T45" s="25">
        <f t="shared" si="8"/>
        <v>-0.52377934447834729</v>
      </c>
      <c r="U45" s="24">
        <f t="shared" si="9"/>
        <v>0.84979253093178697</v>
      </c>
      <c r="V45" s="7"/>
      <c r="W45" s="25">
        <f t="shared" si="10"/>
        <v>-0.53062610384292519</v>
      </c>
      <c r="X45" s="24">
        <f t="shared" si="11"/>
        <v>140.56874881399324</v>
      </c>
      <c r="Y45" s="7"/>
      <c r="Z45" s="25">
        <f t="shared" si="12"/>
        <v>630</v>
      </c>
      <c r="AA45" s="17">
        <f t="shared" si="16"/>
        <v>140.57999999999998</v>
      </c>
      <c r="AB45" s="24">
        <f t="shared" si="13"/>
        <v>2.4535838624536281</v>
      </c>
      <c r="AC45" s="17">
        <f t="shared" si="14"/>
        <v>-1.1251186006745684E-2</v>
      </c>
      <c r="AD45" s="17">
        <f t="shared" ca="1" si="15"/>
        <v>0.11508976274859606</v>
      </c>
      <c r="AE45" s="17">
        <v>124</v>
      </c>
    </row>
    <row r="46" spans="1:31" s="17" customFormat="1" x14ac:dyDescent="0.25">
      <c r="A46" s="17">
        <v>26</v>
      </c>
      <c r="B46" s="17">
        <v>635</v>
      </c>
      <c r="C46" s="17">
        <v>14065</v>
      </c>
      <c r="D46" s="17">
        <v>14986</v>
      </c>
      <c r="E46" s="17">
        <v>12430</v>
      </c>
      <c r="F46" s="17">
        <v>11521</v>
      </c>
      <c r="G46" s="24"/>
      <c r="H46" s="7"/>
      <c r="I46" s="25">
        <f t="shared" si="0"/>
        <v>1635</v>
      </c>
      <c r="J46" s="24">
        <f t="shared" si="1"/>
        <v>3465</v>
      </c>
      <c r="K46" s="7"/>
      <c r="L46" s="25">
        <f t="shared" si="4"/>
        <v>1643.1958486359101</v>
      </c>
      <c r="M46" s="17">
        <f t="shared" si="2"/>
        <v>67.17193486274985</v>
      </c>
      <c r="N46" s="17">
        <f t="shared" si="5"/>
        <v>3465.603916032243</v>
      </c>
      <c r="O46" s="24">
        <f t="shared" si="3"/>
        <v>0.3647145740001016</v>
      </c>
      <c r="P46" s="7"/>
      <c r="Q46" s="25">
        <f t="shared" si="6"/>
        <v>1675.0855179237501</v>
      </c>
      <c r="R46" s="24">
        <f t="shared" si="7"/>
        <v>3441.693901514634</v>
      </c>
      <c r="S46" s="7"/>
      <c r="T46" s="25">
        <f t="shared" si="8"/>
        <v>-0.43411087098610129</v>
      </c>
      <c r="U46" s="24">
        <f t="shared" si="9"/>
        <v>0.89779023434362382</v>
      </c>
      <c r="V46" s="7"/>
      <c r="W46" s="25">
        <f t="shared" si="10"/>
        <v>-0.44134049530736624</v>
      </c>
      <c r="X46" s="24">
        <f t="shared" si="11"/>
        <v>146.37210982318027</v>
      </c>
      <c r="Y46" s="7"/>
      <c r="Z46" s="25">
        <f t="shared" si="12"/>
        <v>635</v>
      </c>
      <c r="AA46" s="17">
        <f t="shared" si="16"/>
        <v>146.29499999999999</v>
      </c>
      <c r="AB46" s="24">
        <f t="shared" si="13"/>
        <v>2.5533294292051041</v>
      </c>
      <c r="AC46" s="17">
        <f t="shared" si="14"/>
        <v>7.7109823180279591E-2</v>
      </c>
      <c r="AD46" s="17">
        <f t="shared" ca="1" si="15"/>
        <v>-3.2668826954107999E-2</v>
      </c>
      <c r="AE46" s="17">
        <v>123</v>
      </c>
    </row>
    <row r="47" spans="1:31" s="17" customFormat="1" x14ac:dyDescent="0.25">
      <c r="A47" s="17">
        <v>27</v>
      </c>
      <c r="B47" s="17">
        <v>625</v>
      </c>
      <c r="C47" s="17">
        <v>13902</v>
      </c>
      <c r="D47" s="17">
        <v>15068</v>
      </c>
      <c r="E47" s="17">
        <v>12612</v>
      </c>
      <c r="F47" s="17">
        <v>11445</v>
      </c>
      <c r="G47" s="24"/>
      <c r="H47" s="7"/>
      <c r="I47" s="25">
        <f t="shared" si="0"/>
        <v>1290</v>
      </c>
      <c r="J47" s="24">
        <f t="shared" si="1"/>
        <v>3623</v>
      </c>
      <c r="K47" s="7"/>
      <c r="L47" s="25">
        <f t="shared" si="4"/>
        <v>1293.968046382417</v>
      </c>
      <c r="M47" s="17">
        <f t="shared" si="2"/>
        <v>15.745392093012757</v>
      </c>
      <c r="N47" s="17">
        <f t="shared" si="5"/>
        <v>3615.7975565569695</v>
      </c>
      <c r="O47" s="24">
        <f t="shared" si="3"/>
        <v>51.875191550052477</v>
      </c>
      <c r="P47" s="7"/>
      <c r="Q47" s="25">
        <f t="shared" si="6"/>
        <v>1330.0855179237501</v>
      </c>
      <c r="R47" s="24">
        <f t="shared" si="7"/>
        <v>3599.693901514634</v>
      </c>
      <c r="S47" s="7"/>
      <c r="T47" s="25">
        <f t="shared" si="8"/>
        <v>-0.34470155493169408</v>
      </c>
      <c r="U47" s="24">
        <f t="shared" si="9"/>
        <v>0.93900565357770105</v>
      </c>
      <c r="V47" s="7"/>
      <c r="W47" s="25">
        <f t="shared" si="10"/>
        <v>-0.35225954287934164</v>
      </c>
      <c r="X47" s="24">
        <f t="shared" si="11"/>
        <v>151.98703471855185</v>
      </c>
      <c r="Y47" s="7"/>
      <c r="Z47" s="25">
        <f t="shared" si="12"/>
        <v>625</v>
      </c>
      <c r="AA47" s="17">
        <f t="shared" si="16"/>
        <v>151.91999999999999</v>
      </c>
      <c r="AB47" s="24">
        <f t="shared" si="13"/>
        <v>2.6515041996297852</v>
      </c>
      <c r="AC47" s="17">
        <f t="shared" si="14"/>
        <v>6.703471855186649E-2</v>
      </c>
      <c r="AD47" s="17">
        <f t="shared" ca="1" si="15"/>
        <v>2.2009507409677553E-2</v>
      </c>
      <c r="AE47" s="17">
        <v>122</v>
      </c>
    </row>
    <row r="48" spans="1:31" s="17" customFormat="1" x14ac:dyDescent="0.25">
      <c r="A48" s="17">
        <v>28</v>
      </c>
      <c r="B48" s="17">
        <v>633</v>
      </c>
      <c r="C48" s="17">
        <v>13720</v>
      </c>
      <c r="D48" s="17">
        <v>15135</v>
      </c>
      <c r="E48" s="17">
        <v>12793</v>
      </c>
      <c r="F48" s="17">
        <v>11391</v>
      </c>
      <c r="G48" s="24"/>
      <c r="H48" s="7"/>
      <c r="I48" s="25">
        <f t="shared" si="0"/>
        <v>927</v>
      </c>
      <c r="J48" s="24">
        <f t="shared" si="1"/>
        <v>3744</v>
      </c>
      <c r="K48" s="7"/>
      <c r="L48" s="25">
        <f t="shared" si="4"/>
        <v>927.18103818633017</v>
      </c>
      <c r="M48" s="17">
        <f t="shared" si="2"/>
        <v>3.2774824909717351E-2</v>
      </c>
      <c r="N48" s="17">
        <f t="shared" si="5"/>
        <v>3732.6083652705574</v>
      </c>
      <c r="O48" s="24">
        <f t="shared" si="3"/>
        <v>129.7693418090418</v>
      </c>
      <c r="P48" s="7"/>
      <c r="Q48" s="25">
        <f t="shared" si="6"/>
        <v>967.0855179237501</v>
      </c>
      <c r="R48" s="24">
        <f t="shared" si="7"/>
        <v>3720.693901514634</v>
      </c>
      <c r="S48" s="7"/>
      <c r="T48" s="25">
        <f t="shared" si="8"/>
        <v>-0.25062740499618735</v>
      </c>
      <c r="U48" s="24">
        <f t="shared" si="9"/>
        <v>0.97056936071265887</v>
      </c>
      <c r="V48" s="7"/>
      <c r="W48" s="25">
        <f t="shared" si="10"/>
        <v>-0.25843603441481616</v>
      </c>
      <c r="X48" s="24">
        <f t="shared" si="11"/>
        <v>157.63982740764186</v>
      </c>
      <c r="Y48" s="7"/>
      <c r="Z48" s="25">
        <f t="shared" si="12"/>
        <v>633</v>
      </c>
      <c r="AA48" s="17">
        <f t="shared" si="16"/>
        <v>157.61699999999999</v>
      </c>
      <c r="AB48" s="24">
        <f t="shared" si="13"/>
        <v>2.7509356071159021</v>
      </c>
      <c r="AC48" s="17">
        <f t="shared" si="14"/>
        <v>2.2827407641869968E-2</v>
      </c>
      <c r="AD48" s="17">
        <f t="shared" ca="1" si="15"/>
        <v>4.0697933701665079E-2</v>
      </c>
      <c r="AE48" s="17">
        <v>121</v>
      </c>
    </row>
    <row r="49" spans="1:31" s="17" customFormat="1" x14ac:dyDescent="0.25">
      <c r="A49" s="17">
        <v>29</v>
      </c>
      <c r="B49" s="17">
        <v>604</v>
      </c>
      <c r="C49" s="17">
        <v>13536</v>
      </c>
      <c r="D49" s="17">
        <v>15165</v>
      </c>
      <c r="E49" s="17">
        <v>12975</v>
      </c>
      <c r="F49" s="17">
        <v>11349</v>
      </c>
      <c r="G49" s="24"/>
      <c r="H49" s="7"/>
      <c r="I49" s="25">
        <f t="shared" si="0"/>
        <v>561</v>
      </c>
      <c r="J49" s="24">
        <f t="shared" si="1"/>
        <v>3816</v>
      </c>
      <c r="K49" s="7"/>
      <c r="L49" s="25">
        <f t="shared" si="4"/>
        <v>568.23075226723881</v>
      </c>
      <c r="M49" s="17">
        <f t="shared" si="2"/>
        <v>52.28377835017924</v>
      </c>
      <c r="N49" s="17">
        <f t="shared" si="5"/>
        <v>3809.8836088633329</v>
      </c>
      <c r="O49" s="24">
        <f t="shared" si="3"/>
        <v>37.410240536699391</v>
      </c>
      <c r="P49" s="7"/>
      <c r="Q49" s="25">
        <f t="shared" si="6"/>
        <v>601.0855179237501</v>
      </c>
      <c r="R49" s="24">
        <f t="shared" si="7"/>
        <v>3792.693901514634</v>
      </c>
      <c r="S49" s="7"/>
      <c r="T49" s="25">
        <f t="shared" si="8"/>
        <v>-0.15577578274716408</v>
      </c>
      <c r="U49" s="24">
        <f t="shared" si="9"/>
        <v>0.98935107074337758</v>
      </c>
      <c r="V49" s="7"/>
      <c r="W49" s="25">
        <f t="shared" si="10"/>
        <v>-0.16373229870726794</v>
      </c>
      <c r="X49" s="24">
        <f t="shared" si="11"/>
        <v>163.15319101392697</v>
      </c>
      <c r="Y49" s="7"/>
      <c r="Z49" s="25">
        <f t="shared" si="12"/>
        <v>604</v>
      </c>
      <c r="AA49" s="17">
        <f t="shared" si="16"/>
        <v>163.053</v>
      </c>
      <c r="AB49" s="24">
        <f t="shared" si="13"/>
        <v>2.8458117052543139</v>
      </c>
      <c r="AC49" s="17">
        <f t="shared" si="14"/>
        <v>0.10019101392697394</v>
      </c>
      <c r="AD49" s="17">
        <f t="shared" ca="1" si="15"/>
        <v>-3.8709352817448917E-2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13355</v>
      </c>
      <c r="D50" s="17">
        <v>15186</v>
      </c>
      <c r="E50" s="17">
        <v>13157</v>
      </c>
      <c r="F50" s="17">
        <v>11326</v>
      </c>
      <c r="G50" s="24"/>
      <c r="H50" s="7"/>
      <c r="I50" s="25">
        <f t="shared" si="0"/>
        <v>198</v>
      </c>
      <c r="J50" s="24">
        <f t="shared" si="1"/>
        <v>3860</v>
      </c>
      <c r="K50" s="7"/>
      <c r="L50" s="25">
        <f t="shared" si="4"/>
        <v>198.95644196790855</v>
      </c>
      <c r="M50" s="17">
        <f t="shared" si="2"/>
        <v>0.91478123797677224</v>
      </c>
      <c r="N50" s="17">
        <f t="shared" si="5"/>
        <v>3853.4067903201199</v>
      </c>
      <c r="O50" s="24">
        <f t="shared" si="3"/>
        <v>43.470413882865266</v>
      </c>
      <c r="P50" s="7"/>
      <c r="Q50" s="25">
        <f t="shared" si="6"/>
        <v>238.08551792375016</v>
      </c>
      <c r="R50" s="24">
        <f t="shared" si="7"/>
        <v>3836.693901514634</v>
      </c>
      <c r="S50" s="7"/>
      <c r="T50" s="25">
        <f t="shared" si="8"/>
        <v>-6.1701632811657414E-2</v>
      </c>
      <c r="U50" s="24">
        <f t="shared" si="9"/>
        <v>1.0008287824288169</v>
      </c>
      <c r="V50" s="7"/>
      <c r="W50" s="25">
        <f t="shared" si="10"/>
        <v>-6.9747357668945006E-2</v>
      </c>
      <c r="X50" s="24">
        <f t="shared" si="11"/>
        <v>168.56368886272742</v>
      </c>
      <c r="Y50" s="7"/>
      <c r="Z50" s="25">
        <f t="shared" si="12"/>
        <v>612</v>
      </c>
      <c r="AA50" s="17">
        <f t="shared" si="16"/>
        <v>168.56100000000001</v>
      </c>
      <c r="AB50" s="24">
        <f t="shared" si="13"/>
        <v>2.9419444404541619</v>
      </c>
      <c r="AC50" s="17">
        <f t="shared" si="14"/>
        <v>2.6888627274104238E-3</v>
      </c>
      <c r="AD50" s="17">
        <f t="shared" ca="1" si="15"/>
        <v>0.14956045205582313</v>
      </c>
      <c r="AE50" s="17">
        <v>119</v>
      </c>
    </row>
    <row r="51" spans="1:31" s="17" customFormat="1" x14ac:dyDescent="0.25">
      <c r="A51" s="17">
        <v>31</v>
      </c>
      <c r="B51" s="17">
        <v>626</v>
      </c>
      <c r="C51" s="17">
        <v>13148</v>
      </c>
      <c r="D51" s="17">
        <v>15179</v>
      </c>
      <c r="E51" s="17">
        <v>13338</v>
      </c>
      <c r="F51" s="17">
        <v>11316</v>
      </c>
      <c r="G51" s="24"/>
      <c r="H51" s="7"/>
      <c r="I51" s="25">
        <f t="shared" si="0"/>
        <v>-190</v>
      </c>
      <c r="J51" s="24">
        <f t="shared" si="1"/>
        <v>3863</v>
      </c>
      <c r="K51" s="7"/>
      <c r="L51" s="25">
        <f t="shared" si="4"/>
        <v>-181.02332936186934</v>
      </c>
      <c r="M51" s="17">
        <f t="shared" si="2"/>
        <v>80.580615745477047</v>
      </c>
      <c r="N51" s="17">
        <f t="shared" si="5"/>
        <v>3861.2964566129194</v>
      </c>
      <c r="O51" s="24">
        <f t="shared" si="3"/>
        <v>2.902060071665947</v>
      </c>
      <c r="P51" s="7"/>
      <c r="Q51" s="25">
        <f t="shared" si="6"/>
        <v>-149.91448207624984</v>
      </c>
      <c r="R51" s="24">
        <f t="shared" si="7"/>
        <v>3839.693901514634</v>
      </c>
      <c r="S51" s="7"/>
      <c r="T51" s="25">
        <f t="shared" si="8"/>
        <v>3.8851453069820824E-2</v>
      </c>
      <c r="U51" s="24">
        <f t="shared" si="9"/>
        <v>1.0016113536800968</v>
      </c>
      <c r="V51" s="7"/>
      <c r="W51" s="25">
        <f t="shared" si="10"/>
        <v>3.0802686168053386E-2</v>
      </c>
      <c r="X51" s="24">
        <f t="shared" si="11"/>
        <v>174.31163304361132</v>
      </c>
      <c r="Y51" s="7"/>
      <c r="Z51" s="25">
        <f t="shared" si="12"/>
        <v>626</v>
      </c>
      <c r="AA51" s="17">
        <f t="shared" si="16"/>
        <v>174.19499999999999</v>
      </c>
      <c r="AB51" s="24">
        <f t="shared" si="13"/>
        <v>3.0402762905115219</v>
      </c>
      <c r="AC51" s="17">
        <f t="shared" si="14"/>
        <v>0.11663304361132987</v>
      </c>
      <c r="AD51" s="17">
        <f t="shared" ca="1" si="15"/>
        <v>9.0861701588664801E-3</v>
      </c>
      <c r="AE51" s="17">
        <v>118</v>
      </c>
    </row>
    <row r="52" spans="1:31" s="17" customFormat="1" x14ac:dyDescent="0.25">
      <c r="A52" s="17">
        <v>32</v>
      </c>
      <c r="B52" s="17">
        <v>624</v>
      </c>
      <c r="C52" s="17">
        <v>12962</v>
      </c>
      <c r="D52" s="17">
        <v>15165</v>
      </c>
      <c r="E52" s="17">
        <v>13527</v>
      </c>
      <c r="F52" s="17">
        <v>11333</v>
      </c>
      <c r="G52" s="24"/>
      <c r="H52" s="7"/>
      <c r="I52" s="25">
        <f t="shared" ref="I52:I83" si="17">C52-E52</f>
        <v>-565</v>
      </c>
      <c r="J52" s="24">
        <f t="shared" ref="J52:J83" si="18">D52-F52</f>
        <v>3832</v>
      </c>
      <c r="K52" s="7"/>
      <c r="L52" s="25">
        <f t="shared" si="4"/>
        <v>-558.43672907628991</v>
      </c>
      <c r="M52" s="17">
        <f t="shared" si="2"/>
        <v>43.076525218018332</v>
      </c>
      <c r="N52" s="17">
        <f t="shared" si="5"/>
        <v>3832.2213009626598</v>
      </c>
      <c r="O52" s="24">
        <f t="shared" si="3"/>
        <v>4.8974116074165269E-2</v>
      </c>
      <c r="P52" s="7"/>
      <c r="Q52" s="25">
        <f t="shared" si="6"/>
        <v>-524.9144820762499</v>
      </c>
      <c r="R52" s="24">
        <f t="shared" si="7"/>
        <v>3808.693901514634</v>
      </c>
      <c r="S52" s="7"/>
      <c r="T52" s="25">
        <f t="shared" si="8"/>
        <v>0.13603549225939388</v>
      </c>
      <c r="U52" s="24">
        <f t="shared" si="9"/>
        <v>0.99352478408353739</v>
      </c>
      <c r="V52" s="7"/>
      <c r="W52" s="25">
        <f t="shared" si="10"/>
        <v>0.12805485641964287</v>
      </c>
      <c r="X52" s="24">
        <f t="shared" si="11"/>
        <v>179.89449408093981</v>
      </c>
      <c r="Y52" s="7"/>
      <c r="Z52" s="25">
        <f t="shared" si="12"/>
        <v>624</v>
      </c>
      <c r="AA52" s="17">
        <f t="shared" si="16"/>
        <v>179.81099999999998</v>
      </c>
      <c r="AB52" s="24">
        <f t="shared" si="13"/>
        <v>3.1382939813035238</v>
      </c>
      <c r="AC52" s="17">
        <f t="shared" si="14"/>
        <v>8.3494080939829018E-2</v>
      </c>
      <c r="AD52" s="17">
        <f t="shared" ca="1" si="15"/>
        <v>-6.7142361168549769E-2</v>
      </c>
      <c r="AE52" s="17">
        <v>117</v>
      </c>
    </row>
    <row r="53" spans="1:31" s="17" customFormat="1" x14ac:dyDescent="0.25">
      <c r="A53" s="17">
        <v>33</v>
      </c>
      <c r="B53" s="17">
        <v>624</v>
      </c>
      <c r="C53" s="17">
        <v>12786</v>
      </c>
      <c r="D53" s="17">
        <v>15136</v>
      </c>
      <c r="E53" s="17">
        <v>13715</v>
      </c>
      <c r="F53" s="17">
        <v>11365</v>
      </c>
      <c r="G53" s="24"/>
      <c r="H53" s="7"/>
      <c r="I53" s="25">
        <f t="shared" si="17"/>
        <v>-929</v>
      </c>
      <c r="J53" s="24">
        <f t="shared" si="18"/>
        <v>3771</v>
      </c>
      <c r="K53" s="7"/>
      <c r="L53" s="25">
        <f t="shared" si="4"/>
        <v>-930.87045723321421</v>
      </c>
      <c r="M53" s="17">
        <f t="shared" si="2"/>
        <v>3.4986102612833601</v>
      </c>
      <c r="N53" s="17">
        <f t="shared" si="5"/>
        <v>3766.5450097627254</v>
      </c>
      <c r="O53" s="24">
        <f t="shared" si="3"/>
        <v>19.846938014212128</v>
      </c>
      <c r="P53" s="7"/>
      <c r="Q53" s="25">
        <f t="shared" si="6"/>
        <v>-888.9144820762499</v>
      </c>
      <c r="R53" s="24">
        <f t="shared" si="7"/>
        <v>3747.693901514634</v>
      </c>
      <c r="S53" s="7"/>
      <c r="T53" s="25">
        <f t="shared" si="8"/>
        <v>0.23036879963273943</v>
      </c>
      <c r="U53" s="24">
        <f t="shared" si="9"/>
        <v>0.97761250197417837</v>
      </c>
      <c r="V53" s="7"/>
      <c r="W53" s="25">
        <f t="shared" si="10"/>
        <v>0.22251909859364932</v>
      </c>
      <c r="X53" s="24">
        <f t="shared" si="11"/>
        <v>185.37306627564226</v>
      </c>
      <c r="Y53" s="7"/>
      <c r="Z53" s="25">
        <f t="shared" ref="Z53:Z84" si="19">B53</f>
        <v>624</v>
      </c>
      <c r="AA53" s="17">
        <f t="shared" si="16"/>
        <v>185.42699999999996</v>
      </c>
      <c r="AB53" s="24">
        <f t="shared" si="13"/>
        <v>3.2363116720955247</v>
      </c>
      <c r="AC53" s="17">
        <f t="shared" si="14"/>
        <v>-5.3933724357705159E-2</v>
      </c>
      <c r="AD53" s="17">
        <f t="shared" ca="1" si="15"/>
        <v>0.11362050490643583</v>
      </c>
      <c r="AE53" s="17">
        <v>116</v>
      </c>
    </row>
    <row r="54" spans="1:31" s="17" customFormat="1" x14ac:dyDescent="0.25">
      <c r="A54" s="17">
        <v>34</v>
      </c>
      <c r="B54" s="17">
        <v>646</v>
      </c>
      <c r="C54" s="17">
        <v>12601</v>
      </c>
      <c r="D54" s="17">
        <v>15089</v>
      </c>
      <c r="E54" s="17">
        <v>13910</v>
      </c>
      <c r="F54" s="17">
        <v>11422</v>
      </c>
      <c r="G54" s="24"/>
      <c r="H54" s="7"/>
      <c r="I54" s="25">
        <f t="shared" si="17"/>
        <v>-1309</v>
      </c>
      <c r="J54" s="24">
        <f t="shared" si="18"/>
        <v>3667</v>
      </c>
      <c r="K54" s="7"/>
      <c r="L54" s="25">
        <f t="shared" si="4"/>
        <v>-1307.376001256195</v>
      </c>
      <c r="M54" s="17">
        <f t="shared" si="2"/>
        <v>2.637371919880322</v>
      </c>
      <c r="N54" s="17">
        <f t="shared" si="5"/>
        <v>3660.6695629662913</v>
      </c>
      <c r="O54" s="24">
        <f t="shared" si="3"/>
        <v>40.07443303775031</v>
      </c>
      <c r="P54" s="7"/>
      <c r="Q54" s="25">
        <f t="shared" si="6"/>
        <v>-1268.9144820762499</v>
      </c>
      <c r="R54" s="24">
        <f t="shared" si="7"/>
        <v>3643.693901514634</v>
      </c>
      <c r="S54" s="7"/>
      <c r="T54" s="25">
        <f t="shared" si="8"/>
        <v>0.32884862601150677</v>
      </c>
      <c r="U54" s="24">
        <f t="shared" si="9"/>
        <v>0.95048336526314026</v>
      </c>
      <c r="V54" s="7"/>
      <c r="W54" s="25">
        <f t="shared" si="10"/>
        <v>0.32122014435019569</v>
      </c>
      <c r="X54" s="24">
        <f t="shared" si="11"/>
        <v>191.22307785302587</v>
      </c>
      <c r="Y54" s="7"/>
      <c r="Z54" s="25">
        <f t="shared" si="19"/>
        <v>646</v>
      </c>
      <c r="AA54" s="17">
        <f t="shared" si="16"/>
        <v>191.24099999999996</v>
      </c>
      <c r="AB54" s="24">
        <f t="shared" si="13"/>
        <v>3.3377851148064748</v>
      </c>
      <c r="AC54" s="17">
        <f t="shared" si="14"/>
        <v>-1.7922146974086672E-2</v>
      </c>
      <c r="AD54" s="17">
        <f t="shared" ca="1" si="15"/>
        <v>-1.1839419682729613E-2</v>
      </c>
      <c r="AE54" s="17">
        <v>115</v>
      </c>
    </row>
    <row r="55" spans="1:31" s="17" customFormat="1" x14ac:dyDescent="0.25">
      <c r="A55" s="17">
        <v>35</v>
      </c>
      <c r="B55" s="17">
        <v>625</v>
      </c>
      <c r="C55" s="17">
        <v>12418</v>
      </c>
      <c r="D55" s="17">
        <v>15014</v>
      </c>
      <c r="E55" s="17">
        <v>14082</v>
      </c>
      <c r="F55" s="17">
        <v>11491</v>
      </c>
      <c r="G55" s="24"/>
      <c r="H55" s="7"/>
      <c r="I55" s="25">
        <f t="shared" si="17"/>
        <v>-1664</v>
      </c>
      <c r="J55" s="24">
        <f t="shared" si="18"/>
        <v>3523</v>
      </c>
      <c r="K55" s="7"/>
      <c r="L55" s="25">
        <f t="shared" si="4"/>
        <v>-1659.2634419270601</v>
      </c>
      <c r="M55" s="17">
        <f t="shared" si="2"/>
        <v>22.434982378332542</v>
      </c>
      <c r="N55" s="17">
        <f t="shared" si="5"/>
        <v>3522.5696932195387</v>
      </c>
      <c r="O55" s="24">
        <f t="shared" si="3"/>
        <v>0.18516392531092729</v>
      </c>
      <c r="P55" s="7"/>
      <c r="Q55" s="25">
        <f t="shared" si="6"/>
        <v>-1623.9144820762499</v>
      </c>
      <c r="R55" s="24">
        <f t="shared" si="7"/>
        <v>3499.693901514634</v>
      </c>
      <c r="S55" s="7"/>
      <c r="T55" s="25">
        <f t="shared" si="8"/>
        <v>0.42084951644430257</v>
      </c>
      <c r="U55" s="24">
        <f t="shared" si="9"/>
        <v>0.91291994520170272</v>
      </c>
      <c r="V55" s="7"/>
      <c r="W55" s="25">
        <f t="shared" si="10"/>
        <v>0.41352590598959382</v>
      </c>
      <c r="X55" s="24">
        <f t="shared" si="11"/>
        <v>196.9192927808889</v>
      </c>
      <c r="Y55" s="7"/>
      <c r="Z55" s="25">
        <f t="shared" si="19"/>
        <v>625</v>
      </c>
      <c r="AA55" s="17">
        <f t="shared" si="16"/>
        <v>196.86599999999996</v>
      </c>
      <c r="AB55" s="24">
        <f t="shared" si="13"/>
        <v>3.4359598852311559</v>
      </c>
      <c r="AC55" s="17">
        <f t="shared" si="14"/>
        <v>5.3292780888938296E-2</v>
      </c>
      <c r="AD55" s="17">
        <f t="shared" ca="1" si="15"/>
        <v>1.3970409479071577E-2</v>
      </c>
      <c r="AE55" s="17">
        <v>114</v>
      </c>
    </row>
    <row r="56" spans="1:31" s="17" customFormat="1" x14ac:dyDescent="0.25">
      <c r="A56" s="17">
        <v>36</v>
      </c>
      <c r="B56" s="17">
        <v>620</v>
      </c>
      <c r="C56" s="17">
        <v>12249</v>
      </c>
      <c r="D56" s="17">
        <v>14923</v>
      </c>
      <c r="E56" s="17">
        <v>14245</v>
      </c>
      <c r="F56" s="17">
        <v>11573</v>
      </c>
      <c r="G56" s="24"/>
      <c r="H56" s="7"/>
      <c r="I56" s="25">
        <f t="shared" si="17"/>
        <v>-1996</v>
      </c>
      <c r="J56" s="24">
        <f t="shared" si="18"/>
        <v>3350</v>
      </c>
      <c r="K56" s="7"/>
      <c r="L56" s="25">
        <f t="shared" si="4"/>
        <v>-1992.9267302391659</v>
      </c>
      <c r="M56" s="17">
        <f t="shared" si="2"/>
        <v>9.4449870228575126</v>
      </c>
      <c r="N56" s="17">
        <f t="shared" si="5"/>
        <v>3352.2405007989241</v>
      </c>
      <c r="O56" s="24">
        <f t="shared" si="3"/>
        <v>5.0198438299796706</v>
      </c>
      <c r="P56" s="7"/>
      <c r="Q56" s="25">
        <f t="shared" si="6"/>
        <v>-1955.9144820762499</v>
      </c>
      <c r="R56" s="24">
        <f t="shared" si="7"/>
        <v>3326.693901514634</v>
      </c>
      <c r="S56" s="7"/>
      <c r="T56" s="25">
        <f t="shared" si="8"/>
        <v>0.50688978580680455</v>
      </c>
      <c r="U56" s="24">
        <f t="shared" si="9"/>
        <v>0.86779166971122579</v>
      </c>
      <c r="V56" s="7"/>
      <c r="W56" s="25">
        <f t="shared" si="10"/>
        <v>0.49993165333114259</v>
      </c>
      <c r="X56" s="24">
        <f t="shared" si="11"/>
        <v>202.4962530505793</v>
      </c>
      <c r="Y56" s="7"/>
      <c r="Z56" s="25">
        <f t="shared" si="19"/>
        <v>620</v>
      </c>
      <c r="AA56" s="17">
        <f t="shared" si="16"/>
        <v>202.44599999999997</v>
      </c>
      <c r="AB56" s="24">
        <f t="shared" si="13"/>
        <v>3.5333492574924397</v>
      </c>
      <c r="AC56" s="17">
        <f t="shared" si="14"/>
        <v>5.0253050579328828E-2</v>
      </c>
      <c r="AD56" s="17">
        <f t="shared" ca="1" si="15"/>
        <v>4.3262033569988034E-2</v>
      </c>
      <c r="AE56" s="17">
        <v>113</v>
      </c>
    </row>
    <row r="57" spans="1:31" s="17" customFormat="1" x14ac:dyDescent="0.25">
      <c r="A57" s="17">
        <v>37</v>
      </c>
      <c r="B57" s="17">
        <v>614</v>
      </c>
      <c r="C57" s="17">
        <v>12099</v>
      </c>
      <c r="D57" s="17">
        <v>14827</v>
      </c>
      <c r="E57" s="17">
        <v>14407</v>
      </c>
      <c r="F57" s="17">
        <v>11672</v>
      </c>
      <c r="G57" s="24"/>
      <c r="H57" s="7"/>
      <c r="I57" s="25">
        <f t="shared" si="17"/>
        <v>-2308</v>
      </c>
      <c r="J57" s="24">
        <f t="shared" si="18"/>
        <v>3155</v>
      </c>
      <c r="K57" s="7"/>
      <c r="L57" s="25">
        <f t="shared" si="4"/>
        <v>-2305.1183108183204</v>
      </c>
      <c r="M57" s="17">
        <f t="shared" si="2"/>
        <v>8.304132539809105</v>
      </c>
      <c r="N57" s="17">
        <f t="shared" si="5"/>
        <v>3152.4298862106102</v>
      </c>
      <c r="O57" s="24">
        <f t="shared" si="3"/>
        <v>6.6054848904114918</v>
      </c>
      <c r="P57" s="7"/>
      <c r="Q57" s="25">
        <f t="shared" si="6"/>
        <v>-2267.9144820762499</v>
      </c>
      <c r="R57" s="24">
        <f t="shared" si="7"/>
        <v>3131.693901514634</v>
      </c>
      <c r="S57" s="7"/>
      <c r="T57" s="25">
        <f t="shared" si="8"/>
        <v>0.58774690641252936</v>
      </c>
      <c r="U57" s="24">
        <f t="shared" si="9"/>
        <v>0.81692453837802925</v>
      </c>
      <c r="V57" s="7"/>
      <c r="W57" s="25">
        <f t="shared" si="10"/>
        <v>0.58120020810964856</v>
      </c>
      <c r="X57" s="24">
        <f t="shared" si="11"/>
        <v>207.98007738653234</v>
      </c>
      <c r="Y57" s="7"/>
      <c r="Z57" s="25">
        <f t="shared" si="19"/>
        <v>614</v>
      </c>
      <c r="AA57" s="17">
        <f t="shared" si="16"/>
        <v>207.97199999999998</v>
      </c>
      <c r="AB57" s="24">
        <f t="shared" si="13"/>
        <v>3.6297961519576467</v>
      </c>
      <c r="AC57" s="17">
        <f t="shared" si="14"/>
        <v>8.0773865323635619E-3</v>
      </c>
      <c r="AD57" s="17">
        <f t="shared" ca="1" si="15"/>
        <v>4.6324929699892436E-2</v>
      </c>
      <c r="AE57" s="17">
        <v>112</v>
      </c>
    </row>
    <row r="58" spans="1:31" s="17" customFormat="1" x14ac:dyDescent="0.25">
      <c r="A58" s="17">
        <v>38</v>
      </c>
      <c r="B58" s="17">
        <v>622</v>
      </c>
      <c r="C58" s="17">
        <v>11951</v>
      </c>
      <c r="D58" s="17">
        <v>14709</v>
      </c>
      <c r="E58" s="17">
        <v>14549</v>
      </c>
      <c r="F58" s="17">
        <v>11790</v>
      </c>
      <c r="G58" s="24"/>
      <c r="H58" s="7"/>
      <c r="I58" s="25">
        <f t="shared" si="17"/>
        <v>-2598</v>
      </c>
      <c r="J58" s="24">
        <f t="shared" si="18"/>
        <v>2919</v>
      </c>
      <c r="K58" s="7"/>
      <c r="L58" s="25">
        <f t="shared" si="4"/>
        <v>-2599.8841395114537</v>
      </c>
      <c r="M58" s="17">
        <f t="shared" si="2"/>
        <v>3.5499816986208672</v>
      </c>
      <c r="N58" s="17">
        <f t="shared" si="5"/>
        <v>2920.3393350390893</v>
      </c>
      <c r="O58" s="24">
        <f t="shared" si="3"/>
        <v>1.7938183469323152</v>
      </c>
      <c r="P58" s="7"/>
      <c r="Q58" s="25">
        <f t="shared" si="6"/>
        <v>-2557.9144820762499</v>
      </c>
      <c r="R58" s="24">
        <f t="shared" si="7"/>
        <v>2895.693901514634</v>
      </c>
      <c r="S58" s="7"/>
      <c r="T58" s="25">
        <f t="shared" si="8"/>
        <v>0.66290256338579912</v>
      </c>
      <c r="U58" s="24">
        <f t="shared" si="9"/>
        <v>0.75536226661067329</v>
      </c>
      <c r="V58" s="7"/>
      <c r="W58" s="25">
        <f t="shared" si="10"/>
        <v>0.65685307272127214</v>
      </c>
      <c r="X58" s="24">
        <f t="shared" si="11"/>
        <v>213.55995529683742</v>
      </c>
      <c r="Y58" s="7"/>
      <c r="Z58" s="25">
        <f t="shared" si="19"/>
        <v>622</v>
      </c>
      <c r="AA58" s="17">
        <f t="shared" si="16"/>
        <v>213.57</v>
      </c>
      <c r="AB58" s="24">
        <f t="shared" si="13"/>
        <v>3.7274996834842895</v>
      </c>
      <c r="AC58" s="17">
        <f t="shared" si="14"/>
        <v>-1.0044703162577662E-2</v>
      </c>
      <c r="AD58" s="17">
        <f t="shared" ca="1" si="15"/>
        <v>0.11119845018063756</v>
      </c>
      <c r="AE58" s="17">
        <v>111</v>
      </c>
    </row>
    <row r="59" spans="1:31" s="17" customFormat="1" x14ac:dyDescent="0.25">
      <c r="A59" s="17">
        <v>39</v>
      </c>
      <c r="B59" s="17">
        <v>609</v>
      </c>
      <c r="C59" s="17">
        <v>11817</v>
      </c>
      <c r="D59" s="17">
        <v>14572</v>
      </c>
      <c r="E59" s="17">
        <v>14680</v>
      </c>
      <c r="F59" s="17">
        <v>11911</v>
      </c>
      <c r="G59" s="24"/>
      <c r="H59" s="7"/>
      <c r="I59" s="25">
        <f t="shared" si="17"/>
        <v>-2863</v>
      </c>
      <c r="J59" s="24">
        <f t="shared" si="18"/>
        <v>2661</v>
      </c>
      <c r="K59" s="7"/>
      <c r="L59" s="25">
        <f t="shared" si="4"/>
        <v>-2864.8344845022852</v>
      </c>
      <c r="M59" s="17">
        <f t="shared" si="2"/>
        <v>3.3653333891247601</v>
      </c>
      <c r="N59" s="17">
        <f t="shared" si="5"/>
        <v>2666.2829122525386</v>
      </c>
      <c r="O59" s="24">
        <f t="shared" si="3"/>
        <v>27.909161868022551</v>
      </c>
      <c r="P59" s="7"/>
      <c r="Q59" s="25">
        <f t="shared" si="6"/>
        <v>-2822.9144820762499</v>
      </c>
      <c r="R59" s="24">
        <f t="shared" si="7"/>
        <v>2637.693901514634</v>
      </c>
      <c r="S59" s="7"/>
      <c r="T59" s="25">
        <f t="shared" si="8"/>
        <v>0.7315792844130975</v>
      </c>
      <c r="U59" s="24">
        <f t="shared" si="9"/>
        <v>0.68806113900059784</v>
      </c>
      <c r="V59" s="7"/>
      <c r="W59" s="25">
        <f t="shared" si="10"/>
        <v>0.72607291573096377</v>
      </c>
      <c r="X59" s="24">
        <f t="shared" si="11"/>
        <v>219.0898973882654</v>
      </c>
      <c r="Y59" s="7"/>
      <c r="Z59" s="25">
        <f t="shared" si="19"/>
        <v>609</v>
      </c>
      <c r="AA59" s="17">
        <f t="shared" si="16"/>
        <v>219.05099999999999</v>
      </c>
      <c r="AB59" s="24">
        <f t="shared" si="13"/>
        <v>3.8231611797860983</v>
      </c>
      <c r="AC59" s="17">
        <f t="shared" si="14"/>
        <v>3.8897388265411337E-2</v>
      </c>
      <c r="AD59" s="17">
        <f t="shared" ca="1" si="15"/>
        <v>3.8653512381813471E-2</v>
      </c>
      <c r="AE59" s="17">
        <v>110</v>
      </c>
    </row>
    <row r="60" spans="1:31" s="17" customFormat="1" x14ac:dyDescent="0.25">
      <c r="A60" s="17">
        <v>40</v>
      </c>
      <c r="B60" s="17">
        <v>630</v>
      </c>
      <c r="C60" s="17">
        <v>11702</v>
      </c>
      <c r="D60" s="17">
        <v>14437</v>
      </c>
      <c r="E60" s="17">
        <v>14814</v>
      </c>
      <c r="F60" s="17">
        <v>12069</v>
      </c>
      <c r="G60" s="24"/>
      <c r="H60" s="7"/>
      <c r="I60" s="25">
        <f t="shared" si="17"/>
        <v>-3112</v>
      </c>
      <c r="J60" s="24">
        <f t="shared" si="18"/>
        <v>2368</v>
      </c>
      <c r="K60" s="7"/>
      <c r="L60" s="25">
        <f t="shared" si="4"/>
        <v>-3111.6937259864449</v>
      </c>
      <c r="M60" s="17">
        <f t="shared" si="2"/>
        <v>9.38037713791737E-2</v>
      </c>
      <c r="N60" s="17">
        <f t="shared" si="5"/>
        <v>2378.0373799725339</v>
      </c>
      <c r="O60" s="24">
        <f t="shared" si="3"/>
        <v>100.74899671302518</v>
      </c>
      <c r="P60" s="7"/>
      <c r="Q60" s="25">
        <f t="shared" si="6"/>
        <v>-3071.9144820762499</v>
      </c>
      <c r="R60" s="24">
        <f t="shared" si="7"/>
        <v>2344.693901514634</v>
      </c>
      <c r="S60" s="7"/>
      <c r="T60" s="25">
        <f t="shared" si="8"/>
        <v>0.79610948643497392</v>
      </c>
      <c r="U60" s="24">
        <f t="shared" si="9"/>
        <v>0.61163001345892298</v>
      </c>
      <c r="V60" s="7"/>
      <c r="W60" s="25">
        <f t="shared" si="10"/>
        <v>0.79121948425884547</v>
      </c>
      <c r="X60" s="24">
        <f t="shared" si="11"/>
        <v>224.84535380231375</v>
      </c>
      <c r="Y60" s="7"/>
      <c r="Z60" s="25">
        <f t="shared" si="19"/>
        <v>630</v>
      </c>
      <c r="AA60" s="17">
        <f t="shared" si="16"/>
        <v>224.72099999999998</v>
      </c>
      <c r="AB60" s="24">
        <f t="shared" si="13"/>
        <v>3.9221213483741768</v>
      </c>
      <c r="AC60" s="17">
        <f t="shared" si="14"/>
        <v>0.12435380231377735</v>
      </c>
      <c r="AD60" s="17">
        <f t="shared" ca="1" si="15"/>
        <v>-3.154047116942138E-2</v>
      </c>
      <c r="AE60" s="17">
        <v>109</v>
      </c>
    </row>
    <row r="61" spans="1:31" s="17" customFormat="1" x14ac:dyDescent="0.25">
      <c r="A61" s="17">
        <v>41</v>
      </c>
      <c r="B61" s="17">
        <v>629</v>
      </c>
      <c r="C61" s="17">
        <v>11584</v>
      </c>
      <c r="D61" s="17">
        <v>14279</v>
      </c>
      <c r="E61" s="17">
        <v>14915</v>
      </c>
      <c r="F61" s="17">
        <v>12217</v>
      </c>
      <c r="G61" s="24"/>
      <c r="H61" s="7"/>
      <c r="I61" s="25">
        <f t="shared" si="17"/>
        <v>-3331</v>
      </c>
      <c r="J61" s="24">
        <f t="shared" si="18"/>
        <v>2062</v>
      </c>
      <c r="K61" s="7"/>
      <c r="L61" s="25">
        <f t="shared" si="4"/>
        <v>-3328.1569894474292</v>
      </c>
      <c r="M61" s="17">
        <f t="shared" si="2"/>
        <v>8.0827090020291035</v>
      </c>
      <c r="N61" s="17">
        <f t="shared" si="5"/>
        <v>2067.2368462923741</v>
      </c>
      <c r="O61" s="24">
        <f t="shared" si="3"/>
        <v>27.424559089952766</v>
      </c>
      <c r="P61" s="7"/>
      <c r="Q61" s="25">
        <f t="shared" si="6"/>
        <v>-3290.9144820762499</v>
      </c>
      <c r="R61" s="24">
        <f t="shared" si="7"/>
        <v>2038.693901514634</v>
      </c>
      <c r="S61" s="7"/>
      <c r="T61" s="25">
        <f t="shared" si="8"/>
        <v>0.85286496532168454</v>
      </c>
      <c r="U61" s="24">
        <f t="shared" si="9"/>
        <v>0.53180774582836832</v>
      </c>
      <c r="V61" s="7"/>
      <c r="W61" s="25">
        <f t="shared" si="10"/>
        <v>0.84861833340351389</v>
      </c>
      <c r="X61" s="24">
        <f t="shared" si="11"/>
        <v>230.47582702176783</v>
      </c>
      <c r="Y61" s="7"/>
      <c r="Z61" s="25">
        <f t="shared" si="19"/>
        <v>629</v>
      </c>
      <c r="AA61" s="17">
        <f t="shared" si="16"/>
        <v>230.38199999999998</v>
      </c>
      <c r="AB61" s="24">
        <f t="shared" si="13"/>
        <v>4.0209244373295761</v>
      </c>
      <c r="AC61" s="17">
        <f t="shared" si="14"/>
        <v>9.3827021767850738E-2</v>
      </c>
      <c r="AD61" s="17">
        <f t="shared" ca="1" si="15"/>
        <v>8.6744881767884863E-2</v>
      </c>
      <c r="AE61" s="17">
        <v>108</v>
      </c>
    </row>
    <row r="62" spans="1:31" s="17" customFormat="1" x14ac:dyDescent="0.25">
      <c r="A62" s="17">
        <v>42</v>
      </c>
      <c r="B62" s="17">
        <v>638</v>
      </c>
      <c r="C62" s="17">
        <v>11498</v>
      </c>
      <c r="D62" s="17">
        <v>14107</v>
      </c>
      <c r="E62" s="17">
        <v>15010</v>
      </c>
      <c r="F62" s="17">
        <v>12383</v>
      </c>
      <c r="G62" s="24"/>
      <c r="H62" s="7"/>
      <c r="I62" s="25">
        <f t="shared" si="17"/>
        <v>-3512</v>
      </c>
      <c r="J62" s="24">
        <f t="shared" si="18"/>
        <v>1724</v>
      </c>
      <c r="K62" s="7"/>
      <c r="L62" s="25">
        <f t="shared" si="4"/>
        <v>-3514.9218304892179</v>
      </c>
      <c r="M62" s="17">
        <f t="shared" si="2"/>
        <v>8.5370934077232086</v>
      </c>
      <c r="N62" s="17">
        <f t="shared" si="5"/>
        <v>1731.6158954767695</v>
      </c>
      <c r="O62" s="24">
        <f t="shared" si="3"/>
        <v>58.001863913078701</v>
      </c>
      <c r="P62" s="7"/>
      <c r="Q62" s="25">
        <f t="shared" si="6"/>
        <v>-3471.9144820762499</v>
      </c>
      <c r="R62" s="24">
        <f t="shared" si="7"/>
        <v>1700.693901514634</v>
      </c>
      <c r="S62" s="7"/>
      <c r="T62" s="25">
        <f t="shared" si="8"/>
        <v>0.89977246157051849</v>
      </c>
      <c r="U62" s="24">
        <f t="shared" si="9"/>
        <v>0.4436380515174943</v>
      </c>
      <c r="V62" s="7"/>
      <c r="W62" s="25">
        <f t="shared" si="10"/>
        <v>0.89623597071446304</v>
      </c>
      <c r="X62" s="24">
        <f t="shared" si="11"/>
        <v>236.21468955577802</v>
      </c>
      <c r="Y62" s="7"/>
      <c r="Z62" s="25">
        <f t="shared" si="19"/>
        <v>638</v>
      </c>
      <c r="AA62" s="17">
        <f t="shared" si="16"/>
        <v>236.12399999999997</v>
      </c>
      <c r="AB62" s="24">
        <f t="shared" si="13"/>
        <v>4.1211412429790899</v>
      </c>
      <c r="AC62" s="17">
        <f t="shared" si="14"/>
        <v>9.0689555778055819E-2</v>
      </c>
      <c r="AD62" s="17">
        <f t="shared" ca="1" si="15"/>
        <v>7.9695972605975385E-2</v>
      </c>
      <c r="AE62" s="17">
        <v>107</v>
      </c>
    </row>
    <row r="63" spans="1:31" s="17" customFormat="1" x14ac:dyDescent="0.25">
      <c r="A63" s="17">
        <v>43</v>
      </c>
      <c r="B63" s="17">
        <v>636</v>
      </c>
      <c r="C63" s="17">
        <v>11422</v>
      </c>
      <c r="D63" s="17">
        <v>13934</v>
      </c>
      <c r="E63" s="17">
        <v>15085</v>
      </c>
      <c r="F63" s="17">
        <v>12561</v>
      </c>
      <c r="G63" s="24"/>
      <c r="H63" s="7"/>
      <c r="I63" s="25">
        <f t="shared" si="17"/>
        <v>-3663</v>
      </c>
      <c r="J63" s="24">
        <f t="shared" si="18"/>
        <v>1373</v>
      </c>
      <c r="K63" s="7"/>
      <c r="L63" s="25">
        <f t="shared" si="4"/>
        <v>-3666.3726852702562</v>
      </c>
      <c r="M63" s="17">
        <f t="shared" si="2"/>
        <v>11.375005932202935</v>
      </c>
      <c r="N63" s="17">
        <f t="shared" si="5"/>
        <v>1379.9617368574461</v>
      </c>
      <c r="O63" s="24">
        <f t="shared" si="3"/>
        <v>48.465780072323675</v>
      </c>
      <c r="P63" s="7"/>
      <c r="Q63" s="25">
        <f t="shared" si="6"/>
        <v>-3622.9144820762499</v>
      </c>
      <c r="R63" s="24">
        <f t="shared" si="7"/>
        <v>1349.693901514634</v>
      </c>
      <c r="S63" s="7"/>
      <c r="T63" s="25">
        <f t="shared" si="8"/>
        <v>0.93890523468418663</v>
      </c>
      <c r="U63" s="24">
        <f t="shared" si="9"/>
        <v>0.35207721511774043</v>
      </c>
      <c r="V63" s="7"/>
      <c r="W63" s="25">
        <f t="shared" si="10"/>
        <v>0.93610588864219935</v>
      </c>
      <c r="X63" s="24">
        <f t="shared" si="11"/>
        <v>241.93846547175463</v>
      </c>
      <c r="Y63" s="7"/>
      <c r="Z63" s="25">
        <f t="shared" si="19"/>
        <v>636</v>
      </c>
      <c r="AA63" s="17">
        <f t="shared" si="16"/>
        <v>241.84799999999996</v>
      </c>
      <c r="AB63" s="24">
        <f t="shared" si="13"/>
        <v>4.2210438893632451</v>
      </c>
      <c r="AC63" s="17">
        <f t="shared" si="14"/>
        <v>9.0465471754669124E-2</v>
      </c>
      <c r="AD63" s="17">
        <f t="shared" ca="1" si="15"/>
        <v>9.3694722579385825E-2</v>
      </c>
      <c r="AE63" s="17">
        <v>106</v>
      </c>
    </row>
    <row r="64" spans="1:31" s="17" customFormat="1" x14ac:dyDescent="0.25">
      <c r="A64" s="17">
        <v>44</v>
      </c>
      <c r="B64" s="17">
        <v>621</v>
      </c>
      <c r="C64" s="17">
        <v>11364</v>
      </c>
      <c r="D64" s="17">
        <v>13757</v>
      </c>
      <c r="E64" s="17">
        <v>15144</v>
      </c>
      <c r="F64" s="17">
        <v>12739</v>
      </c>
      <c r="G64" s="24"/>
      <c r="H64" s="7"/>
      <c r="I64" s="25">
        <f t="shared" si="17"/>
        <v>-3780</v>
      </c>
      <c r="J64" s="24">
        <f t="shared" si="18"/>
        <v>1018</v>
      </c>
      <c r="K64" s="7"/>
      <c r="L64" s="25">
        <f t="shared" si="4"/>
        <v>-3779.3439737479675</v>
      </c>
      <c r="M64" s="17">
        <f t="shared" si="2"/>
        <v>0.43037044335575847</v>
      </c>
      <c r="N64" s="17">
        <f t="shared" si="5"/>
        <v>1023.5042447637123</v>
      </c>
      <c r="O64" s="24">
        <f t="shared" si="3"/>
        <v>30.296710418854669</v>
      </c>
      <c r="P64" s="7"/>
      <c r="Q64" s="25">
        <f t="shared" si="6"/>
        <v>-3739.9144820762499</v>
      </c>
      <c r="R64" s="24">
        <f t="shared" si="7"/>
        <v>994.69390151463404</v>
      </c>
      <c r="S64" s="7"/>
      <c r="T64" s="25">
        <f t="shared" si="8"/>
        <v>0.96922665491133342</v>
      </c>
      <c r="U64" s="24">
        <f t="shared" si="9"/>
        <v>0.25947295038294665</v>
      </c>
      <c r="V64" s="7"/>
      <c r="W64" s="25">
        <f t="shared" si="10"/>
        <v>0.9671725552132191</v>
      </c>
      <c r="X64" s="24">
        <f t="shared" si="11"/>
        <v>247.53248647136695</v>
      </c>
      <c r="Y64" s="7"/>
      <c r="Z64" s="25">
        <f t="shared" si="19"/>
        <v>621</v>
      </c>
      <c r="AA64" s="17">
        <f t="shared" si="16"/>
        <v>247.43699999999995</v>
      </c>
      <c r="AB64" s="24">
        <f t="shared" si="13"/>
        <v>4.3185903412572078</v>
      </c>
      <c r="AC64" s="17">
        <f t="shared" si="14"/>
        <v>9.5486471366996284E-2</v>
      </c>
      <c r="AD64" s="17">
        <f t="shared" ca="1" si="15"/>
        <v>1.3541043745391335E-2</v>
      </c>
      <c r="AE64" s="17">
        <v>105</v>
      </c>
    </row>
    <row r="65" spans="1:31" s="17" customFormat="1" x14ac:dyDescent="0.25">
      <c r="A65" s="17">
        <v>45</v>
      </c>
      <c r="B65" s="17">
        <v>613</v>
      </c>
      <c r="C65" s="17">
        <v>11328</v>
      </c>
      <c r="D65" s="17">
        <v>13570</v>
      </c>
      <c r="E65" s="17">
        <v>15181</v>
      </c>
      <c r="F65" s="17">
        <v>12916</v>
      </c>
      <c r="G65" s="24"/>
      <c r="H65" s="7"/>
      <c r="I65" s="25">
        <f t="shared" si="17"/>
        <v>-3853</v>
      </c>
      <c r="J65" s="24">
        <f t="shared" si="18"/>
        <v>654</v>
      </c>
      <c r="K65" s="7"/>
      <c r="L65" s="25">
        <f t="shared" si="4"/>
        <v>-3855.971339340485</v>
      </c>
      <c r="M65" s="17">
        <f t="shared" si="2"/>
        <v>8.8288574763136793</v>
      </c>
      <c r="N65" s="17">
        <f t="shared" si="5"/>
        <v>662.28535882103631</v>
      </c>
      <c r="O65" s="24">
        <f t="shared" si="3"/>
        <v>68.647170793324221</v>
      </c>
      <c r="P65" s="7"/>
      <c r="Q65" s="25">
        <f t="shared" si="6"/>
        <v>-3812.9144820762499</v>
      </c>
      <c r="R65" s="24">
        <f t="shared" si="7"/>
        <v>630.69390151463404</v>
      </c>
      <c r="S65" s="7"/>
      <c r="T65" s="25">
        <f t="shared" si="8"/>
        <v>0.98814514787357022</v>
      </c>
      <c r="U65" s="24">
        <f t="shared" si="9"/>
        <v>0.16452097189431303</v>
      </c>
      <c r="V65" s="7"/>
      <c r="W65" s="25">
        <f t="shared" si="10"/>
        <v>0.98685479498440654</v>
      </c>
      <c r="X65" s="24">
        <f t="shared" si="11"/>
        <v>253.08528955148165</v>
      </c>
      <c r="Y65" s="7"/>
      <c r="Z65" s="25">
        <f t="shared" si="19"/>
        <v>613</v>
      </c>
      <c r="AA65" s="17">
        <f t="shared" si="16"/>
        <v>252.95399999999995</v>
      </c>
      <c r="AB65" s="24">
        <f t="shared" si="13"/>
        <v>4.4148801560897359</v>
      </c>
      <c r="AC65" s="17">
        <f t="shared" si="14"/>
        <v>0.13128955148170007</v>
      </c>
      <c r="AD65" s="17">
        <f t="shared" ca="1" si="15"/>
        <v>-4.2929029061326673E-2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11306</v>
      </c>
      <c r="D66" s="17">
        <v>13389</v>
      </c>
      <c r="E66" s="17">
        <v>15200</v>
      </c>
      <c r="F66" s="17">
        <v>13098</v>
      </c>
      <c r="G66" s="24"/>
      <c r="H66" s="7"/>
      <c r="I66" s="25">
        <f t="shared" si="17"/>
        <v>-3894</v>
      </c>
      <c r="J66" s="24">
        <f t="shared" si="18"/>
        <v>291</v>
      </c>
      <c r="K66" s="7"/>
      <c r="L66" s="25">
        <f t="shared" si="4"/>
        <v>-3897.1835241302797</v>
      </c>
      <c r="M66" s="17">
        <f t="shared" si="2"/>
        <v>10.134825888073076</v>
      </c>
      <c r="N66" s="17">
        <f t="shared" si="5"/>
        <v>295.7394025416628</v>
      </c>
      <c r="O66" s="24">
        <f t="shared" si="3"/>
        <v>22.461936451919794</v>
      </c>
      <c r="P66" s="7"/>
      <c r="Q66" s="25">
        <f t="shared" si="6"/>
        <v>-3853.9144820762499</v>
      </c>
      <c r="R66" s="24">
        <f t="shared" si="7"/>
        <v>267.69390151463404</v>
      </c>
      <c r="S66" s="7"/>
      <c r="T66" s="25">
        <f t="shared" si="8"/>
        <v>0.99877060282496355</v>
      </c>
      <c r="U66" s="24">
        <f t="shared" si="9"/>
        <v>6.9829850489439391E-2</v>
      </c>
      <c r="V66" s="7"/>
      <c r="W66" s="25">
        <f t="shared" si="10"/>
        <v>0.99824163237977137</v>
      </c>
      <c r="X66" s="24">
        <f t="shared" si="11"/>
        <v>258.54867874169258</v>
      </c>
      <c r="Y66" s="7"/>
      <c r="Z66" s="25">
        <f t="shared" si="19"/>
        <v>612</v>
      </c>
      <c r="AA66" s="17">
        <f t="shared" si="16"/>
        <v>258.46199999999993</v>
      </c>
      <c r="AB66" s="24">
        <f t="shared" si="13"/>
        <v>4.5110128912895826</v>
      </c>
      <c r="AC66" s="17">
        <f t="shared" si="14"/>
        <v>8.6678741692651329E-2</v>
      </c>
      <c r="AD66" s="17">
        <f t="shared" ca="1" si="15"/>
        <v>6.2001796258471131E-2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11297</v>
      </c>
      <c r="D67" s="17">
        <v>13195</v>
      </c>
      <c r="E67" s="17">
        <v>15196</v>
      </c>
      <c r="F67" s="17">
        <v>13274</v>
      </c>
      <c r="G67" s="24"/>
      <c r="H67" s="7"/>
      <c r="I67" s="25">
        <f t="shared" si="17"/>
        <v>-3899</v>
      </c>
      <c r="J67" s="24">
        <f t="shared" si="18"/>
        <v>-79</v>
      </c>
      <c r="K67" s="7"/>
      <c r="L67" s="25">
        <f t="shared" si="4"/>
        <v>-3902.5051984905649</v>
      </c>
      <c r="M67" s="17">
        <f t="shared" si="2"/>
        <v>12.286416458258508</v>
      </c>
      <c r="N67" s="17">
        <f t="shared" si="5"/>
        <v>-80.567293841873138</v>
      </c>
      <c r="O67" s="24">
        <f t="shared" si="3"/>
        <v>2.4564099867734601</v>
      </c>
      <c r="P67" s="7"/>
      <c r="Q67" s="25">
        <f t="shared" si="6"/>
        <v>-3858.9144820762499</v>
      </c>
      <c r="R67" s="24">
        <f t="shared" si="7"/>
        <v>-102.30609848536595</v>
      </c>
      <c r="S67" s="7"/>
      <c r="T67" s="25">
        <f t="shared" si="8"/>
        <v>1.000066390014158</v>
      </c>
      <c r="U67" s="24">
        <f t="shared" si="9"/>
        <v>-2.6687270501754123E-2</v>
      </c>
      <c r="V67" s="7"/>
      <c r="W67" s="25">
        <f t="shared" si="10"/>
        <v>1.0003131763836615</v>
      </c>
      <c r="X67" s="24">
        <f t="shared" si="11"/>
        <v>264.07839027776856</v>
      </c>
      <c r="Y67" s="7"/>
      <c r="Z67" s="25">
        <f t="shared" si="19"/>
        <v>624</v>
      </c>
      <c r="AA67" s="17">
        <f t="shared" si="16"/>
        <v>264.07799999999992</v>
      </c>
      <c r="AB67" s="24">
        <f t="shared" si="13"/>
        <v>4.6090305820815844</v>
      </c>
      <c r="AC67" s="17">
        <f t="shared" si="14"/>
        <v>3.9027776864486441E-4</v>
      </c>
      <c r="AD67" s="17">
        <f t="shared" ca="1" si="15"/>
        <v>7.0976187895723797E-2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11314</v>
      </c>
      <c r="D68" s="17">
        <v>13009</v>
      </c>
      <c r="E68" s="17">
        <v>15181</v>
      </c>
      <c r="F68" s="17">
        <v>13471</v>
      </c>
      <c r="G68" s="24"/>
      <c r="H68" s="7"/>
      <c r="I68" s="25">
        <f t="shared" si="17"/>
        <v>-3867</v>
      </c>
      <c r="J68" s="24">
        <f t="shared" si="18"/>
        <v>-462</v>
      </c>
      <c r="K68" s="7"/>
      <c r="L68" s="25">
        <f t="shared" si="4"/>
        <v>-3870.3189684102817</v>
      </c>
      <c r="M68" s="17">
        <f t="shared" si="2"/>
        <v>11.015551308448106</v>
      </c>
      <c r="N68" s="17">
        <f t="shared" si="5"/>
        <v>-458.87350346498607</v>
      </c>
      <c r="O68" s="24">
        <f t="shared" si="3"/>
        <v>9.7749805834540968</v>
      </c>
      <c r="P68" s="7"/>
      <c r="Q68" s="25">
        <f t="shared" si="6"/>
        <v>-3826.9144820762499</v>
      </c>
      <c r="R68" s="24">
        <f t="shared" si="7"/>
        <v>-485.30609848536596</v>
      </c>
      <c r="S68" s="7"/>
      <c r="T68" s="25">
        <f t="shared" si="8"/>
        <v>0.99177335200331429</v>
      </c>
      <c r="U68" s="24">
        <f t="shared" si="9"/>
        <v>-0.1265955335818274</v>
      </c>
      <c r="V68" s="7"/>
      <c r="W68" s="25">
        <f t="shared" si="10"/>
        <v>0.99282284034989365</v>
      </c>
      <c r="X68" s="24">
        <f t="shared" si="11"/>
        <v>269.8167751437046</v>
      </c>
      <c r="Y68" s="7"/>
      <c r="Z68" s="25">
        <f t="shared" si="19"/>
        <v>629</v>
      </c>
      <c r="AA68" s="17">
        <f t="shared" si="16"/>
        <v>269.73899999999992</v>
      </c>
      <c r="AB68" s="24">
        <f t="shared" si="13"/>
        <v>4.7078336710369832</v>
      </c>
      <c r="AC68" s="17">
        <f t="shared" si="14"/>
        <v>7.7775143704684524E-2</v>
      </c>
      <c r="AD68" s="17">
        <f t="shared" ca="1" si="15"/>
        <v>-2.1944875822157428E-2</v>
      </c>
      <c r="AE68" s="17">
        <v>101</v>
      </c>
    </row>
    <row r="69" spans="1:31" s="17" customFormat="1" x14ac:dyDescent="0.25">
      <c r="A69" s="17">
        <v>49</v>
      </c>
      <c r="B69" s="17">
        <v>632</v>
      </c>
      <c r="C69" s="17">
        <v>11352</v>
      </c>
      <c r="D69" s="17">
        <v>12819</v>
      </c>
      <c r="E69" s="17">
        <v>15146</v>
      </c>
      <c r="F69" s="17">
        <v>13650</v>
      </c>
      <c r="G69" s="24"/>
      <c r="H69" s="7"/>
      <c r="I69" s="25">
        <f t="shared" si="17"/>
        <v>-3794</v>
      </c>
      <c r="J69" s="24">
        <f t="shared" si="18"/>
        <v>-831</v>
      </c>
      <c r="K69" s="7"/>
      <c r="L69" s="25">
        <f t="shared" si="4"/>
        <v>-3800.3259463724517</v>
      </c>
      <c r="M69" s="17">
        <f t="shared" si="2"/>
        <v>40.017597507134234</v>
      </c>
      <c r="N69" s="17">
        <f t="shared" si="5"/>
        <v>-834.24116086849074</v>
      </c>
      <c r="O69" s="24">
        <f t="shared" si="3"/>
        <v>10.505123775435633</v>
      </c>
      <c r="P69" s="7"/>
      <c r="Q69" s="25">
        <f t="shared" si="6"/>
        <v>-3753.9144820762499</v>
      </c>
      <c r="R69" s="24">
        <f t="shared" si="7"/>
        <v>-854.30609848536596</v>
      </c>
      <c r="S69" s="7"/>
      <c r="T69" s="25">
        <f t="shared" si="8"/>
        <v>0.97285485904107749</v>
      </c>
      <c r="U69" s="24">
        <f t="shared" si="9"/>
        <v>-0.22285179748926096</v>
      </c>
      <c r="V69" s="7"/>
      <c r="W69" s="25">
        <f t="shared" si="10"/>
        <v>0.97467735482018114</v>
      </c>
      <c r="X69" s="24">
        <f t="shared" si="11"/>
        <v>275.42898636960581</v>
      </c>
      <c r="Y69" s="7"/>
      <c r="Z69" s="25">
        <f t="shared" si="19"/>
        <v>632</v>
      </c>
      <c r="AA69" s="17">
        <f t="shared" si="16"/>
        <v>275.42699999999991</v>
      </c>
      <c r="AB69" s="24">
        <f t="shared" si="13"/>
        <v>4.8071079988904204</v>
      </c>
      <c r="AC69" s="17">
        <f t="shared" si="14"/>
        <v>1.9863696059019276E-3</v>
      </c>
      <c r="AD69" s="17">
        <f t="shared" ca="1" si="15"/>
        <v>8.5989812406467081E-2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11409</v>
      </c>
      <c r="D70" s="17">
        <v>12641</v>
      </c>
      <c r="E70" s="17">
        <v>15101</v>
      </c>
      <c r="F70" s="17">
        <v>13843</v>
      </c>
      <c r="G70" s="24"/>
      <c r="H70" s="7"/>
      <c r="I70" s="25">
        <f t="shared" si="17"/>
        <v>-3692</v>
      </c>
      <c r="J70" s="24">
        <f t="shared" si="18"/>
        <v>-1202</v>
      </c>
      <c r="K70" s="7"/>
      <c r="L70" s="25">
        <f t="shared" si="4"/>
        <v>-3691.8896318427801</v>
      </c>
      <c r="M70" s="17">
        <f t="shared" si="2"/>
        <v>1.2181130128118625E-2</v>
      </c>
      <c r="N70" s="17">
        <f t="shared" si="5"/>
        <v>-1205.1639592946397</v>
      </c>
      <c r="O70" s="24">
        <f t="shared" si="3"/>
        <v>10.010638418136653</v>
      </c>
      <c r="P70" s="7"/>
      <c r="Q70" s="25">
        <f t="shared" si="6"/>
        <v>-3651.9144820762499</v>
      </c>
      <c r="R70" s="24">
        <f t="shared" si="7"/>
        <v>-1225.306098485366</v>
      </c>
      <c r="S70" s="7"/>
      <c r="T70" s="25">
        <f t="shared" si="8"/>
        <v>0.94642080038151355</v>
      </c>
      <c r="U70" s="24">
        <f t="shared" si="9"/>
        <v>-0.31962977556421446</v>
      </c>
      <c r="V70" s="7"/>
      <c r="W70" s="25">
        <f t="shared" si="10"/>
        <v>0.94902025391877642</v>
      </c>
      <c r="X70" s="24">
        <f t="shared" si="11"/>
        <v>281.16367555988722</v>
      </c>
      <c r="Y70" s="7"/>
      <c r="Z70" s="25">
        <f t="shared" si="19"/>
        <v>639</v>
      </c>
      <c r="AA70" s="17">
        <f t="shared" si="16"/>
        <v>281.17799999999988</v>
      </c>
      <c r="AB70" s="24">
        <f t="shared" si="13"/>
        <v>4.9074818841726131</v>
      </c>
      <c r="AC70" s="17">
        <f t="shared" si="14"/>
        <v>-1.4324440112659431E-2</v>
      </c>
      <c r="AD70" s="17">
        <f t="shared" ca="1" si="15"/>
        <v>-4.4826376608853025E-4</v>
      </c>
      <c r="AE70" s="17">
        <v>99</v>
      </c>
    </row>
    <row r="71" spans="1:31" s="17" customFormat="1" x14ac:dyDescent="0.25">
      <c r="A71" s="17">
        <v>51</v>
      </c>
      <c r="B71" s="17">
        <v>634</v>
      </c>
      <c r="C71" s="17">
        <v>11482</v>
      </c>
      <c r="D71" s="17">
        <v>12466</v>
      </c>
      <c r="E71" s="17">
        <v>15033</v>
      </c>
      <c r="F71" s="17">
        <v>14024</v>
      </c>
      <c r="G71" s="24"/>
      <c r="H71" s="7"/>
      <c r="I71" s="25">
        <f t="shared" si="17"/>
        <v>-3551</v>
      </c>
      <c r="J71" s="24">
        <f t="shared" si="18"/>
        <v>-1558</v>
      </c>
      <c r="K71" s="7"/>
      <c r="L71" s="25">
        <f t="shared" si="4"/>
        <v>-3547.9427588534413</v>
      </c>
      <c r="M71" s="17">
        <f t="shared" si="2"/>
        <v>9.3467234282114386</v>
      </c>
      <c r="N71" s="17">
        <f t="shared" si="5"/>
        <v>-1560.9655710704692</v>
      </c>
      <c r="O71" s="24">
        <f t="shared" si="3"/>
        <v>8.7946117740038101</v>
      </c>
      <c r="P71" s="7"/>
      <c r="Q71" s="25">
        <f t="shared" si="6"/>
        <v>-3510.9144820762499</v>
      </c>
      <c r="R71" s="24">
        <f t="shared" si="7"/>
        <v>-1581.306098485366</v>
      </c>
      <c r="S71" s="7"/>
      <c r="T71" s="25">
        <f t="shared" si="8"/>
        <v>0.90987960164623416</v>
      </c>
      <c r="U71" s="24">
        <f t="shared" si="9"/>
        <v>-0.41249489738276823</v>
      </c>
      <c r="V71" s="7"/>
      <c r="W71" s="25">
        <f t="shared" si="10"/>
        <v>0.91322423861005009</v>
      </c>
      <c r="X71" s="24">
        <f t="shared" si="11"/>
        <v>286.85841511334593</v>
      </c>
      <c r="Y71" s="7"/>
      <c r="Z71" s="25">
        <f t="shared" si="19"/>
        <v>634</v>
      </c>
      <c r="AA71" s="17">
        <f t="shared" si="16"/>
        <v>286.8839999999999</v>
      </c>
      <c r="AB71" s="24">
        <f t="shared" si="13"/>
        <v>5.0070703712914106</v>
      </c>
      <c r="AC71" s="17">
        <f t="shared" si="14"/>
        <v>-2.5584886653973626E-2</v>
      </c>
      <c r="AD71" s="17">
        <f t="shared" ca="1" si="15"/>
        <v>5.1930743330785845E-4</v>
      </c>
      <c r="AE71" s="17">
        <v>98</v>
      </c>
    </row>
    <row r="72" spans="1:31" s="17" customFormat="1" x14ac:dyDescent="0.25">
      <c r="A72" s="17">
        <v>52</v>
      </c>
      <c r="B72" s="17">
        <v>618</v>
      </c>
      <c r="C72" s="17">
        <v>11565</v>
      </c>
      <c r="D72" s="17">
        <v>12292</v>
      </c>
      <c r="E72" s="17">
        <v>14936</v>
      </c>
      <c r="F72" s="17">
        <v>14177</v>
      </c>
      <c r="G72" s="24"/>
      <c r="H72" s="7"/>
      <c r="I72" s="25">
        <f t="shared" si="17"/>
        <v>-3371</v>
      </c>
      <c r="J72" s="24">
        <f t="shared" si="18"/>
        <v>-1885</v>
      </c>
      <c r="K72" s="7"/>
      <c r="L72" s="25">
        <f t="shared" si="4"/>
        <v>-3374.1349496009225</v>
      </c>
      <c r="M72" s="17">
        <f t="shared" si="2"/>
        <v>9.8279090003240306</v>
      </c>
      <c r="N72" s="17">
        <f t="shared" si="5"/>
        <v>-1892.6959582431289</v>
      </c>
      <c r="O72" s="24">
        <f t="shared" si="3"/>
        <v>59.227773279983218</v>
      </c>
      <c r="P72" s="7"/>
      <c r="Q72" s="25">
        <f t="shared" si="6"/>
        <v>-3330.9144820762499</v>
      </c>
      <c r="R72" s="24">
        <f t="shared" si="7"/>
        <v>-1908.306098485366</v>
      </c>
      <c r="S72" s="7"/>
      <c r="T72" s="25">
        <f t="shared" si="8"/>
        <v>0.8632312628352391</v>
      </c>
      <c r="U72" s="24">
        <f t="shared" si="9"/>
        <v>-0.4977951637722825</v>
      </c>
      <c r="V72" s="7"/>
      <c r="W72" s="25">
        <f t="shared" si="10"/>
        <v>0.86725995751694807</v>
      </c>
      <c r="X72" s="24">
        <f t="shared" si="11"/>
        <v>292.40538857996103</v>
      </c>
      <c r="Y72" s="7"/>
      <c r="Z72" s="25">
        <f t="shared" si="19"/>
        <v>618</v>
      </c>
      <c r="AA72" s="17">
        <f t="shared" si="16"/>
        <v>292.44599999999991</v>
      </c>
      <c r="AB72" s="24">
        <f t="shared" si="13"/>
        <v>5.1041455842873358</v>
      </c>
      <c r="AC72" s="17">
        <f t="shared" si="14"/>
        <v>-4.0611420038885626E-2</v>
      </c>
      <c r="AD72" s="17">
        <f t="shared" ca="1" si="15"/>
        <v>9.7561494693252371E-2</v>
      </c>
      <c r="AE72" s="17">
        <v>97</v>
      </c>
    </row>
    <row r="73" spans="1:31" s="17" customFormat="1" x14ac:dyDescent="0.25">
      <c r="A73" s="17">
        <v>53</v>
      </c>
      <c r="B73" s="17">
        <v>628</v>
      </c>
      <c r="C73" s="17">
        <v>11672</v>
      </c>
      <c r="D73" s="17">
        <v>12136</v>
      </c>
      <c r="E73" s="17">
        <v>14832</v>
      </c>
      <c r="F73" s="17">
        <v>14340</v>
      </c>
      <c r="G73" s="24"/>
      <c r="H73" s="7"/>
      <c r="I73" s="25">
        <f t="shared" si="17"/>
        <v>-3160</v>
      </c>
      <c r="J73" s="24">
        <f t="shared" si="18"/>
        <v>-2204</v>
      </c>
      <c r="K73" s="7"/>
      <c r="L73" s="25">
        <f t="shared" si="4"/>
        <v>-3165.3425978025894</v>
      </c>
      <c r="M73" s="17">
        <f t="shared" si="2"/>
        <v>28.543351280232582</v>
      </c>
      <c r="N73" s="17">
        <f t="shared" si="5"/>
        <v>-2211.2835299650988</v>
      </c>
      <c r="O73" s="24">
        <f t="shared" si="3"/>
        <v>53.049808752491408</v>
      </c>
      <c r="P73" s="7"/>
      <c r="Q73" s="25">
        <f t="shared" si="6"/>
        <v>-3119.9144820762499</v>
      </c>
      <c r="R73" s="24">
        <f t="shared" si="7"/>
        <v>-2227.306098485366</v>
      </c>
      <c r="S73" s="7"/>
      <c r="T73" s="25">
        <f t="shared" si="8"/>
        <v>0.80854904345123924</v>
      </c>
      <c r="U73" s="24">
        <f t="shared" si="9"/>
        <v>-0.58100857349171686</v>
      </c>
      <c r="V73" s="7"/>
      <c r="W73" s="25">
        <f t="shared" si="10"/>
        <v>0.81324476416727398</v>
      </c>
      <c r="X73" s="24">
        <f t="shared" si="11"/>
        <v>298.09341375818713</v>
      </c>
      <c r="Y73" s="7"/>
      <c r="Z73" s="25">
        <f t="shared" si="19"/>
        <v>628</v>
      </c>
      <c r="AA73" s="17">
        <f t="shared" si="16"/>
        <v>298.0979999999999</v>
      </c>
      <c r="AB73" s="24">
        <f t="shared" si="13"/>
        <v>5.2027915936100548</v>
      </c>
      <c r="AC73" s="17">
        <f t="shared" si="14"/>
        <v>-4.5862418127740057E-3</v>
      </c>
      <c r="AD73" s="17">
        <f t="shared" ca="1" si="15"/>
        <v>2.6333270162353983E-2</v>
      </c>
      <c r="AE73" s="17">
        <v>96</v>
      </c>
    </row>
    <row r="74" spans="1:31" s="17" customFormat="1" x14ac:dyDescent="0.25">
      <c r="A74" s="17">
        <v>54</v>
      </c>
      <c r="B74" s="17">
        <v>604</v>
      </c>
      <c r="C74" s="17">
        <v>11790</v>
      </c>
      <c r="D74" s="17">
        <v>11995</v>
      </c>
      <c r="E74" s="17">
        <v>14726</v>
      </c>
      <c r="F74" s="17">
        <v>14488</v>
      </c>
      <c r="G74" s="24"/>
      <c r="H74" s="7"/>
      <c r="I74" s="25">
        <f t="shared" si="17"/>
        <v>-2936</v>
      </c>
      <c r="J74" s="24">
        <f t="shared" si="18"/>
        <v>-2493</v>
      </c>
      <c r="K74" s="7"/>
      <c r="L74" s="25">
        <f t="shared" si="4"/>
        <v>-2935.8150731541482</v>
      </c>
      <c r="M74" s="17">
        <f t="shared" si="2"/>
        <v>3.4197938316697402E-2</v>
      </c>
      <c r="N74" s="17">
        <f t="shared" si="5"/>
        <v>-2497.2193164718242</v>
      </c>
      <c r="O74" s="24">
        <f t="shared" si="3"/>
        <v>17.802631489406895</v>
      </c>
      <c r="P74" s="7"/>
      <c r="Q74" s="25">
        <f t="shared" si="6"/>
        <v>-2895.9144820762499</v>
      </c>
      <c r="R74" s="24">
        <f t="shared" si="7"/>
        <v>-2516.306098485366</v>
      </c>
      <c r="S74" s="7"/>
      <c r="T74" s="25">
        <f t="shared" si="8"/>
        <v>0.7504977773753343</v>
      </c>
      <c r="U74" s="24">
        <f t="shared" si="9"/>
        <v>-0.65639627069835182</v>
      </c>
      <c r="V74" s="7"/>
      <c r="W74" s="25">
        <f t="shared" si="10"/>
        <v>0.75579751950851515</v>
      </c>
      <c r="X74" s="24">
        <f t="shared" si="11"/>
        <v>303.52387883513711</v>
      </c>
      <c r="Y74" s="7"/>
      <c r="Z74" s="25">
        <f t="shared" si="19"/>
        <v>604</v>
      </c>
      <c r="AA74" s="17">
        <f t="shared" si="16"/>
        <v>303.53399999999988</v>
      </c>
      <c r="AB74" s="24">
        <f t="shared" si="13"/>
        <v>5.2976676917484662</v>
      </c>
      <c r="AC74" s="17">
        <f t="shared" si="14"/>
        <v>-1.0121164862766818E-2</v>
      </c>
      <c r="AD74" s="17">
        <f t="shared" ca="1" si="15"/>
        <v>1.766552844793523E-2</v>
      </c>
      <c r="AE74" s="17">
        <v>95</v>
      </c>
    </row>
    <row r="75" spans="1:31" s="17" customFormat="1" x14ac:dyDescent="0.25">
      <c r="A75" s="17">
        <v>55</v>
      </c>
      <c r="B75" s="17">
        <v>623</v>
      </c>
      <c r="C75" s="17">
        <v>11929</v>
      </c>
      <c r="D75" s="17">
        <v>11862</v>
      </c>
      <c r="E75" s="17">
        <v>14596</v>
      </c>
      <c r="F75" s="17">
        <v>14629</v>
      </c>
      <c r="G75" s="24"/>
      <c r="H75" s="7"/>
      <c r="I75" s="25">
        <f t="shared" si="17"/>
        <v>-2667</v>
      </c>
      <c r="J75" s="24">
        <f t="shared" si="18"/>
        <v>-2767</v>
      </c>
      <c r="K75" s="7"/>
      <c r="L75" s="25">
        <f t="shared" si="4"/>
        <v>-2671.7849150416964</v>
      </c>
      <c r="M75" s="17">
        <f t="shared" si="2"/>
        <v>22.895411956252673</v>
      </c>
      <c r="N75" s="17">
        <f t="shared" si="5"/>
        <v>-2768.3536755110358</v>
      </c>
      <c r="O75" s="24">
        <f t="shared" si="3"/>
        <v>1.8324373891780807</v>
      </c>
      <c r="P75" s="7"/>
      <c r="Q75" s="25">
        <f t="shared" si="6"/>
        <v>-2626.9144820762499</v>
      </c>
      <c r="R75" s="24">
        <f t="shared" si="7"/>
        <v>-2790.306098485366</v>
      </c>
      <c r="S75" s="7"/>
      <c r="T75" s="25">
        <f t="shared" si="8"/>
        <v>0.68078442659668059</v>
      </c>
      <c r="U75" s="24">
        <f t="shared" si="9"/>
        <v>-0.72787111164858698</v>
      </c>
      <c r="V75" s="7"/>
      <c r="W75" s="25">
        <f t="shared" si="10"/>
        <v>0.6866563655957677</v>
      </c>
      <c r="X75" s="24">
        <f t="shared" si="11"/>
        <v>309.2191046769824</v>
      </c>
      <c r="Y75" s="7"/>
      <c r="Z75" s="25">
        <f t="shared" si="19"/>
        <v>623</v>
      </c>
      <c r="AA75" s="17">
        <f t="shared" si="16"/>
        <v>309.14099999999985</v>
      </c>
      <c r="AB75" s="24">
        <f t="shared" si="13"/>
        <v>5.3955283029077874</v>
      </c>
      <c r="AC75" s="17">
        <f t="shared" si="14"/>
        <v>7.8104676982547971E-2</v>
      </c>
      <c r="AD75" s="17">
        <f t="shared" ca="1" si="15"/>
        <v>1.9570330640533484E-2</v>
      </c>
      <c r="AE75" s="17">
        <v>94</v>
      </c>
    </row>
    <row r="76" spans="1:31" s="17" customFormat="1" x14ac:dyDescent="0.25">
      <c r="A76" s="17">
        <v>56</v>
      </c>
      <c r="B76" s="17">
        <v>634</v>
      </c>
      <c r="C76" s="17">
        <v>12065</v>
      </c>
      <c r="D76" s="17">
        <v>11736</v>
      </c>
      <c r="E76" s="17">
        <v>14444</v>
      </c>
      <c r="F76" s="17">
        <v>14744</v>
      </c>
      <c r="G76" s="24"/>
      <c r="H76" s="7"/>
      <c r="I76" s="25">
        <f t="shared" si="17"/>
        <v>-2379</v>
      </c>
      <c r="J76" s="24">
        <f t="shared" si="18"/>
        <v>-3008</v>
      </c>
      <c r="K76" s="7"/>
      <c r="L76" s="25">
        <f t="shared" si="4"/>
        <v>-2377.2376101531145</v>
      </c>
      <c r="M76" s="17">
        <f t="shared" si="2"/>
        <v>3.1060179724051875</v>
      </c>
      <c r="N76" s="17">
        <f t="shared" si="5"/>
        <v>-3016.8153953262163</v>
      </c>
      <c r="O76" s="24">
        <f t="shared" si="3"/>
        <v>77.711194757475766</v>
      </c>
      <c r="P76" s="7"/>
      <c r="Q76" s="25">
        <f t="shared" si="6"/>
        <v>-2338.9144820762499</v>
      </c>
      <c r="R76" s="24">
        <f t="shared" si="7"/>
        <v>-3031.306098485366</v>
      </c>
      <c r="S76" s="7"/>
      <c r="T76" s="25">
        <f t="shared" si="8"/>
        <v>0.6061470844990885</v>
      </c>
      <c r="U76" s="24">
        <f t="shared" si="9"/>
        <v>-0.79073766883474284</v>
      </c>
      <c r="V76" s="7"/>
      <c r="W76" s="25">
        <f t="shared" si="10"/>
        <v>0.61252187594647123</v>
      </c>
      <c r="X76" s="24">
        <f t="shared" si="11"/>
        <v>314.78805415044644</v>
      </c>
      <c r="Y76" s="7"/>
      <c r="Z76" s="25">
        <f t="shared" si="19"/>
        <v>634</v>
      </c>
      <c r="AA76" s="17">
        <f t="shared" si="16"/>
        <v>314.84699999999987</v>
      </c>
      <c r="AB76" s="24">
        <f t="shared" si="13"/>
        <v>5.495116790026584</v>
      </c>
      <c r="AC76" s="17">
        <f t="shared" si="14"/>
        <v>-5.8945849553424523E-2</v>
      </c>
      <c r="AD76" s="17">
        <f t="shared" ca="1" si="15"/>
        <v>5.4275859318579478E-2</v>
      </c>
      <c r="AE76" s="17">
        <v>93</v>
      </c>
    </row>
    <row r="77" spans="1:31" s="17" customFormat="1" x14ac:dyDescent="0.25">
      <c r="A77" s="17">
        <v>57</v>
      </c>
      <c r="B77" s="17">
        <v>641</v>
      </c>
      <c r="C77" s="17">
        <v>12231</v>
      </c>
      <c r="D77" s="17">
        <v>11624</v>
      </c>
      <c r="E77" s="17">
        <v>14290</v>
      </c>
      <c r="F77" s="17">
        <v>14858</v>
      </c>
      <c r="G77" s="24"/>
      <c r="H77" s="7"/>
      <c r="I77" s="25">
        <f t="shared" si="17"/>
        <v>-2059</v>
      </c>
      <c r="J77" s="24">
        <f t="shared" si="18"/>
        <v>-3234</v>
      </c>
      <c r="K77" s="7"/>
      <c r="L77" s="25">
        <f t="shared" si="4"/>
        <v>-2055.8880569474682</v>
      </c>
      <c r="M77" s="17">
        <f t="shared" si="2"/>
        <v>9.6841895622011993</v>
      </c>
      <c r="N77" s="17">
        <f t="shared" si="5"/>
        <v>-3237.3617208011269</v>
      </c>
      <c r="O77" s="24">
        <f t="shared" si="3"/>
        <v>11.301166744729429</v>
      </c>
      <c r="P77" s="7"/>
      <c r="Q77" s="25">
        <f t="shared" si="6"/>
        <v>-2018.9144820762499</v>
      </c>
      <c r="R77" s="24">
        <f t="shared" si="7"/>
        <v>-3257.306098485366</v>
      </c>
      <c r="S77" s="7"/>
      <c r="T77" s="25">
        <f t="shared" si="8"/>
        <v>0.52321670439065282</v>
      </c>
      <c r="U77" s="24">
        <f t="shared" si="9"/>
        <v>-0.84969136976449888</v>
      </c>
      <c r="V77" s="7"/>
      <c r="W77" s="25">
        <f t="shared" si="10"/>
        <v>0.53006263254429786</v>
      </c>
      <c r="X77" s="24">
        <f t="shared" si="11"/>
        <v>320.59302763425728</v>
      </c>
      <c r="Y77" s="7"/>
      <c r="Z77" s="25">
        <f t="shared" si="19"/>
        <v>641</v>
      </c>
      <c r="AA77" s="17">
        <f t="shared" si="16"/>
        <v>320.61599999999987</v>
      </c>
      <c r="AB77" s="24">
        <f t="shared" si="13"/>
        <v>5.5958048345741371</v>
      </c>
      <c r="AC77" s="17">
        <f t="shared" si="14"/>
        <v>-2.2972365742589318E-2</v>
      </c>
      <c r="AD77" s="17">
        <f t="shared" ca="1" si="15"/>
        <v>0.13144571108608716</v>
      </c>
      <c r="AE77" s="17">
        <v>92</v>
      </c>
    </row>
    <row r="78" spans="1:31" s="17" customFormat="1" x14ac:dyDescent="0.25">
      <c r="A78" s="17">
        <v>58</v>
      </c>
      <c r="B78" s="17">
        <v>634</v>
      </c>
      <c r="C78" s="17">
        <v>12396</v>
      </c>
      <c r="D78" s="17">
        <v>11525</v>
      </c>
      <c r="E78" s="17">
        <v>14107</v>
      </c>
      <c r="F78" s="17">
        <v>14943</v>
      </c>
      <c r="G78" s="24"/>
      <c r="H78" s="7"/>
      <c r="I78" s="25">
        <f t="shared" si="17"/>
        <v>-1711</v>
      </c>
      <c r="J78" s="24">
        <f t="shared" si="18"/>
        <v>-3418</v>
      </c>
      <c r="K78" s="7"/>
      <c r="L78" s="25">
        <f t="shared" si="4"/>
        <v>-1717.935719224459</v>
      </c>
      <c r="M78" s="17">
        <f t="shared" si="2"/>
        <v>48.104201160530643</v>
      </c>
      <c r="N78" s="17">
        <f t="shared" si="5"/>
        <v>-3422.9921924018822</v>
      </c>
      <c r="O78" s="24">
        <f t="shared" si="3"/>
        <v>24.921984977410577</v>
      </c>
      <c r="P78" s="7"/>
      <c r="Q78" s="25">
        <f t="shared" si="6"/>
        <v>-1670.9144820762499</v>
      </c>
      <c r="R78" s="24">
        <f t="shared" si="7"/>
        <v>-3441.306098485366</v>
      </c>
      <c r="S78" s="7"/>
      <c r="T78" s="25">
        <f t="shared" si="8"/>
        <v>0.43302991602272906</v>
      </c>
      <c r="U78" s="24">
        <f t="shared" si="9"/>
        <v>-0.89768907317633562</v>
      </c>
      <c r="V78" s="7"/>
      <c r="W78" s="25">
        <f t="shared" si="10"/>
        <v>0.44025869239318316</v>
      </c>
      <c r="X78" s="24">
        <f t="shared" si="11"/>
        <v>326.42518648714588</v>
      </c>
      <c r="Y78" s="7"/>
      <c r="Z78" s="25">
        <f t="shared" si="19"/>
        <v>634</v>
      </c>
      <c r="AA78" s="17">
        <f t="shared" si="16"/>
        <v>326.32199999999989</v>
      </c>
      <c r="AB78" s="24">
        <f t="shared" si="13"/>
        <v>5.6953933216929338</v>
      </c>
      <c r="AC78" s="17">
        <f t="shared" si="14"/>
        <v>0.10318648714599021</v>
      </c>
      <c r="AD78" s="17">
        <f t="shared" ca="1" si="15"/>
        <v>3.0087460202366856E-2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12572</v>
      </c>
      <c r="D79" s="17">
        <v>11457</v>
      </c>
      <c r="E79" s="17">
        <v>13942</v>
      </c>
      <c r="F79" s="17">
        <v>15025</v>
      </c>
      <c r="G79" s="24"/>
      <c r="H79" s="7"/>
      <c r="I79" s="25">
        <f t="shared" si="17"/>
        <v>-1370</v>
      </c>
      <c r="J79" s="24">
        <f t="shared" si="18"/>
        <v>-3568</v>
      </c>
      <c r="K79" s="7"/>
      <c r="L79" s="25">
        <f t="shared" si="4"/>
        <v>-1368.4787609832179</v>
      </c>
      <c r="M79" s="17">
        <f t="shared" si="2"/>
        <v>2.3141681461803127</v>
      </c>
      <c r="N79" s="17">
        <f t="shared" si="5"/>
        <v>-3572.5414530893577</v>
      </c>
      <c r="O79" s="24">
        <f t="shared" si="3"/>
        <v>20.624796162836361</v>
      </c>
      <c r="P79" s="7"/>
      <c r="Q79" s="25">
        <f t="shared" si="6"/>
        <v>-1329.9144820762499</v>
      </c>
      <c r="R79" s="24">
        <f t="shared" si="7"/>
        <v>-3591.306098485366</v>
      </c>
      <c r="S79" s="7"/>
      <c r="T79" s="25">
        <f t="shared" si="8"/>
        <v>0.34465722971967733</v>
      </c>
      <c r="U79" s="24">
        <f t="shared" si="9"/>
        <v>-0.93681763574033294</v>
      </c>
      <c r="V79" s="7"/>
      <c r="W79" s="25">
        <f t="shared" si="10"/>
        <v>0.35219763098081047</v>
      </c>
      <c r="X79" s="24">
        <f t="shared" si="11"/>
        <v>331.94635713667049</v>
      </c>
      <c r="Y79" s="7"/>
      <c r="Z79" s="25">
        <f t="shared" si="19"/>
        <v>625</v>
      </c>
      <c r="AA79" s="17">
        <f t="shared" si="16"/>
        <v>331.94699999999989</v>
      </c>
      <c r="AB79" s="24">
        <f t="shared" si="13"/>
        <v>5.7935680921176145</v>
      </c>
      <c r="AC79" s="17">
        <f t="shared" si="14"/>
        <v>-6.4286332940355351E-4</v>
      </c>
      <c r="AD79" s="17">
        <f t="shared" ca="1" si="15"/>
        <v>7.1627374568038249E-2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12767</v>
      </c>
      <c r="D80" s="17">
        <v>11402</v>
      </c>
      <c r="E80" s="17">
        <v>13770</v>
      </c>
      <c r="F80" s="17">
        <v>15095</v>
      </c>
      <c r="G80" s="24"/>
      <c r="H80" s="7"/>
      <c r="I80" s="25">
        <f t="shared" si="17"/>
        <v>-1003</v>
      </c>
      <c r="J80" s="24">
        <f t="shared" si="18"/>
        <v>-3693</v>
      </c>
      <c r="K80" s="7"/>
      <c r="L80" s="25">
        <f t="shared" si="4"/>
        <v>-1003.8674555876179</v>
      </c>
      <c r="M80" s="17">
        <f t="shared" si="2"/>
        <v>0.75247919648948647</v>
      </c>
      <c r="N80" s="17">
        <f t="shared" si="5"/>
        <v>-3688.055255605705</v>
      </c>
      <c r="O80" s="24">
        <f t="shared" si="3"/>
        <v>24.450497124911408</v>
      </c>
      <c r="P80" s="7"/>
      <c r="Q80" s="25">
        <f t="shared" si="6"/>
        <v>-962.9144820762499</v>
      </c>
      <c r="R80" s="24">
        <f t="shared" si="7"/>
        <v>-3716.306098485366</v>
      </c>
      <c r="S80" s="7"/>
      <c r="T80" s="25">
        <f t="shared" si="8"/>
        <v>0.24954645003281517</v>
      </c>
      <c r="U80" s="24">
        <f t="shared" si="9"/>
        <v>-0.96942477121033077</v>
      </c>
      <c r="V80" s="7"/>
      <c r="W80" s="25">
        <f t="shared" si="10"/>
        <v>0.25734584539290345</v>
      </c>
      <c r="X80" s="24">
        <f t="shared" si="11"/>
        <v>337.68318312911072</v>
      </c>
      <c r="Y80" s="7"/>
      <c r="Z80" s="25">
        <f t="shared" si="19"/>
        <v>629</v>
      </c>
      <c r="AA80" s="17">
        <f t="shared" si="16"/>
        <v>337.60799999999989</v>
      </c>
      <c r="AB80" s="24">
        <f t="shared" si="13"/>
        <v>5.8923711810730151</v>
      </c>
      <c r="AC80" s="17">
        <f t="shared" si="14"/>
        <v>7.518312911082603E-2</v>
      </c>
      <c r="AD80" s="17">
        <f t="shared" ca="1" si="15"/>
        <v>2.1247293259250455E-2</v>
      </c>
      <c r="AE80" s="17">
        <v>89</v>
      </c>
    </row>
    <row r="81" spans="1:31" s="17" customFormat="1" x14ac:dyDescent="0.25">
      <c r="A81" s="17">
        <v>61</v>
      </c>
      <c r="B81" s="17">
        <v>619</v>
      </c>
      <c r="C81" s="17">
        <v>12943</v>
      </c>
      <c r="D81" s="17">
        <v>11363</v>
      </c>
      <c r="E81" s="17">
        <v>13581</v>
      </c>
      <c r="F81" s="17">
        <v>15131</v>
      </c>
      <c r="G81" s="24"/>
      <c r="H81" s="7"/>
      <c r="I81" s="25">
        <f t="shared" si="17"/>
        <v>-638</v>
      </c>
      <c r="J81" s="24">
        <f t="shared" si="18"/>
        <v>-3768</v>
      </c>
      <c r="K81" s="7"/>
      <c r="L81" s="25">
        <f t="shared" si="4"/>
        <v>-635.84970637135996</v>
      </c>
      <c r="M81" s="17">
        <f t="shared" si="2"/>
        <v>4.6237626893699622</v>
      </c>
      <c r="N81" s="17">
        <f t="shared" si="5"/>
        <v>-3766.3674687096959</v>
      </c>
      <c r="O81" s="24">
        <f t="shared" si="3"/>
        <v>2.6651584138219264</v>
      </c>
      <c r="P81" s="7"/>
      <c r="Q81" s="25">
        <f t="shared" si="6"/>
        <v>-597.9144820762499</v>
      </c>
      <c r="R81" s="24">
        <f t="shared" si="7"/>
        <v>-3791.306098485366</v>
      </c>
      <c r="S81" s="7"/>
      <c r="T81" s="25">
        <f t="shared" si="8"/>
        <v>0.15495398522163076</v>
      </c>
      <c r="U81" s="24">
        <f t="shared" si="9"/>
        <v>-0.98898905249232949</v>
      </c>
      <c r="V81" s="7"/>
      <c r="W81" s="25">
        <f t="shared" si="10"/>
        <v>0.16290756507393034</v>
      </c>
      <c r="X81" s="24">
        <f t="shared" si="11"/>
        <v>343.19632410660142</v>
      </c>
      <c r="Y81" s="7"/>
      <c r="Z81" s="25">
        <f t="shared" si="19"/>
        <v>619</v>
      </c>
      <c r="AA81" s="17">
        <f t="shared" si="16"/>
        <v>343.17899999999992</v>
      </c>
      <c r="AB81" s="24">
        <f t="shared" si="13"/>
        <v>5.9896034737016182</v>
      </c>
      <c r="AC81" s="17">
        <f t="shared" si="14"/>
        <v>1.7324106601506628E-2</v>
      </c>
      <c r="AD81" s="17">
        <f t="shared" ca="1" si="15"/>
        <v>3.6884160661657006E-2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13130</v>
      </c>
      <c r="D82" s="17">
        <v>11344</v>
      </c>
      <c r="E82" s="17">
        <v>13401</v>
      </c>
      <c r="F82" s="17">
        <v>15156</v>
      </c>
      <c r="G82" s="24"/>
      <c r="H82" s="7"/>
      <c r="I82" s="25">
        <f t="shared" si="17"/>
        <v>-271</v>
      </c>
      <c r="J82" s="24">
        <f t="shared" si="18"/>
        <v>-3812</v>
      </c>
      <c r="K82" s="7"/>
      <c r="L82" s="25">
        <f t="shared" si="4"/>
        <v>-265.23127205817298</v>
      </c>
      <c r="M82" s="17">
        <f t="shared" si="2"/>
        <v>33.27822206681585</v>
      </c>
      <c r="N82" s="17">
        <f t="shared" si="5"/>
        <v>-3808.6538039161355</v>
      </c>
      <c r="O82" s="24">
        <f t="shared" si="3"/>
        <v>11.197028231669915</v>
      </c>
      <c r="P82" s="7"/>
      <c r="Q82" s="25">
        <f t="shared" si="6"/>
        <v>-230.91448207624984</v>
      </c>
      <c r="R82" s="24">
        <f t="shared" si="7"/>
        <v>-3835.306098485366</v>
      </c>
      <c r="S82" s="7"/>
      <c r="T82" s="25">
        <f t="shared" si="8"/>
        <v>5.9843205534768601E-2</v>
      </c>
      <c r="U82" s="24">
        <f t="shared" si="9"/>
        <v>-1.0004667641777687</v>
      </c>
      <c r="V82" s="7"/>
      <c r="W82" s="25">
        <f t="shared" si="10"/>
        <v>6.7885960804496076E-2</v>
      </c>
      <c r="X82" s="24">
        <f t="shared" si="11"/>
        <v>348.66834942493051</v>
      </c>
      <c r="Y82" s="7"/>
      <c r="Z82" s="25">
        <f t="shared" si="19"/>
        <v>614</v>
      </c>
      <c r="AA82" s="17">
        <f t="shared" si="16"/>
        <v>348.70499999999993</v>
      </c>
      <c r="AB82" s="24">
        <f t="shared" si="13"/>
        <v>6.0860503681668252</v>
      </c>
      <c r="AC82" s="17">
        <f t="shared" si="14"/>
        <v>-3.6650575069415936E-2</v>
      </c>
      <c r="AD82" s="17">
        <f t="shared" ca="1" si="15"/>
        <v>4.2638791102945106E-2</v>
      </c>
      <c r="AE82" s="17">
        <v>87</v>
      </c>
    </row>
    <row r="83" spans="1:31" s="17" customFormat="1" x14ac:dyDescent="0.25">
      <c r="A83" s="17">
        <v>63</v>
      </c>
      <c r="B83" s="17">
        <v>623</v>
      </c>
      <c r="C83" s="17">
        <v>13311</v>
      </c>
      <c r="D83" s="17">
        <v>11336</v>
      </c>
      <c r="E83" s="17">
        <v>13204</v>
      </c>
      <c r="F83" s="17">
        <v>15155</v>
      </c>
      <c r="G83" s="24"/>
      <c r="H83" s="7"/>
      <c r="I83" s="25">
        <f t="shared" si="17"/>
        <v>107</v>
      </c>
      <c r="J83" s="24">
        <f t="shared" si="18"/>
        <v>-3819</v>
      </c>
      <c r="K83" s="7"/>
      <c r="L83" s="25">
        <f t="shared" si="4"/>
        <v>112.94295703573633</v>
      </c>
      <c r="M83" s="17">
        <f t="shared" si="2"/>
        <v>35.318738328607914</v>
      </c>
      <c r="N83" s="17">
        <f t="shared" si="5"/>
        <v>-3815.1267881026133</v>
      </c>
      <c r="O83" s="24">
        <f t="shared" si="3"/>
        <v>15.00177040205774</v>
      </c>
      <c r="P83" s="7"/>
      <c r="Q83" s="25">
        <f t="shared" si="6"/>
        <v>147.08551792375016</v>
      </c>
      <c r="R83" s="24">
        <f t="shared" si="7"/>
        <v>-3842.306098485366</v>
      </c>
      <c r="S83" s="7"/>
      <c r="T83" s="25">
        <f t="shared" si="8"/>
        <v>-3.8118305968321019E-2</v>
      </c>
      <c r="U83" s="24">
        <f t="shared" si="9"/>
        <v>-1.0022927637640886</v>
      </c>
      <c r="V83" s="7"/>
      <c r="W83" s="25">
        <f t="shared" si="10"/>
        <v>-3.006403884699433E-2</v>
      </c>
      <c r="X83" s="24">
        <f t="shared" si="11"/>
        <v>354.26825059204248</v>
      </c>
      <c r="Y83" s="7"/>
      <c r="Z83" s="25">
        <f t="shared" si="19"/>
        <v>623</v>
      </c>
      <c r="AA83" s="17">
        <f t="shared" si="16"/>
        <v>354.3119999999999</v>
      </c>
      <c r="AB83" s="24">
        <f t="shared" si="13"/>
        <v>6.1839109793261473</v>
      </c>
      <c r="AC83" s="17">
        <f t="shared" si="14"/>
        <v>-4.3749407957420772E-2</v>
      </c>
      <c r="AD83" s="17">
        <f t="shared" ca="1" si="15"/>
        <v>4.817390085520401E-3</v>
      </c>
      <c r="AE83" s="17">
        <v>86</v>
      </c>
    </row>
    <row r="84" spans="1:31" s="17" customFormat="1" x14ac:dyDescent="0.25">
      <c r="A84" s="17">
        <v>64</v>
      </c>
      <c r="B84" s="17">
        <v>628</v>
      </c>
      <c r="C84" s="17">
        <v>13505</v>
      </c>
      <c r="D84" s="17">
        <v>11353</v>
      </c>
      <c r="E84" s="17">
        <v>13020</v>
      </c>
      <c r="F84" s="17">
        <v>15140</v>
      </c>
      <c r="G84" s="24"/>
      <c r="H84" s="7"/>
      <c r="I84" s="25">
        <f t="shared" ref="I84:I115" si="20">C84-E84</f>
        <v>485</v>
      </c>
      <c r="J84" s="24">
        <f t="shared" ref="J84:J115" si="21">D84-F84</f>
        <v>-3787</v>
      </c>
      <c r="K84" s="7"/>
      <c r="L84" s="25">
        <f t="shared" si="4"/>
        <v>492.65968038508697</v>
      </c>
      <c r="M84" s="17">
        <f t="shared" ref="M84:M147" si="22">(I84-L84)^2</f>
        <v>58.6707036016861</v>
      </c>
      <c r="N84" s="17">
        <f t="shared" si="5"/>
        <v>-3784.4498774616955</v>
      </c>
      <c r="O84" s="24">
        <f t="shared" ref="O84:O147" si="23">(J84-N84)^2</f>
        <v>6.5031249603688384</v>
      </c>
      <c r="P84" s="7"/>
      <c r="Q84" s="25">
        <f t="shared" si="6"/>
        <v>525.0855179237501</v>
      </c>
      <c r="R84" s="24">
        <f t="shared" si="7"/>
        <v>-3810.306098485366</v>
      </c>
      <c r="S84" s="7"/>
      <c r="T84" s="25">
        <f t="shared" si="8"/>
        <v>-0.13607981747141062</v>
      </c>
      <c r="U84" s="24">
        <f t="shared" si="9"/>
        <v>-0.9939453370837692</v>
      </c>
      <c r="V84" s="7"/>
      <c r="W84" s="25">
        <f t="shared" si="10"/>
        <v>-0.12809580304884968</v>
      </c>
      <c r="X84" s="24">
        <f>IF(MOD(ATAN2(U84,W84)*180/PI()-$J$9+360,360)&lt;355,MOD(ATAN2(U84,W84)*180/PI()-$J$9+360,360)+360,MOD(ATAN2(U84,W84)*180/PI()-$J$9+360,360))</f>
        <v>359.89374230155101</v>
      </c>
      <c r="Y84" s="7"/>
      <c r="Z84" s="25">
        <f t="shared" si="19"/>
        <v>628</v>
      </c>
      <c r="AA84" s="17">
        <f t="shared" si="16"/>
        <v>359.96399999999988</v>
      </c>
      <c r="AB84" s="24">
        <f t="shared" si="13"/>
        <v>6.2825569886488664</v>
      </c>
      <c r="AC84" s="17">
        <f t="shared" si="14"/>
        <v>-7.0257698448870087E-2</v>
      </c>
    </row>
    <row r="85" spans="1:31" s="17" customFormat="1" x14ac:dyDescent="0.25">
      <c r="A85" s="17">
        <v>0</v>
      </c>
      <c r="B85" s="17">
        <v>0</v>
      </c>
      <c r="C85" s="17">
        <v>13460</v>
      </c>
      <c r="D85" s="17">
        <v>11314</v>
      </c>
      <c r="E85" s="17">
        <v>12970</v>
      </c>
      <c r="F85" s="17">
        <v>15086</v>
      </c>
      <c r="G85" s="24"/>
      <c r="H85" s="7"/>
      <c r="I85" s="25">
        <f t="shared" si="20"/>
        <v>490</v>
      </c>
      <c r="J85" s="24">
        <f t="shared" si="21"/>
        <v>-3772</v>
      </c>
      <c r="K85" s="7"/>
      <c r="L85" s="25">
        <f>$M$9*SIN(2*PI()/$M$10*(AA85+$M$11))+$M$12</f>
        <v>494.51303471738657</v>
      </c>
      <c r="M85" s="17">
        <f t="shared" si="22"/>
        <v>20.367482360336517</v>
      </c>
      <c r="N85" s="17">
        <f>$O$9*COS(2*PI()/$O$10*(AA85+$O$11))+$O$12</f>
        <v>-3770.3032190936556</v>
      </c>
      <c r="O85" s="24">
        <f t="shared" si="23"/>
        <v>2.8790654441350227</v>
      </c>
      <c r="P85" s="7"/>
      <c r="Q85" s="25">
        <f t="shared" ref="Q85:Q148" si="24">I85-$J$4</f>
        <v>530.0855179237501</v>
      </c>
      <c r="R85" s="24">
        <f t="shared" ref="R85:R148" si="25">J85-$J$3</f>
        <v>-3795.306098485366</v>
      </c>
      <c r="S85" s="7"/>
      <c r="T85" s="25">
        <f t="shared" ref="T85:T148" si="26">Q85/$J$7</f>
        <v>-0.13737560466060494</v>
      </c>
      <c r="U85" s="24">
        <f t="shared" ref="U85:U148" si="27">R85/$J$6</f>
        <v>-0.99003248082736939</v>
      </c>
      <c r="V85" s="7"/>
      <c r="W85" s="25">
        <f t="shared" ref="W85:W148" si="28">(T85-U85*SIN(-$J$11*PI()/180))/(COS(-$J$11*PI()/180))</f>
        <v>-0.12942307999172536</v>
      </c>
      <c r="X85" s="24">
        <f>IF(MOD(ATAN2(U85,W85)*180/PI()-$J$9+360,360)&lt;355,MOD(ATAN2(U85,W85)*180/PI()-$J$9+360,360)+360,MOD(ATAN2(U85,W85)*180/PI()-$J$9+360,360))</f>
        <v>359.99798264234869</v>
      </c>
      <c r="Y85" s="7"/>
      <c r="Z85" s="25">
        <f>I165-J159</f>
        <v>0</v>
      </c>
      <c r="AA85" s="17">
        <f t="shared" si="16"/>
        <v>359.96399999999988</v>
      </c>
      <c r="AB85" s="24">
        <f t="shared" ref="AB85:AB148" si="29">AA85*PI()/180</f>
        <v>6.2825569886488664</v>
      </c>
      <c r="AC85" s="17">
        <f t="shared" ref="AC85:AC148" si="30">X85-AA85</f>
        <v>3.3982642348803438E-2</v>
      </c>
    </row>
    <row r="86" spans="1:31" s="17" customFormat="1" x14ac:dyDescent="0.25">
      <c r="A86" s="17">
        <v>1</v>
      </c>
      <c r="B86" s="17">
        <v>-626</v>
      </c>
      <c r="C86" s="17">
        <v>13266</v>
      </c>
      <c r="D86" s="17">
        <v>11294</v>
      </c>
      <c r="E86" s="17">
        <v>13158</v>
      </c>
      <c r="F86" s="17">
        <v>15099</v>
      </c>
      <c r="G86" s="24"/>
      <c r="H86" s="7"/>
      <c r="I86" s="25">
        <f t="shared" si="20"/>
        <v>108</v>
      </c>
      <c r="J86" s="24">
        <f t="shared" si="21"/>
        <v>-3805</v>
      </c>
      <c r="K86" s="7"/>
      <c r="L86" s="25">
        <f t="shared" ref="L86:L149" si="31">$M$9*SIN(2*PI()/$M$10*(AA86+$M$11))+$M$12</f>
        <v>117.20100092887327</v>
      </c>
      <c r="M86" s="17">
        <f t="shared" si="22"/>
        <v>84.658418093126784</v>
      </c>
      <c r="N86" s="17">
        <f t="shared" ref="N86:N149" si="32">$O$9*COS(2*PI()/$O$10*(AA86+$O$11))+$O$12</f>
        <v>-3801.2593637544792</v>
      </c>
      <c r="O86" s="24">
        <f t="shared" si="23"/>
        <v>13.992359521304083</v>
      </c>
      <c r="P86" s="7"/>
      <c r="Q86" s="25">
        <f t="shared" si="24"/>
        <v>148.08551792375016</v>
      </c>
      <c r="R86" s="24">
        <f t="shared" si="25"/>
        <v>-3828.306098485366</v>
      </c>
      <c r="S86" s="7"/>
      <c r="T86" s="25">
        <f t="shared" si="26"/>
        <v>-3.8377463406159884E-2</v>
      </c>
      <c r="U86" s="24">
        <f t="shared" si="27"/>
        <v>-0.99864076459144879</v>
      </c>
      <c r="V86" s="7"/>
      <c r="W86" s="25">
        <f t="shared" si="28"/>
        <v>-3.0352556031826253E-2</v>
      </c>
      <c r="X86" s="24">
        <f t="shared" ref="X86:X148" si="33">MOD(ATAN2(U86,W86)*180/PI()-$J$9+360,360)</f>
        <v>354.29106798212797</v>
      </c>
      <c r="Y86" s="7"/>
      <c r="Z86" s="25">
        <f t="shared" ref="Z86:Z117" si="34">B86</f>
        <v>-626</v>
      </c>
      <c r="AA86" s="17">
        <f t="shared" ref="AA86:AA149" si="35">360/40000*Z86+AA85</f>
        <v>354.32999999999987</v>
      </c>
      <c r="AB86" s="24">
        <f t="shared" si="29"/>
        <v>6.1842251385915059</v>
      </c>
      <c r="AC86" s="17">
        <f t="shared" si="30"/>
        <v>-3.8932017871900371E-2</v>
      </c>
    </row>
    <row r="87" spans="1:31" s="17" customFormat="1" x14ac:dyDescent="0.25">
      <c r="A87" s="17">
        <v>2</v>
      </c>
      <c r="B87" s="17">
        <v>-613</v>
      </c>
      <c r="C87" s="17">
        <v>13086</v>
      </c>
      <c r="D87" s="17">
        <v>11304</v>
      </c>
      <c r="E87" s="17">
        <v>13346</v>
      </c>
      <c r="F87" s="17">
        <v>15102</v>
      </c>
      <c r="G87" s="24"/>
      <c r="H87" s="7"/>
      <c r="I87" s="25">
        <f t="shared" si="20"/>
        <v>-260</v>
      </c>
      <c r="J87" s="24">
        <f t="shared" si="21"/>
        <v>-3798</v>
      </c>
      <c r="K87" s="7"/>
      <c r="L87" s="25">
        <f t="shared" si="31"/>
        <v>-253.77421690614793</v>
      </c>
      <c r="M87" s="17">
        <f t="shared" si="22"/>
        <v>38.760375131694282</v>
      </c>
      <c r="N87" s="17">
        <f t="shared" si="32"/>
        <v>-3795.7240572727501</v>
      </c>
      <c r="O87" s="24">
        <f t="shared" si="23"/>
        <v>5.1799152977217693</v>
      </c>
      <c r="P87" s="7"/>
      <c r="Q87" s="25">
        <f t="shared" si="24"/>
        <v>-219.91448207624984</v>
      </c>
      <c r="R87" s="24">
        <f t="shared" si="25"/>
        <v>-3821.306098485366</v>
      </c>
      <c r="S87" s="7"/>
      <c r="T87" s="25">
        <f t="shared" si="26"/>
        <v>5.6992473718541124E-2</v>
      </c>
      <c r="U87" s="24">
        <f t="shared" si="27"/>
        <v>-0.996814765005129</v>
      </c>
      <c r="V87" s="7"/>
      <c r="W87" s="25">
        <f t="shared" si="28"/>
        <v>6.5005785541885935E-2</v>
      </c>
      <c r="X87" s="24">
        <f t="shared" si="33"/>
        <v>348.8189882160334</v>
      </c>
      <c r="Y87" s="7"/>
      <c r="Z87" s="25">
        <f t="shared" si="34"/>
        <v>-613</v>
      </c>
      <c r="AA87" s="17">
        <f t="shared" si="35"/>
        <v>348.81299999999987</v>
      </c>
      <c r="AB87" s="24">
        <f t="shared" si="29"/>
        <v>6.0879353237589786</v>
      </c>
      <c r="AC87" s="17">
        <f t="shared" si="30"/>
        <v>5.9882160335291701E-3</v>
      </c>
    </row>
    <row r="88" spans="1:31" s="17" customFormat="1" x14ac:dyDescent="0.25">
      <c r="A88" s="17">
        <v>3</v>
      </c>
      <c r="B88" s="17">
        <v>-615</v>
      </c>
      <c r="C88" s="17">
        <v>12901</v>
      </c>
      <c r="D88" s="17">
        <v>11320</v>
      </c>
      <c r="E88" s="17">
        <v>13528</v>
      </c>
      <c r="F88" s="17">
        <v>15077</v>
      </c>
      <c r="G88" s="24"/>
      <c r="H88" s="7"/>
      <c r="I88" s="25">
        <f t="shared" si="20"/>
        <v>-627</v>
      </c>
      <c r="J88" s="24">
        <f t="shared" si="21"/>
        <v>-3757</v>
      </c>
      <c r="K88" s="7"/>
      <c r="L88" s="25">
        <f t="shared" si="31"/>
        <v>-623.96497842006875</v>
      </c>
      <c r="M88" s="17">
        <f t="shared" si="22"/>
        <v>9.2113559906484035</v>
      </c>
      <c r="N88" s="17">
        <f t="shared" si="32"/>
        <v>-3754.5749559934338</v>
      </c>
      <c r="O88" s="24">
        <f t="shared" si="23"/>
        <v>5.8808384337824915</v>
      </c>
      <c r="P88" s="7"/>
      <c r="Q88" s="25">
        <f t="shared" si="24"/>
        <v>-586.9144820762499</v>
      </c>
      <c r="R88" s="24">
        <f t="shared" si="25"/>
        <v>-3780.306098485366</v>
      </c>
      <c r="S88" s="7"/>
      <c r="T88" s="25">
        <f t="shared" si="26"/>
        <v>0.15210325340540329</v>
      </c>
      <c r="U88" s="24">
        <f t="shared" si="27"/>
        <v>-0.98611962457096969</v>
      </c>
      <c r="V88" s="7"/>
      <c r="W88" s="25">
        <f t="shared" si="28"/>
        <v>0.16003367939211749</v>
      </c>
      <c r="X88" s="24">
        <f t="shared" si="33"/>
        <v>343.33220826726301</v>
      </c>
      <c r="Y88" s="7"/>
      <c r="Z88" s="25">
        <f t="shared" si="34"/>
        <v>-615</v>
      </c>
      <c r="AA88" s="17">
        <f t="shared" si="35"/>
        <v>343.27799999999985</v>
      </c>
      <c r="AB88" s="24">
        <f t="shared" si="29"/>
        <v>5.9913313496610918</v>
      </c>
      <c r="AC88" s="17">
        <f t="shared" si="30"/>
        <v>5.4208267263163634E-2</v>
      </c>
    </row>
    <row r="89" spans="1:31" s="17" customFormat="1" x14ac:dyDescent="0.25">
      <c r="A89" s="17">
        <v>4</v>
      </c>
      <c r="B89" s="17">
        <v>-621</v>
      </c>
      <c r="C89" s="17">
        <v>12722</v>
      </c>
      <c r="D89" s="17">
        <v>11361</v>
      </c>
      <c r="E89" s="17">
        <v>13714</v>
      </c>
      <c r="F89" s="17">
        <v>15039</v>
      </c>
      <c r="G89" s="24"/>
      <c r="H89" s="7"/>
      <c r="I89" s="25">
        <f t="shared" si="20"/>
        <v>-992</v>
      </c>
      <c r="J89" s="24">
        <f t="shared" si="21"/>
        <v>-3678</v>
      </c>
      <c r="K89" s="7"/>
      <c r="L89" s="25">
        <f t="shared" si="31"/>
        <v>-992.22652191741759</v>
      </c>
      <c r="M89" s="17">
        <f t="shared" si="22"/>
        <v>5.1312179070539393E-2</v>
      </c>
      <c r="N89" s="17">
        <f t="shared" si="32"/>
        <v>-3677.2389311776183</v>
      </c>
      <c r="O89" s="24">
        <f t="shared" si="23"/>
        <v>0.57922575240151419</v>
      </c>
      <c r="P89" s="7"/>
      <c r="Q89" s="25">
        <f t="shared" si="24"/>
        <v>-951.9144820762499</v>
      </c>
      <c r="R89" s="24">
        <f t="shared" si="25"/>
        <v>-3701.306098485366</v>
      </c>
      <c r="S89" s="7"/>
      <c r="T89" s="25">
        <f t="shared" si="26"/>
        <v>0.2466957182165877</v>
      </c>
      <c r="U89" s="24">
        <f t="shared" si="27"/>
        <v>-0.96551191495393107</v>
      </c>
      <c r="V89" s="7"/>
      <c r="W89" s="25">
        <f t="shared" si="28"/>
        <v>0.25446357360336092</v>
      </c>
      <c r="X89" s="24">
        <f t="shared" si="33"/>
        <v>337.78543042236993</v>
      </c>
      <c r="Y89" s="7"/>
      <c r="Z89" s="25">
        <f t="shared" si="34"/>
        <v>-621</v>
      </c>
      <c r="AA89" s="17">
        <f t="shared" si="35"/>
        <v>337.68899999999985</v>
      </c>
      <c r="AB89" s="24">
        <f t="shared" si="29"/>
        <v>5.8937848977671292</v>
      </c>
      <c r="AC89" s="17">
        <f t="shared" si="30"/>
        <v>9.6430422370076485E-2</v>
      </c>
    </row>
    <row r="90" spans="1:31" s="17" customFormat="1" x14ac:dyDescent="0.25">
      <c r="A90" s="17">
        <v>5</v>
      </c>
      <c r="B90" s="17">
        <v>-642</v>
      </c>
      <c r="C90" s="17">
        <v>12522</v>
      </c>
      <c r="D90" s="17">
        <v>11411</v>
      </c>
      <c r="E90" s="17">
        <v>13885</v>
      </c>
      <c r="F90" s="17">
        <v>14967</v>
      </c>
      <c r="G90" s="24"/>
      <c r="H90" s="7"/>
      <c r="I90" s="25">
        <f t="shared" si="20"/>
        <v>-1363</v>
      </c>
      <c r="J90" s="24">
        <f t="shared" si="21"/>
        <v>-3556</v>
      </c>
      <c r="K90" s="7"/>
      <c r="L90" s="25">
        <f t="shared" si="31"/>
        <v>-1363.3748780471321</v>
      </c>
      <c r="M90" s="17">
        <f t="shared" si="22"/>
        <v>0.14053355022160882</v>
      </c>
      <c r="N90" s="17">
        <f t="shared" si="32"/>
        <v>-3560.2678585112058</v>
      </c>
      <c r="O90" s="24">
        <f t="shared" si="23"/>
        <v>18.214616271671439</v>
      </c>
      <c r="P90" s="7"/>
      <c r="Q90" s="25">
        <f t="shared" si="24"/>
        <v>-1322.9144820762499</v>
      </c>
      <c r="R90" s="24">
        <f t="shared" si="25"/>
        <v>-3579.306098485366</v>
      </c>
      <c r="S90" s="7"/>
      <c r="T90" s="25">
        <f t="shared" si="26"/>
        <v>0.34284312765480529</v>
      </c>
      <c r="U90" s="24">
        <f t="shared" si="27"/>
        <v>-0.93368735073521325</v>
      </c>
      <c r="V90" s="7"/>
      <c r="W90" s="25">
        <f t="shared" si="28"/>
        <v>0.35035831200317646</v>
      </c>
      <c r="X90" s="24">
        <f t="shared" si="33"/>
        <v>331.98198451123847</v>
      </c>
      <c r="Y90" s="7"/>
      <c r="Z90" s="25">
        <f t="shared" si="34"/>
        <v>-642</v>
      </c>
      <c r="AA90" s="17">
        <f t="shared" si="35"/>
        <v>331.91099999999983</v>
      </c>
      <c r="AB90" s="24">
        <f t="shared" si="29"/>
        <v>5.7929397735868964</v>
      </c>
      <c r="AC90" s="17">
        <f t="shared" si="30"/>
        <v>7.0984511238634695E-2</v>
      </c>
    </row>
    <row r="91" spans="1:31" s="17" customFormat="1" x14ac:dyDescent="0.25">
      <c r="A91" s="17">
        <v>6</v>
      </c>
      <c r="B91" s="17">
        <v>-633</v>
      </c>
      <c r="C91" s="17">
        <v>12349</v>
      </c>
      <c r="D91" s="17">
        <v>11481</v>
      </c>
      <c r="E91" s="17">
        <v>14060</v>
      </c>
      <c r="F91" s="17">
        <v>14887</v>
      </c>
      <c r="G91" s="24"/>
      <c r="H91" s="7"/>
      <c r="I91" s="25">
        <f t="shared" si="20"/>
        <v>-1711</v>
      </c>
      <c r="J91" s="24">
        <f t="shared" si="21"/>
        <v>-3406</v>
      </c>
      <c r="K91" s="7"/>
      <c r="L91" s="25">
        <f t="shared" si="31"/>
        <v>-1716.1604487170116</v>
      </c>
      <c r="M91" s="17">
        <f t="shared" si="22"/>
        <v>26.630230960906715</v>
      </c>
      <c r="N91" s="17">
        <f t="shared" si="32"/>
        <v>-3409.2374076995793</v>
      </c>
      <c r="O91" s="24">
        <f t="shared" si="23"/>
        <v>10.480808613295384</v>
      </c>
      <c r="P91" s="7"/>
      <c r="Q91" s="25">
        <f t="shared" si="24"/>
        <v>-1670.9144820762499</v>
      </c>
      <c r="R91" s="24">
        <f t="shared" si="25"/>
        <v>-3429.306098485366</v>
      </c>
      <c r="S91" s="7"/>
      <c r="T91" s="25">
        <f t="shared" si="26"/>
        <v>0.43302991602272906</v>
      </c>
      <c r="U91" s="24">
        <f t="shared" si="27"/>
        <v>-0.89455878817121581</v>
      </c>
      <c r="V91" s="7"/>
      <c r="W91" s="25">
        <f t="shared" si="28"/>
        <v>0.44023353406999399</v>
      </c>
      <c r="X91" s="24">
        <f t="shared" si="33"/>
        <v>326.34727394734819</v>
      </c>
      <c r="Y91" s="7"/>
      <c r="Z91" s="25">
        <f t="shared" si="34"/>
        <v>-633</v>
      </c>
      <c r="AA91" s="17">
        <f t="shared" si="35"/>
        <v>326.21399999999983</v>
      </c>
      <c r="AB91" s="24">
        <f t="shared" si="29"/>
        <v>5.6935083661007786</v>
      </c>
      <c r="AC91" s="17">
        <f t="shared" si="30"/>
        <v>0.13327394734835707</v>
      </c>
    </row>
    <row r="92" spans="1:31" s="17" customFormat="1" x14ac:dyDescent="0.25">
      <c r="A92" s="17">
        <v>7</v>
      </c>
      <c r="B92" s="17">
        <v>-629</v>
      </c>
      <c r="C92" s="17">
        <v>12189</v>
      </c>
      <c r="D92" s="17">
        <v>11585</v>
      </c>
      <c r="E92" s="17">
        <v>14237</v>
      </c>
      <c r="F92" s="17">
        <v>14810</v>
      </c>
      <c r="G92" s="24"/>
      <c r="H92" s="7"/>
      <c r="I92" s="25">
        <f t="shared" si="20"/>
        <v>-2048</v>
      </c>
      <c r="J92" s="24">
        <f t="shared" si="21"/>
        <v>-3225</v>
      </c>
      <c r="K92" s="7"/>
      <c r="L92" s="25">
        <f t="shared" si="31"/>
        <v>-2050.308422378062</v>
      </c>
      <c r="M92" s="17">
        <f t="shared" si="22"/>
        <v>5.3288138755374428</v>
      </c>
      <c r="N92" s="17">
        <f t="shared" si="32"/>
        <v>-3225.5309698242413</v>
      </c>
      <c r="O92" s="24">
        <f t="shared" si="23"/>
        <v>0.28192895425484821</v>
      </c>
      <c r="P92" s="7"/>
      <c r="Q92" s="25">
        <f t="shared" si="24"/>
        <v>-2007.9144820762499</v>
      </c>
      <c r="R92" s="24">
        <f t="shared" si="25"/>
        <v>-3248.306098485366</v>
      </c>
      <c r="S92" s="7"/>
      <c r="T92" s="25">
        <f t="shared" si="26"/>
        <v>0.52036597257442541</v>
      </c>
      <c r="U92" s="24">
        <f t="shared" si="27"/>
        <v>-0.84734365601065897</v>
      </c>
      <c r="V92" s="7"/>
      <c r="W92" s="25">
        <f t="shared" si="28"/>
        <v>0.52719293991634997</v>
      </c>
      <c r="X92" s="24">
        <f t="shared" si="33"/>
        <v>320.66147334534332</v>
      </c>
      <c r="Y92" s="7"/>
      <c r="Z92" s="25">
        <f t="shared" si="34"/>
        <v>-629</v>
      </c>
      <c r="AA92" s="17">
        <f t="shared" si="35"/>
        <v>320.55299999999983</v>
      </c>
      <c r="AB92" s="24">
        <f t="shared" si="29"/>
        <v>5.5947052771453798</v>
      </c>
      <c r="AC92" s="17">
        <f t="shared" si="30"/>
        <v>0.10847334534349784</v>
      </c>
    </row>
    <row r="93" spans="1:31" s="17" customFormat="1" x14ac:dyDescent="0.25">
      <c r="A93" s="17">
        <v>8</v>
      </c>
      <c r="B93" s="17">
        <v>-632</v>
      </c>
      <c r="C93" s="17">
        <v>12031</v>
      </c>
      <c r="D93" s="17">
        <v>11697</v>
      </c>
      <c r="E93" s="17">
        <v>14400</v>
      </c>
      <c r="F93" s="17">
        <v>14700</v>
      </c>
      <c r="G93" s="24"/>
      <c r="H93" s="7"/>
      <c r="I93" s="25">
        <f t="shared" si="20"/>
        <v>-2369</v>
      </c>
      <c r="J93" s="24">
        <f t="shared" si="21"/>
        <v>-3003</v>
      </c>
      <c r="K93" s="7"/>
      <c r="L93" s="25">
        <f t="shared" si="31"/>
        <v>-2366.2786784011887</v>
      </c>
      <c r="M93" s="17">
        <f t="shared" si="22"/>
        <v>7.4055912441568932</v>
      </c>
      <c r="N93" s="17">
        <f t="shared" si="32"/>
        <v>-3008.9975365854357</v>
      </c>
      <c r="O93" s="24">
        <f t="shared" si="23"/>
        <v>35.970445093639505</v>
      </c>
      <c r="P93" s="7"/>
      <c r="Q93" s="25">
        <f t="shared" si="24"/>
        <v>-2328.9144820762499</v>
      </c>
      <c r="R93" s="24">
        <f t="shared" si="25"/>
        <v>-3026.306098485366</v>
      </c>
      <c r="S93" s="7"/>
      <c r="T93" s="25">
        <f t="shared" si="26"/>
        <v>0.60355551012069986</v>
      </c>
      <c r="U93" s="24">
        <f t="shared" si="27"/>
        <v>-0.78943338341594294</v>
      </c>
      <c r="V93" s="7"/>
      <c r="W93" s="25">
        <f t="shared" si="28"/>
        <v>0.60991973523403087</v>
      </c>
      <c r="X93" s="24">
        <f t="shared" si="33"/>
        <v>314.86033000976499</v>
      </c>
      <c r="Y93" s="7"/>
      <c r="Z93" s="25">
        <f t="shared" si="34"/>
        <v>-632</v>
      </c>
      <c r="AA93" s="17">
        <f t="shared" si="35"/>
        <v>314.86499999999984</v>
      </c>
      <c r="AB93" s="24">
        <f t="shared" si="29"/>
        <v>5.4954309492919426</v>
      </c>
      <c r="AC93" s="17">
        <f t="shared" si="30"/>
        <v>-4.6699902348450451E-3</v>
      </c>
    </row>
    <row r="94" spans="1:31" s="17" customFormat="1" x14ac:dyDescent="0.25">
      <c r="A94" s="17">
        <v>9</v>
      </c>
      <c r="B94" s="17">
        <v>-634</v>
      </c>
      <c r="C94" s="17">
        <v>11878</v>
      </c>
      <c r="D94" s="17">
        <v>11809</v>
      </c>
      <c r="E94" s="17">
        <v>14534</v>
      </c>
      <c r="F94" s="17">
        <v>14568</v>
      </c>
      <c r="G94" s="24"/>
      <c r="H94" s="7"/>
      <c r="I94" s="25">
        <f t="shared" si="20"/>
        <v>-2656</v>
      </c>
      <c r="J94" s="24">
        <f t="shared" si="21"/>
        <v>-2759</v>
      </c>
      <c r="K94" s="7"/>
      <c r="L94" s="25">
        <f t="shared" si="31"/>
        <v>-2660.2091461304121</v>
      </c>
      <c r="M94" s="17">
        <f t="shared" si="22"/>
        <v>17.716911147163465</v>
      </c>
      <c r="N94" s="17">
        <f t="shared" si="32"/>
        <v>-2761.743978250709</v>
      </c>
      <c r="O94" s="24">
        <f t="shared" si="23"/>
        <v>7.5294166403640554</v>
      </c>
      <c r="P94" s="7"/>
      <c r="Q94" s="25">
        <f t="shared" si="24"/>
        <v>-2615.9144820762499</v>
      </c>
      <c r="R94" s="24">
        <f t="shared" si="25"/>
        <v>-2782.306098485366</v>
      </c>
      <c r="S94" s="7"/>
      <c r="T94" s="25">
        <f t="shared" si="26"/>
        <v>0.67793369478045318</v>
      </c>
      <c r="U94" s="24">
        <f t="shared" si="27"/>
        <v>-0.72578425497850718</v>
      </c>
      <c r="V94" s="7"/>
      <c r="W94" s="25">
        <f t="shared" si="28"/>
        <v>0.6837887694947522</v>
      </c>
      <c r="X94" s="24">
        <f t="shared" si="33"/>
        <v>309.2566750076229</v>
      </c>
      <c r="Y94" s="7"/>
      <c r="Z94" s="25">
        <f t="shared" si="34"/>
        <v>-634</v>
      </c>
      <c r="AA94" s="17">
        <f t="shared" si="35"/>
        <v>309.15899999999982</v>
      </c>
      <c r="AB94" s="24">
        <f t="shared" si="29"/>
        <v>5.395842462173146</v>
      </c>
      <c r="AC94" s="17">
        <f t="shared" si="30"/>
        <v>9.7675007623081456E-2</v>
      </c>
    </row>
    <row r="95" spans="1:31" s="17" customFormat="1" x14ac:dyDescent="0.25">
      <c r="A95" s="17">
        <v>10</v>
      </c>
      <c r="B95" s="17">
        <v>-609</v>
      </c>
      <c r="C95" s="17">
        <v>11753</v>
      </c>
      <c r="D95" s="17">
        <v>11951</v>
      </c>
      <c r="E95" s="17">
        <v>14669</v>
      </c>
      <c r="F95" s="17">
        <v>14441</v>
      </c>
      <c r="G95" s="24"/>
      <c r="H95" s="7"/>
      <c r="I95" s="25">
        <f t="shared" si="20"/>
        <v>-2916</v>
      </c>
      <c r="J95" s="24">
        <f t="shared" si="21"/>
        <v>-2490</v>
      </c>
      <c r="K95" s="7"/>
      <c r="L95" s="25">
        <f t="shared" si="31"/>
        <v>-2918.111747678046</v>
      </c>
      <c r="M95" s="17">
        <f t="shared" si="22"/>
        <v>4.4594782557324963</v>
      </c>
      <c r="N95" s="17">
        <f t="shared" si="32"/>
        <v>-2498.18821877151</v>
      </c>
      <c r="O95" s="24">
        <f t="shared" si="23"/>
        <v>67.046926650109341</v>
      </c>
      <c r="P95" s="7"/>
      <c r="Q95" s="25">
        <f t="shared" si="24"/>
        <v>-2875.9144820762499</v>
      </c>
      <c r="R95" s="24">
        <f t="shared" si="25"/>
        <v>-2513.306098485366</v>
      </c>
      <c r="S95" s="7"/>
      <c r="T95" s="25">
        <f t="shared" si="26"/>
        <v>0.74531462861855713</v>
      </c>
      <c r="U95" s="24">
        <f t="shared" si="27"/>
        <v>-0.65561369944707193</v>
      </c>
      <c r="V95" s="7"/>
      <c r="W95" s="25">
        <f t="shared" si="28"/>
        <v>0.75060791377216141</v>
      </c>
      <c r="X95" s="24">
        <f t="shared" si="33"/>
        <v>303.685544363585</v>
      </c>
      <c r="Y95" s="7"/>
      <c r="Z95" s="25">
        <f t="shared" si="34"/>
        <v>-609</v>
      </c>
      <c r="AA95" s="17">
        <f t="shared" si="35"/>
        <v>303.67799999999983</v>
      </c>
      <c r="AB95" s="24">
        <f t="shared" si="29"/>
        <v>5.3001809658713368</v>
      </c>
      <c r="AC95" s="17">
        <f t="shared" si="30"/>
        <v>7.5443635851684121E-3</v>
      </c>
    </row>
    <row r="96" spans="1:31" s="17" customFormat="1" x14ac:dyDescent="0.25">
      <c r="A96" s="17">
        <v>11</v>
      </c>
      <c r="B96" s="17">
        <v>-611</v>
      </c>
      <c r="C96" s="17">
        <v>11627</v>
      </c>
      <c r="D96" s="17">
        <v>12085</v>
      </c>
      <c r="E96" s="17">
        <v>14776</v>
      </c>
      <c r="F96" s="17">
        <v>14290</v>
      </c>
      <c r="G96" s="24"/>
      <c r="H96" s="7"/>
      <c r="I96" s="25">
        <f t="shared" si="20"/>
        <v>-3149</v>
      </c>
      <c r="J96" s="24">
        <f t="shared" si="21"/>
        <v>-2205</v>
      </c>
      <c r="K96" s="7"/>
      <c r="L96" s="25">
        <f t="shared" si="31"/>
        <v>-3150.387871877389</v>
      </c>
      <c r="M96" s="17">
        <f t="shared" si="22"/>
        <v>1.9261883480472359</v>
      </c>
      <c r="N96" s="17">
        <f t="shared" si="32"/>
        <v>-2210.5710740999771</v>
      </c>
      <c r="O96" s="24">
        <f t="shared" si="23"/>
        <v>31.036866627435295</v>
      </c>
      <c r="P96" s="7"/>
      <c r="Q96" s="25">
        <f t="shared" si="24"/>
        <v>-3108.9144820762499</v>
      </c>
      <c r="R96" s="24">
        <f t="shared" si="25"/>
        <v>-2228.306098485366</v>
      </c>
      <c r="S96" s="7"/>
      <c r="T96" s="25">
        <f t="shared" si="26"/>
        <v>0.80569831163501182</v>
      </c>
      <c r="U96" s="24">
        <f t="shared" si="27"/>
        <v>-0.58126943057547686</v>
      </c>
      <c r="V96" s="7"/>
      <c r="W96" s="25">
        <f t="shared" si="28"/>
        <v>0.81039603680865036</v>
      </c>
      <c r="X96" s="24">
        <f t="shared" si="33"/>
        <v>298.20074702834938</v>
      </c>
      <c r="Y96" s="7"/>
      <c r="Z96" s="25">
        <f t="shared" si="34"/>
        <v>-611</v>
      </c>
      <c r="AA96" s="17">
        <f t="shared" si="35"/>
        <v>298.1789999999998</v>
      </c>
      <c r="AB96" s="24">
        <f t="shared" si="29"/>
        <v>5.204205310304169</v>
      </c>
      <c r="AC96" s="17">
        <f t="shared" si="30"/>
        <v>2.1747028349579978E-2</v>
      </c>
    </row>
    <row r="97" spans="1:29" s="17" customFormat="1" x14ac:dyDescent="0.25">
      <c r="A97" s="17">
        <v>12</v>
      </c>
      <c r="B97" s="17">
        <v>-631</v>
      </c>
      <c r="C97" s="17">
        <v>11530</v>
      </c>
      <c r="D97" s="17">
        <v>12250</v>
      </c>
      <c r="E97" s="17">
        <v>14891</v>
      </c>
      <c r="F97" s="17">
        <v>14141</v>
      </c>
      <c r="G97" s="24"/>
      <c r="H97" s="7"/>
      <c r="I97" s="25">
        <f t="shared" si="20"/>
        <v>-3361</v>
      </c>
      <c r="J97" s="24">
        <f t="shared" si="21"/>
        <v>-1891</v>
      </c>
      <c r="K97" s="7"/>
      <c r="L97" s="25">
        <f t="shared" si="31"/>
        <v>-3360.1684202055662</v>
      </c>
      <c r="M97" s="17">
        <f t="shared" si="22"/>
        <v>0.69152495451050222</v>
      </c>
      <c r="N97" s="17">
        <f t="shared" si="32"/>
        <v>-1891.9629825430513</v>
      </c>
      <c r="O97" s="24">
        <f t="shared" si="23"/>
        <v>0.92733537822162437</v>
      </c>
      <c r="P97" s="7"/>
      <c r="Q97" s="25">
        <f t="shared" si="24"/>
        <v>-3320.9144820762499</v>
      </c>
      <c r="R97" s="24">
        <f t="shared" si="25"/>
        <v>-1914.306098485366</v>
      </c>
      <c r="S97" s="7"/>
      <c r="T97" s="25">
        <f t="shared" si="26"/>
        <v>0.86063968845685046</v>
      </c>
      <c r="U97" s="24">
        <f t="shared" si="27"/>
        <v>-0.49936030627484235</v>
      </c>
      <c r="V97" s="7"/>
      <c r="W97" s="25">
        <f t="shared" si="28"/>
        <v>0.86468087860076437</v>
      </c>
      <c r="X97" s="24">
        <f t="shared" si="33"/>
        <v>292.5569500746542</v>
      </c>
      <c r="Y97" s="7"/>
      <c r="Z97" s="25">
        <f t="shared" si="34"/>
        <v>-631</v>
      </c>
      <c r="AA97" s="17">
        <f t="shared" si="35"/>
        <v>292.49999999999983</v>
      </c>
      <c r="AB97" s="24">
        <f t="shared" si="29"/>
        <v>5.1050880620834107</v>
      </c>
      <c r="AC97" s="17">
        <f t="shared" si="30"/>
        <v>5.6950074654366745E-2</v>
      </c>
    </row>
    <row r="98" spans="1:29" s="17" customFormat="1" x14ac:dyDescent="0.25">
      <c r="A98" s="17">
        <v>13</v>
      </c>
      <c r="B98" s="17">
        <v>-631</v>
      </c>
      <c r="C98" s="17">
        <v>11452</v>
      </c>
      <c r="D98" s="17">
        <v>12433</v>
      </c>
      <c r="E98" s="17">
        <v>14991</v>
      </c>
      <c r="F98" s="17">
        <v>13981</v>
      </c>
      <c r="G98" s="24"/>
      <c r="H98" s="7"/>
      <c r="I98" s="25">
        <f t="shared" si="20"/>
        <v>-3539</v>
      </c>
      <c r="J98" s="24">
        <f t="shared" si="21"/>
        <v>-1548</v>
      </c>
      <c r="K98" s="7"/>
      <c r="L98" s="25">
        <f t="shared" si="31"/>
        <v>-3537.3285882476412</v>
      </c>
      <c r="M98" s="17">
        <f t="shared" si="22"/>
        <v>2.7936172459232336</v>
      </c>
      <c r="N98" s="17">
        <f t="shared" si="32"/>
        <v>-1554.5304871177364</v>
      </c>
      <c r="O98" s="24">
        <f t="shared" si="23"/>
        <v>42.647261994920505</v>
      </c>
      <c r="P98" s="7"/>
      <c r="Q98" s="25">
        <f t="shared" si="24"/>
        <v>-3498.9144820762499</v>
      </c>
      <c r="R98" s="24">
        <f t="shared" si="25"/>
        <v>-1571.306098485366</v>
      </c>
      <c r="S98" s="7"/>
      <c r="T98" s="25">
        <f t="shared" si="26"/>
        <v>0.90676971239216775</v>
      </c>
      <c r="U98" s="24">
        <f t="shared" si="27"/>
        <v>-0.40988632654516838</v>
      </c>
      <c r="V98" s="7"/>
      <c r="W98" s="25">
        <f t="shared" si="28"/>
        <v>0.91009328364739184</v>
      </c>
      <c r="X98" s="24">
        <f t="shared" si="33"/>
        <v>286.79593442077919</v>
      </c>
      <c r="Y98" s="7"/>
      <c r="Z98" s="25">
        <f t="shared" si="34"/>
        <v>-631</v>
      </c>
      <c r="AA98" s="17">
        <f t="shared" si="35"/>
        <v>286.82099999999986</v>
      </c>
      <c r="AB98" s="24">
        <f t="shared" si="29"/>
        <v>5.0059708138626533</v>
      </c>
      <c r="AC98" s="17">
        <f t="shared" si="30"/>
        <v>-2.5065579220665768E-2</v>
      </c>
    </row>
    <row r="99" spans="1:29" s="17" customFormat="1" x14ac:dyDescent="0.25">
      <c r="A99" s="17">
        <v>14</v>
      </c>
      <c r="B99" s="17">
        <v>-629</v>
      </c>
      <c r="C99" s="17">
        <v>11370</v>
      </c>
      <c r="D99" s="17">
        <v>12598</v>
      </c>
      <c r="E99" s="17">
        <v>15048</v>
      </c>
      <c r="F99" s="17">
        <v>13794</v>
      </c>
      <c r="G99" s="24"/>
      <c r="H99" s="7"/>
      <c r="I99" s="25">
        <f t="shared" si="20"/>
        <v>-3678</v>
      </c>
      <c r="J99" s="24">
        <f t="shared" si="21"/>
        <v>-1196</v>
      </c>
      <c r="K99" s="7"/>
      <c r="L99" s="25">
        <f t="shared" si="31"/>
        <v>-3679.7309726930644</v>
      </c>
      <c r="M99" s="17">
        <f t="shared" si="22"/>
        <v>2.9962664641344801</v>
      </c>
      <c r="N99" s="17">
        <f t="shared" si="32"/>
        <v>-1202.7289099999357</v>
      </c>
      <c r="O99" s="24">
        <f t="shared" si="23"/>
        <v>45.278229787234594</v>
      </c>
      <c r="P99" s="7"/>
      <c r="Q99" s="25">
        <f t="shared" si="24"/>
        <v>-3637.9144820762499</v>
      </c>
      <c r="R99" s="24">
        <f t="shared" si="25"/>
        <v>-1219.306098485366</v>
      </c>
      <c r="S99" s="7"/>
      <c r="T99" s="25">
        <f t="shared" si="26"/>
        <v>0.94279259625176948</v>
      </c>
      <c r="U99" s="24">
        <f t="shared" si="27"/>
        <v>-0.31806463306165456</v>
      </c>
      <c r="V99" s="7"/>
      <c r="W99" s="25">
        <f t="shared" si="28"/>
        <v>0.94537935344829227</v>
      </c>
      <c r="X99" s="24">
        <f t="shared" si="33"/>
        <v>281.14522729612111</v>
      </c>
      <c r="Y99" s="7"/>
      <c r="Z99" s="25">
        <f t="shared" si="34"/>
        <v>-629</v>
      </c>
      <c r="AA99" s="17">
        <f t="shared" si="35"/>
        <v>281.15999999999985</v>
      </c>
      <c r="AB99" s="24">
        <f t="shared" si="29"/>
        <v>4.9071677249072545</v>
      </c>
      <c r="AC99" s="17">
        <f t="shared" si="30"/>
        <v>-1.4772703878747961E-2</v>
      </c>
    </row>
    <row r="100" spans="1:29" s="17" customFormat="1" x14ac:dyDescent="0.25">
      <c r="A100" s="17">
        <v>15</v>
      </c>
      <c r="B100" s="17">
        <v>-645</v>
      </c>
      <c r="C100" s="17">
        <v>11312</v>
      </c>
      <c r="D100" s="17">
        <v>12774</v>
      </c>
      <c r="E100" s="17">
        <v>15093</v>
      </c>
      <c r="F100" s="17">
        <v>13603</v>
      </c>
      <c r="G100" s="24"/>
      <c r="H100" s="7"/>
      <c r="I100" s="25">
        <f t="shared" si="20"/>
        <v>-3781</v>
      </c>
      <c r="J100" s="24">
        <f t="shared" si="21"/>
        <v>-829</v>
      </c>
      <c r="K100" s="7"/>
      <c r="L100" s="25">
        <f t="shared" si="31"/>
        <v>-3788.8443924152575</v>
      </c>
      <c r="M100" s="17">
        <f t="shared" si="22"/>
        <v>61.534492364549649</v>
      </c>
      <c r="N100" s="17">
        <f t="shared" si="32"/>
        <v>-829.57327842407585</v>
      </c>
      <c r="O100" s="24">
        <f t="shared" si="23"/>
        <v>0.32864815151089233</v>
      </c>
      <c r="P100" s="7"/>
      <c r="Q100" s="25">
        <f t="shared" si="24"/>
        <v>-3740.9144820762499</v>
      </c>
      <c r="R100" s="24">
        <f t="shared" si="25"/>
        <v>-852.30609848536596</v>
      </c>
      <c r="S100" s="7"/>
      <c r="T100" s="25">
        <f t="shared" si="26"/>
        <v>0.96948581234917219</v>
      </c>
      <c r="U100" s="24">
        <f t="shared" si="27"/>
        <v>-0.22233008332174098</v>
      </c>
      <c r="V100" s="7"/>
      <c r="W100" s="25">
        <f t="shared" si="28"/>
        <v>0.97130400626520441</v>
      </c>
      <c r="X100" s="24">
        <f t="shared" si="33"/>
        <v>275.44297618201222</v>
      </c>
      <c r="Y100" s="7"/>
      <c r="Z100" s="25">
        <f t="shared" si="34"/>
        <v>-645</v>
      </c>
      <c r="AA100" s="17">
        <f t="shared" si="35"/>
        <v>275.35499999999985</v>
      </c>
      <c r="AB100" s="24">
        <f t="shared" si="29"/>
        <v>4.8058513618289833</v>
      </c>
      <c r="AC100" s="17">
        <f t="shared" si="30"/>
        <v>8.7976182012369009E-2</v>
      </c>
    </row>
    <row r="101" spans="1:29" s="17" customFormat="1" x14ac:dyDescent="0.25">
      <c r="A101" s="17">
        <v>16</v>
      </c>
      <c r="B101" s="17">
        <v>-624</v>
      </c>
      <c r="C101" s="17">
        <v>11279</v>
      </c>
      <c r="D101" s="17">
        <v>12967</v>
      </c>
      <c r="E101" s="17">
        <v>15134</v>
      </c>
      <c r="F101" s="17">
        <v>13426</v>
      </c>
      <c r="G101" s="24"/>
      <c r="H101" s="7"/>
      <c r="I101" s="25">
        <f t="shared" si="20"/>
        <v>-3855</v>
      </c>
      <c r="J101" s="24">
        <f t="shared" si="21"/>
        <v>-459</v>
      </c>
      <c r="K101" s="7"/>
      <c r="L101" s="25">
        <f t="shared" si="31"/>
        <v>-3857.7895286526841</v>
      </c>
      <c r="M101" s="17">
        <f t="shared" si="22"/>
        <v>7.7814701041456367</v>
      </c>
      <c r="N101" s="17">
        <f t="shared" si="32"/>
        <v>-460.18901862580532</v>
      </c>
      <c r="O101" s="24">
        <f t="shared" si="23"/>
        <v>1.4137652925119661</v>
      </c>
      <c r="P101" s="7"/>
      <c r="Q101" s="25">
        <f t="shared" si="24"/>
        <v>-3814.9144820762499</v>
      </c>
      <c r="R101" s="24">
        <f t="shared" si="25"/>
        <v>-482.30609848536596</v>
      </c>
      <c r="S101" s="7"/>
      <c r="T101" s="25">
        <f t="shared" si="26"/>
        <v>0.98866346274924799</v>
      </c>
      <c r="U101" s="24">
        <f t="shared" si="27"/>
        <v>-0.12581296233054748</v>
      </c>
      <c r="V101" s="7"/>
      <c r="W101" s="25">
        <f t="shared" si="28"/>
        <v>0.98970656107576249</v>
      </c>
      <c r="X101" s="24">
        <f t="shared" si="33"/>
        <v>269.79483026788239</v>
      </c>
      <c r="Y101" s="7"/>
      <c r="Z101" s="25">
        <f t="shared" si="34"/>
        <v>-624</v>
      </c>
      <c r="AA101" s="17">
        <f t="shared" si="35"/>
        <v>269.73899999999986</v>
      </c>
      <c r="AB101" s="24">
        <f t="shared" si="29"/>
        <v>4.7078336710369824</v>
      </c>
      <c r="AC101" s="17">
        <f t="shared" si="30"/>
        <v>5.5830267882527096E-2</v>
      </c>
    </row>
    <row r="102" spans="1:29" s="17" customFormat="1" x14ac:dyDescent="0.25">
      <c r="A102" s="17">
        <v>17</v>
      </c>
      <c r="B102" s="17">
        <v>-623</v>
      </c>
      <c r="C102" s="17">
        <v>11259</v>
      </c>
      <c r="D102" s="17">
        <v>13150</v>
      </c>
      <c r="E102" s="17">
        <v>15145</v>
      </c>
      <c r="F102" s="17">
        <v>13237</v>
      </c>
      <c r="G102" s="24"/>
      <c r="H102" s="7"/>
      <c r="I102" s="25">
        <f t="shared" si="20"/>
        <v>-3886</v>
      </c>
      <c r="J102" s="24">
        <f t="shared" si="21"/>
        <v>-87</v>
      </c>
      <c r="K102" s="7"/>
      <c r="L102" s="25">
        <f t="shared" si="31"/>
        <v>-3890.0298435685158</v>
      </c>
      <c r="M102" s="17">
        <f t="shared" si="22"/>
        <v>16.239639186708509</v>
      </c>
      <c r="N102" s="17">
        <f t="shared" si="32"/>
        <v>-86.755658280791991</v>
      </c>
      <c r="O102" s="24">
        <f t="shared" si="23"/>
        <v>5.9702875745525547E-2</v>
      </c>
      <c r="P102" s="7"/>
      <c r="Q102" s="25">
        <f t="shared" si="24"/>
        <v>-3845.9144820762499</v>
      </c>
      <c r="R102" s="24">
        <f t="shared" si="25"/>
        <v>-110.30609848536595</v>
      </c>
      <c r="S102" s="7"/>
      <c r="T102" s="25">
        <f t="shared" si="26"/>
        <v>0.99669734332225268</v>
      </c>
      <c r="U102" s="24">
        <f t="shared" si="27"/>
        <v>-2.8774127171833981E-2</v>
      </c>
      <c r="V102" s="7"/>
      <c r="W102" s="25">
        <f t="shared" si="28"/>
        <v>0.99696079309800911</v>
      </c>
      <c r="X102" s="24">
        <f t="shared" si="33"/>
        <v>264.2033664656642</v>
      </c>
      <c r="Y102" s="7"/>
      <c r="Z102" s="25">
        <f t="shared" si="34"/>
        <v>-623</v>
      </c>
      <c r="AA102" s="17">
        <f t="shared" si="35"/>
        <v>264.13199999999983</v>
      </c>
      <c r="AB102" s="24">
        <f t="shared" si="29"/>
        <v>4.6099730598776594</v>
      </c>
      <c r="AC102" s="17">
        <f t="shared" si="30"/>
        <v>7.1366465664368661E-2</v>
      </c>
    </row>
    <row r="103" spans="1:29" s="17" customFormat="1" x14ac:dyDescent="0.25">
      <c r="A103" s="17">
        <v>18</v>
      </c>
      <c r="B103" s="17">
        <v>-618</v>
      </c>
      <c r="C103" s="17">
        <v>11266</v>
      </c>
      <c r="D103" s="17">
        <v>13338</v>
      </c>
      <c r="E103" s="17">
        <v>15151</v>
      </c>
      <c r="F103" s="17">
        <v>13059</v>
      </c>
      <c r="G103" s="24"/>
      <c r="H103" s="7"/>
      <c r="I103" s="25">
        <f t="shared" si="20"/>
        <v>-3885</v>
      </c>
      <c r="J103" s="24">
        <f t="shared" si="21"/>
        <v>279</v>
      </c>
      <c r="K103" s="7"/>
      <c r="L103" s="25">
        <f t="shared" si="31"/>
        <v>-3885.5801617417674</v>
      </c>
      <c r="M103" s="17">
        <f t="shared" si="22"/>
        <v>0.33658764661054813</v>
      </c>
      <c r="N103" s="17">
        <f t="shared" si="32"/>
        <v>284.73572925936725</v>
      </c>
      <c r="O103" s="24">
        <f t="shared" si="23"/>
        <v>32.898590136761548</v>
      </c>
      <c r="P103" s="7"/>
      <c r="Q103" s="25">
        <f t="shared" si="24"/>
        <v>-3844.9144820762499</v>
      </c>
      <c r="R103" s="24">
        <f t="shared" si="25"/>
        <v>255.69390151463404</v>
      </c>
      <c r="S103" s="7"/>
      <c r="T103" s="25">
        <f t="shared" si="26"/>
        <v>0.9964381858844138</v>
      </c>
      <c r="U103" s="24">
        <f t="shared" si="27"/>
        <v>6.6699565484319601E-2</v>
      </c>
      <c r="V103" s="7"/>
      <c r="W103" s="25">
        <f t="shared" si="28"/>
        <v>0.99593429843296011</v>
      </c>
      <c r="X103" s="24">
        <f t="shared" si="33"/>
        <v>258.71868053795095</v>
      </c>
      <c r="Y103" s="7"/>
      <c r="Z103" s="25">
        <f t="shared" si="34"/>
        <v>-618</v>
      </c>
      <c r="AA103" s="17">
        <f t="shared" si="35"/>
        <v>258.56999999999982</v>
      </c>
      <c r="AB103" s="24">
        <f t="shared" si="29"/>
        <v>4.5128978468817342</v>
      </c>
      <c r="AC103" s="17">
        <f t="shared" si="30"/>
        <v>0.14868053795112246</v>
      </c>
    </row>
    <row r="104" spans="1:29" s="17" customFormat="1" x14ac:dyDescent="0.25">
      <c r="A104" s="17">
        <v>19</v>
      </c>
      <c r="B104" s="17">
        <v>-614</v>
      </c>
      <c r="C104" s="17">
        <v>11286</v>
      </c>
      <c r="D104" s="17">
        <v>13523</v>
      </c>
      <c r="E104" s="17">
        <v>15128</v>
      </c>
      <c r="F104" s="17">
        <v>12874</v>
      </c>
      <c r="G104" s="24"/>
      <c r="H104" s="7"/>
      <c r="I104" s="25">
        <f t="shared" si="20"/>
        <v>-3842</v>
      </c>
      <c r="J104" s="24">
        <f t="shared" si="21"/>
        <v>649</v>
      </c>
      <c r="K104" s="7"/>
      <c r="L104" s="25">
        <f t="shared" si="31"/>
        <v>-3845.266651600356</v>
      </c>
      <c r="M104" s="17">
        <f t="shared" si="22"/>
        <v>10.67101267810841</v>
      </c>
      <c r="N104" s="17">
        <f t="shared" si="32"/>
        <v>651.3936368506171</v>
      </c>
      <c r="O104" s="24">
        <f t="shared" si="23"/>
        <v>5.7294973726321459</v>
      </c>
      <c r="P104" s="7"/>
      <c r="Q104" s="25">
        <f t="shared" si="24"/>
        <v>-3801.9144820762499</v>
      </c>
      <c r="R104" s="24">
        <f t="shared" si="25"/>
        <v>625.69390151463404</v>
      </c>
      <c r="S104" s="7"/>
      <c r="T104" s="25">
        <f t="shared" si="26"/>
        <v>0.9852944160573428</v>
      </c>
      <c r="U104" s="24">
        <f t="shared" si="27"/>
        <v>0.16321668647551313</v>
      </c>
      <c r="V104" s="7"/>
      <c r="W104" s="25">
        <f t="shared" si="28"/>
        <v>0.98401445373351282</v>
      </c>
      <c r="X104" s="24">
        <f t="shared" si="33"/>
        <v>253.13236052242019</v>
      </c>
      <c r="Y104" s="7"/>
      <c r="Z104" s="25">
        <f t="shared" si="34"/>
        <v>-614</v>
      </c>
      <c r="AA104" s="17">
        <f t="shared" si="35"/>
        <v>253.04399999999981</v>
      </c>
      <c r="AB104" s="24">
        <f t="shared" si="29"/>
        <v>4.4164509524165272</v>
      </c>
      <c r="AC104" s="17">
        <f t="shared" si="30"/>
        <v>8.83605224203734E-2</v>
      </c>
    </row>
    <row r="105" spans="1:29" s="17" customFormat="1" x14ac:dyDescent="0.25">
      <c r="A105" s="17">
        <v>20</v>
      </c>
      <c r="B105" s="17">
        <v>-616</v>
      </c>
      <c r="C105" s="17">
        <v>11322</v>
      </c>
      <c r="D105" s="17">
        <v>13704</v>
      </c>
      <c r="E105" s="17">
        <v>15088</v>
      </c>
      <c r="F105" s="17">
        <v>12695</v>
      </c>
      <c r="G105" s="24"/>
      <c r="H105" s="7"/>
      <c r="I105" s="25">
        <f t="shared" si="20"/>
        <v>-3766</v>
      </c>
      <c r="J105" s="24">
        <f t="shared" si="21"/>
        <v>1009</v>
      </c>
      <c r="K105" s="7"/>
      <c r="L105" s="25">
        <f t="shared" si="31"/>
        <v>-3769.2485796932451</v>
      </c>
      <c r="M105" s="17">
        <f t="shared" si="22"/>
        <v>10.553270023364554</v>
      </c>
      <c r="N105" s="17">
        <f t="shared" si="32"/>
        <v>1013.3734758261295</v>
      </c>
      <c r="O105" s="24">
        <f t="shared" si="23"/>
        <v>19.127290801739051</v>
      </c>
      <c r="P105" s="7"/>
      <c r="Q105" s="25">
        <f t="shared" si="24"/>
        <v>-3725.9144820762499</v>
      </c>
      <c r="R105" s="24">
        <f t="shared" si="25"/>
        <v>985.69390151463404</v>
      </c>
      <c r="S105" s="7"/>
      <c r="T105" s="25">
        <f t="shared" si="26"/>
        <v>0.96559845078158935</v>
      </c>
      <c r="U105" s="24">
        <f t="shared" si="27"/>
        <v>0.2571252366291068</v>
      </c>
      <c r="V105" s="7"/>
      <c r="W105" s="25">
        <f t="shared" si="28"/>
        <v>0.96356310264672151</v>
      </c>
      <c r="X105" s="24">
        <f t="shared" si="33"/>
        <v>247.60902751511219</v>
      </c>
      <c r="Y105" s="7"/>
      <c r="Z105" s="25">
        <f t="shared" si="34"/>
        <v>-616</v>
      </c>
      <c r="AA105" s="17">
        <f t="shared" si="35"/>
        <v>247.4999999999998</v>
      </c>
      <c r="AB105" s="24">
        <f t="shared" si="29"/>
        <v>4.3196898986859615</v>
      </c>
      <c r="AC105" s="17">
        <f t="shared" si="30"/>
        <v>0.10902751511238762</v>
      </c>
    </row>
    <row r="106" spans="1:29" s="17" customFormat="1" x14ac:dyDescent="0.25">
      <c r="A106" s="17">
        <v>21</v>
      </c>
      <c r="B106" s="17">
        <v>-637</v>
      </c>
      <c r="C106" s="17">
        <v>11372</v>
      </c>
      <c r="D106" s="17">
        <v>13874</v>
      </c>
      <c r="E106" s="17">
        <v>15024</v>
      </c>
      <c r="F106" s="17">
        <v>12506</v>
      </c>
      <c r="G106" s="24"/>
      <c r="H106" s="7"/>
      <c r="I106" s="25">
        <f t="shared" si="20"/>
        <v>-3652</v>
      </c>
      <c r="J106" s="24">
        <f t="shared" si="21"/>
        <v>1368</v>
      </c>
      <c r="K106" s="7"/>
      <c r="L106" s="25">
        <f t="shared" si="31"/>
        <v>-3653.9247525739975</v>
      </c>
      <c r="M106" s="17">
        <f t="shared" si="22"/>
        <v>3.704672471109872</v>
      </c>
      <c r="N106" s="17">
        <f t="shared" si="32"/>
        <v>1377.9061963827719</v>
      </c>
      <c r="O106" s="24">
        <f t="shared" si="23"/>
        <v>98.132726774042993</v>
      </c>
      <c r="P106" s="7"/>
      <c r="Q106" s="25">
        <f t="shared" si="24"/>
        <v>-3611.9144820762499</v>
      </c>
      <c r="R106" s="24">
        <f t="shared" si="25"/>
        <v>1344.693901514634</v>
      </c>
      <c r="S106" s="7"/>
      <c r="T106" s="25">
        <f t="shared" si="26"/>
        <v>0.9360545028679591</v>
      </c>
      <c r="U106" s="24">
        <f t="shared" si="27"/>
        <v>0.35077292969894053</v>
      </c>
      <c r="V106" s="7"/>
      <c r="W106" s="25">
        <f t="shared" si="28"/>
        <v>0.93326554739130541</v>
      </c>
      <c r="X106" s="24">
        <f t="shared" si="33"/>
        <v>241.95116019433385</v>
      </c>
      <c r="Y106" s="7"/>
      <c r="Z106" s="25">
        <f t="shared" si="34"/>
        <v>-637</v>
      </c>
      <c r="AA106" s="17">
        <f t="shared" si="35"/>
        <v>241.7669999999998</v>
      </c>
      <c r="AB106" s="24">
        <f t="shared" si="29"/>
        <v>4.2196301726691265</v>
      </c>
      <c r="AC106" s="17">
        <f t="shared" si="30"/>
        <v>0.18416019433405495</v>
      </c>
    </row>
    <row r="107" spans="1:29" s="17" customFormat="1" x14ac:dyDescent="0.25">
      <c r="A107" s="17">
        <v>22</v>
      </c>
      <c r="B107" s="17">
        <v>-635</v>
      </c>
      <c r="C107" s="17">
        <v>11454</v>
      </c>
      <c r="D107" s="17">
        <v>14062</v>
      </c>
      <c r="E107" s="17">
        <v>14959</v>
      </c>
      <c r="F107" s="17">
        <v>12342</v>
      </c>
      <c r="G107" s="24"/>
      <c r="H107" s="7"/>
      <c r="I107" s="25">
        <f t="shared" si="20"/>
        <v>-3505</v>
      </c>
      <c r="J107" s="24">
        <f t="shared" si="21"/>
        <v>1720</v>
      </c>
      <c r="K107" s="7"/>
      <c r="L107" s="25">
        <f t="shared" si="31"/>
        <v>-3502.9472641184789</v>
      </c>
      <c r="M107" s="17">
        <f t="shared" si="22"/>
        <v>4.2137245992843306</v>
      </c>
      <c r="N107" s="17">
        <f t="shared" si="32"/>
        <v>1727.8010520874934</v>
      </c>
      <c r="O107" s="24">
        <f t="shared" si="23"/>
        <v>60.856413671785404</v>
      </c>
      <c r="P107" s="7"/>
      <c r="Q107" s="25">
        <f t="shared" si="24"/>
        <v>-3464.9144820762499</v>
      </c>
      <c r="R107" s="24">
        <f t="shared" si="25"/>
        <v>1696.693901514634</v>
      </c>
      <c r="S107" s="7"/>
      <c r="T107" s="25">
        <f t="shared" si="26"/>
        <v>0.89795835950564651</v>
      </c>
      <c r="U107" s="24">
        <f t="shared" si="27"/>
        <v>0.44259462318245435</v>
      </c>
      <c r="V107" s="7"/>
      <c r="W107" s="25">
        <f t="shared" si="28"/>
        <v>0.89443019616774821</v>
      </c>
      <c r="X107" s="24">
        <f t="shared" si="33"/>
        <v>236.22238552838382</v>
      </c>
      <c r="Y107" s="7"/>
      <c r="Z107" s="25">
        <f t="shared" si="34"/>
        <v>-635</v>
      </c>
      <c r="AA107" s="17">
        <f t="shared" si="35"/>
        <v>236.05199999999979</v>
      </c>
      <c r="AB107" s="24">
        <f t="shared" si="29"/>
        <v>4.119884605917651</v>
      </c>
      <c r="AC107" s="17">
        <f t="shared" si="30"/>
        <v>0.1703855283840312</v>
      </c>
    </row>
    <row r="108" spans="1:29" s="17" customFormat="1" x14ac:dyDescent="0.25">
      <c r="A108" s="17">
        <v>23</v>
      </c>
      <c r="B108" s="17">
        <v>-636</v>
      </c>
      <c r="C108" s="17">
        <v>11548</v>
      </c>
      <c r="D108" s="17">
        <v>14228</v>
      </c>
      <c r="E108" s="17">
        <v>14867</v>
      </c>
      <c r="F108" s="17">
        <v>12176</v>
      </c>
      <c r="G108" s="24"/>
      <c r="H108" s="7"/>
      <c r="I108" s="25">
        <f t="shared" si="20"/>
        <v>-3319</v>
      </c>
      <c r="J108" s="24">
        <f t="shared" si="21"/>
        <v>2052</v>
      </c>
      <c r="K108" s="7"/>
      <c r="L108" s="25">
        <f t="shared" si="31"/>
        <v>-3317.1959291380599</v>
      </c>
      <c r="M108" s="17">
        <f t="shared" si="22"/>
        <v>3.2546716749012603</v>
      </c>
      <c r="N108" s="17">
        <f t="shared" si="32"/>
        <v>2061.247275273975</v>
      </c>
      <c r="O108" s="24">
        <f t="shared" si="23"/>
        <v>85.512099992669263</v>
      </c>
      <c r="P108" s="7"/>
      <c r="Q108" s="25">
        <f t="shared" si="24"/>
        <v>-3278.9144820762499</v>
      </c>
      <c r="R108" s="24">
        <f t="shared" si="25"/>
        <v>2028.693901514634</v>
      </c>
      <c r="S108" s="7"/>
      <c r="T108" s="25">
        <f t="shared" si="26"/>
        <v>0.84975507606761824</v>
      </c>
      <c r="U108" s="24">
        <f t="shared" si="27"/>
        <v>0.52919917499076852</v>
      </c>
      <c r="V108" s="7"/>
      <c r="W108" s="25">
        <f t="shared" si="28"/>
        <v>0.84552930897950451</v>
      </c>
      <c r="X108" s="24">
        <f t="shared" si="33"/>
        <v>230.50857190353554</v>
      </c>
      <c r="Y108" s="7"/>
      <c r="Z108" s="25">
        <f t="shared" si="34"/>
        <v>-636</v>
      </c>
      <c r="AA108" s="17">
        <f t="shared" si="35"/>
        <v>230.3279999999998</v>
      </c>
      <c r="AB108" s="24">
        <f t="shared" si="29"/>
        <v>4.0199819595334958</v>
      </c>
      <c r="AC108" s="17">
        <f t="shared" si="30"/>
        <v>0.1805719035357356</v>
      </c>
    </row>
    <row r="109" spans="1:29" s="17" customFormat="1" x14ac:dyDescent="0.25">
      <c r="A109" s="17">
        <v>24</v>
      </c>
      <c r="B109" s="17">
        <v>-630</v>
      </c>
      <c r="C109" s="17">
        <v>11657</v>
      </c>
      <c r="D109" s="17">
        <v>14385</v>
      </c>
      <c r="E109" s="17">
        <v>14756</v>
      </c>
      <c r="F109" s="17">
        <v>12019</v>
      </c>
      <c r="G109" s="24"/>
      <c r="H109" s="7"/>
      <c r="I109" s="25">
        <f t="shared" si="20"/>
        <v>-3099</v>
      </c>
      <c r="J109" s="24">
        <f t="shared" si="21"/>
        <v>2366</v>
      </c>
      <c r="K109" s="7"/>
      <c r="L109" s="25">
        <f t="shared" si="31"/>
        <v>-3100.9418401660173</v>
      </c>
      <c r="M109" s="17">
        <f t="shared" si="22"/>
        <v>3.7707432303580966</v>
      </c>
      <c r="N109" s="17">
        <f t="shared" si="32"/>
        <v>2371.5046779028853</v>
      </c>
      <c r="O109" s="24">
        <f t="shared" si="23"/>
        <v>30.301478814513761</v>
      </c>
      <c r="P109" s="7"/>
      <c r="Q109" s="25">
        <f t="shared" si="24"/>
        <v>-3058.9144820762499</v>
      </c>
      <c r="R109" s="24">
        <f t="shared" si="25"/>
        <v>2342.693901514634</v>
      </c>
      <c r="S109" s="7"/>
      <c r="T109" s="25">
        <f t="shared" si="26"/>
        <v>0.79274043974306874</v>
      </c>
      <c r="U109" s="24">
        <f t="shared" si="27"/>
        <v>0.61110829929140298</v>
      </c>
      <c r="V109" s="7"/>
      <c r="W109" s="25">
        <f t="shared" si="28"/>
        <v>0.78785452181159854</v>
      </c>
      <c r="X109" s="24">
        <f t="shared" si="33"/>
        <v>224.75081333114417</v>
      </c>
      <c r="Y109" s="7"/>
      <c r="Z109" s="25">
        <f t="shared" si="34"/>
        <v>-630</v>
      </c>
      <c r="AA109" s="17">
        <f t="shared" si="35"/>
        <v>224.65799999999982</v>
      </c>
      <c r="AB109" s="24">
        <f t="shared" si="29"/>
        <v>3.9210217909454177</v>
      </c>
      <c r="AC109" s="17">
        <f t="shared" si="30"/>
        <v>9.2813331144355971E-2</v>
      </c>
    </row>
    <row r="110" spans="1:29" s="17" customFormat="1" x14ac:dyDescent="0.25">
      <c r="A110" s="17">
        <v>25</v>
      </c>
      <c r="B110" s="17">
        <v>-623</v>
      </c>
      <c r="C110" s="17">
        <v>11771</v>
      </c>
      <c r="D110" s="17">
        <v>14521</v>
      </c>
      <c r="E110" s="17">
        <v>14626</v>
      </c>
      <c r="F110" s="17">
        <v>11871</v>
      </c>
      <c r="G110" s="24"/>
      <c r="H110" s="7"/>
      <c r="I110" s="25">
        <f t="shared" si="20"/>
        <v>-2855</v>
      </c>
      <c r="J110" s="24">
        <f t="shared" si="21"/>
        <v>2650</v>
      </c>
      <c r="K110" s="7"/>
      <c r="L110" s="25">
        <f t="shared" si="31"/>
        <v>-2857.601583584581</v>
      </c>
      <c r="M110" s="17">
        <f t="shared" si="22"/>
        <v>6.7682371475614378</v>
      </c>
      <c r="N110" s="17">
        <f t="shared" si="32"/>
        <v>2655.7097970330251</v>
      </c>
      <c r="O110" s="24">
        <f t="shared" si="23"/>
        <v>32.601782158342203</v>
      </c>
      <c r="P110" s="7"/>
      <c r="Q110" s="25">
        <f t="shared" si="24"/>
        <v>-2814.9144820762499</v>
      </c>
      <c r="R110" s="24">
        <f t="shared" si="25"/>
        <v>2626.693901514634</v>
      </c>
      <c r="S110" s="7"/>
      <c r="T110" s="25">
        <f t="shared" si="26"/>
        <v>0.72950602491038652</v>
      </c>
      <c r="U110" s="24">
        <f t="shared" si="27"/>
        <v>0.68519171107923804</v>
      </c>
      <c r="V110" s="7"/>
      <c r="W110" s="25">
        <f t="shared" si="28"/>
        <v>0.72402265106499786</v>
      </c>
      <c r="X110" s="24">
        <f t="shared" si="33"/>
        <v>219.12855090064704</v>
      </c>
      <c r="Y110" s="7"/>
      <c r="Z110" s="25">
        <f t="shared" si="34"/>
        <v>-623</v>
      </c>
      <c r="AA110" s="17">
        <f t="shared" si="35"/>
        <v>219.05099999999982</v>
      </c>
      <c r="AB110" s="24">
        <f t="shared" si="29"/>
        <v>3.8231611797860952</v>
      </c>
      <c r="AC110" s="17">
        <f t="shared" si="30"/>
        <v>7.7550900647224807E-2</v>
      </c>
    </row>
    <row r="111" spans="1:29" s="17" customFormat="1" x14ac:dyDescent="0.25">
      <c r="A111" s="17">
        <v>26</v>
      </c>
      <c r="B111" s="17">
        <v>-604</v>
      </c>
      <c r="C111" s="17">
        <v>11903</v>
      </c>
      <c r="D111" s="17">
        <v>14647</v>
      </c>
      <c r="E111" s="17">
        <v>14499</v>
      </c>
      <c r="F111" s="17">
        <v>11746</v>
      </c>
      <c r="G111" s="24"/>
      <c r="H111" s="7"/>
      <c r="I111" s="25">
        <f t="shared" si="20"/>
        <v>-2596</v>
      </c>
      <c r="J111" s="24">
        <f t="shared" si="21"/>
        <v>2901</v>
      </c>
      <c r="K111" s="7"/>
      <c r="L111" s="25">
        <f t="shared" si="31"/>
        <v>-2595.8944292618921</v>
      </c>
      <c r="M111" s="17">
        <f t="shared" si="22"/>
        <v>1.1145180744640871E-2</v>
      </c>
      <c r="N111" s="17">
        <f t="shared" si="32"/>
        <v>2907.2017628726317</v>
      </c>
      <c r="O111" s="24">
        <f t="shared" si="23"/>
        <v>38.461862728352521</v>
      </c>
      <c r="P111" s="7"/>
      <c r="Q111" s="25">
        <f t="shared" si="24"/>
        <v>-2555.9144820762499</v>
      </c>
      <c r="R111" s="24">
        <f t="shared" si="25"/>
        <v>2877.693901514634</v>
      </c>
      <c r="S111" s="7"/>
      <c r="T111" s="25">
        <f t="shared" si="26"/>
        <v>0.66238424851012145</v>
      </c>
      <c r="U111" s="24">
        <f t="shared" si="27"/>
        <v>0.7506668391029937</v>
      </c>
      <c r="V111" s="7"/>
      <c r="W111" s="25">
        <f t="shared" si="28"/>
        <v>0.65637247859050041</v>
      </c>
      <c r="X111" s="24">
        <f t="shared" si="33"/>
        <v>213.71615374701787</v>
      </c>
      <c r="Y111" s="7"/>
      <c r="Z111" s="25">
        <f t="shared" si="34"/>
        <v>-604</v>
      </c>
      <c r="AA111" s="17">
        <f t="shared" si="35"/>
        <v>213.61499999999981</v>
      </c>
      <c r="AB111" s="24">
        <f t="shared" si="29"/>
        <v>3.7282850816476834</v>
      </c>
      <c r="AC111" s="17">
        <f t="shared" si="30"/>
        <v>0.1011537470180599</v>
      </c>
    </row>
    <row r="112" spans="1:29" s="17" customFormat="1" x14ac:dyDescent="0.25">
      <c r="A112" s="17">
        <v>27</v>
      </c>
      <c r="B112" s="17">
        <v>-619</v>
      </c>
      <c r="C112" s="17">
        <v>12053</v>
      </c>
      <c r="D112" s="17">
        <v>14771</v>
      </c>
      <c r="E112" s="17">
        <v>14357</v>
      </c>
      <c r="F112" s="17">
        <v>11635</v>
      </c>
      <c r="G112" s="24"/>
      <c r="H112" s="7"/>
      <c r="I112" s="25">
        <f t="shared" si="20"/>
        <v>-2304</v>
      </c>
      <c r="J112" s="24">
        <f t="shared" si="21"/>
        <v>3136</v>
      </c>
      <c r="K112" s="7"/>
      <c r="L112" s="25">
        <f t="shared" si="31"/>
        <v>-2303.8355008238073</v>
      </c>
      <c r="M112" s="17">
        <f t="shared" si="22"/>
        <v>2.7059978968092938E-2</v>
      </c>
      <c r="N112" s="17">
        <f t="shared" si="32"/>
        <v>3137.9830817303668</v>
      </c>
      <c r="O112" s="24">
        <f t="shared" si="23"/>
        <v>3.9326131493147729</v>
      </c>
      <c r="P112" s="7"/>
      <c r="Q112" s="25">
        <f t="shared" si="24"/>
        <v>-2263.9144820762499</v>
      </c>
      <c r="R112" s="24">
        <f t="shared" si="25"/>
        <v>3112.693901514634</v>
      </c>
      <c r="S112" s="7"/>
      <c r="T112" s="25">
        <f t="shared" si="26"/>
        <v>0.58671027666117392</v>
      </c>
      <c r="U112" s="24">
        <f t="shared" si="27"/>
        <v>0.81196825378658954</v>
      </c>
      <c r="V112" s="7"/>
      <c r="W112" s="25">
        <f t="shared" si="28"/>
        <v>0.58020337889025353</v>
      </c>
      <c r="X112" s="24">
        <f t="shared" si="33"/>
        <v>208.09840231623207</v>
      </c>
      <c r="Y112" s="7"/>
      <c r="Z112" s="25">
        <f t="shared" si="34"/>
        <v>-619</v>
      </c>
      <c r="AA112" s="17">
        <f t="shared" si="35"/>
        <v>208.04399999999981</v>
      </c>
      <c r="AB112" s="24">
        <f t="shared" si="29"/>
        <v>3.6310527890190794</v>
      </c>
      <c r="AC112" s="17">
        <f t="shared" si="30"/>
        <v>5.4402316232255998E-2</v>
      </c>
    </row>
    <row r="113" spans="1:29" s="17" customFormat="1" x14ac:dyDescent="0.25">
      <c r="A113" s="17">
        <v>28</v>
      </c>
      <c r="B113" s="17">
        <v>-621</v>
      </c>
      <c r="C113" s="17">
        <v>12200</v>
      </c>
      <c r="D113" s="17">
        <v>14868</v>
      </c>
      <c r="E113" s="17">
        <v>14193</v>
      </c>
      <c r="F113" s="17">
        <v>11530</v>
      </c>
      <c r="G113" s="24"/>
      <c r="H113" s="7"/>
      <c r="I113" s="25">
        <f t="shared" si="20"/>
        <v>-1993</v>
      </c>
      <c r="J113" s="24">
        <f t="shared" si="21"/>
        <v>3338</v>
      </c>
      <c r="K113" s="7"/>
      <c r="L113" s="25">
        <f t="shared" si="31"/>
        <v>-1989.3278249356952</v>
      </c>
      <c r="M113" s="17">
        <f t="shared" si="22"/>
        <v>13.484869702902241</v>
      </c>
      <c r="N113" s="17">
        <f t="shared" si="32"/>
        <v>3339.9149224954826</v>
      </c>
      <c r="O113" s="24">
        <f t="shared" si="23"/>
        <v>3.66692816370547</v>
      </c>
      <c r="P113" s="7"/>
      <c r="Q113" s="25">
        <f t="shared" si="24"/>
        <v>-1952.9144820762499</v>
      </c>
      <c r="R113" s="24">
        <f t="shared" si="25"/>
        <v>3314.693901514634</v>
      </c>
      <c r="S113" s="7"/>
      <c r="T113" s="25">
        <f t="shared" si="26"/>
        <v>0.506112313493288</v>
      </c>
      <c r="U113" s="24">
        <f t="shared" si="27"/>
        <v>0.86466138470610598</v>
      </c>
      <c r="V113" s="7"/>
      <c r="W113" s="25">
        <f t="shared" si="28"/>
        <v>0.49917931423099837</v>
      </c>
      <c r="X113" s="24">
        <f t="shared" si="33"/>
        <v>202.54851508414913</v>
      </c>
      <c r="Y113" s="7"/>
      <c r="Z113" s="25">
        <f t="shared" si="34"/>
        <v>-621</v>
      </c>
      <c r="AA113" s="17">
        <f t="shared" si="35"/>
        <v>202.45499999999981</v>
      </c>
      <c r="AB113" s="24">
        <f t="shared" si="29"/>
        <v>3.5335063371251167</v>
      </c>
      <c r="AC113" s="17">
        <f t="shared" si="30"/>
        <v>9.3515084149316863E-2</v>
      </c>
    </row>
    <row r="114" spans="1:29" s="17" customFormat="1" x14ac:dyDescent="0.25">
      <c r="A114" s="17">
        <v>29</v>
      </c>
      <c r="B114" s="17">
        <v>-629</v>
      </c>
      <c r="C114" s="17">
        <v>12377</v>
      </c>
      <c r="D114" s="17">
        <v>14960</v>
      </c>
      <c r="E114" s="17">
        <v>14033</v>
      </c>
      <c r="F114" s="17">
        <v>11445</v>
      </c>
      <c r="G114" s="24"/>
      <c r="H114" s="7"/>
      <c r="I114" s="25">
        <f t="shared" si="20"/>
        <v>-1656</v>
      </c>
      <c r="J114" s="24">
        <f t="shared" si="21"/>
        <v>3515</v>
      </c>
      <c r="K114" s="7"/>
      <c r="L114" s="25">
        <f t="shared" si="31"/>
        <v>-1651.8724170664641</v>
      </c>
      <c r="M114" s="17">
        <f t="shared" si="22"/>
        <v>17.036940873216867</v>
      </c>
      <c r="N114" s="17">
        <f t="shared" si="32"/>
        <v>3512.2656794188574</v>
      </c>
      <c r="O114" s="24">
        <f t="shared" si="23"/>
        <v>7.4765090404599146</v>
      </c>
      <c r="P114" s="7"/>
      <c r="Q114" s="25">
        <f t="shared" si="24"/>
        <v>-1615.9144820762499</v>
      </c>
      <c r="R114" s="24">
        <f t="shared" si="25"/>
        <v>3491.693901514634</v>
      </c>
      <c r="S114" s="7"/>
      <c r="T114" s="25">
        <f t="shared" si="26"/>
        <v>0.41877625694159171</v>
      </c>
      <c r="U114" s="24">
        <f t="shared" si="27"/>
        <v>0.91083308853162293</v>
      </c>
      <c r="V114" s="7"/>
      <c r="W114" s="25">
        <f t="shared" si="28"/>
        <v>0.41146935174283078</v>
      </c>
      <c r="X114" s="24">
        <f t="shared" si="33"/>
        <v>196.86126319036782</v>
      </c>
      <c r="Y114" s="7"/>
      <c r="Z114" s="25">
        <f t="shared" si="34"/>
        <v>-629</v>
      </c>
      <c r="AA114" s="17">
        <f t="shared" si="35"/>
        <v>196.79399999999981</v>
      </c>
      <c r="AB114" s="24">
        <f t="shared" si="29"/>
        <v>3.4347032481697175</v>
      </c>
      <c r="AC114" s="17">
        <f t="shared" si="30"/>
        <v>6.7263190368009873E-2</v>
      </c>
    </row>
    <row r="115" spans="1:29" s="17" customFormat="1" x14ac:dyDescent="0.25">
      <c r="A115" s="17">
        <v>30</v>
      </c>
      <c r="B115" s="17">
        <v>-629</v>
      </c>
      <c r="C115" s="17">
        <v>12559</v>
      </c>
      <c r="D115" s="17">
        <v>15037</v>
      </c>
      <c r="E115" s="17">
        <v>13856</v>
      </c>
      <c r="F115" s="17">
        <v>11380</v>
      </c>
      <c r="G115" s="24"/>
      <c r="H115" s="7"/>
      <c r="I115" s="25">
        <f t="shared" si="20"/>
        <v>-1297</v>
      </c>
      <c r="J115" s="24">
        <f t="shared" si="21"/>
        <v>3657</v>
      </c>
      <c r="K115" s="7"/>
      <c r="L115" s="25">
        <f t="shared" si="31"/>
        <v>-1298.6811823349983</v>
      </c>
      <c r="M115" s="17">
        <f t="shared" si="22"/>
        <v>2.8263740435103748</v>
      </c>
      <c r="N115" s="17">
        <f t="shared" si="32"/>
        <v>3650.5532709890595</v>
      </c>
      <c r="O115" s="24">
        <f t="shared" si="23"/>
        <v>41.560314940502444</v>
      </c>
      <c r="P115" s="7"/>
      <c r="Q115" s="25">
        <f t="shared" si="24"/>
        <v>-1256.9144820762499</v>
      </c>
      <c r="R115" s="24">
        <f t="shared" si="25"/>
        <v>3633.693901514634</v>
      </c>
      <c r="S115" s="7"/>
      <c r="T115" s="25">
        <f t="shared" si="26"/>
        <v>0.32573873675744042</v>
      </c>
      <c r="U115" s="24">
        <f t="shared" si="27"/>
        <v>0.94787479442554046</v>
      </c>
      <c r="V115" s="7"/>
      <c r="W115" s="25">
        <f t="shared" si="28"/>
        <v>0.31813111992618615</v>
      </c>
      <c r="X115" s="24">
        <f t="shared" si="33"/>
        <v>191.10323843334299</v>
      </c>
      <c r="Y115" s="7"/>
      <c r="Z115" s="25">
        <f t="shared" si="34"/>
        <v>-629</v>
      </c>
      <c r="AA115" s="17">
        <f t="shared" si="35"/>
        <v>191.13299999999981</v>
      </c>
      <c r="AB115" s="24">
        <f t="shared" si="29"/>
        <v>3.3359001592143183</v>
      </c>
      <c r="AC115" s="17">
        <f t="shared" si="30"/>
        <v>-2.9761566656816285E-2</v>
      </c>
    </row>
    <row r="116" spans="1:29" s="17" customFormat="1" x14ac:dyDescent="0.25">
      <c r="A116" s="17">
        <v>31</v>
      </c>
      <c r="B116" s="17">
        <v>-634</v>
      </c>
      <c r="C116" s="17">
        <v>12730</v>
      </c>
      <c r="D116" s="17">
        <v>15079</v>
      </c>
      <c r="E116" s="17">
        <v>13664</v>
      </c>
      <c r="F116" s="17">
        <v>11320</v>
      </c>
      <c r="G116" s="24"/>
      <c r="H116" s="7"/>
      <c r="I116" s="25">
        <f t="shared" ref="I116:I149" si="36">C116-E116</f>
        <v>-934</v>
      </c>
      <c r="J116" s="24">
        <f t="shared" ref="J116:J149" si="37">D116-F116</f>
        <v>3759</v>
      </c>
      <c r="K116" s="7"/>
      <c r="L116" s="25">
        <f t="shared" si="31"/>
        <v>-930.2574006572471</v>
      </c>
      <c r="M116" s="17">
        <f t="shared" si="22"/>
        <v>14.007049840374412</v>
      </c>
      <c r="N116" s="17">
        <f t="shared" si="32"/>
        <v>3754.1003751834974</v>
      </c>
      <c r="O116" s="24">
        <f t="shared" si="23"/>
        <v>24.006323342488503</v>
      </c>
      <c r="P116" s="7"/>
      <c r="Q116" s="25">
        <f t="shared" si="24"/>
        <v>-893.9144820762499</v>
      </c>
      <c r="R116" s="24">
        <f t="shared" si="25"/>
        <v>3735.693901514634</v>
      </c>
      <c r="S116" s="7"/>
      <c r="T116" s="25">
        <f t="shared" si="26"/>
        <v>0.23166458682193375</v>
      </c>
      <c r="U116" s="24">
        <f t="shared" si="27"/>
        <v>0.97448221696905857</v>
      </c>
      <c r="V116" s="7"/>
      <c r="W116" s="25">
        <f t="shared" si="28"/>
        <v>0.22384008595572769</v>
      </c>
      <c r="X116" s="24">
        <f t="shared" si="33"/>
        <v>185.48668678054855</v>
      </c>
      <c r="Y116" s="7"/>
      <c r="Z116" s="25">
        <f t="shared" si="34"/>
        <v>-634</v>
      </c>
      <c r="AA116" s="17">
        <f t="shared" si="35"/>
        <v>185.42699999999982</v>
      </c>
      <c r="AB116" s="24">
        <f t="shared" si="29"/>
        <v>3.2363116720955221</v>
      </c>
      <c r="AC116" s="17">
        <f t="shared" si="30"/>
        <v>5.9686780548730667E-2</v>
      </c>
    </row>
    <row r="117" spans="1:29" s="17" customFormat="1" x14ac:dyDescent="0.25">
      <c r="A117" s="17">
        <v>32</v>
      </c>
      <c r="B117" s="17">
        <v>-637</v>
      </c>
      <c r="C117" s="17">
        <v>12926</v>
      </c>
      <c r="D117" s="17">
        <v>15113</v>
      </c>
      <c r="E117" s="17">
        <v>13477</v>
      </c>
      <c r="F117" s="17">
        <v>11292</v>
      </c>
      <c r="G117" s="24"/>
      <c r="H117" s="7"/>
      <c r="I117" s="25">
        <f t="shared" si="36"/>
        <v>-551</v>
      </c>
      <c r="J117" s="24">
        <f t="shared" si="37"/>
        <v>3821</v>
      </c>
      <c r="K117" s="7"/>
      <c r="L117" s="25">
        <f t="shared" si="31"/>
        <v>-551.20421230815111</v>
      </c>
      <c r="M117" s="17">
        <f t="shared" si="22"/>
        <v>4.1702666800405366E-2</v>
      </c>
      <c r="N117" s="17">
        <f t="shared" si="32"/>
        <v>3820.8677642445837</v>
      </c>
      <c r="O117" s="24">
        <f t="shared" si="23"/>
        <v>1.7486295010527928E-2</v>
      </c>
      <c r="P117" s="7"/>
      <c r="Q117" s="25">
        <f t="shared" si="24"/>
        <v>-510.91448207624984</v>
      </c>
      <c r="R117" s="24">
        <f t="shared" si="25"/>
        <v>3797.693901514634</v>
      </c>
      <c r="S117" s="7"/>
      <c r="T117" s="25">
        <f t="shared" si="26"/>
        <v>0.1324072881296498</v>
      </c>
      <c r="U117" s="24">
        <f t="shared" si="27"/>
        <v>0.99065535616217748</v>
      </c>
      <c r="V117" s="7"/>
      <c r="W117" s="25">
        <f t="shared" si="28"/>
        <v>0.1244495969070101</v>
      </c>
      <c r="X117" s="24">
        <f t="shared" si="33"/>
        <v>179.7103517197711</v>
      </c>
      <c r="Y117" s="7"/>
      <c r="Z117" s="25">
        <f t="shared" si="34"/>
        <v>-637</v>
      </c>
      <c r="AA117" s="17">
        <f t="shared" si="35"/>
        <v>179.69399999999982</v>
      </c>
      <c r="AB117" s="24">
        <f t="shared" si="29"/>
        <v>3.1362519460786871</v>
      </c>
      <c r="AC117" s="17">
        <f t="shared" si="30"/>
        <v>1.6351719771279249E-2</v>
      </c>
    </row>
    <row r="118" spans="1:29" s="17" customFormat="1" x14ac:dyDescent="0.25">
      <c r="A118" s="17">
        <v>33</v>
      </c>
      <c r="B118" s="17">
        <v>-608</v>
      </c>
      <c r="C118" s="17">
        <v>13104</v>
      </c>
      <c r="D118" s="17">
        <v>15130</v>
      </c>
      <c r="E118" s="17">
        <v>13296</v>
      </c>
      <c r="F118" s="17">
        <v>11278</v>
      </c>
      <c r="G118" s="24"/>
      <c r="H118" s="7"/>
      <c r="I118" s="25">
        <f t="shared" si="36"/>
        <v>-192</v>
      </c>
      <c r="J118" s="24">
        <f t="shared" si="37"/>
        <v>3852</v>
      </c>
      <c r="K118" s="7"/>
      <c r="L118" s="25">
        <f t="shared" si="31"/>
        <v>-184.58006359110556</v>
      </c>
      <c r="M118" s="17">
        <f t="shared" si="22"/>
        <v>55.055456312037371</v>
      </c>
      <c r="N118" s="17">
        <f t="shared" si="32"/>
        <v>3849.1334874571976</v>
      </c>
      <c r="O118" s="24">
        <f t="shared" si="23"/>
        <v>8.2168941580435444</v>
      </c>
      <c r="P118" s="7"/>
      <c r="Q118" s="25">
        <f t="shared" si="24"/>
        <v>-151.91448207624984</v>
      </c>
      <c r="R118" s="24">
        <f t="shared" si="25"/>
        <v>3828.693901514634</v>
      </c>
      <c r="S118" s="7"/>
      <c r="T118" s="25">
        <f t="shared" si="26"/>
        <v>3.9369767945498547E-2</v>
      </c>
      <c r="U118" s="24">
        <f t="shared" si="27"/>
        <v>0.99874192575873699</v>
      </c>
      <c r="V118" s="7"/>
      <c r="W118" s="25">
        <f t="shared" si="28"/>
        <v>3.1344079579865819E-2</v>
      </c>
      <c r="X118" s="24">
        <f t="shared" si="33"/>
        <v>174.34771921377001</v>
      </c>
      <c r="Y118" s="7"/>
      <c r="Z118" s="25">
        <f t="shared" ref="Z118:Z149" si="38">B118</f>
        <v>-608</v>
      </c>
      <c r="AA118" s="17">
        <f t="shared" si="35"/>
        <v>174.22199999999981</v>
      </c>
      <c r="AB118" s="24">
        <f t="shared" si="29"/>
        <v>3.0407475294095572</v>
      </c>
      <c r="AC118" s="17">
        <f t="shared" si="30"/>
        <v>0.12571921377019635</v>
      </c>
    </row>
    <row r="119" spans="1:29" s="17" customFormat="1" x14ac:dyDescent="0.25">
      <c r="A119" s="17">
        <v>34</v>
      </c>
      <c r="B119" s="17">
        <v>-615</v>
      </c>
      <c r="C119" s="17">
        <v>13295</v>
      </c>
      <c r="D119" s="17">
        <v>15136</v>
      </c>
      <c r="E119" s="17">
        <v>13116</v>
      </c>
      <c r="F119" s="17">
        <v>11282</v>
      </c>
      <c r="G119" s="24"/>
      <c r="H119" s="7"/>
      <c r="I119" s="25">
        <f t="shared" si="36"/>
        <v>179</v>
      </c>
      <c r="J119" s="24">
        <f t="shared" si="37"/>
        <v>3854</v>
      </c>
      <c r="K119" s="7"/>
      <c r="L119" s="25">
        <f t="shared" si="31"/>
        <v>187.59278898957311</v>
      </c>
      <c r="M119" s="17">
        <f t="shared" si="22"/>
        <v>73.836022619328844</v>
      </c>
      <c r="N119" s="17">
        <f t="shared" si="32"/>
        <v>3842.2176849264206</v>
      </c>
      <c r="O119" s="24">
        <f t="shared" si="23"/>
        <v>138.82294849309662</v>
      </c>
      <c r="P119" s="7"/>
      <c r="Q119" s="25">
        <f t="shared" si="24"/>
        <v>219.08551792375016</v>
      </c>
      <c r="R119" s="24">
        <f t="shared" si="25"/>
        <v>3830.693901514634</v>
      </c>
      <c r="S119" s="7"/>
      <c r="T119" s="25">
        <f t="shared" si="26"/>
        <v>-5.6777641492719043E-2</v>
      </c>
      <c r="U119" s="24">
        <f t="shared" si="27"/>
        <v>0.999263639926257</v>
      </c>
      <c r="V119" s="7"/>
      <c r="W119" s="25">
        <f t="shared" si="28"/>
        <v>-6.481062815957174E-2</v>
      </c>
      <c r="X119" s="24">
        <f t="shared" si="33"/>
        <v>168.83924931478305</v>
      </c>
      <c r="Y119" s="7"/>
      <c r="Z119" s="25">
        <f t="shared" si="38"/>
        <v>-615</v>
      </c>
      <c r="AA119" s="17">
        <f t="shared" si="35"/>
        <v>168.68699999999981</v>
      </c>
      <c r="AB119" s="24">
        <f t="shared" si="29"/>
        <v>2.9441435553116713</v>
      </c>
      <c r="AC119" s="17">
        <f t="shared" si="30"/>
        <v>0.15224931478323356</v>
      </c>
    </row>
    <row r="120" spans="1:29" s="17" customFormat="1" x14ac:dyDescent="0.25">
      <c r="A120" s="17">
        <v>35</v>
      </c>
      <c r="B120" s="17">
        <v>-614</v>
      </c>
      <c r="C120" s="17">
        <v>13485</v>
      </c>
      <c r="D120" s="17">
        <v>15114</v>
      </c>
      <c r="E120" s="17">
        <v>12930</v>
      </c>
      <c r="F120" s="17">
        <v>11306</v>
      </c>
      <c r="G120" s="24"/>
      <c r="H120" s="7"/>
      <c r="I120" s="25">
        <f t="shared" si="36"/>
        <v>555</v>
      </c>
      <c r="J120" s="24">
        <f t="shared" si="37"/>
        <v>3808</v>
      </c>
      <c r="K120" s="7"/>
      <c r="L120" s="25">
        <f t="shared" si="31"/>
        <v>557.04226296464788</v>
      </c>
      <c r="M120" s="17">
        <f t="shared" si="22"/>
        <v>4.1708380167723291</v>
      </c>
      <c r="N120" s="17">
        <f t="shared" si="32"/>
        <v>3799.7549257666701</v>
      </c>
      <c r="O120" s="24">
        <f t="shared" si="23"/>
        <v>67.981249113120441</v>
      </c>
      <c r="P120" s="7"/>
      <c r="Q120" s="25">
        <f t="shared" si="24"/>
        <v>595.0855179237501</v>
      </c>
      <c r="R120" s="24">
        <f t="shared" si="25"/>
        <v>3784.693901514634</v>
      </c>
      <c r="S120" s="7"/>
      <c r="T120" s="25">
        <f t="shared" si="26"/>
        <v>-0.15422083812013093</v>
      </c>
      <c r="U120" s="24">
        <f t="shared" si="27"/>
        <v>0.98726421407329779</v>
      </c>
      <c r="V120" s="7"/>
      <c r="W120" s="25">
        <f t="shared" si="28"/>
        <v>-0.16216053164514152</v>
      </c>
      <c r="X120" s="24">
        <f t="shared" si="33"/>
        <v>163.22248166110933</v>
      </c>
      <c r="Y120" s="7"/>
      <c r="Z120" s="25">
        <f t="shared" si="38"/>
        <v>-614</v>
      </c>
      <c r="AA120" s="17">
        <f t="shared" si="35"/>
        <v>163.1609999999998</v>
      </c>
      <c r="AB120" s="24">
        <f t="shared" si="29"/>
        <v>2.8476966608464642</v>
      </c>
      <c r="AC120" s="17">
        <f t="shared" si="30"/>
        <v>6.1481661109525021E-2</v>
      </c>
    </row>
    <row r="121" spans="1:29" s="17" customFormat="1" x14ac:dyDescent="0.25">
      <c r="A121" s="17">
        <v>36</v>
      </c>
      <c r="B121" s="17">
        <v>-618</v>
      </c>
      <c r="C121" s="17">
        <v>13660</v>
      </c>
      <c r="D121" s="17">
        <v>15066</v>
      </c>
      <c r="E121" s="17">
        <v>12739</v>
      </c>
      <c r="F121" s="17">
        <v>11339</v>
      </c>
      <c r="G121" s="24"/>
      <c r="H121" s="7"/>
      <c r="I121" s="25">
        <f t="shared" si="36"/>
        <v>921</v>
      </c>
      <c r="J121" s="24">
        <f t="shared" si="37"/>
        <v>3727</v>
      </c>
      <c r="K121" s="7"/>
      <c r="L121" s="25">
        <f t="shared" si="31"/>
        <v>923.28121148522587</v>
      </c>
      <c r="M121" s="17">
        <f t="shared" si="22"/>
        <v>5.2039258403264075</v>
      </c>
      <c r="N121" s="17">
        <f t="shared" si="32"/>
        <v>3721.5387736039124</v>
      </c>
      <c r="O121" s="24">
        <f t="shared" si="23"/>
        <v>29.824993749323607</v>
      </c>
      <c r="P121" s="7"/>
      <c r="Q121" s="25">
        <f t="shared" si="24"/>
        <v>961.0855179237501</v>
      </c>
      <c r="R121" s="24">
        <f t="shared" si="25"/>
        <v>3703.693901514634</v>
      </c>
      <c r="S121" s="7"/>
      <c r="T121" s="25">
        <f t="shared" si="26"/>
        <v>-0.2490724603691542</v>
      </c>
      <c r="U121" s="24">
        <f t="shared" si="27"/>
        <v>0.96613479028873916</v>
      </c>
      <c r="V121" s="7"/>
      <c r="W121" s="25">
        <f t="shared" si="28"/>
        <v>-0.25684539861029787</v>
      </c>
      <c r="X121" s="24">
        <f t="shared" si="33"/>
        <v>157.66252534134333</v>
      </c>
      <c r="Y121" s="7"/>
      <c r="Z121" s="25">
        <f t="shared" si="38"/>
        <v>-618</v>
      </c>
      <c r="AA121" s="17">
        <f t="shared" si="35"/>
        <v>157.59899999999979</v>
      </c>
      <c r="AB121" s="24">
        <f t="shared" si="29"/>
        <v>2.7506214478505395</v>
      </c>
      <c r="AC121" s="17">
        <f t="shared" si="30"/>
        <v>6.3525341343535047E-2</v>
      </c>
    </row>
    <row r="122" spans="1:29" s="17" customFormat="1" x14ac:dyDescent="0.25">
      <c r="A122" s="17">
        <v>37</v>
      </c>
      <c r="B122" s="17">
        <v>-632</v>
      </c>
      <c r="C122" s="17">
        <v>13840</v>
      </c>
      <c r="D122" s="17">
        <v>15010</v>
      </c>
      <c r="E122" s="17">
        <v>12555</v>
      </c>
      <c r="F122" s="17">
        <v>11398</v>
      </c>
      <c r="G122" s="24"/>
      <c r="H122" s="7"/>
      <c r="I122" s="25">
        <f t="shared" si="36"/>
        <v>1285</v>
      </c>
      <c r="J122" s="24">
        <f t="shared" si="37"/>
        <v>3612</v>
      </c>
      <c r="K122" s="7"/>
      <c r="L122" s="25">
        <f t="shared" si="31"/>
        <v>1288.3996648955215</v>
      </c>
      <c r="M122" s="17">
        <f t="shared" si="22"/>
        <v>11.557721401841091</v>
      </c>
      <c r="N122" s="17">
        <f t="shared" si="32"/>
        <v>3605.509350901722</v>
      </c>
      <c r="O122" s="24">
        <f t="shared" si="23"/>
        <v>42.128525716977364</v>
      </c>
      <c r="P122" s="7"/>
      <c r="Q122" s="25">
        <f t="shared" si="24"/>
        <v>1325.0855179237501</v>
      </c>
      <c r="R122" s="24">
        <f t="shared" si="25"/>
        <v>3588.693901514634</v>
      </c>
      <c r="S122" s="7"/>
      <c r="T122" s="25">
        <f t="shared" si="26"/>
        <v>-0.34340576774249976</v>
      </c>
      <c r="U122" s="24">
        <f t="shared" si="27"/>
        <v>0.93613622565634125</v>
      </c>
      <c r="V122" s="7"/>
      <c r="W122" s="25">
        <f t="shared" si="28"/>
        <v>-0.35094065204419572</v>
      </c>
      <c r="X122" s="24">
        <f t="shared" si="33"/>
        <v>152.00004422596135</v>
      </c>
      <c r="Y122" s="7"/>
      <c r="Z122" s="25">
        <f t="shared" si="38"/>
        <v>-632</v>
      </c>
      <c r="AA122" s="17">
        <f t="shared" si="35"/>
        <v>151.9109999999998</v>
      </c>
      <c r="AB122" s="24">
        <f t="shared" si="29"/>
        <v>2.6513471199971024</v>
      </c>
      <c r="AC122" s="17">
        <f t="shared" si="30"/>
        <v>8.9044225961544043E-2</v>
      </c>
    </row>
    <row r="123" spans="1:29" s="17" customFormat="1" x14ac:dyDescent="0.25">
      <c r="A123" s="17">
        <v>38</v>
      </c>
      <c r="B123" s="17">
        <v>-635</v>
      </c>
      <c r="C123" s="17">
        <v>14026</v>
      </c>
      <c r="D123" s="17">
        <v>14937</v>
      </c>
      <c r="E123" s="17">
        <v>12386</v>
      </c>
      <c r="F123" s="17">
        <v>11482</v>
      </c>
      <c r="G123" s="24"/>
      <c r="H123" s="7"/>
      <c r="I123" s="25">
        <f t="shared" si="36"/>
        <v>1640</v>
      </c>
      <c r="J123" s="24">
        <f t="shared" si="37"/>
        <v>3455</v>
      </c>
      <c r="K123" s="7"/>
      <c r="L123" s="25">
        <f t="shared" si="31"/>
        <v>1642.0580461870857</v>
      </c>
      <c r="M123" s="17">
        <f t="shared" si="22"/>
        <v>4.2355541081778449</v>
      </c>
      <c r="N123" s="17">
        <f t="shared" si="32"/>
        <v>3453.3718431378898</v>
      </c>
      <c r="O123" s="24">
        <f t="shared" si="23"/>
        <v>2.6508947676366796</v>
      </c>
      <c r="P123" s="7"/>
      <c r="Q123" s="25">
        <f t="shared" si="24"/>
        <v>1680.0855179237501</v>
      </c>
      <c r="R123" s="24">
        <f t="shared" si="25"/>
        <v>3431.693901514634</v>
      </c>
      <c r="S123" s="7"/>
      <c r="T123" s="25">
        <f t="shared" si="26"/>
        <v>-0.43540665817529556</v>
      </c>
      <c r="U123" s="24">
        <f t="shared" si="27"/>
        <v>0.89518166350602391</v>
      </c>
      <c r="V123" s="7"/>
      <c r="W123" s="25">
        <f t="shared" si="28"/>
        <v>-0.44261535907693095</v>
      </c>
      <c r="X123" s="24">
        <f t="shared" si="33"/>
        <v>146.24044099622597</v>
      </c>
      <c r="Y123" s="7"/>
      <c r="Z123" s="25">
        <f t="shared" si="38"/>
        <v>-635</v>
      </c>
      <c r="AA123" s="17">
        <f t="shared" si="35"/>
        <v>146.1959999999998</v>
      </c>
      <c r="AB123" s="24">
        <f t="shared" si="29"/>
        <v>2.5516015532456264</v>
      </c>
      <c r="AC123" s="17">
        <f t="shared" si="30"/>
        <v>4.4440996226171592E-2</v>
      </c>
    </row>
    <row r="124" spans="1:29" s="17" customFormat="1" x14ac:dyDescent="0.25">
      <c r="A124" s="17">
        <v>39</v>
      </c>
      <c r="B124" s="17">
        <v>-632</v>
      </c>
      <c r="C124" s="17">
        <v>14192</v>
      </c>
      <c r="D124" s="17">
        <v>14845</v>
      </c>
      <c r="E124" s="17">
        <v>12220</v>
      </c>
      <c r="F124" s="17">
        <v>11573</v>
      </c>
      <c r="G124" s="24"/>
      <c r="H124" s="7"/>
      <c r="I124" s="25">
        <f t="shared" si="36"/>
        <v>1972</v>
      </c>
      <c r="J124" s="24">
        <f t="shared" si="37"/>
        <v>3272</v>
      </c>
      <c r="K124" s="7"/>
      <c r="L124" s="25">
        <f t="shared" si="31"/>
        <v>1977.4316462586803</v>
      </c>
      <c r="M124" s="17">
        <f t="shared" si="22"/>
        <v>29.502781079435731</v>
      </c>
      <c r="N124" s="17">
        <f t="shared" si="32"/>
        <v>3268.0623027062084</v>
      </c>
      <c r="O124" s="24">
        <f t="shared" si="23"/>
        <v>15.505459977534032</v>
      </c>
      <c r="P124" s="7"/>
      <c r="Q124" s="25">
        <f t="shared" si="24"/>
        <v>2012.0855179237501</v>
      </c>
      <c r="R124" s="24">
        <f t="shared" si="25"/>
        <v>3248.693901514634</v>
      </c>
      <c r="S124" s="7"/>
      <c r="T124" s="25">
        <f t="shared" si="26"/>
        <v>-0.52144692753779753</v>
      </c>
      <c r="U124" s="24">
        <f t="shared" si="27"/>
        <v>0.84744481717794717</v>
      </c>
      <c r="V124" s="7"/>
      <c r="W124" s="25">
        <f t="shared" si="28"/>
        <v>-0.52827474283053288</v>
      </c>
      <c r="X124" s="24">
        <f t="shared" si="33"/>
        <v>140.61183857674166</v>
      </c>
      <c r="Y124" s="7"/>
      <c r="Z124" s="25">
        <f t="shared" si="38"/>
        <v>-632</v>
      </c>
      <c r="AA124" s="17">
        <f t="shared" si="35"/>
        <v>140.50799999999981</v>
      </c>
      <c r="AB124" s="24">
        <f t="shared" si="29"/>
        <v>2.4523272253921893</v>
      </c>
      <c r="AC124" s="17">
        <f t="shared" si="30"/>
        <v>0.10383857674185037</v>
      </c>
    </row>
    <row r="125" spans="1:29" s="17" customFormat="1" x14ac:dyDescent="0.25">
      <c r="A125" s="17">
        <v>40</v>
      </c>
      <c r="B125" s="17">
        <v>-628</v>
      </c>
      <c r="C125" s="17">
        <v>14351</v>
      </c>
      <c r="D125" s="17">
        <v>14741</v>
      </c>
      <c r="E125" s="17">
        <v>12062</v>
      </c>
      <c r="F125" s="17">
        <v>11684</v>
      </c>
      <c r="G125" s="24"/>
      <c r="H125" s="7"/>
      <c r="I125" s="25">
        <f t="shared" si="36"/>
        <v>2289</v>
      </c>
      <c r="J125" s="24">
        <f t="shared" si="37"/>
        <v>3057</v>
      </c>
      <c r="K125" s="7"/>
      <c r="L125" s="25">
        <f t="shared" si="31"/>
        <v>2290.9920127264595</v>
      </c>
      <c r="M125" s="17">
        <f t="shared" si="22"/>
        <v>3.9681147023766372</v>
      </c>
      <c r="N125" s="17">
        <f t="shared" si="32"/>
        <v>3052.242927904068</v>
      </c>
      <c r="O125" s="24">
        <f t="shared" si="23"/>
        <v>22.629734925895033</v>
      </c>
      <c r="P125" s="7"/>
      <c r="Q125" s="25">
        <f t="shared" si="24"/>
        <v>2329.0855179237501</v>
      </c>
      <c r="R125" s="24">
        <f t="shared" si="25"/>
        <v>3033.693901514634</v>
      </c>
      <c r="S125" s="7"/>
      <c r="T125" s="25">
        <f t="shared" si="26"/>
        <v>-0.60359983533271666</v>
      </c>
      <c r="U125" s="24">
        <f t="shared" si="27"/>
        <v>0.79136054416955093</v>
      </c>
      <c r="V125" s="7"/>
      <c r="W125" s="25">
        <f t="shared" si="28"/>
        <v>-0.60997955060562958</v>
      </c>
      <c r="X125" s="24">
        <f t="shared" si="33"/>
        <v>134.92518047812518</v>
      </c>
      <c r="Y125" s="7"/>
      <c r="Z125" s="25">
        <f t="shared" si="38"/>
        <v>-628</v>
      </c>
      <c r="AA125" s="17">
        <f t="shared" si="35"/>
        <v>134.85599999999982</v>
      </c>
      <c r="AB125" s="24">
        <f t="shared" si="29"/>
        <v>2.3536812160694702</v>
      </c>
      <c r="AC125" s="17">
        <f t="shared" si="30"/>
        <v>6.9180478125360878E-2</v>
      </c>
    </row>
    <row r="126" spans="1:29" s="17" customFormat="1" x14ac:dyDescent="0.25">
      <c r="A126" s="17">
        <v>41</v>
      </c>
      <c r="B126" s="17">
        <v>-622</v>
      </c>
      <c r="C126" s="17">
        <v>14495</v>
      </c>
      <c r="D126" s="17">
        <v>14611</v>
      </c>
      <c r="E126" s="17">
        <v>11912</v>
      </c>
      <c r="F126" s="17">
        <v>11803</v>
      </c>
      <c r="G126" s="24"/>
      <c r="H126" s="7"/>
      <c r="I126" s="25">
        <f t="shared" si="36"/>
        <v>2583</v>
      </c>
      <c r="J126" s="24">
        <f t="shared" si="37"/>
        <v>2808</v>
      </c>
      <c r="K126" s="7"/>
      <c r="L126" s="25">
        <f t="shared" si="31"/>
        <v>2579.2032415013127</v>
      </c>
      <c r="M126" s="17">
        <f t="shared" si="22"/>
        <v>14.415375097353998</v>
      </c>
      <c r="N126" s="17">
        <f t="shared" si="32"/>
        <v>2809.4218576873063</v>
      </c>
      <c r="O126" s="24">
        <f t="shared" si="23"/>
        <v>2.0216792829521011</v>
      </c>
      <c r="P126" s="7"/>
      <c r="Q126" s="25">
        <f t="shared" si="24"/>
        <v>2623.0855179237501</v>
      </c>
      <c r="R126" s="24">
        <f t="shared" si="25"/>
        <v>2784.693901514634</v>
      </c>
      <c r="S126" s="7"/>
      <c r="T126" s="25">
        <f t="shared" si="26"/>
        <v>-0.67979212205734196</v>
      </c>
      <c r="U126" s="24">
        <f t="shared" si="27"/>
        <v>0.72640713031331527</v>
      </c>
      <c r="V126" s="7"/>
      <c r="W126" s="25">
        <f t="shared" si="28"/>
        <v>-0.68565226288613357</v>
      </c>
      <c r="X126" s="24">
        <f t="shared" si="33"/>
        <v>129.2033757536941</v>
      </c>
      <c r="Y126" s="7"/>
      <c r="Z126" s="25">
        <f t="shared" si="38"/>
        <v>-622</v>
      </c>
      <c r="AA126" s="17">
        <f t="shared" si="35"/>
        <v>129.25799999999981</v>
      </c>
      <c r="AB126" s="24">
        <f t="shared" si="29"/>
        <v>2.255977684542827</v>
      </c>
      <c r="AC126" s="17">
        <f t="shared" si="30"/>
        <v>-5.4624246305706947E-2</v>
      </c>
    </row>
    <row r="127" spans="1:29" s="17" customFormat="1" x14ac:dyDescent="0.25">
      <c r="A127" s="17">
        <v>42</v>
      </c>
      <c r="B127" s="17">
        <v>-606</v>
      </c>
      <c r="C127" s="17">
        <v>14625</v>
      </c>
      <c r="D127" s="17">
        <v>14481</v>
      </c>
      <c r="E127" s="17">
        <v>11787</v>
      </c>
      <c r="F127" s="17">
        <v>11936</v>
      </c>
      <c r="G127" s="24"/>
      <c r="H127" s="7"/>
      <c r="I127" s="25">
        <f t="shared" si="36"/>
        <v>2838</v>
      </c>
      <c r="J127" s="24">
        <f t="shared" si="37"/>
        <v>2545</v>
      </c>
      <c r="K127" s="7"/>
      <c r="L127" s="25">
        <f t="shared" si="31"/>
        <v>2835.9715416525451</v>
      </c>
      <c r="M127" s="17">
        <f t="shared" si="22"/>
        <v>4.1146432673596403</v>
      </c>
      <c r="N127" s="17">
        <f t="shared" si="32"/>
        <v>2547.2449826382212</v>
      </c>
      <c r="O127" s="24">
        <f t="shared" si="23"/>
        <v>5.039947045914821</v>
      </c>
      <c r="P127" s="7"/>
      <c r="Q127" s="25">
        <f t="shared" si="24"/>
        <v>2878.0855179237501</v>
      </c>
      <c r="R127" s="24">
        <f t="shared" si="25"/>
        <v>2521.693901514634</v>
      </c>
      <c r="S127" s="7"/>
      <c r="T127" s="25">
        <f t="shared" si="26"/>
        <v>-0.74587726870625159</v>
      </c>
      <c r="U127" s="24">
        <f t="shared" si="27"/>
        <v>0.65780171728443992</v>
      </c>
      <c r="V127" s="7"/>
      <c r="W127" s="25">
        <f t="shared" si="28"/>
        <v>-0.75118815728624821</v>
      </c>
      <c r="X127" s="24">
        <f t="shared" si="33"/>
        <v>123.75820265125287</v>
      </c>
      <c r="Y127" s="7"/>
      <c r="Z127" s="25">
        <f t="shared" si="38"/>
        <v>-606</v>
      </c>
      <c r="AA127" s="17">
        <f t="shared" si="35"/>
        <v>123.80399999999982</v>
      </c>
      <c r="AB127" s="24">
        <f t="shared" si="29"/>
        <v>2.1607874271390566</v>
      </c>
      <c r="AC127" s="17">
        <f t="shared" si="30"/>
        <v>-4.5797348746944522E-2</v>
      </c>
    </row>
    <row r="128" spans="1:29" s="17" customFormat="1" x14ac:dyDescent="0.25">
      <c r="A128" s="17">
        <v>43</v>
      </c>
      <c r="B128" s="17">
        <v>-608</v>
      </c>
      <c r="C128" s="17">
        <v>14741</v>
      </c>
      <c r="D128" s="17">
        <v>14340</v>
      </c>
      <c r="E128" s="17">
        <v>11671</v>
      </c>
      <c r="F128" s="17">
        <v>12081</v>
      </c>
      <c r="G128" s="24"/>
      <c r="H128" s="7"/>
      <c r="I128" s="25">
        <f t="shared" si="36"/>
        <v>3070</v>
      </c>
      <c r="J128" s="24">
        <f t="shared" si="37"/>
        <v>2259</v>
      </c>
      <c r="K128" s="7"/>
      <c r="L128" s="25">
        <f t="shared" si="31"/>
        <v>3067.3907011713522</v>
      </c>
      <c r="M128" s="17">
        <f t="shared" si="22"/>
        <v>6.8084403771825315</v>
      </c>
      <c r="N128" s="17">
        <f t="shared" si="32"/>
        <v>2261.219591594016</v>
      </c>
      <c r="O128" s="24">
        <f t="shared" si="23"/>
        <v>4.9265868442266543</v>
      </c>
      <c r="P128" s="7"/>
      <c r="Q128" s="25">
        <f t="shared" si="24"/>
        <v>3110.0855179237501</v>
      </c>
      <c r="R128" s="24">
        <f t="shared" si="25"/>
        <v>2235.693901514634</v>
      </c>
      <c r="S128" s="7"/>
      <c r="T128" s="25">
        <f t="shared" si="26"/>
        <v>-0.8060017942848674</v>
      </c>
      <c r="U128" s="24">
        <f t="shared" si="27"/>
        <v>0.58319659132908486</v>
      </c>
      <c r="V128" s="7"/>
      <c r="W128" s="25">
        <f t="shared" si="28"/>
        <v>-0.81071501798802692</v>
      </c>
      <c r="X128" s="24">
        <f t="shared" si="33"/>
        <v>118.27992312441847</v>
      </c>
      <c r="Y128" s="7"/>
      <c r="Z128" s="25">
        <f t="shared" si="38"/>
        <v>-608</v>
      </c>
      <c r="AA128" s="17">
        <f t="shared" si="35"/>
        <v>118.33199999999982</v>
      </c>
      <c r="AB128" s="24">
        <f t="shared" si="29"/>
        <v>2.0652830104699267</v>
      </c>
      <c r="AC128" s="17">
        <f t="shared" si="30"/>
        <v>-5.2076875581349213E-2</v>
      </c>
    </row>
    <row r="129" spans="1:29" s="17" customFormat="1" x14ac:dyDescent="0.25">
      <c r="A129" s="17">
        <v>44</v>
      </c>
      <c r="B129" s="17">
        <v>-637</v>
      </c>
      <c r="C129" s="17">
        <v>14842</v>
      </c>
      <c r="D129" s="17">
        <v>14169</v>
      </c>
      <c r="E129" s="17">
        <v>11559</v>
      </c>
      <c r="F129" s="17">
        <v>12235</v>
      </c>
      <c r="G129" s="24"/>
      <c r="H129" s="7"/>
      <c r="I129" s="25">
        <f t="shared" si="36"/>
        <v>3283</v>
      </c>
      <c r="J129" s="24">
        <f t="shared" si="37"/>
        <v>1934</v>
      </c>
      <c r="K129" s="7"/>
      <c r="L129" s="25">
        <f t="shared" si="31"/>
        <v>3279.4064600314859</v>
      </c>
      <c r="M129" s="17">
        <f t="shared" si="22"/>
        <v>12.913529505307967</v>
      </c>
      <c r="N129" s="17">
        <f t="shared" si="32"/>
        <v>1939.7005574567916</v>
      </c>
      <c r="O129" s="24">
        <f t="shared" si="23"/>
        <v>32.496355318181827</v>
      </c>
      <c r="P129" s="7"/>
      <c r="Q129" s="25">
        <f t="shared" si="24"/>
        <v>3323.0855179237501</v>
      </c>
      <c r="R129" s="24">
        <f t="shared" si="25"/>
        <v>1910.693901514634</v>
      </c>
      <c r="S129" s="7"/>
      <c r="T129" s="25">
        <f t="shared" si="26"/>
        <v>-0.86120232854454493</v>
      </c>
      <c r="U129" s="24">
        <f t="shared" si="27"/>
        <v>0.49841803910709059</v>
      </c>
      <c r="V129" s="7"/>
      <c r="W129" s="25">
        <f t="shared" si="28"/>
        <v>-0.86523596379166212</v>
      </c>
      <c r="X129" s="24">
        <f t="shared" si="33"/>
        <v>112.49420055361827</v>
      </c>
      <c r="Y129" s="7"/>
      <c r="Z129" s="25">
        <f t="shared" si="38"/>
        <v>-637</v>
      </c>
      <c r="AA129" s="17">
        <f t="shared" si="35"/>
        <v>112.59899999999982</v>
      </c>
      <c r="AB129" s="24">
        <f t="shared" si="29"/>
        <v>1.9652232844530921</v>
      </c>
      <c r="AC129" s="17">
        <f t="shared" si="30"/>
        <v>-0.10479944638154848</v>
      </c>
    </row>
    <row r="130" spans="1:29" s="17" customFormat="1" x14ac:dyDescent="0.25">
      <c r="A130" s="17">
        <v>45</v>
      </c>
      <c r="B130" s="17">
        <v>-617</v>
      </c>
      <c r="C130" s="17">
        <v>14936</v>
      </c>
      <c r="D130" s="17">
        <v>14014</v>
      </c>
      <c r="E130" s="17">
        <v>11477</v>
      </c>
      <c r="F130" s="17">
        <v>12407</v>
      </c>
      <c r="G130" s="24"/>
      <c r="H130" s="7"/>
      <c r="I130" s="25">
        <f t="shared" si="36"/>
        <v>3459</v>
      </c>
      <c r="J130" s="24">
        <f t="shared" si="37"/>
        <v>1607</v>
      </c>
      <c r="K130" s="7"/>
      <c r="L130" s="25">
        <f t="shared" si="31"/>
        <v>3453.0955639510939</v>
      </c>
      <c r="M130" s="17">
        <f t="shared" si="22"/>
        <v>34.862365055621446</v>
      </c>
      <c r="N130" s="17">
        <f t="shared" si="32"/>
        <v>1609.9501931935902</v>
      </c>
      <c r="O130" s="24">
        <f t="shared" si="23"/>
        <v>8.7036398795057472</v>
      </c>
      <c r="P130" s="7"/>
      <c r="Q130" s="25">
        <f t="shared" si="24"/>
        <v>3499.0855179237501</v>
      </c>
      <c r="R130" s="24">
        <f t="shared" si="25"/>
        <v>1583.693901514634</v>
      </c>
      <c r="S130" s="7"/>
      <c r="T130" s="25">
        <f t="shared" si="26"/>
        <v>-0.90681403760418455</v>
      </c>
      <c r="U130" s="24">
        <f t="shared" si="27"/>
        <v>0.41311777271757633</v>
      </c>
      <c r="V130" s="7"/>
      <c r="W130" s="25">
        <f t="shared" si="28"/>
        <v>-0.91016358165365274</v>
      </c>
      <c r="X130" s="24">
        <f t="shared" si="33"/>
        <v>106.96317566702186</v>
      </c>
      <c r="Y130" s="7"/>
      <c r="Z130" s="25">
        <f t="shared" si="38"/>
        <v>-617</v>
      </c>
      <c r="AA130" s="17">
        <f t="shared" si="35"/>
        <v>107.04599999999982</v>
      </c>
      <c r="AB130" s="24">
        <f t="shared" si="29"/>
        <v>1.8683051510898467</v>
      </c>
      <c r="AC130" s="17">
        <f t="shared" si="30"/>
        <v>-8.2824332977963877E-2</v>
      </c>
    </row>
    <row r="131" spans="1:29" s="17" customFormat="1" x14ac:dyDescent="0.25">
      <c r="A131" s="17">
        <v>46</v>
      </c>
      <c r="B131" s="17">
        <v>-633</v>
      </c>
      <c r="C131" s="17">
        <v>15013</v>
      </c>
      <c r="D131" s="17">
        <v>13833</v>
      </c>
      <c r="E131" s="17">
        <v>11409</v>
      </c>
      <c r="F131" s="17">
        <v>12587</v>
      </c>
      <c r="G131" s="24"/>
      <c r="H131" s="7"/>
      <c r="I131" s="25">
        <f t="shared" si="36"/>
        <v>3604</v>
      </c>
      <c r="J131" s="24">
        <f t="shared" si="37"/>
        <v>1246</v>
      </c>
      <c r="K131" s="7"/>
      <c r="L131" s="25">
        <f t="shared" si="31"/>
        <v>3597.1720265279246</v>
      </c>
      <c r="M131" s="17">
        <f t="shared" si="22"/>
        <v>46.621221735365772</v>
      </c>
      <c r="N131" s="17">
        <f t="shared" si="32"/>
        <v>1256.1893573935172</v>
      </c>
      <c r="O131" s="24">
        <f t="shared" si="23"/>
        <v>103.82300409282331</v>
      </c>
      <c r="P131" s="7"/>
      <c r="Q131" s="25">
        <f t="shared" si="24"/>
        <v>3644.0855179237501</v>
      </c>
      <c r="R131" s="24">
        <f t="shared" si="25"/>
        <v>1222.693901514634</v>
      </c>
      <c r="S131" s="7"/>
      <c r="T131" s="25">
        <f t="shared" si="26"/>
        <v>-0.94439186609081938</v>
      </c>
      <c r="U131" s="24">
        <f t="shared" si="27"/>
        <v>0.31894836548022265</v>
      </c>
      <c r="V131" s="7"/>
      <c r="W131" s="25">
        <f t="shared" si="28"/>
        <v>-0.94698577755882818</v>
      </c>
      <c r="X131" s="24">
        <f t="shared" si="33"/>
        <v>101.16388210507091</v>
      </c>
      <c r="Y131" s="7"/>
      <c r="Z131" s="25">
        <f t="shared" si="38"/>
        <v>-633</v>
      </c>
      <c r="AA131" s="17">
        <f t="shared" si="35"/>
        <v>101.34899999999982</v>
      </c>
      <c r="AB131" s="24">
        <f t="shared" si="29"/>
        <v>1.7688737436037298</v>
      </c>
      <c r="AC131" s="17">
        <f t="shared" si="30"/>
        <v>-0.18511789492890784</v>
      </c>
    </row>
    <row r="132" spans="1:29" s="17" customFormat="1" x14ac:dyDescent="0.25">
      <c r="A132" s="17">
        <v>47</v>
      </c>
      <c r="B132" s="17">
        <v>-638</v>
      </c>
      <c r="C132" s="17">
        <v>15058</v>
      </c>
      <c r="D132" s="17">
        <v>13641</v>
      </c>
      <c r="E132" s="17">
        <v>11347</v>
      </c>
      <c r="F132" s="17">
        <v>12759</v>
      </c>
      <c r="G132" s="24"/>
      <c r="H132" s="7"/>
      <c r="I132" s="25">
        <f t="shared" si="36"/>
        <v>3711</v>
      </c>
      <c r="J132" s="24">
        <f t="shared" si="37"/>
        <v>882</v>
      </c>
      <c r="K132" s="7"/>
      <c r="L132" s="25">
        <f t="shared" si="31"/>
        <v>3705.9923816893306</v>
      </c>
      <c r="M132" s="17">
        <f t="shared" si="22"/>
        <v>25.076241145351318</v>
      </c>
      <c r="N132" s="17">
        <f t="shared" si="32"/>
        <v>887.31142453530879</v>
      </c>
      <c r="O132" s="24">
        <f t="shared" si="23"/>
        <v>28.211230594280174</v>
      </c>
      <c r="P132" s="7"/>
      <c r="Q132" s="25">
        <f t="shared" si="24"/>
        <v>3751.0855179237501</v>
      </c>
      <c r="R132" s="24">
        <f t="shared" si="25"/>
        <v>858.69390151463404</v>
      </c>
      <c r="S132" s="7"/>
      <c r="T132" s="25">
        <f t="shared" si="26"/>
        <v>-0.97212171193957764</v>
      </c>
      <c r="U132" s="24">
        <f t="shared" si="27"/>
        <v>0.22399638699158902</v>
      </c>
      <c r="V132" s="7"/>
      <c r="W132" s="25">
        <f t="shared" si="28"/>
        <v>-0.97395338318764912</v>
      </c>
      <c r="X132" s="24">
        <f t="shared" si="33"/>
        <v>95.502207792003958</v>
      </c>
      <c r="Y132" s="7"/>
      <c r="Z132" s="25">
        <f t="shared" si="38"/>
        <v>-638</v>
      </c>
      <c r="AA132" s="17">
        <f t="shared" si="35"/>
        <v>95.606999999999815</v>
      </c>
      <c r="AB132" s="24">
        <f t="shared" si="29"/>
        <v>1.6686569379542153</v>
      </c>
      <c r="AC132" s="17">
        <f t="shared" si="30"/>
        <v>-0.10479220799585676</v>
      </c>
    </row>
    <row r="133" spans="1:29" s="17" customFormat="1" x14ac:dyDescent="0.25">
      <c r="A133" s="17">
        <v>48</v>
      </c>
      <c r="B133" s="17">
        <v>-634</v>
      </c>
      <c r="C133" s="17">
        <v>15100</v>
      </c>
      <c r="D133" s="17">
        <v>13467</v>
      </c>
      <c r="E133" s="17">
        <v>11321</v>
      </c>
      <c r="F133" s="17">
        <v>12957</v>
      </c>
      <c r="G133" s="24"/>
      <c r="H133" s="7"/>
      <c r="I133" s="25">
        <f t="shared" si="36"/>
        <v>3779</v>
      </c>
      <c r="J133" s="24">
        <f t="shared" si="37"/>
        <v>510</v>
      </c>
      <c r="K133" s="7"/>
      <c r="L133" s="25">
        <f t="shared" si="31"/>
        <v>3776.8585098414142</v>
      </c>
      <c r="M133" s="17">
        <f t="shared" si="22"/>
        <v>4.5859800993200013</v>
      </c>
      <c r="N133" s="17">
        <f t="shared" si="32"/>
        <v>512.14465525991591</v>
      </c>
      <c r="O133" s="24">
        <f t="shared" si="23"/>
        <v>4.5995461838849696</v>
      </c>
      <c r="P133" s="7"/>
      <c r="Q133" s="25">
        <f t="shared" si="24"/>
        <v>3819.0855179237501</v>
      </c>
      <c r="R133" s="24">
        <f t="shared" si="25"/>
        <v>486.69390151463404</v>
      </c>
      <c r="S133" s="7"/>
      <c r="T133" s="25">
        <f t="shared" si="26"/>
        <v>-0.98974441771262023</v>
      </c>
      <c r="U133" s="24">
        <f t="shared" si="27"/>
        <v>0.12695755183287555</v>
      </c>
      <c r="V133" s="7"/>
      <c r="W133" s="25">
        <f t="shared" si="28"/>
        <v>-0.99079675009767532</v>
      </c>
      <c r="X133" s="24">
        <f t="shared" si="33"/>
        <v>89.852072955474341</v>
      </c>
      <c r="Y133" s="7"/>
      <c r="Z133" s="25">
        <f t="shared" si="38"/>
        <v>-634</v>
      </c>
      <c r="AA133" s="17">
        <f t="shared" si="35"/>
        <v>89.900999999999812</v>
      </c>
      <c r="AB133" s="24">
        <f t="shared" si="29"/>
        <v>1.5690684508354189</v>
      </c>
      <c r="AC133" s="17">
        <f t="shared" si="30"/>
        <v>-4.8927044525470365E-2</v>
      </c>
    </row>
    <row r="134" spans="1:29" s="17" customFormat="1" x14ac:dyDescent="0.25">
      <c r="A134" s="17">
        <v>49</v>
      </c>
      <c r="B134" s="17">
        <v>-606</v>
      </c>
      <c r="C134" s="17">
        <v>15112</v>
      </c>
      <c r="D134" s="17">
        <v>13272</v>
      </c>
      <c r="E134" s="17">
        <v>11299</v>
      </c>
      <c r="F134" s="17">
        <v>13128</v>
      </c>
      <c r="G134" s="24"/>
      <c r="H134" s="7"/>
      <c r="I134" s="25">
        <f t="shared" si="36"/>
        <v>3813</v>
      </c>
      <c r="J134" s="24">
        <f t="shared" si="37"/>
        <v>144</v>
      </c>
      <c r="K134" s="7"/>
      <c r="L134" s="25">
        <f t="shared" si="31"/>
        <v>3809.2121717624977</v>
      </c>
      <c r="M134" s="17">
        <f t="shared" si="22"/>
        <v>14.347642756819429</v>
      </c>
      <c r="N134" s="17">
        <f t="shared" si="32"/>
        <v>148.96609773996349</v>
      </c>
      <c r="O134" s="24">
        <f t="shared" si="23"/>
        <v>24.662126762870457</v>
      </c>
      <c r="P134" s="7"/>
      <c r="Q134" s="25">
        <f t="shared" si="24"/>
        <v>3853.0855179237501</v>
      </c>
      <c r="R134" s="24">
        <f t="shared" si="25"/>
        <v>120.69390151463405</v>
      </c>
      <c r="S134" s="7"/>
      <c r="T134" s="25">
        <f t="shared" si="26"/>
        <v>-0.99855577059914147</v>
      </c>
      <c r="U134" s="24">
        <f t="shared" si="27"/>
        <v>3.1483859176721973E-2</v>
      </c>
      <c r="V134" s="7"/>
      <c r="W134" s="25">
        <f t="shared" si="28"/>
        <v>-0.99884105870484996</v>
      </c>
      <c r="X134" s="24">
        <f t="shared" si="33"/>
        <v>84.355551077401287</v>
      </c>
      <c r="Y134" s="7"/>
      <c r="Z134" s="25">
        <f t="shared" si="38"/>
        <v>-606</v>
      </c>
      <c r="AA134" s="17">
        <f t="shared" si="35"/>
        <v>84.446999999999818</v>
      </c>
      <c r="AB134" s="24">
        <f t="shared" si="29"/>
        <v>1.4738781934316485</v>
      </c>
      <c r="AC134" s="17">
        <f t="shared" si="30"/>
        <v>-9.1448922598530658E-2</v>
      </c>
    </row>
    <row r="135" spans="1:29" s="17" customFormat="1" x14ac:dyDescent="0.25">
      <c r="A135" s="17">
        <v>50</v>
      </c>
      <c r="B135" s="17">
        <v>-623</v>
      </c>
      <c r="C135" s="17">
        <v>15117</v>
      </c>
      <c r="D135" s="17">
        <v>13097</v>
      </c>
      <c r="E135" s="17">
        <v>11306</v>
      </c>
      <c r="F135" s="17">
        <v>13322</v>
      </c>
      <c r="G135" s="24"/>
      <c r="H135" s="7"/>
      <c r="I135" s="25">
        <f t="shared" si="36"/>
        <v>3811</v>
      </c>
      <c r="J135" s="24">
        <f t="shared" si="37"/>
        <v>-225</v>
      </c>
      <c r="K135" s="7"/>
      <c r="L135" s="25">
        <f t="shared" si="31"/>
        <v>3806.1060696839277</v>
      </c>
      <c r="M135" s="17">
        <f t="shared" si="22"/>
        <v>23.950553938571801</v>
      </c>
      <c r="N135" s="17">
        <f t="shared" si="32"/>
        <v>-225.55180206805005</v>
      </c>
      <c r="O135" s="24">
        <f t="shared" si="23"/>
        <v>0.30448552230431342</v>
      </c>
      <c r="P135" s="7"/>
      <c r="Q135" s="25">
        <f t="shared" si="24"/>
        <v>3851.0855179237501</v>
      </c>
      <c r="R135" s="24">
        <f t="shared" si="25"/>
        <v>-248.30609848536596</v>
      </c>
      <c r="S135" s="7"/>
      <c r="T135" s="25">
        <f t="shared" si="26"/>
        <v>-0.9980374557234637</v>
      </c>
      <c r="U135" s="24">
        <f t="shared" si="27"/>
        <v>-6.4772404730711566E-2</v>
      </c>
      <c r="V135" s="7"/>
      <c r="W135" s="25">
        <f t="shared" si="28"/>
        <v>-0.99754910865122581</v>
      </c>
      <c r="X135" s="24">
        <f t="shared" si="33"/>
        <v>78.835075271112032</v>
      </c>
      <c r="Y135" s="7"/>
      <c r="Z135" s="25">
        <f t="shared" si="38"/>
        <v>-623</v>
      </c>
      <c r="AA135" s="17">
        <f t="shared" si="35"/>
        <v>78.839999999999819</v>
      </c>
      <c r="AB135" s="24">
        <f t="shared" si="29"/>
        <v>1.3760175822723262</v>
      </c>
      <c r="AC135" s="17">
        <f t="shared" si="30"/>
        <v>-4.9247288877865003E-3</v>
      </c>
    </row>
    <row r="136" spans="1:29" s="17" customFormat="1" x14ac:dyDescent="0.25">
      <c r="A136" s="17">
        <v>51</v>
      </c>
      <c r="B136" s="17">
        <v>-610</v>
      </c>
      <c r="C136" s="17">
        <v>15097</v>
      </c>
      <c r="D136" s="17">
        <v>12915</v>
      </c>
      <c r="E136" s="17">
        <v>11326</v>
      </c>
      <c r="F136" s="17">
        <v>13503</v>
      </c>
      <c r="G136" s="24"/>
      <c r="H136" s="7"/>
      <c r="I136" s="25">
        <f t="shared" si="36"/>
        <v>3771</v>
      </c>
      <c r="J136" s="24">
        <f t="shared" si="37"/>
        <v>-588</v>
      </c>
      <c r="K136" s="7"/>
      <c r="L136" s="25">
        <f t="shared" si="31"/>
        <v>3767.3692868247199</v>
      </c>
      <c r="M136" s="17">
        <f t="shared" si="22"/>
        <v>13.182078161152557</v>
      </c>
      <c r="N136" s="17">
        <f t="shared" si="32"/>
        <v>-589.96520096208326</v>
      </c>
      <c r="O136" s="24">
        <f t="shared" si="23"/>
        <v>3.8620148213729655</v>
      </c>
      <c r="P136" s="7"/>
      <c r="Q136" s="25">
        <f t="shared" si="24"/>
        <v>3811.0855179237501</v>
      </c>
      <c r="R136" s="24">
        <f t="shared" si="25"/>
        <v>-611.30609848536596</v>
      </c>
      <c r="S136" s="7"/>
      <c r="T136" s="25">
        <f t="shared" si="26"/>
        <v>-0.98767115820990925</v>
      </c>
      <c r="U136" s="24">
        <f t="shared" si="27"/>
        <v>-0.1594635261355852</v>
      </c>
      <c r="V136" s="7"/>
      <c r="W136" s="25">
        <f t="shared" si="28"/>
        <v>-0.98642143706363894</v>
      </c>
      <c r="X136" s="24">
        <f t="shared" si="33"/>
        <v>73.367250955496161</v>
      </c>
      <c r="Y136" s="7"/>
      <c r="Z136" s="25">
        <f t="shared" si="38"/>
        <v>-610</v>
      </c>
      <c r="AA136" s="17">
        <f t="shared" si="35"/>
        <v>73.349999999999824</v>
      </c>
      <c r="AB136" s="24">
        <f t="shared" si="29"/>
        <v>1.2801990063378375</v>
      </c>
      <c r="AC136" s="17">
        <f t="shared" si="30"/>
        <v>1.7250955496336928E-2</v>
      </c>
    </row>
    <row r="137" spans="1:29" s="17" customFormat="1" x14ac:dyDescent="0.25">
      <c r="A137" s="17">
        <v>52</v>
      </c>
      <c r="B137" s="17">
        <v>-620</v>
      </c>
      <c r="C137" s="17">
        <v>15056</v>
      </c>
      <c r="D137" s="17">
        <v>12723</v>
      </c>
      <c r="E137" s="17">
        <v>11362</v>
      </c>
      <c r="F137" s="17">
        <v>13679</v>
      </c>
      <c r="G137" s="24"/>
      <c r="H137" s="7"/>
      <c r="I137" s="25">
        <f t="shared" si="36"/>
        <v>3694</v>
      </c>
      <c r="J137" s="24">
        <f t="shared" si="37"/>
        <v>-956</v>
      </c>
      <c r="K137" s="7"/>
      <c r="L137" s="25">
        <f t="shared" si="31"/>
        <v>3692.1737412987477</v>
      </c>
      <c r="M137" s="17">
        <f t="shared" si="22"/>
        <v>3.3352208438997373</v>
      </c>
      <c r="N137" s="17">
        <f t="shared" si="32"/>
        <v>-954.55870886048433</v>
      </c>
      <c r="O137" s="24">
        <f t="shared" si="23"/>
        <v>2.0773201488463777</v>
      </c>
      <c r="P137" s="7"/>
      <c r="Q137" s="25">
        <f t="shared" si="24"/>
        <v>3734.0855179237501</v>
      </c>
      <c r="R137" s="24">
        <f t="shared" si="25"/>
        <v>-979.30609848536596</v>
      </c>
      <c r="S137" s="7"/>
      <c r="T137" s="25">
        <f t="shared" si="26"/>
        <v>-0.96771603549631691</v>
      </c>
      <c r="U137" s="24">
        <f t="shared" si="27"/>
        <v>-0.25545893295925876</v>
      </c>
      <c r="V137" s="7"/>
      <c r="W137" s="25">
        <f t="shared" si="28"/>
        <v>-0.9656941479536103</v>
      </c>
      <c r="X137" s="24">
        <f t="shared" si="33"/>
        <v>67.732887382293541</v>
      </c>
      <c r="Y137" s="7"/>
      <c r="Z137" s="25">
        <f t="shared" si="38"/>
        <v>-620</v>
      </c>
      <c r="AA137" s="17">
        <f t="shared" si="35"/>
        <v>67.769999999999825</v>
      </c>
      <c r="AB137" s="24">
        <f t="shared" si="29"/>
        <v>1.1828096340765542</v>
      </c>
      <c r="AC137" s="17">
        <f t="shared" si="30"/>
        <v>-3.7112617706284823E-2</v>
      </c>
    </row>
    <row r="138" spans="1:29" s="17" customFormat="1" x14ac:dyDescent="0.25">
      <c r="A138" s="17">
        <v>53</v>
      </c>
      <c r="B138" s="17">
        <v>-638</v>
      </c>
      <c r="C138" s="17">
        <v>14997</v>
      </c>
      <c r="D138" s="17">
        <v>12545</v>
      </c>
      <c r="E138" s="17">
        <v>11419</v>
      </c>
      <c r="F138" s="17">
        <v>13866</v>
      </c>
      <c r="G138" s="24"/>
      <c r="H138" s="7"/>
      <c r="I138" s="25">
        <f t="shared" si="36"/>
        <v>3578</v>
      </c>
      <c r="J138" s="24">
        <f t="shared" si="37"/>
        <v>-1321</v>
      </c>
      <c r="K138" s="7"/>
      <c r="L138" s="25">
        <f t="shared" si="31"/>
        <v>3577.844025809507</v>
      </c>
      <c r="M138" s="17">
        <f t="shared" si="22"/>
        <v>2.4327948099945991E-2</v>
      </c>
      <c r="N138" s="17">
        <f t="shared" si="32"/>
        <v>-1320.0137074979314</v>
      </c>
      <c r="O138" s="24">
        <f t="shared" si="23"/>
        <v>0.97277289963681068</v>
      </c>
      <c r="P138" s="7"/>
      <c r="Q138" s="25">
        <f t="shared" si="24"/>
        <v>3618.0855179237501</v>
      </c>
      <c r="R138" s="24">
        <f t="shared" si="25"/>
        <v>-1344.306098485366</v>
      </c>
      <c r="S138" s="7"/>
      <c r="T138" s="25">
        <f t="shared" si="26"/>
        <v>-0.937653772707009</v>
      </c>
      <c r="U138" s="24">
        <f t="shared" si="27"/>
        <v>-0.35067176853165238</v>
      </c>
      <c r="V138" s="7"/>
      <c r="W138" s="25">
        <f t="shared" si="28"/>
        <v>-0.93486568192104402</v>
      </c>
      <c r="X138" s="24">
        <f t="shared" si="33"/>
        <v>61.988899119365442</v>
      </c>
      <c r="Y138" s="7"/>
      <c r="Z138" s="25">
        <f t="shared" si="38"/>
        <v>-638</v>
      </c>
      <c r="AA138" s="17">
        <f t="shared" si="35"/>
        <v>62.027999999999828</v>
      </c>
      <c r="AB138" s="24">
        <f t="shared" si="29"/>
        <v>1.0825928284270399</v>
      </c>
      <c r="AC138" s="17">
        <f t="shared" si="30"/>
        <v>-3.9100880634386215E-2</v>
      </c>
    </row>
    <row r="139" spans="1:29" s="17" customFormat="1" x14ac:dyDescent="0.25">
      <c r="A139" s="17">
        <v>54</v>
      </c>
      <c r="B139" s="17">
        <v>-631</v>
      </c>
      <c r="C139" s="17">
        <v>14930</v>
      </c>
      <c r="D139" s="17">
        <v>12379</v>
      </c>
      <c r="E139" s="17">
        <v>11502</v>
      </c>
      <c r="F139" s="17">
        <v>14043</v>
      </c>
      <c r="G139" s="24"/>
      <c r="H139" s="7"/>
      <c r="I139" s="25">
        <f t="shared" si="36"/>
        <v>3428</v>
      </c>
      <c r="J139" s="24">
        <f t="shared" si="37"/>
        <v>-1664</v>
      </c>
      <c r="K139" s="7"/>
      <c r="L139" s="25">
        <f t="shared" si="31"/>
        <v>3429.0198597780654</v>
      </c>
      <c r="M139" s="17">
        <f t="shared" si="22"/>
        <v>1.0401139669156847</v>
      </c>
      <c r="N139" s="17">
        <f t="shared" si="32"/>
        <v>-1668.1946996991253</v>
      </c>
      <c r="O139" s="24">
        <f t="shared" si="23"/>
        <v>17.595505565841837</v>
      </c>
      <c r="P139" s="7"/>
      <c r="Q139" s="25">
        <f t="shared" si="24"/>
        <v>3468.0855179237501</v>
      </c>
      <c r="R139" s="24">
        <f t="shared" si="25"/>
        <v>-1687.306098485366</v>
      </c>
      <c r="S139" s="7"/>
      <c r="T139" s="25">
        <f t="shared" si="26"/>
        <v>-0.89878015703117986</v>
      </c>
      <c r="U139" s="24">
        <f t="shared" si="27"/>
        <v>-0.44014574826132635</v>
      </c>
      <c r="V139" s="7"/>
      <c r="W139" s="25">
        <f t="shared" si="28"/>
        <v>-0.89527170201654527</v>
      </c>
      <c r="X139" s="24">
        <f t="shared" si="33"/>
        <v>56.369876706871423</v>
      </c>
      <c r="Y139" s="7"/>
      <c r="Z139" s="25">
        <f t="shared" si="38"/>
        <v>-631</v>
      </c>
      <c r="AA139" s="17">
        <f t="shared" si="35"/>
        <v>56.348999999999826</v>
      </c>
      <c r="AB139" s="24">
        <f t="shared" si="29"/>
        <v>0.98347558020628167</v>
      </c>
      <c r="AC139" s="17">
        <f t="shared" si="30"/>
        <v>2.087670687159715E-2</v>
      </c>
    </row>
    <row r="140" spans="1:29" s="17" customFormat="1" x14ac:dyDescent="0.25">
      <c r="A140" s="17">
        <v>55</v>
      </c>
      <c r="B140" s="17">
        <v>-638</v>
      </c>
      <c r="C140" s="17">
        <v>14830</v>
      </c>
      <c r="D140" s="17">
        <v>12200</v>
      </c>
      <c r="E140" s="17">
        <v>11586</v>
      </c>
      <c r="F140" s="17">
        <v>14200</v>
      </c>
      <c r="G140" s="24"/>
      <c r="H140" s="7"/>
      <c r="I140" s="25">
        <f t="shared" si="36"/>
        <v>3244</v>
      </c>
      <c r="J140" s="24">
        <f t="shared" si="37"/>
        <v>-2000</v>
      </c>
      <c r="K140" s="7"/>
      <c r="L140" s="25">
        <f t="shared" si="31"/>
        <v>3243.8969050429137</v>
      </c>
      <c r="M140" s="17">
        <f t="shared" si="22"/>
        <v>1.0628570176634556E-2</v>
      </c>
      <c r="N140" s="17">
        <f t="shared" si="32"/>
        <v>-2003.3225859285719</v>
      </c>
      <c r="O140" s="24">
        <f t="shared" si="23"/>
        <v>11.039577252744163</v>
      </c>
      <c r="P140" s="7"/>
      <c r="Q140" s="25">
        <f t="shared" si="24"/>
        <v>3284.0855179237501</v>
      </c>
      <c r="R140" s="24">
        <f t="shared" si="25"/>
        <v>-2023.306098485366</v>
      </c>
      <c r="S140" s="7"/>
      <c r="T140" s="25">
        <f t="shared" si="26"/>
        <v>-0.85109518846882937</v>
      </c>
      <c r="U140" s="24">
        <f t="shared" si="27"/>
        <v>-0.52779372840468042</v>
      </c>
      <c r="V140" s="7"/>
      <c r="W140" s="25">
        <f t="shared" si="28"/>
        <v>-0.84688076033612747</v>
      </c>
      <c r="X140" s="24">
        <f t="shared" si="33"/>
        <v>50.618143450873788</v>
      </c>
      <c r="Y140" s="7"/>
      <c r="Z140" s="25">
        <f t="shared" si="38"/>
        <v>-638</v>
      </c>
      <c r="AA140" s="17">
        <f t="shared" si="35"/>
        <v>50.606999999999829</v>
      </c>
      <c r="AB140" s="24">
        <f t="shared" si="29"/>
        <v>0.88325877455676738</v>
      </c>
      <c r="AC140" s="17">
        <f t="shared" si="30"/>
        <v>1.1143450873959182E-2</v>
      </c>
    </row>
    <row r="141" spans="1:29" s="17" customFormat="1" x14ac:dyDescent="0.25">
      <c r="A141" s="17">
        <v>56</v>
      </c>
      <c r="B141" s="17">
        <v>-625</v>
      </c>
      <c r="C141" s="17">
        <v>14728</v>
      </c>
      <c r="D141" s="17">
        <v>12053</v>
      </c>
      <c r="E141" s="17">
        <v>11698</v>
      </c>
      <c r="F141" s="17">
        <v>14358</v>
      </c>
      <c r="G141" s="24"/>
      <c r="H141" s="7"/>
      <c r="I141" s="25">
        <f t="shared" si="36"/>
        <v>3030</v>
      </c>
      <c r="J141" s="24">
        <f t="shared" si="37"/>
        <v>-2305</v>
      </c>
      <c r="K141" s="7"/>
      <c r="L141" s="25">
        <f t="shared" si="31"/>
        <v>3030.5481200969334</v>
      </c>
      <c r="M141" s="17">
        <f t="shared" si="22"/>
        <v>0.30043564066229822</v>
      </c>
      <c r="N141" s="17">
        <f t="shared" si="32"/>
        <v>-2311.8985039672066</v>
      </c>
      <c r="O141" s="24">
        <f t="shared" si="23"/>
        <v>47.589356985564919</v>
      </c>
      <c r="P141" s="7"/>
      <c r="Q141" s="25">
        <f t="shared" si="24"/>
        <v>3070.0855179237501</v>
      </c>
      <c r="R141" s="24">
        <f t="shared" si="25"/>
        <v>-2328.306098485366</v>
      </c>
      <c r="S141" s="7"/>
      <c r="T141" s="25">
        <f t="shared" si="26"/>
        <v>-0.79563549677131296</v>
      </c>
      <c r="U141" s="24">
        <f t="shared" si="27"/>
        <v>-0.60735513895147508</v>
      </c>
      <c r="V141" s="7"/>
      <c r="W141" s="25">
        <f t="shared" si="28"/>
        <v>-0.79077983675728047</v>
      </c>
      <c r="X141" s="24">
        <f t="shared" si="33"/>
        <v>45.024250071354004</v>
      </c>
      <c r="Y141" s="7"/>
      <c r="Z141" s="25">
        <f t="shared" si="38"/>
        <v>-625</v>
      </c>
      <c r="AA141" s="17">
        <f t="shared" si="35"/>
        <v>44.981999999999829</v>
      </c>
      <c r="AB141" s="24">
        <f t="shared" si="29"/>
        <v>0.78508400413208634</v>
      </c>
      <c r="AC141" s="17">
        <f t="shared" si="30"/>
        <v>4.2250071354175134E-2</v>
      </c>
    </row>
    <row r="142" spans="1:29" s="17" customFormat="1" x14ac:dyDescent="0.25">
      <c r="A142" s="17">
        <v>57</v>
      </c>
      <c r="B142" s="17">
        <v>-621</v>
      </c>
      <c r="C142" s="17">
        <v>14610</v>
      </c>
      <c r="D142" s="17">
        <v>11909</v>
      </c>
      <c r="E142" s="17">
        <v>11819</v>
      </c>
      <c r="F142" s="17">
        <v>14505</v>
      </c>
      <c r="G142" s="24"/>
      <c r="H142" s="7"/>
      <c r="I142" s="25">
        <f t="shared" si="36"/>
        <v>2791</v>
      </c>
      <c r="J142" s="24">
        <f t="shared" si="37"/>
        <v>-2596</v>
      </c>
      <c r="K142" s="7"/>
      <c r="L142" s="25">
        <f t="shared" si="31"/>
        <v>2789.2441747234029</v>
      </c>
      <c r="M142" s="17">
        <f t="shared" si="22"/>
        <v>3.0829224019372097</v>
      </c>
      <c r="N142" s="17">
        <f t="shared" si="32"/>
        <v>-2596.2043529118846</v>
      </c>
      <c r="O142" s="24">
        <f t="shared" si="23"/>
        <v>4.1760112595714334E-2</v>
      </c>
      <c r="P142" s="7"/>
      <c r="Q142" s="25">
        <f t="shared" si="24"/>
        <v>2831.0855179237501</v>
      </c>
      <c r="R142" s="24">
        <f t="shared" si="25"/>
        <v>-2619.306098485366</v>
      </c>
      <c r="S142" s="7"/>
      <c r="T142" s="25">
        <f t="shared" si="26"/>
        <v>-0.73369686912782506</v>
      </c>
      <c r="U142" s="24">
        <f t="shared" si="27"/>
        <v>-0.68326455032563005</v>
      </c>
      <c r="V142" s="7"/>
      <c r="W142" s="25">
        <f t="shared" si="28"/>
        <v>-0.72822911936104195</v>
      </c>
      <c r="X142" s="24">
        <f t="shared" si="33"/>
        <v>39.374761937983749</v>
      </c>
      <c r="Y142" s="7"/>
      <c r="Z142" s="25">
        <f t="shared" si="38"/>
        <v>-621</v>
      </c>
      <c r="AA142" s="17">
        <f t="shared" si="35"/>
        <v>39.39299999999983</v>
      </c>
      <c r="AB142" s="24">
        <f t="shared" si="29"/>
        <v>0.6875375522381233</v>
      </c>
      <c r="AC142" s="17">
        <f t="shared" si="30"/>
        <v>-1.8238062016081358E-2</v>
      </c>
    </row>
    <row r="143" spans="1:29" s="17" customFormat="1" x14ac:dyDescent="0.25">
      <c r="A143" s="17">
        <v>58</v>
      </c>
      <c r="B143" s="17">
        <v>-611</v>
      </c>
      <c r="C143" s="17">
        <v>14471</v>
      </c>
      <c r="D143" s="17">
        <v>11777</v>
      </c>
      <c r="E143" s="17">
        <v>11949</v>
      </c>
      <c r="F143" s="17">
        <v>14629</v>
      </c>
      <c r="G143" s="24"/>
      <c r="H143" s="7"/>
      <c r="I143" s="25">
        <f t="shared" si="36"/>
        <v>2522</v>
      </c>
      <c r="J143" s="24">
        <f t="shared" si="37"/>
        <v>-2852</v>
      </c>
      <c r="K143" s="7"/>
      <c r="L143" s="25">
        <f t="shared" si="31"/>
        <v>2525.5341954274304</v>
      </c>
      <c r="M143" s="17">
        <f t="shared" si="22"/>
        <v>12.490537319269979</v>
      </c>
      <c r="N143" s="17">
        <f t="shared" si="32"/>
        <v>-2851.6086462565568</v>
      </c>
      <c r="O143" s="24">
        <f t="shared" si="23"/>
        <v>0.1531577525070317</v>
      </c>
      <c r="P143" s="7"/>
      <c r="Q143" s="25">
        <f t="shared" si="24"/>
        <v>2562.0855179237501</v>
      </c>
      <c r="R143" s="24">
        <f t="shared" si="25"/>
        <v>-2875.306098485366</v>
      </c>
      <c r="S143" s="7"/>
      <c r="T143" s="25">
        <f t="shared" si="26"/>
        <v>-0.66398351834917135</v>
      </c>
      <c r="U143" s="24">
        <f t="shared" si="27"/>
        <v>-0.7500439637681855</v>
      </c>
      <c r="V143" s="7"/>
      <c r="W143" s="25">
        <f t="shared" si="28"/>
        <v>-0.65797680617410381</v>
      </c>
      <c r="X143" s="24">
        <f t="shared" si="33"/>
        <v>33.809053333352495</v>
      </c>
      <c r="Y143" s="7"/>
      <c r="Z143" s="25">
        <f t="shared" si="38"/>
        <v>-611</v>
      </c>
      <c r="AA143" s="17">
        <f t="shared" si="35"/>
        <v>33.893999999999828</v>
      </c>
      <c r="AB143" s="24">
        <f t="shared" si="29"/>
        <v>0.59156189667095505</v>
      </c>
      <c r="AC143" s="17">
        <f t="shared" si="30"/>
        <v>-8.4946666647333302E-2</v>
      </c>
    </row>
    <row r="144" spans="1:29" s="17" customFormat="1" x14ac:dyDescent="0.25">
      <c r="A144" s="17">
        <v>59</v>
      </c>
      <c r="B144" s="17">
        <v>-612</v>
      </c>
      <c r="C144" s="17">
        <v>14328</v>
      </c>
      <c r="D144" s="17">
        <v>11660</v>
      </c>
      <c r="E144" s="17">
        <v>12093</v>
      </c>
      <c r="F144" s="17">
        <v>14742</v>
      </c>
      <c r="G144" s="24"/>
      <c r="H144" s="7"/>
      <c r="I144" s="25">
        <f t="shared" si="36"/>
        <v>2235</v>
      </c>
      <c r="J144" s="24">
        <f t="shared" si="37"/>
        <v>-3082</v>
      </c>
      <c r="K144" s="7"/>
      <c r="L144" s="25">
        <f t="shared" si="31"/>
        <v>2237.6993890000062</v>
      </c>
      <c r="M144" s="17">
        <f t="shared" si="22"/>
        <v>7.2867009733547388</v>
      </c>
      <c r="N144" s="17">
        <f t="shared" si="32"/>
        <v>-3080.8717189455588</v>
      </c>
      <c r="O144" s="24">
        <f t="shared" si="23"/>
        <v>1.273018137811017</v>
      </c>
      <c r="P144" s="7"/>
      <c r="Q144" s="25">
        <f t="shared" si="24"/>
        <v>2275.0855179237501</v>
      </c>
      <c r="R144" s="24">
        <f t="shared" si="25"/>
        <v>-3105.306098485366</v>
      </c>
      <c r="S144" s="7"/>
      <c r="T144" s="25">
        <f t="shared" si="26"/>
        <v>-0.58960533368941814</v>
      </c>
      <c r="U144" s="24">
        <f t="shared" si="27"/>
        <v>-0.81004109303298155</v>
      </c>
      <c r="V144" s="7"/>
      <c r="W144" s="25">
        <f t="shared" si="28"/>
        <v>-0.58311401814740838</v>
      </c>
      <c r="X144" s="24">
        <f t="shared" si="33"/>
        <v>28.29866686290984</v>
      </c>
      <c r="Y144" s="7"/>
      <c r="Z144" s="25">
        <f t="shared" si="38"/>
        <v>-612</v>
      </c>
      <c r="AA144" s="17">
        <f t="shared" si="35"/>
        <v>28.385999999999829</v>
      </c>
      <c r="AB144" s="24">
        <f t="shared" si="29"/>
        <v>0.49542916147110738</v>
      </c>
      <c r="AC144" s="17">
        <f t="shared" si="30"/>
        <v>-8.7333137089988355E-2</v>
      </c>
    </row>
    <row r="145" spans="1:29" s="17" customFormat="1" x14ac:dyDescent="0.25">
      <c r="A145" s="17">
        <v>60</v>
      </c>
      <c r="B145" s="17">
        <v>-640</v>
      </c>
      <c r="C145" s="17">
        <v>14165</v>
      </c>
      <c r="D145" s="17">
        <v>11556</v>
      </c>
      <c r="E145" s="17">
        <v>12258</v>
      </c>
      <c r="F145" s="17">
        <v>14846</v>
      </c>
      <c r="G145" s="24"/>
      <c r="H145" s="7"/>
      <c r="I145" s="25">
        <f t="shared" si="36"/>
        <v>1907</v>
      </c>
      <c r="J145" s="24">
        <f t="shared" si="37"/>
        <v>-3290</v>
      </c>
      <c r="K145" s="7"/>
      <c r="L145" s="25">
        <f t="shared" si="31"/>
        <v>1914.2211331395197</v>
      </c>
      <c r="M145" s="17">
        <f t="shared" si="22"/>
        <v>52.14476381866934</v>
      </c>
      <c r="N145" s="17">
        <f t="shared" si="32"/>
        <v>-3289.8940483781039</v>
      </c>
      <c r="O145" s="24">
        <f t="shared" si="23"/>
        <v>1.1225746182416412E-2</v>
      </c>
      <c r="P145" s="7"/>
      <c r="Q145" s="25">
        <f t="shared" si="24"/>
        <v>1947.0855179237501</v>
      </c>
      <c r="R145" s="24">
        <f t="shared" si="25"/>
        <v>-3313.306098485366</v>
      </c>
      <c r="S145" s="7"/>
      <c r="T145" s="25">
        <f t="shared" si="26"/>
        <v>-0.5046016940782716</v>
      </c>
      <c r="U145" s="24">
        <f t="shared" si="27"/>
        <v>-0.86429936645505789</v>
      </c>
      <c r="V145" s="7"/>
      <c r="W145" s="25">
        <f t="shared" si="28"/>
        <v>-0.49767155559433562</v>
      </c>
      <c r="X145" s="24">
        <f t="shared" si="33"/>
        <v>22.483898214486487</v>
      </c>
      <c r="Y145" s="7"/>
      <c r="Z145" s="25">
        <f t="shared" si="38"/>
        <v>-640</v>
      </c>
      <c r="AA145" s="17">
        <f t="shared" si="35"/>
        <v>22.625999999999827</v>
      </c>
      <c r="AB145" s="24">
        <f t="shared" si="29"/>
        <v>0.39489819655623398</v>
      </c>
      <c r="AC145" s="17">
        <f t="shared" si="30"/>
        <v>-0.14210178551333996</v>
      </c>
    </row>
    <row r="146" spans="1:29" s="17" customFormat="1" x14ac:dyDescent="0.25">
      <c r="A146" s="17">
        <v>61</v>
      </c>
      <c r="B146" s="17">
        <v>-618</v>
      </c>
      <c r="C146" s="17">
        <v>14000</v>
      </c>
      <c r="D146" s="17">
        <v>11469</v>
      </c>
      <c r="E146" s="17">
        <v>12418</v>
      </c>
      <c r="F146" s="17">
        <v>14929</v>
      </c>
      <c r="G146" s="24"/>
      <c r="H146" s="7"/>
      <c r="I146" s="25">
        <f t="shared" si="36"/>
        <v>1582</v>
      </c>
      <c r="J146" s="24">
        <f t="shared" si="37"/>
        <v>-3460</v>
      </c>
      <c r="K146" s="7"/>
      <c r="L146" s="25">
        <f t="shared" si="31"/>
        <v>1583.0791388108216</v>
      </c>
      <c r="M146" s="17">
        <f t="shared" si="22"/>
        <v>1.164540573021527</v>
      </c>
      <c r="N146" s="17">
        <f t="shared" si="32"/>
        <v>-3459.9630755009021</v>
      </c>
      <c r="O146" s="24">
        <f t="shared" si="23"/>
        <v>1.3634186336344803E-3</v>
      </c>
      <c r="P146" s="7"/>
      <c r="Q146" s="25">
        <f t="shared" si="24"/>
        <v>1622.0855179237501</v>
      </c>
      <c r="R146" s="24">
        <f t="shared" si="25"/>
        <v>-3483.306098485366</v>
      </c>
      <c r="S146" s="7"/>
      <c r="T146" s="25">
        <f t="shared" si="26"/>
        <v>-0.42037552678064161</v>
      </c>
      <c r="U146" s="24">
        <f t="shared" si="27"/>
        <v>-0.90864507069425493</v>
      </c>
      <c r="V146" s="7"/>
      <c r="W146" s="25">
        <f t="shared" si="28"/>
        <v>-0.41308625848802882</v>
      </c>
      <c r="X146" s="24">
        <f t="shared" si="33"/>
        <v>16.997555393626556</v>
      </c>
      <c r="Y146" s="7"/>
      <c r="Z146" s="25">
        <f t="shared" si="38"/>
        <v>-618</v>
      </c>
      <c r="AA146" s="17">
        <f t="shared" si="35"/>
        <v>17.06399999999983</v>
      </c>
      <c r="AB146" s="24">
        <f t="shared" si="29"/>
        <v>0.2978229835603094</v>
      </c>
      <c r="AC146" s="17">
        <f t="shared" si="30"/>
        <v>-6.6444606373273984E-2</v>
      </c>
    </row>
    <row r="147" spans="1:29" s="17" customFormat="1" x14ac:dyDescent="0.25">
      <c r="A147" s="17">
        <v>62</v>
      </c>
      <c r="B147" s="17">
        <v>-634</v>
      </c>
      <c r="C147" s="17">
        <v>13826</v>
      </c>
      <c r="D147" s="17">
        <v>11401</v>
      </c>
      <c r="E147" s="17">
        <v>12600</v>
      </c>
      <c r="F147" s="17">
        <v>15002</v>
      </c>
      <c r="G147" s="24"/>
      <c r="H147" s="7"/>
      <c r="I147" s="25">
        <f t="shared" si="36"/>
        <v>1226</v>
      </c>
      <c r="J147" s="24">
        <f t="shared" si="37"/>
        <v>-3601</v>
      </c>
      <c r="K147" s="7"/>
      <c r="L147" s="25">
        <f t="shared" si="31"/>
        <v>1227.4953319571159</v>
      </c>
      <c r="M147" s="17">
        <f t="shared" si="22"/>
        <v>2.2360176619721357</v>
      </c>
      <c r="N147" s="17">
        <f t="shared" si="32"/>
        <v>-3600.2992709577939</v>
      </c>
      <c r="O147" s="24">
        <f t="shared" si="23"/>
        <v>0.49102119059114657</v>
      </c>
      <c r="P147" s="7"/>
      <c r="Q147" s="25">
        <f t="shared" si="24"/>
        <v>1266.0855179237501</v>
      </c>
      <c r="R147" s="24">
        <f t="shared" si="25"/>
        <v>-3624.306098485366</v>
      </c>
      <c r="S147" s="7"/>
      <c r="T147" s="25">
        <f t="shared" si="26"/>
        <v>-0.32811547891000697</v>
      </c>
      <c r="U147" s="24">
        <f t="shared" si="27"/>
        <v>-0.94542591950441246</v>
      </c>
      <c r="V147" s="7"/>
      <c r="W147" s="25">
        <f t="shared" si="28"/>
        <v>-0.32052762062165019</v>
      </c>
      <c r="X147" s="24">
        <f t="shared" si="33"/>
        <v>11.278357087267409</v>
      </c>
      <c r="Y147" s="7"/>
      <c r="Z147" s="25">
        <f t="shared" si="38"/>
        <v>-634</v>
      </c>
      <c r="AA147" s="17">
        <f t="shared" si="35"/>
        <v>11.35799999999983</v>
      </c>
      <c r="AB147" s="24">
        <f t="shared" si="29"/>
        <v>0.198234496441513</v>
      </c>
      <c r="AC147" s="17">
        <f t="shared" si="30"/>
        <v>-7.9642912732420967E-2</v>
      </c>
    </row>
    <row r="148" spans="1:29" s="17" customFormat="1" x14ac:dyDescent="0.25">
      <c r="A148" s="17">
        <v>63</v>
      </c>
      <c r="B148" s="17">
        <v>-636</v>
      </c>
      <c r="C148" s="17">
        <v>13638</v>
      </c>
      <c r="D148" s="17">
        <v>11343</v>
      </c>
      <c r="E148" s="17">
        <v>12781</v>
      </c>
      <c r="F148" s="17">
        <v>15053</v>
      </c>
      <c r="G148" s="24"/>
      <c r="H148" s="7"/>
      <c r="I148" s="25">
        <f t="shared" si="36"/>
        <v>857</v>
      </c>
      <c r="J148" s="24">
        <f t="shared" si="37"/>
        <v>-3710</v>
      </c>
      <c r="K148" s="7"/>
      <c r="L148" s="25">
        <f t="shared" si="31"/>
        <v>858.16098560172634</v>
      </c>
      <c r="M148" s="17">
        <f t="shared" ref="M148:M149" si="39">(I148-L148)^2</f>
        <v>1.3478875674158677</v>
      </c>
      <c r="N148" s="17">
        <f t="shared" si="32"/>
        <v>-3704.9562689413356</v>
      </c>
      <c r="O148" s="24">
        <f t="shared" ref="O148:O149" si="40">(J148-N148)^2</f>
        <v>25.439222992136255</v>
      </c>
      <c r="P148" s="7"/>
      <c r="Q148" s="25">
        <f t="shared" si="24"/>
        <v>897.0855179237501</v>
      </c>
      <c r="R148" s="24">
        <f t="shared" si="25"/>
        <v>-3733.306098485366</v>
      </c>
      <c r="S148" s="7"/>
      <c r="T148" s="25">
        <f t="shared" si="26"/>
        <v>-0.23248638434746707</v>
      </c>
      <c r="U148" s="24">
        <f t="shared" si="27"/>
        <v>-0.97385934163425047</v>
      </c>
      <c r="V148" s="7"/>
      <c r="W148" s="25">
        <f t="shared" si="28"/>
        <v>-0.22466691611599771</v>
      </c>
      <c r="X148" s="24">
        <f t="shared" si="33"/>
        <v>5.5408782387069095</v>
      </c>
      <c r="Y148" s="7"/>
      <c r="Z148" s="25">
        <f t="shared" si="38"/>
        <v>-636</v>
      </c>
      <c r="AA148" s="17">
        <f t="shared" si="35"/>
        <v>5.6339999999998307</v>
      </c>
      <c r="AB148" s="24">
        <f t="shared" si="29"/>
        <v>9.8331850057357562E-2</v>
      </c>
      <c r="AC148" s="17">
        <f t="shared" si="30"/>
        <v>-9.3121761292921157E-2</v>
      </c>
    </row>
    <row r="149" spans="1:29" s="17" customFormat="1" x14ac:dyDescent="0.25">
      <c r="A149" s="17">
        <v>64</v>
      </c>
      <c r="B149" s="17">
        <v>-631</v>
      </c>
      <c r="C149" s="17">
        <v>13452</v>
      </c>
      <c r="D149" s="17">
        <v>11310</v>
      </c>
      <c r="E149" s="17">
        <v>12969</v>
      </c>
      <c r="F149" s="17">
        <v>15086</v>
      </c>
      <c r="G149" s="24"/>
      <c r="H149" s="7"/>
      <c r="I149" s="25">
        <f t="shared" si="36"/>
        <v>483</v>
      </c>
      <c r="J149" s="24">
        <f t="shared" si="37"/>
        <v>-3776</v>
      </c>
      <c r="K149" s="7"/>
      <c r="L149" s="25">
        <f t="shared" si="31"/>
        <v>482.85993228001797</v>
      </c>
      <c r="M149" s="17">
        <f t="shared" si="39"/>
        <v>1.9618966180963787E-2</v>
      </c>
      <c r="N149" s="17">
        <f t="shared" si="32"/>
        <v>-3772.0081132971491</v>
      </c>
      <c r="O149" s="24">
        <f t="shared" si="40"/>
        <v>15.935159448398101</v>
      </c>
      <c r="P149" s="7"/>
      <c r="Q149" s="25">
        <f t="shared" ref="Q149" si="41">I149-$J$4</f>
        <v>523.0855179237501</v>
      </c>
      <c r="R149" s="24">
        <f t="shared" ref="R149" si="42">J149-$J$3</f>
        <v>-3799.306098485366</v>
      </c>
      <c r="S149" s="7"/>
      <c r="T149" s="25">
        <f t="shared" ref="T149" si="43">Q149/$J$7</f>
        <v>-0.13556150259573291</v>
      </c>
      <c r="U149" s="24">
        <f t="shared" ref="U149" si="44">R149/$J$6</f>
        <v>-0.9910759091624094</v>
      </c>
      <c r="V149" s="7"/>
      <c r="W149" s="25">
        <f t="shared" ref="W149" si="45">(T149-U149*SIN(-$J$11*PI()/180))/(COS(-$J$11*PI()/180))</f>
        <v>-0.12760053322955084</v>
      </c>
      <c r="X149" s="24">
        <f>IF(MOD(ATAN2(U149,W149)*180/PI()-$J$9+360,360)&gt;5,MOD(ATAN2(U149,W149)*180/PI()-$J$9+360,360)-360,MOD(ATAN2(U149,W149)*180/PI()-$J$9+360,360))</f>
        <v>-0.11339288914882673</v>
      </c>
      <c r="Y149" s="7"/>
      <c r="Z149" s="25">
        <f t="shared" si="38"/>
        <v>-631</v>
      </c>
      <c r="AA149" s="17">
        <f t="shared" si="35"/>
        <v>-4.5000000000168683E-2</v>
      </c>
      <c r="AB149" s="24">
        <f t="shared" ref="AB149" si="46">AA149*PI()/180</f>
        <v>-7.8539816340039237E-4</v>
      </c>
      <c r="AC149" s="17">
        <f t="shared" ref="AC149" si="47">X149-AA149</f>
        <v>-6.8392889148658043E-2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-9982</v>
      </c>
      <c r="G154" s="2"/>
      <c r="I154" s="1"/>
      <c r="J154" s="3"/>
    </row>
    <row r="155" spans="1:29" x14ac:dyDescent="0.25">
      <c r="A155" t="s">
        <v>77</v>
      </c>
      <c r="B155">
        <v>-9992</v>
      </c>
      <c r="G155" s="2"/>
      <c r="I155" s="44">
        <v>0</v>
      </c>
      <c r="J155" s="40">
        <f>B155</f>
        <v>-9992</v>
      </c>
    </row>
    <row r="156" spans="1:29" x14ac:dyDescent="0.25">
      <c r="A156" s="32" t="s">
        <v>78</v>
      </c>
      <c r="B156" s="32">
        <v>9992</v>
      </c>
      <c r="G156" s="2"/>
      <c r="I156" s="1"/>
      <c r="J156" s="3"/>
    </row>
    <row r="157" spans="1:29" x14ac:dyDescent="0.25">
      <c r="A157" t="s">
        <v>79</v>
      </c>
      <c r="B157">
        <v>9992</v>
      </c>
      <c r="G157" s="2"/>
      <c r="I157" s="44">
        <f>J155</f>
        <v>-9992</v>
      </c>
      <c r="J157" s="40">
        <f>I157+B157</f>
        <v>0</v>
      </c>
    </row>
    <row r="158" spans="1:29" x14ac:dyDescent="0.25">
      <c r="A158" s="32" t="s">
        <v>80</v>
      </c>
      <c r="B158" s="32">
        <v>39996</v>
      </c>
      <c r="G158" s="2"/>
      <c r="I158" s="1"/>
      <c r="J158" s="3"/>
    </row>
    <row r="159" spans="1:29" x14ac:dyDescent="0.25">
      <c r="A159" t="s">
        <v>81</v>
      </c>
      <c r="B159">
        <v>39996</v>
      </c>
      <c r="G159" s="2"/>
      <c r="I159" s="44">
        <f>J157</f>
        <v>0</v>
      </c>
      <c r="J159" s="40">
        <f>I159+B159</f>
        <v>39996</v>
      </c>
    </row>
    <row r="160" spans="1:29" x14ac:dyDescent="0.25">
      <c r="A160" s="32" t="s">
        <v>82</v>
      </c>
      <c r="B160" s="32">
        <v>10002</v>
      </c>
      <c r="G160" s="2"/>
      <c r="I160" s="1"/>
      <c r="J160" s="3"/>
    </row>
    <row r="161" spans="1:10" x14ac:dyDescent="0.25">
      <c r="A161" t="s">
        <v>83</v>
      </c>
      <c r="B161">
        <v>10002</v>
      </c>
      <c r="G161" s="2"/>
      <c r="I161" s="44">
        <f>J159</f>
        <v>39996</v>
      </c>
      <c r="J161" s="40">
        <f>I161+B161</f>
        <v>49998</v>
      </c>
    </row>
    <row r="162" spans="1:10" x14ac:dyDescent="0.25">
      <c r="A162" s="32" t="s">
        <v>84</v>
      </c>
      <c r="B162" s="32">
        <v>-9978</v>
      </c>
      <c r="G162" s="2"/>
      <c r="I162" s="1"/>
      <c r="J162" s="3"/>
    </row>
    <row r="163" spans="1:10" x14ac:dyDescent="0.25">
      <c r="A163" t="s">
        <v>85</v>
      </c>
      <c r="B163">
        <v>-10002</v>
      </c>
      <c r="G163" s="2"/>
      <c r="I163" s="44">
        <f>J161</f>
        <v>49998</v>
      </c>
      <c r="J163" s="40">
        <f>I163+B163</f>
        <v>39996</v>
      </c>
    </row>
    <row r="164" spans="1:10" x14ac:dyDescent="0.25">
      <c r="A164" s="32" t="s">
        <v>86</v>
      </c>
      <c r="B164" s="32">
        <v>-40001</v>
      </c>
      <c r="G164" s="2"/>
      <c r="I164" s="1"/>
      <c r="J164" s="3"/>
    </row>
    <row r="165" spans="1:10" ht="15.75" thickBot="1" x14ac:dyDescent="0.3">
      <c r="A165" t="s">
        <v>87</v>
      </c>
      <c r="B165">
        <v>-40001</v>
      </c>
      <c r="G165" s="2"/>
      <c r="I165" s="4">
        <f>J163</f>
        <v>39996</v>
      </c>
      <c r="J165" s="6">
        <f>I165+B165</f>
        <v>-5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23.655590101061613</v>
      </c>
      <c r="L3" s="36" t="s">
        <v>1</v>
      </c>
      <c r="M3" s="11">
        <v>-3865.0720746136535</v>
      </c>
      <c r="N3" s="10" t="s">
        <v>2</v>
      </c>
      <c r="O3" s="36">
        <v>3839.204959175237</v>
      </c>
      <c r="Q3" s="117" t="s">
        <v>3</v>
      </c>
      <c r="R3" s="117"/>
      <c r="T3" s="49" t="s">
        <v>53</v>
      </c>
      <c r="U3" s="50">
        <v>43690</v>
      </c>
    </row>
    <row r="4" spans="1:21" ht="15.75" thickBot="1" x14ac:dyDescent="0.3">
      <c r="A4" t="s">
        <v>64</v>
      </c>
      <c r="I4" s="34" t="s">
        <v>4</v>
      </c>
      <c r="J4" s="34">
        <f>(M6+M12)/2</f>
        <v>-39.805813798757647</v>
      </c>
      <c r="L4" s="9" t="s">
        <v>5</v>
      </c>
      <c r="M4" s="13">
        <v>359.86937130134709</v>
      </c>
      <c r="N4" s="12" t="s">
        <v>6</v>
      </c>
      <c r="O4" s="9">
        <v>359.78401490880583</v>
      </c>
      <c r="Q4" s="2" t="s">
        <v>7</v>
      </c>
      <c r="R4" s="2">
        <f>MAX(AC20:AC149)</f>
        <v>0.24978563257843689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-172.12141581417623</v>
      </c>
      <c r="N5" s="14" t="s">
        <v>9</v>
      </c>
      <c r="O5" s="9">
        <v>-172.57407908459058</v>
      </c>
      <c r="Q5" s="5" t="s">
        <v>10</v>
      </c>
      <c r="R5" s="5">
        <f>MIN(AC20:AC149)</f>
        <v>-0.21921477998908756</v>
      </c>
      <c r="T5" s="49" t="s">
        <v>55</v>
      </c>
      <c r="U5" s="51">
        <v>15</v>
      </c>
    </row>
    <row r="6" spans="1:21" ht="15.75" thickBot="1" x14ac:dyDescent="0.3">
      <c r="A6" t="s">
        <v>65</v>
      </c>
      <c r="I6" s="33" t="s">
        <v>11</v>
      </c>
      <c r="J6" s="33">
        <f>(O3+O9)/2</f>
        <v>3832.9019201456654</v>
      </c>
      <c r="L6" s="38" t="s">
        <v>12</v>
      </c>
      <c r="M6" s="13">
        <v>-39.53906657225756</v>
      </c>
      <c r="N6" s="14" t="s">
        <v>13</v>
      </c>
      <c r="O6" s="9">
        <v>23.342525963042867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-3858.4747393741982</v>
      </c>
      <c r="L7" s="39" t="s">
        <v>15</v>
      </c>
      <c r="M7" s="16">
        <f>SUM(M20:M84)</f>
        <v>793.96382116607901</v>
      </c>
      <c r="N7" s="15" t="s">
        <v>15</v>
      </c>
      <c r="O7" s="37">
        <f>SUM(O20:O84)</f>
        <v>1775.7757020532495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-172.55731511377741</v>
      </c>
      <c r="L9" s="36" t="s">
        <v>18</v>
      </c>
      <c r="M9" s="11">
        <v>-3851.8774041347424</v>
      </c>
      <c r="N9" s="10" t="s">
        <v>19</v>
      </c>
      <c r="O9" s="36">
        <v>3826.5988811160937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-172.09389532537426</v>
      </c>
      <c r="L10" s="9" t="s">
        <v>21</v>
      </c>
      <c r="M10" s="13">
        <v>359.86958357032273</v>
      </c>
      <c r="N10" s="12" t="s">
        <v>22</v>
      </c>
      <c r="O10" s="9">
        <v>359.80816573882981</v>
      </c>
      <c r="T10" s="52"/>
    </row>
    <row r="11" spans="1:21" ht="15.75" thickBot="1" x14ac:dyDescent="0.3">
      <c r="I11" s="34" t="s">
        <v>23</v>
      </c>
      <c r="J11" s="34">
        <f>J9-J10</f>
        <v>-0.46341978840314368</v>
      </c>
      <c r="L11" s="38" t="s">
        <v>24</v>
      </c>
      <c r="M11" s="13">
        <v>-172.06637483657227</v>
      </c>
      <c r="N11" s="14" t="s">
        <v>25</v>
      </c>
      <c r="O11" s="9">
        <v>-172.5405511429642</v>
      </c>
    </row>
    <row r="12" spans="1:21" x14ac:dyDescent="0.25">
      <c r="I12" s="9"/>
      <c r="J12" s="9"/>
      <c r="L12" s="38" t="s">
        <v>26</v>
      </c>
      <c r="M12" s="13">
        <v>-40.072561025257734</v>
      </c>
      <c r="N12" s="14" t="s">
        <v>27</v>
      </c>
      <c r="O12" s="9">
        <v>23.968654239080362</v>
      </c>
    </row>
    <row r="13" spans="1:21" ht="15.75" thickBot="1" x14ac:dyDescent="0.3">
      <c r="I13" s="9"/>
      <c r="J13" s="9"/>
      <c r="L13" s="39" t="s">
        <v>15</v>
      </c>
      <c r="M13" s="16">
        <f>SUM(M85:M149)</f>
        <v>966.12411128391545</v>
      </c>
      <c r="N13" s="15" t="s">
        <v>15</v>
      </c>
      <c r="O13" s="37">
        <f>SUM(O85:O149)</f>
        <v>1562.8102180135502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13512</v>
      </c>
      <c r="D20" s="17">
        <v>11356</v>
      </c>
      <c r="E20" s="17">
        <v>13017</v>
      </c>
      <c r="F20" s="17">
        <v>15141</v>
      </c>
      <c r="G20" s="24"/>
      <c r="H20" s="7"/>
      <c r="I20" s="25">
        <f t="shared" ref="I20:I51" si="0">C20-E20</f>
        <v>495</v>
      </c>
      <c r="J20" s="24">
        <f t="shared" ref="J20:J51" si="1">D20-F20</f>
        <v>-3785</v>
      </c>
      <c r="K20" s="7"/>
      <c r="L20" s="25">
        <f>$M$3*SIN(2*PI()/$M$4*(AA20+$M$5))+$M$6</f>
        <v>490.2994051807039</v>
      </c>
      <c r="M20" s="17">
        <f t="shared" ref="M20:M83" si="2">(I20-L20)^2</f>
        <v>22.095591655193335</v>
      </c>
      <c r="N20" s="17">
        <f>$O$3*COS(2*PI()/$O$4*(AA20+$O$5))+$O$6</f>
        <v>-3784.0125462339765</v>
      </c>
      <c r="O20" s="24">
        <f t="shared" ref="O20:O83" si="3">(J20-N20)^2</f>
        <v>0.97506494003392141</v>
      </c>
      <c r="P20" s="7"/>
      <c r="Q20" s="25">
        <f>I20-$J$4</f>
        <v>534.80581379875764</v>
      </c>
      <c r="R20" s="24">
        <f>J20-$J$3</f>
        <v>-3808.6555901010615</v>
      </c>
      <c r="S20" s="7"/>
      <c r="T20" s="25">
        <f>Q20/$J$7</f>
        <v>-0.13860549826626498</v>
      </c>
      <c r="U20" s="24">
        <f>R20/$J$6</f>
        <v>-0.99367415849668228</v>
      </c>
      <c r="V20" s="7"/>
      <c r="W20" s="25">
        <f>(T20-U20*SIN(-$J$11*PI()/180))/(COS(-$J$11*PI()/180))</f>
        <v>-0.13057282039518553</v>
      </c>
      <c r="X20" s="24">
        <f>IF(MOD(ATAN2(U20,W20)*180/PI()-$J$9+360,360)&gt;5,MOD(ATAN2(U20,W20)*180/PI()-$J$9+360,360)-360,MOD(ATAN2(U20,W20)*180/PI()-$J$9+360,360))</f>
        <v>4.33228457251289E-2</v>
      </c>
      <c r="Y20" s="7"/>
      <c r="Z20" s="25">
        <f>I159</f>
        <v>7</v>
      </c>
      <c r="AA20" s="17">
        <f>360/40000*Z20</f>
        <v>6.3E-2</v>
      </c>
      <c r="AB20" s="24">
        <f>AA20*PI()/180</f>
        <v>1.0995574287564276E-3</v>
      </c>
      <c r="AC20" s="17">
        <f>X20-AA20</f>
        <v>-1.96771542748711E-2</v>
      </c>
      <c r="AD20" s="17">
        <f ca="1">INDIRECT("AC"&amp;AE20)-AC20</f>
        <v>8.4092399748672553E-3</v>
      </c>
      <c r="AE20" s="17">
        <v>149</v>
      </c>
    </row>
    <row r="21" spans="1:31" s="17" customFormat="1" x14ac:dyDescent="0.25">
      <c r="A21" s="17">
        <v>1</v>
      </c>
      <c r="B21" s="17">
        <v>639</v>
      </c>
      <c r="C21" s="17">
        <v>13702</v>
      </c>
      <c r="D21" s="17">
        <v>11389</v>
      </c>
      <c r="E21" s="17">
        <v>12829</v>
      </c>
      <c r="F21" s="17">
        <v>15111</v>
      </c>
      <c r="G21" s="24"/>
      <c r="H21" s="7"/>
      <c r="I21" s="25">
        <f t="shared" si="0"/>
        <v>873</v>
      </c>
      <c r="J21" s="24">
        <f t="shared" si="1"/>
        <v>-3722</v>
      </c>
      <c r="K21" s="7"/>
      <c r="L21" s="25">
        <f t="shared" ref="L21:L84" si="4">$M$3*SIN(2*PI()/$M$4*(AA21+$M$5))+$M$6</f>
        <v>871.41432916305428</v>
      </c>
      <c r="M21" s="17">
        <f t="shared" si="2"/>
        <v>2.5143520031401518</v>
      </c>
      <c r="N21" s="17">
        <f t="shared" ref="N21:N84" si="5">$O$3*COS(2*PI()/$O$4*(AA21+$O$5))+$O$6</f>
        <v>-3715.345307792516</v>
      </c>
      <c r="O21" s="24">
        <f t="shared" si="3"/>
        <v>44.284928376348326</v>
      </c>
      <c r="P21" s="7"/>
      <c r="Q21" s="25">
        <f t="shared" ref="Q21:Q84" si="6">I21-$J$4</f>
        <v>912.80581379875764</v>
      </c>
      <c r="R21" s="24">
        <f t="shared" ref="R21:R84" si="7">J21-$J$3</f>
        <v>-3745.6555901010615</v>
      </c>
      <c r="S21" s="7"/>
      <c r="T21" s="25">
        <f t="shared" ref="T21:T84" si="8">Q21/$J$7</f>
        <v>-0.23657167027269554</v>
      </c>
      <c r="U21" s="24">
        <f t="shared" ref="U21:U84" si="9">R21/$J$6</f>
        <v>-0.97723752606711933</v>
      </c>
      <c r="V21" s="7"/>
      <c r="W21" s="25">
        <f t="shared" ref="W21:W84" si="10">(T21-U21*SIN(-$J$11*PI()/180))/(COS(-$J$11*PI()/180))</f>
        <v>-0.228675142601347</v>
      </c>
      <c r="X21" s="24">
        <f t="shared" ref="X21:X83" si="11">MOD(ATAN2(U21,W21)*180/PI()-$J$9+360,360)</f>
        <v>5.7276438103413625</v>
      </c>
      <c r="Y21" s="7"/>
      <c r="Z21" s="25">
        <f t="shared" ref="Z21:Z52" si="12">B21</f>
        <v>639</v>
      </c>
      <c r="AA21" s="17">
        <f>360/40000*Z21+AA20</f>
        <v>5.8139999999999992</v>
      </c>
      <c r="AB21" s="24">
        <f t="shared" ref="AB21:AB84" si="13">AA21*PI()/180</f>
        <v>0.1014734427109503</v>
      </c>
      <c r="AC21" s="17">
        <f t="shared" ref="AC21:AC84" si="14">X21-AA21</f>
        <v>-8.6356189658636673E-2</v>
      </c>
      <c r="AD21" s="17">
        <f t="shared" ref="AD21:AD83" ca="1" si="15">INDIRECT("AC"&amp;AE21)-AC21</f>
        <v>6.7346759527354472E-2</v>
      </c>
      <c r="AE21" s="17">
        <v>148</v>
      </c>
    </row>
    <row r="22" spans="1:31" s="17" customFormat="1" x14ac:dyDescent="0.25">
      <c r="A22" s="17">
        <v>2</v>
      </c>
      <c r="B22" s="17">
        <v>638</v>
      </c>
      <c r="C22" s="17">
        <v>13883</v>
      </c>
      <c r="D22" s="17">
        <v>11447</v>
      </c>
      <c r="E22" s="17">
        <v>12644</v>
      </c>
      <c r="F22" s="17">
        <v>15064</v>
      </c>
      <c r="G22" s="24"/>
      <c r="H22" s="7"/>
      <c r="I22" s="25">
        <f t="shared" si="0"/>
        <v>1239</v>
      </c>
      <c r="J22" s="24">
        <f t="shared" si="1"/>
        <v>-3617</v>
      </c>
      <c r="K22" s="7"/>
      <c r="L22" s="25">
        <f t="shared" si="4"/>
        <v>1242.7795947638845</v>
      </c>
      <c r="M22" s="17">
        <f t="shared" si="2"/>
        <v>14.285336579182834</v>
      </c>
      <c r="N22" s="17">
        <f>$O$3*COS(2*PI()/$O$4*(AA22+$O$5))+$O$6</f>
        <v>-3609.1929091881966</v>
      </c>
      <c r="O22" s="24">
        <f>(J22-N22)^2</f>
        <v>60.950666943744935</v>
      </c>
      <c r="P22" s="7"/>
      <c r="Q22" s="25">
        <f t="shared" si="6"/>
        <v>1278.8058137987578</v>
      </c>
      <c r="R22" s="24">
        <f t="shared" si="7"/>
        <v>-3640.6555901010615</v>
      </c>
      <c r="S22" s="7"/>
      <c r="T22" s="25">
        <f t="shared" si="8"/>
        <v>-0.33142780507257275</v>
      </c>
      <c r="U22" s="24">
        <f t="shared" si="9"/>
        <v>-0.94984313868451464</v>
      </c>
      <c r="V22" s="7"/>
      <c r="W22" s="25">
        <f t="shared" si="10"/>
        <v>-0.32375595632909321</v>
      </c>
      <c r="X22" s="24">
        <f t="shared" si="11"/>
        <v>11.379095824743445</v>
      </c>
      <c r="Y22" s="7"/>
      <c r="Z22" s="25">
        <f t="shared" si="12"/>
        <v>638</v>
      </c>
      <c r="AA22" s="17">
        <f t="shared" ref="AA22:AA85" si="16">360/40000*Z22+AA21</f>
        <v>11.555999999999999</v>
      </c>
      <c r="AB22" s="24">
        <f t="shared" si="13"/>
        <v>0.20169024836046467</v>
      </c>
      <c r="AC22" s="17">
        <f t="shared" si="14"/>
        <v>-0.17690417525655455</v>
      </c>
      <c r="AD22" s="17">
        <f t="shared" ca="1" si="15"/>
        <v>0.11494929064514281</v>
      </c>
      <c r="AE22" s="17">
        <v>147</v>
      </c>
    </row>
    <row r="23" spans="1:31" s="17" customFormat="1" x14ac:dyDescent="0.25">
      <c r="A23" s="17">
        <v>3</v>
      </c>
      <c r="B23" s="17">
        <v>623</v>
      </c>
      <c r="C23" s="17">
        <v>14051</v>
      </c>
      <c r="D23" s="17">
        <v>11514</v>
      </c>
      <c r="E23" s="17">
        <v>12462</v>
      </c>
      <c r="F23" s="17">
        <v>14981</v>
      </c>
      <c r="G23" s="24"/>
      <c r="H23" s="7"/>
      <c r="I23" s="25">
        <f t="shared" si="0"/>
        <v>1589</v>
      </c>
      <c r="J23" s="24">
        <f t="shared" si="1"/>
        <v>-3467</v>
      </c>
      <c r="K23" s="7"/>
      <c r="L23" s="25">
        <f t="shared" si="4"/>
        <v>1593.0143922449988</v>
      </c>
      <c r="M23" s="17">
        <f t="shared" si="2"/>
        <v>16.115345096706641</v>
      </c>
      <c r="N23" s="17">
        <f t="shared" si="5"/>
        <v>-3470.3068643888196</v>
      </c>
      <c r="O23" s="24">
        <f t="shared" si="3"/>
        <v>10.935352086043071</v>
      </c>
      <c r="P23" s="7"/>
      <c r="Q23" s="25">
        <f t="shared" si="6"/>
        <v>1628.8058137987578</v>
      </c>
      <c r="R23" s="24">
        <f t="shared" si="7"/>
        <v>-3490.6555901010615</v>
      </c>
      <c r="S23" s="7"/>
      <c r="T23" s="25">
        <f t="shared" si="8"/>
        <v>-0.42213722359704547</v>
      </c>
      <c r="U23" s="24">
        <f t="shared" si="9"/>
        <v>-0.91070829956650778</v>
      </c>
      <c r="V23" s="7"/>
      <c r="W23" s="25">
        <f t="shared" si="10"/>
        <v>-0.41478487934644381</v>
      </c>
      <c r="X23" s="24">
        <f t="shared" si="11"/>
        <v>17.044352544162166</v>
      </c>
      <c r="Y23" s="7"/>
      <c r="Z23" s="25">
        <f t="shared" si="12"/>
        <v>623</v>
      </c>
      <c r="AA23" s="17">
        <f t="shared" si="16"/>
        <v>17.162999999999997</v>
      </c>
      <c r="AB23" s="24">
        <f t="shared" si="13"/>
        <v>0.29955085951978672</v>
      </c>
      <c r="AC23" s="17">
        <f t="shared" si="14"/>
        <v>-0.11864745583783076</v>
      </c>
      <c r="AD23" s="17">
        <f t="shared" ca="1" si="15"/>
        <v>4.1769601254344479E-2</v>
      </c>
      <c r="AE23" s="17">
        <v>146</v>
      </c>
    </row>
    <row r="24" spans="1:31" s="17" customFormat="1" x14ac:dyDescent="0.25">
      <c r="A24" s="17">
        <v>4</v>
      </c>
      <c r="B24" s="17">
        <v>622</v>
      </c>
      <c r="C24" s="17">
        <v>14231</v>
      </c>
      <c r="D24" s="17">
        <v>11602</v>
      </c>
      <c r="E24" s="17">
        <v>12302</v>
      </c>
      <c r="F24" s="17">
        <v>14904</v>
      </c>
      <c r="G24" s="24"/>
      <c r="H24" s="7"/>
      <c r="I24" s="25">
        <f t="shared" si="0"/>
        <v>1929</v>
      </c>
      <c r="J24" s="24">
        <f t="shared" si="1"/>
        <v>-3302</v>
      </c>
      <c r="K24" s="7"/>
      <c r="L24" s="25">
        <f t="shared" si="4"/>
        <v>1927.0930337278887</v>
      </c>
      <c r="M24" s="17">
        <f t="shared" si="2"/>
        <v>3.6365203629699785</v>
      </c>
      <c r="N24" s="17">
        <f t="shared" si="5"/>
        <v>-3298.2524010652592</v>
      </c>
      <c r="O24" s="24">
        <f t="shared" si="3"/>
        <v>14.044497775670647</v>
      </c>
      <c r="P24" s="7"/>
      <c r="Q24" s="25">
        <f t="shared" si="6"/>
        <v>1968.8058137987578</v>
      </c>
      <c r="R24" s="24">
        <f t="shared" si="7"/>
        <v>-3325.6555901010615</v>
      </c>
      <c r="S24" s="7"/>
      <c r="T24" s="25">
        <f t="shared" si="8"/>
        <v>-0.51025494444939046</v>
      </c>
      <c r="U24" s="24">
        <f t="shared" si="9"/>
        <v>-0.86765997653670035</v>
      </c>
      <c r="V24" s="7"/>
      <c r="W24" s="25">
        <f t="shared" si="10"/>
        <v>-0.50325367365146312</v>
      </c>
      <c r="X24" s="24">
        <f t="shared" si="11"/>
        <v>22.671586228292881</v>
      </c>
      <c r="Y24" s="7"/>
      <c r="Z24" s="25">
        <f t="shared" si="12"/>
        <v>622</v>
      </c>
      <c r="AA24" s="17">
        <f t="shared" si="16"/>
        <v>22.760999999999996</v>
      </c>
      <c r="AB24" s="24">
        <f t="shared" si="13"/>
        <v>0.39725439104642929</v>
      </c>
      <c r="AC24" s="17">
        <f t="shared" si="14"/>
        <v>-8.941377170711462E-2</v>
      </c>
      <c r="AD24" s="17">
        <f t="shared" ca="1" si="15"/>
        <v>-3.6517027679508374E-2</v>
      </c>
      <c r="AE24" s="17">
        <v>145</v>
      </c>
    </row>
    <row r="25" spans="1:31" s="17" customFormat="1" x14ac:dyDescent="0.25">
      <c r="A25" s="17">
        <v>5</v>
      </c>
      <c r="B25" s="17">
        <v>610</v>
      </c>
      <c r="C25" s="17">
        <v>14374</v>
      </c>
      <c r="D25" s="17">
        <v>11699</v>
      </c>
      <c r="E25" s="17">
        <v>12141</v>
      </c>
      <c r="F25" s="17">
        <v>14797</v>
      </c>
      <c r="G25" s="24"/>
      <c r="H25" s="7"/>
      <c r="I25" s="25">
        <f t="shared" si="0"/>
        <v>2233</v>
      </c>
      <c r="J25" s="24">
        <f t="shared" si="1"/>
        <v>-3098</v>
      </c>
      <c r="K25" s="7"/>
      <c r="L25" s="25">
        <f t="shared" si="4"/>
        <v>2236.5131792136422</v>
      </c>
      <c r="M25" s="17">
        <f t="shared" si="2"/>
        <v>12.342428187167352</v>
      </c>
      <c r="N25" s="17">
        <f t="shared" si="5"/>
        <v>-3098.6970017754593</v>
      </c>
      <c r="O25" s="24">
        <f t="shared" si="3"/>
        <v>0.48581147499339489</v>
      </c>
      <c r="P25" s="7"/>
      <c r="Q25" s="25">
        <f t="shared" si="6"/>
        <v>2272.8058137987578</v>
      </c>
      <c r="R25" s="24">
        <f t="shared" si="7"/>
        <v>-3121.6555901010615</v>
      </c>
      <c r="S25" s="7"/>
      <c r="T25" s="25">
        <f t="shared" si="8"/>
        <v>-0.58904255368207536</v>
      </c>
      <c r="U25" s="24">
        <f t="shared" si="9"/>
        <v>-0.81443659533621104</v>
      </c>
      <c r="V25" s="7"/>
      <c r="W25" s="25">
        <f t="shared" si="10"/>
        <v>-0.58247435085685062</v>
      </c>
      <c r="X25" s="24">
        <f t="shared" si="11"/>
        <v>28.129166970939991</v>
      </c>
      <c r="Y25" s="7"/>
      <c r="Z25" s="25">
        <f t="shared" si="12"/>
        <v>610</v>
      </c>
      <c r="AA25" s="17">
        <f t="shared" si="16"/>
        <v>28.250999999999994</v>
      </c>
      <c r="AB25" s="24">
        <f t="shared" si="13"/>
        <v>0.49307296698091796</v>
      </c>
      <c r="AC25" s="17">
        <f t="shared" si="14"/>
        <v>-0.12183302906000293</v>
      </c>
      <c r="AD25" s="17">
        <f t="shared" ca="1" si="15"/>
        <v>6.2583702081496995E-2</v>
      </c>
      <c r="AE25" s="17">
        <v>144</v>
      </c>
    </row>
    <row r="26" spans="1:31" s="17" customFormat="1" x14ac:dyDescent="0.25">
      <c r="A26" s="17">
        <v>6</v>
      </c>
      <c r="B26" s="17">
        <v>620</v>
      </c>
      <c r="C26" s="17">
        <v>14520</v>
      </c>
      <c r="D26" s="17">
        <v>11818</v>
      </c>
      <c r="E26" s="17">
        <v>11995</v>
      </c>
      <c r="F26" s="17">
        <v>14682</v>
      </c>
      <c r="G26" s="24"/>
      <c r="H26" s="7"/>
      <c r="I26" s="25">
        <f t="shared" si="0"/>
        <v>2525</v>
      </c>
      <c r="J26" s="24">
        <f t="shared" si="1"/>
        <v>-2864</v>
      </c>
      <c r="K26" s="7"/>
      <c r="L26" s="25">
        <f t="shared" si="4"/>
        <v>2529.5779665688447</v>
      </c>
      <c r="M26" s="17">
        <f t="shared" si="2"/>
        <v>20.957777905459334</v>
      </c>
      <c r="N26" s="17">
        <f t="shared" si="5"/>
        <v>-2866.4960639399224</v>
      </c>
      <c r="O26" s="24">
        <f t="shared" si="3"/>
        <v>6.2303351921806902</v>
      </c>
      <c r="P26" s="7"/>
      <c r="Q26" s="25">
        <f t="shared" si="6"/>
        <v>2564.8058137987578</v>
      </c>
      <c r="R26" s="24">
        <f t="shared" si="7"/>
        <v>-2887.6555901010615</v>
      </c>
      <c r="S26" s="7"/>
      <c r="T26" s="25">
        <f t="shared" si="8"/>
        <v>-0.66472012570820682</v>
      </c>
      <c r="U26" s="24">
        <f t="shared" si="9"/>
        <v>-0.75338624631212037</v>
      </c>
      <c r="V26" s="7"/>
      <c r="W26" s="25">
        <f t="shared" si="10"/>
        <v>-0.65864819659563156</v>
      </c>
      <c r="X26" s="24">
        <f t="shared" si="11"/>
        <v>33.71890487239375</v>
      </c>
      <c r="Y26" s="7"/>
      <c r="Z26" s="25">
        <f t="shared" si="12"/>
        <v>620</v>
      </c>
      <c r="AA26" s="17">
        <f t="shared" si="16"/>
        <v>33.830999999999996</v>
      </c>
      <c r="AB26" s="24">
        <f t="shared" si="13"/>
        <v>0.59046233924220148</v>
      </c>
      <c r="AC26" s="17">
        <f t="shared" si="14"/>
        <v>-0.11209512760624563</v>
      </c>
      <c r="AD26" s="17">
        <f t="shared" ca="1" si="15"/>
        <v>3.6426940812319231E-2</v>
      </c>
      <c r="AE26" s="17">
        <v>143</v>
      </c>
    </row>
    <row r="27" spans="1:31" s="17" customFormat="1" x14ac:dyDescent="0.25">
      <c r="A27" s="17">
        <v>7</v>
      </c>
      <c r="B27" s="17">
        <v>621</v>
      </c>
      <c r="C27" s="17">
        <v>14657</v>
      </c>
      <c r="D27" s="17">
        <v>11951</v>
      </c>
      <c r="E27" s="17">
        <v>11864</v>
      </c>
      <c r="F27" s="17">
        <v>14556</v>
      </c>
      <c r="G27" s="24"/>
      <c r="H27" s="7"/>
      <c r="I27" s="25">
        <f t="shared" si="0"/>
        <v>2793</v>
      </c>
      <c r="J27" s="24">
        <f t="shared" si="1"/>
        <v>-2605</v>
      </c>
      <c r="K27" s="7"/>
      <c r="L27" s="25">
        <f t="shared" si="4"/>
        <v>2798.6893616467669</v>
      </c>
      <c r="M27" s="17">
        <f t="shared" si="2"/>
        <v>32.368835947701982</v>
      </c>
      <c r="N27" s="17">
        <f t="shared" si="5"/>
        <v>-2606.4350955932191</v>
      </c>
      <c r="O27" s="24">
        <f t="shared" si="3"/>
        <v>2.0594993616768882</v>
      </c>
      <c r="P27" s="7"/>
      <c r="Q27" s="25">
        <f t="shared" si="6"/>
        <v>2832.8058137987578</v>
      </c>
      <c r="R27" s="24">
        <f t="shared" si="7"/>
        <v>-2628.6555901010615</v>
      </c>
      <c r="S27" s="7"/>
      <c r="T27" s="25">
        <f t="shared" si="8"/>
        <v>-0.73417762332123171</v>
      </c>
      <c r="U27" s="24">
        <f t="shared" si="9"/>
        <v>-0.68581342410169532</v>
      </c>
      <c r="V27" s="7"/>
      <c r="W27" s="25">
        <f t="shared" si="10"/>
        <v>-0.72865452068564218</v>
      </c>
      <c r="X27" s="24">
        <f t="shared" si="11"/>
        <v>39.292146833388529</v>
      </c>
      <c r="Y27" s="7"/>
      <c r="Z27" s="25">
        <f t="shared" si="12"/>
        <v>621</v>
      </c>
      <c r="AA27" s="17">
        <f t="shared" si="16"/>
        <v>39.419999999999995</v>
      </c>
      <c r="AB27" s="24">
        <f t="shared" si="13"/>
        <v>0.68800879113616453</v>
      </c>
      <c r="AC27" s="17">
        <f t="shared" si="14"/>
        <v>-0.12785316661146595</v>
      </c>
      <c r="AD27" s="17">
        <f t="shared" ca="1" si="15"/>
        <v>0.11868580123911698</v>
      </c>
      <c r="AE27" s="17">
        <v>142</v>
      </c>
    </row>
    <row r="28" spans="1:31" s="17" customFormat="1" x14ac:dyDescent="0.25">
      <c r="A28" s="17">
        <v>8</v>
      </c>
      <c r="B28" s="17">
        <v>630</v>
      </c>
      <c r="C28" s="17">
        <v>14785</v>
      </c>
      <c r="D28" s="17">
        <v>12096</v>
      </c>
      <c r="E28" s="17">
        <v>11740</v>
      </c>
      <c r="F28" s="17">
        <v>14410</v>
      </c>
      <c r="G28" s="24"/>
      <c r="H28" s="7"/>
      <c r="I28" s="25">
        <f t="shared" si="0"/>
        <v>3045</v>
      </c>
      <c r="J28" s="24">
        <f t="shared" si="1"/>
        <v>-2314</v>
      </c>
      <c r="K28" s="7"/>
      <c r="L28" s="25">
        <f t="shared" si="4"/>
        <v>3044.0945295497695</v>
      </c>
      <c r="M28" s="17">
        <f t="shared" si="2"/>
        <v>0.81987673624061674</v>
      </c>
      <c r="N28" s="17">
        <f t="shared" si="5"/>
        <v>-2317.0381020634268</v>
      </c>
      <c r="O28" s="24">
        <f t="shared" si="3"/>
        <v>9.230064147798041</v>
      </c>
      <c r="P28" s="7"/>
      <c r="Q28" s="25">
        <f t="shared" si="6"/>
        <v>3084.8058137987578</v>
      </c>
      <c r="R28" s="24">
        <f t="shared" si="7"/>
        <v>-2337.6555901010615</v>
      </c>
      <c r="S28" s="7"/>
      <c r="T28" s="25">
        <f t="shared" si="8"/>
        <v>-0.79948840465885207</v>
      </c>
      <c r="U28" s="24">
        <f t="shared" si="9"/>
        <v>-0.60989183621276211</v>
      </c>
      <c r="V28" s="7"/>
      <c r="W28" s="25">
        <f t="shared" si="10"/>
        <v>-0.79458152082805011</v>
      </c>
      <c r="X28" s="24">
        <f t="shared" si="11"/>
        <v>45.048784010116492</v>
      </c>
      <c r="Y28" s="7"/>
      <c r="Z28" s="25">
        <f t="shared" si="12"/>
        <v>630</v>
      </c>
      <c r="AA28" s="17">
        <f t="shared" si="16"/>
        <v>45.089999999999996</v>
      </c>
      <c r="AB28" s="24">
        <f t="shared" si="13"/>
        <v>0.78696895972424308</v>
      </c>
      <c r="AC28" s="17">
        <f t="shared" si="14"/>
        <v>-4.1215989883504278E-2</v>
      </c>
      <c r="AD28" s="17">
        <f t="shared" ca="1" si="15"/>
        <v>1.9683517981867737E-2</v>
      </c>
      <c r="AE28" s="17">
        <v>141</v>
      </c>
    </row>
    <row r="29" spans="1:31" s="17" customFormat="1" x14ac:dyDescent="0.25">
      <c r="A29" s="17">
        <v>9</v>
      </c>
      <c r="B29" s="17">
        <v>629</v>
      </c>
      <c r="C29" s="17">
        <v>14886</v>
      </c>
      <c r="D29" s="17">
        <v>12250</v>
      </c>
      <c r="E29" s="17">
        <v>11626</v>
      </c>
      <c r="F29" s="17">
        <v>14251</v>
      </c>
      <c r="G29" s="24"/>
      <c r="H29" s="7"/>
      <c r="I29" s="25">
        <f t="shared" si="0"/>
        <v>3260</v>
      </c>
      <c r="J29" s="24">
        <f t="shared" si="1"/>
        <v>-2001</v>
      </c>
      <c r="K29" s="7"/>
      <c r="L29" s="25">
        <f t="shared" si="4"/>
        <v>3258.9875416751775</v>
      </c>
      <c r="M29" s="17">
        <f t="shared" si="2"/>
        <v>1.0250718595024766</v>
      </c>
      <c r="N29" s="17">
        <f t="shared" si="5"/>
        <v>-2005.2250440532628</v>
      </c>
      <c r="O29" s="24">
        <f t="shared" si="3"/>
        <v>17.850997252011041</v>
      </c>
      <c r="P29" s="7"/>
      <c r="Q29" s="25">
        <f t="shared" si="6"/>
        <v>3299.8058137987578</v>
      </c>
      <c r="R29" s="24">
        <f t="shared" si="7"/>
        <v>-2024.6555901010615</v>
      </c>
      <c r="S29" s="7"/>
      <c r="T29" s="25">
        <f t="shared" si="8"/>
        <v>-0.85520990460959956</v>
      </c>
      <c r="U29" s="24">
        <f t="shared" si="9"/>
        <v>-0.52823047191985462</v>
      </c>
      <c r="V29" s="7"/>
      <c r="W29" s="25">
        <f t="shared" si="10"/>
        <v>-0.85096535139279827</v>
      </c>
      <c r="X29" s="24">
        <f t="shared" si="11"/>
        <v>50.727677408276008</v>
      </c>
      <c r="Y29" s="7"/>
      <c r="Z29" s="25">
        <f t="shared" si="12"/>
        <v>629</v>
      </c>
      <c r="AA29" s="17">
        <f t="shared" si="16"/>
        <v>50.750999999999998</v>
      </c>
      <c r="AB29" s="24">
        <f t="shared" si="13"/>
        <v>0.8857720486796421</v>
      </c>
      <c r="AC29" s="17">
        <f t="shared" si="14"/>
        <v>-2.3322591723989206E-2</v>
      </c>
      <c r="AD29" s="17">
        <f t="shared" ca="1" si="15"/>
        <v>2.218761992585172E-2</v>
      </c>
      <c r="AE29" s="17">
        <v>140</v>
      </c>
    </row>
    <row r="30" spans="1:31" s="17" customFormat="1" x14ac:dyDescent="0.25">
      <c r="A30" s="17">
        <v>10</v>
      </c>
      <c r="B30" s="17">
        <v>649</v>
      </c>
      <c r="C30" s="17">
        <v>14982</v>
      </c>
      <c r="D30" s="17">
        <v>12426</v>
      </c>
      <c r="E30" s="17">
        <v>11540</v>
      </c>
      <c r="F30" s="17">
        <v>14088</v>
      </c>
      <c r="G30" s="24"/>
      <c r="H30" s="7"/>
      <c r="I30" s="25">
        <f t="shared" si="0"/>
        <v>3442</v>
      </c>
      <c r="J30" s="24">
        <f t="shared" si="1"/>
        <v>-1662</v>
      </c>
      <c r="K30" s="7"/>
      <c r="L30" s="25">
        <f t="shared" si="4"/>
        <v>3446.9432433745137</v>
      </c>
      <c r="M30" s="17">
        <f t="shared" si="2"/>
        <v>24.435655059673724</v>
      </c>
      <c r="N30" s="17">
        <f t="shared" si="5"/>
        <v>-1662.7674354783751</v>
      </c>
      <c r="O30" s="24">
        <f t="shared" si="3"/>
        <v>0.58895721346880536</v>
      </c>
      <c r="P30" s="7"/>
      <c r="Q30" s="25">
        <f t="shared" si="6"/>
        <v>3481.8058137987578</v>
      </c>
      <c r="R30" s="24">
        <f t="shared" si="7"/>
        <v>-1685.6555901010615</v>
      </c>
      <c r="S30" s="7"/>
      <c r="T30" s="25">
        <f t="shared" si="8"/>
        <v>-0.90237880224232547</v>
      </c>
      <c r="U30" s="24">
        <f t="shared" si="9"/>
        <v>-0.43978573551315919</v>
      </c>
      <c r="V30" s="7"/>
      <c r="W30" s="25">
        <f t="shared" si="10"/>
        <v>-0.89885116635497875</v>
      </c>
      <c r="X30" s="24">
        <f t="shared" si="11"/>
        <v>56.485950517948595</v>
      </c>
      <c r="Y30" s="7"/>
      <c r="Z30" s="25">
        <f t="shared" si="12"/>
        <v>649</v>
      </c>
      <c r="AA30" s="17">
        <f t="shared" si="16"/>
        <v>56.591999999999999</v>
      </c>
      <c r="AB30" s="24">
        <f t="shared" si="13"/>
        <v>0.98771673028863094</v>
      </c>
      <c r="AC30" s="17">
        <f t="shared" si="14"/>
        <v>-0.10604948205140374</v>
      </c>
      <c r="AD30" s="17">
        <f t="shared" ca="1" si="15"/>
        <v>3.4816245833688697E-2</v>
      </c>
      <c r="AE30" s="17">
        <v>139</v>
      </c>
    </row>
    <row r="31" spans="1:31" s="17" customFormat="1" x14ac:dyDescent="0.25">
      <c r="A31" s="17">
        <v>11</v>
      </c>
      <c r="B31" s="17">
        <v>622</v>
      </c>
      <c r="C31" s="17">
        <v>15058</v>
      </c>
      <c r="D31" s="17">
        <v>12596</v>
      </c>
      <c r="E31" s="17">
        <v>11462</v>
      </c>
      <c r="F31" s="17">
        <v>13913</v>
      </c>
      <c r="G31" s="24"/>
      <c r="H31" s="7"/>
      <c r="I31" s="25">
        <f t="shared" si="0"/>
        <v>3596</v>
      </c>
      <c r="J31" s="24">
        <f t="shared" si="1"/>
        <v>-1317</v>
      </c>
      <c r="K31" s="7"/>
      <c r="L31" s="25">
        <f t="shared" si="4"/>
        <v>3593.1018989836653</v>
      </c>
      <c r="M31" s="17">
        <f t="shared" si="2"/>
        <v>8.3989895008805053</v>
      </c>
      <c r="N31" s="17">
        <f t="shared" si="5"/>
        <v>-1318.0583512338121</v>
      </c>
      <c r="O31" s="24">
        <f t="shared" si="3"/>
        <v>1.1201073341116328</v>
      </c>
      <c r="P31" s="7"/>
      <c r="Q31" s="25">
        <f t="shared" si="6"/>
        <v>3635.8058137987578</v>
      </c>
      <c r="R31" s="24">
        <f t="shared" si="7"/>
        <v>-1340.6555901010615</v>
      </c>
      <c r="S31" s="7"/>
      <c r="T31" s="25">
        <f t="shared" si="8"/>
        <v>-0.94229094639309341</v>
      </c>
      <c r="U31" s="24">
        <f t="shared" si="9"/>
        <v>-0.34977560554174353</v>
      </c>
      <c r="V31" s="7"/>
      <c r="W31" s="25">
        <f t="shared" si="10"/>
        <v>-0.93949265195805776</v>
      </c>
      <c r="X31" s="24">
        <f t="shared" si="11"/>
        <v>62.136882878560073</v>
      </c>
      <c r="Y31" s="7"/>
      <c r="Z31" s="25">
        <f t="shared" si="12"/>
        <v>622</v>
      </c>
      <c r="AA31" s="17">
        <f t="shared" si="16"/>
        <v>62.19</v>
      </c>
      <c r="AB31" s="24">
        <f t="shared" si="13"/>
        <v>1.0854202618152735</v>
      </c>
      <c r="AC31" s="17">
        <f t="shared" si="14"/>
        <v>-5.3117121439925086E-2</v>
      </c>
      <c r="AD31" s="17">
        <f t="shared" ca="1" si="15"/>
        <v>3.0608941190052974E-2</v>
      </c>
      <c r="AE31" s="17">
        <v>138</v>
      </c>
    </row>
    <row r="32" spans="1:31" s="17" customFormat="1" x14ac:dyDescent="0.25">
      <c r="A32" s="17">
        <v>12</v>
      </c>
      <c r="B32" s="17">
        <v>619</v>
      </c>
      <c r="C32" s="17">
        <v>15113</v>
      </c>
      <c r="D32" s="17">
        <v>12779</v>
      </c>
      <c r="E32" s="17">
        <v>11410</v>
      </c>
      <c r="F32" s="17">
        <v>13741</v>
      </c>
      <c r="G32" s="24"/>
      <c r="H32" s="7"/>
      <c r="I32" s="25">
        <f t="shared" si="0"/>
        <v>3703</v>
      </c>
      <c r="J32" s="24">
        <f t="shared" si="1"/>
        <v>-962</v>
      </c>
      <c r="K32" s="7"/>
      <c r="L32" s="25">
        <f t="shared" si="4"/>
        <v>3704.1332209224311</v>
      </c>
      <c r="M32" s="17">
        <f t="shared" si="2"/>
        <v>1.2841896590355129</v>
      </c>
      <c r="N32" s="17">
        <f t="shared" si="5"/>
        <v>-962.28881455332373</v>
      </c>
      <c r="O32" s="24">
        <f t="shared" si="3"/>
        <v>8.3413846211586873E-2</v>
      </c>
      <c r="P32" s="7"/>
      <c r="Q32" s="25">
        <f t="shared" si="6"/>
        <v>3742.8058137987578</v>
      </c>
      <c r="R32" s="24">
        <f t="shared" si="7"/>
        <v>-985.65559010106165</v>
      </c>
      <c r="S32" s="7"/>
      <c r="T32" s="25">
        <f t="shared" si="8"/>
        <v>-0.97002211148486084</v>
      </c>
      <c r="U32" s="24">
        <f t="shared" si="9"/>
        <v>-0.25715648629579407</v>
      </c>
      <c r="V32" s="7"/>
      <c r="W32" s="25">
        <f t="shared" si="10"/>
        <v>-0.96797386254771578</v>
      </c>
      <c r="X32" s="24">
        <f t="shared" si="11"/>
        <v>67.679508377018351</v>
      </c>
      <c r="Y32" s="7"/>
      <c r="Z32" s="25">
        <f t="shared" si="12"/>
        <v>619</v>
      </c>
      <c r="AA32" s="17">
        <f t="shared" si="16"/>
        <v>67.760999999999996</v>
      </c>
      <c r="AB32" s="24">
        <f t="shared" si="13"/>
        <v>1.1826525544438775</v>
      </c>
      <c r="AC32" s="17">
        <f t="shared" si="14"/>
        <v>-8.1491622981644696E-2</v>
      </c>
      <c r="AD32" s="17">
        <f t="shared" ca="1" si="15"/>
        <v>9.476908736324674E-2</v>
      </c>
      <c r="AE32" s="17">
        <v>137</v>
      </c>
    </row>
    <row r="33" spans="1:31" s="17" customFormat="1" x14ac:dyDescent="0.25">
      <c r="A33" s="17">
        <v>13</v>
      </c>
      <c r="B33" s="17">
        <v>608</v>
      </c>
      <c r="C33" s="17">
        <v>15152</v>
      </c>
      <c r="D33" s="17">
        <v>12957</v>
      </c>
      <c r="E33" s="17">
        <v>11371</v>
      </c>
      <c r="F33" s="17">
        <v>13560</v>
      </c>
      <c r="G33" s="24"/>
      <c r="H33" s="7"/>
      <c r="I33" s="25">
        <f t="shared" si="0"/>
        <v>3781</v>
      </c>
      <c r="J33" s="24">
        <f t="shared" si="1"/>
        <v>-603</v>
      </c>
      <c r="K33" s="7"/>
      <c r="L33" s="25">
        <f t="shared" si="4"/>
        <v>3778.7429536956192</v>
      </c>
      <c r="M33" s="17">
        <f t="shared" si="2"/>
        <v>5.0942580201188683</v>
      </c>
      <c r="N33" s="17">
        <f t="shared" si="5"/>
        <v>-603.74661096629245</v>
      </c>
      <c r="O33" s="24">
        <f t="shared" si="3"/>
        <v>0.55742793498814736</v>
      </c>
      <c r="P33" s="7"/>
      <c r="Q33" s="25">
        <f t="shared" si="6"/>
        <v>3820.8058137987578</v>
      </c>
      <c r="R33" s="24">
        <f t="shared" si="7"/>
        <v>-626.65559010106165</v>
      </c>
      <c r="S33" s="7"/>
      <c r="T33" s="25">
        <f t="shared" si="8"/>
        <v>-0.99023735332745755</v>
      </c>
      <c r="U33" s="24">
        <f t="shared" si="9"/>
        <v>-0.16349377134003112</v>
      </c>
      <c r="V33" s="7"/>
      <c r="W33" s="25">
        <f t="shared" si="10"/>
        <v>-0.98894734503548354</v>
      </c>
      <c r="X33" s="24">
        <f t="shared" si="11"/>
        <v>73.170026033338956</v>
      </c>
      <c r="Y33" s="7"/>
      <c r="Z33" s="25">
        <f t="shared" si="12"/>
        <v>608</v>
      </c>
      <c r="AA33" s="17">
        <f t="shared" si="16"/>
        <v>73.23299999999999</v>
      </c>
      <c r="AB33" s="24">
        <f t="shared" si="13"/>
        <v>1.2781569711130072</v>
      </c>
      <c r="AC33" s="17">
        <f t="shared" si="14"/>
        <v>-6.2973966661033387E-2</v>
      </c>
      <c r="AD33" s="17">
        <f t="shared" ca="1" si="15"/>
        <v>4.4075791502237394E-2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15172</v>
      </c>
      <c r="D34" s="17">
        <v>13136</v>
      </c>
      <c r="E34" s="17">
        <v>11345</v>
      </c>
      <c r="F34" s="17">
        <v>13375</v>
      </c>
      <c r="G34" s="24"/>
      <c r="H34" s="7"/>
      <c r="I34" s="25">
        <f t="shared" si="0"/>
        <v>3827</v>
      </c>
      <c r="J34" s="24">
        <f t="shared" si="1"/>
        <v>-239</v>
      </c>
      <c r="K34" s="7"/>
      <c r="L34" s="25">
        <f t="shared" si="4"/>
        <v>3818.780521894123</v>
      </c>
      <c r="M34" s="17">
        <f t="shared" si="2"/>
        <v>67.559820332991151</v>
      </c>
      <c r="N34" s="17">
        <f t="shared" si="5"/>
        <v>-235.26794660240643</v>
      </c>
      <c r="O34" s="24">
        <f t="shared" si="3"/>
        <v>13.928222562489744</v>
      </c>
      <c r="P34" s="7"/>
      <c r="Q34" s="25">
        <f t="shared" si="6"/>
        <v>3866.8058137987578</v>
      </c>
      <c r="R34" s="24">
        <f t="shared" si="7"/>
        <v>-262.65559010106159</v>
      </c>
      <c r="S34" s="7"/>
      <c r="T34" s="25">
        <f t="shared" si="8"/>
        <v>-1.0021591626192454</v>
      </c>
      <c r="U34" s="24">
        <f t="shared" si="9"/>
        <v>-6.8526561747001252E-2</v>
      </c>
      <c r="V34" s="7"/>
      <c r="W34" s="25">
        <f t="shared" si="10"/>
        <v>-1.001637674936106</v>
      </c>
      <c r="X34" s="24">
        <f t="shared" si="11"/>
        <v>78.643550386418951</v>
      </c>
      <c r="Y34" s="7"/>
      <c r="Z34" s="25">
        <f t="shared" si="12"/>
        <v>615</v>
      </c>
      <c r="AA34" s="17">
        <f t="shared" si="16"/>
        <v>78.767999999999986</v>
      </c>
      <c r="AB34" s="24">
        <f t="shared" si="13"/>
        <v>1.3747609452108933</v>
      </c>
      <c r="AC34" s="17">
        <f t="shared" si="14"/>
        <v>-0.12444961358103512</v>
      </c>
      <c r="AD34" s="17">
        <f t="shared" ca="1" si="15"/>
        <v>7.5750226140272048E-2</v>
      </c>
      <c r="AE34" s="17">
        <v>135</v>
      </c>
    </row>
    <row r="35" spans="1:31" s="17" customFormat="1" x14ac:dyDescent="0.25">
      <c r="A35" s="17">
        <v>15</v>
      </c>
      <c r="B35" s="17">
        <v>626</v>
      </c>
      <c r="C35" s="17">
        <v>15167</v>
      </c>
      <c r="D35" s="17">
        <v>13327</v>
      </c>
      <c r="E35" s="17">
        <v>11344</v>
      </c>
      <c r="F35" s="17">
        <v>13186</v>
      </c>
      <c r="G35" s="24"/>
      <c r="H35" s="7"/>
      <c r="I35" s="25">
        <f t="shared" si="0"/>
        <v>3823</v>
      </c>
      <c r="J35" s="24">
        <f t="shared" si="1"/>
        <v>141</v>
      </c>
      <c r="K35" s="7"/>
      <c r="L35" s="25">
        <f t="shared" si="4"/>
        <v>3822.556505692768</v>
      </c>
      <c r="M35" s="17">
        <f t="shared" si="2"/>
        <v>0.19668720054715469</v>
      </c>
      <c r="N35" s="17">
        <f t="shared" si="5"/>
        <v>142.25981495103721</v>
      </c>
      <c r="O35" s="24">
        <f t="shared" si="3"/>
        <v>1.5871337108568975</v>
      </c>
      <c r="P35" s="7"/>
      <c r="Q35" s="25">
        <f t="shared" si="6"/>
        <v>3862.8058137987578</v>
      </c>
      <c r="R35" s="24">
        <f t="shared" si="7"/>
        <v>117.34440989893838</v>
      </c>
      <c r="S35" s="7"/>
      <c r="T35" s="25">
        <f t="shared" si="8"/>
        <v>-1.0011224835503942</v>
      </c>
      <c r="U35" s="24">
        <f t="shared" si="9"/>
        <v>3.0615030685282662E-2</v>
      </c>
      <c r="V35" s="7"/>
      <c r="W35" s="25">
        <f t="shared" si="10"/>
        <v>-1.0014028565831317</v>
      </c>
      <c r="X35" s="24">
        <f t="shared" si="11"/>
        <v>84.308424415711841</v>
      </c>
      <c r="Y35" s="7"/>
      <c r="Z35" s="25">
        <f t="shared" si="12"/>
        <v>626</v>
      </c>
      <c r="AA35" s="17">
        <f t="shared" si="16"/>
        <v>84.401999999999987</v>
      </c>
      <c r="AB35" s="24">
        <f t="shared" si="13"/>
        <v>1.4730927952682538</v>
      </c>
      <c r="AC35" s="17">
        <f t="shared" si="14"/>
        <v>-9.3575584288146274E-2</v>
      </c>
      <c r="AD35" s="17">
        <f t="shared" ca="1" si="15"/>
        <v>-2.0857779503984375E-2</v>
      </c>
      <c r="AE35" s="17">
        <v>134</v>
      </c>
    </row>
    <row r="36" spans="1:31" s="17" customFormat="1" x14ac:dyDescent="0.25">
      <c r="A36" s="17">
        <v>16</v>
      </c>
      <c r="B36" s="17">
        <v>633</v>
      </c>
      <c r="C36" s="17">
        <v>15146</v>
      </c>
      <c r="D36" s="17">
        <v>13511</v>
      </c>
      <c r="E36" s="17">
        <v>11356</v>
      </c>
      <c r="F36" s="17">
        <v>12993</v>
      </c>
      <c r="G36" s="24"/>
      <c r="H36" s="7"/>
      <c r="I36" s="25">
        <f t="shared" si="0"/>
        <v>3790</v>
      </c>
      <c r="J36" s="24">
        <f t="shared" si="1"/>
        <v>518</v>
      </c>
      <c r="K36" s="7"/>
      <c r="L36" s="25">
        <f t="shared" si="4"/>
        <v>3788.4067747835302</v>
      </c>
      <c r="M36" s="17">
        <f t="shared" si="2"/>
        <v>2.5383665903952997</v>
      </c>
      <c r="N36" s="17">
        <f t="shared" si="5"/>
        <v>522.82565621656863</v>
      </c>
      <c r="O36" s="24">
        <f t="shared" si="3"/>
        <v>23.286957920507483</v>
      </c>
      <c r="P36" s="7"/>
      <c r="Q36" s="25">
        <f t="shared" si="6"/>
        <v>3829.8058137987578</v>
      </c>
      <c r="R36" s="24">
        <f t="shared" si="7"/>
        <v>494.34440989893841</v>
      </c>
      <c r="S36" s="7"/>
      <c r="T36" s="25">
        <f t="shared" si="8"/>
        <v>-0.99256988123237266</v>
      </c>
      <c r="U36" s="24">
        <f t="shared" si="9"/>
        <v>0.12897392633520646</v>
      </c>
      <c r="V36" s="7"/>
      <c r="W36" s="25">
        <f t="shared" si="10"/>
        <v>-0.9936455383851559</v>
      </c>
      <c r="X36" s="24">
        <f t="shared" si="11"/>
        <v>89.95288653124004</v>
      </c>
      <c r="Y36" s="7"/>
      <c r="Z36" s="25">
        <f t="shared" si="12"/>
        <v>633</v>
      </c>
      <c r="AA36" s="17">
        <f t="shared" si="16"/>
        <v>90.09899999999999</v>
      </c>
      <c r="AB36" s="24">
        <f t="shared" si="13"/>
        <v>1.5725242027543709</v>
      </c>
      <c r="AC36" s="17">
        <f t="shared" si="14"/>
        <v>-0.14611346875994968</v>
      </c>
      <c r="AD36" s="17">
        <f t="shared" ca="1" si="15"/>
        <v>1.1414739919999306E-2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15118</v>
      </c>
      <c r="D37" s="17">
        <v>13704</v>
      </c>
      <c r="E37" s="17">
        <v>11398</v>
      </c>
      <c r="F37" s="17">
        <v>12810</v>
      </c>
      <c r="G37" s="24"/>
      <c r="H37" s="7"/>
      <c r="I37" s="25">
        <f t="shared" si="0"/>
        <v>3720</v>
      </c>
      <c r="J37" s="24">
        <f t="shared" si="1"/>
        <v>894</v>
      </c>
      <c r="K37" s="7"/>
      <c r="L37" s="25">
        <f t="shared" si="4"/>
        <v>3716.9878303017467</v>
      </c>
      <c r="M37" s="17">
        <f t="shared" si="2"/>
        <v>9.0731662910752195</v>
      </c>
      <c r="N37" s="17">
        <f t="shared" si="5"/>
        <v>896.10112689670984</v>
      </c>
      <c r="O37" s="24">
        <f t="shared" si="3"/>
        <v>4.4147342360775355</v>
      </c>
      <c r="P37" s="7"/>
      <c r="Q37" s="25">
        <f t="shared" si="6"/>
        <v>3759.8058137987578</v>
      </c>
      <c r="R37" s="24">
        <f t="shared" si="7"/>
        <v>870.34440989893835</v>
      </c>
      <c r="S37" s="7"/>
      <c r="T37" s="25">
        <f t="shared" si="8"/>
        <v>-0.97442799752747811</v>
      </c>
      <c r="U37" s="24">
        <f t="shared" si="9"/>
        <v>0.22707192305767684</v>
      </c>
      <c r="V37" s="7"/>
      <c r="W37" s="25">
        <f t="shared" si="10"/>
        <v>-0.97629651488215385</v>
      </c>
      <c r="X37" s="24">
        <f t="shared" si="11"/>
        <v>95.650668094291177</v>
      </c>
      <c r="Y37" s="7"/>
      <c r="Z37" s="25">
        <f t="shared" si="12"/>
        <v>629</v>
      </c>
      <c r="AA37" s="17">
        <f t="shared" si="16"/>
        <v>95.759999999999991</v>
      </c>
      <c r="AB37" s="24">
        <f t="shared" si="13"/>
        <v>1.6713272917097697</v>
      </c>
      <c r="AC37" s="17">
        <f t="shared" si="14"/>
        <v>-0.10933190570881379</v>
      </c>
      <c r="AD37" s="17">
        <f t="shared" ca="1" si="15"/>
        <v>5.9533101129204624E-2</v>
      </c>
      <c r="AE37" s="17">
        <v>132</v>
      </c>
    </row>
    <row r="38" spans="1:31" s="17" customFormat="1" x14ac:dyDescent="0.25">
      <c r="A38" s="17">
        <v>18</v>
      </c>
      <c r="B38" s="17">
        <v>639</v>
      </c>
      <c r="C38" s="17">
        <v>15058</v>
      </c>
      <c r="D38" s="17">
        <v>13885</v>
      </c>
      <c r="E38" s="17">
        <v>11447</v>
      </c>
      <c r="F38" s="17">
        <v>12621</v>
      </c>
      <c r="G38" s="24"/>
      <c r="H38" s="7"/>
      <c r="I38" s="25">
        <f t="shared" si="0"/>
        <v>3611</v>
      </c>
      <c r="J38" s="24">
        <f t="shared" si="1"/>
        <v>1264</v>
      </c>
      <c r="K38" s="7"/>
      <c r="L38" s="25">
        <f t="shared" si="4"/>
        <v>3606.8914642935028</v>
      </c>
      <c r="M38" s="17">
        <f t="shared" si="2"/>
        <v>16.880065651562038</v>
      </c>
      <c r="N38" s="17">
        <f t="shared" si="5"/>
        <v>1266.5640221732331</v>
      </c>
      <c r="O38" s="24">
        <f t="shared" si="3"/>
        <v>6.5742097048308361</v>
      </c>
      <c r="P38" s="7"/>
      <c r="Q38" s="25">
        <f t="shared" si="6"/>
        <v>3650.8058137987578</v>
      </c>
      <c r="R38" s="24">
        <f t="shared" si="7"/>
        <v>1240.3444098989385</v>
      </c>
      <c r="S38" s="7"/>
      <c r="T38" s="25">
        <f t="shared" si="8"/>
        <v>-0.94617849290128508</v>
      </c>
      <c r="U38" s="24">
        <f t="shared" si="9"/>
        <v>0.32360452621542701</v>
      </c>
      <c r="V38" s="7"/>
      <c r="W38" s="25">
        <f t="shared" si="10"/>
        <v>-0.94882687833953194</v>
      </c>
      <c r="X38" s="24">
        <f t="shared" si="11"/>
        <v>101.38964283034136</v>
      </c>
      <c r="Y38" s="7"/>
      <c r="Z38" s="25">
        <f t="shared" si="12"/>
        <v>639</v>
      </c>
      <c r="AA38" s="17">
        <f t="shared" si="16"/>
        <v>101.511</v>
      </c>
      <c r="AB38" s="24">
        <f t="shared" si="13"/>
        <v>1.7717011769919639</v>
      </c>
      <c r="AC38" s="17">
        <f t="shared" si="14"/>
        <v>-0.12135716965863708</v>
      </c>
      <c r="AD38" s="17">
        <f t="shared" ca="1" si="15"/>
        <v>-1.3619407806856998E-2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14993</v>
      </c>
      <c r="D39" s="17">
        <v>14072</v>
      </c>
      <c r="E39" s="17">
        <v>11526</v>
      </c>
      <c r="F39" s="17">
        <v>12453</v>
      </c>
      <c r="G39" s="24"/>
      <c r="H39" s="7"/>
      <c r="I39" s="25">
        <f t="shared" si="0"/>
        <v>3467</v>
      </c>
      <c r="J39" s="24">
        <f t="shared" si="1"/>
        <v>1619</v>
      </c>
      <c r="K39" s="7"/>
      <c r="L39" s="25">
        <f t="shared" si="4"/>
        <v>3461.3497302401061</v>
      </c>
      <c r="M39" s="17">
        <f t="shared" si="2"/>
        <v>31.925548359571977</v>
      </c>
      <c r="N39" s="17">
        <f t="shared" si="5"/>
        <v>1621.7543641183506</v>
      </c>
      <c r="O39" s="24">
        <f t="shared" si="3"/>
        <v>7.5865216964574014</v>
      </c>
      <c r="P39" s="7"/>
      <c r="Q39" s="25">
        <f t="shared" si="6"/>
        <v>3506.8058137987578</v>
      </c>
      <c r="R39" s="24">
        <f t="shared" si="7"/>
        <v>1595.3444098989385</v>
      </c>
      <c r="S39" s="7"/>
      <c r="T39" s="25">
        <f t="shared" si="8"/>
        <v>-0.90885804642264489</v>
      </c>
      <c r="U39" s="24">
        <f t="shared" si="9"/>
        <v>0.41622364546137647</v>
      </c>
      <c r="V39" s="7"/>
      <c r="W39" s="25">
        <f t="shared" si="10"/>
        <v>-0.91225434949517514</v>
      </c>
      <c r="X39" s="24">
        <f t="shared" si="11"/>
        <v>107.08255300924759</v>
      </c>
      <c r="Y39" s="7"/>
      <c r="Z39" s="25">
        <f t="shared" si="12"/>
        <v>634</v>
      </c>
      <c r="AA39" s="17">
        <f t="shared" si="16"/>
        <v>107.217</v>
      </c>
      <c r="AB39" s="24">
        <f t="shared" si="13"/>
        <v>1.8712896641107604</v>
      </c>
      <c r="AC39" s="17">
        <f t="shared" si="14"/>
        <v>-0.13444699075240862</v>
      </c>
      <c r="AD39" s="17">
        <f t="shared" ca="1" si="15"/>
        <v>3.7109667017332981E-2</v>
      </c>
      <c r="AE39" s="17">
        <v>130</v>
      </c>
    </row>
    <row r="40" spans="1:31" s="17" customFormat="1" x14ac:dyDescent="0.25">
      <c r="A40" s="17">
        <v>20</v>
      </c>
      <c r="B40" s="17">
        <v>611</v>
      </c>
      <c r="C40" s="17">
        <v>14901</v>
      </c>
      <c r="D40" s="17">
        <v>14226</v>
      </c>
      <c r="E40" s="17">
        <v>11607</v>
      </c>
      <c r="F40" s="17">
        <v>12286</v>
      </c>
      <c r="G40" s="24"/>
      <c r="H40" s="7"/>
      <c r="I40" s="25">
        <f t="shared" si="0"/>
        <v>3294</v>
      </c>
      <c r="J40" s="24">
        <f t="shared" si="1"/>
        <v>1940</v>
      </c>
      <c r="K40" s="7"/>
      <c r="L40" s="25">
        <f t="shared" si="4"/>
        <v>3288.216981051688</v>
      </c>
      <c r="M40" s="17">
        <f t="shared" si="2"/>
        <v>33.443308156535856</v>
      </c>
      <c r="N40" s="17">
        <f t="shared" si="5"/>
        <v>1949.092096314293</v>
      </c>
      <c r="O40" s="24">
        <f t="shared" si="3"/>
        <v>82.666215388380905</v>
      </c>
      <c r="P40" s="7"/>
      <c r="Q40" s="25">
        <f t="shared" si="6"/>
        <v>3333.8058137987578</v>
      </c>
      <c r="R40" s="24">
        <f t="shared" si="7"/>
        <v>1916.3444098989385</v>
      </c>
      <c r="S40" s="7"/>
      <c r="T40" s="25">
        <f t="shared" si="8"/>
        <v>-0.8640216766948341</v>
      </c>
      <c r="U40" s="24">
        <f t="shared" si="9"/>
        <v>0.499972201173911</v>
      </c>
      <c r="V40" s="7"/>
      <c r="W40" s="25">
        <f t="shared" si="10"/>
        <v>-0.86809390308632273</v>
      </c>
      <c r="X40" s="24">
        <f t="shared" si="11"/>
        <v>112.49678522001091</v>
      </c>
      <c r="Y40" s="7"/>
      <c r="Z40" s="25">
        <f t="shared" si="12"/>
        <v>611</v>
      </c>
      <c r="AA40" s="17">
        <f t="shared" si="16"/>
        <v>112.71599999999999</v>
      </c>
      <c r="AB40" s="24">
        <f t="shared" si="13"/>
        <v>1.9672653196779284</v>
      </c>
      <c r="AC40" s="17">
        <f t="shared" si="14"/>
        <v>-0.21921477998908756</v>
      </c>
      <c r="AD40" s="17">
        <f t="shared" ca="1" si="15"/>
        <v>0.13701917496378258</v>
      </c>
      <c r="AE40" s="17">
        <v>129</v>
      </c>
    </row>
    <row r="41" spans="1:31" s="17" customFormat="1" x14ac:dyDescent="0.25">
      <c r="A41" s="17">
        <v>21</v>
      </c>
      <c r="B41" s="17">
        <v>608</v>
      </c>
      <c r="C41" s="17">
        <v>14801</v>
      </c>
      <c r="D41" s="17">
        <v>14385</v>
      </c>
      <c r="E41" s="17">
        <v>11713</v>
      </c>
      <c r="F41" s="17">
        <v>12132</v>
      </c>
      <c r="G41" s="24"/>
      <c r="H41" s="7"/>
      <c r="I41" s="25">
        <f t="shared" si="0"/>
        <v>3088</v>
      </c>
      <c r="J41" s="24">
        <f t="shared" si="1"/>
        <v>2253</v>
      </c>
      <c r="K41" s="7"/>
      <c r="L41" s="25">
        <f t="shared" si="4"/>
        <v>3085.5050041559575</v>
      </c>
      <c r="M41" s="17">
        <f t="shared" si="2"/>
        <v>6.2250042617892367</v>
      </c>
      <c r="N41" s="17">
        <f t="shared" si="5"/>
        <v>2257.2114344072102</v>
      </c>
      <c r="O41" s="24">
        <f t="shared" si="3"/>
        <v>17.736179766233619</v>
      </c>
      <c r="P41" s="7"/>
      <c r="Q41" s="25">
        <f t="shared" si="6"/>
        <v>3127.8058137987578</v>
      </c>
      <c r="R41" s="24">
        <f t="shared" si="7"/>
        <v>2229.3444098989385</v>
      </c>
      <c r="S41" s="7"/>
      <c r="T41" s="25">
        <f t="shared" si="8"/>
        <v>-0.81063270464900161</v>
      </c>
      <c r="U41" s="24">
        <f t="shared" si="9"/>
        <v>0.58163356546681855</v>
      </c>
      <c r="V41" s="7"/>
      <c r="W41" s="25">
        <f t="shared" si="10"/>
        <v>-0.81536369260836083</v>
      </c>
      <c r="X41" s="24">
        <f t="shared" si="11"/>
        <v>118.05919180162812</v>
      </c>
      <c r="Y41" s="7"/>
      <c r="Z41" s="25">
        <f t="shared" si="12"/>
        <v>608</v>
      </c>
      <c r="AA41" s="17">
        <f t="shared" si="16"/>
        <v>118.18799999999999</v>
      </c>
      <c r="AB41" s="24">
        <f t="shared" si="13"/>
        <v>2.0627697363470578</v>
      </c>
      <c r="AC41" s="17">
        <f t="shared" si="14"/>
        <v>-0.12880819837187119</v>
      </c>
      <c r="AD41" s="17">
        <f t="shared" ca="1" si="15"/>
        <v>4.5591770397763298E-2</v>
      </c>
      <c r="AE41" s="17">
        <v>128</v>
      </c>
    </row>
    <row r="42" spans="1:31" s="17" customFormat="1" x14ac:dyDescent="0.25">
      <c r="A42" s="17">
        <v>22</v>
      </c>
      <c r="B42" s="17">
        <v>614</v>
      </c>
      <c r="C42" s="17">
        <v>14680</v>
      </c>
      <c r="D42" s="17">
        <v>14534</v>
      </c>
      <c r="E42" s="17">
        <v>11828</v>
      </c>
      <c r="F42" s="17">
        <v>11987</v>
      </c>
      <c r="G42" s="24"/>
      <c r="H42" s="7"/>
      <c r="I42" s="25">
        <f t="shared" si="0"/>
        <v>2852</v>
      </c>
      <c r="J42" s="24">
        <f t="shared" si="1"/>
        <v>2547</v>
      </c>
      <c r="K42" s="7"/>
      <c r="L42" s="25">
        <f t="shared" si="4"/>
        <v>2851.8732838078517</v>
      </c>
      <c r="M42" s="17">
        <f t="shared" si="2"/>
        <v>1.6056993352552503E-2</v>
      </c>
      <c r="N42" s="17">
        <f t="shared" si="5"/>
        <v>2547.6754807198854</v>
      </c>
      <c r="O42" s="24">
        <f t="shared" si="3"/>
        <v>0.45627420293689769</v>
      </c>
      <c r="P42" s="7"/>
      <c r="Q42" s="25">
        <f t="shared" si="6"/>
        <v>2891.8058137987578</v>
      </c>
      <c r="R42" s="24">
        <f t="shared" si="7"/>
        <v>2523.3444098989385</v>
      </c>
      <c r="S42" s="7"/>
      <c r="T42" s="25">
        <f t="shared" si="8"/>
        <v>-0.74946863958678567</v>
      </c>
      <c r="U42" s="24">
        <f t="shared" si="9"/>
        <v>0.65833785013811197</v>
      </c>
      <c r="V42" s="7"/>
      <c r="W42" s="25">
        <f t="shared" si="10"/>
        <v>-0.7548180400563852</v>
      </c>
      <c r="X42" s="24">
        <f t="shared" si="11"/>
        <v>123.65162940351524</v>
      </c>
      <c r="Y42" s="7"/>
      <c r="Z42" s="25">
        <f t="shared" si="12"/>
        <v>614</v>
      </c>
      <c r="AA42" s="17">
        <f t="shared" si="16"/>
        <v>123.71399999999998</v>
      </c>
      <c r="AB42" s="24">
        <f t="shared" si="13"/>
        <v>2.1592166308122644</v>
      </c>
      <c r="AC42" s="17">
        <f t="shared" si="14"/>
        <v>-6.2370596484740304E-2</v>
      </c>
      <c r="AD42" s="17">
        <f t="shared" ca="1" si="15"/>
        <v>1.9198304266382138E-2</v>
      </c>
      <c r="AE42" s="17">
        <v>127</v>
      </c>
    </row>
    <row r="43" spans="1:31" s="17" customFormat="1" x14ac:dyDescent="0.25">
      <c r="A43" s="17">
        <v>23</v>
      </c>
      <c r="B43" s="17">
        <v>621</v>
      </c>
      <c r="C43" s="17">
        <v>14545</v>
      </c>
      <c r="D43" s="17">
        <v>14659</v>
      </c>
      <c r="E43" s="17">
        <v>11955</v>
      </c>
      <c r="F43" s="17">
        <v>11844</v>
      </c>
      <c r="G43" s="24"/>
      <c r="H43" s="7"/>
      <c r="I43" s="25">
        <f t="shared" si="0"/>
        <v>2590</v>
      </c>
      <c r="J43" s="24">
        <f t="shared" si="1"/>
        <v>2815</v>
      </c>
      <c r="K43" s="7"/>
      <c r="L43" s="25">
        <f t="shared" si="4"/>
        <v>2588.2308944225069</v>
      </c>
      <c r="M43" s="17">
        <f t="shared" si="2"/>
        <v>3.1297345443170697</v>
      </c>
      <c r="N43" s="17">
        <f t="shared" si="5"/>
        <v>2817.5466144215934</v>
      </c>
      <c r="O43" s="24">
        <f t="shared" si="3"/>
        <v>6.485245012267506</v>
      </c>
      <c r="P43" s="7"/>
      <c r="Q43" s="25">
        <f t="shared" si="6"/>
        <v>2629.8058137987578</v>
      </c>
      <c r="R43" s="24">
        <f t="shared" si="7"/>
        <v>2791.3444098989385</v>
      </c>
      <c r="S43" s="7"/>
      <c r="T43" s="25">
        <f t="shared" si="8"/>
        <v>-0.68156616057703756</v>
      </c>
      <c r="U43" s="24">
        <f t="shared" si="9"/>
        <v>0.7282587626956174</v>
      </c>
      <c r="V43" s="7"/>
      <c r="W43" s="25">
        <f t="shared" si="10"/>
        <v>-0.68747888666631274</v>
      </c>
      <c r="X43" s="24">
        <f t="shared" si="11"/>
        <v>129.20724573357882</v>
      </c>
      <c r="Y43" s="7"/>
      <c r="Z43" s="25">
        <f t="shared" si="12"/>
        <v>621</v>
      </c>
      <c r="AA43" s="17">
        <f t="shared" si="16"/>
        <v>129.303</v>
      </c>
      <c r="AB43" s="24">
        <f t="shared" si="13"/>
        <v>2.2567630827062279</v>
      </c>
      <c r="AC43" s="17">
        <f t="shared" si="14"/>
        <v>-9.5754266421181455E-2</v>
      </c>
      <c r="AD43" s="17">
        <f t="shared" ca="1" si="15"/>
        <v>9.0166095869534502E-2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14406</v>
      </c>
      <c r="D44" s="17">
        <v>14795</v>
      </c>
      <c r="E44" s="17">
        <v>12110</v>
      </c>
      <c r="F44" s="17">
        <v>11730</v>
      </c>
      <c r="G44" s="24"/>
      <c r="H44" s="7"/>
      <c r="I44" s="25">
        <f t="shared" si="0"/>
        <v>2296</v>
      </c>
      <c r="J44" s="24">
        <f t="shared" si="1"/>
        <v>3065</v>
      </c>
      <c r="K44" s="7"/>
      <c r="L44" s="25">
        <f t="shared" si="4"/>
        <v>2295.232379316084</v>
      </c>
      <c r="M44" s="17">
        <f t="shared" si="2"/>
        <v>0.58924151437565708</v>
      </c>
      <c r="N44" s="17">
        <f t="shared" si="5"/>
        <v>3064.1376213108551</v>
      </c>
      <c r="O44" s="24">
        <f t="shared" si="3"/>
        <v>0.74369700349121004</v>
      </c>
      <c r="P44" s="7"/>
      <c r="Q44" s="25">
        <f t="shared" si="6"/>
        <v>2335.8058137987578</v>
      </c>
      <c r="R44" s="24">
        <f t="shared" si="7"/>
        <v>3041.3444098989385</v>
      </c>
      <c r="S44" s="7"/>
      <c r="T44" s="25">
        <f t="shared" si="8"/>
        <v>-0.6053702490164804</v>
      </c>
      <c r="U44" s="24">
        <f t="shared" si="9"/>
        <v>0.79348349455896205</v>
      </c>
      <c r="V44" s="7"/>
      <c r="W44" s="25">
        <f t="shared" si="10"/>
        <v>-0.61180804496172825</v>
      </c>
      <c r="X44" s="24">
        <f t="shared" si="11"/>
        <v>134.92363045192428</v>
      </c>
      <c r="Y44" s="7"/>
      <c r="Z44" s="25">
        <f t="shared" si="12"/>
        <v>630</v>
      </c>
      <c r="AA44" s="17">
        <f t="shared" si="16"/>
        <v>134.97299999999998</v>
      </c>
      <c r="AB44" s="24">
        <f t="shared" si="13"/>
        <v>2.355723251294306</v>
      </c>
      <c r="AC44" s="17">
        <f t="shared" si="14"/>
        <v>-4.9369548075702596E-2</v>
      </c>
      <c r="AD44" s="17">
        <f t="shared" ca="1" si="15"/>
        <v>8.9246090980282133E-2</v>
      </c>
      <c r="AE44" s="17">
        <v>125</v>
      </c>
    </row>
    <row r="45" spans="1:31" s="17" customFormat="1" x14ac:dyDescent="0.25">
      <c r="A45" s="17">
        <v>25</v>
      </c>
      <c r="B45" s="17">
        <v>635</v>
      </c>
      <c r="C45" s="17">
        <v>14241</v>
      </c>
      <c r="D45" s="17">
        <v>14902</v>
      </c>
      <c r="E45" s="17">
        <v>12263</v>
      </c>
      <c r="F45" s="17">
        <v>11615</v>
      </c>
      <c r="G45" s="24"/>
      <c r="H45" s="7"/>
      <c r="I45" s="25">
        <f t="shared" si="0"/>
        <v>1978</v>
      </c>
      <c r="J45" s="24">
        <f t="shared" si="1"/>
        <v>3287</v>
      </c>
      <c r="K45" s="7"/>
      <c r="L45" s="25">
        <f t="shared" si="4"/>
        <v>1976.7811218304043</v>
      </c>
      <c r="M45" s="17">
        <f t="shared" si="2"/>
        <v>1.4856639923168542</v>
      </c>
      <c r="N45" s="17">
        <f t="shared" si="5"/>
        <v>3282.5339593664644</v>
      </c>
      <c r="O45" s="24">
        <f t="shared" si="3"/>
        <v>19.945518940391178</v>
      </c>
      <c r="P45" s="7"/>
      <c r="Q45" s="25">
        <f t="shared" si="6"/>
        <v>2017.8058137987578</v>
      </c>
      <c r="R45" s="24">
        <f t="shared" si="7"/>
        <v>3263.3444098989385</v>
      </c>
      <c r="S45" s="7"/>
      <c r="T45" s="25">
        <f t="shared" si="8"/>
        <v>-0.52295426304281667</v>
      </c>
      <c r="U45" s="24">
        <f t="shared" si="9"/>
        <v>0.85140305645361214</v>
      </c>
      <c r="V45" s="7"/>
      <c r="W45" s="25">
        <f t="shared" si="10"/>
        <v>-0.52985783841052925</v>
      </c>
      <c r="X45" s="24">
        <f t="shared" si="11"/>
        <v>140.66186934637039</v>
      </c>
      <c r="Y45" s="7"/>
      <c r="Z45" s="25">
        <f t="shared" si="12"/>
        <v>635</v>
      </c>
      <c r="AA45" s="17">
        <f t="shared" si="16"/>
        <v>140.68799999999999</v>
      </c>
      <c r="AB45" s="24">
        <f t="shared" si="13"/>
        <v>2.455468818045782</v>
      </c>
      <c r="AC45" s="17">
        <f t="shared" si="14"/>
        <v>-2.6130653629593326E-2</v>
      </c>
      <c r="AD45" s="17">
        <f t="shared" ca="1" si="15"/>
        <v>8.6750622397204324E-2</v>
      </c>
      <c r="AE45" s="17">
        <v>124</v>
      </c>
    </row>
    <row r="46" spans="1:31" s="17" customFormat="1" x14ac:dyDescent="0.25">
      <c r="A46" s="17">
        <v>26</v>
      </c>
      <c r="B46" s="17">
        <v>631</v>
      </c>
      <c r="C46" s="17">
        <v>14068</v>
      </c>
      <c r="D46" s="17">
        <v>14985</v>
      </c>
      <c r="E46" s="17">
        <v>12430</v>
      </c>
      <c r="F46" s="17">
        <v>11519</v>
      </c>
      <c r="G46" s="24"/>
      <c r="H46" s="7"/>
      <c r="I46" s="25">
        <f t="shared" si="0"/>
        <v>1638</v>
      </c>
      <c r="J46" s="24">
        <f t="shared" si="1"/>
        <v>3466</v>
      </c>
      <c r="K46" s="7"/>
      <c r="L46" s="25">
        <f t="shared" si="4"/>
        <v>1640.4594348817545</v>
      </c>
      <c r="M46" s="17">
        <f t="shared" si="2"/>
        <v>6.0488199375909311</v>
      </c>
      <c r="N46" s="17">
        <f t="shared" si="5"/>
        <v>3467.4261773058447</v>
      </c>
      <c r="O46" s="24">
        <f t="shared" si="3"/>
        <v>2.0339817077064564</v>
      </c>
      <c r="P46" s="7"/>
      <c r="Q46" s="25">
        <f t="shared" si="6"/>
        <v>1677.8058137987578</v>
      </c>
      <c r="R46" s="24">
        <f t="shared" si="7"/>
        <v>3442.3444098989385</v>
      </c>
      <c r="S46" s="7"/>
      <c r="T46" s="25">
        <f t="shared" si="8"/>
        <v>-0.43483654219047169</v>
      </c>
      <c r="U46" s="24">
        <f t="shared" si="9"/>
        <v>0.89810396446776697</v>
      </c>
      <c r="V46" s="7"/>
      <c r="W46" s="25">
        <f t="shared" si="10"/>
        <v>-0.44211496976699033</v>
      </c>
      <c r="X46" s="24">
        <f t="shared" si="11"/>
        <v>146.34740165784615</v>
      </c>
      <c r="Y46" s="7"/>
      <c r="Z46" s="25">
        <f t="shared" si="12"/>
        <v>631</v>
      </c>
      <c r="AA46" s="17">
        <f t="shared" si="16"/>
        <v>146.36699999999999</v>
      </c>
      <c r="AB46" s="24">
        <f t="shared" si="13"/>
        <v>2.5545860662665403</v>
      </c>
      <c r="AC46" s="17">
        <f t="shared" si="14"/>
        <v>-1.9598342153841486E-2</v>
      </c>
      <c r="AD46" s="17">
        <f t="shared" ca="1" si="15"/>
        <v>9.8073443852200626E-2</v>
      </c>
      <c r="AE46" s="17">
        <v>123</v>
      </c>
    </row>
    <row r="47" spans="1:31" s="17" customFormat="1" x14ac:dyDescent="0.25">
      <c r="A47" s="17">
        <v>27</v>
      </c>
      <c r="B47" s="17">
        <v>621</v>
      </c>
      <c r="C47" s="17">
        <v>13904</v>
      </c>
      <c r="D47" s="17">
        <v>15075</v>
      </c>
      <c r="E47" s="17">
        <v>12613</v>
      </c>
      <c r="F47" s="17">
        <v>11450</v>
      </c>
      <c r="G47" s="24"/>
      <c r="H47" s="7"/>
      <c r="I47" s="25">
        <f t="shared" si="0"/>
        <v>1291</v>
      </c>
      <c r="J47" s="24">
        <f t="shared" si="1"/>
        <v>3625</v>
      </c>
      <c r="K47" s="7"/>
      <c r="L47" s="25">
        <f t="shared" si="4"/>
        <v>1293.3371273262303</v>
      </c>
      <c r="M47" s="17">
        <f t="shared" si="2"/>
        <v>5.4621641390124012</v>
      </c>
      <c r="N47" s="17">
        <f t="shared" si="5"/>
        <v>3616.348394383509</v>
      </c>
      <c r="O47" s="24">
        <f t="shared" si="3"/>
        <v>74.850279743298557</v>
      </c>
      <c r="P47" s="7"/>
      <c r="Q47" s="25">
        <f t="shared" si="6"/>
        <v>1330.8058137987578</v>
      </c>
      <c r="R47" s="24">
        <f t="shared" si="7"/>
        <v>3601.3444098989385</v>
      </c>
      <c r="S47" s="7"/>
      <c r="T47" s="25">
        <f t="shared" si="8"/>
        <v>-0.34490463296763729</v>
      </c>
      <c r="U47" s="24">
        <f t="shared" si="9"/>
        <v>0.93958689393285422</v>
      </c>
      <c r="V47" s="7"/>
      <c r="W47" s="25">
        <f t="shared" si="10"/>
        <v>-0.35251564842983357</v>
      </c>
      <c r="X47" s="24">
        <f t="shared" si="11"/>
        <v>151.99215183888856</v>
      </c>
      <c r="Y47" s="7"/>
      <c r="Z47" s="25">
        <f t="shared" si="12"/>
        <v>621</v>
      </c>
      <c r="AA47" s="17">
        <f t="shared" si="16"/>
        <v>151.95599999999999</v>
      </c>
      <c r="AB47" s="24">
        <f t="shared" si="13"/>
        <v>2.6521325181605033</v>
      </c>
      <c r="AC47" s="17">
        <f t="shared" si="14"/>
        <v>3.6151838888571319E-2</v>
      </c>
      <c r="AD47" s="17">
        <f t="shared" ca="1" si="15"/>
        <v>5.8217833781526451E-2</v>
      </c>
      <c r="AE47" s="17">
        <v>122</v>
      </c>
    </row>
    <row r="48" spans="1:31" s="17" customFormat="1" x14ac:dyDescent="0.25">
      <c r="A48" s="17">
        <v>28</v>
      </c>
      <c r="B48" s="17">
        <v>634</v>
      </c>
      <c r="C48" s="17">
        <v>13714</v>
      </c>
      <c r="D48" s="17">
        <v>15132</v>
      </c>
      <c r="E48" s="17">
        <v>12792</v>
      </c>
      <c r="F48" s="17">
        <v>11387</v>
      </c>
      <c r="G48" s="24"/>
      <c r="H48" s="7"/>
      <c r="I48" s="25">
        <f t="shared" si="0"/>
        <v>922</v>
      </c>
      <c r="J48" s="24">
        <f t="shared" si="1"/>
        <v>3745</v>
      </c>
      <c r="K48" s="7"/>
      <c r="L48" s="25">
        <f t="shared" si="4"/>
        <v>925.8897615385622</v>
      </c>
      <c r="M48" s="17">
        <f t="shared" si="2"/>
        <v>15.130244826877755</v>
      </c>
      <c r="N48" s="17">
        <f t="shared" si="5"/>
        <v>3733.0957542200135</v>
      </c>
      <c r="O48" s="24">
        <f t="shared" si="3"/>
        <v>141.71106759032563</v>
      </c>
      <c r="P48" s="7"/>
      <c r="Q48" s="25">
        <f t="shared" si="6"/>
        <v>961.80581379875764</v>
      </c>
      <c r="R48" s="24">
        <f t="shared" si="7"/>
        <v>3721.3444098989385</v>
      </c>
      <c r="S48" s="7"/>
      <c r="T48" s="25">
        <f t="shared" si="8"/>
        <v>-0.2492709888661217</v>
      </c>
      <c r="U48" s="24">
        <f t="shared" si="9"/>
        <v>0.97089476522725959</v>
      </c>
      <c r="V48" s="7"/>
      <c r="W48" s="25">
        <f t="shared" si="10"/>
        <v>-0.25713210599640074</v>
      </c>
      <c r="X48" s="24">
        <f t="shared" si="11"/>
        <v>157.72363563767749</v>
      </c>
      <c r="Y48" s="7"/>
      <c r="Z48" s="25">
        <f t="shared" si="12"/>
        <v>634</v>
      </c>
      <c r="AA48" s="17">
        <f t="shared" si="16"/>
        <v>157.66199999999998</v>
      </c>
      <c r="AB48" s="24">
        <f t="shared" si="13"/>
        <v>2.7517210052792995</v>
      </c>
      <c r="AC48" s="17">
        <f t="shared" si="14"/>
        <v>6.1635637677511568E-2</v>
      </c>
      <c r="AD48" s="17">
        <f t="shared" ca="1" si="15"/>
        <v>2.3343593048508637E-2</v>
      </c>
      <c r="AE48" s="17">
        <v>121</v>
      </c>
    </row>
    <row r="49" spans="1:31" s="17" customFormat="1" x14ac:dyDescent="0.25">
      <c r="A49" s="17">
        <v>29</v>
      </c>
      <c r="B49" s="17">
        <v>603</v>
      </c>
      <c r="C49" s="17">
        <v>13541</v>
      </c>
      <c r="D49" s="17">
        <v>15166</v>
      </c>
      <c r="E49" s="17">
        <v>12975</v>
      </c>
      <c r="F49" s="17">
        <v>11350</v>
      </c>
      <c r="G49" s="24"/>
      <c r="H49" s="7"/>
      <c r="I49" s="25">
        <f t="shared" si="0"/>
        <v>566</v>
      </c>
      <c r="J49" s="24">
        <f t="shared" si="1"/>
        <v>3816</v>
      </c>
      <c r="K49" s="7"/>
      <c r="L49" s="25">
        <f t="shared" si="4"/>
        <v>567.46954000754806</v>
      </c>
      <c r="M49" s="17">
        <f t="shared" si="2"/>
        <v>2.1595478337843583</v>
      </c>
      <c r="N49" s="17">
        <f t="shared" si="5"/>
        <v>3809.9970919502375</v>
      </c>
      <c r="O49" s="24">
        <f t="shared" si="3"/>
        <v>36.034905053903202</v>
      </c>
      <c r="P49" s="7"/>
      <c r="Q49" s="25">
        <f t="shared" si="6"/>
        <v>605.80581379875764</v>
      </c>
      <c r="R49" s="24">
        <f t="shared" si="7"/>
        <v>3792.3444098989385</v>
      </c>
      <c r="S49" s="7"/>
      <c r="T49" s="25">
        <f t="shared" si="8"/>
        <v>-0.1570065517383723</v>
      </c>
      <c r="U49" s="24">
        <f t="shared" si="9"/>
        <v>0.98941858907644953</v>
      </c>
      <c r="V49" s="7"/>
      <c r="W49" s="25">
        <f t="shared" si="10"/>
        <v>-0.16501447854302878</v>
      </c>
      <c r="X49" s="24">
        <f t="shared" si="11"/>
        <v>163.08871746772172</v>
      </c>
      <c r="Y49" s="7"/>
      <c r="Z49" s="25">
        <f t="shared" si="12"/>
        <v>603</v>
      </c>
      <c r="AA49" s="17">
        <f t="shared" si="16"/>
        <v>163.08899999999997</v>
      </c>
      <c r="AB49" s="24">
        <f t="shared" si="13"/>
        <v>2.8464400237850316</v>
      </c>
      <c r="AC49" s="17">
        <f t="shared" si="14"/>
        <v>-2.8253227824848182E-4</v>
      </c>
      <c r="AD49" s="17">
        <f t="shared" ca="1" si="15"/>
        <v>0.12010386787812877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13342</v>
      </c>
      <c r="D50" s="17">
        <v>15180</v>
      </c>
      <c r="E50" s="17">
        <v>13150</v>
      </c>
      <c r="F50" s="17">
        <v>11320</v>
      </c>
      <c r="G50" s="24"/>
      <c r="H50" s="7"/>
      <c r="I50" s="25">
        <f t="shared" si="0"/>
        <v>192</v>
      </c>
      <c r="J50" s="24">
        <f t="shared" si="1"/>
        <v>3860</v>
      </c>
      <c r="K50" s="7"/>
      <c r="L50" s="25">
        <f t="shared" si="4"/>
        <v>196.93562897945492</v>
      </c>
      <c r="M50" s="17">
        <f t="shared" si="2"/>
        <v>24.3604334228352</v>
      </c>
      <c r="N50" s="17">
        <f t="shared" si="5"/>
        <v>3853.3746698131235</v>
      </c>
      <c r="O50" s="24">
        <f t="shared" si="3"/>
        <v>43.895000085136388</v>
      </c>
      <c r="P50" s="7"/>
      <c r="Q50" s="25">
        <f t="shared" si="6"/>
        <v>231.80581379875764</v>
      </c>
      <c r="R50" s="24">
        <f t="shared" si="7"/>
        <v>3836.3444098989385</v>
      </c>
      <c r="S50" s="7"/>
      <c r="T50" s="25">
        <f t="shared" si="8"/>
        <v>-6.0077058800792865E-2</v>
      </c>
      <c r="U50" s="24">
        <f t="shared" si="9"/>
        <v>1.0008981418843983</v>
      </c>
      <c r="V50" s="7"/>
      <c r="W50" s="25">
        <f t="shared" si="10"/>
        <v>-6.8174665960600095E-2</v>
      </c>
      <c r="X50" s="24">
        <f t="shared" si="11"/>
        <v>168.66071816881959</v>
      </c>
      <c r="Y50" s="7"/>
      <c r="Z50" s="25">
        <f t="shared" si="12"/>
        <v>614</v>
      </c>
      <c r="AA50" s="17">
        <f t="shared" si="16"/>
        <v>168.61499999999998</v>
      </c>
      <c r="AB50" s="24">
        <f t="shared" si="13"/>
        <v>2.9428869182502386</v>
      </c>
      <c r="AC50" s="17">
        <f t="shared" si="14"/>
        <v>4.5718168819604443E-2</v>
      </c>
      <c r="AD50" s="17">
        <f t="shared" ca="1" si="15"/>
        <v>7.2186453121759087E-2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13164</v>
      </c>
      <c r="D51" s="17">
        <v>15192</v>
      </c>
      <c r="E51" s="17">
        <v>13348</v>
      </c>
      <c r="F51" s="17">
        <v>11330</v>
      </c>
      <c r="G51" s="24"/>
      <c r="H51" s="7"/>
      <c r="I51" s="25">
        <f t="shared" si="0"/>
        <v>-184</v>
      </c>
      <c r="J51" s="24">
        <f t="shared" si="1"/>
        <v>3862</v>
      </c>
      <c r="K51" s="7"/>
      <c r="L51" s="25">
        <f t="shared" si="4"/>
        <v>-178.22570134648149</v>
      </c>
      <c r="M51" s="17">
        <f t="shared" si="2"/>
        <v>33.342524940025726</v>
      </c>
      <c r="N51" s="17">
        <f t="shared" si="5"/>
        <v>3861.043362863888</v>
      </c>
      <c r="O51" s="24">
        <f t="shared" si="3"/>
        <v>0.915154610188611</v>
      </c>
      <c r="P51" s="7"/>
      <c r="Q51" s="25">
        <f t="shared" si="6"/>
        <v>-144.19418620124236</v>
      </c>
      <c r="R51" s="24">
        <f t="shared" si="7"/>
        <v>3838.3444098989385</v>
      </c>
      <c r="S51" s="7"/>
      <c r="T51" s="25">
        <f t="shared" si="8"/>
        <v>3.7370773671212131E-2</v>
      </c>
      <c r="U51" s="24">
        <f t="shared" si="9"/>
        <v>1.0014199397393049</v>
      </c>
      <c r="V51" s="7"/>
      <c r="W51" s="25">
        <f t="shared" si="10"/>
        <v>2.9272133570011773E-2</v>
      </c>
      <c r="X51" s="24">
        <f t="shared" si="11"/>
        <v>174.23162996873384</v>
      </c>
      <c r="Y51" s="7"/>
      <c r="Z51" s="25">
        <f t="shared" si="12"/>
        <v>618</v>
      </c>
      <c r="AA51" s="17">
        <f t="shared" si="16"/>
        <v>174.17699999999999</v>
      </c>
      <c r="AB51" s="24">
        <f t="shared" si="13"/>
        <v>3.0399621312461633</v>
      </c>
      <c r="AC51" s="17">
        <f t="shared" si="14"/>
        <v>5.4629968733848955E-2</v>
      </c>
      <c r="AD51" s="17">
        <f t="shared" ca="1" si="15"/>
        <v>8.1847294526937731E-2</v>
      </c>
      <c r="AE51" s="17">
        <v>118</v>
      </c>
    </row>
    <row r="52" spans="1:31" s="17" customFormat="1" x14ac:dyDescent="0.25">
      <c r="A52" s="17">
        <v>32</v>
      </c>
      <c r="B52" s="17">
        <v>634</v>
      </c>
      <c r="C52" s="17">
        <v>12967</v>
      </c>
      <c r="D52" s="17">
        <v>15168</v>
      </c>
      <c r="E52" s="17">
        <v>13531</v>
      </c>
      <c r="F52" s="17">
        <v>11331</v>
      </c>
      <c r="G52" s="24"/>
      <c r="H52" s="7"/>
      <c r="I52" s="25">
        <f t="shared" ref="I52:I83" si="17">C52-E52</f>
        <v>-564</v>
      </c>
      <c r="J52" s="24">
        <f t="shared" ref="J52:J83" si="18">D52-F52</f>
        <v>3837</v>
      </c>
      <c r="K52" s="7"/>
      <c r="L52" s="25">
        <f t="shared" si="4"/>
        <v>-561.7102447246375</v>
      </c>
      <c r="M52" s="17">
        <f t="shared" si="2"/>
        <v>5.2429792210503754</v>
      </c>
      <c r="N52" s="17">
        <f t="shared" si="5"/>
        <v>3831.3151742928994</v>
      </c>
      <c r="O52" s="24">
        <f t="shared" si="3"/>
        <v>32.317243320111515</v>
      </c>
      <c r="P52" s="7"/>
      <c r="Q52" s="25">
        <f t="shared" si="6"/>
        <v>-524.19418620124236</v>
      </c>
      <c r="R52" s="24">
        <f t="shared" si="7"/>
        <v>3813.3444098989385</v>
      </c>
      <c r="S52" s="7"/>
      <c r="T52" s="25">
        <f t="shared" si="8"/>
        <v>0.13585528521206824</v>
      </c>
      <c r="U52" s="24">
        <f t="shared" si="9"/>
        <v>0.99489746655297051</v>
      </c>
      <c r="V52" s="7"/>
      <c r="W52" s="25">
        <f t="shared" si="10"/>
        <v>0.12781262280308192</v>
      </c>
      <c r="X52" s="24">
        <f t="shared" si="11"/>
        <v>179.8778996971464</v>
      </c>
      <c r="Y52" s="7"/>
      <c r="Z52" s="25">
        <f t="shared" si="12"/>
        <v>634</v>
      </c>
      <c r="AA52" s="17">
        <f t="shared" si="16"/>
        <v>179.88299999999998</v>
      </c>
      <c r="AB52" s="24">
        <f t="shared" si="13"/>
        <v>3.1395506183649595</v>
      </c>
      <c r="AC52" s="17">
        <f t="shared" si="14"/>
        <v>-5.100302853577432E-3</v>
      </c>
      <c r="AD52" s="17">
        <f t="shared" ca="1" si="15"/>
        <v>0.11133110978292393</v>
      </c>
      <c r="AE52" s="17">
        <v>117</v>
      </c>
    </row>
    <row r="53" spans="1:31" s="17" customFormat="1" x14ac:dyDescent="0.25">
      <c r="A53" s="17">
        <v>33</v>
      </c>
      <c r="B53" s="17">
        <v>632</v>
      </c>
      <c r="C53" s="17">
        <v>12776</v>
      </c>
      <c r="D53" s="17">
        <v>15132</v>
      </c>
      <c r="E53" s="17">
        <v>13716</v>
      </c>
      <c r="F53" s="17">
        <v>11362</v>
      </c>
      <c r="G53" s="24"/>
      <c r="H53" s="7"/>
      <c r="I53" s="25">
        <f t="shared" si="17"/>
        <v>-940</v>
      </c>
      <c r="J53" s="24">
        <f t="shared" si="18"/>
        <v>3770</v>
      </c>
      <c r="K53" s="7"/>
      <c r="L53" s="25">
        <f t="shared" si="4"/>
        <v>-938.8351810139585</v>
      </c>
      <c r="M53" s="17">
        <f t="shared" si="2"/>
        <v>1.3568032702427386</v>
      </c>
      <c r="N53" s="17">
        <f t="shared" si="5"/>
        <v>3764.0777039446461</v>
      </c>
      <c r="O53" s="24">
        <f t="shared" si="3"/>
        <v>35.073590567259821</v>
      </c>
      <c r="P53" s="7"/>
      <c r="Q53" s="25">
        <f t="shared" si="6"/>
        <v>-900.19418620124236</v>
      </c>
      <c r="R53" s="24">
        <f t="shared" si="7"/>
        <v>3746.3444098989385</v>
      </c>
      <c r="S53" s="7"/>
      <c r="T53" s="25">
        <f t="shared" si="8"/>
        <v>0.23330311768407325</v>
      </c>
      <c r="U53" s="24">
        <f t="shared" si="9"/>
        <v>0.97741723841359407</v>
      </c>
      <c r="V53" s="7"/>
      <c r="W53" s="25">
        <f t="shared" si="10"/>
        <v>0.22540502951579303</v>
      </c>
      <c r="X53" s="24">
        <f t="shared" si="11"/>
        <v>185.54342772268024</v>
      </c>
      <c r="Y53" s="7"/>
      <c r="Z53" s="25">
        <f t="shared" ref="Z53:Z84" si="19">B53</f>
        <v>632</v>
      </c>
      <c r="AA53" s="17">
        <f t="shared" si="16"/>
        <v>185.57099999999997</v>
      </c>
      <c r="AB53" s="24">
        <f t="shared" si="13"/>
        <v>3.2388249462183967</v>
      </c>
      <c r="AC53" s="17">
        <f t="shared" si="14"/>
        <v>-2.757227731973444E-2</v>
      </c>
      <c r="AD53" s="17">
        <f t="shared" ca="1" si="15"/>
        <v>4.7115487129076428E-2</v>
      </c>
      <c r="AE53" s="17">
        <v>116</v>
      </c>
    </row>
    <row r="54" spans="1:31" s="17" customFormat="1" x14ac:dyDescent="0.25">
      <c r="A54" s="17">
        <v>34</v>
      </c>
      <c r="B54" s="17">
        <v>635</v>
      </c>
      <c r="C54" s="17">
        <v>12598</v>
      </c>
      <c r="D54" s="17">
        <v>15085</v>
      </c>
      <c r="E54" s="17">
        <v>13908</v>
      </c>
      <c r="F54" s="17">
        <v>11420</v>
      </c>
      <c r="G54" s="24"/>
      <c r="H54" s="7"/>
      <c r="I54" s="25">
        <f t="shared" si="17"/>
        <v>-1310</v>
      </c>
      <c r="J54" s="24">
        <f t="shared" si="18"/>
        <v>3665</v>
      </c>
      <c r="K54" s="7"/>
      <c r="L54" s="25">
        <f t="shared" si="4"/>
        <v>-1308.8191768210731</v>
      </c>
      <c r="M54" s="17">
        <f t="shared" si="2"/>
        <v>1.3943433798909293</v>
      </c>
      <c r="N54" s="17">
        <f t="shared" si="5"/>
        <v>3659.3792011065834</v>
      </c>
      <c r="O54" s="24">
        <f t="shared" si="3"/>
        <v>31.593380200233014</v>
      </c>
      <c r="P54" s="7"/>
      <c r="Q54" s="25">
        <f t="shared" si="6"/>
        <v>-1270.1941862012422</v>
      </c>
      <c r="R54" s="24">
        <f t="shared" si="7"/>
        <v>3641.3444098989385</v>
      </c>
      <c r="S54" s="7"/>
      <c r="T54" s="25">
        <f t="shared" si="8"/>
        <v>0.32919593155280152</v>
      </c>
      <c r="U54" s="24">
        <f t="shared" si="9"/>
        <v>0.95002285103098938</v>
      </c>
      <c r="V54" s="7"/>
      <c r="W54" s="25">
        <f t="shared" si="10"/>
        <v>0.32152255622256731</v>
      </c>
      <c r="X54" s="24">
        <f t="shared" si="11"/>
        <v>191.25501874763916</v>
      </c>
      <c r="Y54" s="7"/>
      <c r="Z54" s="25">
        <f t="shared" si="19"/>
        <v>635</v>
      </c>
      <c r="AA54" s="17">
        <f t="shared" si="16"/>
        <v>191.28599999999997</v>
      </c>
      <c r="AB54" s="24">
        <f t="shared" si="13"/>
        <v>3.3385705129698726</v>
      </c>
      <c r="AC54" s="17">
        <f t="shared" si="14"/>
        <v>-3.098125236081728E-2</v>
      </c>
      <c r="AD54" s="17">
        <f t="shared" ca="1" si="15"/>
        <v>9.7854298755322588E-2</v>
      </c>
      <c r="AE54" s="17">
        <v>115</v>
      </c>
    </row>
    <row r="55" spans="1:31" s="17" customFormat="1" x14ac:dyDescent="0.25">
      <c r="A55" s="17">
        <v>35</v>
      </c>
      <c r="B55" s="17">
        <v>634</v>
      </c>
      <c r="C55" s="17">
        <v>12421</v>
      </c>
      <c r="D55" s="17">
        <v>15012</v>
      </c>
      <c r="E55" s="17">
        <v>14084</v>
      </c>
      <c r="F55" s="17">
        <v>11492</v>
      </c>
      <c r="G55" s="24"/>
      <c r="H55" s="7"/>
      <c r="I55" s="25">
        <f t="shared" si="17"/>
        <v>-1663</v>
      </c>
      <c r="J55" s="24">
        <f t="shared" si="18"/>
        <v>3520</v>
      </c>
      <c r="K55" s="7"/>
      <c r="L55" s="25">
        <f t="shared" si="4"/>
        <v>-1665.6252320069118</v>
      </c>
      <c r="M55" s="17">
        <f t="shared" si="2"/>
        <v>6.8918430901141639</v>
      </c>
      <c r="N55" s="17">
        <f t="shared" si="5"/>
        <v>3518.7413625688905</v>
      </c>
      <c r="O55" s="24">
        <f t="shared" si="3"/>
        <v>1.5841681829898999</v>
      </c>
      <c r="P55" s="7"/>
      <c r="Q55" s="25">
        <f t="shared" si="6"/>
        <v>-1623.1941862012422</v>
      </c>
      <c r="R55" s="24">
        <f t="shared" si="7"/>
        <v>3496.3444098989385</v>
      </c>
      <c r="S55" s="7"/>
      <c r="T55" s="25">
        <f t="shared" si="8"/>
        <v>0.42068285937891259</v>
      </c>
      <c r="U55" s="24">
        <f t="shared" si="9"/>
        <v>0.91219250655024942</v>
      </c>
      <c r="V55" s="7"/>
      <c r="W55" s="25">
        <f t="shared" si="10"/>
        <v>0.41331846272910938</v>
      </c>
      <c r="X55" s="24">
        <f t="shared" si="11"/>
        <v>196.93280575811275</v>
      </c>
      <c r="Y55" s="7"/>
      <c r="Z55" s="25">
        <f t="shared" si="19"/>
        <v>634</v>
      </c>
      <c r="AA55" s="17">
        <f t="shared" si="16"/>
        <v>196.99199999999996</v>
      </c>
      <c r="AB55" s="24">
        <f t="shared" si="13"/>
        <v>3.4381590000886693</v>
      </c>
      <c r="AC55" s="17">
        <f t="shared" si="14"/>
        <v>-5.9194241887212229E-2</v>
      </c>
      <c r="AD55" s="17">
        <f t="shared" ca="1" si="15"/>
        <v>0.14584365202063054</v>
      </c>
      <c r="AE55" s="17">
        <v>114</v>
      </c>
    </row>
    <row r="56" spans="1:31" s="17" customFormat="1" x14ac:dyDescent="0.25">
      <c r="A56" s="17">
        <v>36</v>
      </c>
      <c r="B56" s="17">
        <v>611</v>
      </c>
      <c r="C56" s="17">
        <v>12250</v>
      </c>
      <c r="D56" s="17">
        <v>14919</v>
      </c>
      <c r="E56" s="17">
        <v>14246</v>
      </c>
      <c r="F56" s="17">
        <v>11571</v>
      </c>
      <c r="G56" s="24"/>
      <c r="H56" s="7"/>
      <c r="I56" s="25">
        <f t="shared" si="17"/>
        <v>-1996</v>
      </c>
      <c r="J56" s="24">
        <f t="shared" si="18"/>
        <v>3348</v>
      </c>
      <c r="K56" s="7"/>
      <c r="L56" s="25">
        <f t="shared" si="4"/>
        <v>-1994.2676287751046</v>
      </c>
      <c r="M56" s="17">
        <f t="shared" si="2"/>
        <v>3.0011100608454493</v>
      </c>
      <c r="N56" s="17">
        <f t="shared" si="5"/>
        <v>3350.3711231541288</v>
      </c>
      <c r="O56" s="24">
        <f t="shared" si="3"/>
        <v>5.6222250120456216</v>
      </c>
      <c r="P56" s="7"/>
      <c r="Q56" s="25">
        <f t="shared" si="6"/>
        <v>-1956.1941862012422</v>
      </c>
      <c r="R56" s="24">
        <f t="shared" si="7"/>
        <v>3324.3444098989385</v>
      </c>
      <c r="S56" s="7"/>
      <c r="T56" s="25">
        <f t="shared" si="8"/>
        <v>0.5069863918607681</v>
      </c>
      <c r="U56" s="24">
        <f t="shared" si="9"/>
        <v>0.86731789102826828</v>
      </c>
      <c r="V56" s="7"/>
      <c r="W56" s="25">
        <f t="shared" si="10"/>
        <v>0.49998778106394098</v>
      </c>
      <c r="X56" s="24">
        <f t="shared" si="11"/>
        <v>202.51972363586174</v>
      </c>
      <c r="Y56" s="7"/>
      <c r="Z56" s="25">
        <f t="shared" si="19"/>
        <v>611</v>
      </c>
      <c r="AA56" s="17">
        <f t="shared" si="16"/>
        <v>202.49099999999996</v>
      </c>
      <c r="AB56" s="24">
        <f t="shared" si="13"/>
        <v>3.5341346556558375</v>
      </c>
      <c r="AC56" s="17">
        <f t="shared" si="14"/>
        <v>2.8723635861780394E-2</v>
      </c>
      <c r="AD56" s="17">
        <f t="shared" ca="1" si="15"/>
        <v>2.7553973519445663E-2</v>
      </c>
      <c r="AE56" s="17">
        <v>113</v>
      </c>
    </row>
    <row r="57" spans="1:31" s="17" customFormat="1" x14ac:dyDescent="0.25">
      <c r="A57" s="17">
        <v>37</v>
      </c>
      <c r="B57" s="17">
        <v>610</v>
      </c>
      <c r="C57" s="17">
        <v>12103</v>
      </c>
      <c r="D57" s="17">
        <v>14833</v>
      </c>
      <c r="E57" s="17">
        <v>14410</v>
      </c>
      <c r="F57" s="17">
        <v>11679</v>
      </c>
      <c r="G57" s="24"/>
      <c r="H57" s="7"/>
      <c r="I57" s="25">
        <f t="shared" si="17"/>
        <v>-2307</v>
      </c>
      <c r="J57" s="24">
        <f t="shared" si="18"/>
        <v>3154</v>
      </c>
      <c r="K57" s="7"/>
      <c r="L57" s="25">
        <f t="shared" si="4"/>
        <v>-2304.4130290773442</v>
      </c>
      <c r="M57" s="17">
        <f t="shared" si="2"/>
        <v>6.6924185546667925</v>
      </c>
      <c r="N57" s="17">
        <f t="shared" si="5"/>
        <v>3151.691136763337</v>
      </c>
      <c r="O57" s="24">
        <f t="shared" si="3"/>
        <v>5.3308494456139481</v>
      </c>
      <c r="P57" s="7"/>
      <c r="Q57" s="25">
        <f t="shared" si="6"/>
        <v>-2267.1941862012422</v>
      </c>
      <c r="R57" s="24">
        <f t="shared" si="7"/>
        <v>3130.3444098989385</v>
      </c>
      <c r="S57" s="7"/>
      <c r="T57" s="25">
        <f t="shared" si="8"/>
        <v>0.58758818946394242</v>
      </c>
      <c r="U57" s="24">
        <f t="shared" si="9"/>
        <v>0.81670349910231277</v>
      </c>
      <c r="V57" s="7"/>
      <c r="W57" s="25">
        <f t="shared" si="10"/>
        <v>0.58100160349246832</v>
      </c>
      <c r="X57" s="24">
        <f t="shared" si="11"/>
        <v>207.98530305248039</v>
      </c>
      <c r="Y57" s="7"/>
      <c r="Z57" s="25">
        <f t="shared" si="19"/>
        <v>610</v>
      </c>
      <c r="AA57" s="17">
        <f t="shared" si="16"/>
        <v>207.98099999999997</v>
      </c>
      <c r="AB57" s="24">
        <f t="shared" si="13"/>
        <v>3.6299532315903256</v>
      </c>
      <c r="AC57" s="17">
        <f t="shared" si="14"/>
        <v>4.3030524804237302E-3</v>
      </c>
      <c r="AD57" s="17">
        <f t="shared" ca="1" si="15"/>
        <v>4.6713962502877848E-2</v>
      </c>
      <c r="AE57" s="17">
        <v>112</v>
      </c>
    </row>
    <row r="58" spans="1:31" s="17" customFormat="1" x14ac:dyDescent="0.25">
      <c r="A58" s="17">
        <v>38</v>
      </c>
      <c r="B58" s="17">
        <v>619</v>
      </c>
      <c r="C58" s="17">
        <v>11952</v>
      </c>
      <c r="D58" s="17">
        <v>14709</v>
      </c>
      <c r="E58" s="17">
        <v>14552</v>
      </c>
      <c r="F58" s="17">
        <v>11790</v>
      </c>
      <c r="G58" s="24"/>
      <c r="H58" s="7"/>
      <c r="I58" s="25">
        <f t="shared" si="17"/>
        <v>-2600</v>
      </c>
      <c r="J58" s="24">
        <f t="shared" si="18"/>
        <v>2919</v>
      </c>
      <c r="K58" s="7"/>
      <c r="L58" s="25">
        <f t="shared" si="4"/>
        <v>-2597.864858420864</v>
      </c>
      <c r="M58" s="17">
        <f t="shared" si="2"/>
        <v>4.5588295629552071</v>
      </c>
      <c r="N58" s="17">
        <f t="shared" si="5"/>
        <v>2920.7164740107251</v>
      </c>
      <c r="O58" s="24">
        <f t="shared" si="3"/>
        <v>2.9462830294945421</v>
      </c>
      <c r="P58" s="7"/>
      <c r="Q58" s="25">
        <f t="shared" si="6"/>
        <v>-2560.1941862012422</v>
      </c>
      <c r="R58" s="24">
        <f t="shared" si="7"/>
        <v>2895.3444098989385</v>
      </c>
      <c r="S58" s="7"/>
      <c r="T58" s="25">
        <f t="shared" si="8"/>
        <v>0.66352493125728673</v>
      </c>
      <c r="U58" s="24">
        <f t="shared" si="9"/>
        <v>0.7553922511507688</v>
      </c>
      <c r="V58" s="7"/>
      <c r="W58" s="25">
        <f t="shared" si="10"/>
        <v>0.65743673772502231</v>
      </c>
      <c r="X58" s="24">
        <f t="shared" si="11"/>
        <v>213.59118028433909</v>
      </c>
      <c r="Y58" s="7"/>
      <c r="Z58" s="25">
        <f t="shared" si="19"/>
        <v>619</v>
      </c>
      <c r="AA58" s="17">
        <f t="shared" si="16"/>
        <v>213.55199999999996</v>
      </c>
      <c r="AB58" s="24">
        <f t="shared" si="13"/>
        <v>3.7271855242189296</v>
      </c>
      <c r="AC58" s="17">
        <f t="shared" si="14"/>
        <v>3.9180284339124682E-2</v>
      </c>
      <c r="AD58" s="17">
        <f t="shared" ca="1" si="15"/>
        <v>-2.3266477939387187E-2</v>
      </c>
      <c r="AE58" s="17">
        <v>111</v>
      </c>
    </row>
    <row r="59" spans="1:31" s="17" customFormat="1" x14ac:dyDescent="0.25">
      <c r="A59" s="17">
        <v>39</v>
      </c>
      <c r="B59" s="17">
        <v>627</v>
      </c>
      <c r="C59" s="17">
        <v>11813</v>
      </c>
      <c r="D59" s="17">
        <v>14571</v>
      </c>
      <c r="E59" s="17">
        <v>14682</v>
      </c>
      <c r="F59" s="17">
        <v>11917</v>
      </c>
      <c r="G59" s="24"/>
      <c r="H59" s="7"/>
      <c r="I59" s="25">
        <f t="shared" si="17"/>
        <v>-2869</v>
      </c>
      <c r="J59" s="24">
        <f t="shared" si="18"/>
        <v>2654</v>
      </c>
      <c r="K59" s="7"/>
      <c r="L59" s="25">
        <f t="shared" si="4"/>
        <v>-2870.4417586656546</v>
      </c>
      <c r="M59" s="17">
        <f t="shared" si="2"/>
        <v>2.0786680499900201</v>
      </c>
      <c r="N59" s="17">
        <f t="shared" si="5"/>
        <v>2658.8302215678968</v>
      </c>
      <c r="O59" s="24">
        <f t="shared" si="3"/>
        <v>23.33104039497583</v>
      </c>
      <c r="P59" s="7"/>
      <c r="Q59" s="25">
        <f t="shared" si="6"/>
        <v>-2829.1941862012422</v>
      </c>
      <c r="R59" s="24">
        <f t="shared" si="7"/>
        <v>2630.3444098989385</v>
      </c>
      <c r="S59" s="7"/>
      <c r="T59" s="25">
        <f t="shared" si="8"/>
        <v>0.73324159863752436</v>
      </c>
      <c r="U59" s="24">
        <f t="shared" si="9"/>
        <v>0.68625403537562346</v>
      </c>
      <c r="V59" s="7"/>
      <c r="W59" s="25">
        <f t="shared" si="10"/>
        <v>0.72771490155388552</v>
      </c>
      <c r="X59" s="24">
        <f t="shared" si="11"/>
        <v>219.23687971309937</v>
      </c>
      <c r="Y59" s="7"/>
      <c r="Z59" s="25">
        <f t="shared" si="19"/>
        <v>627</v>
      </c>
      <c r="AA59" s="17">
        <f t="shared" si="16"/>
        <v>219.19499999999996</v>
      </c>
      <c r="AB59" s="24">
        <f t="shared" si="13"/>
        <v>3.8256744539089698</v>
      </c>
      <c r="AC59" s="17">
        <f t="shared" si="14"/>
        <v>4.187971309940508E-2</v>
      </c>
      <c r="AD59" s="17">
        <f t="shared" ca="1" si="15"/>
        <v>5.7162129299399567E-2</v>
      </c>
      <c r="AE59" s="17">
        <v>110</v>
      </c>
    </row>
    <row r="60" spans="1:31" s="17" customFormat="1" x14ac:dyDescent="0.25">
      <c r="A60" s="17">
        <v>40</v>
      </c>
      <c r="B60" s="17">
        <v>617</v>
      </c>
      <c r="C60" s="17">
        <v>11696</v>
      </c>
      <c r="D60" s="17">
        <v>14437</v>
      </c>
      <c r="E60" s="17">
        <v>14809</v>
      </c>
      <c r="F60" s="17">
        <v>12068</v>
      </c>
      <c r="G60" s="24"/>
      <c r="H60" s="7"/>
      <c r="I60" s="25">
        <f t="shared" si="17"/>
        <v>-3113</v>
      </c>
      <c r="J60" s="24">
        <f t="shared" si="18"/>
        <v>2369</v>
      </c>
      <c r="K60" s="7"/>
      <c r="L60" s="25">
        <f t="shared" si="4"/>
        <v>-3111.8797691721202</v>
      </c>
      <c r="M60" s="17">
        <f t="shared" si="2"/>
        <v>1.2549171077323131</v>
      </c>
      <c r="N60" s="17">
        <f t="shared" si="5"/>
        <v>2376.1407798525588</v>
      </c>
      <c r="O60" s="24">
        <f t="shared" si="3"/>
        <v>50.990736902709791</v>
      </c>
      <c r="P60" s="7"/>
      <c r="Q60" s="25">
        <f t="shared" si="6"/>
        <v>-3073.1941862012422</v>
      </c>
      <c r="R60" s="24">
        <f t="shared" si="7"/>
        <v>2345.3444098989385</v>
      </c>
      <c r="S60" s="7"/>
      <c r="T60" s="25">
        <f t="shared" si="8"/>
        <v>0.79647902183744246</v>
      </c>
      <c r="U60" s="24">
        <f t="shared" si="9"/>
        <v>0.61189784105141054</v>
      </c>
      <c r="V60" s="7"/>
      <c r="W60" s="25">
        <f t="shared" si="10"/>
        <v>0.79155581424414156</v>
      </c>
      <c r="X60" s="24">
        <f t="shared" si="11"/>
        <v>224.85215028627772</v>
      </c>
      <c r="Y60" s="7"/>
      <c r="Z60" s="25">
        <f t="shared" si="19"/>
        <v>617</v>
      </c>
      <c r="AA60" s="17">
        <f t="shared" si="16"/>
        <v>224.74799999999996</v>
      </c>
      <c r="AB60" s="24">
        <f t="shared" si="13"/>
        <v>3.9225925872722152</v>
      </c>
      <c r="AC60" s="17">
        <f t="shared" si="14"/>
        <v>0.10415028627775769</v>
      </c>
      <c r="AD60" s="17">
        <f t="shared" ca="1" si="15"/>
        <v>5.8448130730425873E-2</v>
      </c>
      <c r="AE60" s="17">
        <v>109</v>
      </c>
    </row>
    <row r="61" spans="1:31" s="17" customFormat="1" x14ac:dyDescent="0.25">
      <c r="A61" s="17">
        <v>41</v>
      </c>
      <c r="B61" s="17">
        <v>638</v>
      </c>
      <c r="C61" s="17">
        <v>11589</v>
      </c>
      <c r="D61" s="17">
        <v>14274</v>
      </c>
      <c r="E61" s="17">
        <v>14924</v>
      </c>
      <c r="F61" s="17">
        <v>12223</v>
      </c>
      <c r="G61" s="24"/>
      <c r="H61" s="7"/>
      <c r="I61" s="25">
        <f t="shared" si="17"/>
        <v>-3335</v>
      </c>
      <c r="J61" s="24">
        <f t="shared" si="18"/>
        <v>2051</v>
      </c>
      <c r="K61" s="7"/>
      <c r="L61" s="25">
        <f t="shared" si="4"/>
        <v>-3331.1634487757492</v>
      </c>
      <c r="M61" s="17">
        <f t="shared" si="2"/>
        <v>14.719125296300293</v>
      </c>
      <c r="N61" s="17">
        <f t="shared" si="5"/>
        <v>2060.6125390692528</v>
      </c>
      <c r="O61" s="24">
        <f t="shared" si="3"/>
        <v>92.400907357910754</v>
      </c>
      <c r="P61" s="7"/>
      <c r="Q61" s="25">
        <f t="shared" si="6"/>
        <v>-3295.1941862012422</v>
      </c>
      <c r="R61" s="24">
        <f t="shared" si="7"/>
        <v>2027.3444098989385</v>
      </c>
      <c r="S61" s="7"/>
      <c r="T61" s="25">
        <f t="shared" si="8"/>
        <v>0.85401471015867947</v>
      </c>
      <c r="U61" s="24">
        <f t="shared" si="9"/>
        <v>0.52893198212123604</v>
      </c>
      <c r="V61" s="7"/>
      <c r="W61" s="25">
        <f t="shared" si="10"/>
        <v>0.84976444376726856</v>
      </c>
      <c r="X61" s="24">
        <f t="shared" si="11"/>
        <v>230.65730538648347</v>
      </c>
      <c r="Y61" s="7"/>
      <c r="Z61" s="25">
        <f t="shared" si="19"/>
        <v>638</v>
      </c>
      <c r="AA61" s="17">
        <f t="shared" si="16"/>
        <v>230.48999999999995</v>
      </c>
      <c r="AB61" s="24">
        <f t="shared" si="13"/>
        <v>4.0228093929217295</v>
      </c>
      <c r="AC61" s="17">
        <f t="shared" si="14"/>
        <v>0.16730538648351967</v>
      </c>
      <c r="AD61" s="17">
        <f t="shared" ca="1" si="15"/>
        <v>-1.3829388654471586E-3</v>
      </c>
      <c r="AE61" s="17">
        <v>108</v>
      </c>
    </row>
    <row r="62" spans="1:31" s="17" customFormat="1" x14ac:dyDescent="0.25">
      <c r="A62" s="17">
        <v>42</v>
      </c>
      <c r="B62" s="17">
        <v>640</v>
      </c>
      <c r="C62" s="17">
        <v>11493</v>
      </c>
      <c r="D62" s="17">
        <v>14103</v>
      </c>
      <c r="E62" s="17">
        <v>15010</v>
      </c>
      <c r="F62" s="17">
        <v>12389</v>
      </c>
      <c r="G62" s="24"/>
      <c r="H62" s="7"/>
      <c r="I62" s="25">
        <f t="shared" si="17"/>
        <v>-3517</v>
      </c>
      <c r="J62" s="24">
        <f t="shared" si="18"/>
        <v>1714</v>
      </c>
      <c r="K62" s="7"/>
      <c r="L62" s="25">
        <f t="shared" si="4"/>
        <v>-3517.9214572897026</v>
      </c>
      <c r="M62" s="17">
        <f t="shared" si="2"/>
        <v>0.8490835367461167</v>
      </c>
      <c r="N62" s="17">
        <f t="shared" si="5"/>
        <v>1723.5337817342795</v>
      </c>
      <c r="O62" s="24">
        <f t="shared" si="3"/>
        <v>90.892994156881443</v>
      </c>
      <c r="P62" s="7"/>
      <c r="Q62" s="25">
        <f t="shared" si="6"/>
        <v>-3477.1941862012422</v>
      </c>
      <c r="R62" s="24">
        <f t="shared" si="7"/>
        <v>1690.3444098989385</v>
      </c>
      <c r="S62" s="7"/>
      <c r="T62" s="25">
        <f t="shared" si="8"/>
        <v>0.90118360779140527</v>
      </c>
      <c r="U62" s="24">
        <f t="shared" si="9"/>
        <v>0.44100904356944742</v>
      </c>
      <c r="V62" s="7"/>
      <c r="W62" s="25">
        <f t="shared" si="10"/>
        <v>0.8976460382314172</v>
      </c>
      <c r="X62" s="24">
        <f t="shared" si="11"/>
        <v>236.39265771916303</v>
      </c>
      <c r="Y62" s="7"/>
      <c r="Z62" s="25">
        <f t="shared" si="19"/>
        <v>640</v>
      </c>
      <c r="AA62" s="17">
        <f t="shared" si="16"/>
        <v>236.24999999999994</v>
      </c>
      <c r="AB62" s="24">
        <f t="shared" si="13"/>
        <v>4.1233403578366028</v>
      </c>
      <c r="AC62" s="17">
        <f t="shared" si="14"/>
        <v>0.14265771916308267</v>
      </c>
      <c r="AD62" s="17">
        <f t="shared" ca="1" si="15"/>
        <v>1.1747288343144646E-2</v>
      </c>
      <c r="AE62" s="17">
        <v>107</v>
      </c>
    </row>
    <row r="63" spans="1:31" s="17" customFormat="1" x14ac:dyDescent="0.25">
      <c r="A63" s="17">
        <v>43</v>
      </c>
      <c r="B63" s="17">
        <v>628</v>
      </c>
      <c r="C63" s="17">
        <v>11414</v>
      </c>
      <c r="D63" s="17">
        <v>13928</v>
      </c>
      <c r="E63" s="17">
        <v>15081</v>
      </c>
      <c r="F63" s="17">
        <v>12557</v>
      </c>
      <c r="G63" s="24"/>
      <c r="H63" s="7"/>
      <c r="I63" s="25">
        <f t="shared" si="17"/>
        <v>-3667</v>
      </c>
      <c r="J63" s="24">
        <f t="shared" si="18"/>
        <v>1371</v>
      </c>
      <c r="K63" s="7"/>
      <c r="L63" s="25">
        <f t="shared" si="4"/>
        <v>-3667.0199727517597</v>
      </c>
      <c r="M63" s="17">
        <f t="shared" si="2"/>
        <v>3.9891081285555439E-4</v>
      </c>
      <c r="N63" s="17">
        <f t="shared" si="5"/>
        <v>1376.0450730040043</v>
      </c>
      <c r="O63" s="24">
        <f t="shared" si="3"/>
        <v>25.452761615732769</v>
      </c>
      <c r="P63" s="7"/>
      <c r="Q63" s="25">
        <f t="shared" si="6"/>
        <v>-3627.1941862012422</v>
      </c>
      <c r="R63" s="24">
        <f t="shared" si="7"/>
        <v>1347.3444098989385</v>
      </c>
      <c r="S63" s="7"/>
      <c r="T63" s="25">
        <f t="shared" si="8"/>
        <v>0.94005907287332224</v>
      </c>
      <c r="U63" s="24">
        <f t="shared" si="9"/>
        <v>0.35152071145293851</v>
      </c>
      <c r="V63" s="7"/>
      <c r="W63" s="25">
        <f t="shared" si="10"/>
        <v>0.93724659035743629</v>
      </c>
      <c r="X63" s="24">
        <f t="shared" si="11"/>
        <v>241.99841653546719</v>
      </c>
      <c r="Y63" s="7"/>
      <c r="Z63" s="25">
        <f t="shared" si="19"/>
        <v>628</v>
      </c>
      <c r="AA63" s="17">
        <f t="shared" si="16"/>
        <v>241.90199999999993</v>
      </c>
      <c r="AB63" s="24">
        <f t="shared" si="13"/>
        <v>4.2219863671593219</v>
      </c>
      <c r="AC63" s="17">
        <f t="shared" si="14"/>
        <v>9.6416535467255926E-2</v>
      </c>
      <c r="AD63" s="17">
        <f t="shared" ca="1" si="15"/>
        <v>3.6696223681900619E-2</v>
      </c>
      <c r="AE63" s="17">
        <v>106</v>
      </c>
    </row>
    <row r="64" spans="1:31" s="17" customFormat="1" x14ac:dyDescent="0.25">
      <c r="A64" s="17">
        <v>44</v>
      </c>
      <c r="B64" s="17">
        <v>624</v>
      </c>
      <c r="C64" s="17">
        <v>11362</v>
      </c>
      <c r="D64" s="17">
        <v>13745</v>
      </c>
      <c r="E64" s="17">
        <v>15140</v>
      </c>
      <c r="F64" s="17">
        <v>12743</v>
      </c>
      <c r="G64" s="24"/>
      <c r="H64" s="7"/>
      <c r="I64" s="25">
        <f t="shared" si="17"/>
        <v>-3778</v>
      </c>
      <c r="J64" s="24">
        <f t="shared" si="18"/>
        <v>1002</v>
      </c>
      <c r="K64" s="7"/>
      <c r="L64" s="25">
        <f t="shared" si="4"/>
        <v>-3780.2117200458756</v>
      </c>
      <c r="M64" s="17">
        <f t="shared" si="2"/>
        <v>4.8917055613280054</v>
      </c>
      <c r="N64" s="17">
        <f t="shared" si="5"/>
        <v>1017.7195783365966</v>
      </c>
      <c r="O64" s="24">
        <f t="shared" si="3"/>
        <v>247.10514308039572</v>
      </c>
      <c r="P64" s="7"/>
      <c r="Q64" s="25">
        <f t="shared" si="6"/>
        <v>-3738.1941862012422</v>
      </c>
      <c r="R64" s="24">
        <f t="shared" si="7"/>
        <v>978.34440989893835</v>
      </c>
      <c r="S64" s="7"/>
      <c r="T64" s="25">
        <f t="shared" si="8"/>
        <v>0.96882691703394075</v>
      </c>
      <c r="U64" s="24">
        <f t="shared" si="9"/>
        <v>0.25524900722264177</v>
      </c>
      <c r="V64" s="7"/>
      <c r="W64" s="25">
        <f t="shared" si="10"/>
        <v>0.96679405741234548</v>
      </c>
      <c r="X64" s="24">
        <f t="shared" si="11"/>
        <v>247.76778563257835</v>
      </c>
      <c r="Y64" s="7"/>
      <c r="Z64" s="25">
        <f t="shared" si="19"/>
        <v>624</v>
      </c>
      <c r="AA64" s="17">
        <f t="shared" si="16"/>
        <v>247.51799999999992</v>
      </c>
      <c r="AB64" s="24">
        <f t="shared" si="13"/>
        <v>4.3200040579513228</v>
      </c>
      <c r="AC64" s="17">
        <f t="shared" si="14"/>
        <v>0.24978563257843689</v>
      </c>
      <c r="AD64" s="17">
        <f t="shared" ca="1" si="15"/>
        <v>-0.10038620932971298</v>
      </c>
      <c r="AE64" s="17">
        <v>105</v>
      </c>
    </row>
    <row r="65" spans="1:31" s="17" customFormat="1" x14ac:dyDescent="0.25">
      <c r="A65" s="17">
        <v>45</v>
      </c>
      <c r="B65" s="17">
        <v>607</v>
      </c>
      <c r="C65" s="17">
        <v>11335</v>
      </c>
      <c r="D65" s="17">
        <v>13580</v>
      </c>
      <c r="E65" s="17">
        <v>15188</v>
      </c>
      <c r="F65" s="17">
        <v>12929</v>
      </c>
      <c r="G65" s="24"/>
      <c r="H65" s="7"/>
      <c r="I65" s="25">
        <f t="shared" si="17"/>
        <v>-3853</v>
      </c>
      <c r="J65" s="24">
        <f t="shared" si="18"/>
        <v>651</v>
      </c>
      <c r="K65" s="7"/>
      <c r="L65" s="25">
        <f t="shared" si="4"/>
        <v>-3855.8464764318742</v>
      </c>
      <c r="M65" s="17">
        <f t="shared" si="2"/>
        <v>8.1024280772151638</v>
      </c>
      <c r="N65" s="17">
        <f t="shared" si="5"/>
        <v>659.95526742928519</v>
      </c>
      <c r="O65" s="24">
        <f t="shared" si="3"/>
        <v>80.196814730016101</v>
      </c>
      <c r="P65" s="7"/>
      <c r="Q65" s="25">
        <f t="shared" si="6"/>
        <v>-3813.1941862012422</v>
      </c>
      <c r="R65" s="24">
        <f t="shared" si="7"/>
        <v>627.34440989893835</v>
      </c>
      <c r="S65" s="7"/>
      <c r="T65" s="25">
        <f t="shared" si="8"/>
        <v>0.98826464957489912</v>
      </c>
      <c r="U65" s="24">
        <f t="shared" si="9"/>
        <v>0.16367348368650581</v>
      </c>
      <c r="V65" s="7"/>
      <c r="W65" s="25">
        <f t="shared" si="10"/>
        <v>0.98697312317371466</v>
      </c>
      <c r="X65" s="24">
        <f t="shared" si="11"/>
        <v>253.141430309513</v>
      </c>
      <c r="Y65" s="7"/>
      <c r="Z65" s="25">
        <f t="shared" si="19"/>
        <v>607</v>
      </c>
      <c r="AA65" s="17">
        <f t="shared" si="16"/>
        <v>252.98099999999991</v>
      </c>
      <c r="AB65" s="24">
        <f t="shared" si="13"/>
        <v>4.4153513949877734</v>
      </c>
      <c r="AC65" s="17">
        <f t="shared" si="14"/>
        <v>0.16043030951308879</v>
      </c>
      <c r="AD65" s="17">
        <f t="shared" ca="1" si="15"/>
        <v>-5.4301911598429342E-2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11307</v>
      </c>
      <c r="D66" s="17">
        <v>13390</v>
      </c>
      <c r="E66" s="17">
        <v>15206</v>
      </c>
      <c r="F66" s="17">
        <v>13101</v>
      </c>
      <c r="G66" s="24"/>
      <c r="H66" s="7"/>
      <c r="I66" s="25">
        <f t="shared" si="17"/>
        <v>-3899</v>
      </c>
      <c r="J66" s="24">
        <f t="shared" si="18"/>
        <v>289</v>
      </c>
      <c r="K66" s="7"/>
      <c r="L66" s="25">
        <f t="shared" si="4"/>
        <v>-3897.017890406858</v>
      </c>
      <c r="M66" s="17">
        <f t="shared" si="2"/>
        <v>3.928758439225597</v>
      </c>
      <c r="N66" s="17">
        <f t="shared" si="5"/>
        <v>292.78939058056596</v>
      </c>
      <c r="O66" s="24">
        <f t="shared" si="3"/>
        <v>14.359480972082055</v>
      </c>
      <c r="P66" s="7"/>
      <c r="Q66" s="25">
        <f t="shared" si="6"/>
        <v>-3859.1941862012422</v>
      </c>
      <c r="R66" s="24">
        <f t="shared" si="7"/>
        <v>265.34440989893841</v>
      </c>
      <c r="S66" s="7"/>
      <c r="T66" s="25">
        <f t="shared" si="8"/>
        <v>1.0001864588666869</v>
      </c>
      <c r="U66" s="24">
        <f t="shared" si="9"/>
        <v>6.9228071948382722E-2</v>
      </c>
      <c r="V66" s="7"/>
      <c r="W66" s="25">
        <f t="shared" si="10"/>
        <v>0.99965923257630518</v>
      </c>
      <c r="X66" s="24">
        <f t="shared" si="11"/>
        <v>258.59581143367654</v>
      </c>
      <c r="Y66" s="7"/>
      <c r="Z66" s="25">
        <f t="shared" si="19"/>
        <v>613</v>
      </c>
      <c r="AA66" s="17">
        <f t="shared" si="16"/>
        <v>258.49799999999993</v>
      </c>
      <c r="AB66" s="24">
        <f t="shared" si="13"/>
        <v>4.5116412098203007</v>
      </c>
      <c r="AC66" s="17">
        <f t="shared" si="14"/>
        <v>9.7811433676611159E-2</v>
      </c>
      <c r="AD66" s="17">
        <f t="shared" ca="1" si="15"/>
        <v>5.098354456731613E-2</v>
      </c>
      <c r="AE66" s="17">
        <v>103</v>
      </c>
    </row>
    <row r="67" spans="1:31" s="17" customFormat="1" x14ac:dyDescent="0.25">
      <c r="A67" s="17">
        <v>47</v>
      </c>
      <c r="B67" s="17">
        <v>631</v>
      </c>
      <c r="C67" s="17">
        <v>11302</v>
      </c>
      <c r="D67" s="17">
        <v>13200</v>
      </c>
      <c r="E67" s="17">
        <v>15202</v>
      </c>
      <c r="F67" s="17">
        <v>13286</v>
      </c>
      <c r="G67" s="24"/>
      <c r="H67" s="7"/>
      <c r="I67" s="25">
        <f t="shared" si="17"/>
        <v>-3900</v>
      </c>
      <c r="J67" s="24">
        <f t="shared" si="18"/>
        <v>-86</v>
      </c>
      <c r="K67" s="7"/>
      <c r="L67" s="25">
        <f t="shared" si="4"/>
        <v>-3902.0424562202202</v>
      </c>
      <c r="M67" s="17">
        <f t="shared" si="2"/>
        <v>4.1716274115160807</v>
      </c>
      <c r="N67" s="17">
        <f t="shared" si="5"/>
        <v>-87.733286499252529</v>
      </c>
      <c r="O67" s="24">
        <f t="shared" si="3"/>
        <v>3.0042820884910864</v>
      </c>
      <c r="P67" s="7"/>
      <c r="Q67" s="25">
        <f t="shared" si="6"/>
        <v>-3860.1941862012422</v>
      </c>
      <c r="R67" s="24">
        <f t="shared" si="7"/>
        <v>-109.65559010106162</v>
      </c>
      <c r="S67" s="7"/>
      <c r="T67" s="25">
        <f t="shared" si="8"/>
        <v>1.0004456286338999</v>
      </c>
      <c r="U67" s="24">
        <f t="shared" si="9"/>
        <v>-2.8609025846634311E-2</v>
      </c>
      <c r="V67" s="7"/>
      <c r="W67" s="25">
        <f t="shared" si="10"/>
        <v>1.0007097542020367</v>
      </c>
      <c r="X67" s="24">
        <f t="shared" si="11"/>
        <v>264.19488292409096</v>
      </c>
      <c r="Y67" s="7"/>
      <c r="Z67" s="25">
        <f t="shared" si="19"/>
        <v>631</v>
      </c>
      <c r="AA67" s="17">
        <f t="shared" si="16"/>
        <v>264.17699999999991</v>
      </c>
      <c r="AB67" s="24">
        <f t="shared" si="13"/>
        <v>4.6107584580410581</v>
      </c>
      <c r="AC67" s="17">
        <f t="shared" si="14"/>
        <v>1.788292409105452E-2</v>
      </c>
      <c r="AD67" s="17">
        <f t="shared" ca="1" si="15"/>
        <v>7.8193395412199607E-2</v>
      </c>
      <c r="AE67" s="17">
        <v>102</v>
      </c>
    </row>
    <row r="68" spans="1:31" s="17" customFormat="1" x14ac:dyDescent="0.25">
      <c r="A68" s="17">
        <v>48</v>
      </c>
      <c r="B68" s="17">
        <v>631</v>
      </c>
      <c r="C68" s="17">
        <v>11322</v>
      </c>
      <c r="D68" s="17">
        <v>13010</v>
      </c>
      <c r="E68" s="17">
        <v>15188</v>
      </c>
      <c r="F68" s="17">
        <v>13478</v>
      </c>
      <c r="G68" s="24"/>
      <c r="H68" s="7"/>
      <c r="I68" s="25">
        <f t="shared" si="17"/>
        <v>-3866</v>
      </c>
      <c r="J68" s="24">
        <f t="shared" si="18"/>
        <v>-468</v>
      </c>
      <c r="K68" s="7"/>
      <c r="L68" s="25">
        <f t="shared" si="4"/>
        <v>-3869.1244524469184</v>
      </c>
      <c r="M68" s="17">
        <f t="shared" si="2"/>
        <v>9.7622030930546266</v>
      </c>
      <c r="N68" s="17">
        <f t="shared" si="5"/>
        <v>-467.16431403428305</v>
      </c>
      <c r="O68" s="24">
        <f t="shared" si="3"/>
        <v>0.69837103329626793</v>
      </c>
      <c r="P68" s="7"/>
      <c r="Q68" s="25">
        <f t="shared" si="6"/>
        <v>-3826.1941862012422</v>
      </c>
      <c r="R68" s="24">
        <f t="shared" si="7"/>
        <v>-491.65559010106159</v>
      </c>
      <c r="S68" s="7"/>
      <c r="T68" s="25">
        <f t="shared" si="8"/>
        <v>0.99163385654866532</v>
      </c>
      <c r="U68" s="24">
        <f t="shared" si="9"/>
        <v>-0.12827241613382498</v>
      </c>
      <c r="V68" s="7"/>
      <c r="W68" s="25">
        <f t="shared" si="10"/>
        <v>0.99270380900438326</v>
      </c>
      <c r="X68" s="24">
        <f t="shared" si="11"/>
        <v>269.92000408924275</v>
      </c>
      <c r="Y68" s="7"/>
      <c r="Z68" s="25">
        <f t="shared" si="19"/>
        <v>631</v>
      </c>
      <c r="AA68" s="17">
        <f t="shared" si="16"/>
        <v>269.85599999999988</v>
      </c>
      <c r="AB68" s="24">
        <f t="shared" si="13"/>
        <v>4.7098757062618155</v>
      </c>
      <c r="AC68" s="17">
        <f t="shared" si="14"/>
        <v>6.4004089242871487E-2</v>
      </c>
      <c r="AD68" s="17">
        <f t="shared" ca="1" si="15"/>
        <v>-1.7168618025266369E-2</v>
      </c>
      <c r="AE68" s="17">
        <v>101</v>
      </c>
    </row>
    <row r="69" spans="1:31" s="17" customFormat="1" x14ac:dyDescent="0.25">
      <c r="A69" s="17">
        <v>49</v>
      </c>
      <c r="B69" s="17">
        <v>629</v>
      </c>
      <c r="C69" s="17">
        <v>11358</v>
      </c>
      <c r="D69" s="17">
        <v>12827</v>
      </c>
      <c r="E69" s="17">
        <v>15157</v>
      </c>
      <c r="F69" s="17">
        <v>13664</v>
      </c>
      <c r="G69" s="24"/>
      <c r="H69" s="7"/>
      <c r="I69" s="25">
        <f t="shared" si="17"/>
        <v>-3799</v>
      </c>
      <c r="J69" s="24">
        <f t="shared" si="18"/>
        <v>-837</v>
      </c>
      <c r="K69" s="7"/>
      <c r="L69" s="25">
        <f t="shared" si="4"/>
        <v>-3798.8696130233966</v>
      </c>
      <c r="M69" s="17">
        <f t="shared" si="2"/>
        <v>1.7000763667776631E-2</v>
      </c>
      <c r="N69" s="17">
        <f t="shared" si="5"/>
        <v>-840.59880656344603</v>
      </c>
      <c r="O69" s="24">
        <f t="shared" si="3"/>
        <v>12.951408681102244</v>
      </c>
      <c r="P69" s="7"/>
      <c r="Q69" s="25">
        <f t="shared" si="6"/>
        <v>-3759.1941862012422</v>
      </c>
      <c r="R69" s="24">
        <f t="shared" si="7"/>
        <v>-860.65559010106165</v>
      </c>
      <c r="S69" s="7"/>
      <c r="T69" s="25">
        <f t="shared" si="8"/>
        <v>0.97426948214540909</v>
      </c>
      <c r="U69" s="24">
        <f t="shared" si="9"/>
        <v>-0.22454412036412175</v>
      </c>
      <c r="V69" s="7"/>
      <c r="W69" s="25">
        <f t="shared" si="10"/>
        <v>0.97611754849254084</v>
      </c>
      <c r="X69" s="24">
        <f t="shared" si="11"/>
        <v>275.51214700007336</v>
      </c>
      <c r="Y69" s="7"/>
      <c r="Z69" s="25">
        <f t="shared" si="19"/>
        <v>629</v>
      </c>
      <c r="AA69" s="17">
        <f t="shared" si="16"/>
        <v>275.51699999999988</v>
      </c>
      <c r="AB69" s="24">
        <f t="shared" si="13"/>
        <v>4.8086787952172152</v>
      </c>
      <c r="AC69" s="17">
        <f t="shared" si="14"/>
        <v>-4.8529999265269907E-3</v>
      </c>
      <c r="AD69" s="17">
        <f t="shared" ca="1" si="15"/>
        <v>5.0738145496723064E-2</v>
      </c>
      <c r="AE69" s="17">
        <v>100</v>
      </c>
    </row>
    <row r="70" spans="1:31" s="17" customFormat="1" x14ac:dyDescent="0.25">
      <c r="A70" s="17">
        <v>50</v>
      </c>
      <c r="B70" s="17">
        <v>642</v>
      </c>
      <c r="C70" s="17">
        <v>11408</v>
      </c>
      <c r="D70" s="17">
        <v>12637</v>
      </c>
      <c r="E70" s="17">
        <v>15094</v>
      </c>
      <c r="F70" s="17">
        <v>13844</v>
      </c>
      <c r="G70" s="24"/>
      <c r="H70" s="7"/>
      <c r="I70" s="25">
        <f t="shared" si="17"/>
        <v>-3686</v>
      </c>
      <c r="J70" s="24">
        <f t="shared" si="18"/>
        <v>-1207</v>
      </c>
      <c r="K70" s="7"/>
      <c r="L70" s="25">
        <f t="shared" si="4"/>
        <v>-3689.3285783540864</v>
      </c>
      <c r="M70" s="17">
        <f t="shared" si="2"/>
        <v>11.079433859292548</v>
      </c>
      <c r="N70" s="17">
        <f t="shared" si="5"/>
        <v>-1213.025379711145</v>
      </c>
      <c r="O70" s="24">
        <f t="shared" si="3"/>
        <v>36.305200663477542</v>
      </c>
      <c r="P70" s="7"/>
      <c r="Q70" s="25">
        <f t="shared" si="6"/>
        <v>-3646.1941862012422</v>
      </c>
      <c r="R70" s="24">
        <f t="shared" si="7"/>
        <v>-1230.6555901010615</v>
      </c>
      <c r="S70" s="7"/>
      <c r="T70" s="25">
        <f t="shared" si="8"/>
        <v>0.94498329845036499</v>
      </c>
      <c r="U70" s="24">
        <f t="shared" si="9"/>
        <v>-0.32107672352187183</v>
      </c>
      <c r="V70" s="7"/>
      <c r="W70" s="25">
        <f t="shared" si="10"/>
        <v>0.94761119897089086</v>
      </c>
      <c r="X70" s="24">
        <f t="shared" si="11"/>
        <v>281.27510819983854</v>
      </c>
      <c r="Y70" s="7"/>
      <c r="Z70" s="25">
        <f t="shared" si="19"/>
        <v>642</v>
      </c>
      <c r="AA70" s="17">
        <f t="shared" si="16"/>
        <v>281.2949999999999</v>
      </c>
      <c r="AB70" s="24">
        <f t="shared" si="13"/>
        <v>4.909523919397448</v>
      </c>
      <c r="AC70" s="17">
        <f t="shared" si="14"/>
        <v>-1.9891800161360607E-2</v>
      </c>
      <c r="AD70" s="17">
        <f t="shared" ca="1" si="15"/>
        <v>2.8017349237416056E-2</v>
      </c>
      <c r="AE70" s="17">
        <v>99</v>
      </c>
    </row>
    <row r="71" spans="1:31" s="17" customFormat="1" x14ac:dyDescent="0.25">
      <c r="A71" s="17">
        <v>51</v>
      </c>
      <c r="B71" s="17">
        <v>630</v>
      </c>
      <c r="C71" s="17">
        <v>11492</v>
      </c>
      <c r="D71" s="17">
        <v>12465</v>
      </c>
      <c r="E71" s="17">
        <v>15036</v>
      </c>
      <c r="F71" s="17">
        <v>14028</v>
      </c>
      <c r="G71" s="24"/>
      <c r="H71" s="7"/>
      <c r="I71" s="25">
        <f t="shared" si="17"/>
        <v>-3544</v>
      </c>
      <c r="J71" s="24">
        <f t="shared" si="18"/>
        <v>-1563</v>
      </c>
      <c r="K71" s="7"/>
      <c r="L71" s="25">
        <f t="shared" si="4"/>
        <v>-3545.7477740029467</v>
      </c>
      <c r="M71" s="17">
        <f t="shared" si="2"/>
        <v>3.0547139653763264</v>
      </c>
      <c r="N71" s="17">
        <f t="shared" si="5"/>
        <v>-1566.2856080655358</v>
      </c>
      <c r="O71" s="24">
        <f t="shared" si="3"/>
        <v>10.795220360314069</v>
      </c>
      <c r="P71" s="7"/>
      <c r="Q71" s="25">
        <f t="shared" si="6"/>
        <v>-3504.1941862012422</v>
      </c>
      <c r="R71" s="24">
        <f t="shared" si="7"/>
        <v>-1586.6555901010615</v>
      </c>
      <c r="S71" s="7"/>
      <c r="T71" s="25">
        <f t="shared" si="8"/>
        <v>0.9081811915061504</v>
      </c>
      <c r="U71" s="24">
        <f t="shared" si="9"/>
        <v>-0.41395674169527469</v>
      </c>
      <c r="V71" s="7"/>
      <c r="W71" s="25">
        <f t="shared" si="10"/>
        <v>0.91155913686506407</v>
      </c>
      <c r="X71" s="24">
        <f t="shared" si="11"/>
        <v>286.98103829014531</v>
      </c>
      <c r="Y71" s="7"/>
      <c r="Z71" s="25">
        <f t="shared" si="19"/>
        <v>630</v>
      </c>
      <c r="AA71" s="17">
        <f t="shared" si="16"/>
        <v>286.96499999999992</v>
      </c>
      <c r="AB71" s="24">
        <f t="shared" si="13"/>
        <v>5.0084840879855266</v>
      </c>
      <c r="AC71" s="17">
        <f t="shared" si="14"/>
        <v>1.6038290145388601E-2</v>
      </c>
      <c r="AD71" s="17">
        <f t="shared" ca="1" si="15"/>
        <v>1.5903990711251481E-2</v>
      </c>
      <c r="AE71" s="17">
        <v>98</v>
      </c>
    </row>
    <row r="72" spans="1:31" s="17" customFormat="1" x14ac:dyDescent="0.25">
      <c r="A72" s="17">
        <v>52</v>
      </c>
      <c r="B72" s="17">
        <v>615</v>
      </c>
      <c r="C72" s="17">
        <v>11573</v>
      </c>
      <c r="D72" s="17">
        <v>12298</v>
      </c>
      <c r="E72" s="17">
        <v>14943</v>
      </c>
      <c r="F72" s="17">
        <v>14188</v>
      </c>
      <c r="G72" s="24"/>
      <c r="H72" s="7"/>
      <c r="I72" s="25">
        <f t="shared" si="17"/>
        <v>-3370</v>
      </c>
      <c r="J72" s="24">
        <f t="shared" si="18"/>
        <v>-1890</v>
      </c>
      <c r="K72" s="7"/>
      <c r="L72" s="25">
        <f t="shared" si="4"/>
        <v>-3372.4557473969448</v>
      </c>
      <c r="M72" s="17">
        <f t="shared" si="2"/>
        <v>6.0306952776013762</v>
      </c>
      <c r="N72" s="17">
        <f t="shared" si="5"/>
        <v>-1896.1389429993546</v>
      </c>
      <c r="O72" s="24">
        <f t="shared" si="3"/>
        <v>37.686621149325347</v>
      </c>
      <c r="P72" s="7"/>
      <c r="Q72" s="25">
        <f t="shared" si="6"/>
        <v>-3330.1941862012422</v>
      </c>
      <c r="R72" s="24">
        <f t="shared" si="7"/>
        <v>-1913.6555901010615</v>
      </c>
      <c r="S72" s="7"/>
      <c r="T72" s="25">
        <f t="shared" si="8"/>
        <v>0.86308565201112675</v>
      </c>
      <c r="U72" s="24">
        <f t="shared" si="9"/>
        <v>-0.49927069097252952</v>
      </c>
      <c r="V72" s="7"/>
      <c r="W72" s="25">
        <f t="shared" si="10"/>
        <v>0.86715217370555009</v>
      </c>
      <c r="X72" s="24">
        <f t="shared" si="11"/>
        <v>292.4888893620664</v>
      </c>
      <c r="Y72" s="7"/>
      <c r="Z72" s="25">
        <f t="shared" si="19"/>
        <v>615</v>
      </c>
      <c r="AA72" s="17">
        <f t="shared" si="16"/>
        <v>292.49999999999994</v>
      </c>
      <c r="AB72" s="24">
        <f t="shared" si="13"/>
        <v>5.1050880620834125</v>
      </c>
      <c r="AC72" s="17">
        <f t="shared" si="14"/>
        <v>-1.1110637933541057E-2</v>
      </c>
      <c r="AD72" s="17">
        <f t="shared" ca="1" si="15"/>
        <v>3.8772534231725331E-2</v>
      </c>
      <c r="AE72" s="17">
        <v>97</v>
      </c>
    </row>
    <row r="73" spans="1:31" s="17" customFormat="1" x14ac:dyDescent="0.25">
      <c r="A73" s="17">
        <v>53</v>
      </c>
      <c r="B73" s="17">
        <v>616</v>
      </c>
      <c r="C73" s="17">
        <v>11672</v>
      </c>
      <c r="D73" s="17">
        <v>12143</v>
      </c>
      <c r="E73" s="17">
        <v>14836</v>
      </c>
      <c r="F73" s="17">
        <v>14340</v>
      </c>
      <c r="G73" s="24"/>
      <c r="H73" s="7"/>
      <c r="I73" s="25">
        <f t="shared" si="17"/>
        <v>-3164</v>
      </c>
      <c r="J73" s="24">
        <f t="shared" si="18"/>
        <v>-2197</v>
      </c>
      <c r="K73" s="7"/>
      <c r="L73" s="25">
        <f t="shared" si="4"/>
        <v>-3167.7048042736806</v>
      </c>
      <c r="M73" s="17">
        <f t="shared" si="2"/>
        <v>13.725574706281783</v>
      </c>
      <c r="N73" s="17">
        <f t="shared" si="5"/>
        <v>-2208.5625007211852</v>
      </c>
      <c r="O73" s="24">
        <f t="shared" si="3"/>
        <v>133.69142292740798</v>
      </c>
      <c r="P73" s="7"/>
      <c r="Q73" s="25">
        <f t="shared" si="6"/>
        <v>-3124.1941862012422</v>
      </c>
      <c r="R73" s="24">
        <f t="shared" si="7"/>
        <v>-2220.6555901010615</v>
      </c>
      <c r="S73" s="7"/>
      <c r="T73" s="25">
        <f t="shared" si="8"/>
        <v>0.80969667996529426</v>
      </c>
      <c r="U73" s="24">
        <f t="shared" si="9"/>
        <v>-0.57936666170071682</v>
      </c>
      <c r="V73" s="7"/>
      <c r="W73" s="25">
        <f t="shared" si="10"/>
        <v>0.81440930173349269</v>
      </c>
      <c r="X73" s="24">
        <f t="shared" si="11"/>
        <v>297.98516976671908</v>
      </c>
      <c r="Y73" s="7"/>
      <c r="Z73" s="25">
        <f t="shared" si="19"/>
        <v>616</v>
      </c>
      <c r="AA73" s="17">
        <f t="shared" si="16"/>
        <v>298.04399999999993</v>
      </c>
      <c r="AB73" s="24">
        <f t="shared" si="13"/>
        <v>5.2018491158139781</v>
      </c>
      <c r="AC73" s="17">
        <f t="shared" si="14"/>
        <v>-5.8830233280843913E-2</v>
      </c>
      <c r="AD73" s="17">
        <f t="shared" ca="1" si="15"/>
        <v>8.691548588075193E-2</v>
      </c>
      <c r="AE73" s="17">
        <v>96</v>
      </c>
    </row>
    <row r="74" spans="1:31" s="17" customFormat="1" x14ac:dyDescent="0.25">
      <c r="A74" s="17">
        <v>54</v>
      </c>
      <c r="B74" s="17">
        <v>617</v>
      </c>
      <c r="C74" s="17">
        <v>11804</v>
      </c>
      <c r="D74" s="17">
        <v>11999</v>
      </c>
      <c r="E74" s="17">
        <v>14733</v>
      </c>
      <c r="F74" s="17">
        <v>14497</v>
      </c>
      <c r="G74" s="24"/>
      <c r="H74" s="7"/>
      <c r="I74" s="25">
        <f t="shared" si="17"/>
        <v>-2929</v>
      </c>
      <c r="J74" s="24">
        <f t="shared" si="18"/>
        <v>-2498</v>
      </c>
      <c r="K74" s="7"/>
      <c r="L74" s="25">
        <f t="shared" si="4"/>
        <v>-2933.2648021050682</v>
      </c>
      <c r="M74" s="17">
        <f t="shared" si="2"/>
        <v>18.188536995393779</v>
      </c>
      <c r="N74" s="17">
        <f t="shared" si="5"/>
        <v>-2500.5353768849041</v>
      </c>
      <c r="O74" s="24">
        <f t="shared" si="3"/>
        <v>6.4281359485057816</v>
      </c>
      <c r="P74" s="7"/>
      <c r="Q74" s="25">
        <f t="shared" si="6"/>
        <v>-2889.1941862012422</v>
      </c>
      <c r="R74" s="24">
        <f t="shared" si="7"/>
        <v>-2521.6555901010615</v>
      </c>
      <c r="S74" s="7"/>
      <c r="T74" s="25">
        <f t="shared" si="8"/>
        <v>0.74879178467029117</v>
      </c>
      <c r="U74" s="24">
        <f t="shared" si="9"/>
        <v>-0.65789723886418383</v>
      </c>
      <c r="V74" s="7"/>
      <c r="W74" s="25">
        <f t="shared" si="10"/>
        <v>0.75413759916938561</v>
      </c>
      <c r="X74" s="24">
        <f t="shared" si="11"/>
        <v>303.65822457957961</v>
      </c>
      <c r="Y74" s="7"/>
      <c r="Z74" s="25">
        <f t="shared" si="19"/>
        <v>617</v>
      </c>
      <c r="AA74" s="17">
        <f t="shared" si="16"/>
        <v>303.59699999999992</v>
      </c>
      <c r="AB74" s="24">
        <f t="shared" si="13"/>
        <v>5.2987672491772226</v>
      </c>
      <c r="AC74" s="17">
        <f t="shared" si="14"/>
        <v>6.1224579579686633E-2</v>
      </c>
      <c r="AD74" s="17">
        <f t="shared" ca="1" si="15"/>
        <v>-6.1630470335046539E-2</v>
      </c>
      <c r="AE74" s="17">
        <v>95</v>
      </c>
    </row>
    <row r="75" spans="1:31" s="17" customFormat="1" x14ac:dyDescent="0.25">
      <c r="A75" s="17">
        <v>55</v>
      </c>
      <c r="B75" s="17">
        <v>626</v>
      </c>
      <c r="C75" s="17">
        <v>11922</v>
      </c>
      <c r="D75" s="17">
        <v>11858</v>
      </c>
      <c r="E75" s="17">
        <v>14588</v>
      </c>
      <c r="F75" s="17">
        <v>14624</v>
      </c>
      <c r="G75" s="24"/>
      <c r="H75" s="7"/>
      <c r="I75" s="25">
        <f t="shared" si="17"/>
        <v>-2666</v>
      </c>
      <c r="J75" s="24">
        <f t="shared" si="18"/>
        <v>-2766</v>
      </c>
      <c r="K75" s="7"/>
      <c r="L75" s="25">
        <f t="shared" si="4"/>
        <v>-2667.6398618128296</v>
      </c>
      <c r="M75" s="17">
        <f t="shared" si="2"/>
        <v>2.6891467651768544</v>
      </c>
      <c r="N75" s="17">
        <f t="shared" si="5"/>
        <v>-2772.5159314622965</v>
      </c>
      <c r="O75" s="24">
        <f t="shared" si="3"/>
        <v>42.457362821345683</v>
      </c>
      <c r="P75" s="7"/>
      <c r="Q75" s="25">
        <f t="shared" si="6"/>
        <v>-2626.1941862012422</v>
      </c>
      <c r="R75" s="24">
        <f t="shared" si="7"/>
        <v>-2789.6555901010615</v>
      </c>
      <c r="S75" s="7"/>
      <c r="T75" s="25">
        <f t="shared" si="8"/>
        <v>0.68063013589333021</v>
      </c>
      <c r="U75" s="24">
        <f t="shared" si="9"/>
        <v>-0.72781815142168926</v>
      </c>
      <c r="V75" s="7"/>
      <c r="W75" s="25">
        <f t="shared" si="10"/>
        <v>0.68653926753455607</v>
      </c>
      <c r="X75" s="24">
        <f t="shared" si="11"/>
        <v>309.22905282929923</v>
      </c>
      <c r="Y75" s="7"/>
      <c r="Z75" s="25">
        <f t="shared" si="19"/>
        <v>626</v>
      </c>
      <c r="AA75" s="17">
        <f t="shared" si="16"/>
        <v>309.23099999999994</v>
      </c>
      <c r="AB75" s="24">
        <f t="shared" si="13"/>
        <v>5.397099099234584</v>
      </c>
      <c r="AC75" s="17">
        <f t="shared" si="14"/>
        <v>-1.9471707007028272E-3</v>
      </c>
      <c r="AD75" s="17">
        <f t="shared" ca="1" si="15"/>
        <v>-6.2279786628209877E-3</v>
      </c>
      <c r="AE75" s="17">
        <v>94</v>
      </c>
    </row>
    <row r="76" spans="1:31" s="17" customFormat="1" x14ac:dyDescent="0.25">
      <c r="A76" s="17">
        <v>56</v>
      </c>
      <c r="B76" s="17">
        <v>636</v>
      </c>
      <c r="C76" s="17">
        <v>12069</v>
      </c>
      <c r="D76" s="17">
        <v>11734</v>
      </c>
      <c r="E76" s="17">
        <v>14444</v>
      </c>
      <c r="F76" s="17">
        <v>14749</v>
      </c>
      <c r="G76" s="24"/>
      <c r="H76" s="7"/>
      <c r="I76" s="25">
        <f t="shared" si="17"/>
        <v>-2375</v>
      </c>
      <c r="J76" s="24">
        <f t="shared" si="18"/>
        <v>-3015</v>
      </c>
      <c r="K76" s="7"/>
      <c r="L76" s="25">
        <f t="shared" si="4"/>
        <v>-2371.7651918246997</v>
      </c>
      <c r="M76" s="17">
        <f t="shared" si="2"/>
        <v>10.463983930989391</v>
      </c>
      <c r="N76" s="17">
        <f t="shared" si="5"/>
        <v>-3021.1322365169126</v>
      </c>
      <c r="O76" s="24">
        <f t="shared" si="3"/>
        <v>37.604324699356361</v>
      </c>
      <c r="P76" s="7"/>
      <c r="Q76" s="25">
        <f t="shared" si="6"/>
        <v>-2335.1941862012422</v>
      </c>
      <c r="R76" s="24">
        <f t="shared" si="7"/>
        <v>-3038.6555901010615</v>
      </c>
      <c r="S76" s="7"/>
      <c r="T76" s="25">
        <f t="shared" si="8"/>
        <v>0.60521173363441139</v>
      </c>
      <c r="U76" s="24">
        <f t="shared" si="9"/>
        <v>-0.79278198435758063</v>
      </c>
      <c r="V76" s="7"/>
      <c r="W76" s="25">
        <f t="shared" si="10"/>
        <v>0.61164385031522683</v>
      </c>
      <c r="X76" s="24">
        <f t="shared" si="11"/>
        <v>314.90656030978846</v>
      </c>
      <c r="Y76" s="7"/>
      <c r="Z76" s="25">
        <f t="shared" si="19"/>
        <v>636</v>
      </c>
      <c r="AA76" s="17">
        <f t="shared" si="16"/>
        <v>314.95499999999993</v>
      </c>
      <c r="AB76" s="24">
        <f t="shared" si="13"/>
        <v>5.4970017456187392</v>
      </c>
      <c r="AC76" s="17">
        <f t="shared" si="14"/>
        <v>-4.8439690211466768E-2</v>
      </c>
      <c r="AD76" s="17">
        <f t="shared" ca="1" si="15"/>
        <v>0.19676317618143457</v>
      </c>
      <c r="AE76" s="17">
        <v>93</v>
      </c>
    </row>
    <row r="77" spans="1:31" s="17" customFormat="1" x14ac:dyDescent="0.25">
      <c r="A77" s="17">
        <v>57</v>
      </c>
      <c r="B77" s="17">
        <v>634</v>
      </c>
      <c r="C77" s="17">
        <v>12242</v>
      </c>
      <c r="D77" s="17">
        <v>11629</v>
      </c>
      <c r="E77" s="17">
        <v>14291</v>
      </c>
      <c r="F77" s="17">
        <v>14864</v>
      </c>
      <c r="G77" s="24"/>
      <c r="H77" s="7"/>
      <c r="I77" s="25">
        <f t="shared" si="17"/>
        <v>-2049</v>
      </c>
      <c r="J77" s="24">
        <f t="shared" si="18"/>
        <v>-3235</v>
      </c>
      <c r="K77" s="7"/>
      <c r="L77" s="25">
        <f t="shared" si="4"/>
        <v>-2053.6529547544565</v>
      </c>
      <c r="M77" s="17">
        <f t="shared" si="2"/>
        <v>21.649987947018971</v>
      </c>
      <c r="N77" s="17">
        <f t="shared" si="5"/>
        <v>-3238.7156485268752</v>
      </c>
      <c r="O77" s="24">
        <f t="shared" si="3"/>
        <v>13.806043975269523</v>
      </c>
      <c r="P77" s="7"/>
      <c r="Q77" s="25">
        <f t="shared" si="6"/>
        <v>-2009.1941862012422</v>
      </c>
      <c r="R77" s="24">
        <f t="shared" si="7"/>
        <v>-3258.6555901010615</v>
      </c>
      <c r="S77" s="7"/>
      <c r="T77" s="25">
        <f t="shared" si="8"/>
        <v>0.52072238952304539</v>
      </c>
      <c r="U77" s="24">
        <f t="shared" si="9"/>
        <v>-0.85017974839732391</v>
      </c>
      <c r="V77" s="7"/>
      <c r="W77" s="25">
        <f t="shared" si="10"/>
        <v>0.52761599730793951</v>
      </c>
      <c r="X77" s="24">
        <f t="shared" si="11"/>
        <v>320.73384717861541</v>
      </c>
      <c r="Y77" s="7"/>
      <c r="Z77" s="25">
        <f t="shared" si="19"/>
        <v>634</v>
      </c>
      <c r="AA77" s="17">
        <f t="shared" si="16"/>
        <v>320.66099999999994</v>
      </c>
      <c r="AB77" s="24">
        <f t="shared" si="13"/>
        <v>5.5965902327375359</v>
      </c>
      <c r="AC77" s="17">
        <f t="shared" si="14"/>
        <v>7.2847178615461416E-2</v>
      </c>
      <c r="AD77" s="17">
        <f t="shared" ca="1" si="15"/>
        <v>-2.9096065481951428E-2</v>
      </c>
      <c r="AE77" s="17">
        <v>92</v>
      </c>
    </row>
    <row r="78" spans="1:31" s="17" customFormat="1" x14ac:dyDescent="0.25">
      <c r="A78" s="17">
        <v>58</v>
      </c>
      <c r="B78" s="17">
        <v>646</v>
      </c>
      <c r="C78" s="17">
        <v>12397</v>
      </c>
      <c r="D78" s="17">
        <v>11520</v>
      </c>
      <c r="E78" s="17">
        <v>14100</v>
      </c>
      <c r="F78" s="17">
        <v>14944</v>
      </c>
      <c r="G78" s="24"/>
      <c r="H78" s="7"/>
      <c r="I78" s="25">
        <f t="shared" si="17"/>
        <v>-1703</v>
      </c>
      <c r="J78" s="24">
        <f t="shared" si="18"/>
        <v>-3424</v>
      </c>
      <c r="K78" s="7"/>
      <c r="L78" s="25">
        <f t="shared" si="4"/>
        <v>-1708.9967956814037</v>
      </c>
      <c r="M78" s="17">
        <f t="shared" si="2"/>
        <v>35.961558444501854</v>
      </c>
      <c r="N78" s="17">
        <f t="shared" si="5"/>
        <v>-3427.1155148045277</v>
      </c>
      <c r="O78" s="24">
        <f t="shared" si="3"/>
        <v>9.7064324972313987</v>
      </c>
      <c r="P78" s="7"/>
      <c r="Q78" s="25">
        <f t="shared" si="6"/>
        <v>-1663.1941862012422</v>
      </c>
      <c r="R78" s="24">
        <f t="shared" si="7"/>
        <v>-3447.6555901010615</v>
      </c>
      <c r="S78" s="7"/>
      <c r="T78" s="25">
        <f t="shared" si="8"/>
        <v>0.43104965006742374</v>
      </c>
      <c r="U78" s="24">
        <f t="shared" si="9"/>
        <v>-0.89948964568601253</v>
      </c>
      <c r="V78" s="7"/>
      <c r="W78" s="25">
        <f t="shared" si="10"/>
        <v>0.43833916168601778</v>
      </c>
      <c r="X78" s="24">
        <f t="shared" si="11"/>
        <v>326.57642181788117</v>
      </c>
      <c r="Y78" s="7"/>
      <c r="Z78" s="25">
        <f t="shared" si="19"/>
        <v>646</v>
      </c>
      <c r="AA78" s="17">
        <f t="shared" si="16"/>
        <v>326.47499999999997</v>
      </c>
      <c r="AB78" s="24">
        <f t="shared" si="13"/>
        <v>5.6980636754484859</v>
      </c>
      <c r="AC78" s="17">
        <f t="shared" si="14"/>
        <v>0.10142181788120297</v>
      </c>
      <c r="AD78" s="17">
        <f t="shared" ca="1" si="15"/>
        <v>-6.6720692177057117E-2</v>
      </c>
      <c r="AE78" s="17">
        <v>91</v>
      </c>
    </row>
    <row r="79" spans="1:31" s="17" customFormat="1" x14ac:dyDescent="0.25">
      <c r="A79" s="17">
        <v>59</v>
      </c>
      <c r="B79" s="17">
        <v>621</v>
      </c>
      <c r="C79" s="17">
        <v>12579</v>
      </c>
      <c r="D79" s="17">
        <v>11457</v>
      </c>
      <c r="E79" s="17">
        <v>13942</v>
      </c>
      <c r="F79" s="17">
        <v>15030</v>
      </c>
      <c r="G79" s="24"/>
      <c r="H79" s="7"/>
      <c r="I79" s="25">
        <f t="shared" si="17"/>
        <v>-1363</v>
      </c>
      <c r="J79" s="24">
        <f t="shared" si="18"/>
        <v>-3573</v>
      </c>
      <c r="K79" s="7"/>
      <c r="L79" s="25">
        <f t="shared" si="4"/>
        <v>-1361.4308992424253</v>
      </c>
      <c r="M79" s="17">
        <f t="shared" si="2"/>
        <v>2.46207718742146</v>
      </c>
      <c r="N79" s="17">
        <f t="shared" si="5"/>
        <v>-3574.7402220225181</v>
      </c>
      <c r="O79" s="24">
        <f t="shared" si="3"/>
        <v>3.0283726876569261</v>
      </c>
      <c r="P79" s="7"/>
      <c r="Q79" s="25">
        <f t="shared" si="6"/>
        <v>-1323.1941862012422</v>
      </c>
      <c r="R79" s="24">
        <f t="shared" si="7"/>
        <v>-3596.6555901010615</v>
      </c>
      <c r="S79" s="7"/>
      <c r="T79" s="25">
        <f t="shared" si="8"/>
        <v>0.34293192921507881</v>
      </c>
      <c r="U79" s="24">
        <f t="shared" si="9"/>
        <v>-0.93836358587656599</v>
      </c>
      <c r="V79" s="7"/>
      <c r="W79" s="25">
        <f t="shared" si="10"/>
        <v>0.35053298557200097</v>
      </c>
      <c r="X79" s="24">
        <f t="shared" si="11"/>
        <v>332.07375143258946</v>
      </c>
      <c r="Y79" s="7"/>
      <c r="Z79" s="25">
        <f t="shared" si="19"/>
        <v>621</v>
      </c>
      <c r="AA79" s="17">
        <f t="shared" si="16"/>
        <v>332.06399999999996</v>
      </c>
      <c r="AB79" s="24">
        <f t="shared" si="13"/>
        <v>5.7956101273424503</v>
      </c>
      <c r="AC79" s="17">
        <f t="shared" si="14"/>
        <v>9.7514325894962894E-3</v>
      </c>
      <c r="AD79" s="17">
        <f t="shared" ca="1" si="15"/>
        <v>7.0077563538177401E-2</v>
      </c>
      <c r="AE79" s="17">
        <v>90</v>
      </c>
    </row>
    <row r="80" spans="1:31" s="17" customFormat="1" x14ac:dyDescent="0.25">
      <c r="A80" s="17">
        <v>60</v>
      </c>
      <c r="B80" s="17">
        <v>630</v>
      </c>
      <c r="C80" s="17">
        <v>12765</v>
      </c>
      <c r="D80" s="17">
        <v>11401</v>
      </c>
      <c r="E80" s="17">
        <v>13760</v>
      </c>
      <c r="F80" s="17">
        <v>15093</v>
      </c>
      <c r="G80" s="24"/>
      <c r="H80" s="7"/>
      <c r="I80" s="25">
        <f t="shared" si="17"/>
        <v>-995</v>
      </c>
      <c r="J80" s="24">
        <f t="shared" si="18"/>
        <v>-3692</v>
      </c>
      <c r="K80" s="7"/>
      <c r="L80" s="25">
        <f t="shared" si="4"/>
        <v>-995.99250874961956</v>
      </c>
      <c r="M80" s="17">
        <f t="shared" si="2"/>
        <v>0.98507361807138272</v>
      </c>
      <c r="N80" s="17">
        <f t="shared" si="5"/>
        <v>-3689.499718331178</v>
      </c>
      <c r="O80" s="24">
        <f t="shared" si="3"/>
        <v>6.2514084234474572</v>
      </c>
      <c r="P80" s="7"/>
      <c r="Q80" s="25">
        <f t="shared" si="6"/>
        <v>-955.19418620124236</v>
      </c>
      <c r="R80" s="24">
        <f t="shared" si="7"/>
        <v>-3715.6555901010615</v>
      </c>
      <c r="S80" s="7"/>
      <c r="T80" s="25">
        <f t="shared" si="8"/>
        <v>0.2475574548807761</v>
      </c>
      <c r="U80" s="24">
        <f t="shared" si="9"/>
        <v>-0.96941055824351796</v>
      </c>
      <c r="V80" s="7"/>
      <c r="W80" s="25">
        <f t="shared" si="10"/>
        <v>0.25540651113430934</v>
      </c>
      <c r="X80" s="24">
        <f t="shared" si="11"/>
        <v>337.79725539751212</v>
      </c>
      <c r="Y80" s="7"/>
      <c r="Z80" s="25">
        <f t="shared" si="19"/>
        <v>630</v>
      </c>
      <c r="AA80" s="17">
        <f t="shared" si="16"/>
        <v>337.73399999999998</v>
      </c>
      <c r="AB80" s="24">
        <f t="shared" si="13"/>
        <v>5.8945702959305288</v>
      </c>
      <c r="AC80" s="17">
        <f t="shared" si="14"/>
        <v>6.3255397512136824E-2</v>
      </c>
      <c r="AD80" s="17">
        <f t="shared" ca="1" si="15"/>
        <v>-7.0151304782712032E-2</v>
      </c>
      <c r="AE80" s="17">
        <v>89</v>
      </c>
    </row>
    <row r="81" spans="1:31" s="17" customFormat="1" x14ac:dyDescent="0.25">
      <c r="A81" s="17">
        <v>61</v>
      </c>
      <c r="B81" s="17">
        <v>607</v>
      </c>
      <c r="C81" s="17">
        <v>12949</v>
      </c>
      <c r="D81" s="17">
        <v>11367</v>
      </c>
      <c r="E81" s="17">
        <v>13588</v>
      </c>
      <c r="F81" s="17">
        <v>15135</v>
      </c>
      <c r="G81" s="24"/>
      <c r="H81" s="7"/>
      <c r="I81" s="25">
        <f t="shared" si="17"/>
        <v>-639</v>
      </c>
      <c r="J81" s="24">
        <f t="shared" si="18"/>
        <v>-3768</v>
      </c>
      <c r="K81" s="7"/>
      <c r="L81" s="25">
        <f t="shared" si="4"/>
        <v>-634.99432378517372</v>
      </c>
      <c r="M81" s="17">
        <f t="shared" si="2"/>
        <v>16.045441938025</v>
      </c>
      <c r="N81" s="17">
        <f t="shared" si="5"/>
        <v>-3765.6729571392666</v>
      </c>
      <c r="O81" s="24">
        <f t="shared" si="3"/>
        <v>5.4151284756902847</v>
      </c>
      <c r="P81" s="7"/>
      <c r="Q81" s="25">
        <f t="shared" si="6"/>
        <v>-599.19418620124236</v>
      </c>
      <c r="R81" s="24">
        <f t="shared" si="7"/>
        <v>-3791.6555901010615</v>
      </c>
      <c r="S81" s="7"/>
      <c r="T81" s="25">
        <f t="shared" si="8"/>
        <v>0.15529301775302667</v>
      </c>
      <c r="U81" s="24">
        <f t="shared" si="9"/>
        <v>-0.98923887672997479</v>
      </c>
      <c r="V81" s="7"/>
      <c r="W81" s="25">
        <f t="shared" si="10"/>
        <v>0.16329943492601701</v>
      </c>
      <c r="X81" s="24">
        <f t="shared" si="11"/>
        <v>343.1837001262287</v>
      </c>
      <c r="Y81" s="7"/>
      <c r="Z81" s="25">
        <f t="shared" si="19"/>
        <v>607</v>
      </c>
      <c r="AA81" s="17">
        <f t="shared" si="16"/>
        <v>343.197</v>
      </c>
      <c r="AB81" s="24">
        <f t="shared" si="13"/>
        <v>5.9899176329669785</v>
      </c>
      <c r="AC81" s="17">
        <f t="shared" si="14"/>
        <v>-1.3299873771302373E-2</v>
      </c>
      <c r="AD81" s="17">
        <f t="shared" ca="1" si="15"/>
        <v>8.3336586523103051E-2</v>
      </c>
      <c r="AE81" s="17">
        <v>88</v>
      </c>
    </row>
    <row r="82" spans="1:31" s="17" customFormat="1" x14ac:dyDescent="0.25">
      <c r="A82" s="17">
        <v>62</v>
      </c>
      <c r="B82" s="17">
        <v>618</v>
      </c>
      <c r="C82" s="17">
        <v>13126</v>
      </c>
      <c r="D82" s="17">
        <v>11344</v>
      </c>
      <c r="E82" s="17">
        <v>13396</v>
      </c>
      <c r="F82" s="17">
        <v>15151</v>
      </c>
      <c r="G82" s="24"/>
      <c r="H82" s="7"/>
      <c r="I82" s="25">
        <f t="shared" si="17"/>
        <v>-270</v>
      </c>
      <c r="J82" s="24">
        <f t="shared" si="18"/>
        <v>-3807</v>
      </c>
      <c r="K82" s="7"/>
      <c r="L82" s="25">
        <f t="shared" si="4"/>
        <v>-261.91357470891433</v>
      </c>
      <c r="M82" s="17">
        <f t="shared" si="2"/>
        <v>65.390273988310042</v>
      </c>
      <c r="N82" s="17">
        <f t="shared" si="5"/>
        <v>-3807.8197480337753</v>
      </c>
      <c r="O82" s="24">
        <f t="shared" si="3"/>
        <v>0.67198683887853672</v>
      </c>
      <c r="P82" s="7"/>
      <c r="Q82" s="25">
        <f t="shared" si="6"/>
        <v>-230.19418620124236</v>
      </c>
      <c r="R82" s="24">
        <f t="shared" si="7"/>
        <v>-3830.6555901010615</v>
      </c>
      <c r="S82" s="7"/>
      <c r="T82" s="25">
        <f t="shared" si="8"/>
        <v>5.9659373651511145E-2</v>
      </c>
      <c r="U82" s="24">
        <f t="shared" si="9"/>
        <v>-0.99941393490065655</v>
      </c>
      <c r="V82" s="7"/>
      <c r="W82" s="25">
        <f t="shared" si="10"/>
        <v>6.7744962322293809E-2</v>
      </c>
      <c r="X82" s="24">
        <f t="shared" si="11"/>
        <v>348.67947054401202</v>
      </c>
      <c r="Y82" s="7"/>
      <c r="Z82" s="25">
        <f t="shared" si="19"/>
        <v>618</v>
      </c>
      <c r="AA82" s="17">
        <f t="shared" si="16"/>
        <v>348.75900000000001</v>
      </c>
      <c r="AB82" s="24">
        <f t="shared" si="13"/>
        <v>6.0869928459629037</v>
      </c>
      <c r="AC82" s="17">
        <f t="shared" si="14"/>
        <v>-7.9529455987994879E-2</v>
      </c>
      <c r="AD82" s="17">
        <f t="shared" ca="1" si="15"/>
        <v>0.10808586860645164</v>
      </c>
      <c r="AE82" s="17">
        <v>87</v>
      </c>
    </row>
    <row r="83" spans="1:31" s="17" customFormat="1" x14ac:dyDescent="0.25">
      <c r="A83" s="17">
        <v>63</v>
      </c>
      <c r="B83" s="17">
        <v>621</v>
      </c>
      <c r="C83" s="17">
        <v>13318</v>
      </c>
      <c r="D83" s="17">
        <v>11339</v>
      </c>
      <c r="E83" s="17">
        <v>13205</v>
      </c>
      <c r="F83" s="17">
        <v>15155</v>
      </c>
      <c r="G83" s="24"/>
      <c r="H83" s="7"/>
      <c r="I83" s="25">
        <f t="shared" si="17"/>
        <v>113</v>
      </c>
      <c r="J83" s="24">
        <f t="shared" si="18"/>
        <v>-3816</v>
      </c>
      <c r="K83" s="7"/>
      <c r="L83" s="25">
        <f t="shared" si="4"/>
        <v>115.08320818250195</v>
      </c>
      <c r="M83" s="17">
        <f t="shared" si="2"/>
        <v>4.3397563316430716</v>
      </c>
      <c r="N83" s="17">
        <f t="shared" si="5"/>
        <v>-3813.7892030565531</v>
      </c>
      <c r="O83" s="24">
        <f t="shared" si="3"/>
        <v>4.8876231251541293</v>
      </c>
      <c r="P83" s="7"/>
      <c r="Q83" s="25">
        <f t="shared" si="6"/>
        <v>152.80581379875764</v>
      </c>
      <c r="R83" s="24">
        <f t="shared" si="7"/>
        <v>-3839.6555901010615</v>
      </c>
      <c r="S83" s="7"/>
      <c r="T83" s="25">
        <f t="shared" si="8"/>
        <v>-3.960264719098331E-2</v>
      </c>
      <c r="U83" s="24">
        <f t="shared" si="9"/>
        <v>-1.0017620252477371</v>
      </c>
      <c r="V83" s="7"/>
      <c r="W83" s="25">
        <f t="shared" si="10"/>
        <v>-3.1501313178505748E-2</v>
      </c>
      <c r="X83" s="24">
        <f t="shared" si="11"/>
        <v>354.3584392150787</v>
      </c>
      <c r="Y83" s="7"/>
      <c r="Z83" s="25">
        <f t="shared" si="19"/>
        <v>621</v>
      </c>
      <c r="AA83" s="17">
        <f t="shared" si="16"/>
        <v>354.34800000000001</v>
      </c>
      <c r="AB83" s="24">
        <f t="shared" si="13"/>
        <v>6.1845392978568672</v>
      </c>
      <c r="AC83" s="17">
        <f t="shared" si="14"/>
        <v>1.0439215078690722E-2</v>
      </c>
      <c r="AD83" s="17">
        <f t="shared" ca="1" si="15"/>
        <v>-8.0919454008380853E-2</v>
      </c>
      <c r="AE83" s="17">
        <v>86</v>
      </c>
    </row>
    <row r="84" spans="1:31" s="17" customFormat="1" x14ac:dyDescent="0.25">
      <c r="A84" s="17">
        <v>64</v>
      </c>
      <c r="B84" s="17">
        <v>638</v>
      </c>
      <c r="C84" s="17">
        <v>13509</v>
      </c>
      <c r="D84" s="17">
        <v>11354</v>
      </c>
      <c r="E84" s="17">
        <v>13017</v>
      </c>
      <c r="F84" s="17">
        <v>15140</v>
      </c>
      <c r="G84" s="24"/>
      <c r="H84" s="7"/>
      <c r="I84" s="25">
        <f t="shared" ref="I84:I115" si="20">C84-E84</f>
        <v>492</v>
      </c>
      <c r="J84" s="24">
        <f t="shared" ref="J84:J115" si="21">D84-F84</f>
        <v>-3786</v>
      </c>
      <c r="K84" s="7"/>
      <c r="L84" s="25">
        <f t="shared" si="4"/>
        <v>500.83417767886129</v>
      </c>
      <c r="M84" s="17">
        <f t="shared" ref="M84:M147" si="22">(I84-L84)^2</f>
        <v>78.042695261691136</v>
      </c>
      <c r="N84" s="17">
        <f t="shared" si="5"/>
        <v>-3781.8841387445536</v>
      </c>
      <c r="O84" s="24">
        <f t="shared" ref="O84:O147" si="23">(J84-N84)^2</f>
        <v>16.940313874084499</v>
      </c>
      <c r="P84" s="7"/>
      <c r="Q84" s="25">
        <f t="shared" si="6"/>
        <v>531.80581379875764</v>
      </c>
      <c r="R84" s="24">
        <f t="shared" si="7"/>
        <v>-3809.6555901010615</v>
      </c>
      <c r="S84" s="7"/>
      <c r="T84" s="25">
        <f t="shared" si="8"/>
        <v>-0.13782798896462664</v>
      </c>
      <c r="U84" s="24">
        <f t="shared" si="9"/>
        <v>-0.99393505742413557</v>
      </c>
      <c r="V84" s="7"/>
      <c r="W84" s="25">
        <f t="shared" si="10"/>
        <v>-0.1297931754118985</v>
      </c>
      <c r="X84" s="24">
        <f>IF(MOD(ATAN2(U84,W84)*180/PI()-$J$9+360,360)&lt;355,MOD(ATAN2(U84,W84)*180/PI()-$J$9+360,360)+360,MOD(ATAN2(U84,W84)*180/PI()-$J$9+360,360))</f>
        <v>359.99719516926638</v>
      </c>
      <c r="Y84" s="7"/>
      <c r="Z84" s="25">
        <f t="shared" si="19"/>
        <v>638</v>
      </c>
      <c r="AA84" s="17">
        <f t="shared" si="16"/>
        <v>360.09000000000003</v>
      </c>
      <c r="AB84" s="24">
        <f t="shared" si="13"/>
        <v>6.2847561035063819</v>
      </c>
      <c r="AC84" s="17">
        <f t="shared" si="14"/>
        <v>-9.2804830733655308E-2</v>
      </c>
    </row>
    <row r="85" spans="1:31" s="17" customFormat="1" x14ac:dyDescent="0.25">
      <c r="A85" s="17">
        <v>0</v>
      </c>
      <c r="B85" s="17">
        <v>0</v>
      </c>
      <c r="C85" s="17">
        <v>13475</v>
      </c>
      <c r="D85" s="17">
        <v>11319</v>
      </c>
      <c r="E85" s="17">
        <v>12968</v>
      </c>
      <c r="F85" s="17">
        <v>15095</v>
      </c>
      <c r="G85" s="24"/>
      <c r="H85" s="7"/>
      <c r="I85" s="25">
        <f t="shared" si="20"/>
        <v>507</v>
      </c>
      <c r="J85" s="24">
        <f t="shared" si="21"/>
        <v>-3776</v>
      </c>
      <c r="K85" s="7"/>
      <c r="L85" s="25">
        <f>$M$9*SIN(2*PI()/$M$10*(AA85+$M$11))+$M$12</f>
        <v>503.9112637820482</v>
      </c>
      <c r="M85" s="17">
        <f t="shared" si="22"/>
        <v>9.5402914240872203</v>
      </c>
      <c r="N85" s="17">
        <f>$O$9*COS(2*PI()/$O$10*(AA85+$O$11))+$O$12</f>
        <v>-3768.33690732882</v>
      </c>
      <c r="O85" s="24">
        <f t="shared" si="23"/>
        <v>58.72298928709322</v>
      </c>
      <c r="P85" s="7"/>
      <c r="Q85" s="25">
        <f t="shared" ref="Q85:Q148" si="24">I85-$J$4</f>
        <v>546.80581379875764</v>
      </c>
      <c r="R85" s="24">
        <f t="shared" ref="R85:R148" si="25">J85-$J$3</f>
        <v>-3799.6555901010615</v>
      </c>
      <c r="S85" s="7"/>
      <c r="T85" s="25">
        <f t="shared" ref="T85:T148" si="26">Q85/$J$7</f>
        <v>-0.14171553547281832</v>
      </c>
      <c r="U85" s="24">
        <f t="shared" ref="U85:U148" si="27">R85/$J$6</f>
        <v>-0.99132606814960178</v>
      </c>
      <c r="V85" s="7"/>
      <c r="W85" s="25">
        <f t="shared" ref="W85:W148" si="28">(T85-U85*SIN(-$J$11*PI()/180))/(COS(-$J$11*PI()/180))</f>
        <v>-0.13370195157341327</v>
      </c>
      <c r="X85" s="24">
        <f>IF(MOD(ATAN2(U85,W85)*180/PI()-$J$9+360,360)&lt;355,MOD(ATAN2(U85,W85)*180/PI()-$J$9+360,360)+360,MOD(ATAN2(U85,W85)*180/PI()-$J$9+360,360))</f>
        <v>360.23855007110751</v>
      </c>
      <c r="Y85" s="7"/>
      <c r="Z85" s="25">
        <f>I165-J159</f>
        <v>3</v>
      </c>
      <c r="AA85" s="17">
        <f t="shared" si="16"/>
        <v>360.11700000000002</v>
      </c>
      <c r="AB85" s="24">
        <f t="shared" ref="AB85:AB148" si="29">AA85*PI()/180</f>
        <v>6.2852273424044203</v>
      </c>
      <c r="AC85" s="17">
        <f t="shared" ref="AC85:AC148" si="30">X85-AA85</f>
        <v>0.12155007110749239</v>
      </c>
    </row>
    <row r="86" spans="1:31" s="17" customFormat="1" x14ac:dyDescent="0.25">
      <c r="A86" s="17">
        <v>1</v>
      </c>
      <c r="B86" s="17">
        <v>-626</v>
      </c>
      <c r="C86" s="17">
        <v>13261</v>
      </c>
      <c r="D86" s="17">
        <v>11290</v>
      </c>
      <c r="E86" s="17">
        <v>13145</v>
      </c>
      <c r="F86" s="17">
        <v>15090</v>
      </c>
      <c r="G86" s="24"/>
      <c r="H86" s="7"/>
      <c r="I86" s="25">
        <f t="shared" si="20"/>
        <v>116</v>
      </c>
      <c r="J86" s="24">
        <f t="shared" si="21"/>
        <v>-3800</v>
      </c>
      <c r="K86" s="7"/>
      <c r="L86" s="25">
        <f t="shared" ref="L86:L149" si="31">$M$9*SIN(2*PI()/$M$10*(AA86+$M$11))+$M$12</f>
        <v>126.7842299596085</v>
      </c>
      <c r="M86" s="17">
        <f t="shared" si="22"/>
        <v>116.29961582171745</v>
      </c>
      <c r="N86" s="17">
        <f t="shared" ref="N86:N149" si="32">$O$9*COS(2*PI()/$O$10*(AA86+$O$11))+$O$12</f>
        <v>-3800.2063021816225</v>
      </c>
      <c r="O86" s="24">
        <f t="shared" si="23"/>
        <v>4.2560590142204868E-2</v>
      </c>
      <c r="P86" s="7"/>
      <c r="Q86" s="25">
        <f t="shared" si="24"/>
        <v>155.80581379875764</v>
      </c>
      <c r="R86" s="24">
        <f t="shared" si="25"/>
        <v>-3823.6555901010615</v>
      </c>
      <c r="S86" s="7"/>
      <c r="T86" s="25">
        <f t="shared" si="26"/>
        <v>-4.0380156492621645E-2</v>
      </c>
      <c r="U86" s="24">
        <f t="shared" si="27"/>
        <v>-0.99758764240848286</v>
      </c>
      <c r="V86" s="7"/>
      <c r="W86" s="25">
        <f t="shared" si="28"/>
        <v>-3.2312611897031746E-2</v>
      </c>
      <c r="X86" s="24">
        <f t="shared" ref="X86:X148" si="33">MOD(ATAN2(U86,W86)*180/PI()-$J$9+360,360)</f>
        <v>354.41251976107031</v>
      </c>
      <c r="Y86" s="7"/>
      <c r="Z86" s="25">
        <f t="shared" ref="Z86:Z117" si="34">B86</f>
        <v>-626</v>
      </c>
      <c r="AA86" s="17">
        <f t="shared" ref="AA86:AA149" si="35">360/40000*Z86+AA85</f>
        <v>354.483</v>
      </c>
      <c r="AB86" s="24">
        <f t="shared" si="29"/>
        <v>6.1868954923470598</v>
      </c>
      <c r="AC86" s="17">
        <f t="shared" si="30"/>
        <v>-7.0480238929690131E-2</v>
      </c>
    </row>
    <row r="87" spans="1:31" s="17" customFormat="1" x14ac:dyDescent="0.25">
      <c r="A87" s="17">
        <v>2</v>
      </c>
      <c r="B87" s="17">
        <v>-624</v>
      </c>
      <c r="C87" s="17">
        <v>13081</v>
      </c>
      <c r="D87" s="17">
        <v>11292</v>
      </c>
      <c r="E87" s="17">
        <v>13336</v>
      </c>
      <c r="F87" s="17">
        <v>15092</v>
      </c>
      <c r="G87" s="24"/>
      <c r="H87" s="7"/>
      <c r="I87" s="25">
        <f t="shared" si="20"/>
        <v>-255</v>
      </c>
      <c r="J87" s="24">
        <f t="shared" si="21"/>
        <v>-3800</v>
      </c>
      <c r="K87" s="7"/>
      <c r="L87" s="25">
        <f t="shared" si="31"/>
        <v>-250.74731667539754</v>
      </c>
      <c r="M87" s="17">
        <f t="shared" si="22"/>
        <v>18.085315459351815</v>
      </c>
      <c r="N87" s="17">
        <f t="shared" si="32"/>
        <v>-3795.1648590701343</v>
      </c>
      <c r="O87" s="24">
        <f t="shared" si="23"/>
        <v>23.378587811662563</v>
      </c>
      <c r="P87" s="7"/>
      <c r="Q87" s="25">
        <f t="shared" si="24"/>
        <v>-215.19418620124236</v>
      </c>
      <c r="R87" s="24">
        <f t="shared" si="25"/>
        <v>-3823.6555901010615</v>
      </c>
      <c r="S87" s="7"/>
      <c r="T87" s="25">
        <f t="shared" si="26"/>
        <v>5.5771827143319457E-2</v>
      </c>
      <c r="U87" s="24">
        <f t="shared" si="27"/>
        <v>-0.99758764240848286</v>
      </c>
      <c r="V87" s="7"/>
      <c r="W87" s="25">
        <f t="shared" si="28"/>
        <v>6.384251690782683E-2</v>
      </c>
      <c r="X87" s="24">
        <f t="shared" si="33"/>
        <v>348.89555641261848</v>
      </c>
      <c r="Y87" s="7"/>
      <c r="Z87" s="25">
        <f t="shared" si="34"/>
        <v>-624</v>
      </c>
      <c r="AA87" s="17">
        <f t="shared" si="35"/>
        <v>348.86700000000002</v>
      </c>
      <c r="AB87" s="24">
        <f t="shared" si="29"/>
        <v>6.088877801555058</v>
      </c>
      <c r="AC87" s="17">
        <f t="shared" si="30"/>
        <v>2.8556412618456761E-2</v>
      </c>
    </row>
    <row r="88" spans="1:31" s="17" customFormat="1" x14ac:dyDescent="0.25">
      <c r="A88" s="17">
        <v>3</v>
      </c>
      <c r="B88" s="17">
        <v>-609</v>
      </c>
      <c r="C88" s="17">
        <v>12905</v>
      </c>
      <c r="D88" s="17">
        <v>11321</v>
      </c>
      <c r="E88" s="17">
        <v>13524</v>
      </c>
      <c r="F88" s="17">
        <v>15080</v>
      </c>
      <c r="G88" s="24"/>
      <c r="H88" s="7"/>
      <c r="I88" s="25">
        <f t="shared" si="20"/>
        <v>-619</v>
      </c>
      <c r="J88" s="24">
        <f t="shared" si="21"/>
        <v>-3759</v>
      </c>
      <c r="K88" s="7"/>
      <c r="L88" s="25">
        <f t="shared" si="31"/>
        <v>-617.28003308749499</v>
      </c>
      <c r="M88" s="17">
        <f t="shared" si="22"/>
        <v>2.9582861801120339</v>
      </c>
      <c r="N88" s="17">
        <f t="shared" si="32"/>
        <v>-3754.8530737027609</v>
      </c>
      <c r="O88" s="24">
        <f t="shared" si="23"/>
        <v>17.19699771473347</v>
      </c>
      <c r="P88" s="7"/>
      <c r="Q88" s="25">
        <f t="shared" si="24"/>
        <v>-579.19418620124236</v>
      </c>
      <c r="R88" s="24">
        <f t="shared" si="25"/>
        <v>-3782.6555901010615</v>
      </c>
      <c r="S88" s="7"/>
      <c r="T88" s="25">
        <f t="shared" si="26"/>
        <v>0.1501096224087711</v>
      </c>
      <c r="U88" s="24">
        <f t="shared" si="27"/>
        <v>-0.9868907863828944</v>
      </c>
      <c r="V88" s="7"/>
      <c r="W88" s="25">
        <f t="shared" si="28"/>
        <v>0.158096877789733</v>
      </c>
      <c r="X88" s="24">
        <f t="shared" si="33"/>
        <v>343.45603671275182</v>
      </c>
      <c r="Y88" s="7"/>
      <c r="Z88" s="25">
        <f t="shared" si="34"/>
        <v>-609</v>
      </c>
      <c r="AA88" s="17">
        <f t="shared" si="35"/>
        <v>343.38600000000002</v>
      </c>
      <c r="AB88" s="24">
        <f t="shared" si="29"/>
        <v>5.9932163052532488</v>
      </c>
      <c r="AC88" s="17">
        <f t="shared" si="30"/>
        <v>7.0036712751800678E-2</v>
      </c>
    </row>
    <row r="89" spans="1:31" s="17" customFormat="1" x14ac:dyDescent="0.25">
      <c r="A89" s="17">
        <v>4</v>
      </c>
      <c r="B89" s="17">
        <v>-616</v>
      </c>
      <c r="C89" s="17">
        <v>12717</v>
      </c>
      <c r="D89" s="17">
        <v>11356</v>
      </c>
      <c r="E89" s="17">
        <v>13705</v>
      </c>
      <c r="F89" s="17">
        <v>15031</v>
      </c>
      <c r="G89" s="24"/>
      <c r="H89" s="7"/>
      <c r="I89" s="25">
        <f t="shared" si="20"/>
        <v>-988</v>
      </c>
      <c r="J89" s="24">
        <f t="shared" si="21"/>
        <v>-3675</v>
      </c>
      <c r="K89" s="7"/>
      <c r="L89" s="25">
        <f t="shared" si="31"/>
        <v>-982.63951179808828</v>
      </c>
      <c r="M89" s="17">
        <f t="shared" si="22"/>
        <v>28.734833762834757</v>
      </c>
      <c r="N89" s="17">
        <f t="shared" si="32"/>
        <v>-3678.8907022101921</v>
      </c>
      <c r="O89" s="24">
        <f t="shared" si="23"/>
        <v>15.137563688393715</v>
      </c>
      <c r="P89" s="7"/>
      <c r="Q89" s="25">
        <f t="shared" si="24"/>
        <v>-948.19418620124236</v>
      </c>
      <c r="R89" s="24">
        <f t="shared" si="25"/>
        <v>-3698.6555901010615</v>
      </c>
      <c r="S89" s="7"/>
      <c r="T89" s="25">
        <f t="shared" si="26"/>
        <v>0.24574326651028663</v>
      </c>
      <c r="U89" s="24">
        <f t="shared" si="27"/>
        <v>-0.96497527647681058</v>
      </c>
      <c r="V89" s="7"/>
      <c r="W89" s="25">
        <f t="shared" si="28"/>
        <v>0.25355638918773926</v>
      </c>
      <c r="X89" s="24">
        <f t="shared" si="33"/>
        <v>337.83510409272947</v>
      </c>
      <c r="Y89" s="7"/>
      <c r="Z89" s="25">
        <f t="shared" si="34"/>
        <v>-616</v>
      </c>
      <c r="AA89" s="17">
        <f t="shared" si="35"/>
        <v>337.84200000000004</v>
      </c>
      <c r="AB89" s="24">
        <f t="shared" si="29"/>
        <v>5.8964552515226831</v>
      </c>
      <c r="AC89" s="17">
        <f t="shared" si="30"/>
        <v>-6.8959072705752078E-3</v>
      </c>
    </row>
    <row r="90" spans="1:31" s="17" customFormat="1" x14ac:dyDescent="0.25">
      <c r="A90" s="17">
        <v>5</v>
      </c>
      <c r="B90" s="17">
        <v>-640</v>
      </c>
      <c r="C90" s="17">
        <v>12534</v>
      </c>
      <c r="D90" s="17">
        <v>11413</v>
      </c>
      <c r="E90" s="17">
        <v>13887</v>
      </c>
      <c r="F90" s="17">
        <v>14976</v>
      </c>
      <c r="G90" s="24"/>
      <c r="H90" s="7"/>
      <c r="I90" s="25">
        <f t="shared" si="20"/>
        <v>-1353</v>
      </c>
      <c r="J90" s="24">
        <f t="shared" si="21"/>
        <v>-3563</v>
      </c>
      <c r="K90" s="7"/>
      <c r="L90" s="25">
        <f t="shared" si="31"/>
        <v>-1352.8406316835774</v>
      </c>
      <c r="M90" s="17">
        <f t="shared" si="22"/>
        <v>2.5398260279378724E-2</v>
      </c>
      <c r="N90" s="17">
        <f t="shared" si="32"/>
        <v>-3563.2503152596478</v>
      </c>
      <c r="O90" s="24">
        <f t="shared" si="23"/>
        <v>6.2657729212534305E-2</v>
      </c>
      <c r="P90" s="7"/>
      <c r="Q90" s="25">
        <f t="shared" si="24"/>
        <v>-1313.1941862012422</v>
      </c>
      <c r="R90" s="24">
        <f t="shared" si="25"/>
        <v>-3586.6555901010615</v>
      </c>
      <c r="S90" s="7"/>
      <c r="T90" s="25">
        <f t="shared" si="26"/>
        <v>0.34034023154295101</v>
      </c>
      <c r="U90" s="24">
        <f t="shared" si="27"/>
        <v>-0.9357545966020322</v>
      </c>
      <c r="V90" s="7"/>
      <c r="W90" s="25">
        <f t="shared" si="28"/>
        <v>0.34792010063427131</v>
      </c>
      <c r="X90" s="24">
        <f t="shared" si="33"/>
        <v>332.16182899612772</v>
      </c>
      <c r="Y90" s="7"/>
      <c r="Z90" s="25">
        <f t="shared" si="34"/>
        <v>-640</v>
      </c>
      <c r="AA90" s="17">
        <f t="shared" si="35"/>
        <v>332.08200000000005</v>
      </c>
      <c r="AB90" s="24">
        <f t="shared" si="29"/>
        <v>5.7959242866078107</v>
      </c>
      <c r="AC90" s="17">
        <f t="shared" si="30"/>
        <v>7.982899612767369E-2</v>
      </c>
    </row>
    <row r="91" spans="1:31" s="17" customFormat="1" x14ac:dyDescent="0.25">
      <c r="A91" s="17">
        <v>6</v>
      </c>
      <c r="B91" s="17">
        <v>-630</v>
      </c>
      <c r="C91" s="17">
        <v>12358</v>
      </c>
      <c r="D91" s="17">
        <v>11486</v>
      </c>
      <c r="E91" s="17">
        <v>14062</v>
      </c>
      <c r="F91" s="17">
        <v>14892</v>
      </c>
      <c r="G91" s="24"/>
      <c r="H91" s="7"/>
      <c r="I91" s="25">
        <f t="shared" si="20"/>
        <v>-1704</v>
      </c>
      <c r="J91" s="24">
        <f t="shared" si="21"/>
        <v>-3406</v>
      </c>
      <c r="K91" s="7"/>
      <c r="L91" s="25">
        <f t="shared" si="31"/>
        <v>-1704.3193195511235</v>
      </c>
      <c r="M91" s="17">
        <f t="shared" si="22"/>
        <v>0.10196497572971287</v>
      </c>
      <c r="N91" s="17">
        <f t="shared" si="32"/>
        <v>-3413.9927110545918</v>
      </c>
      <c r="O91" s="24">
        <f t="shared" si="23"/>
        <v>63.883430002194551</v>
      </c>
      <c r="P91" s="7"/>
      <c r="Q91" s="25">
        <f t="shared" si="24"/>
        <v>-1664.1941862012422</v>
      </c>
      <c r="R91" s="24">
        <f t="shared" si="25"/>
        <v>-3429.6555901010615</v>
      </c>
      <c r="S91" s="7"/>
      <c r="T91" s="25">
        <f t="shared" si="26"/>
        <v>0.43130881983463654</v>
      </c>
      <c r="U91" s="24">
        <f t="shared" si="27"/>
        <v>-0.89479346499185164</v>
      </c>
      <c r="V91" s="7"/>
      <c r="W91" s="25">
        <f t="shared" si="28"/>
        <v>0.43856035544848809</v>
      </c>
      <c r="X91" s="24">
        <f t="shared" si="33"/>
        <v>326.44670112570418</v>
      </c>
      <c r="Y91" s="7"/>
      <c r="Z91" s="25">
        <f t="shared" si="34"/>
        <v>-630</v>
      </c>
      <c r="AA91" s="17">
        <f t="shared" si="35"/>
        <v>326.41200000000003</v>
      </c>
      <c r="AB91" s="24">
        <f t="shared" si="29"/>
        <v>5.6969641180197312</v>
      </c>
      <c r="AC91" s="17">
        <f t="shared" si="30"/>
        <v>3.4701125704145852E-2</v>
      </c>
    </row>
    <row r="92" spans="1:31" s="17" customFormat="1" x14ac:dyDescent="0.25">
      <c r="A92" s="17">
        <v>7</v>
      </c>
      <c r="B92" s="17">
        <v>-636</v>
      </c>
      <c r="C92" s="17">
        <v>12194</v>
      </c>
      <c r="D92" s="17">
        <v>11585</v>
      </c>
      <c r="E92" s="17">
        <v>14237</v>
      </c>
      <c r="F92" s="17">
        <v>14810</v>
      </c>
      <c r="G92" s="24"/>
      <c r="H92" s="7"/>
      <c r="I92" s="25">
        <f t="shared" si="20"/>
        <v>-2043</v>
      </c>
      <c r="J92" s="24">
        <f t="shared" si="21"/>
        <v>-3225</v>
      </c>
      <c r="K92" s="7"/>
      <c r="L92" s="25">
        <f t="shared" si="31"/>
        <v>-2042.6045040259353</v>
      </c>
      <c r="M92" s="17">
        <f t="shared" si="22"/>
        <v>0.15641706550139811</v>
      </c>
      <c r="N92" s="17">
        <f t="shared" si="32"/>
        <v>-3229.159762111899</v>
      </c>
      <c r="O92" s="24">
        <f t="shared" si="23"/>
        <v>17.303620827590422</v>
      </c>
      <c r="P92" s="7"/>
      <c r="Q92" s="25">
        <f t="shared" si="24"/>
        <v>-2003.1941862012422</v>
      </c>
      <c r="R92" s="24">
        <f t="shared" si="25"/>
        <v>-3248.6555901010615</v>
      </c>
      <c r="S92" s="7"/>
      <c r="T92" s="25">
        <f t="shared" si="26"/>
        <v>0.51916737091976872</v>
      </c>
      <c r="U92" s="24">
        <f t="shared" si="27"/>
        <v>-0.84757075912279012</v>
      </c>
      <c r="V92" s="7"/>
      <c r="W92" s="25">
        <f t="shared" si="28"/>
        <v>0.52603982534923799</v>
      </c>
      <c r="X92" s="24">
        <f t="shared" si="33"/>
        <v>320.73175111313356</v>
      </c>
      <c r="Y92" s="7"/>
      <c r="Z92" s="25">
        <f t="shared" si="34"/>
        <v>-636</v>
      </c>
      <c r="AA92" s="17">
        <f t="shared" si="35"/>
        <v>320.68800000000005</v>
      </c>
      <c r="AB92" s="24">
        <f t="shared" si="29"/>
        <v>5.597061471635576</v>
      </c>
      <c r="AC92" s="17">
        <f t="shared" si="30"/>
        <v>4.3751113133509989E-2</v>
      </c>
    </row>
    <row r="93" spans="1:31" s="17" customFormat="1" x14ac:dyDescent="0.25">
      <c r="A93" s="17">
        <v>8</v>
      </c>
      <c r="B93" s="17">
        <v>-635</v>
      </c>
      <c r="C93" s="17">
        <v>12040</v>
      </c>
      <c r="D93" s="17">
        <v>11694</v>
      </c>
      <c r="E93" s="17">
        <v>14396</v>
      </c>
      <c r="F93" s="17">
        <v>14708</v>
      </c>
      <c r="G93" s="24"/>
      <c r="H93" s="7"/>
      <c r="I93" s="25">
        <f t="shared" si="20"/>
        <v>-2356</v>
      </c>
      <c r="J93" s="24">
        <f t="shared" si="21"/>
        <v>-3014</v>
      </c>
      <c r="K93" s="7"/>
      <c r="L93" s="25">
        <f t="shared" si="31"/>
        <v>-2360.4223960241216</v>
      </c>
      <c r="M93" s="17">
        <f t="shared" si="22"/>
        <v>19.557586594166125</v>
      </c>
      <c r="N93" s="17">
        <f t="shared" si="32"/>
        <v>-3012.217338770849</v>
      </c>
      <c r="O93" s="24">
        <f t="shared" si="23"/>
        <v>3.1778810579182157</v>
      </c>
      <c r="P93" s="7"/>
      <c r="Q93" s="25">
        <f t="shared" si="24"/>
        <v>-2316.1941862012422</v>
      </c>
      <c r="R93" s="24">
        <f t="shared" si="25"/>
        <v>-3037.6555901010615</v>
      </c>
      <c r="S93" s="7"/>
      <c r="T93" s="25">
        <f t="shared" si="26"/>
        <v>0.60028750805736864</v>
      </c>
      <c r="U93" s="24">
        <f t="shared" si="27"/>
        <v>-0.79252108543012723</v>
      </c>
      <c r="V93" s="7"/>
      <c r="W93" s="25">
        <f t="shared" si="28"/>
        <v>0.60671735341582733</v>
      </c>
      <c r="X93" s="24">
        <f t="shared" si="33"/>
        <v>315.12132348597004</v>
      </c>
      <c r="Y93" s="7"/>
      <c r="Z93" s="25">
        <f t="shared" si="34"/>
        <v>-635</v>
      </c>
      <c r="AA93" s="17">
        <f t="shared" si="35"/>
        <v>314.97300000000007</v>
      </c>
      <c r="AB93" s="24">
        <f t="shared" si="29"/>
        <v>5.4973159048841005</v>
      </c>
      <c r="AC93" s="17">
        <f t="shared" si="30"/>
        <v>0.14832348596996781</v>
      </c>
    </row>
    <row r="94" spans="1:31" s="17" customFormat="1" x14ac:dyDescent="0.25">
      <c r="A94" s="17">
        <v>9</v>
      </c>
      <c r="B94" s="17">
        <v>-632</v>
      </c>
      <c r="C94" s="17">
        <v>11889</v>
      </c>
      <c r="D94" s="17">
        <v>11820</v>
      </c>
      <c r="E94" s="17">
        <v>14544</v>
      </c>
      <c r="F94" s="17">
        <v>14579</v>
      </c>
      <c r="G94" s="24"/>
      <c r="H94" s="7"/>
      <c r="I94" s="25">
        <f t="shared" si="20"/>
        <v>-2655</v>
      </c>
      <c r="J94" s="24">
        <f t="shared" si="21"/>
        <v>-2759</v>
      </c>
      <c r="K94" s="7"/>
      <c r="L94" s="25">
        <f t="shared" si="31"/>
        <v>-2653.8236443769365</v>
      </c>
      <c r="M94" s="17">
        <f t="shared" si="22"/>
        <v>1.3838125519131161</v>
      </c>
      <c r="N94" s="17">
        <f t="shared" si="32"/>
        <v>-2766.2952051505254</v>
      </c>
      <c r="O94" s="24">
        <f t="shared" si="23"/>
        <v>53.220018188251771</v>
      </c>
      <c r="P94" s="7"/>
      <c r="Q94" s="25">
        <f t="shared" si="24"/>
        <v>-2615.1941862012422</v>
      </c>
      <c r="R94" s="24">
        <f t="shared" si="25"/>
        <v>-2782.6555901010615</v>
      </c>
      <c r="S94" s="7"/>
      <c r="T94" s="25">
        <f t="shared" si="26"/>
        <v>0.67777926845398961</v>
      </c>
      <c r="U94" s="24">
        <f t="shared" si="27"/>
        <v>-0.72599185892951568</v>
      </c>
      <c r="V94" s="7"/>
      <c r="W94" s="25">
        <f t="shared" si="28"/>
        <v>0.6836735350991171</v>
      </c>
      <c r="X94" s="24">
        <f t="shared" si="33"/>
        <v>309.27682485063656</v>
      </c>
      <c r="Y94" s="7"/>
      <c r="Z94" s="25">
        <f t="shared" si="34"/>
        <v>-632</v>
      </c>
      <c r="AA94" s="17">
        <f t="shared" si="35"/>
        <v>309.28500000000008</v>
      </c>
      <c r="AB94" s="24">
        <f t="shared" si="29"/>
        <v>5.3980415770306633</v>
      </c>
      <c r="AC94" s="17">
        <f t="shared" si="30"/>
        <v>-8.1751493635238148E-3</v>
      </c>
    </row>
    <row r="95" spans="1:31" s="17" customFormat="1" x14ac:dyDescent="0.25">
      <c r="A95" s="17">
        <v>10</v>
      </c>
      <c r="B95" s="17">
        <v>-616</v>
      </c>
      <c r="C95" s="17">
        <v>11757</v>
      </c>
      <c r="D95" s="17">
        <v>11956</v>
      </c>
      <c r="E95" s="17">
        <v>14673</v>
      </c>
      <c r="F95" s="17">
        <v>14450</v>
      </c>
      <c r="G95" s="24"/>
      <c r="H95" s="7"/>
      <c r="I95" s="25">
        <f t="shared" si="20"/>
        <v>-2916</v>
      </c>
      <c r="J95" s="24">
        <f t="shared" si="21"/>
        <v>-2494</v>
      </c>
      <c r="K95" s="7"/>
      <c r="L95" s="25">
        <f t="shared" si="31"/>
        <v>-2915.0318187763514</v>
      </c>
      <c r="M95" s="17">
        <f t="shared" si="22"/>
        <v>0.93737488182564455</v>
      </c>
      <c r="N95" s="17">
        <f t="shared" si="32"/>
        <v>-2500.1074530061978</v>
      </c>
      <c r="O95" s="24">
        <f t="shared" si="23"/>
        <v>37.300982222914904</v>
      </c>
      <c r="P95" s="7"/>
      <c r="Q95" s="25">
        <f t="shared" si="24"/>
        <v>-2876.1941862012422</v>
      </c>
      <c r="R95" s="24">
        <f t="shared" si="25"/>
        <v>-2517.6555901010615</v>
      </c>
      <c r="S95" s="7"/>
      <c r="T95" s="25">
        <f t="shared" si="26"/>
        <v>0.74542257769652498</v>
      </c>
      <c r="U95" s="24">
        <f t="shared" si="27"/>
        <v>-0.65685364315437023</v>
      </c>
      <c r="V95" s="7"/>
      <c r="W95" s="25">
        <f t="shared" si="28"/>
        <v>0.75075984099148052</v>
      </c>
      <c r="X95" s="24">
        <f t="shared" si="33"/>
        <v>303.74059410924474</v>
      </c>
      <c r="Y95" s="7"/>
      <c r="Z95" s="25">
        <f t="shared" si="34"/>
        <v>-616</v>
      </c>
      <c r="AA95" s="17">
        <f t="shared" si="35"/>
        <v>303.7410000000001</v>
      </c>
      <c r="AB95" s="24">
        <f t="shared" si="29"/>
        <v>5.3012805233000977</v>
      </c>
      <c r="AC95" s="17">
        <f t="shared" si="30"/>
        <v>-4.058907553599056E-4</v>
      </c>
    </row>
    <row r="96" spans="1:31" s="17" customFormat="1" x14ac:dyDescent="0.25">
      <c r="A96" s="17">
        <v>11</v>
      </c>
      <c r="B96" s="17">
        <v>-609</v>
      </c>
      <c r="C96" s="17">
        <v>11638</v>
      </c>
      <c r="D96" s="17">
        <v>12091</v>
      </c>
      <c r="E96" s="17">
        <v>14781</v>
      </c>
      <c r="F96" s="17">
        <v>14298</v>
      </c>
      <c r="G96" s="24"/>
      <c r="H96" s="7"/>
      <c r="I96" s="25">
        <f t="shared" si="20"/>
        <v>-3143</v>
      </c>
      <c r="J96" s="24">
        <f t="shared" si="21"/>
        <v>-2207</v>
      </c>
      <c r="K96" s="7"/>
      <c r="L96" s="25">
        <f t="shared" si="31"/>
        <v>-3146.8213176321556</v>
      </c>
      <c r="M96" s="17">
        <f t="shared" si="22"/>
        <v>14.602468445823046</v>
      </c>
      <c r="N96" s="17">
        <f t="shared" si="32"/>
        <v>-2213.6971535640055</v>
      </c>
      <c r="O96" s="24">
        <f t="shared" si="23"/>
        <v>44.851865859871239</v>
      </c>
      <c r="P96" s="7"/>
      <c r="Q96" s="25">
        <f t="shared" si="24"/>
        <v>-3103.1941862012422</v>
      </c>
      <c r="R96" s="24">
        <f t="shared" si="25"/>
        <v>-2230.6555901010615</v>
      </c>
      <c r="S96" s="7"/>
      <c r="T96" s="25">
        <f t="shared" si="26"/>
        <v>0.80425411485382592</v>
      </c>
      <c r="U96" s="24">
        <f t="shared" si="27"/>
        <v>-0.58197565097525061</v>
      </c>
      <c r="V96" s="7"/>
      <c r="W96" s="25">
        <f t="shared" si="28"/>
        <v>0.80898766108375431</v>
      </c>
      <c r="X96" s="24">
        <f t="shared" si="33"/>
        <v>298.28808525260001</v>
      </c>
      <c r="Y96" s="7"/>
      <c r="Z96" s="25">
        <f t="shared" si="34"/>
        <v>-609</v>
      </c>
      <c r="AA96" s="17">
        <f t="shared" si="35"/>
        <v>298.2600000000001</v>
      </c>
      <c r="AB96" s="24">
        <f t="shared" si="29"/>
        <v>5.2056190269982894</v>
      </c>
      <c r="AC96" s="17">
        <f t="shared" si="30"/>
        <v>2.8085252599908017E-2</v>
      </c>
    </row>
    <row r="97" spans="1:29" s="17" customFormat="1" x14ac:dyDescent="0.25">
      <c r="A97" s="17">
        <v>12</v>
      </c>
      <c r="B97" s="17">
        <v>-620</v>
      </c>
      <c r="C97" s="17">
        <v>11533</v>
      </c>
      <c r="D97" s="17">
        <v>12245</v>
      </c>
      <c r="E97" s="17">
        <v>14884</v>
      </c>
      <c r="F97" s="17">
        <v>14141</v>
      </c>
      <c r="G97" s="24"/>
      <c r="H97" s="7"/>
      <c r="I97" s="25">
        <f t="shared" si="20"/>
        <v>-3351</v>
      </c>
      <c r="J97" s="24">
        <f t="shared" si="21"/>
        <v>-1896</v>
      </c>
      <c r="K97" s="7"/>
      <c r="L97" s="25">
        <f t="shared" si="31"/>
        <v>-3353.5815436088947</v>
      </c>
      <c r="M97" s="17">
        <f t="shared" si="22"/>
        <v>6.6643674046248789</v>
      </c>
      <c r="N97" s="17">
        <f t="shared" si="32"/>
        <v>-1901.0890529031319</v>
      </c>
      <c r="O97" s="24">
        <f t="shared" si="23"/>
        <v>25.898459450875368</v>
      </c>
      <c r="P97" s="7"/>
      <c r="Q97" s="25">
        <f t="shared" si="24"/>
        <v>-3311.1941862012422</v>
      </c>
      <c r="R97" s="24">
        <f t="shared" si="25"/>
        <v>-1919.6555901010615</v>
      </c>
      <c r="S97" s="7"/>
      <c r="T97" s="25">
        <f t="shared" si="26"/>
        <v>0.858161426434084</v>
      </c>
      <c r="U97" s="24">
        <f t="shared" si="27"/>
        <v>-0.50083608453724981</v>
      </c>
      <c r="V97" s="7"/>
      <c r="W97" s="25">
        <f t="shared" si="28"/>
        <v>0.86224044854926218</v>
      </c>
      <c r="X97" s="24">
        <f t="shared" si="33"/>
        <v>292.7076618962983</v>
      </c>
      <c r="Y97" s="7"/>
      <c r="Z97" s="25">
        <f t="shared" si="34"/>
        <v>-620</v>
      </c>
      <c r="AA97" s="17">
        <f t="shared" si="35"/>
        <v>292.68000000000012</v>
      </c>
      <c r="AB97" s="24">
        <f t="shared" si="29"/>
        <v>5.1082296547370056</v>
      </c>
      <c r="AC97" s="17">
        <f t="shared" si="30"/>
        <v>2.7661896298184274E-2</v>
      </c>
    </row>
    <row r="98" spans="1:29" s="17" customFormat="1" x14ac:dyDescent="0.25">
      <c r="A98" s="17">
        <v>13</v>
      </c>
      <c r="B98" s="17">
        <v>-625</v>
      </c>
      <c r="C98" s="17">
        <v>11439</v>
      </c>
      <c r="D98" s="17">
        <v>12411</v>
      </c>
      <c r="E98" s="17">
        <v>14968</v>
      </c>
      <c r="F98" s="17">
        <v>13975</v>
      </c>
      <c r="G98" s="24"/>
      <c r="H98" s="7"/>
      <c r="I98" s="25">
        <f t="shared" si="20"/>
        <v>-3529</v>
      </c>
      <c r="J98" s="24">
        <f t="shared" si="21"/>
        <v>-1564</v>
      </c>
      <c r="K98" s="7"/>
      <c r="L98" s="25">
        <f t="shared" si="31"/>
        <v>-3530.1977697217335</v>
      </c>
      <c r="M98" s="17">
        <f t="shared" si="22"/>
        <v>1.4346523063015304</v>
      </c>
      <c r="N98" s="17">
        <f t="shared" si="32"/>
        <v>-1567.4832382479353</v>
      </c>
      <c r="O98" s="24">
        <f t="shared" si="23"/>
        <v>12.132948691879607</v>
      </c>
      <c r="P98" s="7"/>
      <c r="Q98" s="25">
        <f t="shared" si="24"/>
        <v>-3489.1941862012422</v>
      </c>
      <c r="R98" s="24">
        <f t="shared" si="25"/>
        <v>-1587.6555901010615</v>
      </c>
      <c r="S98" s="7"/>
      <c r="T98" s="25">
        <f t="shared" si="26"/>
        <v>0.90429364499795861</v>
      </c>
      <c r="U98" s="24">
        <f t="shared" si="27"/>
        <v>-0.41421764062272803</v>
      </c>
      <c r="V98" s="7"/>
      <c r="W98" s="25">
        <f t="shared" si="28"/>
        <v>0.90767357344272437</v>
      </c>
      <c r="X98" s="24">
        <f t="shared" si="33"/>
        <v>287.08694228085676</v>
      </c>
      <c r="Y98" s="7"/>
      <c r="Z98" s="25">
        <f t="shared" si="34"/>
        <v>-625</v>
      </c>
      <c r="AA98" s="17">
        <f t="shared" si="35"/>
        <v>287.05500000000012</v>
      </c>
      <c r="AB98" s="24">
        <f t="shared" si="29"/>
        <v>5.0100548843123249</v>
      </c>
      <c r="AC98" s="17">
        <f t="shared" si="30"/>
        <v>3.1942280856640082E-2</v>
      </c>
    </row>
    <row r="99" spans="1:29" s="17" customFormat="1" x14ac:dyDescent="0.25">
      <c r="A99" s="17">
        <v>14</v>
      </c>
      <c r="B99" s="17">
        <v>-632</v>
      </c>
      <c r="C99" s="17">
        <v>11367</v>
      </c>
      <c r="D99" s="17">
        <v>12585</v>
      </c>
      <c r="E99" s="17">
        <v>15038</v>
      </c>
      <c r="F99" s="17">
        <v>13794</v>
      </c>
      <c r="G99" s="24"/>
      <c r="H99" s="7"/>
      <c r="I99" s="25">
        <f t="shared" si="20"/>
        <v>-3671</v>
      </c>
      <c r="J99" s="24">
        <f t="shared" si="21"/>
        <v>-1209</v>
      </c>
      <c r="K99" s="7"/>
      <c r="L99" s="25">
        <f t="shared" si="31"/>
        <v>-3674.583196642991</v>
      </c>
      <c r="M99" s="17">
        <f t="shared" si="22"/>
        <v>12.839298182341755</v>
      </c>
      <c r="N99" s="17">
        <f t="shared" si="32"/>
        <v>-1214.5520804088223</v>
      </c>
      <c r="O99" s="24">
        <f t="shared" si="23"/>
        <v>30.825596866028938</v>
      </c>
      <c r="P99" s="7"/>
      <c r="Q99" s="25">
        <f t="shared" si="24"/>
        <v>-3631.1941862012422</v>
      </c>
      <c r="R99" s="24">
        <f t="shared" si="25"/>
        <v>-1232.6555901010615</v>
      </c>
      <c r="S99" s="7"/>
      <c r="T99" s="25">
        <f t="shared" si="26"/>
        <v>0.94109575194217332</v>
      </c>
      <c r="U99" s="24">
        <f t="shared" si="27"/>
        <v>-0.32159852137677863</v>
      </c>
      <c r="V99" s="7"/>
      <c r="W99" s="25">
        <f t="shared" si="28"/>
        <v>0.94372774579756724</v>
      </c>
      <c r="X99" s="24">
        <f t="shared" si="33"/>
        <v>281.37512554907619</v>
      </c>
      <c r="Y99" s="7"/>
      <c r="Z99" s="25">
        <f t="shared" si="34"/>
        <v>-632</v>
      </c>
      <c r="AA99" s="17">
        <f t="shared" si="35"/>
        <v>281.36700000000013</v>
      </c>
      <c r="AB99" s="24">
        <f t="shared" si="29"/>
        <v>4.9107805564588878</v>
      </c>
      <c r="AC99" s="17">
        <f t="shared" si="30"/>
        <v>8.1255490760554494E-3</v>
      </c>
    </row>
    <row r="100" spans="1:29" s="17" customFormat="1" x14ac:dyDescent="0.25">
      <c r="A100" s="17">
        <v>15</v>
      </c>
      <c r="B100" s="17">
        <v>-638</v>
      </c>
      <c r="C100" s="17">
        <v>11320</v>
      </c>
      <c r="D100" s="17">
        <v>12777</v>
      </c>
      <c r="E100" s="17">
        <v>15102</v>
      </c>
      <c r="F100" s="17">
        <v>13621</v>
      </c>
      <c r="G100" s="24"/>
      <c r="H100" s="7"/>
      <c r="I100" s="25">
        <f t="shared" si="20"/>
        <v>-3782</v>
      </c>
      <c r="J100" s="24">
        <f t="shared" si="21"/>
        <v>-844</v>
      </c>
      <c r="K100" s="7"/>
      <c r="L100" s="25">
        <f t="shared" si="31"/>
        <v>-3784.0079550609757</v>
      </c>
      <c r="M100" s="17">
        <f t="shared" si="22"/>
        <v>4.0318835268981124</v>
      </c>
      <c r="N100" s="17">
        <f t="shared" si="32"/>
        <v>-845.89828740046414</v>
      </c>
      <c r="O100" s="24">
        <f t="shared" si="23"/>
        <v>3.6034950547609088</v>
      </c>
      <c r="P100" s="7"/>
      <c r="Q100" s="25">
        <f t="shared" si="24"/>
        <v>-3742.1941862012422</v>
      </c>
      <c r="R100" s="24">
        <f t="shared" si="25"/>
        <v>-867.65559010106165</v>
      </c>
      <c r="S100" s="7"/>
      <c r="T100" s="25">
        <f t="shared" si="26"/>
        <v>0.96986359610279183</v>
      </c>
      <c r="U100" s="24">
        <f t="shared" si="27"/>
        <v>-0.22637041285629539</v>
      </c>
      <c r="V100" s="7"/>
      <c r="W100" s="25">
        <f t="shared" si="28"/>
        <v>0.97172629007478284</v>
      </c>
      <c r="X100" s="24">
        <f t="shared" si="33"/>
        <v>275.67088514557031</v>
      </c>
      <c r="Y100" s="7"/>
      <c r="Z100" s="25">
        <f t="shared" si="34"/>
        <v>-638</v>
      </c>
      <c r="AA100" s="17">
        <f t="shared" si="35"/>
        <v>275.62500000000011</v>
      </c>
      <c r="AB100" s="24">
        <f t="shared" si="29"/>
        <v>4.810563750809373</v>
      </c>
      <c r="AC100" s="17">
        <f t="shared" si="30"/>
        <v>4.5885145570196073E-2</v>
      </c>
    </row>
    <row r="101" spans="1:29" s="17" customFormat="1" x14ac:dyDescent="0.25">
      <c r="A101" s="17">
        <v>16</v>
      </c>
      <c r="B101" s="17">
        <v>-639</v>
      </c>
      <c r="C101" s="17">
        <v>11281</v>
      </c>
      <c r="D101" s="17">
        <v>12963</v>
      </c>
      <c r="E101" s="17">
        <v>15131</v>
      </c>
      <c r="F101" s="17">
        <v>13429</v>
      </c>
      <c r="G101" s="24"/>
      <c r="H101" s="7"/>
      <c r="I101" s="25">
        <f t="shared" si="20"/>
        <v>-3850</v>
      </c>
      <c r="J101" s="24">
        <f t="shared" si="21"/>
        <v>-466</v>
      </c>
      <c r="K101" s="7"/>
      <c r="L101" s="25">
        <f t="shared" si="31"/>
        <v>-3855.9177321167444</v>
      </c>
      <c r="M101" s="17">
        <f t="shared" si="22"/>
        <v>35.019553405548706</v>
      </c>
      <c r="N101" s="17">
        <f t="shared" si="32"/>
        <v>-467.90966656252516</v>
      </c>
      <c r="O101" s="24">
        <f t="shared" si="23"/>
        <v>3.646826380026662</v>
      </c>
      <c r="P101" s="7"/>
      <c r="Q101" s="25">
        <f t="shared" si="24"/>
        <v>-3810.1941862012422</v>
      </c>
      <c r="R101" s="24">
        <f t="shared" si="25"/>
        <v>-489.65559010106159</v>
      </c>
      <c r="S101" s="7"/>
      <c r="T101" s="25">
        <f t="shared" si="26"/>
        <v>0.98748714027326079</v>
      </c>
      <c r="U101" s="24">
        <f t="shared" si="27"/>
        <v>-0.12775061827891823</v>
      </c>
      <c r="V101" s="7"/>
      <c r="W101" s="25">
        <f t="shared" si="28"/>
        <v>0.9885527365902389</v>
      </c>
      <c r="X101" s="24">
        <f t="shared" si="33"/>
        <v>269.92083547121774</v>
      </c>
      <c r="Y101" s="7"/>
      <c r="Z101" s="25">
        <f t="shared" si="34"/>
        <v>-639</v>
      </c>
      <c r="AA101" s="17">
        <f t="shared" si="35"/>
        <v>269.87400000000014</v>
      </c>
      <c r="AB101" s="24">
        <f t="shared" si="29"/>
        <v>4.7101898655271794</v>
      </c>
      <c r="AC101" s="17">
        <f t="shared" si="30"/>
        <v>4.6835471217605118E-2</v>
      </c>
    </row>
    <row r="102" spans="1:29" s="17" customFormat="1" x14ac:dyDescent="0.25">
      <c r="A102" s="17">
        <v>17</v>
      </c>
      <c r="B102" s="17">
        <v>-626</v>
      </c>
      <c r="C102" s="17">
        <v>11261</v>
      </c>
      <c r="D102" s="17">
        <v>13145</v>
      </c>
      <c r="E102" s="17">
        <v>15146</v>
      </c>
      <c r="F102" s="17">
        <v>13240</v>
      </c>
      <c r="G102" s="24"/>
      <c r="H102" s="7"/>
      <c r="I102" s="25">
        <f t="shared" si="20"/>
        <v>-3885</v>
      </c>
      <c r="J102" s="24">
        <f t="shared" si="21"/>
        <v>-95</v>
      </c>
      <c r="K102" s="7"/>
      <c r="L102" s="25">
        <f t="shared" si="31"/>
        <v>-3889.0926410985048</v>
      </c>
      <c r="M102" s="17">
        <f t="shared" si="22"/>
        <v>16.749711161170804</v>
      </c>
      <c r="N102" s="17">
        <f t="shared" si="32"/>
        <v>-92.779109474171889</v>
      </c>
      <c r="O102" s="24">
        <f t="shared" si="23"/>
        <v>4.9323547277130615</v>
      </c>
      <c r="P102" s="7"/>
      <c r="Q102" s="25">
        <f t="shared" si="24"/>
        <v>-3845.1941862012422</v>
      </c>
      <c r="R102" s="24">
        <f t="shared" si="25"/>
        <v>-118.65559010106162</v>
      </c>
      <c r="S102" s="7"/>
      <c r="T102" s="25">
        <f t="shared" si="26"/>
        <v>0.99655808212570807</v>
      </c>
      <c r="U102" s="24">
        <f t="shared" si="27"/>
        <v>-3.0957116193714718E-2</v>
      </c>
      <c r="V102" s="7"/>
      <c r="W102" s="25">
        <f t="shared" si="28"/>
        <v>0.99684107277182443</v>
      </c>
      <c r="X102" s="24">
        <f t="shared" si="33"/>
        <v>264.33607631950338</v>
      </c>
      <c r="Y102" s="7"/>
      <c r="Z102" s="25">
        <f t="shared" si="34"/>
        <v>-626</v>
      </c>
      <c r="AA102" s="17">
        <f t="shared" si="35"/>
        <v>264.24000000000012</v>
      </c>
      <c r="AB102" s="24">
        <f t="shared" si="29"/>
        <v>4.611858015469819</v>
      </c>
      <c r="AC102" s="17">
        <f t="shared" si="30"/>
        <v>9.6076319503254126E-2</v>
      </c>
    </row>
    <row r="103" spans="1:29" s="17" customFormat="1" x14ac:dyDescent="0.25">
      <c r="A103" s="17">
        <v>18</v>
      </c>
      <c r="B103" s="17">
        <v>-624</v>
      </c>
      <c r="C103" s="17">
        <v>11269</v>
      </c>
      <c r="D103" s="17">
        <v>13339</v>
      </c>
      <c r="E103" s="17">
        <v>15151</v>
      </c>
      <c r="F103" s="17">
        <v>13063</v>
      </c>
      <c r="G103" s="24"/>
      <c r="H103" s="7"/>
      <c r="I103" s="25">
        <f t="shared" si="20"/>
        <v>-3882</v>
      </c>
      <c r="J103" s="24">
        <f t="shared" si="21"/>
        <v>276</v>
      </c>
      <c r="K103" s="7"/>
      <c r="L103" s="25">
        <f t="shared" si="31"/>
        <v>-3885.1260440410088</v>
      </c>
      <c r="M103" s="17">
        <f t="shared" si="22"/>
        <v>9.772151346326341</v>
      </c>
      <c r="N103" s="17">
        <f t="shared" si="32"/>
        <v>282.28054632974028</v>
      </c>
      <c r="O103" s="24">
        <f t="shared" si="23"/>
        <v>39.445262200014042</v>
      </c>
      <c r="P103" s="7"/>
      <c r="Q103" s="25">
        <f t="shared" si="24"/>
        <v>-3842.1941862012422</v>
      </c>
      <c r="R103" s="24">
        <f t="shared" si="25"/>
        <v>252.34440989893838</v>
      </c>
      <c r="S103" s="7"/>
      <c r="T103" s="25">
        <f t="shared" si="26"/>
        <v>0.99578057282406973</v>
      </c>
      <c r="U103" s="24">
        <f t="shared" si="27"/>
        <v>6.5836385891488797E-2</v>
      </c>
      <c r="V103" s="7"/>
      <c r="W103" s="25">
        <f t="shared" si="28"/>
        <v>0.9952806356526428</v>
      </c>
      <c r="X103" s="24">
        <f t="shared" si="33"/>
        <v>258.77279497824406</v>
      </c>
      <c r="Y103" s="7"/>
      <c r="Z103" s="25">
        <f t="shared" si="34"/>
        <v>-624</v>
      </c>
      <c r="AA103" s="17">
        <f t="shared" si="35"/>
        <v>258.62400000000014</v>
      </c>
      <c r="AB103" s="24">
        <f t="shared" si="29"/>
        <v>4.5138403246778172</v>
      </c>
      <c r="AC103" s="17">
        <f t="shared" si="30"/>
        <v>0.14879497824392729</v>
      </c>
    </row>
    <row r="104" spans="1:29" s="17" customFormat="1" x14ac:dyDescent="0.25">
      <c r="A104" s="17">
        <v>19</v>
      </c>
      <c r="B104" s="17">
        <v>-607</v>
      </c>
      <c r="C104" s="17">
        <v>11286</v>
      </c>
      <c r="D104" s="17">
        <v>13524</v>
      </c>
      <c r="E104" s="17">
        <v>15136</v>
      </c>
      <c r="F104" s="17">
        <v>12882</v>
      </c>
      <c r="G104" s="24"/>
      <c r="H104" s="7"/>
      <c r="I104" s="25">
        <f t="shared" si="20"/>
        <v>-3850</v>
      </c>
      <c r="J104" s="24">
        <f t="shared" si="21"/>
        <v>642</v>
      </c>
      <c r="K104" s="7"/>
      <c r="L104" s="25">
        <f t="shared" si="31"/>
        <v>-3845.8222739821617</v>
      </c>
      <c r="M104" s="17">
        <f t="shared" si="22"/>
        <v>17.453394680122788</v>
      </c>
      <c r="N104" s="17">
        <f t="shared" si="32"/>
        <v>644.77167091380636</v>
      </c>
      <c r="O104" s="24">
        <f t="shared" si="23"/>
        <v>7.682159654440186</v>
      </c>
      <c r="P104" s="7"/>
      <c r="Q104" s="25">
        <f t="shared" si="24"/>
        <v>-3810.1941862012422</v>
      </c>
      <c r="R104" s="24">
        <f t="shared" si="25"/>
        <v>618.34440989893835</v>
      </c>
      <c r="S104" s="7"/>
      <c r="T104" s="25">
        <f t="shared" si="26"/>
        <v>0.98748714027326079</v>
      </c>
      <c r="U104" s="24">
        <f t="shared" si="27"/>
        <v>0.16132539333942539</v>
      </c>
      <c r="V104" s="7"/>
      <c r="W104" s="25">
        <f t="shared" si="28"/>
        <v>0.98621458068058698</v>
      </c>
      <c r="X104" s="24">
        <f t="shared" si="33"/>
        <v>253.2671283979148</v>
      </c>
      <c r="Y104" s="7"/>
      <c r="Z104" s="25">
        <f t="shared" si="34"/>
        <v>-607</v>
      </c>
      <c r="AA104" s="17">
        <f t="shared" si="35"/>
        <v>253.16100000000014</v>
      </c>
      <c r="AB104" s="24">
        <f t="shared" si="29"/>
        <v>4.4184929876413666</v>
      </c>
      <c r="AC104" s="17">
        <f t="shared" si="30"/>
        <v>0.10612839791465944</v>
      </c>
    </row>
    <row r="105" spans="1:29" s="17" customFormat="1" x14ac:dyDescent="0.25">
      <c r="A105" s="17">
        <v>20</v>
      </c>
      <c r="B105" s="17">
        <v>-612</v>
      </c>
      <c r="C105" s="17">
        <v>11327</v>
      </c>
      <c r="D105" s="17">
        <v>13699</v>
      </c>
      <c r="E105" s="17">
        <v>15095</v>
      </c>
      <c r="F105" s="17">
        <v>12702</v>
      </c>
      <c r="G105" s="24"/>
      <c r="H105" s="7"/>
      <c r="I105" s="25">
        <f t="shared" si="20"/>
        <v>-3768</v>
      </c>
      <c r="J105" s="24">
        <f t="shared" si="21"/>
        <v>997</v>
      </c>
      <c r="K105" s="7"/>
      <c r="L105" s="25">
        <f t="shared" si="31"/>
        <v>-3771.170402264444</v>
      </c>
      <c r="M105" s="17">
        <f t="shared" si="22"/>
        <v>10.05145051839142</v>
      </c>
      <c r="N105" s="17">
        <f t="shared" si="32"/>
        <v>1004.5241763481673</v>
      </c>
      <c r="O105" s="24">
        <f t="shared" si="23"/>
        <v>56.613229718320447</v>
      </c>
      <c r="P105" s="7"/>
      <c r="Q105" s="25">
        <f t="shared" si="24"/>
        <v>-3728.1941862012422</v>
      </c>
      <c r="R105" s="24">
        <f t="shared" si="25"/>
        <v>973.34440989893835</v>
      </c>
      <c r="S105" s="7"/>
      <c r="T105" s="25">
        <f t="shared" si="26"/>
        <v>0.96623521936181289</v>
      </c>
      <c r="U105" s="24">
        <f t="shared" si="27"/>
        <v>0.25394451258537487</v>
      </c>
      <c r="V105" s="7"/>
      <c r="W105" s="25">
        <f t="shared" si="28"/>
        <v>0.96421282620985482</v>
      </c>
      <c r="X105" s="24">
        <f t="shared" si="33"/>
        <v>247.80239942324886</v>
      </c>
      <c r="Y105" s="7"/>
      <c r="Z105" s="25">
        <f t="shared" si="34"/>
        <v>-612</v>
      </c>
      <c r="AA105" s="17">
        <f t="shared" si="35"/>
        <v>247.65300000000013</v>
      </c>
      <c r="AB105" s="24">
        <f t="shared" si="29"/>
        <v>4.322360252441519</v>
      </c>
      <c r="AC105" s="17">
        <f t="shared" si="30"/>
        <v>0.14939942324872391</v>
      </c>
    </row>
    <row r="106" spans="1:29" s="17" customFormat="1" x14ac:dyDescent="0.25">
      <c r="A106" s="17">
        <v>21</v>
      </c>
      <c r="B106" s="17">
        <v>-634</v>
      </c>
      <c r="C106" s="17">
        <v>11369</v>
      </c>
      <c r="D106" s="17">
        <v>13871</v>
      </c>
      <c r="E106" s="17">
        <v>15022</v>
      </c>
      <c r="F106" s="17">
        <v>12511</v>
      </c>
      <c r="G106" s="24"/>
      <c r="H106" s="7"/>
      <c r="I106" s="25">
        <f t="shared" si="20"/>
        <v>-3653</v>
      </c>
      <c r="J106" s="24">
        <f t="shared" si="21"/>
        <v>1360</v>
      </c>
      <c r="K106" s="7"/>
      <c r="L106" s="25">
        <f t="shared" si="31"/>
        <v>-3657.4859339037566</v>
      </c>
      <c r="M106" s="17">
        <f t="shared" si="22"/>
        <v>20.123602988873213</v>
      </c>
      <c r="N106" s="17">
        <f t="shared" si="32"/>
        <v>1367.6085767467271</v>
      </c>
      <c r="O106" s="24">
        <f t="shared" si="23"/>
        <v>57.89044011083584</v>
      </c>
      <c r="P106" s="7"/>
      <c r="Q106" s="25">
        <f t="shared" si="24"/>
        <v>-3613.1941862012422</v>
      </c>
      <c r="R106" s="24">
        <f t="shared" si="25"/>
        <v>1336.3444098989385</v>
      </c>
      <c r="S106" s="7"/>
      <c r="T106" s="25">
        <f t="shared" si="26"/>
        <v>0.93643069613234331</v>
      </c>
      <c r="U106" s="24">
        <f t="shared" si="27"/>
        <v>0.34865082325095137</v>
      </c>
      <c r="V106" s="7"/>
      <c r="W106" s="25">
        <f t="shared" si="28"/>
        <v>0.93364130767001308</v>
      </c>
      <c r="X106" s="24">
        <f t="shared" si="33"/>
        <v>242.0801127591493</v>
      </c>
      <c r="Y106" s="7"/>
      <c r="Z106" s="25">
        <f t="shared" si="34"/>
        <v>-634</v>
      </c>
      <c r="AA106" s="17">
        <f t="shared" si="35"/>
        <v>241.94700000000014</v>
      </c>
      <c r="AB106" s="24">
        <f t="shared" si="29"/>
        <v>4.2227717653227232</v>
      </c>
      <c r="AC106" s="17">
        <f t="shared" si="30"/>
        <v>0.13311275914915655</v>
      </c>
    </row>
    <row r="107" spans="1:29" s="17" customFormat="1" x14ac:dyDescent="0.25">
      <c r="A107" s="17">
        <v>22</v>
      </c>
      <c r="B107" s="17">
        <v>-626</v>
      </c>
      <c r="C107" s="17">
        <v>11450</v>
      </c>
      <c r="D107" s="17">
        <v>14057</v>
      </c>
      <c r="E107" s="17">
        <v>14964</v>
      </c>
      <c r="F107" s="17">
        <v>12350</v>
      </c>
      <c r="G107" s="24"/>
      <c r="H107" s="7"/>
      <c r="I107" s="25">
        <f t="shared" si="20"/>
        <v>-3514</v>
      </c>
      <c r="J107" s="24">
        <f t="shared" si="21"/>
        <v>1707</v>
      </c>
      <c r="K107" s="7"/>
      <c r="L107" s="25">
        <f t="shared" si="31"/>
        <v>-3510.0330002627388</v>
      </c>
      <c r="M107" s="17">
        <f t="shared" si="22"/>
        <v>15.73708691543024</v>
      </c>
      <c r="N107" s="17">
        <f t="shared" si="32"/>
        <v>1713.0479544726202</v>
      </c>
      <c r="O107" s="24">
        <f t="shared" si="23"/>
        <v>36.5777533028864</v>
      </c>
      <c r="P107" s="7"/>
      <c r="Q107" s="25">
        <f t="shared" si="24"/>
        <v>-3474.1941862012422</v>
      </c>
      <c r="R107" s="24">
        <f t="shared" si="25"/>
        <v>1683.3444098989385</v>
      </c>
      <c r="S107" s="7"/>
      <c r="T107" s="25">
        <f t="shared" si="26"/>
        <v>0.90040609848976694</v>
      </c>
      <c r="U107" s="24">
        <f t="shared" si="27"/>
        <v>0.43918275107727378</v>
      </c>
      <c r="V107" s="7"/>
      <c r="W107" s="25">
        <f t="shared" si="28"/>
        <v>0.89688327524025757</v>
      </c>
      <c r="X107" s="24">
        <f t="shared" si="33"/>
        <v>236.46740500750639</v>
      </c>
      <c r="Y107" s="7"/>
      <c r="Z107" s="25">
        <f t="shared" si="34"/>
        <v>-626</v>
      </c>
      <c r="AA107" s="17">
        <f t="shared" si="35"/>
        <v>236.31300000000016</v>
      </c>
      <c r="AB107" s="24">
        <f t="shared" si="29"/>
        <v>4.1244399152653628</v>
      </c>
      <c r="AC107" s="17">
        <f t="shared" si="30"/>
        <v>0.15440500750622732</v>
      </c>
    </row>
    <row r="108" spans="1:29" s="17" customFormat="1" x14ac:dyDescent="0.25">
      <c r="A108" s="17">
        <v>23</v>
      </c>
      <c r="B108" s="17">
        <v>-644</v>
      </c>
      <c r="C108" s="17">
        <v>11550</v>
      </c>
      <c r="D108" s="17">
        <v>14229</v>
      </c>
      <c r="E108" s="17">
        <v>14872</v>
      </c>
      <c r="F108" s="17">
        <v>12188</v>
      </c>
      <c r="G108" s="24"/>
      <c r="H108" s="7"/>
      <c r="I108" s="25">
        <f t="shared" si="20"/>
        <v>-3322</v>
      </c>
      <c r="J108" s="24">
        <f t="shared" si="21"/>
        <v>2041</v>
      </c>
      <c r="K108" s="7"/>
      <c r="L108" s="25">
        <f t="shared" si="31"/>
        <v>-3323.347246676351</v>
      </c>
      <c r="M108" s="17">
        <f t="shared" si="22"/>
        <v>1.8150736069388311</v>
      </c>
      <c r="N108" s="17">
        <f t="shared" si="32"/>
        <v>2051.3402761003249</v>
      </c>
      <c r="O108" s="24">
        <f t="shared" si="23"/>
        <v>106.92130983095032</v>
      </c>
      <c r="P108" s="7"/>
      <c r="Q108" s="25">
        <f t="shared" si="24"/>
        <v>-3282.1941862012422</v>
      </c>
      <c r="R108" s="24">
        <f t="shared" si="25"/>
        <v>2017.3444098989385</v>
      </c>
      <c r="S108" s="7"/>
      <c r="T108" s="25">
        <f t="shared" si="26"/>
        <v>0.85064550318491339</v>
      </c>
      <c r="U108" s="24">
        <f t="shared" si="27"/>
        <v>0.52632299284670225</v>
      </c>
      <c r="V108" s="7"/>
      <c r="W108" s="25">
        <f t="shared" si="28"/>
        <v>0.84641622907558656</v>
      </c>
      <c r="X108" s="24">
        <f t="shared" si="33"/>
        <v>230.68292244761824</v>
      </c>
      <c r="Y108" s="7"/>
      <c r="Z108" s="25">
        <f t="shared" si="34"/>
        <v>-644</v>
      </c>
      <c r="AA108" s="17">
        <f t="shared" si="35"/>
        <v>230.51700000000017</v>
      </c>
      <c r="AB108" s="24">
        <f t="shared" si="29"/>
        <v>4.0232806318197714</v>
      </c>
      <c r="AC108" s="17">
        <f t="shared" si="30"/>
        <v>0.16592244761807251</v>
      </c>
    </row>
    <row r="109" spans="1:29" s="17" customFormat="1" x14ac:dyDescent="0.25">
      <c r="A109" s="17">
        <v>24</v>
      </c>
      <c r="B109" s="17">
        <v>-635</v>
      </c>
      <c r="C109" s="17">
        <v>11652</v>
      </c>
      <c r="D109" s="17">
        <v>14381</v>
      </c>
      <c r="E109" s="17">
        <v>14759</v>
      </c>
      <c r="F109" s="17">
        <v>12026</v>
      </c>
      <c r="G109" s="24"/>
      <c r="H109" s="7"/>
      <c r="I109" s="25">
        <f t="shared" si="20"/>
        <v>-3107</v>
      </c>
      <c r="J109" s="24">
        <f t="shared" si="21"/>
        <v>2355</v>
      </c>
      <c r="K109" s="7"/>
      <c r="L109" s="25">
        <f t="shared" si="31"/>
        <v>-3106.3674189515309</v>
      </c>
      <c r="M109" s="17">
        <f t="shared" si="22"/>
        <v>0.40015878288225559</v>
      </c>
      <c r="N109" s="17">
        <f t="shared" si="32"/>
        <v>2364.6020678669956</v>
      </c>
      <c r="O109" s="24">
        <f t="shared" si="23"/>
        <v>92.199707322390196</v>
      </c>
      <c r="P109" s="7"/>
      <c r="Q109" s="25">
        <f t="shared" si="24"/>
        <v>-3067.1941862012422</v>
      </c>
      <c r="R109" s="24">
        <f t="shared" si="25"/>
        <v>2331.3444098989385</v>
      </c>
      <c r="S109" s="7"/>
      <c r="T109" s="25">
        <f t="shared" si="26"/>
        <v>0.79492400323416579</v>
      </c>
      <c r="U109" s="24">
        <f t="shared" si="27"/>
        <v>0.60824525606706326</v>
      </c>
      <c r="V109" s="7"/>
      <c r="W109" s="25">
        <f t="shared" si="28"/>
        <v>0.79003028826182242</v>
      </c>
      <c r="X109" s="24">
        <f t="shared" si="33"/>
        <v>224.96459841700835</v>
      </c>
      <c r="Y109" s="7"/>
      <c r="Z109" s="25">
        <f t="shared" si="34"/>
        <v>-635</v>
      </c>
      <c r="AA109" s="17">
        <f t="shared" si="35"/>
        <v>224.80200000000016</v>
      </c>
      <c r="AB109" s="24">
        <f t="shared" si="29"/>
        <v>3.9235350650682954</v>
      </c>
      <c r="AC109" s="17">
        <f t="shared" si="30"/>
        <v>0.16259841700818356</v>
      </c>
    </row>
    <row r="110" spans="1:29" s="17" customFormat="1" x14ac:dyDescent="0.25">
      <c r="A110" s="17">
        <v>25</v>
      </c>
      <c r="B110" s="17">
        <v>-625</v>
      </c>
      <c r="C110" s="17">
        <v>11778</v>
      </c>
      <c r="D110" s="17">
        <v>14525</v>
      </c>
      <c r="E110" s="17">
        <v>14639</v>
      </c>
      <c r="F110" s="17">
        <v>11882</v>
      </c>
      <c r="G110" s="24"/>
      <c r="H110" s="7"/>
      <c r="I110" s="25">
        <f t="shared" si="20"/>
        <v>-2861</v>
      </c>
      <c r="J110" s="24">
        <f t="shared" si="21"/>
        <v>2643</v>
      </c>
      <c r="K110" s="7"/>
      <c r="L110" s="25">
        <f t="shared" si="31"/>
        <v>-2863.0052277181521</v>
      </c>
      <c r="M110" s="17">
        <f t="shared" si="22"/>
        <v>4.0209382016455884</v>
      </c>
      <c r="N110" s="17">
        <f t="shared" si="32"/>
        <v>2650.200181920276</v>
      </c>
      <c r="O110" s="24">
        <f t="shared" si="23"/>
        <v>51.842619685069515</v>
      </c>
      <c r="P110" s="7"/>
      <c r="Q110" s="25">
        <f t="shared" si="24"/>
        <v>-2821.1941862012422</v>
      </c>
      <c r="R110" s="24">
        <f t="shared" si="25"/>
        <v>2619.3444098989385</v>
      </c>
      <c r="S110" s="7"/>
      <c r="T110" s="25">
        <f t="shared" si="26"/>
        <v>0.7311682404998221</v>
      </c>
      <c r="U110" s="24">
        <f t="shared" si="27"/>
        <v>0.68338414717363627</v>
      </c>
      <c r="V110" s="7"/>
      <c r="W110" s="25">
        <f t="shared" si="28"/>
        <v>0.72566468833500453</v>
      </c>
      <c r="X110" s="24">
        <f t="shared" si="33"/>
        <v>219.27604184239897</v>
      </c>
      <c r="Y110" s="7"/>
      <c r="Z110" s="25">
        <f t="shared" si="34"/>
        <v>-625</v>
      </c>
      <c r="AA110" s="17">
        <f t="shared" si="35"/>
        <v>219.17700000000016</v>
      </c>
      <c r="AB110" s="24">
        <f t="shared" si="29"/>
        <v>3.8253602946436143</v>
      </c>
      <c r="AC110" s="17">
        <f t="shared" si="30"/>
        <v>9.9041842398804647E-2</v>
      </c>
    </row>
    <row r="111" spans="1:29" s="17" customFormat="1" x14ac:dyDescent="0.25">
      <c r="A111" s="17">
        <v>26</v>
      </c>
      <c r="B111" s="17">
        <v>-611</v>
      </c>
      <c r="C111" s="17">
        <v>11907</v>
      </c>
      <c r="D111" s="17">
        <v>14653</v>
      </c>
      <c r="E111" s="17">
        <v>14502</v>
      </c>
      <c r="F111" s="17">
        <v>11750</v>
      </c>
      <c r="G111" s="24"/>
      <c r="H111" s="7"/>
      <c r="I111" s="25">
        <f t="shared" si="20"/>
        <v>-2595</v>
      </c>
      <c r="J111" s="24">
        <f t="shared" si="21"/>
        <v>2903</v>
      </c>
      <c r="K111" s="7"/>
      <c r="L111" s="25">
        <f t="shared" si="31"/>
        <v>-2598.7772073394985</v>
      </c>
      <c r="M111" s="17">
        <f t="shared" si="22"/>
        <v>14.26729528556168</v>
      </c>
      <c r="N111" s="17">
        <f t="shared" si="32"/>
        <v>2904.9448536741866</v>
      </c>
      <c r="O111" s="24">
        <f t="shared" si="23"/>
        <v>3.782455813996966</v>
      </c>
      <c r="P111" s="7"/>
      <c r="Q111" s="25">
        <f t="shared" si="24"/>
        <v>-2555.1941862012422</v>
      </c>
      <c r="R111" s="24">
        <f t="shared" si="25"/>
        <v>2879.3444098989385</v>
      </c>
      <c r="S111" s="7"/>
      <c r="T111" s="25">
        <f t="shared" si="26"/>
        <v>0.6622290824212228</v>
      </c>
      <c r="U111" s="24">
        <f t="shared" si="27"/>
        <v>0.75121786831151471</v>
      </c>
      <c r="V111" s="7"/>
      <c r="W111" s="25">
        <f t="shared" si="28"/>
        <v>0.65617461048549197</v>
      </c>
      <c r="X111" s="24">
        <f t="shared" si="33"/>
        <v>213.69391380639991</v>
      </c>
      <c r="Y111" s="7"/>
      <c r="Z111" s="25">
        <f t="shared" si="34"/>
        <v>-611</v>
      </c>
      <c r="AA111" s="17">
        <f t="shared" si="35"/>
        <v>213.67800000000017</v>
      </c>
      <c r="AB111" s="24">
        <f t="shared" si="29"/>
        <v>3.729384639076446</v>
      </c>
      <c r="AC111" s="17">
        <f t="shared" si="30"/>
        <v>1.5913806399737496E-2</v>
      </c>
    </row>
    <row r="112" spans="1:29" s="17" customFormat="1" x14ac:dyDescent="0.25">
      <c r="A112" s="17">
        <v>27</v>
      </c>
      <c r="B112" s="17">
        <v>-610</v>
      </c>
      <c r="C112" s="17">
        <v>12046</v>
      </c>
      <c r="D112" s="17">
        <v>14766</v>
      </c>
      <c r="E112" s="17">
        <v>14358</v>
      </c>
      <c r="F112" s="17">
        <v>11634</v>
      </c>
      <c r="G112" s="24"/>
      <c r="H112" s="7"/>
      <c r="I112" s="25">
        <f t="shared" si="20"/>
        <v>-2312</v>
      </c>
      <c r="J112" s="24">
        <f t="shared" si="21"/>
        <v>3132</v>
      </c>
      <c r="K112" s="7"/>
      <c r="L112" s="25">
        <f t="shared" si="31"/>
        <v>-2311.470014289655</v>
      </c>
      <c r="M112" s="17">
        <f t="shared" si="22"/>
        <v>0.28088485316994188</v>
      </c>
      <c r="N112" s="17">
        <f t="shared" si="32"/>
        <v>3132.7933979102031</v>
      </c>
      <c r="O112" s="24">
        <f t="shared" si="23"/>
        <v>0.62948024391466484</v>
      </c>
      <c r="P112" s="7"/>
      <c r="Q112" s="25">
        <f t="shared" si="24"/>
        <v>-2272.1941862012422</v>
      </c>
      <c r="R112" s="24">
        <f t="shared" si="25"/>
        <v>3108.3444098989385</v>
      </c>
      <c r="S112" s="7"/>
      <c r="T112" s="25">
        <f t="shared" si="26"/>
        <v>0.58888403830000635</v>
      </c>
      <c r="U112" s="24">
        <f t="shared" si="27"/>
        <v>0.8109637226983385</v>
      </c>
      <c r="V112" s="7"/>
      <c r="W112" s="25">
        <f t="shared" si="28"/>
        <v>0.58234392019460401</v>
      </c>
      <c r="X112" s="24">
        <f t="shared" si="33"/>
        <v>208.23901701498346</v>
      </c>
      <c r="Y112" s="7"/>
      <c r="Z112" s="25">
        <f t="shared" si="34"/>
        <v>-610</v>
      </c>
      <c r="AA112" s="17">
        <f t="shared" si="35"/>
        <v>208.18800000000016</v>
      </c>
      <c r="AB112" s="24">
        <f t="shared" si="29"/>
        <v>3.6335660631419575</v>
      </c>
      <c r="AC112" s="17">
        <f t="shared" si="30"/>
        <v>5.1017014983301578E-2</v>
      </c>
    </row>
    <row r="113" spans="1:29" s="17" customFormat="1" x14ac:dyDescent="0.25">
      <c r="A113" s="17">
        <v>28</v>
      </c>
      <c r="B113" s="17">
        <v>-616</v>
      </c>
      <c r="C113" s="17">
        <v>12206</v>
      </c>
      <c r="D113" s="17">
        <v>14870</v>
      </c>
      <c r="E113" s="17">
        <v>14206</v>
      </c>
      <c r="F113" s="17">
        <v>11539</v>
      </c>
      <c r="G113" s="24"/>
      <c r="H113" s="7"/>
      <c r="I113" s="25">
        <f t="shared" si="20"/>
        <v>-2000</v>
      </c>
      <c r="J113" s="24">
        <f t="shared" si="21"/>
        <v>3331</v>
      </c>
      <c r="K113" s="7"/>
      <c r="L113" s="25">
        <f t="shared" si="31"/>
        <v>-2000.184139501717</v>
      </c>
      <c r="M113" s="17">
        <f t="shared" si="22"/>
        <v>3.3907356092595022E-2</v>
      </c>
      <c r="N113" s="17">
        <f t="shared" si="32"/>
        <v>3333.9028249548342</v>
      </c>
      <c r="O113" s="24">
        <f t="shared" si="23"/>
        <v>8.4263927184079375</v>
      </c>
      <c r="P113" s="7"/>
      <c r="Q113" s="25">
        <f t="shared" si="24"/>
        <v>-1960.1941862012422</v>
      </c>
      <c r="R113" s="24">
        <f t="shared" si="25"/>
        <v>3307.3444098989385</v>
      </c>
      <c r="S113" s="7"/>
      <c r="T113" s="25">
        <f t="shared" si="26"/>
        <v>0.50802307092961918</v>
      </c>
      <c r="U113" s="24">
        <f t="shared" si="27"/>
        <v>0.8628826092615608</v>
      </c>
      <c r="V113" s="7"/>
      <c r="W113" s="25">
        <f t="shared" si="28"/>
        <v>0.5010603682762399</v>
      </c>
      <c r="X113" s="24">
        <f t="shared" si="33"/>
        <v>202.70027760938137</v>
      </c>
      <c r="Y113" s="7"/>
      <c r="Z113" s="25">
        <f t="shared" si="34"/>
        <v>-616</v>
      </c>
      <c r="AA113" s="17">
        <f t="shared" si="35"/>
        <v>202.64400000000015</v>
      </c>
      <c r="AB113" s="24">
        <f t="shared" si="29"/>
        <v>3.5368050094113919</v>
      </c>
      <c r="AC113" s="17">
        <f t="shared" si="30"/>
        <v>5.6277609381226057E-2</v>
      </c>
    </row>
    <row r="114" spans="1:29" s="17" customFormat="1" x14ac:dyDescent="0.25">
      <c r="A114" s="17">
        <v>29</v>
      </c>
      <c r="B114" s="17">
        <v>-623</v>
      </c>
      <c r="C114" s="17">
        <v>12373</v>
      </c>
      <c r="D114" s="17">
        <v>14964</v>
      </c>
      <c r="E114" s="17">
        <v>14045</v>
      </c>
      <c r="F114" s="17">
        <v>11455</v>
      </c>
      <c r="G114" s="24"/>
      <c r="H114" s="7"/>
      <c r="I114" s="25">
        <f t="shared" si="20"/>
        <v>-1672</v>
      </c>
      <c r="J114" s="24">
        <f t="shared" si="21"/>
        <v>3509</v>
      </c>
      <c r="K114" s="7"/>
      <c r="L114" s="25">
        <f t="shared" si="31"/>
        <v>-1666.707774767212</v>
      </c>
      <c r="M114" s="17">
        <f t="shared" si="22"/>
        <v>28.00764791455844</v>
      </c>
      <c r="N114" s="17">
        <f t="shared" si="32"/>
        <v>3505.7620172552001</v>
      </c>
      <c r="O114" s="24">
        <f t="shared" si="23"/>
        <v>10.484532255621668</v>
      </c>
      <c r="P114" s="7"/>
      <c r="Q114" s="25">
        <f t="shared" si="24"/>
        <v>-1632.1941862012422</v>
      </c>
      <c r="R114" s="24">
        <f t="shared" si="25"/>
        <v>3485.3444098989385</v>
      </c>
      <c r="S114" s="7"/>
      <c r="T114" s="25">
        <f t="shared" si="26"/>
        <v>0.42301538728382759</v>
      </c>
      <c r="U114" s="24">
        <f t="shared" si="27"/>
        <v>0.90932261834826222</v>
      </c>
      <c r="V114" s="7"/>
      <c r="W114" s="25">
        <f t="shared" si="28"/>
        <v>0.41567427967109788</v>
      </c>
      <c r="X114" s="24">
        <f t="shared" si="33"/>
        <v>197.12364941013357</v>
      </c>
      <c r="Y114" s="7"/>
      <c r="Z114" s="25">
        <f t="shared" si="34"/>
        <v>-623</v>
      </c>
      <c r="AA114" s="17">
        <f t="shared" si="35"/>
        <v>197.03700000000015</v>
      </c>
      <c r="AB114" s="24">
        <f t="shared" si="29"/>
        <v>3.4389443982520693</v>
      </c>
      <c r="AC114" s="17">
        <f t="shared" si="30"/>
        <v>8.6649410133418314E-2</v>
      </c>
    </row>
    <row r="115" spans="1:29" s="17" customFormat="1" x14ac:dyDescent="0.25">
      <c r="A115" s="17">
        <v>30</v>
      </c>
      <c r="B115" s="17">
        <v>-637</v>
      </c>
      <c r="C115" s="17">
        <v>12549</v>
      </c>
      <c r="D115" s="17">
        <v>15030</v>
      </c>
      <c r="E115" s="17">
        <v>13862</v>
      </c>
      <c r="F115" s="17">
        <v>11380</v>
      </c>
      <c r="G115" s="24"/>
      <c r="H115" s="7"/>
      <c r="I115" s="25">
        <f t="shared" si="20"/>
        <v>-1313</v>
      </c>
      <c r="J115" s="24">
        <f t="shared" si="21"/>
        <v>3650</v>
      </c>
      <c r="K115" s="7"/>
      <c r="L115" s="25">
        <f t="shared" si="31"/>
        <v>-1309.6575695977879</v>
      </c>
      <c r="M115" s="17">
        <f t="shared" si="22"/>
        <v>11.171840993631944</v>
      </c>
      <c r="N115" s="17">
        <f t="shared" si="32"/>
        <v>3646.9866440908313</v>
      </c>
      <c r="O115" s="24">
        <f t="shared" si="23"/>
        <v>9.080313835321892</v>
      </c>
      <c r="P115" s="7"/>
      <c r="Q115" s="25">
        <f t="shared" si="24"/>
        <v>-1273.1941862012422</v>
      </c>
      <c r="R115" s="24">
        <f t="shared" si="25"/>
        <v>3626.3444098989385</v>
      </c>
      <c r="S115" s="7"/>
      <c r="T115" s="25">
        <f t="shared" si="26"/>
        <v>0.32997344085443986</v>
      </c>
      <c r="U115" s="24">
        <f t="shared" si="27"/>
        <v>0.94610936711918869</v>
      </c>
      <c r="V115" s="7"/>
      <c r="W115" s="25">
        <f t="shared" si="28"/>
        <v>0.32233174469207737</v>
      </c>
      <c r="X115" s="24">
        <f t="shared" si="33"/>
        <v>191.37087304639465</v>
      </c>
      <c r="Y115" s="7"/>
      <c r="Z115" s="25">
        <f t="shared" si="34"/>
        <v>-637</v>
      </c>
      <c r="AA115" s="17">
        <f t="shared" si="35"/>
        <v>191.30400000000014</v>
      </c>
      <c r="AB115" s="24">
        <f t="shared" si="29"/>
        <v>3.3388846722352348</v>
      </c>
      <c r="AC115" s="17">
        <f t="shared" si="30"/>
        <v>6.6873046394505309E-2</v>
      </c>
    </row>
    <row r="116" spans="1:29" s="17" customFormat="1" x14ac:dyDescent="0.25">
      <c r="A116" s="17">
        <v>31</v>
      </c>
      <c r="B116" s="17">
        <v>-632</v>
      </c>
      <c r="C116" s="17">
        <v>12733</v>
      </c>
      <c r="D116" s="17">
        <v>15083</v>
      </c>
      <c r="E116" s="17">
        <v>13676</v>
      </c>
      <c r="F116" s="17">
        <v>11327</v>
      </c>
      <c r="G116" s="24"/>
      <c r="H116" s="7"/>
      <c r="I116" s="25">
        <f t="shared" ref="I116:I149" si="36">C116-E116</f>
        <v>-943</v>
      </c>
      <c r="J116" s="24">
        <f t="shared" ref="J116:J149" si="37">D116-F116</f>
        <v>3756</v>
      </c>
      <c r="K116" s="7"/>
      <c r="L116" s="25">
        <f t="shared" si="31"/>
        <v>-942.84008671928223</v>
      </c>
      <c r="M116" s="17">
        <f t="shared" si="22"/>
        <v>2.5572257349921555E-2</v>
      </c>
      <c r="N116" s="17">
        <f t="shared" si="32"/>
        <v>3751.2499373405626</v>
      </c>
      <c r="O116" s="24">
        <f t="shared" si="23"/>
        <v>22.563095268581407</v>
      </c>
      <c r="P116" s="7"/>
      <c r="Q116" s="25">
        <f t="shared" si="24"/>
        <v>-903.19418620124236</v>
      </c>
      <c r="R116" s="24">
        <f t="shared" si="25"/>
        <v>3732.3444098989385</v>
      </c>
      <c r="S116" s="7"/>
      <c r="T116" s="25">
        <f t="shared" si="26"/>
        <v>0.23408062698571158</v>
      </c>
      <c r="U116" s="24">
        <f t="shared" si="27"/>
        <v>0.97376465342924678</v>
      </c>
      <c r="V116" s="7"/>
      <c r="W116" s="25">
        <f t="shared" si="28"/>
        <v>0.22621210773628717</v>
      </c>
      <c r="X116" s="24">
        <f t="shared" si="33"/>
        <v>185.6355432098095</v>
      </c>
      <c r="Y116" s="7"/>
      <c r="Z116" s="25">
        <f t="shared" si="34"/>
        <v>-632</v>
      </c>
      <c r="AA116" s="17">
        <f t="shared" si="35"/>
        <v>185.61600000000016</v>
      </c>
      <c r="AB116" s="24">
        <f t="shared" si="29"/>
        <v>3.2396103443817972</v>
      </c>
      <c r="AC116" s="17">
        <f t="shared" si="30"/>
        <v>1.9543209809341988E-2</v>
      </c>
    </row>
    <row r="117" spans="1:29" s="17" customFormat="1" x14ac:dyDescent="0.25">
      <c r="A117" s="17">
        <v>32</v>
      </c>
      <c r="B117" s="17">
        <v>-631</v>
      </c>
      <c r="C117" s="17">
        <v>12921</v>
      </c>
      <c r="D117" s="17">
        <v>15120</v>
      </c>
      <c r="E117" s="17">
        <v>13495</v>
      </c>
      <c r="F117" s="17">
        <v>11292</v>
      </c>
      <c r="G117" s="24"/>
      <c r="H117" s="7"/>
      <c r="I117" s="25">
        <f t="shared" si="36"/>
        <v>-574</v>
      </c>
      <c r="J117" s="24">
        <f t="shared" si="37"/>
        <v>3828</v>
      </c>
      <c r="K117" s="7"/>
      <c r="L117" s="25">
        <f t="shared" si="31"/>
        <v>-567.72591266515053</v>
      </c>
      <c r="M117" s="17">
        <f t="shared" si="22"/>
        <v>39.364171885318513</v>
      </c>
      <c r="N117" s="17">
        <f t="shared" si="32"/>
        <v>3818.6930398359441</v>
      </c>
      <c r="O117" s="24">
        <f t="shared" si="23"/>
        <v>86.619507495323589</v>
      </c>
      <c r="P117" s="7"/>
      <c r="Q117" s="25">
        <f t="shared" si="24"/>
        <v>-534.19418620124236</v>
      </c>
      <c r="R117" s="24">
        <f t="shared" si="25"/>
        <v>3804.3444098989385</v>
      </c>
      <c r="S117" s="7"/>
      <c r="T117" s="25">
        <f t="shared" si="26"/>
        <v>0.13844698288419602</v>
      </c>
      <c r="U117" s="24">
        <f t="shared" si="27"/>
        <v>0.99254937620589012</v>
      </c>
      <c r="V117" s="7"/>
      <c r="W117" s="25">
        <f t="shared" si="28"/>
        <v>0.1304233974917956</v>
      </c>
      <c r="X117" s="24">
        <f t="shared" si="33"/>
        <v>180.0432308069295</v>
      </c>
      <c r="Y117" s="7"/>
      <c r="Z117" s="25">
        <f t="shared" si="34"/>
        <v>-631</v>
      </c>
      <c r="AA117" s="17">
        <f t="shared" si="35"/>
        <v>179.93700000000015</v>
      </c>
      <c r="AB117" s="24">
        <f t="shared" si="29"/>
        <v>3.1404930961610393</v>
      </c>
      <c r="AC117" s="17">
        <f t="shared" si="30"/>
        <v>0.1062308069293465</v>
      </c>
    </row>
    <row r="118" spans="1:29" s="17" customFormat="1" x14ac:dyDescent="0.25">
      <c r="A118" s="17">
        <v>33</v>
      </c>
      <c r="B118" s="17">
        <v>-622</v>
      </c>
      <c r="C118" s="17">
        <v>13097</v>
      </c>
      <c r="D118" s="17">
        <v>15128</v>
      </c>
      <c r="E118" s="17">
        <v>13297</v>
      </c>
      <c r="F118" s="17">
        <v>11277</v>
      </c>
      <c r="G118" s="24"/>
      <c r="H118" s="7"/>
      <c r="I118" s="25">
        <f t="shared" si="36"/>
        <v>-200</v>
      </c>
      <c r="J118" s="24">
        <f t="shared" si="37"/>
        <v>3851</v>
      </c>
      <c r="K118" s="7"/>
      <c r="L118" s="25">
        <f t="shared" si="31"/>
        <v>-192.8717421327874</v>
      </c>
      <c r="M118" s="17">
        <f t="shared" si="22"/>
        <v>50.812060221478276</v>
      </c>
      <c r="N118" s="17">
        <f t="shared" si="32"/>
        <v>3848.6805821119951</v>
      </c>
      <c r="O118" s="24">
        <f t="shared" si="23"/>
        <v>5.3796993391969439</v>
      </c>
      <c r="P118" s="7"/>
      <c r="Q118" s="25">
        <f t="shared" si="24"/>
        <v>-160.19418620124236</v>
      </c>
      <c r="R118" s="24">
        <f t="shared" si="25"/>
        <v>3827.3444098989385</v>
      </c>
      <c r="S118" s="7"/>
      <c r="T118" s="25">
        <f t="shared" si="26"/>
        <v>4.1517489946616595E-2</v>
      </c>
      <c r="U118" s="24">
        <f t="shared" si="27"/>
        <v>0.9985500515373178</v>
      </c>
      <c r="V118" s="7"/>
      <c r="W118" s="25">
        <f t="shared" si="28"/>
        <v>3.3442198225299515E-2</v>
      </c>
      <c r="X118" s="24">
        <f t="shared" si="33"/>
        <v>174.47547726326093</v>
      </c>
      <c r="Y118" s="7"/>
      <c r="Z118" s="25">
        <f t="shared" ref="Z118:Z149" si="38">B118</f>
        <v>-622</v>
      </c>
      <c r="AA118" s="17">
        <f t="shared" si="35"/>
        <v>174.33900000000014</v>
      </c>
      <c r="AB118" s="24">
        <f t="shared" si="29"/>
        <v>3.0427895646343965</v>
      </c>
      <c r="AC118" s="17">
        <f t="shared" si="30"/>
        <v>0.13647726326078669</v>
      </c>
    </row>
    <row r="119" spans="1:29" s="17" customFormat="1" x14ac:dyDescent="0.25">
      <c r="A119" s="17">
        <v>34</v>
      </c>
      <c r="B119" s="17">
        <v>-624</v>
      </c>
      <c r="C119" s="17">
        <v>13290</v>
      </c>
      <c r="D119" s="17">
        <v>15126</v>
      </c>
      <c r="E119" s="17">
        <v>13111</v>
      </c>
      <c r="F119" s="17">
        <v>11280</v>
      </c>
      <c r="G119" s="24"/>
      <c r="H119" s="7"/>
      <c r="I119" s="25">
        <f t="shared" si="36"/>
        <v>179</v>
      </c>
      <c r="J119" s="24">
        <f t="shared" si="37"/>
        <v>3846</v>
      </c>
      <c r="K119" s="7"/>
      <c r="L119" s="25">
        <f t="shared" si="31"/>
        <v>184.64943279313985</v>
      </c>
      <c r="M119" s="17">
        <f t="shared" si="22"/>
        <v>31.916090884203946</v>
      </c>
      <c r="N119" s="17">
        <f t="shared" si="32"/>
        <v>3842.0677191707691</v>
      </c>
      <c r="O119" s="24">
        <f t="shared" si="23"/>
        <v>15.462832519936669</v>
      </c>
      <c r="P119" s="7"/>
      <c r="Q119" s="25">
        <f t="shared" si="24"/>
        <v>218.80581379875764</v>
      </c>
      <c r="R119" s="24">
        <f t="shared" si="25"/>
        <v>3822.3444098989385</v>
      </c>
      <c r="S119" s="7"/>
      <c r="T119" s="25">
        <f t="shared" si="26"/>
        <v>-5.6707851827026735E-2</v>
      </c>
      <c r="U119" s="24">
        <f t="shared" si="27"/>
        <v>0.9972455569000509</v>
      </c>
      <c r="V119" s="7"/>
      <c r="W119" s="25">
        <f t="shared" si="28"/>
        <v>-6.4775805292535654E-2</v>
      </c>
      <c r="X119" s="24">
        <f t="shared" si="33"/>
        <v>168.84090462194149</v>
      </c>
      <c r="Y119" s="7"/>
      <c r="Z119" s="25">
        <f t="shared" si="38"/>
        <v>-624</v>
      </c>
      <c r="AA119" s="17">
        <f t="shared" si="35"/>
        <v>168.72300000000013</v>
      </c>
      <c r="AB119" s="24">
        <f t="shared" si="29"/>
        <v>2.9447718738423947</v>
      </c>
      <c r="AC119" s="17">
        <f t="shared" si="30"/>
        <v>0.11790462194136353</v>
      </c>
    </row>
    <row r="120" spans="1:29" s="17" customFormat="1" x14ac:dyDescent="0.25">
      <c r="A120" s="17">
        <v>35</v>
      </c>
      <c r="B120" s="17">
        <v>-607</v>
      </c>
      <c r="C120" s="17">
        <v>13478</v>
      </c>
      <c r="D120" s="17">
        <v>15113</v>
      </c>
      <c r="E120" s="17">
        <v>12933</v>
      </c>
      <c r="F120" s="17">
        <v>11304</v>
      </c>
      <c r="G120" s="24"/>
      <c r="H120" s="7"/>
      <c r="I120" s="25">
        <f t="shared" si="36"/>
        <v>545</v>
      </c>
      <c r="J120" s="24">
        <f t="shared" si="37"/>
        <v>3809</v>
      </c>
      <c r="K120" s="7"/>
      <c r="L120" s="25">
        <f t="shared" si="31"/>
        <v>549.84566606589624</v>
      </c>
      <c r="M120" s="17">
        <f t="shared" si="22"/>
        <v>23.480479622178336</v>
      </c>
      <c r="N120" s="17">
        <f t="shared" si="32"/>
        <v>3800.4260212762056</v>
      </c>
      <c r="O120" s="24">
        <f t="shared" si="23"/>
        <v>73.513111156079489</v>
      </c>
      <c r="P120" s="7"/>
      <c r="Q120" s="25">
        <f t="shared" si="24"/>
        <v>584.80581379875764</v>
      </c>
      <c r="R120" s="24">
        <f t="shared" si="25"/>
        <v>3785.3444098989385</v>
      </c>
      <c r="S120" s="7"/>
      <c r="T120" s="25">
        <f t="shared" si="26"/>
        <v>-0.15156398662690393</v>
      </c>
      <c r="U120" s="24">
        <f t="shared" si="27"/>
        <v>0.98759229658427583</v>
      </c>
      <c r="V120" s="7"/>
      <c r="W120" s="25">
        <f t="shared" si="28"/>
        <v>-0.15955696366001959</v>
      </c>
      <c r="X120" s="24">
        <f t="shared" si="33"/>
        <v>163.37982133560001</v>
      </c>
      <c r="Y120" s="7"/>
      <c r="Z120" s="25">
        <f t="shared" si="38"/>
        <v>-607</v>
      </c>
      <c r="AA120" s="17">
        <f t="shared" si="35"/>
        <v>163.26000000000013</v>
      </c>
      <c r="AB120" s="24">
        <f t="shared" si="29"/>
        <v>2.849424536805945</v>
      </c>
      <c r="AC120" s="17">
        <f t="shared" si="30"/>
        <v>0.11982133559988029</v>
      </c>
    </row>
    <row r="121" spans="1:29" s="17" customFormat="1" x14ac:dyDescent="0.25">
      <c r="A121" s="17">
        <v>36</v>
      </c>
      <c r="B121" s="17">
        <v>-610</v>
      </c>
      <c r="C121" s="17">
        <v>13659</v>
      </c>
      <c r="D121" s="17">
        <v>15078</v>
      </c>
      <c r="E121" s="17">
        <v>12749</v>
      </c>
      <c r="F121" s="17">
        <v>11344</v>
      </c>
      <c r="G121" s="24"/>
      <c r="H121" s="7"/>
      <c r="I121" s="25">
        <f t="shared" si="36"/>
        <v>910</v>
      </c>
      <c r="J121" s="24">
        <f t="shared" si="37"/>
        <v>3734</v>
      </c>
      <c r="K121" s="7"/>
      <c r="L121" s="25">
        <f t="shared" si="31"/>
        <v>911.43870905676488</v>
      </c>
      <c r="M121" s="17">
        <f t="shared" si="22"/>
        <v>2.069883750017286</v>
      </c>
      <c r="N121" s="17">
        <f t="shared" si="32"/>
        <v>3723.9817470908238</v>
      </c>
      <c r="O121" s="24">
        <f t="shared" si="23"/>
        <v>100.36539135221793</v>
      </c>
      <c r="P121" s="7"/>
      <c r="Q121" s="25">
        <f t="shared" si="24"/>
        <v>949.80581379875764</v>
      </c>
      <c r="R121" s="24">
        <f t="shared" si="25"/>
        <v>3710.3444098989385</v>
      </c>
      <c r="S121" s="7"/>
      <c r="T121" s="25">
        <f t="shared" si="26"/>
        <v>-0.24616095165956836</v>
      </c>
      <c r="U121" s="24">
        <f t="shared" si="27"/>
        <v>0.96802487702527251</v>
      </c>
      <c r="V121" s="7"/>
      <c r="W121" s="25">
        <f t="shared" si="28"/>
        <v>-0.25399875432014113</v>
      </c>
      <c r="X121" s="24">
        <f t="shared" si="33"/>
        <v>157.85497923072614</v>
      </c>
      <c r="Y121" s="7"/>
      <c r="Z121" s="25">
        <f t="shared" si="38"/>
        <v>-610</v>
      </c>
      <c r="AA121" s="17">
        <f t="shared" si="35"/>
        <v>157.77000000000012</v>
      </c>
      <c r="AB121" s="24">
        <f t="shared" si="29"/>
        <v>2.7536059608714556</v>
      </c>
      <c r="AC121" s="17">
        <f t="shared" si="30"/>
        <v>8.4979230726020205E-2</v>
      </c>
    </row>
    <row r="122" spans="1:29" s="17" customFormat="1" x14ac:dyDescent="0.25">
      <c r="A122" s="17">
        <v>37</v>
      </c>
      <c r="B122" s="17">
        <v>-635</v>
      </c>
      <c r="C122" s="17">
        <v>13840</v>
      </c>
      <c r="D122" s="17">
        <v>15011</v>
      </c>
      <c r="E122" s="17">
        <v>12564</v>
      </c>
      <c r="F122" s="17">
        <v>11396</v>
      </c>
      <c r="G122" s="24"/>
      <c r="H122" s="7"/>
      <c r="I122" s="25">
        <f t="shared" si="36"/>
        <v>1276</v>
      </c>
      <c r="J122" s="24">
        <f t="shared" si="37"/>
        <v>3615</v>
      </c>
      <c r="K122" s="7"/>
      <c r="L122" s="25">
        <f t="shared" si="31"/>
        <v>1278.5237621725462</v>
      </c>
      <c r="M122" s="17">
        <f t="shared" si="22"/>
        <v>6.3693755035750392</v>
      </c>
      <c r="N122" s="17">
        <f t="shared" si="32"/>
        <v>3608.3198888325683</v>
      </c>
      <c r="O122" s="24">
        <f t="shared" si="23"/>
        <v>44.623885209246147</v>
      </c>
      <c r="P122" s="7"/>
      <c r="Q122" s="25">
        <f t="shared" si="24"/>
        <v>1315.8058137987578</v>
      </c>
      <c r="R122" s="24">
        <f t="shared" si="25"/>
        <v>3591.3444098989385</v>
      </c>
      <c r="S122" s="7"/>
      <c r="T122" s="25">
        <f t="shared" si="26"/>
        <v>-0.34101708645944562</v>
      </c>
      <c r="U122" s="24">
        <f t="shared" si="27"/>
        <v>0.93697790465832043</v>
      </c>
      <c r="V122" s="7"/>
      <c r="W122" s="25">
        <f t="shared" si="28"/>
        <v>-0.34860687226831877</v>
      </c>
      <c r="X122" s="24">
        <f t="shared" si="33"/>
        <v>152.14936967267022</v>
      </c>
      <c r="Y122" s="7"/>
      <c r="Z122" s="25">
        <f t="shared" si="38"/>
        <v>-635</v>
      </c>
      <c r="AA122" s="17">
        <f t="shared" si="35"/>
        <v>152.05500000000012</v>
      </c>
      <c r="AB122" s="24">
        <f t="shared" si="29"/>
        <v>2.6538603941199801</v>
      </c>
      <c r="AC122" s="17">
        <f t="shared" si="30"/>
        <v>9.4369672670097771E-2</v>
      </c>
    </row>
    <row r="123" spans="1:29" s="17" customFormat="1" x14ac:dyDescent="0.25">
      <c r="A123" s="17">
        <v>38</v>
      </c>
      <c r="B123" s="17">
        <v>-628</v>
      </c>
      <c r="C123" s="17">
        <v>14014</v>
      </c>
      <c r="D123" s="17">
        <v>14936</v>
      </c>
      <c r="E123" s="17">
        <v>12388</v>
      </c>
      <c r="F123" s="17">
        <v>11474</v>
      </c>
      <c r="G123" s="24"/>
      <c r="H123" s="7"/>
      <c r="I123" s="25">
        <f t="shared" si="36"/>
        <v>1626</v>
      </c>
      <c r="J123" s="24">
        <f t="shared" si="37"/>
        <v>3462</v>
      </c>
      <c r="K123" s="7"/>
      <c r="L123" s="25">
        <f t="shared" si="31"/>
        <v>1628.6736098465867</v>
      </c>
      <c r="M123" s="17">
        <f t="shared" si="22"/>
        <v>7.1481896117654342</v>
      </c>
      <c r="N123" s="17">
        <f t="shared" si="32"/>
        <v>3458.8457999128327</v>
      </c>
      <c r="O123" s="24">
        <f t="shared" si="23"/>
        <v>9.9489781898860929</v>
      </c>
      <c r="P123" s="7"/>
      <c r="Q123" s="25">
        <f t="shared" si="24"/>
        <v>1665.8058137987578</v>
      </c>
      <c r="R123" s="24">
        <f t="shared" si="25"/>
        <v>3438.3444098989385</v>
      </c>
      <c r="S123" s="7"/>
      <c r="T123" s="25">
        <f t="shared" si="26"/>
        <v>-0.43172650498391835</v>
      </c>
      <c r="U123" s="24">
        <f t="shared" si="27"/>
        <v>0.89706036875795347</v>
      </c>
      <c r="V123" s="7"/>
      <c r="W123" s="25">
        <f t="shared" si="28"/>
        <v>-0.4389963898338422</v>
      </c>
      <c r="X123" s="24">
        <f t="shared" si="33"/>
        <v>146.48147510169849</v>
      </c>
      <c r="Y123" s="7"/>
      <c r="Z123" s="25">
        <f t="shared" si="38"/>
        <v>-628</v>
      </c>
      <c r="AA123" s="17">
        <f t="shared" si="35"/>
        <v>146.40300000000013</v>
      </c>
      <c r="AB123" s="24">
        <f t="shared" si="29"/>
        <v>2.5552143847972606</v>
      </c>
      <c r="AC123" s="17">
        <f t="shared" si="30"/>
        <v>7.847510169835914E-2</v>
      </c>
    </row>
    <row r="124" spans="1:29" s="17" customFormat="1" x14ac:dyDescent="0.25">
      <c r="A124" s="17">
        <v>39</v>
      </c>
      <c r="B124" s="17">
        <v>-634</v>
      </c>
      <c r="C124" s="17">
        <v>14190</v>
      </c>
      <c r="D124" s="17">
        <v>14850</v>
      </c>
      <c r="E124" s="17">
        <v>12227</v>
      </c>
      <c r="F124" s="17">
        <v>11575</v>
      </c>
      <c r="G124" s="24"/>
      <c r="H124" s="7"/>
      <c r="I124" s="25">
        <f t="shared" si="36"/>
        <v>1963</v>
      </c>
      <c r="J124" s="24">
        <f t="shared" si="37"/>
        <v>3275</v>
      </c>
      <c r="K124" s="7"/>
      <c r="L124" s="25">
        <f t="shared" si="31"/>
        <v>1965.6875438392533</v>
      </c>
      <c r="M124" s="17">
        <f t="shared" si="22"/>
        <v>7.2228918879083368</v>
      </c>
      <c r="N124" s="17">
        <f t="shared" si="32"/>
        <v>3274.0350391246816</v>
      </c>
      <c r="O124" s="24">
        <f t="shared" si="23"/>
        <v>0.93114949089527421</v>
      </c>
      <c r="P124" s="7"/>
      <c r="Q124" s="25">
        <f t="shared" si="24"/>
        <v>2002.8058137987578</v>
      </c>
      <c r="R124" s="24">
        <f t="shared" si="25"/>
        <v>3251.3444098989385</v>
      </c>
      <c r="S124" s="7"/>
      <c r="T124" s="25">
        <f t="shared" si="26"/>
        <v>-0.51906671653462488</v>
      </c>
      <c r="U124" s="24">
        <f t="shared" si="27"/>
        <v>0.84827226932417166</v>
      </c>
      <c r="V124" s="7"/>
      <c r="W124" s="25">
        <f t="shared" si="28"/>
        <v>-0.52594484175098255</v>
      </c>
      <c r="X124" s="24">
        <f t="shared" si="33"/>
        <v>140.75761996876776</v>
      </c>
      <c r="Y124" s="7"/>
      <c r="Z124" s="25">
        <f t="shared" si="38"/>
        <v>-634</v>
      </c>
      <c r="AA124" s="17">
        <f t="shared" si="35"/>
        <v>140.69700000000014</v>
      </c>
      <c r="AB124" s="24">
        <f t="shared" si="29"/>
        <v>2.4556258976784644</v>
      </c>
      <c r="AC124" s="17">
        <f t="shared" si="30"/>
        <v>6.0619968767610999E-2</v>
      </c>
    </row>
    <row r="125" spans="1:29" s="17" customFormat="1" x14ac:dyDescent="0.25">
      <c r="A125" s="17">
        <v>40</v>
      </c>
      <c r="B125" s="17">
        <v>-629</v>
      </c>
      <c r="C125" s="17">
        <v>14345</v>
      </c>
      <c r="D125" s="17">
        <v>14739</v>
      </c>
      <c r="E125" s="17">
        <v>12065</v>
      </c>
      <c r="F125" s="17">
        <v>11678</v>
      </c>
      <c r="G125" s="24"/>
      <c r="H125" s="7"/>
      <c r="I125" s="25">
        <f t="shared" si="36"/>
        <v>2280</v>
      </c>
      <c r="J125" s="24">
        <f t="shared" si="37"/>
        <v>3061</v>
      </c>
      <c r="K125" s="7"/>
      <c r="L125" s="25">
        <f t="shared" si="31"/>
        <v>2280.3958107453418</v>
      </c>
      <c r="M125" s="17">
        <f t="shared" si="22"/>
        <v>0.15666614612803534</v>
      </c>
      <c r="N125" s="17">
        <f t="shared" si="32"/>
        <v>3058.8153693980503</v>
      </c>
      <c r="O125" s="24">
        <f t="shared" si="23"/>
        <v>4.7726108669751985</v>
      </c>
      <c r="P125" s="7"/>
      <c r="Q125" s="25">
        <f t="shared" si="24"/>
        <v>2319.8058137987578</v>
      </c>
      <c r="R125" s="24">
        <f t="shared" si="25"/>
        <v>3037.3444098989385</v>
      </c>
      <c r="S125" s="7"/>
      <c r="T125" s="25">
        <f t="shared" si="26"/>
        <v>-0.60122353274107598</v>
      </c>
      <c r="U125" s="24">
        <f t="shared" si="27"/>
        <v>0.79243989884914856</v>
      </c>
      <c r="V125" s="7"/>
      <c r="W125" s="25">
        <f t="shared" si="28"/>
        <v>-0.60765275204955216</v>
      </c>
      <c r="X125" s="24">
        <f t="shared" si="33"/>
        <v>135.07587654290472</v>
      </c>
      <c r="Y125" s="7"/>
      <c r="Z125" s="25">
        <f t="shared" si="38"/>
        <v>-629</v>
      </c>
      <c r="AA125" s="17">
        <f t="shared" si="35"/>
        <v>135.03600000000014</v>
      </c>
      <c r="AB125" s="24">
        <f t="shared" si="29"/>
        <v>2.3568228087230652</v>
      </c>
      <c r="AC125" s="17">
        <f t="shared" si="30"/>
        <v>3.9876542904579537E-2</v>
      </c>
    </row>
    <row r="126" spans="1:29" s="17" customFormat="1" x14ac:dyDescent="0.25">
      <c r="A126" s="17">
        <v>41</v>
      </c>
      <c r="B126" s="17">
        <v>-629</v>
      </c>
      <c r="C126" s="17">
        <v>14493</v>
      </c>
      <c r="D126" s="17">
        <v>14618</v>
      </c>
      <c r="E126" s="17">
        <v>11918</v>
      </c>
      <c r="F126" s="17">
        <v>11803</v>
      </c>
      <c r="G126" s="24"/>
      <c r="H126" s="7"/>
      <c r="I126" s="25">
        <f t="shared" si="36"/>
        <v>2575</v>
      </c>
      <c r="J126" s="24">
        <f t="shared" si="37"/>
        <v>2815</v>
      </c>
      <c r="K126" s="7"/>
      <c r="L126" s="25">
        <f t="shared" si="31"/>
        <v>2572.4535756416985</v>
      </c>
      <c r="M126" s="17">
        <f t="shared" si="22"/>
        <v>6.4842770125510274</v>
      </c>
      <c r="N126" s="17">
        <f t="shared" si="32"/>
        <v>2813.9619184441026</v>
      </c>
      <c r="O126" s="24">
        <f t="shared" si="23"/>
        <v>1.07761331669438</v>
      </c>
      <c r="P126" s="7"/>
      <c r="Q126" s="25">
        <f t="shared" si="24"/>
        <v>2614.8058137987578</v>
      </c>
      <c r="R126" s="24">
        <f t="shared" si="25"/>
        <v>2791.3444098989385</v>
      </c>
      <c r="S126" s="7"/>
      <c r="T126" s="25">
        <f t="shared" si="26"/>
        <v>-0.67767861406884589</v>
      </c>
      <c r="U126" s="24">
        <f t="shared" si="27"/>
        <v>0.7282587626956174</v>
      </c>
      <c r="V126" s="7"/>
      <c r="W126" s="25">
        <f t="shared" si="28"/>
        <v>-0.68359121299495729</v>
      </c>
      <c r="X126" s="24">
        <f t="shared" si="33"/>
        <v>129.3694118294485</v>
      </c>
      <c r="Y126" s="7"/>
      <c r="Z126" s="25">
        <f t="shared" si="38"/>
        <v>-629</v>
      </c>
      <c r="AA126" s="17">
        <f t="shared" si="35"/>
        <v>129.37500000000014</v>
      </c>
      <c r="AB126" s="24">
        <f t="shared" si="29"/>
        <v>2.2580197197676664</v>
      </c>
      <c r="AC126" s="17">
        <f t="shared" si="30"/>
        <v>-5.5881705516469538E-3</v>
      </c>
    </row>
    <row r="127" spans="1:29" s="17" customFormat="1" x14ac:dyDescent="0.25">
      <c r="A127" s="17">
        <v>42</v>
      </c>
      <c r="B127" s="17">
        <v>-608</v>
      </c>
      <c r="C127" s="17">
        <v>14619</v>
      </c>
      <c r="D127" s="17">
        <v>14480</v>
      </c>
      <c r="E127" s="17">
        <v>11786</v>
      </c>
      <c r="F127" s="17">
        <v>11931</v>
      </c>
      <c r="G127" s="24"/>
      <c r="H127" s="7"/>
      <c r="I127" s="25">
        <f t="shared" si="36"/>
        <v>2833</v>
      </c>
      <c r="J127" s="24">
        <f t="shared" si="37"/>
        <v>2549</v>
      </c>
      <c r="K127" s="7"/>
      <c r="L127" s="25">
        <f t="shared" si="31"/>
        <v>2830.5504008559865</v>
      </c>
      <c r="M127" s="17">
        <f t="shared" si="22"/>
        <v>6.0005359663517623</v>
      </c>
      <c r="N127" s="17">
        <f t="shared" si="32"/>
        <v>2551.3620273980569</v>
      </c>
      <c r="O127" s="24">
        <f t="shared" si="23"/>
        <v>5.5791734291712256</v>
      </c>
      <c r="P127" s="7"/>
      <c r="Q127" s="25">
        <f t="shared" si="24"/>
        <v>2872.8058137987578</v>
      </c>
      <c r="R127" s="24">
        <f t="shared" si="25"/>
        <v>2525.3444098989385</v>
      </c>
      <c r="S127" s="7"/>
      <c r="T127" s="25">
        <f t="shared" si="26"/>
        <v>-0.74454441400974292</v>
      </c>
      <c r="U127" s="24">
        <f t="shared" si="27"/>
        <v>0.65885964799301866</v>
      </c>
      <c r="V127" s="7"/>
      <c r="W127" s="25">
        <f t="shared" si="28"/>
        <v>-0.74989787390403362</v>
      </c>
      <c r="X127" s="24">
        <f t="shared" si="33"/>
        <v>123.85982770778179</v>
      </c>
      <c r="Y127" s="7"/>
      <c r="Z127" s="25">
        <f t="shared" si="38"/>
        <v>-608</v>
      </c>
      <c r="AA127" s="17">
        <f t="shared" si="35"/>
        <v>123.90300000000015</v>
      </c>
      <c r="AB127" s="24">
        <f t="shared" si="29"/>
        <v>2.1625153030985365</v>
      </c>
      <c r="AC127" s="17">
        <f t="shared" si="30"/>
        <v>-4.3172292218358166E-2</v>
      </c>
    </row>
    <row r="128" spans="1:29" s="17" customFormat="1" x14ac:dyDescent="0.25">
      <c r="A128" s="17">
        <v>43</v>
      </c>
      <c r="B128" s="17">
        <v>-613</v>
      </c>
      <c r="C128" s="17">
        <v>14744</v>
      </c>
      <c r="D128" s="17">
        <v>14339</v>
      </c>
      <c r="E128" s="17">
        <v>11673</v>
      </c>
      <c r="F128" s="17">
        <v>12078</v>
      </c>
      <c r="G128" s="24"/>
      <c r="H128" s="7"/>
      <c r="I128" s="25">
        <f t="shared" si="36"/>
        <v>3071</v>
      </c>
      <c r="J128" s="24">
        <f t="shared" si="37"/>
        <v>2261</v>
      </c>
      <c r="K128" s="7"/>
      <c r="L128" s="25">
        <f t="shared" si="31"/>
        <v>3064.2575553670736</v>
      </c>
      <c r="M128" s="17">
        <f t="shared" si="22"/>
        <v>45.460559628078499</v>
      </c>
      <c r="N128" s="17">
        <f t="shared" si="32"/>
        <v>2263.2648378767894</v>
      </c>
      <c r="O128" s="24">
        <f t="shared" si="23"/>
        <v>5.1294906081401113</v>
      </c>
      <c r="P128" s="7"/>
      <c r="Q128" s="25">
        <f t="shared" si="24"/>
        <v>3110.8058137987578</v>
      </c>
      <c r="R128" s="24">
        <f t="shared" si="25"/>
        <v>2237.3444098989385</v>
      </c>
      <c r="S128" s="7"/>
      <c r="T128" s="25">
        <f t="shared" si="26"/>
        <v>-0.80622681860638434</v>
      </c>
      <c r="U128" s="24">
        <f t="shared" si="27"/>
        <v>0.58372075688644565</v>
      </c>
      <c r="V128" s="7"/>
      <c r="W128" s="25">
        <f t="shared" si="28"/>
        <v>-0.81097454443961881</v>
      </c>
      <c r="X128" s="24">
        <f t="shared" si="33"/>
        <v>118.30278357202604</v>
      </c>
      <c r="Y128" s="7"/>
      <c r="Z128" s="25">
        <f t="shared" si="38"/>
        <v>-613</v>
      </c>
      <c r="AA128" s="17">
        <f t="shared" si="35"/>
        <v>118.38600000000015</v>
      </c>
      <c r="AB128" s="24">
        <f t="shared" si="29"/>
        <v>2.0662254882660096</v>
      </c>
      <c r="AC128" s="17">
        <f t="shared" si="30"/>
        <v>-8.3216427974107887E-2</v>
      </c>
    </row>
    <row r="129" spans="1:29" s="17" customFormat="1" x14ac:dyDescent="0.25">
      <c r="A129" s="17">
        <v>44</v>
      </c>
      <c r="B129" s="17">
        <v>-622</v>
      </c>
      <c r="C129" s="17">
        <v>14848</v>
      </c>
      <c r="D129" s="17">
        <v>14187</v>
      </c>
      <c r="E129" s="17">
        <v>11570</v>
      </c>
      <c r="F129" s="17">
        <v>12240</v>
      </c>
      <c r="G129" s="24"/>
      <c r="H129" s="7"/>
      <c r="I129" s="25">
        <f t="shared" si="36"/>
        <v>3278</v>
      </c>
      <c r="J129" s="24">
        <f t="shared" si="37"/>
        <v>1947</v>
      </c>
      <c r="K129" s="7"/>
      <c r="L129" s="25">
        <f t="shared" si="31"/>
        <v>3271.9680759011044</v>
      </c>
      <c r="M129" s="17">
        <f t="shared" si="22"/>
        <v>36.384108334837684</v>
      </c>
      <c r="N129" s="17">
        <f t="shared" si="32"/>
        <v>1949.7241142028852</v>
      </c>
      <c r="O129" s="24">
        <f t="shared" si="23"/>
        <v>7.4207981903607347</v>
      </c>
      <c r="P129" s="7"/>
      <c r="Q129" s="25">
        <f t="shared" si="24"/>
        <v>3317.8058137987578</v>
      </c>
      <c r="R129" s="24">
        <f t="shared" si="25"/>
        <v>1923.3444098989385</v>
      </c>
      <c r="S129" s="7"/>
      <c r="T129" s="25">
        <f t="shared" si="26"/>
        <v>-0.85987496041942968</v>
      </c>
      <c r="U129" s="24">
        <f t="shared" si="27"/>
        <v>0.50179849366608464</v>
      </c>
      <c r="V129" s="7"/>
      <c r="W129" s="25">
        <f t="shared" si="28"/>
        <v>-0.8639618229133218</v>
      </c>
      <c r="X129" s="24">
        <f t="shared" si="33"/>
        <v>112.70580439497485</v>
      </c>
      <c r="Y129" s="7"/>
      <c r="Z129" s="25">
        <f t="shared" si="38"/>
        <v>-622</v>
      </c>
      <c r="AA129" s="17">
        <f t="shared" si="35"/>
        <v>112.78800000000015</v>
      </c>
      <c r="AB129" s="24">
        <f t="shared" si="29"/>
        <v>1.9685219567393673</v>
      </c>
      <c r="AC129" s="17">
        <f t="shared" si="30"/>
        <v>-8.2195605025304985E-2</v>
      </c>
    </row>
    <row r="130" spans="1:29" s="17" customFormat="1" x14ac:dyDescent="0.25">
      <c r="A130" s="17">
        <v>45</v>
      </c>
      <c r="B130" s="17">
        <v>-619</v>
      </c>
      <c r="C130" s="17">
        <v>14936</v>
      </c>
      <c r="D130" s="17">
        <v>14020</v>
      </c>
      <c r="E130" s="17">
        <v>11486</v>
      </c>
      <c r="F130" s="17">
        <v>12406</v>
      </c>
      <c r="G130" s="24"/>
      <c r="H130" s="7"/>
      <c r="I130" s="25">
        <f t="shared" si="36"/>
        <v>3450</v>
      </c>
      <c r="J130" s="24">
        <f t="shared" si="37"/>
        <v>1614</v>
      </c>
      <c r="K130" s="7"/>
      <c r="L130" s="25">
        <f t="shared" si="31"/>
        <v>3447.2935247810915</v>
      </c>
      <c r="M130" s="17">
        <f t="shared" si="22"/>
        <v>7.3250081105658582</v>
      </c>
      <c r="N130" s="17">
        <f t="shared" si="32"/>
        <v>1619.4352885022477</v>
      </c>
      <c r="O130" s="24">
        <f t="shared" si="23"/>
        <v>29.542361102665595</v>
      </c>
      <c r="P130" s="7"/>
      <c r="Q130" s="25">
        <f t="shared" si="24"/>
        <v>3489.8058137987578</v>
      </c>
      <c r="R130" s="24">
        <f t="shared" si="25"/>
        <v>1590.3444098989385</v>
      </c>
      <c r="S130" s="7"/>
      <c r="T130" s="25">
        <f t="shared" si="26"/>
        <v>-0.90445216038002763</v>
      </c>
      <c r="U130" s="24">
        <f t="shared" si="27"/>
        <v>0.41491915082410957</v>
      </c>
      <c r="V130" s="7"/>
      <c r="W130" s="25">
        <f t="shared" si="28"/>
        <v>-0.907837768089226</v>
      </c>
      <c r="X130" s="24">
        <f t="shared" si="33"/>
        <v>107.11966267626508</v>
      </c>
      <c r="Y130" s="7"/>
      <c r="Z130" s="25">
        <f t="shared" si="38"/>
        <v>-619</v>
      </c>
      <c r="AA130" s="17">
        <f t="shared" si="35"/>
        <v>107.21700000000016</v>
      </c>
      <c r="AB130" s="24">
        <f t="shared" si="29"/>
        <v>1.8712896641107628</v>
      </c>
      <c r="AC130" s="17">
        <f t="shared" si="30"/>
        <v>-9.7337323735075643E-2</v>
      </c>
    </row>
    <row r="131" spans="1:29" s="17" customFormat="1" x14ac:dyDescent="0.25">
      <c r="A131" s="17">
        <v>46</v>
      </c>
      <c r="B131" s="17">
        <v>-635</v>
      </c>
      <c r="C131" s="17">
        <v>15009</v>
      </c>
      <c r="D131" s="17">
        <v>13839</v>
      </c>
      <c r="E131" s="17">
        <v>11408</v>
      </c>
      <c r="F131" s="17">
        <v>12580</v>
      </c>
      <c r="G131" s="24"/>
      <c r="H131" s="7"/>
      <c r="I131" s="25">
        <f t="shared" si="36"/>
        <v>3601</v>
      </c>
      <c r="J131" s="24">
        <f t="shared" si="37"/>
        <v>1259</v>
      </c>
      <c r="K131" s="7"/>
      <c r="L131" s="25">
        <f t="shared" si="31"/>
        <v>3592.8809444845028</v>
      </c>
      <c r="M131" s="17">
        <f t="shared" si="22"/>
        <v>65.919062463724956</v>
      </c>
      <c r="N131" s="17">
        <f t="shared" si="32"/>
        <v>1264.9601349284867</v>
      </c>
      <c r="O131" s="24">
        <f t="shared" si="23"/>
        <v>35.523208365767111</v>
      </c>
      <c r="P131" s="7"/>
      <c r="Q131" s="25">
        <f t="shared" si="24"/>
        <v>3640.8058137987578</v>
      </c>
      <c r="R131" s="24">
        <f t="shared" si="25"/>
        <v>1235.3444098989385</v>
      </c>
      <c r="S131" s="7"/>
      <c r="T131" s="25">
        <f t="shared" si="26"/>
        <v>-0.94358679522915734</v>
      </c>
      <c r="U131" s="24">
        <f t="shared" si="27"/>
        <v>0.32230003157816012</v>
      </c>
      <c r="V131" s="7"/>
      <c r="W131" s="25">
        <f t="shared" si="28"/>
        <v>-0.9462245446468821</v>
      </c>
      <c r="X131" s="24">
        <f t="shared" si="33"/>
        <v>101.36702342253466</v>
      </c>
      <c r="Y131" s="7"/>
      <c r="Z131" s="25">
        <f t="shared" si="38"/>
        <v>-635</v>
      </c>
      <c r="AA131" s="17">
        <f t="shared" si="35"/>
        <v>101.50200000000015</v>
      </c>
      <c r="AB131" s="24">
        <f t="shared" si="29"/>
        <v>1.7715440973592871</v>
      </c>
      <c r="AC131" s="17">
        <f t="shared" si="30"/>
        <v>-0.13497657746549407</v>
      </c>
    </row>
    <row r="132" spans="1:29" s="17" customFormat="1" x14ac:dyDescent="0.25">
      <c r="A132" s="17">
        <v>47</v>
      </c>
      <c r="B132" s="17">
        <v>-639</v>
      </c>
      <c r="C132" s="17">
        <v>15054</v>
      </c>
      <c r="D132" s="17">
        <v>13648</v>
      </c>
      <c r="E132" s="17">
        <v>11349</v>
      </c>
      <c r="F132" s="17">
        <v>12754</v>
      </c>
      <c r="G132" s="24"/>
      <c r="H132" s="7"/>
      <c r="I132" s="25">
        <f t="shared" si="36"/>
        <v>3705</v>
      </c>
      <c r="J132" s="24">
        <f t="shared" si="37"/>
        <v>894</v>
      </c>
      <c r="K132" s="7"/>
      <c r="L132" s="25">
        <f t="shared" si="31"/>
        <v>3702.8996388370169</v>
      </c>
      <c r="M132" s="17">
        <f t="shared" si="22"/>
        <v>4.4115170149675649</v>
      </c>
      <c r="N132" s="17">
        <f t="shared" si="32"/>
        <v>895.79305644538726</v>
      </c>
      <c r="O132" s="24">
        <f t="shared" si="23"/>
        <v>3.2150514163448136</v>
      </c>
      <c r="P132" s="7"/>
      <c r="Q132" s="25">
        <f t="shared" si="24"/>
        <v>3744.8058137987578</v>
      </c>
      <c r="R132" s="24">
        <f t="shared" si="25"/>
        <v>870.34440989893835</v>
      </c>
      <c r="S132" s="7"/>
      <c r="T132" s="25">
        <f t="shared" si="26"/>
        <v>-0.97054045101928632</v>
      </c>
      <c r="U132" s="24">
        <f t="shared" si="27"/>
        <v>0.22707192305767684</v>
      </c>
      <c r="V132" s="7"/>
      <c r="W132" s="25">
        <f t="shared" si="28"/>
        <v>-0.97240884121079829</v>
      </c>
      <c r="X132" s="24">
        <f t="shared" si="33"/>
        <v>95.701201195420538</v>
      </c>
      <c r="Y132" s="7"/>
      <c r="Z132" s="25">
        <f t="shared" si="38"/>
        <v>-639</v>
      </c>
      <c r="AA132" s="17">
        <f t="shared" si="35"/>
        <v>95.751000000000147</v>
      </c>
      <c r="AB132" s="24">
        <f t="shared" si="29"/>
        <v>1.6711702120770928</v>
      </c>
      <c r="AC132" s="17">
        <f t="shared" si="30"/>
        <v>-4.9798804579609168E-2</v>
      </c>
    </row>
    <row r="133" spans="1:29" s="17" customFormat="1" x14ac:dyDescent="0.25">
      <c r="A133" s="17">
        <v>48</v>
      </c>
      <c r="B133" s="17">
        <v>-624</v>
      </c>
      <c r="C133" s="17">
        <v>15090</v>
      </c>
      <c r="D133" s="17">
        <v>13462</v>
      </c>
      <c r="E133" s="17">
        <v>11317</v>
      </c>
      <c r="F133" s="17">
        <v>12943</v>
      </c>
      <c r="G133" s="24"/>
      <c r="H133" s="7"/>
      <c r="I133" s="25">
        <f t="shared" si="36"/>
        <v>3773</v>
      </c>
      <c r="J133" s="24">
        <f t="shared" si="37"/>
        <v>519</v>
      </c>
      <c r="K133" s="7"/>
      <c r="L133" s="25">
        <f t="shared" si="31"/>
        <v>3773.9534839024695</v>
      </c>
      <c r="M133" s="17">
        <f t="shared" si="22"/>
        <v>0.90913155226854891</v>
      </c>
      <c r="N133" s="17">
        <f t="shared" si="32"/>
        <v>526.78462835091045</v>
      </c>
      <c r="O133" s="24">
        <f t="shared" si="23"/>
        <v>60.600438561798789</v>
      </c>
      <c r="P133" s="7"/>
      <c r="Q133" s="25">
        <f t="shared" si="24"/>
        <v>3812.8058137987578</v>
      </c>
      <c r="R133" s="24">
        <f t="shared" si="25"/>
        <v>495.34440989893841</v>
      </c>
      <c r="S133" s="7"/>
      <c r="T133" s="25">
        <f t="shared" si="26"/>
        <v>-0.9881639951897554</v>
      </c>
      <c r="U133" s="24">
        <f t="shared" si="27"/>
        <v>0.12923482526265984</v>
      </c>
      <c r="V133" s="7"/>
      <c r="W133" s="25">
        <f t="shared" si="28"/>
        <v>-0.98924161847330239</v>
      </c>
      <c r="X133" s="24">
        <f t="shared" si="33"/>
        <v>90.000301271160197</v>
      </c>
      <c r="Y133" s="7"/>
      <c r="Z133" s="25">
        <f t="shared" si="38"/>
        <v>-624</v>
      </c>
      <c r="AA133" s="17">
        <f t="shared" si="35"/>
        <v>90.135000000000147</v>
      </c>
      <c r="AB133" s="24">
        <f t="shared" si="29"/>
        <v>1.5731525212850916</v>
      </c>
      <c r="AC133" s="17">
        <f t="shared" si="30"/>
        <v>-0.13469872883995038</v>
      </c>
    </row>
    <row r="134" spans="1:29" s="17" customFormat="1" x14ac:dyDescent="0.25">
      <c r="A134" s="17">
        <v>49</v>
      </c>
      <c r="B134" s="17">
        <v>-624</v>
      </c>
      <c r="C134" s="17">
        <v>15107</v>
      </c>
      <c r="D134" s="17">
        <v>13277</v>
      </c>
      <c r="E134" s="17">
        <v>11298</v>
      </c>
      <c r="F134" s="17">
        <v>13130</v>
      </c>
      <c r="G134" s="24"/>
      <c r="H134" s="7"/>
      <c r="I134" s="25">
        <f t="shared" si="36"/>
        <v>3809</v>
      </c>
      <c r="J134" s="24">
        <f t="shared" si="37"/>
        <v>147</v>
      </c>
      <c r="K134" s="7"/>
      <c r="L134" s="25">
        <f t="shared" si="31"/>
        <v>3808.3670036564008</v>
      </c>
      <c r="M134" s="17">
        <f t="shared" si="22"/>
        <v>0.40068437100994198</v>
      </c>
      <c r="N134" s="17">
        <f t="shared" si="32"/>
        <v>152.944134160473</v>
      </c>
      <c r="O134" s="24">
        <f t="shared" si="23"/>
        <v>35.332730917702037</v>
      </c>
      <c r="P134" s="7"/>
      <c r="Q134" s="25">
        <f t="shared" si="24"/>
        <v>3848.8058137987578</v>
      </c>
      <c r="R134" s="24">
        <f t="shared" si="25"/>
        <v>123.34440989893838</v>
      </c>
      <c r="S134" s="7"/>
      <c r="T134" s="25">
        <f t="shared" si="26"/>
        <v>-0.99749410680941542</v>
      </c>
      <c r="U134" s="24">
        <f t="shared" si="27"/>
        <v>3.2180424250002934E-2</v>
      </c>
      <c r="V134" s="7"/>
      <c r="W134" s="25">
        <f t="shared" si="28"/>
        <v>-0.99778702265062891</v>
      </c>
      <c r="X134" s="24">
        <f t="shared" si="33"/>
        <v>84.404566636208017</v>
      </c>
      <c r="Y134" s="7"/>
      <c r="Z134" s="25">
        <f t="shared" si="38"/>
        <v>-624</v>
      </c>
      <c r="AA134" s="17">
        <f t="shared" si="35"/>
        <v>84.519000000000148</v>
      </c>
      <c r="AB134" s="24">
        <f t="shared" si="29"/>
        <v>1.47513483049309</v>
      </c>
      <c r="AC134" s="17">
        <f t="shared" si="30"/>
        <v>-0.11443336379213065</v>
      </c>
    </row>
    <row r="135" spans="1:29" s="17" customFormat="1" x14ac:dyDescent="0.25">
      <c r="A135" s="17">
        <v>50</v>
      </c>
      <c r="B135" s="17">
        <v>-623</v>
      </c>
      <c r="C135" s="17">
        <v>15115</v>
      </c>
      <c r="D135" s="17">
        <v>13097</v>
      </c>
      <c r="E135" s="17">
        <v>11307</v>
      </c>
      <c r="F135" s="17">
        <v>13320</v>
      </c>
      <c r="G135" s="24"/>
      <c r="H135" s="7"/>
      <c r="I135" s="25">
        <f t="shared" si="36"/>
        <v>3808</v>
      </c>
      <c r="J135" s="24">
        <f t="shared" si="37"/>
        <v>-223</v>
      </c>
      <c r="K135" s="7"/>
      <c r="L135" s="25">
        <f t="shared" si="31"/>
        <v>3805.8433060917009</v>
      </c>
      <c r="M135" s="17">
        <f t="shared" si="22"/>
        <v>4.651328614094342</v>
      </c>
      <c r="N135" s="17">
        <f t="shared" si="32"/>
        <v>-221.53565639386963</v>
      </c>
      <c r="O135" s="24">
        <f t="shared" si="23"/>
        <v>2.144302196814897</v>
      </c>
      <c r="P135" s="7"/>
      <c r="Q135" s="25">
        <f t="shared" si="24"/>
        <v>3847.8058137987578</v>
      </c>
      <c r="R135" s="24">
        <f t="shared" si="25"/>
        <v>-246.65559010106162</v>
      </c>
      <c r="S135" s="7"/>
      <c r="T135" s="25">
        <f t="shared" si="26"/>
        <v>-0.99723493704220267</v>
      </c>
      <c r="U135" s="24">
        <f t="shared" si="27"/>
        <v>-6.4352178907747193E-2</v>
      </c>
      <c r="V135" s="7"/>
      <c r="W135" s="25">
        <f t="shared" si="28"/>
        <v>-0.9967470522699774</v>
      </c>
      <c r="X135" s="24">
        <f t="shared" si="33"/>
        <v>78.863300612559385</v>
      </c>
      <c r="Y135" s="7"/>
      <c r="Z135" s="25">
        <f t="shared" si="38"/>
        <v>-623</v>
      </c>
      <c r="AA135" s="17">
        <f t="shared" si="35"/>
        <v>78.912000000000148</v>
      </c>
      <c r="AB135" s="24">
        <f t="shared" si="29"/>
        <v>1.3772742193337679</v>
      </c>
      <c r="AC135" s="17">
        <f t="shared" si="30"/>
        <v>-4.8699387440763076E-2</v>
      </c>
    </row>
    <row r="136" spans="1:29" s="17" customFormat="1" x14ac:dyDescent="0.25">
      <c r="A136" s="17">
        <v>51</v>
      </c>
      <c r="B136" s="17">
        <v>-611</v>
      </c>
      <c r="C136" s="17">
        <v>15102</v>
      </c>
      <c r="D136" s="17">
        <v>12915</v>
      </c>
      <c r="E136" s="17">
        <v>11326</v>
      </c>
      <c r="F136" s="17">
        <v>13502</v>
      </c>
      <c r="G136" s="24"/>
      <c r="H136" s="7"/>
      <c r="I136" s="25">
        <f t="shared" si="36"/>
        <v>3776</v>
      </c>
      <c r="J136" s="24">
        <f t="shared" si="37"/>
        <v>-587</v>
      </c>
      <c r="K136" s="7"/>
      <c r="L136" s="25">
        <f t="shared" si="31"/>
        <v>3767.5952068607012</v>
      </c>
      <c r="M136" s="17">
        <f t="shared" si="22"/>
        <v>70.640547714404477</v>
      </c>
      <c r="N136" s="17">
        <f t="shared" si="32"/>
        <v>-586.54041433691816</v>
      </c>
      <c r="O136" s="24">
        <f t="shared" si="23"/>
        <v>0.21121898171037354</v>
      </c>
      <c r="P136" s="7"/>
      <c r="Q136" s="25">
        <f t="shared" si="24"/>
        <v>3815.8058137987578</v>
      </c>
      <c r="R136" s="24">
        <f t="shared" si="25"/>
        <v>-610.65559010106165</v>
      </c>
      <c r="S136" s="7"/>
      <c r="T136" s="25">
        <f t="shared" si="26"/>
        <v>-0.98894150449139373</v>
      </c>
      <c r="U136" s="24">
        <f t="shared" si="27"/>
        <v>-0.15931938850077706</v>
      </c>
      <c r="V136" s="7"/>
      <c r="W136" s="25">
        <f t="shared" si="28"/>
        <v>-0.98768521779595331</v>
      </c>
      <c r="X136" s="24">
        <f t="shared" si="33"/>
        <v>73.394101824841357</v>
      </c>
      <c r="Y136" s="7"/>
      <c r="Z136" s="25">
        <f t="shared" si="38"/>
        <v>-611</v>
      </c>
      <c r="AA136" s="17">
        <f t="shared" si="35"/>
        <v>73.413000000000153</v>
      </c>
      <c r="AB136" s="24">
        <f t="shared" si="29"/>
        <v>1.2812985637665999</v>
      </c>
      <c r="AC136" s="17">
        <f t="shared" si="30"/>
        <v>-1.8898175158795993E-2</v>
      </c>
    </row>
    <row r="137" spans="1:29" s="17" customFormat="1" x14ac:dyDescent="0.25">
      <c r="A137" s="17">
        <v>52</v>
      </c>
      <c r="B137" s="17">
        <v>-606</v>
      </c>
      <c r="C137" s="17">
        <v>15058</v>
      </c>
      <c r="D137" s="17">
        <v>12734</v>
      </c>
      <c r="E137" s="17">
        <v>11358</v>
      </c>
      <c r="F137" s="17">
        <v>13675</v>
      </c>
      <c r="G137" s="24"/>
      <c r="H137" s="7"/>
      <c r="I137" s="25">
        <f t="shared" si="36"/>
        <v>3700</v>
      </c>
      <c r="J137" s="24">
        <f t="shared" si="37"/>
        <v>-941</v>
      </c>
      <c r="K137" s="7"/>
      <c r="L137" s="25">
        <f t="shared" si="31"/>
        <v>3695.0156928154502</v>
      </c>
      <c r="M137" s="17">
        <f t="shared" si="22"/>
        <v>24.843318109955096</v>
      </c>
      <c r="N137" s="17">
        <f t="shared" si="32"/>
        <v>-943.01078612181323</v>
      </c>
      <c r="O137" s="24">
        <f t="shared" si="23"/>
        <v>4.0432608276766722</v>
      </c>
      <c r="P137" s="7"/>
      <c r="Q137" s="25">
        <f t="shared" si="24"/>
        <v>3739.8058137987578</v>
      </c>
      <c r="R137" s="24">
        <f t="shared" si="25"/>
        <v>-964.65559010106165</v>
      </c>
      <c r="S137" s="7"/>
      <c r="T137" s="25">
        <f t="shared" si="26"/>
        <v>-0.9692446021832225</v>
      </c>
      <c r="U137" s="24">
        <f t="shared" si="27"/>
        <v>-0.25167760881927315</v>
      </c>
      <c r="V137" s="7"/>
      <c r="W137" s="25">
        <f t="shared" si="28"/>
        <v>-0.96724064304277924</v>
      </c>
      <c r="X137" s="24">
        <f t="shared" si="33"/>
        <v>67.972277464381762</v>
      </c>
      <c r="Y137" s="7"/>
      <c r="Z137" s="25">
        <f t="shared" si="38"/>
        <v>-606</v>
      </c>
      <c r="AA137" s="17">
        <f t="shared" si="35"/>
        <v>67.95900000000016</v>
      </c>
      <c r="AB137" s="24">
        <f t="shared" si="29"/>
        <v>1.1861083063628293</v>
      </c>
      <c r="AC137" s="17">
        <f t="shared" si="30"/>
        <v>1.3277464381602044E-2</v>
      </c>
    </row>
    <row r="138" spans="1:29" s="17" customFormat="1" x14ac:dyDescent="0.25">
      <c r="A138" s="17">
        <v>53</v>
      </c>
      <c r="B138" s="17">
        <v>-630</v>
      </c>
      <c r="C138" s="17">
        <v>15006</v>
      </c>
      <c r="D138" s="17">
        <v>12558</v>
      </c>
      <c r="E138" s="17">
        <v>11423</v>
      </c>
      <c r="F138" s="17">
        <v>13861</v>
      </c>
      <c r="G138" s="24"/>
      <c r="H138" s="7"/>
      <c r="I138" s="25">
        <f t="shared" si="36"/>
        <v>3583</v>
      </c>
      <c r="J138" s="24">
        <f t="shared" si="37"/>
        <v>-1303</v>
      </c>
      <c r="K138" s="7"/>
      <c r="L138" s="25">
        <f t="shared" si="31"/>
        <v>3583.6939157591582</v>
      </c>
      <c r="M138" s="17">
        <f t="shared" si="22"/>
        <v>0.48151908080816253</v>
      </c>
      <c r="N138" s="17">
        <f t="shared" si="32"/>
        <v>-1304.2621153468931</v>
      </c>
      <c r="O138" s="24">
        <f t="shared" si="23"/>
        <v>1.5929351488630825</v>
      </c>
      <c r="P138" s="7"/>
      <c r="Q138" s="25">
        <f t="shared" si="24"/>
        <v>3622.8058137987578</v>
      </c>
      <c r="R138" s="24">
        <f t="shared" si="25"/>
        <v>-1326.6555901010615</v>
      </c>
      <c r="S138" s="7"/>
      <c r="T138" s="25">
        <f t="shared" si="26"/>
        <v>-0.93892173941932733</v>
      </c>
      <c r="U138" s="24">
        <f t="shared" si="27"/>
        <v>-0.34612302055739619</v>
      </c>
      <c r="V138" s="7"/>
      <c r="W138" s="25">
        <f t="shared" si="28"/>
        <v>-0.93615287826243943</v>
      </c>
      <c r="X138" s="24">
        <f t="shared" si="33"/>
        <v>62.266491819750286</v>
      </c>
      <c r="Y138" s="7"/>
      <c r="Z138" s="25">
        <f t="shared" si="38"/>
        <v>-630</v>
      </c>
      <c r="AA138" s="17">
        <f t="shared" si="35"/>
        <v>62.289000000000158</v>
      </c>
      <c r="AB138" s="24">
        <f t="shared" si="29"/>
        <v>1.0871481377747507</v>
      </c>
      <c r="AC138" s="17">
        <f t="shared" si="30"/>
        <v>-2.2508180249872112E-2</v>
      </c>
    </row>
    <row r="139" spans="1:29" s="17" customFormat="1" x14ac:dyDescent="0.25">
      <c r="A139" s="17">
        <v>54</v>
      </c>
      <c r="B139" s="17">
        <v>-636</v>
      </c>
      <c r="C139" s="17">
        <v>14933</v>
      </c>
      <c r="D139" s="17">
        <v>12379</v>
      </c>
      <c r="E139" s="17">
        <v>11496</v>
      </c>
      <c r="F139" s="17">
        <v>14038</v>
      </c>
      <c r="G139" s="24"/>
      <c r="H139" s="7"/>
      <c r="I139" s="25">
        <f t="shared" si="36"/>
        <v>3437</v>
      </c>
      <c r="J139" s="24">
        <f t="shared" si="37"/>
        <v>-1659</v>
      </c>
      <c r="K139" s="7"/>
      <c r="L139" s="25">
        <f t="shared" si="31"/>
        <v>3435.3230620809359</v>
      </c>
      <c r="M139" s="17">
        <f t="shared" si="22"/>
        <v>2.8121207843951357</v>
      </c>
      <c r="N139" s="17">
        <f t="shared" si="32"/>
        <v>-1655.7456172038194</v>
      </c>
      <c r="O139" s="24">
        <f t="shared" si="23"/>
        <v>10.591007384076308</v>
      </c>
      <c r="P139" s="7"/>
      <c r="Q139" s="25">
        <f t="shared" si="24"/>
        <v>3476.8058137987578</v>
      </c>
      <c r="R139" s="24">
        <f t="shared" si="25"/>
        <v>-1682.6555901010615</v>
      </c>
      <c r="S139" s="7"/>
      <c r="T139" s="25">
        <f t="shared" si="26"/>
        <v>-0.90108295340626154</v>
      </c>
      <c r="U139" s="24">
        <f t="shared" si="27"/>
        <v>-0.43900303873079904</v>
      </c>
      <c r="V139" s="7"/>
      <c r="W139" s="25">
        <f t="shared" si="28"/>
        <v>-0.89756160587824141</v>
      </c>
      <c r="X139" s="24">
        <f t="shared" si="33"/>
        <v>56.493766763782446</v>
      </c>
      <c r="Y139" s="7"/>
      <c r="Z139" s="25">
        <f t="shared" si="38"/>
        <v>-636</v>
      </c>
      <c r="AA139" s="17">
        <f t="shared" si="35"/>
        <v>56.565000000000161</v>
      </c>
      <c r="AB139" s="24">
        <f t="shared" si="29"/>
        <v>0.98724549139059536</v>
      </c>
      <c r="AC139" s="17">
        <f t="shared" si="30"/>
        <v>-7.1233236217715046E-2</v>
      </c>
    </row>
    <row r="140" spans="1:29" s="17" customFormat="1" x14ac:dyDescent="0.25">
      <c r="A140" s="17">
        <v>55</v>
      </c>
      <c r="B140" s="17">
        <v>-641</v>
      </c>
      <c r="C140" s="17">
        <v>14838</v>
      </c>
      <c r="D140" s="17">
        <v>12210</v>
      </c>
      <c r="E140" s="17">
        <v>11589</v>
      </c>
      <c r="F140" s="17">
        <v>14199</v>
      </c>
      <c r="G140" s="24"/>
      <c r="H140" s="7"/>
      <c r="I140" s="25">
        <f t="shared" si="36"/>
        <v>3249</v>
      </c>
      <c r="J140" s="24">
        <f t="shared" si="37"/>
        <v>-1989</v>
      </c>
      <c r="K140" s="7"/>
      <c r="L140" s="25">
        <f t="shared" si="31"/>
        <v>3250.6977446304818</v>
      </c>
      <c r="M140" s="17">
        <f t="shared" si="22"/>
        <v>2.8823368303297605</v>
      </c>
      <c r="N140" s="17">
        <f t="shared" si="32"/>
        <v>-1993.0167463637674</v>
      </c>
      <c r="O140" s="24">
        <f t="shared" si="23"/>
        <v>16.134251350838827</v>
      </c>
      <c r="P140" s="7"/>
      <c r="Q140" s="25">
        <f t="shared" si="24"/>
        <v>3288.8058137987578</v>
      </c>
      <c r="R140" s="24">
        <f t="shared" si="25"/>
        <v>-2012.6555901010615</v>
      </c>
      <c r="S140" s="7"/>
      <c r="T140" s="25">
        <f t="shared" si="26"/>
        <v>-0.85235903717025907</v>
      </c>
      <c r="U140" s="24">
        <f t="shared" si="27"/>
        <v>-0.52509968479041402</v>
      </c>
      <c r="V140" s="7"/>
      <c r="W140" s="25">
        <f t="shared" si="28"/>
        <v>-0.84813971368866214</v>
      </c>
      <c r="X140" s="24">
        <f t="shared" si="33"/>
        <v>50.794865028202025</v>
      </c>
      <c r="Y140" s="7"/>
      <c r="Z140" s="25">
        <f t="shared" si="38"/>
        <v>-641</v>
      </c>
      <c r="AA140" s="17">
        <f t="shared" si="35"/>
        <v>50.796000000000163</v>
      </c>
      <c r="AB140" s="24">
        <f t="shared" si="29"/>
        <v>0.88655744684304238</v>
      </c>
      <c r="AC140" s="17">
        <f t="shared" si="30"/>
        <v>-1.1349717981374852E-3</v>
      </c>
    </row>
    <row r="141" spans="1:29" s="17" customFormat="1" x14ac:dyDescent="0.25">
      <c r="A141" s="17">
        <v>56</v>
      </c>
      <c r="B141" s="17">
        <v>-632</v>
      </c>
      <c r="C141" s="17">
        <v>14726</v>
      </c>
      <c r="D141" s="17">
        <v>12054</v>
      </c>
      <c r="E141" s="17">
        <v>11694</v>
      </c>
      <c r="F141" s="17">
        <v>14355</v>
      </c>
      <c r="G141" s="24"/>
      <c r="H141" s="7"/>
      <c r="I141" s="25">
        <f t="shared" si="36"/>
        <v>3032</v>
      </c>
      <c r="J141" s="24">
        <f t="shared" si="37"/>
        <v>-2301</v>
      </c>
      <c r="K141" s="7"/>
      <c r="L141" s="25">
        <f t="shared" si="31"/>
        <v>3035.9961160106477</v>
      </c>
      <c r="M141" s="17">
        <f t="shared" si="22"/>
        <v>15.968943170554976</v>
      </c>
      <c r="N141" s="17">
        <f t="shared" si="32"/>
        <v>-2305.543255073756</v>
      </c>
      <c r="O141" s="24">
        <f t="shared" si="23"/>
        <v>20.641166665209386</v>
      </c>
      <c r="P141" s="7"/>
      <c r="Q141" s="25">
        <f t="shared" si="24"/>
        <v>3071.8058137987578</v>
      </c>
      <c r="R141" s="24">
        <f t="shared" si="25"/>
        <v>-2324.6555901010615</v>
      </c>
      <c r="S141" s="7"/>
      <c r="T141" s="25">
        <f t="shared" si="26"/>
        <v>-0.79611919768508599</v>
      </c>
      <c r="U141" s="24">
        <f t="shared" si="27"/>
        <v>-0.60650015015586822</v>
      </c>
      <c r="V141" s="7"/>
      <c r="W141" s="25">
        <f t="shared" si="28"/>
        <v>-0.79123963688341592</v>
      </c>
      <c r="X141" s="24">
        <f t="shared" si="33"/>
        <v>45.086467528098524</v>
      </c>
      <c r="Y141" s="7"/>
      <c r="Z141" s="25">
        <f t="shared" si="38"/>
        <v>-632</v>
      </c>
      <c r="AA141" s="17">
        <f t="shared" si="35"/>
        <v>45.10800000000016</v>
      </c>
      <c r="AB141" s="24">
        <f t="shared" si="29"/>
        <v>0.78728311898960501</v>
      </c>
      <c r="AC141" s="17">
        <f t="shared" si="30"/>
        <v>-2.1532471901636541E-2</v>
      </c>
    </row>
    <row r="142" spans="1:29" s="17" customFormat="1" x14ac:dyDescent="0.25">
      <c r="A142" s="17">
        <v>57</v>
      </c>
      <c r="B142" s="17">
        <v>-628</v>
      </c>
      <c r="C142" s="17">
        <v>14607</v>
      </c>
      <c r="D142" s="17">
        <v>11909</v>
      </c>
      <c r="E142" s="17">
        <v>11815</v>
      </c>
      <c r="F142" s="17">
        <v>14499</v>
      </c>
      <c r="G142" s="24"/>
      <c r="H142" s="7"/>
      <c r="I142" s="25">
        <f t="shared" si="36"/>
        <v>2792</v>
      </c>
      <c r="J142" s="24">
        <f t="shared" si="37"/>
        <v>-2590</v>
      </c>
      <c r="K142" s="7"/>
      <c r="L142" s="25">
        <f t="shared" si="31"/>
        <v>2792.6227222136731</v>
      </c>
      <c r="M142" s="17">
        <f t="shared" si="22"/>
        <v>0.38778295540194385</v>
      </c>
      <c r="N142" s="17">
        <f t="shared" si="32"/>
        <v>-2593.3515409085448</v>
      </c>
      <c r="O142" s="24">
        <f t="shared" si="23"/>
        <v>11.232826461649626</v>
      </c>
      <c r="P142" s="7"/>
      <c r="Q142" s="25">
        <f t="shared" si="24"/>
        <v>2831.8058137987578</v>
      </c>
      <c r="R142" s="24">
        <f t="shared" si="25"/>
        <v>-2613.6555901010615</v>
      </c>
      <c r="S142" s="7"/>
      <c r="T142" s="25">
        <f t="shared" si="26"/>
        <v>-0.73391845355401897</v>
      </c>
      <c r="U142" s="24">
        <f t="shared" si="27"/>
        <v>-0.68189994018989464</v>
      </c>
      <c r="V142" s="7"/>
      <c r="W142" s="25">
        <f t="shared" si="28"/>
        <v>-0.72842699617612416</v>
      </c>
      <c r="X142" s="24">
        <f t="shared" si="33"/>
        <v>39.44683263462781</v>
      </c>
      <c r="Y142" s="7"/>
      <c r="Z142" s="25">
        <f t="shared" si="38"/>
        <v>-628</v>
      </c>
      <c r="AA142" s="17">
        <f t="shared" si="35"/>
        <v>39.456000000000159</v>
      </c>
      <c r="AB142" s="24">
        <f t="shared" si="29"/>
        <v>0.68863710966688541</v>
      </c>
      <c r="AC142" s="17">
        <f t="shared" si="30"/>
        <v>-9.1673653723489679E-3</v>
      </c>
    </row>
    <row r="143" spans="1:29" s="17" customFormat="1" x14ac:dyDescent="0.25">
      <c r="A143" s="17">
        <v>58</v>
      </c>
      <c r="B143" s="17">
        <v>-609</v>
      </c>
      <c r="C143" s="17">
        <v>14475</v>
      </c>
      <c r="D143" s="17">
        <v>11778</v>
      </c>
      <c r="E143" s="17">
        <v>11949</v>
      </c>
      <c r="F143" s="17">
        <v>14625</v>
      </c>
      <c r="G143" s="24"/>
      <c r="H143" s="7"/>
      <c r="I143" s="25">
        <f t="shared" si="36"/>
        <v>2526</v>
      </c>
      <c r="J143" s="24">
        <f t="shared" si="37"/>
        <v>-2847</v>
      </c>
      <c r="K143" s="7"/>
      <c r="L143" s="25">
        <f t="shared" si="31"/>
        <v>2530.2633494774045</v>
      </c>
      <c r="M143" s="17">
        <f t="shared" si="22"/>
        <v>18.176148766485372</v>
      </c>
      <c r="N143" s="17">
        <f t="shared" si="32"/>
        <v>-2848.1462722765568</v>
      </c>
      <c r="O143" s="24">
        <f t="shared" si="23"/>
        <v>1.3139401320027748</v>
      </c>
      <c r="P143" s="7"/>
      <c r="Q143" s="25">
        <f t="shared" si="24"/>
        <v>2565.8058137987578</v>
      </c>
      <c r="R143" s="24">
        <f t="shared" si="25"/>
        <v>-2870.6555901010615</v>
      </c>
      <c r="S143" s="7"/>
      <c r="T143" s="25">
        <f t="shared" si="26"/>
        <v>-0.66497929547541967</v>
      </c>
      <c r="U143" s="24">
        <f t="shared" si="27"/>
        <v>-0.74895096454541299</v>
      </c>
      <c r="V143" s="7"/>
      <c r="W143" s="25">
        <f t="shared" si="28"/>
        <v>-0.65894324907365953</v>
      </c>
      <c r="X143" s="24">
        <f t="shared" si="33"/>
        <v>33.899331813206231</v>
      </c>
      <c r="Y143" s="7"/>
      <c r="Z143" s="25">
        <f t="shared" si="38"/>
        <v>-609</v>
      </c>
      <c r="AA143" s="17">
        <f t="shared" si="35"/>
        <v>33.975000000000158</v>
      </c>
      <c r="AB143" s="24">
        <f t="shared" si="29"/>
        <v>0.5929756133650762</v>
      </c>
      <c r="AC143" s="17">
        <f t="shared" si="30"/>
        <v>-7.5668186793926395E-2</v>
      </c>
    </row>
    <row r="144" spans="1:29" s="17" customFormat="1" x14ac:dyDescent="0.25">
      <c r="A144" s="17">
        <v>59</v>
      </c>
      <c r="B144" s="17">
        <v>-617</v>
      </c>
      <c r="C144" s="17">
        <v>14334</v>
      </c>
      <c r="D144" s="17">
        <v>11668</v>
      </c>
      <c r="E144" s="17">
        <v>12097</v>
      </c>
      <c r="F144" s="17">
        <v>14745</v>
      </c>
      <c r="G144" s="24"/>
      <c r="H144" s="7"/>
      <c r="I144" s="25">
        <f t="shared" si="36"/>
        <v>2237</v>
      </c>
      <c r="J144" s="24">
        <f t="shared" si="37"/>
        <v>-3077</v>
      </c>
      <c r="K144" s="7"/>
      <c r="L144" s="25">
        <f t="shared" si="31"/>
        <v>2240.4829689674734</v>
      </c>
      <c r="M144" s="17">
        <f t="shared" si="22"/>
        <v>12.1310728283829</v>
      </c>
      <c r="N144" s="17">
        <f t="shared" si="32"/>
        <v>-3079.4670967167749</v>
      </c>
      <c r="O144" s="24">
        <f t="shared" si="23"/>
        <v>6.0865662099215108</v>
      </c>
      <c r="P144" s="7"/>
      <c r="Q144" s="25">
        <f t="shared" si="24"/>
        <v>2276.8058137987578</v>
      </c>
      <c r="R144" s="24">
        <f t="shared" si="25"/>
        <v>-3100.6555901010615</v>
      </c>
      <c r="S144" s="7"/>
      <c r="T144" s="25">
        <f t="shared" si="26"/>
        <v>-0.59007923275092644</v>
      </c>
      <c r="U144" s="24">
        <f t="shared" si="27"/>
        <v>-0.80895771785969006</v>
      </c>
      <c r="V144" s="7"/>
      <c r="W144" s="25">
        <f t="shared" si="28"/>
        <v>-0.58355537906521326</v>
      </c>
      <c r="X144" s="24">
        <f t="shared" si="33"/>
        <v>28.362750673021651</v>
      </c>
      <c r="Y144" s="7"/>
      <c r="Z144" s="25">
        <f t="shared" si="38"/>
        <v>-617</v>
      </c>
      <c r="AA144" s="17">
        <f t="shared" si="35"/>
        <v>28.422000000000157</v>
      </c>
      <c r="AB144" s="24">
        <f t="shared" si="29"/>
        <v>0.49605748000183109</v>
      </c>
      <c r="AC144" s="17">
        <f t="shared" si="30"/>
        <v>-5.9249326978505934E-2</v>
      </c>
    </row>
    <row r="145" spans="1:29" s="17" customFormat="1" x14ac:dyDescent="0.25">
      <c r="A145" s="17">
        <v>60</v>
      </c>
      <c r="B145" s="17">
        <v>-614</v>
      </c>
      <c r="C145" s="17">
        <v>14178</v>
      </c>
      <c r="D145" s="17">
        <v>11560</v>
      </c>
      <c r="E145" s="17">
        <v>12252</v>
      </c>
      <c r="F145" s="17">
        <v>14844</v>
      </c>
      <c r="G145" s="24"/>
      <c r="H145" s="7"/>
      <c r="I145" s="25">
        <f t="shared" si="36"/>
        <v>1926</v>
      </c>
      <c r="J145" s="24">
        <f t="shared" si="37"/>
        <v>-3284</v>
      </c>
      <c r="K145" s="7"/>
      <c r="L145" s="25">
        <f t="shared" si="31"/>
        <v>1930.8426293738628</v>
      </c>
      <c r="M145" s="17">
        <f t="shared" si="22"/>
        <v>23.451059252598736</v>
      </c>
      <c r="N145" s="17">
        <f t="shared" si="32"/>
        <v>-3280.7194883992152</v>
      </c>
      <c r="O145" s="24">
        <f t="shared" si="23"/>
        <v>10.761756362883968</v>
      </c>
      <c r="P145" s="7"/>
      <c r="Q145" s="25">
        <f t="shared" si="24"/>
        <v>1965.8058137987578</v>
      </c>
      <c r="R145" s="24">
        <f t="shared" si="25"/>
        <v>-3307.6555901010615</v>
      </c>
      <c r="S145" s="7"/>
      <c r="T145" s="25">
        <f t="shared" si="26"/>
        <v>-0.50947743514775212</v>
      </c>
      <c r="U145" s="24">
        <f t="shared" si="27"/>
        <v>-0.86296379584253946</v>
      </c>
      <c r="V145" s="7"/>
      <c r="W145" s="25">
        <f t="shared" si="28"/>
        <v>-0.50251412339947887</v>
      </c>
      <c r="X145" s="24">
        <f t="shared" si="33"/>
        <v>22.770069200613534</v>
      </c>
      <c r="Y145" s="7"/>
      <c r="Z145" s="25">
        <f t="shared" si="38"/>
        <v>-614</v>
      </c>
      <c r="AA145" s="17">
        <f t="shared" si="35"/>
        <v>22.896000000000157</v>
      </c>
      <c r="AB145" s="24">
        <f t="shared" si="29"/>
        <v>0.39961058553662449</v>
      </c>
      <c r="AC145" s="17">
        <f t="shared" si="30"/>
        <v>-0.12593079938662299</v>
      </c>
    </row>
    <row r="146" spans="1:29" s="17" customFormat="1" x14ac:dyDescent="0.25">
      <c r="A146" s="17">
        <v>61</v>
      </c>
      <c r="B146" s="17">
        <v>-628</v>
      </c>
      <c r="C146" s="17">
        <v>14009</v>
      </c>
      <c r="D146" s="17">
        <v>11474</v>
      </c>
      <c r="E146" s="17">
        <v>12417</v>
      </c>
      <c r="F146" s="17">
        <v>14928</v>
      </c>
      <c r="G146" s="24"/>
      <c r="H146" s="7"/>
      <c r="I146" s="25">
        <f t="shared" si="36"/>
        <v>1592</v>
      </c>
      <c r="J146" s="24">
        <f t="shared" si="37"/>
        <v>-3454</v>
      </c>
      <c r="K146" s="7"/>
      <c r="L146" s="25">
        <f t="shared" si="31"/>
        <v>1595.2014804421788</v>
      </c>
      <c r="M146" s="17">
        <f t="shared" si="22"/>
        <v>10.249477021653128</v>
      </c>
      <c r="N146" s="17">
        <f t="shared" si="32"/>
        <v>-3454.7388460960337</v>
      </c>
      <c r="O146" s="24">
        <f t="shared" si="23"/>
        <v>0.54589355362429814</v>
      </c>
      <c r="P146" s="7"/>
      <c r="Q146" s="25">
        <f t="shared" si="24"/>
        <v>1631.8058137987578</v>
      </c>
      <c r="R146" s="24">
        <f t="shared" si="25"/>
        <v>-3477.6555901010615</v>
      </c>
      <c r="S146" s="7"/>
      <c r="T146" s="25">
        <f t="shared" si="26"/>
        <v>-0.42291473289868381</v>
      </c>
      <c r="U146" s="24">
        <f t="shared" si="27"/>
        <v>-0.9073166135096139</v>
      </c>
      <c r="V146" s="7"/>
      <c r="W146" s="25">
        <f t="shared" si="28"/>
        <v>-0.41558984731792203</v>
      </c>
      <c r="X146" s="24">
        <f t="shared" si="33"/>
        <v>17.16712214541667</v>
      </c>
      <c r="Y146" s="7"/>
      <c r="Z146" s="25">
        <f t="shared" si="38"/>
        <v>-628</v>
      </c>
      <c r="AA146" s="17">
        <f t="shared" si="35"/>
        <v>17.244000000000156</v>
      </c>
      <c r="AB146" s="24">
        <f t="shared" si="29"/>
        <v>0.30096457621390488</v>
      </c>
      <c r="AC146" s="17">
        <f t="shared" si="30"/>
        <v>-7.6877854583486283E-2</v>
      </c>
    </row>
    <row r="147" spans="1:29" s="17" customFormat="1" x14ac:dyDescent="0.25">
      <c r="A147" s="17">
        <v>62</v>
      </c>
      <c r="B147" s="17">
        <v>-629</v>
      </c>
      <c r="C147" s="17">
        <v>13830</v>
      </c>
      <c r="D147" s="17">
        <v>11404</v>
      </c>
      <c r="E147" s="17">
        <v>12589</v>
      </c>
      <c r="F147" s="17">
        <v>14998</v>
      </c>
      <c r="G147" s="24"/>
      <c r="H147" s="7"/>
      <c r="I147" s="25">
        <f t="shared" si="36"/>
        <v>1241</v>
      </c>
      <c r="J147" s="24">
        <f t="shared" si="37"/>
        <v>-3594</v>
      </c>
      <c r="K147" s="7"/>
      <c r="L147" s="25">
        <f t="shared" si="31"/>
        <v>1243.0781213991825</v>
      </c>
      <c r="M147" s="17">
        <f t="shared" si="22"/>
        <v>4.3185885497400829</v>
      </c>
      <c r="N147" s="17">
        <f t="shared" si="32"/>
        <v>-3595.0935847062319</v>
      </c>
      <c r="O147" s="24">
        <f t="shared" si="23"/>
        <v>1.1959275097043605</v>
      </c>
      <c r="P147" s="7"/>
      <c r="Q147" s="25">
        <f t="shared" si="24"/>
        <v>1280.8058137987578</v>
      </c>
      <c r="R147" s="24">
        <f t="shared" si="25"/>
        <v>-3617.6555901010615</v>
      </c>
      <c r="S147" s="7"/>
      <c r="T147" s="25">
        <f t="shared" si="26"/>
        <v>-0.33194614460699834</v>
      </c>
      <c r="U147" s="24">
        <f t="shared" si="27"/>
        <v>-0.94384246335308686</v>
      </c>
      <c r="V147" s="7"/>
      <c r="W147" s="25">
        <f t="shared" si="28"/>
        <v>-0.32432284854597371</v>
      </c>
      <c r="X147" s="24">
        <f t="shared" si="33"/>
        <v>11.521045115388745</v>
      </c>
      <c r="Y147" s="7"/>
      <c r="Z147" s="25">
        <f t="shared" si="38"/>
        <v>-629</v>
      </c>
      <c r="AA147" s="17">
        <f t="shared" si="35"/>
        <v>11.583000000000157</v>
      </c>
      <c r="AB147" s="24">
        <f t="shared" si="29"/>
        <v>0.20216148725850591</v>
      </c>
      <c r="AC147" s="17">
        <f t="shared" si="30"/>
        <v>-6.1954884611411742E-2</v>
      </c>
    </row>
    <row r="148" spans="1:29" s="17" customFormat="1" x14ac:dyDescent="0.25">
      <c r="A148" s="17">
        <v>63</v>
      </c>
      <c r="B148" s="17">
        <v>-635</v>
      </c>
      <c r="C148" s="17">
        <v>13654</v>
      </c>
      <c r="D148" s="17">
        <v>11348</v>
      </c>
      <c r="E148" s="17">
        <v>12777</v>
      </c>
      <c r="F148" s="17">
        <v>15052</v>
      </c>
      <c r="G148" s="24"/>
      <c r="H148" s="7"/>
      <c r="I148" s="25">
        <f t="shared" si="36"/>
        <v>877</v>
      </c>
      <c r="J148" s="24">
        <f t="shared" si="37"/>
        <v>-3704</v>
      </c>
      <c r="K148" s="7"/>
      <c r="L148" s="25">
        <f t="shared" si="31"/>
        <v>874.90242958258511</v>
      </c>
      <c r="M148" s="17">
        <f t="shared" ref="M148:M149" si="39">(I148-L148)^2</f>
        <v>4.3998016560140591</v>
      </c>
      <c r="N148" s="17">
        <f t="shared" si="32"/>
        <v>-3700.937970317374</v>
      </c>
      <c r="O148" s="24">
        <f t="shared" ref="O148:O149" si="40">(J148-N148)^2</f>
        <v>9.3760257772824485</v>
      </c>
      <c r="P148" s="7"/>
      <c r="Q148" s="25">
        <f t="shared" si="24"/>
        <v>916.80581379875764</v>
      </c>
      <c r="R148" s="24">
        <f t="shared" si="25"/>
        <v>-3727.6555901010615</v>
      </c>
      <c r="S148" s="7"/>
      <c r="T148" s="25">
        <f t="shared" si="26"/>
        <v>-0.23760834934154665</v>
      </c>
      <c r="U148" s="24">
        <f t="shared" si="27"/>
        <v>-0.97254134537295855</v>
      </c>
      <c r="V148" s="7"/>
      <c r="W148" s="25">
        <f t="shared" si="28"/>
        <v>-0.22974984006266189</v>
      </c>
      <c r="X148" s="24">
        <f t="shared" si="33"/>
        <v>5.8489905698688744</v>
      </c>
      <c r="Y148" s="7"/>
      <c r="Z148" s="25">
        <f t="shared" si="38"/>
        <v>-635</v>
      </c>
      <c r="AA148" s="17">
        <f t="shared" si="35"/>
        <v>5.8680000000001566</v>
      </c>
      <c r="AB148" s="24">
        <f t="shared" si="29"/>
        <v>0.10241592050702998</v>
      </c>
      <c r="AC148" s="17">
        <f t="shared" si="30"/>
        <v>-1.9009430131282201E-2</v>
      </c>
    </row>
    <row r="149" spans="1:29" s="17" customFormat="1" x14ac:dyDescent="0.25">
      <c r="A149" s="17">
        <v>64</v>
      </c>
      <c r="B149" s="17">
        <v>-642</v>
      </c>
      <c r="C149" s="17">
        <v>13461</v>
      </c>
      <c r="D149" s="17">
        <v>11314</v>
      </c>
      <c r="E149" s="17">
        <v>12965</v>
      </c>
      <c r="F149" s="17">
        <v>15089</v>
      </c>
      <c r="G149" s="24"/>
      <c r="H149" s="7"/>
      <c r="I149" s="25">
        <f t="shared" si="36"/>
        <v>496</v>
      </c>
      <c r="J149" s="24">
        <f t="shared" si="37"/>
        <v>-3775</v>
      </c>
      <c r="K149" s="7"/>
      <c r="L149" s="25">
        <f t="shared" si="31"/>
        <v>493.42870949308224</v>
      </c>
      <c r="M149" s="17">
        <f t="shared" si="39"/>
        <v>6.6115348709654027</v>
      </c>
      <c r="N149" s="17">
        <f t="shared" si="32"/>
        <v>-3770.2625407853075</v>
      </c>
      <c r="O149" s="24">
        <f t="shared" si="40"/>
        <v>22.443519810875213</v>
      </c>
      <c r="P149" s="7"/>
      <c r="Q149" s="25">
        <f t="shared" ref="Q149" si="41">I149-$J$4</f>
        <v>535.80581379875764</v>
      </c>
      <c r="R149" s="24">
        <f t="shared" ref="R149" si="42">J149-$J$3</f>
        <v>-3798.6555901010615</v>
      </c>
      <c r="S149" s="7"/>
      <c r="T149" s="25">
        <f t="shared" ref="T149" si="43">Q149/$J$7</f>
        <v>-0.13886466803347775</v>
      </c>
      <c r="U149" s="24">
        <f t="shared" ref="U149" si="44">R149/$J$6</f>
        <v>-0.99106516922214849</v>
      </c>
      <c r="V149" s="7"/>
      <c r="W149" s="25">
        <f t="shared" ref="W149" si="45">(T149-U149*SIN(-$J$11*PI()/180))/(COS(-$J$11*PI()/180))</f>
        <v>-0.13085310113010185</v>
      </c>
      <c r="X149" s="24">
        <f>IF(MOD(ATAN2(U149,W149)*180/PI()-$J$9+360,360)&gt;5,MOD(ATAN2(U149,W149)*180/PI()-$J$9+360,360)-360,MOD(ATAN2(U149,W149)*180/PI()-$J$9+360,360))</f>
        <v>7.873208570015322E-2</v>
      </c>
      <c r="Y149" s="7"/>
      <c r="Z149" s="25">
        <f t="shared" si="38"/>
        <v>-642</v>
      </c>
      <c r="AA149" s="17">
        <f t="shared" si="35"/>
        <v>9.0000000000157065E-2</v>
      </c>
      <c r="AB149" s="24">
        <f t="shared" ref="AB149" si="46">AA149*PI()/180</f>
        <v>1.570796326797638E-3</v>
      </c>
      <c r="AC149" s="17">
        <f t="shared" ref="AC149" si="47">X149-AA149</f>
        <v>-1.1267914300003845E-2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-9990</v>
      </c>
      <c r="G154" s="2"/>
      <c r="I154" s="1"/>
      <c r="J154" s="3"/>
    </row>
    <row r="155" spans="1:29" x14ac:dyDescent="0.25">
      <c r="A155" t="s">
        <v>77</v>
      </c>
      <c r="B155">
        <v>-9991</v>
      </c>
      <c r="G155" s="2"/>
      <c r="I155" s="44">
        <v>0</v>
      </c>
      <c r="J155" s="40">
        <f>B155</f>
        <v>-9991</v>
      </c>
    </row>
    <row r="156" spans="1:29" x14ac:dyDescent="0.25">
      <c r="A156" s="32" t="s">
        <v>78</v>
      </c>
      <c r="B156" s="32">
        <v>9998</v>
      </c>
      <c r="G156" s="2"/>
      <c r="I156" s="1"/>
      <c r="J156" s="3"/>
    </row>
    <row r="157" spans="1:29" x14ac:dyDescent="0.25">
      <c r="A157" t="s">
        <v>79</v>
      </c>
      <c r="B157">
        <v>9998</v>
      </c>
      <c r="G157" s="2"/>
      <c r="I157" s="44">
        <f>J155</f>
        <v>-9991</v>
      </c>
      <c r="J157" s="40">
        <f>I157+B157</f>
        <v>7</v>
      </c>
    </row>
    <row r="158" spans="1:29" x14ac:dyDescent="0.25">
      <c r="A158" s="32" t="s">
        <v>80</v>
      </c>
      <c r="B158" s="32">
        <v>40003</v>
      </c>
      <c r="G158" s="2"/>
      <c r="I158" s="1"/>
      <c r="J158" s="3"/>
    </row>
    <row r="159" spans="1:29" x14ac:dyDescent="0.25">
      <c r="A159" t="s">
        <v>81</v>
      </c>
      <c r="B159">
        <v>40003</v>
      </c>
      <c r="G159" s="2"/>
      <c r="I159" s="44">
        <f>J157</f>
        <v>7</v>
      </c>
      <c r="J159" s="40">
        <f>I159+B159</f>
        <v>40010</v>
      </c>
    </row>
    <row r="160" spans="1:29" x14ac:dyDescent="0.25">
      <c r="A160" s="32" t="s">
        <v>82</v>
      </c>
      <c r="B160" s="32">
        <v>10004</v>
      </c>
      <c r="G160" s="2"/>
      <c r="I160" s="1"/>
      <c r="J160" s="3"/>
    </row>
    <row r="161" spans="1:10" x14ac:dyDescent="0.25">
      <c r="A161" t="s">
        <v>83</v>
      </c>
      <c r="B161">
        <v>10004</v>
      </c>
      <c r="G161" s="2"/>
      <c r="I161" s="44">
        <f>J159</f>
        <v>40010</v>
      </c>
      <c r="J161" s="40">
        <f>I161+B161</f>
        <v>50014</v>
      </c>
    </row>
    <row r="162" spans="1:10" x14ac:dyDescent="0.25">
      <c r="A162" s="32" t="s">
        <v>84</v>
      </c>
      <c r="B162" s="32">
        <v>-9989</v>
      </c>
      <c r="G162" s="2"/>
      <c r="I162" s="1"/>
      <c r="J162" s="3"/>
    </row>
    <row r="163" spans="1:10" x14ac:dyDescent="0.25">
      <c r="A163" t="s">
        <v>85</v>
      </c>
      <c r="B163">
        <v>-10001</v>
      </c>
      <c r="G163" s="2"/>
      <c r="I163" s="44">
        <f>J161</f>
        <v>50014</v>
      </c>
      <c r="J163" s="40">
        <f>I163+B163</f>
        <v>40013</v>
      </c>
    </row>
    <row r="164" spans="1:10" x14ac:dyDescent="0.25">
      <c r="A164" s="32" t="s">
        <v>86</v>
      </c>
      <c r="B164" s="32">
        <v>-40003</v>
      </c>
      <c r="G164" s="2"/>
      <c r="I164" s="1"/>
      <c r="J164" s="3"/>
    </row>
    <row r="165" spans="1:10" ht="15.75" thickBot="1" x14ac:dyDescent="0.3">
      <c r="A165" t="s">
        <v>87</v>
      </c>
      <c r="B165">
        <v>-40003</v>
      </c>
      <c r="G165" s="2"/>
      <c r="I165" s="4">
        <f>J163</f>
        <v>40013</v>
      </c>
      <c r="J165" s="6">
        <f>I165+B165</f>
        <v>10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24.459909484506948</v>
      </c>
      <c r="L3" s="36" t="s">
        <v>1</v>
      </c>
      <c r="M3" s="11">
        <v>-3864.861212490558</v>
      </c>
      <c r="N3" s="10" t="s">
        <v>2</v>
      </c>
      <c r="O3" s="36">
        <v>3839.7581872099081</v>
      </c>
      <c r="Q3" s="117" t="s">
        <v>3</v>
      </c>
      <c r="R3" s="117"/>
      <c r="T3" s="49" t="s">
        <v>53</v>
      </c>
      <c r="U3" s="50">
        <v>43690</v>
      </c>
    </row>
    <row r="4" spans="1:21" ht="15.75" thickBot="1" x14ac:dyDescent="0.3">
      <c r="A4" t="s">
        <v>64</v>
      </c>
      <c r="I4" s="34" t="s">
        <v>4</v>
      </c>
      <c r="J4" s="34">
        <f>(M6+M12)/2</f>
        <v>-39.819597782492572</v>
      </c>
      <c r="L4" s="9" t="s">
        <v>5</v>
      </c>
      <c r="M4" s="13">
        <v>359.88438293951765</v>
      </c>
      <c r="N4" s="12" t="s">
        <v>6</v>
      </c>
      <c r="O4" s="9">
        <v>359.7787462881434</v>
      </c>
      <c r="Q4" s="2" t="s">
        <v>7</v>
      </c>
      <c r="R4" s="2">
        <f>MAX(AC20:AC149)</f>
        <v>0.20213631508673302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-172.10930745302878</v>
      </c>
      <c r="N5" s="14" t="s">
        <v>9</v>
      </c>
      <c r="O5" s="9">
        <v>-172.57625002582404</v>
      </c>
      <c r="Q5" s="5" t="s">
        <v>10</v>
      </c>
      <c r="R5" s="5">
        <f>MIN(AC20:AC149)</f>
        <v>-0.20067363313685505</v>
      </c>
      <c r="T5" s="49" t="s">
        <v>55</v>
      </c>
      <c r="U5" s="51">
        <v>15</v>
      </c>
    </row>
    <row r="6" spans="1:21" ht="15.75" thickBot="1" x14ac:dyDescent="0.3">
      <c r="A6" t="s">
        <v>65</v>
      </c>
      <c r="I6" s="33" t="s">
        <v>11</v>
      </c>
      <c r="J6" s="33">
        <f>(O3+O9)/2</f>
        <v>3833.4426498121165</v>
      </c>
      <c r="L6" s="38" t="s">
        <v>12</v>
      </c>
      <c r="M6" s="13">
        <v>-39.842396561808492</v>
      </c>
      <c r="N6" s="14" t="s">
        <v>13</v>
      </c>
      <c r="O6" s="9">
        <v>24.457289012939295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-3858.8480611413788</v>
      </c>
      <c r="L7" s="39" t="s">
        <v>15</v>
      </c>
      <c r="M7" s="16">
        <f>SUM(M20:M84)</f>
        <v>1148.8697879864321</v>
      </c>
      <c r="N7" s="15" t="s">
        <v>15</v>
      </c>
      <c r="O7" s="37">
        <f>SUM(O20:O84)</f>
        <v>1424.8056136386704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-172.55813738368806</v>
      </c>
      <c r="L9" s="36" t="s">
        <v>18</v>
      </c>
      <c r="M9" s="11">
        <v>-3852.8349097922001</v>
      </c>
      <c r="N9" s="10" t="s">
        <v>19</v>
      </c>
      <c r="O9" s="36">
        <v>3827.1271124143254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-172.09237730019439</v>
      </c>
      <c r="L10" s="9" t="s">
        <v>21</v>
      </c>
      <c r="M10" s="13">
        <v>359.80089326679598</v>
      </c>
      <c r="N10" s="12" t="s">
        <v>22</v>
      </c>
      <c r="O10" s="9">
        <v>359.78429814455245</v>
      </c>
      <c r="T10" s="52"/>
    </row>
    <row r="11" spans="1:21" ht="15.75" thickBot="1" x14ac:dyDescent="0.3">
      <c r="I11" s="34" t="s">
        <v>23</v>
      </c>
      <c r="J11" s="34">
        <f>J9-J10</f>
        <v>-0.46576008349367726</v>
      </c>
      <c r="L11" s="38" t="s">
        <v>24</v>
      </c>
      <c r="M11" s="13">
        <v>-172.07544714735999</v>
      </c>
      <c r="N11" s="14" t="s">
        <v>25</v>
      </c>
      <c r="O11" s="9">
        <v>-172.54002474155212</v>
      </c>
    </row>
    <row r="12" spans="1:21" x14ac:dyDescent="0.25">
      <c r="I12" s="9"/>
      <c r="J12" s="9"/>
      <c r="L12" s="38" t="s">
        <v>26</v>
      </c>
      <c r="M12" s="13">
        <v>-39.796799003176652</v>
      </c>
      <c r="N12" s="14" t="s">
        <v>27</v>
      </c>
      <c r="O12" s="9">
        <v>24.462529956074601</v>
      </c>
    </row>
    <row r="13" spans="1:21" ht="15.75" thickBot="1" x14ac:dyDescent="0.3">
      <c r="I13" s="9"/>
      <c r="J13" s="9"/>
      <c r="L13" s="39" t="s">
        <v>15</v>
      </c>
      <c r="M13" s="16">
        <f>SUM(M85:M149)</f>
        <v>924.44178830775161</v>
      </c>
      <c r="N13" s="15" t="s">
        <v>15</v>
      </c>
      <c r="O13" s="37">
        <f>SUM(O85:O149)</f>
        <v>1520.2619036733277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13512</v>
      </c>
      <c r="D20" s="17">
        <v>11359</v>
      </c>
      <c r="E20" s="17">
        <v>13023</v>
      </c>
      <c r="F20" s="17">
        <v>15146</v>
      </c>
      <c r="G20" s="24"/>
      <c r="H20" s="7"/>
      <c r="I20" s="25">
        <f t="shared" ref="I20:I51" si="0">C20-E20</f>
        <v>489</v>
      </c>
      <c r="J20" s="24">
        <f t="shared" ref="J20:J51" si="1">D20-F20</f>
        <v>-3787</v>
      </c>
      <c r="K20" s="7"/>
      <c r="L20" s="25">
        <f>$M$3*SIN(2*PI()/$M$4*(AA20+$M$5))+$M$6</f>
        <v>482.23183607836216</v>
      </c>
      <c r="M20" s="17">
        <f t="shared" ref="M20:M83" si="2">(I20-L20)^2</f>
        <v>45.808042870160051</v>
      </c>
      <c r="N20" s="17">
        <f>$O$3*COS(2*PI()/$O$4*(AA20+$O$5))+$O$6</f>
        <v>-3784.6392407522312</v>
      </c>
      <c r="O20" s="24">
        <f t="shared" ref="O20:O83" si="3">(J20-N20)^2</f>
        <v>5.5731842259258304</v>
      </c>
      <c r="P20" s="7"/>
      <c r="Q20" s="25">
        <f>I20-$J$4</f>
        <v>528.81959778249256</v>
      </c>
      <c r="R20" s="24">
        <f>J20-$J$3</f>
        <v>-3811.4599094845071</v>
      </c>
      <c r="S20" s="7"/>
      <c r="T20" s="25">
        <f>Q20/$J$7</f>
        <v>-0.13704079284896153</v>
      </c>
      <c r="U20" s="24">
        <f>R20/$J$6</f>
        <v>-0.99426553562013331</v>
      </c>
      <c r="V20" s="7"/>
      <c r="W20" s="25">
        <f>(T20-U20*SIN(-$J$11*PI()/180))/(COS(-$J$11*PI()/180))</f>
        <v>-0.12896271160920977</v>
      </c>
      <c r="X20" s="24">
        <f>IF(MOD(ATAN2(U20,W20)*180/PI()-$J$9+360,360)&gt;5,MOD(ATAN2(U20,W20)*180/PI()-$J$9+360,360)-360,MOD(ATAN2(U20,W20)*180/PI()-$J$9+360,360))</f>
        <v>-5.1487441429230785E-2</v>
      </c>
      <c r="Y20" s="7"/>
      <c r="Z20" s="25">
        <f>I159</f>
        <v>-8</v>
      </c>
      <c r="AA20" s="17">
        <f>360/40000*Z20</f>
        <v>-7.1999999999999995E-2</v>
      </c>
      <c r="AB20" s="24">
        <f>AA20*PI()/180</f>
        <v>-1.256637061435917E-3</v>
      </c>
      <c r="AC20" s="17">
        <f>X20-AA20</f>
        <v>2.051255857076921E-2</v>
      </c>
      <c r="AD20" s="17">
        <f ca="1">INDIRECT("AC"&amp;AE20)-AC20</f>
        <v>-2.8249634813873145E-2</v>
      </c>
      <c r="AE20" s="17">
        <v>149</v>
      </c>
    </row>
    <row r="21" spans="1:31" s="17" customFormat="1" x14ac:dyDescent="0.25">
      <c r="A21" s="17">
        <v>1</v>
      </c>
      <c r="B21" s="17">
        <v>651</v>
      </c>
      <c r="C21" s="17">
        <v>13693</v>
      </c>
      <c r="D21" s="17">
        <v>11387</v>
      </c>
      <c r="E21" s="17">
        <v>12825</v>
      </c>
      <c r="F21" s="17">
        <v>15106</v>
      </c>
      <c r="G21" s="24"/>
      <c r="H21" s="7"/>
      <c r="I21" s="25">
        <f t="shared" si="0"/>
        <v>868</v>
      </c>
      <c r="J21" s="24">
        <f t="shared" si="1"/>
        <v>-3719</v>
      </c>
      <c r="K21" s="7"/>
      <c r="L21" s="25">
        <f t="shared" ref="L21:L84" si="4">$M$3*SIN(2*PI()/$M$4*(AA21+$M$5))+$M$6</f>
        <v>870.53968877785121</v>
      </c>
      <c r="M21" s="17">
        <f t="shared" si="2"/>
        <v>6.4500190883433772</v>
      </c>
      <c r="N21" s="17">
        <f t="shared" ref="N21:N84" si="5">$O$3*COS(2*PI()/$O$4*(AA21+$O$5))+$O$6</f>
        <v>-3715.2506287209212</v>
      </c>
      <c r="O21" s="24">
        <f t="shared" si="3"/>
        <v>14.057784988380897</v>
      </c>
      <c r="P21" s="7"/>
      <c r="Q21" s="25">
        <f t="shared" ref="Q21:Q84" si="6">I21-$J$4</f>
        <v>907.81959778249256</v>
      </c>
      <c r="R21" s="24">
        <f t="shared" ref="R21:R84" si="7">J21-$J$3</f>
        <v>-3743.4599094845071</v>
      </c>
      <c r="S21" s="7"/>
      <c r="T21" s="25">
        <f t="shared" ref="T21:T84" si="8">Q21/$J$7</f>
        <v>-0.23525663187525855</v>
      </c>
      <c r="U21" s="24">
        <f t="shared" ref="U21:U84" si="9">R21/$J$6</f>
        <v>-0.97652691104377953</v>
      </c>
      <c r="V21" s="7"/>
      <c r="W21" s="25">
        <f t="shared" ref="W21:W84" si="10">(T21-U21*SIN(-$J$11*PI()/180))/(COS(-$J$11*PI()/180))</f>
        <v>-0.22732599713409007</v>
      </c>
      <c r="X21" s="24">
        <f t="shared" ref="X21:X83" si="11">MOD(ATAN2(U21,W21)*180/PI()-$J$9+360,360)</f>
        <v>5.6626493754375815</v>
      </c>
      <c r="Y21" s="7"/>
      <c r="Z21" s="25">
        <f t="shared" ref="Z21:Z52" si="12">B21</f>
        <v>651</v>
      </c>
      <c r="AA21" s="17">
        <f>360/40000*Z21+AA20</f>
        <v>5.7869999999999999</v>
      </c>
      <c r="AB21" s="24">
        <f t="shared" ref="AB21:AB84" si="13">AA21*PI()/180</f>
        <v>0.10100220381291185</v>
      </c>
      <c r="AC21" s="17">
        <f t="shared" ref="AC21:AC84" si="14">X21-AA21</f>
        <v>-0.12435062456241841</v>
      </c>
      <c r="AD21" s="17">
        <f t="shared" ref="AD21:AD83" ca="1" si="15">INDIRECT("AC"&amp;AE21)-AC21</f>
        <v>5.9336181305208235E-2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13893</v>
      </c>
      <c r="D22" s="17">
        <v>11450</v>
      </c>
      <c r="E22" s="17">
        <v>12649</v>
      </c>
      <c r="F22" s="17">
        <v>15065</v>
      </c>
      <c r="G22" s="24"/>
      <c r="H22" s="7"/>
      <c r="I22" s="25">
        <f t="shared" si="0"/>
        <v>1244</v>
      </c>
      <c r="J22" s="24">
        <f t="shared" si="1"/>
        <v>-3615</v>
      </c>
      <c r="K22" s="7"/>
      <c r="L22" s="25">
        <f t="shared" si="4"/>
        <v>1244.1761422861468</v>
      </c>
      <c r="M22" s="17">
        <f t="shared" si="2"/>
        <v>3.1026104969035895E-2</v>
      </c>
      <c r="N22" s="17">
        <f>$O$3*COS(2*PI()/$O$4*(AA22+$O$5))+$O$6</f>
        <v>-3608.5045369393615</v>
      </c>
      <c r="O22" s="24">
        <f>(J22-N22)^2</f>
        <v>42.191040372119076</v>
      </c>
      <c r="P22" s="7"/>
      <c r="Q22" s="25">
        <f t="shared" si="6"/>
        <v>1283.8195977824926</v>
      </c>
      <c r="R22" s="24">
        <f t="shared" si="7"/>
        <v>-3639.4599094845071</v>
      </c>
      <c r="S22" s="7"/>
      <c r="T22" s="25">
        <f t="shared" si="8"/>
        <v>-0.3326950368195532</v>
      </c>
      <c r="U22" s="24">
        <f t="shared" si="9"/>
        <v>-0.94939724992700314</v>
      </c>
      <c r="V22" s="7"/>
      <c r="W22" s="25">
        <f t="shared" si="10"/>
        <v>-0.32498816474813291</v>
      </c>
      <c r="X22" s="24">
        <f t="shared" si="11"/>
        <v>11.454725172420581</v>
      </c>
      <c r="Y22" s="7"/>
      <c r="Z22" s="25">
        <f t="shared" si="12"/>
        <v>642</v>
      </c>
      <c r="AA22" s="17">
        <f t="shared" ref="AA22:AA85" si="16">360/40000*Z22+AA21</f>
        <v>11.565</v>
      </c>
      <c r="AB22" s="24">
        <f t="shared" si="13"/>
        <v>0.20184732799314423</v>
      </c>
      <c r="AC22" s="17">
        <f t="shared" si="14"/>
        <v>-0.11027482757941875</v>
      </c>
      <c r="AD22" s="17">
        <f t="shared" ca="1" si="15"/>
        <v>1.4069971917457735E-2</v>
      </c>
      <c r="AE22" s="17">
        <v>147</v>
      </c>
    </row>
    <row r="23" spans="1:31" s="17" customFormat="1" x14ac:dyDescent="0.25">
      <c r="A23" s="17">
        <v>3</v>
      </c>
      <c r="B23" s="17">
        <v>632</v>
      </c>
      <c r="C23" s="17">
        <v>14062</v>
      </c>
      <c r="D23" s="17">
        <v>11517</v>
      </c>
      <c r="E23" s="17">
        <v>12465</v>
      </c>
      <c r="F23" s="17">
        <v>14985</v>
      </c>
      <c r="G23" s="24"/>
      <c r="H23" s="7"/>
      <c r="I23" s="25">
        <f t="shared" si="0"/>
        <v>1597</v>
      </c>
      <c r="J23" s="24">
        <f t="shared" si="1"/>
        <v>-3468</v>
      </c>
      <c r="K23" s="7"/>
      <c r="L23" s="25">
        <f t="shared" si="4"/>
        <v>1599.2595085017731</v>
      </c>
      <c r="M23" s="17">
        <f t="shared" si="2"/>
        <v>5.1053786695849102</v>
      </c>
      <c r="N23" s="17">
        <f t="shared" si="5"/>
        <v>-3467.3129399940767</v>
      </c>
      <c r="O23" s="24">
        <f t="shared" si="3"/>
        <v>0.47205145173930529</v>
      </c>
      <c r="P23" s="7"/>
      <c r="Q23" s="25">
        <f t="shared" si="6"/>
        <v>1636.8195977824926</v>
      </c>
      <c r="R23" s="24">
        <f t="shared" si="7"/>
        <v>-3492.4599094845071</v>
      </c>
      <c r="S23" s="7"/>
      <c r="T23" s="25">
        <f t="shared" si="8"/>
        <v>-0.42417311380182987</v>
      </c>
      <c r="U23" s="24">
        <f t="shared" si="9"/>
        <v>-0.9110505173869442</v>
      </c>
      <c r="V23" s="7"/>
      <c r="W23" s="25">
        <f t="shared" si="10"/>
        <v>-0.41678099357048309</v>
      </c>
      <c r="X23" s="24">
        <f t="shared" si="11"/>
        <v>17.140951803587996</v>
      </c>
      <c r="Y23" s="7"/>
      <c r="Z23" s="25">
        <f t="shared" si="12"/>
        <v>632</v>
      </c>
      <c r="AA23" s="17">
        <f t="shared" si="16"/>
        <v>17.253</v>
      </c>
      <c r="AB23" s="24">
        <f t="shared" si="13"/>
        <v>0.30112165584658168</v>
      </c>
      <c r="AC23" s="17">
        <f t="shared" si="14"/>
        <v>-0.11204819641200459</v>
      </c>
      <c r="AD23" s="17">
        <f t="shared" ca="1" si="15"/>
        <v>-2.1031058512782863E-2</v>
      </c>
      <c r="AE23" s="17">
        <v>146</v>
      </c>
    </row>
    <row r="24" spans="1:31" s="17" customFormat="1" x14ac:dyDescent="0.25">
      <c r="A24" s="17">
        <v>4</v>
      </c>
      <c r="B24" s="17">
        <v>609</v>
      </c>
      <c r="C24" s="17">
        <v>14222</v>
      </c>
      <c r="D24" s="17">
        <v>11600</v>
      </c>
      <c r="E24" s="17">
        <v>12298</v>
      </c>
      <c r="F24" s="17">
        <v>14897</v>
      </c>
      <c r="G24" s="24"/>
      <c r="H24" s="7"/>
      <c r="I24" s="25">
        <f t="shared" si="0"/>
        <v>1924</v>
      </c>
      <c r="J24" s="24">
        <f t="shared" si="1"/>
        <v>-3297</v>
      </c>
      <c r="K24" s="7"/>
      <c r="L24" s="25">
        <f t="shared" si="4"/>
        <v>1926.179274946008</v>
      </c>
      <c r="M24" s="17">
        <f t="shared" si="2"/>
        <v>4.7492392902983278</v>
      </c>
      <c r="N24" s="17">
        <f t="shared" si="5"/>
        <v>-3298.6704859375982</v>
      </c>
      <c r="O24" s="24">
        <f t="shared" si="3"/>
        <v>2.7905232677132936</v>
      </c>
      <c r="P24" s="7"/>
      <c r="Q24" s="25">
        <f t="shared" si="6"/>
        <v>1963.8195977824926</v>
      </c>
      <c r="R24" s="24">
        <f t="shared" si="7"/>
        <v>-3321.4599094845071</v>
      </c>
      <c r="S24" s="7"/>
      <c r="T24" s="25">
        <f t="shared" si="8"/>
        <v>-0.50891342874008616</v>
      </c>
      <c r="U24" s="24">
        <f t="shared" si="9"/>
        <v>-0.86644309381993689</v>
      </c>
      <c r="V24" s="7"/>
      <c r="W24" s="25">
        <f t="shared" si="10"/>
        <v>-0.50188673229485281</v>
      </c>
      <c r="X24" s="24">
        <f t="shared" si="11"/>
        <v>22.639683867335691</v>
      </c>
      <c r="Y24" s="7"/>
      <c r="Z24" s="25">
        <f t="shared" si="12"/>
        <v>609</v>
      </c>
      <c r="AA24" s="17">
        <f t="shared" si="16"/>
        <v>22.734000000000002</v>
      </c>
      <c r="AB24" s="24">
        <f t="shared" si="13"/>
        <v>0.39678315214839088</v>
      </c>
      <c r="AC24" s="17">
        <f t="shared" si="14"/>
        <v>-9.4316132664310715E-2</v>
      </c>
      <c r="AD24" s="17">
        <f t="shared" ca="1" si="15"/>
        <v>-2.4236046032086733E-2</v>
      </c>
      <c r="AE24" s="17">
        <v>145</v>
      </c>
    </row>
    <row r="25" spans="1:31" s="17" customFormat="1" x14ac:dyDescent="0.25">
      <c r="A25" s="17">
        <v>5</v>
      </c>
      <c r="B25" s="17">
        <v>613</v>
      </c>
      <c r="C25" s="17">
        <v>14368</v>
      </c>
      <c r="D25" s="17">
        <v>11697</v>
      </c>
      <c r="E25" s="17">
        <v>12141</v>
      </c>
      <c r="F25" s="17">
        <v>14795</v>
      </c>
      <c r="G25" s="24"/>
      <c r="H25" s="7"/>
      <c r="I25" s="25">
        <f t="shared" si="0"/>
        <v>2227</v>
      </c>
      <c r="J25" s="24">
        <f t="shared" si="1"/>
        <v>-3098</v>
      </c>
      <c r="K25" s="7"/>
      <c r="L25" s="25">
        <f t="shared" si="4"/>
        <v>2237.0731956982791</v>
      </c>
      <c r="M25" s="17">
        <f t="shared" si="2"/>
        <v>101.46927157582758</v>
      </c>
      <c r="N25" s="17">
        <f t="shared" si="5"/>
        <v>-3098.1993194981646</v>
      </c>
      <c r="O25" s="24">
        <f t="shared" si="3"/>
        <v>3.9728262348604375E-2</v>
      </c>
      <c r="P25" s="7"/>
      <c r="Q25" s="25">
        <f t="shared" si="6"/>
        <v>2266.8195977824926</v>
      </c>
      <c r="R25" s="24">
        <f t="shared" si="7"/>
        <v>-3122.4599094845071</v>
      </c>
      <c r="S25" s="7"/>
      <c r="T25" s="25">
        <f t="shared" si="8"/>
        <v>-0.5874342710223236</v>
      </c>
      <c r="U25" s="24">
        <f t="shared" si="9"/>
        <v>-0.81453153072148976</v>
      </c>
      <c r="V25" s="7"/>
      <c r="W25" s="25">
        <f t="shared" si="10"/>
        <v>-0.58083216986312036</v>
      </c>
      <c r="X25" s="24">
        <f t="shared" si="11"/>
        <v>28.050326366863146</v>
      </c>
      <c r="Y25" s="7"/>
      <c r="Z25" s="25">
        <f t="shared" si="12"/>
        <v>613</v>
      </c>
      <c r="AA25" s="17">
        <f t="shared" si="16"/>
        <v>28.251000000000001</v>
      </c>
      <c r="AB25" s="24">
        <f t="shared" si="13"/>
        <v>0.49307296698091801</v>
      </c>
      <c r="AC25" s="17">
        <f t="shared" si="14"/>
        <v>-0.20067363313685505</v>
      </c>
      <c r="AD25" s="17">
        <f t="shared" ca="1" si="15"/>
        <v>0.11797602079620972</v>
      </c>
      <c r="AE25" s="17">
        <v>144</v>
      </c>
    </row>
    <row r="26" spans="1:31" s="17" customFormat="1" x14ac:dyDescent="0.25">
      <c r="A26" s="17">
        <v>6</v>
      </c>
      <c r="B26" s="17">
        <v>622</v>
      </c>
      <c r="C26" s="17">
        <v>14530</v>
      </c>
      <c r="D26" s="17">
        <v>11822</v>
      </c>
      <c r="E26" s="17">
        <v>12002</v>
      </c>
      <c r="F26" s="17">
        <v>14690</v>
      </c>
      <c r="G26" s="24"/>
      <c r="H26" s="7"/>
      <c r="I26" s="25">
        <f t="shared" si="0"/>
        <v>2528</v>
      </c>
      <c r="J26" s="24">
        <f t="shared" si="1"/>
        <v>-2868</v>
      </c>
      <c r="K26" s="7"/>
      <c r="L26" s="25">
        <f t="shared" si="4"/>
        <v>2530.9426095502376</v>
      </c>
      <c r="M26" s="17">
        <f t="shared" si="2"/>
        <v>8.6589509651498151</v>
      </c>
      <c r="N26" s="17">
        <f t="shared" si="5"/>
        <v>-2865.1885320199003</v>
      </c>
      <c r="O26" s="24">
        <f t="shared" si="3"/>
        <v>7.9043522031257645</v>
      </c>
      <c r="P26" s="7"/>
      <c r="Q26" s="25">
        <f t="shared" si="6"/>
        <v>2567.8195977824926</v>
      </c>
      <c r="R26" s="24">
        <f t="shared" si="7"/>
        <v>-2892.4599094845071</v>
      </c>
      <c r="S26" s="7"/>
      <c r="T26" s="25">
        <f t="shared" si="8"/>
        <v>-0.66543682391655945</v>
      </c>
      <c r="U26" s="24">
        <f t="shared" si="9"/>
        <v>-0.75453324171323433</v>
      </c>
      <c r="V26" s="7"/>
      <c r="W26" s="25">
        <f t="shared" si="10"/>
        <v>-0.65932503974115964</v>
      </c>
      <c r="X26" s="24">
        <f t="shared" si="11"/>
        <v>33.70569675213585</v>
      </c>
      <c r="Y26" s="7"/>
      <c r="Z26" s="25">
        <f t="shared" si="12"/>
        <v>622</v>
      </c>
      <c r="AA26" s="17">
        <f t="shared" si="16"/>
        <v>33.849000000000004</v>
      </c>
      <c r="AB26" s="24">
        <f t="shared" si="13"/>
        <v>0.59077649850756064</v>
      </c>
      <c r="AC26" s="17">
        <f t="shared" si="14"/>
        <v>-0.1433032478641536</v>
      </c>
      <c r="AD26" s="17">
        <f t="shared" ca="1" si="15"/>
        <v>7.0513556306813996E-2</v>
      </c>
      <c r="AE26" s="17">
        <v>143</v>
      </c>
    </row>
    <row r="27" spans="1:31" s="17" customFormat="1" x14ac:dyDescent="0.25">
      <c r="A27" s="17">
        <v>7</v>
      </c>
      <c r="B27" s="17">
        <v>624</v>
      </c>
      <c r="C27" s="17">
        <v>14659</v>
      </c>
      <c r="D27" s="17">
        <v>11957</v>
      </c>
      <c r="E27" s="17">
        <v>11864</v>
      </c>
      <c r="F27" s="17">
        <v>14557</v>
      </c>
      <c r="G27" s="24"/>
      <c r="H27" s="7"/>
      <c r="I27" s="25">
        <f t="shared" si="0"/>
        <v>2795</v>
      </c>
      <c r="J27" s="24">
        <f t="shared" si="1"/>
        <v>-2600</v>
      </c>
      <c r="K27" s="7"/>
      <c r="L27" s="25">
        <f t="shared" si="4"/>
        <v>2801.0987416724902</v>
      </c>
      <c r="M27" s="17">
        <f t="shared" si="2"/>
        <v>37.194649987768287</v>
      </c>
      <c r="N27" s="17">
        <f t="shared" si="5"/>
        <v>-2603.7014338363151</v>
      </c>
      <c r="O27" s="24">
        <f t="shared" si="3"/>
        <v>13.700612444618454</v>
      </c>
      <c r="P27" s="7"/>
      <c r="Q27" s="25">
        <f t="shared" si="6"/>
        <v>2834.8195977824926</v>
      </c>
      <c r="R27" s="24">
        <f t="shared" si="7"/>
        <v>-2624.4599094845071</v>
      </c>
      <c r="S27" s="7"/>
      <c r="T27" s="25">
        <f t="shared" si="8"/>
        <v>-0.73462845721476866</v>
      </c>
      <c r="U27" s="24">
        <f t="shared" si="9"/>
        <v>-0.68462219191231055</v>
      </c>
      <c r="V27" s="7"/>
      <c r="W27" s="25">
        <f t="shared" si="10"/>
        <v>-0.72908728196940442</v>
      </c>
      <c r="X27" s="24">
        <f t="shared" si="11"/>
        <v>39.359654899579709</v>
      </c>
      <c r="Y27" s="7"/>
      <c r="Z27" s="25">
        <f t="shared" si="12"/>
        <v>624</v>
      </c>
      <c r="AA27" s="17">
        <f t="shared" si="16"/>
        <v>39.465000000000003</v>
      </c>
      <c r="AB27" s="24">
        <f t="shared" si="13"/>
        <v>0.68879418929956215</v>
      </c>
      <c r="AC27" s="17">
        <f t="shared" si="14"/>
        <v>-0.1053451004202941</v>
      </c>
      <c r="AD27" s="17">
        <f t="shared" ca="1" si="15"/>
        <v>3.3528852281193622E-2</v>
      </c>
      <c r="AE27" s="17">
        <v>142</v>
      </c>
    </row>
    <row r="28" spans="1:31" s="17" customFormat="1" x14ac:dyDescent="0.25">
      <c r="A28" s="17">
        <v>8</v>
      </c>
      <c r="B28" s="17">
        <v>625</v>
      </c>
      <c r="C28" s="17">
        <v>14778</v>
      </c>
      <c r="D28" s="17">
        <v>12097</v>
      </c>
      <c r="E28" s="17">
        <v>11737</v>
      </c>
      <c r="F28" s="17">
        <v>14406</v>
      </c>
      <c r="G28" s="24"/>
      <c r="H28" s="7"/>
      <c r="I28" s="25">
        <f t="shared" si="0"/>
        <v>3041</v>
      </c>
      <c r="J28" s="24">
        <f t="shared" si="1"/>
        <v>-2309</v>
      </c>
      <c r="K28" s="7"/>
      <c r="L28" s="25">
        <f t="shared" si="4"/>
        <v>3044.3309775812522</v>
      </c>
      <c r="M28" s="17">
        <f t="shared" si="2"/>
        <v>11.095411646804941</v>
      </c>
      <c r="N28" s="17">
        <f t="shared" si="5"/>
        <v>-2316.4752191736238</v>
      </c>
      <c r="O28" s="24">
        <f t="shared" si="3"/>
        <v>55.878901693713296</v>
      </c>
      <c r="P28" s="7"/>
      <c r="Q28" s="25">
        <f t="shared" si="6"/>
        <v>3080.8195977824926</v>
      </c>
      <c r="R28" s="24">
        <f t="shared" si="7"/>
        <v>-2333.4599094845071</v>
      </c>
      <c r="S28" s="7"/>
      <c r="T28" s="25">
        <f t="shared" si="8"/>
        <v>-0.7983780519389615</v>
      </c>
      <c r="U28" s="24">
        <f t="shared" si="9"/>
        <v>-0.60871131321056127</v>
      </c>
      <c r="V28" s="7"/>
      <c r="W28" s="25">
        <f t="shared" si="10"/>
        <v>-0.79345607977527499</v>
      </c>
      <c r="X28" s="24">
        <f t="shared" si="11"/>
        <v>45.063998636130577</v>
      </c>
      <c r="Y28" s="7"/>
      <c r="Z28" s="25">
        <f t="shared" si="12"/>
        <v>625</v>
      </c>
      <c r="AA28" s="17">
        <f t="shared" si="16"/>
        <v>45.09</v>
      </c>
      <c r="AB28" s="24">
        <f t="shared" si="13"/>
        <v>0.78696895972424319</v>
      </c>
      <c r="AC28" s="17">
        <f t="shared" si="14"/>
        <v>-2.6001363869426086E-2</v>
      </c>
      <c r="AD28" s="17">
        <f t="shared" ca="1" si="15"/>
        <v>-3.083973519983374E-2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14890</v>
      </c>
      <c r="D29" s="17">
        <v>12250</v>
      </c>
      <c r="E29" s="17">
        <v>11626</v>
      </c>
      <c r="F29" s="17">
        <v>14250</v>
      </c>
      <c r="G29" s="24"/>
      <c r="H29" s="7"/>
      <c r="I29" s="25">
        <f t="shared" si="0"/>
        <v>3264</v>
      </c>
      <c r="J29" s="24">
        <f t="shared" si="1"/>
        <v>-2000</v>
      </c>
      <c r="K29" s="7"/>
      <c r="L29" s="25">
        <f t="shared" si="4"/>
        <v>3261.3206726431276</v>
      </c>
      <c r="M29" s="17">
        <f t="shared" si="2"/>
        <v>7.1787950852846452</v>
      </c>
      <c r="N29" s="17">
        <f t="shared" si="5"/>
        <v>-2001.0399408538551</v>
      </c>
      <c r="O29" s="24">
        <f t="shared" si="3"/>
        <v>1.0814769795169041</v>
      </c>
      <c r="P29" s="7"/>
      <c r="Q29" s="25">
        <f t="shared" si="6"/>
        <v>3303.8195977824926</v>
      </c>
      <c r="R29" s="24">
        <f t="shared" si="7"/>
        <v>-2024.4599094845069</v>
      </c>
      <c r="S29" s="7"/>
      <c r="T29" s="25">
        <f t="shared" si="8"/>
        <v>-0.85616731870113627</v>
      </c>
      <c r="U29" s="24">
        <f t="shared" si="9"/>
        <v>-0.52810491623860056</v>
      </c>
      <c r="V29" s="7"/>
      <c r="W29" s="25">
        <f t="shared" si="10"/>
        <v>-0.85190252360970264</v>
      </c>
      <c r="X29" s="24">
        <f t="shared" si="11"/>
        <v>50.762851234738889</v>
      </c>
      <c r="Y29" s="7"/>
      <c r="Z29" s="25">
        <f t="shared" si="12"/>
        <v>636</v>
      </c>
      <c r="AA29" s="17">
        <f t="shared" si="16"/>
        <v>50.814</v>
      </c>
      <c r="AB29" s="24">
        <f t="shared" si="13"/>
        <v>0.88687160610839855</v>
      </c>
      <c r="AC29" s="17">
        <f t="shared" si="14"/>
        <v>-5.1148765261110896E-2</v>
      </c>
      <c r="AD29" s="17">
        <f t="shared" ca="1" si="15"/>
        <v>-4.0308728484625078E-2</v>
      </c>
      <c r="AE29" s="17">
        <v>140</v>
      </c>
    </row>
    <row r="30" spans="1:31" s="17" customFormat="1" x14ac:dyDescent="0.25">
      <c r="A30" s="17">
        <v>10</v>
      </c>
      <c r="B30" s="17">
        <v>638</v>
      </c>
      <c r="C30" s="17">
        <v>14978</v>
      </c>
      <c r="D30" s="17">
        <v>12423</v>
      </c>
      <c r="E30" s="17">
        <v>11535</v>
      </c>
      <c r="F30" s="17">
        <v>14085</v>
      </c>
      <c r="G30" s="24"/>
      <c r="H30" s="7"/>
      <c r="I30" s="25">
        <f t="shared" si="0"/>
        <v>3443</v>
      </c>
      <c r="J30" s="24">
        <f t="shared" si="1"/>
        <v>-1662</v>
      </c>
      <c r="K30" s="7"/>
      <c r="L30" s="25">
        <f t="shared" si="4"/>
        <v>3445.8940261392563</v>
      </c>
      <c r="M30" s="17">
        <f t="shared" si="2"/>
        <v>8.3753872946987915</v>
      </c>
      <c r="N30" s="17">
        <f t="shared" si="5"/>
        <v>-1664.2971392951124</v>
      </c>
      <c r="O30" s="24">
        <f t="shared" si="3"/>
        <v>5.2768489411495016</v>
      </c>
      <c r="P30" s="7"/>
      <c r="Q30" s="25">
        <f t="shared" si="6"/>
        <v>3482.8195977824926</v>
      </c>
      <c r="R30" s="24">
        <f t="shared" si="7"/>
        <v>-1686.4599094845069</v>
      </c>
      <c r="S30" s="7"/>
      <c r="T30" s="25">
        <f t="shared" si="8"/>
        <v>-0.9025542189272765</v>
      </c>
      <c r="U30" s="24">
        <f t="shared" si="9"/>
        <v>-0.43993351760907734</v>
      </c>
      <c r="V30" s="7"/>
      <c r="W30" s="25">
        <f t="shared" si="10"/>
        <v>-0.8990077217640331</v>
      </c>
      <c r="X30" s="24">
        <f t="shared" si="11"/>
        <v>56.483112492075406</v>
      </c>
      <c r="Y30" s="7"/>
      <c r="Z30" s="25">
        <f t="shared" si="12"/>
        <v>638</v>
      </c>
      <c r="AA30" s="17">
        <f t="shared" si="16"/>
        <v>56.555999999999997</v>
      </c>
      <c r="AB30" s="24">
        <f t="shared" si="13"/>
        <v>0.98708841175791295</v>
      </c>
      <c r="AC30" s="17">
        <f t="shared" si="14"/>
        <v>-7.2887507924590977E-2</v>
      </c>
      <c r="AD30" s="17">
        <f t="shared" ca="1" si="15"/>
        <v>4.1369996331447112E-2</v>
      </c>
      <c r="AE30" s="17">
        <v>139</v>
      </c>
    </row>
    <row r="31" spans="1:31" s="17" customFormat="1" x14ac:dyDescent="0.25">
      <c r="A31" s="17">
        <v>11</v>
      </c>
      <c r="B31" s="17">
        <v>627</v>
      </c>
      <c r="C31" s="17">
        <v>15050</v>
      </c>
      <c r="D31" s="17">
        <v>12592</v>
      </c>
      <c r="E31" s="17">
        <v>11457</v>
      </c>
      <c r="F31" s="17">
        <v>13907</v>
      </c>
      <c r="G31" s="24"/>
      <c r="H31" s="7"/>
      <c r="I31" s="25">
        <f t="shared" si="0"/>
        <v>3593</v>
      </c>
      <c r="J31" s="24">
        <f t="shared" si="1"/>
        <v>-1315</v>
      </c>
      <c r="K31" s="7"/>
      <c r="L31" s="25">
        <f t="shared" si="4"/>
        <v>3593.1921794940854</v>
      </c>
      <c r="M31" s="17">
        <f t="shared" si="2"/>
        <v>3.6932957946918088E-2</v>
      </c>
      <c r="N31" s="17">
        <f t="shared" si="5"/>
        <v>-1316.8093625684801</v>
      </c>
      <c r="O31" s="24">
        <f t="shared" si="3"/>
        <v>3.2737929042168421</v>
      </c>
      <c r="P31" s="7"/>
      <c r="Q31" s="25">
        <f t="shared" si="6"/>
        <v>3632.8195977824926</v>
      </c>
      <c r="R31" s="24">
        <f t="shared" si="7"/>
        <v>-1339.4599094845069</v>
      </c>
      <c r="S31" s="7"/>
      <c r="T31" s="25">
        <f t="shared" si="8"/>
        <v>-0.94142592302739403</v>
      </c>
      <c r="U31" s="24">
        <f t="shared" si="9"/>
        <v>-0.34941435984444846</v>
      </c>
      <c r="V31" s="7"/>
      <c r="W31" s="25">
        <f t="shared" si="10"/>
        <v>-0.93861656094285506</v>
      </c>
      <c r="X31" s="24">
        <f t="shared" si="11"/>
        <v>62.139585585717384</v>
      </c>
      <c r="Y31" s="7"/>
      <c r="Z31" s="25">
        <f t="shared" si="12"/>
        <v>627</v>
      </c>
      <c r="AA31" s="17">
        <f t="shared" si="16"/>
        <v>62.198999999999998</v>
      </c>
      <c r="AB31" s="24">
        <f t="shared" si="13"/>
        <v>1.0855773414479528</v>
      </c>
      <c r="AC31" s="17">
        <f t="shared" si="14"/>
        <v>-5.9414414282613848E-2</v>
      </c>
      <c r="AD31" s="17">
        <f t="shared" ca="1" si="15"/>
        <v>3.1837418863133848E-2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15123</v>
      </c>
      <c r="D32" s="17">
        <v>12785</v>
      </c>
      <c r="E32" s="17">
        <v>11412</v>
      </c>
      <c r="F32" s="17">
        <v>13742</v>
      </c>
      <c r="G32" s="24"/>
      <c r="H32" s="7"/>
      <c r="I32" s="25">
        <f t="shared" si="0"/>
        <v>3711</v>
      </c>
      <c r="J32" s="24">
        <f t="shared" si="1"/>
        <v>-957</v>
      </c>
      <c r="K32" s="7"/>
      <c r="L32" s="25">
        <f t="shared" si="4"/>
        <v>3705.1054594748202</v>
      </c>
      <c r="M32" s="17">
        <f t="shared" si="2"/>
        <v>34.745608002986522</v>
      </c>
      <c r="N32" s="17">
        <f t="shared" si="5"/>
        <v>-956.88922625222494</v>
      </c>
      <c r="O32" s="24">
        <f t="shared" si="3"/>
        <v>1.2270823196131748E-2</v>
      </c>
      <c r="P32" s="7"/>
      <c r="Q32" s="25">
        <f t="shared" si="6"/>
        <v>3750.8195977824926</v>
      </c>
      <c r="R32" s="24">
        <f t="shared" si="7"/>
        <v>-981.45990948450697</v>
      </c>
      <c r="S32" s="7"/>
      <c r="T32" s="25">
        <f t="shared" si="8"/>
        <v>-0.9720049969194865</v>
      </c>
      <c r="U32" s="24">
        <f t="shared" si="9"/>
        <v>-0.25602571869246821</v>
      </c>
      <c r="V32" s="7"/>
      <c r="W32" s="25">
        <f t="shared" si="10"/>
        <v>-0.96995582259087076</v>
      </c>
      <c r="X32" s="24">
        <f t="shared" si="11"/>
        <v>67.77181326238491</v>
      </c>
      <c r="Y32" s="7"/>
      <c r="Z32" s="25">
        <f t="shared" si="12"/>
        <v>626</v>
      </c>
      <c r="AA32" s="17">
        <f t="shared" si="16"/>
        <v>67.832999999999998</v>
      </c>
      <c r="AB32" s="24">
        <f t="shared" si="13"/>
        <v>1.1839091915053135</v>
      </c>
      <c r="AC32" s="17">
        <f t="shared" si="14"/>
        <v>-6.1186737615088305E-2</v>
      </c>
      <c r="AD32" s="17">
        <f t="shared" ca="1" si="15"/>
        <v>7.6207166231114343E-2</v>
      </c>
      <c r="AE32" s="17">
        <v>137</v>
      </c>
    </row>
    <row r="33" spans="1:31" s="17" customFormat="1" x14ac:dyDescent="0.25">
      <c r="A33" s="17">
        <v>13</v>
      </c>
      <c r="B33" s="17">
        <v>601</v>
      </c>
      <c r="C33" s="17">
        <v>15153</v>
      </c>
      <c r="D33" s="17">
        <v>12961</v>
      </c>
      <c r="E33" s="17">
        <v>11371</v>
      </c>
      <c r="F33" s="17">
        <v>13563</v>
      </c>
      <c r="G33" s="24"/>
      <c r="H33" s="7"/>
      <c r="I33" s="25">
        <f t="shared" si="0"/>
        <v>3782</v>
      </c>
      <c r="J33" s="24">
        <f t="shared" si="1"/>
        <v>-602</v>
      </c>
      <c r="K33" s="7"/>
      <c r="L33" s="25">
        <f t="shared" si="4"/>
        <v>3778.4950758671976</v>
      </c>
      <c r="M33" s="17">
        <f t="shared" si="2"/>
        <v>12.284493176700961</v>
      </c>
      <c r="N33" s="17">
        <f t="shared" si="5"/>
        <v>-602.3666590210903</v>
      </c>
      <c r="O33" s="24">
        <f t="shared" si="3"/>
        <v>0.13443883774689674</v>
      </c>
      <c r="P33" s="7"/>
      <c r="Q33" s="25">
        <f t="shared" si="6"/>
        <v>3821.8195977824926</v>
      </c>
      <c r="R33" s="24">
        <f t="shared" si="7"/>
        <v>-626.45990948450697</v>
      </c>
      <c r="S33" s="7"/>
      <c r="T33" s="25">
        <f t="shared" si="8"/>
        <v>-0.99040427019354216</v>
      </c>
      <c r="U33" s="24">
        <f t="shared" si="9"/>
        <v>-0.16341966391885654</v>
      </c>
      <c r="V33" s="7"/>
      <c r="W33" s="25">
        <f t="shared" si="10"/>
        <v>-0.98910851935903132</v>
      </c>
      <c r="X33" s="24">
        <f t="shared" si="11"/>
        <v>73.176529411341676</v>
      </c>
      <c r="Y33" s="7"/>
      <c r="Z33" s="25">
        <f t="shared" si="12"/>
        <v>601</v>
      </c>
      <c r="AA33" s="17">
        <f t="shared" si="16"/>
        <v>73.242000000000004</v>
      </c>
      <c r="AB33" s="24">
        <f t="shared" si="13"/>
        <v>1.2783140507456869</v>
      </c>
      <c r="AC33" s="17">
        <f t="shared" si="14"/>
        <v>-6.5470588658328666E-2</v>
      </c>
      <c r="AD33" s="17">
        <f t="shared" ca="1" si="15"/>
        <v>5.7752850286419743E-2</v>
      </c>
      <c r="AE33" s="17">
        <v>136</v>
      </c>
    </row>
    <row r="34" spans="1:31" s="17" customFormat="1" x14ac:dyDescent="0.25">
      <c r="A34" s="17">
        <v>14</v>
      </c>
      <c r="B34" s="17">
        <v>620</v>
      </c>
      <c r="C34" s="17">
        <v>15176</v>
      </c>
      <c r="D34" s="17">
        <v>13145</v>
      </c>
      <c r="E34" s="17">
        <v>11352</v>
      </c>
      <c r="F34" s="17">
        <v>13379</v>
      </c>
      <c r="G34" s="24"/>
      <c r="H34" s="7"/>
      <c r="I34" s="25">
        <f t="shared" si="0"/>
        <v>3824</v>
      </c>
      <c r="J34" s="24">
        <f t="shared" si="1"/>
        <v>-234</v>
      </c>
      <c r="K34" s="7"/>
      <c r="L34" s="25">
        <f t="shared" si="4"/>
        <v>3818.5429056830581</v>
      </c>
      <c r="M34" s="17">
        <f t="shared" si="2"/>
        <v>29.779878384000106</v>
      </c>
      <c r="N34" s="17">
        <f t="shared" si="5"/>
        <v>-230.81461566135417</v>
      </c>
      <c r="O34" s="24">
        <f t="shared" si="3"/>
        <v>10.146673384890146</v>
      </c>
      <c r="P34" s="7"/>
      <c r="Q34" s="25">
        <f t="shared" si="6"/>
        <v>3863.8195977824926</v>
      </c>
      <c r="R34" s="24">
        <f t="shared" si="7"/>
        <v>-258.45990948450697</v>
      </c>
      <c r="S34" s="7"/>
      <c r="T34" s="25">
        <f t="shared" si="8"/>
        <v>-1.001288347341575</v>
      </c>
      <c r="U34" s="24">
        <f t="shared" si="9"/>
        <v>-6.7422401505647808E-2</v>
      </c>
      <c r="V34" s="7"/>
      <c r="W34" s="25">
        <f t="shared" si="10"/>
        <v>-1.0007733395804432</v>
      </c>
      <c r="X34" s="24">
        <f t="shared" si="11"/>
        <v>78.70392751692566</v>
      </c>
      <c r="Y34" s="7"/>
      <c r="Z34" s="25">
        <f t="shared" si="12"/>
        <v>620</v>
      </c>
      <c r="AA34" s="17">
        <f t="shared" si="16"/>
        <v>78.822000000000003</v>
      </c>
      <c r="AB34" s="24">
        <f t="shared" si="13"/>
        <v>1.3757034230069705</v>
      </c>
      <c r="AC34" s="17">
        <f t="shared" si="14"/>
        <v>-0.11807248307434293</v>
      </c>
      <c r="AD34" s="17">
        <f t="shared" ca="1" si="15"/>
        <v>4.7986000230650916E-3</v>
      </c>
      <c r="AE34" s="17">
        <v>135</v>
      </c>
    </row>
    <row r="35" spans="1:31" s="17" customFormat="1" x14ac:dyDescent="0.25">
      <c r="A35" s="17">
        <v>15</v>
      </c>
      <c r="B35" s="17">
        <v>629</v>
      </c>
      <c r="C35" s="17">
        <v>15167</v>
      </c>
      <c r="D35" s="17">
        <v>13324</v>
      </c>
      <c r="E35" s="17">
        <v>11340</v>
      </c>
      <c r="F35" s="17">
        <v>13180</v>
      </c>
      <c r="G35" s="24"/>
      <c r="H35" s="7"/>
      <c r="I35" s="25">
        <f t="shared" si="0"/>
        <v>3827</v>
      </c>
      <c r="J35" s="24">
        <f t="shared" si="1"/>
        <v>144</v>
      </c>
      <c r="K35" s="7"/>
      <c r="L35" s="25">
        <f t="shared" si="4"/>
        <v>3821.7807606438291</v>
      </c>
      <c r="M35" s="17">
        <f t="shared" si="2"/>
        <v>27.240459457002959</v>
      </c>
      <c r="N35" s="17">
        <f t="shared" si="5"/>
        <v>148.5886154443277</v>
      </c>
      <c r="O35" s="24">
        <f t="shared" si="3"/>
        <v>21.055391695922701</v>
      </c>
      <c r="P35" s="7"/>
      <c r="Q35" s="25">
        <f t="shared" si="6"/>
        <v>3866.8195977824926</v>
      </c>
      <c r="R35" s="24">
        <f t="shared" si="7"/>
        <v>119.54009051549305</v>
      </c>
      <c r="S35" s="7"/>
      <c r="T35" s="25">
        <f t="shared" si="8"/>
        <v>-1.0020657814235774</v>
      </c>
      <c r="U35" s="24">
        <f t="shared" si="9"/>
        <v>3.1183482168789432E-2</v>
      </c>
      <c r="V35" s="7"/>
      <c r="W35" s="25">
        <f t="shared" si="10"/>
        <v>-1.0023523888679442</v>
      </c>
      <c r="X35" s="24">
        <f t="shared" si="11"/>
        <v>84.340051468351817</v>
      </c>
      <c r="Y35" s="7"/>
      <c r="Z35" s="25">
        <f t="shared" si="12"/>
        <v>629</v>
      </c>
      <c r="AA35" s="17">
        <f t="shared" si="16"/>
        <v>84.483000000000004</v>
      </c>
      <c r="AB35" s="24">
        <f t="shared" si="13"/>
        <v>1.4745065119623695</v>
      </c>
      <c r="AC35" s="17">
        <f t="shared" si="14"/>
        <v>-0.14294853164818733</v>
      </c>
      <c r="AD35" s="17">
        <f t="shared" ca="1" si="15"/>
        <v>0.1069841625594421</v>
      </c>
      <c r="AE35" s="17">
        <v>134</v>
      </c>
    </row>
    <row r="36" spans="1:31" s="17" customFormat="1" x14ac:dyDescent="0.25">
      <c r="A36" s="17">
        <v>16</v>
      </c>
      <c r="B36" s="17">
        <v>620</v>
      </c>
      <c r="C36" s="17">
        <v>15148</v>
      </c>
      <c r="D36" s="17">
        <v>13510</v>
      </c>
      <c r="E36" s="17">
        <v>11358</v>
      </c>
      <c r="F36" s="17">
        <v>12995</v>
      </c>
      <c r="G36" s="24"/>
      <c r="H36" s="7"/>
      <c r="I36" s="25">
        <f t="shared" si="0"/>
        <v>3790</v>
      </c>
      <c r="J36" s="24">
        <f t="shared" si="1"/>
        <v>515</v>
      </c>
      <c r="K36" s="7"/>
      <c r="L36" s="25">
        <f t="shared" si="4"/>
        <v>3788.0853502751356</v>
      </c>
      <c r="M36" s="17">
        <f t="shared" si="2"/>
        <v>3.6658835689232285</v>
      </c>
      <c r="N36" s="17">
        <f t="shared" si="5"/>
        <v>521.39407796412183</v>
      </c>
      <c r="O36" s="24">
        <f t="shared" si="3"/>
        <v>40.884233011268421</v>
      </c>
      <c r="P36" s="7"/>
      <c r="Q36" s="25">
        <f t="shared" si="6"/>
        <v>3829.8195977824926</v>
      </c>
      <c r="R36" s="24">
        <f t="shared" si="7"/>
        <v>490.54009051549303</v>
      </c>
      <c r="S36" s="7"/>
      <c r="T36" s="25">
        <f t="shared" si="8"/>
        <v>-0.99247742774554848</v>
      </c>
      <c r="U36" s="24">
        <f t="shared" si="9"/>
        <v>0.12796333096036672</v>
      </c>
      <c r="V36" s="7"/>
      <c r="W36" s="25">
        <f t="shared" si="10"/>
        <v>-0.99355046364274469</v>
      </c>
      <c r="X36" s="24">
        <f t="shared" si="11"/>
        <v>89.897088294197431</v>
      </c>
      <c r="Y36" s="7"/>
      <c r="Z36" s="25">
        <f t="shared" si="12"/>
        <v>620</v>
      </c>
      <c r="AA36" s="17">
        <f t="shared" si="16"/>
        <v>90.063000000000002</v>
      </c>
      <c r="AB36" s="24">
        <f t="shared" si="13"/>
        <v>1.5718958842236532</v>
      </c>
      <c r="AC36" s="17">
        <f t="shared" si="14"/>
        <v>-0.16591170580257142</v>
      </c>
      <c r="AD36" s="17">
        <f t="shared" ca="1" si="15"/>
        <v>6.4206995739951367E-2</v>
      </c>
      <c r="AE36" s="17">
        <v>133</v>
      </c>
    </row>
    <row r="37" spans="1:31" s="17" customFormat="1" x14ac:dyDescent="0.25">
      <c r="A37" s="17">
        <v>17</v>
      </c>
      <c r="B37" s="17">
        <v>626</v>
      </c>
      <c r="C37" s="17">
        <v>15122</v>
      </c>
      <c r="D37" s="17">
        <v>13709</v>
      </c>
      <c r="E37" s="17">
        <v>11398</v>
      </c>
      <c r="F37" s="17">
        <v>12815</v>
      </c>
      <c r="G37" s="24"/>
      <c r="H37" s="7"/>
      <c r="I37" s="25">
        <f t="shared" si="0"/>
        <v>3724</v>
      </c>
      <c r="J37" s="24">
        <f t="shared" si="1"/>
        <v>894</v>
      </c>
      <c r="K37" s="7"/>
      <c r="L37" s="25">
        <f t="shared" si="4"/>
        <v>3717.2357822119311</v>
      </c>
      <c r="M37" s="17">
        <f t="shared" si="2"/>
        <v>45.754642284427597</v>
      </c>
      <c r="N37" s="17">
        <f t="shared" si="5"/>
        <v>893.01182537928719</v>
      </c>
      <c r="O37" s="24">
        <f t="shared" si="3"/>
        <v>0.97648908102090926</v>
      </c>
      <c r="P37" s="7"/>
      <c r="Q37" s="25">
        <f t="shared" si="6"/>
        <v>3763.8195977824926</v>
      </c>
      <c r="R37" s="24">
        <f t="shared" si="7"/>
        <v>869.54009051549303</v>
      </c>
      <c r="S37" s="7"/>
      <c r="T37" s="25">
        <f t="shared" si="8"/>
        <v>-0.97537387794149677</v>
      </c>
      <c r="U37" s="24">
        <f t="shared" si="9"/>
        <v>0.22683007676092681</v>
      </c>
      <c r="V37" s="7"/>
      <c r="W37" s="25">
        <f t="shared" si="10"/>
        <v>-0.97725005883484672</v>
      </c>
      <c r="X37" s="24">
        <f t="shared" si="11"/>
        <v>95.625700422211708</v>
      </c>
      <c r="Y37" s="7"/>
      <c r="Z37" s="25">
        <f t="shared" si="12"/>
        <v>626</v>
      </c>
      <c r="AA37" s="17">
        <f t="shared" si="16"/>
        <v>95.697000000000003</v>
      </c>
      <c r="AB37" s="24">
        <f t="shared" si="13"/>
        <v>1.6702277342810135</v>
      </c>
      <c r="AC37" s="17">
        <f t="shared" si="14"/>
        <v>-7.129957778829521E-2</v>
      </c>
      <c r="AD37" s="17">
        <f t="shared" ca="1" si="15"/>
        <v>-7.3264692293989242E-2</v>
      </c>
      <c r="AE37" s="17">
        <v>132</v>
      </c>
    </row>
    <row r="38" spans="1:31" s="17" customFormat="1" x14ac:dyDescent="0.25">
      <c r="A38" s="17">
        <v>18</v>
      </c>
      <c r="B38" s="17">
        <v>645</v>
      </c>
      <c r="C38" s="17">
        <v>15063</v>
      </c>
      <c r="D38" s="17">
        <v>13887</v>
      </c>
      <c r="E38" s="17">
        <v>11449</v>
      </c>
      <c r="F38" s="17">
        <v>12623</v>
      </c>
      <c r="G38" s="24"/>
      <c r="H38" s="7"/>
      <c r="I38" s="25">
        <f t="shared" si="0"/>
        <v>3614</v>
      </c>
      <c r="J38" s="24">
        <f t="shared" si="1"/>
        <v>1264</v>
      </c>
      <c r="K38" s="7"/>
      <c r="L38" s="25">
        <f t="shared" si="4"/>
        <v>3606.2537384199286</v>
      </c>
      <c r="M38" s="17">
        <f t="shared" si="2"/>
        <v>60.004568466890333</v>
      </c>
      <c r="N38" s="17">
        <f t="shared" si="5"/>
        <v>1267.0831482062572</v>
      </c>
      <c r="O38" s="24">
        <f t="shared" si="3"/>
        <v>9.5058028617469414</v>
      </c>
      <c r="P38" s="7"/>
      <c r="Q38" s="25">
        <f t="shared" si="6"/>
        <v>3653.8195977824926</v>
      </c>
      <c r="R38" s="24">
        <f t="shared" si="7"/>
        <v>1239.5400905154931</v>
      </c>
      <c r="S38" s="7"/>
      <c r="T38" s="25">
        <f t="shared" si="8"/>
        <v>-0.94686796160141051</v>
      </c>
      <c r="U38" s="24">
        <f t="shared" si="9"/>
        <v>0.32334906342638126</v>
      </c>
      <c r="V38" s="7"/>
      <c r="W38" s="25">
        <f t="shared" si="10"/>
        <v>-0.94952782527363111</v>
      </c>
      <c r="X38" s="24">
        <f t="shared" si="11"/>
        <v>101.36372984386168</v>
      </c>
      <c r="Y38" s="7"/>
      <c r="Z38" s="25">
        <f t="shared" si="12"/>
        <v>645</v>
      </c>
      <c r="AA38" s="17">
        <f t="shared" si="16"/>
        <v>101.50200000000001</v>
      </c>
      <c r="AB38" s="24">
        <f t="shared" si="13"/>
        <v>1.7715440973592844</v>
      </c>
      <c r="AC38" s="17">
        <f t="shared" si="14"/>
        <v>-0.13827015613833282</v>
      </c>
      <c r="AD38" s="17">
        <f t="shared" ca="1" si="15"/>
        <v>4.6982610628646171E-2</v>
      </c>
      <c r="AE38" s="17">
        <v>131</v>
      </c>
    </row>
    <row r="39" spans="1:31" s="17" customFormat="1" x14ac:dyDescent="0.25">
      <c r="A39" s="17">
        <v>19</v>
      </c>
      <c r="B39" s="17">
        <v>627</v>
      </c>
      <c r="C39" s="17">
        <v>14995</v>
      </c>
      <c r="D39" s="17">
        <v>14066</v>
      </c>
      <c r="E39" s="17">
        <v>11525</v>
      </c>
      <c r="F39" s="17">
        <v>12451</v>
      </c>
      <c r="G39" s="24"/>
      <c r="H39" s="7"/>
      <c r="I39" s="25">
        <f t="shared" si="0"/>
        <v>3470</v>
      </c>
      <c r="J39" s="24">
        <f t="shared" si="1"/>
        <v>1615</v>
      </c>
      <c r="K39" s="7"/>
      <c r="L39" s="25">
        <f t="shared" si="4"/>
        <v>3462.4887602511581</v>
      </c>
      <c r="M39" s="17">
        <f t="shared" si="2"/>
        <v>56.418722564583199</v>
      </c>
      <c r="N39" s="17">
        <f t="shared" si="5"/>
        <v>1618.517570636581</v>
      </c>
      <c r="O39" s="24">
        <f t="shared" si="3"/>
        <v>12.373303183336953</v>
      </c>
      <c r="P39" s="7"/>
      <c r="Q39" s="25">
        <f t="shared" si="6"/>
        <v>3509.8195977824926</v>
      </c>
      <c r="R39" s="24">
        <f t="shared" si="7"/>
        <v>1590.5400905154931</v>
      </c>
      <c r="S39" s="7"/>
      <c r="T39" s="25">
        <f t="shared" si="8"/>
        <v>-0.90955112566529772</v>
      </c>
      <c r="U39" s="24">
        <f t="shared" si="9"/>
        <v>0.41491166969550158</v>
      </c>
      <c r="V39" s="7"/>
      <c r="W39" s="25">
        <f t="shared" si="10"/>
        <v>-0.91295408945279055</v>
      </c>
      <c r="X39" s="24">
        <f t="shared" si="11"/>
        <v>106.99858321799462</v>
      </c>
      <c r="Y39" s="7"/>
      <c r="Z39" s="25">
        <f t="shared" si="12"/>
        <v>627</v>
      </c>
      <c r="AA39" s="17">
        <f t="shared" si="16"/>
        <v>107.14500000000001</v>
      </c>
      <c r="AB39" s="24">
        <f t="shared" si="13"/>
        <v>1.8700330270493244</v>
      </c>
      <c r="AC39" s="17">
        <f t="shared" si="14"/>
        <v>-0.14641678200538877</v>
      </c>
      <c r="AD39" s="17">
        <f t="shared" ca="1" si="15"/>
        <v>2.0858024743972692E-3</v>
      </c>
      <c r="AE39" s="17">
        <v>130</v>
      </c>
    </row>
    <row r="40" spans="1:31" s="17" customFormat="1" x14ac:dyDescent="0.25">
      <c r="A40" s="17">
        <v>20</v>
      </c>
      <c r="B40" s="17">
        <v>619</v>
      </c>
      <c r="C40" s="17">
        <v>14898</v>
      </c>
      <c r="D40" s="17">
        <v>14231</v>
      </c>
      <c r="E40" s="17">
        <v>11605</v>
      </c>
      <c r="F40" s="17">
        <v>12284</v>
      </c>
      <c r="G40" s="24"/>
      <c r="H40" s="7"/>
      <c r="I40" s="25">
        <f t="shared" si="0"/>
        <v>3293</v>
      </c>
      <c r="J40" s="24">
        <f t="shared" si="1"/>
        <v>1947</v>
      </c>
      <c r="K40" s="7"/>
      <c r="L40" s="25">
        <f t="shared" si="4"/>
        <v>3287.2313770255687</v>
      </c>
      <c r="M40" s="17">
        <f t="shared" si="2"/>
        <v>33.27701102113673</v>
      </c>
      <c r="N40" s="17">
        <f t="shared" si="5"/>
        <v>1950.3075667914732</v>
      </c>
      <c r="O40" s="24">
        <f t="shared" si="3"/>
        <v>10.93999808005608</v>
      </c>
      <c r="P40" s="7"/>
      <c r="Q40" s="25">
        <f t="shared" si="6"/>
        <v>3332.8195977824926</v>
      </c>
      <c r="R40" s="24">
        <f t="shared" si="7"/>
        <v>1922.5400905154931</v>
      </c>
      <c r="S40" s="7"/>
      <c r="T40" s="25">
        <f t="shared" si="8"/>
        <v>-0.86368251482715896</v>
      </c>
      <c r="U40" s="24">
        <f t="shared" si="9"/>
        <v>0.50151789556828774</v>
      </c>
      <c r="V40" s="7"/>
      <c r="W40" s="25">
        <f t="shared" si="10"/>
        <v>-0.86778800462888417</v>
      </c>
      <c r="X40" s="24">
        <f t="shared" si="11"/>
        <v>112.58290335901717</v>
      </c>
      <c r="Y40" s="7"/>
      <c r="Z40" s="25">
        <f t="shared" si="12"/>
        <v>619</v>
      </c>
      <c r="AA40" s="17">
        <f t="shared" si="16"/>
        <v>112.71600000000001</v>
      </c>
      <c r="AB40" s="24">
        <f t="shared" si="13"/>
        <v>1.9672653196779288</v>
      </c>
      <c r="AC40" s="17">
        <f t="shared" si="14"/>
        <v>-0.13309664098284202</v>
      </c>
      <c r="AD40" s="17">
        <f t="shared" ca="1" si="15"/>
        <v>-2.2476197235135942E-2</v>
      </c>
      <c r="AE40" s="17">
        <v>129</v>
      </c>
    </row>
    <row r="41" spans="1:31" s="17" customFormat="1" x14ac:dyDescent="0.25">
      <c r="A41" s="17">
        <v>21</v>
      </c>
      <c r="B41" s="17">
        <v>607</v>
      </c>
      <c r="C41" s="17">
        <v>14793</v>
      </c>
      <c r="D41" s="17">
        <v>14376</v>
      </c>
      <c r="E41" s="17">
        <v>11708</v>
      </c>
      <c r="F41" s="17">
        <v>12125</v>
      </c>
      <c r="G41" s="24"/>
      <c r="H41" s="7"/>
      <c r="I41" s="25">
        <f t="shared" si="0"/>
        <v>3085</v>
      </c>
      <c r="J41" s="24">
        <f t="shared" si="1"/>
        <v>2251</v>
      </c>
      <c r="K41" s="7"/>
      <c r="L41" s="25">
        <f t="shared" si="4"/>
        <v>3084.8184190001507</v>
      </c>
      <c r="M41" s="17">
        <f t="shared" si="2"/>
        <v>3.297165950627233E-2</v>
      </c>
      <c r="N41" s="17">
        <f t="shared" si="5"/>
        <v>2257.9953798708093</v>
      </c>
      <c r="O41" s="24">
        <f t="shared" si="3"/>
        <v>48.935339536923962</v>
      </c>
      <c r="P41" s="7"/>
      <c r="Q41" s="25">
        <f t="shared" si="6"/>
        <v>3124.8195977824926</v>
      </c>
      <c r="R41" s="24">
        <f t="shared" si="7"/>
        <v>2226.5400905154929</v>
      </c>
      <c r="S41" s="7"/>
      <c r="T41" s="25">
        <f t="shared" si="8"/>
        <v>-0.80978041847499593</v>
      </c>
      <c r="U41" s="24">
        <f t="shared" si="9"/>
        <v>0.58081998190963402</v>
      </c>
      <c r="V41" s="7"/>
      <c r="W41" s="25">
        <f t="shared" si="10"/>
        <v>-0.81452879185032057</v>
      </c>
      <c r="X41" s="24">
        <f t="shared" si="11"/>
        <v>118.04984910267376</v>
      </c>
      <c r="Y41" s="7"/>
      <c r="Z41" s="25">
        <f t="shared" si="12"/>
        <v>607</v>
      </c>
      <c r="AA41" s="17">
        <f t="shared" si="16"/>
        <v>118.179</v>
      </c>
      <c r="AB41" s="24">
        <f t="shared" si="13"/>
        <v>2.062612656714379</v>
      </c>
      <c r="AC41" s="17">
        <f t="shared" si="14"/>
        <v>-0.12915089732624097</v>
      </c>
      <c r="AD41" s="17">
        <f t="shared" ca="1" si="15"/>
        <v>8.2447587052953963E-2</v>
      </c>
      <c r="AE41" s="17">
        <v>128</v>
      </c>
    </row>
    <row r="42" spans="1:31" s="17" customFormat="1" x14ac:dyDescent="0.25">
      <c r="A42" s="17">
        <v>22</v>
      </c>
      <c r="B42" s="17">
        <v>620</v>
      </c>
      <c r="C42" s="17">
        <v>14674</v>
      </c>
      <c r="D42" s="17">
        <v>14529</v>
      </c>
      <c r="E42" s="17">
        <v>11826</v>
      </c>
      <c r="F42" s="17">
        <v>11981</v>
      </c>
      <c r="G42" s="24"/>
      <c r="H42" s="7"/>
      <c r="I42" s="25">
        <f t="shared" si="0"/>
        <v>2848</v>
      </c>
      <c r="J42" s="24">
        <f t="shared" si="1"/>
        <v>2548</v>
      </c>
      <c r="K42" s="7"/>
      <c r="L42" s="25">
        <f t="shared" si="4"/>
        <v>2848.7630990879406</v>
      </c>
      <c r="M42" s="17">
        <f t="shared" si="2"/>
        <v>0.58232021801584488</v>
      </c>
      <c r="N42" s="17">
        <f t="shared" si="5"/>
        <v>2551.2810630184936</v>
      </c>
      <c r="O42" s="24">
        <f t="shared" si="3"/>
        <v>10.765374531326129</v>
      </c>
      <c r="P42" s="7"/>
      <c r="Q42" s="25">
        <f t="shared" si="6"/>
        <v>2887.8195977824926</v>
      </c>
      <c r="R42" s="24">
        <f t="shared" si="7"/>
        <v>2523.5400905154929</v>
      </c>
      <c r="S42" s="7"/>
      <c r="T42" s="25">
        <f t="shared" si="8"/>
        <v>-0.74836312599681021</v>
      </c>
      <c r="U42" s="24">
        <f t="shared" si="9"/>
        <v>0.65829603336812037</v>
      </c>
      <c r="V42" s="7"/>
      <c r="W42" s="25">
        <f t="shared" si="10"/>
        <v>-0.75373929038120835</v>
      </c>
      <c r="X42" s="24">
        <f t="shared" si="11"/>
        <v>123.6912437077429</v>
      </c>
      <c r="Y42" s="7"/>
      <c r="Z42" s="25">
        <f t="shared" si="12"/>
        <v>620</v>
      </c>
      <c r="AA42" s="17">
        <f t="shared" si="16"/>
        <v>123.759</v>
      </c>
      <c r="AB42" s="24">
        <f t="shared" si="13"/>
        <v>2.1600020289756623</v>
      </c>
      <c r="AC42" s="17">
        <f t="shared" si="14"/>
        <v>-6.7756292257101336E-2</v>
      </c>
      <c r="AD42" s="17">
        <f t="shared" ca="1" si="15"/>
        <v>-1.2459317455167707E-2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14543</v>
      </c>
      <c r="D43" s="17">
        <v>14664</v>
      </c>
      <c r="E43" s="17">
        <v>11955</v>
      </c>
      <c r="F43" s="17">
        <v>11843</v>
      </c>
      <c r="G43" s="24"/>
      <c r="H43" s="7"/>
      <c r="I43" s="25">
        <f t="shared" si="0"/>
        <v>2588</v>
      </c>
      <c r="J43" s="24">
        <f t="shared" si="1"/>
        <v>2821</v>
      </c>
      <c r="K43" s="7"/>
      <c r="L43" s="25">
        <f t="shared" si="4"/>
        <v>2587.0965977193705</v>
      </c>
      <c r="M43" s="17">
        <f t="shared" si="2"/>
        <v>0.81613568064659447</v>
      </c>
      <c r="N43" s="17">
        <f t="shared" si="5"/>
        <v>2818.9350433699019</v>
      </c>
      <c r="O43" s="24">
        <f t="shared" si="3"/>
        <v>4.2640458841860811</v>
      </c>
      <c r="P43" s="7"/>
      <c r="Q43" s="25">
        <f t="shared" si="6"/>
        <v>2627.8195977824926</v>
      </c>
      <c r="R43" s="24">
        <f t="shared" si="7"/>
        <v>2796.5400905154929</v>
      </c>
      <c r="S43" s="7"/>
      <c r="T43" s="25">
        <f t="shared" si="8"/>
        <v>-0.68098550555660653</v>
      </c>
      <c r="U43" s="24">
        <f t="shared" si="9"/>
        <v>0.72951139379965835</v>
      </c>
      <c r="V43" s="7"/>
      <c r="W43" s="25">
        <f t="shared" si="10"/>
        <v>-0.68693836943867292</v>
      </c>
      <c r="X43" s="24">
        <f t="shared" si="11"/>
        <v>129.27970955659049</v>
      </c>
      <c r="Y43" s="7"/>
      <c r="Z43" s="25">
        <f t="shared" si="12"/>
        <v>616</v>
      </c>
      <c r="AA43" s="17">
        <f t="shared" si="16"/>
        <v>129.303</v>
      </c>
      <c r="AB43" s="24">
        <f t="shared" si="13"/>
        <v>2.2567630827062279</v>
      </c>
      <c r="AC43" s="17">
        <f t="shared" si="14"/>
        <v>-2.3290443409507589E-2</v>
      </c>
      <c r="AD43" s="17">
        <f t="shared" ca="1" si="15"/>
        <v>-1.4482558997599426E-2</v>
      </c>
      <c r="AE43" s="17">
        <v>126</v>
      </c>
    </row>
    <row r="44" spans="1:31" s="17" customFormat="1" x14ac:dyDescent="0.25">
      <c r="A44" s="17">
        <v>24</v>
      </c>
      <c r="B44" s="17">
        <v>627</v>
      </c>
      <c r="C44" s="17">
        <v>14400</v>
      </c>
      <c r="D44" s="17">
        <v>14785</v>
      </c>
      <c r="E44" s="17">
        <v>12104</v>
      </c>
      <c r="F44" s="17">
        <v>11721</v>
      </c>
      <c r="G44" s="24"/>
      <c r="H44" s="7"/>
      <c r="I44" s="25">
        <f t="shared" si="0"/>
        <v>2296</v>
      </c>
      <c r="J44" s="24">
        <f t="shared" si="1"/>
        <v>3064</v>
      </c>
      <c r="K44" s="7"/>
      <c r="L44" s="25">
        <f t="shared" si="4"/>
        <v>2295.5190639880111</v>
      </c>
      <c r="M44" s="17">
        <f t="shared" si="2"/>
        <v>0.23129944762777574</v>
      </c>
      <c r="N44" s="17">
        <f t="shared" si="5"/>
        <v>3064.4734457984478</v>
      </c>
      <c r="O44" s="24">
        <f t="shared" si="3"/>
        <v>0.22415092406783302</v>
      </c>
      <c r="P44" s="7"/>
      <c r="Q44" s="25">
        <f t="shared" si="6"/>
        <v>2335.8195977824926</v>
      </c>
      <c r="R44" s="24">
        <f t="shared" si="7"/>
        <v>3039.5400905154929</v>
      </c>
      <c r="S44" s="7"/>
      <c r="T44" s="25">
        <f t="shared" si="8"/>
        <v>-0.60531525490837768</v>
      </c>
      <c r="U44" s="24">
        <f t="shared" si="9"/>
        <v>0.79290089044751089</v>
      </c>
      <c r="V44" s="7"/>
      <c r="W44" s="25">
        <f t="shared" si="10"/>
        <v>-0.61178092607054091</v>
      </c>
      <c r="X44" s="24">
        <f t="shared" si="11"/>
        <v>134.90532892572486</v>
      </c>
      <c r="Y44" s="7"/>
      <c r="Z44" s="25">
        <f t="shared" si="12"/>
        <v>627</v>
      </c>
      <c r="AA44" s="17">
        <f t="shared" si="16"/>
        <v>134.946</v>
      </c>
      <c r="AB44" s="24">
        <f t="shared" si="13"/>
        <v>2.3552520123962677</v>
      </c>
      <c r="AC44" s="17">
        <f t="shared" si="14"/>
        <v>-4.0671074275138608E-2</v>
      </c>
      <c r="AD44" s="17">
        <f t="shared" ca="1" si="15"/>
        <v>0.12925320770287385</v>
      </c>
      <c r="AE44" s="17">
        <v>125</v>
      </c>
    </row>
    <row r="45" spans="1:31" s="17" customFormat="1" x14ac:dyDescent="0.25">
      <c r="A45" s="17">
        <v>25</v>
      </c>
      <c r="B45" s="17">
        <v>636</v>
      </c>
      <c r="C45" s="17">
        <v>14239</v>
      </c>
      <c r="D45" s="17">
        <v>14898</v>
      </c>
      <c r="E45" s="17">
        <v>12261</v>
      </c>
      <c r="F45" s="17">
        <v>11614</v>
      </c>
      <c r="G45" s="24"/>
      <c r="H45" s="7"/>
      <c r="I45" s="25">
        <f t="shared" si="0"/>
        <v>1978</v>
      </c>
      <c r="J45" s="24">
        <f t="shared" si="1"/>
        <v>3284</v>
      </c>
      <c r="K45" s="7"/>
      <c r="L45" s="25">
        <f t="shared" si="4"/>
        <v>1976.6314638995623</v>
      </c>
      <c r="M45" s="17">
        <f t="shared" si="2"/>
        <v>1.8728910582012888</v>
      </c>
      <c r="N45" s="17">
        <f t="shared" si="5"/>
        <v>3283.3867317801951</v>
      </c>
      <c r="O45" s="24">
        <f t="shared" si="3"/>
        <v>0.37609790942269861</v>
      </c>
      <c r="P45" s="7"/>
      <c r="Q45" s="25">
        <f t="shared" si="6"/>
        <v>2017.8195977824926</v>
      </c>
      <c r="R45" s="24">
        <f t="shared" si="7"/>
        <v>3259.5400905154929</v>
      </c>
      <c r="S45" s="7"/>
      <c r="T45" s="25">
        <f t="shared" si="8"/>
        <v>-0.52290724221612839</v>
      </c>
      <c r="U45" s="24">
        <f t="shared" si="9"/>
        <v>0.85029055819453792</v>
      </c>
      <c r="V45" s="7"/>
      <c r="W45" s="25">
        <f t="shared" si="10"/>
        <v>-0.52983672406649784</v>
      </c>
      <c r="X45" s="24">
        <f t="shared" si="11"/>
        <v>140.63010017274667</v>
      </c>
      <c r="Y45" s="7"/>
      <c r="Z45" s="25">
        <f t="shared" si="12"/>
        <v>636</v>
      </c>
      <c r="AA45" s="17">
        <f t="shared" si="16"/>
        <v>140.66999999999999</v>
      </c>
      <c r="AB45" s="24">
        <f t="shared" si="13"/>
        <v>2.4551546587804229</v>
      </c>
      <c r="AC45" s="17">
        <f t="shared" si="14"/>
        <v>-3.9899827253321973E-2</v>
      </c>
      <c r="AD45" s="17">
        <f t="shared" ca="1" si="15"/>
        <v>7.9786486778544941E-2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14070</v>
      </c>
      <c r="D46" s="17">
        <v>14994</v>
      </c>
      <c r="E46" s="17">
        <v>12438</v>
      </c>
      <c r="F46" s="17">
        <v>11520</v>
      </c>
      <c r="G46" s="24"/>
      <c r="H46" s="7"/>
      <c r="I46" s="25">
        <f t="shared" si="0"/>
        <v>1632</v>
      </c>
      <c r="J46" s="24">
        <f t="shared" si="1"/>
        <v>3474</v>
      </c>
      <c r="K46" s="7"/>
      <c r="L46" s="25">
        <f t="shared" si="4"/>
        <v>1637.622189670366</v>
      </c>
      <c r="M46" s="17">
        <f t="shared" si="2"/>
        <v>31.60901668956981</v>
      </c>
      <c r="N46" s="17">
        <f t="shared" si="5"/>
        <v>3469.7612386029982</v>
      </c>
      <c r="O46" s="24">
        <f t="shared" si="3"/>
        <v>17.96709818071249</v>
      </c>
      <c r="P46" s="7"/>
      <c r="Q46" s="25">
        <f t="shared" si="6"/>
        <v>1671.8195977824926</v>
      </c>
      <c r="R46" s="24">
        <f t="shared" si="7"/>
        <v>3449.5400905154929</v>
      </c>
      <c r="S46" s="7"/>
      <c r="T46" s="25">
        <f t="shared" si="8"/>
        <v>-0.43324317809185731</v>
      </c>
      <c r="U46" s="24">
        <f t="shared" si="9"/>
        <v>0.89985436215787928</v>
      </c>
      <c r="V46" s="7"/>
      <c r="W46" s="25">
        <f t="shared" si="10"/>
        <v>-0.44057261266309533</v>
      </c>
      <c r="X46" s="24">
        <f t="shared" si="11"/>
        <v>146.47156613749826</v>
      </c>
      <c r="Y46" s="7"/>
      <c r="Z46" s="25">
        <f t="shared" si="12"/>
        <v>636</v>
      </c>
      <c r="AA46" s="17">
        <f t="shared" si="16"/>
        <v>146.39399999999998</v>
      </c>
      <c r="AB46" s="24">
        <f t="shared" si="13"/>
        <v>2.5550573051645786</v>
      </c>
      <c r="AC46" s="17">
        <f t="shared" si="14"/>
        <v>7.7566137498280341E-2</v>
      </c>
      <c r="AD46" s="17">
        <f t="shared" ca="1" si="15"/>
        <v>-7.9669903963406341E-3</v>
      </c>
      <c r="AE46" s="17">
        <v>123</v>
      </c>
    </row>
    <row r="47" spans="1:31" s="17" customFormat="1" x14ac:dyDescent="0.25">
      <c r="A47" s="17">
        <v>27</v>
      </c>
      <c r="B47" s="17">
        <v>625</v>
      </c>
      <c r="C47" s="17">
        <v>13892</v>
      </c>
      <c r="D47" s="17">
        <v>15063</v>
      </c>
      <c r="E47" s="17">
        <v>12606</v>
      </c>
      <c r="F47" s="17">
        <v>11442</v>
      </c>
      <c r="G47" s="24"/>
      <c r="H47" s="7"/>
      <c r="I47" s="25">
        <f t="shared" si="0"/>
        <v>1286</v>
      </c>
      <c r="J47" s="24">
        <f t="shared" si="1"/>
        <v>3621</v>
      </c>
      <c r="K47" s="7"/>
      <c r="L47" s="25">
        <f t="shared" si="4"/>
        <v>1288.1494912020912</v>
      </c>
      <c r="M47" s="17">
        <f t="shared" si="2"/>
        <v>4.6203124278675256</v>
      </c>
      <c r="N47" s="17">
        <f t="shared" si="5"/>
        <v>3619.4089768652093</v>
      </c>
      <c r="O47" s="24">
        <f t="shared" si="3"/>
        <v>2.531354615439235</v>
      </c>
      <c r="P47" s="7"/>
      <c r="Q47" s="25">
        <f t="shared" si="6"/>
        <v>1325.8195977824926</v>
      </c>
      <c r="R47" s="24">
        <f t="shared" si="7"/>
        <v>3596.5400905154929</v>
      </c>
      <c r="S47" s="7"/>
      <c r="T47" s="25">
        <f t="shared" si="8"/>
        <v>-0.34357911396758611</v>
      </c>
      <c r="U47" s="24">
        <f t="shared" si="9"/>
        <v>0.93820109469793822</v>
      </c>
      <c r="V47" s="7"/>
      <c r="W47" s="25">
        <f t="shared" si="10"/>
        <v>-0.35121731515052235</v>
      </c>
      <c r="X47" s="24">
        <f t="shared" si="11"/>
        <v>152.03465693360579</v>
      </c>
      <c r="Y47" s="7"/>
      <c r="Z47" s="25">
        <f t="shared" si="12"/>
        <v>625</v>
      </c>
      <c r="AA47" s="17">
        <f t="shared" si="16"/>
        <v>152.01899999999998</v>
      </c>
      <c r="AB47" s="24">
        <f t="shared" si="13"/>
        <v>2.6532320755892593</v>
      </c>
      <c r="AC47" s="17">
        <f t="shared" si="14"/>
        <v>1.5656933605811219E-2</v>
      </c>
      <c r="AD47" s="17">
        <f t="shared" ca="1" si="15"/>
        <v>6.0491344728575314E-2</v>
      </c>
      <c r="AE47" s="17">
        <v>122</v>
      </c>
    </row>
    <row r="48" spans="1:31" s="17" customFormat="1" x14ac:dyDescent="0.25">
      <c r="A48" s="17">
        <v>28</v>
      </c>
      <c r="B48" s="17">
        <v>620</v>
      </c>
      <c r="C48" s="17">
        <v>13713</v>
      </c>
      <c r="D48" s="17">
        <v>15124</v>
      </c>
      <c r="E48" s="17">
        <v>12786</v>
      </c>
      <c r="F48" s="17">
        <v>11383</v>
      </c>
      <c r="G48" s="24"/>
      <c r="H48" s="7"/>
      <c r="I48" s="25">
        <f t="shared" si="0"/>
        <v>927</v>
      </c>
      <c r="J48" s="24">
        <f t="shared" si="1"/>
        <v>3741</v>
      </c>
      <c r="K48" s="7"/>
      <c r="L48" s="25">
        <f t="shared" si="4"/>
        <v>928.81910530500977</v>
      </c>
      <c r="M48" s="17">
        <f t="shared" si="2"/>
        <v>3.3091441107146911</v>
      </c>
      <c r="N48" s="17">
        <f t="shared" si="5"/>
        <v>3733.6136276328143</v>
      </c>
      <c r="O48" s="24">
        <f t="shared" si="3"/>
        <v>54.558496746724273</v>
      </c>
      <c r="P48" s="7"/>
      <c r="Q48" s="25">
        <f t="shared" si="6"/>
        <v>966.81959778249256</v>
      </c>
      <c r="R48" s="24">
        <f t="shared" si="7"/>
        <v>3716.5400905154929</v>
      </c>
      <c r="S48" s="7"/>
      <c r="T48" s="25">
        <f t="shared" si="8"/>
        <v>-0.25054616882130482</v>
      </c>
      <c r="U48" s="24">
        <f t="shared" si="9"/>
        <v>0.9695045498326802</v>
      </c>
      <c r="V48" s="7"/>
      <c r="W48" s="25">
        <f t="shared" si="10"/>
        <v>-0.25843576890854891</v>
      </c>
      <c r="X48" s="24">
        <f t="shared" si="11"/>
        <v>157.63217035285334</v>
      </c>
      <c r="Y48" s="7"/>
      <c r="Z48" s="25">
        <f t="shared" si="12"/>
        <v>620</v>
      </c>
      <c r="AA48" s="17">
        <f t="shared" si="16"/>
        <v>157.59899999999999</v>
      </c>
      <c r="AB48" s="24">
        <f t="shared" si="13"/>
        <v>2.7506214478505431</v>
      </c>
      <c r="AC48" s="17">
        <f t="shared" si="14"/>
        <v>3.3170352853346685E-2</v>
      </c>
      <c r="AD48" s="17">
        <f t="shared" ca="1" si="15"/>
        <v>5.1931895357995472E-2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13539</v>
      </c>
      <c r="D49" s="17">
        <v>15170</v>
      </c>
      <c r="E49" s="17">
        <v>12977</v>
      </c>
      <c r="F49" s="17">
        <v>11348</v>
      </c>
      <c r="G49" s="24"/>
      <c r="H49" s="7"/>
      <c r="I49" s="25">
        <f t="shared" si="0"/>
        <v>562</v>
      </c>
      <c r="J49" s="24">
        <f t="shared" si="1"/>
        <v>3822</v>
      </c>
      <c r="K49" s="7"/>
      <c r="L49" s="25">
        <f t="shared" si="4"/>
        <v>566.30108384670598</v>
      </c>
      <c r="M49" s="17">
        <f t="shared" si="2"/>
        <v>18.499322256395097</v>
      </c>
      <c r="N49" s="17">
        <f t="shared" si="5"/>
        <v>3811.6319674498277</v>
      </c>
      <c r="O49" s="24">
        <f t="shared" si="3"/>
        <v>107.49609896143237</v>
      </c>
      <c r="P49" s="7"/>
      <c r="Q49" s="25">
        <f t="shared" si="6"/>
        <v>601.81959778249256</v>
      </c>
      <c r="R49" s="24">
        <f t="shared" si="7"/>
        <v>3797.5400905154929</v>
      </c>
      <c r="S49" s="7"/>
      <c r="T49" s="25">
        <f t="shared" si="8"/>
        <v>-0.15595835551101875</v>
      </c>
      <c r="U49" s="24">
        <f t="shared" si="9"/>
        <v>0.99063438204863108</v>
      </c>
      <c r="V49" s="7"/>
      <c r="W49" s="25">
        <f t="shared" si="10"/>
        <v>-0.16401659944680946</v>
      </c>
      <c r="X49" s="24">
        <f t="shared" si="11"/>
        <v>163.15711614744407</v>
      </c>
      <c r="Y49" s="7"/>
      <c r="Z49" s="25">
        <f t="shared" si="12"/>
        <v>610</v>
      </c>
      <c r="AA49" s="17">
        <f t="shared" si="16"/>
        <v>163.089</v>
      </c>
      <c r="AB49" s="24">
        <f t="shared" si="13"/>
        <v>2.846440023785032</v>
      </c>
      <c r="AC49" s="17">
        <f t="shared" si="14"/>
        <v>6.8116147444072794E-2</v>
      </c>
      <c r="AD49" s="17">
        <f t="shared" ca="1" si="15"/>
        <v>3.2913277933346308E-2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13350</v>
      </c>
      <c r="D50" s="17">
        <v>15193</v>
      </c>
      <c r="E50" s="17">
        <v>13159</v>
      </c>
      <c r="F50" s="17">
        <v>11330</v>
      </c>
      <c r="G50" s="24"/>
      <c r="H50" s="7"/>
      <c r="I50" s="25">
        <f t="shared" si="0"/>
        <v>191</v>
      </c>
      <c r="J50" s="24">
        <f t="shared" si="1"/>
        <v>3863</v>
      </c>
      <c r="K50" s="7"/>
      <c r="L50" s="25">
        <f t="shared" si="4"/>
        <v>197.61248811693014</v>
      </c>
      <c r="M50" s="17">
        <f t="shared" si="2"/>
        <v>43.724999096542277</v>
      </c>
      <c r="N50" s="17">
        <f t="shared" si="5"/>
        <v>3854.905431189452</v>
      </c>
      <c r="O50" s="24">
        <f t="shared" si="3"/>
        <v>65.522044228696885</v>
      </c>
      <c r="P50" s="7"/>
      <c r="Q50" s="25">
        <f t="shared" si="6"/>
        <v>230.81959778249256</v>
      </c>
      <c r="R50" s="24">
        <f t="shared" si="7"/>
        <v>3838.5400905154929</v>
      </c>
      <c r="S50" s="7"/>
      <c r="T50" s="25">
        <f t="shared" si="8"/>
        <v>-5.9815674036728002E-2</v>
      </c>
      <c r="U50" s="24">
        <f t="shared" si="9"/>
        <v>1.0013297292196679</v>
      </c>
      <c r="V50" s="7"/>
      <c r="W50" s="25">
        <f t="shared" si="10"/>
        <v>-6.7957686158114136E-2</v>
      </c>
      <c r="X50" s="24">
        <f t="shared" si="11"/>
        <v>168.67557316987325</v>
      </c>
      <c r="Y50" s="7"/>
      <c r="Z50" s="25">
        <f t="shared" si="12"/>
        <v>611</v>
      </c>
      <c r="AA50" s="17">
        <f t="shared" si="16"/>
        <v>168.58799999999999</v>
      </c>
      <c r="AB50" s="24">
        <f t="shared" si="13"/>
        <v>2.9424156793522003</v>
      </c>
      <c r="AC50" s="17">
        <f t="shared" si="14"/>
        <v>8.7573169873252255E-2</v>
      </c>
      <c r="AD50" s="17">
        <f t="shared" ca="1" si="15"/>
        <v>-1.3625281491158603E-3</v>
      </c>
      <c r="AE50" s="17">
        <v>119</v>
      </c>
    </row>
    <row r="51" spans="1:31" s="17" customFormat="1" x14ac:dyDescent="0.25">
      <c r="A51" s="17">
        <v>31</v>
      </c>
      <c r="B51" s="17">
        <v>627</v>
      </c>
      <c r="C51" s="17">
        <v>13156</v>
      </c>
      <c r="D51" s="17">
        <v>15185</v>
      </c>
      <c r="E51" s="17">
        <v>13346</v>
      </c>
      <c r="F51" s="17">
        <v>11317</v>
      </c>
      <c r="G51" s="24"/>
      <c r="H51" s="7"/>
      <c r="I51" s="25">
        <f t="shared" si="0"/>
        <v>-190</v>
      </c>
      <c r="J51" s="24">
        <f t="shared" si="1"/>
        <v>3868</v>
      </c>
      <c r="K51" s="7"/>
      <c r="L51" s="25">
        <f t="shared" si="4"/>
        <v>-182.97345991004337</v>
      </c>
      <c r="M51" s="17">
        <f t="shared" si="2"/>
        <v>49.372265635767668</v>
      </c>
      <c r="N51" s="17">
        <f t="shared" si="5"/>
        <v>3862.6122413554303</v>
      </c>
      <c r="O51" s="24">
        <f t="shared" si="3"/>
        <v>29.027943212135078</v>
      </c>
      <c r="P51" s="7"/>
      <c r="Q51" s="25">
        <f t="shared" si="6"/>
        <v>-150.18040221750744</v>
      </c>
      <c r="R51" s="24">
        <f t="shared" si="7"/>
        <v>3843.5400905154929</v>
      </c>
      <c r="S51" s="7"/>
      <c r="T51" s="25">
        <f t="shared" si="8"/>
        <v>3.8918454377570577E-2</v>
      </c>
      <c r="U51" s="24">
        <f t="shared" si="9"/>
        <v>1.0026340398502822</v>
      </c>
      <c r="V51" s="7"/>
      <c r="W51" s="25">
        <f t="shared" si="10"/>
        <v>3.076910155501408E-2</v>
      </c>
      <c r="X51" s="24">
        <f t="shared" si="11"/>
        <v>174.31589392617843</v>
      </c>
      <c r="Y51" s="7"/>
      <c r="Z51" s="25">
        <f t="shared" si="12"/>
        <v>627</v>
      </c>
      <c r="AA51" s="17">
        <f t="shared" si="16"/>
        <v>174.23099999999999</v>
      </c>
      <c r="AB51" s="24">
        <f t="shared" si="13"/>
        <v>3.04090460904224</v>
      </c>
      <c r="AC51" s="17">
        <f t="shared" si="14"/>
        <v>8.4893926178438051E-2</v>
      </c>
      <c r="AD51" s="17">
        <f t="shared" ca="1" si="15"/>
        <v>1.1172210195695698E-3</v>
      </c>
      <c r="AE51" s="17">
        <v>118</v>
      </c>
    </row>
    <row r="52" spans="1:31" s="17" customFormat="1" x14ac:dyDescent="0.25">
      <c r="A52" s="17">
        <v>32</v>
      </c>
      <c r="B52" s="17">
        <v>628</v>
      </c>
      <c r="C52" s="17">
        <v>12966</v>
      </c>
      <c r="D52" s="17">
        <v>15167</v>
      </c>
      <c r="E52" s="17">
        <v>13531</v>
      </c>
      <c r="F52" s="17">
        <v>11328</v>
      </c>
      <c r="G52" s="24"/>
      <c r="H52" s="7"/>
      <c r="I52" s="25">
        <f t="shared" ref="I52:I83" si="17">C52-E52</f>
        <v>-565</v>
      </c>
      <c r="J52" s="24">
        <f t="shared" ref="J52:J83" si="18">D52-F52</f>
        <v>3839</v>
      </c>
      <c r="K52" s="7"/>
      <c r="L52" s="25">
        <f t="shared" si="4"/>
        <v>-562.77296581792223</v>
      </c>
      <c r="M52" s="17">
        <f t="shared" si="2"/>
        <v>4.9596812481428154</v>
      </c>
      <c r="N52" s="17">
        <f t="shared" si="5"/>
        <v>3832.9962800895059</v>
      </c>
      <c r="O52" s="24">
        <f t="shared" si="3"/>
        <v>36.044652763662747</v>
      </c>
      <c r="P52" s="7"/>
      <c r="Q52" s="25">
        <f t="shared" si="6"/>
        <v>-525.18040221750744</v>
      </c>
      <c r="R52" s="24">
        <f t="shared" si="7"/>
        <v>3814.5400905154929</v>
      </c>
      <c r="S52" s="7"/>
      <c r="T52" s="25">
        <f t="shared" si="8"/>
        <v>0.13609771462786446</v>
      </c>
      <c r="U52" s="24">
        <f t="shared" si="9"/>
        <v>0.99506903819271952</v>
      </c>
      <c r="V52" s="7"/>
      <c r="W52" s="25">
        <f t="shared" si="10"/>
        <v>0.12801307037324702</v>
      </c>
      <c r="X52" s="24">
        <f t="shared" si="11"/>
        <v>179.88882752065945</v>
      </c>
      <c r="Y52" s="7"/>
      <c r="Z52" s="25">
        <f t="shared" si="12"/>
        <v>628</v>
      </c>
      <c r="AA52" s="17">
        <f t="shared" si="16"/>
        <v>179.88299999999998</v>
      </c>
      <c r="AB52" s="24">
        <f t="shared" si="13"/>
        <v>3.1395506183649595</v>
      </c>
      <c r="AC52" s="17">
        <f t="shared" si="14"/>
        <v>5.8275206594657902E-3</v>
      </c>
      <c r="AD52" s="17">
        <f t="shared" ca="1" si="15"/>
        <v>2.956153204831935E-2</v>
      </c>
      <c r="AE52" s="17">
        <v>117</v>
      </c>
    </row>
    <row r="53" spans="1:31" s="17" customFormat="1" x14ac:dyDescent="0.25">
      <c r="A53" s="17">
        <v>33</v>
      </c>
      <c r="B53" s="17">
        <v>627</v>
      </c>
      <c r="C53" s="17">
        <v>12781</v>
      </c>
      <c r="D53" s="17">
        <v>15139</v>
      </c>
      <c r="E53" s="17">
        <v>13722</v>
      </c>
      <c r="F53" s="17">
        <v>11368</v>
      </c>
      <c r="G53" s="24"/>
      <c r="H53" s="7"/>
      <c r="I53" s="25">
        <f t="shared" si="17"/>
        <v>-941</v>
      </c>
      <c r="J53" s="24">
        <f t="shared" si="18"/>
        <v>3771</v>
      </c>
      <c r="K53" s="7"/>
      <c r="L53" s="25">
        <f t="shared" si="4"/>
        <v>-936.89398584206253</v>
      </c>
      <c r="M53" s="17">
        <f t="shared" si="2"/>
        <v>16.859352265182917</v>
      </c>
      <c r="N53" s="17">
        <f t="shared" si="5"/>
        <v>3766.4391871191251</v>
      </c>
      <c r="O53" s="24">
        <f t="shared" si="3"/>
        <v>20.801014134354329</v>
      </c>
      <c r="P53" s="7"/>
      <c r="Q53" s="25">
        <f t="shared" si="6"/>
        <v>-901.18040221750744</v>
      </c>
      <c r="R53" s="24">
        <f t="shared" si="7"/>
        <v>3746.5400905154929</v>
      </c>
      <c r="S53" s="7"/>
      <c r="T53" s="25">
        <f t="shared" si="8"/>
        <v>0.23353611957215911</v>
      </c>
      <c r="U53" s="24">
        <f t="shared" si="9"/>
        <v>0.97733041361636575</v>
      </c>
      <c r="V53" s="7"/>
      <c r="W53" s="25">
        <f t="shared" si="10"/>
        <v>0.22559889612844955</v>
      </c>
      <c r="X53" s="24">
        <f t="shared" si="11"/>
        <v>185.55615545788248</v>
      </c>
      <c r="Y53" s="7"/>
      <c r="Z53" s="25">
        <f t="shared" ref="Z53:Z84" si="19">B53</f>
        <v>627</v>
      </c>
      <c r="AA53" s="17">
        <f t="shared" si="16"/>
        <v>185.52599999999998</v>
      </c>
      <c r="AB53" s="24">
        <f t="shared" si="13"/>
        <v>3.2380395480549997</v>
      </c>
      <c r="AC53" s="17">
        <f t="shared" si="14"/>
        <v>3.0155457882500514E-2</v>
      </c>
      <c r="AD53" s="17">
        <f t="shared" ca="1" si="15"/>
        <v>-1.7868748686453273E-2</v>
      </c>
      <c r="AE53" s="17">
        <v>116</v>
      </c>
    </row>
    <row r="54" spans="1:31" s="17" customFormat="1" x14ac:dyDescent="0.25">
      <c r="A54" s="17">
        <v>34</v>
      </c>
      <c r="B54" s="17">
        <v>640</v>
      </c>
      <c r="C54" s="17">
        <v>12597</v>
      </c>
      <c r="D54" s="17">
        <v>15082</v>
      </c>
      <c r="E54" s="17">
        <v>13908</v>
      </c>
      <c r="F54" s="17">
        <v>11419</v>
      </c>
      <c r="G54" s="24"/>
      <c r="H54" s="7"/>
      <c r="I54" s="25">
        <f t="shared" si="17"/>
        <v>-1311</v>
      </c>
      <c r="J54" s="24">
        <f t="shared" si="18"/>
        <v>3663</v>
      </c>
      <c r="K54" s="7"/>
      <c r="L54" s="25">
        <f t="shared" si="4"/>
        <v>-1309.7739982445712</v>
      </c>
      <c r="M54" s="17">
        <f t="shared" si="2"/>
        <v>1.5030803043144918</v>
      </c>
      <c r="N54" s="17">
        <f t="shared" si="5"/>
        <v>3661.0587454788506</v>
      </c>
      <c r="O54" s="24">
        <f t="shared" si="3"/>
        <v>3.7684691158829997</v>
      </c>
      <c r="P54" s="7"/>
      <c r="Q54" s="25">
        <f t="shared" si="6"/>
        <v>-1271.1804022175074</v>
      </c>
      <c r="R54" s="24">
        <f t="shared" si="7"/>
        <v>3638.5400905154929</v>
      </c>
      <c r="S54" s="7"/>
      <c r="T54" s="25">
        <f t="shared" si="8"/>
        <v>0.32941965635244908</v>
      </c>
      <c r="U54" s="24">
        <f t="shared" si="9"/>
        <v>0.9491573039950979</v>
      </c>
      <c r="V54" s="7"/>
      <c r="W54" s="25">
        <f t="shared" si="10"/>
        <v>0.32171462663189682</v>
      </c>
      <c r="X54" s="24">
        <f t="shared" si="11"/>
        <v>191.28210534379286</v>
      </c>
      <c r="Y54" s="7"/>
      <c r="Z54" s="25">
        <f t="shared" si="19"/>
        <v>640</v>
      </c>
      <c r="AA54" s="17">
        <f t="shared" si="16"/>
        <v>191.28599999999997</v>
      </c>
      <c r="AB54" s="24">
        <f t="shared" si="13"/>
        <v>3.3385705129698726</v>
      </c>
      <c r="AC54" s="17">
        <f t="shared" si="14"/>
        <v>-3.8946562071089375E-3</v>
      </c>
      <c r="AD54" s="17">
        <f t="shared" ca="1" si="15"/>
        <v>6.7820574589745775E-2</v>
      </c>
      <c r="AE54" s="17">
        <v>115</v>
      </c>
    </row>
    <row r="55" spans="1:31" s="17" customFormat="1" x14ac:dyDescent="0.25">
      <c r="A55" s="17">
        <v>35</v>
      </c>
      <c r="B55" s="17">
        <v>625</v>
      </c>
      <c r="C55" s="17">
        <v>12415</v>
      </c>
      <c r="D55" s="17">
        <v>15010</v>
      </c>
      <c r="E55" s="17">
        <v>14078</v>
      </c>
      <c r="F55" s="17">
        <v>11486</v>
      </c>
      <c r="G55" s="24"/>
      <c r="H55" s="7"/>
      <c r="I55" s="25">
        <f t="shared" si="17"/>
        <v>-1663</v>
      </c>
      <c r="J55" s="24">
        <f t="shared" si="18"/>
        <v>3524</v>
      </c>
      <c r="K55" s="7"/>
      <c r="L55" s="25">
        <f t="shared" si="4"/>
        <v>-1661.5579985261581</v>
      </c>
      <c r="M55" s="17">
        <f t="shared" si="2"/>
        <v>2.0793682505620845</v>
      </c>
      <c r="N55" s="17">
        <f t="shared" si="5"/>
        <v>3522.6531096216454</v>
      </c>
      <c r="O55" s="24">
        <f t="shared" si="3"/>
        <v>1.8141136913042006</v>
      </c>
      <c r="P55" s="7"/>
      <c r="Q55" s="25">
        <f t="shared" si="6"/>
        <v>-1623.1804022175074</v>
      </c>
      <c r="R55" s="24">
        <f t="shared" si="7"/>
        <v>3499.5400905154929</v>
      </c>
      <c r="S55" s="7"/>
      <c r="T55" s="25">
        <f t="shared" si="8"/>
        <v>0.42063858864072495</v>
      </c>
      <c r="U55" s="24">
        <f t="shared" si="9"/>
        <v>0.91289746846402187</v>
      </c>
      <c r="V55" s="7"/>
      <c r="W55" s="25">
        <f t="shared" si="10"/>
        <v>0.4132313373401677</v>
      </c>
      <c r="X55" s="24">
        <f t="shared" si="11"/>
        <v>196.91245478619669</v>
      </c>
      <c r="Y55" s="7"/>
      <c r="Z55" s="25">
        <f t="shared" si="19"/>
        <v>625</v>
      </c>
      <c r="AA55" s="17">
        <f t="shared" si="16"/>
        <v>196.91099999999997</v>
      </c>
      <c r="AB55" s="24">
        <f t="shared" si="13"/>
        <v>3.4367452833945538</v>
      </c>
      <c r="AC55" s="17">
        <f t="shared" si="14"/>
        <v>1.4547861967173503E-3</v>
      </c>
      <c r="AD55" s="17">
        <f t="shared" ca="1" si="15"/>
        <v>8.0372182088950694E-2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12248</v>
      </c>
      <c r="D56" s="17">
        <v>14922</v>
      </c>
      <c r="E56" s="17">
        <v>14244</v>
      </c>
      <c r="F56" s="17">
        <v>11569</v>
      </c>
      <c r="G56" s="24"/>
      <c r="H56" s="7"/>
      <c r="I56" s="25">
        <f t="shared" si="17"/>
        <v>-1996</v>
      </c>
      <c r="J56" s="24">
        <f t="shared" si="18"/>
        <v>3353</v>
      </c>
      <c r="K56" s="7"/>
      <c r="L56" s="25">
        <f t="shared" si="4"/>
        <v>-1990.9031243506342</v>
      </c>
      <c r="M56" s="17">
        <f t="shared" si="2"/>
        <v>25.978141385097601</v>
      </c>
      <c r="N56" s="17">
        <f t="shared" si="5"/>
        <v>3354.4298573023871</v>
      </c>
      <c r="O56" s="24">
        <f t="shared" si="3"/>
        <v>2.0444919051896093</v>
      </c>
      <c r="P56" s="7"/>
      <c r="Q56" s="25">
        <f t="shared" si="6"/>
        <v>-1956.1804022175074</v>
      </c>
      <c r="R56" s="24">
        <f t="shared" si="7"/>
        <v>3328.5400905154929</v>
      </c>
      <c r="S56" s="7"/>
      <c r="T56" s="25">
        <f t="shared" si="8"/>
        <v>0.50693377174298593</v>
      </c>
      <c r="U56" s="24">
        <f t="shared" si="9"/>
        <v>0.86829004489701456</v>
      </c>
      <c r="V56" s="7"/>
      <c r="W56" s="25">
        <f t="shared" si="10"/>
        <v>0.49989199560389291</v>
      </c>
      <c r="X56" s="24">
        <f t="shared" si="11"/>
        <v>202.48803479688286</v>
      </c>
      <c r="Y56" s="7"/>
      <c r="Z56" s="25">
        <f t="shared" si="19"/>
        <v>612</v>
      </c>
      <c r="AA56" s="17">
        <f t="shared" si="16"/>
        <v>202.41899999999998</v>
      </c>
      <c r="AB56" s="24">
        <f t="shared" si="13"/>
        <v>3.5328780185944013</v>
      </c>
      <c r="AC56" s="17">
        <f t="shared" si="14"/>
        <v>6.9034796882874616E-2</v>
      </c>
      <c r="AD56" s="17">
        <f t="shared" ca="1" si="15"/>
        <v>-1.3986477129321884E-3</v>
      </c>
      <c r="AE56" s="17">
        <v>113</v>
      </c>
    </row>
    <row r="57" spans="1:31" s="17" customFormat="1" x14ac:dyDescent="0.25">
      <c r="A57" s="17">
        <v>37</v>
      </c>
      <c r="B57" s="17">
        <v>611</v>
      </c>
      <c r="C57" s="17">
        <v>12107</v>
      </c>
      <c r="D57" s="17">
        <v>14829</v>
      </c>
      <c r="E57" s="17">
        <v>14407</v>
      </c>
      <c r="F57" s="17">
        <v>11675</v>
      </c>
      <c r="G57" s="24"/>
      <c r="H57" s="7"/>
      <c r="I57" s="25">
        <f t="shared" si="17"/>
        <v>-2300</v>
      </c>
      <c r="J57" s="24">
        <f t="shared" si="18"/>
        <v>3154</v>
      </c>
      <c r="K57" s="7"/>
      <c r="L57" s="25">
        <f t="shared" si="4"/>
        <v>-2301.7274349636414</v>
      </c>
      <c r="M57" s="17">
        <f t="shared" si="2"/>
        <v>2.9840315536106674</v>
      </c>
      <c r="N57" s="17">
        <f t="shared" si="5"/>
        <v>3155.7678753310984</v>
      </c>
      <c r="O57" s="24">
        <f t="shared" si="3"/>
        <v>3.1253831863061592</v>
      </c>
      <c r="P57" s="7"/>
      <c r="Q57" s="25">
        <f t="shared" si="6"/>
        <v>-2260.1804022175074</v>
      </c>
      <c r="R57" s="24">
        <f t="shared" si="7"/>
        <v>3129.5400905154929</v>
      </c>
      <c r="S57" s="7"/>
      <c r="T57" s="25">
        <f t="shared" si="8"/>
        <v>0.58571375871922415</v>
      </c>
      <c r="U57" s="24">
        <f t="shared" si="9"/>
        <v>0.81637848179856742</v>
      </c>
      <c r="V57" s="7"/>
      <c r="W57" s="25">
        <f t="shared" si="10"/>
        <v>0.57909658642871975</v>
      </c>
      <c r="X57" s="24">
        <f t="shared" si="11"/>
        <v>207.90805158648334</v>
      </c>
      <c r="Y57" s="7"/>
      <c r="Z57" s="25">
        <f t="shared" si="19"/>
        <v>611</v>
      </c>
      <c r="AA57" s="17">
        <f t="shared" si="16"/>
        <v>207.91799999999998</v>
      </c>
      <c r="AB57" s="24">
        <f t="shared" si="13"/>
        <v>3.6288536741615696</v>
      </c>
      <c r="AC57" s="17">
        <f t="shared" si="14"/>
        <v>-9.9484135166392207E-3</v>
      </c>
      <c r="AD57" s="17">
        <f t="shared" ca="1" si="15"/>
        <v>5.2094783947467249E-2</v>
      </c>
      <c r="AE57" s="17">
        <v>112</v>
      </c>
    </row>
    <row r="58" spans="1:31" s="17" customFormat="1" x14ac:dyDescent="0.25">
      <c r="A58" s="17">
        <v>38</v>
      </c>
      <c r="B58" s="17">
        <v>623</v>
      </c>
      <c r="C58" s="17">
        <v>11957</v>
      </c>
      <c r="D58" s="17">
        <v>14715</v>
      </c>
      <c r="E58" s="17">
        <v>14554</v>
      </c>
      <c r="F58" s="17">
        <v>11792</v>
      </c>
      <c r="G58" s="24"/>
      <c r="H58" s="7"/>
      <c r="I58" s="25">
        <f t="shared" si="17"/>
        <v>-2597</v>
      </c>
      <c r="J58" s="24">
        <f t="shared" si="18"/>
        <v>2923</v>
      </c>
      <c r="K58" s="7"/>
      <c r="L58" s="25">
        <f t="shared" si="4"/>
        <v>-2597.1878904051114</v>
      </c>
      <c r="M58" s="17">
        <f t="shared" si="2"/>
        <v>3.5302804332916611E-2</v>
      </c>
      <c r="N58" s="17">
        <f t="shared" si="5"/>
        <v>2923.5053905111149</v>
      </c>
      <c r="O58" s="24">
        <f t="shared" si="3"/>
        <v>0.25541956872499061</v>
      </c>
      <c r="P58" s="7"/>
      <c r="Q58" s="25">
        <f t="shared" si="6"/>
        <v>-2557.1804022175074</v>
      </c>
      <c r="R58" s="24">
        <f t="shared" si="7"/>
        <v>2898.5400905154929</v>
      </c>
      <c r="S58" s="7"/>
      <c r="T58" s="25">
        <f t="shared" si="8"/>
        <v>0.66267973283745685</v>
      </c>
      <c r="U58" s="24">
        <f t="shared" si="9"/>
        <v>0.75611933066418913</v>
      </c>
      <c r="V58" s="7"/>
      <c r="W58" s="25">
        <f t="shared" si="10"/>
        <v>0.65655496388771206</v>
      </c>
      <c r="X58" s="24">
        <f t="shared" si="11"/>
        <v>213.52663451703188</v>
      </c>
      <c r="Y58" s="7"/>
      <c r="Z58" s="25">
        <f t="shared" si="19"/>
        <v>623</v>
      </c>
      <c r="AA58" s="17">
        <f t="shared" si="16"/>
        <v>213.52499999999998</v>
      </c>
      <c r="AB58" s="24">
        <f t="shared" si="13"/>
        <v>3.7267142853208912</v>
      </c>
      <c r="AC58" s="17">
        <f t="shared" si="14"/>
        <v>1.6345170319027602E-3</v>
      </c>
      <c r="AD58" s="17">
        <f t="shared" ca="1" si="15"/>
        <v>2.8458470887557041E-2</v>
      </c>
      <c r="AE58" s="17">
        <v>111</v>
      </c>
    </row>
    <row r="59" spans="1:31" s="17" customFormat="1" x14ac:dyDescent="0.25">
      <c r="A59" s="17">
        <v>39</v>
      </c>
      <c r="B59" s="17">
        <v>622</v>
      </c>
      <c r="C59" s="17">
        <v>11811</v>
      </c>
      <c r="D59" s="17">
        <v>14572</v>
      </c>
      <c r="E59" s="17">
        <v>14680</v>
      </c>
      <c r="F59" s="17">
        <v>11913</v>
      </c>
      <c r="G59" s="24"/>
      <c r="H59" s="7"/>
      <c r="I59" s="25">
        <f t="shared" si="17"/>
        <v>-2869</v>
      </c>
      <c r="J59" s="24">
        <f t="shared" si="18"/>
        <v>2659</v>
      </c>
      <c r="K59" s="7"/>
      <c r="L59" s="25">
        <f t="shared" si="4"/>
        <v>-2867.7473329231898</v>
      </c>
      <c r="M59" s="17">
        <f t="shared" si="2"/>
        <v>1.569174805324242</v>
      </c>
      <c r="N59" s="17">
        <f t="shared" si="5"/>
        <v>2663.9059961671733</v>
      </c>
      <c r="O59" s="24">
        <f t="shared" si="3"/>
        <v>24.068798392318822</v>
      </c>
      <c r="P59" s="7"/>
      <c r="Q59" s="25">
        <f t="shared" si="6"/>
        <v>-2829.1804022175074</v>
      </c>
      <c r="R59" s="24">
        <f t="shared" si="7"/>
        <v>2634.5400905154929</v>
      </c>
      <c r="S59" s="7"/>
      <c r="T59" s="25">
        <f t="shared" si="8"/>
        <v>0.73316708960567001</v>
      </c>
      <c r="U59" s="24">
        <f t="shared" si="9"/>
        <v>0.68725172936775669</v>
      </c>
      <c r="V59" s="7"/>
      <c r="W59" s="25">
        <f t="shared" si="10"/>
        <v>0.72760448996999316</v>
      </c>
      <c r="X59" s="24">
        <f t="shared" si="11"/>
        <v>219.1918131246847</v>
      </c>
      <c r="Y59" s="7"/>
      <c r="Z59" s="25">
        <f t="shared" si="19"/>
        <v>622</v>
      </c>
      <c r="AA59" s="17">
        <f t="shared" si="16"/>
        <v>219.12299999999999</v>
      </c>
      <c r="AB59" s="24">
        <f t="shared" si="13"/>
        <v>3.8244178168475345</v>
      </c>
      <c r="AC59" s="17">
        <f t="shared" si="14"/>
        <v>6.8813124684709237E-2</v>
      </c>
      <c r="AD59" s="17">
        <f t="shared" ca="1" si="15"/>
        <v>2.2737322035169427E-2</v>
      </c>
      <c r="AE59" s="17">
        <v>110</v>
      </c>
    </row>
    <row r="60" spans="1:31" s="17" customFormat="1" x14ac:dyDescent="0.25">
      <c r="A60" s="17">
        <v>40</v>
      </c>
      <c r="B60" s="17">
        <v>632</v>
      </c>
      <c r="C60" s="17">
        <v>11694</v>
      </c>
      <c r="D60" s="17">
        <v>14429</v>
      </c>
      <c r="E60" s="17">
        <v>14808</v>
      </c>
      <c r="F60" s="17">
        <v>12066</v>
      </c>
      <c r="G60" s="24"/>
      <c r="H60" s="7"/>
      <c r="I60" s="25">
        <f t="shared" si="17"/>
        <v>-3114</v>
      </c>
      <c r="J60" s="24">
        <f t="shared" si="18"/>
        <v>2363</v>
      </c>
      <c r="K60" s="7"/>
      <c r="L60" s="25">
        <f t="shared" si="4"/>
        <v>-3114.9981059668539</v>
      </c>
      <c r="M60" s="17">
        <f t="shared" si="2"/>
        <v>0.99621552106941325</v>
      </c>
      <c r="N60" s="17">
        <f t="shared" si="5"/>
        <v>2374.329421218979</v>
      </c>
      <c r="O60" s="24">
        <f t="shared" si="3"/>
        <v>128.35578515705049</v>
      </c>
      <c r="P60" s="7"/>
      <c r="Q60" s="25">
        <f t="shared" si="6"/>
        <v>-3074.1804022175074</v>
      </c>
      <c r="R60" s="24">
        <f t="shared" si="7"/>
        <v>2338.5400905154929</v>
      </c>
      <c r="S60" s="7"/>
      <c r="T60" s="25">
        <f t="shared" si="8"/>
        <v>0.79665753963586206</v>
      </c>
      <c r="U60" s="24">
        <f t="shared" si="9"/>
        <v>0.6100365400353932</v>
      </c>
      <c r="V60" s="7"/>
      <c r="W60" s="25">
        <f t="shared" si="10"/>
        <v>0.79172473755525452</v>
      </c>
      <c r="X60" s="24">
        <f t="shared" si="11"/>
        <v>224.94331233407297</v>
      </c>
      <c r="Y60" s="7"/>
      <c r="Z60" s="25">
        <f t="shared" si="19"/>
        <v>632</v>
      </c>
      <c r="AA60" s="17">
        <f t="shared" si="16"/>
        <v>224.81099999999998</v>
      </c>
      <c r="AB60" s="24">
        <f t="shared" si="13"/>
        <v>3.9236921447009721</v>
      </c>
      <c r="AC60" s="17">
        <f t="shared" si="14"/>
        <v>0.13231233407299214</v>
      </c>
      <c r="AD60" s="17">
        <f t="shared" ca="1" si="15"/>
        <v>3.8066569531764571E-2</v>
      </c>
      <c r="AE60" s="17">
        <v>109</v>
      </c>
    </row>
    <row r="61" spans="1:31" s="17" customFormat="1" x14ac:dyDescent="0.25">
      <c r="A61" s="17">
        <v>41</v>
      </c>
      <c r="B61" s="17">
        <v>627</v>
      </c>
      <c r="C61" s="17">
        <v>11587</v>
      </c>
      <c r="D61" s="17">
        <v>14277</v>
      </c>
      <c r="E61" s="17">
        <v>14920</v>
      </c>
      <c r="F61" s="17">
        <v>12220</v>
      </c>
      <c r="G61" s="24"/>
      <c r="H61" s="7"/>
      <c r="I61" s="25">
        <f t="shared" si="17"/>
        <v>-3333</v>
      </c>
      <c r="J61" s="24">
        <f t="shared" si="18"/>
        <v>2057</v>
      </c>
      <c r="K61" s="7"/>
      <c r="L61" s="25">
        <f t="shared" si="4"/>
        <v>-3330.3557708788162</v>
      </c>
      <c r="M61" s="17">
        <f t="shared" si="2"/>
        <v>6.9919476453164418</v>
      </c>
      <c r="N61" s="17">
        <f t="shared" si="5"/>
        <v>2064.1417752003472</v>
      </c>
      <c r="O61" s="24">
        <f t="shared" si="3"/>
        <v>51.004953012294052</v>
      </c>
      <c r="P61" s="7"/>
      <c r="Q61" s="25">
        <f t="shared" si="6"/>
        <v>-3293.1804022175074</v>
      </c>
      <c r="R61" s="24">
        <f t="shared" si="7"/>
        <v>2032.5400905154931</v>
      </c>
      <c r="S61" s="7"/>
      <c r="T61" s="25">
        <f t="shared" si="8"/>
        <v>0.85341022762203367</v>
      </c>
      <c r="U61" s="24">
        <f t="shared" si="9"/>
        <v>0.5302127294418012</v>
      </c>
      <c r="V61" s="7"/>
      <c r="W61" s="25">
        <f t="shared" si="10"/>
        <v>0.84912820654187504</v>
      </c>
      <c r="X61" s="24">
        <f t="shared" si="11"/>
        <v>230.5766526535358</v>
      </c>
      <c r="Y61" s="7"/>
      <c r="Z61" s="25">
        <f t="shared" si="19"/>
        <v>627</v>
      </c>
      <c r="AA61" s="17">
        <f t="shared" si="16"/>
        <v>230.45399999999998</v>
      </c>
      <c r="AB61" s="24">
        <f t="shared" si="13"/>
        <v>4.0221810743910122</v>
      </c>
      <c r="AC61" s="17">
        <f t="shared" si="14"/>
        <v>0.12265265353582322</v>
      </c>
      <c r="AD61" s="17">
        <f t="shared" ca="1" si="15"/>
        <v>1.4107416163142261E-2</v>
      </c>
      <c r="AE61" s="17">
        <v>108</v>
      </c>
    </row>
    <row r="62" spans="1:31" s="17" customFormat="1" x14ac:dyDescent="0.25">
      <c r="A62" s="17">
        <v>42</v>
      </c>
      <c r="B62" s="17">
        <v>645</v>
      </c>
      <c r="C62" s="17">
        <v>11491</v>
      </c>
      <c r="D62" s="17">
        <v>14102</v>
      </c>
      <c r="E62" s="17">
        <v>15008</v>
      </c>
      <c r="F62" s="17">
        <v>12383</v>
      </c>
      <c r="G62" s="24"/>
      <c r="H62" s="7"/>
      <c r="I62" s="25">
        <f t="shared" si="17"/>
        <v>-3517</v>
      </c>
      <c r="J62" s="24">
        <f t="shared" si="18"/>
        <v>1719</v>
      </c>
      <c r="K62" s="7"/>
      <c r="L62" s="25">
        <f t="shared" si="4"/>
        <v>-3518.5771261982318</v>
      </c>
      <c r="M62" s="17">
        <f t="shared" si="2"/>
        <v>2.4873270451490312</v>
      </c>
      <c r="N62" s="17">
        <f t="shared" si="5"/>
        <v>1724.4268756827521</v>
      </c>
      <c r="O62" s="24">
        <f t="shared" si="3"/>
        <v>29.450979676046042</v>
      </c>
      <c r="P62" s="7"/>
      <c r="Q62" s="25">
        <f t="shared" si="6"/>
        <v>-3477.1804022175074</v>
      </c>
      <c r="R62" s="24">
        <f t="shared" si="7"/>
        <v>1694.5400905154931</v>
      </c>
      <c r="S62" s="7"/>
      <c r="T62" s="25">
        <f t="shared" si="8"/>
        <v>0.90109285131817785</v>
      </c>
      <c r="U62" s="24">
        <f t="shared" si="9"/>
        <v>0.44204133081227792</v>
      </c>
      <c r="V62" s="7"/>
      <c r="W62" s="25">
        <f t="shared" si="10"/>
        <v>0.89752917097900176</v>
      </c>
      <c r="X62" s="24">
        <f t="shared" si="11"/>
        <v>236.33746914433266</v>
      </c>
      <c r="Y62" s="7"/>
      <c r="Z62" s="25">
        <f t="shared" si="19"/>
        <v>645</v>
      </c>
      <c r="AA62" s="17">
        <f t="shared" si="16"/>
        <v>236.25899999999999</v>
      </c>
      <c r="AB62" s="24">
        <f t="shared" si="13"/>
        <v>4.1234974374692825</v>
      </c>
      <c r="AC62" s="17">
        <f t="shared" si="14"/>
        <v>7.8469144332672158E-2</v>
      </c>
      <c r="AD62" s="17">
        <f t="shared" ca="1" si="15"/>
        <v>0.11097284781502026</v>
      </c>
      <c r="AE62" s="17">
        <v>107</v>
      </c>
    </row>
    <row r="63" spans="1:31" s="17" customFormat="1" x14ac:dyDescent="0.25">
      <c r="A63" s="17">
        <v>43</v>
      </c>
      <c r="B63" s="17">
        <v>625</v>
      </c>
      <c r="C63" s="17">
        <v>11419</v>
      </c>
      <c r="D63" s="17">
        <v>13928</v>
      </c>
      <c r="E63" s="17">
        <v>15082</v>
      </c>
      <c r="F63" s="17">
        <v>12559</v>
      </c>
      <c r="G63" s="24"/>
      <c r="H63" s="7"/>
      <c r="I63" s="25">
        <f t="shared" si="17"/>
        <v>-3663</v>
      </c>
      <c r="J63" s="24">
        <f t="shared" si="18"/>
        <v>1369</v>
      </c>
      <c r="K63" s="7"/>
      <c r="L63" s="25">
        <f t="shared" si="4"/>
        <v>-3666.9203247414994</v>
      </c>
      <c r="M63" s="17">
        <f t="shared" si="2"/>
        <v>15.368946078812112</v>
      </c>
      <c r="N63" s="17">
        <f t="shared" si="5"/>
        <v>1378.5568468427198</v>
      </c>
      <c r="O63" s="24">
        <f t="shared" si="3"/>
        <v>91.333321575203001</v>
      </c>
      <c r="P63" s="7"/>
      <c r="Q63" s="25">
        <f t="shared" si="6"/>
        <v>-3623.1804022175074</v>
      </c>
      <c r="R63" s="24">
        <f t="shared" si="7"/>
        <v>1344.5400905154931</v>
      </c>
      <c r="S63" s="7"/>
      <c r="T63" s="25">
        <f t="shared" si="8"/>
        <v>0.93892797664229233</v>
      </c>
      <c r="U63" s="24">
        <f t="shared" si="9"/>
        <v>0.35073958666928051</v>
      </c>
      <c r="V63" s="7"/>
      <c r="W63" s="25">
        <f t="shared" si="10"/>
        <v>0.93610775895315679</v>
      </c>
      <c r="X63" s="24">
        <f t="shared" si="11"/>
        <v>242.01823614833381</v>
      </c>
      <c r="Y63" s="7"/>
      <c r="Z63" s="25">
        <f t="shared" si="19"/>
        <v>625</v>
      </c>
      <c r="AA63" s="17">
        <f t="shared" si="16"/>
        <v>241.88399999999999</v>
      </c>
      <c r="AB63" s="24">
        <f t="shared" si="13"/>
        <v>4.2216722078939632</v>
      </c>
      <c r="AC63" s="17">
        <f t="shared" si="14"/>
        <v>0.13423614833382658</v>
      </c>
      <c r="AD63" s="17">
        <f t="shared" ca="1" si="15"/>
        <v>-8.602029934024813E-3</v>
      </c>
      <c r="AE63" s="17">
        <v>106</v>
      </c>
    </row>
    <row r="64" spans="1:31" s="17" customFormat="1" x14ac:dyDescent="0.25">
      <c r="A64" s="17">
        <v>44</v>
      </c>
      <c r="B64" s="17">
        <v>628</v>
      </c>
      <c r="C64" s="17">
        <v>11365</v>
      </c>
      <c r="D64" s="17">
        <v>13751</v>
      </c>
      <c r="E64" s="17">
        <v>15145</v>
      </c>
      <c r="F64" s="17">
        <v>12739</v>
      </c>
      <c r="G64" s="24"/>
      <c r="H64" s="7"/>
      <c r="I64" s="25">
        <f t="shared" si="17"/>
        <v>-3780</v>
      </c>
      <c r="J64" s="24">
        <f t="shared" si="18"/>
        <v>1012</v>
      </c>
      <c r="K64" s="7"/>
      <c r="L64" s="25">
        <f t="shared" si="4"/>
        <v>-3780.7684337449864</v>
      </c>
      <c r="M64" s="17">
        <f t="shared" si="2"/>
        <v>0.59049042043381761</v>
      </c>
      <c r="N64" s="17">
        <f t="shared" si="5"/>
        <v>1017.8812673786255</v>
      </c>
      <c r="O64" s="24">
        <f t="shared" si="3"/>
        <v>34.589305978884063</v>
      </c>
      <c r="P64" s="7"/>
      <c r="Q64" s="25">
        <f t="shared" si="6"/>
        <v>-3740.1804022175074</v>
      </c>
      <c r="R64" s="24">
        <f t="shared" si="7"/>
        <v>987.54009051549303</v>
      </c>
      <c r="S64" s="7"/>
      <c r="T64" s="25">
        <f t="shared" si="8"/>
        <v>0.96924790584038401</v>
      </c>
      <c r="U64" s="24">
        <f t="shared" si="9"/>
        <v>0.25761180764342306</v>
      </c>
      <c r="V64" s="7"/>
      <c r="W64" s="25">
        <f t="shared" si="10"/>
        <v>0.9671857467374233</v>
      </c>
      <c r="X64" s="24">
        <f t="shared" si="11"/>
        <v>247.64355643124577</v>
      </c>
      <c r="Y64" s="7"/>
      <c r="Z64" s="25">
        <f t="shared" si="19"/>
        <v>628</v>
      </c>
      <c r="AA64" s="17">
        <f t="shared" si="16"/>
        <v>247.53599999999997</v>
      </c>
      <c r="AB64" s="24">
        <f t="shared" si="13"/>
        <v>4.3203182172166832</v>
      </c>
      <c r="AC64" s="17">
        <f t="shared" si="14"/>
        <v>0.10755643124579706</v>
      </c>
      <c r="AD64" s="17">
        <f t="shared" ca="1" si="15"/>
        <v>1.8547716783217538E-2</v>
      </c>
      <c r="AE64" s="17">
        <v>105</v>
      </c>
    </row>
    <row r="65" spans="1:31" s="17" customFormat="1" x14ac:dyDescent="0.25">
      <c r="A65" s="17">
        <v>45</v>
      </c>
      <c r="B65" s="17">
        <v>603</v>
      </c>
      <c r="C65" s="17">
        <v>11321</v>
      </c>
      <c r="D65" s="17">
        <v>13569</v>
      </c>
      <c r="E65" s="17">
        <v>15176</v>
      </c>
      <c r="F65" s="17">
        <v>12914</v>
      </c>
      <c r="G65" s="24"/>
      <c r="H65" s="7"/>
      <c r="I65" s="25">
        <f t="shared" si="17"/>
        <v>-3855</v>
      </c>
      <c r="J65" s="24">
        <f t="shared" si="18"/>
        <v>655</v>
      </c>
      <c r="K65" s="7"/>
      <c r="L65" s="25">
        <f t="shared" si="4"/>
        <v>-3855.84256432237</v>
      </c>
      <c r="M65" s="17">
        <f t="shared" si="2"/>
        <v>0.70991463733078497</v>
      </c>
      <c r="N65" s="17">
        <f t="shared" si="5"/>
        <v>662.41775638678314</v>
      </c>
      <c r="O65" s="24">
        <f t="shared" si="3"/>
        <v>55.02310981366206</v>
      </c>
      <c r="P65" s="7"/>
      <c r="Q65" s="25">
        <f t="shared" si="6"/>
        <v>-3815.1804022175074</v>
      </c>
      <c r="R65" s="24">
        <f t="shared" si="7"/>
        <v>630.54009051549303</v>
      </c>
      <c r="S65" s="7"/>
      <c r="T65" s="25">
        <f t="shared" si="8"/>
        <v>0.98868375789044272</v>
      </c>
      <c r="U65" s="24">
        <f t="shared" si="9"/>
        <v>0.1644840286175657</v>
      </c>
      <c r="V65" s="7"/>
      <c r="W65" s="25">
        <f t="shared" si="10"/>
        <v>0.9873792977462007</v>
      </c>
      <c r="X65" s="24">
        <f t="shared" si="11"/>
        <v>253.10028615458862</v>
      </c>
      <c r="Y65" s="7"/>
      <c r="Z65" s="25">
        <f t="shared" si="19"/>
        <v>603</v>
      </c>
      <c r="AA65" s="17">
        <f t="shared" si="16"/>
        <v>252.96299999999997</v>
      </c>
      <c r="AB65" s="24">
        <f t="shared" si="13"/>
        <v>4.4150372357224148</v>
      </c>
      <c r="AC65" s="17">
        <f t="shared" si="14"/>
        <v>0.13728615458865079</v>
      </c>
      <c r="AD65" s="17">
        <f t="shared" ca="1" si="15"/>
        <v>6.4850160498082232E-2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11310</v>
      </c>
      <c r="D66" s="17">
        <v>13390</v>
      </c>
      <c r="E66" s="17">
        <v>15207</v>
      </c>
      <c r="F66" s="17">
        <v>13104</v>
      </c>
      <c r="G66" s="24"/>
      <c r="H66" s="7"/>
      <c r="I66" s="25">
        <f t="shared" si="17"/>
        <v>-3897</v>
      </c>
      <c r="J66" s="24">
        <f t="shared" si="18"/>
        <v>286</v>
      </c>
      <c r="K66" s="7"/>
      <c r="L66" s="25">
        <f t="shared" si="4"/>
        <v>-3897.2977556442302</v>
      </c>
      <c r="M66" s="17">
        <f t="shared" si="2"/>
        <v>8.8658423670920444E-2</v>
      </c>
      <c r="N66" s="17">
        <f t="shared" si="5"/>
        <v>291.59585983546555</v>
      </c>
      <c r="O66" s="24">
        <f t="shared" si="3"/>
        <v>31.313647298176491</v>
      </c>
      <c r="P66" s="7"/>
      <c r="Q66" s="25">
        <f t="shared" si="6"/>
        <v>-3857.1804022175074</v>
      </c>
      <c r="R66" s="24">
        <f t="shared" si="7"/>
        <v>261.54009051549303</v>
      </c>
      <c r="S66" s="7"/>
      <c r="T66" s="25">
        <f t="shared" si="8"/>
        <v>0.99956783503847568</v>
      </c>
      <c r="U66" s="24">
        <f t="shared" si="9"/>
        <v>6.8225904078234104E-2</v>
      </c>
      <c r="V66" s="7"/>
      <c r="W66" s="25">
        <f t="shared" si="10"/>
        <v>0.9990462385748029</v>
      </c>
      <c r="X66" s="24">
        <f t="shared" si="11"/>
        <v>258.65141484163871</v>
      </c>
      <c r="Y66" s="7"/>
      <c r="Z66" s="25">
        <f t="shared" si="19"/>
        <v>619</v>
      </c>
      <c r="AA66" s="17">
        <f t="shared" si="16"/>
        <v>258.53399999999999</v>
      </c>
      <c r="AB66" s="24">
        <f t="shared" si="13"/>
        <v>4.5122695283510197</v>
      </c>
      <c r="AC66" s="17">
        <f t="shared" si="14"/>
        <v>0.11741484163871974</v>
      </c>
      <c r="AD66" s="17">
        <f t="shared" ca="1" si="15"/>
        <v>4.6565981170886062E-2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11300</v>
      </c>
      <c r="D67" s="17">
        <v>13193</v>
      </c>
      <c r="E67" s="17">
        <v>15195</v>
      </c>
      <c r="F67" s="17">
        <v>13278</v>
      </c>
      <c r="G67" s="24"/>
      <c r="H67" s="7"/>
      <c r="I67" s="25">
        <f t="shared" si="17"/>
        <v>-3895</v>
      </c>
      <c r="J67" s="24">
        <f t="shared" si="18"/>
        <v>-85</v>
      </c>
      <c r="K67" s="7"/>
      <c r="L67" s="25">
        <f t="shared" si="4"/>
        <v>-3902.1589447773345</v>
      </c>
      <c r="M67" s="17">
        <f t="shared" si="2"/>
        <v>51.250490324924264</v>
      </c>
      <c r="N67" s="17">
        <f t="shared" si="5"/>
        <v>-85.372388760407404</v>
      </c>
      <c r="O67" s="24">
        <f t="shared" si="3"/>
        <v>0.13867338887776268</v>
      </c>
      <c r="P67" s="7"/>
      <c r="Q67" s="25">
        <f t="shared" si="6"/>
        <v>-3855.1804022175074</v>
      </c>
      <c r="R67" s="24">
        <f t="shared" si="7"/>
        <v>-109.45990948450695</v>
      </c>
      <c r="S67" s="7"/>
      <c r="T67" s="25">
        <f t="shared" si="8"/>
        <v>0.9990495456504741</v>
      </c>
      <c r="U67" s="24">
        <f t="shared" si="9"/>
        <v>-2.8553944713343177E-2</v>
      </c>
      <c r="V67" s="7"/>
      <c r="W67" s="25">
        <f t="shared" si="10"/>
        <v>0.99931467732917745</v>
      </c>
      <c r="X67" s="24">
        <f t="shared" si="11"/>
        <v>264.19483454682597</v>
      </c>
      <c r="Y67" s="7"/>
      <c r="Z67" s="25">
        <f t="shared" si="19"/>
        <v>625</v>
      </c>
      <c r="AA67" s="17">
        <f t="shared" si="16"/>
        <v>264.15899999999999</v>
      </c>
      <c r="AB67" s="24">
        <f t="shared" si="13"/>
        <v>4.6104442987757004</v>
      </c>
      <c r="AC67" s="17">
        <f t="shared" si="14"/>
        <v>3.5834546825981306E-2</v>
      </c>
      <c r="AD67" s="17">
        <f t="shared" ca="1" si="15"/>
        <v>8.1285968824204247E-2</v>
      </c>
      <c r="AE67" s="17">
        <v>102</v>
      </c>
    </row>
    <row r="68" spans="1:31" s="17" customFormat="1" x14ac:dyDescent="0.25">
      <c r="A68" s="17">
        <v>48</v>
      </c>
      <c r="B68" s="17">
        <v>632</v>
      </c>
      <c r="C68" s="17">
        <v>11322</v>
      </c>
      <c r="D68" s="17">
        <v>13017</v>
      </c>
      <c r="E68" s="17">
        <v>15187</v>
      </c>
      <c r="F68" s="17">
        <v>13476</v>
      </c>
      <c r="G68" s="24"/>
      <c r="H68" s="7"/>
      <c r="I68" s="25">
        <f t="shared" si="17"/>
        <v>-3865</v>
      </c>
      <c r="J68" s="24">
        <f t="shared" si="18"/>
        <v>-459</v>
      </c>
      <c r="K68" s="7"/>
      <c r="L68" s="25">
        <f t="shared" si="4"/>
        <v>-3869.2276915235325</v>
      </c>
      <c r="M68" s="17">
        <f t="shared" si="2"/>
        <v>17.873375618148422</v>
      </c>
      <c r="N68" s="17">
        <f t="shared" si="5"/>
        <v>-465.47201400738606</v>
      </c>
      <c r="O68" s="24">
        <f t="shared" si="3"/>
        <v>41.886965311801433</v>
      </c>
      <c r="P68" s="7"/>
      <c r="Q68" s="25">
        <f t="shared" si="6"/>
        <v>-3825.1804022175074</v>
      </c>
      <c r="R68" s="24">
        <f t="shared" si="7"/>
        <v>-483.45990948450697</v>
      </c>
      <c r="S68" s="7"/>
      <c r="T68" s="25">
        <f t="shared" si="8"/>
        <v>0.99127520483045062</v>
      </c>
      <c r="U68" s="24">
        <f t="shared" si="9"/>
        <v>-0.12611637988328903</v>
      </c>
      <c r="V68" s="7"/>
      <c r="W68" s="25">
        <f t="shared" si="10"/>
        <v>0.99233318672146276</v>
      </c>
      <c r="X68" s="24">
        <f t="shared" si="11"/>
        <v>269.80107205456875</v>
      </c>
      <c r="Y68" s="7"/>
      <c r="Z68" s="25">
        <f t="shared" si="19"/>
        <v>632</v>
      </c>
      <c r="AA68" s="17">
        <f t="shared" si="16"/>
        <v>269.84699999999998</v>
      </c>
      <c r="AB68" s="24">
        <f t="shared" si="13"/>
        <v>4.7097186266291384</v>
      </c>
      <c r="AC68" s="17">
        <f t="shared" si="14"/>
        <v>-4.592794543123091E-2</v>
      </c>
      <c r="AD68" s="17">
        <f t="shared" ca="1" si="15"/>
        <v>0.1644347232461314</v>
      </c>
      <c r="AE68" s="17">
        <v>101</v>
      </c>
    </row>
    <row r="69" spans="1:31" s="17" customFormat="1" x14ac:dyDescent="0.25">
      <c r="A69" s="17">
        <v>49</v>
      </c>
      <c r="B69" s="17">
        <v>637</v>
      </c>
      <c r="C69" s="17">
        <v>11357</v>
      </c>
      <c r="D69" s="17">
        <v>12818</v>
      </c>
      <c r="E69" s="17">
        <v>15152</v>
      </c>
      <c r="F69" s="17">
        <v>13661</v>
      </c>
      <c r="G69" s="24"/>
      <c r="H69" s="7"/>
      <c r="I69" s="25">
        <f t="shared" si="17"/>
        <v>-3795</v>
      </c>
      <c r="J69" s="24">
        <f t="shared" si="18"/>
        <v>-843</v>
      </c>
      <c r="K69" s="7"/>
      <c r="L69" s="25">
        <f t="shared" si="4"/>
        <v>-3797.8552332147506</v>
      </c>
      <c r="M69" s="17">
        <f t="shared" si="2"/>
        <v>8.1523567106148711</v>
      </c>
      <c r="N69" s="17">
        <f t="shared" si="5"/>
        <v>-843.68095103280552</v>
      </c>
      <c r="O69" s="24">
        <f t="shared" si="3"/>
        <v>0.46369430907890974</v>
      </c>
      <c r="P69" s="7"/>
      <c r="Q69" s="25">
        <f t="shared" si="6"/>
        <v>-3755.1804022175074</v>
      </c>
      <c r="R69" s="24">
        <f t="shared" si="7"/>
        <v>-867.45990948450697</v>
      </c>
      <c r="S69" s="7"/>
      <c r="T69" s="25">
        <f t="shared" si="8"/>
        <v>0.97313507625039575</v>
      </c>
      <c r="U69" s="24">
        <f t="shared" si="9"/>
        <v>-0.22628743631446335</v>
      </c>
      <c r="V69" s="7"/>
      <c r="W69" s="25">
        <f t="shared" si="10"/>
        <v>0.97500677192327767</v>
      </c>
      <c r="X69" s="24">
        <f t="shared" si="11"/>
        <v>275.62447648555246</v>
      </c>
      <c r="Y69" s="7"/>
      <c r="Z69" s="25">
        <f t="shared" si="19"/>
        <v>637</v>
      </c>
      <c r="AA69" s="17">
        <f t="shared" si="16"/>
        <v>275.58</v>
      </c>
      <c r="AB69" s="24">
        <f t="shared" si="13"/>
        <v>4.8097783526459734</v>
      </c>
      <c r="AC69" s="17">
        <f t="shared" si="14"/>
        <v>4.4476485552479517E-2</v>
      </c>
      <c r="AD69" s="17">
        <f t="shared" ca="1" si="15"/>
        <v>-0.1074299998999777</v>
      </c>
      <c r="AE69" s="17">
        <v>100</v>
      </c>
    </row>
    <row r="70" spans="1:31" s="17" customFormat="1" x14ac:dyDescent="0.25">
      <c r="A70" s="17">
        <v>50</v>
      </c>
      <c r="B70" s="17">
        <v>633</v>
      </c>
      <c r="C70" s="17">
        <v>11416</v>
      </c>
      <c r="D70" s="17">
        <v>12644</v>
      </c>
      <c r="E70" s="17">
        <v>15105</v>
      </c>
      <c r="F70" s="17">
        <v>13854</v>
      </c>
      <c r="G70" s="24"/>
      <c r="H70" s="7"/>
      <c r="I70" s="25">
        <f t="shared" si="17"/>
        <v>-3689</v>
      </c>
      <c r="J70" s="24">
        <f t="shared" si="18"/>
        <v>-1210</v>
      </c>
      <c r="K70" s="7"/>
      <c r="L70" s="25">
        <f t="shared" si="4"/>
        <v>-3689.6646815635768</v>
      </c>
      <c r="M70" s="17">
        <f t="shared" si="2"/>
        <v>0.44180158095887034</v>
      </c>
      <c r="N70" s="17">
        <f t="shared" si="5"/>
        <v>-1210.9092285200302</v>
      </c>
      <c r="O70" s="24">
        <f t="shared" si="3"/>
        <v>0.82669650163627695</v>
      </c>
      <c r="P70" s="7"/>
      <c r="Q70" s="25">
        <f t="shared" si="6"/>
        <v>-3649.1804022175074</v>
      </c>
      <c r="R70" s="24">
        <f t="shared" si="7"/>
        <v>-1234.4599094845069</v>
      </c>
      <c r="S70" s="7"/>
      <c r="T70" s="25">
        <f t="shared" si="8"/>
        <v>0.94566573868631265</v>
      </c>
      <c r="U70" s="24">
        <f t="shared" si="9"/>
        <v>-0.32202383660154921</v>
      </c>
      <c r="V70" s="7"/>
      <c r="W70" s="25">
        <f t="shared" si="10"/>
        <v>0.9483147895667291</v>
      </c>
      <c r="X70" s="24">
        <f t="shared" si="11"/>
        <v>281.31433176411838</v>
      </c>
      <c r="Y70" s="7"/>
      <c r="Z70" s="25">
        <f t="shared" si="19"/>
        <v>633</v>
      </c>
      <c r="AA70" s="17">
        <f t="shared" si="16"/>
        <v>281.27699999999999</v>
      </c>
      <c r="AB70" s="24">
        <f t="shared" si="13"/>
        <v>4.9092097601320903</v>
      </c>
      <c r="AC70" s="17">
        <f t="shared" si="14"/>
        <v>3.7331764118391675E-2</v>
      </c>
      <c r="AD70" s="17">
        <f t="shared" ca="1" si="15"/>
        <v>-2.4659825122114398E-2</v>
      </c>
      <c r="AE70" s="17">
        <v>99</v>
      </c>
    </row>
    <row r="71" spans="1:31" s="17" customFormat="1" x14ac:dyDescent="0.25">
      <c r="A71" s="17">
        <v>51</v>
      </c>
      <c r="B71" s="17">
        <v>636</v>
      </c>
      <c r="C71" s="17">
        <v>11491</v>
      </c>
      <c r="D71" s="17">
        <v>12471</v>
      </c>
      <c r="E71" s="17">
        <v>15040</v>
      </c>
      <c r="F71" s="17">
        <v>14035</v>
      </c>
      <c r="G71" s="24"/>
      <c r="H71" s="7"/>
      <c r="I71" s="25">
        <f t="shared" si="17"/>
        <v>-3549</v>
      </c>
      <c r="J71" s="24">
        <f t="shared" si="18"/>
        <v>-1564</v>
      </c>
      <c r="K71" s="7"/>
      <c r="L71" s="25">
        <f t="shared" si="4"/>
        <v>-3544.6288454487299</v>
      </c>
      <c r="M71" s="17">
        <f t="shared" si="2"/>
        <v>19.106992111089639</v>
      </c>
      <c r="N71" s="17">
        <f t="shared" si="5"/>
        <v>-1567.5667597508852</v>
      </c>
      <c r="O71" s="24">
        <f t="shared" si="3"/>
        <v>12.721775120534936</v>
      </c>
      <c r="P71" s="7"/>
      <c r="Q71" s="25">
        <f t="shared" si="6"/>
        <v>-3509.1804022175074</v>
      </c>
      <c r="R71" s="24">
        <f t="shared" si="7"/>
        <v>-1588.4599094845069</v>
      </c>
      <c r="S71" s="7"/>
      <c r="T71" s="25">
        <f t="shared" si="8"/>
        <v>0.90938548152620291</v>
      </c>
      <c r="U71" s="24">
        <f t="shared" si="9"/>
        <v>-0.41436902924903807</v>
      </c>
      <c r="V71" s="7"/>
      <c r="W71" s="25">
        <f t="shared" si="10"/>
        <v>0.91278402859369556</v>
      </c>
      <c r="X71" s="24">
        <f t="shared" si="11"/>
        <v>286.97436864366261</v>
      </c>
      <c r="Y71" s="7"/>
      <c r="Z71" s="25">
        <f t="shared" si="19"/>
        <v>636</v>
      </c>
      <c r="AA71" s="17">
        <f t="shared" si="16"/>
        <v>287.00099999999998</v>
      </c>
      <c r="AB71" s="24">
        <f t="shared" si="13"/>
        <v>5.0091124065162456</v>
      </c>
      <c r="AC71" s="17">
        <f t="shared" si="14"/>
        <v>-2.6631356337361467E-2</v>
      </c>
      <c r="AD71" s="17">
        <f t="shared" ca="1" si="15"/>
        <v>0.12431986704240217</v>
      </c>
      <c r="AE71" s="17">
        <v>98</v>
      </c>
    </row>
    <row r="72" spans="1:31" s="17" customFormat="1" x14ac:dyDescent="0.25">
      <c r="A72" s="17">
        <v>52</v>
      </c>
      <c r="B72" s="17">
        <v>615</v>
      </c>
      <c r="C72" s="17">
        <v>11571</v>
      </c>
      <c r="D72" s="17">
        <v>12291</v>
      </c>
      <c r="E72" s="17">
        <v>14937</v>
      </c>
      <c r="F72" s="17">
        <v>14181</v>
      </c>
      <c r="G72" s="24"/>
      <c r="H72" s="7"/>
      <c r="I72" s="25">
        <f t="shared" si="17"/>
        <v>-3366</v>
      </c>
      <c r="J72" s="24">
        <f t="shared" si="18"/>
        <v>-1890</v>
      </c>
      <c r="K72" s="7"/>
      <c r="L72" s="25">
        <f t="shared" si="4"/>
        <v>-3371.104117644591</v>
      </c>
      <c r="M72" s="17">
        <f t="shared" si="2"/>
        <v>26.052016929825609</v>
      </c>
      <c r="N72" s="17">
        <f t="shared" si="5"/>
        <v>-1897.3670123926343</v>
      </c>
      <c r="O72" s="24">
        <f t="shared" si="3"/>
        <v>54.272871593226633</v>
      </c>
      <c r="P72" s="7"/>
      <c r="Q72" s="25">
        <f t="shared" si="6"/>
        <v>-3326.1804022175074</v>
      </c>
      <c r="R72" s="24">
        <f t="shared" si="7"/>
        <v>-1914.4599094845069</v>
      </c>
      <c r="S72" s="7"/>
      <c r="T72" s="25">
        <f t="shared" si="8"/>
        <v>0.86196200252405952</v>
      </c>
      <c r="U72" s="24">
        <f t="shared" si="9"/>
        <v>-0.4994100823650871</v>
      </c>
      <c r="V72" s="7"/>
      <c r="W72" s="25">
        <f t="shared" si="10"/>
        <v>0.8660503005872936</v>
      </c>
      <c r="X72" s="24">
        <f t="shared" si="11"/>
        <v>292.52814446814955</v>
      </c>
      <c r="Y72" s="7"/>
      <c r="Z72" s="25">
        <f t="shared" si="19"/>
        <v>615</v>
      </c>
      <c r="AA72" s="17">
        <f t="shared" si="16"/>
        <v>292.536</v>
      </c>
      <c r="AB72" s="24">
        <f t="shared" si="13"/>
        <v>5.1057163806141315</v>
      </c>
      <c r="AC72" s="17">
        <f t="shared" si="14"/>
        <v>-7.8555318504527349E-3</v>
      </c>
      <c r="AD72" s="17">
        <f t="shared" ca="1" si="15"/>
        <v>-7.4674760328434786E-3</v>
      </c>
      <c r="AE72" s="17">
        <v>97</v>
      </c>
    </row>
    <row r="73" spans="1:31" s="17" customFormat="1" x14ac:dyDescent="0.25">
      <c r="A73" s="17">
        <v>53</v>
      </c>
      <c r="B73" s="17">
        <v>611</v>
      </c>
      <c r="C73" s="17">
        <v>11668</v>
      </c>
      <c r="D73" s="17">
        <v>12134</v>
      </c>
      <c r="E73" s="17">
        <v>14829</v>
      </c>
      <c r="F73" s="17">
        <v>14333</v>
      </c>
      <c r="G73" s="24"/>
      <c r="H73" s="7"/>
      <c r="I73" s="25">
        <f t="shared" si="17"/>
        <v>-3161</v>
      </c>
      <c r="J73" s="24">
        <f t="shared" si="18"/>
        <v>-2199</v>
      </c>
      <c r="K73" s="7"/>
      <c r="L73" s="25">
        <f t="shared" si="4"/>
        <v>-3167.9224574618402</v>
      </c>
      <c r="M73" s="17">
        <f t="shared" si="2"/>
        <v>47.920417310986615</v>
      </c>
      <c r="N73" s="17">
        <f t="shared" si="5"/>
        <v>-2207.2600669290173</v>
      </c>
      <c r="O73" s="24">
        <f t="shared" si="3"/>
        <v>68.228705671845034</v>
      </c>
      <c r="P73" s="7"/>
      <c r="Q73" s="25">
        <f t="shared" si="6"/>
        <v>-3121.1804022175074</v>
      </c>
      <c r="R73" s="24">
        <f t="shared" si="7"/>
        <v>-2223.4599094845071</v>
      </c>
      <c r="S73" s="7"/>
      <c r="T73" s="25">
        <f t="shared" si="8"/>
        <v>0.80883734025389886</v>
      </c>
      <c r="U73" s="24">
        <f t="shared" si="9"/>
        <v>-0.58001647933704781</v>
      </c>
      <c r="V73" s="7"/>
      <c r="W73" s="25">
        <f t="shared" si="10"/>
        <v>0.81357915061435782</v>
      </c>
      <c r="X73" s="24">
        <f t="shared" si="11"/>
        <v>298.04395051561426</v>
      </c>
      <c r="Y73" s="7"/>
      <c r="Z73" s="25">
        <f t="shared" si="19"/>
        <v>611</v>
      </c>
      <c r="AA73" s="17">
        <f t="shared" si="16"/>
        <v>298.03500000000003</v>
      </c>
      <c r="AB73" s="24">
        <f t="shared" si="13"/>
        <v>5.2016920361813002</v>
      </c>
      <c r="AC73" s="17">
        <f t="shared" si="14"/>
        <v>8.9505156142308806E-3</v>
      </c>
      <c r="AD73" s="17">
        <f t="shared" ca="1" si="15"/>
        <v>4.6095540917519884E-2</v>
      </c>
      <c r="AE73" s="17">
        <v>96</v>
      </c>
    </row>
    <row r="74" spans="1:31" s="17" customFormat="1" x14ac:dyDescent="0.25">
      <c r="A74" s="17">
        <v>54</v>
      </c>
      <c r="B74" s="17">
        <v>624</v>
      </c>
      <c r="C74" s="17">
        <v>11791</v>
      </c>
      <c r="D74" s="17">
        <v>11993</v>
      </c>
      <c r="E74" s="17">
        <v>14721</v>
      </c>
      <c r="F74" s="17">
        <v>14488</v>
      </c>
      <c r="G74" s="24"/>
      <c r="H74" s="7"/>
      <c r="I74" s="25">
        <f t="shared" si="17"/>
        <v>-2930</v>
      </c>
      <c r="J74" s="24">
        <f t="shared" si="18"/>
        <v>-2495</v>
      </c>
      <c r="K74" s="7"/>
      <c r="L74" s="25">
        <f t="shared" si="4"/>
        <v>-2930.6968317755941</v>
      </c>
      <c r="M74" s="17">
        <f t="shared" si="2"/>
        <v>0.48557452347761443</v>
      </c>
      <c r="N74" s="17">
        <f t="shared" si="5"/>
        <v>-2502.4991164662647</v>
      </c>
      <c r="O74" s="24">
        <f t="shared" si="3"/>
        <v>56.236747774602293</v>
      </c>
      <c r="P74" s="7"/>
      <c r="Q74" s="25">
        <f t="shared" si="6"/>
        <v>-2890.1804022175074</v>
      </c>
      <c r="R74" s="24">
        <f t="shared" si="7"/>
        <v>-2519.4599094845071</v>
      </c>
      <c r="S74" s="7"/>
      <c r="T74" s="25">
        <f t="shared" si="8"/>
        <v>0.74897491593971788</v>
      </c>
      <c r="U74" s="24">
        <f t="shared" si="9"/>
        <v>-0.6572316686694113</v>
      </c>
      <c r="V74" s="7"/>
      <c r="W74" s="25">
        <f t="shared" si="10"/>
        <v>0.75434244807741113</v>
      </c>
      <c r="X74" s="24">
        <f t="shared" si="11"/>
        <v>303.62261280328403</v>
      </c>
      <c r="Y74" s="7"/>
      <c r="Z74" s="25">
        <f t="shared" si="19"/>
        <v>624</v>
      </c>
      <c r="AA74" s="17">
        <f t="shared" si="16"/>
        <v>303.65100000000001</v>
      </c>
      <c r="AB74" s="24">
        <f t="shared" si="13"/>
        <v>5.2997097269733011</v>
      </c>
      <c r="AC74" s="17">
        <f t="shared" si="14"/>
        <v>-2.8387196715982554E-2</v>
      </c>
      <c r="AD74" s="17">
        <f t="shared" ca="1" si="15"/>
        <v>4.2477740848482881E-2</v>
      </c>
      <c r="AE74" s="17">
        <v>95</v>
      </c>
    </row>
    <row r="75" spans="1:31" s="17" customFormat="1" x14ac:dyDescent="0.25">
      <c r="A75" s="17">
        <v>55</v>
      </c>
      <c r="B75" s="17">
        <v>623</v>
      </c>
      <c r="C75" s="17">
        <v>11927</v>
      </c>
      <c r="D75" s="17">
        <v>11856</v>
      </c>
      <c r="E75" s="17">
        <v>14592</v>
      </c>
      <c r="F75" s="17">
        <v>14629</v>
      </c>
      <c r="G75" s="24"/>
      <c r="H75" s="7"/>
      <c r="I75" s="25">
        <f t="shared" si="17"/>
        <v>-2665</v>
      </c>
      <c r="J75" s="24">
        <f t="shared" si="18"/>
        <v>-2773</v>
      </c>
      <c r="K75" s="7"/>
      <c r="L75" s="25">
        <f t="shared" si="4"/>
        <v>-2666.1473891628966</v>
      </c>
      <c r="M75" s="17">
        <f t="shared" si="2"/>
        <v>1.3165018911325965</v>
      </c>
      <c r="N75" s="17">
        <f t="shared" si="5"/>
        <v>-2773.0367585342838</v>
      </c>
      <c r="O75" s="24">
        <f t="shared" si="3"/>
        <v>1.3511898426905693E-3</v>
      </c>
      <c r="P75" s="7"/>
      <c r="Q75" s="25">
        <f t="shared" si="6"/>
        <v>-2625.1804022175074</v>
      </c>
      <c r="R75" s="24">
        <f t="shared" si="7"/>
        <v>-2797.4599094845071</v>
      </c>
      <c r="S75" s="7"/>
      <c r="T75" s="25">
        <f t="shared" si="8"/>
        <v>0.68030157202951014</v>
      </c>
      <c r="U75" s="24">
        <f t="shared" si="9"/>
        <v>-0.72975133973156359</v>
      </c>
      <c r="V75" s="7"/>
      <c r="W75" s="25">
        <f t="shared" si="10"/>
        <v>0.68625636388802935</v>
      </c>
      <c r="X75" s="24">
        <f t="shared" si="11"/>
        <v>309.31751709261789</v>
      </c>
      <c r="Y75" s="7"/>
      <c r="Z75" s="25">
        <f t="shared" si="19"/>
        <v>623</v>
      </c>
      <c r="AA75" s="17">
        <f t="shared" si="16"/>
        <v>309.25800000000004</v>
      </c>
      <c r="AB75" s="24">
        <f t="shared" si="13"/>
        <v>5.3975703381326241</v>
      </c>
      <c r="AC75" s="17">
        <f t="shared" si="14"/>
        <v>5.9517092617852541E-2</v>
      </c>
      <c r="AD75" s="17">
        <f t="shared" ca="1" si="15"/>
        <v>-6.6035535359674213E-2</v>
      </c>
      <c r="AE75" s="17">
        <v>94</v>
      </c>
    </row>
    <row r="76" spans="1:31" s="17" customFormat="1" x14ac:dyDescent="0.25">
      <c r="A76" s="17">
        <v>56</v>
      </c>
      <c r="B76" s="17">
        <v>636</v>
      </c>
      <c r="C76" s="17">
        <v>12079</v>
      </c>
      <c r="D76" s="17">
        <v>11736</v>
      </c>
      <c r="E76" s="17">
        <v>14447</v>
      </c>
      <c r="F76" s="17">
        <v>14753</v>
      </c>
      <c r="G76" s="24"/>
      <c r="H76" s="7"/>
      <c r="I76" s="25">
        <f t="shared" si="17"/>
        <v>-2368</v>
      </c>
      <c r="J76" s="24">
        <f t="shared" si="18"/>
        <v>-3017</v>
      </c>
      <c r="K76" s="7"/>
      <c r="L76" s="25">
        <f t="shared" si="4"/>
        <v>-2370.1571630810081</v>
      </c>
      <c r="M76" s="17">
        <f t="shared" si="2"/>
        <v>4.6533525580643298</v>
      </c>
      <c r="N76" s="17">
        <f t="shared" si="5"/>
        <v>-3021.5553730121255</v>
      </c>
      <c r="O76" s="24">
        <f t="shared" si="3"/>
        <v>20.75142327960161</v>
      </c>
      <c r="P76" s="7"/>
      <c r="Q76" s="25">
        <f t="shared" si="6"/>
        <v>-2328.1804022175074</v>
      </c>
      <c r="R76" s="24">
        <f t="shared" si="7"/>
        <v>-3041.4599094845071</v>
      </c>
      <c r="S76" s="7"/>
      <c r="T76" s="25">
        <f t="shared" si="8"/>
        <v>0.60333559791127744</v>
      </c>
      <c r="U76" s="24">
        <f t="shared" si="9"/>
        <v>-0.79340169850553888</v>
      </c>
      <c r="V76" s="7"/>
      <c r="W76" s="25">
        <f t="shared" si="10"/>
        <v>0.60980527484429115</v>
      </c>
      <c r="X76" s="24">
        <f t="shared" si="11"/>
        <v>315.01240607092052</v>
      </c>
      <c r="Y76" s="7"/>
      <c r="Z76" s="25">
        <f t="shared" si="19"/>
        <v>636</v>
      </c>
      <c r="AA76" s="17">
        <f t="shared" si="16"/>
        <v>314.98200000000003</v>
      </c>
      <c r="AB76" s="24">
        <f t="shared" si="13"/>
        <v>5.4974729845167793</v>
      </c>
      <c r="AC76" s="17">
        <f t="shared" si="14"/>
        <v>3.0406070920491857E-2</v>
      </c>
      <c r="AD76" s="17">
        <f t="shared" ca="1" si="15"/>
        <v>7.1008486987523156E-2</v>
      </c>
      <c r="AE76" s="17">
        <v>93</v>
      </c>
    </row>
    <row r="77" spans="1:31" s="17" customFormat="1" x14ac:dyDescent="0.25">
      <c r="A77" s="17">
        <v>57</v>
      </c>
      <c r="B77" s="17">
        <v>631</v>
      </c>
      <c r="C77" s="17">
        <v>12239</v>
      </c>
      <c r="D77" s="17">
        <v>11629</v>
      </c>
      <c r="E77" s="17">
        <v>14288</v>
      </c>
      <c r="F77" s="17">
        <v>14863</v>
      </c>
      <c r="G77" s="24"/>
      <c r="H77" s="7"/>
      <c r="I77" s="25">
        <f t="shared" si="17"/>
        <v>-2049</v>
      </c>
      <c r="J77" s="24">
        <f t="shared" si="18"/>
        <v>-3234</v>
      </c>
      <c r="K77" s="7"/>
      <c r="L77" s="25">
        <f t="shared" si="4"/>
        <v>-2053.5059086810297</v>
      </c>
      <c r="M77" s="17">
        <f t="shared" si="2"/>
        <v>20.303213041779017</v>
      </c>
      <c r="N77" s="17">
        <f t="shared" si="5"/>
        <v>-3238.0708627267136</v>
      </c>
      <c r="O77" s="24">
        <f t="shared" si="3"/>
        <v>16.571923339745968</v>
      </c>
      <c r="P77" s="7"/>
      <c r="Q77" s="25">
        <f t="shared" si="6"/>
        <v>-2009.1804022175074</v>
      </c>
      <c r="R77" s="24">
        <f t="shared" si="7"/>
        <v>-3258.4599094845071</v>
      </c>
      <c r="S77" s="7"/>
      <c r="T77" s="25">
        <f t="shared" si="8"/>
        <v>0.52066844052502748</v>
      </c>
      <c r="U77" s="24">
        <f t="shared" si="9"/>
        <v>-0.85000877987419732</v>
      </c>
      <c r="V77" s="7"/>
      <c r="W77" s="25">
        <f t="shared" si="10"/>
        <v>0.52759555776211886</v>
      </c>
      <c r="X77" s="24">
        <f t="shared" si="11"/>
        <v>320.73050097193777</v>
      </c>
      <c r="Y77" s="7"/>
      <c r="Z77" s="25">
        <f t="shared" si="19"/>
        <v>631</v>
      </c>
      <c r="AA77" s="17">
        <f t="shared" si="16"/>
        <v>320.661</v>
      </c>
      <c r="AB77" s="24">
        <f t="shared" si="13"/>
        <v>5.5965902327375368</v>
      </c>
      <c r="AC77" s="17">
        <f t="shared" si="14"/>
        <v>6.9500971937770828E-2</v>
      </c>
      <c r="AD77" s="17">
        <f t="shared" ca="1" si="15"/>
        <v>5.4804652679422361E-2</v>
      </c>
      <c r="AE77" s="17">
        <v>92</v>
      </c>
    </row>
    <row r="78" spans="1:31" s="17" customFormat="1" x14ac:dyDescent="0.25">
      <c r="A78" s="17">
        <v>58</v>
      </c>
      <c r="B78" s="17">
        <v>638</v>
      </c>
      <c r="C78" s="17">
        <v>12389</v>
      </c>
      <c r="D78" s="17">
        <v>11520</v>
      </c>
      <c r="E78" s="17">
        <v>14104</v>
      </c>
      <c r="F78" s="17">
        <v>14942</v>
      </c>
      <c r="G78" s="24"/>
      <c r="H78" s="7"/>
      <c r="I78" s="25">
        <f t="shared" si="17"/>
        <v>-1715</v>
      </c>
      <c r="J78" s="24">
        <f t="shared" si="18"/>
        <v>-3422</v>
      </c>
      <c r="K78" s="7"/>
      <c r="L78" s="25">
        <f t="shared" si="4"/>
        <v>-1713.2446033261019</v>
      </c>
      <c r="M78" s="17">
        <f t="shared" si="2"/>
        <v>3.0814174827324288</v>
      </c>
      <c r="N78" s="17">
        <f t="shared" si="5"/>
        <v>-3424.380645403799</v>
      </c>
      <c r="O78" s="24">
        <f t="shared" si="3"/>
        <v>5.6674725386293412</v>
      </c>
      <c r="P78" s="7"/>
      <c r="Q78" s="25">
        <f t="shared" si="6"/>
        <v>-1675.1804022175074</v>
      </c>
      <c r="R78" s="24">
        <f t="shared" si="7"/>
        <v>-3446.4599094845071</v>
      </c>
      <c r="S78" s="7"/>
      <c r="T78" s="25">
        <f t="shared" si="8"/>
        <v>0.43411411272876571</v>
      </c>
      <c r="U78" s="24">
        <f t="shared" si="9"/>
        <v>-0.89905085958529307</v>
      </c>
      <c r="V78" s="7"/>
      <c r="W78" s="25">
        <f t="shared" si="10"/>
        <v>0.44143704422304741</v>
      </c>
      <c r="X78" s="24">
        <f t="shared" si="11"/>
        <v>326.40694133083309</v>
      </c>
      <c r="Y78" s="7"/>
      <c r="Z78" s="25">
        <f t="shared" si="19"/>
        <v>638</v>
      </c>
      <c r="AA78" s="17">
        <f t="shared" si="16"/>
        <v>326.40300000000002</v>
      </c>
      <c r="AB78" s="24">
        <f t="shared" si="13"/>
        <v>5.6968070383870515</v>
      </c>
      <c r="AC78" s="17">
        <f t="shared" si="14"/>
        <v>3.941330833072243E-3</v>
      </c>
      <c r="AD78" s="17">
        <f t="shared" ca="1" si="15"/>
        <v>8.3582313740066638E-2</v>
      </c>
      <c r="AE78" s="17">
        <v>91</v>
      </c>
    </row>
    <row r="79" spans="1:31" s="17" customFormat="1" x14ac:dyDescent="0.25">
      <c r="A79" s="17">
        <v>59</v>
      </c>
      <c r="B79" s="17">
        <v>628</v>
      </c>
      <c r="C79" s="17">
        <v>12574</v>
      </c>
      <c r="D79" s="17">
        <v>11453</v>
      </c>
      <c r="E79" s="17">
        <v>13935</v>
      </c>
      <c r="F79" s="17">
        <v>15024</v>
      </c>
      <c r="G79" s="24"/>
      <c r="H79" s="7"/>
      <c r="I79" s="25">
        <f t="shared" si="17"/>
        <v>-1361</v>
      </c>
      <c r="J79" s="24">
        <f t="shared" si="18"/>
        <v>-3571</v>
      </c>
      <c r="K79" s="7"/>
      <c r="L79" s="25">
        <f t="shared" si="4"/>
        <v>-1361.8880615463966</v>
      </c>
      <c r="M79" s="17">
        <f t="shared" si="2"/>
        <v>0.78865331018824392</v>
      </c>
      <c r="N79" s="17">
        <f t="shared" si="5"/>
        <v>-3573.9372373902825</v>
      </c>
      <c r="O79" s="24">
        <f t="shared" si="3"/>
        <v>8.6273634868733282</v>
      </c>
      <c r="P79" s="7"/>
      <c r="Q79" s="25">
        <f t="shared" si="6"/>
        <v>-1321.1804022175074</v>
      </c>
      <c r="R79" s="24">
        <f t="shared" si="7"/>
        <v>-3595.4599094845071</v>
      </c>
      <c r="S79" s="7"/>
      <c r="T79" s="25">
        <f t="shared" si="8"/>
        <v>0.34237689105248825</v>
      </c>
      <c r="U79" s="24">
        <f t="shared" si="9"/>
        <v>-0.93791931637759773</v>
      </c>
      <c r="V79" s="7"/>
      <c r="W79" s="25">
        <f t="shared" si="10"/>
        <v>0.3500127618723804</v>
      </c>
      <c r="X79" s="24">
        <f t="shared" si="11"/>
        <v>332.09356722676625</v>
      </c>
      <c r="Y79" s="7"/>
      <c r="Z79" s="25">
        <f t="shared" si="19"/>
        <v>628</v>
      </c>
      <c r="AA79" s="17">
        <f t="shared" si="16"/>
        <v>332.05500000000001</v>
      </c>
      <c r="AB79" s="24">
        <f t="shared" si="13"/>
        <v>5.7954530477097705</v>
      </c>
      <c r="AC79" s="17">
        <f t="shared" si="14"/>
        <v>3.8567226766247131E-2</v>
      </c>
      <c r="AD79" s="17">
        <f t="shared" ca="1" si="15"/>
        <v>6.131554841272191E-2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12764</v>
      </c>
      <c r="D80" s="17">
        <v>11403</v>
      </c>
      <c r="E80" s="17">
        <v>13761</v>
      </c>
      <c r="F80" s="17">
        <v>15094</v>
      </c>
      <c r="G80" s="24"/>
      <c r="H80" s="7"/>
      <c r="I80" s="25">
        <f t="shared" si="17"/>
        <v>-997</v>
      </c>
      <c r="J80" s="24">
        <f t="shared" si="18"/>
        <v>-3691</v>
      </c>
      <c r="K80" s="7"/>
      <c r="L80" s="25">
        <f t="shared" si="4"/>
        <v>-997.08046926921452</v>
      </c>
      <c r="M80" s="17">
        <f t="shared" si="2"/>
        <v>6.475303287918596E-3</v>
      </c>
      <c r="N80" s="17">
        <f t="shared" si="5"/>
        <v>-3688.6168920537825</v>
      </c>
      <c r="O80" s="24">
        <f t="shared" si="3"/>
        <v>5.6792034833248879</v>
      </c>
      <c r="P80" s="7"/>
      <c r="Q80" s="25">
        <f t="shared" si="6"/>
        <v>-957.18040221750744</v>
      </c>
      <c r="R80" s="24">
        <f t="shared" si="7"/>
        <v>-3715.4599094845071</v>
      </c>
      <c r="S80" s="7"/>
      <c r="T80" s="25">
        <f t="shared" si="8"/>
        <v>0.248048222436203</v>
      </c>
      <c r="U80" s="24">
        <f t="shared" si="9"/>
        <v>-0.96922277151233971</v>
      </c>
      <c r="V80" s="7"/>
      <c r="W80" s="25">
        <f t="shared" si="10"/>
        <v>0.25593544934761053</v>
      </c>
      <c r="X80" s="24">
        <f t="shared" si="11"/>
        <v>337.76610876943948</v>
      </c>
      <c r="Y80" s="7"/>
      <c r="Z80" s="25">
        <f t="shared" si="19"/>
        <v>629</v>
      </c>
      <c r="AA80" s="17">
        <f t="shared" si="16"/>
        <v>337.71600000000001</v>
      </c>
      <c r="AB80" s="24">
        <f t="shared" si="13"/>
        <v>5.8942561366651702</v>
      </c>
      <c r="AC80" s="17">
        <f t="shared" si="14"/>
        <v>5.0108769439475509E-2</v>
      </c>
      <c r="AD80" s="17">
        <f t="shared" ca="1" si="15"/>
        <v>-8.484964968715758E-3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12944</v>
      </c>
      <c r="D81" s="17">
        <v>11367</v>
      </c>
      <c r="E81" s="17">
        <v>13584</v>
      </c>
      <c r="F81" s="17">
        <v>15133</v>
      </c>
      <c r="G81" s="24"/>
      <c r="H81" s="7"/>
      <c r="I81" s="25">
        <f t="shared" si="17"/>
        <v>-640</v>
      </c>
      <c r="J81" s="24">
        <f t="shared" si="18"/>
        <v>-3766</v>
      </c>
      <c r="K81" s="7"/>
      <c r="L81" s="25">
        <f t="shared" si="4"/>
        <v>-635.53371002937536</v>
      </c>
      <c r="M81" s="17">
        <f t="shared" si="2"/>
        <v>19.947746101702279</v>
      </c>
      <c r="N81" s="17">
        <f t="shared" si="5"/>
        <v>-3765.0104198573158</v>
      </c>
      <c r="O81" s="24">
        <f t="shared" si="3"/>
        <v>0.9792688587948617</v>
      </c>
      <c r="P81" s="7"/>
      <c r="Q81" s="25">
        <f t="shared" si="6"/>
        <v>-600.18040221750744</v>
      </c>
      <c r="R81" s="24">
        <f t="shared" si="7"/>
        <v>-3790.4599094845071</v>
      </c>
      <c r="S81" s="7"/>
      <c r="T81" s="25">
        <f t="shared" si="8"/>
        <v>0.15553356667792323</v>
      </c>
      <c r="U81" s="24">
        <f t="shared" si="9"/>
        <v>-0.98878743097155342</v>
      </c>
      <c r="V81" s="7"/>
      <c r="W81" s="25">
        <f t="shared" si="10"/>
        <v>0.16357678229520517</v>
      </c>
      <c r="X81" s="24">
        <f t="shared" si="11"/>
        <v>343.16467511084534</v>
      </c>
      <c r="Y81" s="7"/>
      <c r="Z81" s="25">
        <f t="shared" si="19"/>
        <v>608</v>
      </c>
      <c r="AA81" s="17">
        <f t="shared" si="16"/>
        <v>343.18799999999999</v>
      </c>
      <c r="AB81" s="24">
        <f t="shared" si="13"/>
        <v>5.9897605533342988</v>
      </c>
      <c r="AC81" s="17">
        <f t="shared" si="14"/>
        <v>-2.3324889154650918E-2</v>
      </c>
      <c r="AD81" s="17">
        <f t="shared" ca="1" si="15"/>
        <v>9.0949861062142645E-2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13129</v>
      </c>
      <c r="D82" s="17">
        <v>11341</v>
      </c>
      <c r="E82" s="17">
        <v>13397</v>
      </c>
      <c r="F82" s="17">
        <v>15150</v>
      </c>
      <c r="G82" s="24"/>
      <c r="H82" s="7"/>
      <c r="I82" s="25">
        <f t="shared" si="17"/>
        <v>-268</v>
      </c>
      <c r="J82" s="24">
        <f t="shared" si="18"/>
        <v>-3809</v>
      </c>
      <c r="K82" s="7"/>
      <c r="L82" s="25">
        <f t="shared" si="4"/>
        <v>-263.70428349227143</v>
      </c>
      <c r="M82" s="17">
        <f t="shared" si="2"/>
        <v>18.45318031477175</v>
      </c>
      <c r="N82" s="17">
        <f t="shared" si="5"/>
        <v>-3807.1412826092087</v>
      </c>
      <c r="O82" s="24">
        <f t="shared" si="3"/>
        <v>3.4548303388300123</v>
      </c>
      <c r="P82" s="7"/>
      <c r="Q82" s="25">
        <f t="shared" si="6"/>
        <v>-228.18040221750744</v>
      </c>
      <c r="R82" s="24">
        <f t="shared" si="7"/>
        <v>-3833.4599094845071</v>
      </c>
      <c r="S82" s="7"/>
      <c r="T82" s="25">
        <f t="shared" si="8"/>
        <v>5.9131740509631707E-2</v>
      </c>
      <c r="U82" s="24">
        <f t="shared" si="9"/>
        <v>-1.0000045023948361</v>
      </c>
      <c r="V82" s="7"/>
      <c r="W82" s="25">
        <f t="shared" si="10"/>
        <v>6.7262956964330628E-2</v>
      </c>
      <c r="X82" s="24">
        <f t="shared" si="11"/>
        <v>348.71006742775194</v>
      </c>
      <c r="Y82" s="7"/>
      <c r="Z82" s="25">
        <f t="shared" si="19"/>
        <v>616</v>
      </c>
      <c r="AA82" s="17">
        <f t="shared" si="16"/>
        <v>348.73199999999997</v>
      </c>
      <c r="AB82" s="24">
        <f t="shared" si="13"/>
        <v>6.0865216070648644</v>
      </c>
      <c r="AC82" s="17">
        <f t="shared" si="14"/>
        <v>-2.1932572248033466E-2</v>
      </c>
      <c r="AD82" s="17">
        <f t="shared" ca="1" si="15"/>
        <v>2.3877042465926479E-2</v>
      </c>
      <c r="AE82" s="17">
        <v>87</v>
      </c>
    </row>
    <row r="83" spans="1:31" s="17" customFormat="1" x14ac:dyDescent="0.25">
      <c r="A83" s="17">
        <v>63</v>
      </c>
      <c r="B83" s="17">
        <v>623</v>
      </c>
      <c r="C83" s="17">
        <v>13311</v>
      </c>
      <c r="D83" s="17">
        <v>11333</v>
      </c>
      <c r="E83" s="17">
        <v>13201</v>
      </c>
      <c r="F83" s="17">
        <v>15150</v>
      </c>
      <c r="G83" s="24"/>
      <c r="H83" s="7"/>
      <c r="I83" s="25">
        <f t="shared" si="17"/>
        <v>110</v>
      </c>
      <c r="J83" s="24">
        <f t="shared" si="18"/>
        <v>-3817</v>
      </c>
      <c r="K83" s="7"/>
      <c r="L83" s="25">
        <f t="shared" si="4"/>
        <v>114.46850998196163</v>
      </c>
      <c r="M83" s="17">
        <f t="shared" si="2"/>
        <v>19.967581458890738</v>
      </c>
      <c r="N83" s="17">
        <f t="shared" si="5"/>
        <v>-3813.2460764265297</v>
      </c>
      <c r="O83" s="24">
        <f t="shared" si="3"/>
        <v>14.091942195455834</v>
      </c>
      <c r="P83" s="7"/>
      <c r="Q83" s="25">
        <f t="shared" si="6"/>
        <v>149.81959778249256</v>
      </c>
      <c r="R83" s="24">
        <f t="shared" si="7"/>
        <v>-3841.4599094845071</v>
      </c>
      <c r="S83" s="7"/>
      <c r="T83" s="25">
        <f t="shared" si="8"/>
        <v>-3.8824953822664522E-2</v>
      </c>
      <c r="U83" s="24">
        <f t="shared" si="9"/>
        <v>-1.0020913994038188</v>
      </c>
      <c r="V83" s="7"/>
      <c r="W83" s="25">
        <f t="shared" si="10"/>
        <v>-3.068000915754978E-2</v>
      </c>
      <c r="X83" s="24">
        <f t="shared" si="11"/>
        <v>354.31175598699429</v>
      </c>
      <c r="Y83" s="7"/>
      <c r="Z83" s="25">
        <f t="shared" si="19"/>
        <v>623</v>
      </c>
      <c r="AA83" s="17">
        <f t="shared" si="16"/>
        <v>354.33899999999994</v>
      </c>
      <c r="AB83" s="24">
        <f t="shared" si="13"/>
        <v>6.1843822182241865</v>
      </c>
      <c r="AC83" s="17">
        <f t="shared" si="14"/>
        <v>-2.7244013005656598E-2</v>
      </c>
      <c r="AD83" s="17">
        <f t="shared" ca="1" si="15"/>
        <v>0.17028290784230649</v>
      </c>
      <c r="AE83" s="17">
        <v>86</v>
      </c>
    </row>
    <row r="84" spans="1:31" s="17" customFormat="1" x14ac:dyDescent="0.25">
      <c r="A84" s="17">
        <v>64</v>
      </c>
      <c r="B84" s="17">
        <v>632</v>
      </c>
      <c r="C84" s="17">
        <v>13502</v>
      </c>
      <c r="D84" s="17">
        <v>11356</v>
      </c>
      <c r="E84" s="17">
        <v>13016</v>
      </c>
      <c r="F84" s="17">
        <v>15139</v>
      </c>
      <c r="G84" s="24"/>
      <c r="H84" s="7"/>
      <c r="I84" s="25">
        <f t="shared" ref="I84:I115" si="20">C84-E84</f>
        <v>486</v>
      </c>
      <c r="J84" s="24">
        <f t="shared" ref="J84:J115" si="21">D84-F84</f>
        <v>-3783</v>
      </c>
      <c r="K84" s="7"/>
      <c r="L84" s="25">
        <f t="shared" si="4"/>
        <v>496.57695411170738</v>
      </c>
      <c r="M84" s="17">
        <f t="shared" ref="M84:M147" si="22">(I84-L84)^2</f>
        <v>111.87195828116366</v>
      </c>
      <c r="N84" s="17">
        <f t="shared" si="5"/>
        <v>-3781.8711436928961</v>
      </c>
      <c r="O84" s="24">
        <f t="shared" ref="O84:O147" si="23">(J84-N84)^2</f>
        <v>1.2743165620882273</v>
      </c>
      <c r="P84" s="7"/>
      <c r="Q84" s="25">
        <f t="shared" si="6"/>
        <v>525.81959778249256</v>
      </c>
      <c r="R84" s="24">
        <f t="shared" si="7"/>
        <v>-3807.4599094845071</v>
      </c>
      <c r="S84" s="7"/>
      <c r="T84" s="25">
        <f t="shared" si="8"/>
        <v>-0.13626335876695919</v>
      </c>
      <c r="U84" s="24">
        <f t="shared" si="9"/>
        <v>-0.99322208711564186</v>
      </c>
      <c r="V84" s="7"/>
      <c r="W84" s="25">
        <f t="shared" si="10"/>
        <v>-0.12819373426829203</v>
      </c>
      <c r="X84" s="24">
        <f>IF(MOD(ATAN2(U84,W84)*180/PI()-$J$9+360,360)&lt;355,MOD(ATAN2(U84,W84)*180/PI()-$J$9+360,360)+360,MOD(ATAN2(U84,W84)*180/PI()-$J$9+360,360))</f>
        <v>359.91256203617041</v>
      </c>
      <c r="Y84" s="7"/>
      <c r="Z84" s="25">
        <f t="shared" si="19"/>
        <v>632</v>
      </c>
      <c r="AA84" s="17">
        <f t="shared" si="16"/>
        <v>360.02699999999993</v>
      </c>
      <c r="AB84" s="24">
        <f t="shared" si="13"/>
        <v>6.2836565460776237</v>
      </c>
      <c r="AC84" s="17">
        <f t="shared" si="14"/>
        <v>-0.11443796382951632</v>
      </c>
    </row>
    <row r="85" spans="1:31" s="17" customFormat="1" x14ac:dyDescent="0.25">
      <c r="A85" s="17">
        <v>0</v>
      </c>
      <c r="B85" s="17">
        <v>0</v>
      </c>
      <c r="C85" s="17">
        <v>13474</v>
      </c>
      <c r="D85" s="17">
        <v>11321</v>
      </c>
      <c r="E85" s="17">
        <v>12978</v>
      </c>
      <c r="F85" s="17">
        <v>15092</v>
      </c>
      <c r="G85" s="24"/>
      <c r="H85" s="7"/>
      <c r="I85" s="25">
        <f t="shared" si="20"/>
        <v>496</v>
      </c>
      <c r="J85" s="24">
        <f t="shared" si="21"/>
        <v>-3771</v>
      </c>
      <c r="K85" s="7"/>
      <c r="L85" s="25">
        <f>$M$9*SIN(2*PI()/$M$10*(AA85+$M$11))+$M$12</f>
        <v>500.71334142701204</v>
      </c>
      <c r="M85" s="17">
        <f t="shared" si="22"/>
        <v>22.21558740758789</v>
      </c>
      <c r="N85" s="17">
        <f>$O$9*COS(2*PI()/$O$10*(AA85+$O$11))+$O$12</f>
        <v>-3768.9712237925064</v>
      </c>
      <c r="O85" s="24">
        <f t="shared" si="23"/>
        <v>4.1159329000920852</v>
      </c>
      <c r="P85" s="7"/>
      <c r="Q85" s="25">
        <f t="shared" ref="Q85:Q148" si="24">I85-$J$4</f>
        <v>535.81959778249256</v>
      </c>
      <c r="R85" s="24">
        <f t="shared" ref="R85:R148" si="25">J85-$J$3</f>
        <v>-3795.4599094845071</v>
      </c>
      <c r="S85" s="7"/>
      <c r="T85" s="25">
        <f t="shared" ref="T85:T148" si="26">Q85/$J$7</f>
        <v>-0.13885480570696701</v>
      </c>
      <c r="U85" s="24">
        <f t="shared" ref="U85:U148" si="27">R85/$J$6</f>
        <v>-0.99009174160216773</v>
      </c>
      <c r="V85" s="7"/>
      <c r="W85" s="25">
        <f t="shared" ref="W85:W148" si="28">(T85-U85*SIN(-$J$11*PI()/180))/(COS(-$J$11*PI()/180))</f>
        <v>-0.13081071412016471</v>
      </c>
      <c r="X85" s="24">
        <f>IF(MOD(ATAN2(U85,W85)*180/PI()-$J$9+360,360)&lt;355,MOD(ATAN2(U85,W85)*180/PI()-$J$9+360,360)+360,MOD(ATAN2(U85,W85)*180/PI()-$J$9+360,360))</f>
        <v>360.08445358929475</v>
      </c>
      <c r="Y85" s="7"/>
      <c r="Z85" s="25">
        <f>I165-J159</f>
        <v>1</v>
      </c>
      <c r="AA85" s="17">
        <f t="shared" si="16"/>
        <v>360.03599999999994</v>
      </c>
      <c r="AB85" s="24">
        <f t="shared" ref="AB85:AB148" si="29">AA85*PI()/180</f>
        <v>6.2838136257103034</v>
      </c>
      <c r="AC85" s="17">
        <f t="shared" ref="AC85:AC148" si="30">X85-AA85</f>
        <v>4.8453589294808808E-2</v>
      </c>
    </row>
    <row r="86" spans="1:31" s="17" customFormat="1" x14ac:dyDescent="0.25">
      <c r="A86" s="17">
        <v>1</v>
      </c>
      <c r="B86" s="17">
        <v>-633</v>
      </c>
      <c r="C86" s="17">
        <v>13273</v>
      </c>
      <c r="D86" s="17">
        <v>11290</v>
      </c>
      <c r="E86" s="17">
        <v>13152</v>
      </c>
      <c r="F86" s="17">
        <v>15095</v>
      </c>
      <c r="G86" s="24"/>
      <c r="H86" s="7"/>
      <c r="I86" s="25">
        <f t="shared" si="20"/>
        <v>121</v>
      </c>
      <c r="J86" s="24">
        <f t="shared" si="21"/>
        <v>-3805</v>
      </c>
      <c r="K86" s="7"/>
      <c r="L86" s="25">
        <f t="shared" ref="L86:L149" si="31">$M$9*SIN(2*PI()/$M$10*(AA86+$M$11))+$M$12</f>
        <v>119.15227568417629</v>
      </c>
      <c r="M86" s="17">
        <f t="shared" si="22"/>
        <v>3.4140851472862028</v>
      </c>
      <c r="N86" s="17">
        <f t="shared" ref="N86:N149" si="32">$O$9*COS(2*PI()/$O$10*(AA86+$O$11))+$O$12</f>
        <v>-3800.5428027193643</v>
      </c>
      <c r="O86" s="24">
        <f t="shared" si="23"/>
        <v>19.866607598506125</v>
      </c>
      <c r="P86" s="7"/>
      <c r="Q86" s="25">
        <f t="shared" si="24"/>
        <v>160.81959778249256</v>
      </c>
      <c r="R86" s="24">
        <f t="shared" si="25"/>
        <v>-3829.4599094845071</v>
      </c>
      <c r="S86" s="7"/>
      <c r="T86" s="25">
        <f t="shared" si="26"/>
        <v>-4.1675545456673145E-2</v>
      </c>
      <c r="U86" s="24">
        <f t="shared" si="27"/>
        <v>-0.99896105389034462</v>
      </c>
      <c r="V86" s="7"/>
      <c r="W86" s="25">
        <f t="shared" si="28"/>
        <v>-3.3556142265981741E-2</v>
      </c>
      <c r="X86" s="24">
        <f t="shared" ref="X86:X148" si="33">MOD(ATAN2(U86,W86)*180/PI()-$J$9+360,360)</f>
        <v>354.48203889483659</v>
      </c>
      <c r="Y86" s="7"/>
      <c r="Z86" s="25">
        <f t="shared" ref="Z86:Z117" si="34">B86</f>
        <v>-633</v>
      </c>
      <c r="AA86" s="17">
        <f t="shared" ref="AA86:AA149" si="35">360/40000*Z86+AA85</f>
        <v>354.33899999999994</v>
      </c>
      <c r="AB86" s="24">
        <f t="shared" si="29"/>
        <v>6.1843822182241865</v>
      </c>
      <c r="AC86" s="17">
        <f t="shared" si="30"/>
        <v>0.14303889483664989</v>
      </c>
    </row>
    <row r="87" spans="1:31" s="17" customFormat="1" x14ac:dyDescent="0.25">
      <c r="A87" s="17">
        <v>2</v>
      </c>
      <c r="B87" s="17">
        <v>-612</v>
      </c>
      <c r="C87" s="17">
        <v>13080</v>
      </c>
      <c r="D87" s="17">
        <v>11297</v>
      </c>
      <c r="E87" s="17">
        <v>13339</v>
      </c>
      <c r="F87" s="17">
        <v>15094</v>
      </c>
      <c r="G87" s="24"/>
      <c r="H87" s="7"/>
      <c r="I87" s="25">
        <f t="shared" si="20"/>
        <v>-259</v>
      </c>
      <c r="J87" s="24">
        <f t="shared" si="21"/>
        <v>-3797</v>
      </c>
      <c r="K87" s="7"/>
      <c r="L87" s="25">
        <f t="shared" si="31"/>
        <v>-251.28477350354561</v>
      </c>
      <c r="M87" s="17">
        <f t="shared" si="22"/>
        <v>59.524719891591907</v>
      </c>
      <c r="N87" s="17">
        <f t="shared" si="32"/>
        <v>-3795.0986364658766</v>
      </c>
      <c r="O87" s="24">
        <f t="shared" si="23"/>
        <v>3.6151832888944067</v>
      </c>
      <c r="P87" s="7"/>
      <c r="Q87" s="25">
        <f t="shared" si="24"/>
        <v>-219.18040221750744</v>
      </c>
      <c r="R87" s="24">
        <f t="shared" si="25"/>
        <v>-3821.4599094845071</v>
      </c>
      <c r="S87" s="7"/>
      <c r="T87" s="25">
        <f t="shared" si="26"/>
        <v>5.6799438263624651E-2</v>
      </c>
      <c r="U87" s="24">
        <f t="shared" si="27"/>
        <v>-0.99687415688136183</v>
      </c>
      <c r="V87" s="7"/>
      <c r="W87" s="25">
        <f t="shared" si="28"/>
        <v>6.4905130369017169E-2</v>
      </c>
      <c r="X87" s="24">
        <f t="shared" si="33"/>
        <v>348.83294447021785</v>
      </c>
      <c r="Y87" s="7"/>
      <c r="Z87" s="25">
        <f t="shared" si="34"/>
        <v>-612</v>
      </c>
      <c r="AA87" s="17">
        <f t="shared" si="35"/>
        <v>348.83099999999996</v>
      </c>
      <c r="AB87" s="24">
        <f t="shared" si="29"/>
        <v>6.0882494830243399</v>
      </c>
      <c r="AC87" s="17">
        <f t="shared" si="30"/>
        <v>1.9444702178930129E-3</v>
      </c>
    </row>
    <row r="88" spans="1:31" s="17" customFormat="1" x14ac:dyDescent="0.25">
      <c r="A88" s="17">
        <v>3</v>
      </c>
      <c r="B88" s="17">
        <v>-618</v>
      </c>
      <c r="C88" s="17">
        <v>12906</v>
      </c>
      <c r="D88" s="17">
        <v>11327</v>
      </c>
      <c r="E88" s="17">
        <v>13533</v>
      </c>
      <c r="F88" s="17">
        <v>15085</v>
      </c>
      <c r="G88" s="24"/>
      <c r="H88" s="7"/>
      <c r="I88" s="25">
        <f t="shared" si="20"/>
        <v>-627</v>
      </c>
      <c r="J88" s="24">
        <f t="shared" si="21"/>
        <v>-3758</v>
      </c>
      <c r="K88" s="7"/>
      <c r="L88" s="25">
        <f t="shared" si="31"/>
        <v>-623.35826338141987</v>
      </c>
      <c r="M88" s="17">
        <f t="shared" si="22"/>
        <v>13.262245599107407</v>
      </c>
      <c r="N88" s="17">
        <f t="shared" si="32"/>
        <v>-3753.7674825766649</v>
      </c>
      <c r="O88" s="24">
        <f t="shared" si="23"/>
        <v>17.914203738835525</v>
      </c>
      <c r="P88" s="7"/>
      <c r="Q88" s="25">
        <f t="shared" si="24"/>
        <v>-587.18040221750744</v>
      </c>
      <c r="R88" s="24">
        <f t="shared" si="25"/>
        <v>-3782.4599094845071</v>
      </c>
      <c r="S88" s="7"/>
      <c r="T88" s="25">
        <f t="shared" si="26"/>
        <v>0.15216468565591304</v>
      </c>
      <c r="U88" s="24">
        <f t="shared" si="27"/>
        <v>-0.98670053396257063</v>
      </c>
      <c r="V88" s="7"/>
      <c r="W88" s="25">
        <f t="shared" si="28"/>
        <v>0.16019082510241472</v>
      </c>
      <c r="X88" s="24">
        <f t="shared" si="33"/>
        <v>343.33662497190744</v>
      </c>
      <c r="Y88" s="7"/>
      <c r="Z88" s="25">
        <f t="shared" si="34"/>
        <v>-618</v>
      </c>
      <c r="AA88" s="17">
        <f t="shared" si="35"/>
        <v>343.26899999999995</v>
      </c>
      <c r="AB88" s="24">
        <f t="shared" si="29"/>
        <v>5.9911742700284147</v>
      </c>
      <c r="AC88" s="17">
        <f t="shared" si="30"/>
        <v>6.7624971907491727E-2</v>
      </c>
    </row>
    <row r="89" spans="1:31" s="17" customFormat="1" x14ac:dyDescent="0.25">
      <c r="A89" s="17">
        <v>4</v>
      </c>
      <c r="B89" s="17">
        <v>-623</v>
      </c>
      <c r="C89" s="17">
        <v>12715</v>
      </c>
      <c r="D89" s="17">
        <v>11358</v>
      </c>
      <c r="E89" s="17">
        <v>13713</v>
      </c>
      <c r="F89" s="17">
        <v>15036</v>
      </c>
      <c r="G89" s="24"/>
      <c r="H89" s="7"/>
      <c r="I89" s="25">
        <f t="shared" si="20"/>
        <v>-998</v>
      </c>
      <c r="J89" s="24">
        <f t="shared" si="21"/>
        <v>-3678</v>
      </c>
      <c r="K89" s="7"/>
      <c r="L89" s="25">
        <f t="shared" si="31"/>
        <v>-992.86462638812077</v>
      </c>
      <c r="M89" s="17">
        <f t="shared" si="22"/>
        <v>26.372062133585541</v>
      </c>
      <c r="N89" s="17">
        <f t="shared" si="32"/>
        <v>-3676.051048643757</v>
      </c>
      <c r="O89" s="24">
        <f t="shared" si="23"/>
        <v>3.7984113890014868</v>
      </c>
      <c r="P89" s="7"/>
      <c r="Q89" s="25">
        <f t="shared" si="24"/>
        <v>-958.18040221750744</v>
      </c>
      <c r="R89" s="24">
        <f t="shared" si="25"/>
        <v>-3702.4599094845071</v>
      </c>
      <c r="S89" s="7"/>
      <c r="T89" s="25">
        <f t="shared" si="26"/>
        <v>0.24830736713020379</v>
      </c>
      <c r="U89" s="24">
        <f t="shared" si="27"/>
        <v>-0.9658315638727426</v>
      </c>
      <c r="V89" s="7"/>
      <c r="W89" s="25">
        <f t="shared" si="28"/>
        <v>0.25616703471069974</v>
      </c>
      <c r="X89" s="24">
        <f t="shared" si="33"/>
        <v>337.70362380447068</v>
      </c>
      <c r="Y89" s="7"/>
      <c r="Z89" s="25">
        <f t="shared" si="34"/>
        <v>-623</v>
      </c>
      <c r="AA89" s="17">
        <f t="shared" si="35"/>
        <v>337.66199999999992</v>
      </c>
      <c r="AB89" s="24">
        <f t="shared" si="29"/>
        <v>5.8933136588690909</v>
      </c>
      <c r="AC89" s="17">
        <f t="shared" si="30"/>
        <v>4.1623804470759751E-2</v>
      </c>
    </row>
    <row r="90" spans="1:31" s="17" customFormat="1" x14ac:dyDescent="0.25">
      <c r="A90" s="17">
        <v>5</v>
      </c>
      <c r="B90" s="17">
        <v>-643</v>
      </c>
      <c r="C90" s="17">
        <v>12527</v>
      </c>
      <c r="D90" s="17">
        <v>11413</v>
      </c>
      <c r="E90" s="17">
        <v>13891</v>
      </c>
      <c r="F90" s="17">
        <v>14969</v>
      </c>
      <c r="G90" s="24"/>
      <c r="H90" s="7"/>
      <c r="I90" s="25">
        <f t="shared" si="20"/>
        <v>-1364</v>
      </c>
      <c r="J90" s="24">
        <f t="shared" si="21"/>
        <v>-3556</v>
      </c>
      <c r="K90" s="7"/>
      <c r="L90" s="25">
        <f t="shared" si="31"/>
        <v>-1364.6197144997807</v>
      </c>
      <c r="M90" s="17">
        <f t="shared" si="22"/>
        <v>0.384046061238424</v>
      </c>
      <c r="N90" s="17">
        <f t="shared" si="32"/>
        <v>-3558.6726251384252</v>
      </c>
      <c r="O90" s="24">
        <f t="shared" si="23"/>
        <v>7.1429251305425678</v>
      </c>
      <c r="P90" s="7"/>
      <c r="Q90" s="25">
        <f t="shared" si="24"/>
        <v>-1324.1804022175074</v>
      </c>
      <c r="R90" s="24">
        <f t="shared" si="25"/>
        <v>-3580.4599094845071</v>
      </c>
      <c r="S90" s="7"/>
      <c r="T90" s="25">
        <f t="shared" si="26"/>
        <v>0.34315432513449062</v>
      </c>
      <c r="U90" s="24">
        <f t="shared" si="27"/>
        <v>-0.93400638448575501</v>
      </c>
      <c r="V90" s="7"/>
      <c r="W90" s="25">
        <f t="shared" si="28"/>
        <v>0.35075841253420803</v>
      </c>
      <c r="X90" s="24">
        <f t="shared" si="33"/>
        <v>331.97488277517891</v>
      </c>
      <c r="Y90" s="7"/>
      <c r="Z90" s="25">
        <f t="shared" si="34"/>
        <v>-643</v>
      </c>
      <c r="AA90" s="17">
        <f t="shared" si="35"/>
        <v>331.87499999999994</v>
      </c>
      <c r="AB90" s="24">
        <f t="shared" si="29"/>
        <v>5.7923114550561801</v>
      </c>
      <c r="AC90" s="17">
        <f t="shared" si="30"/>
        <v>9.9882775178969041E-2</v>
      </c>
    </row>
    <row r="91" spans="1:31" s="17" customFormat="1" x14ac:dyDescent="0.25">
      <c r="A91" s="17">
        <v>6</v>
      </c>
      <c r="B91" s="17">
        <v>-628</v>
      </c>
      <c r="C91" s="17">
        <v>12344</v>
      </c>
      <c r="D91" s="17">
        <v>11483</v>
      </c>
      <c r="E91" s="17">
        <v>14056</v>
      </c>
      <c r="F91" s="17">
        <v>14884</v>
      </c>
      <c r="G91" s="24"/>
      <c r="H91" s="7"/>
      <c r="I91" s="25">
        <f t="shared" si="20"/>
        <v>-1712</v>
      </c>
      <c r="J91" s="24">
        <f t="shared" si="21"/>
        <v>-3401</v>
      </c>
      <c r="K91" s="7"/>
      <c r="L91" s="25">
        <f t="shared" si="31"/>
        <v>-1714.6809972989763</v>
      </c>
      <c r="M91" s="17">
        <f t="shared" si="22"/>
        <v>7.18774651711826</v>
      </c>
      <c r="N91" s="17">
        <f t="shared" si="32"/>
        <v>-3408.7250409307985</v>
      </c>
      <c r="O91" s="24">
        <f t="shared" si="23"/>
        <v>59.676257382512368</v>
      </c>
      <c r="P91" s="7"/>
      <c r="Q91" s="25">
        <f t="shared" si="24"/>
        <v>-1672.1804022175074</v>
      </c>
      <c r="R91" s="24">
        <f t="shared" si="25"/>
        <v>-3425.4599094845071</v>
      </c>
      <c r="S91" s="7"/>
      <c r="T91" s="25">
        <f t="shared" si="26"/>
        <v>0.43333667864676334</v>
      </c>
      <c r="U91" s="24">
        <f t="shared" si="27"/>
        <v>-0.89357275493671329</v>
      </c>
      <c r="V91" s="7"/>
      <c r="W91" s="25">
        <f t="shared" si="28"/>
        <v>0.44061505170237941</v>
      </c>
      <c r="X91" s="24">
        <f t="shared" si="33"/>
        <v>326.3105236445731</v>
      </c>
      <c r="Y91" s="7"/>
      <c r="Z91" s="25">
        <f t="shared" si="34"/>
        <v>-628</v>
      </c>
      <c r="AA91" s="17">
        <f t="shared" si="35"/>
        <v>326.22299999999996</v>
      </c>
      <c r="AB91" s="24">
        <f t="shared" si="29"/>
        <v>5.693665445733461</v>
      </c>
      <c r="AC91" s="17">
        <f t="shared" si="30"/>
        <v>8.7523644573138881E-2</v>
      </c>
    </row>
    <row r="92" spans="1:31" s="17" customFormat="1" x14ac:dyDescent="0.25">
      <c r="A92" s="17">
        <v>7</v>
      </c>
      <c r="B92" s="17">
        <v>-628</v>
      </c>
      <c r="C92" s="17">
        <v>12192</v>
      </c>
      <c r="D92" s="17">
        <v>11584</v>
      </c>
      <c r="E92" s="17">
        <v>14237</v>
      </c>
      <c r="F92" s="17">
        <v>14807</v>
      </c>
      <c r="G92" s="24"/>
      <c r="H92" s="7"/>
      <c r="I92" s="25">
        <f t="shared" si="20"/>
        <v>-2045</v>
      </c>
      <c r="J92" s="24">
        <f t="shared" si="21"/>
        <v>-3223</v>
      </c>
      <c r="K92" s="7"/>
      <c r="L92" s="25">
        <f t="shared" si="31"/>
        <v>-2048.4391213486115</v>
      </c>
      <c r="M92" s="17">
        <f t="shared" si="22"/>
        <v>11.82755565047524</v>
      </c>
      <c r="N92" s="17">
        <f t="shared" si="32"/>
        <v>-3225.3560647312488</v>
      </c>
      <c r="O92" s="24">
        <f t="shared" si="23"/>
        <v>5.551041017834514</v>
      </c>
      <c r="P92" s="7"/>
      <c r="Q92" s="25">
        <f t="shared" si="24"/>
        <v>-2005.1804022175074</v>
      </c>
      <c r="R92" s="24">
        <f t="shared" si="25"/>
        <v>-3247.4599094845071</v>
      </c>
      <c r="S92" s="7"/>
      <c r="T92" s="25">
        <f t="shared" si="26"/>
        <v>0.51963186174902432</v>
      </c>
      <c r="U92" s="24">
        <f t="shared" si="27"/>
        <v>-0.84713929648684594</v>
      </c>
      <c r="V92" s="7"/>
      <c r="W92" s="25">
        <f t="shared" si="28"/>
        <v>0.52653561805679161</v>
      </c>
      <c r="X92" s="24">
        <f t="shared" si="33"/>
        <v>320.69530562461716</v>
      </c>
      <c r="Y92" s="7"/>
      <c r="Z92" s="25">
        <f t="shared" si="34"/>
        <v>-628</v>
      </c>
      <c r="AA92" s="17">
        <f t="shared" si="35"/>
        <v>320.57099999999997</v>
      </c>
      <c r="AB92" s="24">
        <f t="shared" si="29"/>
        <v>5.595019436410742</v>
      </c>
      <c r="AC92" s="17">
        <f t="shared" si="30"/>
        <v>0.12430562461719319</v>
      </c>
    </row>
    <row r="93" spans="1:31" s="17" customFormat="1" x14ac:dyDescent="0.25">
      <c r="A93" s="17">
        <v>8</v>
      </c>
      <c r="B93" s="17">
        <v>-637</v>
      </c>
      <c r="C93" s="17">
        <v>12030</v>
      </c>
      <c r="D93" s="17">
        <v>11694</v>
      </c>
      <c r="E93" s="17">
        <v>14395</v>
      </c>
      <c r="F93" s="17">
        <v>14699</v>
      </c>
      <c r="G93" s="24"/>
      <c r="H93" s="7"/>
      <c r="I93" s="25">
        <f t="shared" si="20"/>
        <v>-2365</v>
      </c>
      <c r="J93" s="24">
        <f t="shared" si="21"/>
        <v>-3005</v>
      </c>
      <c r="K93" s="7"/>
      <c r="L93" s="25">
        <f t="shared" si="31"/>
        <v>-2366.9909866275079</v>
      </c>
      <c r="M93" s="17">
        <f t="shared" si="22"/>
        <v>3.9640277509154274</v>
      </c>
      <c r="N93" s="17">
        <f t="shared" si="32"/>
        <v>-3007.0493864575847</v>
      </c>
      <c r="O93" s="24">
        <f t="shared" si="23"/>
        <v>4.1999848525314016</v>
      </c>
      <c r="P93" s="7"/>
      <c r="Q93" s="25">
        <f t="shared" si="24"/>
        <v>-2325.1804022175074</v>
      </c>
      <c r="R93" s="24">
        <f t="shared" si="25"/>
        <v>-3029.4599094845071</v>
      </c>
      <c r="S93" s="7"/>
      <c r="T93" s="25">
        <f t="shared" si="26"/>
        <v>0.60255816382927507</v>
      </c>
      <c r="U93" s="24">
        <f t="shared" si="27"/>
        <v>-0.79027135299206475</v>
      </c>
      <c r="V93" s="7"/>
      <c r="W93" s="25">
        <f t="shared" si="28"/>
        <v>0.60900236778833317</v>
      </c>
      <c r="X93" s="24">
        <f t="shared" si="33"/>
        <v>314.93941455790798</v>
      </c>
      <c r="Y93" s="7"/>
      <c r="Z93" s="25">
        <f t="shared" si="34"/>
        <v>-637</v>
      </c>
      <c r="AA93" s="17">
        <f t="shared" si="35"/>
        <v>314.83799999999997</v>
      </c>
      <c r="AB93" s="24">
        <f t="shared" si="29"/>
        <v>5.4949597103939061</v>
      </c>
      <c r="AC93" s="17">
        <f t="shared" si="30"/>
        <v>0.10141455790801501</v>
      </c>
    </row>
    <row r="94" spans="1:31" s="17" customFormat="1" x14ac:dyDescent="0.25">
      <c r="A94" s="17">
        <v>9</v>
      </c>
      <c r="B94" s="17">
        <v>-634</v>
      </c>
      <c r="C94" s="17">
        <v>11882</v>
      </c>
      <c r="D94" s="17">
        <v>11822</v>
      </c>
      <c r="E94" s="17">
        <v>14545</v>
      </c>
      <c r="F94" s="17">
        <v>14574</v>
      </c>
      <c r="G94" s="24"/>
      <c r="H94" s="7"/>
      <c r="I94" s="25">
        <f t="shared" si="20"/>
        <v>-2663</v>
      </c>
      <c r="J94" s="24">
        <f t="shared" si="21"/>
        <v>-2752</v>
      </c>
      <c r="K94" s="7"/>
      <c r="L94" s="25">
        <f t="shared" si="31"/>
        <v>-2660.9056320993818</v>
      </c>
      <c r="M94" s="17">
        <f t="shared" si="22"/>
        <v>4.3863769031398068</v>
      </c>
      <c r="N94" s="17">
        <f t="shared" si="32"/>
        <v>-2759.6188546639387</v>
      </c>
      <c r="O94" s="24">
        <f t="shared" si="23"/>
        <v>58.046946390220349</v>
      </c>
      <c r="P94" s="7"/>
      <c r="Q94" s="25">
        <f t="shared" si="24"/>
        <v>-2623.1804022175074</v>
      </c>
      <c r="R94" s="24">
        <f t="shared" si="25"/>
        <v>-2776.4599094845071</v>
      </c>
      <c r="S94" s="7"/>
      <c r="T94" s="25">
        <f t="shared" si="26"/>
        <v>0.67978328264150867</v>
      </c>
      <c r="U94" s="24">
        <f t="shared" si="27"/>
        <v>-0.72427323508298369</v>
      </c>
      <c r="V94" s="7"/>
      <c r="W94" s="25">
        <f t="shared" si="28"/>
        <v>0.68569352462392075</v>
      </c>
      <c r="X94" s="24">
        <f t="shared" si="33"/>
        <v>309.12548155725813</v>
      </c>
      <c r="Y94" s="7"/>
      <c r="Z94" s="25">
        <f t="shared" si="34"/>
        <v>-634</v>
      </c>
      <c r="AA94" s="17">
        <f t="shared" si="35"/>
        <v>309.13199999999995</v>
      </c>
      <c r="AB94" s="24">
        <f t="shared" si="29"/>
        <v>5.3953712232751094</v>
      </c>
      <c r="AC94" s="17">
        <f t="shared" si="30"/>
        <v>-6.5184427418216728E-3</v>
      </c>
    </row>
    <row r="95" spans="1:31" s="17" customFormat="1" x14ac:dyDescent="0.25">
      <c r="A95" s="17">
        <v>10</v>
      </c>
      <c r="B95" s="17">
        <v>-608</v>
      </c>
      <c r="C95" s="17">
        <v>11757</v>
      </c>
      <c r="D95" s="17">
        <v>11954</v>
      </c>
      <c r="E95" s="17">
        <v>14676</v>
      </c>
      <c r="F95" s="17">
        <v>14444</v>
      </c>
      <c r="G95" s="24"/>
      <c r="H95" s="7"/>
      <c r="I95" s="25">
        <f t="shared" si="20"/>
        <v>-2919</v>
      </c>
      <c r="J95" s="24">
        <f t="shared" si="21"/>
        <v>-2490</v>
      </c>
      <c r="K95" s="7"/>
      <c r="L95" s="25">
        <f t="shared" si="31"/>
        <v>-2918.3766697641959</v>
      </c>
      <c r="M95" s="17">
        <f t="shared" si="22"/>
        <v>0.38854058286763582</v>
      </c>
      <c r="N95" s="17">
        <f t="shared" si="32"/>
        <v>-2496.3546831794133</v>
      </c>
      <c r="O95" s="24">
        <f t="shared" si="23"/>
        <v>40.381998310718508</v>
      </c>
      <c r="P95" s="7"/>
      <c r="Q95" s="25">
        <f t="shared" si="24"/>
        <v>-2879.1804022175074</v>
      </c>
      <c r="R95" s="24">
        <f t="shared" si="25"/>
        <v>-2514.4599094845071</v>
      </c>
      <c r="S95" s="7"/>
      <c r="T95" s="25">
        <f t="shared" si="26"/>
        <v>0.74612432430570919</v>
      </c>
      <c r="U95" s="24">
        <f t="shared" si="27"/>
        <v>-0.65592735803879709</v>
      </c>
      <c r="V95" s="7"/>
      <c r="W95" s="25">
        <f t="shared" si="28"/>
        <v>0.75148115921930914</v>
      </c>
      <c r="X95" s="24">
        <f t="shared" si="33"/>
        <v>303.67409054413247</v>
      </c>
      <c r="Y95" s="7"/>
      <c r="Z95" s="25">
        <f t="shared" si="34"/>
        <v>-608</v>
      </c>
      <c r="AA95" s="17">
        <f t="shared" si="35"/>
        <v>303.65999999999997</v>
      </c>
      <c r="AB95" s="24">
        <f t="shared" si="29"/>
        <v>5.2998668066059809</v>
      </c>
      <c r="AC95" s="17">
        <f t="shared" si="30"/>
        <v>1.4090544132500327E-2</v>
      </c>
    </row>
    <row r="96" spans="1:31" s="17" customFormat="1" x14ac:dyDescent="0.25">
      <c r="A96" s="17">
        <v>11</v>
      </c>
      <c r="B96" s="17">
        <v>-608</v>
      </c>
      <c r="C96" s="17">
        <v>11635</v>
      </c>
      <c r="D96" s="17">
        <v>12092</v>
      </c>
      <c r="E96" s="17">
        <v>14780</v>
      </c>
      <c r="F96" s="17">
        <v>14296</v>
      </c>
      <c r="G96" s="24"/>
      <c r="H96" s="7"/>
      <c r="I96" s="25">
        <f t="shared" si="20"/>
        <v>-3145</v>
      </c>
      <c r="J96" s="24">
        <f t="shared" si="21"/>
        <v>-2204</v>
      </c>
      <c r="K96" s="7"/>
      <c r="L96" s="25">
        <f t="shared" si="31"/>
        <v>-3149.5828389836311</v>
      </c>
      <c r="M96" s="17">
        <f t="shared" si="22"/>
        <v>21.0024131498886</v>
      </c>
      <c r="N96" s="17">
        <f t="shared" si="32"/>
        <v>-2210.0878372015559</v>
      </c>
      <c r="O96" s="24">
        <f t="shared" si="23"/>
        <v>37.061761792647793</v>
      </c>
      <c r="P96" s="7"/>
      <c r="Q96" s="25">
        <f t="shared" si="24"/>
        <v>-3105.1804022175074</v>
      </c>
      <c r="R96" s="24">
        <f t="shared" si="25"/>
        <v>-2228.4599094845071</v>
      </c>
      <c r="S96" s="7"/>
      <c r="T96" s="25">
        <f t="shared" si="26"/>
        <v>0.80469102514988633</v>
      </c>
      <c r="U96" s="24">
        <f t="shared" si="27"/>
        <v>-0.58132078996766201</v>
      </c>
      <c r="V96" s="7"/>
      <c r="W96" s="25">
        <f t="shared" si="28"/>
        <v>0.80944330154535971</v>
      </c>
      <c r="X96" s="24">
        <f t="shared" si="33"/>
        <v>298.24304605653174</v>
      </c>
      <c r="Y96" s="7"/>
      <c r="Z96" s="25">
        <f t="shared" si="34"/>
        <v>-608</v>
      </c>
      <c r="AA96" s="17">
        <f t="shared" si="35"/>
        <v>298.18799999999999</v>
      </c>
      <c r="AB96" s="24">
        <f t="shared" si="29"/>
        <v>5.2043623899368505</v>
      </c>
      <c r="AC96" s="17">
        <f t="shared" si="30"/>
        <v>5.5046056531750764E-2</v>
      </c>
    </row>
    <row r="97" spans="1:29" s="17" customFormat="1" x14ac:dyDescent="0.25">
      <c r="A97" s="17">
        <v>12</v>
      </c>
      <c r="B97" s="17">
        <v>-630</v>
      </c>
      <c r="C97" s="17">
        <v>11525</v>
      </c>
      <c r="D97" s="17">
        <v>12248</v>
      </c>
      <c r="E97" s="17">
        <v>14884</v>
      </c>
      <c r="F97" s="17">
        <v>14132</v>
      </c>
      <c r="G97" s="24"/>
      <c r="H97" s="7"/>
      <c r="I97" s="25">
        <f t="shared" si="20"/>
        <v>-3359</v>
      </c>
      <c r="J97" s="24">
        <f t="shared" si="21"/>
        <v>-1884</v>
      </c>
      <c r="K97" s="7"/>
      <c r="L97" s="25">
        <f t="shared" si="31"/>
        <v>-3359.1975600629735</v>
      </c>
      <c r="M97" s="17">
        <f t="shared" si="22"/>
        <v>3.9029978482085365E-2</v>
      </c>
      <c r="N97" s="17">
        <f t="shared" si="32"/>
        <v>-1891.9871999011143</v>
      </c>
      <c r="O97" s="24">
        <f t="shared" si="23"/>
        <v>63.795362260360427</v>
      </c>
      <c r="P97" s="7"/>
      <c r="Q97" s="25">
        <f t="shared" si="24"/>
        <v>-3319.1804022175074</v>
      </c>
      <c r="R97" s="24">
        <f t="shared" si="25"/>
        <v>-1908.4599094845069</v>
      </c>
      <c r="S97" s="7"/>
      <c r="T97" s="25">
        <f t="shared" si="26"/>
        <v>0.8601479896660541</v>
      </c>
      <c r="U97" s="24">
        <f t="shared" si="27"/>
        <v>-0.49784490960834998</v>
      </c>
      <c r="V97" s="7"/>
      <c r="W97" s="25">
        <f t="shared" si="28"/>
        <v>0.86422350414823879</v>
      </c>
      <c r="X97" s="24">
        <f t="shared" si="33"/>
        <v>292.50267699211668</v>
      </c>
      <c r="Y97" s="7"/>
      <c r="Z97" s="25">
        <f t="shared" si="34"/>
        <v>-630</v>
      </c>
      <c r="AA97" s="17">
        <f t="shared" si="35"/>
        <v>292.51799999999997</v>
      </c>
      <c r="AB97" s="24">
        <f t="shared" si="29"/>
        <v>5.1054022213487729</v>
      </c>
      <c r="AC97" s="17">
        <f t="shared" si="30"/>
        <v>-1.5323007883296214E-2</v>
      </c>
    </row>
    <row r="98" spans="1:29" s="17" customFormat="1" x14ac:dyDescent="0.25">
      <c r="A98" s="17">
        <v>13</v>
      </c>
      <c r="B98" s="17">
        <v>-634</v>
      </c>
      <c r="C98" s="17">
        <v>11446</v>
      </c>
      <c r="D98" s="17">
        <v>12421</v>
      </c>
      <c r="E98" s="17">
        <v>14979</v>
      </c>
      <c r="F98" s="17">
        <v>13973</v>
      </c>
      <c r="G98" s="24"/>
      <c r="H98" s="7"/>
      <c r="I98" s="25">
        <f t="shared" si="20"/>
        <v>-3533</v>
      </c>
      <c r="J98" s="24">
        <f t="shared" si="21"/>
        <v>-1552</v>
      </c>
      <c r="K98" s="7"/>
      <c r="L98" s="25">
        <f t="shared" si="31"/>
        <v>-3537.3122667044609</v>
      </c>
      <c r="M98" s="17">
        <f t="shared" si="22"/>
        <v>18.59564413040167</v>
      </c>
      <c r="N98" s="17">
        <f t="shared" si="32"/>
        <v>-1552.9194752766514</v>
      </c>
      <c r="O98" s="24">
        <f t="shared" si="23"/>
        <v>0.84543478437313724</v>
      </c>
      <c r="P98" s="7"/>
      <c r="Q98" s="25">
        <f t="shared" si="24"/>
        <v>-3493.1804022175074</v>
      </c>
      <c r="R98" s="24">
        <f t="shared" si="25"/>
        <v>-1576.4599094845069</v>
      </c>
      <c r="S98" s="7"/>
      <c r="T98" s="25">
        <f t="shared" si="26"/>
        <v>0.90523916642219038</v>
      </c>
      <c r="U98" s="24">
        <f t="shared" si="27"/>
        <v>-0.41123868373556383</v>
      </c>
      <c r="V98" s="7"/>
      <c r="W98" s="25">
        <f t="shared" si="28"/>
        <v>0.90861212920246726</v>
      </c>
      <c r="X98" s="24">
        <f t="shared" si="33"/>
        <v>286.909688510705</v>
      </c>
      <c r="Y98" s="7"/>
      <c r="Z98" s="25">
        <f t="shared" si="34"/>
        <v>-634</v>
      </c>
      <c r="AA98" s="17">
        <f t="shared" si="35"/>
        <v>286.81199999999995</v>
      </c>
      <c r="AB98" s="24">
        <f t="shared" si="29"/>
        <v>5.0058137342299753</v>
      </c>
      <c r="AC98" s="17">
        <f t="shared" si="30"/>
        <v>9.7688510705040699E-2</v>
      </c>
    </row>
    <row r="99" spans="1:29" s="17" customFormat="1" x14ac:dyDescent="0.25">
      <c r="A99" s="17">
        <v>14</v>
      </c>
      <c r="B99" s="17">
        <v>-630</v>
      </c>
      <c r="C99" s="17">
        <v>11367</v>
      </c>
      <c r="D99" s="17">
        <v>12599</v>
      </c>
      <c r="E99" s="17">
        <v>15048</v>
      </c>
      <c r="F99" s="17">
        <v>13795</v>
      </c>
      <c r="G99" s="24"/>
      <c r="H99" s="7"/>
      <c r="I99" s="25">
        <f t="shared" si="20"/>
        <v>-3681</v>
      </c>
      <c r="J99" s="24">
        <f t="shared" si="21"/>
        <v>-1196</v>
      </c>
      <c r="K99" s="7"/>
      <c r="L99" s="25">
        <f t="shared" si="31"/>
        <v>-3679.9364769181338</v>
      </c>
      <c r="M99" s="17">
        <f t="shared" si="22"/>
        <v>1.1310813456620761</v>
      </c>
      <c r="N99" s="17">
        <f t="shared" si="32"/>
        <v>-1200.4814426704413</v>
      </c>
      <c r="O99" s="24">
        <f t="shared" si="23"/>
        <v>20.083328408452147</v>
      </c>
      <c r="P99" s="7"/>
      <c r="Q99" s="25">
        <f t="shared" si="24"/>
        <v>-3641.1804022175074</v>
      </c>
      <c r="R99" s="24">
        <f t="shared" si="25"/>
        <v>-1220.4599094845069</v>
      </c>
      <c r="S99" s="7"/>
      <c r="T99" s="25">
        <f t="shared" si="26"/>
        <v>0.94359258113430644</v>
      </c>
      <c r="U99" s="24">
        <f t="shared" si="27"/>
        <v>-0.3183717668358293</v>
      </c>
      <c r="V99" s="7"/>
      <c r="W99" s="25">
        <f t="shared" si="28"/>
        <v>0.94621187501359494</v>
      </c>
      <c r="X99" s="24">
        <f t="shared" si="33"/>
        <v>281.15467193899622</v>
      </c>
      <c r="Y99" s="7"/>
      <c r="Z99" s="25">
        <f t="shared" si="34"/>
        <v>-630</v>
      </c>
      <c r="AA99" s="17">
        <f t="shared" si="35"/>
        <v>281.14199999999994</v>
      </c>
      <c r="AB99" s="24">
        <f t="shared" si="29"/>
        <v>4.9068535656418968</v>
      </c>
      <c r="AC99" s="17">
        <f t="shared" si="30"/>
        <v>1.2671938996277277E-2</v>
      </c>
    </row>
    <row r="100" spans="1:29" s="17" customFormat="1" x14ac:dyDescent="0.25">
      <c r="A100" s="17">
        <v>15</v>
      </c>
      <c r="B100" s="17">
        <v>-645</v>
      </c>
      <c r="C100" s="17">
        <v>11315</v>
      </c>
      <c r="D100" s="17">
        <v>12788</v>
      </c>
      <c r="E100" s="17">
        <v>15106</v>
      </c>
      <c r="F100" s="17">
        <v>13606</v>
      </c>
      <c r="G100" s="24"/>
      <c r="H100" s="7"/>
      <c r="I100" s="25">
        <f t="shared" si="20"/>
        <v>-3791</v>
      </c>
      <c r="J100" s="24">
        <f t="shared" si="21"/>
        <v>-818</v>
      </c>
      <c r="K100" s="7"/>
      <c r="L100" s="25">
        <f t="shared" si="31"/>
        <v>-3789.0049176354864</v>
      </c>
      <c r="M100" s="17">
        <f t="shared" si="22"/>
        <v>3.9803536411930343</v>
      </c>
      <c r="N100" s="17">
        <f t="shared" si="32"/>
        <v>-827.24860115074227</v>
      </c>
      <c r="O100" s="24">
        <f t="shared" si="23"/>
        <v>85.536623245511322</v>
      </c>
      <c r="P100" s="7"/>
      <c r="Q100" s="25">
        <f t="shared" si="24"/>
        <v>-3751.1804022175074</v>
      </c>
      <c r="R100" s="24">
        <f t="shared" si="25"/>
        <v>-842.45990948450697</v>
      </c>
      <c r="S100" s="7"/>
      <c r="T100" s="25">
        <f t="shared" si="26"/>
        <v>0.97209849747439259</v>
      </c>
      <c r="U100" s="24">
        <f t="shared" si="27"/>
        <v>-0.21976588316139212</v>
      </c>
      <c r="V100" s="7"/>
      <c r="W100" s="25">
        <f t="shared" si="28"/>
        <v>0.97391714371729043</v>
      </c>
      <c r="X100" s="24">
        <f t="shared" si="33"/>
        <v>275.27404648565243</v>
      </c>
      <c r="Y100" s="7"/>
      <c r="Z100" s="25">
        <f t="shared" si="34"/>
        <v>-645</v>
      </c>
      <c r="AA100" s="17">
        <f t="shared" si="35"/>
        <v>275.33699999999993</v>
      </c>
      <c r="AB100" s="24">
        <f t="shared" si="29"/>
        <v>4.8055372025636256</v>
      </c>
      <c r="AC100" s="17">
        <f t="shared" si="30"/>
        <v>-6.2953514347498185E-2</v>
      </c>
    </row>
    <row r="101" spans="1:29" s="17" customFormat="1" x14ac:dyDescent="0.25">
      <c r="A101" s="17">
        <v>16</v>
      </c>
      <c r="B101" s="17">
        <v>-627</v>
      </c>
      <c r="C101" s="17">
        <v>11282</v>
      </c>
      <c r="D101" s="17">
        <v>12965</v>
      </c>
      <c r="E101" s="17">
        <v>15133</v>
      </c>
      <c r="F101" s="17">
        <v>13423</v>
      </c>
      <c r="G101" s="24"/>
      <c r="H101" s="7"/>
      <c r="I101" s="25">
        <f t="shared" si="20"/>
        <v>-3851</v>
      </c>
      <c r="J101" s="24">
        <f t="shared" si="21"/>
        <v>-458</v>
      </c>
      <c r="K101" s="7"/>
      <c r="L101" s="25">
        <f t="shared" si="31"/>
        <v>-3858.1381413634831</v>
      </c>
      <c r="M101" s="17">
        <f t="shared" si="22"/>
        <v>50.953062125068378</v>
      </c>
      <c r="N101" s="17">
        <f t="shared" si="32"/>
        <v>-456.01362378570383</v>
      </c>
      <c r="O101" s="24">
        <f t="shared" si="23"/>
        <v>3.9456904647215914</v>
      </c>
      <c r="P101" s="7"/>
      <c r="Q101" s="25">
        <f t="shared" si="24"/>
        <v>-3811.1804022175074</v>
      </c>
      <c r="R101" s="24">
        <f t="shared" si="25"/>
        <v>-482.45990948450697</v>
      </c>
      <c r="S101" s="7"/>
      <c r="T101" s="25">
        <f t="shared" si="26"/>
        <v>0.98764717911443967</v>
      </c>
      <c r="U101" s="24">
        <f t="shared" si="27"/>
        <v>-0.12585551775716616</v>
      </c>
      <c r="V101" s="7"/>
      <c r="W101" s="25">
        <f t="shared" si="28"/>
        <v>0.98870292052244302</v>
      </c>
      <c r="X101" s="24">
        <f t="shared" si="33"/>
        <v>269.81250677781486</v>
      </c>
      <c r="Y101" s="7"/>
      <c r="Z101" s="25">
        <f t="shared" si="34"/>
        <v>-627</v>
      </c>
      <c r="AA101" s="17">
        <f t="shared" si="35"/>
        <v>269.69399999999996</v>
      </c>
      <c r="AB101" s="24">
        <f t="shared" si="29"/>
        <v>4.7070482728735863</v>
      </c>
      <c r="AC101" s="17">
        <f t="shared" si="30"/>
        <v>0.11850677781490049</v>
      </c>
    </row>
    <row r="102" spans="1:29" s="17" customFormat="1" x14ac:dyDescent="0.25">
      <c r="A102" s="17">
        <v>17</v>
      </c>
      <c r="B102" s="17">
        <v>-617</v>
      </c>
      <c r="C102" s="17">
        <v>11262</v>
      </c>
      <c r="D102" s="17">
        <v>13150</v>
      </c>
      <c r="E102" s="17">
        <v>15149</v>
      </c>
      <c r="F102" s="17">
        <v>13239</v>
      </c>
      <c r="G102" s="24"/>
      <c r="H102" s="7"/>
      <c r="I102" s="25">
        <f t="shared" si="20"/>
        <v>-3887</v>
      </c>
      <c r="J102" s="24">
        <f t="shared" si="21"/>
        <v>-89</v>
      </c>
      <c r="K102" s="7"/>
      <c r="L102" s="25">
        <f t="shared" si="31"/>
        <v>-3890.0033034105409</v>
      </c>
      <c r="M102" s="17">
        <f t="shared" si="22"/>
        <v>9.0198313757663975</v>
      </c>
      <c r="N102" s="17">
        <f t="shared" si="32"/>
        <v>-86.129043109766513</v>
      </c>
      <c r="O102" s="24">
        <f t="shared" si="23"/>
        <v>8.2423934655791324</v>
      </c>
      <c r="P102" s="7"/>
      <c r="Q102" s="25">
        <f t="shared" si="24"/>
        <v>-3847.1804022175074</v>
      </c>
      <c r="R102" s="24">
        <f t="shared" si="25"/>
        <v>-113.45990948450695</v>
      </c>
      <c r="S102" s="7"/>
      <c r="T102" s="25">
        <f t="shared" si="26"/>
        <v>0.99697638809846789</v>
      </c>
      <c r="U102" s="24">
        <f t="shared" si="27"/>
        <v>-2.9597393217834576E-2</v>
      </c>
      <c r="V102" s="7"/>
      <c r="W102" s="25">
        <f t="shared" si="28"/>
        <v>0.99724993370546333</v>
      </c>
      <c r="X102" s="24">
        <f t="shared" si="33"/>
        <v>264.25812051565015</v>
      </c>
      <c r="Y102" s="7"/>
      <c r="Z102" s="25">
        <f t="shared" si="34"/>
        <v>-617</v>
      </c>
      <c r="AA102" s="17">
        <f t="shared" si="35"/>
        <v>264.14099999999996</v>
      </c>
      <c r="AB102" s="24">
        <f t="shared" si="29"/>
        <v>4.6101301395103409</v>
      </c>
      <c r="AC102" s="17">
        <f t="shared" si="30"/>
        <v>0.11712051565018555</v>
      </c>
    </row>
    <row r="103" spans="1:29" s="17" customFormat="1" x14ac:dyDescent="0.25">
      <c r="A103" s="17">
        <v>18</v>
      </c>
      <c r="B103" s="17">
        <v>-621</v>
      </c>
      <c r="C103" s="17">
        <v>11265</v>
      </c>
      <c r="D103" s="17">
        <v>13340</v>
      </c>
      <c r="E103" s="17">
        <v>15152</v>
      </c>
      <c r="F103" s="17">
        <v>13059</v>
      </c>
      <c r="G103" s="24"/>
      <c r="H103" s="7"/>
      <c r="I103" s="25">
        <f t="shared" si="20"/>
        <v>-3887</v>
      </c>
      <c r="J103" s="24">
        <f t="shared" si="21"/>
        <v>281</v>
      </c>
      <c r="K103" s="7"/>
      <c r="L103" s="25">
        <f t="shared" si="31"/>
        <v>-3885.5452425644417</v>
      </c>
      <c r="M103" s="17">
        <f t="shared" si="22"/>
        <v>2.1163191963123045</v>
      </c>
      <c r="N103" s="17">
        <f t="shared" si="32"/>
        <v>287.19524096748916</v>
      </c>
      <c r="O103" s="24">
        <f t="shared" si="23"/>
        <v>38.381010645255969</v>
      </c>
      <c r="P103" s="7"/>
      <c r="Q103" s="25">
        <f t="shared" si="24"/>
        <v>-3847.1804022175074</v>
      </c>
      <c r="R103" s="24">
        <f t="shared" si="25"/>
        <v>256.54009051549303</v>
      </c>
      <c r="S103" s="7"/>
      <c r="T103" s="25">
        <f t="shared" si="26"/>
        <v>0.99697638809846789</v>
      </c>
      <c r="U103" s="24">
        <f t="shared" si="27"/>
        <v>6.6921593447619859E-2</v>
      </c>
      <c r="V103" s="7"/>
      <c r="W103" s="25">
        <f t="shared" si="28"/>
        <v>0.99646530904516029</v>
      </c>
      <c r="X103" s="24">
        <f t="shared" si="33"/>
        <v>258.71598082280957</v>
      </c>
      <c r="Y103" s="7"/>
      <c r="Z103" s="25">
        <f t="shared" si="34"/>
        <v>-621</v>
      </c>
      <c r="AA103" s="17">
        <f t="shared" si="35"/>
        <v>258.55199999999996</v>
      </c>
      <c r="AB103" s="24">
        <f t="shared" si="29"/>
        <v>4.5125836876163783</v>
      </c>
      <c r="AC103" s="17">
        <f t="shared" si="30"/>
        <v>0.1639808228096058</v>
      </c>
    </row>
    <row r="104" spans="1:29" s="17" customFormat="1" x14ac:dyDescent="0.25">
      <c r="A104" s="17">
        <v>19</v>
      </c>
      <c r="B104" s="17">
        <v>-612</v>
      </c>
      <c r="C104" s="17">
        <v>11285</v>
      </c>
      <c r="D104" s="17">
        <v>13520</v>
      </c>
      <c r="E104" s="17">
        <v>15127</v>
      </c>
      <c r="F104" s="17">
        <v>12877</v>
      </c>
      <c r="G104" s="24"/>
      <c r="H104" s="7"/>
      <c r="I104" s="25">
        <f t="shared" si="20"/>
        <v>-3842</v>
      </c>
      <c r="J104" s="24">
        <f t="shared" si="21"/>
        <v>643</v>
      </c>
      <c r="K104" s="7"/>
      <c r="L104" s="25">
        <f t="shared" si="31"/>
        <v>-3845.3373453157478</v>
      </c>
      <c r="M104" s="17">
        <f t="shared" si="22"/>
        <v>11.137873756543952</v>
      </c>
      <c r="N104" s="17">
        <f t="shared" si="32"/>
        <v>652.67887620854242</v>
      </c>
      <c r="O104" s="24">
        <f t="shared" si="23"/>
        <v>93.680644660288479</v>
      </c>
      <c r="P104" s="7"/>
      <c r="Q104" s="25">
        <f t="shared" si="24"/>
        <v>-3802.1804022175074</v>
      </c>
      <c r="R104" s="24">
        <f t="shared" si="25"/>
        <v>618.54009051549303</v>
      </c>
      <c r="S104" s="7"/>
      <c r="T104" s="25">
        <f t="shared" si="26"/>
        <v>0.98531487686843255</v>
      </c>
      <c r="U104" s="24">
        <f t="shared" si="27"/>
        <v>0.16135368310409148</v>
      </c>
      <c r="V104" s="7"/>
      <c r="W104" s="25">
        <f t="shared" si="28"/>
        <v>0.98403575269721044</v>
      </c>
      <c r="X104" s="24">
        <f t="shared" si="33"/>
        <v>253.24613631508669</v>
      </c>
      <c r="Y104" s="7"/>
      <c r="Z104" s="25">
        <f t="shared" si="34"/>
        <v>-612</v>
      </c>
      <c r="AA104" s="17">
        <f t="shared" si="35"/>
        <v>253.04399999999995</v>
      </c>
      <c r="AB104" s="24">
        <f t="shared" si="29"/>
        <v>4.4164509524165299</v>
      </c>
      <c r="AC104" s="17">
        <f t="shared" si="30"/>
        <v>0.20213631508673302</v>
      </c>
    </row>
    <row r="105" spans="1:29" s="17" customFormat="1" x14ac:dyDescent="0.25">
      <c r="A105" s="17">
        <v>20</v>
      </c>
      <c r="B105" s="17">
        <v>-624</v>
      </c>
      <c r="C105" s="17">
        <v>11321</v>
      </c>
      <c r="D105" s="17">
        <v>13706</v>
      </c>
      <c r="E105" s="17">
        <v>15089</v>
      </c>
      <c r="F105" s="17">
        <v>12691</v>
      </c>
      <c r="G105" s="24"/>
      <c r="H105" s="7"/>
      <c r="I105" s="25">
        <f t="shared" si="20"/>
        <v>-3768</v>
      </c>
      <c r="J105" s="24">
        <f t="shared" si="21"/>
        <v>1015</v>
      </c>
      <c r="K105" s="7"/>
      <c r="L105" s="25">
        <f t="shared" si="31"/>
        <v>-3768.1230154318046</v>
      </c>
      <c r="M105" s="17">
        <f t="shared" si="22"/>
        <v>1.5132796462062512E-2</v>
      </c>
      <c r="N105" s="17">
        <f t="shared" si="32"/>
        <v>1019.3262695426298</v>
      </c>
      <c r="O105" s="24">
        <f t="shared" si="23"/>
        <v>18.716608155486281</v>
      </c>
      <c r="P105" s="7"/>
      <c r="Q105" s="25">
        <f t="shared" si="24"/>
        <v>-3728.1804022175074</v>
      </c>
      <c r="R105" s="24">
        <f t="shared" si="25"/>
        <v>990.54009051549303</v>
      </c>
      <c r="S105" s="7"/>
      <c r="T105" s="25">
        <f t="shared" si="26"/>
        <v>0.96613816951237463</v>
      </c>
      <c r="U105" s="24">
        <f t="shared" si="27"/>
        <v>0.25839439402179165</v>
      </c>
      <c r="V105" s="7"/>
      <c r="W105" s="25">
        <f t="shared" si="28"/>
        <v>0.96406954583714222</v>
      </c>
      <c r="X105" s="24">
        <f t="shared" si="33"/>
        <v>247.55410414802896</v>
      </c>
      <c r="Y105" s="7"/>
      <c r="Z105" s="25">
        <f t="shared" si="34"/>
        <v>-624</v>
      </c>
      <c r="AA105" s="17">
        <f t="shared" si="35"/>
        <v>247.42799999999994</v>
      </c>
      <c r="AB105" s="24">
        <f t="shared" si="29"/>
        <v>4.3184332616245289</v>
      </c>
      <c r="AC105" s="17">
        <f t="shared" si="30"/>
        <v>0.1261041480290146</v>
      </c>
    </row>
    <row r="106" spans="1:29" s="17" customFormat="1" x14ac:dyDescent="0.25">
      <c r="A106" s="17">
        <v>21</v>
      </c>
      <c r="B106" s="17">
        <v>-631</v>
      </c>
      <c r="C106" s="17">
        <v>11382</v>
      </c>
      <c r="D106" s="17">
        <v>13888</v>
      </c>
      <c r="E106" s="17">
        <v>15031</v>
      </c>
      <c r="F106" s="17">
        <v>12514</v>
      </c>
      <c r="G106" s="24"/>
      <c r="H106" s="7"/>
      <c r="I106" s="25">
        <f t="shared" si="20"/>
        <v>-3649</v>
      </c>
      <c r="J106" s="24">
        <f t="shared" si="21"/>
        <v>1374</v>
      </c>
      <c r="K106" s="7"/>
      <c r="L106" s="25">
        <f t="shared" si="31"/>
        <v>-3653.6104407546068</v>
      </c>
      <c r="M106" s="17">
        <f t="shared" si="22"/>
        <v>21.256163951739047</v>
      </c>
      <c r="N106" s="17">
        <f t="shared" si="32"/>
        <v>1380.3501225951259</v>
      </c>
      <c r="O106" s="24">
        <f t="shared" si="23"/>
        <v>40.32405697312808</v>
      </c>
      <c r="P106" s="7"/>
      <c r="Q106" s="25">
        <f t="shared" si="24"/>
        <v>-3609.1804022175074</v>
      </c>
      <c r="R106" s="24">
        <f t="shared" si="25"/>
        <v>1349.5400905154931</v>
      </c>
      <c r="S106" s="7"/>
      <c r="T106" s="25">
        <f t="shared" si="26"/>
        <v>0.93529995092628138</v>
      </c>
      <c r="U106" s="24">
        <f t="shared" si="27"/>
        <v>0.35204389729989477</v>
      </c>
      <c r="V106" s="7"/>
      <c r="W106" s="25">
        <f t="shared" si="28"/>
        <v>0.93246901032537721</v>
      </c>
      <c r="X106" s="24">
        <f t="shared" si="33"/>
        <v>241.87463411839974</v>
      </c>
      <c r="Y106" s="7"/>
      <c r="Z106" s="25">
        <f t="shared" si="34"/>
        <v>-631</v>
      </c>
      <c r="AA106" s="17">
        <f t="shared" si="35"/>
        <v>241.74899999999994</v>
      </c>
      <c r="AB106" s="24">
        <f t="shared" si="29"/>
        <v>4.2193160134037706</v>
      </c>
      <c r="AC106" s="17">
        <f t="shared" si="30"/>
        <v>0.12563411839980176</v>
      </c>
    </row>
    <row r="107" spans="1:29" s="17" customFormat="1" x14ac:dyDescent="0.25">
      <c r="A107" s="17">
        <v>22</v>
      </c>
      <c r="B107" s="17">
        <v>-634</v>
      </c>
      <c r="C107" s="17">
        <v>11452</v>
      </c>
      <c r="D107" s="17">
        <v>14054</v>
      </c>
      <c r="E107" s="17">
        <v>14951</v>
      </c>
      <c r="F107" s="17">
        <v>12336</v>
      </c>
      <c r="G107" s="24"/>
      <c r="H107" s="7"/>
      <c r="I107" s="25">
        <f t="shared" si="20"/>
        <v>-3499</v>
      </c>
      <c r="J107" s="24">
        <f t="shared" si="21"/>
        <v>1718</v>
      </c>
      <c r="K107" s="7"/>
      <c r="L107" s="25">
        <f t="shared" si="31"/>
        <v>-3502.7888696256027</v>
      </c>
      <c r="M107" s="17">
        <f t="shared" si="22"/>
        <v>14.355533039814961</v>
      </c>
      <c r="N107" s="17">
        <f t="shared" si="32"/>
        <v>1729.6641163608176</v>
      </c>
      <c r="O107" s="24">
        <f t="shared" si="23"/>
        <v>136.05161047869319</v>
      </c>
      <c r="P107" s="7"/>
      <c r="Q107" s="25">
        <f t="shared" si="24"/>
        <v>-3459.1804022175074</v>
      </c>
      <c r="R107" s="24">
        <f t="shared" si="25"/>
        <v>1693.5400905154931</v>
      </c>
      <c r="S107" s="7"/>
      <c r="T107" s="25">
        <f t="shared" si="26"/>
        <v>0.89642824682616373</v>
      </c>
      <c r="U107" s="24">
        <f t="shared" si="27"/>
        <v>0.44178046868615511</v>
      </c>
      <c r="V107" s="7"/>
      <c r="W107" s="25">
        <f t="shared" si="28"/>
        <v>0.89286653296812513</v>
      </c>
      <c r="X107" s="24">
        <f t="shared" si="33"/>
        <v>236.23244199214764</v>
      </c>
      <c r="Y107" s="7"/>
      <c r="Z107" s="25">
        <f t="shared" si="34"/>
        <v>-634</v>
      </c>
      <c r="AA107" s="17">
        <f t="shared" si="35"/>
        <v>236.04299999999995</v>
      </c>
      <c r="AB107" s="24">
        <f t="shared" si="29"/>
        <v>4.1197275262849749</v>
      </c>
      <c r="AC107" s="17">
        <f t="shared" si="30"/>
        <v>0.18944199214769242</v>
      </c>
    </row>
    <row r="108" spans="1:29" s="17" customFormat="1" x14ac:dyDescent="0.25">
      <c r="A108" s="17">
        <v>23</v>
      </c>
      <c r="B108" s="17">
        <v>-638</v>
      </c>
      <c r="C108" s="17">
        <v>11555</v>
      </c>
      <c r="D108" s="17">
        <v>14237</v>
      </c>
      <c r="E108" s="17">
        <v>14872</v>
      </c>
      <c r="F108" s="17">
        <v>12179</v>
      </c>
      <c r="G108" s="24"/>
      <c r="H108" s="7"/>
      <c r="I108" s="25">
        <f t="shared" si="20"/>
        <v>-3317</v>
      </c>
      <c r="J108" s="24">
        <f t="shared" si="21"/>
        <v>2058</v>
      </c>
      <c r="K108" s="7"/>
      <c r="L108" s="25">
        <f t="shared" si="31"/>
        <v>-3316.3385808552166</v>
      </c>
      <c r="M108" s="17">
        <f t="shared" si="22"/>
        <v>0.43747528508599709</v>
      </c>
      <c r="N108" s="17">
        <f t="shared" si="32"/>
        <v>2064.0961969249029</v>
      </c>
      <c r="O108" s="24">
        <f t="shared" si="23"/>
        <v>37.163616947195209</v>
      </c>
      <c r="P108" s="7"/>
      <c r="Q108" s="25">
        <f t="shared" si="24"/>
        <v>-3277.1804022175074</v>
      </c>
      <c r="R108" s="24">
        <f t="shared" si="25"/>
        <v>2033.5400905154931</v>
      </c>
      <c r="S108" s="7"/>
      <c r="T108" s="25">
        <f t="shared" si="26"/>
        <v>0.84926391251802114</v>
      </c>
      <c r="U108" s="24">
        <f t="shared" si="27"/>
        <v>0.53047359156792406</v>
      </c>
      <c r="V108" s="7"/>
      <c r="W108" s="25">
        <f t="shared" si="28"/>
        <v>0.84497963382973684</v>
      </c>
      <c r="X108" s="24">
        <f t="shared" si="33"/>
        <v>230.43776006969892</v>
      </c>
      <c r="Y108" s="7"/>
      <c r="Z108" s="25">
        <f t="shared" si="34"/>
        <v>-638</v>
      </c>
      <c r="AA108" s="17">
        <f t="shared" si="35"/>
        <v>230.30099999999996</v>
      </c>
      <c r="AB108" s="24">
        <f t="shared" si="29"/>
        <v>4.0195107206354601</v>
      </c>
      <c r="AC108" s="17">
        <f t="shared" si="30"/>
        <v>0.13676006969896548</v>
      </c>
    </row>
    <row r="109" spans="1:29" s="17" customFormat="1" x14ac:dyDescent="0.25">
      <c r="A109" s="17">
        <v>24</v>
      </c>
      <c r="B109" s="17">
        <v>-629</v>
      </c>
      <c r="C109" s="17">
        <v>11657</v>
      </c>
      <c r="D109" s="17">
        <v>14387</v>
      </c>
      <c r="E109" s="17">
        <v>14759</v>
      </c>
      <c r="F109" s="17">
        <v>12022</v>
      </c>
      <c r="G109" s="24"/>
      <c r="H109" s="7"/>
      <c r="I109" s="25">
        <f t="shared" si="20"/>
        <v>-3102</v>
      </c>
      <c r="J109" s="24">
        <f t="shared" si="21"/>
        <v>2365</v>
      </c>
      <c r="K109" s="7"/>
      <c r="L109" s="25">
        <f t="shared" si="31"/>
        <v>-3100.2854454744756</v>
      </c>
      <c r="M109" s="17">
        <f t="shared" si="22"/>
        <v>2.9396972209960746</v>
      </c>
      <c r="N109" s="17">
        <f t="shared" si="32"/>
        <v>2373.7646772251564</v>
      </c>
      <c r="O109" s="24">
        <f t="shared" si="23"/>
        <v>76.819566861176114</v>
      </c>
      <c r="P109" s="7"/>
      <c r="Q109" s="25">
        <f t="shared" si="24"/>
        <v>-3062.1804022175074</v>
      </c>
      <c r="R109" s="24">
        <f t="shared" si="25"/>
        <v>2340.5400905154929</v>
      </c>
      <c r="S109" s="7"/>
      <c r="T109" s="25">
        <f t="shared" si="26"/>
        <v>0.79354780330785268</v>
      </c>
      <c r="U109" s="24">
        <f t="shared" si="27"/>
        <v>0.61055826428763882</v>
      </c>
      <c r="V109" s="7"/>
      <c r="W109" s="25">
        <f t="shared" si="28"/>
        <v>0.78861065726216328</v>
      </c>
      <c r="X109" s="24">
        <f t="shared" si="33"/>
        <v>224.81037890360471</v>
      </c>
      <c r="Y109" s="7"/>
      <c r="Z109" s="25">
        <f t="shared" si="34"/>
        <v>-629</v>
      </c>
      <c r="AA109" s="17">
        <f t="shared" si="35"/>
        <v>224.63999999999996</v>
      </c>
      <c r="AB109" s="24">
        <f t="shared" si="29"/>
        <v>3.9207076316800613</v>
      </c>
      <c r="AC109" s="17">
        <f t="shared" si="30"/>
        <v>0.17037890360475672</v>
      </c>
    </row>
    <row r="110" spans="1:29" s="17" customFormat="1" x14ac:dyDescent="0.25">
      <c r="A110" s="17">
        <v>25</v>
      </c>
      <c r="B110" s="17">
        <v>-622</v>
      </c>
      <c r="C110" s="17">
        <v>11778</v>
      </c>
      <c r="D110" s="17">
        <v>14531</v>
      </c>
      <c r="E110" s="17">
        <v>14637</v>
      </c>
      <c r="F110" s="17">
        <v>11876</v>
      </c>
      <c r="G110" s="24"/>
      <c r="H110" s="7"/>
      <c r="I110" s="25">
        <f t="shared" si="20"/>
        <v>-2859</v>
      </c>
      <c r="J110" s="24">
        <f t="shared" si="21"/>
        <v>2655</v>
      </c>
      <c r="K110" s="7"/>
      <c r="L110" s="25">
        <f t="shared" si="31"/>
        <v>-2857.2398746025451</v>
      </c>
      <c r="M110" s="17">
        <f t="shared" si="22"/>
        <v>3.098041414765718</v>
      </c>
      <c r="N110" s="17">
        <f t="shared" si="32"/>
        <v>2657.4361126446129</v>
      </c>
      <c r="O110" s="24">
        <f t="shared" si="23"/>
        <v>5.9346448172427433</v>
      </c>
      <c r="P110" s="7"/>
      <c r="Q110" s="25">
        <f t="shared" si="24"/>
        <v>-2819.1804022175074</v>
      </c>
      <c r="R110" s="24">
        <f t="shared" si="25"/>
        <v>2630.5400905154929</v>
      </c>
      <c r="S110" s="7"/>
      <c r="T110" s="25">
        <f t="shared" si="26"/>
        <v>0.73057564266566222</v>
      </c>
      <c r="U110" s="24">
        <f t="shared" si="27"/>
        <v>0.68620828086326535</v>
      </c>
      <c r="V110" s="7"/>
      <c r="W110" s="25">
        <f t="shared" si="28"/>
        <v>0.72502143983316059</v>
      </c>
      <c r="X110" s="24">
        <f t="shared" si="33"/>
        <v>219.13355044671982</v>
      </c>
      <c r="Y110" s="7"/>
      <c r="Z110" s="25">
        <f t="shared" si="34"/>
        <v>-622</v>
      </c>
      <c r="AA110" s="17">
        <f t="shared" si="35"/>
        <v>219.04199999999994</v>
      </c>
      <c r="AB110" s="24">
        <f t="shared" si="29"/>
        <v>3.8230041001534181</v>
      </c>
      <c r="AC110" s="17">
        <f t="shared" si="30"/>
        <v>9.1550446719878664E-2</v>
      </c>
    </row>
    <row r="111" spans="1:29" s="17" customFormat="1" x14ac:dyDescent="0.25">
      <c r="A111" s="17">
        <v>26</v>
      </c>
      <c r="B111" s="17">
        <v>-602</v>
      </c>
      <c r="C111" s="17">
        <v>11909</v>
      </c>
      <c r="D111" s="17">
        <v>14659</v>
      </c>
      <c r="E111" s="17">
        <v>14505</v>
      </c>
      <c r="F111" s="17">
        <v>11750</v>
      </c>
      <c r="G111" s="24"/>
      <c r="H111" s="7"/>
      <c r="I111" s="25">
        <f t="shared" si="20"/>
        <v>-2596</v>
      </c>
      <c r="J111" s="24">
        <f t="shared" si="21"/>
        <v>2909</v>
      </c>
      <c r="K111" s="7"/>
      <c r="L111" s="25">
        <f t="shared" si="31"/>
        <v>-2596.363701690721</v>
      </c>
      <c r="M111" s="17">
        <f t="shared" si="22"/>
        <v>0.13227891983329407</v>
      </c>
      <c r="N111" s="17">
        <f t="shared" si="32"/>
        <v>2908.0674808670451</v>
      </c>
      <c r="O111" s="24">
        <f t="shared" si="23"/>
        <v>0.86959193332694784</v>
      </c>
      <c r="P111" s="7"/>
      <c r="Q111" s="25">
        <f t="shared" si="24"/>
        <v>-2556.1804022175074</v>
      </c>
      <c r="R111" s="24">
        <f t="shared" si="25"/>
        <v>2884.5400905154929</v>
      </c>
      <c r="S111" s="7"/>
      <c r="T111" s="25">
        <f t="shared" si="26"/>
        <v>0.66242058814345606</v>
      </c>
      <c r="U111" s="24">
        <f t="shared" si="27"/>
        <v>0.75246726089846916</v>
      </c>
      <c r="V111" s="7"/>
      <c r="W111" s="25">
        <f t="shared" si="28"/>
        <v>0.65632549913181293</v>
      </c>
      <c r="X111" s="24">
        <f t="shared" si="33"/>
        <v>213.6540929879194</v>
      </c>
      <c r="Y111" s="7"/>
      <c r="Z111" s="25">
        <f t="shared" si="34"/>
        <v>-602</v>
      </c>
      <c r="AA111" s="17">
        <f t="shared" si="35"/>
        <v>213.62399999999994</v>
      </c>
      <c r="AB111" s="24">
        <f t="shared" si="29"/>
        <v>3.7284421612803658</v>
      </c>
      <c r="AC111" s="17">
        <f t="shared" si="30"/>
        <v>3.0092987919459802E-2</v>
      </c>
    </row>
    <row r="112" spans="1:29" s="17" customFormat="1" x14ac:dyDescent="0.25">
      <c r="A112" s="17">
        <v>27</v>
      </c>
      <c r="B112" s="17">
        <v>-616</v>
      </c>
      <c r="C112" s="17">
        <v>12052</v>
      </c>
      <c r="D112" s="17">
        <v>14767</v>
      </c>
      <c r="E112" s="17">
        <v>14353</v>
      </c>
      <c r="F112" s="17">
        <v>11636</v>
      </c>
      <c r="G112" s="24"/>
      <c r="H112" s="7"/>
      <c r="I112" s="25">
        <f t="shared" si="20"/>
        <v>-2301</v>
      </c>
      <c r="J112" s="24">
        <f t="shared" si="21"/>
        <v>3131</v>
      </c>
      <c r="K112" s="7"/>
      <c r="L112" s="25">
        <f t="shared" si="31"/>
        <v>-2305.7677346917008</v>
      </c>
      <c r="M112" s="17">
        <f t="shared" si="22"/>
        <v>22.73129409044687</v>
      </c>
      <c r="N112" s="17">
        <f t="shared" si="32"/>
        <v>3137.8072547624961</v>
      </c>
      <c r="O112" s="24">
        <f t="shared" si="23"/>
        <v>46.338717401525649</v>
      </c>
      <c r="P112" s="7"/>
      <c r="Q112" s="25">
        <f t="shared" si="24"/>
        <v>-2261.1804022175074</v>
      </c>
      <c r="R112" s="24">
        <f t="shared" si="25"/>
        <v>3106.5400905154929</v>
      </c>
      <c r="S112" s="7"/>
      <c r="T112" s="25">
        <f t="shared" si="26"/>
        <v>0.58597290341322494</v>
      </c>
      <c r="U112" s="24">
        <f t="shared" si="27"/>
        <v>0.8103786528977418</v>
      </c>
      <c r="V112" s="7"/>
      <c r="W112" s="25">
        <f t="shared" si="28"/>
        <v>0.57940451365064927</v>
      </c>
      <c r="X112" s="24">
        <f t="shared" si="33"/>
        <v>208.12214637043076</v>
      </c>
      <c r="Y112" s="7"/>
      <c r="Z112" s="25">
        <f t="shared" si="34"/>
        <v>-616</v>
      </c>
      <c r="AA112" s="17">
        <f t="shared" si="35"/>
        <v>208.07999999999993</v>
      </c>
      <c r="AB112" s="24">
        <f t="shared" si="29"/>
        <v>3.6316811075497992</v>
      </c>
      <c r="AC112" s="17">
        <f t="shared" si="30"/>
        <v>4.2146370430828028E-2</v>
      </c>
    </row>
    <row r="113" spans="1:29" s="17" customFormat="1" x14ac:dyDescent="0.25">
      <c r="A113" s="17">
        <v>28</v>
      </c>
      <c r="B113" s="17">
        <v>-627</v>
      </c>
      <c r="C113" s="17">
        <v>12209</v>
      </c>
      <c r="D113" s="17">
        <v>14877</v>
      </c>
      <c r="E113" s="17">
        <v>14201</v>
      </c>
      <c r="F113" s="17">
        <v>11533</v>
      </c>
      <c r="G113" s="24"/>
      <c r="H113" s="7"/>
      <c r="I113" s="25">
        <f t="shared" si="20"/>
        <v>-1992</v>
      </c>
      <c r="J113" s="24">
        <f t="shared" si="21"/>
        <v>3344</v>
      </c>
      <c r="K113" s="7"/>
      <c r="L113" s="25">
        <f t="shared" si="31"/>
        <v>-1988.2057757253187</v>
      </c>
      <c r="M113" s="17">
        <f t="shared" si="22"/>
        <v>14.396137846580498</v>
      </c>
      <c r="N113" s="17">
        <f t="shared" si="32"/>
        <v>3341.6903636285456</v>
      </c>
      <c r="O113" s="24">
        <f t="shared" si="23"/>
        <v>5.3344201683451251</v>
      </c>
      <c r="P113" s="7"/>
      <c r="Q113" s="25">
        <f t="shared" si="24"/>
        <v>-1952.1804022175074</v>
      </c>
      <c r="R113" s="24">
        <f t="shared" si="25"/>
        <v>3319.5400905154929</v>
      </c>
      <c r="S113" s="7"/>
      <c r="T113" s="25">
        <f t="shared" si="26"/>
        <v>0.50589719296698277</v>
      </c>
      <c r="U113" s="24">
        <f t="shared" si="27"/>
        <v>0.8659422857619089</v>
      </c>
      <c r="V113" s="7"/>
      <c r="W113" s="25">
        <f t="shared" si="28"/>
        <v>0.49887446804236596</v>
      </c>
      <c r="X113" s="24">
        <f t="shared" si="33"/>
        <v>202.50463614916987</v>
      </c>
      <c r="Y113" s="7"/>
      <c r="Z113" s="25">
        <f t="shared" si="34"/>
        <v>-627</v>
      </c>
      <c r="AA113" s="17">
        <f t="shared" si="35"/>
        <v>202.43699999999993</v>
      </c>
      <c r="AB113" s="24">
        <f t="shared" si="29"/>
        <v>3.5331921778597595</v>
      </c>
      <c r="AC113" s="17">
        <f t="shared" si="30"/>
        <v>6.7636149169942428E-2</v>
      </c>
    </row>
    <row r="114" spans="1:29" s="17" customFormat="1" x14ac:dyDescent="0.25">
      <c r="A114" s="17">
        <v>29</v>
      </c>
      <c r="B114" s="17">
        <v>-631</v>
      </c>
      <c r="C114" s="17">
        <v>12377</v>
      </c>
      <c r="D114" s="17">
        <v>14961</v>
      </c>
      <c r="E114" s="17">
        <v>14030</v>
      </c>
      <c r="F114" s="17">
        <v>11447</v>
      </c>
      <c r="G114" s="24"/>
      <c r="H114" s="7"/>
      <c r="I114" s="25">
        <f t="shared" si="20"/>
        <v>-1653</v>
      </c>
      <c r="J114" s="24">
        <f t="shared" si="21"/>
        <v>3514</v>
      </c>
      <c r="K114" s="7"/>
      <c r="L114" s="25">
        <f t="shared" si="31"/>
        <v>-1649.5382085347751</v>
      </c>
      <c r="M114" s="17">
        <f t="shared" si="22"/>
        <v>11.984000148703998</v>
      </c>
      <c r="N114" s="17">
        <f t="shared" si="32"/>
        <v>3514.3718512716769</v>
      </c>
      <c r="O114" s="24">
        <f t="shared" si="23"/>
        <v>0.13827336824769798</v>
      </c>
      <c r="P114" s="7"/>
      <c r="Q114" s="25">
        <f t="shared" si="24"/>
        <v>-1613.1804022175074</v>
      </c>
      <c r="R114" s="24">
        <f t="shared" si="25"/>
        <v>3489.5400905154929</v>
      </c>
      <c r="S114" s="7"/>
      <c r="T114" s="25">
        <f t="shared" si="26"/>
        <v>0.41804714170071711</v>
      </c>
      <c r="U114" s="24">
        <f t="shared" si="27"/>
        <v>0.91028884720279335</v>
      </c>
      <c r="V114" s="7"/>
      <c r="W114" s="25">
        <f t="shared" si="28"/>
        <v>0.41066101084647522</v>
      </c>
      <c r="X114" s="24">
        <f t="shared" si="33"/>
        <v>196.83982696828559</v>
      </c>
      <c r="Y114" s="7"/>
      <c r="Z114" s="25">
        <f t="shared" si="34"/>
        <v>-631</v>
      </c>
      <c r="AA114" s="17">
        <f t="shared" si="35"/>
        <v>196.75799999999992</v>
      </c>
      <c r="AB114" s="24">
        <f t="shared" si="29"/>
        <v>3.4340749296390016</v>
      </c>
      <c r="AC114" s="17">
        <f t="shared" si="30"/>
        <v>8.1826968285668045E-2</v>
      </c>
    </row>
    <row r="115" spans="1:29" s="17" customFormat="1" x14ac:dyDescent="0.25">
      <c r="A115" s="17">
        <v>30</v>
      </c>
      <c r="B115" s="17">
        <v>-620</v>
      </c>
      <c r="C115" s="17">
        <v>12551</v>
      </c>
      <c r="D115" s="17">
        <v>15031</v>
      </c>
      <c r="E115" s="17">
        <v>13856</v>
      </c>
      <c r="F115" s="17">
        <v>11377</v>
      </c>
      <c r="G115" s="24"/>
      <c r="H115" s="7"/>
      <c r="I115" s="25">
        <f t="shared" si="20"/>
        <v>-1305</v>
      </c>
      <c r="J115" s="24">
        <f t="shared" si="21"/>
        <v>3654</v>
      </c>
      <c r="K115" s="7"/>
      <c r="L115" s="25">
        <f t="shared" si="31"/>
        <v>-1301.3472346069668</v>
      </c>
      <c r="M115" s="17">
        <f t="shared" si="22"/>
        <v>13.342695016540828</v>
      </c>
      <c r="N115" s="17">
        <f t="shared" si="32"/>
        <v>3650.6442382284108</v>
      </c>
      <c r="O115" s="24">
        <f t="shared" si="23"/>
        <v>11.261137067659396</v>
      </c>
      <c r="P115" s="7"/>
      <c r="Q115" s="25">
        <f t="shared" si="24"/>
        <v>-1265.1804022175074</v>
      </c>
      <c r="R115" s="24">
        <f t="shared" si="25"/>
        <v>3629.5400905154929</v>
      </c>
      <c r="S115" s="7"/>
      <c r="T115" s="25">
        <f t="shared" si="26"/>
        <v>0.32786478818844439</v>
      </c>
      <c r="U115" s="24">
        <f t="shared" si="27"/>
        <v>0.94680954485999236</v>
      </c>
      <c r="V115" s="7"/>
      <c r="W115" s="25">
        <f t="shared" si="28"/>
        <v>0.32017879255725135</v>
      </c>
      <c r="X115" s="24">
        <f t="shared" si="33"/>
        <v>191.24192591838255</v>
      </c>
      <c r="Y115" s="7"/>
      <c r="Z115" s="25">
        <f t="shared" si="34"/>
        <v>-620</v>
      </c>
      <c r="AA115" s="17">
        <f t="shared" si="35"/>
        <v>191.17799999999991</v>
      </c>
      <c r="AB115" s="24">
        <f t="shared" si="29"/>
        <v>3.3366855573777179</v>
      </c>
      <c r="AC115" s="17">
        <f t="shared" si="30"/>
        <v>6.3925918382636837E-2</v>
      </c>
    </row>
    <row r="116" spans="1:29" s="17" customFormat="1" x14ac:dyDescent="0.25">
      <c r="A116" s="17">
        <v>31</v>
      </c>
      <c r="B116" s="17">
        <v>-637</v>
      </c>
      <c r="C116" s="17">
        <v>12741</v>
      </c>
      <c r="D116" s="17">
        <v>15088</v>
      </c>
      <c r="E116" s="17">
        <v>13673</v>
      </c>
      <c r="F116" s="17">
        <v>11326</v>
      </c>
      <c r="G116" s="24"/>
      <c r="H116" s="7"/>
      <c r="I116" s="25">
        <f t="shared" ref="I116:I149" si="36">C116-E116</f>
        <v>-932</v>
      </c>
      <c r="J116" s="24">
        <f t="shared" ref="J116:J149" si="37">D116-F116</f>
        <v>3762</v>
      </c>
      <c r="K116" s="7"/>
      <c r="L116" s="25">
        <f t="shared" si="31"/>
        <v>-931.17543249993798</v>
      </c>
      <c r="M116" s="17">
        <f t="shared" si="22"/>
        <v>0.679911562158524</v>
      </c>
      <c r="N116" s="17">
        <f t="shared" si="32"/>
        <v>3754.8078657114202</v>
      </c>
      <c r="O116" s="24">
        <f t="shared" si="23"/>
        <v>51.726795624965796</v>
      </c>
      <c r="P116" s="7"/>
      <c r="Q116" s="25">
        <f t="shared" si="24"/>
        <v>-892.18040221750744</v>
      </c>
      <c r="R116" s="24">
        <f t="shared" si="25"/>
        <v>3737.5400905154929</v>
      </c>
      <c r="S116" s="7"/>
      <c r="T116" s="25">
        <f t="shared" si="26"/>
        <v>0.23120381732615206</v>
      </c>
      <c r="U116" s="24">
        <f t="shared" si="27"/>
        <v>0.97498265448126009</v>
      </c>
      <c r="V116" s="7"/>
      <c r="W116" s="25">
        <f t="shared" si="28"/>
        <v>0.22328560228412628</v>
      </c>
      <c r="X116" s="24">
        <f t="shared" si="33"/>
        <v>185.45728670919596</v>
      </c>
      <c r="Y116" s="7"/>
      <c r="Z116" s="25">
        <f t="shared" si="34"/>
        <v>-637</v>
      </c>
      <c r="AA116" s="17">
        <f t="shared" si="35"/>
        <v>185.44499999999991</v>
      </c>
      <c r="AB116" s="24">
        <f t="shared" si="29"/>
        <v>3.2366258313608829</v>
      </c>
      <c r="AC116" s="17">
        <f t="shared" si="30"/>
        <v>1.2286709196047241E-2</v>
      </c>
    </row>
    <row r="117" spans="1:29" s="17" customFormat="1" x14ac:dyDescent="0.25">
      <c r="A117" s="17">
        <v>32</v>
      </c>
      <c r="B117" s="17">
        <v>-638</v>
      </c>
      <c r="C117" s="17">
        <v>12920</v>
      </c>
      <c r="D117" s="17">
        <v>15112</v>
      </c>
      <c r="E117" s="17">
        <v>13473</v>
      </c>
      <c r="F117" s="17">
        <v>11286</v>
      </c>
      <c r="G117" s="24"/>
      <c r="H117" s="7"/>
      <c r="I117" s="25">
        <f t="shared" si="36"/>
        <v>-553</v>
      </c>
      <c r="J117" s="24">
        <f t="shared" si="37"/>
        <v>3826</v>
      </c>
      <c r="K117" s="7"/>
      <c r="L117" s="25">
        <f t="shared" si="31"/>
        <v>-551.47660649148349</v>
      </c>
      <c r="M117" s="17">
        <f t="shared" si="22"/>
        <v>2.3207277817902292</v>
      </c>
      <c r="N117" s="17">
        <f t="shared" si="32"/>
        <v>3821.6849926157529</v>
      </c>
      <c r="O117" s="24">
        <f t="shared" si="23"/>
        <v>18.619288726107087</v>
      </c>
      <c r="P117" s="7"/>
      <c r="Q117" s="25">
        <f t="shared" si="24"/>
        <v>-513.18040221750744</v>
      </c>
      <c r="R117" s="24">
        <f t="shared" si="25"/>
        <v>3801.5400905154929</v>
      </c>
      <c r="S117" s="7"/>
      <c r="T117" s="25">
        <f t="shared" si="26"/>
        <v>0.13298797829985506</v>
      </c>
      <c r="U117" s="24">
        <f t="shared" si="27"/>
        <v>0.99167783055312242</v>
      </c>
      <c r="V117" s="7"/>
      <c r="W117" s="25">
        <f t="shared" si="28"/>
        <v>0.12493079918800601</v>
      </c>
      <c r="X117" s="24">
        <f t="shared" si="33"/>
        <v>179.7383890527077</v>
      </c>
      <c r="Y117" s="7"/>
      <c r="Z117" s="25">
        <f t="shared" si="34"/>
        <v>-638</v>
      </c>
      <c r="AA117" s="17">
        <f t="shared" si="35"/>
        <v>179.70299999999992</v>
      </c>
      <c r="AB117" s="24">
        <f t="shared" si="29"/>
        <v>3.1364090257113686</v>
      </c>
      <c r="AC117" s="17">
        <f t="shared" si="30"/>
        <v>3.538905270778514E-2</v>
      </c>
    </row>
    <row r="118" spans="1:29" s="17" customFormat="1" x14ac:dyDescent="0.25">
      <c r="A118" s="17">
        <v>33</v>
      </c>
      <c r="B118" s="17">
        <v>-609</v>
      </c>
      <c r="C118" s="17">
        <v>13108</v>
      </c>
      <c r="D118" s="17">
        <v>15132</v>
      </c>
      <c r="E118" s="17">
        <v>13297</v>
      </c>
      <c r="F118" s="17">
        <v>11276</v>
      </c>
      <c r="G118" s="24"/>
      <c r="H118" s="7"/>
      <c r="I118" s="25">
        <f t="shared" si="36"/>
        <v>-189</v>
      </c>
      <c r="J118" s="24">
        <f t="shared" si="37"/>
        <v>3856</v>
      </c>
      <c r="K118" s="7"/>
      <c r="L118" s="25">
        <f t="shared" si="31"/>
        <v>-184.18706143252996</v>
      </c>
      <c r="M118" s="17">
        <f t="shared" si="22"/>
        <v>23.164377654240575</v>
      </c>
      <c r="N118" s="17">
        <f t="shared" si="32"/>
        <v>3849.9387217334533</v>
      </c>
      <c r="O118" s="24">
        <f t="shared" si="23"/>
        <v>36.739094224510779</v>
      </c>
      <c r="P118" s="7"/>
      <c r="Q118" s="25">
        <f t="shared" si="24"/>
        <v>-149.18040221750744</v>
      </c>
      <c r="R118" s="24">
        <f t="shared" si="25"/>
        <v>3831.5400905154929</v>
      </c>
      <c r="S118" s="7"/>
      <c r="T118" s="25">
        <f t="shared" si="26"/>
        <v>3.8659309683569794E-2</v>
      </c>
      <c r="U118" s="24">
        <f t="shared" si="27"/>
        <v>0.99950369433680797</v>
      </c>
      <c r="V118" s="7"/>
      <c r="W118" s="25">
        <f t="shared" si="28"/>
        <v>3.053539558473492E-2</v>
      </c>
      <c r="X118" s="24">
        <f t="shared" si="33"/>
        <v>174.30801114719793</v>
      </c>
      <c r="Y118" s="7"/>
      <c r="Z118" s="25">
        <f t="shared" ref="Z118:Z149" si="38">B118</f>
        <v>-609</v>
      </c>
      <c r="AA118" s="17">
        <f t="shared" si="35"/>
        <v>174.22199999999992</v>
      </c>
      <c r="AB118" s="24">
        <f t="shared" si="29"/>
        <v>3.0407475294095594</v>
      </c>
      <c r="AC118" s="17">
        <f t="shared" si="30"/>
        <v>8.601114719800762E-2</v>
      </c>
    </row>
    <row r="119" spans="1:29" s="17" customFormat="1" x14ac:dyDescent="0.25">
      <c r="A119" s="17">
        <v>34</v>
      </c>
      <c r="B119" s="17">
        <v>-616</v>
      </c>
      <c r="C119" s="17">
        <v>13297</v>
      </c>
      <c r="D119" s="17">
        <v>15131</v>
      </c>
      <c r="E119" s="17">
        <v>13113</v>
      </c>
      <c r="F119" s="17">
        <v>11285</v>
      </c>
      <c r="G119" s="24"/>
      <c r="H119" s="7"/>
      <c r="I119" s="25">
        <f t="shared" si="36"/>
        <v>184</v>
      </c>
      <c r="J119" s="24">
        <f t="shared" si="37"/>
        <v>3846</v>
      </c>
      <c r="K119" s="7"/>
      <c r="L119" s="25">
        <f t="shared" si="31"/>
        <v>188.65570676066361</v>
      </c>
      <c r="M119" s="17">
        <f t="shared" si="22"/>
        <v>21.675605441288802</v>
      </c>
      <c r="N119" s="17">
        <f t="shared" si="32"/>
        <v>3842.8883515578027</v>
      </c>
      <c r="O119" s="24">
        <f t="shared" si="23"/>
        <v>9.6823560278288383</v>
      </c>
      <c r="P119" s="7"/>
      <c r="Q119" s="25">
        <f t="shared" si="24"/>
        <v>223.81959778249256</v>
      </c>
      <c r="R119" s="24">
        <f t="shared" si="25"/>
        <v>3821.5400905154929</v>
      </c>
      <c r="S119" s="7"/>
      <c r="T119" s="25">
        <f t="shared" si="26"/>
        <v>-5.8001661178722519E-2</v>
      </c>
      <c r="U119" s="24">
        <f t="shared" si="27"/>
        <v>0.99689507307557945</v>
      </c>
      <c r="V119" s="7"/>
      <c r="W119" s="25">
        <f t="shared" si="28"/>
        <v>-6.6107563039969175E-2</v>
      </c>
      <c r="X119" s="24">
        <f t="shared" si="33"/>
        <v>168.76421064172405</v>
      </c>
      <c r="Y119" s="7"/>
      <c r="Z119" s="25">
        <f t="shared" si="38"/>
        <v>-616</v>
      </c>
      <c r="AA119" s="17">
        <f t="shared" si="35"/>
        <v>168.67799999999991</v>
      </c>
      <c r="AB119" s="24">
        <f t="shared" si="29"/>
        <v>2.9439864756789933</v>
      </c>
      <c r="AC119" s="17">
        <f t="shared" si="30"/>
        <v>8.6210641724136394E-2</v>
      </c>
    </row>
    <row r="120" spans="1:29" s="17" customFormat="1" x14ac:dyDescent="0.25">
      <c r="A120" s="17">
        <v>35</v>
      </c>
      <c r="B120" s="17">
        <v>-607</v>
      </c>
      <c r="C120" s="17">
        <v>13474</v>
      </c>
      <c r="D120" s="17">
        <v>15103</v>
      </c>
      <c r="E120" s="17">
        <v>12926</v>
      </c>
      <c r="F120" s="17">
        <v>11301</v>
      </c>
      <c r="G120" s="24"/>
      <c r="H120" s="7"/>
      <c r="I120" s="25">
        <f t="shared" si="36"/>
        <v>548</v>
      </c>
      <c r="J120" s="24">
        <f t="shared" si="37"/>
        <v>3802</v>
      </c>
      <c r="K120" s="7"/>
      <c r="L120" s="25">
        <f t="shared" si="31"/>
        <v>553.97471881803244</v>
      </c>
      <c r="M120" s="17">
        <f t="shared" si="22"/>
        <v>35.697264954550988</v>
      </c>
      <c r="N120" s="17">
        <f t="shared" si="32"/>
        <v>3800.9537818367139</v>
      </c>
      <c r="O120" s="24">
        <f t="shared" si="23"/>
        <v>1.0945724451897088</v>
      </c>
      <c r="P120" s="7"/>
      <c r="Q120" s="25">
        <f t="shared" si="24"/>
        <v>587.81959778249256</v>
      </c>
      <c r="R120" s="24">
        <f t="shared" si="25"/>
        <v>3777.5400905154929</v>
      </c>
      <c r="S120" s="7"/>
      <c r="T120" s="25">
        <f t="shared" si="26"/>
        <v>-0.15233032979500777</v>
      </c>
      <c r="U120" s="24">
        <f t="shared" si="27"/>
        <v>0.98541713952617405</v>
      </c>
      <c r="V120" s="7"/>
      <c r="W120" s="25">
        <f t="shared" si="28"/>
        <v>-0.16034604171117961</v>
      </c>
      <c r="X120" s="24">
        <f t="shared" si="33"/>
        <v>163.31602942537734</v>
      </c>
      <c r="Y120" s="7"/>
      <c r="Z120" s="25">
        <f t="shared" si="38"/>
        <v>-607</v>
      </c>
      <c r="AA120" s="17">
        <f t="shared" si="35"/>
        <v>163.21499999999992</v>
      </c>
      <c r="AB120" s="24">
        <f t="shared" si="29"/>
        <v>2.8486391386425436</v>
      </c>
      <c r="AC120" s="17">
        <f t="shared" si="30"/>
        <v>0.1010294253774191</v>
      </c>
    </row>
    <row r="121" spans="1:29" s="17" customFormat="1" x14ac:dyDescent="0.25">
      <c r="A121" s="17">
        <v>36</v>
      </c>
      <c r="B121" s="17">
        <v>-624</v>
      </c>
      <c r="C121" s="17">
        <v>13662</v>
      </c>
      <c r="D121" s="17">
        <v>15068</v>
      </c>
      <c r="E121" s="17">
        <v>12742</v>
      </c>
      <c r="F121" s="17">
        <v>11340</v>
      </c>
      <c r="G121" s="24"/>
      <c r="H121" s="7"/>
      <c r="I121" s="25">
        <f t="shared" si="36"/>
        <v>920</v>
      </c>
      <c r="J121" s="24">
        <f t="shared" si="37"/>
        <v>3728</v>
      </c>
      <c r="K121" s="7"/>
      <c r="L121" s="25">
        <f t="shared" si="31"/>
        <v>923.86416720729892</v>
      </c>
      <c r="M121" s="17">
        <f t="shared" si="22"/>
        <v>14.931788205964331</v>
      </c>
      <c r="N121" s="17">
        <f t="shared" si="32"/>
        <v>3722.0467482028785</v>
      </c>
      <c r="O121" s="24">
        <f t="shared" si="23"/>
        <v>35.441206959930824</v>
      </c>
      <c r="P121" s="7"/>
      <c r="Q121" s="25">
        <f t="shared" si="24"/>
        <v>959.81959778249256</v>
      </c>
      <c r="R121" s="24">
        <f t="shared" si="25"/>
        <v>3703.5400905154929</v>
      </c>
      <c r="S121" s="7"/>
      <c r="T121" s="25">
        <f t="shared" si="26"/>
        <v>-0.24873215596329931</v>
      </c>
      <c r="U121" s="24">
        <f t="shared" si="27"/>
        <v>0.9661133421930832</v>
      </c>
      <c r="V121" s="7"/>
      <c r="W121" s="25">
        <f t="shared" si="28"/>
        <v>-0.25659412821916394</v>
      </c>
      <c r="X121" s="24">
        <f t="shared" si="33"/>
        <v>157.68410224821127</v>
      </c>
      <c r="Y121" s="7"/>
      <c r="Z121" s="25">
        <f t="shared" si="38"/>
        <v>-624</v>
      </c>
      <c r="AA121" s="17">
        <f t="shared" si="35"/>
        <v>157.59899999999993</v>
      </c>
      <c r="AB121" s="24">
        <f t="shared" si="29"/>
        <v>2.7506214478505422</v>
      </c>
      <c r="AC121" s="17">
        <f t="shared" si="30"/>
        <v>8.5102248211342157E-2</v>
      </c>
    </row>
    <row r="122" spans="1:29" s="17" customFormat="1" x14ac:dyDescent="0.25">
      <c r="A122" s="17">
        <v>37</v>
      </c>
      <c r="B122" s="17">
        <v>-639</v>
      </c>
      <c r="C122" s="17">
        <v>13852</v>
      </c>
      <c r="D122" s="17">
        <v>15018</v>
      </c>
      <c r="E122" s="17">
        <v>12561</v>
      </c>
      <c r="F122" s="17">
        <v>11405</v>
      </c>
      <c r="G122" s="24"/>
      <c r="H122" s="7"/>
      <c r="I122" s="25">
        <f t="shared" si="36"/>
        <v>1291</v>
      </c>
      <c r="J122" s="24">
        <f t="shared" si="37"/>
        <v>3613</v>
      </c>
      <c r="K122" s="7"/>
      <c r="L122" s="25">
        <f t="shared" si="31"/>
        <v>1293.0184105138023</v>
      </c>
      <c r="M122" s="17">
        <f t="shared" si="22"/>
        <v>4.0739810022278133</v>
      </c>
      <c r="N122" s="17">
        <f t="shared" si="32"/>
        <v>3604.4211304445957</v>
      </c>
      <c r="O122" s="24">
        <f t="shared" si="23"/>
        <v>73.597002848641978</v>
      </c>
      <c r="P122" s="7"/>
      <c r="Q122" s="25">
        <f t="shared" si="24"/>
        <v>1330.8195977824926</v>
      </c>
      <c r="R122" s="24">
        <f t="shared" si="25"/>
        <v>3588.5400905154929</v>
      </c>
      <c r="S122" s="7"/>
      <c r="T122" s="25">
        <f t="shared" si="26"/>
        <v>-0.34487483743759006</v>
      </c>
      <c r="U122" s="24">
        <f t="shared" si="27"/>
        <v>0.93611419768895543</v>
      </c>
      <c r="V122" s="7"/>
      <c r="W122" s="25">
        <f t="shared" si="28"/>
        <v>-0.35249611657579866</v>
      </c>
      <c r="X122" s="24">
        <f t="shared" si="33"/>
        <v>151.92414827833431</v>
      </c>
      <c r="Y122" s="7"/>
      <c r="Z122" s="25">
        <f t="shared" si="38"/>
        <v>-639</v>
      </c>
      <c r="AA122" s="17">
        <f t="shared" si="35"/>
        <v>151.84799999999993</v>
      </c>
      <c r="AB122" s="24">
        <f t="shared" si="29"/>
        <v>2.6502475625683481</v>
      </c>
      <c r="AC122" s="17">
        <f t="shared" si="30"/>
        <v>7.6148278334386532E-2</v>
      </c>
    </row>
    <row r="123" spans="1:29" s="17" customFormat="1" x14ac:dyDescent="0.25">
      <c r="A123" s="17">
        <v>38</v>
      </c>
      <c r="B123" s="17">
        <v>-627</v>
      </c>
      <c r="C123" s="17">
        <v>14028</v>
      </c>
      <c r="D123" s="17">
        <v>14942</v>
      </c>
      <c r="E123" s="17">
        <v>12389</v>
      </c>
      <c r="F123" s="17">
        <v>11484</v>
      </c>
      <c r="G123" s="24"/>
      <c r="H123" s="7"/>
      <c r="I123" s="25">
        <f t="shared" si="36"/>
        <v>1639</v>
      </c>
      <c r="J123" s="24">
        <f t="shared" si="37"/>
        <v>3458</v>
      </c>
      <c r="K123" s="7"/>
      <c r="L123" s="25">
        <f t="shared" si="31"/>
        <v>1642.2066481508946</v>
      </c>
      <c r="M123" s="17">
        <f t="shared" si="22"/>
        <v>10.282592363635628</v>
      </c>
      <c r="N123" s="17">
        <f t="shared" si="32"/>
        <v>3453.9248629787362</v>
      </c>
      <c r="O123" s="24">
        <f t="shared" si="23"/>
        <v>16.606741742074792</v>
      </c>
      <c r="P123" s="7"/>
      <c r="Q123" s="25">
        <f t="shared" si="24"/>
        <v>1678.8195977824926</v>
      </c>
      <c r="R123" s="24">
        <f t="shared" si="25"/>
        <v>3433.5400905154929</v>
      </c>
      <c r="S123" s="7"/>
      <c r="T123" s="25">
        <f t="shared" si="26"/>
        <v>-0.43505719094986278</v>
      </c>
      <c r="U123" s="24">
        <f t="shared" si="27"/>
        <v>0.8956805681399137</v>
      </c>
      <c r="V123" s="7"/>
      <c r="W123" s="25">
        <f t="shared" si="28"/>
        <v>-0.44235275574396998</v>
      </c>
      <c r="X123" s="24">
        <f t="shared" si="33"/>
        <v>146.27459914710187</v>
      </c>
      <c r="Y123" s="7"/>
      <c r="Z123" s="25">
        <f t="shared" si="38"/>
        <v>-627</v>
      </c>
      <c r="AA123" s="17">
        <f t="shared" si="35"/>
        <v>146.20499999999993</v>
      </c>
      <c r="AB123" s="24">
        <f t="shared" si="29"/>
        <v>2.551758632878308</v>
      </c>
      <c r="AC123" s="17">
        <f t="shared" si="30"/>
        <v>6.9599147101939707E-2</v>
      </c>
    </row>
    <row r="124" spans="1:29" s="17" customFormat="1" x14ac:dyDescent="0.25">
      <c r="A124" s="17">
        <v>39</v>
      </c>
      <c r="B124" s="17">
        <v>-628</v>
      </c>
      <c r="C124" s="17">
        <v>14199</v>
      </c>
      <c r="D124" s="17">
        <v>14849</v>
      </c>
      <c r="E124" s="17">
        <v>12223</v>
      </c>
      <c r="F124" s="17">
        <v>11573</v>
      </c>
      <c r="G124" s="24"/>
      <c r="H124" s="7"/>
      <c r="I124" s="25">
        <f t="shared" si="36"/>
        <v>1976</v>
      </c>
      <c r="J124" s="24">
        <f t="shared" si="37"/>
        <v>3276</v>
      </c>
      <c r="K124" s="7"/>
      <c r="L124" s="25">
        <f t="shared" si="31"/>
        <v>1975.5905963459027</v>
      </c>
      <c r="M124" s="17">
        <f t="shared" si="22"/>
        <v>0.16761135198824789</v>
      </c>
      <c r="N124" s="17">
        <f t="shared" si="32"/>
        <v>3269.8308450251507</v>
      </c>
      <c r="O124" s="24">
        <f t="shared" si="23"/>
        <v>38.058473103708295</v>
      </c>
      <c r="P124" s="7"/>
      <c r="Q124" s="25">
        <f t="shared" si="24"/>
        <v>2015.8195977824926</v>
      </c>
      <c r="R124" s="24">
        <f t="shared" si="25"/>
        <v>3251.5400905154929</v>
      </c>
      <c r="S124" s="7"/>
      <c r="T124" s="25">
        <f t="shared" si="26"/>
        <v>-0.52238895282812692</v>
      </c>
      <c r="U124" s="24">
        <f t="shared" si="27"/>
        <v>0.84820366118555501</v>
      </c>
      <c r="V124" s="7"/>
      <c r="W124" s="25">
        <f t="shared" si="28"/>
        <v>-0.52930145269585926</v>
      </c>
      <c r="X124" s="24">
        <f t="shared" si="33"/>
        <v>140.59288665952516</v>
      </c>
      <c r="Y124" s="7"/>
      <c r="Z124" s="25">
        <f t="shared" si="38"/>
        <v>-628</v>
      </c>
      <c r="AA124" s="17">
        <f t="shared" si="35"/>
        <v>140.55299999999994</v>
      </c>
      <c r="AB124" s="24">
        <f t="shared" si="29"/>
        <v>2.4531126235555889</v>
      </c>
      <c r="AC124" s="17">
        <f t="shared" si="30"/>
        <v>3.9886659525222967E-2</v>
      </c>
    </row>
    <row r="125" spans="1:29" s="17" customFormat="1" x14ac:dyDescent="0.25">
      <c r="A125" s="17">
        <v>40</v>
      </c>
      <c r="B125" s="17">
        <v>-628</v>
      </c>
      <c r="C125" s="17">
        <v>14349</v>
      </c>
      <c r="D125" s="17">
        <v>14742</v>
      </c>
      <c r="E125" s="17">
        <v>12064</v>
      </c>
      <c r="F125" s="17">
        <v>11683</v>
      </c>
      <c r="G125" s="24"/>
      <c r="H125" s="7"/>
      <c r="I125" s="25">
        <f t="shared" si="36"/>
        <v>2285</v>
      </c>
      <c r="J125" s="24">
        <f t="shared" si="37"/>
        <v>3059</v>
      </c>
      <c r="K125" s="7"/>
      <c r="L125" s="25">
        <f t="shared" si="31"/>
        <v>2289.3569610198119</v>
      </c>
      <c r="M125" s="17">
        <f t="shared" si="22"/>
        <v>18.983109328160644</v>
      </c>
      <c r="N125" s="17">
        <f t="shared" si="32"/>
        <v>3054.14381784135</v>
      </c>
      <c r="O125" s="24">
        <f t="shared" si="23"/>
        <v>23.582505157990301</v>
      </c>
      <c r="P125" s="7"/>
      <c r="Q125" s="25">
        <f t="shared" si="24"/>
        <v>2324.8195977824926</v>
      </c>
      <c r="R125" s="24">
        <f t="shared" si="25"/>
        <v>3034.5400905154929</v>
      </c>
      <c r="S125" s="7"/>
      <c r="T125" s="25">
        <f t="shared" si="26"/>
        <v>-0.60246466327436898</v>
      </c>
      <c r="U125" s="24">
        <f t="shared" si="27"/>
        <v>0.79159657981689668</v>
      </c>
      <c r="V125" s="7"/>
      <c r="W125" s="25">
        <f t="shared" si="28"/>
        <v>-0.60891963721243891</v>
      </c>
      <c r="X125" s="24">
        <f t="shared" si="33"/>
        <v>134.98958213342769</v>
      </c>
      <c r="Y125" s="7"/>
      <c r="Z125" s="25">
        <f t="shared" si="38"/>
        <v>-628</v>
      </c>
      <c r="AA125" s="17">
        <f t="shared" si="35"/>
        <v>134.90099999999995</v>
      </c>
      <c r="AB125" s="24">
        <f t="shared" si="29"/>
        <v>2.3544666142328694</v>
      </c>
      <c r="AC125" s="17">
        <f t="shared" si="30"/>
        <v>8.8582133427735243E-2</v>
      </c>
    </row>
    <row r="126" spans="1:29" s="17" customFormat="1" x14ac:dyDescent="0.25">
      <c r="A126" s="17">
        <v>41</v>
      </c>
      <c r="B126" s="17">
        <v>-629</v>
      </c>
      <c r="C126" s="17">
        <v>14503</v>
      </c>
      <c r="D126" s="17">
        <v>14616</v>
      </c>
      <c r="E126" s="17">
        <v>11921</v>
      </c>
      <c r="F126" s="17">
        <v>11809</v>
      </c>
      <c r="G126" s="24"/>
      <c r="H126" s="7"/>
      <c r="I126" s="25">
        <f t="shared" si="36"/>
        <v>2582</v>
      </c>
      <c r="J126" s="24">
        <f t="shared" si="37"/>
        <v>2807</v>
      </c>
      <c r="K126" s="7"/>
      <c r="L126" s="25">
        <f t="shared" si="31"/>
        <v>2580.8954789195363</v>
      </c>
      <c r="M126" s="17">
        <f t="shared" si="22"/>
        <v>1.2199668171886007</v>
      </c>
      <c r="N126" s="17">
        <f t="shared" si="32"/>
        <v>2808.550750953762</v>
      </c>
      <c r="O126" s="24">
        <f t="shared" si="23"/>
        <v>2.4048285205936368</v>
      </c>
      <c r="P126" s="7"/>
      <c r="Q126" s="25">
        <f t="shared" si="24"/>
        <v>2621.8195977824926</v>
      </c>
      <c r="R126" s="24">
        <f t="shared" si="25"/>
        <v>2782.5400905154929</v>
      </c>
      <c r="S126" s="7"/>
      <c r="T126" s="25">
        <f t="shared" si="26"/>
        <v>-0.67943063739260179</v>
      </c>
      <c r="U126" s="24">
        <f t="shared" si="27"/>
        <v>0.72585932403393849</v>
      </c>
      <c r="V126" s="7"/>
      <c r="W126" s="25">
        <f t="shared" si="28"/>
        <v>-0.68535376139865722</v>
      </c>
      <c r="X126" s="24">
        <f t="shared" si="33"/>
        <v>129.20222699759285</v>
      </c>
      <c r="Y126" s="7"/>
      <c r="Z126" s="25">
        <f t="shared" si="38"/>
        <v>-629</v>
      </c>
      <c r="AA126" s="17">
        <f t="shared" si="35"/>
        <v>129.23999999999995</v>
      </c>
      <c r="AB126" s="24">
        <f t="shared" si="29"/>
        <v>2.2556635252774706</v>
      </c>
      <c r="AC126" s="17">
        <f t="shared" si="30"/>
        <v>-3.7773002407107015E-2</v>
      </c>
    </row>
    <row r="127" spans="1:29" s="17" customFormat="1" x14ac:dyDescent="0.25">
      <c r="A127" s="17">
        <v>42</v>
      </c>
      <c r="B127" s="17">
        <v>-607</v>
      </c>
      <c r="C127" s="17">
        <v>14636</v>
      </c>
      <c r="D127" s="17">
        <v>14489</v>
      </c>
      <c r="E127" s="17">
        <v>11792</v>
      </c>
      <c r="F127" s="17">
        <v>11944</v>
      </c>
      <c r="G127" s="24"/>
      <c r="H127" s="7"/>
      <c r="I127" s="25">
        <f t="shared" si="36"/>
        <v>2844</v>
      </c>
      <c r="J127" s="24">
        <f t="shared" si="37"/>
        <v>2545</v>
      </c>
      <c r="K127" s="7"/>
      <c r="L127" s="25">
        <f t="shared" si="31"/>
        <v>2838.0027151261129</v>
      </c>
      <c r="M127" s="17">
        <f t="shared" si="22"/>
        <v>35.967425858555139</v>
      </c>
      <c r="N127" s="17">
        <f t="shared" si="32"/>
        <v>2545.7398131921391</v>
      </c>
      <c r="O127" s="24">
        <f t="shared" si="23"/>
        <v>0.54732355926301735</v>
      </c>
      <c r="P127" s="7"/>
      <c r="Q127" s="25">
        <f t="shared" si="24"/>
        <v>2883.8195977824926</v>
      </c>
      <c r="R127" s="24">
        <f t="shared" si="25"/>
        <v>2520.5400905154929</v>
      </c>
      <c r="S127" s="7"/>
      <c r="T127" s="25">
        <f t="shared" si="26"/>
        <v>-0.74732654722080705</v>
      </c>
      <c r="U127" s="24">
        <f t="shared" si="27"/>
        <v>0.65751344698975189</v>
      </c>
      <c r="V127" s="7"/>
      <c r="W127" s="25">
        <f t="shared" si="28"/>
        <v>-0.75269631553340122</v>
      </c>
      <c r="X127" s="24">
        <f t="shared" si="33"/>
        <v>123.69678439028769</v>
      </c>
      <c r="Y127" s="7"/>
      <c r="Z127" s="25">
        <f t="shared" si="38"/>
        <v>-607</v>
      </c>
      <c r="AA127" s="17">
        <f t="shared" si="35"/>
        <v>123.77699999999996</v>
      </c>
      <c r="AB127" s="24">
        <f t="shared" si="29"/>
        <v>2.1603161882410205</v>
      </c>
      <c r="AC127" s="17">
        <f t="shared" si="30"/>
        <v>-8.0215609712269043E-2</v>
      </c>
    </row>
    <row r="128" spans="1:29" s="17" customFormat="1" x14ac:dyDescent="0.25">
      <c r="A128" s="17">
        <v>43</v>
      </c>
      <c r="B128" s="17">
        <v>-606</v>
      </c>
      <c r="C128" s="17">
        <v>14734</v>
      </c>
      <c r="D128" s="17">
        <v>14332</v>
      </c>
      <c r="E128" s="17">
        <v>11664</v>
      </c>
      <c r="F128" s="17">
        <v>12073</v>
      </c>
      <c r="G128" s="24"/>
      <c r="H128" s="7"/>
      <c r="I128" s="25">
        <f t="shared" si="36"/>
        <v>3070</v>
      </c>
      <c r="J128" s="24">
        <f t="shared" si="37"/>
        <v>2259</v>
      </c>
      <c r="K128" s="7"/>
      <c r="L128" s="25">
        <f t="shared" si="31"/>
        <v>3068.580693803041</v>
      </c>
      <c r="M128" s="17">
        <f t="shared" si="22"/>
        <v>2.014430080726338</v>
      </c>
      <c r="N128" s="17">
        <f t="shared" si="32"/>
        <v>2260.4857697279595</v>
      </c>
      <c r="O128" s="24">
        <f t="shared" si="23"/>
        <v>2.207511684520699</v>
      </c>
      <c r="P128" s="7"/>
      <c r="Q128" s="25">
        <f t="shared" si="24"/>
        <v>3109.8195977824926</v>
      </c>
      <c r="R128" s="24">
        <f t="shared" si="25"/>
        <v>2234.5400905154929</v>
      </c>
      <c r="S128" s="7"/>
      <c r="T128" s="25">
        <f t="shared" si="26"/>
        <v>-0.80589324806498419</v>
      </c>
      <c r="U128" s="24">
        <f t="shared" si="27"/>
        <v>0.58290687891861681</v>
      </c>
      <c r="V128" s="7"/>
      <c r="W128" s="25">
        <f t="shared" si="28"/>
        <v>-0.81065845785945179</v>
      </c>
      <c r="X128" s="24">
        <f t="shared" si="33"/>
        <v>118.27629668972668</v>
      </c>
      <c r="Y128" s="7"/>
      <c r="Z128" s="25">
        <f t="shared" si="38"/>
        <v>-606</v>
      </c>
      <c r="AA128" s="17">
        <f t="shared" si="35"/>
        <v>118.32299999999996</v>
      </c>
      <c r="AB128" s="24">
        <f t="shared" si="29"/>
        <v>2.0651259308372496</v>
      </c>
      <c r="AC128" s="17">
        <f t="shared" si="30"/>
        <v>-4.6703310273287002E-2</v>
      </c>
    </row>
    <row r="129" spans="1:29" s="17" customFormat="1" x14ac:dyDescent="0.25">
      <c r="A129" s="17">
        <v>44</v>
      </c>
      <c r="B129" s="17">
        <v>-628</v>
      </c>
      <c r="C129" s="17">
        <v>14845</v>
      </c>
      <c r="D129" s="17">
        <v>14169</v>
      </c>
      <c r="E129" s="17">
        <v>11562</v>
      </c>
      <c r="F129" s="17">
        <v>12233</v>
      </c>
      <c r="G129" s="24"/>
      <c r="H129" s="7"/>
      <c r="I129" s="25">
        <f t="shared" si="36"/>
        <v>3283</v>
      </c>
      <c r="J129" s="24">
        <f t="shared" si="37"/>
        <v>1936</v>
      </c>
      <c r="K129" s="7"/>
      <c r="L129" s="25">
        <f t="shared" si="31"/>
        <v>3277.7769163570433</v>
      </c>
      <c r="M129" s="17">
        <f t="shared" si="22"/>
        <v>27.28060274132163</v>
      </c>
      <c r="N129" s="17">
        <f t="shared" si="32"/>
        <v>1943.5236531201342</v>
      </c>
      <c r="O129" s="24">
        <f t="shared" si="23"/>
        <v>56.605356272105283</v>
      </c>
      <c r="P129" s="7"/>
      <c r="Q129" s="25">
        <f t="shared" si="24"/>
        <v>3322.8195977824926</v>
      </c>
      <c r="R129" s="24">
        <f t="shared" si="25"/>
        <v>1911.5400905154931</v>
      </c>
      <c r="S129" s="7"/>
      <c r="T129" s="25">
        <f t="shared" si="26"/>
        <v>-0.86109106788715117</v>
      </c>
      <c r="U129" s="24">
        <f t="shared" si="27"/>
        <v>0.49864841218093636</v>
      </c>
      <c r="V129" s="7"/>
      <c r="W129" s="25">
        <f t="shared" si="28"/>
        <v>-0.86517314538420165</v>
      </c>
      <c r="X129" s="24">
        <f t="shared" si="33"/>
        <v>112.51542716178199</v>
      </c>
      <c r="Y129" s="7"/>
      <c r="Z129" s="25">
        <f t="shared" si="38"/>
        <v>-628</v>
      </c>
      <c r="AA129" s="17">
        <f t="shared" si="35"/>
        <v>112.67099999999996</v>
      </c>
      <c r="AB129" s="24">
        <f t="shared" si="29"/>
        <v>1.9664799215145305</v>
      </c>
      <c r="AC129" s="17">
        <f t="shared" si="30"/>
        <v>-0.15557283821797796</v>
      </c>
    </row>
    <row r="130" spans="1:29" s="17" customFormat="1" x14ac:dyDescent="0.25">
      <c r="A130" s="17">
        <v>45</v>
      </c>
      <c r="B130" s="17">
        <v>-627</v>
      </c>
      <c r="C130" s="17">
        <v>14938</v>
      </c>
      <c r="D130" s="17">
        <v>14011</v>
      </c>
      <c r="E130" s="17">
        <v>11478</v>
      </c>
      <c r="F130" s="17">
        <v>12409</v>
      </c>
      <c r="G130" s="24"/>
      <c r="H130" s="7"/>
      <c r="I130" s="25">
        <f t="shared" si="36"/>
        <v>3460</v>
      </c>
      <c r="J130" s="24">
        <f t="shared" si="37"/>
        <v>1602</v>
      </c>
      <c r="K130" s="7"/>
      <c r="L130" s="25">
        <f t="shared" si="31"/>
        <v>3454.4251330573447</v>
      </c>
      <c r="M130" s="17">
        <f t="shared" si="22"/>
        <v>31.079141428310432</v>
      </c>
      <c r="N130" s="17">
        <f t="shared" si="32"/>
        <v>1608.4274679782784</v>
      </c>
      <c r="O130" s="24">
        <f t="shared" si="23"/>
        <v>41.312344611794231</v>
      </c>
      <c r="P130" s="7"/>
      <c r="Q130" s="25">
        <f t="shared" si="24"/>
        <v>3499.8195977824926</v>
      </c>
      <c r="R130" s="24">
        <f t="shared" si="25"/>
        <v>1577.5400905154931</v>
      </c>
      <c r="S130" s="7"/>
      <c r="T130" s="25">
        <f t="shared" si="26"/>
        <v>-0.90695967872528982</v>
      </c>
      <c r="U130" s="24">
        <f t="shared" si="27"/>
        <v>0.41152046205590453</v>
      </c>
      <c r="V130" s="7"/>
      <c r="W130" s="25">
        <f t="shared" si="28"/>
        <v>-0.91033498899372789</v>
      </c>
      <c r="X130" s="24">
        <f t="shared" si="33"/>
        <v>106.88366902046897</v>
      </c>
      <c r="Y130" s="7"/>
      <c r="Z130" s="25">
        <f t="shared" si="38"/>
        <v>-627</v>
      </c>
      <c r="AA130" s="17">
        <f t="shared" si="35"/>
        <v>107.02799999999996</v>
      </c>
      <c r="AB130" s="24">
        <f t="shared" si="29"/>
        <v>1.8679909918244904</v>
      </c>
      <c r="AC130" s="17">
        <f t="shared" si="30"/>
        <v>-0.1443309795309915</v>
      </c>
    </row>
    <row r="131" spans="1:29" s="17" customFormat="1" x14ac:dyDescent="0.25">
      <c r="A131" s="17">
        <v>46</v>
      </c>
      <c r="B131" s="17">
        <v>-639</v>
      </c>
      <c r="C131" s="17">
        <v>15016</v>
      </c>
      <c r="D131" s="17">
        <v>13840</v>
      </c>
      <c r="E131" s="17">
        <v>11412</v>
      </c>
      <c r="F131" s="17">
        <v>12592</v>
      </c>
      <c r="G131" s="24"/>
      <c r="H131" s="7"/>
      <c r="I131" s="25">
        <f t="shared" si="36"/>
        <v>3604</v>
      </c>
      <c r="J131" s="24">
        <f t="shared" si="37"/>
        <v>1248</v>
      </c>
      <c r="K131" s="7"/>
      <c r="L131" s="25">
        <f t="shared" si="31"/>
        <v>3599.5607361887469</v>
      </c>
      <c r="M131" s="17">
        <f t="shared" si="22"/>
        <v>19.707063185901514</v>
      </c>
      <c r="N131" s="17">
        <f t="shared" si="32"/>
        <v>1251.1254457255332</v>
      </c>
      <c r="O131" s="24">
        <f t="shared" si="23"/>
        <v>9.7684109832534656</v>
      </c>
      <c r="P131" s="7"/>
      <c r="Q131" s="25">
        <f t="shared" si="24"/>
        <v>3643.8195977824926</v>
      </c>
      <c r="R131" s="24">
        <f t="shared" si="25"/>
        <v>1223.5400905154931</v>
      </c>
      <c r="S131" s="7"/>
      <c r="T131" s="25">
        <f t="shared" si="26"/>
        <v>-0.94427651466140272</v>
      </c>
      <c r="U131" s="24">
        <f t="shared" si="27"/>
        <v>0.31917526940841567</v>
      </c>
      <c r="V131" s="7"/>
      <c r="W131" s="25">
        <f t="shared" si="28"/>
        <v>-0.94690236299299835</v>
      </c>
      <c r="X131" s="24">
        <f t="shared" si="33"/>
        <v>101.18571245449027</v>
      </c>
      <c r="Y131" s="7"/>
      <c r="Z131" s="25">
        <f t="shared" si="38"/>
        <v>-639</v>
      </c>
      <c r="AA131" s="17">
        <f t="shared" si="35"/>
        <v>101.27699999999996</v>
      </c>
      <c r="AB131" s="24">
        <f t="shared" si="29"/>
        <v>1.7676171065422965</v>
      </c>
      <c r="AC131" s="17">
        <f t="shared" si="30"/>
        <v>-9.1287545509686652E-2</v>
      </c>
    </row>
    <row r="132" spans="1:29" s="17" customFormat="1" x14ac:dyDescent="0.25">
      <c r="A132" s="17">
        <v>47</v>
      </c>
      <c r="B132" s="17">
        <v>-630</v>
      </c>
      <c r="C132" s="17">
        <v>15059</v>
      </c>
      <c r="D132" s="17">
        <v>13642</v>
      </c>
      <c r="E132" s="17">
        <v>11347</v>
      </c>
      <c r="F132" s="17">
        <v>12762</v>
      </c>
      <c r="G132" s="24"/>
      <c r="H132" s="7"/>
      <c r="I132" s="25">
        <f t="shared" si="36"/>
        <v>3712</v>
      </c>
      <c r="J132" s="24">
        <f t="shared" si="37"/>
        <v>880</v>
      </c>
      <c r="K132" s="7"/>
      <c r="L132" s="25">
        <f t="shared" si="31"/>
        <v>3706.7528709111011</v>
      </c>
      <c r="M132" s="17">
        <f t="shared" si="22"/>
        <v>27.532363675568721</v>
      </c>
      <c r="N132" s="17">
        <f t="shared" si="32"/>
        <v>886.73585225832608</v>
      </c>
      <c r="O132" s="24">
        <f t="shared" si="23"/>
        <v>45.371705645996506</v>
      </c>
      <c r="P132" s="7"/>
      <c r="Q132" s="25">
        <f t="shared" si="24"/>
        <v>3751.8195977824926</v>
      </c>
      <c r="R132" s="24">
        <f t="shared" si="25"/>
        <v>855.54009051549303</v>
      </c>
      <c r="S132" s="7"/>
      <c r="T132" s="25">
        <f t="shared" si="26"/>
        <v>-0.97226414161348729</v>
      </c>
      <c r="U132" s="24">
        <f t="shared" si="27"/>
        <v>0.2231780069952069</v>
      </c>
      <c r="V132" s="7"/>
      <c r="W132" s="25">
        <f t="shared" si="28"/>
        <v>-0.97411053125547542</v>
      </c>
      <c r="X132" s="24">
        <f t="shared" si="33"/>
        <v>95.462435729917672</v>
      </c>
      <c r="Y132" s="7"/>
      <c r="Z132" s="25">
        <f t="shared" si="38"/>
        <v>-630</v>
      </c>
      <c r="AA132" s="17">
        <f t="shared" si="35"/>
        <v>95.606999999999957</v>
      </c>
      <c r="AB132" s="24">
        <f t="shared" si="29"/>
        <v>1.668656937954218</v>
      </c>
      <c r="AC132" s="17">
        <f t="shared" si="30"/>
        <v>-0.14456427008228445</v>
      </c>
    </row>
    <row r="133" spans="1:29" s="17" customFormat="1" x14ac:dyDescent="0.25">
      <c r="A133" s="17">
        <v>48</v>
      </c>
      <c r="B133" s="17">
        <v>-626</v>
      </c>
      <c r="C133" s="17">
        <v>15106</v>
      </c>
      <c r="D133" s="17">
        <v>13470</v>
      </c>
      <c r="E133" s="17">
        <v>11318</v>
      </c>
      <c r="F133" s="17">
        <v>12957</v>
      </c>
      <c r="G133" s="24"/>
      <c r="H133" s="7"/>
      <c r="I133" s="25">
        <f t="shared" si="36"/>
        <v>3788</v>
      </c>
      <c r="J133" s="24">
        <f t="shared" si="37"/>
        <v>513</v>
      </c>
      <c r="K133" s="7"/>
      <c r="L133" s="25">
        <f t="shared" si="31"/>
        <v>3776.9138429388277</v>
      </c>
      <c r="M133" s="17">
        <f t="shared" si="22"/>
        <v>122.90287838498142</v>
      </c>
      <c r="N133" s="17">
        <f t="shared" si="32"/>
        <v>516.28493722791779</v>
      </c>
      <c r="O133" s="24">
        <f t="shared" si="23"/>
        <v>10.790812591360242</v>
      </c>
      <c r="P133" s="7"/>
      <c r="Q133" s="25">
        <f t="shared" si="24"/>
        <v>3827.8195977824926</v>
      </c>
      <c r="R133" s="24">
        <f t="shared" si="25"/>
        <v>488.54009051549303</v>
      </c>
      <c r="S133" s="7"/>
      <c r="T133" s="25">
        <f t="shared" si="26"/>
        <v>-0.9919591383575469</v>
      </c>
      <c r="U133" s="24">
        <f t="shared" si="27"/>
        <v>0.12744160670812102</v>
      </c>
      <c r="V133" s="7"/>
      <c r="W133" s="25">
        <f t="shared" si="28"/>
        <v>-0.9930279159152462</v>
      </c>
      <c r="X133" s="24">
        <f t="shared" si="33"/>
        <v>89.871295289937336</v>
      </c>
      <c r="Y133" s="7"/>
      <c r="Z133" s="25">
        <f t="shared" si="38"/>
        <v>-626</v>
      </c>
      <c r="AA133" s="17">
        <f t="shared" si="35"/>
        <v>89.972999999999956</v>
      </c>
      <c r="AB133" s="24">
        <f t="shared" si="29"/>
        <v>1.5703250878968573</v>
      </c>
      <c r="AC133" s="17">
        <f t="shared" si="30"/>
        <v>-0.10170471006262005</v>
      </c>
    </row>
    <row r="134" spans="1:29" s="17" customFormat="1" x14ac:dyDescent="0.25">
      <c r="A134" s="17">
        <v>49</v>
      </c>
      <c r="B134" s="17">
        <v>-626</v>
      </c>
      <c r="C134" s="17">
        <v>15106</v>
      </c>
      <c r="D134" s="17">
        <v>13271</v>
      </c>
      <c r="E134" s="17">
        <v>11296</v>
      </c>
      <c r="F134" s="17">
        <v>13130</v>
      </c>
      <c r="G134" s="24"/>
      <c r="H134" s="7"/>
      <c r="I134" s="25">
        <f t="shared" si="36"/>
        <v>3810</v>
      </c>
      <c r="J134" s="24">
        <f t="shared" si="37"/>
        <v>141</v>
      </c>
      <c r="K134" s="7"/>
      <c r="L134" s="25">
        <f t="shared" si="31"/>
        <v>3810.1593936476779</v>
      </c>
      <c r="M134" s="17">
        <f t="shared" si="22"/>
        <v>2.5406334920071712E-2</v>
      </c>
      <c r="N134" s="17">
        <f t="shared" si="32"/>
        <v>141.07665213417988</v>
      </c>
      <c r="O134" s="24">
        <f t="shared" si="23"/>
        <v>5.875549674330436E-3</v>
      </c>
      <c r="P134" s="7"/>
      <c r="Q134" s="25">
        <f t="shared" si="24"/>
        <v>3849.8195977824926</v>
      </c>
      <c r="R134" s="24">
        <f t="shared" si="25"/>
        <v>116.54009051549305</v>
      </c>
      <c r="S134" s="7"/>
      <c r="T134" s="25">
        <f t="shared" si="26"/>
        <v>-0.99766032162556417</v>
      </c>
      <c r="U134" s="24">
        <f t="shared" si="27"/>
        <v>3.0400895790420882E-2</v>
      </c>
      <c r="V134" s="7"/>
      <c r="W134" s="25">
        <f t="shared" si="28"/>
        <v>-0.99794042168486685</v>
      </c>
      <c r="X134" s="24">
        <f t="shared" si="33"/>
        <v>84.303035630911211</v>
      </c>
      <c r="Y134" s="7"/>
      <c r="Z134" s="25">
        <f t="shared" si="38"/>
        <v>-626</v>
      </c>
      <c r="AA134" s="17">
        <f t="shared" si="35"/>
        <v>84.338999999999956</v>
      </c>
      <c r="AB134" s="24">
        <f t="shared" si="29"/>
        <v>1.4719932378394966</v>
      </c>
      <c r="AC134" s="17">
        <f t="shared" si="30"/>
        <v>-3.5964369088745229E-2</v>
      </c>
    </row>
    <row r="135" spans="1:29" s="17" customFormat="1" x14ac:dyDescent="0.25">
      <c r="A135" s="17">
        <v>50</v>
      </c>
      <c r="B135" s="17">
        <v>-610</v>
      </c>
      <c r="C135" s="17">
        <v>15119</v>
      </c>
      <c r="D135" s="17">
        <v>13096</v>
      </c>
      <c r="E135" s="17">
        <v>11308</v>
      </c>
      <c r="F135" s="17">
        <v>13327</v>
      </c>
      <c r="G135" s="24"/>
      <c r="H135" s="7"/>
      <c r="I135" s="25">
        <f t="shared" si="36"/>
        <v>3811</v>
      </c>
      <c r="J135" s="24">
        <f t="shared" si="37"/>
        <v>-231</v>
      </c>
      <c r="K135" s="7"/>
      <c r="L135" s="25">
        <f t="shared" si="31"/>
        <v>3806.7341379994136</v>
      </c>
      <c r="M135" s="17">
        <f t="shared" si="22"/>
        <v>18.197578608046719</v>
      </c>
      <c r="N135" s="17">
        <f t="shared" si="32"/>
        <v>-225.65662527104445</v>
      </c>
      <c r="O135" s="24">
        <f t="shared" si="23"/>
        <v>28.551653494040824</v>
      </c>
      <c r="P135" s="7"/>
      <c r="Q135" s="25">
        <f t="shared" si="24"/>
        <v>3850.8195977824926</v>
      </c>
      <c r="R135" s="24">
        <f t="shared" si="25"/>
        <v>-255.45990948450694</v>
      </c>
      <c r="S135" s="7"/>
      <c r="T135" s="25">
        <f t="shared" si="26"/>
        <v>-0.99791946631956496</v>
      </c>
      <c r="U135" s="24">
        <f t="shared" si="27"/>
        <v>-6.6639815127279248E-2</v>
      </c>
      <c r="V135" s="7"/>
      <c r="W135" s="25">
        <f t="shared" si="28"/>
        <v>-0.99741070906674301</v>
      </c>
      <c r="X135" s="24">
        <f t="shared" si="33"/>
        <v>78.735726116948683</v>
      </c>
      <c r="Y135" s="7"/>
      <c r="Z135" s="25">
        <f t="shared" si="38"/>
        <v>-610</v>
      </c>
      <c r="AA135" s="17">
        <f t="shared" si="35"/>
        <v>78.848999999999961</v>
      </c>
      <c r="AB135" s="24">
        <f t="shared" si="29"/>
        <v>1.3761746619050081</v>
      </c>
      <c r="AC135" s="17">
        <f t="shared" si="30"/>
        <v>-0.11327388305127783</v>
      </c>
    </row>
    <row r="136" spans="1:29" s="17" customFormat="1" x14ac:dyDescent="0.25">
      <c r="A136" s="17">
        <v>51</v>
      </c>
      <c r="B136" s="17">
        <v>-614</v>
      </c>
      <c r="C136" s="17">
        <v>15087</v>
      </c>
      <c r="D136" s="17">
        <v>12906</v>
      </c>
      <c r="E136" s="17">
        <v>11321</v>
      </c>
      <c r="F136" s="17">
        <v>13496</v>
      </c>
      <c r="G136" s="24"/>
      <c r="H136" s="7"/>
      <c r="I136" s="25">
        <f t="shared" si="36"/>
        <v>3766</v>
      </c>
      <c r="J136" s="24">
        <f t="shared" si="37"/>
        <v>-590</v>
      </c>
      <c r="K136" s="7"/>
      <c r="L136" s="25">
        <f t="shared" si="31"/>
        <v>3767.6109909965671</v>
      </c>
      <c r="M136" s="17">
        <f t="shared" si="22"/>
        <v>2.5952919910203383</v>
      </c>
      <c r="N136" s="17">
        <f t="shared" si="32"/>
        <v>-592.46726624438054</v>
      </c>
      <c r="O136" s="24">
        <f t="shared" si="23"/>
        <v>6.087402720659651</v>
      </c>
      <c r="P136" s="7"/>
      <c r="Q136" s="25">
        <f t="shared" si="24"/>
        <v>3805.8195977824926</v>
      </c>
      <c r="R136" s="24">
        <f t="shared" si="25"/>
        <v>-614.45990948450697</v>
      </c>
      <c r="S136" s="7"/>
      <c r="T136" s="25">
        <f t="shared" si="26"/>
        <v>-0.98625795508952963</v>
      </c>
      <c r="U136" s="24">
        <f t="shared" si="27"/>
        <v>-0.16028931840538235</v>
      </c>
      <c r="V136" s="7"/>
      <c r="W136" s="25">
        <f t="shared" si="28"/>
        <v>-0.98498751454036326</v>
      </c>
      <c r="X136" s="24">
        <f t="shared" si="33"/>
        <v>73.315282261628056</v>
      </c>
      <c r="Y136" s="7"/>
      <c r="Z136" s="25">
        <f t="shared" si="38"/>
        <v>-614</v>
      </c>
      <c r="AA136" s="17">
        <f t="shared" si="35"/>
        <v>73.322999999999965</v>
      </c>
      <c r="AB136" s="24">
        <f t="shared" si="29"/>
        <v>1.2797277674398015</v>
      </c>
      <c r="AC136" s="17">
        <f t="shared" si="30"/>
        <v>-7.7177383719089221E-3</v>
      </c>
    </row>
    <row r="137" spans="1:29" s="17" customFormat="1" x14ac:dyDescent="0.25">
      <c r="A137" s="17">
        <v>52</v>
      </c>
      <c r="B137" s="17">
        <v>-618</v>
      </c>
      <c r="C137" s="17">
        <v>15059</v>
      </c>
      <c r="D137" s="17">
        <v>12734</v>
      </c>
      <c r="E137" s="17">
        <v>11366</v>
      </c>
      <c r="F137" s="17">
        <v>13686</v>
      </c>
      <c r="G137" s="24"/>
      <c r="H137" s="7"/>
      <c r="I137" s="25">
        <f t="shared" si="36"/>
        <v>3693</v>
      </c>
      <c r="J137" s="24">
        <f t="shared" si="37"/>
        <v>-952</v>
      </c>
      <c r="K137" s="7"/>
      <c r="L137" s="25">
        <f t="shared" si="31"/>
        <v>3692.4591346842935</v>
      </c>
      <c r="M137" s="17">
        <f t="shared" si="22"/>
        <v>0.29253528973425852</v>
      </c>
      <c r="N137" s="17">
        <f t="shared" si="32"/>
        <v>-955.86281327972665</v>
      </c>
      <c r="O137" s="24">
        <f t="shared" si="23"/>
        <v>14.92132643403257</v>
      </c>
      <c r="P137" s="7"/>
      <c r="Q137" s="25">
        <f t="shared" si="24"/>
        <v>3732.8195977824926</v>
      </c>
      <c r="R137" s="24">
        <f t="shared" si="25"/>
        <v>-976.45990948450697</v>
      </c>
      <c r="S137" s="7"/>
      <c r="T137" s="25">
        <f t="shared" si="26"/>
        <v>-0.9673403924274725</v>
      </c>
      <c r="U137" s="24">
        <f t="shared" si="27"/>
        <v>-0.254721408061854</v>
      </c>
      <c r="V137" s="7"/>
      <c r="W137" s="25">
        <f t="shared" si="28"/>
        <v>-0.9653016670087543</v>
      </c>
      <c r="X137" s="24">
        <f t="shared" si="33"/>
        <v>67.776020428615993</v>
      </c>
      <c r="Y137" s="7"/>
      <c r="Z137" s="25">
        <f t="shared" si="38"/>
        <v>-618</v>
      </c>
      <c r="AA137" s="17">
        <f t="shared" si="35"/>
        <v>67.760999999999967</v>
      </c>
      <c r="AB137" s="24">
        <f t="shared" si="29"/>
        <v>1.1826525544438771</v>
      </c>
      <c r="AC137" s="17">
        <f t="shared" si="30"/>
        <v>1.5020428616026038E-2</v>
      </c>
    </row>
    <row r="138" spans="1:29" s="17" customFormat="1" x14ac:dyDescent="0.25">
      <c r="A138" s="17">
        <v>53</v>
      </c>
      <c r="B138" s="17">
        <v>-631</v>
      </c>
      <c r="C138" s="17">
        <v>14999</v>
      </c>
      <c r="D138" s="17">
        <v>12545</v>
      </c>
      <c r="E138" s="17">
        <v>11417</v>
      </c>
      <c r="F138" s="17">
        <v>13862</v>
      </c>
      <c r="G138" s="24"/>
      <c r="H138" s="7"/>
      <c r="I138" s="25">
        <f t="shared" si="36"/>
        <v>3582</v>
      </c>
      <c r="J138" s="24">
        <f t="shared" si="37"/>
        <v>-1317</v>
      </c>
      <c r="K138" s="7"/>
      <c r="L138" s="25">
        <f t="shared" si="31"/>
        <v>3579.4329078994601</v>
      </c>
      <c r="M138" s="17">
        <f t="shared" si="22"/>
        <v>6.5899618526541852</v>
      </c>
      <c r="N138" s="17">
        <f t="shared" si="32"/>
        <v>-1317.3425971005299</v>
      </c>
      <c r="O138" s="24">
        <f t="shared" si="23"/>
        <v>0.11737277329151419</v>
      </c>
      <c r="P138" s="7"/>
      <c r="Q138" s="25">
        <f t="shared" si="24"/>
        <v>3621.8195977824926</v>
      </c>
      <c r="R138" s="24">
        <f t="shared" si="25"/>
        <v>-1341.4599094845069</v>
      </c>
      <c r="S138" s="7"/>
      <c r="T138" s="25">
        <f t="shared" si="26"/>
        <v>-0.93857533139338545</v>
      </c>
      <c r="U138" s="24">
        <f t="shared" si="27"/>
        <v>-0.34993608409669413</v>
      </c>
      <c r="V138" s="7"/>
      <c r="W138" s="25">
        <f t="shared" si="28"/>
        <v>-0.93576163390632328</v>
      </c>
      <c r="X138" s="24">
        <f t="shared" si="33"/>
        <v>62.054423004580485</v>
      </c>
      <c r="Y138" s="7"/>
      <c r="Z138" s="25">
        <f t="shared" si="38"/>
        <v>-631</v>
      </c>
      <c r="AA138" s="17">
        <f t="shared" si="35"/>
        <v>62.081999999999965</v>
      </c>
      <c r="AB138" s="24">
        <f t="shared" si="29"/>
        <v>1.083535306223119</v>
      </c>
      <c r="AC138" s="17">
        <f t="shared" si="30"/>
        <v>-2.7576995419479999E-2</v>
      </c>
    </row>
    <row r="139" spans="1:29" s="17" customFormat="1" x14ac:dyDescent="0.25">
      <c r="A139" s="17">
        <v>54</v>
      </c>
      <c r="B139" s="17">
        <v>-637</v>
      </c>
      <c r="C139" s="17">
        <v>14928</v>
      </c>
      <c r="D139" s="17">
        <v>12375</v>
      </c>
      <c r="E139" s="17">
        <v>11500</v>
      </c>
      <c r="F139" s="17">
        <v>14042</v>
      </c>
      <c r="G139" s="24"/>
      <c r="H139" s="7"/>
      <c r="I139" s="25">
        <f t="shared" si="36"/>
        <v>3428</v>
      </c>
      <c r="J139" s="24">
        <f t="shared" si="37"/>
        <v>-1667</v>
      </c>
      <c r="K139" s="7"/>
      <c r="L139" s="25">
        <f t="shared" si="31"/>
        <v>3429.2611363102601</v>
      </c>
      <c r="M139" s="17">
        <f t="shared" si="22"/>
        <v>1.5904647930564566</v>
      </c>
      <c r="N139" s="17">
        <f t="shared" si="32"/>
        <v>-1668.8725820019167</v>
      </c>
      <c r="O139" s="24">
        <f t="shared" si="23"/>
        <v>3.5065633539024526</v>
      </c>
      <c r="P139" s="7"/>
      <c r="Q139" s="25">
        <f t="shared" si="24"/>
        <v>3467.8195977824926</v>
      </c>
      <c r="R139" s="24">
        <f t="shared" si="25"/>
        <v>-1691.4599094845069</v>
      </c>
      <c r="S139" s="7"/>
      <c r="T139" s="25">
        <f t="shared" si="26"/>
        <v>-0.89866704851726475</v>
      </c>
      <c r="U139" s="24">
        <f t="shared" si="27"/>
        <v>-0.4412378282396916</v>
      </c>
      <c r="V139" s="7"/>
      <c r="W139" s="25">
        <f t="shared" si="28"/>
        <v>-0.89510981987969418</v>
      </c>
      <c r="X139" s="24">
        <f t="shared" si="33"/>
        <v>56.317482488406824</v>
      </c>
      <c r="Y139" s="7"/>
      <c r="Z139" s="25">
        <f t="shared" si="38"/>
        <v>-637</v>
      </c>
      <c r="AA139" s="17">
        <f t="shared" si="35"/>
        <v>56.348999999999968</v>
      </c>
      <c r="AB139" s="24">
        <f t="shared" si="29"/>
        <v>0.98347558020628423</v>
      </c>
      <c r="AC139" s="17">
        <f t="shared" si="30"/>
        <v>-3.1517511593143865E-2</v>
      </c>
    </row>
    <row r="140" spans="1:29" s="17" customFormat="1" x14ac:dyDescent="0.25">
      <c r="A140" s="17">
        <v>55</v>
      </c>
      <c r="B140" s="17">
        <v>-638</v>
      </c>
      <c r="C140" s="17">
        <v>14823</v>
      </c>
      <c r="D140" s="17">
        <v>12198</v>
      </c>
      <c r="E140" s="17">
        <v>11584</v>
      </c>
      <c r="F140" s="17">
        <v>14202</v>
      </c>
      <c r="G140" s="24"/>
      <c r="H140" s="7"/>
      <c r="I140" s="25">
        <f t="shared" si="36"/>
        <v>3239</v>
      </c>
      <c r="J140" s="24">
        <f t="shared" si="37"/>
        <v>-2004</v>
      </c>
      <c r="K140" s="7"/>
      <c r="L140" s="25">
        <f t="shared" si="31"/>
        <v>3244.0312432709793</v>
      </c>
      <c r="M140" s="17">
        <f t="shared" si="22"/>
        <v>25.313408851774515</v>
      </c>
      <c r="N140" s="17">
        <f t="shared" si="32"/>
        <v>-2003.9529344601033</v>
      </c>
      <c r="O140" s="24">
        <f t="shared" si="23"/>
        <v>2.2151650457698383E-3</v>
      </c>
      <c r="P140" s="7"/>
      <c r="Q140" s="25">
        <f t="shared" si="24"/>
        <v>3278.8195977824926</v>
      </c>
      <c r="R140" s="24">
        <f t="shared" si="25"/>
        <v>-2028.4599094845069</v>
      </c>
      <c r="S140" s="7"/>
      <c r="T140" s="25">
        <f t="shared" si="26"/>
        <v>-0.84968870135111663</v>
      </c>
      <c r="U140" s="24">
        <f t="shared" si="27"/>
        <v>-0.52914836474309201</v>
      </c>
      <c r="V140" s="7"/>
      <c r="W140" s="25">
        <f t="shared" si="28"/>
        <v>-0.84541520976696116</v>
      </c>
      <c r="X140" s="24">
        <f t="shared" si="33"/>
        <v>50.515542506254235</v>
      </c>
      <c r="Y140" s="7"/>
      <c r="Z140" s="25">
        <f t="shared" si="38"/>
        <v>-638</v>
      </c>
      <c r="AA140" s="17">
        <f t="shared" si="35"/>
        <v>50.606999999999971</v>
      </c>
      <c r="AB140" s="24">
        <f t="shared" si="29"/>
        <v>0.88325877455676982</v>
      </c>
      <c r="AC140" s="17">
        <f t="shared" si="30"/>
        <v>-9.1457493745735974E-2</v>
      </c>
    </row>
    <row r="141" spans="1:29" s="17" customFormat="1" x14ac:dyDescent="0.25">
      <c r="A141" s="17">
        <v>56</v>
      </c>
      <c r="B141" s="17">
        <v>-631</v>
      </c>
      <c r="C141" s="17">
        <v>14725</v>
      </c>
      <c r="D141" s="17">
        <v>12049</v>
      </c>
      <c r="E141" s="17">
        <v>11700</v>
      </c>
      <c r="F141" s="17">
        <v>14362</v>
      </c>
      <c r="G141" s="24"/>
      <c r="H141" s="7"/>
      <c r="I141" s="25">
        <f t="shared" si="36"/>
        <v>3025</v>
      </c>
      <c r="J141" s="24">
        <f t="shared" si="37"/>
        <v>-2313</v>
      </c>
      <c r="K141" s="7"/>
      <c r="L141" s="25">
        <f t="shared" si="31"/>
        <v>3028.3773228229875</v>
      </c>
      <c r="M141" s="17">
        <f t="shared" si="22"/>
        <v>11.406309450672124</v>
      </c>
      <c r="N141" s="17">
        <f t="shared" si="32"/>
        <v>-2315.3230545257761</v>
      </c>
      <c r="O141" s="24">
        <f t="shared" si="23"/>
        <v>5.3965823297288908</v>
      </c>
      <c r="P141" s="7"/>
      <c r="Q141" s="25">
        <f t="shared" si="24"/>
        <v>3064.8195977824926</v>
      </c>
      <c r="R141" s="24">
        <f t="shared" si="25"/>
        <v>-2337.4599094845071</v>
      </c>
      <c r="S141" s="7"/>
      <c r="T141" s="25">
        <f t="shared" si="26"/>
        <v>-0.79423173683494896</v>
      </c>
      <c r="U141" s="24">
        <f t="shared" si="27"/>
        <v>-0.60975476171505261</v>
      </c>
      <c r="V141" s="7"/>
      <c r="W141" s="25">
        <f t="shared" si="28"/>
        <v>-0.7893011452415668</v>
      </c>
      <c r="X141" s="24">
        <f t="shared" si="33"/>
        <v>44.871158900930709</v>
      </c>
      <c r="Y141" s="7"/>
      <c r="Z141" s="25">
        <f t="shared" si="38"/>
        <v>-631</v>
      </c>
      <c r="AA141" s="17">
        <f t="shared" si="35"/>
        <v>44.927999999999969</v>
      </c>
      <c r="AB141" s="24">
        <f t="shared" si="29"/>
        <v>0.78414152633601175</v>
      </c>
      <c r="AC141" s="17">
        <f t="shared" si="30"/>
        <v>-5.6841099069259826E-2</v>
      </c>
    </row>
    <row r="142" spans="1:29" s="17" customFormat="1" x14ac:dyDescent="0.25">
      <c r="A142" s="17">
        <v>57</v>
      </c>
      <c r="B142" s="17">
        <v>-623</v>
      </c>
      <c r="C142" s="17">
        <v>14608</v>
      </c>
      <c r="D142" s="17">
        <v>11909</v>
      </c>
      <c r="E142" s="17">
        <v>11826</v>
      </c>
      <c r="F142" s="17">
        <v>14507</v>
      </c>
      <c r="G142" s="24"/>
      <c r="H142" s="7"/>
      <c r="I142" s="25">
        <f t="shared" si="36"/>
        <v>2782</v>
      </c>
      <c r="J142" s="24">
        <f t="shared" si="37"/>
        <v>-2598</v>
      </c>
      <c r="K142" s="7"/>
      <c r="L142" s="25">
        <f t="shared" si="31"/>
        <v>2785.8676890091078</v>
      </c>
      <c r="M142" s="17">
        <f t="shared" si="22"/>
        <v>14.959018271173546</v>
      </c>
      <c r="N142" s="17">
        <f t="shared" si="32"/>
        <v>-2600.1977016049441</v>
      </c>
      <c r="O142" s="24">
        <f t="shared" si="23"/>
        <v>4.8298923443738131</v>
      </c>
      <c r="P142" s="7"/>
      <c r="Q142" s="25">
        <f t="shared" si="24"/>
        <v>2821.8195977824926</v>
      </c>
      <c r="R142" s="24">
        <f t="shared" si="25"/>
        <v>-2622.4599094845071</v>
      </c>
      <c r="S142" s="7"/>
      <c r="T142" s="25">
        <f t="shared" si="26"/>
        <v>-0.7312595761927585</v>
      </c>
      <c r="U142" s="24">
        <f t="shared" si="27"/>
        <v>-0.68410046766006483</v>
      </c>
      <c r="V142" s="7"/>
      <c r="W142" s="25">
        <f t="shared" si="28"/>
        <v>-0.72572253084851412</v>
      </c>
      <c r="X142" s="24">
        <f t="shared" si="33"/>
        <v>39.249183751860869</v>
      </c>
      <c r="Y142" s="7"/>
      <c r="Z142" s="25">
        <f t="shared" si="38"/>
        <v>-623</v>
      </c>
      <c r="AA142" s="17">
        <f t="shared" si="35"/>
        <v>39.32099999999997</v>
      </c>
      <c r="AB142" s="24">
        <f t="shared" si="29"/>
        <v>0.68628091517668977</v>
      </c>
      <c r="AC142" s="17">
        <f t="shared" si="30"/>
        <v>-7.181624813910048E-2</v>
      </c>
    </row>
    <row r="143" spans="1:29" s="17" customFormat="1" x14ac:dyDescent="0.25">
      <c r="A143" s="17">
        <v>58</v>
      </c>
      <c r="B143" s="17">
        <v>-603</v>
      </c>
      <c r="C143" s="17">
        <v>14474</v>
      </c>
      <c r="D143" s="17">
        <v>11775</v>
      </c>
      <c r="E143" s="17">
        <v>11949</v>
      </c>
      <c r="F143" s="17">
        <v>14628</v>
      </c>
      <c r="G143" s="24"/>
      <c r="H143" s="7"/>
      <c r="I143" s="25">
        <f t="shared" si="36"/>
        <v>2525</v>
      </c>
      <c r="J143" s="24">
        <f t="shared" si="37"/>
        <v>-2853</v>
      </c>
      <c r="K143" s="7"/>
      <c r="L143" s="25">
        <f t="shared" si="31"/>
        <v>2525.3382705561503</v>
      </c>
      <c r="M143" s="17">
        <f t="shared" si="22"/>
        <v>0.11442696915822763</v>
      </c>
      <c r="N143" s="17">
        <f t="shared" si="32"/>
        <v>-2852.0054053766039</v>
      </c>
      <c r="O143" s="24">
        <f t="shared" si="23"/>
        <v>0.98921846488842347</v>
      </c>
      <c r="P143" s="7"/>
      <c r="Q143" s="25">
        <f t="shared" si="24"/>
        <v>2564.8195977824926</v>
      </c>
      <c r="R143" s="24">
        <f t="shared" si="25"/>
        <v>-2877.4599094845071</v>
      </c>
      <c r="S143" s="7"/>
      <c r="T143" s="25">
        <f t="shared" si="26"/>
        <v>-0.66465938983455708</v>
      </c>
      <c r="U143" s="24">
        <f t="shared" si="27"/>
        <v>-0.7506203098213915</v>
      </c>
      <c r="V143" s="7"/>
      <c r="W143" s="25">
        <f t="shared" si="28"/>
        <v>-0.658579389079332</v>
      </c>
      <c r="X143" s="24">
        <f t="shared" si="33"/>
        <v>33.82121030844263</v>
      </c>
      <c r="Y143" s="7"/>
      <c r="Z143" s="25">
        <f t="shared" si="38"/>
        <v>-603</v>
      </c>
      <c r="AA143" s="17">
        <f t="shared" si="35"/>
        <v>33.89399999999997</v>
      </c>
      <c r="AB143" s="24">
        <f t="shared" si="29"/>
        <v>0.5915618966709576</v>
      </c>
      <c r="AC143" s="17">
        <f t="shared" si="30"/>
        <v>-7.2789691557339609E-2</v>
      </c>
    </row>
    <row r="144" spans="1:29" s="17" customFormat="1" x14ac:dyDescent="0.25">
      <c r="A144" s="17">
        <v>59</v>
      </c>
      <c r="B144" s="17">
        <v>-618</v>
      </c>
      <c r="C144" s="17">
        <v>14332</v>
      </c>
      <c r="D144" s="17">
        <v>11661</v>
      </c>
      <c r="E144" s="17">
        <v>12098</v>
      </c>
      <c r="F144" s="17">
        <v>14746</v>
      </c>
      <c r="G144" s="24"/>
      <c r="H144" s="7"/>
      <c r="I144" s="25">
        <f t="shared" si="36"/>
        <v>2234</v>
      </c>
      <c r="J144" s="24">
        <f t="shared" si="37"/>
        <v>-3085</v>
      </c>
      <c r="K144" s="7"/>
      <c r="L144" s="25">
        <f t="shared" si="31"/>
        <v>2234.4615225468415</v>
      </c>
      <c r="M144" s="17">
        <f t="shared" si="22"/>
        <v>0.21300306124304536</v>
      </c>
      <c r="N144" s="17">
        <f t="shared" si="32"/>
        <v>-3083.2692544647784</v>
      </c>
      <c r="O144" s="24">
        <f t="shared" si="23"/>
        <v>2.9954801076893585</v>
      </c>
      <c r="P144" s="7"/>
      <c r="Q144" s="25">
        <f t="shared" si="24"/>
        <v>2273.8195977824926</v>
      </c>
      <c r="R144" s="24">
        <f t="shared" si="25"/>
        <v>-3109.4599094845071</v>
      </c>
      <c r="S144" s="7"/>
      <c r="T144" s="25">
        <f t="shared" si="26"/>
        <v>-0.58924828388032902</v>
      </c>
      <c r="U144" s="24">
        <f t="shared" si="27"/>
        <v>-0.81114032308189266</v>
      </c>
      <c r="V144" s="7"/>
      <c r="W144" s="25">
        <f t="shared" si="28"/>
        <v>-0.58267381055250522</v>
      </c>
      <c r="X144" s="24">
        <f t="shared" si="33"/>
        <v>28.249302387659327</v>
      </c>
      <c r="Y144" s="7"/>
      <c r="Z144" s="25">
        <f t="shared" si="38"/>
        <v>-618</v>
      </c>
      <c r="AA144" s="17">
        <f t="shared" si="35"/>
        <v>28.331999999999972</v>
      </c>
      <c r="AB144" s="24">
        <f t="shared" si="29"/>
        <v>0.49448668367503296</v>
      </c>
      <c r="AC144" s="17">
        <f t="shared" si="30"/>
        <v>-8.2697612340645321E-2</v>
      </c>
    </row>
    <row r="145" spans="1:29" s="17" customFormat="1" x14ac:dyDescent="0.25">
      <c r="A145" s="17">
        <v>60</v>
      </c>
      <c r="B145" s="17">
        <v>-626</v>
      </c>
      <c r="C145" s="17">
        <v>14166</v>
      </c>
      <c r="D145" s="17">
        <v>11557</v>
      </c>
      <c r="E145" s="17">
        <v>12252</v>
      </c>
      <c r="F145" s="17">
        <v>14845</v>
      </c>
      <c r="G145" s="24"/>
      <c r="H145" s="7"/>
      <c r="I145" s="25">
        <f t="shared" si="36"/>
        <v>1914</v>
      </c>
      <c r="J145" s="24">
        <f t="shared" si="37"/>
        <v>-3288</v>
      </c>
      <c r="K145" s="7"/>
      <c r="L145" s="25">
        <f t="shared" si="31"/>
        <v>1917.9754927290339</v>
      </c>
      <c r="M145" s="17">
        <f t="shared" si="22"/>
        <v>15.804542438601652</v>
      </c>
      <c r="N145" s="17">
        <f t="shared" si="32"/>
        <v>-3287.6486804366464</v>
      </c>
      <c r="O145" s="24">
        <f t="shared" si="23"/>
        <v>0.12342543559498315</v>
      </c>
      <c r="P145" s="7"/>
      <c r="Q145" s="25">
        <f t="shared" si="24"/>
        <v>1953.8195977824926</v>
      </c>
      <c r="R145" s="24">
        <f t="shared" si="25"/>
        <v>-3312.4599094845071</v>
      </c>
      <c r="S145" s="7"/>
      <c r="T145" s="25">
        <f t="shared" si="26"/>
        <v>-0.50632198180007826</v>
      </c>
      <c r="U145" s="24">
        <f t="shared" si="27"/>
        <v>-0.86409533468483124</v>
      </c>
      <c r="V145" s="7"/>
      <c r="W145" s="25">
        <f t="shared" si="28"/>
        <v>-0.4993142851939702</v>
      </c>
      <c r="X145" s="24">
        <f t="shared" si="33"/>
        <v>22.579447821303575</v>
      </c>
      <c r="Y145" s="7"/>
      <c r="Z145" s="25">
        <f t="shared" si="38"/>
        <v>-626</v>
      </c>
      <c r="AA145" s="17">
        <f t="shared" si="35"/>
        <v>22.697999999999972</v>
      </c>
      <c r="AB145" s="24">
        <f t="shared" si="29"/>
        <v>0.39615483361767245</v>
      </c>
      <c r="AC145" s="17">
        <f t="shared" si="30"/>
        <v>-0.11855217869639745</v>
      </c>
    </row>
    <row r="146" spans="1:29" s="17" customFormat="1" x14ac:dyDescent="0.25">
      <c r="A146" s="17">
        <v>61</v>
      </c>
      <c r="B146" s="17">
        <v>-630</v>
      </c>
      <c r="C146" s="17">
        <v>13999</v>
      </c>
      <c r="D146" s="17">
        <v>11467</v>
      </c>
      <c r="E146" s="17">
        <v>12423</v>
      </c>
      <c r="F146" s="17">
        <v>14929</v>
      </c>
      <c r="G146" s="24"/>
      <c r="H146" s="7"/>
      <c r="I146" s="25">
        <f t="shared" si="36"/>
        <v>1576</v>
      </c>
      <c r="J146" s="24">
        <f t="shared" si="37"/>
        <v>-3462</v>
      </c>
      <c r="K146" s="7"/>
      <c r="L146" s="25">
        <f t="shared" si="31"/>
        <v>1580.3565235590299</v>
      </c>
      <c r="M146" s="17">
        <f t="shared" si="22"/>
        <v>18.979297520382879</v>
      </c>
      <c r="N146" s="17">
        <f t="shared" si="32"/>
        <v>-3460.9847005608081</v>
      </c>
      <c r="O146" s="24">
        <f t="shared" si="23"/>
        <v>1.0308329512234866</v>
      </c>
      <c r="P146" s="7"/>
      <c r="Q146" s="25">
        <f t="shared" si="24"/>
        <v>1615.8195977824926</v>
      </c>
      <c r="R146" s="24">
        <f t="shared" si="25"/>
        <v>-3486.4599094845071</v>
      </c>
      <c r="S146" s="7"/>
      <c r="T146" s="25">
        <f t="shared" si="26"/>
        <v>-0.41873107522781339</v>
      </c>
      <c r="U146" s="24">
        <f t="shared" si="27"/>
        <v>-0.90948534463020714</v>
      </c>
      <c r="V146" s="7"/>
      <c r="W146" s="25">
        <f t="shared" si="28"/>
        <v>-0.41135149882587863</v>
      </c>
      <c r="X146" s="24">
        <f t="shared" si="33"/>
        <v>16.894920745075183</v>
      </c>
      <c r="Y146" s="7"/>
      <c r="Z146" s="25">
        <f t="shared" si="38"/>
        <v>-630</v>
      </c>
      <c r="AA146" s="17">
        <f t="shared" si="35"/>
        <v>17.02799999999997</v>
      </c>
      <c r="AB146" s="24">
        <f t="shared" si="29"/>
        <v>0.29719466502959391</v>
      </c>
      <c r="AC146" s="17">
        <f t="shared" si="30"/>
        <v>-0.13307925492478745</v>
      </c>
    </row>
    <row r="147" spans="1:29" s="17" customFormat="1" x14ac:dyDescent="0.25">
      <c r="A147" s="17">
        <v>62</v>
      </c>
      <c r="B147" s="17">
        <v>-630</v>
      </c>
      <c r="C147" s="17">
        <v>13828</v>
      </c>
      <c r="D147" s="17">
        <v>11402</v>
      </c>
      <c r="E147" s="17">
        <v>12603</v>
      </c>
      <c r="F147" s="17">
        <v>15002</v>
      </c>
      <c r="G147" s="24"/>
      <c r="H147" s="7"/>
      <c r="I147" s="25">
        <f t="shared" si="36"/>
        <v>1225</v>
      </c>
      <c r="J147" s="24">
        <f t="shared" si="37"/>
        <v>-3600</v>
      </c>
      <c r="K147" s="7"/>
      <c r="L147" s="25">
        <f t="shared" si="31"/>
        <v>1226.8666143883261</v>
      </c>
      <c r="M147" s="17">
        <f t="shared" si="22"/>
        <v>3.4842492747059093</v>
      </c>
      <c r="N147" s="17">
        <f t="shared" si="32"/>
        <v>-3600.1743086798865</v>
      </c>
      <c r="O147" s="24">
        <f t="shared" si="23"/>
        <v>3.0383515883777079E-2</v>
      </c>
      <c r="P147" s="7"/>
      <c r="Q147" s="25">
        <f t="shared" si="24"/>
        <v>1264.8195977824926</v>
      </c>
      <c r="R147" s="24">
        <f t="shared" si="25"/>
        <v>-3624.4599094845071</v>
      </c>
      <c r="S147" s="7"/>
      <c r="T147" s="25">
        <f t="shared" si="26"/>
        <v>-0.3277712876335383</v>
      </c>
      <c r="U147" s="24">
        <f t="shared" si="27"/>
        <v>-0.94548431803516042</v>
      </c>
      <c r="V147" s="7"/>
      <c r="W147" s="25">
        <f t="shared" si="28"/>
        <v>-0.32009606198135704</v>
      </c>
      <c r="X147" s="24">
        <f t="shared" si="33"/>
        <v>11.261795144338009</v>
      </c>
      <c r="Y147" s="7"/>
      <c r="Z147" s="25">
        <f t="shared" si="38"/>
        <v>-630</v>
      </c>
      <c r="AA147" s="17">
        <f t="shared" si="35"/>
        <v>11.35799999999997</v>
      </c>
      <c r="AB147" s="24">
        <f t="shared" si="29"/>
        <v>0.19823449644151545</v>
      </c>
      <c r="AC147" s="17">
        <f t="shared" si="30"/>
        <v>-9.620485566196102E-2</v>
      </c>
    </row>
    <row r="148" spans="1:29" s="17" customFormat="1" x14ac:dyDescent="0.25">
      <c r="A148" s="17">
        <v>63</v>
      </c>
      <c r="B148" s="17">
        <v>-635</v>
      </c>
      <c r="C148" s="17">
        <v>13637</v>
      </c>
      <c r="D148" s="17">
        <v>11343</v>
      </c>
      <c r="E148" s="17">
        <v>12778</v>
      </c>
      <c r="F148" s="17">
        <v>15049</v>
      </c>
      <c r="G148" s="24"/>
      <c r="H148" s="7"/>
      <c r="I148" s="25">
        <f t="shared" si="36"/>
        <v>859</v>
      </c>
      <c r="J148" s="24">
        <f t="shared" si="37"/>
        <v>-3706</v>
      </c>
      <c r="K148" s="7"/>
      <c r="L148" s="25">
        <f t="shared" si="31"/>
        <v>858.02448061363077</v>
      </c>
      <c r="M148" s="17">
        <f t="shared" ref="M148:M149" si="39">(I148-L148)^2</f>
        <v>0.95163807318219595</v>
      </c>
      <c r="N148" s="17">
        <f t="shared" si="32"/>
        <v>-3704.5317527297993</v>
      </c>
      <c r="O148" s="24">
        <f t="shared" ref="O148:O149" si="40">(J148-N148)^2</f>
        <v>2.1557500464517001</v>
      </c>
      <c r="P148" s="7"/>
      <c r="Q148" s="25">
        <f t="shared" si="24"/>
        <v>898.81959778249256</v>
      </c>
      <c r="R148" s="24">
        <f t="shared" si="25"/>
        <v>-3730.4599094845071</v>
      </c>
      <c r="S148" s="7"/>
      <c r="T148" s="25">
        <f t="shared" si="26"/>
        <v>-0.2329243296292515</v>
      </c>
      <c r="U148" s="24">
        <f t="shared" si="27"/>
        <v>-0.97313570340418243</v>
      </c>
      <c r="V148" s="7"/>
      <c r="W148" s="25">
        <f t="shared" si="28"/>
        <v>-0.22502118571852683</v>
      </c>
      <c r="X148" s="24">
        <f t="shared" si="33"/>
        <v>5.5779855567427603</v>
      </c>
      <c r="Y148" s="7"/>
      <c r="Z148" s="25">
        <f t="shared" si="38"/>
        <v>-635</v>
      </c>
      <c r="AA148" s="17">
        <f t="shared" si="35"/>
        <v>5.6429999999999705</v>
      </c>
      <c r="AB148" s="24">
        <f t="shared" si="29"/>
        <v>9.8488929690039501E-2</v>
      </c>
      <c r="AC148" s="17">
        <f t="shared" si="30"/>
        <v>-6.5014443257210175E-2</v>
      </c>
    </row>
    <row r="149" spans="1:29" s="17" customFormat="1" x14ac:dyDescent="0.25">
      <c r="A149" s="17">
        <v>64</v>
      </c>
      <c r="B149" s="17">
        <v>-631</v>
      </c>
      <c r="C149" s="17">
        <v>13460</v>
      </c>
      <c r="D149" s="17">
        <v>11313</v>
      </c>
      <c r="E149" s="17">
        <v>12972</v>
      </c>
      <c r="F149" s="17">
        <v>15089</v>
      </c>
      <c r="G149" s="24"/>
      <c r="H149" s="7"/>
      <c r="I149" s="25">
        <f t="shared" si="36"/>
        <v>488</v>
      </c>
      <c r="J149" s="24">
        <f t="shared" si="37"/>
        <v>-3776</v>
      </c>
      <c r="K149" s="7"/>
      <c r="L149" s="25">
        <f t="shared" si="31"/>
        <v>482.64717255708121</v>
      </c>
      <c r="M149" s="17">
        <f t="shared" si="39"/>
        <v>28.652761633664561</v>
      </c>
      <c r="N149" s="17">
        <f t="shared" si="32"/>
        <v>-3771.4692591821972</v>
      </c>
      <c r="O149" s="24">
        <f t="shared" si="40"/>
        <v>20.527612358104204</v>
      </c>
      <c r="P149" s="7"/>
      <c r="Q149" s="25">
        <f t="shared" ref="Q149" si="41">I149-$J$4</f>
        <v>527.81959778249256</v>
      </c>
      <c r="R149" s="24">
        <f t="shared" ref="R149" si="42">J149-$J$3</f>
        <v>-3800.4599094845071</v>
      </c>
      <c r="S149" s="7"/>
      <c r="T149" s="25">
        <f t="shared" ref="T149" si="43">Q149/$J$7</f>
        <v>-0.13678164815496074</v>
      </c>
      <c r="U149" s="24">
        <f t="shared" ref="U149" si="44">R149/$J$6</f>
        <v>-0.99139605223278193</v>
      </c>
      <c r="V149" s="7"/>
      <c r="W149" s="25">
        <f t="shared" ref="W149" si="45">(T149-U149*SIN(-$J$11*PI()/180))/(COS(-$J$11*PI()/180))</f>
        <v>-0.12872688503174057</v>
      </c>
      <c r="X149" s="24">
        <f>IF(MOD(ATAN2(U149,W149)*180/PI()-$J$9+360,360)&gt;5,MOD(ATAN2(U149,W149)*180/PI()-$J$9+360,360)-360,MOD(ATAN2(U149,W149)*180/PI()-$J$9+360,360))</f>
        <v>-4.3737076243132833E-2</v>
      </c>
      <c r="Y149" s="7"/>
      <c r="Z149" s="25">
        <f t="shared" si="38"/>
        <v>-631</v>
      </c>
      <c r="AA149" s="17">
        <f t="shared" si="35"/>
        <v>-3.6000000000028898E-2</v>
      </c>
      <c r="AB149" s="24">
        <f t="shared" ref="AB149" si="46">AA149*PI()/180</f>
        <v>-6.2831853071846299E-4</v>
      </c>
      <c r="AC149" s="17">
        <f t="shared" ref="AC149" si="47">X149-AA149</f>
        <v>-7.7370762431039353E-3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-9975</v>
      </c>
      <c r="G154" s="2"/>
      <c r="I154" s="1"/>
      <c r="J154" s="3"/>
    </row>
    <row r="155" spans="1:29" x14ac:dyDescent="0.25">
      <c r="A155" t="s">
        <v>77</v>
      </c>
      <c r="B155">
        <v>-9996</v>
      </c>
      <c r="G155" s="2"/>
      <c r="I155" s="44">
        <v>0</v>
      </c>
      <c r="J155" s="40">
        <f>B155</f>
        <v>-9996</v>
      </c>
    </row>
    <row r="156" spans="1:29" x14ac:dyDescent="0.25">
      <c r="A156" s="32" t="s">
        <v>78</v>
      </c>
      <c r="B156" s="32">
        <v>9983</v>
      </c>
      <c r="G156" s="2"/>
      <c r="I156" s="1"/>
      <c r="J156" s="3"/>
    </row>
    <row r="157" spans="1:29" x14ac:dyDescent="0.25">
      <c r="A157" t="s">
        <v>79</v>
      </c>
      <c r="B157">
        <v>9988</v>
      </c>
      <c r="G157" s="2"/>
      <c r="I157" s="44">
        <f>J155</f>
        <v>-9996</v>
      </c>
      <c r="J157" s="40">
        <f>I157+B157</f>
        <v>-8</v>
      </c>
    </row>
    <row r="158" spans="1:29" x14ac:dyDescent="0.25">
      <c r="A158" s="32" t="s">
        <v>80</v>
      </c>
      <c r="B158" s="32">
        <v>40011</v>
      </c>
      <c r="G158" s="2"/>
      <c r="I158" s="1"/>
      <c r="J158" s="3"/>
    </row>
    <row r="159" spans="1:29" x14ac:dyDescent="0.25">
      <c r="A159" t="s">
        <v>81</v>
      </c>
      <c r="B159">
        <v>40011</v>
      </c>
      <c r="G159" s="2"/>
      <c r="I159" s="44">
        <f>J157</f>
        <v>-8</v>
      </c>
      <c r="J159" s="40">
        <f>I159+B159</f>
        <v>40003</v>
      </c>
    </row>
    <row r="160" spans="1:29" x14ac:dyDescent="0.25">
      <c r="A160" s="32" t="s">
        <v>82</v>
      </c>
      <c r="B160" s="32">
        <v>10004</v>
      </c>
      <c r="G160" s="2"/>
      <c r="I160" s="1"/>
      <c r="J160" s="3"/>
    </row>
    <row r="161" spans="1:10" x14ac:dyDescent="0.25">
      <c r="A161" t="s">
        <v>83</v>
      </c>
      <c r="B161">
        <v>10004</v>
      </c>
      <c r="G161" s="2"/>
      <c r="I161" s="44">
        <f>J159</f>
        <v>40003</v>
      </c>
      <c r="J161" s="40">
        <f>I161+B161</f>
        <v>50007</v>
      </c>
    </row>
    <row r="162" spans="1:10" x14ac:dyDescent="0.25">
      <c r="A162" s="32" t="s">
        <v>84</v>
      </c>
      <c r="B162" s="32">
        <v>-9973</v>
      </c>
      <c r="G162" s="2"/>
      <c r="I162" s="1"/>
      <c r="J162" s="3"/>
    </row>
    <row r="163" spans="1:10" x14ac:dyDescent="0.25">
      <c r="A163" t="s">
        <v>85</v>
      </c>
      <c r="B163">
        <v>-10003</v>
      </c>
      <c r="G163" s="2"/>
      <c r="I163" s="44">
        <f>J161</f>
        <v>50007</v>
      </c>
      <c r="J163" s="40">
        <f>I163+B163</f>
        <v>40004</v>
      </c>
    </row>
    <row r="164" spans="1:10" x14ac:dyDescent="0.25">
      <c r="A164" s="32" t="s">
        <v>86</v>
      </c>
      <c r="B164" s="32">
        <v>-40008</v>
      </c>
      <c r="G164" s="2"/>
      <c r="I164" s="1"/>
      <c r="J164" s="3"/>
    </row>
    <row r="165" spans="1:10" ht="15.75" thickBot="1" x14ac:dyDescent="0.3">
      <c r="A165" t="s">
        <v>87</v>
      </c>
      <c r="B165">
        <v>-40008</v>
      </c>
      <c r="G165" s="2"/>
      <c r="I165" s="4">
        <f>J163</f>
        <v>40004</v>
      </c>
      <c r="J165" s="6">
        <f>I165+B165</f>
        <v>-4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23.80719935697817</v>
      </c>
      <c r="L3" s="9" t="s">
        <v>166</v>
      </c>
      <c r="M3" s="9"/>
      <c r="N3" s="9"/>
      <c r="O3" s="9"/>
      <c r="Q3" s="117" t="s">
        <v>3</v>
      </c>
      <c r="R3" s="117"/>
      <c r="T3" s="49" t="s">
        <v>53</v>
      </c>
      <c r="U3" s="50">
        <v>43690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-39.903643168333453</v>
      </c>
      <c r="L4" s="9" t="s">
        <v>167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168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15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3833.2871067164269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-3858.6603687374277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0.22964443459420636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-172.55520534573671</v>
      </c>
      <c r="L9" s="9"/>
      <c r="M9" s="9"/>
      <c r="N9" s="9"/>
      <c r="O9" s="9"/>
      <c r="Q9" s="5" t="s">
        <v>10</v>
      </c>
      <c r="R9" s="5">
        <f ca="1">MIN(W16:W145)</f>
        <v>-0.18664395854180782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-172.09198527519052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-0.46322007054617603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13516</v>
      </c>
      <c r="D16" s="26">
        <v>11357</v>
      </c>
      <c r="E16" s="26">
        <v>13009</v>
      </c>
      <c r="F16" s="26">
        <v>15140</v>
      </c>
      <c r="G16" s="27"/>
      <c r="H16" s="7"/>
      <c r="I16" s="28">
        <f>C16-E16</f>
        <v>507</v>
      </c>
      <c r="J16" s="27">
        <f>D16-F16</f>
        <v>-3783</v>
      </c>
      <c r="K16" s="7"/>
      <c r="L16" s="28">
        <f ca="1">I16-$J$4</f>
        <v>546.90364316833347</v>
      </c>
      <c r="M16" s="26">
        <f ca="1">J16-$J$3</f>
        <v>-3806.8071993569783</v>
      </c>
      <c r="N16" s="26">
        <f ca="1">L16/$J$7</f>
        <v>-0.14173407112979031</v>
      </c>
      <c r="O16" s="27">
        <f ca="1">M16/$J$6</f>
        <v>-0.99309211477714454</v>
      </c>
      <c r="P16" s="7"/>
      <c r="Q16" s="28">
        <f ca="1">(N16-O16*SIN(-$J$11*PI()/180))/(COS(-$J$11*PI()/180))</f>
        <v>-0.13370966127106582</v>
      </c>
      <c r="R16" s="27">
        <f ca="1">IF(MOD(ATAN2(O16,Q16)*180/PI()-$J$9+360,360)&gt;5,MOD(ATAN2(O16,Q16)*180/PI()-$J$9+360,360)-360,MOD(ATAN2(O16,Q16)*180/PI()-$J$9+360,360))</f>
        <v>0.22338006441862035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0.22338006441862035</v>
      </c>
      <c r="X16" s="27">
        <f ca="1">INDIRECT("W"&amp;Y16)-W16</f>
        <v>-0.27568768594358328</v>
      </c>
      <c r="Y16" s="7">
        <v>145</v>
      </c>
      <c r="Z16" s="46"/>
    </row>
    <row r="17" spans="1:26" s="26" customFormat="1" x14ac:dyDescent="0.25">
      <c r="A17" s="26">
        <v>1</v>
      </c>
      <c r="B17" s="26">
        <v>662</v>
      </c>
      <c r="C17" s="26">
        <v>13701</v>
      </c>
      <c r="D17" s="26">
        <v>11392</v>
      </c>
      <c r="E17" s="26">
        <v>12820</v>
      </c>
      <c r="F17" s="26">
        <v>15106</v>
      </c>
      <c r="G17" s="27"/>
      <c r="H17" s="7"/>
      <c r="I17" s="28">
        <f t="shared" ref="I17:I80" si="0">C17-E17</f>
        <v>881</v>
      </c>
      <c r="J17" s="27">
        <f t="shared" ref="J17:J80" si="1">D17-F17</f>
        <v>-3714</v>
      </c>
      <c r="K17" s="7"/>
      <c r="L17" s="28">
        <f t="shared" ref="L17:L80" ca="1" si="2">I17-$J$4</f>
        <v>920.90364316833347</v>
      </c>
      <c r="M17" s="26">
        <f t="shared" ref="M17:M80" ca="1" si="3">J17-$J$3</f>
        <v>-3737.8071993569783</v>
      </c>
      <c r="N17" s="26">
        <f t="shared" ref="N17:N80" ca="1" si="4">L17/$J$7</f>
        <v>-0.23865890106043658</v>
      </c>
      <c r="O17" s="27">
        <f t="shared" ref="O17:O80" ca="1" si="5">M17/$J$6</f>
        <v>-0.97509189771041282</v>
      </c>
      <c r="P17" s="7"/>
      <c r="Q17" s="28">
        <f t="shared" ref="Q17:Q80" ca="1" si="6">(N17-O17*SIN(-$J$11*PI()/180))/(COS(-$J$11*PI()/180))</f>
        <v>-0.23078318872127623</v>
      </c>
      <c r="R17" s="27">
        <f t="shared" ref="R17:R79" ca="1" si="7">MOD(ATAN2(O17,Q17)*180/PI()-$J$9+360,360)</f>
        <v>5.8708547747553439</v>
      </c>
      <c r="S17" s="7"/>
      <c r="T17" s="28">
        <f t="shared" ref="T17:T48" si="8">360/40000*B17+T16</f>
        <v>5.9579999999999993</v>
      </c>
      <c r="U17" s="27">
        <f t="shared" ref="U17:U80" si="9">T17*PI()/180</f>
        <v>0.10398671683382214</v>
      </c>
      <c r="V17" s="7"/>
      <c r="W17" s="28">
        <f t="shared" ref="W17:W80" ca="1" si="10">R17-T17</f>
        <v>-8.71452252446554E-2</v>
      </c>
      <c r="X17" s="27">
        <f t="shared" ref="X17:X79" ca="1" si="11">INDIRECT("W"&amp;Y17)-W17</f>
        <v>4.6954376983212143E-2</v>
      </c>
      <c r="Y17" s="7">
        <v>144</v>
      </c>
      <c r="Z17" s="46"/>
    </row>
    <row r="18" spans="1:26" s="26" customFormat="1" x14ac:dyDescent="0.25">
      <c r="A18" s="26">
        <v>2</v>
      </c>
      <c r="B18" s="26">
        <v>636</v>
      </c>
      <c r="C18" s="26">
        <v>13890</v>
      </c>
      <c r="D18" s="26">
        <v>11445</v>
      </c>
      <c r="E18" s="26">
        <v>12637</v>
      </c>
      <c r="F18" s="26">
        <v>15055</v>
      </c>
      <c r="G18" s="27"/>
      <c r="H18" s="7"/>
      <c r="I18" s="28">
        <f t="shared" si="0"/>
        <v>1253</v>
      </c>
      <c r="J18" s="27">
        <f t="shared" si="1"/>
        <v>-3610</v>
      </c>
      <c r="K18" s="7"/>
      <c r="L18" s="28">
        <f t="shared" ca="1" si="2"/>
        <v>1292.9036431683335</v>
      </c>
      <c r="M18" s="26">
        <f t="shared" ca="1" si="3"/>
        <v>-3633.8071993569783</v>
      </c>
      <c r="N18" s="26">
        <f t="shared" ca="1" si="4"/>
        <v>-0.33506541639252324</v>
      </c>
      <c r="O18" s="27">
        <f t="shared" ca="1" si="5"/>
        <v>-0.94796113575475904</v>
      </c>
      <c r="P18" s="7"/>
      <c r="Q18" s="28">
        <f t="shared" ca="1" si="6"/>
        <v>-0.32741220409842059</v>
      </c>
      <c r="R18" s="27">
        <f t="shared" ca="1" si="7"/>
        <v>11.609384894776667</v>
      </c>
      <c r="S18" s="7"/>
      <c r="T18" s="28">
        <f t="shared" si="8"/>
        <v>11.681999999999999</v>
      </c>
      <c r="U18" s="27">
        <f t="shared" si="9"/>
        <v>0.20388936321797754</v>
      </c>
      <c r="V18" s="7"/>
      <c r="W18" s="28">
        <f t="shared" ca="1" si="10"/>
        <v>-7.2615105223331256E-2</v>
      </c>
      <c r="X18" s="27">
        <f t="shared" ca="1" si="11"/>
        <v>-0.11109698448090555</v>
      </c>
      <c r="Y18" s="7">
        <v>143</v>
      </c>
      <c r="Z18" s="46"/>
    </row>
    <row r="19" spans="1:26" s="26" customFormat="1" x14ac:dyDescent="0.25">
      <c r="A19" s="26">
        <v>3</v>
      </c>
      <c r="B19" s="26">
        <v>620</v>
      </c>
      <c r="C19" s="26">
        <v>14060</v>
      </c>
      <c r="D19" s="26">
        <v>11512</v>
      </c>
      <c r="E19" s="26">
        <v>12460</v>
      </c>
      <c r="F19" s="26">
        <v>14983</v>
      </c>
      <c r="G19" s="27"/>
      <c r="H19" s="7"/>
      <c r="I19" s="28">
        <f t="shared" si="0"/>
        <v>1600</v>
      </c>
      <c r="J19" s="27">
        <f t="shared" si="1"/>
        <v>-3471</v>
      </c>
      <c r="K19" s="7"/>
      <c r="L19" s="28">
        <f t="shared" ca="1" si="2"/>
        <v>1639.9036431683335</v>
      </c>
      <c r="M19" s="26">
        <f t="shared" ca="1" si="3"/>
        <v>-3494.8071993569783</v>
      </c>
      <c r="N19" s="26">
        <f t="shared" ca="1" si="4"/>
        <v>-0.42499299924261486</v>
      </c>
      <c r="O19" s="27">
        <f t="shared" ca="1" si="5"/>
        <v>-0.91169982891018342</v>
      </c>
      <c r="P19" s="7"/>
      <c r="Q19" s="28">
        <f t="shared" ca="1" si="6"/>
        <v>-0.4176358947129481</v>
      </c>
      <c r="R19" s="27">
        <f t="shared" ca="1" si="7"/>
        <v>17.167004342841437</v>
      </c>
      <c r="S19" s="7"/>
      <c r="T19" s="28">
        <f t="shared" si="8"/>
        <v>17.261999999999997</v>
      </c>
      <c r="U19" s="27">
        <f t="shared" si="9"/>
        <v>0.30127873547926109</v>
      </c>
      <c r="V19" s="7"/>
      <c r="W19" s="28">
        <f t="shared" ca="1" si="10"/>
        <v>-9.499565715855951E-2</v>
      </c>
      <c r="X19" s="27">
        <f t="shared" ca="1" si="11"/>
        <v>7.1394888281410829E-2</v>
      </c>
      <c r="Y19" s="7">
        <v>142</v>
      </c>
      <c r="Z19" s="46"/>
    </row>
    <row r="20" spans="1:26" s="26" customFormat="1" x14ac:dyDescent="0.25">
      <c r="A20" s="26">
        <v>4</v>
      </c>
      <c r="B20" s="26">
        <v>615</v>
      </c>
      <c r="C20" s="26">
        <v>14227</v>
      </c>
      <c r="D20" s="26">
        <v>11605</v>
      </c>
      <c r="E20" s="26">
        <v>12301</v>
      </c>
      <c r="F20" s="26">
        <v>14903</v>
      </c>
      <c r="G20" s="27"/>
      <c r="H20" s="7"/>
      <c r="I20" s="28">
        <f t="shared" si="0"/>
        <v>1926</v>
      </c>
      <c r="J20" s="27">
        <f t="shared" si="1"/>
        <v>-3298</v>
      </c>
      <c r="K20" s="7"/>
      <c r="L20" s="28">
        <f t="shared" ca="1" si="2"/>
        <v>1965.9036431683335</v>
      </c>
      <c r="M20" s="26">
        <f t="shared" ca="1" si="3"/>
        <v>-3321.8071993569783</v>
      </c>
      <c r="N20" s="26">
        <f t="shared" ca="1" si="4"/>
        <v>-0.50947827880783059</v>
      </c>
      <c r="O20" s="27">
        <f t="shared" ca="1" si="5"/>
        <v>-0.86656884988779781</v>
      </c>
      <c r="P20" s="7"/>
      <c r="Q20" s="28">
        <f t="shared" ca="1" si="6"/>
        <v>-0.50248881451372662</v>
      </c>
      <c r="R20" s="27">
        <f t="shared" ca="1" si="7"/>
        <v>22.662945836747269</v>
      </c>
      <c r="S20" s="7"/>
      <c r="T20" s="28">
        <f t="shared" si="8"/>
        <v>22.796999999999997</v>
      </c>
      <c r="U20" s="27">
        <f t="shared" si="9"/>
        <v>0.39788270957714722</v>
      </c>
      <c r="V20" s="7"/>
      <c r="W20" s="28">
        <f t="shared" ca="1" si="10"/>
        <v>-0.13405416325272768</v>
      </c>
      <c r="X20" s="27">
        <f t="shared" ca="1" si="11"/>
        <v>7.7649661299307837E-2</v>
      </c>
      <c r="Y20" s="7">
        <v>141</v>
      </c>
      <c r="Z20" s="46"/>
    </row>
    <row r="21" spans="1:26" s="26" customFormat="1" x14ac:dyDescent="0.25">
      <c r="A21" s="26">
        <v>5</v>
      </c>
      <c r="B21" s="26">
        <v>612</v>
      </c>
      <c r="C21" s="26">
        <v>14381</v>
      </c>
      <c r="D21" s="26">
        <v>11707</v>
      </c>
      <c r="E21" s="26">
        <v>12146</v>
      </c>
      <c r="F21" s="26">
        <v>14803</v>
      </c>
      <c r="G21" s="27"/>
      <c r="H21" s="7"/>
      <c r="I21" s="28">
        <f t="shared" si="0"/>
        <v>2235</v>
      </c>
      <c r="J21" s="27">
        <f t="shared" si="1"/>
        <v>-3096</v>
      </c>
      <c r="K21" s="7"/>
      <c r="L21" s="28">
        <f t="shared" ca="1" si="2"/>
        <v>2274.9036431683335</v>
      </c>
      <c r="M21" s="26">
        <f t="shared" ca="1" si="3"/>
        <v>-3119.8071993569783</v>
      </c>
      <c r="N21" s="26">
        <f t="shared" ca="1" si="4"/>
        <v>-0.58955788428528966</v>
      </c>
      <c r="O21" s="27">
        <f t="shared" ca="1" si="5"/>
        <v>-0.81387256224316273</v>
      </c>
      <c r="P21" s="7"/>
      <c r="Q21" s="28">
        <f t="shared" ca="1" si="6"/>
        <v>-0.58299708093932034</v>
      </c>
      <c r="R21" s="27">
        <f t="shared" ca="1" si="7"/>
        <v>28.170168720175525</v>
      </c>
      <c r="S21" s="7"/>
      <c r="T21" s="28">
        <f t="shared" si="8"/>
        <v>28.304999999999996</v>
      </c>
      <c r="U21" s="27">
        <f t="shared" si="9"/>
        <v>0.49401544477699488</v>
      </c>
      <c r="V21" s="7"/>
      <c r="W21" s="28">
        <f t="shared" ca="1" si="10"/>
        <v>-0.1348312798244713</v>
      </c>
      <c r="X21" s="27">
        <f t="shared" ca="1" si="11"/>
        <v>4.1819960036178827E-2</v>
      </c>
      <c r="Y21" s="7">
        <v>140</v>
      </c>
      <c r="Z21" s="46"/>
    </row>
    <row r="22" spans="1:26" s="26" customFormat="1" x14ac:dyDescent="0.25">
      <c r="A22" s="26">
        <v>6</v>
      </c>
      <c r="B22" s="26">
        <v>635</v>
      </c>
      <c r="C22" s="26">
        <v>14534</v>
      </c>
      <c r="D22" s="26">
        <v>11823</v>
      </c>
      <c r="E22" s="26">
        <v>11994</v>
      </c>
      <c r="F22" s="26">
        <v>14682</v>
      </c>
      <c r="G22" s="27"/>
      <c r="H22" s="7"/>
      <c r="I22" s="28">
        <f t="shared" si="0"/>
        <v>2540</v>
      </c>
      <c r="J22" s="27">
        <f t="shared" si="1"/>
        <v>-2859</v>
      </c>
      <c r="K22" s="7"/>
      <c r="L22" s="28">
        <f t="shared" ca="1" si="2"/>
        <v>2579.9036431683335</v>
      </c>
      <c r="M22" s="26">
        <f t="shared" ca="1" si="3"/>
        <v>-2882.8071993569783</v>
      </c>
      <c r="N22" s="26">
        <f t="shared" ca="1" si="4"/>
        <v>-0.66860086056562951</v>
      </c>
      <c r="O22" s="27">
        <f t="shared" ca="1" si="5"/>
        <v>-0.7520457297096057</v>
      </c>
      <c r="P22" s="7"/>
      <c r="Q22" s="28">
        <f t="shared" ca="1" si="6"/>
        <v>-0.662542503753626</v>
      </c>
      <c r="R22" s="27">
        <f t="shared" ca="1" si="7"/>
        <v>33.93483710097712</v>
      </c>
      <c r="S22" s="7"/>
      <c r="T22" s="28">
        <f t="shared" si="8"/>
        <v>34.019999999999996</v>
      </c>
      <c r="U22" s="27">
        <f t="shared" si="9"/>
        <v>0.59376101152847083</v>
      </c>
      <c r="V22" s="7"/>
      <c r="W22" s="28">
        <f t="shared" ca="1" si="10"/>
        <v>-8.5162899022876104E-2</v>
      </c>
      <c r="X22" s="27">
        <f t="shared" ca="1" si="11"/>
        <v>-3.2569261877441136E-2</v>
      </c>
      <c r="Y22" s="7">
        <v>139</v>
      </c>
      <c r="Z22" s="46"/>
    </row>
    <row r="23" spans="1:26" s="26" customFormat="1" x14ac:dyDescent="0.25">
      <c r="A23" s="26">
        <v>7</v>
      </c>
      <c r="B23" s="26">
        <v>619</v>
      </c>
      <c r="C23" s="26">
        <v>14660</v>
      </c>
      <c r="D23" s="26">
        <v>11956</v>
      </c>
      <c r="E23" s="26">
        <v>11858</v>
      </c>
      <c r="F23" s="26">
        <v>14551</v>
      </c>
      <c r="G23" s="27"/>
      <c r="H23" s="7"/>
      <c r="I23" s="28">
        <f t="shared" si="0"/>
        <v>2802</v>
      </c>
      <c r="J23" s="27">
        <f t="shared" si="1"/>
        <v>-2595</v>
      </c>
      <c r="K23" s="7"/>
      <c r="L23" s="28">
        <f t="shared" ca="1" si="2"/>
        <v>2841.9036431683335</v>
      </c>
      <c r="M23" s="26">
        <f t="shared" ca="1" si="3"/>
        <v>-2618.8071993569783</v>
      </c>
      <c r="N23" s="26">
        <f t="shared" ca="1" si="4"/>
        <v>-0.73650007297693787</v>
      </c>
      <c r="O23" s="27">
        <f t="shared" ca="1" si="5"/>
        <v>-0.68317533397602315</v>
      </c>
      <c r="P23" s="7"/>
      <c r="Q23" s="28">
        <f t="shared" ca="1" si="6"/>
        <v>-0.73100074494071199</v>
      </c>
      <c r="R23" s="27">
        <f t="shared" ca="1" si="7"/>
        <v>39.492128413181604</v>
      </c>
      <c r="S23" s="7"/>
      <c r="T23" s="28">
        <f t="shared" si="8"/>
        <v>39.590999999999994</v>
      </c>
      <c r="U23" s="27">
        <f t="shared" si="9"/>
        <v>0.69099330415707483</v>
      </c>
      <c r="V23" s="7"/>
      <c r="W23" s="28">
        <f t="shared" ca="1" si="10"/>
        <v>-9.8871586818390256E-2</v>
      </c>
      <c r="X23" s="27">
        <f t="shared" ca="1" si="11"/>
        <v>2.9462961385235076E-2</v>
      </c>
      <c r="Y23" s="7">
        <v>138</v>
      </c>
      <c r="Z23" s="46"/>
    </row>
    <row r="24" spans="1:26" s="26" customFormat="1" x14ac:dyDescent="0.25">
      <c r="A24" s="26">
        <v>8</v>
      </c>
      <c r="B24" s="26">
        <v>622</v>
      </c>
      <c r="C24" s="26">
        <v>14782</v>
      </c>
      <c r="D24" s="26">
        <v>12101</v>
      </c>
      <c r="E24" s="26">
        <v>11740</v>
      </c>
      <c r="F24" s="26">
        <v>14410</v>
      </c>
      <c r="G24" s="27"/>
      <c r="H24" s="7"/>
      <c r="I24" s="28">
        <f t="shared" si="0"/>
        <v>3042</v>
      </c>
      <c r="J24" s="27">
        <f t="shared" si="1"/>
        <v>-2309</v>
      </c>
      <c r="K24" s="7"/>
      <c r="L24" s="28">
        <f t="shared" ca="1" si="2"/>
        <v>3081.9036431683335</v>
      </c>
      <c r="M24" s="26">
        <f t="shared" ca="1" si="3"/>
        <v>-2332.8071993569783</v>
      </c>
      <c r="N24" s="26">
        <f t="shared" ca="1" si="4"/>
        <v>-0.79869782480409057</v>
      </c>
      <c r="O24" s="27">
        <f t="shared" ca="1" si="5"/>
        <v>-0.60856573859797536</v>
      </c>
      <c r="P24" s="7"/>
      <c r="Q24" s="28">
        <f t="shared" ca="1" si="6"/>
        <v>-0.79380374001402743</v>
      </c>
      <c r="R24" s="27">
        <f t="shared" ca="1" si="7"/>
        <v>45.079804447968343</v>
      </c>
      <c r="S24" s="7"/>
      <c r="T24" s="28">
        <f t="shared" si="8"/>
        <v>45.188999999999993</v>
      </c>
      <c r="U24" s="27">
        <f t="shared" si="9"/>
        <v>0.7886968356837174</v>
      </c>
      <c r="V24" s="7"/>
      <c r="W24" s="28">
        <f t="shared" ca="1" si="10"/>
        <v>-0.10919555203165032</v>
      </c>
      <c r="X24" s="27">
        <f t="shared" ca="1" si="11"/>
        <v>8.0455308622831012E-2</v>
      </c>
      <c r="Y24" s="7">
        <v>137</v>
      </c>
      <c r="Z24" s="46"/>
    </row>
    <row r="25" spans="1:26" s="26" customFormat="1" x14ac:dyDescent="0.25">
      <c r="A25" s="26">
        <v>9</v>
      </c>
      <c r="B25" s="26">
        <v>643</v>
      </c>
      <c r="C25" s="26">
        <v>14892</v>
      </c>
      <c r="D25" s="26">
        <v>12258</v>
      </c>
      <c r="E25" s="26">
        <v>11627</v>
      </c>
      <c r="F25" s="26">
        <v>14247</v>
      </c>
      <c r="G25" s="27"/>
      <c r="H25" s="7"/>
      <c r="I25" s="28">
        <f t="shared" si="0"/>
        <v>3265</v>
      </c>
      <c r="J25" s="27">
        <f t="shared" si="1"/>
        <v>-1989</v>
      </c>
      <c r="K25" s="7"/>
      <c r="L25" s="28">
        <f t="shared" ca="1" si="2"/>
        <v>3304.9036431683335</v>
      </c>
      <c r="M25" s="26">
        <f t="shared" ca="1" si="3"/>
        <v>-2012.8071993569781</v>
      </c>
      <c r="N25" s="26">
        <f t="shared" ca="1" si="4"/>
        <v>-0.85648990254348656</v>
      </c>
      <c r="O25" s="27">
        <f t="shared" ca="1" si="5"/>
        <v>-0.5250864710421177</v>
      </c>
      <c r="P25" s="7"/>
      <c r="Q25" s="28">
        <f t="shared" ca="1" si="6"/>
        <v>-0.85227262735003739</v>
      </c>
      <c r="R25" s="27">
        <f t="shared" ca="1" si="7"/>
        <v>50.917919113198593</v>
      </c>
      <c r="S25" s="7"/>
      <c r="T25" s="28">
        <f t="shared" si="8"/>
        <v>50.975999999999992</v>
      </c>
      <c r="U25" s="27">
        <f t="shared" si="9"/>
        <v>0.88969903949662932</v>
      </c>
      <c r="V25" s="7"/>
      <c r="W25" s="28">
        <f t="shared" ca="1" si="10"/>
        <v>-5.808088680139889E-2</v>
      </c>
      <c r="X25" s="27">
        <f t="shared" ca="1" si="11"/>
        <v>6.4611243425673592E-2</v>
      </c>
      <c r="Y25" s="7">
        <v>136</v>
      </c>
      <c r="Z25" s="46"/>
    </row>
    <row r="26" spans="1:26" s="26" customFormat="1" x14ac:dyDescent="0.25">
      <c r="A26" s="26">
        <v>10</v>
      </c>
      <c r="B26" s="26">
        <v>633</v>
      </c>
      <c r="C26" s="26">
        <v>14986</v>
      </c>
      <c r="D26" s="26">
        <v>12433</v>
      </c>
      <c r="E26" s="26">
        <v>11535</v>
      </c>
      <c r="F26" s="26">
        <v>14085</v>
      </c>
      <c r="G26" s="27"/>
      <c r="H26" s="7"/>
      <c r="I26" s="28">
        <f t="shared" si="0"/>
        <v>3451</v>
      </c>
      <c r="J26" s="27">
        <f t="shared" si="1"/>
        <v>-1652</v>
      </c>
      <c r="K26" s="7"/>
      <c r="L26" s="28">
        <f t="shared" ca="1" si="2"/>
        <v>3490.9036431683335</v>
      </c>
      <c r="M26" s="26">
        <f t="shared" ca="1" si="3"/>
        <v>-1675.8071993569781</v>
      </c>
      <c r="N26" s="26">
        <f t="shared" ca="1" si="4"/>
        <v>-0.90469316020952995</v>
      </c>
      <c r="O26" s="27">
        <f t="shared" ca="1" si="5"/>
        <v>-0.4371723673973551</v>
      </c>
      <c r="P26" s="7"/>
      <c r="Q26" s="28">
        <f t="shared" ca="1" si="6"/>
        <v>-0.90118823639773415</v>
      </c>
      <c r="R26" s="27">
        <f t="shared" ca="1" si="7"/>
        <v>56.676875383978768</v>
      </c>
      <c r="S26" s="7"/>
      <c r="T26" s="28">
        <f t="shared" si="8"/>
        <v>56.672999999999988</v>
      </c>
      <c r="U26" s="27">
        <f t="shared" si="9"/>
        <v>0.98913044698274621</v>
      </c>
      <c r="V26" s="7"/>
      <c r="W26" s="28">
        <f t="shared" ca="1" si="10"/>
        <v>3.875383978780178E-3</v>
      </c>
      <c r="X26" s="27">
        <f t="shared" ca="1" si="11"/>
        <v>-5.3408944231421174E-2</v>
      </c>
      <c r="Y26" s="7">
        <v>135</v>
      </c>
      <c r="Z26" s="46"/>
    </row>
    <row r="27" spans="1:26" s="26" customFormat="1" x14ac:dyDescent="0.25">
      <c r="A27" s="26">
        <v>11</v>
      </c>
      <c r="B27" s="26">
        <v>626</v>
      </c>
      <c r="C27" s="26">
        <v>15050</v>
      </c>
      <c r="D27" s="26">
        <v>12595</v>
      </c>
      <c r="E27" s="26">
        <v>11455</v>
      </c>
      <c r="F27" s="26">
        <v>13900</v>
      </c>
      <c r="G27" s="27"/>
      <c r="H27" s="7"/>
      <c r="I27" s="28">
        <f t="shared" si="0"/>
        <v>3595</v>
      </c>
      <c r="J27" s="27">
        <f t="shared" si="1"/>
        <v>-1305</v>
      </c>
      <c r="K27" s="7"/>
      <c r="L27" s="28">
        <f t="shared" ca="1" si="2"/>
        <v>3634.9036431683335</v>
      </c>
      <c r="M27" s="26">
        <f t="shared" ca="1" si="3"/>
        <v>-1328.8071993569781</v>
      </c>
      <c r="N27" s="26">
        <f t="shared" ca="1" si="4"/>
        <v>-0.94201181130582157</v>
      </c>
      <c r="O27" s="27">
        <f t="shared" ca="1" si="5"/>
        <v>-0.34664953664147197</v>
      </c>
      <c r="P27" s="7"/>
      <c r="Q27" s="28">
        <f t="shared" ca="1" si="6"/>
        <v>-0.93923997441853202</v>
      </c>
      <c r="R27" s="27">
        <f t="shared" ca="1" si="7"/>
        <v>62.297386955938236</v>
      </c>
      <c r="S27" s="7"/>
      <c r="T27" s="28">
        <f t="shared" si="8"/>
        <v>62.306999999999988</v>
      </c>
      <c r="U27" s="27">
        <f t="shared" si="9"/>
        <v>1.0874622970401067</v>
      </c>
      <c r="V27" s="7"/>
      <c r="W27" s="28">
        <f t="shared" ca="1" si="10"/>
        <v>-9.6130440617514523E-3</v>
      </c>
      <c r="X27" s="27">
        <f t="shared" ca="1" si="11"/>
        <v>2.8063828995925633E-3</v>
      </c>
      <c r="Y27" s="7">
        <v>134</v>
      </c>
      <c r="Z27" s="46"/>
    </row>
    <row r="28" spans="1:26" s="26" customFormat="1" x14ac:dyDescent="0.25">
      <c r="A28" s="26">
        <v>12</v>
      </c>
      <c r="B28" s="26">
        <v>622</v>
      </c>
      <c r="C28" s="26">
        <v>15118</v>
      </c>
      <c r="D28" s="26">
        <v>12782</v>
      </c>
      <c r="E28" s="26">
        <v>11407</v>
      </c>
      <c r="F28" s="26">
        <v>13734</v>
      </c>
      <c r="G28" s="27"/>
      <c r="H28" s="7"/>
      <c r="I28" s="28">
        <f t="shared" si="0"/>
        <v>3711</v>
      </c>
      <c r="J28" s="27">
        <f t="shared" si="1"/>
        <v>-952</v>
      </c>
      <c r="K28" s="7"/>
      <c r="L28" s="28">
        <f t="shared" ca="1" si="2"/>
        <v>3750.9036431683335</v>
      </c>
      <c r="M28" s="26">
        <f t="shared" ca="1" si="3"/>
        <v>-975.80719935697812</v>
      </c>
      <c r="N28" s="26">
        <f t="shared" ca="1" si="4"/>
        <v>-0.97207405802227864</v>
      </c>
      <c r="O28" s="27">
        <f t="shared" ca="1" si="5"/>
        <v>-0.25456146961891651</v>
      </c>
      <c r="P28" s="7"/>
      <c r="Q28" s="28">
        <f t="shared" ca="1" si="6"/>
        <v>-0.97004772566968012</v>
      </c>
      <c r="R28" s="27">
        <f t="shared" ca="1" si="7"/>
        <v>67.851104309562004</v>
      </c>
      <c r="S28" s="7"/>
      <c r="T28" s="28">
        <f t="shared" si="8"/>
        <v>67.904999999999987</v>
      </c>
      <c r="U28" s="27">
        <f t="shared" si="9"/>
        <v>1.1851658285667492</v>
      </c>
      <c r="V28" s="7"/>
      <c r="W28" s="28">
        <f t="shared" ca="1" si="10"/>
        <v>-5.3895690437983035E-2</v>
      </c>
      <c r="X28" s="27">
        <f t="shared" ca="1" si="11"/>
        <v>3.2241632398395836E-2</v>
      </c>
      <c r="Y28" s="7">
        <v>133</v>
      </c>
      <c r="Z28" s="46"/>
    </row>
    <row r="29" spans="1:26" s="26" customFormat="1" x14ac:dyDescent="0.25">
      <c r="A29" s="26">
        <v>13</v>
      </c>
      <c r="B29" s="26">
        <v>604</v>
      </c>
      <c r="C29" s="26">
        <v>15154</v>
      </c>
      <c r="D29" s="26">
        <v>12962</v>
      </c>
      <c r="E29" s="26">
        <v>11368</v>
      </c>
      <c r="F29" s="26">
        <v>13557</v>
      </c>
      <c r="G29" s="27"/>
      <c r="H29" s="7"/>
      <c r="I29" s="28">
        <f t="shared" si="0"/>
        <v>3786</v>
      </c>
      <c r="J29" s="27">
        <f t="shared" si="1"/>
        <v>-595</v>
      </c>
      <c r="K29" s="7"/>
      <c r="L29" s="28">
        <f t="shared" ca="1" si="2"/>
        <v>3825.9036431683335</v>
      </c>
      <c r="M29" s="26">
        <f t="shared" ca="1" si="3"/>
        <v>-618.80719935697812</v>
      </c>
      <c r="N29" s="26">
        <f t="shared" ca="1" si="4"/>
        <v>-0.9915108554682639</v>
      </c>
      <c r="O29" s="27">
        <f t="shared" ca="1" si="5"/>
        <v>-0.16142991175191285</v>
      </c>
      <c r="P29" s="7"/>
      <c r="Q29" s="28">
        <f t="shared" ca="1" si="6"/>
        <v>-0.9902381168975849</v>
      </c>
      <c r="R29" s="27">
        <f t="shared" ca="1" si="7"/>
        <v>73.296221261154869</v>
      </c>
      <c r="S29" s="7"/>
      <c r="T29" s="28">
        <f t="shared" si="8"/>
        <v>73.34099999999998</v>
      </c>
      <c r="U29" s="27">
        <f t="shared" si="9"/>
        <v>1.2800419267051608</v>
      </c>
      <c r="V29" s="7"/>
      <c r="W29" s="28">
        <f t="shared" ca="1" si="10"/>
        <v>-4.4778738845110411E-2</v>
      </c>
      <c r="X29" s="27">
        <f t="shared" ca="1" si="11"/>
        <v>-3.9512208322918241E-2</v>
      </c>
      <c r="Y29" s="7">
        <v>132</v>
      </c>
      <c r="Z29" s="46"/>
    </row>
    <row r="30" spans="1:26" s="26" customFormat="1" x14ac:dyDescent="0.25">
      <c r="A30" s="26">
        <v>14</v>
      </c>
      <c r="B30" s="26">
        <v>613</v>
      </c>
      <c r="C30" s="26">
        <v>15168</v>
      </c>
      <c r="D30" s="26">
        <v>13141</v>
      </c>
      <c r="E30" s="26">
        <v>11347</v>
      </c>
      <c r="F30" s="26">
        <v>13371</v>
      </c>
      <c r="G30" s="27"/>
      <c r="H30" s="7"/>
      <c r="I30" s="28">
        <f t="shared" si="0"/>
        <v>3821</v>
      </c>
      <c r="J30" s="27">
        <f t="shared" si="1"/>
        <v>-230</v>
      </c>
      <c r="K30" s="7"/>
      <c r="L30" s="28">
        <f t="shared" ca="1" si="2"/>
        <v>3860.9036431683335</v>
      </c>
      <c r="M30" s="26">
        <f t="shared" ca="1" si="3"/>
        <v>-253.80719935697817</v>
      </c>
      <c r="N30" s="26">
        <f t="shared" ca="1" si="4"/>
        <v>-1.0005813609430569</v>
      </c>
      <c r="O30" s="27">
        <f t="shared" ca="1" si="5"/>
        <v>-6.6211372196012752E-2</v>
      </c>
      <c r="P30" s="7"/>
      <c r="Q30" s="28">
        <f t="shared" ca="1" si="6"/>
        <v>-1.0000787503816608</v>
      </c>
      <c r="R30" s="27">
        <f t="shared" ca="1" si="7"/>
        <v>78.767399742003079</v>
      </c>
      <c r="S30" s="7"/>
      <c r="T30" s="28">
        <f t="shared" si="8"/>
        <v>78.857999999999976</v>
      </c>
      <c r="U30" s="27">
        <f t="shared" si="9"/>
        <v>1.3763317415376879</v>
      </c>
      <c r="V30" s="7"/>
      <c r="W30" s="28">
        <f t="shared" ca="1" si="10"/>
        <v>-9.0600257996896971E-2</v>
      </c>
      <c r="X30" s="27">
        <f t="shared" ca="1" si="11"/>
        <v>7.6787086587856379E-2</v>
      </c>
      <c r="Y30" s="7">
        <v>131</v>
      </c>
      <c r="Z30" s="46"/>
    </row>
    <row r="31" spans="1:26" s="26" customFormat="1" x14ac:dyDescent="0.25">
      <c r="A31" s="26">
        <v>15</v>
      </c>
      <c r="B31" s="26">
        <v>639</v>
      </c>
      <c r="C31" s="26">
        <v>15178</v>
      </c>
      <c r="D31" s="26">
        <v>13339</v>
      </c>
      <c r="E31" s="26">
        <v>11347</v>
      </c>
      <c r="F31" s="26">
        <v>13185</v>
      </c>
      <c r="G31" s="27"/>
      <c r="H31" s="7"/>
      <c r="I31" s="28">
        <f t="shared" si="0"/>
        <v>3831</v>
      </c>
      <c r="J31" s="27">
        <f t="shared" si="1"/>
        <v>154</v>
      </c>
      <c r="K31" s="7"/>
      <c r="L31" s="28">
        <f t="shared" ca="1" si="2"/>
        <v>3870.9036431683335</v>
      </c>
      <c r="M31" s="26">
        <f t="shared" ca="1" si="3"/>
        <v>130.19280064302183</v>
      </c>
      <c r="N31" s="26">
        <f t="shared" ca="1" si="4"/>
        <v>-1.003172933935855</v>
      </c>
      <c r="O31" s="27">
        <f t="shared" ca="1" si="5"/>
        <v>3.3963748871016414E-2</v>
      </c>
      <c r="P31" s="7"/>
      <c r="Q31" s="28">
        <f t="shared" ca="1" si="6"/>
        <v>-1.0034803130619063</v>
      </c>
      <c r="R31" s="27">
        <f t="shared" ca="1" si="7"/>
        <v>84.493695698143199</v>
      </c>
      <c r="S31" s="7"/>
      <c r="T31" s="28">
        <f t="shared" si="8"/>
        <v>84.60899999999998</v>
      </c>
      <c r="U31" s="27">
        <f t="shared" si="9"/>
        <v>1.4767056268198817</v>
      </c>
      <c r="V31" s="7"/>
      <c r="W31" s="28">
        <f t="shared" ca="1" si="10"/>
        <v>-0.11530430185678142</v>
      </c>
      <c r="X31" s="27">
        <f t="shared" ca="1" si="11"/>
        <v>3.4503559917283155E-2</v>
      </c>
      <c r="Y31" s="7">
        <v>130</v>
      </c>
      <c r="Z31" s="46"/>
    </row>
    <row r="32" spans="1:26" s="26" customFormat="1" x14ac:dyDescent="0.25">
      <c r="A32" s="26">
        <v>16</v>
      </c>
      <c r="B32" s="26">
        <v>623</v>
      </c>
      <c r="C32" s="26">
        <v>15153</v>
      </c>
      <c r="D32" s="26">
        <v>13520</v>
      </c>
      <c r="E32" s="26">
        <v>11361</v>
      </c>
      <c r="F32" s="26">
        <v>12992</v>
      </c>
      <c r="G32" s="27"/>
      <c r="H32" s="7"/>
      <c r="I32" s="28">
        <f t="shared" si="0"/>
        <v>3792</v>
      </c>
      <c r="J32" s="27">
        <f t="shared" si="1"/>
        <v>528</v>
      </c>
      <c r="K32" s="7"/>
      <c r="L32" s="28">
        <f t="shared" ca="1" si="2"/>
        <v>3831.9036431683335</v>
      </c>
      <c r="M32" s="26">
        <f t="shared" ca="1" si="3"/>
        <v>504.19280064302183</v>
      </c>
      <c r="N32" s="26">
        <f t="shared" ca="1" si="4"/>
        <v>-0.99306579926394267</v>
      </c>
      <c r="O32" s="27">
        <f t="shared" ca="1" si="5"/>
        <v>0.13153014282692502</v>
      </c>
      <c r="P32" s="7"/>
      <c r="Q32" s="28">
        <f t="shared" ca="1" si="6"/>
        <v>-0.99416166177995879</v>
      </c>
      <c r="R32" s="27">
        <f t="shared" ca="1" si="7"/>
        <v>90.091814095147242</v>
      </c>
      <c r="S32" s="7"/>
      <c r="T32" s="28">
        <f t="shared" si="8"/>
        <v>90.21599999999998</v>
      </c>
      <c r="U32" s="27">
        <f t="shared" si="9"/>
        <v>1.574566237979204</v>
      </c>
      <c r="V32" s="7"/>
      <c r="W32" s="28">
        <f t="shared" ca="1" si="10"/>
        <v>-0.12418590485273739</v>
      </c>
      <c r="X32" s="27">
        <f t="shared" ca="1" si="11"/>
        <v>6.9259566047065846E-2</v>
      </c>
      <c r="Y32" s="7">
        <v>129</v>
      </c>
      <c r="Z32" s="46"/>
    </row>
    <row r="33" spans="1:26" s="26" customFormat="1" x14ac:dyDescent="0.25">
      <c r="A33" s="26">
        <v>17</v>
      </c>
      <c r="B33" s="26">
        <v>633</v>
      </c>
      <c r="C33" s="26">
        <v>15116</v>
      </c>
      <c r="D33" s="26">
        <v>13712</v>
      </c>
      <c r="E33" s="26">
        <v>11396</v>
      </c>
      <c r="F33" s="26">
        <v>12808</v>
      </c>
      <c r="G33" s="27"/>
      <c r="H33" s="7"/>
      <c r="I33" s="28">
        <f t="shared" si="0"/>
        <v>3720</v>
      </c>
      <c r="J33" s="27">
        <f t="shared" si="1"/>
        <v>904</v>
      </c>
      <c r="K33" s="7"/>
      <c r="L33" s="28">
        <f t="shared" ca="1" si="2"/>
        <v>3759.9036431683335</v>
      </c>
      <c r="M33" s="26">
        <f t="shared" ca="1" si="3"/>
        <v>880.19280064302188</v>
      </c>
      <c r="N33" s="26">
        <f t="shared" ca="1" si="4"/>
        <v>-0.97440647371579692</v>
      </c>
      <c r="O33" s="27">
        <f t="shared" ca="1" si="5"/>
        <v>0.22961828220505776</v>
      </c>
      <c r="P33" s="7"/>
      <c r="Q33" s="28">
        <f t="shared" ca="1" si="6"/>
        <v>-0.97629475837250368</v>
      </c>
      <c r="R33" s="27">
        <f t="shared" ca="1" si="7"/>
        <v>95.790268210358931</v>
      </c>
      <c r="S33" s="7"/>
      <c r="T33" s="28">
        <f t="shared" si="8"/>
        <v>95.912999999999982</v>
      </c>
      <c r="U33" s="27">
        <f t="shared" si="9"/>
        <v>1.6739976454653209</v>
      </c>
      <c r="V33" s="7"/>
      <c r="W33" s="28">
        <f t="shared" ca="1" si="10"/>
        <v>-0.12273178964105114</v>
      </c>
      <c r="X33" s="27">
        <f t="shared" ca="1" si="11"/>
        <v>3.0774436194221266E-2</v>
      </c>
      <c r="Y33" s="7">
        <v>128</v>
      </c>
      <c r="Z33" s="46"/>
    </row>
    <row r="34" spans="1:26" s="26" customFormat="1" x14ac:dyDescent="0.25">
      <c r="A34" s="26">
        <v>18</v>
      </c>
      <c r="B34" s="26">
        <v>628</v>
      </c>
      <c r="C34" s="26">
        <v>15064</v>
      </c>
      <c r="D34" s="26">
        <v>13892</v>
      </c>
      <c r="E34" s="26">
        <v>11455</v>
      </c>
      <c r="F34" s="26">
        <v>12629</v>
      </c>
      <c r="G34" s="27"/>
      <c r="H34" s="7"/>
      <c r="I34" s="28">
        <f t="shared" si="0"/>
        <v>3609</v>
      </c>
      <c r="J34" s="27">
        <f t="shared" si="1"/>
        <v>1263</v>
      </c>
      <c r="K34" s="7"/>
      <c r="L34" s="28">
        <f t="shared" ca="1" si="2"/>
        <v>3648.9036431683335</v>
      </c>
      <c r="M34" s="26">
        <f t="shared" ca="1" si="3"/>
        <v>1239.1928006430219</v>
      </c>
      <c r="N34" s="26">
        <f t="shared" ca="1" si="4"/>
        <v>-0.94564001349573878</v>
      </c>
      <c r="O34" s="27">
        <f t="shared" ca="1" si="5"/>
        <v>0.32327158549428553</v>
      </c>
      <c r="P34" s="7"/>
      <c r="Q34" s="28">
        <f t="shared" ca="1" si="6"/>
        <v>-0.94828453480093367</v>
      </c>
      <c r="R34" s="27">
        <f t="shared" ca="1" si="7"/>
        <v>101.37952383374045</v>
      </c>
      <c r="S34" s="7"/>
      <c r="T34" s="28">
        <f t="shared" si="8"/>
        <v>101.56499999999998</v>
      </c>
      <c r="U34" s="27">
        <f t="shared" si="9"/>
        <v>1.7726436547880404</v>
      </c>
      <c r="V34" s="7"/>
      <c r="W34" s="28">
        <f t="shared" ca="1" si="10"/>
        <v>-0.18547616625953367</v>
      </c>
      <c r="X34" s="27">
        <f t="shared" ca="1" si="11"/>
        <v>-1.1677922822741493E-3</v>
      </c>
      <c r="Y34" s="7">
        <v>127</v>
      </c>
      <c r="Z34" s="46"/>
    </row>
    <row r="35" spans="1:26" s="26" customFormat="1" x14ac:dyDescent="0.25">
      <c r="A35" s="26">
        <v>19</v>
      </c>
      <c r="B35" s="26">
        <v>630</v>
      </c>
      <c r="C35" s="26">
        <v>14981</v>
      </c>
      <c r="D35" s="26">
        <v>14060</v>
      </c>
      <c r="E35" s="26">
        <v>11517</v>
      </c>
      <c r="F35" s="26">
        <v>12440</v>
      </c>
      <c r="G35" s="27"/>
      <c r="H35" s="7"/>
      <c r="I35" s="28">
        <f t="shared" si="0"/>
        <v>3464</v>
      </c>
      <c r="J35" s="27">
        <f t="shared" si="1"/>
        <v>1620</v>
      </c>
      <c r="K35" s="7"/>
      <c r="L35" s="28">
        <f t="shared" ca="1" si="2"/>
        <v>3503.9036431683335</v>
      </c>
      <c r="M35" s="26">
        <f t="shared" ca="1" si="3"/>
        <v>1596.1928006430219</v>
      </c>
      <c r="N35" s="26">
        <f t="shared" ca="1" si="4"/>
        <v>-0.90806220510016733</v>
      </c>
      <c r="O35" s="27">
        <f t="shared" ca="1" si="5"/>
        <v>0.4164031433612892</v>
      </c>
      <c r="P35" s="7"/>
      <c r="Q35" s="28">
        <f t="shared" ca="1" si="6"/>
        <v>-0.91145845682444127</v>
      </c>
      <c r="R35" s="27">
        <f t="shared" ca="1" si="7"/>
        <v>107.10867017415683</v>
      </c>
      <c r="S35" s="7"/>
      <c r="T35" s="28">
        <f t="shared" si="8"/>
        <v>107.23499999999999</v>
      </c>
      <c r="U35" s="27">
        <f t="shared" si="9"/>
        <v>1.871603823376119</v>
      </c>
      <c r="V35" s="7"/>
      <c r="W35" s="28">
        <f t="shared" ca="1" si="10"/>
        <v>-0.12632982584315755</v>
      </c>
      <c r="X35" s="27">
        <f t="shared" ca="1" si="11"/>
        <v>3.4381010490136532E-2</v>
      </c>
      <c r="Y35" s="7">
        <v>126</v>
      </c>
      <c r="Z35" s="46"/>
    </row>
    <row r="36" spans="1:26" s="26" customFormat="1" x14ac:dyDescent="0.25">
      <c r="A36" s="26">
        <v>20</v>
      </c>
      <c r="B36" s="26">
        <v>615</v>
      </c>
      <c r="C36" s="26">
        <v>14902</v>
      </c>
      <c r="D36" s="26">
        <v>14240</v>
      </c>
      <c r="E36" s="26">
        <v>11612</v>
      </c>
      <c r="F36" s="26">
        <v>12286</v>
      </c>
      <c r="G36" s="27"/>
      <c r="H36" s="7"/>
      <c r="I36" s="28">
        <f t="shared" si="0"/>
        <v>3290</v>
      </c>
      <c r="J36" s="27">
        <f t="shared" si="1"/>
        <v>1954</v>
      </c>
      <c r="K36" s="7"/>
      <c r="L36" s="28">
        <f t="shared" ca="1" si="2"/>
        <v>3329.9036431683335</v>
      </c>
      <c r="M36" s="26">
        <f t="shared" ca="1" si="3"/>
        <v>1930.1928006430219</v>
      </c>
      <c r="N36" s="26">
        <f t="shared" ca="1" si="4"/>
        <v>-0.86296883502548172</v>
      </c>
      <c r="O36" s="27">
        <f t="shared" ca="1" si="5"/>
        <v>0.50353462887271561</v>
      </c>
      <c r="P36" s="7"/>
      <c r="Q36" s="28">
        <f t="shared" ca="1" si="6"/>
        <v>-0.86706806160948802</v>
      </c>
      <c r="R36" s="27">
        <f t="shared" ca="1" si="7"/>
        <v>112.70033442533384</v>
      </c>
      <c r="S36" s="7"/>
      <c r="T36" s="28">
        <f t="shared" si="8"/>
        <v>112.76999999999998</v>
      </c>
      <c r="U36" s="27">
        <f t="shared" si="9"/>
        <v>1.9682077974740051</v>
      </c>
      <c r="V36" s="7"/>
      <c r="W36" s="28">
        <f t="shared" ca="1" si="10"/>
        <v>-6.9665574666146313E-2</v>
      </c>
      <c r="X36" s="27">
        <f t="shared" ca="1" si="11"/>
        <v>3.5451141160081079E-3</v>
      </c>
      <c r="Y36" s="7">
        <v>125</v>
      </c>
      <c r="Z36" s="46"/>
    </row>
    <row r="37" spans="1:26" s="26" customFormat="1" x14ac:dyDescent="0.25">
      <c r="A37" s="26">
        <v>21</v>
      </c>
      <c r="B37" s="26">
        <v>606</v>
      </c>
      <c r="C37" s="26">
        <v>14800</v>
      </c>
      <c r="D37" s="26">
        <v>14384</v>
      </c>
      <c r="E37" s="26">
        <v>11711</v>
      </c>
      <c r="F37" s="26">
        <v>12128</v>
      </c>
      <c r="G37" s="27"/>
      <c r="H37" s="7"/>
      <c r="I37" s="28">
        <f t="shared" si="0"/>
        <v>3089</v>
      </c>
      <c r="J37" s="27">
        <f t="shared" si="1"/>
        <v>2256</v>
      </c>
      <c r="K37" s="7"/>
      <c r="L37" s="28">
        <f t="shared" ca="1" si="2"/>
        <v>3128.9036431683335</v>
      </c>
      <c r="M37" s="26">
        <f t="shared" ca="1" si="3"/>
        <v>2232.1928006430217</v>
      </c>
      <c r="N37" s="26">
        <f t="shared" ca="1" si="4"/>
        <v>-0.81087821787024128</v>
      </c>
      <c r="O37" s="27">
        <f t="shared" ca="1" si="5"/>
        <v>0.58231818762855625</v>
      </c>
      <c r="P37" s="7"/>
      <c r="Q37" s="28">
        <f t="shared" ca="1" si="6"/>
        <v>-0.8156126985461124</v>
      </c>
      <c r="R37" s="27">
        <f t="shared" ca="1" si="7"/>
        <v>118.0806795892816</v>
      </c>
      <c r="S37" s="7"/>
      <c r="T37" s="28">
        <f t="shared" si="8"/>
        <v>118.22399999999998</v>
      </c>
      <c r="U37" s="27">
        <f t="shared" si="9"/>
        <v>2.0633980548777759</v>
      </c>
      <c r="V37" s="7"/>
      <c r="W37" s="28">
        <f t="shared" ca="1" si="10"/>
        <v>-0.14332041071837409</v>
      </c>
      <c r="X37" s="27">
        <f t="shared" ca="1" si="11"/>
        <v>4.0341665254885584E-2</v>
      </c>
      <c r="Y37" s="7">
        <v>124</v>
      </c>
      <c r="Z37" s="46"/>
    </row>
    <row r="38" spans="1:26" s="26" customFormat="1" x14ac:dyDescent="0.25">
      <c r="A38" s="26">
        <v>22</v>
      </c>
      <c r="B38" s="26">
        <v>631</v>
      </c>
      <c r="C38" s="26">
        <v>14673</v>
      </c>
      <c r="D38" s="26">
        <v>14530</v>
      </c>
      <c r="E38" s="26">
        <v>11828</v>
      </c>
      <c r="F38" s="26">
        <v>11976</v>
      </c>
      <c r="G38" s="27"/>
      <c r="H38" s="7"/>
      <c r="I38" s="28">
        <f t="shared" si="0"/>
        <v>2845</v>
      </c>
      <c r="J38" s="27">
        <f t="shared" si="1"/>
        <v>2554</v>
      </c>
      <c r="K38" s="7"/>
      <c r="L38" s="28">
        <f t="shared" ca="1" si="2"/>
        <v>2884.9036431683335</v>
      </c>
      <c r="M38" s="26">
        <f t="shared" ca="1" si="3"/>
        <v>2530.1928006430217</v>
      </c>
      <c r="N38" s="26">
        <f t="shared" ca="1" si="4"/>
        <v>-0.74764383684596936</v>
      </c>
      <c r="O38" s="27">
        <f t="shared" ca="1" si="5"/>
        <v>0.66005825553994868</v>
      </c>
      <c r="P38" s="7"/>
      <c r="Q38" s="28">
        <f t="shared" ca="1" si="6"/>
        <v>-0.75300477090066475</v>
      </c>
      <c r="R38" s="27">
        <f t="shared" ca="1" si="7"/>
        <v>123.79190354196908</v>
      </c>
      <c r="S38" s="7"/>
      <c r="T38" s="28">
        <f t="shared" si="8"/>
        <v>123.90299999999998</v>
      </c>
      <c r="U38" s="27">
        <f t="shared" si="9"/>
        <v>2.1625153030985338</v>
      </c>
      <c r="V38" s="7"/>
      <c r="W38" s="28">
        <f t="shared" ca="1" si="10"/>
        <v>-0.11109645803090018</v>
      </c>
      <c r="X38" s="27">
        <f t="shared" ca="1" si="11"/>
        <v>5.8248900253587976E-2</v>
      </c>
      <c r="Y38" s="7">
        <v>123</v>
      </c>
      <c r="Z38" s="46"/>
    </row>
    <row r="39" spans="1:26" s="26" customFormat="1" x14ac:dyDescent="0.25">
      <c r="A39" s="26">
        <v>23</v>
      </c>
      <c r="B39" s="26">
        <v>617</v>
      </c>
      <c r="C39" s="26">
        <v>14546</v>
      </c>
      <c r="D39" s="26">
        <v>14677</v>
      </c>
      <c r="E39" s="26">
        <v>11965</v>
      </c>
      <c r="F39" s="26">
        <v>11848</v>
      </c>
      <c r="G39" s="27"/>
      <c r="H39" s="7"/>
      <c r="I39" s="28">
        <f t="shared" si="0"/>
        <v>2581</v>
      </c>
      <c r="J39" s="27">
        <f t="shared" si="1"/>
        <v>2829</v>
      </c>
      <c r="K39" s="7"/>
      <c r="L39" s="28">
        <f t="shared" ca="1" si="2"/>
        <v>2620.9036431683335</v>
      </c>
      <c r="M39" s="26">
        <f t="shared" ca="1" si="3"/>
        <v>2805.1928006430217</v>
      </c>
      <c r="N39" s="26">
        <f t="shared" ca="1" si="4"/>
        <v>-0.67922630983610144</v>
      </c>
      <c r="O39" s="27">
        <f t="shared" ca="1" si="5"/>
        <v>0.7317982510957638</v>
      </c>
      <c r="P39" s="7"/>
      <c r="Q39" s="28">
        <f t="shared" ca="1" si="6"/>
        <v>-0.68516501793875417</v>
      </c>
      <c r="R39" s="27">
        <f t="shared" ca="1" si="7"/>
        <v>129.4401684054684</v>
      </c>
      <c r="S39" s="7"/>
      <c r="T39" s="28">
        <f t="shared" si="8"/>
        <v>129.45599999999999</v>
      </c>
      <c r="U39" s="27">
        <f t="shared" si="9"/>
        <v>2.2594334364617792</v>
      </c>
      <c r="V39" s="7"/>
      <c r="W39" s="28">
        <f t="shared" ca="1" si="10"/>
        <v>-1.5831594531590554E-2</v>
      </c>
      <c r="X39" s="27">
        <f t="shared" ca="1" si="11"/>
        <v>3.5888402152778553E-2</v>
      </c>
      <c r="Y39" s="7">
        <v>122</v>
      </c>
      <c r="Z39" s="46"/>
    </row>
    <row r="40" spans="1:26" s="26" customFormat="1" x14ac:dyDescent="0.25">
      <c r="A40" s="26">
        <v>24</v>
      </c>
      <c r="B40" s="26">
        <v>631</v>
      </c>
      <c r="C40" s="26">
        <v>14396</v>
      </c>
      <c r="D40" s="26">
        <v>14788</v>
      </c>
      <c r="E40" s="26">
        <v>12109</v>
      </c>
      <c r="F40" s="26">
        <v>11716</v>
      </c>
      <c r="G40" s="27"/>
      <c r="H40" s="7"/>
      <c r="I40" s="28">
        <f t="shared" si="0"/>
        <v>2287</v>
      </c>
      <c r="J40" s="27">
        <f t="shared" si="1"/>
        <v>3072</v>
      </c>
      <c r="K40" s="7"/>
      <c r="L40" s="28">
        <f t="shared" ca="1" si="2"/>
        <v>2326.9036431683335</v>
      </c>
      <c r="M40" s="26">
        <f t="shared" ca="1" si="3"/>
        <v>3048.1928006430217</v>
      </c>
      <c r="N40" s="26">
        <f t="shared" ca="1" si="4"/>
        <v>-0.60303406384783942</v>
      </c>
      <c r="O40" s="27">
        <f t="shared" ca="1" si="5"/>
        <v>0.7951903198959932</v>
      </c>
      <c r="P40" s="7"/>
      <c r="Q40" s="28">
        <f t="shared" ca="1" si="6"/>
        <v>-0.60948279982108866</v>
      </c>
      <c r="R40" s="27">
        <f t="shared" ca="1" si="7"/>
        <v>135.08642849920614</v>
      </c>
      <c r="S40" s="7"/>
      <c r="T40" s="28">
        <f t="shared" si="8"/>
        <v>135.13499999999999</v>
      </c>
      <c r="U40" s="27">
        <f t="shared" si="9"/>
        <v>2.358550684682537</v>
      </c>
      <c r="V40" s="7"/>
      <c r="W40" s="28">
        <f t="shared" ca="1" si="10"/>
        <v>-4.8571500793855193E-2</v>
      </c>
      <c r="X40" s="27">
        <f t="shared" ca="1" si="11"/>
        <v>-3.9100945904522177E-2</v>
      </c>
      <c r="Y40" s="7">
        <v>121</v>
      </c>
      <c r="Z40" s="46"/>
    </row>
    <row r="41" spans="1:26" s="26" customFormat="1" x14ac:dyDescent="0.25">
      <c r="A41" s="26">
        <v>25</v>
      </c>
      <c r="B41" s="26">
        <v>640</v>
      </c>
      <c r="C41" s="26">
        <v>14239</v>
      </c>
      <c r="D41" s="26">
        <v>14907</v>
      </c>
      <c r="E41" s="26">
        <v>12271</v>
      </c>
      <c r="F41" s="26">
        <v>11610</v>
      </c>
      <c r="G41" s="27"/>
      <c r="H41" s="7"/>
      <c r="I41" s="28">
        <f t="shared" si="0"/>
        <v>1968</v>
      </c>
      <c r="J41" s="27">
        <f t="shared" si="1"/>
        <v>3297</v>
      </c>
      <c r="K41" s="7"/>
      <c r="L41" s="28">
        <f t="shared" ca="1" si="2"/>
        <v>2007.9036431683335</v>
      </c>
      <c r="M41" s="26">
        <f t="shared" ca="1" si="3"/>
        <v>3273.1928006430217</v>
      </c>
      <c r="N41" s="26">
        <f t="shared" ca="1" si="4"/>
        <v>-0.52036288537758224</v>
      </c>
      <c r="O41" s="27">
        <f t="shared" ca="1" si="5"/>
        <v>0.85388667989620559</v>
      </c>
      <c r="P41" s="7"/>
      <c r="Q41" s="28">
        <f t="shared" ca="1" si="6"/>
        <v>-0.52728347317928492</v>
      </c>
      <c r="R41" s="27">
        <f t="shared" ca="1" si="7"/>
        <v>140.85946479465701</v>
      </c>
      <c r="S41" s="7"/>
      <c r="T41" s="28">
        <f t="shared" si="8"/>
        <v>140.89499999999998</v>
      </c>
      <c r="U41" s="27">
        <f t="shared" si="9"/>
        <v>2.4590816495974104</v>
      </c>
      <c r="V41" s="7"/>
      <c r="W41" s="28">
        <f t="shared" ca="1" si="10"/>
        <v>-3.5535205342966947E-2</v>
      </c>
      <c r="X41" s="27">
        <f t="shared" ca="1" si="11"/>
        <v>6.7394388570534147E-2</v>
      </c>
      <c r="Y41" s="7">
        <v>120</v>
      </c>
      <c r="Z41" s="46"/>
    </row>
    <row r="42" spans="1:26" s="26" customFormat="1" x14ac:dyDescent="0.25">
      <c r="A42" s="26">
        <v>26</v>
      </c>
      <c r="B42" s="26">
        <v>631</v>
      </c>
      <c r="C42" s="26">
        <v>14066</v>
      </c>
      <c r="D42" s="26">
        <v>14999</v>
      </c>
      <c r="E42" s="26">
        <v>12440</v>
      </c>
      <c r="F42" s="26">
        <v>11516</v>
      </c>
      <c r="G42" s="27"/>
      <c r="H42" s="7"/>
      <c r="I42" s="28">
        <f t="shared" si="0"/>
        <v>1626</v>
      </c>
      <c r="J42" s="27">
        <f t="shared" si="1"/>
        <v>3483</v>
      </c>
      <c r="K42" s="7"/>
      <c r="L42" s="28">
        <f t="shared" ca="1" si="2"/>
        <v>1665.9036431683335</v>
      </c>
      <c r="M42" s="26">
        <f t="shared" ca="1" si="3"/>
        <v>3459.1928006430217</v>
      </c>
      <c r="N42" s="26">
        <f t="shared" ca="1" si="4"/>
        <v>-0.43173108902388968</v>
      </c>
      <c r="O42" s="27">
        <f t="shared" ca="1" si="5"/>
        <v>0.90240900416304781</v>
      </c>
      <c r="P42" s="7"/>
      <c r="Q42" s="28">
        <f t="shared" ca="1" si="6"/>
        <v>-0.43904107787247149</v>
      </c>
      <c r="R42" s="27">
        <f t="shared" ca="1" si="7"/>
        <v>146.61130330685114</v>
      </c>
      <c r="S42" s="7"/>
      <c r="T42" s="28">
        <f t="shared" si="8"/>
        <v>146.57399999999998</v>
      </c>
      <c r="U42" s="27">
        <f t="shared" si="9"/>
        <v>2.5581988978181682</v>
      </c>
      <c r="V42" s="7"/>
      <c r="W42" s="28">
        <f t="shared" ca="1" si="10"/>
        <v>3.7303306851157458E-2</v>
      </c>
      <c r="X42" s="27">
        <f t="shared" ca="1" si="11"/>
        <v>5.6354601643789692E-2</v>
      </c>
      <c r="Y42" s="7">
        <v>119</v>
      </c>
      <c r="Z42" s="46"/>
    </row>
    <row r="43" spans="1:26" s="26" customFormat="1" x14ac:dyDescent="0.25">
      <c r="A43" s="26">
        <v>27</v>
      </c>
      <c r="B43" s="26">
        <v>619</v>
      </c>
      <c r="C43" s="26">
        <v>13903</v>
      </c>
      <c r="D43" s="26">
        <v>15079</v>
      </c>
      <c r="E43" s="26">
        <v>12622</v>
      </c>
      <c r="F43" s="26">
        <v>11451</v>
      </c>
      <c r="G43" s="27"/>
      <c r="H43" s="7"/>
      <c r="I43" s="28">
        <f t="shared" si="0"/>
        <v>1281</v>
      </c>
      <c r="J43" s="27">
        <f t="shared" si="1"/>
        <v>3628</v>
      </c>
      <c r="K43" s="7"/>
      <c r="L43" s="28">
        <f t="shared" ca="1" si="2"/>
        <v>1320.9036431683335</v>
      </c>
      <c r="M43" s="26">
        <f t="shared" ca="1" si="3"/>
        <v>3604.1928006430217</v>
      </c>
      <c r="N43" s="26">
        <f t="shared" ca="1" si="4"/>
        <v>-0.34232182077235773</v>
      </c>
      <c r="O43" s="27">
        <f t="shared" ca="1" si="5"/>
        <v>0.94023554727429581</v>
      </c>
      <c r="P43" s="7"/>
      <c r="Q43" s="28">
        <f t="shared" ca="1" si="6"/>
        <v>-0.34993471102771445</v>
      </c>
      <c r="R43" s="27">
        <f t="shared" ca="1" si="7"/>
        <v>152.14106063459542</v>
      </c>
      <c r="S43" s="7"/>
      <c r="T43" s="28">
        <f t="shared" si="8"/>
        <v>152.14499999999998</v>
      </c>
      <c r="U43" s="27">
        <f t="shared" si="9"/>
        <v>2.6554311904467722</v>
      </c>
      <c r="V43" s="7"/>
      <c r="W43" s="28">
        <f t="shared" ca="1" si="10"/>
        <v>-3.9393654045625226E-3</v>
      </c>
      <c r="X43" s="27">
        <f t="shared" ca="1" si="11"/>
        <v>6.5557834199495346E-2</v>
      </c>
      <c r="Y43" s="7">
        <v>118</v>
      </c>
      <c r="Z43" s="46"/>
    </row>
    <row r="44" spans="1:26" s="26" customFormat="1" x14ac:dyDescent="0.25">
      <c r="A44" s="26">
        <v>28</v>
      </c>
      <c r="B44" s="26">
        <v>621</v>
      </c>
      <c r="C44" s="26">
        <v>13708</v>
      </c>
      <c r="D44" s="26">
        <v>15128</v>
      </c>
      <c r="E44" s="26">
        <v>12795</v>
      </c>
      <c r="F44" s="26">
        <v>11388</v>
      </c>
      <c r="G44" s="27"/>
      <c r="H44" s="7"/>
      <c r="I44" s="28">
        <f t="shared" si="0"/>
        <v>913</v>
      </c>
      <c r="J44" s="27">
        <f t="shared" si="1"/>
        <v>3740</v>
      </c>
      <c r="K44" s="7"/>
      <c r="L44" s="28">
        <f t="shared" ca="1" si="2"/>
        <v>952.90364316833347</v>
      </c>
      <c r="M44" s="26">
        <f t="shared" ca="1" si="3"/>
        <v>3716.1928006430217</v>
      </c>
      <c r="N44" s="26">
        <f t="shared" ca="1" si="4"/>
        <v>-0.24695193463739026</v>
      </c>
      <c r="O44" s="27">
        <f t="shared" ca="1" si="5"/>
        <v>0.96945329091884602</v>
      </c>
      <c r="P44" s="7"/>
      <c r="Q44" s="28">
        <f t="shared" ca="1" si="6"/>
        <v>-0.25479793028340292</v>
      </c>
      <c r="R44" s="27">
        <f t="shared" ca="1" si="7"/>
        <v>157.82940641883215</v>
      </c>
      <c r="S44" s="7"/>
      <c r="T44" s="28">
        <f t="shared" si="8"/>
        <v>157.73399999999998</v>
      </c>
      <c r="U44" s="27">
        <f t="shared" si="9"/>
        <v>2.7529776423407353</v>
      </c>
      <c r="V44" s="7"/>
      <c r="W44" s="28">
        <f t="shared" ca="1" si="10"/>
        <v>9.5406418832169493E-2</v>
      </c>
      <c r="X44" s="27">
        <f t="shared" ca="1" si="11"/>
        <v>1.6959533068529709E-2</v>
      </c>
      <c r="Y44" s="7">
        <v>117</v>
      </c>
      <c r="Z44" s="46"/>
    </row>
    <row r="45" spans="1:26" s="26" customFormat="1" x14ac:dyDescent="0.25">
      <c r="A45" s="26">
        <v>29</v>
      </c>
      <c r="B45" s="26">
        <v>601</v>
      </c>
      <c r="C45" s="26">
        <v>13527</v>
      </c>
      <c r="D45" s="26">
        <v>15163</v>
      </c>
      <c r="E45" s="26">
        <v>12972</v>
      </c>
      <c r="F45" s="26">
        <v>11342</v>
      </c>
      <c r="G45" s="27"/>
      <c r="H45" s="7"/>
      <c r="I45" s="28">
        <f t="shared" si="0"/>
        <v>555</v>
      </c>
      <c r="J45" s="27">
        <f t="shared" si="1"/>
        <v>3821</v>
      </c>
      <c r="K45" s="7"/>
      <c r="L45" s="28">
        <f t="shared" ca="1" si="2"/>
        <v>594.90364316833347</v>
      </c>
      <c r="M45" s="26">
        <f t="shared" ca="1" si="3"/>
        <v>3797.1928006430217</v>
      </c>
      <c r="N45" s="26">
        <f t="shared" ca="1" si="4"/>
        <v>-0.15417362149522085</v>
      </c>
      <c r="O45" s="27">
        <f t="shared" ca="1" si="5"/>
        <v>0.99058398051892249</v>
      </c>
      <c r="P45" s="7"/>
      <c r="Q45" s="28">
        <f t="shared" ca="1" si="6"/>
        <v>-0.16218742427534816</v>
      </c>
      <c r="R45" s="27">
        <f t="shared" ca="1" si="7"/>
        <v>163.25672194868253</v>
      </c>
      <c r="S45" s="7"/>
      <c r="T45" s="28">
        <f t="shared" si="8"/>
        <v>163.14299999999997</v>
      </c>
      <c r="U45" s="27">
        <f t="shared" si="9"/>
        <v>2.8473825015811087</v>
      </c>
      <c r="V45" s="7"/>
      <c r="W45" s="28">
        <f t="shared" ca="1" si="10"/>
        <v>0.11372194868255292</v>
      </c>
      <c r="X45" s="27">
        <f t="shared" ca="1" si="11"/>
        <v>-4.2762138858762455E-2</v>
      </c>
      <c r="Y45" s="7">
        <v>116</v>
      </c>
      <c r="Z45" s="46"/>
    </row>
    <row r="46" spans="1:26" s="26" customFormat="1" x14ac:dyDescent="0.25">
      <c r="A46" s="26">
        <v>30</v>
      </c>
      <c r="B46" s="26">
        <v>618</v>
      </c>
      <c r="C46" s="26">
        <v>13354</v>
      </c>
      <c r="D46" s="26">
        <v>15194</v>
      </c>
      <c r="E46" s="26">
        <v>13166</v>
      </c>
      <c r="F46" s="26">
        <v>11330</v>
      </c>
      <c r="G46" s="27"/>
      <c r="H46" s="7"/>
      <c r="I46" s="28">
        <f t="shared" si="0"/>
        <v>188</v>
      </c>
      <c r="J46" s="27">
        <f t="shared" si="1"/>
        <v>3864</v>
      </c>
      <c r="K46" s="7"/>
      <c r="L46" s="28">
        <f t="shared" ca="1" si="2"/>
        <v>227.90364316833345</v>
      </c>
      <c r="M46" s="26">
        <f t="shared" ca="1" si="3"/>
        <v>3840.1928006430217</v>
      </c>
      <c r="N46" s="26">
        <f t="shared" ca="1" si="4"/>
        <v>-5.9062892659533191E-2</v>
      </c>
      <c r="O46" s="27">
        <f t="shared" ca="1" si="5"/>
        <v>1.0018015070967408</v>
      </c>
      <c r="P46" s="7"/>
      <c r="Q46" s="28">
        <f t="shared" ca="1" si="6"/>
        <v>-6.7164279497412077E-2</v>
      </c>
      <c r="R46" s="27">
        <f t="shared" ca="1" si="7"/>
        <v>168.71963561680093</v>
      </c>
      <c r="S46" s="7"/>
      <c r="T46" s="28">
        <f t="shared" si="8"/>
        <v>168.70499999999998</v>
      </c>
      <c r="U46" s="27">
        <f t="shared" si="9"/>
        <v>2.944457714577033</v>
      </c>
      <c r="V46" s="7"/>
      <c r="W46" s="28">
        <f t="shared" ca="1" si="10"/>
        <v>1.4635616800944717E-2</v>
      </c>
      <c r="X46" s="27">
        <f t="shared" ca="1" si="11"/>
        <v>0.1174802516775344</v>
      </c>
      <c r="Y46" s="7">
        <v>115</v>
      </c>
      <c r="Z46" s="46"/>
    </row>
    <row r="47" spans="1:26" s="26" customFormat="1" x14ac:dyDescent="0.25">
      <c r="A47" s="26">
        <v>31</v>
      </c>
      <c r="B47" s="26">
        <v>626</v>
      </c>
      <c r="C47" s="26">
        <v>13152</v>
      </c>
      <c r="D47" s="26">
        <v>15184</v>
      </c>
      <c r="E47" s="26">
        <v>13345</v>
      </c>
      <c r="F47" s="26">
        <v>11315</v>
      </c>
      <c r="G47" s="27"/>
      <c r="H47" s="7"/>
      <c r="I47" s="28">
        <f t="shared" si="0"/>
        <v>-193</v>
      </c>
      <c r="J47" s="27">
        <f t="shared" si="1"/>
        <v>3869</v>
      </c>
      <c r="K47" s="7"/>
      <c r="L47" s="28">
        <f t="shared" ca="1" si="2"/>
        <v>-153.09635683166655</v>
      </c>
      <c r="M47" s="26">
        <f t="shared" ca="1" si="3"/>
        <v>3845.1928006430217</v>
      </c>
      <c r="N47" s="26">
        <f t="shared" ca="1" si="4"/>
        <v>3.9676038366071698E-2</v>
      </c>
      <c r="O47" s="27">
        <f t="shared" ca="1" si="5"/>
        <v>1.0031058706523011</v>
      </c>
      <c r="P47" s="7"/>
      <c r="Q47" s="28">
        <f t="shared" ca="1" si="6"/>
        <v>3.1567332895959817E-2</v>
      </c>
      <c r="R47" s="27">
        <f t="shared" ca="1" si="7"/>
        <v>174.35768531121005</v>
      </c>
      <c r="S47" s="7"/>
      <c r="T47" s="28">
        <f t="shared" si="8"/>
        <v>174.33899999999997</v>
      </c>
      <c r="U47" s="27">
        <f t="shared" si="9"/>
        <v>3.0427895646343934</v>
      </c>
      <c r="V47" s="7"/>
      <c r="W47" s="28">
        <f t="shared" ca="1" si="10"/>
        <v>1.8685311210077771E-2</v>
      </c>
      <c r="X47" s="27">
        <f t="shared" ca="1" si="11"/>
        <v>7.4212761474910849E-2</v>
      </c>
      <c r="Y47" s="7">
        <v>114</v>
      </c>
      <c r="Z47" s="46"/>
    </row>
    <row r="48" spans="1:26" s="26" customFormat="1" x14ac:dyDescent="0.25">
      <c r="A48" s="26">
        <v>32</v>
      </c>
      <c r="B48" s="26">
        <v>632</v>
      </c>
      <c r="C48" s="26">
        <v>12959</v>
      </c>
      <c r="D48" s="26">
        <v>15166</v>
      </c>
      <c r="E48" s="26">
        <v>13535</v>
      </c>
      <c r="F48" s="26">
        <v>11331</v>
      </c>
      <c r="G48" s="27"/>
      <c r="H48" s="7"/>
      <c r="I48" s="28">
        <f t="shared" si="0"/>
        <v>-576</v>
      </c>
      <c r="J48" s="27">
        <f t="shared" si="1"/>
        <v>3835</v>
      </c>
      <c r="K48" s="7"/>
      <c r="L48" s="28">
        <f t="shared" ca="1" si="2"/>
        <v>-536.09635683166653</v>
      </c>
      <c r="M48" s="26">
        <f t="shared" ca="1" si="3"/>
        <v>3811.1928006430217</v>
      </c>
      <c r="N48" s="26">
        <f t="shared" ca="1" si="4"/>
        <v>0.13893328399023619</v>
      </c>
      <c r="O48" s="27">
        <f t="shared" ca="1" si="5"/>
        <v>0.99423619847449118</v>
      </c>
      <c r="P48" s="7"/>
      <c r="Q48" s="28">
        <f t="shared" ca="1" si="6"/>
        <v>0.13089953280301267</v>
      </c>
      <c r="R48" s="27">
        <f t="shared" ca="1" si="7"/>
        <v>180.05553695653782</v>
      </c>
      <c r="S48" s="7"/>
      <c r="T48" s="28">
        <f t="shared" si="8"/>
        <v>180.02699999999996</v>
      </c>
      <c r="U48" s="27">
        <f t="shared" si="9"/>
        <v>3.142063892487831</v>
      </c>
      <c r="V48" s="7"/>
      <c r="W48" s="28">
        <f t="shared" ca="1" si="10"/>
        <v>2.8536956537863034E-2</v>
      </c>
      <c r="X48" s="27">
        <f t="shared" ca="1" si="11"/>
        <v>3.9980320981896966E-2</v>
      </c>
      <c r="Y48" s="7">
        <v>113</v>
      </c>
      <c r="Z48" s="46"/>
    </row>
    <row r="49" spans="1:26" s="26" customFormat="1" x14ac:dyDescent="0.25">
      <c r="A49" s="26">
        <v>33</v>
      </c>
      <c r="B49" s="26">
        <v>636</v>
      </c>
      <c r="C49" s="26">
        <v>12770</v>
      </c>
      <c r="D49" s="26">
        <v>15129</v>
      </c>
      <c r="E49" s="26">
        <v>13724</v>
      </c>
      <c r="F49" s="26">
        <v>11367</v>
      </c>
      <c r="G49" s="27"/>
      <c r="H49" s="7"/>
      <c r="I49" s="28">
        <f t="shared" si="0"/>
        <v>-954</v>
      </c>
      <c r="J49" s="27">
        <f t="shared" si="1"/>
        <v>3762</v>
      </c>
      <c r="K49" s="7"/>
      <c r="L49" s="28">
        <f t="shared" ca="1" si="2"/>
        <v>-914.09635683166653</v>
      </c>
      <c r="M49" s="26">
        <f t="shared" ca="1" si="3"/>
        <v>3738.1928006430217</v>
      </c>
      <c r="N49" s="26">
        <f t="shared" ca="1" si="4"/>
        <v>0.23689474311800165</v>
      </c>
      <c r="O49" s="27">
        <f t="shared" ca="1" si="5"/>
        <v>0.97519249056331114</v>
      </c>
      <c r="P49" s="7"/>
      <c r="Q49" s="28">
        <f t="shared" ca="1" si="6"/>
        <v>0.22901815983997018</v>
      </c>
      <c r="R49" s="27">
        <f t="shared" ca="1" si="7"/>
        <v>185.77128891755103</v>
      </c>
      <c r="S49" s="7"/>
      <c r="T49" s="28">
        <f t="shared" ref="T49:T80" si="12">360/40000*B49+T48</f>
        <v>185.75099999999995</v>
      </c>
      <c r="U49" s="27">
        <f t="shared" si="9"/>
        <v>3.2419665388719863</v>
      </c>
      <c r="V49" s="7"/>
      <c r="W49" s="28">
        <f t="shared" ca="1" si="10"/>
        <v>2.0288917551084751E-2</v>
      </c>
      <c r="X49" s="27">
        <f t="shared" ca="1" si="11"/>
        <v>3.7874897757149029E-2</v>
      </c>
      <c r="Y49" s="7">
        <v>112</v>
      </c>
      <c r="Z49" s="46"/>
    </row>
    <row r="50" spans="1:26" s="26" customFormat="1" x14ac:dyDescent="0.25">
      <c r="A50" s="26">
        <v>34</v>
      </c>
      <c r="B50" s="26">
        <v>625</v>
      </c>
      <c r="C50" s="26">
        <v>12595</v>
      </c>
      <c r="D50" s="26">
        <v>15084</v>
      </c>
      <c r="E50" s="26">
        <v>13915</v>
      </c>
      <c r="F50" s="26">
        <v>11420</v>
      </c>
      <c r="G50" s="27"/>
      <c r="H50" s="7"/>
      <c r="I50" s="28">
        <f t="shared" si="0"/>
        <v>-1320</v>
      </c>
      <c r="J50" s="27">
        <f t="shared" si="1"/>
        <v>3664</v>
      </c>
      <c r="K50" s="7"/>
      <c r="L50" s="28">
        <f t="shared" ca="1" si="2"/>
        <v>-1280.0963568316665</v>
      </c>
      <c r="M50" s="26">
        <f t="shared" ca="1" si="3"/>
        <v>3640.1928006430217</v>
      </c>
      <c r="N50" s="26">
        <f t="shared" ca="1" si="4"/>
        <v>0.33174631465440951</v>
      </c>
      <c r="O50" s="27">
        <f t="shared" ca="1" si="5"/>
        <v>0.94962696487432985</v>
      </c>
      <c r="P50" s="7"/>
      <c r="Q50" s="28">
        <f t="shared" ca="1" si="6"/>
        <v>0.32407952583699384</v>
      </c>
      <c r="R50" s="27">
        <f t="shared" ca="1" si="7"/>
        <v>191.39845678503013</v>
      </c>
      <c r="S50" s="7"/>
      <c r="T50" s="28">
        <f t="shared" si="12"/>
        <v>191.37599999999995</v>
      </c>
      <c r="U50" s="27">
        <f t="shared" si="9"/>
        <v>3.340141309296667</v>
      </c>
      <c r="V50" s="7"/>
      <c r="W50" s="28">
        <f t="shared" ca="1" si="10"/>
        <v>2.2456785030186666E-2</v>
      </c>
      <c r="X50" s="27">
        <f t="shared" ca="1" si="11"/>
        <v>1.5749328376273297E-3</v>
      </c>
      <c r="Y50" s="7">
        <v>111</v>
      </c>
      <c r="Z50" s="46"/>
    </row>
    <row r="51" spans="1:26" s="26" customFormat="1" x14ac:dyDescent="0.25">
      <c r="A51" s="26">
        <v>35</v>
      </c>
      <c r="B51" s="26">
        <v>633</v>
      </c>
      <c r="C51" s="26">
        <v>12420</v>
      </c>
      <c r="D51" s="26">
        <v>15020</v>
      </c>
      <c r="E51" s="26">
        <v>14094</v>
      </c>
      <c r="F51" s="26">
        <v>11496</v>
      </c>
      <c r="G51" s="27"/>
      <c r="H51" s="7"/>
      <c r="I51" s="28">
        <f t="shared" si="0"/>
        <v>-1674</v>
      </c>
      <c r="J51" s="27">
        <f t="shared" si="1"/>
        <v>3524</v>
      </c>
      <c r="K51" s="7"/>
      <c r="L51" s="28">
        <f t="shared" ca="1" si="2"/>
        <v>-1634.0963568316665</v>
      </c>
      <c r="M51" s="26">
        <f t="shared" ca="1" si="3"/>
        <v>3500.1928006430217</v>
      </c>
      <c r="N51" s="26">
        <f t="shared" ca="1" si="4"/>
        <v>0.42348799859945974</v>
      </c>
      <c r="O51" s="27">
        <f t="shared" ca="1" si="5"/>
        <v>0.91310478531864203</v>
      </c>
      <c r="P51" s="7"/>
      <c r="Q51" s="28">
        <f t="shared" ca="1" si="6"/>
        <v>0.41611948596287357</v>
      </c>
      <c r="R51" s="27">
        <f t="shared" ca="1" si="7"/>
        <v>197.05487599910396</v>
      </c>
      <c r="S51" s="7"/>
      <c r="T51" s="28">
        <f t="shared" si="12"/>
        <v>197.07299999999995</v>
      </c>
      <c r="U51" s="27">
        <f t="shared" si="9"/>
        <v>3.4395727167827843</v>
      </c>
      <c r="V51" s="7"/>
      <c r="W51" s="28">
        <f t="shared" ca="1" si="10"/>
        <v>-1.8124000895994641E-2</v>
      </c>
      <c r="X51" s="27">
        <f t="shared" ca="1" si="11"/>
        <v>6.3721816484047622E-2</v>
      </c>
      <c r="Y51" s="7">
        <v>110</v>
      </c>
      <c r="Z51" s="46"/>
    </row>
    <row r="52" spans="1:26" s="26" customFormat="1" x14ac:dyDescent="0.25">
      <c r="A52" s="26">
        <v>36</v>
      </c>
      <c r="B52" s="26">
        <v>606</v>
      </c>
      <c r="C52" s="26">
        <v>12249</v>
      </c>
      <c r="D52" s="26">
        <v>14920</v>
      </c>
      <c r="E52" s="26">
        <v>14246</v>
      </c>
      <c r="F52" s="26">
        <v>11571</v>
      </c>
      <c r="G52" s="27"/>
      <c r="H52" s="7"/>
      <c r="I52" s="28">
        <f t="shared" si="0"/>
        <v>-1997</v>
      </c>
      <c r="J52" s="27">
        <f t="shared" si="1"/>
        <v>3349</v>
      </c>
      <c r="K52" s="7"/>
      <c r="L52" s="28">
        <f t="shared" ca="1" si="2"/>
        <v>-1957.0963568316665</v>
      </c>
      <c r="M52" s="26">
        <f t="shared" ca="1" si="3"/>
        <v>3325.1928006430217</v>
      </c>
      <c r="N52" s="26">
        <f t="shared" ca="1" si="4"/>
        <v>0.50719580626683602</v>
      </c>
      <c r="O52" s="27">
        <f t="shared" ca="1" si="5"/>
        <v>0.86745206087403248</v>
      </c>
      <c r="P52" s="7"/>
      <c r="Q52" s="28">
        <f t="shared" ca="1" si="6"/>
        <v>0.50019912671147115</v>
      </c>
      <c r="R52" s="27">
        <f t="shared" ca="1" si="7"/>
        <v>202.5242565408912</v>
      </c>
      <c r="S52" s="7"/>
      <c r="T52" s="28">
        <f t="shared" si="12"/>
        <v>202.52699999999996</v>
      </c>
      <c r="U52" s="27">
        <f t="shared" si="9"/>
        <v>3.5347629741865552</v>
      </c>
      <c r="V52" s="7"/>
      <c r="W52" s="28">
        <f t="shared" ca="1" si="10"/>
        <v>-2.7434591087569515E-3</v>
      </c>
      <c r="X52" s="27">
        <f t="shared" ca="1" si="11"/>
        <v>3.1626259856068373E-2</v>
      </c>
      <c r="Y52" s="7">
        <v>109</v>
      </c>
      <c r="Z52" s="46"/>
    </row>
    <row r="53" spans="1:26" s="26" customFormat="1" x14ac:dyDescent="0.25">
      <c r="A53" s="26">
        <v>37</v>
      </c>
      <c r="B53" s="26">
        <v>609</v>
      </c>
      <c r="C53" s="26">
        <v>12100</v>
      </c>
      <c r="D53" s="26">
        <v>14827</v>
      </c>
      <c r="E53" s="26">
        <v>14409</v>
      </c>
      <c r="F53" s="26">
        <v>11678</v>
      </c>
      <c r="G53" s="27"/>
      <c r="H53" s="7"/>
      <c r="I53" s="28">
        <f t="shared" si="0"/>
        <v>-2309</v>
      </c>
      <c r="J53" s="27">
        <f t="shared" si="1"/>
        <v>3149</v>
      </c>
      <c r="K53" s="7"/>
      <c r="L53" s="28">
        <f t="shared" ca="1" si="2"/>
        <v>-2269.0963568316665</v>
      </c>
      <c r="M53" s="26">
        <f t="shared" ca="1" si="3"/>
        <v>3125.1928006430217</v>
      </c>
      <c r="N53" s="26">
        <f t="shared" ca="1" si="4"/>
        <v>0.58805288364213459</v>
      </c>
      <c r="O53" s="27">
        <f t="shared" ca="1" si="5"/>
        <v>0.81527751865162146</v>
      </c>
      <c r="P53" s="7"/>
      <c r="Q53" s="28">
        <f t="shared" ca="1" si="6"/>
        <v>0.58148067218924582</v>
      </c>
      <c r="R53" s="27">
        <f t="shared" ca="1" si="7"/>
        <v>208.05282368303244</v>
      </c>
      <c r="S53" s="7"/>
      <c r="T53" s="28">
        <f t="shared" si="12"/>
        <v>208.00799999999995</v>
      </c>
      <c r="U53" s="27">
        <f t="shared" si="9"/>
        <v>3.6304244704883639</v>
      </c>
      <c r="V53" s="7"/>
      <c r="W53" s="28">
        <f t="shared" ca="1" si="10"/>
        <v>4.482368303249018E-2</v>
      </c>
      <c r="X53" s="27">
        <f t="shared" ca="1" si="11"/>
        <v>1.4481223523233666E-2</v>
      </c>
      <c r="Y53" s="7">
        <v>108</v>
      </c>
      <c r="Z53" s="46"/>
    </row>
    <row r="54" spans="1:26" s="26" customFormat="1" x14ac:dyDescent="0.25">
      <c r="A54" s="26">
        <v>38</v>
      </c>
      <c r="B54" s="26">
        <v>635</v>
      </c>
      <c r="C54" s="26">
        <v>11946</v>
      </c>
      <c r="D54" s="26">
        <v>14706</v>
      </c>
      <c r="E54" s="26">
        <v>14554</v>
      </c>
      <c r="F54" s="26">
        <v>11794</v>
      </c>
      <c r="G54" s="27"/>
      <c r="H54" s="7"/>
      <c r="I54" s="28">
        <f t="shared" si="0"/>
        <v>-2608</v>
      </c>
      <c r="J54" s="27">
        <f t="shared" si="1"/>
        <v>2912</v>
      </c>
      <c r="K54" s="7"/>
      <c r="L54" s="28">
        <f t="shared" ca="1" si="2"/>
        <v>-2568.0963568316665</v>
      </c>
      <c r="M54" s="26">
        <f t="shared" ca="1" si="3"/>
        <v>2888.1928006430217</v>
      </c>
      <c r="N54" s="26">
        <f t="shared" ca="1" si="4"/>
        <v>0.66554091612679556</v>
      </c>
      <c r="O54" s="27">
        <f t="shared" ca="1" si="5"/>
        <v>0.75345068611806432</v>
      </c>
      <c r="P54" s="7"/>
      <c r="Q54" s="28">
        <f t="shared" ca="1" si="6"/>
        <v>0.65947110038888612</v>
      </c>
      <c r="R54" s="27">
        <f t="shared" ca="1" si="7"/>
        <v>213.7498186216319</v>
      </c>
      <c r="S54" s="7"/>
      <c r="T54" s="28">
        <f t="shared" si="12"/>
        <v>213.72299999999996</v>
      </c>
      <c r="U54" s="27">
        <f t="shared" si="9"/>
        <v>3.7301700372398399</v>
      </c>
      <c r="V54" s="7"/>
      <c r="W54" s="28">
        <f t="shared" ca="1" si="10"/>
        <v>2.6818621631946371E-2</v>
      </c>
      <c r="X54" s="27">
        <f t="shared" ca="1" si="11"/>
        <v>9.8572539308207752E-2</v>
      </c>
      <c r="Y54" s="7">
        <v>107</v>
      </c>
      <c r="Z54" s="46"/>
    </row>
    <row r="55" spans="1:26" s="26" customFormat="1" x14ac:dyDescent="0.25">
      <c r="A55" s="26">
        <v>39</v>
      </c>
      <c r="B55" s="26">
        <v>621</v>
      </c>
      <c r="C55" s="26">
        <v>11815</v>
      </c>
      <c r="D55" s="26">
        <v>14575</v>
      </c>
      <c r="E55" s="26">
        <v>14697</v>
      </c>
      <c r="F55" s="26">
        <v>11927</v>
      </c>
      <c r="G55" s="27"/>
      <c r="H55" s="7"/>
      <c r="I55" s="28">
        <f t="shared" si="0"/>
        <v>-2882</v>
      </c>
      <c r="J55" s="27">
        <f t="shared" si="1"/>
        <v>2648</v>
      </c>
      <c r="K55" s="7"/>
      <c r="L55" s="28">
        <f t="shared" ca="1" si="2"/>
        <v>-2842.0963568316665</v>
      </c>
      <c r="M55" s="26">
        <f t="shared" ca="1" si="3"/>
        <v>2624.1928006430217</v>
      </c>
      <c r="N55" s="26">
        <f t="shared" ca="1" si="4"/>
        <v>0.73655001612946158</v>
      </c>
      <c r="O55" s="27">
        <f t="shared" ca="1" si="5"/>
        <v>0.68458029038448176</v>
      </c>
      <c r="P55" s="7"/>
      <c r="Q55" s="28">
        <f t="shared" ca="1" si="6"/>
        <v>0.73103933080530281</v>
      </c>
      <c r="R55" s="27">
        <f t="shared" ca="1" si="7"/>
        <v>219.43491358054712</v>
      </c>
      <c r="S55" s="7"/>
      <c r="T55" s="28">
        <f t="shared" si="12"/>
        <v>219.31199999999995</v>
      </c>
      <c r="U55" s="27">
        <f t="shared" si="9"/>
        <v>3.8277164891338034</v>
      </c>
      <c r="V55" s="7"/>
      <c r="W55" s="28">
        <f t="shared" ca="1" si="10"/>
        <v>0.12291358054716284</v>
      </c>
      <c r="X55" s="27">
        <f t="shared" ca="1" si="11"/>
        <v>-5.2296037724318012E-2</v>
      </c>
      <c r="Y55" s="7">
        <v>106</v>
      </c>
      <c r="Z55" s="46"/>
    </row>
    <row r="56" spans="1:26" s="26" customFormat="1" x14ac:dyDescent="0.25">
      <c r="A56" s="26">
        <v>40</v>
      </c>
      <c r="B56" s="26">
        <v>624</v>
      </c>
      <c r="C56" s="26">
        <v>11696</v>
      </c>
      <c r="D56" s="26">
        <v>14430</v>
      </c>
      <c r="E56" s="26">
        <v>14817</v>
      </c>
      <c r="F56" s="26">
        <v>12068</v>
      </c>
      <c r="G56" s="27"/>
      <c r="H56" s="7"/>
      <c r="I56" s="28">
        <f t="shared" si="0"/>
        <v>-3121</v>
      </c>
      <c r="J56" s="27">
        <f t="shared" si="1"/>
        <v>2362</v>
      </c>
      <c r="K56" s="7"/>
      <c r="L56" s="28">
        <f t="shared" ca="1" si="2"/>
        <v>-3081.0963568316665</v>
      </c>
      <c r="M56" s="26">
        <f t="shared" ca="1" si="3"/>
        <v>2338.1928006430217</v>
      </c>
      <c r="N56" s="26">
        <f t="shared" ca="1" si="4"/>
        <v>0.79848861065733445</v>
      </c>
      <c r="O56" s="27">
        <f t="shared" ca="1" si="5"/>
        <v>0.60997069500643408</v>
      </c>
      <c r="P56" s="7"/>
      <c r="Q56" s="28">
        <f t="shared" ca="1" si="6"/>
        <v>0.79358316010950736</v>
      </c>
      <c r="R56" s="27">
        <f t="shared" ca="1" si="7"/>
        <v>225.00829628170163</v>
      </c>
      <c r="S56" s="7"/>
      <c r="T56" s="28">
        <f t="shared" si="12"/>
        <v>224.92799999999994</v>
      </c>
      <c r="U56" s="27">
        <f t="shared" si="9"/>
        <v>3.9257341799258043</v>
      </c>
      <c r="V56" s="7"/>
      <c r="W56" s="28">
        <f t="shared" ca="1" si="10"/>
        <v>8.0296281701691896E-2</v>
      </c>
      <c r="X56" s="27">
        <f t="shared" ca="1" si="11"/>
        <v>4.9791367332119307E-2</v>
      </c>
      <c r="Y56" s="7">
        <v>105</v>
      </c>
      <c r="Z56" s="46"/>
    </row>
    <row r="57" spans="1:26" s="26" customFormat="1" x14ac:dyDescent="0.25">
      <c r="A57" s="26">
        <v>41</v>
      </c>
      <c r="B57" s="26">
        <v>640</v>
      </c>
      <c r="C57" s="26">
        <v>11592</v>
      </c>
      <c r="D57" s="26">
        <v>14280</v>
      </c>
      <c r="E57" s="26">
        <v>14929</v>
      </c>
      <c r="F57" s="26">
        <v>12233</v>
      </c>
      <c r="G57" s="27"/>
      <c r="H57" s="7"/>
      <c r="I57" s="28">
        <f t="shared" si="0"/>
        <v>-3337</v>
      </c>
      <c r="J57" s="27">
        <f t="shared" si="1"/>
        <v>2047</v>
      </c>
      <c r="K57" s="7"/>
      <c r="L57" s="28">
        <f t="shared" ca="1" si="2"/>
        <v>-3297.0963568316665</v>
      </c>
      <c r="M57" s="26">
        <f t="shared" ca="1" si="3"/>
        <v>2023.1928006430219</v>
      </c>
      <c r="N57" s="26">
        <f t="shared" ca="1" si="4"/>
        <v>0.85446658730177183</v>
      </c>
      <c r="O57" s="27">
        <f t="shared" ca="1" si="5"/>
        <v>0.52779579100613672</v>
      </c>
      <c r="P57" s="7"/>
      <c r="Q57" s="28">
        <f t="shared" ca="1" si="6"/>
        <v>0.85022734142386158</v>
      </c>
      <c r="R57" s="27">
        <f t="shared" ca="1" si="7"/>
        <v>230.7244277427676</v>
      </c>
      <c r="S57" s="7"/>
      <c r="T57" s="28">
        <f t="shared" si="12"/>
        <v>230.68799999999993</v>
      </c>
      <c r="U57" s="27">
        <f t="shared" si="9"/>
        <v>4.0262651448406777</v>
      </c>
      <c r="V57" s="7"/>
      <c r="W57" s="28">
        <f t="shared" ca="1" si="10"/>
        <v>3.6427742767671134E-2</v>
      </c>
      <c r="X57" s="27">
        <f t="shared" ca="1" si="11"/>
        <v>0.10532781936211677</v>
      </c>
      <c r="Y57" s="7">
        <v>104</v>
      </c>
      <c r="Z57" s="46"/>
    </row>
    <row r="58" spans="1:26" s="26" customFormat="1" x14ac:dyDescent="0.25">
      <c r="A58" s="26">
        <v>42</v>
      </c>
      <c r="B58" s="26">
        <v>636</v>
      </c>
      <c r="C58" s="26">
        <v>11496</v>
      </c>
      <c r="D58" s="26">
        <v>14099</v>
      </c>
      <c r="E58" s="26">
        <v>15016</v>
      </c>
      <c r="F58" s="26">
        <v>12396</v>
      </c>
      <c r="G58" s="27"/>
      <c r="H58" s="7"/>
      <c r="I58" s="28">
        <f t="shared" si="0"/>
        <v>-3520</v>
      </c>
      <c r="J58" s="27">
        <f t="shared" si="1"/>
        <v>1703</v>
      </c>
      <c r="K58" s="7"/>
      <c r="L58" s="28">
        <f t="shared" ca="1" si="2"/>
        <v>-3480.0963568316665</v>
      </c>
      <c r="M58" s="26">
        <f t="shared" ca="1" si="3"/>
        <v>1679.1928006430219</v>
      </c>
      <c r="N58" s="26">
        <f t="shared" ca="1" si="4"/>
        <v>0.90189237306997583</v>
      </c>
      <c r="O58" s="27">
        <f t="shared" ca="1" si="5"/>
        <v>0.43805557838358977</v>
      </c>
      <c r="P58" s="7"/>
      <c r="Q58" s="28">
        <f t="shared" ca="1" si="6"/>
        <v>0.8983802170572569</v>
      </c>
      <c r="R58" s="27">
        <f t="shared" ca="1" si="7"/>
        <v>236.56106512217298</v>
      </c>
      <c r="S58" s="7"/>
      <c r="T58" s="28">
        <f t="shared" si="12"/>
        <v>236.41199999999992</v>
      </c>
      <c r="U58" s="27">
        <f t="shared" si="9"/>
        <v>4.1261677912248329</v>
      </c>
      <c r="V58" s="7"/>
      <c r="W58" s="28">
        <f t="shared" ca="1" si="10"/>
        <v>0.1490651221730559</v>
      </c>
      <c r="X58" s="27">
        <f t="shared" ca="1" si="11"/>
        <v>-1.0222598343688105E-2</v>
      </c>
      <c r="Y58" s="7">
        <v>103</v>
      </c>
      <c r="Z58" s="46"/>
    </row>
    <row r="59" spans="1:26" s="26" customFormat="1" x14ac:dyDescent="0.25">
      <c r="A59" s="26">
        <v>43</v>
      </c>
      <c r="B59" s="26">
        <v>617</v>
      </c>
      <c r="C59" s="26">
        <v>11425</v>
      </c>
      <c r="D59" s="26">
        <v>13935</v>
      </c>
      <c r="E59" s="26">
        <v>15096</v>
      </c>
      <c r="F59" s="26">
        <v>12573</v>
      </c>
      <c r="G59" s="27"/>
      <c r="H59" s="7"/>
      <c r="I59" s="28">
        <f t="shared" si="0"/>
        <v>-3671</v>
      </c>
      <c r="J59" s="27">
        <f t="shared" si="1"/>
        <v>1362</v>
      </c>
      <c r="K59" s="7"/>
      <c r="L59" s="28">
        <f t="shared" ca="1" si="2"/>
        <v>-3631.0963568316665</v>
      </c>
      <c r="M59" s="26">
        <f t="shared" ca="1" si="3"/>
        <v>1338.1928006430219</v>
      </c>
      <c r="N59" s="26">
        <f t="shared" ca="1" si="4"/>
        <v>0.94102512526122606</v>
      </c>
      <c r="O59" s="27">
        <f t="shared" ca="1" si="5"/>
        <v>0.34909798389437902</v>
      </c>
      <c r="P59" s="7"/>
      <c r="Q59" s="28">
        <f t="shared" ca="1" si="6"/>
        <v>0.93823346069637581</v>
      </c>
      <c r="R59" s="27">
        <f t="shared" ca="1" si="7"/>
        <v>242.14597377041196</v>
      </c>
      <c r="S59" s="7"/>
      <c r="T59" s="28">
        <f t="shared" si="12"/>
        <v>241.96499999999992</v>
      </c>
      <c r="U59" s="27">
        <f t="shared" si="9"/>
        <v>4.2230859245880774</v>
      </c>
      <c r="V59" s="7"/>
      <c r="W59" s="28">
        <f t="shared" ca="1" si="10"/>
        <v>0.18097377041203799</v>
      </c>
      <c r="X59" s="27">
        <f t="shared" ca="1" si="11"/>
        <v>4.8670664182168366E-2</v>
      </c>
      <c r="Y59" s="7">
        <v>102</v>
      </c>
      <c r="Z59" s="46"/>
    </row>
    <row r="60" spans="1:26" s="26" customFormat="1" x14ac:dyDescent="0.25">
      <c r="A60" s="26">
        <v>44</v>
      </c>
      <c r="B60" s="26">
        <v>629</v>
      </c>
      <c r="C60" s="26">
        <v>11363</v>
      </c>
      <c r="D60" s="26">
        <v>13751</v>
      </c>
      <c r="E60" s="26">
        <v>15147</v>
      </c>
      <c r="F60" s="26">
        <v>12744</v>
      </c>
      <c r="G60" s="27"/>
      <c r="H60" s="7"/>
      <c r="I60" s="28">
        <f t="shared" si="0"/>
        <v>-3784</v>
      </c>
      <c r="J60" s="27">
        <f t="shared" si="1"/>
        <v>1007</v>
      </c>
      <c r="K60" s="7"/>
      <c r="L60" s="28">
        <f t="shared" ca="1" si="2"/>
        <v>-3744.0963568316665</v>
      </c>
      <c r="M60" s="26">
        <f t="shared" ca="1" si="3"/>
        <v>983.19280064302188</v>
      </c>
      <c r="N60" s="26">
        <f t="shared" ca="1" si="4"/>
        <v>0.97030990007984375</v>
      </c>
      <c r="O60" s="27">
        <f t="shared" ca="1" si="5"/>
        <v>0.25648817144959946</v>
      </c>
      <c r="P60" s="7"/>
      <c r="Q60" s="28">
        <f t="shared" ca="1" si="6"/>
        <v>0.96826793289534296</v>
      </c>
      <c r="R60" s="27">
        <f t="shared" ca="1" si="7"/>
        <v>247.71866402118178</v>
      </c>
      <c r="S60" s="7"/>
      <c r="T60" s="28">
        <f t="shared" si="12"/>
        <v>247.62599999999992</v>
      </c>
      <c r="U60" s="27">
        <f t="shared" si="9"/>
        <v>4.3218890135434771</v>
      </c>
      <c r="V60" s="7"/>
      <c r="W60" s="28">
        <f t="shared" ca="1" si="10"/>
        <v>9.266402118186079E-2</v>
      </c>
      <c r="X60" s="27">
        <f t="shared" ca="1" si="11"/>
        <v>0.11542047442651437</v>
      </c>
      <c r="Y60" s="7">
        <v>101</v>
      </c>
      <c r="Z60" s="46"/>
    </row>
    <row r="61" spans="1:26" s="26" customFormat="1" x14ac:dyDescent="0.25">
      <c r="A61" s="26">
        <v>45</v>
      </c>
      <c r="B61" s="26">
        <v>598</v>
      </c>
      <c r="C61" s="26">
        <v>11326</v>
      </c>
      <c r="D61" s="26">
        <v>13575</v>
      </c>
      <c r="E61" s="26">
        <v>15184</v>
      </c>
      <c r="F61" s="26">
        <v>12922</v>
      </c>
      <c r="G61" s="27"/>
      <c r="H61" s="7"/>
      <c r="I61" s="28">
        <f t="shared" si="0"/>
        <v>-3858</v>
      </c>
      <c r="J61" s="27">
        <f t="shared" si="1"/>
        <v>653</v>
      </c>
      <c r="K61" s="7"/>
      <c r="L61" s="28">
        <f t="shared" ca="1" si="2"/>
        <v>-3818.0963568316665</v>
      </c>
      <c r="M61" s="26">
        <f t="shared" ca="1" si="3"/>
        <v>629.19280064302188</v>
      </c>
      <c r="N61" s="26">
        <f t="shared" ca="1" si="4"/>
        <v>0.98948754022654917</v>
      </c>
      <c r="O61" s="27">
        <f t="shared" ca="1" si="5"/>
        <v>0.16413923171593192</v>
      </c>
      <c r="P61" s="7"/>
      <c r="Q61" s="28">
        <f t="shared" ca="1" si="6"/>
        <v>0.98819283097140931</v>
      </c>
      <c r="R61" s="27">
        <f t="shared" ca="1" si="7"/>
        <v>253.12445343305762</v>
      </c>
      <c r="S61" s="7"/>
      <c r="T61" s="28">
        <f t="shared" si="12"/>
        <v>253.00799999999992</v>
      </c>
      <c r="U61" s="27">
        <f t="shared" si="9"/>
        <v>4.4158226338858118</v>
      </c>
      <c r="V61" s="7"/>
      <c r="W61" s="28">
        <f t="shared" ca="1" si="10"/>
        <v>0.11645343305769984</v>
      </c>
      <c r="X61" s="27">
        <f t="shared" ca="1" si="11"/>
        <v>5.4373991196968063E-2</v>
      </c>
      <c r="Y61" s="7">
        <v>100</v>
      </c>
      <c r="Z61" s="46"/>
    </row>
    <row r="62" spans="1:26" s="26" customFormat="1" x14ac:dyDescent="0.25">
      <c r="A62" s="26">
        <v>46</v>
      </c>
      <c r="B62" s="26">
        <v>623</v>
      </c>
      <c r="C62" s="26">
        <v>11305</v>
      </c>
      <c r="D62" s="26">
        <v>13382</v>
      </c>
      <c r="E62" s="26">
        <v>15198</v>
      </c>
      <c r="F62" s="26">
        <v>13103</v>
      </c>
      <c r="G62" s="27"/>
      <c r="H62" s="7"/>
      <c r="I62" s="28">
        <f t="shared" si="0"/>
        <v>-3893</v>
      </c>
      <c r="J62" s="27">
        <f t="shared" si="1"/>
        <v>279</v>
      </c>
      <c r="K62" s="7"/>
      <c r="L62" s="28">
        <f t="shared" ca="1" si="2"/>
        <v>-3853.0963568316665</v>
      </c>
      <c r="M62" s="26">
        <f t="shared" ca="1" si="3"/>
        <v>255.19280064302183</v>
      </c>
      <c r="N62" s="26">
        <f t="shared" ca="1" si="4"/>
        <v>0.99855804570134232</v>
      </c>
      <c r="O62" s="27">
        <f t="shared" ca="1" si="5"/>
        <v>6.6572837760023304E-2</v>
      </c>
      <c r="P62" s="7"/>
      <c r="Q62" s="28">
        <f t="shared" ca="1" si="6"/>
        <v>0.99805244660366821</v>
      </c>
      <c r="R62" s="27">
        <f t="shared" ca="1" si="7"/>
        <v>258.73907253147377</v>
      </c>
      <c r="S62" s="7"/>
      <c r="T62" s="28">
        <f t="shared" si="12"/>
        <v>258.6149999999999</v>
      </c>
      <c r="U62" s="27">
        <f t="shared" si="9"/>
        <v>4.5136832450451339</v>
      </c>
      <c r="V62" s="7"/>
      <c r="W62" s="28">
        <f t="shared" ca="1" si="10"/>
        <v>0.12407253147387109</v>
      </c>
      <c r="X62" s="27">
        <f t="shared" ca="1" si="11"/>
        <v>-9.4512813808478313E-3</v>
      </c>
      <c r="Y62" s="7">
        <v>99</v>
      </c>
      <c r="Z62" s="46"/>
    </row>
    <row r="63" spans="1:26" s="26" customFormat="1" x14ac:dyDescent="0.25">
      <c r="A63" s="26">
        <v>47</v>
      </c>
      <c r="B63" s="26">
        <v>634</v>
      </c>
      <c r="C63" s="26">
        <v>11308</v>
      </c>
      <c r="D63" s="26">
        <v>13198</v>
      </c>
      <c r="E63" s="26">
        <v>15206</v>
      </c>
      <c r="F63" s="26">
        <v>13297</v>
      </c>
      <c r="G63" s="27"/>
      <c r="H63" s="7"/>
      <c r="I63" s="28">
        <f t="shared" si="0"/>
        <v>-3898</v>
      </c>
      <c r="J63" s="27">
        <f t="shared" si="1"/>
        <v>-99</v>
      </c>
      <c r="K63" s="7"/>
      <c r="L63" s="28">
        <f t="shared" ca="1" si="2"/>
        <v>-3858.0963568316665</v>
      </c>
      <c r="M63" s="26">
        <f t="shared" ca="1" si="3"/>
        <v>-122.80719935697817</v>
      </c>
      <c r="N63" s="26">
        <f t="shared" ca="1" si="4"/>
        <v>0.99985383219774127</v>
      </c>
      <c r="O63" s="27">
        <f t="shared" ca="1" si="5"/>
        <v>-3.2037047040333527E-2</v>
      </c>
      <c r="P63" s="7"/>
      <c r="Q63" s="28">
        <f t="shared" ca="1" si="6"/>
        <v>1.0001455256729037</v>
      </c>
      <c r="R63" s="27">
        <f t="shared" ca="1" si="7"/>
        <v>264.3898985044209</v>
      </c>
      <c r="S63" s="7"/>
      <c r="T63" s="28">
        <f t="shared" si="12"/>
        <v>264.32099999999991</v>
      </c>
      <c r="U63" s="27">
        <f t="shared" si="9"/>
        <v>4.6132717321639305</v>
      </c>
      <c r="V63" s="7"/>
      <c r="W63" s="28">
        <f t="shared" ca="1" si="10"/>
        <v>6.8898504420985773E-2</v>
      </c>
      <c r="X63" s="27">
        <f t="shared" ca="1" si="11"/>
        <v>4.3651764047183406E-2</v>
      </c>
      <c r="Y63" s="7">
        <v>98</v>
      </c>
      <c r="Z63" s="46"/>
    </row>
    <row r="64" spans="1:26" s="26" customFormat="1" x14ac:dyDescent="0.25">
      <c r="A64" s="26">
        <v>48</v>
      </c>
      <c r="B64" s="26">
        <v>627</v>
      </c>
      <c r="C64" s="26">
        <v>11323</v>
      </c>
      <c r="D64" s="26">
        <v>13013</v>
      </c>
      <c r="E64" s="26">
        <v>15191</v>
      </c>
      <c r="F64" s="26">
        <v>13486</v>
      </c>
      <c r="G64" s="27"/>
      <c r="H64" s="7"/>
      <c r="I64" s="28">
        <f t="shared" si="0"/>
        <v>-3868</v>
      </c>
      <c r="J64" s="27">
        <f t="shared" si="1"/>
        <v>-473</v>
      </c>
      <c r="K64" s="7"/>
      <c r="L64" s="28">
        <f t="shared" ca="1" si="2"/>
        <v>-3828.0963568316665</v>
      </c>
      <c r="M64" s="26">
        <f t="shared" ca="1" si="3"/>
        <v>-496.80719935697817</v>
      </c>
      <c r="N64" s="26">
        <f t="shared" ca="1" si="4"/>
        <v>0.99207911321934716</v>
      </c>
      <c r="O64" s="27">
        <f t="shared" ca="1" si="5"/>
        <v>-0.12960344099624213</v>
      </c>
      <c r="P64" s="7"/>
      <c r="Q64" s="28">
        <f t="shared" ca="1" si="6"/>
        <v>0.99315936631295432</v>
      </c>
      <c r="R64" s="27">
        <f t="shared" ca="1" si="7"/>
        <v>269.99006871110953</v>
      </c>
      <c r="S64" s="7"/>
      <c r="T64" s="28">
        <f t="shared" si="12"/>
        <v>269.96399999999988</v>
      </c>
      <c r="U64" s="27">
        <f t="shared" si="9"/>
        <v>4.7117606618539698</v>
      </c>
      <c r="V64" s="7"/>
      <c r="W64" s="28">
        <f t="shared" ca="1" si="10"/>
        <v>2.6068711109644482E-2</v>
      </c>
      <c r="X64" s="27">
        <f t="shared" ca="1" si="11"/>
        <v>9.3980294743118975E-2</v>
      </c>
      <c r="Y64" s="7">
        <v>97</v>
      </c>
      <c r="Z64" s="46"/>
    </row>
    <row r="65" spans="1:26" s="26" customFormat="1" x14ac:dyDescent="0.25">
      <c r="A65" s="26">
        <v>49</v>
      </c>
      <c r="B65" s="26">
        <v>636</v>
      </c>
      <c r="C65" s="26">
        <v>11361</v>
      </c>
      <c r="D65" s="26">
        <v>12819</v>
      </c>
      <c r="E65" s="26">
        <v>15155</v>
      </c>
      <c r="F65" s="26">
        <v>13668</v>
      </c>
      <c r="G65" s="27"/>
      <c r="H65" s="7"/>
      <c r="I65" s="28">
        <f t="shared" si="0"/>
        <v>-3794</v>
      </c>
      <c r="J65" s="27">
        <f t="shared" si="1"/>
        <v>-849</v>
      </c>
      <c r="K65" s="7"/>
      <c r="L65" s="28">
        <f t="shared" ca="1" si="2"/>
        <v>-3754.0963568316665</v>
      </c>
      <c r="M65" s="26">
        <f t="shared" ca="1" si="3"/>
        <v>-872.80719935697812</v>
      </c>
      <c r="N65" s="26">
        <f t="shared" ca="1" si="4"/>
        <v>0.97290147307264174</v>
      </c>
      <c r="O65" s="27">
        <f t="shared" ca="1" si="5"/>
        <v>-0.22769158037437484</v>
      </c>
      <c r="P65" s="7"/>
      <c r="Q65" s="28">
        <f t="shared" ca="1" si="6"/>
        <v>0.97477413136727731</v>
      </c>
      <c r="R65" s="27">
        <f t="shared" ca="1" si="7"/>
        <v>275.7028441112343</v>
      </c>
      <c r="S65" s="7"/>
      <c r="T65" s="28">
        <f t="shared" si="12"/>
        <v>275.68799999999987</v>
      </c>
      <c r="U65" s="27">
        <f t="shared" si="9"/>
        <v>4.811663308238125</v>
      </c>
      <c r="V65" s="7"/>
      <c r="W65" s="28">
        <f t="shared" ca="1" si="10"/>
        <v>1.4844111234424417E-2</v>
      </c>
      <c r="X65" s="27">
        <f t="shared" ca="1" si="11"/>
        <v>1.8391514981317414E-3</v>
      </c>
      <c r="Y65" s="7">
        <v>96</v>
      </c>
      <c r="Z65" s="46"/>
    </row>
    <row r="66" spans="1:26" s="26" customFormat="1" x14ac:dyDescent="0.25">
      <c r="A66" s="26">
        <v>50</v>
      </c>
      <c r="B66" s="26">
        <v>630</v>
      </c>
      <c r="C66" s="26">
        <v>11414</v>
      </c>
      <c r="D66" s="26">
        <v>12639</v>
      </c>
      <c r="E66" s="26">
        <v>15100</v>
      </c>
      <c r="F66" s="26">
        <v>13849</v>
      </c>
      <c r="G66" s="27"/>
      <c r="H66" s="7"/>
      <c r="I66" s="28">
        <f t="shared" si="0"/>
        <v>-3686</v>
      </c>
      <c r="J66" s="27">
        <f t="shared" si="1"/>
        <v>-1210</v>
      </c>
      <c r="K66" s="7"/>
      <c r="L66" s="28">
        <f t="shared" ca="1" si="2"/>
        <v>-3646.0963568316665</v>
      </c>
      <c r="M66" s="26">
        <f t="shared" ca="1" si="3"/>
        <v>-1233.8071993569781</v>
      </c>
      <c r="N66" s="26">
        <f t="shared" ca="1" si="4"/>
        <v>0.94491248475042311</v>
      </c>
      <c r="O66" s="27">
        <f t="shared" ca="1" si="5"/>
        <v>-0.32186662908582675</v>
      </c>
      <c r="P66" s="7"/>
      <c r="Q66" s="28">
        <f t="shared" ca="1" si="6"/>
        <v>0.9475456233581917</v>
      </c>
      <c r="R66" s="27">
        <f t="shared" ca="1" si="7"/>
        <v>281.31703701160882</v>
      </c>
      <c r="S66" s="7"/>
      <c r="T66" s="28">
        <f t="shared" si="12"/>
        <v>281.35799999999989</v>
      </c>
      <c r="U66" s="27">
        <f t="shared" si="9"/>
        <v>4.9106234768262036</v>
      </c>
      <c r="V66" s="7"/>
      <c r="W66" s="28">
        <f t="shared" ca="1" si="10"/>
        <v>-4.0962988391072486E-2</v>
      </c>
      <c r="X66" s="27">
        <f t="shared" ca="1" si="11"/>
        <v>5.9788714834098755E-2</v>
      </c>
      <c r="Y66" s="7">
        <v>95</v>
      </c>
      <c r="Z66" s="46"/>
    </row>
    <row r="67" spans="1:26" s="26" customFormat="1" x14ac:dyDescent="0.25">
      <c r="A67" s="26">
        <v>51</v>
      </c>
      <c r="B67" s="26">
        <v>636</v>
      </c>
      <c r="C67" s="26">
        <v>11488</v>
      </c>
      <c r="D67" s="26">
        <v>12463</v>
      </c>
      <c r="E67" s="26">
        <v>15028</v>
      </c>
      <c r="F67" s="26">
        <v>14028</v>
      </c>
      <c r="G67" s="27"/>
      <c r="H67" s="7"/>
      <c r="I67" s="28">
        <f t="shared" si="0"/>
        <v>-3540</v>
      </c>
      <c r="J67" s="27">
        <f t="shared" si="1"/>
        <v>-1565</v>
      </c>
      <c r="K67" s="7"/>
      <c r="L67" s="28">
        <f t="shared" ca="1" si="2"/>
        <v>-3500.0963568316665</v>
      </c>
      <c r="M67" s="26">
        <f t="shared" ca="1" si="3"/>
        <v>-1588.8071993569781</v>
      </c>
      <c r="N67" s="26">
        <f t="shared" ca="1" si="4"/>
        <v>0.90707551905557182</v>
      </c>
      <c r="O67" s="27">
        <f t="shared" ca="1" si="5"/>
        <v>-0.41447644153060631</v>
      </c>
      <c r="P67" s="7"/>
      <c r="Q67" s="28">
        <f t="shared" ca="1" si="6"/>
        <v>0.91045616135743679</v>
      </c>
      <c r="R67" s="27">
        <f t="shared" ca="1" si="7"/>
        <v>287.0321516255276</v>
      </c>
      <c r="S67" s="7"/>
      <c r="T67" s="28">
        <f t="shared" si="12"/>
        <v>287.08199999999988</v>
      </c>
      <c r="U67" s="27">
        <f t="shared" si="9"/>
        <v>5.0105261232103588</v>
      </c>
      <c r="V67" s="7"/>
      <c r="W67" s="28">
        <f t="shared" ca="1" si="10"/>
        <v>-4.9848374472276191E-2</v>
      </c>
      <c r="X67" s="27">
        <f t="shared" ca="1" si="11"/>
        <v>4.2854872535428967E-2</v>
      </c>
      <c r="Y67" s="7">
        <v>94</v>
      </c>
      <c r="Z67" s="46"/>
    </row>
    <row r="68" spans="1:26" s="26" customFormat="1" x14ac:dyDescent="0.25">
      <c r="A68" s="26">
        <v>52</v>
      </c>
      <c r="B68" s="26">
        <v>616</v>
      </c>
      <c r="C68" s="26">
        <v>11573</v>
      </c>
      <c r="D68" s="26">
        <v>12289</v>
      </c>
      <c r="E68" s="26">
        <v>14939</v>
      </c>
      <c r="F68" s="26">
        <v>14189</v>
      </c>
      <c r="G68" s="27"/>
      <c r="H68" s="7"/>
      <c r="I68" s="28">
        <f t="shared" si="0"/>
        <v>-3366</v>
      </c>
      <c r="J68" s="27">
        <f t="shared" si="1"/>
        <v>-1900</v>
      </c>
      <c r="K68" s="7"/>
      <c r="L68" s="28">
        <f t="shared" ca="1" si="2"/>
        <v>-3326.0963568316665</v>
      </c>
      <c r="M68" s="26">
        <f t="shared" ca="1" si="3"/>
        <v>-1923.8071993569781</v>
      </c>
      <c r="N68" s="26">
        <f t="shared" ca="1" si="4"/>
        <v>0.86198214898088621</v>
      </c>
      <c r="O68" s="27">
        <f t="shared" ca="1" si="5"/>
        <v>-0.5018687997531448</v>
      </c>
      <c r="P68" s="7"/>
      <c r="Q68" s="28">
        <f t="shared" ca="1" si="6"/>
        <v>0.86606787527005946</v>
      </c>
      <c r="R68" s="27">
        <f t="shared" ca="1" si="7"/>
        <v>292.64662885816097</v>
      </c>
      <c r="S68" s="7"/>
      <c r="T68" s="28">
        <f t="shared" si="12"/>
        <v>292.62599999999986</v>
      </c>
      <c r="U68" s="27">
        <f t="shared" si="9"/>
        <v>5.1072871769409245</v>
      </c>
      <c r="V68" s="7"/>
      <c r="W68" s="28">
        <f t="shared" ca="1" si="10"/>
        <v>2.0628858161103381E-2</v>
      </c>
      <c r="X68" s="27">
        <f t="shared" ca="1" si="11"/>
        <v>-2.1870136835275389E-2</v>
      </c>
      <c r="Y68" s="7">
        <v>93</v>
      </c>
      <c r="Z68" s="46"/>
    </row>
    <row r="69" spans="1:26" s="26" customFormat="1" x14ac:dyDescent="0.25">
      <c r="A69" s="26">
        <v>53</v>
      </c>
      <c r="B69" s="26">
        <v>611</v>
      </c>
      <c r="C69" s="26">
        <v>11681</v>
      </c>
      <c r="D69" s="26">
        <v>12142</v>
      </c>
      <c r="E69" s="26">
        <v>14842</v>
      </c>
      <c r="F69" s="26">
        <v>14350</v>
      </c>
      <c r="G69" s="27"/>
      <c r="H69" s="7"/>
      <c r="I69" s="28">
        <f t="shared" si="0"/>
        <v>-3161</v>
      </c>
      <c r="J69" s="27">
        <f t="shared" si="1"/>
        <v>-2208</v>
      </c>
      <c r="K69" s="7"/>
      <c r="L69" s="28">
        <f t="shared" ca="1" si="2"/>
        <v>-3121.0963568316665</v>
      </c>
      <c r="M69" s="26">
        <f t="shared" ca="1" si="3"/>
        <v>-2231.8071993569783</v>
      </c>
      <c r="N69" s="26">
        <f t="shared" ca="1" si="4"/>
        <v>0.80885490262852655</v>
      </c>
      <c r="O69" s="27">
        <f t="shared" ca="1" si="5"/>
        <v>-0.58221759477565782</v>
      </c>
      <c r="P69" s="7"/>
      <c r="Q69" s="28">
        <f t="shared" ca="1" si="6"/>
        <v>0.81358850389569548</v>
      </c>
      <c r="R69" s="27">
        <f t="shared" ca="1" si="7"/>
        <v>298.14335122042962</v>
      </c>
      <c r="S69" s="7"/>
      <c r="T69" s="28">
        <f t="shared" si="12"/>
        <v>298.12499999999989</v>
      </c>
      <c r="U69" s="27">
        <f t="shared" si="9"/>
        <v>5.2032628325080923</v>
      </c>
      <c r="V69" s="7"/>
      <c r="W69" s="28">
        <f t="shared" ca="1" si="10"/>
        <v>1.8351220429735804E-2</v>
      </c>
      <c r="X69" s="27">
        <f t="shared" ca="1" si="11"/>
        <v>-5.0516421162001279E-3</v>
      </c>
      <c r="Y69" s="7">
        <v>92</v>
      </c>
      <c r="Z69" s="46"/>
    </row>
    <row r="70" spans="1:26" s="26" customFormat="1" x14ac:dyDescent="0.25">
      <c r="A70" s="26">
        <v>54</v>
      </c>
      <c r="B70" s="26">
        <v>622</v>
      </c>
      <c r="C70" s="26">
        <v>11794</v>
      </c>
      <c r="D70" s="26">
        <v>11994</v>
      </c>
      <c r="E70" s="26">
        <v>14723</v>
      </c>
      <c r="F70" s="26">
        <v>14492</v>
      </c>
      <c r="G70" s="27"/>
      <c r="H70" s="7"/>
      <c r="I70" s="28">
        <f t="shared" si="0"/>
        <v>-2929</v>
      </c>
      <c r="J70" s="27">
        <f t="shared" si="1"/>
        <v>-2498</v>
      </c>
      <c r="K70" s="7"/>
      <c r="L70" s="28">
        <f t="shared" ca="1" si="2"/>
        <v>-2889.0963568316665</v>
      </c>
      <c r="M70" s="26">
        <f t="shared" ca="1" si="3"/>
        <v>-2521.8071993569783</v>
      </c>
      <c r="N70" s="26">
        <f t="shared" ca="1" si="4"/>
        <v>0.74873040919561229</v>
      </c>
      <c r="O70" s="27">
        <f t="shared" ca="1" si="5"/>
        <v>-0.65787068099815382</v>
      </c>
      <c r="P70" s="7"/>
      <c r="Q70" s="28">
        <f t="shared" ca="1" si="6"/>
        <v>0.7540736924589716</v>
      </c>
      <c r="R70" s="27">
        <f t="shared" ca="1" si="7"/>
        <v>303.65737434937637</v>
      </c>
      <c r="S70" s="7"/>
      <c r="T70" s="28">
        <f t="shared" si="12"/>
        <v>303.7229999999999</v>
      </c>
      <c r="U70" s="27">
        <f t="shared" si="9"/>
        <v>5.3009663640347355</v>
      </c>
      <c r="V70" s="7"/>
      <c r="W70" s="28">
        <f t="shared" ca="1" si="10"/>
        <v>-6.5625650623530873E-2</v>
      </c>
      <c r="X70" s="27">
        <f t="shared" ca="1" si="11"/>
        <v>8.9742931998671338E-2</v>
      </c>
      <c r="Y70" s="7">
        <v>91</v>
      </c>
      <c r="Z70" s="46"/>
    </row>
    <row r="71" spans="1:26" s="26" customFormat="1" x14ac:dyDescent="0.25">
      <c r="A71" s="26">
        <v>55</v>
      </c>
      <c r="B71" s="26">
        <v>629</v>
      </c>
      <c r="C71" s="26">
        <v>11938</v>
      </c>
      <c r="D71" s="26">
        <v>11857</v>
      </c>
      <c r="E71" s="26">
        <v>14593</v>
      </c>
      <c r="F71" s="26">
        <v>14635</v>
      </c>
      <c r="G71" s="27"/>
      <c r="H71" s="7"/>
      <c r="I71" s="28">
        <f t="shared" si="0"/>
        <v>-2655</v>
      </c>
      <c r="J71" s="27">
        <f t="shared" si="1"/>
        <v>-2778</v>
      </c>
      <c r="K71" s="7"/>
      <c r="L71" s="28">
        <f t="shared" ca="1" si="2"/>
        <v>-2615.0963568316665</v>
      </c>
      <c r="M71" s="26">
        <f t="shared" ca="1" si="3"/>
        <v>-2801.8071993569783</v>
      </c>
      <c r="N71" s="26">
        <f t="shared" ca="1" si="4"/>
        <v>0.67772130919294638</v>
      </c>
      <c r="O71" s="27">
        <f t="shared" ca="1" si="5"/>
        <v>-0.73091504010952923</v>
      </c>
      <c r="P71" s="7"/>
      <c r="Q71" s="28">
        <f t="shared" ca="1" si="6"/>
        <v>0.68365282744383138</v>
      </c>
      <c r="R71" s="27">
        <f t="shared" ca="1" si="7"/>
        <v>309.46880626553059</v>
      </c>
      <c r="S71" s="7"/>
      <c r="T71" s="28">
        <f t="shared" si="12"/>
        <v>309.3839999999999</v>
      </c>
      <c r="U71" s="27">
        <f t="shared" si="9"/>
        <v>5.3997694529901343</v>
      </c>
      <c r="V71" s="7"/>
      <c r="W71" s="28">
        <f t="shared" ca="1" si="10"/>
        <v>8.4806265530687597E-2</v>
      </c>
      <c r="X71" s="27">
        <f t="shared" ca="1" si="11"/>
        <v>-1.7938541011289999E-2</v>
      </c>
      <c r="Y71" s="7">
        <v>90</v>
      </c>
      <c r="Z71" s="46"/>
    </row>
    <row r="72" spans="1:26" s="26" customFormat="1" x14ac:dyDescent="0.25">
      <c r="A72" s="26">
        <v>56</v>
      </c>
      <c r="B72" s="26">
        <v>633</v>
      </c>
      <c r="C72" s="26">
        <v>12087</v>
      </c>
      <c r="D72" s="26">
        <v>11739</v>
      </c>
      <c r="E72" s="26">
        <v>14448</v>
      </c>
      <c r="F72" s="26">
        <v>14764</v>
      </c>
      <c r="G72" s="27"/>
      <c r="H72" s="7"/>
      <c r="I72" s="28">
        <f t="shared" si="0"/>
        <v>-2361</v>
      </c>
      <c r="J72" s="27">
        <f t="shared" si="1"/>
        <v>-3025</v>
      </c>
      <c r="K72" s="7"/>
      <c r="L72" s="28">
        <f t="shared" ca="1" si="2"/>
        <v>-2321.0963568316665</v>
      </c>
      <c r="M72" s="26">
        <f t="shared" ca="1" si="3"/>
        <v>-3048.8071993569783</v>
      </c>
      <c r="N72" s="26">
        <f t="shared" ca="1" si="4"/>
        <v>0.60152906320468424</v>
      </c>
      <c r="O72" s="27">
        <f t="shared" ca="1" si="5"/>
        <v>-0.79535059975420686</v>
      </c>
      <c r="P72" s="7"/>
      <c r="Q72" s="28">
        <f t="shared" ca="1" si="6"/>
        <v>0.60797904583646933</v>
      </c>
      <c r="R72" s="27">
        <f t="shared" ca="1" si="7"/>
        <v>315.160315923383</v>
      </c>
      <c r="S72" s="7"/>
      <c r="T72" s="28">
        <f t="shared" si="12"/>
        <v>315.0809999999999</v>
      </c>
      <c r="U72" s="27">
        <f t="shared" si="9"/>
        <v>5.4992008604762521</v>
      </c>
      <c r="V72" s="7"/>
      <c r="W72" s="28">
        <f t="shared" ca="1" si="10"/>
        <v>7.9315923383092013E-2</v>
      </c>
      <c r="X72" s="27">
        <f t="shared" ca="1" si="11"/>
        <v>-0.11294903336903417</v>
      </c>
      <c r="Y72" s="7">
        <v>89</v>
      </c>
      <c r="Z72" s="46"/>
    </row>
    <row r="73" spans="1:26" s="26" customFormat="1" x14ac:dyDescent="0.25">
      <c r="A73" s="26">
        <v>57</v>
      </c>
      <c r="B73" s="26">
        <v>638</v>
      </c>
      <c r="C73" s="26">
        <v>12235</v>
      </c>
      <c r="D73" s="26">
        <v>11619</v>
      </c>
      <c r="E73" s="26">
        <v>14278</v>
      </c>
      <c r="F73" s="26">
        <v>14861</v>
      </c>
      <c r="G73" s="27"/>
      <c r="H73" s="7"/>
      <c r="I73" s="28">
        <f t="shared" si="0"/>
        <v>-2043</v>
      </c>
      <c r="J73" s="27">
        <f t="shared" si="1"/>
        <v>-3242</v>
      </c>
      <c r="K73" s="7"/>
      <c r="L73" s="28">
        <f t="shared" ca="1" si="2"/>
        <v>-2003.0963568316665</v>
      </c>
      <c r="M73" s="26">
        <f t="shared" ca="1" si="3"/>
        <v>-3265.8071993569783</v>
      </c>
      <c r="N73" s="26">
        <f t="shared" ca="1" si="4"/>
        <v>0.51911704203370701</v>
      </c>
      <c r="O73" s="27">
        <f t="shared" ca="1" si="5"/>
        <v>-0.85195997806552282</v>
      </c>
      <c r="P73" s="7"/>
      <c r="Q73" s="28">
        <f t="shared" ca="1" si="6"/>
        <v>0.52602201194316955</v>
      </c>
      <c r="R73" s="27">
        <f t="shared" ca="1" si="7"/>
        <v>320.8629559412816</v>
      </c>
      <c r="S73" s="7"/>
      <c r="T73" s="28">
        <f t="shared" si="12"/>
        <v>320.82299999999992</v>
      </c>
      <c r="U73" s="27">
        <f t="shared" si="9"/>
        <v>5.5994176661257669</v>
      </c>
      <c r="V73" s="7"/>
      <c r="W73" s="28">
        <f t="shared" ca="1" si="10"/>
        <v>3.9955941281675678E-2</v>
      </c>
      <c r="X73" s="27">
        <f t="shared" ca="1" si="11"/>
        <v>1.6179541609233183E-2</v>
      </c>
      <c r="Y73" s="7">
        <v>88</v>
      </c>
      <c r="Z73" s="46"/>
    </row>
    <row r="74" spans="1:26" s="26" customFormat="1" x14ac:dyDescent="0.25">
      <c r="A74" s="26">
        <v>58</v>
      </c>
      <c r="B74" s="26">
        <v>635</v>
      </c>
      <c r="C74" s="26">
        <v>12405</v>
      </c>
      <c r="D74" s="26">
        <v>11524</v>
      </c>
      <c r="E74" s="26">
        <v>14108</v>
      </c>
      <c r="F74" s="26">
        <v>14955</v>
      </c>
      <c r="G74" s="27"/>
      <c r="H74" s="7"/>
      <c r="I74" s="28">
        <f t="shared" si="0"/>
        <v>-1703</v>
      </c>
      <c r="J74" s="27">
        <f t="shared" si="1"/>
        <v>-3431</v>
      </c>
      <c r="K74" s="7"/>
      <c r="L74" s="28">
        <f t="shared" ca="1" si="2"/>
        <v>-1663.0963568316665</v>
      </c>
      <c r="M74" s="26">
        <f t="shared" ca="1" si="3"/>
        <v>-3454.8071993569783</v>
      </c>
      <c r="N74" s="26">
        <f t="shared" ca="1" si="4"/>
        <v>0.431003560278574</v>
      </c>
      <c r="O74" s="27">
        <f t="shared" ca="1" si="5"/>
        <v>-0.90126492046570117</v>
      </c>
      <c r="P74" s="7"/>
      <c r="Q74" s="28">
        <f t="shared" ca="1" si="6"/>
        <v>0.4383042755573055</v>
      </c>
      <c r="R74" s="27">
        <f t="shared" ca="1" si="7"/>
        <v>326.62056624748107</v>
      </c>
      <c r="S74" s="7"/>
      <c r="T74" s="28">
        <f t="shared" si="12"/>
        <v>326.5379999999999</v>
      </c>
      <c r="U74" s="27">
        <f t="shared" si="9"/>
        <v>5.6991632328772415</v>
      </c>
      <c r="V74" s="7"/>
      <c r="W74" s="28">
        <f t="shared" ca="1" si="10"/>
        <v>8.256624748116792E-2</v>
      </c>
      <c r="X74" s="27">
        <f t="shared" ca="1" si="11"/>
        <v>3.1771492458062767E-2</v>
      </c>
      <c r="Y74" s="7">
        <v>87</v>
      </c>
      <c r="Z74" s="46"/>
    </row>
    <row r="75" spans="1:26" s="26" customFormat="1" x14ac:dyDescent="0.25">
      <c r="A75" s="26">
        <v>59</v>
      </c>
      <c r="B75" s="26">
        <v>629</v>
      </c>
      <c r="C75" s="26">
        <v>12582</v>
      </c>
      <c r="D75" s="26">
        <v>11455</v>
      </c>
      <c r="E75" s="26">
        <v>13935</v>
      </c>
      <c r="F75" s="26">
        <v>15029</v>
      </c>
      <c r="G75" s="27"/>
      <c r="H75" s="7"/>
      <c r="I75" s="28">
        <f t="shared" si="0"/>
        <v>-1353</v>
      </c>
      <c r="J75" s="27">
        <f t="shared" si="1"/>
        <v>-3574</v>
      </c>
      <c r="K75" s="7"/>
      <c r="L75" s="28">
        <f t="shared" ca="1" si="2"/>
        <v>-1313.0963568316665</v>
      </c>
      <c r="M75" s="26">
        <f t="shared" ca="1" si="3"/>
        <v>-3597.8071993569783</v>
      </c>
      <c r="N75" s="26">
        <f t="shared" ca="1" si="4"/>
        <v>0.340298505530643</v>
      </c>
      <c r="O75" s="27">
        <f t="shared" ca="1" si="5"/>
        <v>-0.93856971815472512</v>
      </c>
      <c r="P75" s="7"/>
      <c r="Q75" s="28">
        <f t="shared" ca="1" si="6"/>
        <v>0.34789786161184227</v>
      </c>
      <c r="R75" s="27">
        <f t="shared" ca="1" si="7"/>
        <v>332.21706865735814</v>
      </c>
      <c r="S75" s="7"/>
      <c r="T75" s="28">
        <f t="shared" si="12"/>
        <v>332.1989999999999</v>
      </c>
      <c r="U75" s="27">
        <f t="shared" si="9"/>
        <v>5.7979663218326412</v>
      </c>
      <c r="V75" s="7"/>
      <c r="W75" s="28">
        <f t="shared" ca="1" si="10"/>
        <v>1.8068657358242035E-2</v>
      </c>
      <c r="X75" s="27">
        <f t="shared" ca="1" si="11"/>
        <v>2.6626361686965083E-2</v>
      </c>
      <c r="Y75" s="7">
        <v>86</v>
      </c>
      <c r="Z75" s="46"/>
    </row>
    <row r="76" spans="1:26" s="26" customFormat="1" x14ac:dyDescent="0.25">
      <c r="A76" s="26">
        <v>60</v>
      </c>
      <c r="B76" s="26">
        <v>619</v>
      </c>
      <c r="C76" s="26">
        <v>12771</v>
      </c>
      <c r="D76" s="26">
        <v>11406</v>
      </c>
      <c r="E76" s="26">
        <v>13765</v>
      </c>
      <c r="F76" s="26">
        <v>15101</v>
      </c>
      <c r="G76" s="27"/>
      <c r="H76" s="7"/>
      <c r="I76" s="28">
        <f t="shared" si="0"/>
        <v>-994</v>
      </c>
      <c r="J76" s="27">
        <f t="shared" si="1"/>
        <v>-3695</v>
      </c>
      <c r="K76" s="7"/>
      <c r="L76" s="28">
        <f t="shared" ca="1" si="2"/>
        <v>-954.09635683166653</v>
      </c>
      <c r="M76" s="26">
        <f t="shared" ca="1" si="3"/>
        <v>-3718.8071993569783</v>
      </c>
      <c r="N76" s="26">
        <f t="shared" ca="1" si="4"/>
        <v>0.24726103508919378</v>
      </c>
      <c r="O76" s="27">
        <f t="shared" ca="1" si="5"/>
        <v>-0.97013531619928373</v>
      </c>
      <c r="P76" s="7"/>
      <c r="Q76" s="28">
        <f t="shared" ca="1" si="6"/>
        <v>0.25511255493771162</v>
      </c>
      <c r="R76" s="27">
        <f t="shared" ca="1" si="7"/>
        <v>337.8219283434413</v>
      </c>
      <c r="S76" s="7"/>
      <c r="T76" s="28">
        <f t="shared" si="12"/>
        <v>337.76999999999992</v>
      </c>
      <c r="U76" s="27">
        <f t="shared" si="9"/>
        <v>5.895198614461246</v>
      </c>
      <c r="V76" s="7"/>
      <c r="W76" s="28">
        <f t="shared" ca="1" si="10"/>
        <v>5.1928343441375091E-2</v>
      </c>
      <c r="X76" s="27">
        <f t="shared" ca="1" si="11"/>
        <v>2.1883089364791886E-2</v>
      </c>
      <c r="Y76" s="7">
        <v>85</v>
      </c>
      <c r="Z76" s="46"/>
    </row>
    <row r="77" spans="1:26" s="26" customFormat="1" x14ac:dyDescent="0.25">
      <c r="A77" s="26">
        <v>61</v>
      </c>
      <c r="B77" s="26">
        <v>610</v>
      </c>
      <c r="C77" s="26">
        <v>12949</v>
      </c>
      <c r="D77" s="26">
        <v>11366</v>
      </c>
      <c r="E77" s="26">
        <v>13581</v>
      </c>
      <c r="F77" s="26">
        <v>15134</v>
      </c>
      <c r="G77" s="27"/>
      <c r="H77" s="7"/>
      <c r="I77" s="28">
        <f t="shared" si="0"/>
        <v>-632</v>
      </c>
      <c r="J77" s="27">
        <f t="shared" si="1"/>
        <v>-3768</v>
      </c>
      <c r="K77" s="7"/>
      <c r="L77" s="28">
        <f t="shared" ca="1" si="2"/>
        <v>-592.09635683166653</v>
      </c>
      <c r="M77" s="26">
        <f t="shared" ca="1" si="3"/>
        <v>-3791.8071993569783</v>
      </c>
      <c r="N77" s="26">
        <f t="shared" ca="1" si="4"/>
        <v>0.15344609274990514</v>
      </c>
      <c r="O77" s="27">
        <f t="shared" ca="1" si="5"/>
        <v>-0.98917902411046377</v>
      </c>
      <c r="P77" s="7"/>
      <c r="Q77" s="28">
        <f t="shared" ca="1" si="6"/>
        <v>0.16144851283260631</v>
      </c>
      <c r="R77" s="27">
        <f t="shared" ca="1" si="7"/>
        <v>343.28543035642247</v>
      </c>
      <c r="S77" s="7"/>
      <c r="T77" s="28">
        <f t="shared" si="12"/>
        <v>343.25999999999993</v>
      </c>
      <c r="U77" s="27">
        <f t="shared" si="9"/>
        <v>5.991017190395735</v>
      </c>
      <c r="V77" s="7"/>
      <c r="W77" s="28">
        <f t="shared" ca="1" si="10"/>
        <v>2.5430356422532441E-2</v>
      </c>
      <c r="X77" s="27">
        <f t="shared" ca="1" si="11"/>
        <v>4.4581521830423299E-2</v>
      </c>
      <c r="Y77" s="7">
        <v>84</v>
      </c>
      <c r="Z77" s="46"/>
    </row>
    <row r="78" spans="1:26" s="26" customFormat="1" x14ac:dyDescent="0.25">
      <c r="A78" s="26">
        <v>62</v>
      </c>
      <c r="B78" s="26">
        <v>617</v>
      </c>
      <c r="C78" s="26">
        <v>13135</v>
      </c>
      <c r="D78" s="26">
        <v>11346</v>
      </c>
      <c r="E78" s="26">
        <v>13399</v>
      </c>
      <c r="F78" s="26">
        <v>15159</v>
      </c>
      <c r="G78" s="27"/>
      <c r="H78" s="7"/>
      <c r="I78" s="28">
        <f t="shared" si="0"/>
        <v>-264</v>
      </c>
      <c r="J78" s="27">
        <f t="shared" si="1"/>
        <v>-3813</v>
      </c>
      <c r="K78" s="7"/>
      <c r="L78" s="28">
        <f t="shared" ca="1" si="2"/>
        <v>-224.09635683166655</v>
      </c>
      <c r="M78" s="26">
        <f t="shared" ca="1" si="3"/>
        <v>-3836.8071993569783</v>
      </c>
      <c r="N78" s="26">
        <f t="shared" ca="1" si="4"/>
        <v>5.8076206614937703E-2</v>
      </c>
      <c r="O78" s="27">
        <f t="shared" ca="1" si="5"/>
        <v>-1.0009182961105063</v>
      </c>
      <c r="P78" s="7"/>
      <c r="Q78" s="28">
        <f t="shared" ca="1" si="6"/>
        <v>6.6170420540711095E-2</v>
      </c>
      <c r="R78" s="27">
        <f t="shared" ca="1" si="7"/>
        <v>348.77290162042596</v>
      </c>
      <c r="S78" s="7"/>
      <c r="T78" s="28">
        <f t="shared" si="12"/>
        <v>348.81299999999993</v>
      </c>
      <c r="U78" s="27">
        <f t="shared" si="9"/>
        <v>6.0879353237589786</v>
      </c>
      <c r="V78" s="7"/>
      <c r="W78" s="28">
        <f t="shared" ca="1" si="10"/>
        <v>-4.0098379573976217E-2</v>
      </c>
      <c r="X78" s="27">
        <f t="shared" ca="1" si="11"/>
        <v>9.1352379964746433E-3</v>
      </c>
      <c r="Y78" s="7">
        <v>83</v>
      </c>
      <c r="Z78" s="46"/>
    </row>
    <row r="79" spans="1:26" s="26" customFormat="1" x14ac:dyDescent="0.25">
      <c r="A79" s="26">
        <v>63</v>
      </c>
      <c r="B79" s="26">
        <v>636</v>
      </c>
      <c r="C79" s="26">
        <v>13322</v>
      </c>
      <c r="D79" s="26">
        <v>11342</v>
      </c>
      <c r="E79" s="26">
        <v>13204</v>
      </c>
      <c r="F79" s="26">
        <v>15160</v>
      </c>
      <c r="G79" s="27"/>
      <c r="H79" s="7"/>
      <c r="I79" s="28">
        <f t="shared" si="0"/>
        <v>118</v>
      </c>
      <c r="J79" s="27">
        <f t="shared" si="1"/>
        <v>-3818</v>
      </c>
      <c r="K79" s="7"/>
      <c r="L79" s="28">
        <f t="shared" ca="1" si="2"/>
        <v>157.90364316833345</v>
      </c>
      <c r="M79" s="26">
        <f t="shared" ca="1" si="3"/>
        <v>-3841.8071993569783</v>
      </c>
      <c r="N79" s="26">
        <f t="shared" ca="1" si="4"/>
        <v>-4.092188170994699E-2</v>
      </c>
      <c r="O79" s="27">
        <f t="shared" ca="1" si="5"/>
        <v>-1.0022226596660666</v>
      </c>
      <c r="P79" s="7"/>
      <c r="Q79" s="28">
        <f t="shared" ca="1" si="6"/>
        <v>-3.2820357621771712E-2</v>
      </c>
      <c r="R79" s="27">
        <f t="shared" ca="1" si="7"/>
        <v>354.43083266383064</v>
      </c>
      <c r="S79" s="7"/>
      <c r="T79" s="28">
        <f t="shared" si="12"/>
        <v>354.53699999999992</v>
      </c>
      <c r="U79" s="27">
        <f t="shared" si="9"/>
        <v>6.1878379701431347</v>
      </c>
      <c r="V79" s="7"/>
      <c r="W79" s="28">
        <f t="shared" ca="1" si="10"/>
        <v>-0.10616733616927831</v>
      </c>
      <c r="X79" s="27">
        <f t="shared" ca="1" si="11"/>
        <v>7.6517609808774978E-2</v>
      </c>
      <c r="Y79" s="7">
        <v>82</v>
      </c>
      <c r="Z79" s="46"/>
    </row>
    <row r="80" spans="1:26" s="26" customFormat="1" x14ac:dyDescent="0.25">
      <c r="A80" s="26">
        <v>64</v>
      </c>
      <c r="B80" s="26">
        <v>630</v>
      </c>
      <c r="C80" s="26">
        <v>13506</v>
      </c>
      <c r="D80" s="26">
        <v>11350</v>
      </c>
      <c r="E80" s="26">
        <v>13007</v>
      </c>
      <c r="F80" s="26">
        <v>15133</v>
      </c>
      <c r="G80" s="27"/>
      <c r="H80" s="7"/>
      <c r="I80" s="28">
        <f t="shared" si="0"/>
        <v>499</v>
      </c>
      <c r="J80" s="27">
        <f t="shared" si="1"/>
        <v>-3783</v>
      </c>
      <c r="K80" s="7"/>
      <c r="L80" s="28">
        <f t="shared" ca="1" si="2"/>
        <v>538.90364316833347</v>
      </c>
      <c r="M80" s="26">
        <f t="shared" ca="1" si="3"/>
        <v>-3806.8071993569783</v>
      </c>
      <c r="N80" s="26">
        <f t="shared" ca="1" si="4"/>
        <v>-0.13966081273555189</v>
      </c>
      <c r="O80" s="27">
        <f t="shared" ca="1" si="5"/>
        <v>-0.99309211477714454</v>
      </c>
      <c r="P80" s="7"/>
      <c r="Q80" s="28">
        <f t="shared" ca="1" si="6"/>
        <v>-0.13163633511817865</v>
      </c>
      <c r="R80" s="27">
        <f ca="1">IF(MOD(ATAN2(O80,Q80)*180/PI()-$J$9+360,360)&lt;355,MOD(ATAN2(O80,Q80)*180/PI()-$J$9+360,360)+360,MOD(ATAN2(O80,Q80)*180/PI()-$J$9+360,360))</f>
        <v>360.10585845914113</v>
      </c>
      <c r="S80" s="7"/>
      <c r="T80" s="28">
        <f t="shared" si="12"/>
        <v>360.20699999999994</v>
      </c>
      <c r="U80" s="27">
        <f t="shared" si="9"/>
        <v>6.2867981387312133</v>
      </c>
      <c r="V80" s="7"/>
      <c r="W80" s="28">
        <f t="shared" ca="1" si="10"/>
        <v>-0.101141540858805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13469</v>
      </c>
      <c r="D81" s="26">
        <v>11317</v>
      </c>
      <c r="E81" s="26">
        <v>12964</v>
      </c>
      <c r="F81" s="26">
        <v>15088</v>
      </c>
      <c r="G81" s="27"/>
      <c r="H81" s="7"/>
      <c r="I81" s="28">
        <f t="shared" ref="I81:I144" si="13">C81-E81</f>
        <v>505</v>
      </c>
      <c r="J81" s="27">
        <f t="shared" ref="J81:J144" si="14">D81-F81</f>
        <v>-3771</v>
      </c>
      <c r="K81" s="7"/>
      <c r="L81" s="28">
        <f t="shared" ref="L81:L144" ca="1" si="15">I81-$J$4</f>
        <v>544.90364316833347</v>
      </c>
      <c r="M81" s="26">
        <f t="shared" ref="M81:M144" ca="1" si="16">J81-$J$3</f>
        <v>-3794.8071993569783</v>
      </c>
      <c r="N81" s="26">
        <f t="shared" ref="N81:N144" ca="1" si="17">L81/$J$7</f>
        <v>-0.1412157565312307</v>
      </c>
      <c r="O81" s="27">
        <f t="shared" ref="O81:O144" ca="1" si="18">M81/$J$6</f>
        <v>-0.9899616422437999</v>
      </c>
      <c r="P81" s="7"/>
      <c r="Q81" s="28">
        <f t="shared" ref="Q81:Q144" ca="1" si="19">(N81-O81*SIN(-$J$11*PI()/180))/(COS(-$J$11*PI()/180))</f>
        <v>-0.13321663926375452</v>
      </c>
      <c r="R81" s="27">
        <f ca="1">IF(MOD(ATAN2(O81,Q81)*180/PI()-$J$9+360,360)&lt;355,MOD(ATAN2(O81,Q81)*180/PI()-$J$9+360,360)+360,MOD(ATAN2(O81,Q81)*180/PI()-$J$9+360,360))</f>
        <v>360.21931347059666</v>
      </c>
      <c r="S81" s="7"/>
      <c r="T81" s="28">
        <f t="shared" ref="T81:T112" si="20">360/40000*B81+T80</f>
        <v>360.20699999999994</v>
      </c>
      <c r="U81" s="27">
        <f t="shared" ref="U81:U144" si="21">T81*PI()/180</f>
        <v>6.2867981387312133</v>
      </c>
      <c r="V81" s="7"/>
      <c r="W81" s="28">
        <f t="shared" ref="W81:W144" ca="1" si="22">R81-T81</f>
        <v>1.2313470596723164E-2</v>
      </c>
      <c r="X81" s="27"/>
      <c r="Y81" s="7"/>
      <c r="Z81" s="46"/>
    </row>
    <row r="82" spans="1:26" s="26" customFormat="1" x14ac:dyDescent="0.25">
      <c r="A82" s="26">
        <v>1</v>
      </c>
      <c r="B82" s="26">
        <v>-608</v>
      </c>
      <c r="C82" s="26">
        <v>13278</v>
      </c>
      <c r="D82" s="26">
        <v>11295</v>
      </c>
      <c r="E82" s="26">
        <v>13142</v>
      </c>
      <c r="F82" s="26">
        <v>15101</v>
      </c>
      <c r="G82" s="27"/>
      <c r="H82" s="7"/>
      <c r="I82" s="28">
        <f t="shared" si="13"/>
        <v>136</v>
      </c>
      <c r="J82" s="27">
        <f t="shared" si="14"/>
        <v>-3806</v>
      </c>
      <c r="K82" s="7"/>
      <c r="L82" s="28">
        <f t="shared" ca="1" si="15"/>
        <v>175.90364316833345</v>
      </c>
      <c r="M82" s="26">
        <f t="shared" ca="1" si="16"/>
        <v>-3829.8071993569783</v>
      </c>
      <c r="N82" s="26">
        <f t="shared" ca="1" si="17"/>
        <v>-4.5586713096983443E-2</v>
      </c>
      <c r="O82" s="27">
        <f t="shared" ca="1" si="18"/>
        <v>-0.99909218713272185</v>
      </c>
      <c r="P82" s="7"/>
      <c r="Q82" s="28">
        <f t="shared" ca="1" si="19"/>
        <v>-3.7510650996678344E-2</v>
      </c>
      <c r="R82" s="27">
        <f t="shared" ref="R82:R144" ca="1" si="23">MOD(ATAN2(O82,Q82)*180/PI()-$J$9+360,360)</f>
        <v>354.70535027363945</v>
      </c>
      <c r="S82" s="7"/>
      <c r="T82" s="28">
        <f t="shared" si="20"/>
        <v>354.73499999999996</v>
      </c>
      <c r="U82" s="27">
        <f t="shared" si="21"/>
        <v>6.1912937220620838</v>
      </c>
      <c r="V82" s="7"/>
      <c r="W82" s="28">
        <f t="shared" ca="1" si="22"/>
        <v>-2.9649726360503337E-2</v>
      </c>
      <c r="X82" s="27"/>
      <c r="Y82" s="7"/>
      <c r="Z82" s="46"/>
    </row>
    <row r="83" spans="1:26" s="26" customFormat="1" x14ac:dyDescent="0.25">
      <c r="A83" s="26">
        <v>2</v>
      </c>
      <c r="B83" s="26">
        <v>-634</v>
      </c>
      <c r="C83" s="26">
        <v>13094</v>
      </c>
      <c r="D83" s="26">
        <v>11305</v>
      </c>
      <c r="E83" s="26">
        <v>13342</v>
      </c>
      <c r="F83" s="26">
        <v>15104</v>
      </c>
      <c r="G83" s="27"/>
      <c r="H83" s="7"/>
      <c r="I83" s="28">
        <f t="shared" si="13"/>
        <v>-248</v>
      </c>
      <c r="J83" s="27">
        <f t="shared" si="14"/>
        <v>-3799</v>
      </c>
      <c r="K83" s="7"/>
      <c r="L83" s="28">
        <f t="shared" ca="1" si="15"/>
        <v>-208.09635683166655</v>
      </c>
      <c r="M83" s="26">
        <f t="shared" ca="1" si="16"/>
        <v>-3822.8071993569783</v>
      </c>
      <c r="N83" s="26">
        <f t="shared" ca="1" si="17"/>
        <v>5.3929689826460854E-2</v>
      </c>
      <c r="O83" s="27">
        <f t="shared" ca="1" si="18"/>
        <v>-0.99726607815493751</v>
      </c>
      <c r="P83" s="7"/>
      <c r="Q83" s="28">
        <f t="shared" ca="1" si="19"/>
        <v>6.1994240448874499E-2</v>
      </c>
      <c r="R83" s="27">
        <f t="shared" ca="1" si="23"/>
        <v>348.99803685842244</v>
      </c>
      <c r="S83" s="7"/>
      <c r="T83" s="28">
        <f t="shared" si="20"/>
        <v>349.02899999999994</v>
      </c>
      <c r="U83" s="27">
        <f t="shared" si="21"/>
        <v>6.0917052349432881</v>
      </c>
      <c r="V83" s="7"/>
      <c r="W83" s="28">
        <f t="shared" ca="1" si="22"/>
        <v>-3.0963141577501574E-2</v>
      </c>
      <c r="X83" s="27"/>
      <c r="Y83" s="7"/>
      <c r="Z83" s="46"/>
    </row>
    <row r="84" spans="1:26" s="26" customFormat="1" x14ac:dyDescent="0.25">
      <c r="A84" s="26">
        <v>3</v>
      </c>
      <c r="B84" s="26">
        <v>-611</v>
      </c>
      <c r="C84" s="26">
        <v>12913</v>
      </c>
      <c r="D84" s="26">
        <v>11321</v>
      </c>
      <c r="E84" s="26">
        <v>13522</v>
      </c>
      <c r="F84" s="26">
        <v>15079</v>
      </c>
      <c r="G84" s="27"/>
      <c r="H84" s="7"/>
      <c r="I84" s="28">
        <f t="shared" si="13"/>
        <v>-609</v>
      </c>
      <c r="J84" s="27">
        <f t="shared" si="14"/>
        <v>-3758</v>
      </c>
      <c r="K84" s="7"/>
      <c r="L84" s="28">
        <f t="shared" ca="1" si="15"/>
        <v>-569.09635683166653</v>
      </c>
      <c r="M84" s="26">
        <f t="shared" ca="1" si="16"/>
        <v>-3781.8071993569783</v>
      </c>
      <c r="N84" s="26">
        <f t="shared" ca="1" si="17"/>
        <v>0.14748547486646968</v>
      </c>
      <c r="O84" s="27">
        <f t="shared" ca="1" si="18"/>
        <v>-0.98657029699934318</v>
      </c>
      <c r="P84" s="7"/>
      <c r="Q84" s="28">
        <f t="shared" ca="1" si="19"/>
        <v>0.15546660886729696</v>
      </c>
      <c r="R84" s="27">
        <f t="shared" ca="1" si="23"/>
        <v>343.60001187825287</v>
      </c>
      <c r="S84" s="7"/>
      <c r="T84" s="28">
        <f t="shared" si="20"/>
        <v>343.52999999999992</v>
      </c>
      <c r="U84" s="27">
        <f t="shared" si="21"/>
        <v>5.9957295793761194</v>
      </c>
      <c r="V84" s="7"/>
      <c r="W84" s="28">
        <f t="shared" ca="1" si="22"/>
        <v>7.0011878252955739E-2</v>
      </c>
      <c r="X84" s="27"/>
      <c r="Y84" s="7"/>
      <c r="Z84" s="46"/>
    </row>
    <row r="85" spans="1:26" s="26" customFormat="1" x14ac:dyDescent="0.25">
      <c r="A85" s="26">
        <v>4</v>
      </c>
      <c r="B85" s="26">
        <v>-619</v>
      </c>
      <c r="C85" s="26">
        <v>12723</v>
      </c>
      <c r="D85" s="26">
        <v>11354</v>
      </c>
      <c r="E85" s="26">
        <v>13699</v>
      </c>
      <c r="F85" s="26">
        <v>15036</v>
      </c>
      <c r="G85" s="27"/>
      <c r="H85" s="7"/>
      <c r="I85" s="28">
        <f t="shared" si="13"/>
        <v>-976</v>
      </c>
      <c r="J85" s="27">
        <f t="shared" si="14"/>
        <v>-3682</v>
      </c>
      <c r="K85" s="7"/>
      <c r="L85" s="28">
        <f t="shared" ca="1" si="15"/>
        <v>-936.09635683166653</v>
      </c>
      <c r="M85" s="26">
        <f t="shared" ca="1" si="16"/>
        <v>-3705.8071993569783</v>
      </c>
      <c r="N85" s="26">
        <f t="shared" ca="1" si="17"/>
        <v>0.24259620370215734</v>
      </c>
      <c r="O85" s="27">
        <f t="shared" ca="1" si="18"/>
        <v>-0.966743970954827</v>
      </c>
      <c r="P85" s="7"/>
      <c r="Q85" s="28">
        <f t="shared" ca="1" si="19"/>
        <v>0.25042015243522914</v>
      </c>
      <c r="R85" s="27">
        <f t="shared" ca="1" si="23"/>
        <v>338.03281143280606</v>
      </c>
      <c r="S85" s="7"/>
      <c r="T85" s="28">
        <f t="shared" si="20"/>
        <v>337.95899999999989</v>
      </c>
      <c r="U85" s="27">
        <f t="shared" si="21"/>
        <v>5.8984972867475145</v>
      </c>
      <c r="V85" s="7"/>
      <c r="W85" s="28">
        <f t="shared" ca="1" si="22"/>
        <v>7.3811432806166977E-2</v>
      </c>
      <c r="X85" s="27"/>
      <c r="Y85" s="7"/>
      <c r="Z85" s="46"/>
    </row>
    <row r="86" spans="1:26" s="26" customFormat="1" x14ac:dyDescent="0.25">
      <c r="A86" s="26">
        <v>5</v>
      </c>
      <c r="B86" s="26">
        <v>-620</v>
      </c>
      <c r="C86" s="26">
        <v>12541</v>
      </c>
      <c r="D86" s="26">
        <v>11410</v>
      </c>
      <c r="E86" s="26">
        <v>13877</v>
      </c>
      <c r="F86" s="26">
        <v>14978</v>
      </c>
      <c r="G86" s="27"/>
      <c r="H86" s="7"/>
      <c r="I86" s="28">
        <f t="shared" si="13"/>
        <v>-1336</v>
      </c>
      <c r="J86" s="27">
        <f t="shared" si="14"/>
        <v>-3568</v>
      </c>
      <c r="K86" s="7"/>
      <c r="L86" s="28">
        <f t="shared" ca="1" si="15"/>
        <v>-1296.0963568316665</v>
      </c>
      <c r="M86" s="26">
        <f t="shared" ca="1" si="16"/>
        <v>-3591.8071993569783</v>
      </c>
      <c r="N86" s="26">
        <f t="shared" ca="1" si="17"/>
        <v>0.33589283144288634</v>
      </c>
      <c r="O86" s="27">
        <f t="shared" ca="1" si="18"/>
        <v>-0.93700448188805274</v>
      </c>
      <c r="P86" s="7"/>
      <c r="Q86" s="28">
        <f t="shared" ca="1" si="19"/>
        <v>0.34347938877150175</v>
      </c>
      <c r="R86" s="27">
        <f t="shared" ca="1" si="23"/>
        <v>332.42369501904511</v>
      </c>
      <c r="S86" s="7"/>
      <c r="T86" s="28">
        <f t="shared" si="20"/>
        <v>332.37899999999991</v>
      </c>
      <c r="U86" s="27">
        <f t="shared" si="21"/>
        <v>5.8011079144862299</v>
      </c>
      <c r="V86" s="7"/>
      <c r="W86" s="28">
        <f t="shared" ca="1" si="22"/>
        <v>4.4695019045207118E-2</v>
      </c>
      <c r="X86" s="27"/>
      <c r="Y86" s="7"/>
      <c r="Z86" s="46"/>
    </row>
    <row r="87" spans="1:26" s="26" customFormat="1" x14ac:dyDescent="0.25">
      <c r="A87" s="26">
        <v>6</v>
      </c>
      <c r="B87" s="26">
        <v>-622</v>
      </c>
      <c r="C87" s="26">
        <v>12370</v>
      </c>
      <c r="D87" s="26">
        <v>11480</v>
      </c>
      <c r="E87" s="26">
        <v>14051</v>
      </c>
      <c r="F87" s="26">
        <v>14908</v>
      </c>
      <c r="G87" s="27"/>
      <c r="H87" s="7"/>
      <c r="I87" s="28">
        <f t="shared" si="13"/>
        <v>-1681</v>
      </c>
      <c r="J87" s="27">
        <f t="shared" si="14"/>
        <v>-3428</v>
      </c>
      <c r="K87" s="7"/>
      <c r="L87" s="28">
        <f t="shared" ca="1" si="15"/>
        <v>-1641.0963568316665</v>
      </c>
      <c r="M87" s="26">
        <f t="shared" ca="1" si="16"/>
        <v>-3451.8071993569783</v>
      </c>
      <c r="N87" s="26">
        <f t="shared" ca="1" si="17"/>
        <v>0.42530209969441835</v>
      </c>
      <c r="O87" s="27">
        <f t="shared" ca="1" si="18"/>
        <v>-0.90048230233236504</v>
      </c>
      <c r="P87" s="7"/>
      <c r="Q87" s="28">
        <f t="shared" ca="1" si="19"/>
        <v>0.43259630125413817</v>
      </c>
      <c r="R87" s="27">
        <f t="shared" ca="1" si="23"/>
        <v>326.89533773993912</v>
      </c>
      <c r="S87" s="7"/>
      <c r="T87" s="28">
        <f t="shared" si="20"/>
        <v>326.78099999999989</v>
      </c>
      <c r="U87" s="27">
        <f t="shared" si="21"/>
        <v>5.7034043829595884</v>
      </c>
      <c r="V87" s="7"/>
      <c r="W87" s="28">
        <f t="shared" ca="1" si="22"/>
        <v>0.11433773993923069</v>
      </c>
      <c r="X87" s="27"/>
      <c r="Y87" s="7"/>
      <c r="Z87" s="46"/>
    </row>
    <row r="88" spans="1:26" s="26" customFormat="1" x14ac:dyDescent="0.25">
      <c r="A88" s="26">
        <v>7</v>
      </c>
      <c r="B88" s="26">
        <v>-638</v>
      </c>
      <c r="C88" s="26">
        <v>12197</v>
      </c>
      <c r="D88" s="26">
        <v>11574</v>
      </c>
      <c r="E88" s="26">
        <v>14218</v>
      </c>
      <c r="F88" s="26">
        <v>14810</v>
      </c>
      <c r="G88" s="27"/>
      <c r="H88" s="7"/>
      <c r="I88" s="28">
        <f t="shared" si="13"/>
        <v>-2021</v>
      </c>
      <c r="J88" s="27">
        <f t="shared" si="14"/>
        <v>-3236</v>
      </c>
      <c r="K88" s="7"/>
      <c r="L88" s="28">
        <f t="shared" ca="1" si="15"/>
        <v>-1981.0963568316665</v>
      </c>
      <c r="M88" s="26">
        <f t="shared" ca="1" si="16"/>
        <v>-3259.8071993569783</v>
      </c>
      <c r="N88" s="26">
        <f t="shared" ca="1" si="17"/>
        <v>0.51341558144955135</v>
      </c>
      <c r="O88" s="27">
        <f t="shared" ca="1" si="18"/>
        <v>-0.85039474179885044</v>
      </c>
      <c r="P88" s="7"/>
      <c r="Q88" s="28">
        <f t="shared" ca="1" si="19"/>
        <v>0.52030771025727462</v>
      </c>
      <c r="R88" s="27">
        <f t="shared" ca="1" si="23"/>
        <v>321.09513548289078</v>
      </c>
      <c r="S88" s="7"/>
      <c r="T88" s="28">
        <f t="shared" si="20"/>
        <v>321.03899999999987</v>
      </c>
      <c r="U88" s="27">
        <f t="shared" si="21"/>
        <v>5.6031875773100728</v>
      </c>
      <c r="V88" s="7"/>
      <c r="W88" s="28">
        <f t="shared" ca="1" si="22"/>
        <v>5.6135482890908861E-2</v>
      </c>
      <c r="X88" s="27"/>
      <c r="Y88" s="7"/>
      <c r="Z88" s="46"/>
    </row>
    <row r="89" spans="1:26" s="26" customFormat="1" x14ac:dyDescent="0.25">
      <c r="A89" s="26">
        <v>8</v>
      </c>
      <c r="B89" s="26">
        <v>-643</v>
      </c>
      <c r="C89" s="26">
        <v>12040</v>
      </c>
      <c r="D89" s="26">
        <v>11689</v>
      </c>
      <c r="E89" s="26">
        <v>14390</v>
      </c>
      <c r="F89" s="26">
        <v>14706</v>
      </c>
      <c r="G89" s="27"/>
      <c r="H89" s="7"/>
      <c r="I89" s="28">
        <f t="shared" si="13"/>
        <v>-2350</v>
      </c>
      <c r="J89" s="27">
        <f t="shared" si="14"/>
        <v>-3017</v>
      </c>
      <c r="K89" s="7"/>
      <c r="L89" s="28">
        <f t="shared" ca="1" si="15"/>
        <v>-2310.0963568316665</v>
      </c>
      <c r="M89" s="26">
        <f t="shared" ca="1" si="16"/>
        <v>-3040.8071993569783</v>
      </c>
      <c r="N89" s="26">
        <f t="shared" ca="1" si="17"/>
        <v>0.59867833291260641</v>
      </c>
      <c r="O89" s="27">
        <f t="shared" ca="1" si="18"/>
        <v>-0.79326361806531043</v>
      </c>
      <c r="P89" s="7"/>
      <c r="Q89" s="28">
        <f t="shared" ca="1" si="19"/>
        <v>0.60511134935564248</v>
      </c>
      <c r="R89" s="27">
        <f t="shared" ca="1" si="23"/>
        <v>315.21836689001395</v>
      </c>
      <c r="S89" s="7"/>
      <c r="T89" s="28">
        <f t="shared" si="20"/>
        <v>315.2519999999999</v>
      </c>
      <c r="U89" s="27">
        <f t="shared" si="21"/>
        <v>5.502185373497162</v>
      </c>
      <c r="V89" s="7"/>
      <c r="W89" s="28">
        <f t="shared" ca="1" si="22"/>
        <v>-3.3633109985942156E-2</v>
      </c>
      <c r="X89" s="27"/>
      <c r="Y89" s="7"/>
      <c r="Z89" s="46"/>
    </row>
    <row r="90" spans="1:26" s="26" customFormat="1" x14ac:dyDescent="0.25">
      <c r="A90" s="26">
        <v>9</v>
      </c>
      <c r="B90" s="26">
        <v>-628</v>
      </c>
      <c r="C90" s="26">
        <v>11901</v>
      </c>
      <c r="D90" s="26">
        <v>11813</v>
      </c>
      <c r="E90" s="26">
        <v>14535</v>
      </c>
      <c r="F90" s="26">
        <v>14588</v>
      </c>
      <c r="G90" s="27"/>
      <c r="H90" s="7"/>
      <c r="I90" s="28">
        <f t="shared" si="13"/>
        <v>-2634</v>
      </c>
      <c r="J90" s="27">
        <f t="shared" si="14"/>
        <v>-2775</v>
      </c>
      <c r="K90" s="7"/>
      <c r="L90" s="28">
        <f t="shared" ca="1" si="15"/>
        <v>-2594.0963568316665</v>
      </c>
      <c r="M90" s="26">
        <f t="shared" ca="1" si="16"/>
        <v>-2798.8071993569783</v>
      </c>
      <c r="N90" s="26">
        <f t="shared" ca="1" si="17"/>
        <v>0.67227900590807044</v>
      </c>
      <c r="O90" s="27">
        <f t="shared" ca="1" si="18"/>
        <v>-0.73013242197619299</v>
      </c>
      <c r="P90" s="7"/>
      <c r="Q90" s="28">
        <f t="shared" ca="1" si="19"/>
        <v>0.67820401890977489</v>
      </c>
      <c r="R90" s="27">
        <f t="shared" ca="1" si="23"/>
        <v>309.66686772451931</v>
      </c>
      <c r="S90" s="7"/>
      <c r="T90" s="28">
        <f t="shared" si="20"/>
        <v>309.59999999999991</v>
      </c>
      <c r="U90" s="27">
        <f t="shared" si="21"/>
        <v>5.4035393641744429</v>
      </c>
      <c r="V90" s="7"/>
      <c r="W90" s="28">
        <f t="shared" ca="1" si="22"/>
        <v>6.6867724519397598E-2</v>
      </c>
      <c r="X90" s="27"/>
      <c r="Y90" s="7"/>
      <c r="Z90" s="46"/>
    </row>
    <row r="91" spans="1:26" s="26" customFormat="1" x14ac:dyDescent="0.25">
      <c r="A91" s="26">
        <v>10</v>
      </c>
      <c r="B91" s="26">
        <v>-628</v>
      </c>
      <c r="C91" s="26">
        <v>11765</v>
      </c>
      <c r="D91" s="26">
        <v>11952</v>
      </c>
      <c r="E91" s="26">
        <v>14671</v>
      </c>
      <c r="F91" s="26">
        <v>14458</v>
      </c>
      <c r="G91" s="27"/>
      <c r="H91" s="7"/>
      <c r="I91" s="28">
        <f t="shared" si="13"/>
        <v>-2906</v>
      </c>
      <c r="J91" s="27">
        <f t="shared" si="14"/>
        <v>-2506</v>
      </c>
      <c r="K91" s="7"/>
      <c r="L91" s="28">
        <f t="shared" ca="1" si="15"/>
        <v>-2866.0963568316665</v>
      </c>
      <c r="M91" s="26">
        <f t="shared" ca="1" si="16"/>
        <v>-2529.8071993569783</v>
      </c>
      <c r="N91" s="26">
        <f t="shared" ca="1" si="17"/>
        <v>0.7427697913121768</v>
      </c>
      <c r="O91" s="27">
        <f t="shared" ca="1" si="18"/>
        <v>-0.65995766268705025</v>
      </c>
      <c r="P91" s="7"/>
      <c r="Q91" s="28">
        <f t="shared" ca="1" si="19"/>
        <v>0.74812975279002802</v>
      </c>
      <c r="R91" s="27">
        <f t="shared" ca="1" si="23"/>
        <v>303.97211728137506</v>
      </c>
      <c r="S91" s="7"/>
      <c r="T91" s="28">
        <f t="shared" si="20"/>
        <v>303.94799999999992</v>
      </c>
      <c r="U91" s="27">
        <f t="shared" si="21"/>
        <v>5.3048933548517239</v>
      </c>
      <c r="V91" s="7"/>
      <c r="W91" s="28">
        <f t="shared" ca="1" si="22"/>
        <v>2.4117281375140465E-2</v>
      </c>
      <c r="X91" s="27"/>
      <c r="Y91" s="7"/>
      <c r="Z91" s="46"/>
    </row>
    <row r="92" spans="1:26" s="26" customFormat="1" x14ac:dyDescent="0.25">
      <c r="A92" s="26">
        <v>11</v>
      </c>
      <c r="B92" s="26">
        <v>-627</v>
      </c>
      <c r="C92" s="26">
        <v>11641</v>
      </c>
      <c r="D92" s="26">
        <v>12094</v>
      </c>
      <c r="E92" s="26">
        <v>14786</v>
      </c>
      <c r="F92" s="26">
        <v>14305</v>
      </c>
      <c r="G92" s="27"/>
      <c r="H92" s="7"/>
      <c r="I92" s="28">
        <f t="shared" si="13"/>
        <v>-3145</v>
      </c>
      <c r="J92" s="27">
        <f t="shared" si="14"/>
        <v>-2211</v>
      </c>
      <c r="K92" s="7"/>
      <c r="L92" s="28">
        <f t="shared" ca="1" si="15"/>
        <v>-3105.0963568316665</v>
      </c>
      <c r="M92" s="26">
        <f t="shared" ca="1" si="16"/>
        <v>-2234.8071993569783</v>
      </c>
      <c r="N92" s="26">
        <f t="shared" ca="1" si="17"/>
        <v>0.80470838584004978</v>
      </c>
      <c r="O92" s="27">
        <f t="shared" ca="1" si="18"/>
        <v>-0.58300021290899395</v>
      </c>
      <c r="P92" s="7"/>
      <c r="Q92" s="28">
        <f t="shared" ca="1" si="19"/>
        <v>0.80944817897264887</v>
      </c>
      <c r="R92" s="27">
        <f t="shared" ca="1" si="23"/>
        <v>298.31829957831349</v>
      </c>
      <c r="S92" s="7"/>
      <c r="T92" s="28">
        <f t="shared" si="20"/>
        <v>298.30499999999995</v>
      </c>
      <c r="U92" s="27">
        <f t="shared" si="21"/>
        <v>5.2064044251616837</v>
      </c>
      <c r="V92" s="7"/>
      <c r="W92" s="28">
        <f t="shared" ca="1" si="22"/>
        <v>1.3299578313535676E-2</v>
      </c>
      <c r="X92" s="27"/>
      <c r="Y92" s="7"/>
      <c r="Z92" s="46"/>
    </row>
    <row r="93" spans="1:26" s="26" customFormat="1" x14ac:dyDescent="0.25">
      <c r="A93" s="26">
        <v>12</v>
      </c>
      <c r="B93" s="26">
        <v>-606</v>
      </c>
      <c r="C93" s="26">
        <v>11529</v>
      </c>
      <c r="D93" s="26">
        <v>12234</v>
      </c>
      <c r="E93" s="26">
        <v>14873</v>
      </c>
      <c r="F93" s="26">
        <v>14137</v>
      </c>
      <c r="G93" s="27"/>
      <c r="H93" s="7"/>
      <c r="I93" s="28">
        <f t="shared" si="13"/>
        <v>-3344</v>
      </c>
      <c r="J93" s="27">
        <f t="shared" si="14"/>
        <v>-1903</v>
      </c>
      <c r="K93" s="7"/>
      <c r="L93" s="28">
        <f t="shared" ca="1" si="15"/>
        <v>-3304.0963568316665</v>
      </c>
      <c r="M93" s="26">
        <f t="shared" ca="1" si="16"/>
        <v>-1926.8071993569781</v>
      </c>
      <c r="N93" s="26">
        <f t="shared" ca="1" si="17"/>
        <v>0.85628068839673055</v>
      </c>
      <c r="O93" s="27">
        <f t="shared" ca="1" si="18"/>
        <v>-0.50265141788648093</v>
      </c>
      <c r="P93" s="7"/>
      <c r="Q93" s="28">
        <f t="shared" ca="1" si="19"/>
        <v>0.86037255573234728</v>
      </c>
      <c r="R93" s="27">
        <f t="shared" ca="1" si="23"/>
        <v>292.84975872132577</v>
      </c>
      <c r="S93" s="7"/>
      <c r="T93" s="28">
        <f t="shared" si="20"/>
        <v>292.85099999999994</v>
      </c>
      <c r="U93" s="27">
        <f t="shared" si="21"/>
        <v>5.1112141677579128</v>
      </c>
      <c r="V93" s="7"/>
      <c r="W93" s="28">
        <f t="shared" ca="1" si="22"/>
        <v>-1.2412786741720083E-3</v>
      </c>
      <c r="X93" s="27"/>
      <c r="Y93" s="7"/>
      <c r="Z93" s="46"/>
    </row>
    <row r="94" spans="1:26" s="26" customFormat="1" x14ac:dyDescent="0.25">
      <c r="A94" s="26">
        <v>13</v>
      </c>
      <c r="B94" s="26">
        <v>-616</v>
      </c>
      <c r="C94" s="26">
        <v>11446</v>
      </c>
      <c r="D94" s="26">
        <v>12405</v>
      </c>
      <c r="E94" s="26">
        <v>14969</v>
      </c>
      <c r="F94" s="26">
        <v>13982</v>
      </c>
      <c r="G94" s="27"/>
      <c r="H94" s="7"/>
      <c r="I94" s="28">
        <f t="shared" si="13"/>
        <v>-3523</v>
      </c>
      <c r="J94" s="27">
        <f t="shared" si="14"/>
        <v>-1577</v>
      </c>
      <c r="K94" s="7"/>
      <c r="L94" s="28">
        <f t="shared" ca="1" si="15"/>
        <v>-3483.0963568316665</v>
      </c>
      <c r="M94" s="26">
        <f t="shared" ca="1" si="16"/>
        <v>-1600.8071993569781</v>
      </c>
      <c r="N94" s="26">
        <f t="shared" ca="1" si="17"/>
        <v>0.90266984496781522</v>
      </c>
      <c r="O94" s="27">
        <f t="shared" ca="1" si="18"/>
        <v>-0.41760691406395095</v>
      </c>
      <c r="P94" s="7"/>
      <c r="Q94" s="28">
        <f t="shared" ca="1" si="19"/>
        <v>0.90607565281346214</v>
      </c>
      <c r="R94" s="27">
        <f t="shared" ca="1" si="23"/>
        <v>287.30000649806311</v>
      </c>
      <c r="S94" s="7"/>
      <c r="T94" s="28">
        <f t="shared" si="20"/>
        <v>287.30699999999996</v>
      </c>
      <c r="U94" s="27">
        <f t="shared" si="21"/>
        <v>5.0144531140273472</v>
      </c>
      <c r="V94" s="7"/>
      <c r="W94" s="28">
        <f t="shared" ca="1" si="22"/>
        <v>-6.993501936847224E-3</v>
      </c>
      <c r="X94" s="27"/>
      <c r="Y94" s="7"/>
      <c r="Z94" s="46"/>
    </row>
    <row r="95" spans="1:26" s="26" customFormat="1" x14ac:dyDescent="0.25">
      <c r="A95" s="26">
        <v>14</v>
      </c>
      <c r="B95" s="26">
        <v>-634</v>
      </c>
      <c r="C95" s="26">
        <v>11378</v>
      </c>
      <c r="D95" s="26">
        <v>12590</v>
      </c>
      <c r="E95" s="26">
        <v>15048</v>
      </c>
      <c r="F95" s="26">
        <v>13816</v>
      </c>
      <c r="G95" s="27"/>
      <c r="H95" s="7"/>
      <c r="I95" s="28">
        <f t="shared" si="13"/>
        <v>-3670</v>
      </c>
      <c r="J95" s="27">
        <f t="shared" si="14"/>
        <v>-1226</v>
      </c>
      <c r="K95" s="7"/>
      <c r="L95" s="28">
        <f t="shared" ca="1" si="15"/>
        <v>-3630.0963568316665</v>
      </c>
      <c r="M95" s="26">
        <f t="shared" ca="1" si="16"/>
        <v>-1249.8071993569781</v>
      </c>
      <c r="N95" s="26">
        <f t="shared" ca="1" si="17"/>
        <v>0.94076596796194623</v>
      </c>
      <c r="O95" s="27">
        <f t="shared" ca="1" si="18"/>
        <v>-0.32604059246361961</v>
      </c>
      <c r="P95" s="7"/>
      <c r="Q95" s="28">
        <f t="shared" ca="1" si="19"/>
        <v>0.94343271709363141</v>
      </c>
      <c r="R95" s="27">
        <f t="shared" ca="1" si="23"/>
        <v>281.61982572644297</v>
      </c>
      <c r="S95" s="7"/>
      <c r="T95" s="28">
        <f t="shared" si="20"/>
        <v>281.60099999999994</v>
      </c>
      <c r="U95" s="27">
        <f t="shared" si="21"/>
        <v>4.9148646269085505</v>
      </c>
      <c r="V95" s="7"/>
      <c r="W95" s="28">
        <f t="shared" ca="1" si="22"/>
        <v>1.8825726443026269E-2</v>
      </c>
      <c r="X95" s="27"/>
      <c r="Y95" s="7"/>
      <c r="Z95" s="46"/>
    </row>
    <row r="96" spans="1:26" s="26" customFormat="1" x14ac:dyDescent="0.25">
      <c r="A96" s="26">
        <v>15</v>
      </c>
      <c r="B96" s="26">
        <v>-639</v>
      </c>
      <c r="C96" s="26">
        <v>11318</v>
      </c>
      <c r="D96" s="26">
        <v>12768</v>
      </c>
      <c r="E96" s="26">
        <v>15098</v>
      </c>
      <c r="F96" s="26">
        <v>13625</v>
      </c>
      <c r="G96" s="27"/>
      <c r="H96" s="7"/>
      <c r="I96" s="28">
        <f t="shared" si="13"/>
        <v>-3780</v>
      </c>
      <c r="J96" s="27">
        <f t="shared" si="14"/>
        <v>-857</v>
      </c>
      <c r="K96" s="7"/>
      <c r="L96" s="28">
        <f t="shared" ca="1" si="15"/>
        <v>-3740.0963568316665</v>
      </c>
      <c r="M96" s="26">
        <f t="shared" ca="1" si="16"/>
        <v>-880.80719935697812</v>
      </c>
      <c r="N96" s="26">
        <f t="shared" ca="1" si="17"/>
        <v>0.96927327088272452</v>
      </c>
      <c r="O96" s="27">
        <f t="shared" ca="1" si="18"/>
        <v>-0.2297785620632713</v>
      </c>
      <c r="P96" s="7"/>
      <c r="Q96" s="28">
        <f t="shared" ca="1" si="19"/>
        <v>0.97116268362033165</v>
      </c>
      <c r="R96" s="27">
        <f t="shared" ca="1" si="23"/>
        <v>275.86668326273252</v>
      </c>
      <c r="S96" s="7"/>
      <c r="T96" s="28">
        <f t="shared" si="20"/>
        <v>275.84999999999997</v>
      </c>
      <c r="U96" s="27">
        <f t="shared" si="21"/>
        <v>4.8144907416263578</v>
      </c>
      <c r="V96" s="7"/>
      <c r="W96" s="28">
        <f t="shared" ca="1" si="22"/>
        <v>1.6683262732556159E-2</v>
      </c>
      <c r="X96" s="27"/>
      <c r="Y96" s="7"/>
      <c r="Z96" s="46"/>
    </row>
    <row r="97" spans="1:26" s="26" customFormat="1" x14ac:dyDescent="0.25">
      <c r="A97" s="26">
        <v>16</v>
      </c>
      <c r="B97" s="26">
        <v>-633</v>
      </c>
      <c r="C97" s="26">
        <v>11287</v>
      </c>
      <c r="D97" s="26">
        <v>12957</v>
      </c>
      <c r="E97" s="26">
        <v>15139</v>
      </c>
      <c r="F97" s="26">
        <v>13447</v>
      </c>
      <c r="G97" s="27"/>
      <c r="H97" s="7"/>
      <c r="I97" s="28">
        <f t="shared" si="13"/>
        <v>-3852</v>
      </c>
      <c r="J97" s="27">
        <f t="shared" si="14"/>
        <v>-490</v>
      </c>
      <c r="K97" s="7"/>
      <c r="L97" s="28">
        <f t="shared" ca="1" si="15"/>
        <v>-3812.0963568316665</v>
      </c>
      <c r="M97" s="26">
        <f t="shared" ca="1" si="16"/>
        <v>-513.80719935697812</v>
      </c>
      <c r="N97" s="26">
        <f t="shared" ca="1" si="17"/>
        <v>0.98793259643087039</v>
      </c>
      <c r="O97" s="27">
        <f t="shared" ca="1" si="18"/>
        <v>-0.13403827708514707</v>
      </c>
      <c r="P97" s="7"/>
      <c r="Q97" s="28">
        <f t="shared" ca="1" si="19"/>
        <v>0.98904856917596995</v>
      </c>
      <c r="R97" s="27">
        <f t="shared" ca="1" si="23"/>
        <v>270.27304900585273</v>
      </c>
      <c r="S97" s="7"/>
      <c r="T97" s="28">
        <f t="shared" si="20"/>
        <v>270.15299999999996</v>
      </c>
      <c r="U97" s="27">
        <f t="shared" si="21"/>
        <v>4.71505933414024</v>
      </c>
      <c r="V97" s="7"/>
      <c r="W97" s="28">
        <f t="shared" ca="1" si="22"/>
        <v>0.12004900585276346</v>
      </c>
      <c r="X97" s="27"/>
      <c r="Y97" s="7"/>
      <c r="Z97" s="46"/>
    </row>
    <row r="98" spans="1:26" s="26" customFormat="1" x14ac:dyDescent="0.25">
      <c r="A98" s="26">
        <v>17</v>
      </c>
      <c r="B98" s="26">
        <v>-624</v>
      </c>
      <c r="C98" s="26">
        <v>11261</v>
      </c>
      <c r="D98" s="26">
        <v>13137</v>
      </c>
      <c r="E98" s="26">
        <v>15148</v>
      </c>
      <c r="F98" s="26">
        <v>13253</v>
      </c>
      <c r="G98" s="27"/>
      <c r="H98" s="7"/>
      <c r="I98" s="28">
        <f t="shared" si="13"/>
        <v>-3887</v>
      </c>
      <c r="J98" s="27">
        <f t="shared" si="14"/>
        <v>-116</v>
      </c>
      <c r="K98" s="7"/>
      <c r="L98" s="28">
        <f t="shared" ca="1" si="15"/>
        <v>-3847.0963568316665</v>
      </c>
      <c r="M98" s="26">
        <f t="shared" ca="1" si="16"/>
        <v>-139.80719935697817</v>
      </c>
      <c r="N98" s="26">
        <f t="shared" ca="1" si="17"/>
        <v>0.99700310190566344</v>
      </c>
      <c r="O98" s="27">
        <f t="shared" ca="1" si="18"/>
        <v>-3.6471883129238464E-2</v>
      </c>
      <c r="P98" s="7"/>
      <c r="Q98" s="28">
        <f t="shared" ca="1" si="19"/>
        <v>0.99733055738147358</v>
      </c>
      <c r="R98" s="27">
        <f t="shared" ca="1" si="23"/>
        <v>264.64955026846815</v>
      </c>
      <c r="S98" s="7"/>
      <c r="T98" s="28">
        <f t="shared" si="20"/>
        <v>264.53699999999998</v>
      </c>
      <c r="U98" s="27">
        <f t="shared" si="21"/>
        <v>4.6170416433482391</v>
      </c>
      <c r="V98" s="7"/>
      <c r="W98" s="28">
        <f t="shared" ca="1" si="22"/>
        <v>0.11255026846816918</v>
      </c>
      <c r="X98" s="27"/>
      <c r="Y98" s="7"/>
      <c r="Z98" s="46"/>
    </row>
    <row r="99" spans="1:26" s="26" customFormat="1" x14ac:dyDescent="0.25">
      <c r="A99" s="26">
        <v>18</v>
      </c>
      <c r="B99" s="26">
        <v>-638</v>
      </c>
      <c r="C99" s="26">
        <v>11262</v>
      </c>
      <c r="D99" s="26">
        <v>13327</v>
      </c>
      <c r="E99" s="26">
        <v>15146</v>
      </c>
      <c r="F99" s="26">
        <v>13060</v>
      </c>
      <c r="G99" s="27"/>
      <c r="H99" s="7"/>
      <c r="I99" s="28">
        <f t="shared" si="13"/>
        <v>-3884</v>
      </c>
      <c r="J99" s="27">
        <f t="shared" si="14"/>
        <v>267</v>
      </c>
      <c r="K99" s="7"/>
      <c r="L99" s="28">
        <f t="shared" ca="1" si="15"/>
        <v>-3844.0963568316665</v>
      </c>
      <c r="M99" s="26">
        <f t="shared" ca="1" si="16"/>
        <v>243.19280064302183</v>
      </c>
      <c r="N99" s="26">
        <f t="shared" ca="1" si="17"/>
        <v>0.99622563000782405</v>
      </c>
      <c r="O99" s="27">
        <f t="shared" ca="1" si="18"/>
        <v>6.3442365226678649E-2</v>
      </c>
      <c r="P99" s="7"/>
      <c r="Q99" s="28">
        <f t="shared" ca="1" si="19"/>
        <v>0.99574526421258058</v>
      </c>
      <c r="R99" s="27">
        <f t="shared" ca="1" si="23"/>
        <v>258.90962125009298</v>
      </c>
      <c r="S99" s="7"/>
      <c r="T99" s="28">
        <f t="shared" si="20"/>
        <v>258.79499999999996</v>
      </c>
      <c r="U99" s="27">
        <f t="shared" si="21"/>
        <v>4.5168248376987243</v>
      </c>
      <c r="V99" s="7"/>
      <c r="W99" s="28">
        <f t="shared" ca="1" si="22"/>
        <v>0.11462125009302326</v>
      </c>
      <c r="X99" s="27"/>
      <c r="Y99" s="7"/>
      <c r="Z99" s="46"/>
    </row>
    <row r="100" spans="1:26" s="26" customFormat="1" x14ac:dyDescent="0.25">
      <c r="A100" s="26">
        <v>19</v>
      </c>
      <c r="B100" s="26">
        <v>-615</v>
      </c>
      <c r="C100" s="26">
        <v>11286</v>
      </c>
      <c r="D100" s="26">
        <v>13514</v>
      </c>
      <c r="E100" s="26">
        <v>15130</v>
      </c>
      <c r="F100" s="26">
        <v>12884</v>
      </c>
      <c r="G100" s="27"/>
      <c r="H100" s="7"/>
      <c r="I100" s="28">
        <f t="shared" si="13"/>
        <v>-3844</v>
      </c>
      <c r="J100" s="27">
        <f t="shared" si="14"/>
        <v>630</v>
      </c>
      <c r="K100" s="7"/>
      <c r="L100" s="28">
        <f t="shared" ca="1" si="15"/>
        <v>-3804.0963568316665</v>
      </c>
      <c r="M100" s="26">
        <f t="shared" ca="1" si="16"/>
        <v>606.19280064302188</v>
      </c>
      <c r="N100" s="26">
        <f t="shared" ca="1" si="17"/>
        <v>0.98585933803663195</v>
      </c>
      <c r="O100" s="27">
        <f t="shared" ca="1" si="18"/>
        <v>0.15813915936035466</v>
      </c>
      <c r="P100" s="7"/>
      <c r="Q100" s="28">
        <f t="shared" ca="1" si="19"/>
        <v>0.98461302013810181</v>
      </c>
      <c r="R100" s="27">
        <f t="shared" ca="1" si="23"/>
        <v>253.43082742425463</v>
      </c>
      <c r="S100" s="7"/>
      <c r="T100" s="28">
        <f t="shared" si="20"/>
        <v>253.25999999999996</v>
      </c>
      <c r="U100" s="27">
        <f t="shared" si="21"/>
        <v>4.4202208636008384</v>
      </c>
      <c r="V100" s="7"/>
      <c r="W100" s="28">
        <f t="shared" ca="1" si="22"/>
        <v>0.1708274242546679</v>
      </c>
      <c r="X100" s="27"/>
      <c r="Y100" s="7"/>
      <c r="Z100" s="46"/>
    </row>
    <row r="101" spans="1:26" s="26" customFormat="1" x14ac:dyDescent="0.25">
      <c r="A101" s="26">
        <v>20</v>
      </c>
      <c r="B101" s="26">
        <v>-608</v>
      </c>
      <c r="C101" s="26">
        <v>11318</v>
      </c>
      <c r="D101" s="26">
        <v>13692</v>
      </c>
      <c r="E101" s="26">
        <v>15091</v>
      </c>
      <c r="F101" s="26">
        <v>12707</v>
      </c>
      <c r="G101" s="27"/>
      <c r="H101" s="7"/>
      <c r="I101" s="28">
        <f t="shared" si="13"/>
        <v>-3773</v>
      </c>
      <c r="J101" s="27">
        <f t="shared" si="14"/>
        <v>985</v>
      </c>
      <c r="K101" s="7"/>
      <c r="L101" s="28">
        <f t="shared" ca="1" si="15"/>
        <v>-3733.0963568316665</v>
      </c>
      <c r="M101" s="26">
        <f t="shared" ca="1" si="16"/>
        <v>961.19280064302188</v>
      </c>
      <c r="N101" s="26">
        <f t="shared" ca="1" si="17"/>
        <v>0.96745916978776592</v>
      </c>
      <c r="O101" s="27">
        <f t="shared" ca="1" si="18"/>
        <v>0.25074897180513422</v>
      </c>
      <c r="P101" s="7"/>
      <c r="Q101" s="28">
        <f t="shared" ca="1" si="19"/>
        <v>0.96546351024179233</v>
      </c>
      <c r="R101" s="27">
        <f t="shared" ca="1" si="23"/>
        <v>247.99608449560833</v>
      </c>
      <c r="S101" s="7"/>
      <c r="T101" s="28">
        <f t="shared" si="20"/>
        <v>247.78799999999995</v>
      </c>
      <c r="U101" s="27">
        <f t="shared" si="21"/>
        <v>4.3247164469317081</v>
      </c>
      <c r="V101" s="7"/>
      <c r="W101" s="28">
        <f t="shared" ca="1" si="22"/>
        <v>0.20808449560837516</v>
      </c>
      <c r="X101" s="27"/>
      <c r="Y101" s="7"/>
      <c r="Z101" s="46"/>
    </row>
    <row r="102" spans="1:26" s="26" customFormat="1" x14ac:dyDescent="0.25">
      <c r="A102" s="26">
        <v>21</v>
      </c>
      <c r="B102" s="26">
        <v>-628</v>
      </c>
      <c r="C102" s="26">
        <v>11375</v>
      </c>
      <c r="D102" s="26">
        <v>13866</v>
      </c>
      <c r="E102" s="26">
        <v>15034</v>
      </c>
      <c r="F102" s="26">
        <v>12524</v>
      </c>
      <c r="G102" s="27"/>
      <c r="H102" s="7"/>
      <c r="I102" s="28">
        <f t="shared" si="13"/>
        <v>-3659</v>
      </c>
      <c r="J102" s="27">
        <f t="shared" si="14"/>
        <v>1342</v>
      </c>
      <c r="K102" s="7"/>
      <c r="L102" s="28">
        <f t="shared" ca="1" si="15"/>
        <v>-3619.0963568316665</v>
      </c>
      <c r="M102" s="26">
        <f t="shared" ca="1" si="16"/>
        <v>1318.1928006430219</v>
      </c>
      <c r="N102" s="26">
        <f t="shared" ca="1" si="17"/>
        <v>0.9379152376698684</v>
      </c>
      <c r="O102" s="27">
        <f t="shared" ca="1" si="18"/>
        <v>0.34388052967213789</v>
      </c>
      <c r="P102" s="7"/>
      <c r="Q102" s="28">
        <f t="shared" ca="1" si="19"/>
        <v>0.93516565401856255</v>
      </c>
      <c r="R102" s="27">
        <f t="shared" ca="1" si="23"/>
        <v>242.36564443459417</v>
      </c>
      <c r="S102" s="7"/>
      <c r="T102" s="28">
        <f t="shared" si="20"/>
        <v>242.13599999999997</v>
      </c>
      <c r="U102" s="27">
        <f t="shared" si="21"/>
        <v>4.226070437608989</v>
      </c>
      <c r="V102" s="7"/>
      <c r="W102" s="28">
        <f t="shared" ca="1" si="22"/>
        <v>0.22964443459420636</v>
      </c>
      <c r="X102" s="27"/>
      <c r="Y102" s="7"/>
      <c r="Z102" s="46"/>
    </row>
    <row r="103" spans="1:26" s="26" customFormat="1" x14ac:dyDescent="0.25">
      <c r="A103" s="26">
        <v>22</v>
      </c>
      <c r="B103" s="26">
        <v>-616</v>
      </c>
      <c r="C103" s="26">
        <v>11447</v>
      </c>
      <c r="D103" s="26">
        <v>14044</v>
      </c>
      <c r="E103" s="26">
        <v>14964</v>
      </c>
      <c r="F103" s="26">
        <v>12355</v>
      </c>
      <c r="G103" s="27"/>
      <c r="H103" s="7"/>
      <c r="I103" s="28">
        <f t="shared" si="13"/>
        <v>-3517</v>
      </c>
      <c r="J103" s="27">
        <f t="shared" si="14"/>
        <v>1689</v>
      </c>
      <c r="K103" s="7"/>
      <c r="L103" s="28">
        <f t="shared" ca="1" si="15"/>
        <v>-3477.0963568316665</v>
      </c>
      <c r="M103" s="26">
        <f t="shared" ca="1" si="16"/>
        <v>1665.1928006430219</v>
      </c>
      <c r="N103" s="26">
        <f t="shared" ca="1" si="17"/>
        <v>0.90111490117213644</v>
      </c>
      <c r="O103" s="27">
        <f t="shared" ca="1" si="18"/>
        <v>0.43440336042802102</v>
      </c>
      <c r="P103" s="7"/>
      <c r="Q103" s="28">
        <f t="shared" ca="1" si="19"/>
        <v>0.89763224753598647</v>
      </c>
      <c r="R103" s="27">
        <f t="shared" ca="1" si="23"/>
        <v>236.73084252382932</v>
      </c>
      <c r="S103" s="7"/>
      <c r="T103" s="28">
        <f t="shared" si="20"/>
        <v>236.59199999999996</v>
      </c>
      <c r="U103" s="27">
        <f t="shared" si="21"/>
        <v>4.1293093838784234</v>
      </c>
      <c r="V103" s="7"/>
      <c r="W103" s="28">
        <f t="shared" ca="1" si="22"/>
        <v>0.13884252382936779</v>
      </c>
      <c r="X103" s="27"/>
      <c r="Y103" s="7"/>
      <c r="Z103" s="46"/>
    </row>
    <row r="104" spans="1:26" s="26" customFormat="1" x14ac:dyDescent="0.25">
      <c r="A104" s="26">
        <v>23</v>
      </c>
      <c r="B104" s="26">
        <v>-643</v>
      </c>
      <c r="C104" s="26">
        <v>11542</v>
      </c>
      <c r="D104" s="26">
        <v>14221</v>
      </c>
      <c r="E104" s="26">
        <v>14878</v>
      </c>
      <c r="F104" s="26">
        <v>12192</v>
      </c>
      <c r="G104" s="27"/>
      <c r="H104" s="7"/>
      <c r="I104" s="28">
        <f t="shared" si="13"/>
        <v>-3336</v>
      </c>
      <c r="J104" s="27">
        <f t="shared" si="14"/>
        <v>2029</v>
      </c>
      <c r="K104" s="7"/>
      <c r="L104" s="28">
        <f t="shared" ca="1" si="15"/>
        <v>-3296.0963568316665</v>
      </c>
      <c r="M104" s="26">
        <f t="shared" ca="1" si="16"/>
        <v>2005.1928006430219</v>
      </c>
      <c r="N104" s="26">
        <f t="shared" ca="1" si="17"/>
        <v>0.85420743000249211</v>
      </c>
      <c r="O104" s="27">
        <f t="shared" ca="1" si="18"/>
        <v>0.52310008220611981</v>
      </c>
      <c r="P104" s="7"/>
      <c r="Q104" s="28">
        <f t="shared" ca="1" si="19"/>
        <v>0.85000613995111651</v>
      </c>
      <c r="R104" s="27">
        <f t="shared" ca="1" si="23"/>
        <v>230.94675556212974</v>
      </c>
      <c r="S104" s="7"/>
      <c r="T104" s="28">
        <f t="shared" si="20"/>
        <v>230.80499999999995</v>
      </c>
      <c r="U104" s="27">
        <f t="shared" si="21"/>
        <v>4.0283071800655108</v>
      </c>
      <c r="V104" s="7"/>
      <c r="W104" s="28">
        <f t="shared" ca="1" si="22"/>
        <v>0.1417555621297879</v>
      </c>
      <c r="X104" s="27"/>
      <c r="Y104" s="7"/>
      <c r="Z104" s="46"/>
    </row>
    <row r="105" spans="1:26" s="26" customFormat="1" x14ac:dyDescent="0.25">
      <c r="A105" s="26">
        <v>24</v>
      </c>
      <c r="B105" s="26">
        <v>-635</v>
      </c>
      <c r="C105" s="26">
        <v>11652</v>
      </c>
      <c r="D105" s="26">
        <v>14372</v>
      </c>
      <c r="E105" s="26">
        <v>14766</v>
      </c>
      <c r="F105" s="26">
        <v>12033</v>
      </c>
      <c r="G105" s="27"/>
      <c r="H105" s="7"/>
      <c r="I105" s="28">
        <f t="shared" si="13"/>
        <v>-3114</v>
      </c>
      <c r="J105" s="27">
        <f t="shared" si="14"/>
        <v>2339</v>
      </c>
      <c r="K105" s="7"/>
      <c r="L105" s="28">
        <f t="shared" ca="1" si="15"/>
        <v>-3074.0963568316665</v>
      </c>
      <c r="M105" s="26">
        <f t="shared" ca="1" si="16"/>
        <v>2315.1928006430217</v>
      </c>
      <c r="N105" s="26">
        <f t="shared" ca="1" si="17"/>
        <v>0.79667450956237584</v>
      </c>
      <c r="O105" s="27">
        <f t="shared" ca="1" si="18"/>
        <v>0.60397062265085677</v>
      </c>
      <c r="P105" s="7"/>
      <c r="Q105" s="28">
        <f t="shared" ca="1" si="19"/>
        <v>0.79181750965997633</v>
      </c>
      <c r="R105" s="27">
        <f t="shared" ca="1" si="23"/>
        <v>225.22008764903376</v>
      </c>
      <c r="S105" s="7"/>
      <c r="T105" s="28">
        <f t="shared" si="20"/>
        <v>225.08999999999995</v>
      </c>
      <c r="U105" s="27">
        <f t="shared" si="21"/>
        <v>3.9285616133140353</v>
      </c>
      <c r="V105" s="7"/>
      <c r="W105" s="28">
        <f t="shared" ca="1" si="22"/>
        <v>0.1300876490338112</v>
      </c>
      <c r="X105" s="27"/>
      <c r="Y105" s="7"/>
      <c r="Z105" s="46"/>
    </row>
    <row r="106" spans="1:26" s="26" customFormat="1" x14ac:dyDescent="0.25">
      <c r="A106" s="26">
        <v>25</v>
      </c>
      <c r="B106" s="26">
        <v>-620</v>
      </c>
      <c r="C106" s="26">
        <v>11766</v>
      </c>
      <c r="D106" s="26">
        <v>14522</v>
      </c>
      <c r="E106" s="26">
        <v>14645</v>
      </c>
      <c r="F106" s="26">
        <v>11890</v>
      </c>
      <c r="G106" s="27"/>
      <c r="H106" s="7"/>
      <c r="I106" s="28">
        <f t="shared" si="13"/>
        <v>-2879</v>
      </c>
      <c r="J106" s="27">
        <f t="shared" si="14"/>
        <v>2632</v>
      </c>
      <c r="K106" s="7"/>
      <c r="L106" s="28">
        <f t="shared" ca="1" si="15"/>
        <v>-2839.0963568316665</v>
      </c>
      <c r="M106" s="26">
        <f t="shared" ca="1" si="16"/>
        <v>2608.1928006430217</v>
      </c>
      <c r="N106" s="26">
        <f t="shared" ca="1" si="17"/>
        <v>0.73577254423162219</v>
      </c>
      <c r="O106" s="27">
        <f t="shared" ca="1" si="18"/>
        <v>0.6804063270066889</v>
      </c>
      <c r="P106" s="7"/>
      <c r="Q106" s="28">
        <f t="shared" ca="1" si="19"/>
        <v>0.73029557953918423</v>
      </c>
      <c r="R106" s="27">
        <f t="shared" ca="1" si="23"/>
        <v>219.58061754282278</v>
      </c>
      <c r="S106" s="7"/>
      <c r="T106" s="28">
        <f t="shared" si="20"/>
        <v>219.50999999999993</v>
      </c>
      <c r="U106" s="27">
        <f t="shared" si="21"/>
        <v>3.8311722410527516</v>
      </c>
      <c r="V106" s="7"/>
      <c r="W106" s="28">
        <f t="shared" ca="1" si="22"/>
        <v>7.0617542822844825E-2</v>
      </c>
      <c r="X106" s="27"/>
      <c r="Y106" s="7"/>
      <c r="Z106" s="46"/>
    </row>
    <row r="107" spans="1:26" s="26" customFormat="1" x14ac:dyDescent="0.25">
      <c r="A107" s="26">
        <v>26</v>
      </c>
      <c r="B107" s="26">
        <v>-626</v>
      </c>
      <c r="C107" s="26">
        <v>11902</v>
      </c>
      <c r="D107" s="26">
        <v>14646</v>
      </c>
      <c r="E107" s="26">
        <v>14512</v>
      </c>
      <c r="F107" s="26">
        <v>11757</v>
      </c>
      <c r="G107" s="27"/>
      <c r="H107" s="7"/>
      <c r="I107" s="28">
        <f t="shared" si="13"/>
        <v>-2610</v>
      </c>
      <c r="J107" s="27">
        <f t="shared" si="14"/>
        <v>2889</v>
      </c>
      <c r="K107" s="7"/>
      <c r="L107" s="28">
        <f t="shared" ca="1" si="15"/>
        <v>-2570.0963568316665</v>
      </c>
      <c r="M107" s="26">
        <f t="shared" ca="1" si="16"/>
        <v>2865.1928006430217</v>
      </c>
      <c r="N107" s="26">
        <f t="shared" ca="1" si="17"/>
        <v>0.66605923072535522</v>
      </c>
      <c r="O107" s="27">
        <f t="shared" ca="1" si="18"/>
        <v>0.74745061376248711</v>
      </c>
      <c r="P107" s="7"/>
      <c r="Q107" s="28">
        <f t="shared" ca="1" si="19"/>
        <v>0.66003794186135312</v>
      </c>
      <c r="R107" s="27">
        <f t="shared" ca="1" si="23"/>
        <v>214.0013911609401</v>
      </c>
      <c r="S107" s="7"/>
      <c r="T107" s="28">
        <f t="shared" si="20"/>
        <v>213.87599999999995</v>
      </c>
      <c r="U107" s="27">
        <f t="shared" si="21"/>
        <v>3.7328403909953916</v>
      </c>
      <c r="V107" s="7"/>
      <c r="W107" s="28">
        <f t="shared" ca="1" si="22"/>
        <v>0.12539116094015412</v>
      </c>
      <c r="X107" s="27"/>
      <c r="Y107" s="7"/>
      <c r="Z107" s="46"/>
    </row>
    <row r="108" spans="1:26" s="26" customFormat="1" x14ac:dyDescent="0.25">
      <c r="A108" s="26">
        <v>27</v>
      </c>
      <c r="B108" s="26">
        <v>-631</v>
      </c>
      <c r="C108" s="26">
        <v>12053</v>
      </c>
      <c r="D108" s="26">
        <v>14770</v>
      </c>
      <c r="E108" s="26">
        <v>14365</v>
      </c>
      <c r="F108" s="26">
        <v>11640</v>
      </c>
      <c r="G108" s="27"/>
      <c r="H108" s="7"/>
      <c r="I108" s="28">
        <f t="shared" si="13"/>
        <v>-2312</v>
      </c>
      <c r="J108" s="27">
        <f t="shared" si="14"/>
        <v>3130</v>
      </c>
      <c r="K108" s="7"/>
      <c r="L108" s="28">
        <f t="shared" ca="1" si="15"/>
        <v>-2272.0963568316665</v>
      </c>
      <c r="M108" s="26">
        <f t="shared" ca="1" si="16"/>
        <v>3106.1928006430217</v>
      </c>
      <c r="N108" s="26">
        <f t="shared" ca="1" si="17"/>
        <v>0.58883035553997398</v>
      </c>
      <c r="O108" s="27">
        <f t="shared" ca="1" si="18"/>
        <v>0.81032093714049236</v>
      </c>
      <c r="P108" s="7"/>
      <c r="Q108" s="28">
        <f t="shared" ca="1" si="19"/>
        <v>0.58229824292052013</v>
      </c>
      <c r="R108" s="27">
        <f t="shared" ca="1" si="23"/>
        <v>208.25630490655567</v>
      </c>
      <c r="S108" s="7"/>
      <c r="T108" s="28">
        <f t="shared" si="20"/>
        <v>208.19699999999995</v>
      </c>
      <c r="U108" s="27">
        <f t="shared" si="21"/>
        <v>3.6337231427746337</v>
      </c>
      <c r="V108" s="7"/>
      <c r="W108" s="28">
        <f t="shared" ca="1" si="22"/>
        <v>5.9304906555723846E-2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-604</v>
      </c>
      <c r="C109" s="26">
        <v>12204</v>
      </c>
      <c r="D109" s="26">
        <v>14879</v>
      </c>
      <c r="E109" s="26">
        <v>14214</v>
      </c>
      <c r="F109" s="26">
        <v>11543</v>
      </c>
      <c r="G109" s="27"/>
      <c r="H109" s="7"/>
      <c r="I109" s="28">
        <f t="shared" si="13"/>
        <v>-2010</v>
      </c>
      <c r="J109" s="27">
        <f t="shared" si="14"/>
        <v>3336</v>
      </c>
      <c r="K109" s="7"/>
      <c r="L109" s="28">
        <f t="shared" ca="1" si="15"/>
        <v>-1970.0963568316665</v>
      </c>
      <c r="M109" s="26">
        <f t="shared" ca="1" si="16"/>
        <v>3312.1928006430217</v>
      </c>
      <c r="N109" s="26">
        <f t="shared" ca="1" si="17"/>
        <v>0.51056485115747352</v>
      </c>
      <c r="O109" s="27">
        <f t="shared" ca="1" si="18"/>
        <v>0.86406071562957576</v>
      </c>
      <c r="P109" s="7"/>
      <c r="Q109" s="28">
        <f t="shared" ca="1" si="19"/>
        <v>0.50359570036839918</v>
      </c>
      <c r="R109" s="27">
        <f t="shared" ca="1" si="23"/>
        <v>202.78988280074725</v>
      </c>
      <c r="S109" s="7"/>
      <c r="T109" s="28">
        <f t="shared" si="20"/>
        <v>202.76099999999994</v>
      </c>
      <c r="U109" s="27">
        <f t="shared" si="21"/>
        <v>3.5388470446362215</v>
      </c>
      <c r="V109" s="7"/>
      <c r="W109" s="28">
        <f t="shared" ca="1" si="22"/>
        <v>2.8882800747311421E-2</v>
      </c>
      <c r="X109" s="27"/>
      <c r="Y109" s="7"/>
      <c r="Z109" s="46"/>
    </row>
    <row r="110" spans="1:26" s="26" customFormat="1" x14ac:dyDescent="0.25">
      <c r="A110" s="26">
        <v>29</v>
      </c>
      <c r="B110" s="26">
        <v>-611</v>
      </c>
      <c r="C110" s="26">
        <v>12363</v>
      </c>
      <c r="D110" s="26">
        <v>14949</v>
      </c>
      <c r="E110" s="26">
        <v>14044</v>
      </c>
      <c r="F110" s="26">
        <v>11450</v>
      </c>
      <c r="G110" s="27"/>
      <c r="H110" s="7"/>
      <c r="I110" s="28">
        <f t="shared" si="13"/>
        <v>-1681</v>
      </c>
      <c r="J110" s="27">
        <f t="shared" si="14"/>
        <v>3499</v>
      </c>
      <c r="K110" s="7"/>
      <c r="L110" s="28">
        <f t="shared" ca="1" si="15"/>
        <v>-1641.0963568316665</v>
      </c>
      <c r="M110" s="26">
        <f t="shared" ca="1" si="16"/>
        <v>3475.1928006430217</v>
      </c>
      <c r="N110" s="26">
        <f t="shared" ca="1" si="17"/>
        <v>0.42530209969441835</v>
      </c>
      <c r="O110" s="27">
        <f t="shared" ca="1" si="18"/>
        <v>0.90658296754084067</v>
      </c>
      <c r="P110" s="7"/>
      <c r="Q110" s="28">
        <f t="shared" ca="1" si="19"/>
        <v>0.41798637453604676</v>
      </c>
      <c r="R110" s="27">
        <f t="shared" ca="1" si="23"/>
        <v>197.307597815588</v>
      </c>
      <c r="S110" s="7"/>
      <c r="T110" s="28">
        <f t="shared" si="20"/>
        <v>197.26199999999994</v>
      </c>
      <c r="U110" s="27">
        <f t="shared" si="21"/>
        <v>3.4428713890690537</v>
      </c>
      <c r="V110" s="7"/>
      <c r="W110" s="28">
        <f t="shared" ca="1" si="22"/>
        <v>4.5597815588052981E-2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-626</v>
      </c>
      <c r="C111" s="26">
        <v>12538</v>
      </c>
      <c r="D111" s="26">
        <v>15026</v>
      </c>
      <c r="E111" s="26">
        <v>13869</v>
      </c>
      <c r="F111" s="26">
        <v>11382</v>
      </c>
      <c r="G111" s="27"/>
      <c r="H111" s="7"/>
      <c r="I111" s="28">
        <f t="shared" si="13"/>
        <v>-1331</v>
      </c>
      <c r="J111" s="27">
        <f t="shared" si="14"/>
        <v>3644</v>
      </c>
      <c r="K111" s="7"/>
      <c r="L111" s="28">
        <f t="shared" ca="1" si="15"/>
        <v>-1291.0963568316665</v>
      </c>
      <c r="M111" s="26">
        <f t="shared" ca="1" si="16"/>
        <v>3620.1928006430217</v>
      </c>
      <c r="N111" s="26">
        <f t="shared" ca="1" si="17"/>
        <v>0.33459704494648734</v>
      </c>
      <c r="O111" s="27">
        <f t="shared" ca="1" si="18"/>
        <v>0.94440951065208867</v>
      </c>
      <c r="P111" s="7"/>
      <c r="Q111" s="28">
        <f t="shared" ca="1" si="19"/>
        <v>0.32697253184873121</v>
      </c>
      <c r="R111" s="27">
        <f t="shared" ca="1" si="23"/>
        <v>191.65203171786777</v>
      </c>
      <c r="S111" s="7"/>
      <c r="T111" s="28">
        <f t="shared" si="20"/>
        <v>191.62799999999996</v>
      </c>
      <c r="U111" s="27">
        <f t="shared" si="21"/>
        <v>3.3445395390116928</v>
      </c>
      <c r="V111" s="7"/>
      <c r="W111" s="28">
        <f t="shared" ca="1" si="22"/>
        <v>2.4031717867813995E-2</v>
      </c>
      <c r="X111" s="27"/>
      <c r="Y111" s="7"/>
      <c r="Z111" s="46"/>
    </row>
    <row r="112" spans="1:26" s="26" customFormat="1" x14ac:dyDescent="0.25">
      <c r="A112" s="26">
        <v>31</v>
      </c>
      <c r="B112" s="26">
        <v>-632</v>
      </c>
      <c r="C112" s="26">
        <v>12719</v>
      </c>
      <c r="D112" s="26">
        <v>15080</v>
      </c>
      <c r="E112" s="26">
        <v>13686</v>
      </c>
      <c r="F112" s="26">
        <v>11329</v>
      </c>
      <c r="G112" s="27"/>
      <c r="H112" s="7"/>
      <c r="I112" s="28">
        <f t="shared" si="13"/>
        <v>-967</v>
      </c>
      <c r="J112" s="27">
        <f t="shared" si="14"/>
        <v>3751</v>
      </c>
      <c r="K112" s="7"/>
      <c r="L112" s="28">
        <f t="shared" ca="1" si="15"/>
        <v>-927.09635683166653</v>
      </c>
      <c r="M112" s="26">
        <f t="shared" ca="1" si="16"/>
        <v>3727.1928006430217</v>
      </c>
      <c r="N112" s="26">
        <f t="shared" ca="1" si="17"/>
        <v>0.2402637880086391</v>
      </c>
      <c r="O112" s="27">
        <f t="shared" ca="1" si="18"/>
        <v>0.97232289074107858</v>
      </c>
      <c r="P112" s="7"/>
      <c r="Q112" s="28">
        <f t="shared" ca="1" si="19"/>
        <v>0.23241051524174647</v>
      </c>
      <c r="R112" s="27">
        <f t="shared" ca="1" si="23"/>
        <v>185.9981638153082</v>
      </c>
      <c r="S112" s="7"/>
      <c r="T112" s="28">
        <f t="shared" si="20"/>
        <v>185.93999999999997</v>
      </c>
      <c r="U112" s="27">
        <f t="shared" si="21"/>
        <v>3.2452652111582556</v>
      </c>
      <c r="V112" s="7"/>
      <c r="W112" s="28">
        <f t="shared" ca="1" si="22"/>
        <v>5.8163815308233779E-2</v>
      </c>
      <c r="X112" s="27"/>
      <c r="Y112" s="7"/>
      <c r="Z112" s="46"/>
    </row>
    <row r="113" spans="1:26" s="26" customFormat="1" x14ac:dyDescent="0.25">
      <c r="A113" s="26">
        <v>32</v>
      </c>
      <c r="B113" s="26">
        <v>-636</v>
      </c>
      <c r="C113" s="26">
        <v>12911</v>
      </c>
      <c r="D113" s="26">
        <v>15115</v>
      </c>
      <c r="E113" s="26">
        <v>13500</v>
      </c>
      <c r="F113" s="26">
        <v>11298</v>
      </c>
      <c r="G113" s="27"/>
      <c r="H113" s="7"/>
      <c r="I113" s="28">
        <f t="shared" si="13"/>
        <v>-589</v>
      </c>
      <c r="J113" s="27">
        <f t="shared" si="14"/>
        <v>3817</v>
      </c>
      <c r="K113" s="7"/>
      <c r="L113" s="28">
        <f t="shared" ca="1" si="15"/>
        <v>-549.09635683166653</v>
      </c>
      <c r="M113" s="26">
        <f t="shared" ca="1" si="16"/>
        <v>3793.1928006430217</v>
      </c>
      <c r="N113" s="26">
        <f t="shared" ca="1" si="17"/>
        <v>0.14230232888087363</v>
      </c>
      <c r="O113" s="27">
        <f t="shared" ca="1" si="18"/>
        <v>0.98954048967447428</v>
      </c>
      <c r="P113" s="7"/>
      <c r="Q113" s="28">
        <f t="shared" ca="1" si="19"/>
        <v>0.13430665209782006</v>
      </c>
      <c r="R113" s="27">
        <f t="shared" ca="1" si="23"/>
        <v>180.28451727751974</v>
      </c>
      <c r="S113" s="7"/>
      <c r="T113" s="28">
        <f t="shared" ref="T113:T145" si="24">360/40000*B113+T112</f>
        <v>180.21599999999998</v>
      </c>
      <c r="U113" s="27">
        <f t="shared" si="21"/>
        <v>3.1453625647741004</v>
      </c>
      <c r="V113" s="7"/>
      <c r="W113" s="28">
        <f t="shared" ca="1" si="22"/>
        <v>6.851727751976E-2</v>
      </c>
      <c r="X113" s="27"/>
      <c r="Y113" s="7"/>
      <c r="Z113" s="46"/>
    </row>
    <row r="114" spans="1:26" s="26" customFormat="1" x14ac:dyDescent="0.25">
      <c r="A114" s="26">
        <v>33</v>
      </c>
      <c r="B114" s="26">
        <v>-626</v>
      </c>
      <c r="C114" s="26">
        <v>13098</v>
      </c>
      <c r="D114" s="26">
        <v>15138</v>
      </c>
      <c r="E114" s="26">
        <v>13312</v>
      </c>
      <c r="F114" s="26">
        <v>11279</v>
      </c>
      <c r="G114" s="27"/>
      <c r="H114" s="7"/>
      <c r="I114" s="28">
        <f t="shared" si="13"/>
        <v>-214</v>
      </c>
      <c r="J114" s="27">
        <f t="shared" si="14"/>
        <v>3859</v>
      </c>
      <c r="K114" s="7"/>
      <c r="L114" s="28">
        <f t="shared" ca="1" si="15"/>
        <v>-174.09635683166655</v>
      </c>
      <c r="M114" s="26">
        <f t="shared" ca="1" si="16"/>
        <v>3835.1928006430217</v>
      </c>
      <c r="N114" s="26">
        <f t="shared" ca="1" si="17"/>
        <v>4.5118341650947559E-2</v>
      </c>
      <c r="O114" s="27">
        <f t="shared" ca="1" si="18"/>
        <v>1.0004971435411805</v>
      </c>
      <c r="P114" s="7"/>
      <c r="Q114" s="28">
        <f t="shared" ca="1" si="19"/>
        <v>3.703090532304739E-2</v>
      </c>
      <c r="R114" s="27">
        <f t="shared" ca="1" si="23"/>
        <v>174.67489807268498</v>
      </c>
      <c r="S114" s="7"/>
      <c r="T114" s="28">
        <f t="shared" si="24"/>
        <v>174.58199999999999</v>
      </c>
      <c r="U114" s="27">
        <f t="shared" si="21"/>
        <v>3.0470307147167399</v>
      </c>
      <c r="V114" s="7"/>
      <c r="W114" s="28">
        <f t="shared" ca="1" si="22"/>
        <v>9.289807268498862E-2</v>
      </c>
      <c r="X114" s="27"/>
      <c r="Y114" s="7"/>
      <c r="Z114" s="46"/>
    </row>
    <row r="115" spans="1:26" s="26" customFormat="1" x14ac:dyDescent="0.25">
      <c r="A115" s="26">
        <v>34</v>
      </c>
      <c r="B115" s="26">
        <v>-628</v>
      </c>
      <c r="C115" s="26">
        <v>13286</v>
      </c>
      <c r="D115" s="26">
        <v>15130</v>
      </c>
      <c r="E115" s="26">
        <v>13122</v>
      </c>
      <c r="F115" s="26">
        <v>11281</v>
      </c>
      <c r="G115" s="27"/>
      <c r="H115" s="7"/>
      <c r="I115" s="28">
        <f t="shared" si="13"/>
        <v>164</v>
      </c>
      <c r="J115" s="27">
        <f t="shared" si="14"/>
        <v>3849</v>
      </c>
      <c r="K115" s="7"/>
      <c r="L115" s="28">
        <f t="shared" ca="1" si="15"/>
        <v>203.90364316833345</v>
      </c>
      <c r="M115" s="26">
        <f t="shared" ca="1" si="16"/>
        <v>3825.1928006430217</v>
      </c>
      <c r="N115" s="26">
        <f t="shared" ca="1" si="17"/>
        <v>-5.284311747681792E-2</v>
      </c>
      <c r="O115" s="27">
        <f t="shared" ca="1" si="18"/>
        <v>0.99788841643005999</v>
      </c>
      <c r="P115" s="7"/>
      <c r="Q115" s="28">
        <f t="shared" ca="1" si="19"/>
        <v>-6.0912664125112446E-2</v>
      </c>
      <c r="R115" s="27">
        <f t="shared" ca="1" si="23"/>
        <v>169.06211586847849</v>
      </c>
      <c r="S115" s="7"/>
      <c r="T115" s="28">
        <f t="shared" si="24"/>
        <v>168.93</v>
      </c>
      <c r="U115" s="27">
        <f t="shared" si="21"/>
        <v>2.9483847053940213</v>
      </c>
      <c r="V115" s="7"/>
      <c r="W115" s="28">
        <f t="shared" ca="1" si="22"/>
        <v>0.13211586847847911</v>
      </c>
      <c r="X115" s="27"/>
      <c r="Y115" s="7"/>
      <c r="Z115" s="46"/>
    </row>
    <row r="116" spans="1:26" s="26" customFormat="1" x14ac:dyDescent="0.25">
      <c r="A116" s="26">
        <v>35</v>
      </c>
      <c r="B116" s="26">
        <v>-612</v>
      </c>
      <c r="C116" s="26">
        <v>13473</v>
      </c>
      <c r="D116" s="26">
        <v>15111</v>
      </c>
      <c r="E116" s="26">
        <v>12936</v>
      </c>
      <c r="F116" s="26">
        <v>11302</v>
      </c>
      <c r="G116" s="27"/>
      <c r="H116" s="7"/>
      <c r="I116" s="28">
        <f t="shared" si="13"/>
        <v>537</v>
      </c>
      <c r="J116" s="27">
        <f t="shared" si="14"/>
        <v>3809</v>
      </c>
      <c r="K116" s="7"/>
      <c r="L116" s="28">
        <f t="shared" ca="1" si="15"/>
        <v>576.90364316833347</v>
      </c>
      <c r="M116" s="26">
        <f t="shared" ca="1" si="16"/>
        <v>3785.1928006430217</v>
      </c>
      <c r="N116" s="26">
        <f t="shared" ca="1" si="17"/>
        <v>-0.14950879010818438</v>
      </c>
      <c r="O116" s="27">
        <f t="shared" ca="1" si="18"/>
        <v>0.98745350798557774</v>
      </c>
      <c r="P116" s="7"/>
      <c r="Q116" s="28">
        <f t="shared" ca="1" si="19"/>
        <v>-0.15749713090044151</v>
      </c>
      <c r="R116" s="27">
        <f t="shared" ca="1" si="23"/>
        <v>163.49295980982379</v>
      </c>
      <c r="S116" s="7"/>
      <c r="T116" s="28">
        <f t="shared" si="24"/>
        <v>163.422</v>
      </c>
      <c r="U116" s="27">
        <f t="shared" si="21"/>
        <v>2.8522519701941733</v>
      </c>
      <c r="V116" s="7"/>
      <c r="W116" s="28">
        <f t="shared" ca="1" si="22"/>
        <v>7.0959809823790465E-2</v>
      </c>
      <c r="X116" s="27"/>
      <c r="Y116" s="7"/>
      <c r="Z116" s="46"/>
    </row>
    <row r="117" spans="1:26" s="26" customFormat="1" x14ac:dyDescent="0.25">
      <c r="A117" s="26">
        <v>36</v>
      </c>
      <c r="B117" s="26">
        <v>-616</v>
      </c>
      <c r="C117" s="26">
        <v>13653</v>
      </c>
      <c r="D117" s="26">
        <v>15075</v>
      </c>
      <c r="E117" s="26">
        <v>12753</v>
      </c>
      <c r="F117" s="26">
        <v>11342</v>
      </c>
      <c r="G117" s="27"/>
      <c r="H117" s="7"/>
      <c r="I117" s="28">
        <f t="shared" si="13"/>
        <v>900</v>
      </c>
      <c r="J117" s="27">
        <f t="shared" si="14"/>
        <v>3733</v>
      </c>
      <c r="K117" s="7"/>
      <c r="L117" s="28">
        <f t="shared" ca="1" si="15"/>
        <v>939.90364316833347</v>
      </c>
      <c r="M117" s="26">
        <f t="shared" ca="1" si="16"/>
        <v>3709.1928006430217</v>
      </c>
      <c r="N117" s="26">
        <f t="shared" ca="1" si="17"/>
        <v>-0.24358288974675282</v>
      </c>
      <c r="O117" s="27">
        <f t="shared" ca="1" si="18"/>
        <v>0.96762718194106156</v>
      </c>
      <c r="P117" s="7"/>
      <c r="Q117" s="28">
        <f t="shared" ca="1" si="19"/>
        <v>-0.25141401139193015</v>
      </c>
      <c r="R117" s="27">
        <f t="shared" ca="1" si="23"/>
        <v>157.99036595190069</v>
      </c>
      <c r="S117" s="7"/>
      <c r="T117" s="28">
        <f t="shared" si="24"/>
        <v>157.87799999999999</v>
      </c>
      <c r="U117" s="27">
        <f t="shared" si="21"/>
        <v>2.7554909164636072</v>
      </c>
      <c r="V117" s="7"/>
      <c r="W117" s="28">
        <f t="shared" ca="1" si="22"/>
        <v>0.1123659519006992</v>
      </c>
      <c r="X117" s="27"/>
      <c r="Y117" s="7"/>
      <c r="Z117" s="46"/>
    </row>
    <row r="118" spans="1:26" s="26" customFormat="1" x14ac:dyDescent="0.25">
      <c r="A118" s="26">
        <v>37</v>
      </c>
      <c r="B118" s="26">
        <v>-619</v>
      </c>
      <c r="C118" s="26">
        <v>13830</v>
      </c>
      <c r="D118" s="26">
        <v>15013</v>
      </c>
      <c r="E118" s="26">
        <v>12569</v>
      </c>
      <c r="F118" s="26">
        <v>11395</v>
      </c>
      <c r="G118" s="27"/>
      <c r="H118" s="7"/>
      <c r="I118" s="28">
        <f t="shared" si="13"/>
        <v>1261</v>
      </c>
      <c r="J118" s="27">
        <f t="shared" si="14"/>
        <v>3618</v>
      </c>
      <c r="K118" s="7"/>
      <c r="L118" s="28">
        <f t="shared" ca="1" si="15"/>
        <v>1300.9036431683335</v>
      </c>
      <c r="M118" s="26">
        <f t="shared" ca="1" si="16"/>
        <v>3594.1928006430217</v>
      </c>
      <c r="N118" s="26">
        <f t="shared" ca="1" si="17"/>
        <v>-0.33713867478676168</v>
      </c>
      <c r="O118" s="27">
        <f t="shared" ca="1" si="18"/>
        <v>0.93762682016317522</v>
      </c>
      <c r="P118" s="7"/>
      <c r="Q118" s="28">
        <f t="shared" ca="1" si="19"/>
        <v>-0.34473030436973784</v>
      </c>
      <c r="R118" s="27">
        <f t="shared" ca="1" si="23"/>
        <v>152.36861846879492</v>
      </c>
      <c r="S118" s="7"/>
      <c r="T118" s="28">
        <f t="shared" si="24"/>
        <v>152.30699999999999</v>
      </c>
      <c r="U118" s="27">
        <f t="shared" si="21"/>
        <v>2.6582586238350032</v>
      </c>
      <c r="V118" s="7"/>
      <c r="W118" s="28">
        <f t="shared" ca="1" si="22"/>
        <v>6.1618468794932824E-2</v>
      </c>
      <c r="X118" s="27"/>
      <c r="Y118" s="7"/>
      <c r="Z118" s="46"/>
    </row>
    <row r="119" spans="1:26" s="26" customFormat="1" x14ac:dyDescent="0.25">
      <c r="A119" s="26">
        <v>38</v>
      </c>
      <c r="B119" s="26">
        <v>-620</v>
      </c>
      <c r="C119" s="26">
        <v>14005</v>
      </c>
      <c r="D119" s="26">
        <v>14942</v>
      </c>
      <c r="E119" s="26">
        <v>12399</v>
      </c>
      <c r="F119" s="26">
        <v>11468</v>
      </c>
      <c r="G119" s="27"/>
      <c r="H119" s="7"/>
      <c r="I119" s="28">
        <f t="shared" si="13"/>
        <v>1606</v>
      </c>
      <c r="J119" s="27">
        <f t="shared" si="14"/>
        <v>3474</v>
      </c>
      <c r="K119" s="7"/>
      <c r="L119" s="28">
        <f t="shared" ca="1" si="15"/>
        <v>1645.9036431683335</v>
      </c>
      <c r="M119" s="26">
        <f t="shared" ca="1" si="16"/>
        <v>3450.1928006430217</v>
      </c>
      <c r="N119" s="26">
        <f t="shared" ca="1" si="17"/>
        <v>-0.42654794303829363</v>
      </c>
      <c r="O119" s="27">
        <f t="shared" ca="1" si="18"/>
        <v>0.9000611497630393</v>
      </c>
      <c r="P119" s="7"/>
      <c r="Q119" s="28">
        <f t="shared" ca="1" si="19"/>
        <v>-0.43383878034207068</v>
      </c>
      <c r="R119" s="27">
        <f t="shared" ca="1" si="23"/>
        <v>146.82065790849492</v>
      </c>
      <c r="S119" s="7"/>
      <c r="T119" s="28">
        <f t="shared" si="24"/>
        <v>146.72699999999998</v>
      </c>
      <c r="U119" s="27">
        <f t="shared" si="21"/>
        <v>2.5608692515737195</v>
      </c>
      <c r="V119" s="7"/>
      <c r="W119" s="28">
        <f t="shared" ca="1" si="22"/>
        <v>9.3657908494947151E-2</v>
      </c>
      <c r="X119" s="27"/>
      <c r="Y119" s="7"/>
      <c r="Z119" s="46"/>
    </row>
    <row r="120" spans="1:26" s="26" customFormat="1" x14ac:dyDescent="0.25">
      <c r="A120" s="26">
        <v>39</v>
      </c>
      <c r="B120" s="26">
        <v>-630</v>
      </c>
      <c r="C120" s="26">
        <v>14185</v>
      </c>
      <c r="D120" s="26">
        <v>14862</v>
      </c>
      <c r="E120" s="26">
        <v>12237</v>
      </c>
      <c r="F120" s="26">
        <v>11568</v>
      </c>
      <c r="G120" s="27"/>
      <c r="H120" s="7"/>
      <c r="I120" s="28">
        <f t="shared" si="13"/>
        <v>1948</v>
      </c>
      <c r="J120" s="27">
        <f t="shared" si="14"/>
        <v>3294</v>
      </c>
      <c r="K120" s="7"/>
      <c r="L120" s="28">
        <f t="shared" ca="1" si="15"/>
        <v>1987.9036431683335</v>
      </c>
      <c r="M120" s="26">
        <f t="shared" ca="1" si="16"/>
        <v>3270.1928006430217</v>
      </c>
      <c r="N120" s="26">
        <f t="shared" ca="1" si="17"/>
        <v>-0.51517973939198625</v>
      </c>
      <c r="O120" s="27">
        <f t="shared" ca="1" si="18"/>
        <v>0.85310406176286946</v>
      </c>
      <c r="P120" s="7"/>
      <c r="Q120" s="28">
        <f t="shared" ca="1" si="19"/>
        <v>-0.52209383041433943</v>
      </c>
      <c r="R120" s="27">
        <f t="shared" ca="1" si="23"/>
        <v>141.08885918322756</v>
      </c>
      <c r="S120" s="7"/>
      <c r="T120" s="28">
        <f t="shared" si="24"/>
        <v>141.05699999999999</v>
      </c>
      <c r="U120" s="27">
        <f t="shared" si="21"/>
        <v>2.4619090829856414</v>
      </c>
      <c r="V120" s="7"/>
      <c r="W120" s="28">
        <f t="shared" ca="1" si="22"/>
        <v>3.18591832275672E-2</v>
      </c>
      <c r="X120" s="27"/>
      <c r="Y120" s="7"/>
      <c r="Z120" s="46"/>
    </row>
    <row r="121" spans="1:26" s="26" customFormat="1" x14ac:dyDescent="0.25">
      <c r="A121" s="26">
        <v>40</v>
      </c>
      <c r="B121" s="26">
        <v>-635</v>
      </c>
      <c r="C121" s="26">
        <v>14348</v>
      </c>
      <c r="D121" s="26">
        <v>14748</v>
      </c>
      <c r="E121" s="26">
        <v>12076</v>
      </c>
      <c r="F121" s="26">
        <v>11677</v>
      </c>
      <c r="G121" s="27"/>
      <c r="H121" s="7"/>
      <c r="I121" s="28">
        <f t="shared" si="13"/>
        <v>2272</v>
      </c>
      <c r="J121" s="27">
        <f t="shared" si="14"/>
        <v>3071</v>
      </c>
      <c r="K121" s="7"/>
      <c r="L121" s="28">
        <f t="shared" ca="1" si="15"/>
        <v>2311.9036431683335</v>
      </c>
      <c r="M121" s="26">
        <f t="shared" ca="1" si="16"/>
        <v>3047.1928006430217</v>
      </c>
      <c r="N121" s="26">
        <f t="shared" ca="1" si="17"/>
        <v>-0.59914670435864237</v>
      </c>
      <c r="O121" s="27">
        <f t="shared" ca="1" si="18"/>
        <v>0.79492944718488112</v>
      </c>
      <c r="P121" s="7"/>
      <c r="Q121" s="28">
        <f t="shared" ca="1" si="19"/>
        <v>-0.60559320415684936</v>
      </c>
      <c r="R121" s="27">
        <f t="shared" ca="1" si="23"/>
        <v>135.25432755330161</v>
      </c>
      <c r="S121" s="7"/>
      <c r="T121" s="28">
        <f t="shared" si="24"/>
        <v>135.34199999999998</v>
      </c>
      <c r="U121" s="27">
        <f t="shared" si="21"/>
        <v>2.362163516234165</v>
      </c>
      <c r="V121" s="7"/>
      <c r="W121" s="28">
        <f t="shared" ca="1" si="22"/>
        <v>-8.7672446698377371E-2</v>
      </c>
      <c r="X121" s="27"/>
      <c r="Y121" s="7"/>
      <c r="Z121" s="46"/>
    </row>
    <row r="122" spans="1:26" s="26" customFormat="1" x14ac:dyDescent="0.25">
      <c r="A122" s="26">
        <v>41</v>
      </c>
      <c r="B122" s="26">
        <v>-628</v>
      </c>
      <c r="C122" s="26">
        <v>14493</v>
      </c>
      <c r="D122" s="26">
        <v>14635</v>
      </c>
      <c r="E122" s="26">
        <v>11935</v>
      </c>
      <c r="F122" s="26">
        <v>11804</v>
      </c>
      <c r="G122" s="27"/>
      <c r="H122" s="7"/>
      <c r="I122" s="28">
        <f t="shared" si="13"/>
        <v>2558</v>
      </c>
      <c r="J122" s="27">
        <f t="shared" si="14"/>
        <v>2831</v>
      </c>
      <c r="K122" s="7"/>
      <c r="L122" s="28">
        <f t="shared" ca="1" si="15"/>
        <v>2597.9036431683335</v>
      </c>
      <c r="M122" s="26">
        <f t="shared" ca="1" si="16"/>
        <v>2807.1928006430217</v>
      </c>
      <c r="N122" s="26">
        <f t="shared" ca="1" si="17"/>
        <v>-0.67326569195266595</v>
      </c>
      <c r="O122" s="27">
        <f t="shared" ca="1" si="18"/>
        <v>0.73231999651798785</v>
      </c>
      <c r="P122" s="7"/>
      <c r="Q122" s="28">
        <f t="shared" ca="1" si="19"/>
        <v>-0.6792084235043554</v>
      </c>
      <c r="R122" s="27">
        <f t="shared" ca="1" si="23"/>
        <v>129.71005680762119</v>
      </c>
      <c r="S122" s="7"/>
      <c r="T122" s="28">
        <f t="shared" si="24"/>
        <v>129.69</v>
      </c>
      <c r="U122" s="27">
        <f t="shared" si="21"/>
        <v>2.2635175069114459</v>
      </c>
      <c r="V122" s="7"/>
      <c r="W122" s="28">
        <f t="shared" ca="1" si="22"/>
        <v>2.0056807621188E-2</v>
      </c>
      <c r="X122" s="27"/>
      <c r="Y122" s="7"/>
      <c r="Z122" s="46"/>
    </row>
    <row r="123" spans="1:26" s="26" customFormat="1" x14ac:dyDescent="0.25">
      <c r="A123" s="26">
        <v>42</v>
      </c>
      <c r="B123" s="26">
        <v>-619</v>
      </c>
      <c r="C123" s="26">
        <v>14613</v>
      </c>
      <c r="D123" s="26">
        <v>14485</v>
      </c>
      <c r="E123" s="26">
        <v>11788</v>
      </c>
      <c r="F123" s="26">
        <v>11924</v>
      </c>
      <c r="G123" s="27"/>
      <c r="H123" s="7"/>
      <c r="I123" s="28">
        <f t="shared" si="13"/>
        <v>2825</v>
      </c>
      <c r="J123" s="27">
        <f t="shared" si="14"/>
        <v>2561</v>
      </c>
      <c r="K123" s="7"/>
      <c r="L123" s="28">
        <f t="shared" ca="1" si="15"/>
        <v>2864.9036431683335</v>
      </c>
      <c r="M123" s="26">
        <f t="shared" ca="1" si="16"/>
        <v>2537.1928006430217</v>
      </c>
      <c r="N123" s="26">
        <f t="shared" ca="1" si="17"/>
        <v>-0.74246069086037336</v>
      </c>
      <c r="O123" s="27">
        <f t="shared" ca="1" si="18"/>
        <v>0.66188436451773303</v>
      </c>
      <c r="P123" s="7"/>
      <c r="Q123" s="28">
        <f t="shared" ca="1" si="19"/>
        <v>-0.74783621941147804</v>
      </c>
      <c r="R123" s="27">
        <f t="shared" ca="1" si="23"/>
        <v>124.06615244222269</v>
      </c>
      <c r="S123" s="7"/>
      <c r="T123" s="28">
        <f t="shared" si="24"/>
        <v>124.119</v>
      </c>
      <c r="U123" s="27">
        <f t="shared" si="21"/>
        <v>2.1662852142828419</v>
      </c>
      <c r="V123" s="7"/>
      <c r="W123" s="28">
        <f t="shared" ca="1" si="22"/>
        <v>-5.2847557777312204E-2</v>
      </c>
      <c r="X123" s="27"/>
      <c r="Y123" s="7"/>
      <c r="Z123" s="46"/>
    </row>
    <row r="124" spans="1:26" s="26" customFormat="1" x14ac:dyDescent="0.25">
      <c r="A124" s="26">
        <v>43</v>
      </c>
      <c r="B124" s="26">
        <v>-632</v>
      </c>
      <c r="C124" s="26">
        <v>14737</v>
      </c>
      <c r="D124" s="26">
        <v>14335</v>
      </c>
      <c r="E124" s="26">
        <v>11671</v>
      </c>
      <c r="F124" s="26">
        <v>12075</v>
      </c>
      <c r="G124" s="27"/>
      <c r="H124" s="7"/>
      <c r="I124" s="28">
        <f t="shared" si="13"/>
        <v>3066</v>
      </c>
      <c r="J124" s="27">
        <f t="shared" si="14"/>
        <v>2260</v>
      </c>
      <c r="K124" s="7"/>
      <c r="L124" s="28">
        <f t="shared" ca="1" si="15"/>
        <v>3105.9036431683335</v>
      </c>
      <c r="M124" s="26">
        <f t="shared" ca="1" si="16"/>
        <v>2236.1928006430217</v>
      </c>
      <c r="N124" s="26">
        <f t="shared" ca="1" si="17"/>
        <v>-0.80491759998680579</v>
      </c>
      <c r="O124" s="27">
        <f t="shared" ca="1" si="18"/>
        <v>0.58336167847300446</v>
      </c>
      <c r="P124" s="7"/>
      <c r="Q124" s="28">
        <f t="shared" ca="1" si="19"/>
        <v>-0.80966032236686525</v>
      </c>
      <c r="R124" s="27">
        <f t="shared" ca="1" si="23"/>
        <v>118.32802125453651</v>
      </c>
      <c r="S124" s="7"/>
      <c r="T124" s="28">
        <f t="shared" si="24"/>
        <v>118.431</v>
      </c>
      <c r="U124" s="27">
        <f t="shared" si="21"/>
        <v>2.0670108864294043</v>
      </c>
      <c r="V124" s="7"/>
      <c r="W124" s="28">
        <f t="shared" ca="1" si="22"/>
        <v>-0.10297874546348851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-606</v>
      </c>
      <c r="C125" s="26">
        <v>14846</v>
      </c>
      <c r="D125" s="26">
        <v>14195</v>
      </c>
      <c r="E125" s="26">
        <v>11579</v>
      </c>
      <c r="F125" s="26">
        <v>12238</v>
      </c>
      <c r="G125" s="27"/>
      <c r="H125" s="7"/>
      <c r="I125" s="28">
        <f t="shared" si="13"/>
        <v>3267</v>
      </c>
      <c r="J125" s="27">
        <f t="shared" si="14"/>
        <v>1957</v>
      </c>
      <c r="K125" s="7"/>
      <c r="L125" s="28">
        <f t="shared" ca="1" si="15"/>
        <v>3306.9036431683335</v>
      </c>
      <c r="M125" s="26">
        <f t="shared" ca="1" si="16"/>
        <v>1933.1928006430219</v>
      </c>
      <c r="N125" s="26">
        <f t="shared" ca="1" si="17"/>
        <v>-0.85700821714204622</v>
      </c>
      <c r="O125" s="27">
        <f t="shared" ca="1" si="18"/>
        <v>0.50431724700605174</v>
      </c>
      <c r="P125" s="7"/>
      <c r="Q125" s="28">
        <f t="shared" ca="1" si="19"/>
        <v>-0.86111357630266505</v>
      </c>
      <c r="R125" s="27">
        <f t="shared" ca="1" si="23"/>
        <v>112.91087953944987</v>
      </c>
      <c r="S125" s="7"/>
      <c r="T125" s="28">
        <f t="shared" si="24"/>
        <v>112.977</v>
      </c>
      <c r="U125" s="27">
        <f t="shared" si="21"/>
        <v>1.9718206290256337</v>
      </c>
      <c r="V125" s="7"/>
      <c r="W125" s="28">
        <f t="shared" ca="1" si="22"/>
        <v>-6.6120460550138205E-2</v>
      </c>
      <c r="X125" s="27"/>
      <c r="Y125" s="7"/>
      <c r="Z125" s="46"/>
    </row>
    <row r="126" spans="1:26" s="26" customFormat="1" x14ac:dyDescent="0.25">
      <c r="A126" s="26">
        <v>45</v>
      </c>
      <c r="B126" s="26">
        <v>-607</v>
      </c>
      <c r="C126" s="26">
        <v>14929</v>
      </c>
      <c r="D126" s="26">
        <v>14026</v>
      </c>
      <c r="E126" s="26">
        <v>11485</v>
      </c>
      <c r="F126" s="26">
        <v>12392</v>
      </c>
      <c r="G126" s="27"/>
      <c r="H126" s="7"/>
      <c r="I126" s="28">
        <f t="shared" si="13"/>
        <v>3444</v>
      </c>
      <c r="J126" s="27">
        <f t="shared" si="14"/>
        <v>1634</v>
      </c>
      <c r="K126" s="7"/>
      <c r="L126" s="28">
        <f t="shared" ca="1" si="15"/>
        <v>3483.9036431683335</v>
      </c>
      <c r="M126" s="26">
        <f t="shared" ca="1" si="16"/>
        <v>1610.1928006430219</v>
      </c>
      <c r="N126" s="26">
        <f t="shared" ca="1" si="17"/>
        <v>-0.90287905911457134</v>
      </c>
      <c r="O126" s="27">
        <f t="shared" ca="1" si="18"/>
        <v>0.420055361316858</v>
      </c>
      <c r="P126" s="7"/>
      <c r="Q126" s="28">
        <f t="shared" ca="1" si="19"/>
        <v>-0.90630466922828568</v>
      </c>
      <c r="R126" s="27">
        <f t="shared" ca="1" si="23"/>
        <v>107.42205118464699</v>
      </c>
      <c r="S126" s="7"/>
      <c r="T126" s="28">
        <f t="shared" si="24"/>
        <v>107.51400000000001</v>
      </c>
      <c r="U126" s="27">
        <f t="shared" si="21"/>
        <v>1.8764732919891836</v>
      </c>
      <c r="V126" s="7"/>
      <c r="W126" s="28">
        <f t="shared" ca="1" si="22"/>
        <v>-9.1948815353021018E-2</v>
      </c>
      <c r="X126" s="27"/>
      <c r="Y126" s="7"/>
      <c r="Z126" s="46"/>
    </row>
    <row r="127" spans="1:26" s="26" customFormat="1" x14ac:dyDescent="0.25">
      <c r="A127" s="26">
        <v>46</v>
      </c>
      <c r="B127" s="26">
        <v>-632</v>
      </c>
      <c r="C127" s="26">
        <v>15007</v>
      </c>
      <c r="D127" s="26">
        <v>13847</v>
      </c>
      <c r="E127" s="26">
        <v>11411</v>
      </c>
      <c r="F127" s="26">
        <v>12570</v>
      </c>
      <c r="G127" s="27"/>
      <c r="H127" s="7"/>
      <c r="I127" s="28">
        <f t="shared" si="13"/>
        <v>3596</v>
      </c>
      <c r="J127" s="27">
        <f t="shared" si="14"/>
        <v>1277</v>
      </c>
      <c r="K127" s="7"/>
      <c r="L127" s="28">
        <f t="shared" ca="1" si="15"/>
        <v>3635.9036431683335</v>
      </c>
      <c r="M127" s="26">
        <f t="shared" ca="1" si="16"/>
        <v>1253.1928006430219</v>
      </c>
      <c r="N127" s="26">
        <f t="shared" ca="1" si="17"/>
        <v>-0.94227096860510129</v>
      </c>
      <c r="O127" s="27">
        <f t="shared" ca="1" si="18"/>
        <v>0.32692380344985433</v>
      </c>
      <c r="P127" s="7"/>
      <c r="Q127" s="28">
        <f t="shared" ca="1" si="19"/>
        <v>-0.94494490758855421</v>
      </c>
      <c r="R127" s="27">
        <f t="shared" ca="1" si="23"/>
        <v>101.6393560414582</v>
      </c>
      <c r="S127" s="7"/>
      <c r="T127" s="28">
        <f t="shared" si="24"/>
        <v>101.82600000000001</v>
      </c>
      <c r="U127" s="27">
        <f t="shared" si="21"/>
        <v>1.7771989641357462</v>
      </c>
      <c r="V127" s="7"/>
      <c r="W127" s="28">
        <f t="shared" ca="1" si="22"/>
        <v>-0.18664395854180782</v>
      </c>
      <c r="X127" s="27"/>
      <c r="Y127" s="7"/>
      <c r="Z127" s="46"/>
    </row>
    <row r="128" spans="1:26" s="26" customFormat="1" x14ac:dyDescent="0.25">
      <c r="A128" s="26">
        <v>47</v>
      </c>
      <c r="B128" s="26">
        <v>-637</v>
      </c>
      <c r="C128" s="26">
        <v>15065</v>
      </c>
      <c r="D128" s="26">
        <v>13667</v>
      </c>
      <c r="E128" s="26">
        <v>11360</v>
      </c>
      <c r="F128" s="26">
        <v>12752</v>
      </c>
      <c r="G128" s="27"/>
      <c r="H128" s="7"/>
      <c r="I128" s="28">
        <f t="shared" si="13"/>
        <v>3705</v>
      </c>
      <c r="J128" s="27">
        <f t="shared" si="14"/>
        <v>915</v>
      </c>
      <c r="K128" s="7"/>
      <c r="L128" s="28">
        <f t="shared" ca="1" si="15"/>
        <v>3744.9036431683335</v>
      </c>
      <c r="M128" s="26">
        <f t="shared" ca="1" si="16"/>
        <v>891.19280064302188</v>
      </c>
      <c r="N128" s="26">
        <f t="shared" ca="1" si="17"/>
        <v>-0.97051911422659987</v>
      </c>
      <c r="O128" s="27">
        <f t="shared" ca="1" si="18"/>
        <v>0.23248788202729037</v>
      </c>
      <c r="P128" s="7"/>
      <c r="Q128" s="28">
        <f t="shared" ca="1" si="19"/>
        <v>-0.97243047223917478</v>
      </c>
      <c r="R128" s="27">
        <f t="shared" ca="1" si="23"/>
        <v>96.001042646553174</v>
      </c>
      <c r="S128" s="7"/>
      <c r="T128" s="28">
        <f t="shared" si="24"/>
        <v>96.093000000000004</v>
      </c>
      <c r="U128" s="27">
        <f t="shared" si="21"/>
        <v>1.677139238118911</v>
      </c>
      <c r="V128" s="7"/>
      <c r="W128" s="28">
        <f t="shared" ca="1" si="22"/>
        <v>-9.195735344682987E-2</v>
      </c>
      <c r="X128" s="27"/>
      <c r="Y128" s="7"/>
      <c r="Z128" s="46"/>
    </row>
    <row r="129" spans="1:26" s="26" customFormat="1" x14ac:dyDescent="0.25">
      <c r="A129" s="26">
        <v>48</v>
      </c>
      <c r="B129" s="26">
        <v>-630</v>
      </c>
      <c r="C129" s="26">
        <v>15088</v>
      </c>
      <c r="D129" s="26">
        <v>13474</v>
      </c>
      <c r="E129" s="26">
        <v>11316</v>
      </c>
      <c r="F129" s="26">
        <v>12930</v>
      </c>
      <c r="G129" s="27"/>
      <c r="H129" s="7"/>
      <c r="I129" s="28">
        <f t="shared" si="13"/>
        <v>3772</v>
      </c>
      <c r="J129" s="27">
        <f t="shared" si="14"/>
        <v>544</v>
      </c>
      <c r="K129" s="7"/>
      <c r="L129" s="28">
        <f t="shared" ca="1" si="15"/>
        <v>3811.9036431683335</v>
      </c>
      <c r="M129" s="26">
        <f t="shared" ca="1" si="16"/>
        <v>520.19280064302188</v>
      </c>
      <c r="N129" s="26">
        <f t="shared" ca="1" si="17"/>
        <v>-0.98788265327834668</v>
      </c>
      <c r="O129" s="27">
        <f t="shared" ca="1" si="18"/>
        <v>0.13570410620471793</v>
      </c>
      <c r="P129" s="7"/>
      <c r="Q129" s="28">
        <f t="shared" ca="1" si="19"/>
        <v>-0.98901209243895494</v>
      </c>
      <c r="R129" s="27">
        <f t="shared" ca="1" si="23"/>
        <v>90.36807366119433</v>
      </c>
      <c r="S129" s="7"/>
      <c r="T129" s="28">
        <f t="shared" si="24"/>
        <v>90.423000000000002</v>
      </c>
      <c r="U129" s="27">
        <f t="shared" si="21"/>
        <v>1.5781790695308324</v>
      </c>
      <c r="V129" s="7"/>
      <c r="W129" s="28">
        <f t="shared" ca="1" si="22"/>
        <v>-5.4926338805671548E-2</v>
      </c>
      <c r="X129" s="27"/>
      <c r="Y129" s="7"/>
      <c r="Z129" s="46"/>
    </row>
    <row r="130" spans="1:26" s="26" customFormat="1" x14ac:dyDescent="0.25">
      <c r="A130" s="26">
        <v>49</v>
      </c>
      <c r="B130" s="26">
        <v>-627</v>
      </c>
      <c r="C130" s="26">
        <v>15115</v>
      </c>
      <c r="D130" s="26">
        <v>13292</v>
      </c>
      <c r="E130" s="26">
        <v>11306</v>
      </c>
      <c r="F130" s="26">
        <v>13125</v>
      </c>
      <c r="G130" s="27"/>
      <c r="H130" s="7"/>
      <c r="I130" s="28">
        <f t="shared" si="13"/>
        <v>3809</v>
      </c>
      <c r="J130" s="27">
        <f t="shared" si="14"/>
        <v>167</v>
      </c>
      <c r="K130" s="7"/>
      <c r="L130" s="28">
        <f t="shared" ca="1" si="15"/>
        <v>3848.9036431683335</v>
      </c>
      <c r="M130" s="26">
        <f t="shared" ca="1" si="16"/>
        <v>143.19280064302183</v>
      </c>
      <c r="N130" s="26">
        <f t="shared" ca="1" si="17"/>
        <v>-0.99747147335169939</v>
      </c>
      <c r="O130" s="27">
        <f t="shared" ca="1" si="18"/>
        <v>3.7355094115473129E-2</v>
      </c>
      <c r="P130" s="7"/>
      <c r="Q130" s="28">
        <f t="shared" ca="1" si="19"/>
        <v>-0.99780608479995292</v>
      </c>
      <c r="R130" s="27">
        <f t="shared" ca="1" si="23"/>
        <v>84.699199258060503</v>
      </c>
      <c r="S130" s="7"/>
      <c r="T130" s="28">
        <f t="shared" si="24"/>
        <v>84.78</v>
      </c>
      <c r="U130" s="27">
        <f t="shared" si="21"/>
        <v>1.4796901398407925</v>
      </c>
      <c r="V130" s="7"/>
      <c r="W130" s="28">
        <f t="shared" ca="1" si="22"/>
        <v>-8.0800741939498266E-2</v>
      </c>
      <c r="X130" s="27"/>
      <c r="Y130" s="7"/>
      <c r="Z130" s="46"/>
    </row>
    <row r="131" spans="1:26" s="26" customFormat="1" x14ac:dyDescent="0.25">
      <c r="A131" s="26">
        <v>50</v>
      </c>
      <c r="B131" s="26">
        <v>-636</v>
      </c>
      <c r="C131" s="26">
        <v>15115</v>
      </c>
      <c r="D131" s="26">
        <v>13101</v>
      </c>
      <c r="E131" s="26">
        <v>11303</v>
      </c>
      <c r="F131" s="26">
        <v>13312</v>
      </c>
      <c r="G131" s="27"/>
      <c r="H131" s="7"/>
      <c r="I131" s="28">
        <f t="shared" si="13"/>
        <v>3812</v>
      </c>
      <c r="J131" s="27">
        <f t="shared" si="14"/>
        <v>-211</v>
      </c>
      <c r="K131" s="7"/>
      <c r="L131" s="28">
        <f t="shared" ca="1" si="15"/>
        <v>3851.9036431683335</v>
      </c>
      <c r="M131" s="26">
        <f t="shared" ca="1" si="16"/>
        <v>-234.80719935697817</v>
      </c>
      <c r="N131" s="26">
        <f t="shared" ca="1" si="17"/>
        <v>-0.99824894524953878</v>
      </c>
      <c r="O131" s="27">
        <f t="shared" ca="1" si="18"/>
        <v>-6.1254790684883702E-2</v>
      </c>
      <c r="P131" s="7"/>
      <c r="Q131" s="28">
        <f t="shared" ca="1" si="19"/>
        <v>-0.99778633188360455</v>
      </c>
      <c r="R131" s="27">
        <f t="shared" ca="1" si="23"/>
        <v>79.042186828590957</v>
      </c>
      <c r="S131" s="7"/>
      <c r="T131" s="28">
        <f t="shared" si="24"/>
        <v>79.055999999999997</v>
      </c>
      <c r="U131" s="27">
        <f t="shared" si="21"/>
        <v>1.379787493456637</v>
      </c>
      <c r="V131" s="7"/>
      <c r="W131" s="28">
        <f t="shared" ca="1" si="22"/>
        <v>-1.3813171409040592E-2</v>
      </c>
      <c r="X131" s="27"/>
      <c r="Y131" s="7"/>
      <c r="Z131" s="46"/>
    </row>
    <row r="132" spans="1:26" s="26" customFormat="1" x14ac:dyDescent="0.25">
      <c r="A132" s="26">
        <v>51</v>
      </c>
      <c r="B132" s="26">
        <v>-616</v>
      </c>
      <c r="C132" s="26">
        <v>15096</v>
      </c>
      <c r="D132" s="26">
        <v>12915</v>
      </c>
      <c r="E132" s="26">
        <v>11323</v>
      </c>
      <c r="F132" s="26">
        <v>13499</v>
      </c>
      <c r="G132" s="27"/>
      <c r="H132" s="7"/>
      <c r="I132" s="28">
        <f t="shared" si="13"/>
        <v>3773</v>
      </c>
      <c r="J132" s="27">
        <f t="shared" si="14"/>
        <v>-584</v>
      </c>
      <c r="K132" s="7"/>
      <c r="L132" s="28">
        <f t="shared" ca="1" si="15"/>
        <v>3812.9036431683335</v>
      </c>
      <c r="M132" s="26">
        <f t="shared" ca="1" si="16"/>
        <v>-607.80719935697812</v>
      </c>
      <c r="N132" s="26">
        <f t="shared" ca="1" si="17"/>
        <v>-0.9881418105776264</v>
      </c>
      <c r="O132" s="27">
        <f t="shared" ca="1" si="18"/>
        <v>-0.15856031192968023</v>
      </c>
      <c r="P132" s="7"/>
      <c r="Q132" s="28">
        <f t="shared" ca="1" si="19"/>
        <v>-0.98689216230247789</v>
      </c>
      <c r="R132" s="27">
        <f t="shared" ca="1" si="23"/>
        <v>73.427709052831972</v>
      </c>
      <c r="S132" s="7"/>
      <c r="T132" s="28">
        <f t="shared" si="24"/>
        <v>73.512</v>
      </c>
      <c r="U132" s="27">
        <f t="shared" si="21"/>
        <v>1.2830264397260716</v>
      </c>
      <c r="V132" s="7"/>
      <c r="W132" s="28">
        <f t="shared" ca="1" si="22"/>
        <v>-8.4290947168028652E-2</v>
      </c>
      <c r="X132" s="27"/>
      <c r="Y132" s="7"/>
      <c r="Z132" s="46"/>
    </row>
    <row r="133" spans="1:26" s="26" customFormat="1" x14ac:dyDescent="0.25">
      <c r="A133" s="26">
        <v>52</v>
      </c>
      <c r="B133" s="26">
        <v>-605</v>
      </c>
      <c r="C133" s="26">
        <v>15056</v>
      </c>
      <c r="D133" s="26">
        <v>12731</v>
      </c>
      <c r="E133" s="26">
        <v>11355</v>
      </c>
      <c r="F133" s="26">
        <v>13667</v>
      </c>
      <c r="G133" s="27"/>
      <c r="H133" s="7"/>
      <c r="I133" s="28">
        <f t="shared" si="13"/>
        <v>3701</v>
      </c>
      <c r="J133" s="27">
        <f t="shared" si="14"/>
        <v>-936</v>
      </c>
      <c r="K133" s="7"/>
      <c r="L133" s="28">
        <f t="shared" ca="1" si="15"/>
        <v>3740.9036431683335</v>
      </c>
      <c r="M133" s="26">
        <f t="shared" ca="1" si="16"/>
        <v>-959.80719935697812</v>
      </c>
      <c r="N133" s="26">
        <f t="shared" ca="1" si="17"/>
        <v>-0.96948248502948065</v>
      </c>
      <c r="O133" s="27">
        <f t="shared" ca="1" si="18"/>
        <v>-0.25038750624112366</v>
      </c>
      <c r="P133" s="7"/>
      <c r="Q133" s="28">
        <f t="shared" ca="1" si="19"/>
        <v>-0.96748981401978518</v>
      </c>
      <c r="R133" s="27">
        <f t="shared" ca="1" si="23"/>
        <v>68.04534594196042</v>
      </c>
      <c r="S133" s="7"/>
      <c r="T133" s="28">
        <f t="shared" si="24"/>
        <v>68.067000000000007</v>
      </c>
      <c r="U133" s="27">
        <f t="shared" si="21"/>
        <v>1.1879932619549805</v>
      </c>
      <c r="V133" s="7"/>
      <c r="W133" s="28">
        <f t="shared" ca="1" si="22"/>
        <v>-2.1654058039587198E-2</v>
      </c>
      <c r="X133" s="27"/>
      <c r="Y133" s="7"/>
      <c r="Z133" s="46"/>
    </row>
    <row r="134" spans="1:26" s="26" customFormat="1" x14ac:dyDescent="0.25">
      <c r="A134" s="26">
        <v>53</v>
      </c>
      <c r="B134" s="26">
        <v>-617</v>
      </c>
      <c r="C134" s="26">
        <v>15004</v>
      </c>
      <c r="D134" s="26">
        <v>12561</v>
      </c>
      <c r="E134" s="26">
        <v>11412</v>
      </c>
      <c r="F134" s="26">
        <v>13850</v>
      </c>
      <c r="G134" s="27"/>
      <c r="H134" s="7"/>
      <c r="I134" s="28">
        <f t="shared" si="13"/>
        <v>3592</v>
      </c>
      <c r="J134" s="27">
        <f t="shared" si="14"/>
        <v>-1289</v>
      </c>
      <c r="K134" s="7"/>
      <c r="L134" s="28">
        <f t="shared" ca="1" si="15"/>
        <v>3631.9036431683335</v>
      </c>
      <c r="M134" s="26">
        <f t="shared" ca="1" si="16"/>
        <v>-1312.8071993569781</v>
      </c>
      <c r="N134" s="26">
        <f t="shared" ca="1" si="17"/>
        <v>-0.94123433940798218</v>
      </c>
      <c r="O134" s="27">
        <f t="shared" ca="1" si="18"/>
        <v>-0.34247557326367911</v>
      </c>
      <c r="P134" s="7"/>
      <c r="Q134" s="28">
        <f t="shared" ca="1" si="19"/>
        <v>-0.93849622315241343</v>
      </c>
      <c r="R134" s="27">
        <f t="shared" ca="1" si="23"/>
        <v>62.507193338837851</v>
      </c>
      <c r="S134" s="7"/>
      <c r="T134" s="28">
        <f t="shared" si="24"/>
        <v>62.51400000000001</v>
      </c>
      <c r="U134" s="27">
        <f t="shared" si="21"/>
        <v>1.0910751285917353</v>
      </c>
      <c r="V134" s="7"/>
      <c r="W134" s="28">
        <f t="shared" ca="1" si="22"/>
        <v>-6.8066611621588891E-3</v>
      </c>
      <c r="X134" s="27"/>
      <c r="Y134" s="7"/>
      <c r="Z134" s="46"/>
    </row>
    <row r="135" spans="1:26" s="26" customFormat="1" x14ac:dyDescent="0.25">
      <c r="A135" s="26">
        <v>54</v>
      </c>
      <c r="B135" s="26">
        <v>-624</v>
      </c>
      <c r="C135" s="26">
        <v>14930</v>
      </c>
      <c r="D135" s="26">
        <v>12387</v>
      </c>
      <c r="E135" s="26">
        <v>11488</v>
      </c>
      <c r="F135" s="26">
        <v>14022</v>
      </c>
      <c r="G135" s="27"/>
      <c r="H135" s="7"/>
      <c r="I135" s="28">
        <f t="shared" si="13"/>
        <v>3442</v>
      </c>
      <c r="J135" s="27">
        <f t="shared" si="14"/>
        <v>-1635</v>
      </c>
      <c r="K135" s="7"/>
      <c r="L135" s="28">
        <f t="shared" ca="1" si="15"/>
        <v>3481.9036431683335</v>
      </c>
      <c r="M135" s="26">
        <f t="shared" ca="1" si="16"/>
        <v>-1658.8071993569781</v>
      </c>
      <c r="N135" s="26">
        <f t="shared" ca="1" si="17"/>
        <v>-0.90236074451601167</v>
      </c>
      <c r="O135" s="27">
        <f t="shared" ca="1" si="18"/>
        <v>-0.43273753130845016</v>
      </c>
      <c r="P135" s="7"/>
      <c r="Q135" s="28">
        <f t="shared" ca="1" si="19"/>
        <v>-0.89889159964452603</v>
      </c>
      <c r="R135" s="27">
        <f t="shared" ca="1" si="23"/>
        <v>56.848466439747369</v>
      </c>
      <c r="S135" s="7"/>
      <c r="T135" s="28">
        <f t="shared" si="24"/>
        <v>56.89800000000001</v>
      </c>
      <c r="U135" s="27">
        <f t="shared" si="21"/>
        <v>0.99305743779973377</v>
      </c>
      <c r="V135" s="7"/>
      <c r="W135" s="28">
        <f t="shared" ca="1" si="22"/>
        <v>-4.9533560252640996E-2</v>
      </c>
      <c r="X135" s="27"/>
      <c r="Y135" s="7"/>
      <c r="Z135" s="46"/>
    </row>
    <row r="136" spans="1:26" s="26" customFormat="1" x14ac:dyDescent="0.25">
      <c r="A136" s="26">
        <v>55</v>
      </c>
      <c r="B136" s="26">
        <v>-639</v>
      </c>
      <c r="C136" s="26">
        <v>14840</v>
      </c>
      <c r="D136" s="26">
        <v>12216</v>
      </c>
      <c r="E136" s="26">
        <v>11576</v>
      </c>
      <c r="F136" s="26">
        <v>14186</v>
      </c>
      <c r="G136" s="27"/>
      <c r="H136" s="7"/>
      <c r="I136" s="28">
        <f t="shared" si="13"/>
        <v>3264</v>
      </c>
      <c r="J136" s="27">
        <f t="shared" si="14"/>
        <v>-1970</v>
      </c>
      <c r="K136" s="7"/>
      <c r="L136" s="28">
        <f t="shared" ca="1" si="15"/>
        <v>3303.9036431683335</v>
      </c>
      <c r="M136" s="26">
        <f t="shared" ca="1" si="16"/>
        <v>-1993.8071993569781</v>
      </c>
      <c r="N136" s="26">
        <f t="shared" ca="1" si="17"/>
        <v>-0.85623074524420684</v>
      </c>
      <c r="O136" s="27">
        <f t="shared" ca="1" si="18"/>
        <v>-0.5201298895309886</v>
      </c>
      <c r="P136" s="7"/>
      <c r="Q136" s="28">
        <f t="shared" ca="1" si="19"/>
        <v>-0.85205353500486813</v>
      </c>
      <c r="R136" s="27">
        <f t="shared" ca="1" si="23"/>
        <v>51.153530356624287</v>
      </c>
      <c r="S136" s="7"/>
      <c r="T136" s="28">
        <f t="shared" si="24"/>
        <v>51.147000000000013</v>
      </c>
      <c r="U136" s="27">
        <f t="shared" si="21"/>
        <v>0.89268355251753995</v>
      </c>
      <c r="V136" s="7"/>
      <c r="W136" s="28">
        <f t="shared" ca="1" si="22"/>
        <v>6.5303566242747024E-3</v>
      </c>
      <c r="X136" s="27"/>
      <c r="Y136" s="7"/>
      <c r="Z136" s="46"/>
    </row>
    <row r="137" spans="1:26" s="26" customFormat="1" x14ac:dyDescent="0.25">
      <c r="A137" s="26">
        <v>56</v>
      </c>
      <c r="B137" s="26">
        <v>-634</v>
      </c>
      <c r="C137" s="26">
        <v>14738</v>
      </c>
      <c r="D137" s="26">
        <v>12067</v>
      </c>
      <c r="E137" s="26">
        <v>11691</v>
      </c>
      <c r="F137" s="26">
        <v>14352</v>
      </c>
      <c r="G137" s="27"/>
      <c r="H137" s="7"/>
      <c r="I137" s="28">
        <f t="shared" si="13"/>
        <v>3047</v>
      </c>
      <c r="J137" s="27">
        <f t="shared" si="14"/>
        <v>-2285</v>
      </c>
      <c r="K137" s="7"/>
      <c r="L137" s="28">
        <f t="shared" ca="1" si="15"/>
        <v>3086.9036431683335</v>
      </c>
      <c r="M137" s="26">
        <f t="shared" ca="1" si="16"/>
        <v>-2308.8071993569783</v>
      </c>
      <c r="N137" s="26">
        <f t="shared" ca="1" si="17"/>
        <v>-0.79999361130048952</v>
      </c>
      <c r="O137" s="27">
        <f t="shared" ca="1" si="18"/>
        <v>-0.60230479353128608</v>
      </c>
      <c r="P137" s="7"/>
      <c r="Q137" s="28">
        <f t="shared" ca="1" si="19"/>
        <v>-0.7951501879214028</v>
      </c>
      <c r="R137" s="27">
        <f t="shared" ca="1" si="23"/>
        <v>45.412259756591197</v>
      </c>
      <c r="S137" s="7"/>
      <c r="T137" s="28">
        <f t="shared" si="24"/>
        <v>45.441000000000017</v>
      </c>
      <c r="U137" s="27">
        <f t="shared" si="21"/>
        <v>0.79309506539874364</v>
      </c>
      <c r="V137" s="7"/>
      <c r="W137" s="28">
        <f t="shared" ca="1" si="22"/>
        <v>-2.874024340881931E-2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-635</v>
      </c>
      <c r="C138" s="26">
        <v>14613</v>
      </c>
      <c r="D138" s="26">
        <v>11911</v>
      </c>
      <c r="E138" s="26">
        <v>11810</v>
      </c>
      <c r="F138" s="26">
        <v>14492</v>
      </c>
      <c r="G138" s="27"/>
      <c r="H138" s="7"/>
      <c r="I138" s="28">
        <f t="shared" si="13"/>
        <v>2803</v>
      </c>
      <c r="J138" s="27">
        <f t="shared" si="14"/>
        <v>-2581</v>
      </c>
      <c r="K138" s="7"/>
      <c r="L138" s="28">
        <f t="shared" ca="1" si="15"/>
        <v>2842.9036431683335</v>
      </c>
      <c r="M138" s="26">
        <f t="shared" ca="1" si="16"/>
        <v>-2604.8071993569783</v>
      </c>
      <c r="N138" s="26">
        <f t="shared" ca="1" si="17"/>
        <v>-0.7367592302762177</v>
      </c>
      <c r="O138" s="27">
        <f t="shared" ca="1" si="18"/>
        <v>-0.67952311602045434</v>
      </c>
      <c r="P138" s="7"/>
      <c r="Q138" s="28">
        <f t="shared" ca="1" si="19"/>
        <v>-0.73128943849588524</v>
      </c>
      <c r="R138" s="27">
        <f t="shared" ca="1" si="23"/>
        <v>39.656591374566858</v>
      </c>
      <c r="S138" s="7"/>
      <c r="T138" s="28">
        <f t="shared" si="24"/>
        <v>39.726000000000013</v>
      </c>
      <c r="U138" s="27">
        <f t="shared" si="21"/>
        <v>0.69334949864726758</v>
      </c>
      <c r="V138" s="7"/>
      <c r="W138" s="28">
        <f t="shared" ca="1" si="22"/>
        <v>-6.940862543315518E-2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-614</v>
      </c>
      <c r="C139" s="26">
        <v>14483</v>
      </c>
      <c r="D139" s="26">
        <v>11783</v>
      </c>
      <c r="E139" s="26">
        <v>11945</v>
      </c>
      <c r="F139" s="26">
        <v>14625</v>
      </c>
      <c r="G139" s="27"/>
      <c r="H139" s="7"/>
      <c r="I139" s="28">
        <f t="shared" si="13"/>
        <v>2538</v>
      </c>
      <c r="J139" s="27">
        <f t="shared" si="14"/>
        <v>-2842</v>
      </c>
      <c r="K139" s="7"/>
      <c r="L139" s="28">
        <f t="shared" ca="1" si="15"/>
        <v>2577.9036431683335</v>
      </c>
      <c r="M139" s="26">
        <f t="shared" ca="1" si="16"/>
        <v>-2865.8071993569783</v>
      </c>
      <c r="N139" s="26">
        <f t="shared" ca="1" si="17"/>
        <v>-0.66808254596706995</v>
      </c>
      <c r="O139" s="27">
        <f t="shared" ca="1" si="18"/>
        <v>-0.74761089362070077</v>
      </c>
      <c r="P139" s="7"/>
      <c r="Q139" s="28">
        <f t="shared" ca="1" si="19"/>
        <v>-0.66206002738419423</v>
      </c>
      <c r="R139" s="27">
        <f t="shared" ca="1" si="23"/>
        <v>34.0822678390997</v>
      </c>
      <c r="S139" s="7"/>
      <c r="T139" s="28">
        <f t="shared" si="24"/>
        <v>34.200000000000017</v>
      </c>
      <c r="U139" s="27">
        <f t="shared" si="21"/>
        <v>0.59690260418206098</v>
      </c>
      <c r="V139" s="7"/>
      <c r="W139" s="28">
        <f t="shared" ca="1" si="22"/>
        <v>-0.11773216090031724</v>
      </c>
      <c r="X139" s="27"/>
      <c r="Y139" s="7"/>
      <c r="Z139" s="46"/>
    </row>
    <row r="140" spans="1:26" s="26" customFormat="1" x14ac:dyDescent="0.25">
      <c r="A140" s="26">
        <v>59</v>
      </c>
      <c r="B140" s="26">
        <v>-636</v>
      </c>
      <c r="C140" s="26">
        <v>14331</v>
      </c>
      <c r="D140" s="26">
        <v>11668</v>
      </c>
      <c r="E140" s="26">
        <v>12093</v>
      </c>
      <c r="F140" s="26">
        <v>14744</v>
      </c>
      <c r="G140" s="27"/>
      <c r="H140" s="7"/>
      <c r="I140" s="28">
        <f t="shared" si="13"/>
        <v>2238</v>
      </c>
      <c r="J140" s="27">
        <f t="shared" si="14"/>
        <v>-3076</v>
      </c>
      <c r="K140" s="7"/>
      <c r="L140" s="28">
        <f t="shared" ca="1" si="15"/>
        <v>2277.9036431683335</v>
      </c>
      <c r="M140" s="26">
        <f t="shared" ca="1" si="16"/>
        <v>-3099.8071993569783</v>
      </c>
      <c r="N140" s="26">
        <f t="shared" ca="1" si="17"/>
        <v>-0.59033535618312905</v>
      </c>
      <c r="O140" s="27">
        <f t="shared" ca="1" si="18"/>
        <v>-0.80865510802092166</v>
      </c>
      <c r="P140" s="7"/>
      <c r="Q140" s="28">
        <f t="shared" ca="1" si="19"/>
        <v>-0.58381676079817058</v>
      </c>
      <c r="R140" s="27">
        <f t="shared" ca="1" si="23"/>
        <v>28.382988680211724</v>
      </c>
      <c r="S140" s="7"/>
      <c r="T140" s="28">
        <f t="shared" si="24"/>
        <v>28.476000000000017</v>
      </c>
      <c r="U140" s="27">
        <f t="shared" si="21"/>
        <v>0.49699995779790557</v>
      </c>
      <c r="V140" s="7"/>
      <c r="W140" s="28">
        <f t="shared" ca="1" si="22"/>
        <v>-9.3011319788292468E-2</v>
      </c>
      <c r="X140" s="27"/>
      <c r="Y140" s="7"/>
      <c r="Z140" s="46"/>
    </row>
    <row r="141" spans="1:26" s="26" customFormat="1" x14ac:dyDescent="0.25">
      <c r="A141" s="26">
        <v>60</v>
      </c>
      <c r="B141" s="26">
        <v>-605</v>
      </c>
      <c r="C141" s="26">
        <v>14178</v>
      </c>
      <c r="D141" s="26">
        <v>11559</v>
      </c>
      <c r="E141" s="26">
        <v>12242</v>
      </c>
      <c r="F141" s="26">
        <v>14833</v>
      </c>
      <c r="G141" s="27"/>
      <c r="H141" s="7"/>
      <c r="I141" s="28">
        <f t="shared" si="13"/>
        <v>1936</v>
      </c>
      <c r="J141" s="27">
        <f t="shared" si="14"/>
        <v>-3274</v>
      </c>
      <c r="K141" s="7"/>
      <c r="L141" s="28">
        <f t="shared" ca="1" si="15"/>
        <v>1975.9036431683335</v>
      </c>
      <c r="M141" s="26">
        <f t="shared" ca="1" si="16"/>
        <v>-3297.8071993569783</v>
      </c>
      <c r="N141" s="26">
        <f t="shared" ca="1" si="17"/>
        <v>-0.51206985180062858</v>
      </c>
      <c r="O141" s="27">
        <f t="shared" ca="1" si="18"/>
        <v>-0.86030790482110853</v>
      </c>
      <c r="P141" s="7"/>
      <c r="Q141" s="28">
        <f t="shared" ca="1" si="19"/>
        <v>-0.50513109126665667</v>
      </c>
      <c r="R141" s="27">
        <f t="shared" ca="1" si="23"/>
        <v>22.974595498046597</v>
      </c>
      <c r="S141" s="7"/>
      <c r="T141" s="28">
        <f t="shared" si="24"/>
        <v>23.031000000000017</v>
      </c>
      <c r="U141" s="27">
        <f t="shared" si="21"/>
        <v>0.4019667800268143</v>
      </c>
      <c r="V141" s="7"/>
      <c r="W141" s="28">
        <f t="shared" ca="1" si="22"/>
        <v>-5.6404501953419839E-2</v>
      </c>
      <c r="X141" s="27"/>
      <c r="Y141" s="7"/>
      <c r="Z141" s="46"/>
    </row>
    <row r="142" spans="1:26" s="26" customFormat="1" x14ac:dyDescent="0.25">
      <c r="A142" s="26">
        <v>61</v>
      </c>
      <c r="B142" s="26">
        <v>-605</v>
      </c>
      <c r="C142" s="26">
        <v>14020</v>
      </c>
      <c r="D142" s="26">
        <v>11476</v>
      </c>
      <c r="E142" s="26">
        <v>12402</v>
      </c>
      <c r="F142" s="26">
        <v>14923</v>
      </c>
      <c r="G142" s="27"/>
      <c r="H142" s="7"/>
      <c r="I142" s="28">
        <f t="shared" si="13"/>
        <v>1618</v>
      </c>
      <c r="J142" s="27">
        <f t="shared" si="14"/>
        <v>-3447</v>
      </c>
      <c r="K142" s="7"/>
      <c r="L142" s="28">
        <f t="shared" ca="1" si="15"/>
        <v>1657.9036431683335</v>
      </c>
      <c r="M142" s="26">
        <f t="shared" ca="1" si="16"/>
        <v>-3470.8071993569783</v>
      </c>
      <c r="N142" s="26">
        <f t="shared" ca="1" si="17"/>
        <v>-0.42965783062965129</v>
      </c>
      <c r="O142" s="27">
        <f t="shared" ca="1" si="18"/>
        <v>-0.90543888384349402</v>
      </c>
      <c r="P142" s="7"/>
      <c r="Q142" s="28">
        <f t="shared" ca="1" si="19"/>
        <v>-0.42235149761876523</v>
      </c>
      <c r="R142" s="27">
        <f t="shared" ca="1" si="23"/>
        <v>17.562399231122868</v>
      </c>
      <c r="S142" s="7"/>
      <c r="T142" s="28">
        <f t="shared" si="24"/>
        <v>17.586000000000016</v>
      </c>
      <c r="U142" s="27">
        <f t="shared" si="21"/>
        <v>0.30693360225572308</v>
      </c>
      <c r="V142" s="7"/>
      <c r="W142" s="28">
        <f t="shared" ca="1" si="22"/>
        <v>-2.3600768877148681E-2</v>
      </c>
      <c r="X142" s="27"/>
      <c r="Y142" s="7"/>
      <c r="Z142" s="46"/>
    </row>
    <row r="143" spans="1:26" s="26" customFormat="1" x14ac:dyDescent="0.25">
      <c r="A143" s="26">
        <v>62</v>
      </c>
      <c r="B143" s="26">
        <v>-638</v>
      </c>
      <c r="C143" s="26">
        <v>13843</v>
      </c>
      <c r="D143" s="26">
        <v>11410</v>
      </c>
      <c r="E143" s="26">
        <v>12591</v>
      </c>
      <c r="F143" s="26">
        <v>15007</v>
      </c>
      <c r="G143" s="27"/>
      <c r="H143" s="7"/>
      <c r="I143" s="28">
        <f t="shared" si="13"/>
        <v>1252</v>
      </c>
      <c r="J143" s="27">
        <f t="shared" si="14"/>
        <v>-3597</v>
      </c>
      <c r="K143" s="7"/>
      <c r="L143" s="28">
        <f t="shared" ca="1" si="15"/>
        <v>1291.9036431683335</v>
      </c>
      <c r="M143" s="26">
        <f t="shared" ca="1" si="16"/>
        <v>-3620.8071993569783</v>
      </c>
      <c r="N143" s="26">
        <f t="shared" ca="1" si="17"/>
        <v>-0.33480625909324346</v>
      </c>
      <c r="O143" s="27">
        <f t="shared" ca="1" si="18"/>
        <v>-0.94456979051030232</v>
      </c>
      <c r="P143" s="7"/>
      <c r="Q143" s="28">
        <f t="shared" ca="1" si="19"/>
        <v>-0.32718045698779608</v>
      </c>
      <c r="R143" s="27">
        <f t="shared" ca="1" si="23"/>
        <v>11.660287910295779</v>
      </c>
      <c r="S143" s="7"/>
      <c r="T143" s="28">
        <f t="shared" si="24"/>
        <v>11.844000000000015</v>
      </c>
      <c r="U143" s="27">
        <f t="shared" si="21"/>
        <v>0.20671679660620867</v>
      </c>
      <c r="V143" s="7"/>
      <c r="W143" s="28">
        <f t="shared" ca="1" si="22"/>
        <v>-0.1837120897042368</v>
      </c>
      <c r="X143" s="27"/>
      <c r="Y143" s="7"/>
      <c r="Z143" s="46"/>
    </row>
    <row r="144" spans="1:26" s="26" customFormat="1" x14ac:dyDescent="0.25">
      <c r="A144" s="26">
        <v>63</v>
      </c>
      <c r="B144" s="26">
        <v>-636</v>
      </c>
      <c r="C144" s="26">
        <v>13663</v>
      </c>
      <c r="D144" s="26">
        <v>11350</v>
      </c>
      <c r="E144" s="26">
        <v>12770</v>
      </c>
      <c r="F144" s="26">
        <v>15054</v>
      </c>
      <c r="G144" s="27"/>
      <c r="H144" s="7"/>
      <c r="I144" s="28">
        <f t="shared" si="13"/>
        <v>893</v>
      </c>
      <c r="J144" s="27">
        <f t="shared" si="14"/>
        <v>-3704</v>
      </c>
      <c r="K144" s="7"/>
      <c r="L144" s="28">
        <f t="shared" ca="1" si="15"/>
        <v>932.90364316833347</v>
      </c>
      <c r="M144" s="26">
        <f t="shared" ca="1" si="16"/>
        <v>-3727.8071993569783</v>
      </c>
      <c r="N144" s="26">
        <f t="shared" ca="1" si="17"/>
        <v>-0.24176878865179421</v>
      </c>
      <c r="O144" s="27">
        <f t="shared" ca="1" si="18"/>
        <v>-0.97248317059929223</v>
      </c>
      <c r="P144" s="7"/>
      <c r="Q144" s="28">
        <f t="shared" ca="1" si="19"/>
        <v>-0.23391426922636577</v>
      </c>
      <c r="R144" s="27">
        <f t="shared" ca="1" si="23"/>
        <v>6.0798091517385728</v>
      </c>
      <c r="S144" s="7"/>
      <c r="T144" s="28">
        <f t="shared" si="24"/>
        <v>6.1200000000000161</v>
      </c>
      <c r="U144" s="27">
        <f t="shared" si="21"/>
        <v>0.10681415022205325</v>
      </c>
      <c r="V144" s="7"/>
      <c r="W144" s="28">
        <f t="shared" ca="1" si="22"/>
        <v>-4.0190848261443257E-2</v>
      </c>
      <c r="X144" s="27"/>
      <c r="Y144" s="7"/>
      <c r="Z144" s="46"/>
    </row>
    <row r="145" spans="1:26" s="26" customFormat="1" x14ac:dyDescent="0.25">
      <c r="A145" s="26">
        <v>64</v>
      </c>
      <c r="B145" s="26">
        <v>-640</v>
      </c>
      <c r="C145" s="26">
        <v>13469</v>
      </c>
      <c r="D145" s="26">
        <v>11317</v>
      </c>
      <c r="E145" s="26">
        <v>12958</v>
      </c>
      <c r="F145" s="26">
        <v>15088</v>
      </c>
      <c r="G145" s="27"/>
      <c r="H145" s="7"/>
      <c r="I145" s="28">
        <f t="shared" ref="I145:J145" si="25">C145-E145</f>
        <v>511</v>
      </c>
      <c r="J145" s="27">
        <f t="shared" si="25"/>
        <v>-3771</v>
      </c>
      <c r="K145" s="7"/>
      <c r="L145" s="28">
        <f t="shared" ref="L145" ca="1" si="26">I145-$J$4</f>
        <v>550.90364316833347</v>
      </c>
      <c r="M145" s="26">
        <f t="shared" ref="M145" ca="1" si="27">J145-$J$3</f>
        <v>-3794.8071993569783</v>
      </c>
      <c r="N145" s="26">
        <f t="shared" ref="N145" ca="1" si="28">L145/$J$7</f>
        <v>-0.14277070032690953</v>
      </c>
      <c r="O145" s="27">
        <f t="shared" ref="O145" ca="1" si="29">M145/$J$6</f>
        <v>-0.9899616422437999</v>
      </c>
      <c r="P145" s="7"/>
      <c r="Q145" s="28">
        <f t="shared" ref="Q145" ca="1" si="30">(N145-O145*SIN(-$J$11*PI()/180))/(COS(-$J$11*PI()/180))</f>
        <v>-0.13477163387841989</v>
      </c>
      <c r="R145" s="27">
        <f ca="1">IF(MOD(ATAN2(O145,Q145)*180/PI()-$J$9+360,360)&gt;5,MOD(ATAN2(O145,Q145)*180/PI()-$J$9+360,360)-360,MOD(ATAN2(O145,Q145)*180/PI()-$J$9+360,360))</f>
        <v>0.30769237847505337</v>
      </c>
      <c r="S145" s="7"/>
      <c r="T145" s="28">
        <f t="shared" si="24"/>
        <v>0.36000000000001631</v>
      </c>
      <c r="U145" s="27">
        <f t="shared" ref="U145" si="31">T145*PI()/180</f>
        <v>6.2831853071798711E-3</v>
      </c>
      <c r="V145" s="7"/>
      <c r="W145" s="28">
        <f t="shared" ref="W145" ca="1" si="32">R145-T145</f>
        <v>-5.2307621524962933E-2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40023</v>
      </c>
    </row>
    <row r="151" spans="1:26" x14ac:dyDescent="0.25">
      <c r="A151" t="s">
        <v>81</v>
      </c>
      <c r="B151">
        <v>40023</v>
      </c>
    </row>
    <row r="152" spans="1:26" x14ac:dyDescent="0.25">
      <c r="A152" s="32" t="s">
        <v>92</v>
      </c>
      <c r="B152" s="32">
        <v>-39983</v>
      </c>
    </row>
    <row r="153" spans="1:26" x14ac:dyDescent="0.25">
      <c r="A153" t="s">
        <v>87</v>
      </c>
      <c r="B153">
        <v>-39983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I14:J14"/>
    <mergeCell ref="L14:M14"/>
    <mergeCell ref="N14:O14"/>
    <mergeCell ref="Q14:R14"/>
    <mergeCell ref="T14:U14"/>
    <mergeCell ref="W14:X14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23.80719935697817</v>
      </c>
      <c r="L3" s="9" t="s">
        <v>166</v>
      </c>
      <c r="M3" s="9"/>
      <c r="N3" s="9"/>
      <c r="O3" s="9"/>
      <c r="Q3" s="117" t="s">
        <v>3</v>
      </c>
      <c r="R3" s="117"/>
      <c r="T3" s="49" t="s">
        <v>53</v>
      </c>
      <c r="U3" s="50">
        <v>43690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-39.903643168333453</v>
      </c>
      <c r="L4" s="9" t="s">
        <v>167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168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15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3833.2871067164269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-3858.6603687374277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0.23081214791289995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-172.55520534573671</v>
      </c>
      <c r="L9" s="9"/>
      <c r="M9" s="9"/>
      <c r="N9" s="9"/>
      <c r="O9" s="9"/>
      <c r="Q9" s="5" t="s">
        <v>10</v>
      </c>
      <c r="R9" s="5">
        <f ca="1">MIN(W16:W145)</f>
        <v>-0.20832612289379426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-172.09198527519052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-0.46322007054617603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13522</v>
      </c>
      <c r="D16" s="26">
        <v>11361</v>
      </c>
      <c r="E16" s="26">
        <v>13016</v>
      </c>
      <c r="F16" s="26">
        <v>15140</v>
      </c>
      <c r="G16" s="27"/>
      <c r="H16" s="7"/>
      <c r="I16" s="28">
        <f>C16-E16</f>
        <v>506</v>
      </c>
      <c r="J16" s="27">
        <f>D16-F16</f>
        <v>-3779</v>
      </c>
      <c r="K16" s="7"/>
      <c r="L16" s="28">
        <f ca="1">I16-$J$4</f>
        <v>545.90364316833347</v>
      </c>
      <c r="M16" s="26">
        <f ca="1">J16-$J$3</f>
        <v>-3802.8071993569783</v>
      </c>
      <c r="N16" s="26">
        <f ca="1">L16/$J$7</f>
        <v>-0.1414749138305105</v>
      </c>
      <c r="O16" s="27">
        <f ca="1">M16/$J$6</f>
        <v>-0.99204862393269633</v>
      </c>
      <c r="P16" s="7"/>
      <c r="Q16" s="28">
        <f ca="1">(N16-O16*SIN(-$J$11*PI()/180))/(COS(-$J$11*PI()/180))</f>
        <v>-0.13345893201225842</v>
      </c>
      <c r="R16" s="27">
        <f ca="1">IF(MOD(ATAN2(O16,Q16)*180/PI()-$J$9+360,360)&gt;5,MOD(ATAN2(O16,Q16)*180/PI()-$J$9+360,360)-360,MOD(ATAN2(O16,Q16)*180/PI()-$J$9+360,360))</f>
        <v>0.21712676812705922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0.21712676812705922</v>
      </c>
      <c r="X16" s="27">
        <f ca="1">INDIRECT("W"&amp;Y16)-W16</f>
        <v>-0.30446166527066332</v>
      </c>
      <c r="Y16" s="7">
        <v>145</v>
      </c>
      <c r="Z16" s="46"/>
    </row>
    <row r="17" spans="1:26" s="26" customFormat="1" x14ac:dyDescent="0.25">
      <c r="A17" s="26">
        <v>1</v>
      </c>
      <c r="B17" s="26">
        <v>658</v>
      </c>
      <c r="C17" s="26">
        <v>13703</v>
      </c>
      <c r="D17" s="26">
        <v>11395</v>
      </c>
      <c r="E17" s="26">
        <v>12825</v>
      </c>
      <c r="F17" s="26">
        <v>15107</v>
      </c>
      <c r="G17" s="27"/>
      <c r="H17" s="7"/>
      <c r="I17" s="28">
        <f t="shared" ref="I17:J80" si="0">C17-E17</f>
        <v>878</v>
      </c>
      <c r="J17" s="27">
        <f t="shared" si="0"/>
        <v>-3712</v>
      </c>
      <c r="K17" s="7"/>
      <c r="L17" s="28">
        <f t="shared" ref="L17:L80" ca="1" si="1">I17-$J$4</f>
        <v>917.90364316833347</v>
      </c>
      <c r="M17" s="26">
        <f t="shared" ref="M17:M80" ca="1" si="2">J17-$J$3</f>
        <v>-3735.8071993569783</v>
      </c>
      <c r="N17" s="26">
        <f t="shared" ref="N17:N80" ca="1" si="3">L17/$J$7</f>
        <v>-0.23788142916259716</v>
      </c>
      <c r="O17" s="27">
        <f t="shared" ref="O17:O80" ca="1" si="4">M17/$J$6</f>
        <v>-0.97457015228818866</v>
      </c>
      <c r="P17" s="7"/>
      <c r="Q17" s="28">
        <f t="shared" ref="Q17:Q80" ca="1" si="5">(N17-O17*SIN(-$J$11*PI()/180))/(COS(-$J$11*PI()/180))</f>
        <v>-0.23000990966909529</v>
      </c>
      <c r="R17" s="27">
        <f t="shared" ref="R17:R79" ca="1" si="6">MOD(ATAN2(O17,Q17)*180/PI()-$J$9+360,360)</f>
        <v>5.834673926073549</v>
      </c>
      <c r="S17" s="7"/>
      <c r="T17" s="28">
        <f t="shared" ref="T17:T48" si="7">360/40000*B17+T16</f>
        <v>5.9219999999999997</v>
      </c>
      <c r="U17" s="27">
        <f t="shared" ref="U17:U80" si="8">T17*PI()/180</f>
        <v>0.10335839830310418</v>
      </c>
      <c r="V17" s="7"/>
      <c r="W17" s="28">
        <f t="shared" ref="W17:W80" ca="1" si="9">R17-T17</f>
        <v>-8.7326073926450754E-2</v>
      </c>
      <c r="X17" s="27">
        <f t="shared" ref="X17:X79" ca="1" si="10">INDIRECT("W"&amp;Y17)-W17</f>
        <v>-7.7593688536031991E-2</v>
      </c>
      <c r="Y17" s="7">
        <v>144</v>
      </c>
      <c r="Z17" s="46"/>
    </row>
    <row r="18" spans="1:26" s="26" customFormat="1" x14ac:dyDescent="0.25">
      <c r="A18" s="26">
        <v>2</v>
      </c>
      <c r="B18" s="26">
        <v>633</v>
      </c>
      <c r="C18" s="26">
        <v>13879</v>
      </c>
      <c r="D18" s="26">
        <v>11443</v>
      </c>
      <c r="E18" s="26">
        <v>12639</v>
      </c>
      <c r="F18" s="26">
        <v>15051</v>
      </c>
      <c r="G18" s="27"/>
      <c r="H18" s="7"/>
      <c r="I18" s="28">
        <f t="shared" si="0"/>
        <v>1240</v>
      </c>
      <c r="J18" s="27">
        <f t="shared" si="0"/>
        <v>-3608</v>
      </c>
      <c r="K18" s="7"/>
      <c r="L18" s="28">
        <f t="shared" ca="1" si="1"/>
        <v>1279.9036431683335</v>
      </c>
      <c r="M18" s="26">
        <f t="shared" ca="1" si="2"/>
        <v>-3631.8071993569783</v>
      </c>
      <c r="N18" s="26">
        <f t="shared" ca="1" si="3"/>
        <v>-0.3316963715018858</v>
      </c>
      <c r="O18" s="27">
        <f t="shared" ca="1" si="4"/>
        <v>-0.94743939033253499</v>
      </c>
      <c r="P18" s="7"/>
      <c r="Q18" s="28">
        <f t="shared" ca="1" si="5"/>
        <v>-0.32404726735513067</v>
      </c>
      <c r="R18" s="27">
        <f t="shared" ca="1" si="6"/>
        <v>11.43713833724189</v>
      </c>
      <c r="S18" s="7"/>
      <c r="T18" s="28">
        <f t="shared" si="7"/>
        <v>11.619</v>
      </c>
      <c r="U18" s="27">
        <f t="shared" si="8"/>
        <v>0.20278980578922115</v>
      </c>
      <c r="V18" s="7"/>
      <c r="W18" s="28">
        <f t="shared" ca="1" si="9"/>
        <v>-0.18186166275810933</v>
      </c>
      <c r="X18" s="27">
        <f t="shared" ca="1" si="10"/>
        <v>2.9365275617022846E-2</v>
      </c>
      <c r="Y18" s="7">
        <v>143</v>
      </c>
      <c r="Z18" s="46"/>
    </row>
    <row r="19" spans="1:26" s="26" customFormat="1" x14ac:dyDescent="0.25">
      <c r="A19" s="26">
        <v>3</v>
      </c>
      <c r="B19" s="26">
        <v>630</v>
      </c>
      <c r="C19" s="26">
        <v>14065</v>
      </c>
      <c r="D19" s="26">
        <v>11516</v>
      </c>
      <c r="E19" s="26">
        <v>12466</v>
      </c>
      <c r="F19" s="26">
        <v>14985</v>
      </c>
      <c r="G19" s="27"/>
      <c r="H19" s="7"/>
      <c r="I19" s="28">
        <f t="shared" si="0"/>
        <v>1599</v>
      </c>
      <c r="J19" s="27">
        <f t="shared" si="0"/>
        <v>-3469</v>
      </c>
      <c r="K19" s="7"/>
      <c r="L19" s="28">
        <f t="shared" ca="1" si="1"/>
        <v>1638.9036431683335</v>
      </c>
      <c r="M19" s="26">
        <f t="shared" ca="1" si="2"/>
        <v>-3492.8071993569783</v>
      </c>
      <c r="N19" s="26">
        <f t="shared" ca="1" si="3"/>
        <v>-0.42473384194333502</v>
      </c>
      <c r="O19" s="27">
        <f t="shared" ca="1" si="4"/>
        <v>-0.91117808348795926</v>
      </c>
      <c r="P19" s="7"/>
      <c r="Q19" s="28">
        <f t="shared" ca="1" si="5"/>
        <v>-0.41738094719898894</v>
      </c>
      <c r="R19" s="27">
        <f t="shared" ca="1" si="6"/>
        <v>17.166175663751517</v>
      </c>
      <c r="S19" s="7"/>
      <c r="T19" s="28">
        <f t="shared" si="7"/>
        <v>17.289000000000001</v>
      </c>
      <c r="U19" s="27">
        <f t="shared" si="8"/>
        <v>0.30174997437729967</v>
      </c>
      <c r="V19" s="7"/>
      <c r="W19" s="28">
        <f t="shared" ca="1" si="9"/>
        <v>-0.12282433624848466</v>
      </c>
      <c r="X19" s="27">
        <f t="shared" ca="1" si="10"/>
        <v>-1.3116194069809239E-2</v>
      </c>
      <c r="Y19" s="7">
        <v>142</v>
      </c>
      <c r="Z19" s="46"/>
    </row>
    <row r="20" spans="1:26" s="26" customFormat="1" x14ac:dyDescent="0.25">
      <c r="A20" s="26">
        <v>4</v>
      </c>
      <c r="B20" s="26">
        <v>612</v>
      </c>
      <c r="C20" s="26">
        <v>14224</v>
      </c>
      <c r="D20" s="26">
        <v>11608</v>
      </c>
      <c r="E20" s="26">
        <v>12304</v>
      </c>
      <c r="F20" s="26">
        <v>14903</v>
      </c>
      <c r="G20" s="27"/>
      <c r="H20" s="7"/>
      <c r="I20" s="28">
        <f t="shared" si="0"/>
        <v>1920</v>
      </c>
      <c r="J20" s="27">
        <f t="shared" si="0"/>
        <v>-3295</v>
      </c>
      <c r="K20" s="7"/>
      <c r="L20" s="28">
        <f t="shared" ca="1" si="1"/>
        <v>1959.9036431683335</v>
      </c>
      <c r="M20" s="26">
        <f t="shared" ca="1" si="2"/>
        <v>-3318.8071993569783</v>
      </c>
      <c r="N20" s="26">
        <f t="shared" ca="1" si="3"/>
        <v>-0.5079233350121517</v>
      </c>
      <c r="O20" s="27">
        <f t="shared" ca="1" si="4"/>
        <v>-0.86578623175446168</v>
      </c>
      <c r="P20" s="7"/>
      <c r="Q20" s="28">
        <f t="shared" ca="1" si="5"/>
        <v>-0.50094014728178882</v>
      </c>
      <c r="R20" s="27">
        <f t="shared" ca="1" si="6"/>
        <v>22.608692772529366</v>
      </c>
      <c r="S20" s="7"/>
      <c r="T20" s="28">
        <f t="shared" si="7"/>
        <v>22.797000000000001</v>
      </c>
      <c r="U20" s="27">
        <f t="shared" si="8"/>
        <v>0.39788270957714733</v>
      </c>
      <c r="V20" s="7"/>
      <c r="W20" s="28">
        <f t="shared" ca="1" si="9"/>
        <v>-0.18830722747063433</v>
      </c>
      <c r="X20" s="27">
        <f t="shared" ca="1" si="10"/>
        <v>0.12290272551722126</v>
      </c>
      <c r="Y20" s="7">
        <v>141</v>
      </c>
      <c r="Z20" s="46"/>
    </row>
    <row r="21" spans="1:26" s="26" customFormat="1" x14ac:dyDescent="0.25">
      <c r="A21" s="26">
        <v>5</v>
      </c>
      <c r="B21" s="26">
        <v>611</v>
      </c>
      <c r="C21" s="26">
        <v>14384</v>
      </c>
      <c r="D21" s="26">
        <v>11708</v>
      </c>
      <c r="E21" s="26">
        <v>12149</v>
      </c>
      <c r="F21" s="26">
        <v>14801</v>
      </c>
      <c r="G21" s="27"/>
      <c r="H21" s="7"/>
      <c r="I21" s="28">
        <f t="shared" si="0"/>
        <v>2235</v>
      </c>
      <c r="J21" s="27">
        <f t="shared" si="0"/>
        <v>-3093</v>
      </c>
      <c r="K21" s="7"/>
      <c r="L21" s="28">
        <f t="shared" ca="1" si="1"/>
        <v>2274.9036431683335</v>
      </c>
      <c r="M21" s="26">
        <f t="shared" ca="1" si="2"/>
        <v>-3116.8071993569783</v>
      </c>
      <c r="N21" s="26">
        <f t="shared" ca="1" si="3"/>
        <v>-0.58955788428528966</v>
      </c>
      <c r="O21" s="27">
        <f t="shared" ca="1" si="4"/>
        <v>-0.8130899441098266</v>
      </c>
      <c r="P21" s="7"/>
      <c r="Q21" s="28">
        <f t="shared" ca="1" si="5"/>
        <v>-0.583003408322048</v>
      </c>
      <c r="R21" s="27">
        <f t="shared" ca="1" si="6"/>
        <v>28.196562470945537</v>
      </c>
      <c r="S21" s="7"/>
      <c r="T21" s="28">
        <f t="shared" si="7"/>
        <v>28.295999999999999</v>
      </c>
      <c r="U21" s="27">
        <f t="shared" si="8"/>
        <v>0.49385836514431547</v>
      </c>
      <c r="V21" s="7"/>
      <c r="W21" s="28">
        <f t="shared" ca="1" si="9"/>
        <v>-9.9437529054462459E-2</v>
      </c>
      <c r="X21" s="27">
        <f t="shared" ca="1" si="10"/>
        <v>-6.8467156990383415E-2</v>
      </c>
      <c r="Y21" s="7">
        <v>140</v>
      </c>
      <c r="Z21" s="46"/>
    </row>
    <row r="22" spans="1:26" s="26" customFormat="1" x14ac:dyDescent="0.25">
      <c r="A22" s="26">
        <v>6</v>
      </c>
      <c r="B22" s="26">
        <v>636</v>
      </c>
      <c r="C22" s="26">
        <v>14530</v>
      </c>
      <c r="D22" s="26">
        <v>11822</v>
      </c>
      <c r="E22" s="26">
        <v>11995</v>
      </c>
      <c r="F22" s="26">
        <v>14681</v>
      </c>
      <c r="G22" s="27"/>
      <c r="H22" s="7"/>
      <c r="I22" s="28">
        <f t="shared" si="0"/>
        <v>2535</v>
      </c>
      <c r="J22" s="27">
        <f t="shared" si="0"/>
        <v>-2859</v>
      </c>
      <c r="K22" s="7"/>
      <c r="L22" s="28">
        <f t="shared" ca="1" si="1"/>
        <v>2574.9036431683335</v>
      </c>
      <c r="M22" s="26">
        <f t="shared" ca="1" si="2"/>
        <v>-2882.8071993569783</v>
      </c>
      <c r="N22" s="26">
        <f t="shared" ca="1" si="3"/>
        <v>-0.66730507406923045</v>
      </c>
      <c r="O22" s="27">
        <f t="shared" ca="1" si="4"/>
        <v>-0.7520457297096057</v>
      </c>
      <c r="P22" s="7"/>
      <c r="Q22" s="28">
        <f t="shared" ca="1" si="5"/>
        <v>-0.66124667490807154</v>
      </c>
      <c r="R22" s="27">
        <f t="shared" ca="1" si="6"/>
        <v>33.879205635554229</v>
      </c>
      <c r="S22" s="7"/>
      <c r="T22" s="28">
        <f t="shared" si="7"/>
        <v>34.019999999999996</v>
      </c>
      <c r="U22" s="27">
        <f t="shared" si="8"/>
        <v>0.59376101152847083</v>
      </c>
      <c r="V22" s="7"/>
      <c r="W22" s="28">
        <f t="shared" ca="1" si="9"/>
        <v>-0.14079436444576743</v>
      </c>
      <c r="X22" s="27">
        <f t="shared" ca="1" si="10"/>
        <v>-2.9969158220033876E-2</v>
      </c>
      <c r="Y22" s="7">
        <v>139</v>
      </c>
      <c r="Z22" s="46"/>
    </row>
    <row r="23" spans="1:26" s="26" customFormat="1" x14ac:dyDescent="0.25">
      <c r="A23" s="26">
        <v>7</v>
      </c>
      <c r="B23" s="26">
        <v>618</v>
      </c>
      <c r="C23" s="26">
        <v>14661</v>
      </c>
      <c r="D23" s="26">
        <v>11953</v>
      </c>
      <c r="E23" s="26">
        <v>11861</v>
      </c>
      <c r="F23" s="26">
        <v>14551</v>
      </c>
      <c r="G23" s="27"/>
      <c r="H23" s="7"/>
      <c r="I23" s="28">
        <f t="shared" si="0"/>
        <v>2800</v>
      </c>
      <c r="J23" s="27">
        <f t="shared" si="0"/>
        <v>-2598</v>
      </c>
      <c r="K23" s="7"/>
      <c r="L23" s="28">
        <f t="shared" ca="1" si="1"/>
        <v>2839.9036431683335</v>
      </c>
      <c r="M23" s="26">
        <f t="shared" ca="1" si="2"/>
        <v>-2621.8071993569783</v>
      </c>
      <c r="N23" s="26">
        <f t="shared" ca="1" si="3"/>
        <v>-0.73598175837837831</v>
      </c>
      <c r="O23" s="27">
        <f t="shared" ca="1" si="4"/>
        <v>-0.68395795210935928</v>
      </c>
      <c r="P23" s="7"/>
      <c r="Q23" s="28">
        <f t="shared" ca="1" si="5"/>
        <v>-0.73047608601976266</v>
      </c>
      <c r="R23" s="27">
        <f t="shared" ca="1" si="6"/>
        <v>39.43887919740223</v>
      </c>
      <c r="S23" s="7"/>
      <c r="T23" s="28">
        <f t="shared" si="7"/>
        <v>39.581999999999994</v>
      </c>
      <c r="U23" s="27">
        <f t="shared" si="8"/>
        <v>0.69083622452439541</v>
      </c>
      <c r="V23" s="7"/>
      <c r="W23" s="28">
        <f t="shared" ca="1" si="9"/>
        <v>-0.14312080259776394</v>
      </c>
      <c r="X23" s="27">
        <f t="shared" ca="1" si="10"/>
        <v>2.0640689517129829E-2</v>
      </c>
      <c r="Y23" s="7">
        <v>138</v>
      </c>
      <c r="Z23" s="46"/>
    </row>
    <row r="24" spans="1:26" s="26" customFormat="1" x14ac:dyDescent="0.25">
      <c r="A24" s="26">
        <v>8</v>
      </c>
      <c r="B24" s="26">
        <v>621</v>
      </c>
      <c r="C24" s="26">
        <v>14772</v>
      </c>
      <c r="D24" s="26">
        <v>12091</v>
      </c>
      <c r="E24" s="26">
        <v>11735</v>
      </c>
      <c r="F24" s="26">
        <v>14402</v>
      </c>
      <c r="G24" s="27"/>
      <c r="H24" s="7"/>
      <c r="I24" s="28">
        <f t="shared" si="0"/>
        <v>3037</v>
      </c>
      <c r="J24" s="27">
        <f t="shared" si="0"/>
        <v>-2311</v>
      </c>
      <c r="K24" s="7"/>
      <c r="L24" s="28">
        <f t="shared" ca="1" si="1"/>
        <v>3076.9036431683335</v>
      </c>
      <c r="M24" s="26">
        <f t="shared" ca="1" si="2"/>
        <v>-2334.8071993569783</v>
      </c>
      <c r="N24" s="26">
        <f t="shared" ca="1" si="3"/>
        <v>-0.79740203830769152</v>
      </c>
      <c r="O24" s="27">
        <f t="shared" ca="1" si="4"/>
        <v>-0.60908748402019952</v>
      </c>
      <c r="P24" s="7"/>
      <c r="Q24" s="28">
        <f t="shared" ca="1" si="5"/>
        <v>-0.79250369291332123</v>
      </c>
      <c r="R24" s="27">
        <f t="shared" ca="1" si="6"/>
        <v>45.010727869018353</v>
      </c>
      <c r="S24" s="7"/>
      <c r="T24" s="28">
        <f t="shared" si="7"/>
        <v>45.170999999999992</v>
      </c>
      <c r="U24" s="27">
        <f t="shared" si="8"/>
        <v>0.78838267641835846</v>
      </c>
      <c r="V24" s="7"/>
      <c r="W24" s="28">
        <f t="shared" ca="1" si="9"/>
        <v>-0.16027213098163884</v>
      </c>
      <c r="X24" s="27">
        <f t="shared" ca="1" si="10"/>
        <v>8.950545928983189E-2</v>
      </c>
      <c r="Y24" s="7">
        <v>137</v>
      </c>
      <c r="Z24" s="46"/>
    </row>
    <row r="25" spans="1:26" s="26" customFormat="1" x14ac:dyDescent="0.25">
      <c r="A25" s="26">
        <v>9</v>
      </c>
      <c r="B25" s="26">
        <v>636</v>
      </c>
      <c r="C25" s="26">
        <v>14886</v>
      </c>
      <c r="D25" s="26">
        <v>12252</v>
      </c>
      <c r="E25" s="26">
        <v>11626</v>
      </c>
      <c r="F25" s="26">
        <v>14244</v>
      </c>
      <c r="G25" s="27"/>
      <c r="H25" s="7"/>
      <c r="I25" s="28">
        <f t="shared" si="0"/>
        <v>3260</v>
      </c>
      <c r="J25" s="27">
        <f t="shared" si="0"/>
        <v>-1992</v>
      </c>
      <c r="K25" s="7"/>
      <c r="L25" s="28">
        <f t="shared" ca="1" si="1"/>
        <v>3299.9036431683335</v>
      </c>
      <c r="M25" s="26">
        <f t="shared" ca="1" si="2"/>
        <v>-2015.8071993569781</v>
      </c>
      <c r="N25" s="26">
        <f t="shared" ca="1" si="3"/>
        <v>-0.85519411604708762</v>
      </c>
      <c r="O25" s="27">
        <f t="shared" ca="1" si="4"/>
        <v>-0.52586908917545383</v>
      </c>
      <c r="P25" s="7"/>
      <c r="Q25" s="28">
        <f t="shared" ca="1" si="5"/>
        <v>-0.85097047112175528</v>
      </c>
      <c r="R25" s="27">
        <f t="shared" ca="1" si="6"/>
        <v>50.84063404928429</v>
      </c>
      <c r="S25" s="7"/>
      <c r="T25" s="28">
        <f t="shared" si="7"/>
        <v>50.894999999999989</v>
      </c>
      <c r="U25" s="27">
        <f t="shared" si="8"/>
        <v>0.88828532280251382</v>
      </c>
      <c r="V25" s="7"/>
      <c r="W25" s="28">
        <f t="shared" ca="1" si="9"/>
        <v>-5.436595071569883E-2</v>
      </c>
      <c r="X25" s="27">
        <f t="shared" ca="1" si="10"/>
        <v>-8.6676334356710072E-3</v>
      </c>
      <c r="Y25" s="7">
        <v>136</v>
      </c>
      <c r="Z25" s="46"/>
    </row>
    <row r="26" spans="1:26" s="26" customFormat="1" x14ac:dyDescent="0.25">
      <c r="A26" s="26">
        <v>10</v>
      </c>
      <c r="B26" s="26">
        <v>638</v>
      </c>
      <c r="C26" s="26">
        <v>14987</v>
      </c>
      <c r="D26" s="26">
        <v>12430</v>
      </c>
      <c r="E26" s="26">
        <v>11540</v>
      </c>
      <c r="F26" s="26">
        <v>14085</v>
      </c>
      <c r="G26" s="27"/>
      <c r="H26" s="7"/>
      <c r="I26" s="28">
        <f t="shared" si="0"/>
        <v>3447</v>
      </c>
      <c r="J26" s="27">
        <f t="shared" si="0"/>
        <v>-1655</v>
      </c>
      <c r="K26" s="7"/>
      <c r="L26" s="28">
        <f t="shared" ca="1" si="1"/>
        <v>3486.9036431683335</v>
      </c>
      <c r="M26" s="26">
        <f t="shared" ca="1" si="2"/>
        <v>-1678.8071993569781</v>
      </c>
      <c r="N26" s="26">
        <f t="shared" ca="1" si="3"/>
        <v>-0.90365653101241072</v>
      </c>
      <c r="O26" s="27">
        <f t="shared" ca="1" si="4"/>
        <v>-0.43795498553069123</v>
      </c>
      <c r="P26" s="7"/>
      <c r="Q26" s="28">
        <f t="shared" ca="1" si="5"/>
        <v>-0.90014524593856293</v>
      </c>
      <c r="R26" s="27">
        <f t="shared" ca="1" si="6"/>
        <v>56.610517179501869</v>
      </c>
      <c r="S26" s="7"/>
      <c r="T26" s="28">
        <f t="shared" si="7"/>
        <v>56.636999999999986</v>
      </c>
      <c r="U26" s="27">
        <f t="shared" si="8"/>
        <v>0.98850212845202823</v>
      </c>
      <c r="V26" s="7"/>
      <c r="W26" s="28">
        <f t="shared" ca="1" si="9"/>
        <v>-2.6482820498117121E-2</v>
      </c>
      <c r="X26" s="27">
        <f t="shared" ca="1" si="10"/>
        <v>-2.2017913751568585E-2</v>
      </c>
      <c r="Y26" s="7">
        <v>135</v>
      </c>
      <c r="Z26" s="46"/>
    </row>
    <row r="27" spans="1:26" s="26" customFormat="1" x14ac:dyDescent="0.25">
      <c r="A27" s="26">
        <v>11</v>
      </c>
      <c r="B27" s="26">
        <v>625</v>
      </c>
      <c r="C27" s="26">
        <v>15054</v>
      </c>
      <c r="D27" s="26">
        <v>12599</v>
      </c>
      <c r="E27" s="26">
        <v>11461</v>
      </c>
      <c r="F27" s="26">
        <v>13907</v>
      </c>
      <c r="G27" s="27"/>
      <c r="H27" s="7"/>
      <c r="I27" s="28">
        <f t="shared" si="0"/>
        <v>3593</v>
      </c>
      <c r="J27" s="27">
        <f t="shared" si="0"/>
        <v>-1308</v>
      </c>
      <c r="K27" s="7"/>
      <c r="L27" s="28">
        <f t="shared" ca="1" si="1"/>
        <v>3632.9036431683335</v>
      </c>
      <c r="M27" s="26">
        <f t="shared" ca="1" si="2"/>
        <v>-1331.8071993569781</v>
      </c>
      <c r="N27" s="26">
        <f t="shared" ca="1" si="3"/>
        <v>-0.9414934967072619</v>
      </c>
      <c r="O27" s="27">
        <f t="shared" ca="1" si="4"/>
        <v>-0.34743215477480816</v>
      </c>
      <c r="P27" s="7"/>
      <c r="Q27" s="28">
        <f t="shared" ca="1" si="5"/>
        <v>-0.93871531549758269</v>
      </c>
      <c r="R27" s="27">
        <f t="shared" ca="1" si="6"/>
        <v>62.244961175926278</v>
      </c>
      <c r="S27" s="7"/>
      <c r="T27" s="28">
        <f t="shared" si="7"/>
        <v>62.261999999999986</v>
      </c>
      <c r="U27" s="27">
        <f t="shared" si="8"/>
        <v>1.0866768988767093</v>
      </c>
      <c r="V27" s="7"/>
      <c r="W27" s="28">
        <f t="shared" ca="1" si="9"/>
        <v>-1.703882407370827E-2</v>
      </c>
      <c r="X27" s="27">
        <f t="shared" ca="1" si="10"/>
        <v>-2.0596846714049377E-2</v>
      </c>
      <c r="Y27" s="7">
        <v>134</v>
      </c>
      <c r="Z27" s="46"/>
    </row>
    <row r="28" spans="1:26" s="26" customFormat="1" x14ac:dyDescent="0.25">
      <c r="A28" s="26">
        <v>12</v>
      </c>
      <c r="B28" s="26">
        <v>627</v>
      </c>
      <c r="C28" s="26">
        <v>15118</v>
      </c>
      <c r="D28" s="26">
        <v>12781</v>
      </c>
      <c r="E28" s="26">
        <v>11409</v>
      </c>
      <c r="F28" s="26">
        <v>13735</v>
      </c>
      <c r="G28" s="27"/>
      <c r="H28" s="7"/>
      <c r="I28" s="28">
        <f t="shared" si="0"/>
        <v>3709</v>
      </c>
      <c r="J28" s="27">
        <f t="shared" si="0"/>
        <v>-954</v>
      </c>
      <c r="K28" s="7"/>
      <c r="L28" s="28">
        <f t="shared" ca="1" si="1"/>
        <v>3748.9036431683335</v>
      </c>
      <c r="M28" s="26">
        <f t="shared" ca="1" si="2"/>
        <v>-977.80719935697812</v>
      </c>
      <c r="N28" s="26">
        <f t="shared" ca="1" si="3"/>
        <v>-0.97155574342371909</v>
      </c>
      <c r="O28" s="27">
        <f t="shared" ca="1" si="4"/>
        <v>-0.25508321504114062</v>
      </c>
      <c r="P28" s="7"/>
      <c r="Q28" s="28">
        <f t="shared" ca="1" si="5"/>
        <v>-0.9695251758763066</v>
      </c>
      <c r="R28" s="27">
        <f t="shared" ca="1" si="6"/>
        <v>67.814681759110954</v>
      </c>
      <c r="S28" s="7"/>
      <c r="T28" s="28">
        <f t="shared" si="7"/>
        <v>67.904999999999987</v>
      </c>
      <c r="U28" s="27">
        <f t="shared" si="8"/>
        <v>1.1851658285667492</v>
      </c>
      <c r="V28" s="7"/>
      <c r="W28" s="28">
        <f t="shared" ca="1" si="9"/>
        <v>-9.0318240889033063E-2</v>
      </c>
      <c r="X28" s="27">
        <f t="shared" ca="1" si="10"/>
        <v>2.1409583296090773E-2</v>
      </c>
      <c r="Y28" s="7">
        <v>133</v>
      </c>
      <c r="Z28" s="46"/>
    </row>
    <row r="29" spans="1:26" s="26" customFormat="1" x14ac:dyDescent="0.25">
      <c r="A29" s="26">
        <v>13</v>
      </c>
      <c r="B29" s="26">
        <v>600</v>
      </c>
      <c r="C29" s="26">
        <v>15153</v>
      </c>
      <c r="D29" s="26">
        <v>12956</v>
      </c>
      <c r="E29" s="26">
        <v>11371</v>
      </c>
      <c r="F29" s="26">
        <v>13558</v>
      </c>
      <c r="G29" s="27"/>
      <c r="H29" s="7"/>
      <c r="I29" s="28">
        <f t="shared" si="0"/>
        <v>3782</v>
      </c>
      <c r="J29" s="27">
        <f t="shared" si="0"/>
        <v>-602</v>
      </c>
      <c r="K29" s="7"/>
      <c r="L29" s="28">
        <f t="shared" ca="1" si="1"/>
        <v>3821.9036431683335</v>
      </c>
      <c r="M29" s="26">
        <f t="shared" ca="1" si="2"/>
        <v>-625.80719935697812</v>
      </c>
      <c r="N29" s="26">
        <f t="shared" ca="1" si="3"/>
        <v>-0.99047422627114468</v>
      </c>
      <c r="O29" s="27">
        <f t="shared" ca="1" si="4"/>
        <v>-0.16325602072969722</v>
      </c>
      <c r="P29" s="7"/>
      <c r="Q29" s="28">
        <f t="shared" ca="1" si="5"/>
        <v>-0.98918668992811021</v>
      </c>
      <c r="R29" s="27">
        <f t="shared" ca="1" si="6"/>
        <v>73.18355255524591</v>
      </c>
      <c r="S29" s="7"/>
      <c r="T29" s="28">
        <f t="shared" si="7"/>
        <v>73.304999999999993</v>
      </c>
      <c r="U29" s="27">
        <f t="shared" si="8"/>
        <v>1.2794136081744432</v>
      </c>
      <c r="V29" s="7"/>
      <c r="W29" s="28">
        <f t="shared" ca="1" si="9"/>
        <v>-0.12144744475408231</v>
      </c>
      <c r="X29" s="27">
        <f t="shared" ca="1" si="10"/>
        <v>5.2608787505832311E-2</v>
      </c>
      <c r="Y29" s="7">
        <v>132</v>
      </c>
      <c r="Z29" s="46"/>
    </row>
    <row r="30" spans="1:26" s="26" customFormat="1" x14ac:dyDescent="0.25">
      <c r="A30" s="26">
        <v>14</v>
      </c>
      <c r="B30" s="26">
        <v>618</v>
      </c>
      <c r="C30" s="26">
        <v>15159</v>
      </c>
      <c r="D30" s="26">
        <v>13138</v>
      </c>
      <c r="E30" s="26">
        <v>11344</v>
      </c>
      <c r="F30" s="26">
        <v>13362</v>
      </c>
      <c r="G30" s="27"/>
      <c r="H30" s="7"/>
      <c r="I30" s="28">
        <f t="shared" si="0"/>
        <v>3815</v>
      </c>
      <c r="J30" s="27">
        <f t="shared" si="0"/>
        <v>-224</v>
      </c>
      <c r="K30" s="7"/>
      <c r="L30" s="28">
        <f t="shared" ca="1" si="1"/>
        <v>3854.9036431683335</v>
      </c>
      <c r="M30" s="26">
        <f t="shared" ca="1" si="2"/>
        <v>-247.80719935697817</v>
      </c>
      <c r="N30" s="26">
        <f t="shared" ca="1" si="3"/>
        <v>-0.99902641714737817</v>
      </c>
      <c r="O30" s="27">
        <f t="shared" ca="1" si="4"/>
        <v>-6.4646135929340418E-2</v>
      </c>
      <c r="P30" s="7"/>
      <c r="Q30" s="28">
        <f t="shared" ca="1" si="5"/>
        <v>-0.99853641053245079</v>
      </c>
      <c r="R30" s="27">
        <f t="shared" ca="1" si="6"/>
        <v>78.850995068744737</v>
      </c>
      <c r="S30" s="7"/>
      <c r="T30" s="28">
        <f t="shared" si="7"/>
        <v>78.86699999999999</v>
      </c>
      <c r="U30" s="27">
        <f t="shared" si="8"/>
        <v>1.3764888211703676</v>
      </c>
      <c r="V30" s="7"/>
      <c r="W30" s="28">
        <f t="shared" ca="1" si="9"/>
        <v>-1.6004931255253041E-2</v>
      </c>
      <c r="X30" s="27">
        <f t="shared" ca="1" si="10"/>
        <v>-1.6213479291351973E-2</v>
      </c>
      <c r="Y30" s="7">
        <v>131</v>
      </c>
      <c r="Z30" s="46"/>
    </row>
    <row r="31" spans="1:26" s="26" customFormat="1" x14ac:dyDescent="0.25">
      <c r="A31" s="26">
        <v>15</v>
      </c>
      <c r="B31" s="26">
        <v>637</v>
      </c>
      <c r="C31" s="26">
        <v>15169</v>
      </c>
      <c r="D31" s="26">
        <v>13332</v>
      </c>
      <c r="E31" s="26">
        <v>11346</v>
      </c>
      <c r="F31" s="26">
        <v>13181</v>
      </c>
      <c r="G31" s="27"/>
      <c r="H31" s="7"/>
      <c r="I31" s="28">
        <f t="shared" si="0"/>
        <v>3823</v>
      </c>
      <c r="J31" s="27">
        <f t="shared" si="0"/>
        <v>151</v>
      </c>
      <c r="K31" s="7"/>
      <c r="L31" s="28">
        <f t="shared" ca="1" si="1"/>
        <v>3862.9036431683335</v>
      </c>
      <c r="M31" s="26">
        <f t="shared" ca="1" si="2"/>
        <v>127.19280064302183</v>
      </c>
      <c r="N31" s="26">
        <f t="shared" ca="1" si="3"/>
        <v>-1.0010996755416166</v>
      </c>
      <c r="O31" s="27">
        <f t="shared" ca="1" si="4"/>
        <v>3.3181130737680253E-2</v>
      </c>
      <c r="P31" s="7"/>
      <c r="Q31" s="28">
        <f t="shared" ca="1" si="5"/>
        <v>-1.0014006595262914</v>
      </c>
      <c r="R31" s="27">
        <f t="shared" ca="1" si="6"/>
        <v>84.452990643839769</v>
      </c>
      <c r="S31" s="7"/>
      <c r="T31" s="28">
        <f t="shared" si="7"/>
        <v>84.6</v>
      </c>
      <c r="U31" s="27">
        <f t="shared" si="8"/>
        <v>1.4765485471872029</v>
      </c>
      <c r="V31" s="7"/>
      <c r="W31" s="28">
        <f t="shared" ca="1" si="9"/>
        <v>-0.14700935616022548</v>
      </c>
      <c r="X31" s="27">
        <f t="shared" ca="1" si="10"/>
        <v>5.3321209122501045E-2</v>
      </c>
      <c r="Y31" s="7">
        <v>130</v>
      </c>
      <c r="Z31" s="46"/>
    </row>
    <row r="32" spans="1:26" s="26" customFormat="1" x14ac:dyDescent="0.25">
      <c r="A32" s="26">
        <v>16</v>
      </c>
      <c r="B32" s="26">
        <v>623</v>
      </c>
      <c r="C32" s="26">
        <v>15147</v>
      </c>
      <c r="D32" s="26">
        <v>13511</v>
      </c>
      <c r="E32" s="26">
        <v>11357</v>
      </c>
      <c r="F32" s="26">
        <v>12987</v>
      </c>
      <c r="G32" s="27"/>
      <c r="H32" s="7"/>
      <c r="I32" s="28">
        <f t="shared" si="0"/>
        <v>3790</v>
      </c>
      <c r="J32" s="27">
        <f t="shared" si="0"/>
        <v>524</v>
      </c>
      <c r="K32" s="7"/>
      <c r="L32" s="28">
        <f t="shared" ca="1" si="1"/>
        <v>3829.9036431683335</v>
      </c>
      <c r="M32" s="26">
        <f t="shared" ca="1" si="2"/>
        <v>500.19280064302183</v>
      </c>
      <c r="N32" s="26">
        <f t="shared" ca="1" si="3"/>
        <v>-0.99254748466538312</v>
      </c>
      <c r="O32" s="27">
        <f t="shared" ca="1" si="4"/>
        <v>0.1304866519824768</v>
      </c>
      <c r="P32" s="7"/>
      <c r="Q32" s="28">
        <f t="shared" ca="1" si="5"/>
        <v>-0.99363489373143354</v>
      </c>
      <c r="R32" s="27">
        <f t="shared" ca="1" si="6"/>
        <v>90.036621119338008</v>
      </c>
      <c r="S32" s="7"/>
      <c r="T32" s="28">
        <f t="shared" si="7"/>
        <v>90.206999999999994</v>
      </c>
      <c r="U32" s="27">
        <f t="shared" si="8"/>
        <v>1.5744091583465247</v>
      </c>
      <c r="V32" s="7"/>
      <c r="W32" s="28">
        <f t="shared" ca="1" si="9"/>
        <v>-0.17037888066198548</v>
      </c>
      <c r="X32" s="27">
        <f t="shared" ca="1" si="10"/>
        <v>8.6158071013301196E-2</v>
      </c>
      <c r="Y32" s="7">
        <v>129</v>
      </c>
      <c r="Z32" s="46"/>
    </row>
    <row r="33" spans="1:26" s="26" customFormat="1" x14ac:dyDescent="0.25">
      <c r="A33" s="26">
        <v>17</v>
      </c>
      <c r="B33" s="26">
        <v>631</v>
      </c>
      <c r="C33" s="26">
        <v>15109</v>
      </c>
      <c r="D33" s="26">
        <v>13704</v>
      </c>
      <c r="E33" s="26">
        <v>11395</v>
      </c>
      <c r="F33" s="26">
        <v>12805</v>
      </c>
      <c r="G33" s="27"/>
      <c r="H33" s="7"/>
      <c r="I33" s="28">
        <f t="shared" si="0"/>
        <v>3714</v>
      </c>
      <c r="J33" s="27">
        <f t="shared" si="0"/>
        <v>899</v>
      </c>
      <c r="K33" s="7"/>
      <c r="L33" s="28">
        <f t="shared" ca="1" si="1"/>
        <v>3753.9036431683335</v>
      </c>
      <c r="M33" s="26">
        <f t="shared" ca="1" si="2"/>
        <v>875.19280064302188</v>
      </c>
      <c r="N33" s="26">
        <f t="shared" ca="1" si="3"/>
        <v>-0.97285152992011803</v>
      </c>
      <c r="O33" s="27">
        <f t="shared" ca="1" si="4"/>
        <v>0.22831391864949749</v>
      </c>
      <c r="P33" s="7"/>
      <c r="Q33" s="28">
        <f t="shared" ca="1" si="5"/>
        <v>-0.97472921811995883</v>
      </c>
      <c r="R33" s="27">
        <f t="shared" ca="1" si="6"/>
        <v>95.738112922388609</v>
      </c>
      <c r="S33" s="7"/>
      <c r="T33" s="28">
        <f t="shared" si="7"/>
        <v>95.885999999999996</v>
      </c>
      <c r="U33" s="27">
        <f t="shared" si="8"/>
        <v>1.6735264065672826</v>
      </c>
      <c r="V33" s="7"/>
      <c r="W33" s="28">
        <f t="shared" ca="1" si="9"/>
        <v>-0.14788707761138653</v>
      </c>
      <c r="X33" s="27">
        <f t="shared" ca="1" si="10"/>
        <v>-3.2612949934048174E-2</v>
      </c>
      <c r="Y33" s="7">
        <v>128</v>
      </c>
      <c r="Z33" s="46"/>
    </row>
    <row r="34" spans="1:26" s="26" customFormat="1" x14ac:dyDescent="0.25">
      <c r="A34" s="26">
        <v>18</v>
      </c>
      <c r="B34" s="26">
        <v>638</v>
      </c>
      <c r="C34" s="26">
        <v>15061</v>
      </c>
      <c r="D34" s="26">
        <v>13887</v>
      </c>
      <c r="E34" s="26">
        <v>11453</v>
      </c>
      <c r="F34" s="26">
        <v>12621</v>
      </c>
      <c r="G34" s="27"/>
      <c r="H34" s="7"/>
      <c r="I34" s="28">
        <f t="shared" si="0"/>
        <v>3608</v>
      </c>
      <c r="J34" s="27">
        <f t="shared" si="0"/>
        <v>1266</v>
      </c>
      <c r="K34" s="7"/>
      <c r="L34" s="28">
        <f t="shared" ca="1" si="1"/>
        <v>3647.9036431683335</v>
      </c>
      <c r="M34" s="26">
        <f t="shared" ca="1" si="2"/>
        <v>1242.1928006430219</v>
      </c>
      <c r="N34" s="26">
        <f t="shared" ca="1" si="3"/>
        <v>-0.94538085619645895</v>
      </c>
      <c r="O34" s="27">
        <f t="shared" ca="1" si="4"/>
        <v>0.32405420362762172</v>
      </c>
      <c r="P34" s="7"/>
      <c r="Q34" s="28">
        <f t="shared" ca="1" si="5"/>
        <v>-0.94803169641455021</v>
      </c>
      <c r="R34" s="27">
        <f t="shared" ca="1" si="6"/>
        <v>101.42655179106345</v>
      </c>
      <c r="S34" s="7"/>
      <c r="T34" s="28">
        <f t="shared" si="7"/>
        <v>101.628</v>
      </c>
      <c r="U34" s="27">
        <f t="shared" si="8"/>
        <v>1.7737432122167971</v>
      </c>
      <c r="V34" s="7"/>
      <c r="W34" s="28">
        <f t="shared" ca="1" si="9"/>
        <v>-0.20144820893655435</v>
      </c>
      <c r="X34" s="27">
        <f t="shared" ca="1" si="10"/>
        <v>-6.8779139572399117E-3</v>
      </c>
      <c r="Y34" s="7">
        <v>127</v>
      </c>
      <c r="Z34" s="46"/>
    </row>
    <row r="35" spans="1:26" s="26" customFormat="1" x14ac:dyDescent="0.25">
      <c r="A35" s="26">
        <v>19</v>
      </c>
      <c r="B35" s="26">
        <v>628</v>
      </c>
      <c r="C35" s="26">
        <v>14987</v>
      </c>
      <c r="D35" s="26">
        <v>14069</v>
      </c>
      <c r="E35" s="26">
        <v>11526</v>
      </c>
      <c r="F35" s="26">
        <v>12448</v>
      </c>
      <c r="G35" s="27"/>
      <c r="H35" s="7"/>
      <c r="I35" s="28">
        <f t="shared" si="0"/>
        <v>3461</v>
      </c>
      <c r="J35" s="27">
        <f t="shared" si="0"/>
        <v>1621</v>
      </c>
      <c r="K35" s="7"/>
      <c r="L35" s="28">
        <f t="shared" ca="1" si="1"/>
        <v>3500.9036431683335</v>
      </c>
      <c r="M35" s="26">
        <f t="shared" ca="1" si="2"/>
        <v>1597.1928006430219</v>
      </c>
      <c r="N35" s="26">
        <f t="shared" ca="1" si="3"/>
        <v>-0.90728473320232794</v>
      </c>
      <c r="O35" s="27">
        <f t="shared" ca="1" si="4"/>
        <v>0.41666401607240128</v>
      </c>
      <c r="P35" s="7"/>
      <c r="Q35" s="28">
        <f t="shared" ca="1" si="5"/>
        <v>-0.91068306864468451</v>
      </c>
      <c r="R35" s="27">
        <f t="shared" ca="1" si="6"/>
        <v>107.14067934367563</v>
      </c>
      <c r="S35" s="7"/>
      <c r="T35" s="28">
        <f t="shared" si="7"/>
        <v>107.28</v>
      </c>
      <c r="U35" s="27">
        <f t="shared" si="8"/>
        <v>1.8723892215395166</v>
      </c>
      <c r="V35" s="7"/>
      <c r="W35" s="28">
        <f t="shared" ca="1" si="9"/>
        <v>-0.13932065632437229</v>
      </c>
      <c r="X35" s="27">
        <f t="shared" ca="1" si="10"/>
        <v>8.9049680306771961E-3</v>
      </c>
      <c r="Y35" s="7">
        <v>126</v>
      </c>
      <c r="Z35" s="46"/>
    </row>
    <row r="36" spans="1:26" s="26" customFormat="1" x14ac:dyDescent="0.25">
      <c r="A36" s="26">
        <v>20</v>
      </c>
      <c r="B36" s="26">
        <v>609</v>
      </c>
      <c r="C36" s="26">
        <v>14906</v>
      </c>
      <c r="D36" s="26">
        <v>14235</v>
      </c>
      <c r="E36" s="26">
        <v>11614</v>
      </c>
      <c r="F36" s="26">
        <v>12288</v>
      </c>
      <c r="G36" s="27"/>
      <c r="H36" s="7"/>
      <c r="I36" s="28">
        <f t="shared" si="0"/>
        <v>3292</v>
      </c>
      <c r="J36" s="27">
        <f t="shared" si="0"/>
        <v>1947</v>
      </c>
      <c r="K36" s="7"/>
      <c r="L36" s="28">
        <f t="shared" ca="1" si="1"/>
        <v>3331.9036431683335</v>
      </c>
      <c r="M36" s="26">
        <f t="shared" ca="1" si="2"/>
        <v>1923.1928006430219</v>
      </c>
      <c r="N36" s="26">
        <f t="shared" ca="1" si="3"/>
        <v>-0.86348714962404127</v>
      </c>
      <c r="O36" s="27">
        <f t="shared" ca="1" si="4"/>
        <v>0.50170851989493126</v>
      </c>
      <c r="P36" s="7"/>
      <c r="Q36" s="28">
        <f t="shared" ca="1" si="5"/>
        <v>-0.86757162925467868</v>
      </c>
      <c r="R36" s="27">
        <f t="shared" ca="1" si="6"/>
        <v>112.59559672535954</v>
      </c>
      <c r="S36" s="7"/>
      <c r="T36" s="28">
        <f t="shared" si="7"/>
        <v>112.761</v>
      </c>
      <c r="U36" s="27">
        <f t="shared" si="8"/>
        <v>1.9680507178413258</v>
      </c>
      <c r="V36" s="7"/>
      <c r="W36" s="28">
        <f t="shared" ca="1" si="9"/>
        <v>-0.1654032746404539</v>
      </c>
      <c r="X36" s="27">
        <f t="shared" ca="1" si="10"/>
        <v>2.014965696051263E-2</v>
      </c>
      <c r="Y36" s="7">
        <v>125</v>
      </c>
      <c r="Z36" s="46"/>
    </row>
    <row r="37" spans="1:26" s="26" customFormat="1" x14ac:dyDescent="0.25">
      <c r="A37" s="26">
        <v>21</v>
      </c>
      <c r="B37" s="26">
        <v>606</v>
      </c>
      <c r="C37" s="26">
        <v>14792</v>
      </c>
      <c r="D37" s="26">
        <v>14375</v>
      </c>
      <c r="E37" s="26">
        <v>11707</v>
      </c>
      <c r="F37" s="26">
        <v>12127</v>
      </c>
      <c r="G37" s="27"/>
      <c r="H37" s="7"/>
      <c r="I37" s="28">
        <f t="shared" si="0"/>
        <v>3085</v>
      </c>
      <c r="J37" s="27">
        <f t="shared" si="0"/>
        <v>2248</v>
      </c>
      <c r="K37" s="7"/>
      <c r="L37" s="28">
        <f t="shared" ca="1" si="1"/>
        <v>3124.9036431683335</v>
      </c>
      <c r="M37" s="26">
        <f t="shared" ca="1" si="2"/>
        <v>2224.1928006430217</v>
      </c>
      <c r="N37" s="26">
        <f t="shared" ca="1" si="3"/>
        <v>-0.80984158867312206</v>
      </c>
      <c r="O37" s="27">
        <f t="shared" ca="1" si="4"/>
        <v>0.58023120593965971</v>
      </c>
      <c r="P37" s="7"/>
      <c r="Q37" s="28">
        <f t="shared" ca="1" si="5"/>
        <v>-0.8145591624490619</v>
      </c>
      <c r="R37" s="27">
        <f t="shared" ca="1" si="6"/>
        <v>118.01844275857297</v>
      </c>
      <c r="S37" s="7"/>
      <c r="T37" s="28">
        <f t="shared" si="7"/>
        <v>118.21499999999999</v>
      </c>
      <c r="U37" s="27">
        <f t="shared" si="8"/>
        <v>2.0632409752450966</v>
      </c>
      <c r="V37" s="7"/>
      <c r="W37" s="28">
        <f t="shared" ca="1" si="9"/>
        <v>-0.19655724142701558</v>
      </c>
      <c r="X37" s="27">
        <f t="shared" ca="1" si="10"/>
        <v>0.11602707631733722</v>
      </c>
      <c r="Y37" s="7">
        <v>124</v>
      </c>
      <c r="Z37" s="46"/>
    </row>
    <row r="38" spans="1:26" s="26" customFormat="1" x14ac:dyDescent="0.25">
      <c r="A38" s="26">
        <v>22</v>
      </c>
      <c r="B38" s="26">
        <v>628</v>
      </c>
      <c r="C38" s="26">
        <v>14674</v>
      </c>
      <c r="D38" s="26">
        <v>14530</v>
      </c>
      <c r="E38" s="26">
        <v>11828</v>
      </c>
      <c r="F38" s="26">
        <v>11983</v>
      </c>
      <c r="G38" s="27"/>
      <c r="H38" s="7"/>
      <c r="I38" s="28">
        <f t="shared" si="0"/>
        <v>2846</v>
      </c>
      <c r="J38" s="27">
        <f t="shared" si="0"/>
        <v>2547</v>
      </c>
      <c r="K38" s="7"/>
      <c r="L38" s="28">
        <f t="shared" ca="1" si="1"/>
        <v>2885.9036431683335</v>
      </c>
      <c r="M38" s="26">
        <f t="shared" ca="1" si="2"/>
        <v>2523.1928006430217</v>
      </c>
      <c r="N38" s="26">
        <f t="shared" ca="1" si="3"/>
        <v>-0.74790299414524919</v>
      </c>
      <c r="O38" s="27">
        <f t="shared" ca="1" si="4"/>
        <v>0.65823214656216422</v>
      </c>
      <c r="P38" s="7"/>
      <c r="Q38" s="28">
        <f t="shared" ca="1" si="5"/>
        <v>-0.75324917277674464</v>
      </c>
      <c r="R38" s="27">
        <f t="shared" ca="1" si="6"/>
        <v>123.70402196761052</v>
      </c>
      <c r="S38" s="7"/>
      <c r="T38" s="28">
        <f t="shared" si="7"/>
        <v>123.86699999999999</v>
      </c>
      <c r="U38" s="27">
        <f t="shared" si="8"/>
        <v>2.1618869845678161</v>
      </c>
      <c r="V38" s="7"/>
      <c r="W38" s="28">
        <f t="shared" ca="1" si="9"/>
        <v>-0.16297803238947495</v>
      </c>
      <c r="X38" s="27">
        <f t="shared" ca="1" si="10"/>
        <v>5.144648904641258E-2</v>
      </c>
      <c r="Y38" s="7">
        <v>123</v>
      </c>
      <c r="Z38" s="46"/>
    </row>
    <row r="39" spans="1:26" s="26" customFormat="1" x14ac:dyDescent="0.25">
      <c r="A39" s="26">
        <v>23</v>
      </c>
      <c r="B39" s="26">
        <v>622</v>
      </c>
      <c r="C39" s="26">
        <v>14554</v>
      </c>
      <c r="D39" s="26">
        <v>14679</v>
      </c>
      <c r="E39" s="26">
        <v>11972</v>
      </c>
      <c r="F39" s="26">
        <v>11852</v>
      </c>
      <c r="G39" s="27"/>
      <c r="H39" s="7"/>
      <c r="I39" s="28">
        <f t="shared" si="0"/>
        <v>2582</v>
      </c>
      <c r="J39" s="27">
        <f t="shared" si="0"/>
        <v>2827</v>
      </c>
      <c r="K39" s="7"/>
      <c r="L39" s="28">
        <f t="shared" ca="1" si="1"/>
        <v>2621.9036431683335</v>
      </c>
      <c r="M39" s="26">
        <f t="shared" ca="1" si="2"/>
        <v>2803.1928006430217</v>
      </c>
      <c r="N39" s="26">
        <f t="shared" ca="1" si="3"/>
        <v>-0.67948546713538127</v>
      </c>
      <c r="O39" s="27">
        <f t="shared" ca="1" si="4"/>
        <v>0.73127650567353963</v>
      </c>
      <c r="P39" s="7"/>
      <c r="Q39" s="28">
        <f t="shared" ca="1" si="5"/>
        <v>-0.68541996545271344</v>
      </c>
      <c r="R39" s="27">
        <f t="shared" ca="1" si="6"/>
        <v>129.40914459910164</v>
      </c>
      <c r="S39" s="7"/>
      <c r="T39" s="28">
        <f t="shared" si="7"/>
        <v>129.465</v>
      </c>
      <c r="U39" s="27">
        <f t="shared" si="8"/>
        <v>2.2595905160944585</v>
      </c>
      <c r="V39" s="7"/>
      <c r="W39" s="28">
        <f t="shared" ca="1" si="9"/>
        <v>-5.585540089836627E-2</v>
      </c>
      <c r="X39" s="27">
        <f t="shared" ca="1" si="10"/>
        <v>-4.0615780276311853E-2</v>
      </c>
      <c r="Y39" s="7">
        <v>122</v>
      </c>
      <c r="Z39" s="46"/>
    </row>
    <row r="40" spans="1:26" s="26" customFormat="1" x14ac:dyDescent="0.25">
      <c r="A40" s="26">
        <v>24</v>
      </c>
      <c r="B40" s="26">
        <v>623</v>
      </c>
      <c r="C40" s="26">
        <v>14399</v>
      </c>
      <c r="D40" s="26">
        <v>14794</v>
      </c>
      <c r="E40" s="26">
        <v>12108</v>
      </c>
      <c r="F40" s="26">
        <v>11723</v>
      </c>
      <c r="G40" s="27"/>
      <c r="H40" s="7"/>
      <c r="I40" s="28">
        <f t="shared" si="0"/>
        <v>2291</v>
      </c>
      <c r="J40" s="27">
        <f t="shared" si="0"/>
        <v>3071</v>
      </c>
      <c r="K40" s="7"/>
      <c r="L40" s="28">
        <f t="shared" ca="1" si="1"/>
        <v>2330.9036431683335</v>
      </c>
      <c r="M40" s="26">
        <f t="shared" ca="1" si="2"/>
        <v>3047.1928006430217</v>
      </c>
      <c r="N40" s="26">
        <f t="shared" ca="1" si="3"/>
        <v>-0.60407069304495864</v>
      </c>
      <c r="O40" s="27">
        <f t="shared" ca="1" si="4"/>
        <v>0.79492944718488112</v>
      </c>
      <c r="P40" s="7"/>
      <c r="Q40" s="28">
        <f t="shared" ca="1" si="5"/>
        <v>-0.61051735376995642</v>
      </c>
      <c r="R40" s="27">
        <f t="shared" ca="1" si="6"/>
        <v>135.03041963096808</v>
      </c>
      <c r="S40" s="7"/>
      <c r="T40" s="28">
        <f t="shared" si="7"/>
        <v>135.072</v>
      </c>
      <c r="U40" s="27">
        <f t="shared" si="8"/>
        <v>2.3574511272537806</v>
      </c>
      <c r="V40" s="7"/>
      <c r="W40" s="28">
        <f t="shared" ca="1" si="9"/>
        <v>-4.1580369031919417E-2</v>
      </c>
      <c r="X40" s="27">
        <f t="shared" ca="1" si="10"/>
        <v>4.581008540685616E-2</v>
      </c>
      <c r="Y40" s="7">
        <v>121</v>
      </c>
      <c r="Z40" s="46"/>
    </row>
    <row r="41" spans="1:26" s="26" customFormat="1" x14ac:dyDescent="0.25">
      <c r="A41" s="26">
        <v>25</v>
      </c>
      <c r="B41" s="26">
        <v>643</v>
      </c>
      <c r="C41" s="26">
        <v>14234</v>
      </c>
      <c r="D41" s="26">
        <v>14895</v>
      </c>
      <c r="E41" s="26">
        <v>12266</v>
      </c>
      <c r="F41" s="26">
        <v>11607</v>
      </c>
      <c r="G41" s="27"/>
      <c r="H41" s="7"/>
      <c r="I41" s="28">
        <f t="shared" si="0"/>
        <v>1968</v>
      </c>
      <c r="J41" s="27">
        <f t="shared" si="0"/>
        <v>3288</v>
      </c>
      <c r="K41" s="7"/>
      <c r="L41" s="28">
        <f t="shared" ca="1" si="1"/>
        <v>2007.9036431683335</v>
      </c>
      <c r="M41" s="26">
        <f t="shared" ca="1" si="2"/>
        <v>3264.1928006430217</v>
      </c>
      <c r="N41" s="26">
        <f t="shared" ca="1" si="3"/>
        <v>-0.52036288537758224</v>
      </c>
      <c r="O41" s="27">
        <f t="shared" ca="1" si="4"/>
        <v>0.85153882549619708</v>
      </c>
      <c r="P41" s="7"/>
      <c r="Q41" s="28">
        <f t="shared" ca="1" si="5"/>
        <v>-0.52726449103110207</v>
      </c>
      <c r="R41" s="27">
        <f t="shared" ca="1" si="6"/>
        <v>140.78981987065799</v>
      </c>
      <c r="S41" s="7"/>
      <c r="T41" s="28">
        <f t="shared" si="7"/>
        <v>140.85900000000001</v>
      </c>
      <c r="U41" s="27">
        <f t="shared" si="8"/>
        <v>2.4584533310666927</v>
      </c>
      <c r="V41" s="7"/>
      <c r="W41" s="28">
        <f t="shared" ca="1" si="9"/>
        <v>-6.9180129342015562E-2</v>
      </c>
      <c r="X41" s="27">
        <f t="shared" ca="1" si="10"/>
        <v>3.4396591717211322E-2</v>
      </c>
      <c r="Y41" s="7">
        <v>120</v>
      </c>
      <c r="Z41" s="46"/>
    </row>
    <row r="42" spans="1:26" s="26" customFormat="1" x14ac:dyDescent="0.25">
      <c r="A42" s="26">
        <v>26</v>
      </c>
      <c r="B42" s="26">
        <v>633</v>
      </c>
      <c r="C42" s="26">
        <v>14068</v>
      </c>
      <c r="D42" s="26">
        <v>14995</v>
      </c>
      <c r="E42" s="26">
        <v>12441</v>
      </c>
      <c r="F42" s="26">
        <v>11518</v>
      </c>
      <c r="G42" s="27"/>
      <c r="H42" s="7"/>
      <c r="I42" s="28">
        <f t="shared" si="0"/>
        <v>1627</v>
      </c>
      <c r="J42" s="27">
        <f t="shared" si="0"/>
        <v>3477</v>
      </c>
      <c r="K42" s="7"/>
      <c r="L42" s="28">
        <f t="shared" ca="1" si="1"/>
        <v>1666.9036431683335</v>
      </c>
      <c r="M42" s="26">
        <f t="shared" ca="1" si="2"/>
        <v>3453.1928006430217</v>
      </c>
      <c r="N42" s="26">
        <f t="shared" ca="1" si="3"/>
        <v>-0.43199024632316951</v>
      </c>
      <c r="O42" s="27">
        <f t="shared" ca="1" si="4"/>
        <v>0.90084376789637555</v>
      </c>
      <c r="P42" s="7"/>
      <c r="Q42" s="28">
        <f t="shared" ca="1" si="5"/>
        <v>-0.43928758887612712</v>
      </c>
      <c r="R42" s="27">
        <f t="shared" ca="1" si="6"/>
        <v>146.55948411063144</v>
      </c>
      <c r="S42" s="7"/>
      <c r="T42" s="28">
        <f t="shared" si="7"/>
        <v>146.55600000000001</v>
      </c>
      <c r="U42" s="27">
        <f t="shared" si="8"/>
        <v>2.5578847385528101</v>
      </c>
      <c r="V42" s="7"/>
      <c r="W42" s="28">
        <f t="shared" ca="1" si="9"/>
        <v>3.4841106314331682E-3</v>
      </c>
      <c r="X42" s="27">
        <f t="shared" ca="1" si="10"/>
        <v>3.0575864935173058E-2</v>
      </c>
      <c r="Y42" s="7">
        <v>119</v>
      </c>
      <c r="Z42" s="46"/>
    </row>
    <row r="43" spans="1:26" s="26" customFormat="1" x14ac:dyDescent="0.25">
      <c r="A43" s="26">
        <v>27</v>
      </c>
      <c r="B43" s="26">
        <v>615</v>
      </c>
      <c r="C43" s="26">
        <v>13887</v>
      </c>
      <c r="D43" s="26">
        <v>15067</v>
      </c>
      <c r="E43" s="26">
        <v>12608</v>
      </c>
      <c r="F43" s="26">
        <v>11444</v>
      </c>
      <c r="G43" s="27"/>
      <c r="H43" s="7"/>
      <c r="I43" s="28">
        <f t="shared" si="0"/>
        <v>1279</v>
      </c>
      <c r="J43" s="27">
        <f t="shared" si="0"/>
        <v>3623</v>
      </c>
      <c r="K43" s="7"/>
      <c r="L43" s="28">
        <f t="shared" ca="1" si="1"/>
        <v>1318.9036431683335</v>
      </c>
      <c r="M43" s="26">
        <f t="shared" ca="1" si="2"/>
        <v>3599.1928006430217</v>
      </c>
      <c r="N43" s="26">
        <f t="shared" ca="1" si="3"/>
        <v>-0.34180350617379812</v>
      </c>
      <c r="O43" s="27">
        <f t="shared" ca="1" si="4"/>
        <v>0.93893118371873552</v>
      </c>
      <c r="P43" s="7"/>
      <c r="Q43" s="28">
        <f t="shared" ca="1" si="5"/>
        <v>-0.34940583385161328</v>
      </c>
      <c r="R43" s="27">
        <f t="shared" ca="1" si="6"/>
        <v>152.14338801514634</v>
      </c>
      <c r="S43" s="7"/>
      <c r="T43" s="28">
        <f t="shared" si="7"/>
        <v>152.09100000000001</v>
      </c>
      <c r="U43" s="27">
        <f t="shared" si="8"/>
        <v>2.654488712650696</v>
      </c>
      <c r="V43" s="7"/>
      <c r="W43" s="28">
        <f t="shared" ca="1" si="9"/>
        <v>5.238801514633451E-2</v>
      </c>
      <c r="X43" s="27">
        <f t="shared" ca="1" si="10"/>
        <v>7.2984597345907787E-2</v>
      </c>
      <c r="Y43" s="7">
        <v>118</v>
      </c>
      <c r="Z43" s="46"/>
    </row>
    <row r="44" spans="1:26" s="26" customFormat="1" x14ac:dyDescent="0.25">
      <c r="A44" s="26">
        <v>28</v>
      </c>
      <c r="B44" s="26">
        <v>625</v>
      </c>
      <c r="C44" s="26">
        <v>13716</v>
      </c>
      <c r="D44" s="26">
        <v>15127</v>
      </c>
      <c r="E44" s="26">
        <v>12798</v>
      </c>
      <c r="F44" s="26">
        <v>11389</v>
      </c>
      <c r="G44" s="27"/>
      <c r="H44" s="7"/>
      <c r="I44" s="28">
        <f t="shared" si="0"/>
        <v>918</v>
      </c>
      <c r="J44" s="27">
        <f t="shared" si="0"/>
        <v>3738</v>
      </c>
      <c r="K44" s="7"/>
      <c r="L44" s="28">
        <f t="shared" ca="1" si="1"/>
        <v>957.90364316833347</v>
      </c>
      <c r="M44" s="26">
        <f t="shared" ca="1" si="2"/>
        <v>3714.1928006430217</v>
      </c>
      <c r="N44" s="26">
        <f t="shared" ca="1" si="3"/>
        <v>-0.24824772113378929</v>
      </c>
      <c r="O44" s="27">
        <f t="shared" ca="1" si="4"/>
        <v>0.96893154549662186</v>
      </c>
      <c r="P44" s="7"/>
      <c r="Q44" s="28">
        <f t="shared" ca="1" si="5"/>
        <v>-0.25608954087380564</v>
      </c>
      <c r="R44" s="27">
        <f t="shared" ca="1" si="6"/>
        <v>157.75040852826805</v>
      </c>
      <c r="S44" s="7"/>
      <c r="T44" s="28">
        <f t="shared" si="7"/>
        <v>157.71600000000001</v>
      </c>
      <c r="U44" s="27">
        <f t="shared" si="8"/>
        <v>2.7526634830753767</v>
      </c>
      <c r="V44" s="7"/>
      <c r="W44" s="28">
        <f t="shared" ca="1" si="9"/>
        <v>3.4408528268045302E-2</v>
      </c>
      <c r="X44" s="27">
        <f t="shared" ca="1" si="10"/>
        <v>5.7821270174827077E-3</v>
      </c>
      <c r="Y44" s="7">
        <v>117</v>
      </c>
      <c r="Z44" s="46"/>
    </row>
    <row r="45" spans="1:26" s="26" customFormat="1" x14ac:dyDescent="0.25">
      <c r="A45" s="26">
        <v>29</v>
      </c>
      <c r="B45" s="26">
        <v>602</v>
      </c>
      <c r="C45" s="26">
        <v>13533</v>
      </c>
      <c r="D45" s="26">
        <v>15164</v>
      </c>
      <c r="E45" s="26">
        <v>12972</v>
      </c>
      <c r="F45" s="26">
        <v>11348</v>
      </c>
      <c r="G45" s="27"/>
      <c r="H45" s="7"/>
      <c r="I45" s="28">
        <f t="shared" si="0"/>
        <v>561</v>
      </c>
      <c r="J45" s="27">
        <f t="shared" si="0"/>
        <v>3816</v>
      </c>
      <c r="K45" s="7"/>
      <c r="L45" s="28">
        <f t="shared" ca="1" si="1"/>
        <v>600.90364316833347</v>
      </c>
      <c r="M45" s="26">
        <f t="shared" ca="1" si="2"/>
        <v>3792.1928006430217</v>
      </c>
      <c r="N45" s="26">
        <f t="shared" ca="1" si="3"/>
        <v>-0.15572856529089965</v>
      </c>
      <c r="O45" s="27">
        <f t="shared" ca="1" si="4"/>
        <v>0.9892796169633622</v>
      </c>
      <c r="P45" s="7"/>
      <c r="Q45" s="28">
        <f t="shared" ca="1" si="5"/>
        <v>-0.16373187325213417</v>
      </c>
      <c r="R45" s="27">
        <f t="shared" ca="1" si="6"/>
        <v>163.15759018565745</v>
      </c>
      <c r="S45" s="7"/>
      <c r="T45" s="28">
        <f t="shared" si="7"/>
        <v>163.13400000000001</v>
      </c>
      <c r="U45" s="27">
        <f t="shared" si="8"/>
        <v>2.8472254219484299</v>
      </c>
      <c r="V45" s="7"/>
      <c r="W45" s="28">
        <f t="shared" ca="1" si="9"/>
        <v>2.3590185657440088E-2</v>
      </c>
      <c r="X45" s="27">
        <f t="shared" ca="1" si="10"/>
        <v>2.0228058835982665E-3</v>
      </c>
      <c r="Y45" s="7">
        <v>116</v>
      </c>
      <c r="Z45" s="46"/>
    </row>
    <row r="46" spans="1:26" s="26" customFormat="1" x14ac:dyDescent="0.25">
      <c r="A46" s="26">
        <v>30</v>
      </c>
      <c r="B46" s="26">
        <v>613</v>
      </c>
      <c r="C46" s="26">
        <v>13343</v>
      </c>
      <c r="D46" s="26">
        <v>15182</v>
      </c>
      <c r="E46" s="26">
        <v>13151</v>
      </c>
      <c r="F46" s="26">
        <v>11322</v>
      </c>
      <c r="G46" s="27"/>
      <c r="H46" s="7"/>
      <c r="I46" s="28">
        <f t="shared" si="0"/>
        <v>192</v>
      </c>
      <c r="J46" s="27">
        <f t="shared" si="0"/>
        <v>3860</v>
      </c>
      <c r="K46" s="7"/>
      <c r="L46" s="28">
        <f t="shared" ca="1" si="1"/>
        <v>231.90364316833345</v>
      </c>
      <c r="M46" s="26">
        <f t="shared" ca="1" si="2"/>
        <v>3836.1928006430217</v>
      </c>
      <c r="N46" s="26">
        <f t="shared" ca="1" si="3"/>
        <v>-6.0099521856652398E-2</v>
      </c>
      <c r="O46" s="27">
        <f t="shared" ca="1" si="4"/>
        <v>1.0007580162522927</v>
      </c>
      <c r="P46" s="7"/>
      <c r="Q46" s="28">
        <f t="shared" ca="1" si="5"/>
        <v>-6.8192506063552163E-2</v>
      </c>
      <c r="R46" s="27">
        <f t="shared" ca="1" si="6"/>
        <v>168.65704781331988</v>
      </c>
      <c r="S46" s="7"/>
      <c r="T46" s="28">
        <f t="shared" si="7"/>
        <v>168.65100000000001</v>
      </c>
      <c r="U46" s="27">
        <f t="shared" si="8"/>
        <v>2.9435152367809572</v>
      </c>
      <c r="V46" s="7"/>
      <c r="W46" s="28">
        <f t="shared" ca="1" si="9"/>
        <v>6.0478133198671458E-3</v>
      </c>
      <c r="X46" s="27">
        <f t="shared" ca="1" si="10"/>
        <v>2.4495589713438903E-2</v>
      </c>
      <c r="Y46" s="7">
        <v>115</v>
      </c>
      <c r="Z46" s="46"/>
    </row>
    <row r="47" spans="1:26" s="26" customFormat="1" x14ac:dyDescent="0.25">
      <c r="A47" s="26">
        <v>31</v>
      </c>
      <c r="B47" s="26">
        <v>638</v>
      </c>
      <c r="C47" s="26">
        <v>13163</v>
      </c>
      <c r="D47" s="26">
        <v>15190</v>
      </c>
      <c r="E47" s="26">
        <v>13355</v>
      </c>
      <c r="F47" s="26">
        <v>11326</v>
      </c>
      <c r="G47" s="27"/>
      <c r="H47" s="7"/>
      <c r="I47" s="28">
        <f t="shared" si="0"/>
        <v>-192</v>
      </c>
      <c r="J47" s="27">
        <f t="shared" si="0"/>
        <v>3864</v>
      </c>
      <c r="K47" s="7"/>
      <c r="L47" s="28">
        <f t="shared" ca="1" si="1"/>
        <v>-152.09635683166655</v>
      </c>
      <c r="M47" s="26">
        <f t="shared" ca="1" si="2"/>
        <v>3840.1928006430217</v>
      </c>
      <c r="N47" s="26">
        <f t="shared" ca="1" si="3"/>
        <v>3.9416881066791899E-2</v>
      </c>
      <c r="O47" s="27">
        <f t="shared" ca="1" si="4"/>
        <v>1.0018015070967408</v>
      </c>
      <c r="P47" s="7"/>
      <c r="Q47" s="28">
        <f t="shared" ca="1" si="5"/>
        <v>3.1318712764728307E-2</v>
      </c>
      <c r="R47" s="27">
        <f t="shared" ca="1" si="6"/>
        <v>174.34582534708966</v>
      </c>
      <c r="S47" s="7"/>
      <c r="T47" s="28">
        <f t="shared" si="7"/>
        <v>174.393</v>
      </c>
      <c r="U47" s="27">
        <f t="shared" si="8"/>
        <v>3.043732042430471</v>
      </c>
      <c r="V47" s="7"/>
      <c r="W47" s="28">
        <f t="shared" ca="1" si="9"/>
        <v>-4.7174652910342729E-2</v>
      </c>
      <c r="X47" s="27">
        <f t="shared" ca="1" si="10"/>
        <v>9.6063067981901895E-2</v>
      </c>
      <c r="Y47" s="7">
        <v>114</v>
      </c>
      <c r="Z47" s="46"/>
    </row>
    <row r="48" spans="1:26" s="26" customFormat="1" x14ac:dyDescent="0.25">
      <c r="A48" s="26">
        <v>32</v>
      </c>
      <c r="B48" s="26">
        <v>620</v>
      </c>
      <c r="C48" s="26">
        <v>12968</v>
      </c>
      <c r="D48" s="26">
        <v>15174</v>
      </c>
      <c r="E48" s="26">
        <v>13537</v>
      </c>
      <c r="F48" s="26">
        <v>11340</v>
      </c>
      <c r="G48" s="27"/>
      <c r="H48" s="7"/>
      <c r="I48" s="28">
        <f t="shared" si="0"/>
        <v>-569</v>
      </c>
      <c r="J48" s="27">
        <f t="shared" si="0"/>
        <v>3834</v>
      </c>
      <c r="K48" s="7"/>
      <c r="L48" s="28">
        <f t="shared" ca="1" si="1"/>
        <v>-529.09635683166653</v>
      </c>
      <c r="M48" s="26">
        <f t="shared" ca="1" si="2"/>
        <v>3810.1928006430217</v>
      </c>
      <c r="N48" s="26">
        <f t="shared" ca="1" si="3"/>
        <v>0.13711918289527758</v>
      </c>
      <c r="O48" s="27">
        <f t="shared" ca="1" si="4"/>
        <v>0.99397532576337921</v>
      </c>
      <c r="P48" s="7"/>
      <c r="Q48" s="28">
        <f t="shared" ca="1" si="5"/>
        <v>0.12908748154681227</v>
      </c>
      <c r="R48" s="27">
        <f t="shared" ca="1" si="6"/>
        <v>179.95478735888764</v>
      </c>
      <c r="S48" s="7"/>
      <c r="T48" s="28">
        <f t="shared" si="7"/>
        <v>179.97300000000001</v>
      </c>
      <c r="U48" s="27">
        <f t="shared" si="8"/>
        <v>3.1411214146917548</v>
      </c>
      <c r="V48" s="7"/>
      <c r="W48" s="28">
        <f t="shared" ca="1" si="9"/>
        <v>-1.821264111237042E-2</v>
      </c>
      <c r="X48" s="27">
        <f t="shared" ca="1" si="10"/>
        <v>9.2124554413572923E-2</v>
      </c>
      <c r="Y48" s="7">
        <v>113</v>
      </c>
      <c r="Z48" s="46"/>
    </row>
    <row r="49" spans="1:26" s="26" customFormat="1" x14ac:dyDescent="0.25">
      <c r="A49" s="26">
        <v>33</v>
      </c>
      <c r="B49" s="26">
        <v>637</v>
      </c>
      <c r="C49" s="26">
        <v>12774</v>
      </c>
      <c r="D49" s="26">
        <v>15134</v>
      </c>
      <c r="E49" s="26">
        <v>13726</v>
      </c>
      <c r="F49" s="26">
        <v>11367</v>
      </c>
      <c r="G49" s="27"/>
      <c r="H49" s="7"/>
      <c r="I49" s="28">
        <f t="shared" si="0"/>
        <v>-952</v>
      </c>
      <c r="J49" s="27">
        <f t="shared" si="0"/>
        <v>3767</v>
      </c>
      <c r="K49" s="7"/>
      <c r="L49" s="28">
        <f t="shared" ca="1" si="1"/>
        <v>-912.09635683166653</v>
      </c>
      <c r="M49" s="26">
        <f t="shared" ca="1" si="2"/>
        <v>3743.1928006430217</v>
      </c>
      <c r="N49" s="26">
        <f t="shared" ca="1" si="3"/>
        <v>0.23637642851944207</v>
      </c>
      <c r="O49" s="27">
        <f t="shared" ca="1" si="4"/>
        <v>0.97649685411887144</v>
      </c>
      <c r="P49" s="7"/>
      <c r="Q49" s="28">
        <f t="shared" ca="1" si="5"/>
        <v>0.22848928266386903</v>
      </c>
      <c r="R49" s="27">
        <f t="shared" ca="1" si="6"/>
        <v>185.72483637106507</v>
      </c>
      <c r="S49" s="7"/>
      <c r="T49" s="28">
        <f t="shared" ref="T49:T80" si="11">360/40000*B49+T48</f>
        <v>185.70600000000002</v>
      </c>
      <c r="U49" s="27">
        <f t="shared" si="8"/>
        <v>3.2411811407085902</v>
      </c>
      <c r="V49" s="7"/>
      <c r="W49" s="28">
        <f t="shared" ca="1" si="9"/>
        <v>1.8836371065049207E-2</v>
      </c>
      <c r="X49" s="27">
        <f t="shared" ca="1" si="10"/>
        <v>7.5478153802208681E-2</v>
      </c>
      <c r="Y49" s="7">
        <v>112</v>
      </c>
      <c r="Z49" s="46"/>
    </row>
    <row r="50" spans="1:26" s="26" customFormat="1" x14ac:dyDescent="0.25">
      <c r="A50" s="26">
        <v>34</v>
      </c>
      <c r="B50" s="26">
        <v>630</v>
      </c>
      <c r="C50" s="26">
        <v>12596</v>
      </c>
      <c r="D50" s="26">
        <v>15082</v>
      </c>
      <c r="E50" s="26">
        <v>13908</v>
      </c>
      <c r="F50" s="26">
        <v>11424</v>
      </c>
      <c r="G50" s="27"/>
      <c r="H50" s="7"/>
      <c r="I50" s="28">
        <f t="shared" si="0"/>
        <v>-1312</v>
      </c>
      <c r="J50" s="27">
        <f t="shared" si="0"/>
        <v>3658</v>
      </c>
      <c r="K50" s="7"/>
      <c r="L50" s="28">
        <f t="shared" ca="1" si="1"/>
        <v>-1272.0963568316665</v>
      </c>
      <c r="M50" s="26">
        <f t="shared" ca="1" si="2"/>
        <v>3634.1928006430217</v>
      </c>
      <c r="N50" s="26">
        <f t="shared" ca="1" si="3"/>
        <v>0.32967305626017107</v>
      </c>
      <c r="O50" s="27">
        <f t="shared" ca="1" si="4"/>
        <v>0.94806172860765747</v>
      </c>
      <c r="P50" s="7"/>
      <c r="Q50" s="28">
        <f t="shared" ca="1" si="5"/>
        <v>0.32201885444956191</v>
      </c>
      <c r="R50" s="27">
        <f t="shared" ca="1" si="6"/>
        <v>191.31578605140157</v>
      </c>
      <c r="S50" s="7"/>
      <c r="T50" s="28">
        <f t="shared" si="11"/>
        <v>191.376</v>
      </c>
      <c r="U50" s="27">
        <f t="shared" si="8"/>
        <v>3.3401413092966683</v>
      </c>
      <c r="V50" s="7"/>
      <c r="W50" s="28">
        <f t="shared" ca="1" si="9"/>
        <v>-6.0213948598430989E-2</v>
      </c>
      <c r="X50" s="27">
        <f t="shared" ca="1" si="10"/>
        <v>2.1066046476903466E-2</v>
      </c>
      <c r="Y50" s="7">
        <v>111</v>
      </c>
      <c r="Z50" s="46"/>
    </row>
    <row r="51" spans="1:26" s="26" customFormat="1" x14ac:dyDescent="0.25">
      <c r="A51" s="26">
        <v>35</v>
      </c>
      <c r="B51" s="26">
        <v>634</v>
      </c>
      <c r="C51" s="26">
        <v>12419</v>
      </c>
      <c r="D51" s="26">
        <v>15013</v>
      </c>
      <c r="E51" s="26">
        <v>14087</v>
      </c>
      <c r="F51" s="26">
        <v>11492</v>
      </c>
      <c r="G51" s="27"/>
      <c r="H51" s="7"/>
      <c r="I51" s="28">
        <f t="shared" si="0"/>
        <v>-1668</v>
      </c>
      <c r="J51" s="27">
        <f t="shared" si="0"/>
        <v>3521</v>
      </c>
      <c r="K51" s="7"/>
      <c r="L51" s="28">
        <f t="shared" ca="1" si="1"/>
        <v>-1628.0963568316665</v>
      </c>
      <c r="M51" s="26">
        <f t="shared" ca="1" si="2"/>
        <v>3497.1928006430217</v>
      </c>
      <c r="N51" s="26">
        <f t="shared" ca="1" si="3"/>
        <v>0.4219330548037809</v>
      </c>
      <c r="O51" s="27">
        <f t="shared" ca="1" si="4"/>
        <v>0.9123221671853059</v>
      </c>
      <c r="P51" s="7"/>
      <c r="Q51" s="28">
        <f t="shared" ca="1" si="5"/>
        <v>0.41457081873093576</v>
      </c>
      <c r="R51" s="27">
        <f t="shared" ca="1" si="6"/>
        <v>196.99285803469343</v>
      </c>
      <c r="S51" s="7"/>
      <c r="T51" s="28">
        <f t="shared" si="11"/>
        <v>197.08199999999999</v>
      </c>
      <c r="U51" s="27">
        <f t="shared" si="8"/>
        <v>3.4397297964154645</v>
      </c>
      <c r="V51" s="7"/>
      <c r="W51" s="28">
        <f t="shared" ca="1" si="9"/>
        <v>-8.9141965306566817E-2</v>
      </c>
      <c r="X51" s="27">
        <f t="shared" ca="1" si="10"/>
        <v>7.5471956243433169E-2</v>
      </c>
      <c r="Y51" s="7">
        <v>110</v>
      </c>
      <c r="Z51" s="46"/>
    </row>
    <row r="52" spans="1:26" s="26" customFormat="1" x14ac:dyDescent="0.25">
      <c r="A52" s="26">
        <v>36</v>
      </c>
      <c r="B52" s="26">
        <v>609</v>
      </c>
      <c r="C52" s="26">
        <v>12249</v>
      </c>
      <c r="D52" s="26">
        <v>14921</v>
      </c>
      <c r="E52" s="26">
        <v>14247</v>
      </c>
      <c r="F52" s="26">
        <v>11574</v>
      </c>
      <c r="G52" s="27"/>
      <c r="H52" s="7"/>
      <c r="I52" s="28">
        <f t="shared" si="0"/>
        <v>-1998</v>
      </c>
      <c r="J52" s="27">
        <f t="shared" si="0"/>
        <v>3347</v>
      </c>
      <c r="K52" s="7"/>
      <c r="L52" s="28">
        <f t="shared" ca="1" si="1"/>
        <v>-1958.0963568316665</v>
      </c>
      <c r="M52" s="26">
        <f t="shared" ca="1" si="2"/>
        <v>3323.1928006430217</v>
      </c>
      <c r="N52" s="26">
        <f t="shared" ca="1" si="3"/>
        <v>0.50745496356611586</v>
      </c>
      <c r="O52" s="27">
        <f t="shared" ca="1" si="4"/>
        <v>0.86693031545180832</v>
      </c>
      <c r="P52" s="7"/>
      <c r="Q52" s="28">
        <f t="shared" ca="1" si="5"/>
        <v>0.50046251073573378</v>
      </c>
      <c r="R52" s="27">
        <f t="shared" ca="1" si="6"/>
        <v>202.55223414958959</v>
      </c>
      <c r="S52" s="7"/>
      <c r="T52" s="28">
        <f t="shared" si="11"/>
        <v>202.56299999999999</v>
      </c>
      <c r="U52" s="27">
        <f t="shared" si="8"/>
        <v>3.5353912927172733</v>
      </c>
      <c r="V52" s="7"/>
      <c r="W52" s="28">
        <f t="shared" ca="1" si="9"/>
        <v>-1.0765850410393796E-2</v>
      </c>
      <c r="X52" s="27">
        <f t="shared" ca="1" si="10"/>
        <v>-3.1134422415561858E-2</v>
      </c>
      <c r="Y52" s="7">
        <v>109</v>
      </c>
      <c r="Z52" s="46"/>
    </row>
    <row r="53" spans="1:26" s="26" customFormat="1" x14ac:dyDescent="0.25">
      <c r="A53" s="26">
        <v>37</v>
      </c>
      <c r="B53" s="26">
        <v>605</v>
      </c>
      <c r="C53" s="26">
        <v>12103</v>
      </c>
      <c r="D53" s="26">
        <v>14826</v>
      </c>
      <c r="E53" s="26">
        <v>14403</v>
      </c>
      <c r="F53" s="26">
        <v>11679</v>
      </c>
      <c r="G53" s="27"/>
      <c r="H53" s="7"/>
      <c r="I53" s="28">
        <f t="shared" si="0"/>
        <v>-2300</v>
      </c>
      <c r="J53" s="27">
        <f t="shared" si="0"/>
        <v>3147</v>
      </c>
      <c r="K53" s="7"/>
      <c r="L53" s="28">
        <f t="shared" ca="1" si="1"/>
        <v>-2260.0963568316665</v>
      </c>
      <c r="M53" s="26">
        <f t="shared" ca="1" si="2"/>
        <v>3123.1928006430217</v>
      </c>
      <c r="N53" s="26">
        <f t="shared" ca="1" si="3"/>
        <v>0.58572046794861632</v>
      </c>
      <c r="O53" s="27">
        <f t="shared" ca="1" si="4"/>
        <v>0.8147557732293973</v>
      </c>
      <c r="P53" s="7"/>
      <c r="Q53" s="28">
        <f t="shared" ca="1" si="5"/>
        <v>0.57915239852239941</v>
      </c>
      <c r="R53" s="27">
        <f t="shared" ca="1" si="6"/>
        <v>207.96154112968657</v>
      </c>
      <c r="S53" s="7"/>
      <c r="T53" s="28">
        <f t="shared" si="11"/>
        <v>208.00799999999998</v>
      </c>
      <c r="U53" s="27">
        <f t="shared" si="8"/>
        <v>3.6304244704883648</v>
      </c>
      <c r="V53" s="7"/>
      <c r="W53" s="28">
        <f t="shared" ca="1" si="9"/>
        <v>-4.6458870313415446E-2</v>
      </c>
      <c r="X53" s="27">
        <f t="shared" ca="1" si="10"/>
        <v>9.3468420010765385E-2</v>
      </c>
      <c r="Y53" s="7">
        <v>108</v>
      </c>
      <c r="Z53" s="46"/>
    </row>
    <row r="54" spans="1:26" s="26" customFormat="1" x14ac:dyDescent="0.25">
      <c r="A54" s="26">
        <v>38</v>
      </c>
      <c r="B54" s="26">
        <v>635</v>
      </c>
      <c r="C54" s="26">
        <v>11946</v>
      </c>
      <c r="D54" s="26">
        <v>14700</v>
      </c>
      <c r="E54" s="26">
        <v>14552</v>
      </c>
      <c r="F54" s="26">
        <v>11792</v>
      </c>
      <c r="G54" s="27"/>
      <c r="H54" s="7"/>
      <c r="I54" s="28">
        <f t="shared" si="0"/>
        <v>-2606</v>
      </c>
      <c r="J54" s="27">
        <f t="shared" si="0"/>
        <v>2908</v>
      </c>
      <c r="K54" s="7"/>
      <c r="L54" s="28">
        <f t="shared" ca="1" si="1"/>
        <v>-2566.0963568316665</v>
      </c>
      <c r="M54" s="26">
        <f t="shared" ca="1" si="2"/>
        <v>2884.1928006430217</v>
      </c>
      <c r="N54" s="26">
        <f t="shared" ca="1" si="3"/>
        <v>0.665022601528236</v>
      </c>
      <c r="O54" s="27">
        <f t="shared" ca="1" si="4"/>
        <v>0.7524071952736161</v>
      </c>
      <c r="P54" s="7"/>
      <c r="Q54" s="28">
        <f t="shared" ca="1" si="5"/>
        <v>0.65896120536096792</v>
      </c>
      <c r="R54" s="27">
        <f t="shared" ca="1" si="6"/>
        <v>213.76720937102903</v>
      </c>
      <c r="S54" s="7"/>
      <c r="T54" s="28">
        <f t="shared" si="11"/>
        <v>213.72299999999998</v>
      </c>
      <c r="U54" s="27">
        <f t="shared" si="8"/>
        <v>3.7301700372398403</v>
      </c>
      <c r="V54" s="7"/>
      <c r="W54" s="28">
        <f t="shared" ca="1" si="9"/>
        <v>4.4209371029040767E-2</v>
      </c>
      <c r="X54" s="27">
        <f t="shared" ca="1" si="10"/>
        <v>1.2839897772067843E-2</v>
      </c>
      <c r="Y54" s="7">
        <v>107</v>
      </c>
      <c r="Z54" s="46"/>
    </row>
    <row r="55" spans="1:26" s="26" customFormat="1" x14ac:dyDescent="0.25">
      <c r="A55" s="26">
        <v>39</v>
      </c>
      <c r="B55" s="26">
        <v>615</v>
      </c>
      <c r="C55" s="26">
        <v>11819</v>
      </c>
      <c r="D55" s="26">
        <v>14578</v>
      </c>
      <c r="E55" s="26">
        <v>14687</v>
      </c>
      <c r="F55" s="26">
        <v>11924</v>
      </c>
      <c r="G55" s="27"/>
      <c r="H55" s="7"/>
      <c r="I55" s="28">
        <f t="shared" si="0"/>
        <v>-2868</v>
      </c>
      <c r="J55" s="27">
        <f t="shared" si="0"/>
        <v>2654</v>
      </c>
      <c r="K55" s="7"/>
      <c r="L55" s="28">
        <f t="shared" ca="1" si="1"/>
        <v>-2828.0963568316665</v>
      </c>
      <c r="M55" s="26">
        <f t="shared" ca="1" si="2"/>
        <v>2630.1928006430217</v>
      </c>
      <c r="N55" s="26">
        <f t="shared" ca="1" si="3"/>
        <v>0.73292181393954436</v>
      </c>
      <c r="O55" s="27">
        <f t="shared" ca="1" si="4"/>
        <v>0.68614552665115414</v>
      </c>
      <c r="P55" s="7"/>
      <c r="Q55" s="28">
        <f t="shared" ca="1" si="5"/>
        <v>0.72739835527229502</v>
      </c>
      <c r="R55" s="27">
        <f t="shared" ca="1" si="6"/>
        <v>219.2268494402183</v>
      </c>
      <c r="S55" s="7"/>
      <c r="T55" s="28">
        <f t="shared" si="11"/>
        <v>219.25799999999998</v>
      </c>
      <c r="U55" s="27">
        <f t="shared" si="8"/>
        <v>3.8267740113377267</v>
      </c>
      <c r="V55" s="7"/>
      <c r="W55" s="28">
        <f t="shared" ca="1" si="9"/>
        <v>-3.1150559781679021E-2</v>
      </c>
      <c r="X55" s="27">
        <f t="shared" ca="1" si="10"/>
        <v>9.1646822895370406E-2</v>
      </c>
      <c r="Y55" s="7">
        <v>106</v>
      </c>
      <c r="Z55" s="46"/>
    </row>
    <row r="56" spans="1:26" s="26" customFormat="1" x14ac:dyDescent="0.25">
      <c r="A56" s="26">
        <v>40</v>
      </c>
      <c r="B56" s="26">
        <v>631</v>
      </c>
      <c r="C56" s="26">
        <v>11704</v>
      </c>
      <c r="D56" s="26">
        <v>14438</v>
      </c>
      <c r="E56" s="26">
        <v>14819</v>
      </c>
      <c r="F56" s="26">
        <v>12077</v>
      </c>
      <c r="G56" s="27"/>
      <c r="H56" s="7"/>
      <c r="I56" s="28">
        <f t="shared" si="0"/>
        <v>-3115</v>
      </c>
      <c r="J56" s="27">
        <f t="shared" si="0"/>
        <v>2361</v>
      </c>
      <c r="K56" s="7"/>
      <c r="L56" s="28">
        <f t="shared" ca="1" si="1"/>
        <v>-3075.0963568316665</v>
      </c>
      <c r="M56" s="26">
        <f t="shared" ca="1" si="2"/>
        <v>2337.1928006430217</v>
      </c>
      <c r="N56" s="26">
        <f t="shared" ca="1" si="3"/>
        <v>0.79693366686165568</v>
      </c>
      <c r="O56" s="27">
        <f t="shared" ca="1" si="4"/>
        <v>0.609709822295322</v>
      </c>
      <c r="P56" s="7"/>
      <c r="Q56" s="28">
        <f t="shared" ca="1" si="5"/>
        <v>0.79203027462241793</v>
      </c>
      <c r="R56" s="27">
        <f t="shared" ca="1" si="6"/>
        <v>224.96590544987896</v>
      </c>
      <c r="S56" s="7"/>
      <c r="T56" s="28">
        <f t="shared" si="11"/>
        <v>224.93699999999998</v>
      </c>
      <c r="U56" s="27">
        <f t="shared" si="8"/>
        <v>3.9258912595584845</v>
      </c>
      <c r="V56" s="7"/>
      <c r="W56" s="28">
        <f t="shared" ca="1" si="9"/>
        <v>2.8905449878976697E-2</v>
      </c>
      <c r="X56" s="27">
        <f t="shared" ca="1" si="10"/>
        <v>7.7439760735899199E-2</v>
      </c>
      <c r="Y56" s="7">
        <v>105</v>
      </c>
      <c r="Z56" s="46"/>
    </row>
    <row r="57" spans="1:26" s="26" customFormat="1" x14ac:dyDescent="0.25">
      <c r="A57" s="26">
        <v>41</v>
      </c>
      <c r="B57" s="26">
        <v>633</v>
      </c>
      <c r="C57" s="26">
        <v>11590</v>
      </c>
      <c r="D57" s="26">
        <v>14270</v>
      </c>
      <c r="E57" s="26">
        <v>14920</v>
      </c>
      <c r="F57" s="26">
        <v>12226</v>
      </c>
      <c r="G57" s="27"/>
      <c r="H57" s="7"/>
      <c r="I57" s="28">
        <f t="shared" si="0"/>
        <v>-3330</v>
      </c>
      <c r="J57" s="27">
        <f t="shared" si="0"/>
        <v>2044</v>
      </c>
      <c r="K57" s="7"/>
      <c r="L57" s="28">
        <f t="shared" ca="1" si="1"/>
        <v>-3290.0963568316665</v>
      </c>
      <c r="M57" s="26">
        <f t="shared" ca="1" si="2"/>
        <v>2020.1928006430219</v>
      </c>
      <c r="N57" s="26">
        <f t="shared" ca="1" si="3"/>
        <v>0.85265248620681322</v>
      </c>
      <c r="O57" s="27">
        <f t="shared" ca="1" si="4"/>
        <v>0.52701317287280058</v>
      </c>
      <c r="P57" s="7"/>
      <c r="Q57" s="28">
        <f t="shared" ca="1" si="5"/>
        <v>0.848419508422813</v>
      </c>
      <c r="R57" s="27">
        <f t="shared" ca="1" si="6"/>
        <v>230.70787462691669</v>
      </c>
      <c r="S57" s="7"/>
      <c r="T57" s="28">
        <f t="shared" si="11"/>
        <v>230.63399999999999</v>
      </c>
      <c r="U57" s="27">
        <f t="shared" si="8"/>
        <v>4.0253226670446018</v>
      </c>
      <c r="V57" s="7"/>
      <c r="W57" s="28">
        <f t="shared" ca="1" si="9"/>
        <v>7.3874626916705211E-2</v>
      </c>
      <c r="X57" s="27">
        <f t="shared" ca="1" si="10"/>
        <v>-8.4362050856441329E-3</v>
      </c>
      <c r="Y57" s="7">
        <v>104</v>
      </c>
      <c r="Z57" s="46"/>
    </row>
    <row r="58" spans="1:26" s="26" customFormat="1" x14ac:dyDescent="0.25">
      <c r="A58" s="26">
        <v>42</v>
      </c>
      <c r="B58" s="26">
        <v>641</v>
      </c>
      <c r="C58" s="26">
        <v>11487</v>
      </c>
      <c r="D58" s="26">
        <v>14095</v>
      </c>
      <c r="E58" s="26">
        <v>15006</v>
      </c>
      <c r="F58" s="26">
        <v>12390</v>
      </c>
      <c r="G58" s="27"/>
      <c r="H58" s="7"/>
      <c r="I58" s="28">
        <f t="shared" si="0"/>
        <v>-3519</v>
      </c>
      <c r="J58" s="27">
        <f t="shared" si="0"/>
        <v>1705</v>
      </c>
      <c r="K58" s="7"/>
      <c r="L58" s="28">
        <f t="shared" ca="1" si="1"/>
        <v>-3479.0963568316665</v>
      </c>
      <c r="M58" s="26">
        <f t="shared" ca="1" si="2"/>
        <v>1681.1928006430219</v>
      </c>
      <c r="N58" s="26">
        <f t="shared" ca="1" si="3"/>
        <v>0.90163321577069599</v>
      </c>
      <c r="O58" s="27">
        <f t="shared" ca="1" si="4"/>
        <v>0.43857732380581388</v>
      </c>
      <c r="P58" s="7"/>
      <c r="Q58" s="28">
        <f t="shared" ca="1" si="5"/>
        <v>0.89811683303299417</v>
      </c>
      <c r="R58" s="27">
        <f t="shared" ca="1" si="6"/>
        <v>236.52756406062042</v>
      </c>
      <c r="S58" s="7"/>
      <c r="T58" s="28">
        <f t="shared" si="11"/>
        <v>236.40299999999999</v>
      </c>
      <c r="U58" s="27">
        <f t="shared" si="8"/>
        <v>4.1260107115921549</v>
      </c>
      <c r="V58" s="7"/>
      <c r="W58" s="28">
        <f t="shared" ca="1" si="9"/>
        <v>0.12456406062042902</v>
      </c>
      <c r="X58" s="27">
        <f t="shared" ca="1" si="10"/>
        <v>-3.8691842504590568E-2</v>
      </c>
      <c r="Y58" s="7">
        <v>103</v>
      </c>
      <c r="Z58" s="46"/>
    </row>
    <row r="59" spans="1:26" s="26" customFormat="1" x14ac:dyDescent="0.25">
      <c r="A59" s="26">
        <v>43</v>
      </c>
      <c r="B59" s="26">
        <v>622</v>
      </c>
      <c r="C59" s="26">
        <v>11422</v>
      </c>
      <c r="D59" s="26">
        <v>13927</v>
      </c>
      <c r="E59" s="26">
        <v>15091</v>
      </c>
      <c r="F59" s="26">
        <v>12568</v>
      </c>
      <c r="G59" s="27"/>
      <c r="H59" s="7"/>
      <c r="I59" s="28">
        <f t="shared" si="0"/>
        <v>-3669</v>
      </c>
      <c r="J59" s="27">
        <f t="shared" si="0"/>
        <v>1359</v>
      </c>
      <c r="K59" s="7"/>
      <c r="L59" s="28">
        <f t="shared" ca="1" si="1"/>
        <v>-3629.0963568316665</v>
      </c>
      <c r="M59" s="26">
        <f t="shared" ca="1" si="2"/>
        <v>1335.1928006430219</v>
      </c>
      <c r="N59" s="26">
        <f t="shared" ca="1" si="3"/>
        <v>0.94050681066266639</v>
      </c>
      <c r="O59" s="27">
        <f t="shared" ca="1" si="4"/>
        <v>0.34831536576104283</v>
      </c>
      <c r="P59" s="7"/>
      <c r="Q59" s="28">
        <f t="shared" ca="1" si="5"/>
        <v>0.93772145654088157</v>
      </c>
      <c r="R59" s="27">
        <f t="shared" ca="1" si="6"/>
        <v>242.17775937038118</v>
      </c>
      <c r="S59" s="7"/>
      <c r="T59" s="28">
        <f t="shared" si="11"/>
        <v>242.001</v>
      </c>
      <c r="U59" s="27">
        <f t="shared" si="8"/>
        <v>4.2237142431187973</v>
      </c>
      <c r="V59" s="7"/>
      <c r="W59" s="28">
        <f t="shared" ca="1" si="9"/>
        <v>0.17675937038117695</v>
      </c>
      <c r="X59" s="27">
        <f t="shared" ca="1" si="10"/>
        <v>5.4052777531722995E-2</v>
      </c>
      <c r="Y59" s="7">
        <v>102</v>
      </c>
      <c r="Z59" s="46"/>
    </row>
    <row r="60" spans="1:26" s="26" customFormat="1" x14ac:dyDescent="0.25">
      <c r="A60" s="26">
        <v>44</v>
      </c>
      <c r="B60" s="26">
        <v>623</v>
      </c>
      <c r="C60" s="26">
        <v>11367</v>
      </c>
      <c r="D60" s="26">
        <v>13752</v>
      </c>
      <c r="E60" s="26">
        <v>15145</v>
      </c>
      <c r="F60" s="26">
        <v>12746</v>
      </c>
      <c r="G60" s="27"/>
      <c r="H60" s="7"/>
      <c r="I60" s="28">
        <f t="shared" si="0"/>
        <v>-3778</v>
      </c>
      <c r="J60" s="27">
        <f t="shared" si="0"/>
        <v>1006</v>
      </c>
      <c r="K60" s="7"/>
      <c r="L60" s="28">
        <f t="shared" ca="1" si="1"/>
        <v>-3738.0963568316665</v>
      </c>
      <c r="M60" s="26">
        <f t="shared" ca="1" si="2"/>
        <v>982.19280064302188</v>
      </c>
      <c r="N60" s="26">
        <f t="shared" ca="1" si="3"/>
        <v>0.96875495628416497</v>
      </c>
      <c r="O60" s="27">
        <f t="shared" ca="1" si="4"/>
        <v>0.25622729873848737</v>
      </c>
      <c r="P60" s="7"/>
      <c r="Q60" s="28">
        <f t="shared" ca="1" si="5"/>
        <v>0.96671504740825343</v>
      </c>
      <c r="R60" s="27">
        <f t="shared" ca="1" si="6"/>
        <v>247.71033056107626</v>
      </c>
      <c r="S60" s="7"/>
      <c r="T60" s="28">
        <f t="shared" si="11"/>
        <v>247.608</v>
      </c>
      <c r="U60" s="27">
        <f t="shared" si="8"/>
        <v>4.3215748542781194</v>
      </c>
      <c r="V60" s="7"/>
      <c r="W60" s="28">
        <f t="shared" ca="1" si="9"/>
        <v>0.10233056107625771</v>
      </c>
      <c r="X60" s="27">
        <f t="shared" ca="1" si="10"/>
        <v>5.5274186035489947E-3</v>
      </c>
      <c r="Y60" s="7">
        <v>101</v>
      </c>
      <c r="Z60" s="46"/>
    </row>
    <row r="61" spans="1:26" s="26" customFormat="1" x14ac:dyDescent="0.25">
      <c r="A61" s="26">
        <v>45</v>
      </c>
      <c r="B61" s="26">
        <v>601</v>
      </c>
      <c r="C61" s="26">
        <v>11332</v>
      </c>
      <c r="D61" s="26">
        <v>13581</v>
      </c>
      <c r="E61" s="26">
        <v>15186</v>
      </c>
      <c r="F61" s="26">
        <v>12924</v>
      </c>
      <c r="G61" s="27"/>
      <c r="H61" s="7"/>
      <c r="I61" s="28">
        <f t="shared" si="0"/>
        <v>-3854</v>
      </c>
      <c r="J61" s="27">
        <f t="shared" si="0"/>
        <v>657</v>
      </c>
      <c r="K61" s="7"/>
      <c r="L61" s="28">
        <f t="shared" ca="1" si="1"/>
        <v>-3814.0963568316665</v>
      </c>
      <c r="M61" s="26">
        <f t="shared" ca="1" si="2"/>
        <v>633.19280064302188</v>
      </c>
      <c r="N61" s="26">
        <f t="shared" ca="1" si="3"/>
        <v>0.98845091102942995</v>
      </c>
      <c r="O61" s="27">
        <f t="shared" ca="1" si="4"/>
        <v>0.16518272256038014</v>
      </c>
      <c r="P61" s="7"/>
      <c r="Q61" s="28">
        <f t="shared" ca="1" si="5"/>
        <v>0.98714773138466216</v>
      </c>
      <c r="R61" s="27">
        <f t="shared" ca="1" si="6"/>
        <v>253.05572220753061</v>
      </c>
      <c r="S61" s="7"/>
      <c r="T61" s="28">
        <f t="shared" si="11"/>
        <v>253.017</v>
      </c>
      <c r="U61" s="27">
        <f t="shared" si="8"/>
        <v>4.4159797135184924</v>
      </c>
      <c r="V61" s="7"/>
      <c r="W61" s="28">
        <f t="shared" ca="1" si="9"/>
        <v>3.8722207530611286E-2</v>
      </c>
      <c r="X61" s="27">
        <f t="shared" ca="1" si="10"/>
        <v>6.3328534919435242E-2</v>
      </c>
      <c r="Y61" s="7">
        <v>100</v>
      </c>
      <c r="Z61" s="46"/>
    </row>
    <row r="62" spans="1:26" s="26" customFormat="1" x14ac:dyDescent="0.25">
      <c r="A62" s="26">
        <v>46</v>
      </c>
      <c r="B62" s="26">
        <v>615</v>
      </c>
      <c r="C62" s="26">
        <v>11314</v>
      </c>
      <c r="D62" s="26">
        <v>13389</v>
      </c>
      <c r="E62" s="26">
        <v>15203</v>
      </c>
      <c r="F62" s="26">
        <v>13101</v>
      </c>
      <c r="G62" s="27"/>
      <c r="H62" s="7"/>
      <c r="I62" s="28">
        <f t="shared" si="0"/>
        <v>-3889</v>
      </c>
      <c r="J62" s="27">
        <f t="shared" si="0"/>
        <v>288</v>
      </c>
      <c r="K62" s="7"/>
      <c r="L62" s="28">
        <f t="shared" ca="1" si="1"/>
        <v>-3849.0963568316665</v>
      </c>
      <c r="M62" s="26">
        <f t="shared" ca="1" si="2"/>
        <v>264.19280064302183</v>
      </c>
      <c r="N62" s="26">
        <f t="shared" ca="1" si="3"/>
        <v>0.9975214165042231</v>
      </c>
      <c r="O62" s="27">
        <f t="shared" ca="1" si="4"/>
        <v>6.8920692160031799E-2</v>
      </c>
      <c r="P62" s="7"/>
      <c r="Q62" s="28">
        <f t="shared" ca="1" si="5"/>
        <v>0.99699680137904167</v>
      </c>
      <c r="R62" s="27">
        <f t="shared" ca="1" si="6"/>
        <v>258.6007367101829</v>
      </c>
      <c r="S62" s="7"/>
      <c r="T62" s="28">
        <f t="shared" si="11"/>
        <v>258.55200000000002</v>
      </c>
      <c r="U62" s="27">
        <f t="shared" si="8"/>
        <v>4.5125836876163792</v>
      </c>
      <c r="V62" s="7"/>
      <c r="W62" s="28">
        <f t="shared" ca="1" si="9"/>
        <v>4.8736710182879506E-2</v>
      </c>
      <c r="X62" s="27">
        <f t="shared" ca="1" si="10"/>
        <v>5.1956713671415855E-2</v>
      </c>
      <c r="Y62" s="7">
        <v>99</v>
      </c>
      <c r="Z62" s="46"/>
    </row>
    <row r="63" spans="1:26" s="26" customFormat="1" x14ac:dyDescent="0.25">
      <c r="A63" s="26">
        <v>47</v>
      </c>
      <c r="B63" s="26">
        <v>644</v>
      </c>
      <c r="C63" s="26">
        <v>11302</v>
      </c>
      <c r="D63" s="26">
        <v>13190</v>
      </c>
      <c r="E63" s="26">
        <v>15197</v>
      </c>
      <c r="F63" s="26">
        <v>13291</v>
      </c>
      <c r="G63" s="27"/>
      <c r="H63" s="7"/>
      <c r="I63" s="28">
        <f t="shared" si="0"/>
        <v>-3895</v>
      </c>
      <c r="J63" s="27">
        <f t="shared" si="0"/>
        <v>-101</v>
      </c>
      <c r="K63" s="7"/>
      <c r="L63" s="28">
        <f t="shared" ca="1" si="1"/>
        <v>-3855.0963568316665</v>
      </c>
      <c r="M63" s="26">
        <f t="shared" ca="1" si="2"/>
        <v>-124.80719935697817</v>
      </c>
      <c r="N63" s="26">
        <f t="shared" ca="1" si="3"/>
        <v>0.99907636029990188</v>
      </c>
      <c r="O63" s="27">
        <f t="shared" ca="1" si="4"/>
        <v>-3.2558792462557634E-2</v>
      </c>
      <c r="P63" s="7"/>
      <c r="Q63" s="28">
        <f t="shared" ca="1" si="5"/>
        <v>0.99937224662072266</v>
      </c>
      <c r="R63" s="27">
        <f t="shared" ca="1" si="6"/>
        <v>264.42119853165343</v>
      </c>
      <c r="S63" s="7"/>
      <c r="T63" s="28">
        <f t="shared" si="11"/>
        <v>264.34800000000001</v>
      </c>
      <c r="U63" s="27">
        <f t="shared" si="8"/>
        <v>4.6137429710619706</v>
      </c>
      <c r="V63" s="7"/>
      <c r="W63" s="28">
        <f t="shared" ca="1" si="9"/>
        <v>7.3198531653417831E-2</v>
      </c>
      <c r="X63" s="27">
        <f t="shared" ca="1" si="10"/>
        <v>-2.5333038004532682E-2</v>
      </c>
      <c r="Y63" s="7">
        <v>98</v>
      </c>
      <c r="Z63" s="46"/>
    </row>
    <row r="64" spans="1:26" s="26" customFormat="1" x14ac:dyDescent="0.25">
      <c r="A64" s="26">
        <v>48</v>
      </c>
      <c r="B64" s="26">
        <v>624</v>
      </c>
      <c r="C64" s="26">
        <v>11327</v>
      </c>
      <c r="D64" s="26">
        <v>13014</v>
      </c>
      <c r="E64" s="26">
        <v>15194</v>
      </c>
      <c r="F64" s="26">
        <v>13483</v>
      </c>
      <c r="G64" s="27"/>
      <c r="H64" s="7"/>
      <c r="I64" s="28">
        <f t="shared" si="0"/>
        <v>-3867</v>
      </c>
      <c r="J64" s="27">
        <f t="shared" si="0"/>
        <v>-469</v>
      </c>
      <c r="K64" s="7"/>
      <c r="L64" s="28">
        <f t="shared" ca="1" si="1"/>
        <v>-3827.0963568316665</v>
      </c>
      <c r="M64" s="26">
        <f t="shared" ca="1" si="2"/>
        <v>-492.80719935697817</v>
      </c>
      <c r="N64" s="26">
        <f t="shared" ca="1" si="3"/>
        <v>0.99181995592006744</v>
      </c>
      <c r="O64" s="27">
        <f t="shared" ca="1" si="4"/>
        <v>-0.12855995015179392</v>
      </c>
      <c r="P64" s="7"/>
      <c r="Q64" s="28">
        <f t="shared" ca="1" si="5"/>
        <v>0.99289176403353996</v>
      </c>
      <c r="R64" s="27">
        <f t="shared" ca="1" si="6"/>
        <v>269.9328352903218</v>
      </c>
      <c r="S64" s="7"/>
      <c r="T64" s="28">
        <f t="shared" si="11"/>
        <v>269.964</v>
      </c>
      <c r="U64" s="27">
        <f t="shared" si="8"/>
        <v>4.7117606618539716</v>
      </c>
      <c r="V64" s="7"/>
      <c r="W64" s="28">
        <f t="shared" ca="1" si="9"/>
        <v>-3.1164709678193958E-2</v>
      </c>
      <c r="X64" s="27">
        <f t="shared" ca="1" si="10"/>
        <v>0.1365404151086409</v>
      </c>
      <c r="Y64" s="7">
        <v>97</v>
      </c>
      <c r="Z64" s="46"/>
    </row>
    <row r="65" spans="1:26" s="26" customFormat="1" x14ac:dyDescent="0.25">
      <c r="A65" s="26">
        <v>49</v>
      </c>
      <c r="B65" s="26">
        <v>631</v>
      </c>
      <c r="C65" s="26">
        <v>11357</v>
      </c>
      <c r="D65" s="26">
        <v>12816</v>
      </c>
      <c r="E65" s="26">
        <v>15147</v>
      </c>
      <c r="F65" s="26">
        <v>13657</v>
      </c>
      <c r="G65" s="27"/>
      <c r="H65" s="7"/>
      <c r="I65" s="28">
        <f t="shared" si="0"/>
        <v>-3790</v>
      </c>
      <c r="J65" s="27">
        <f t="shared" si="0"/>
        <v>-841</v>
      </c>
      <c r="K65" s="7"/>
      <c r="L65" s="28">
        <f t="shared" ca="1" si="1"/>
        <v>-3750.0963568316665</v>
      </c>
      <c r="M65" s="26">
        <f t="shared" ca="1" si="2"/>
        <v>-864.80719935697812</v>
      </c>
      <c r="N65" s="26">
        <f t="shared" ca="1" si="3"/>
        <v>0.97186484387552252</v>
      </c>
      <c r="O65" s="27">
        <f t="shared" ca="1" si="4"/>
        <v>-0.22560459868547841</v>
      </c>
      <c r="P65" s="7"/>
      <c r="Q65" s="28">
        <f t="shared" ca="1" si="5"/>
        <v>0.9737205952702267</v>
      </c>
      <c r="R65" s="27">
        <f t="shared" ca="1" si="6"/>
        <v>275.60008359745825</v>
      </c>
      <c r="S65" s="7"/>
      <c r="T65" s="28">
        <f t="shared" si="11"/>
        <v>275.64299999999997</v>
      </c>
      <c r="U65" s="27">
        <f t="shared" si="8"/>
        <v>4.810877910074729</v>
      </c>
      <c r="V65" s="7"/>
      <c r="W65" s="28">
        <f t="shared" ca="1" si="9"/>
        <v>-4.2916402541720799E-2</v>
      </c>
      <c r="X65" s="27">
        <f t="shared" ca="1" si="10"/>
        <v>0.10457711679612203</v>
      </c>
      <c r="Y65" s="7">
        <v>96</v>
      </c>
      <c r="Z65" s="46"/>
    </row>
    <row r="66" spans="1:26" s="26" customFormat="1" x14ac:dyDescent="0.25">
      <c r="A66" s="26">
        <v>50</v>
      </c>
      <c r="B66" s="26">
        <v>640</v>
      </c>
      <c r="C66" s="26">
        <v>11411</v>
      </c>
      <c r="D66" s="26">
        <v>12634</v>
      </c>
      <c r="E66" s="26">
        <v>15092</v>
      </c>
      <c r="F66" s="26">
        <v>13847</v>
      </c>
      <c r="G66" s="27"/>
      <c r="H66" s="7"/>
      <c r="I66" s="28">
        <f t="shared" si="0"/>
        <v>-3681</v>
      </c>
      <c r="J66" s="27">
        <f t="shared" si="0"/>
        <v>-1213</v>
      </c>
      <c r="K66" s="7"/>
      <c r="L66" s="28">
        <f t="shared" ca="1" si="1"/>
        <v>-3641.0963568316665</v>
      </c>
      <c r="M66" s="26">
        <f t="shared" ca="1" si="2"/>
        <v>-1236.8071993569781</v>
      </c>
      <c r="N66" s="26">
        <f t="shared" ca="1" si="3"/>
        <v>0.94361669825402406</v>
      </c>
      <c r="O66" s="27">
        <f t="shared" ca="1" si="4"/>
        <v>-0.32264924721916288</v>
      </c>
      <c r="P66" s="7"/>
      <c r="Q66" s="28">
        <f t="shared" ca="1" si="5"/>
        <v>0.9462561218953649</v>
      </c>
      <c r="R66" s="27">
        <f t="shared" ca="1" si="6"/>
        <v>281.3832748861189</v>
      </c>
      <c r="S66" s="7"/>
      <c r="T66" s="28">
        <f t="shared" si="11"/>
        <v>281.40299999999996</v>
      </c>
      <c r="U66" s="27">
        <f t="shared" si="8"/>
        <v>4.9114088749896023</v>
      </c>
      <c r="V66" s="7"/>
      <c r="W66" s="28">
        <f t="shared" ca="1" si="9"/>
        <v>-1.9725113881065681E-2</v>
      </c>
      <c r="X66" s="27">
        <f t="shared" ca="1" si="10"/>
        <v>-2.9371548714948403E-2</v>
      </c>
      <c r="Y66" s="7">
        <v>95</v>
      </c>
      <c r="Z66" s="46"/>
    </row>
    <row r="67" spans="1:26" s="26" customFormat="1" x14ac:dyDescent="0.25">
      <c r="A67" s="26">
        <v>51</v>
      </c>
      <c r="B67" s="26">
        <v>628</v>
      </c>
      <c r="C67" s="26">
        <v>11484</v>
      </c>
      <c r="D67" s="26">
        <v>12460</v>
      </c>
      <c r="E67" s="26">
        <v>15026</v>
      </c>
      <c r="F67" s="26">
        <v>14022</v>
      </c>
      <c r="G67" s="27"/>
      <c r="H67" s="7"/>
      <c r="I67" s="28">
        <f t="shared" si="0"/>
        <v>-3542</v>
      </c>
      <c r="J67" s="27">
        <f t="shared" si="0"/>
        <v>-1562</v>
      </c>
      <c r="K67" s="7"/>
      <c r="L67" s="28">
        <f t="shared" ca="1" si="1"/>
        <v>-3502.0963568316665</v>
      </c>
      <c r="M67" s="26">
        <f t="shared" ca="1" si="2"/>
        <v>-1585.8071993569781</v>
      </c>
      <c r="N67" s="26">
        <f t="shared" ca="1" si="3"/>
        <v>0.90759383365413149</v>
      </c>
      <c r="O67" s="27">
        <f t="shared" ca="1" si="4"/>
        <v>-0.41369382339727012</v>
      </c>
      <c r="P67" s="7"/>
      <c r="Q67" s="28">
        <f t="shared" ca="1" si="5"/>
        <v>0.91096816551293092</v>
      </c>
      <c r="R67" s="27">
        <f t="shared" ca="1" si="6"/>
        <v>286.97921286940141</v>
      </c>
      <c r="S67" s="7"/>
      <c r="T67" s="28">
        <f t="shared" si="11"/>
        <v>287.05499999999995</v>
      </c>
      <c r="U67" s="27">
        <f t="shared" si="8"/>
        <v>5.0100548843123214</v>
      </c>
      <c r="V67" s="7"/>
      <c r="W67" s="28">
        <f t="shared" ca="1" si="9"/>
        <v>-7.5787130598541808E-2</v>
      </c>
      <c r="X67" s="27">
        <f t="shared" ca="1" si="10"/>
        <v>4.5838327609089902E-2</v>
      </c>
      <c r="Y67" s="7">
        <v>94</v>
      </c>
      <c r="Z67" s="46"/>
    </row>
    <row r="68" spans="1:26" s="26" customFormat="1" x14ac:dyDescent="0.25">
      <c r="A68" s="26">
        <v>52</v>
      </c>
      <c r="B68" s="26">
        <v>617</v>
      </c>
      <c r="C68" s="26">
        <v>11577</v>
      </c>
      <c r="D68" s="26">
        <v>12297</v>
      </c>
      <c r="E68" s="26">
        <v>14941</v>
      </c>
      <c r="F68" s="26">
        <v>14194</v>
      </c>
      <c r="G68" s="27"/>
      <c r="H68" s="7"/>
      <c r="I68" s="28">
        <f t="shared" si="0"/>
        <v>-3364</v>
      </c>
      <c r="J68" s="27">
        <f t="shared" si="0"/>
        <v>-1897</v>
      </c>
      <c r="K68" s="7"/>
      <c r="L68" s="28">
        <f t="shared" ca="1" si="1"/>
        <v>-3324.0963568316665</v>
      </c>
      <c r="M68" s="26">
        <f t="shared" ca="1" si="2"/>
        <v>-1920.8071993569781</v>
      </c>
      <c r="N68" s="26">
        <f t="shared" ca="1" si="3"/>
        <v>0.86146383438232654</v>
      </c>
      <c r="O68" s="27">
        <f t="shared" ca="1" si="4"/>
        <v>-0.50108618161980856</v>
      </c>
      <c r="P68" s="7"/>
      <c r="Q68" s="28">
        <f t="shared" ca="1" si="5"/>
        <v>0.86554321634910991</v>
      </c>
      <c r="R68" s="27">
        <f t="shared" ca="1" si="6"/>
        <v>292.62290636808962</v>
      </c>
      <c r="S68" s="7"/>
      <c r="T68" s="28">
        <f t="shared" si="11"/>
        <v>292.60799999999995</v>
      </c>
      <c r="U68" s="27">
        <f t="shared" si="8"/>
        <v>5.1069730176755668</v>
      </c>
      <c r="V68" s="7"/>
      <c r="W68" s="28">
        <f t="shared" ca="1" si="9"/>
        <v>1.4906368089668831E-2</v>
      </c>
      <c r="X68" s="27">
        <f t="shared" ca="1" si="10"/>
        <v>-6.4750761452842198E-2</v>
      </c>
      <c r="Y68" s="7">
        <v>93</v>
      </c>
      <c r="Z68" s="46"/>
    </row>
    <row r="69" spans="1:26" s="26" customFormat="1" x14ac:dyDescent="0.25">
      <c r="A69" s="26">
        <v>53</v>
      </c>
      <c r="B69" s="26">
        <v>617</v>
      </c>
      <c r="C69" s="26">
        <v>11678</v>
      </c>
      <c r="D69" s="26">
        <v>12142</v>
      </c>
      <c r="E69" s="26">
        <v>14842</v>
      </c>
      <c r="F69" s="26">
        <v>14348</v>
      </c>
      <c r="G69" s="27"/>
      <c r="H69" s="7"/>
      <c r="I69" s="28">
        <f t="shared" si="0"/>
        <v>-3164</v>
      </c>
      <c r="J69" s="27">
        <f t="shared" si="0"/>
        <v>-2206</v>
      </c>
      <c r="K69" s="7"/>
      <c r="L69" s="28">
        <f t="shared" ca="1" si="1"/>
        <v>-3124.0963568316665</v>
      </c>
      <c r="M69" s="26">
        <f t="shared" ca="1" si="2"/>
        <v>-2229.8071993569783</v>
      </c>
      <c r="N69" s="26">
        <f t="shared" ca="1" si="3"/>
        <v>0.80963237452636594</v>
      </c>
      <c r="O69" s="27">
        <f t="shared" ca="1" si="4"/>
        <v>-0.58169584935343366</v>
      </c>
      <c r="P69" s="7"/>
      <c r="Q69" s="28">
        <f t="shared" ca="1" si="5"/>
        <v>0.81436178294787642</v>
      </c>
      <c r="R69" s="27">
        <f t="shared" ca="1" si="6"/>
        <v>298.09329597247165</v>
      </c>
      <c r="S69" s="7"/>
      <c r="T69" s="28">
        <f t="shared" si="11"/>
        <v>298.16099999999994</v>
      </c>
      <c r="U69" s="27">
        <f t="shared" si="8"/>
        <v>5.2038911510388122</v>
      </c>
      <c r="V69" s="7"/>
      <c r="W69" s="28">
        <f t="shared" ca="1" si="9"/>
        <v>-6.7704027528293409E-2</v>
      </c>
      <c r="X69" s="27">
        <f t="shared" ca="1" si="10"/>
        <v>5.6222896101758124E-2</v>
      </c>
      <c r="Y69" s="7">
        <v>92</v>
      </c>
      <c r="Z69" s="46"/>
    </row>
    <row r="70" spans="1:26" s="26" customFormat="1" x14ac:dyDescent="0.25">
      <c r="A70" s="26">
        <v>54</v>
      </c>
      <c r="B70" s="26">
        <v>619</v>
      </c>
      <c r="C70" s="26">
        <v>11799</v>
      </c>
      <c r="D70" s="26">
        <v>11997</v>
      </c>
      <c r="E70" s="26">
        <v>14727</v>
      </c>
      <c r="F70" s="26">
        <v>14495</v>
      </c>
      <c r="G70" s="27"/>
      <c r="H70" s="7"/>
      <c r="I70" s="28">
        <f t="shared" si="0"/>
        <v>-2928</v>
      </c>
      <c r="J70" s="27">
        <f t="shared" si="0"/>
        <v>-2498</v>
      </c>
      <c r="K70" s="7"/>
      <c r="L70" s="28">
        <f t="shared" ca="1" si="1"/>
        <v>-2888.0963568316665</v>
      </c>
      <c r="M70" s="26">
        <f t="shared" ca="1" si="2"/>
        <v>-2521.8071993569783</v>
      </c>
      <c r="N70" s="26">
        <f t="shared" ca="1" si="3"/>
        <v>0.74847125189633246</v>
      </c>
      <c r="O70" s="27">
        <f t="shared" ca="1" si="4"/>
        <v>-0.65787068099815382</v>
      </c>
      <c r="P70" s="7"/>
      <c r="Q70" s="28">
        <f t="shared" ca="1" si="5"/>
        <v>0.7538145266898606</v>
      </c>
      <c r="R70" s="27">
        <f t="shared" ca="1" si="6"/>
        <v>303.66713118259031</v>
      </c>
      <c r="S70" s="7"/>
      <c r="T70" s="28">
        <f t="shared" si="11"/>
        <v>303.73199999999997</v>
      </c>
      <c r="U70" s="27">
        <f t="shared" si="8"/>
        <v>5.3011234436674162</v>
      </c>
      <c r="V70" s="7"/>
      <c r="W70" s="28">
        <f t="shared" ca="1" si="9"/>
        <v>-6.4868817409660551E-2</v>
      </c>
      <c r="X70" s="27">
        <f t="shared" ca="1" si="10"/>
        <v>4.6030014717814538E-2</v>
      </c>
      <c r="Y70" s="7">
        <v>91</v>
      </c>
      <c r="Z70" s="46"/>
    </row>
    <row r="71" spans="1:26" s="26" customFormat="1" x14ac:dyDescent="0.25">
      <c r="A71" s="26">
        <v>55</v>
      </c>
      <c r="B71" s="26">
        <v>629</v>
      </c>
      <c r="C71" s="26">
        <v>11936</v>
      </c>
      <c r="D71" s="26">
        <v>11862</v>
      </c>
      <c r="E71" s="26">
        <v>14595</v>
      </c>
      <c r="F71" s="26">
        <v>14635</v>
      </c>
      <c r="G71" s="27"/>
      <c r="H71" s="7"/>
      <c r="I71" s="28">
        <f t="shared" si="0"/>
        <v>-2659</v>
      </c>
      <c r="J71" s="27">
        <f t="shared" si="0"/>
        <v>-2773</v>
      </c>
      <c r="K71" s="7"/>
      <c r="L71" s="28">
        <f t="shared" ca="1" si="1"/>
        <v>-2619.0963568316665</v>
      </c>
      <c r="M71" s="26">
        <f t="shared" ca="1" si="2"/>
        <v>-2796.8071993569783</v>
      </c>
      <c r="N71" s="26">
        <f t="shared" ca="1" si="3"/>
        <v>0.6787579383900656</v>
      </c>
      <c r="O71" s="27">
        <f t="shared" ca="1" si="4"/>
        <v>-0.72961067655396894</v>
      </c>
      <c r="P71" s="7"/>
      <c r="Q71" s="28">
        <f t="shared" ca="1" si="5"/>
        <v>0.68467894488239567</v>
      </c>
      <c r="R71" s="27">
        <f t="shared" ca="1" si="6"/>
        <v>309.37487010465543</v>
      </c>
      <c r="S71" s="7"/>
      <c r="T71" s="28">
        <f t="shared" si="11"/>
        <v>309.39299999999997</v>
      </c>
      <c r="U71" s="27">
        <f t="shared" si="8"/>
        <v>5.3999265326228159</v>
      </c>
      <c r="V71" s="7"/>
      <c r="W71" s="28">
        <f t="shared" ca="1" si="9"/>
        <v>-1.8129895344543456E-2</v>
      </c>
      <c r="X71" s="27">
        <f t="shared" ca="1" si="10"/>
        <v>6.1400579734822713E-3</v>
      </c>
      <c r="Y71" s="7">
        <v>90</v>
      </c>
      <c r="Z71" s="46"/>
    </row>
    <row r="72" spans="1:26" s="26" customFormat="1" x14ac:dyDescent="0.25">
      <c r="A72" s="26">
        <v>56</v>
      </c>
      <c r="B72" s="26">
        <v>636</v>
      </c>
      <c r="C72" s="26">
        <v>12085</v>
      </c>
      <c r="D72" s="26">
        <v>11738</v>
      </c>
      <c r="E72" s="26">
        <v>14448</v>
      </c>
      <c r="F72" s="26">
        <v>14759</v>
      </c>
      <c r="G72" s="27"/>
      <c r="H72" s="7"/>
      <c r="I72" s="28">
        <f t="shared" si="0"/>
        <v>-2363</v>
      </c>
      <c r="J72" s="27">
        <f t="shared" si="0"/>
        <v>-3021</v>
      </c>
      <c r="K72" s="7"/>
      <c r="L72" s="28">
        <f t="shared" ca="1" si="1"/>
        <v>-2323.0963568316665</v>
      </c>
      <c r="M72" s="26">
        <f t="shared" ca="1" si="2"/>
        <v>-3044.8071993569783</v>
      </c>
      <c r="N72" s="26">
        <f t="shared" ca="1" si="3"/>
        <v>0.60204737780324391</v>
      </c>
      <c r="O72" s="27">
        <f t="shared" ca="1" si="4"/>
        <v>-0.79430710890975864</v>
      </c>
      <c r="P72" s="7"/>
      <c r="Q72" s="28">
        <f t="shared" ca="1" si="5"/>
        <v>0.60848894086438776</v>
      </c>
      <c r="R72" s="27">
        <f t="shared" ca="1" si="6"/>
        <v>315.1008314814087</v>
      </c>
      <c r="S72" s="7"/>
      <c r="T72" s="28">
        <f t="shared" si="11"/>
        <v>315.11699999999996</v>
      </c>
      <c r="U72" s="27">
        <f t="shared" si="8"/>
        <v>5.4998291790069702</v>
      </c>
      <c r="V72" s="7"/>
      <c r="W72" s="28">
        <f t="shared" ca="1" si="9"/>
        <v>-1.6168518591257452E-2</v>
      </c>
      <c r="X72" s="27">
        <f t="shared" ca="1" si="10"/>
        <v>-8.9242521360120008E-3</v>
      </c>
      <c r="Y72" s="7">
        <v>89</v>
      </c>
      <c r="Z72" s="46"/>
    </row>
    <row r="73" spans="1:26" s="26" customFormat="1" x14ac:dyDescent="0.25">
      <c r="A73" s="26">
        <v>57</v>
      </c>
      <c r="B73" s="26">
        <v>631</v>
      </c>
      <c r="C73" s="26">
        <v>12238</v>
      </c>
      <c r="D73" s="26">
        <v>11626</v>
      </c>
      <c r="E73" s="26">
        <v>14283</v>
      </c>
      <c r="F73" s="26">
        <v>14864</v>
      </c>
      <c r="G73" s="27"/>
      <c r="H73" s="7"/>
      <c r="I73" s="28">
        <f t="shared" si="0"/>
        <v>-2045</v>
      </c>
      <c r="J73" s="27">
        <f t="shared" si="0"/>
        <v>-3238</v>
      </c>
      <c r="K73" s="7"/>
      <c r="L73" s="28">
        <f t="shared" ca="1" si="1"/>
        <v>-2005.0963568316665</v>
      </c>
      <c r="M73" s="26">
        <f t="shared" ca="1" si="2"/>
        <v>-3261.8071993569783</v>
      </c>
      <c r="N73" s="26">
        <f t="shared" ca="1" si="3"/>
        <v>0.51963535663226657</v>
      </c>
      <c r="O73" s="27">
        <f t="shared" ca="1" si="4"/>
        <v>-0.8509164872210746</v>
      </c>
      <c r="P73" s="7"/>
      <c r="Q73" s="28">
        <f t="shared" ca="1" si="5"/>
        <v>0.52653190697108776</v>
      </c>
      <c r="R73" s="27">
        <f t="shared" ca="1" si="6"/>
        <v>320.80672412290755</v>
      </c>
      <c r="S73" s="7"/>
      <c r="T73" s="28">
        <f t="shared" si="11"/>
        <v>320.79599999999994</v>
      </c>
      <c r="U73" s="27">
        <f t="shared" si="8"/>
        <v>5.5989464272277285</v>
      </c>
      <c r="V73" s="7"/>
      <c r="W73" s="28">
        <f t="shared" ca="1" si="9"/>
        <v>1.0724122907618039E-2</v>
      </c>
      <c r="X73" s="27">
        <f t="shared" ca="1" si="10"/>
        <v>1.1460701321880151E-2</v>
      </c>
      <c r="Y73" s="7">
        <v>88</v>
      </c>
      <c r="Z73" s="46"/>
    </row>
    <row r="74" spans="1:26" s="26" customFormat="1" x14ac:dyDescent="0.25">
      <c r="A74" s="26">
        <v>58</v>
      </c>
      <c r="B74" s="26">
        <v>646</v>
      </c>
      <c r="C74" s="26">
        <v>12405</v>
      </c>
      <c r="D74" s="26">
        <v>11528</v>
      </c>
      <c r="E74" s="26">
        <v>14111</v>
      </c>
      <c r="F74" s="26">
        <v>14961</v>
      </c>
      <c r="G74" s="27"/>
      <c r="H74" s="7"/>
      <c r="I74" s="28">
        <f t="shared" si="0"/>
        <v>-1706</v>
      </c>
      <c r="J74" s="27">
        <f t="shared" si="0"/>
        <v>-3433</v>
      </c>
      <c r="K74" s="7"/>
      <c r="L74" s="28">
        <f t="shared" ca="1" si="1"/>
        <v>-1666.0963568316665</v>
      </c>
      <c r="M74" s="26">
        <f t="shared" ca="1" si="2"/>
        <v>-3456.8071993569783</v>
      </c>
      <c r="N74" s="26">
        <f t="shared" ca="1" si="3"/>
        <v>0.43178103217641339</v>
      </c>
      <c r="O74" s="27">
        <f t="shared" ca="1" si="4"/>
        <v>-0.90178666588792533</v>
      </c>
      <c r="P74" s="7"/>
      <c r="Q74" s="28">
        <f t="shared" ca="1" si="5"/>
        <v>0.43908599111978991</v>
      </c>
      <c r="R74" s="27">
        <f t="shared" ca="1" si="6"/>
        <v>326.59344317078694</v>
      </c>
      <c r="S74" s="7"/>
      <c r="T74" s="28">
        <f t="shared" si="11"/>
        <v>326.60999999999996</v>
      </c>
      <c r="U74" s="27">
        <f t="shared" si="8"/>
        <v>5.7004198699386786</v>
      </c>
      <c r="V74" s="7"/>
      <c r="W74" s="28">
        <f t="shared" ca="1" si="9"/>
        <v>-1.6556829213016044E-2</v>
      </c>
      <c r="X74" s="27">
        <f t="shared" ca="1" si="10"/>
        <v>-8.0715016622434632E-4</v>
      </c>
      <c r="Y74" s="7">
        <v>87</v>
      </c>
      <c r="Z74" s="46"/>
    </row>
    <row r="75" spans="1:26" s="26" customFormat="1" x14ac:dyDescent="0.25">
      <c r="A75" s="26">
        <v>59</v>
      </c>
      <c r="B75" s="26">
        <v>615</v>
      </c>
      <c r="C75" s="26">
        <v>12593</v>
      </c>
      <c r="D75" s="26">
        <v>11467</v>
      </c>
      <c r="E75" s="26">
        <v>13949</v>
      </c>
      <c r="F75" s="26">
        <v>15038</v>
      </c>
      <c r="G75" s="27"/>
      <c r="H75" s="7"/>
      <c r="I75" s="28">
        <f t="shared" si="0"/>
        <v>-1356</v>
      </c>
      <c r="J75" s="27">
        <f t="shared" si="0"/>
        <v>-3571</v>
      </c>
      <c r="K75" s="7"/>
      <c r="L75" s="28">
        <f t="shared" ca="1" si="1"/>
        <v>-1316.0963568316665</v>
      </c>
      <c r="M75" s="26">
        <f t="shared" ca="1" si="2"/>
        <v>-3594.8071993569783</v>
      </c>
      <c r="N75" s="26">
        <f t="shared" ca="1" si="3"/>
        <v>0.34107597742848239</v>
      </c>
      <c r="O75" s="27">
        <f t="shared" ca="1" si="4"/>
        <v>-0.93778710002138888</v>
      </c>
      <c r="P75" s="7"/>
      <c r="Q75" s="28">
        <f t="shared" ca="1" si="5"/>
        <v>0.34866903153644724</v>
      </c>
      <c r="R75" s="27">
        <f t="shared" ca="1" si="6"/>
        <v>332.16008251582241</v>
      </c>
      <c r="S75" s="7"/>
      <c r="T75" s="28">
        <f t="shared" si="11"/>
        <v>332.14499999999998</v>
      </c>
      <c r="U75" s="27">
        <f t="shared" si="8"/>
        <v>5.7970238440365653</v>
      </c>
      <c r="V75" s="7"/>
      <c r="W75" s="28">
        <f t="shared" ca="1" si="9"/>
        <v>1.5082515822427922E-2</v>
      </c>
      <c r="X75" s="27">
        <f t="shared" ca="1" si="10"/>
        <v>2.7541097521122992E-2</v>
      </c>
      <c r="Y75" s="7">
        <v>86</v>
      </c>
      <c r="Z75" s="46"/>
    </row>
    <row r="76" spans="1:26" s="26" customFormat="1" x14ac:dyDescent="0.25">
      <c r="A76" s="26">
        <v>60</v>
      </c>
      <c r="B76" s="26">
        <v>630</v>
      </c>
      <c r="C76" s="26">
        <v>12759</v>
      </c>
      <c r="D76" s="26">
        <v>11397</v>
      </c>
      <c r="E76" s="26">
        <v>13750</v>
      </c>
      <c r="F76" s="26">
        <v>15082</v>
      </c>
      <c r="G76" s="27"/>
      <c r="H76" s="7"/>
      <c r="I76" s="28">
        <f t="shared" si="0"/>
        <v>-991</v>
      </c>
      <c r="J76" s="27">
        <f t="shared" si="0"/>
        <v>-3685</v>
      </c>
      <c r="K76" s="7"/>
      <c r="L76" s="28">
        <f t="shared" ca="1" si="1"/>
        <v>-951.09635683166653</v>
      </c>
      <c r="M76" s="26">
        <f t="shared" ca="1" si="2"/>
        <v>-3708.8071993569783</v>
      </c>
      <c r="N76" s="26">
        <f t="shared" ca="1" si="3"/>
        <v>0.24648356319135437</v>
      </c>
      <c r="O76" s="27">
        <f t="shared" ca="1" si="4"/>
        <v>-0.96752658908816314</v>
      </c>
      <c r="P76" s="7"/>
      <c r="Q76" s="28">
        <f t="shared" ca="1" si="5"/>
        <v>0.25431396635462017</v>
      </c>
      <c r="R76" s="27">
        <f t="shared" ca="1" si="6"/>
        <v>337.82816429486104</v>
      </c>
      <c r="S76" s="7"/>
      <c r="T76" s="28">
        <f t="shared" si="11"/>
        <v>337.815</v>
      </c>
      <c r="U76" s="27">
        <f t="shared" si="8"/>
        <v>5.8959840126246439</v>
      </c>
      <c r="V76" s="7"/>
      <c r="W76" s="28">
        <f t="shared" ca="1" si="9"/>
        <v>1.3164294861041981E-2</v>
      </c>
      <c r="X76" s="27">
        <f t="shared" ca="1" si="10"/>
        <v>-6.0001618767273612E-3</v>
      </c>
      <c r="Y76" s="7">
        <v>85</v>
      </c>
      <c r="Z76" s="46"/>
    </row>
    <row r="77" spans="1:26" s="26" customFormat="1" x14ac:dyDescent="0.25">
      <c r="A77" s="26">
        <v>61</v>
      </c>
      <c r="B77" s="26">
        <v>604</v>
      </c>
      <c r="C77" s="26">
        <v>12939</v>
      </c>
      <c r="D77" s="26">
        <v>11358</v>
      </c>
      <c r="E77" s="26">
        <v>13576</v>
      </c>
      <c r="F77" s="26">
        <v>15124</v>
      </c>
      <c r="G77" s="27"/>
      <c r="H77" s="7"/>
      <c r="I77" s="28">
        <f t="shared" si="0"/>
        <v>-637</v>
      </c>
      <c r="J77" s="27">
        <f t="shared" si="0"/>
        <v>-3766</v>
      </c>
      <c r="K77" s="7"/>
      <c r="L77" s="28">
        <f t="shared" ca="1" si="1"/>
        <v>-597.09635683166653</v>
      </c>
      <c r="M77" s="26">
        <f t="shared" ca="1" si="2"/>
        <v>-3789.8071993569783</v>
      </c>
      <c r="N77" s="26">
        <f t="shared" ca="1" si="3"/>
        <v>0.15474187924630417</v>
      </c>
      <c r="O77" s="27">
        <f t="shared" ca="1" si="4"/>
        <v>-0.9886572786882396</v>
      </c>
      <c r="P77" s="7"/>
      <c r="Q77" s="28">
        <f t="shared" ca="1" si="5"/>
        <v>0.16274012342300903</v>
      </c>
      <c r="R77" s="27">
        <f t="shared" ca="1" si="6"/>
        <v>343.20772997182235</v>
      </c>
      <c r="S77" s="7"/>
      <c r="T77" s="28">
        <f t="shared" si="11"/>
        <v>343.25099999999998</v>
      </c>
      <c r="U77" s="27">
        <f t="shared" si="8"/>
        <v>5.9908601107630552</v>
      </c>
      <c r="V77" s="7"/>
      <c r="W77" s="28">
        <f t="shared" ca="1" si="9"/>
        <v>-4.3270028177630593E-2</v>
      </c>
      <c r="X77" s="27">
        <f t="shared" ca="1" si="10"/>
        <v>3.4184105666327014E-2</v>
      </c>
      <c r="Y77" s="7">
        <v>84</v>
      </c>
      <c r="Z77" s="46"/>
    </row>
    <row r="78" spans="1:26" s="26" customFormat="1" x14ac:dyDescent="0.25">
      <c r="A78" s="26">
        <v>62</v>
      </c>
      <c r="B78" s="26">
        <v>616</v>
      </c>
      <c r="C78" s="26">
        <v>13125</v>
      </c>
      <c r="D78" s="26">
        <v>11340</v>
      </c>
      <c r="E78" s="26">
        <v>13391</v>
      </c>
      <c r="F78" s="26">
        <v>15149</v>
      </c>
      <c r="G78" s="27"/>
      <c r="H78" s="7"/>
      <c r="I78" s="28">
        <f t="shared" si="0"/>
        <v>-266</v>
      </c>
      <c r="J78" s="27">
        <f t="shared" si="0"/>
        <v>-3809</v>
      </c>
      <c r="K78" s="7"/>
      <c r="L78" s="28">
        <f t="shared" ca="1" si="1"/>
        <v>-226.09635683166655</v>
      </c>
      <c r="M78" s="26">
        <f t="shared" ca="1" si="2"/>
        <v>-3832.8071993569783</v>
      </c>
      <c r="N78" s="26">
        <f t="shared" ca="1" si="3"/>
        <v>5.8594521213497307E-2</v>
      </c>
      <c r="O78" s="27">
        <f t="shared" ca="1" si="4"/>
        <v>-0.99987480526605799</v>
      </c>
      <c r="P78" s="7"/>
      <c r="Q78" s="28">
        <f t="shared" ca="1" si="5"/>
        <v>6.668031556862937E-2</v>
      </c>
      <c r="R78" s="27">
        <f t="shared" ca="1" si="6"/>
        <v>348.73987569929977</v>
      </c>
      <c r="S78" s="7"/>
      <c r="T78" s="28">
        <f t="shared" si="11"/>
        <v>348.79499999999996</v>
      </c>
      <c r="U78" s="27">
        <f t="shared" si="8"/>
        <v>6.0876211644936209</v>
      </c>
      <c r="V78" s="7"/>
      <c r="W78" s="28">
        <f t="shared" ca="1" si="9"/>
        <v>-5.5124300700185813E-2</v>
      </c>
      <c r="X78" s="27">
        <f t="shared" ca="1" si="10"/>
        <v>-3.8459720297112199E-2</v>
      </c>
      <c r="Y78" s="7">
        <v>83</v>
      </c>
      <c r="Z78" s="46"/>
    </row>
    <row r="79" spans="1:26" s="26" customFormat="1" x14ac:dyDescent="0.25">
      <c r="A79" s="26">
        <v>63</v>
      </c>
      <c r="B79" s="26">
        <v>630</v>
      </c>
      <c r="C79" s="26">
        <v>13321</v>
      </c>
      <c r="D79" s="26">
        <v>11344</v>
      </c>
      <c r="E79" s="26">
        <v>13208</v>
      </c>
      <c r="F79" s="26">
        <v>15159</v>
      </c>
      <c r="G79" s="27"/>
      <c r="H79" s="7"/>
      <c r="I79" s="28">
        <f t="shared" si="0"/>
        <v>113</v>
      </c>
      <c r="J79" s="27">
        <f t="shared" si="0"/>
        <v>-3815</v>
      </c>
      <c r="K79" s="7"/>
      <c r="L79" s="28">
        <f t="shared" ca="1" si="1"/>
        <v>152.90364316833345</v>
      </c>
      <c r="M79" s="26">
        <f t="shared" ca="1" si="2"/>
        <v>-3838.8071993569783</v>
      </c>
      <c r="N79" s="26">
        <f t="shared" ca="1" si="3"/>
        <v>-3.9626095213547971E-2</v>
      </c>
      <c r="O79" s="27">
        <f t="shared" ca="1" si="4"/>
        <v>-1.0014400415327303</v>
      </c>
      <c r="P79" s="7"/>
      <c r="Q79" s="28">
        <f t="shared" ca="1" si="5"/>
        <v>-3.1530856158944853E-2</v>
      </c>
      <c r="R79" s="27">
        <f t="shared" ca="1" si="6"/>
        <v>354.35859674579558</v>
      </c>
      <c r="S79" s="7"/>
      <c r="T79" s="28">
        <f t="shared" si="11"/>
        <v>354.46499999999997</v>
      </c>
      <c r="U79" s="27">
        <f t="shared" si="8"/>
        <v>6.1865813330816994</v>
      </c>
      <c r="V79" s="7"/>
      <c r="W79" s="28">
        <f t="shared" ca="1" si="9"/>
        <v>-0.10640325420439467</v>
      </c>
      <c r="X79" s="27">
        <f t="shared" ca="1" si="10"/>
        <v>1.646149053078716E-2</v>
      </c>
      <c r="Y79" s="7">
        <v>82</v>
      </c>
      <c r="Z79" s="46"/>
    </row>
    <row r="80" spans="1:26" s="26" customFormat="1" x14ac:dyDescent="0.25">
      <c r="A80" s="26">
        <v>64</v>
      </c>
      <c r="B80" s="26">
        <v>641</v>
      </c>
      <c r="C80" s="26">
        <v>13510</v>
      </c>
      <c r="D80" s="26">
        <v>11354</v>
      </c>
      <c r="E80" s="26">
        <v>13012</v>
      </c>
      <c r="F80" s="26">
        <v>15134</v>
      </c>
      <c r="G80" s="27"/>
      <c r="H80" s="7"/>
      <c r="I80" s="28">
        <f t="shared" si="0"/>
        <v>498</v>
      </c>
      <c r="J80" s="27">
        <f t="shared" si="0"/>
        <v>-3780</v>
      </c>
      <c r="K80" s="7"/>
      <c r="L80" s="28">
        <f t="shared" ca="1" si="1"/>
        <v>537.90364316833347</v>
      </c>
      <c r="M80" s="26">
        <f t="shared" ca="1" si="2"/>
        <v>-3803.8071993569783</v>
      </c>
      <c r="N80" s="26">
        <f t="shared" ca="1" si="3"/>
        <v>-0.13940165543627209</v>
      </c>
      <c r="O80" s="27">
        <f t="shared" ca="1" si="4"/>
        <v>-0.99230949664380841</v>
      </c>
      <c r="P80" s="7"/>
      <c r="Q80" s="28">
        <f t="shared" ca="1" si="5"/>
        <v>-0.13138349673179539</v>
      </c>
      <c r="R80" s="27">
        <f ca="1">IF(MOD(ATAN2(O80,Q80)*180/PI()-$J$9+360,360)&lt;355,MOD(ATAN2(O80,Q80)*180/PI()-$J$9+360,360)+360,MOD(ATAN2(O80,Q80)*180/PI()-$J$9+360,360))</f>
        <v>360.097397888866</v>
      </c>
      <c r="S80" s="7"/>
      <c r="T80" s="28">
        <f t="shared" si="11"/>
        <v>360.23399999999998</v>
      </c>
      <c r="U80" s="27">
        <f t="shared" si="8"/>
        <v>6.2872693776292525</v>
      </c>
      <c r="V80" s="7"/>
      <c r="W80" s="28">
        <f t="shared" ca="1" si="9"/>
        <v>-0.13660211113398191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13466</v>
      </c>
      <c r="D81" s="26">
        <v>11312</v>
      </c>
      <c r="E81" s="26">
        <v>12961</v>
      </c>
      <c r="F81" s="26">
        <v>15083</v>
      </c>
      <c r="G81" s="27"/>
      <c r="H81" s="7"/>
      <c r="I81" s="28">
        <f t="shared" ref="I81:J144" si="12">C81-E81</f>
        <v>505</v>
      </c>
      <c r="J81" s="27">
        <f t="shared" si="12"/>
        <v>-3771</v>
      </c>
      <c r="K81" s="7"/>
      <c r="L81" s="28">
        <f t="shared" ref="L81:L144" ca="1" si="13">I81-$J$4</f>
        <v>544.90364316833347</v>
      </c>
      <c r="M81" s="26">
        <f t="shared" ref="M81:M144" ca="1" si="14">J81-$J$3</f>
        <v>-3794.8071993569783</v>
      </c>
      <c r="N81" s="26">
        <f t="shared" ref="N81:N144" ca="1" si="15">L81/$J$7</f>
        <v>-0.1412157565312307</v>
      </c>
      <c r="O81" s="27">
        <f t="shared" ref="O81:O144" ca="1" si="16">M81/$J$6</f>
        <v>-0.9899616422437999</v>
      </c>
      <c r="P81" s="7"/>
      <c r="Q81" s="28">
        <f t="shared" ref="Q81:Q144" ca="1" si="17">(N81-O81*SIN(-$J$11*PI()/180))/(COS(-$J$11*PI()/180))</f>
        <v>-0.13321663926375452</v>
      </c>
      <c r="R81" s="27">
        <f ca="1">IF(MOD(ATAN2(O81,Q81)*180/PI()-$J$9+360,360)&lt;355,MOD(ATAN2(O81,Q81)*180/PI()-$J$9+360,360)+360,MOD(ATAN2(O81,Q81)*180/PI()-$J$9+360,360))</f>
        <v>360.21931347059666</v>
      </c>
      <c r="S81" s="7"/>
      <c r="T81" s="28">
        <f t="shared" ref="T81:T112" si="18">360/40000*B81+T80</f>
        <v>360.23399999999998</v>
      </c>
      <c r="U81" s="27">
        <f t="shared" ref="U81:U144" si="19">T81*PI()/180</f>
        <v>6.2872693776292525</v>
      </c>
      <c r="V81" s="7"/>
      <c r="W81" s="28">
        <f t="shared" ref="W81:W144" ca="1" si="20">R81-T81</f>
        <v>-1.4686529403320492E-2</v>
      </c>
      <c r="X81" s="27"/>
      <c r="Y81" s="7"/>
      <c r="Z81" s="46"/>
    </row>
    <row r="82" spans="1:26" s="26" customFormat="1" x14ac:dyDescent="0.25">
      <c r="A82" s="26">
        <v>1</v>
      </c>
      <c r="B82" s="26">
        <v>-619</v>
      </c>
      <c r="C82" s="26">
        <v>13270</v>
      </c>
      <c r="D82" s="26">
        <v>11293</v>
      </c>
      <c r="E82" s="26">
        <v>13143</v>
      </c>
      <c r="F82" s="26">
        <v>15097</v>
      </c>
      <c r="G82" s="27"/>
      <c r="H82" s="7"/>
      <c r="I82" s="28">
        <f t="shared" si="12"/>
        <v>127</v>
      </c>
      <c r="J82" s="27">
        <f t="shared" si="12"/>
        <v>-3804</v>
      </c>
      <c r="K82" s="7"/>
      <c r="L82" s="28">
        <f t="shared" ca="1" si="13"/>
        <v>166.90364316833345</v>
      </c>
      <c r="M82" s="26">
        <f t="shared" ca="1" si="14"/>
        <v>-3827.8071993569783</v>
      </c>
      <c r="N82" s="26">
        <f t="shared" ca="1" si="15"/>
        <v>-4.3254297403465217E-2</v>
      </c>
      <c r="O82" s="27">
        <f t="shared" ca="1" si="16"/>
        <v>-0.99857044171049769</v>
      </c>
      <c r="P82" s="7"/>
      <c r="Q82" s="28">
        <f t="shared" ca="1" si="17"/>
        <v>-3.5182377329832031E-2</v>
      </c>
      <c r="R82" s="27">
        <f t="shared" ref="R82:R144" ca="1" si="21">MOD(ATAN2(O82,Q82)*180/PI()-$J$9+360,360)</f>
        <v>354.57305823632635</v>
      </c>
      <c r="S82" s="7"/>
      <c r="T82" s="28">
        <f t="shared" si="18"/>
        <v>354.66299999999995</v>
      </c>
      <c r="U82" s="27">
        <f t="shared" si="19"/>
        <v>6.1900370850006476</v>
      </c>
      <c r="V82" s="7"/>
      <c r="W82" s="28">
        <f t="shared" ca="1" si="20"/>
        <v>-8.9941763673607511E-2</v>
      </c>
      <c r="X82" s="27"/>
      <c r="Y82" s="7"/>
      <c r="Z82" s="46"/>
    </row>
    <row r="83" spans="1:26" s="26" customFormat="1" x14ac:dyDescent="0.25">
      <c r="A83" s="26">
        <v>2</v>
      </c>
      <c r="B83" s="26">
        <v>-626</v>
      </c>
      <c r="C83" s="26">
        <v>13094</v>
      </c>
      <c r="D83" s="26">
        <v>11307</v>
      </c>
      <c r="E83" s="26">
        <v>13346</v>
      </c>
      <c r="F83" s="26">
        <v>15102</v>
      </c>
      <c r="G83" s="27"/>
      <c r="H83" s="7"/>
      <c r="I83" s="28">
        <f t="shared" si="12"/>
        <v>-252</v>
      </c>
      <c r="J83" s="27">
        <f t="shared" si="12"/>
        <v>-3795</v>
      </c>
      <c r="K83" s="7"/>
      <c r="L83" s="28">
        <f t="shared" ca="1" si="13"/>
        <v>-212.09635683166655</v>
      </c>
      <c r="M83" s="26">
        <f t="shared" ca="1" si="14"/>
        <v>-3818.8071993569783</v>
      </c>
      <c r="N83" s="26">
        <f t="shared" ca="1" si="15"/>
        <v>5.4966319023580068E-2</v>
      </c>
      <c r="O83" s="27">
        <f t="shared" ca="1" si="16"/>
        <v>-0.99622258731048929</v>
      </c>
      <c r="P83" s="7"/>
      <c r="Q83" s="28">
        <f t="shared" ca="1" si="17"/>
        <v>6.3022467015014572E-2</v>
      </c>
      <c r="R83" s="27">
        <f t="shared" ca="1" si="21"/>
        <v>348.93541597900264</v>
      </c>
      <c r="S83" s="7"/>
      <c r="T83" s="28">
        <f t="shared" si="18"/>
        <v>349.02899999999994</v>
      </c>
      <c r="U83" s="27">
        <f t="shared" si="19"/>
        <v>6.0917052349432881</v>
      </c>
      <c r="V83" s="7"/>
      <c r="W83" s="28">
        <f t="shared" ca="1" si="20"/>
        <v>-9.3584020997298012E-2</v>
      </c>
      <c r="X83" s="27"/>
      <c r="Y83" s="7"/>
      <c r="Z83" s="46"/>
    </row>
    <row r="84" spans="1:26" s="26" customFormat="1" x14ac:dyDescent="0.25">
      <c r="A84" s="26">
        <v>3</v>
      </c>
      <c r="B84" s="26">
        <v>-612</v>
      </c>
      <c r="C84" s="26">
        <v>12912</v>
      </c>
      <c r="D84" s="26">
        <v>11325</v>
      </c>
      <c r="E84" s="26">
        <v>13527</v>
      </c>
      <c r="F84" s="26">
        <v>15083</v>
      </c>
      <c r="G84" s="27"/>
      <c r="H84" s="7"/>
      <c r="I84" s="28">
        <f t="shared" si="12"/>
        <v>-615</v>
      </c>
      <c r="J84" s="27">
        <f t="shared" si="12"/>
        <v>-3758</v>
      </c>
      <c r="K84" s="7"/>
      <c r="L84" s="28">
        <f t="shared" ca="1" si="13"/>
        <v>-575.09635683166653</v>
      </c>
      <c r="M84" s="26">
        <f t="shared" ca="1" si="14"/>
        <v>-3781.8071993569783</v>
      </c>
      <c r="N84" s="26">
        <f t="shared" ca="1" si="15"/>
        <v>0.14904041866214851</v>
      </c>
      <c r="O84" s="27">
        <f t="shared" ca="1" si="16"/>
        <v>-0.98657029699934318</v>
      </c>
      <c r="P84" s="7"/>
      <c r="Q84" s="28">
        <f t="shared" ca="1" si="17"/>
        <v>0.15702160348196234</v>
      </c>
      <c r="R84" s="27">
        <f t="shared" ca="1" si="21"/>
        <v>343.51191407748865</v>
      </c>
      <c r="S84" s="7"/>
      <c r="T84" s="28">
        <f t="shared" si="18"/>
        <v>343.52099999999996</v>
      </c>
      <c r="U84" s="27">
        <f t="shared" si="19"/>
        <v>5.9955724997434396</v>
      </c>
      <c r="V84" s="7"/>
      <c r="W84" s="28">
        <f t="shared" ca="1" si="20"/>
        <v>-9.0859225113035791E-3</v>
      </c>
      <c r="X84" s="27"/>
      <c r="Y84" s="7"/>
      <c r="Z84" s="46"/>
    </row>
    <row r="85" spans="1:26" s="26" customFormat="1" x14ac:dyDescent="0.25">
      <c r="A85" s="26">
        <v>4</v>
      </c>
      <c r="B85" s="26">
        <v>-621</v>
      </c>
      <c r="C85" s="26">
        <v>12728</v>
      </c>
      <c r="D85" s="26">
        <v>11364</v>
      </c>
      <c r="E85" s="26">
        <v>13710</v>
      </c>
      <c r="F85" s="26">
        <v>15044</v>
      </c>
      <c r="G85" s="27"/>
      <c r="H85" s="7"/>
      <c r="I85" s="28">
        <f t="shared" si="12"/>
        <v>-982</v>
      </c>
      <c r="J85" s="27">
        <f t="shared" si="12"/>
        <v>-3680</v>
      </c>
      <c r="K85" s="7"/>
      <c r="L85" s="28">
        <f t="shared" ca="1" si="13"/>
        <v>-942.09635683166653</v>
      </c>
      <c r="M85" s="26">
        <f t="shared" ca="1" si="14"/>
        <v>-3703.8071993569783</v>
      </c>
      <c r="N85" s="26">
        <f t="shared" ca="1" si="15"/>
        <v>0.24415114749783615</v>
      </c>
      <c r="O85" s="27">
        <f t="shared" ca="1" si="16"/>
        <v>-0.96622222553260295</v>
      </c>
      <c r="P85" s="7"/>
      <c r="Q85" s="28">
        <f t="shared" ca="1" si="17"/>
        <v>0.25197092879474275</v>
      </c>
      <c r="R85" s="27">
        <f t="shared" ca="1" si="21"/>
        <v>337.93916413298427</v>
      </c>
      <c r="S85" s="7"/>
      <c r="T85" s="28">
        <f t="shared" si="18"/>
        <v>337.93199999999996</v>
      </c>
      <c r="U85" s="27">
        <f t="shared" si="19"/>
        <v>5.898026047849477</v>
      </c>
      <c r="V85" s="7"/>
      <c r="W85" s="28">
        <f t="shared" ca="1" si="20"/>
        <v>7.1641329843146195E-3</v>
      </c>
      <c r="X85" s="27"/>
      <c r="Y85" s="7"/>
      <c r="Z85" s="46"/>
    </row>
    <row r="86" spans="1:26" s="26" customFormat="1" x14ac:dyDescent="0.25">
      <c r="A86" s="26">
        <v>5</v>
      </c>
      <c r="B86" s="26">
        <v>-610</v>
      </c>
      <c r="C86" s="26">
        <v>12547</v>
      </c>
      <c r="D86" s="26">
        <v>11412</v>
      </c>
      <c r="E86" s="26">
        <v>13879</v>
      </c>
      <c r="F86" s="26">
        <v>14981</v>
      </c>
      <c r="G86" s="27"/>
      <c r="H86" s="7"/>
      <c r="I86" s="28">
        <f t="shared" si="12"/>
        <v>-1332</v>
      </c>
      <c r="J86" s="27">
        <f t="shared" si="12"/>
        <v>-3569</v>
      </c>
      <c r="K86" s="7"/>
      <c r="L86" s="28">
        <f t="shared" ca="1" si="13"/>
        <v>-1292.0963568316665</v>
      </c>
      <c r="M86" s="26">
        <f t="shared" ca="1" si="14"/>
        <v>-3592.8071993569783</v>
      </c>
      <c r="N86" s="26">
        <f t="shared" ca="1" si="15"/>
        <v>0.33485620224576712</v>
      </c>
      <c r="O86" s="27">
        <f t="shared" ca="1" si="16"/>
        <v>-0.93726535459916482</v>
      </c>
      <c r="P86" s="7"/>
      <c r="Q86" s="28">
        <f t="shared" ca="1" si="17"/>
        <v>0.34244483482263405</v>
      </c>
      <c r="R86" s="27">
        <f t="shared" ca="1" si="21"/>
        <v>332.4846236133435</v>
      </c>
      <c r="S86" s="7"/>
      <c r="T86" s="28">
        <f t="shared" si="18"/>
        <v>332.44199999999995</v>
      </c>
      <c r="U86" s="27">
        <f t="shared" si="19"/>
        <v>5.8022074719149881</v>
      </c>
      <c r="V86" s="7"/>
      <c r="W86" s="28">
        <f t="shared" ca="1" si="20"/>
        <v>4.2623613343550915E-2</v>
      </c>
      <c r="X86" s="27"/>
      <c r="Y86" s="7"/>
      <c r="Z86" s="46"/>
    </row>
    <row r="87" spans="1:26" s="26" customFormat="1" x14ac:dyDescent="0.25">
      <c r="A87" s="26">
        <v>6</v>
      </c>
      <c r="B87" s="26">
        <v>-626</v>
      </c>
      <c r="C87" s="26">
        <v>12363</v>
      </c>
      <c r="D87" s="26">
        <v>11479</v>
      </c>
      <c r="E87" s="26">
        <v>14048</v>
      </c>
      <c r="F87" s="26">
        <v>14899</v>
      </c>
      <c r="G87" s="27"/>
      <c r="H87" s="7"/>
      <c r="I87" s="28">
        <f t="shared" si="12"/>
        <v>-1685</v>
      </c>
      <c r="J87" s="27">
        <f t="shared" si="12"/>
        <v>-3420</v>
      </c>
      <c r="K87" s="7"/>
      <c r="L87" s="28">
        <f t="shared" ca="1" si="13"/>
        <v>-1645.0963568316665</v>
      </c>
      <c r="M87" s="26">
        <f t="shared" ca="1" si="14"/>
        <v>-3443.8071993569783</v>
      </c>
      <c r="N87" s="26">
        <f t="shared" ca="1" si="15"/>
        <v>0.42633872889153757</v>
      </c>
      <c r="O87" s="27">
        <f t="shared" ca="1" si="16"/>
        <v>-0.89839532064346861</v>
      </c>
      <c r="P87" s="7"/>
      <c r="Q87" s="28">
        <f t="shared" ca="1" si="17"/>
        <v>0.43361609130997475</v>
      </c>
      <c r="R87" s="27">
        <f t="shared" ca="1" si="21"/>
        <v>326.7906360206207</v>
      </c>
      <c r="S87" s="7"/>
      <c r="T87" s="28">
        <f t="shared" si="18"/>
        <v>326.80799999999994</v>
      </c>
      <c r="U87" s="27">
        <f t="shared" si="19"/>
        <v>5.7038756218576268</v>
      </c>
      <c r="V87" s="7"/>
      <c r="W87" s="28">
        <f t="shared" ca="1" si="20"/>
        <v>-1.7363979379240391E-2</v>
      </c>
      <c r="X87" s="27"/>
      <c r="Y87" s="7"/>
      <c r="Z87" s="46"/>
    </row>
    <row r="88" spans="1:26" s="26" customFormat="1" x14ac:dyDescent="0.25">
      <c r="A88" s="26">
        <v>7</v>
      </c>
      <c r="B88" s="26">
        <v>-646</v>
      </c>
      <c r="C88" s="26">
        <v>12204</v>
      </c>
      <c r="D88" s="26">
        <v>11580</v>
      </c>
      <c r="E88" s="26">
        <v>14230</v>
      </c>
      <c r="F88" s="26">
        <v>14814</v>
      </c>
      <c r="G88" s="27"/>
      <c r="H88" s="7"/>
      <c r="I88" s="28">
        <f t="shared" si="12"/>
        <v>-2026</v>
      </c>
      <c r="J88" s="27">
        <f t="shared" si="12"/>
        <v>-3234</v>
      </c>
      <c r="K88" s="7"/>
      <c r="L88" s="28">
        <f t="shared" ca="1" si="13"/>
        <v>-1986.0963568316665</v>
      </c>
      <c r="M88" s="26">
        <f t="shared" ca="1" si="14"/>
        <v>-3257.8071993569783</v>
      </c>
      <c r="N88" s="26">
        <f t="shared" ca="1" si="15"/>
        <v>0.51471136794595029</v>
      </c>
      <c r="O88" s="27">
        <f t="shared" ca="1" si="16"/>
        <v>-0.84987299637662628</v>
      </c>
      <c r="P88" s="7"/>
      <c r="Q88" s="28">
        <f t="shared" ca="1" si="17"/>
        <v>0.52159932084767724</v>
      </c>
      <c r="R88" s="27">
        <f t="shared" ca="1" si="21"/>
        <v>321.01618482422941</v>
      </c>
      <c r="S88" s="7"/>
      <c r="T88" s="28">
        <f t="shared" si="18"/>
        <v>320.99399999999991</v>
      </c>
      <c r="U88" s="27">
        <f t="shared" si="19"/>
        <v>5.6024021791466767</v>
      </c>
      <c r="V88" s="7"/>
      <c r="W88" s="28">
        <f t="shared" ca="1" si="20"/>
        <v>2.218482422949819E-2</v>
      </c>
      <c r="X88" s="27"/>
      <c r="Y88" s="7"/>
      <c r="Z88" s="46"/>
    </row>
    <row r="89" spans="1:26" s="26" customFormat="1" x14ac:dyDescent="0.25">
      <c r="A89" s="26">
        <v>8</v>
      </c>
      <c r="B89" s="26">
        <v>-639</v>
      </c>
      <c r="C89" s="26">
        <v>12036</v>
      </c>
      <c r="D89" s="26">
        <v>11688</v>
      </c>
      <c r="E89" s="26">
        <v>14383</v>
      </c>
      <c r="F89" s="26">
        <v>14701</v>
      </c>
      <c r="G89" s="27"/>
      <c r="H89" s="7"/>
      <c r="I89" s="28">
        <f t="shared" si="12"/>
        <v>-2347</v>
      </c>
      <c r="J89" s="27">
        <f t="shared" si="12"/>
        <v>-3013</v>
      </c>
      <c r="K89" s="7"/>
      <c r="L89" s="28">
        <f t="shared" ca="1" si="13"/>
        <v>-2307.0963568316665</v>
      </c>
      <c r="M89" s="26">
        <f t="shared" ca="1" si="14"/>
        <v>-3036.8071993569783</v>
      </c>
      <c r="N89" s="26">
        <f t="shared" ca="1" si="15"/>
        <v>0.59790086101476703</v>
      </c>
      <c r="O89" s="27">
        <f t="shared" ca="1" si="16"/>
        <v>-0.7922201272208621</v>
      </c>
      <c r="P89" s="7"/>
      <c r="Q89" s="28">
        <f t="shared" ca="1" si="17"/>
        <v>0.60432541553800634</v>
      </c>
      <c r="R89" s="27">
        <f t="shared" ca="1" si="21"/>
        <v>315.21790722927267</v>
      </c>
      <c r="S89" s="7"/>
      <c r="T89" s="28">
        <f t="shared" si="18"/>
        <v>315.24299999999994</v>
      </c>
      <c r="U89" s="27">
        <f t="shared" si="19"/>
        <v>5.5020282938644831</v>
      </c>
      <c r="V89" s="7"/>
      <c r="W89" s="28">
        <f t="shared" ca="1" si="20"/>
        <v>-2.5092770727269453E-2</v>
      </c>
      <c r="X89" s="27"/>
      <c r="Y89" s="7"/>
      <c r="Z89" s="46"/>
    </row>
    <row r="90" spans="1:26" s="26" customFormat="1" x14ac:dyDescent="0.25">
      <c r="A90" s="26">
        <v>9</v>
      </c>
      <c r="B90" s="26">
        <v>-623</v>
      </c>
      <c r="C90" s="26">
        <v>11894</v>
      </c>
      <c r="D90" s="26">
        <v>11810</v>
      </c>
      <c r="E90" s="26">
        <v>14531</v>
      </c>
      <c r="F90" s="26">
        <v>14584</v>
      </c>
      <c r="G90" s="27"/>
      <c r="H90" s="7"/>
      <c r="I90" s="28">
        <f t="shared" si="12"/>
        <v>-2637</v>
      </c>
      <c r="J90" s="27">
        <f t="shared" si="12"/>
        <v>-2774</v>
      </c>
      <c r="K90" s="7"/>
      <c r="L90" s="28">
        <f t="shared" ca="1" si="13"/>
        <v>-2597.0963568316665</v>
      </c>
      <c r="M90" s="26">
        <f t="shared" ca="1" si="14"/>
        <v>-2797.8071993569783</v>
      </c>
      <c r="N90" s="26">
        <f t="shared" ca="1" si="15"/>
        <v>0.67305647780590983</v>
      </c>
      <c r="O90" s="27">
        <f t="shared" ca="1" si="16"/>
        <v>-0.72987154926508102</v>
      </c>
      <c r="P90" s="7"/>
      <c r="Q90" s="28">
        <f t="shared" ca="1" si="17"/>
        <v>0.67897940708953175</v>
      </c>
      <c r="R90" s="27">
        <f t="shared" ca="1" si="21"/>
        <v>309.62401016262891</v>
      </c>
      <c r="S90" s="7"/>
      <c r="T90" s="28">
        <f t="shared" si="18"/>
        <v>309.63599999999997</v>
      </c>
      <c r="U90" s="27">
        <f t="shared" si="19"/>
        <v>5.4041676827051619</v>
      </c>
      <c r="V90" s="7"/>
      <c r="W90" s="28">
        <f t="shared" ca="1" si="20"/>
        <v>-1.1989837371061185E-2</v>
      </c>
      <c r="X90" s="27"/>
      <c r="Y90" s="7"/>
      <c r="Z90" s="46"/>
    </row>
    <row r="91" spans="1:26" s="26" customFormat="1" x14ac:dyDescent="0.25">
      <c r="A91" s="26">
        <v>10</v>
      </c>
      <c r="B91" s="26">
        <v>-630</v>
      </c>
      <c r="C91" s="26">
        <v>11764</v>
      </c>
      <c r="D91" s="26">
        <v>11945</v>
      </c>
      <c r="E91" s="26">
        <v>14668</v>
      </c>
      <c r="F91" s="26">
        <v>14447</v>
      </c>
      <c r="G91" s="27"/>
      <c r="H91" s="7"/>
      <c r="I91" s="28">
        <f t="shared" si="12"/>
        <v>-2904</v>
      </c>
      <c r="J91" s="27">
        <f t="shared" si="12"/>
        <v>-2502</v>
      </c>
      <c r="K91" s="7"/>
      <c r="L91" s="28">
        <f t="shared" ca="1" si="13"/>
        <v>-2864.0963568316665</v>
      </c>
      <c r="M91" s="26">
        <f t="shared" ca="1" si="14"/>
        <v>-2525.8071993569783</v>
      </c>
      <c r="N91" s="26">
        <f t="shared" ca="1" si="15"/>
        <v>0.74225147671361724</v>
      </c>
      <c r="O91" s="27">
        <f t="shared" ca="1" si="16"/>
        <v>-0.65891417184260204</v>
      </c>
      <c r="P91" s="7"/>
      <c r="Q91" s="28">
        <f t="shared" ca="1" si="17"/>
        <v>0.74760298474150266</v>
      </c>
      <c r="R91" s="27">
        <f t="shared" ca="1" si="21"/>
        <v>303.94716119730811</v>
      </c>
      <c r="S91" s="7"/>
      <c r="T91" s="28">
        <f t="shared" si="18"/>
        <v>303.96599999999995</v>
      </c>
      <c r="U91" s="27">
        <f t="shared" si="19"/>
        <v>5.3052075141170825</v>
      </c>
      <c r="V91" s="7"/>
      <c r="W91" s="28">
        <f t="shared" ca="1" si="20"/>
        <v>-1.8838802691846013E-2</v>
      </c>
      <c r="X91" s="27"/>
      <c r="Y91" s="7"/>
      <c r="Z91" s="46"/>
    </row>
    <row r="92" spans="1:26" s="26" customFormat="1" x14ac:dyDescent="0.25">
      <c r="A92" s="26">
        <v>11</v>
      </c>
      <c r="B92" s="26">
        <v>-627</v>
      </c>
      <c r="C92" s="26">
        <v>11635</v>
      </c>
      <c r="D92" s="26">
        <v>12091</v>
      </c>
      <c r="E92" s="26">
        <v>14778</v>
      </c>
      <c r="F92" s="26">
        <v>14300</v>
      </c>
      <c r="G92" s="27"/>
      <c r="H92" s="7"/>
      <c r="I92" s="28">
        <f t="shared" si="12"/>
        <v>-3143</v>
      </c>
      <c r="J92" s="27">
        <f t="shared" si="12"/>
        <v>-2209</v>
      </c>
      <c r="K92" s="7"/>
      <c r="L92" s="28">
        <f t="shared" ca="1" si="13"/>
        <v>-3103.0963568316665</v>
      </c>
      <c r="M92" s="26">
        <f t="shared" ca="1" si="14"/>
        <v>-2232.8071993569783</v>
      </c>
      <c r="N92" s="26">
        <f t="shared" ca="1" si="15"/>
        <v>0.80419007124149011</v>
      </c>
      <c r="O92" s="27">
        <f t="shared" ca="1" si="16"/>
        <v>-0.5824784674867699</v>
      </c>
      <c r="P92" s="7"/>
      <c r="Q92" s="28">
        <f t="shared" ca="1" si="17"/>
        <v>0.80892562917927513</v>
      </c>
      <c r="R92" s="27">
        <f t="shared" ca="1" si="21"/>
        <v>298.31151886857344</v>
      </c>
      <c r="S92" s="7"/>
      <c r="T92" s="28">
        <f t="shared" si="18"/>
        <v>298.32299999999998</v>
      </c>
      <c r="U92" s="27">
        <f t="shared" si="19"/>
        <v>5.2067185844270432</v>
      </c>
      <c r="V92" s="7"/>
      <c r="W92" s="28">
        <f t="shared" ca="1" si="20"/>
        <v>-1.1481131426535285E-2</v>
      </c>
      <c r="X92" s="27"/>
      <c r="Y92" s="7"/>
      <c r="Z92" s="46"/>
    </row>
    <row r="93" spans="1:26" s="26" customFormat="1" x14ac:dyDescent="0.25">
      <c r="A93" s="26">
        <v>12</v>
      </c>
      <c r="B93" s="26">
        <v>-610</v>
      </c>
      <c r="C93" s="26">
        <v>11538</v>
      </c>
      <c r="D93" s="26">
        <v>12245</v>
      </c>
      <c r="E93" s="26">
        <v>14884</v>
      </c>
      <c r="F93" s="26">
        <v>14144</v>
      </c>
      <c r="G93" s="27"/>
      <c r="H93" s="7"/>
      <c r="I93" s="28">
        <f t="shared" si="12"/>
        <v>-3346</v>
      </c>
      <c r="J93" s="27">
        <f t="shared" si="12"/>
        <v>-1899</v>
      </c>
      <c r="K93" s="7"/>
      <c r="L93" s="28">
        <f t="shared" ca="1" si="13"/>
        <v>-3306.0963568316665</v>
      </c>
      <c r="M93" s="26">
        <f t="shared" ca="1" si="14"/>
        <v>-1922.8071993569781</v>
      </c>
      <c r="N93" s="26">
        <f t="shared" ca="1" si="15"/>
        <v>0.8567990029952901</v>
      </c>
      <c r="O93" s="27">
        <f t="shared" ca="1" si="16"/>
        <v>-0.50160792704203272</v>
      </c>
      <c r="P93" s="7"/>
      <c r="Q93" s="28">
        <f t="shared" ca="1" si="17"/>
        <v>0.86088245076026548</v>
      </c>
      <c r="R93" s="27">
        <f t="shared" ca="1" si="21"/>
        <v>292.7831556066368</v>
      </c>
      <c r="S93" s="7"/>
      <c r="T93" s="28">
        <f t="shared" si="18"/>
        <v>292.83299999999997</v>
      </c>
      <c r="U93" s="27">
        <f t="shared" si="19"/>
        <v>5.1109000084925542</v>
      </c>
      <c r="V93" s="7"/>
      <c r="W93" s="28">
        <f t="shared" ca="1" si="20"/>
        <v>-4.9844393363173367E-2</v>
      </c>
      <c r="X93" s="27"/>
      <c r="Y93" s="7"/>
      <c r="Z93" s="46"/>
    </row>
    <row r="94" spans="1:26" s="26" customFormat="1" x14ac:dyDescent="0.25">
      <c r="A94" s="26">
        <v>13</v>
      </c>
      <c r="B94" s="26">
        <v>-611</v>
      </c>
      <c r="C94" s="26">
        <v>11453</v>
      </c>
      <c r="D94" s="26">
        <v>12409</v>
      </c>
      <c r="E94" s="26">
        <v>14971</v>
      </c>
      <c r="F94" s="26">
        <v>13984</v>
      </c>
      <c r="G94" s="27"/>
      <c r="H94" s="7"/>
      <c r="I94" s="28">
        <f t="shared" si="12"/>
        <v>-3518</v>
      </c>
      <c r="J94" s="27">
        <f t="shared" si="12"/>
        <v>-1575</v>
      </c>
      <c r="K94" s="7"/>
      <c r="L94" s="28">
        <f t="shared" ca="1" si="13"/>
        <v>-3478.0963568316665</v>
      </c>
      <c r="M94" s="26">
        <f t="shared" ca="1" si="14"/>
        <v>-1598.8071993569781</v>
      </c>
      <c r="N94" s="26">
        <f t="shared" ca="1" si="15"/>
        <v>0.90137405847141616</v>
      </c>
      <c r="O94" s="27">
        <f t="shared" ca="1" si="16"/>
        <v>-0.41708516864172684</v>
      </c>
      <c r="P94" s="7"/>
      <c r="Q94" s="28">
        <f t="shared" ca="1" si="17"/>
        <v>0.90477560571275584</v>
      </c>
      <c r="R94" s="27">
        <f t="shared" ca="1" si="21"/>
        <v>287.30405119701049</v>
      </c>
      <c r="S94" s="7"/>
      <c r="T94" s="28">
        <f t="shared" si="18"/>
        <v>287.33399999999995</v>
      </c>
      <c r="U94" s="27">
        <f t="shared" si="19"/>
        <v>5.0149243529253855</v>
      </c>
      <c r="V94" s="7"/>
      <c r="W94" s="28">
        <f t="shared" ca="1" si="20"/>
        <v>-2.9948802989451906E-2</v>
      </c>
      <c r="X94" s="27"/>
      <c r="Y94" s="7"/>
      <c r="Z94" s="46"/>
    </row>
    <row r="95" spans="1:26" s="26" customFormat="1" x14ac:dyDescent="0.25">
      <c r="A95" s="26">
        <v>14</v>
      </c>
      <c r="B95" s="26">
        <v>-643</v>
      </c>
      <c r="C95" s="26">
        <v>11372</v>
      </c>
      <c r="D95" s="26">
        <v>12586</v>
      </c>
      <c r="E95" s="26">
        <v>15038</v>
      </c>
      <c r="F95" s="26">
        <v>13802</v>
      </c>
      <c r="G95" s="27"/>
      <c r="H95" s="7"/>
      <c r="I95" s="28">
        <f t="shared" si="12"/>
        <v>-3666</v>
      </c>
      <c r="J95" s="27">
        <f t="shared" si="12"/>
        <v>-1216</v>
      </c>
      <c r="K95" s="7"/>
      <c r="L95" s="28">
        <f t="shared" ca="1" si="13"/>
        <v>-3626.0963568316665</v>
      </c>
      <c r="M95" s="26">
        <f t="shared" ca="1" si="14"/>
        <v>-1239.8071993569781</v>
      </c>
      <c r="N95" s="26">
        <f t="shared" ca="1" si="15"/>
        <v>0.939729338764827</v>
      </c>
      <c r="O95" s="27">
        <f t="shared" ca="1" si="16"/>
        <v>-0.32343186535249907</v>
      </c>
      <c r="P95" s="7"/>
      <c r="Q95" s="28">
        <f t="shared" ca="1" si="17"/>
        <v>0.94237496274142896</v>
      </c>
      <c r="R95" s="27">
        <f t="shared" ca="1" si="21"/>
        <v>281.49790333740395</v>
      </c>
      <c r="S95" s="7"/>
      <c r="T95" s="28">
        <f t="shared" si="18"/>
        <v>281.54699999999997</v>
      </c>
      <c r="U95" s="27">
        <f t="shared" si="19"/>
        <v>4.9139221491124738</v>
      </c>
      <c r="V95" s="7"/>
      <c r="W95" s="28">
        <f t="shared" ca="1" si="20"/>
        <v>-4.9096662596014085E-2</v>
      </c>
      <c r="X95" s="27"/>
      <c r="Y95" s="7"/>
      <c r="Z95" s="46"/>
    </row>
    <row r="96" spans="1:26" s="26" customFormat="1" x14ac:dyDescent="0.25">
      <c r="A96" s="26">
        <v>15</v>
      </c>
      <c r="B96" s="26">
        <v>-624</v>
      </c>
      <c r="C96" s="26">
        <v>11320</v>
      </c>
      <c r="D96" s="26">
        <v>12758</v>
      </c>
      <c r="E96" s="26">
        <v>15093</v>
      </c>
      <c r="F96" s="26">
        <v>13622</v>
      </c>
      <c r="G96" s="27"/>
      <c r="H96" s="7"/>
      <c r="I96" s="28">
        <f t="shared" si="12"/>
        <v>-3773</v>
      </c>
      <c r="J96" s="27">
        <f t="shared" si="12"/>
        <v>-864</v>
      </c>
      <c r="K96" s="7"/>
      <c r="L96" s="28">
        <f t="shared" ca="1" si="13"/>
        <v>-3733.0963568316665</v>
      </c>
      <c r="M96" s="26">
        <f t="shared" ca="1" si="14"/>
        <v>-887.80719935697812</v>
      </c>
      <c r="N96" s="26">
        <f t="shared" ca="1" si="15"/>
        <v>0.96745916978776592</v>
      </c>
      <c r="O96" s="27">
        <f t="shared" ca="1" si="16"/>
        <v>-0.23160467104105567</v>
      </c>
      <c r="P96" s="7"/>
      <c r="Q96" s="28">
        <f t="shared" ca="1" si="17"/>
        <v>0.96936328712958664</v>
      </c>
      <c r="R96" s="27">
        <f t="shared" ca="1" si="21"/>
        <v>275.99266071425438</v>
      </c>
      <c r="S96" s="7"/>
      <c r="T96" s="28">
        <f t="shared" si="18"/>
        <v>275.93099999999998</v>
      </c>
      <c r="U96" s="27">
        <f t="shared" si="19"/>
        <v>4.8159044583204729</v>
      </c>
      <c r="V96" s="7"/>
      <c r="W96" s="28">
        <f t="shared" ca="1" si="20"/>
        <v>6.1660714254401228E-2</v>
      </c>
      <c r="X96" s="27"/>
      <c r="Y96" s="7"/>
      <c r="Z96" s="46"/>
    </row>
    <row r="97" spans="1:26" s="26" customFormat="1" x14ac:dyDescent="0.25">
      <c r="A97" s="26">
        <v>16</v>
      </c>
      <c r="B97" s="26">
        <v>-643</v>
      </c>
      <c r="C97" s="26">
        <v>11286</v>
      </c>
      <c r="D97" s="26">
        <v>12956</v>
      </c>
      <c r="E97" s="26">
        <v>15135</v>
      </c>
      <c r="F97" s="26">
        <v>13444</v>
      </c>
      <c r="G97" s="27"/>
      <c r="H97" s="7"/>
      <c r="I97" s="28">
        <f t="shared" si="12"/>
        <v>-3849</v>
      </c>
      <c r="J97" s="27">
        <f t="shared" si="12"/>
        <v>-488</v>
      </c>
      <c r="K97" s="7"/>
      <c r="L97" s="28">
        <f t="shared" ca="1" si="13"/>
        <v>-3809.0963568316665</v>
      </c>
      <c r="M97" s="26">
        <f t="shared" ca="1" si="14"/>
        <v>-511.80719935697817</v>
      </c>
      <c r="N97" s="26">
        <f t="shared" ca="1" si="15"/>
        <v>0.98715512453303089</v>
      </c>
      <c r="O97" s="27">
        <f t="shared" ca="1" si="16"/>
        <v>-0.13351653166292296</v>
      </c>
      <c r="P97" s="7"/>
      <c r="Q97" s="28">
        <f t="shared" ca="1" si="17"/>
        <v>0.98826685361348532</v>
      </c>
      <c r="R97" s="27">
        <f t="shared" ca="1" si="21"/>
        <v>270.24937570543045</v>
      </c>
      <c r="S97" s="7"/>
      <c r="T97" s="28">
        <f t="shared" si="18"/>
        <v>270.14400000000001</v>
      </c>
      <c r="U97" s="27">
        <f t="shared" si="19"/>
        <v>4.7149022545075612</v>
      </c>
      <c r="V97" s="7"/>
      <c r="W97" s="28">
        <f t="shared" ca="1" si="20"/>
        <v>0.10537570543044694</v>
      </c>
      <c r="X97" s="27"/>
      <c r="Y97" s="7"/>
      <c r="Z97" s="46"/>
    </row>
    <row r="98" spans="1:26" s="26" customFormat="1" x14ac:dyDescent="0.25">
      <c r="A98" s="26">
        <v>17</v>
      </c>
      <c r="B98" s="26">
        <v>-629</v>
      </c>
      <c r="C98" s="26">
        <v>11256</v>
      </c>
      <c r="D98" s="26">
        <v>13135</v>
      </c>
      <c r="E98" s="26">
        <v>15141</v>
      </c>
      <c r="F98" s="26">
        <v>13243</v>
      </c>
      <c r="G98" s="27"/>
      <c r="H98" s="7"/>
      <c r="I98" s="28">
        <f t="shared" si="12"/>
        <v>-3885</v>
      </c>
      <c r="J98" s="27">
        <f t="shared" si="12"/>
        <v>-108</v>
      </c>
      <c r="K98" s="7"/>
      <c r="L98" s="28">
        <f t="shared" ca="1" si="13"/>
        <v>-3845.0963568316665</v>
      </c>
      <c r="M98" s="26">
        <f t="shared" ca="1" si="14"/>
        <v>-131.80719935697817</v>
      </c>
      <c r="N98" s="26">
        <f t="shared" ca="1" si="15"/>
        <v>0.99648478730710388</v>
      </c>
      <c r="O98" s="27">
        <f t="shared" ca="1" si="16"/>
        <v>-3.4384901440342022E-2</v>
      </c>
      <c r="P98" s="7"/>
      <c r="Q98" s="28">
        <f t="shared" ca="1" si="17"/>
        <v>0.99679535282264486</v>
      </c>
      <c r="R98" s="27">
        <f t="shared" ca="1" si="21"/>
        <v>264.53086549364889</v>
      </c>
      <c r="S98" s="7"/>
      <c r="T98" s="28">
        <f t="shared" si="18"/>
        <v>264.483</v>
      </c>
      <c r="U98" s="27">
        <f t="shared" si="19"/>
        <v>4.6160991655521624</v>
      </c>
      <c r="V98" s="7"/>
      <c r="W98" s="28">
        <f t="shared" ca="1" si="20"/>
        <v>4.7865493648885149E-2</v>
      </c>
      <c r="X98" s="27"/>
      <c r="Y98" s="7"/>
      <c r="Z98" s="46"/>
    </row>
    <row r="99" spans="1:26" s="26" customFormat="1" x14ac:dyDescent="0.25">
      <c r="A99" s="26">
        <v>18</v>
      </c>
      <c r="B99" s="26">
        <v>-629</v>
      </c>
      <c r="C99" s="26">
        <v>11272</v>
      </c>
      <c r="D99" s="26">
        <v>13336</v>
      </c>
      <c r="E99" s="26">
        <v>15154</v>
      </c>
      <c r="F99" s="26">
        <v>13070</v>
      </c>
      <c r="G99" s="27"/>
      <c r="H99" s="7"/>
      <c r="I99" s="28">
        <f t="shared" si="12"/>
        <v>-3882</v>
      </c>
      <c r="J99" s="27">
        <f t="shared" si="12"/>
        <v>266</v>
      </c>
      <c r="K99" s="7"/>
      <c r="L99" s="28">
        <f t="shared" ca="1" si="13"/>
        <v>-3842.0963568316665</v>
      </c>
      <c r="M99" s="26">
        <f t="shared" ca="1" si="14"/>
        <v>242.19280064302183</v>
      </c>
      <c r="N99" s="26">
        <f t="shared" ca="1" si="15"/>
        <v>0.99570731540926438</v>
      </c>
      <c r="O99" s="27">
        <f t="shared" ca="1" si="16"/>
        <v>6.3181492515566581E-2</v>
      </c>
      <c r="P99" s="7"/>
      <c r="Q99" s="28">
        <f t="shared" ca="1" si="17"/>
        <v>0.99522904180193461</v>
      </c>
      <c r="R99" s="27">
        <f t="shared" ca="1" si="21"/>
        <v>258.9226934238543</v>
      </c>
      <c r="S99" s="7"/>
      <c r="T99" s="28">
        <f t="shared" si="18"/>
        <v>258.822</v>
      </c>
      <c r="U99" s="27">
        <f t="shared" si="19"/>
        <v>4.5172960765967636</v>
      </c>
      <c r="V99" s="7"/>
      <c r="W99" s="28">
        <f t="shared" ca="1" si="20"/>
        <v>0.10069342385429536</v>
      </c>
      <c r="X99" s="27"/>
      <c r="Y99" s="7"/>
      <c r="Z99" s="46"/>
    </row>
    <row r="100" spans="1:26" s="26" customFormat="1" x14ac:dyDescent="0.25">
      <c r="A100" s="26">
        <v>19</v>
      </c>
      <c r="B100" s="26">
        <v>-618</v>
      </c>
      <c r="C100" s="26">
        <v>11287</v>
      </c>
      <c r="D100" s="26">
        <v>13517</v>
      </c>
      <c r="E100" s="26">
        <v>15127</v>
      </c>
      <c r="F100" s="26">
        <v>12883</v>
      </c>
      <c r="G100" s="27"/>
      <c r="H100" s="7"/>
      <c r="I100" s="28">
        <f t="shared" si="12"/>
        <v>-3840</v>
      </c>
      <c r="J100" s="27">
        <f t="shared" si="12"/>
        <v>634</v>
      </c>
      <c r="K100" s="7"/>
      <c r="L100" s="28">
        <f t="shared" ca="1" si="13"/>
        <v>-3800.0963568316665</v>
      </c>
      <c r="M100" s="26">
        <f t="shared" ca="1" si="14"/>
        <v>610.19280064302188</v>
      </c>
      <c r="N100" s="26">
        <f t="shared" ca="1" si="15"/>
        <v>0.98482270883951273</v>
      </c>
      <c r="O100" s="27">
        <f t="shared" ca="1" si="16"/>
        <v>0.15918265020480288</v>
      </c>
      <c r="P100" s="7"/>
      <c r="Q100" s="28">
        <f t="shared" ca="1" si="17"/>
        <v>0.98356792055135478</v>
      </c>
      <c r="R100" s="27">
        <f t="shared" ca="1" si="21"/>
        <v>253.36205074245004</v>
      </c>
      <c r="S100" s="7"/>
      <c r="T100" s="28">
        <f t="shared" si="18"/>
        <v>253.26</v>
      </c>
      <c r="U100" s="27">
        <f t="shared" si="19"/>
        <v>4.4202208636008384</v>
      </c>
      <c r="V100" s="7"/>
      <c r="W100" s="28">
        <f t="shared" ca="1" si="20"/>
        <v>0.10205074245004653</v>
      </c>
      <c r="X100" s="27"/>
      <c r="Y100" s="7"/>
      <c r="Z100" s="46"/>
    </row>
    <row r="101" spans="1:26" s="26" customFormat="1" x14ac:dyDescent="0.25">
      <c r="A101" s="26">
        <v>20</v>
      </c>
      <c r="B101" s="26">
        <v>-609</v>
      </c>
      <c r="C101" s="26">
        <v>11316</v>
      </c>
      <c r="D101" s="26">
        <v>13691</v>
      </c>
      <c r="E101" s="26">
        <v>15087</v>
      </c>
      <c r="F101" s="26">
        <v>12699</v>
      </c>
      <c r="G101" s="27"/>
      <c r="H101" s="7"/>
      <c r="I101" s="28">
        <f t="shared" si="12"/>
        <v>-3771</v>
      </c>
      <c r="J101" s="27">
        <f t="shared" si="12"/>
        <v>992</v>
      </c>
      <c r="K101" s="7"/>
      <c r="L101" s="28">
        <f t="shared" ca="1" si="13"/>
        <v>-3731.0963568316665</v>
      </c>
      <c r="M101" s="26">
        <f t="shared" ca="1" si="14"/>
        <v>968.19280064302188</v>
      </c>
      <c r="N101" s="26">
        <f t="shared" ca="1" si="15"/>
        <v>0.96694085518920636</v>
      </c>
      <c r="O101" s="27">
        <f t="shared" ca="1" si="16"/>
        <v>0.25257508078291863</v>
      </c>
      <c r="P101" s="7"/>
      <c r="Q101" s="28">
        <f t="shared" ca="1" si="17"/>
        <v>0.96493041481053943</v>
      </c>
      <c r="R101" s="27">
        <f t="shared" ca="1" si="21"/>
        <v>247.8868579796798</v>
      </c>
      <c r="S101" s="7"/>
      <c r="T101" s="28">
        <f t="shared" si="18"/>
        <v>247.779</v>
      </c>
      <c r="U101" s="27">
        <f t="shared" si="19"/>
        <v>4.3245593672990301</v>
      </c>
      <c r="V101" s="7"/>
      <c r="W101" s="28">
        <f t="shared" ca="1" si="20"/>
        <v>0.1078579796798067</v>
      </c>
      <c r="X101" s="27"/>
      <c r="Y101" s="7"/>
      <c r="Z101" s="46"/>
    </row>
    <row r="102" spans="1:26" s="26" customFormat="1" x14ac:dyDescent="0.25">
      <c r="A102" s="26">
        <v>21</v>
      </c>
      <c r="B102" s="26">
        <v>-614</v>
      </c>
      <c r="C102" s="26">
        <v>11377</v>
      </c>
      <c r="D102" s="26">
        <v>13868</v>
      </c>
      <c r="E102" s="26">
        <v>15037</v>
      </c>
      <c r="F102" s="26">
        <v>12534</v>
      </c>
      <c r="G102" s="27"/>
      <c r="H102" s="7"/>
      <c r="I102" s="28">
        <f t="shared" si="12"/>
        <v>-3660</v>
      </c>
      <c r="J102" s="27">
        <f t="shared" si="12"/>
        <v>1334</v>
      </c>
      <c r="K102" s="7"/>
      <c r="L102" s="28">
        <f t="shared" ca="1" si="13"/>
        <v>-3620.0963568316665</v>
      </c>
      <c r="M102" s="26">
        <f t="shared" ca="1" si="14"/>
        <v>1310.1928006430219</v>
      </c>
      <c r="N102" s="26">
        <f t="shared" ca="1" si="15"/>
        <v>0.93817439496914823</v>
      </c>
      <c r="O102" s="27">
        <f t="shared" ca="1" si="16"/>
        <v>0.34179354798324146</v>
      </c>
      <c r="P102" s="7"/>
      <c r="Q102" s="28">
        <f t="shared" ca="1" si="17"/>
        <v>0.93544169280828049</v>
      </c>
      <c r="R102" s="27">
        <f t="shared" ca="1" si="21"/>
        <v>242.48381214791289</v>
      </c>
      <c r="S102" s="7"/>
      <c r="T102" s="28">
        <f t="shared" si="18"/>
        <v>242.25299999999999</v>
      </c>
      <c r="U102" s="27">
        <f t="shared" si="19"/>
        <v>4.2281124728338231</v>
      </c>
      <c r="V102" s="7"/>
      <c r="W102" s="28">
        <f t="shared" ca="1" si="20"/>
        <v>0.23081214791289995</v>
      </c>
      <c r="X102" s="27"/>
      <c r="Y102" s="7"/>
      <c r="Z102" s="46"/>
    </row>
    <row r="103" spans="1:26" s="26" customFormat="1" x14ac:dyDescent="0.25">
      <c r="A103" s="26">
        <v>22</v>
      </c>
      <c r="B103" s="26">
        <v>-626</v>
      </c>
      <c r="C103" s="26">
        <v>11445</v>
      </c>
      <c r="D103" s="26">
        <v>14039</v>
      </c>
      <c r="E103" s="26">
        <v>14958</v>
      </c>
      <c r="F103" s="26">
        <v>12350</v>
      </c>
      <c r="G103" s="27"/>
      <c r="H103" s="7"/>
      <c r="I103" s="28">
        <f t="shared" si="12"/>
        <v>-3513</v>
      </c>
      <c r="J103" s="27">
        <f t="shared" si="12"/>
        <v>1689</v>
      </c>
      <c r="K103" s="7"/>
      <c r="L103" s="28">
        <f t="shared" ca="1" si="13"/>
        <v>-3473.0963568316665</v>
      </c>
      <c r="M103" s="26">
        <f t="shared" ca="1" si="14"/>
        <v>1665.1928006430219</v>
      </c>
      <c r="N103" s="26">
        <f t="shared" ca="1" si="15"/>
        <v>0.90007827197501722</v>
      </c>
      <c r="O103" s="27">
        <f t="shared" ca="1" si="16"/>
        <v>0.43440336042802102</v>
      </c>
      <c r="P103" s="7"/>
      <c r="Q103" s="28">
        <f t="shared" ca="1" si="17"/>
        <v>0.8965955844595429</v>
      </c>
      <c r="R103" s="27">
        <f t="shared" ca="1" si="21"/>
        <v>236.70487221811584</v>
      </c>
      <c r="S103" s="7"/>
      <c r="T103" s="28">
        <f t="shared" si="18"/>
        <v>236.619</v>
      </c>
      <c r="U103" s="27">
        <f t="shared" si="19"/>
        <v>4.1297806227764626</v>
      </c>
      <c r="V103" s="7"/>
      <c r="W103" s="28">
        <f t="shared" ca="1" si="20"/>
        <v>8.587221811583845E-2</v>
      </c>
      <c r="X103" s="27"/>
      <c r="Y103" s="7"/>
      <c r="Z103" s="46"/>
    </row>
    <row r="104" spans="1:26" s="26" customFormat="1" x14ac:dyDescent="0.25">
      <c r="A104" s="26">
        <v>23</v>
      </c>
      <c r="B104" s="26">
        <v>-647</v>
      </c>
      <c r="C104" s="26">
        <v>11545</v>
      </c>
      <c r="D104" s="26">
        <v>14219</v>
      </c>
      <c r="E104" s="26">
        <v>14875</v>
      </c>
      <c r="F104" s="26">
        <v>12187</v>
      </c>
      <c r="G104" s="27"/>
      <c r="H104" s="7"/>
      <c r="I104" s="28">
        <f t="shared" si="12"/>
        <v>-3330</v>
      </c>
      <c r="J104" s="27">
        <f t="shared" si="12"/>
        <v>2032</v>
      </c>
      <c r="K104" s="7"/>
      <c r="L104" s="28">
        <f t="shared" ca="1" si="13"/>
        <v>-3290.0963568316665</v>
      </c>
      <c r="M104" s="26">
        <f t="shared" ca="1" si="14"/>
        <v>2008.1928006430219</v>
      </c>
      <c r="N104" s="26">
        <f t="shared" ca="1" si="15"/>
        <v>0.85265248620681322</v>
      </c>
      <c r="O104" s="27">
        <f t="shared" ca="1" si="16"/>
        <v>0.52388270033945594</v>
      </c>
      <c r="P104" s="7"/>
      <c r="Q104" s="28">
        <f t="shared" ca="1" si="17"/>
        <v>0.84844481795372362</v>
      </c>
      <c r="R104" s="27">
        <f t="shared" ca="1" si="21"/>
        <v>230.86143842183105</v>
      </c>
      <c r="S104" s="7"/>
      <c r="T104" s="28">
        <f t="shared" si="18"/>
        <v>230.79599999999999</v>
      </c>
      <c r="U104" s="27">
        <f t="shared" si="19"/>
        <v>4.0281501004328328</v>
      </c>
      <c r="V104" s="7"/>
      <c r="W104" s="28">
        <f t="shared" ca="1" si="20"/>
        <v>6.5438421831061078E-2</v>
      </c>
      <c r="X104" s="27"/>
      <c r="Y104" s="7"/>
      <c r="Z104" s="46"/>
    </row>
    <row r="105" spans="1:26" s="26" customFormat="1" x14ac:dyDescent="0.25">
      <c r="A105" s="26">
        <v>24</v>
      </c>
      <c r="B105" s="26">
        <v>-631</v>
      </c>
      <c r="C105" s="26">
        <v>11656</v>
      </c>
      <c r="D105" s="26">
        <v>14385</v>
      </c>
      <c r="E105" s="26">
        <v>14777</v>
      </c>
      <c r="F105" s="26">
        <v>12041</v>
      </c>
      <c r="G105" s="27"/>
      <c r="H105" s="7"/>
      <c r="I105" s="28">
        <f t="shared" si="12"/>
        <v>-3121</v>
      </c>
      <c r="J105" s="27">
        <f t="shared" si="12"/>
        <v>2344</v>
      </c>
      <c r="K105" s="7"/>
      <c r="L105" s="28">
        <f t="shared" ca="1" si="13"/>
        <v>-3081.0963568316665</v>
      </c>
      <c r="M105" s="26">
        <f t="shared" ca="1" si="14"/>
        <v>2320.1928006430217</v>
      </c>
      <c r="N105" s="26">
        <f t="shared" ca="1" si="15"/>
        <v>0.79848861065733445</v>
      </c>
      <c r="O105" s="27">
        <f t="shared" ca="1" si="16"/>
        <v>0.60527498620641706</v>
      </c>
      <c r="P105" s="7"/>
      <c r="Q105" s="28">
        <f t="shared" ca="1" si="17"/>
        <v>0.79362112440587318</v>
      </c>
      <c r="R105" s="27">
        <f t="shared" ca="1" si="21"/>
        <v>225.22334521061487</v>
      </c>
      <c r="S105" s="7"/>
      <c r="T105" s="28">
        <f t="shared" si="18"/>
        <v>225.11699999999999</v>
      </c>
      <c r="U105" s="27">
        <f t="shared" si="19"/>
        <v>3.929032852212075</v>
      </c>
      <c r="V105" s="7"/>
      <c r="W105" s="28">
        <f t="shared" ca="1" si="20"/>
        <v>0.1063452106148759</v>
      </c>
      <c r="X105" s="27"/>
      <c r="Y105" s="7"/>
      <c r="Z105" s="46"/>
    </row>
    <row r="106" spans="1:26" s="26" customFormat="1" x14ac:dyDescent="0.25">
      <c r="A106" s="26">
        <v>25</v>
      </c>
      <c r="B106" s="26">
        <v>-631</v>
      </c>
      <c r="C106" s="26">
        <v>11772</v>
      </c>
      <c r="D106" s="26">
        <v>14521</v>
      </c>
      <c r="E106" s="26">
        <v>14644</v>
      </c>
      <c r="F106" s="26">
        <v>11888</v>
      </c>
      <c r="G106" s="27"/>
      <c r="H106" s="7"/>
      <c r="I106" s="28">
        <f t="shared" si="12"/>
        <v>-2872</v>
      </c>
      <c r="J106" s="27">
        <f t="shared" si="12"/>
        <v>2633</v>
      </c>
      <c r="K106" s="7"/>
      <c r="L106" s="28">
        <f t="shared" ca="1" si="13"/>
        <v>-2832.0963568316665</v>
      </c>
      <c r="M106" s="26">
        <f t="shared" ca="1" si="14"/>
        <v>2609.1928006430217</v>
      </c>
      <c r="N106" s="26">
        <f t="shared" ca="1" si="15"/>
        <v>0.73395844313666359</v>
      </c>
      <c r="O106" s="27">
        <f t="shared" ca="1" si="16"/>
        <v>0.68066719971780099</v>
      </c>
      <c r="P106" s="7"/>
      <c r="Q106" s="28">
        <f t="shared" ca="1" si="17"/>
        <v>0.72847931002783195</v>
      </c>
      <c r="R106" s="27">
        <f t="shared" ca="1" si="21"/>
        <v>219.49849626311368</v>
      </c>
      <c r="S106" s="7"/>
      <c r="T106" s="28">
        <f t="shared" si="18"/>
        <v>219.43799999999999</v>
      </c>
      <c r="U106" s="27">
        <f t="shared" si="19"/>
        <v>3.8299156039913163</v>
      </c>
      <c r="V106" s="7"/>
      <c r="W106" s="28">
        <f t="shared" ca="1" si="20"/>
        <v>6.0496263113691384E-2</v>
      </c>
      <c r="X106" s="27"/>
      <c r="Y106" s="7"/>
      <c r="Z106" s="46"/>
    </row>
    <row r="107" spans="1:26" s="26" customFormat="1" x14ac:dyDescent="0.25">
      <c r="A107" s="26">
        <v>26</v>
      </c>
      <c r="B107" s="26">
        <v>-614</v>
      </c>
      <c r="C107" s="26">
        <v>11901</v>
      </c>
      <c r="D107" s="26">
        <v>14651</v>
      </c>
      <c r="E107" s="26">
        <v>14509</v>
      </c>
      <c r="F107" s="26">
        <v>11761</v>
      </c>
      <c r="G107" s="27"/>
      <c r="H107" s="7"/>
      <c r="I107" s="28">
        <f t="shared" si="12"/>
        <v>-2608</v>
      </c>
      <c r="J107" s="27">
        <f t="shared" si="12"/>
        <v>2890</v>
      </c>
      <c r="K107" s="7"/>
      <c r="L107" s="28">
        <f t="shared" ca="1" si="13"/>
        <v>-2568.0963568316665</v>
      </c>
      <c r="M107" s="26">
        <f t="shared" ca="1" si="14"/>
        <v>2866.1928006430217</v>
      </c>
      <c r="N107" s="26">
        <f t="shared" ca="1" si="15"/>
        <v>0.66554091612679556</v>
      </c>
      <c r="O107" s="27">
        <f t="shared" ca="1" si="16"/>
        <v>0.7477114864735992</v>
      </c>
      <c r="P107" s="7"/>
      <c r="Q107" s="28">
        <f t="shared" ca="1" si="17"/>
        <v>0.65951750119555541</v>
      </c>
      <c r="R107" s="27">
        <f t="shared" ca="1" si="21"/>
        <v>213.96904926880109</v>
      </c>
      <c r="S107" s="7"/>
      <c r="T107" s="28">
        <f t="shared" si="18"/>
        <v>213.91199999999998</v>
      </c>
      <c r="U107" s="27">
        <f t="shared" si="19"/>
        <v>3.7334687095261101</v>
      </c>
      <c r="V107" s="7"/>
      <c r="W107" s="28">
        <f t="shared" ca="1" si="20"/>
        <v>5.704926880110861E-2</v>
      </c>
      <c r="X107" s="27"/>
      <c r="Y107" s="7"/>
      <c r="Z107" s="46"/>
    </row>
    <row r="108" spans="1:26" s="26" customFormat="1" x14ac:dyDescent="0.25">
      <c r="A108" s="26">
        <v>27</v>
      </c>
      <c r="B108" s="26">
        <v>-628</v>
      </c>
      <c r="C108" s="26">
        <v>12047</v>
      </c>
      <c r="D108" s="26">
        <v>14767</v>
      </c>
      <c r="E108" s="26">
        <v>14361</v>
      </c>
      <c r="F108" s="26">
        <v>11640</v>
      </c>
      <c r="G108" s="27"/>
      <c r="H108" s="7"/>
      <c r="I108" s="28">
        <f t="shared" si="12"/>
        <v>-2314</v>
      </c>
      <c r="J108" s="27">
        <f t="shared" si="12"/>
        <v>3127</v>
      </c>
      <c r="K108" s="7"/>
      <c r="L108" s="28">
        <f t="shared" ca="1" si="13"/>
        <v>-2274.0963568316665</v>
      </c>
      <c r="M108" s="26">
        <f t="shared" ca="1" si="14"/>
        <v>3103.1928006430217</v>
      </c>
      <c r="N108" s="26">
        <f t="shared" ca="1" si="15"/>
        <v>0.58934867013853354</v>
      </c>
      <c r="O108" s="27">
        <f t="shared" ca="1" si="16"/>
        <v>0.80953831900715623</v>
      </c>
      <c r="P108" s="7"/>
      <c r="Q108" s="28">
        <f t="shared" ca="1" si="17"/>
        <v>0.58282290184146957</v>
      </c>
      <c r="R108" s="27">
        <f t="shared" ca="1" si="21"/>
        <v>208.30700954969734</v>
      </c>
      <c r="S108" s="7"/>
      <c r="T108" s="28">
        <f t="shared" si="18"/>
        <v>208.26</v>
      </c>
      <c r="U108" s="27">
        <f t="shared" si="19"/>
        <v>3.6348227002033906</v>
      </c>
      <c r="V108" s="7"/>
      <c r="W108" s="28">
        <f t="shared" ca="1" si="20"/>
        <v>4.7009549697349939E-2</v>
      </c>
      <c r="X108" s="27"/>
      <c r="Y108" s="7"/>
      <c r="Z108" s="46"/>
    </row>
    <row r="109" spans="1:26" s="26" customFormat="1" x14ac:dyDescent="0.25">
      <c r="A109" s="26">
        <v>28</v>
      </c>
      <c r="B109" s="26">
        <v>-610</v>
      </c>
      <c r="C109" s="26">
        <v>12204</v>
      </c>
      <c r="D109" s="26">
        <v>14871</v>
      </c>
      <c r="E109" s="26">
        <v>14208</v>
      </c>
      <c r="F109" s="26">
        <v>11537</v>
      </c>
      <c r="G109" s="27"/>
      <c r="H109" s="7"/>
      <c r="I109" s="28">
        <f t="shared" si="12"/>
        <v>-2004</v>
      </c>
      <c r="J109" s="27">
        <f t="shared" si="12"/>
        <v>3334</v>
      </c>
      <c r="K109" s="7"/>
      <c r="L109" s="28">
        <f t="shared" ca="1" si="13"/>
        <v>-1964.0963568316665</v>
      </c>
      <c r="M109" s="26">
        <f t="shared" ca="1" si="14"/>
        <v>3310.1928006430217</v>
      </c>
      <c r="N109" s="26">
        <f t="shared" ca="1" si="15"/>
        <v>0.50900990736179463</v>
      </c>
      <c r="O109" s="27">
        <f t="shared" ca="1" si="16"/>
        <v>0.8635389702073516</v>
      </c>
      <c r="P109" s="7"/>
      <c r="Q109" s="28">
        <f t="shared" ca="1" si="17"/>
        <v>0.50204492400888545</v>
      </c>
      <c r="R109" s="27">
        <f t="shared" ca="1" si="21"/>
        <v>202.72809972717403</v>
      </c>
      <c r="S109" s="7"/>
      <c r="T109" s="28">
        <f t="shared" si="18"/>
        <v>202.76999999999998</v>
      </c>
      <c r="U109" s="27">
        <f t="shared" si="19"/>
        <v>3.5390041242689012</v>
      </c>
      <c r="V109" s="7"/>
      <c r="W109" s="28">
        <f t="shared" ca="1" si="20"/>
        <v>-4.1900272825955653E-2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-607</v>
      </c>
      <c r="C110" s="26">
        <v>12360</v>
      </c>
      <c r="D110" s="26">
        <v>14947</v>
      </c>
      <c r="E110" s="26">
        <v>14039</v>
      </c>
      <c r="F110" s="26">
        <v>11450</v>
      </c>
      <c r="G110" s="27"/>
      <c r="H110" s="7"/>
      <c r="I110" s="28">
        <f t="shared" si="12"/>
        <v>-1679</v>
      </c>
      <c r="J110" s="27">
        <f t="shared" si="12"/>
        <v>3497</v>
      </c>
      <c r="K110" s="7"/>
      <c r="L110" s="28">
        <f t="shared" ca="1" si="13"/>
        <v>-1639.0963568316665</v>
      </c>
      <c r="M110" s="26">
        <f t="shared" ca="1" si="14"/>
        <v>3473.1928006430217</v>
      </c>
      <c r="N110" s="26">
        <f t="shared" ca="1" si="15"/>
        <v>0.42478378509585873</v>
      </c>
      <c r="O110" s="27">
        <f t="shared" ca="1" si="16"/>
        <v>0.90606122211861662</v>
      </c>
      <c r="P110" s="7"/>
      <c r="Q110" s="28">
        <f t="shared" ca="1" si="17"/>
        <v>0.41747226125297665</v>
      </c>
      <c r="R110" s="27">
        <f t="shared" ca="1" si="21"/>
        <v>197.29332999093685</v>
      </c>
      <c r="S110" s="7"/>
      <c r="T110" s="28">
        <f t="shared" si="18"/>
        <v>197.30699999999999</v>
      </c>
      <c r="U110" s="27">
        <f t="shared" si="19"/>
        <v>3.4436567872324511</v>
      </c>
      <c r="V110" s="7"/>
      <c r="W110" s="28">
        <f t="shared" ca="1" si="20"/>
        <v>-1.3670009063133648E-2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-628</v>
      </c>
      <c r="C111" s="26">
        <v>12537</v>
      </c>
      <c r="D111" s="26">
        <v>15020</v>
      </c>
      <c r="E111" s="26">
        <v>13864</v>
      </c>
      <c r="F111" s="26">
        <v>11380</v>
      </c>
      <c r="G111" s="27"/>
      <c r="H111" s="7"/>
      <c r="I111" s="28">
        <f t="shared" si="12"/>
        <v>-1327</v>
      </c>
      <c r="J111" s="27">
        <f t="shared" si="12"/>
        <v>3640</v>
      </c>
      <c r="K111" s="7"/>
      <c r="L111" s="28">
        <f t="shared" ca="1" si="13"/>
        <v>-1287.0963568316665</v>
      </c>
      <c r="M111" s="26">
        <f t="shared" ca="1" si="14"/>
        <v>3616.1928006430217</v>
      </c>
      <c r="N111" s="26">
        <f t="shared" ca="1" si="15"/>
        <v>0.33356041574936812</v>
      </c>
      <c r="O111" s="27">
        <f t="shared" ca="1" si="16"/>
        <v>0.94336601980764045</v>
      </c>
      <c r="P111" s="7"/>
      <c r="Q111" s="28">
        <f t="shared" ca="1" si="17"/>
        <v>0.32594430528259111</v>
      </c>
      <c r="R111" s="27">
        <f t="shared" ca="1" si="21"/>
        <v>191.61585209787847</v>
      </c>
      <c r="S111" s="7"/>
      <c r="T111" s="28">
        <f t="shared" si="18"/>
        <v>191.655</v>
      </c>
      <c r="U111" s="27">
        <f t="shared" si="19"/>
        <v>3.3450107779097324</v>
      </c>
      <c r="V111" s="7"/>
      <c r="W111" s="28">
        <f t="shared" ca="1" si="20"/>
        <v>-3.9147902121527522E-2</v>
      </c>
      <c r="X111" s="27"/>
      <c r="Y111" s="7"/>
      <c r="Z111" s="46"/>
    </row>
    <row r="112" spans="1:26" s="26" customFormat="1" x14ac:dyDescent="0.25">
      <c r="A112" s="26">
        <v>31</v>
      </c>
      <c r="B112" s="26">
        <v>-633</v>
      </c>
      <c r="C112" s="26">
        <v>12727</v>
      </c>
      <c r="D112" s="26">
        <v>15086</v>
      </c>
      <c r="E112" s="26">
        <v>13697</v>
      </c>
      <c r="F112" s="26">
        <v>11338</v>
      </c>
      <c r="G112" s="27"/>
      <c r="H112" s="7"/>
      <c r="I112" s="28">
        <f t="shared" si="12"/>
        <v>-970</v>
      </c>
      <c r="J112" s="27">
        <f t="shared" si="12"/>
        <v>3748</v>
      </c>
      <c r="K112" s="7"/>
      <c r="L112" s="28">
        <f t="shared" ca="1" si="13"/>
        <v>-930.09635683166653</v>
      </c>
      <c r="M112" s="26">
        <f t="shared" ca="1" si="14"/>
        <v>3724.1928006430217</v>
      </c>
      <c r="N112" s="26">
        <f t="shared" ca="1" si="15"/>
        <v>0.24104125990647851</v>
      </c>
      <c r="O112" s="27">
        <f t="shared" ca="1" si="16"/>
        <v>0.97154027260774245</v>
      </c>
      <c r="P112" s="7"/>
      <c r="Q112" s="28">
        <f t="shared" ca="1" si="17"/>
        <v>0.2331943399318068</v>
      </c>
      <c r="R112" s="27">
        <f t="shared" ca="1" si="21"/>
        <v>186.05231452486726</v>
      </c>
      <c r="S112" s="7"/>
      <c r="T112" s="28">
        <f t="shared" si="18"/>
        <v>185.958</v>
      </c>
      <c r="U112" s="27">
        <f t="shared" si="19"/>
        <v>3.2455793704236151</v>
      </c>
      <c r="V112" s="7"/>
      <c r="W112" s="28">
        <f t="shared" ca="1" si="20"/>
        <v>9.4314524867257887E-2</v>
      </c>
      <c r="X112" s="27"/>
      <c r="Y112" s="7"/>
      <c r="Z112" s="46"/>
    </row>
    <row r="113" spans="1:26" s="26" customFormat="1" x14ac:dyDescent="0.25">
      <c r="A113" s="26">
        <v>32</v>
      </c>
      <c r="B113" s="26">
        <v>-640</v>
      </c>
      <c r="C113" s="26">
        <v>12913</v>
      </c>
      <c r="D113" s="26">
        <v>15117</v>
      </c>
      <c r="E113" s="26">
        <v>13501</v>
      </c>
      <c r="F113" s="26">
        <v>11301</v>
      </c>
      <c r="G113" s="27"/>
      <c r="H113" s="7"/>
      <c r="I113" s="28">
        <f t="shared" si="12"/>
        <v>-588</v>
      </c>
      <c r="J113" s="27">
        <f t="shared" si="12"/>
        <v>3816</v>
      </c>
      <c r="K113" s="7"/>
      <c r="L113" s="28">
        <f t="shared" ca="1" si="13"/>
        <v>-548.09635683166653</v>
      </c>
      <c r="M113" s="26">
        <f t="shared" ca="1" si="14"/>
        <v>3792.1928006430217</v>
      </c>
      <c r="N113" s="26">
        <f t="shared" ca="1" si="15"/>
        <v>0.14204317158159382</v>
      </c>
      <c r="O113" s="27">
        <f t="shared" ca="1" si="16"/>
        <v>0.9892796169633622</v>
      </c>
      <c r="P113" s="7"/>
      <c r="Q113" s="28">
        <f t="shared" ca="1" si="17"/>
        <v>0.13404959545628503</v>
      </c>
      <c r="R113" s="27">
        <f t="shared" ca="1" si="21"/>
        <v>180.27191191330121</v>
      </c>
      <c r="S113" s="7"/>
      <c r="T113" s="28">
        <f t="shared" ref="T113:T145" si="22">360/40000*B113+T112</f>
        <v>180.19800000000001</v>
      </c>
      <c r="U113" s="27">
        <f t="shared" si="19"/>
        <v>3.1450484055087422</v>
      </c>
      <c r="V113" s="7"/>
      <c r="W113" s="28">
        <f t="shared" ca="1" si="20"/>
        <v>7.3911913301202503E-2</v>
      </c>
      <c r="X113" s="27"/>
      <c r="Y113" s="7"/>
      <c r="Z113" s="46"/>
    </row>
    <row r="114" spans="1:26" s="26" customFormat="1" x14ac:dyDescent="0.25">
      <c r="A114" s="26">
        <v>33</v>
      </c>
      <c r="B114" s="26">
        <v>-632</v>
      </c>
      <c r="C114" s="26">
        <v>13104</v>
      </c>
      <c r="D114" s="26">
        <v>15136</v>
      </c>
      <c r="E114" s="26">
        <v>13310</v>
      </c>
      <c r="F114" s="26">
        <v>11281</v>
      </c>
      <c r="G114" s="27"/>
      <c r="H114" s="7"/>
      <c r="I114" s="28">
        <f t="shared" si="12"/>
        <v>-206</v>
      </c>
      <c r="J114" s="27">
        <f t="shared" si="12"/>
        <v>3855</v>
      </c>
      <c r="K114" s="7"/>
      <c r="L114" s="28">
        <f t="shared" ca="1" si="13"/>
        <v>-166.09635683166655</v>
      </c>
      <c r="M114" s="26">
        <f t="shared" ca="1" si="14"/>
        <v>3831.1928006430217</v>
      </c>
      <c r="N114" s="26">
        <f t="shared" ca="1" si="15"/>
        <v>4.3045083256709138E-2</v>
      </c>
      <c r="O114" s="27">
        <f t="shared" ca="1" si="16"/>
        <v>0.99945365269673236</v>
      </c>
      <c r="P114" s="7"/>
      <c r="Q114" s="28">
        <f t="shared" ca="1" si="17"/>
        <v>3.4966015680463723E-2</v>
      </c>
      <c r="R114" s="27">
        <f t="shared" ca="1" si="21"/>
        <v>174.55888841507158</v>
      </c>
      <c r="S114" s="7"/>
      <c r="T114" s="28">
        <f t="shared" si="22"/>
        <v>174.51000000000002</v>
      </c>
      <c r="U114" s="27">
        <f t="shared" si="19"/>
        <v>3.0457740776553046</v>
      </c>
      <c r="V114" s="7"/>
      <c r="W114" s="28">
        <f t="shared" ca="1" si="20"/>
        <v>4.8888415071559166E-2</v>
      </c>
      <c r="X114" s="27"/>
      <c r="Y114" s="7"/>
      <c r="Z114" s="46"/>
    </row>
    <row r="115" spans="1:26" s="26" customFormat="1" x14ac:dyDescent="0.25">
      <c r="A115" s="26">
        <v>34</v>
      </c>
      <c r="B115" s="26">
        <v>-625</v>
      </c>
      <c r="C115" s="26">
        <v>13295</v>
      </c>
      <c r="D115" s="26">
        <v>15137</v>
      </c>
      <c r="E115" s="26">
        <v>13121</v>
      </c>
      <c r="F115" s="26">
        <v>11286</v>
      </c>
      <c r="G115" s="27"/>
      <c r="H115" s="7"/>
      <c r="I115" s="28">
        <f t="shared" si="12"/>
        <v>174</v>
      </c>
      <c r="J115" s="27">
        <f t="shared" si="12"/>
        <v>3851</v>
      </c>
      <c r="K115" s="7"/>
      <c r="L115" s="28">
        <f t="shared" ca="1" si="13"/>
        <v>213.90364316833345</v>
      </c>
      <c r="M115" s="26">
        <f t="shared" ca="1" si="14"/>
        <v>3827.1928006430217</v>
      </c>
      <c r="N115" s="26">
        <f t="shared" ca="1" si="15"/>
        <v>-5.5434690469615952E-2</v>
      </c>
      <c r="O115" s="27">
        <f t="shared" ca="1" si="16"/>
        <v>0.99841016185228415</v>
      </c>
      <c r="P115" s="7"/>
      <c r="Q115" s="28">
        <f t="shared" ca="1" si="17"/>
        <v>-6.350854007137316E-2</v>
      </c>
      <c r="R115" s="27">
        <f t="shared" ca="1" si="21"/>
        <v>168.91554340303333</v>
      </c>
      <c r="S115" s="7"/>
      <c r="T115" s="28">
        <f t="shared" si="22"/>
        <v>168.88500000000002</v>
      </c>
      <c r="U115" s="27">
        <f t="shared" si="19"/>
        <v>2.9475993072306235</v>
      </c>
      <c r="V115" s="7"/>
      <c r="W115" s="28">
        <f t="shared" ca="1" si="20"/>
        <v>3.0543403033306049E-2</v>
      </c>
      <c r="X115" s="27"/>
      <c r="Y115" s="7"/>
      <c r="Z115" s="46"/>
    </row>
    <row r="116" spans="1:26" s="26" customFormat="1" x14ac:dyDescent="0.25">
      <c r="A116" s="26">
        <v>35</v>
      </c>
      <c r="B116" s="26">
        <v>-616</v>
      </c>
      <c r="C116" s="26">
        <v>13481</v>
      </c>
      <c r="D116" s="26">
        <v>15114</v>
      </c>
      <c r="E116" s="26">
        <v>12936</v>
      </c>
      <c r="F116" s="26">
        <v>11309</v>
      </c>
      <c r="G116" s="27"/>
      <c r="H116" s="7"/>
      <c r="I116" s="28">
        <f t="shared" si="12"/>
        <v>545</v>
      </c>
      <c r="J116" s="27">
        <f t="shared" si="12"/>
        <v>3805</v>
      </c>
      <c r="K116" s="7"/>
      <c r="L116" s="28">
        <f t="shared" ca="1" si="13"/>
        <v>584.90364316833347</v>
      </c>
      <c r="M116" s="26">
        <f t="shared" ca="1" si="14"/>
        <v>3781.1928006430217</v>
      </c>
      <c r="N116" s="26">
        <f t="shared" ca="1" si="15"/>
        <v>-0.15158204850242282</v>
      </c>
      <c r="O116" s="27">
        <f t="shared" ca="1" si="16"/>
        <v>0.98641001714112952</v>
      </c>
      <c r="P116" s="7"/>
      <c r="Q116" s="28">
        <f t="shared" ca="1" si="17"/>
        <v>-0.15956202054302523</v>
      </c>
      <c r="R116" s="27">
        <f t="shared" ca="1" si="21"/>
        <v>163.36661299154105</v>
      </c>
      <c r="S116" s="7"/>
      <c r="T116" s="28">
        <f t="shared" si="22"/>
        <v>163.34100000000001</v>
      </c>
      <c r="U116" s="27">
        <f t="shared" si="19"/>
        <v>2.8508382535000578</v>
      </c>
      <c r="V116" s="7"/>
      <c r="W116" s="28">
        <f t="shared" ca="1" si="20"/>
        <v>2.5612991541038355E-2</v>
      </c>
      <c r="X116" s="27"/>
      <c r="Y116" s="7"/>
      <c r="Z116" s="46"/>
    </row>
    <row r="117" spans="1:26" s="26" customFormat="1" x14ac:dyDescent="0.25">
      <c r="A117" s="26">
        <v>36</v>
      </c>
      <c r="B117" s="26">
        <v>-609</v>
      </c>
      <c r="C117" s="26">
        <v>13658</v>
      </c>
      <c r="D117" s="26">
        <v>15072</v>
      </c>
      <c r="E117" s="26">
        <v>12753</v>
      </c>
      <c r="F117" s="26">
        <v>11344</v>
      </c>
      <c r="G117" s="27"/>
      <c r="H117" s="7"/>
      <c r="I117" s="28">
        <f t="shared" si="12"/>
        <v>905</v>
      </c>
      <c r="J117" s="27">
        <f t="shared" si="12"/>
        <v>3728</v>
      </c>
      <c r="K117" s="7"/>
      <c r="L117" s="28">
        <f t="shared" ca="1" si="13"/>
        <v>944.90364316833347</v>
      </c>
      <c r="M117" s="26">
        <f t="shared" ca="1" si="14"/>
        <v>3704.1928006430217</v>
      </c>
      <c r="N117" s="26">
        <f t="shared" ca="1" si="15"/>
        <v>-0.24487867624315185</v>
      </c>
      <c r="O117" s="27">
        <f t="shared" ca="1" si="16"/>
        <v>0.96632281838550127</v>
      </c>
      <c r="P117" s="7"/>
      <c r="Q117" s="28">
        <f t="shared" ca="1" si="17"/>
        <v>-0.25269929459960522</v>
      </c>
      <c r="R117" s="27">
        <f t="shared" ca="1" si="21"/>
        <v>157.90019065528554</v>
      </c>
      <c r="S117" s="7"/>
      <c r="T117" s="28">
        <f t="shared" si="22"/>
        <v>157.86000000000001</v>
      </c>
      <c r="U117" s="27">
        <f t="shared" si="19"/>
        <v>2.7551767571982486</v>
      </c>
      <c r="V117" s="7"/>
      <c r="W117" s="28">
        <f t="shared" ca="1" si="20"/>
        <v>4.019065528552801E-2</v>
      </c>
      <c r="X117" s="27"/>
      <c r="Y117" s="7"/>
      <c r="Z117" s="46"/>
    </row>
    <row r="118" spans="1:26" s="26" customFormat="1" x14ac:dyDescent="0.25">
      <c r="A118" s="26">
        <v>37</v>
      </c>
      <c r="B118" s="26">
        <v>-610</v>
      </c>
      <c r="C118" s="26">
        <v>13830</v>
      </c>
      <c r="D118" s="26">
        <v>15023</v>
      </c>
      <c r="E118" s="26">
        <v>12577</v>
      </c>
      <c r="F118" s="26">
        <v>11402</v>
      </c>
      <c r="G118" s="27"/>
      <c r="H118" s="7"/>
      <c r="I118" s="28">
        <f t="shared" si="12"/>
        <v>1253</v>
      </c>
      <c r="J118" s="27">
        <f t="shared" si="12"/>
        <v>3621</v>
      </c>
      <c r="K118" s="7"/>
      <c r="L118" s="28">
        <f t="shared" ca="1" si="13"/>
        <v>1292.9036431683335</v>
      </c>
      <c r="M118" s="26">
        <f t="shared" ca="1" si="14"/>
        <v>3597.1928006430217</v>
      </c>
      <c r="N118" s="26">
        <f t="shared" ca="1" si="15"/>
        <v>-0.33506541639252324</v>
      </c>
      <c r="O118" s="27">
        <f t="shared" ca="1" si="16"/>
        <v>0.93840943829651147</v>
      </c>
      <c r="P118" s="7"/>
      <c r="Q118" s="28">
        <f t="shared" ca="1" si="17"/>
        <v>-0.34266330559957825</v>
      </c>
      <c r="R118" s="27">
        <f t="shared" ca="1" si="21"/>
        <v>152.49537261249225</v>
      </c>
      <c r="S118" s="7"/>
      <c r="T118" s="28">
        <f t="shared" si="22"/>
        <v>152.37</v>
      </c>
      <c r="U118" s="27">
        <f t="shared" si="19"/>
        <v>2.6593581812637601</v>
      </c>
      <c r="V118" s="7"/>
      <c r="W118" s="28">
        <f t="shared" ca="1" si="20"/>
        <v>0.1253726124922423</v>
      </c>
      <c r="X118" s="27"/>
      <c r="Y118" s="7"/>
      <c r="Z118" s="46"/>
    </row>
    <row r="119" spans="1:26" s="26" customFormat="1" x14ac:dyDescent="0.25">
      <c r="A119" s="26">
        <v>38</v>
      </c>
      <c r="B119" s="26">
        <v>-622</v>
      </c>
      <c r="C119" s="26">
        <v>14021</v>
      </c>
      <c r="D119" s="26">
        <v>14956</v>
      </c>
      <c r="E119" s="26">
        <v>12412</v>
      </c>
      <c r="F119" s="26">
        <v>11478</v>
      </c>
      <c r="G119" s="27"/>
      <c r="H119" s="7"/>
      <c r="I119" s="28">
        <f t="shared" si="12"/>
        <v>1609</v>
      </c>
      <c r="J119" s="27">
        <f t="shared" si="12"/>
        <v>3478</v>
      </c>
      <c r="K119" s="7"/>
      <c r="L119" s="28">
        <f t="shared" ca="1" si="13"/>
        <v>1648.9036431683335</v>
      </c>
      <c r="M119" s="26">
        <f t="shared" ca="1" si="14"/>
        <v>3454.1928006430217</v>
      </c>
      <c r="N119" s="26">
        <f t="shared" ca="1" si="15"/>
        <v>-0.42732541493613307</v>
      </c>
      <c r="O119" s="27">
        <f t="shared" ca="1" si="16"/>
        <v>0.90110464060748752</v>
      </c>
      <c r="P119" s="7"/>
      <c r="Q119" s="28">
        <f t="shared" ca="1" si="17"/>
        <v>-0.43462471415970694</v>
      </c>
      <c r="R119" s="27">
        <f t="shared" ca="1" si="21"/>
        <v>146.8060599755666</v>
      </c>
      <c r="S119" s="7"/>
      <c r="T119" s="28">
        <f t="shared" si="22"/>
        <v>146.77199999999999</v>
      </c>
      <c r="U119" s="27">
        <f t="shared" si="19"/>
        <v>2.5616546497371169</v>
      </c>
      <c r="V119" s="7"/>
      <c r="W119" s="28">
        <f t="shared" ca="1" si="20"/>
        <v>3.4059975566606226E-2</v>
      </c>
      <c r="X119" s="27"/>
      <c r="Y119" s="7"/>
      <c r="Z119" s="46"/>
    </row>
    <row r="120" spans="1:26" s="26" customFormat="1" x14ac:dyDescent="0.25">
      <c r="A120" s="26">
        <v>39</v>
      </c>
      <c r="B120" s="26">
        <v>-635</v>
      </c>
      <c r="C120" s="26">
        <v>14190</v>
      </c>
      <c r="D120" s="26">
        <v>14862</v>
      </c>
      <c r="E120" s="26">
        <v>12241</v>
      </c>
      <c r="F120" s="26">
        <v>11575</v>
      </c>
      <c r="G120" s="27"/>
      <c r="H120" s="7"/>
      <c r="I120" s="28">
        <f t="shared" si="12"/>
        <v>1949</v>
      </c>
      <c r="J120" s="27">
        <f t="shared" si="12"/>
        <v>3287</v>
      </c>
      <c r="K120" s="7"/>
      <c r="L120" s="28">
        <f t="shared" ca="1" si="13"/>
        <v>1988.9036431683335</v>
      </c>
      <c r="M120" s="26">
        <f t="shared" ca="1" si="14"/>
        <v>3263.1928006430217</v>
      </c>
      <c r="N120" s="26">
        <f t="shared" ca="1" si="15"/>
        <v>-0.51543889669126608</v>
      </c>
      <c r="O120" s="27">
        <f t="shared" ca="1" si="16"/>
        <v>0.851277952785085</v>
      </c>
      <c r="P120" s="7"/>
      <c r="Q120" s="28">
        <f t="shared" ca="1" si="17"/>
        <v>-0.5223382322904192</v>
      </c>
      <c r="R120" s="27">
        <f t="shared" ca="1" si="21"/>
        <v>141.02221646237518</v>
      </c>
      <c r="S120" s="7"/>
      <c r="T120" s="28">
        <f t="shared" si="22"/>
        <v>141.05699999999999</v>
      </c>
      <c r="U120" s="27">
        <f t="shared" si="19"/>
        <v>2.4619090829856414</v>
      </c>
      <c r="V120" s="7"/>
      <c r="W120" s="28">
        <f t="shared" ca="1" si="20"/>
        <v>-3.4783537624804239E-2</v>
      </c>
      <c r="X120" s="27"/>
      <c r="Y120" s="7"/>
      <c r="Z120" s="46"/>
    </row>
    <row r="121" spans="1:26" s="26" customFormat="1" x14ac:dyDescent="0.25">
      <c r="A121" s="26">
        <v>40</v>
      </c>
      <c r="B121" s="26">
        <v>-638</v>
      </c>
      <c r="C121" s="26">
        <v>14332</v>
      </c>
      <c r="D121" s="26">
        <v>14739</v>
      </c>
      <c r="E121" s="26">
        <v>12067</v>
      </c>
      <c r="F121" s="26">
        <v>11670</v>
      </c>
      <c r="G121" s="27"/>
      <c r="H121" s="7"/>
      <c r="I121" s="28">
        <f t="shared" si="12"/>
        <v>2265</v>
      </c>
      <c r="J121" s="27">
        <f t="shared" si="12"/>
        <v>3069</v>
      </c>
      <c r="K121" s="7"/>
      <c r="L121" s="28">
        <f t="shared" ca="1" si="13"/>
        <v>2304.9036431683335</v>
      </c>
      <c r="M121" s="26">
        <f t="shared" ca="1" si="14"/>
        <v>3045.1928006430217</v>
      </c>
      <c r="N121" s="26">
        <f t="shared" ca="1" si="15"/>
        <v>-0.59733260326368376</v>
      </c>
      <c r="O121" s="27">
        <f t="shared" ca="1" si="16"/>
        <v>0.79440770176265696</v>
      </c>
      <c r="P121" s="7"/>
      <c r="Q121" s="28">
        <f t="shared" ca="1" si="17"/>
        <v>-0.60377482551792139</v>
      </c>
      <c r="R121" s="27">
        <f t="shared" ca="1" si="21"/>
        <v>135.31922971637493</v>
      </c>
      <c r="S121" s="7"/>
      <c r="T121" s="28">
        <f t="shared" si="22"/>
        <v>135.315</v>
      </c>
      <c r="U121" s="27">
        <f t="shared" si="19"/>
        <v>2.3616922773361271</v>
      </c>
      <c r="V121" s="7"/>
      <c r="W121" s="28">
        <f t="shared" ca="1" si="20"/>
        <v>4.2297163749367428E-3</v>
      </c>
      <c r="X121" s="27"/>
      <c r="Y121" s="7"/>
      <c r="Z121" s="46"/>
    </row>
    <row r="122" spans="1:26" s="26" customFormat="1" x14ac:dyDescent="0.25">
      <c r="A122" s="26">
        <v>41</v>
      </c>
      <c r="B122" s="26">
        <v>-627</v>
      </c>
      <c r="C122" s="26">
        <v>14490</v>
      </c>
      <c r="D122" s="26">
        <v>14621</v>
      </c>
      <c r="E122" s="26">
        <v>11928</v>
      </c>
      <c r="F122" s="26">
        <v>11799</v>
      </c>
      <c r="G122" s="27"/>
      <c r="H122" s="7"/>
      <c r="I122" s="28">
        <f t="shared" si="12"/>
        <v>2562</v>
      </c>
      <c r="J122" s="27">
        <f t="shared" si="12"/>
        <v>2822</v>
      </c>
      <c r="K122" s="7"/>
      <c r="L122" s="28">
        <f t="shared" ca="1" si="13"/>
        <v>2601.9036431683335</v>
      </c>
      <c r="M122" s="26">
        <f t="shared" ca="1" si="14"/>
        <v>2798.1928006430217</v>
      </c>
      <c r="N122" s="26">
        <f t="shared" ca="1" si="15"/>
        <v>-0.67430232114978517</v>
      </c>
      <c r="O122" s="27">
        <f t="shared" ca="1" si="16"/>
        <v>0.72997214211797945</v>
      </c>
      <c r="P122" s="7"/>
      <c r="Q122" s="28">
        <f t="shared" ca="1" si="17"/>
        <v>-0.68022610443261611</v>
      </c>
      <c r="R122" s="27">
        <f t="shared" ca="1" si="21"/>
        <v>129.57552881882532</v>
      </c>
      <c r="S122" s="7"/>
      <c r="T122" s="28">
        <f t="shared" si="22"/>
        <v>129.672</v>
      </c>
      <c r="U122" s="27">
        <f t="shared" si="19"/>
        <v>2.2632033476460869</v>
      </c>
      <c r="V122" s="7"/>
      <c r="W122" s="28">
        <f t="shared" ca="1" si="20"/>
        <v>-9.6471181174678122E-2</v>
      </c>
      <c r="X122" s="27"/>
      <c r="Y122" s="7"/>
      <c r="Z122" s="46"/>
    </row>
    <row r="123" spans="1:26" s="26" customFormat="1" x14ac:dyDescent="0.25">
      <c r="A123" s="26">
        <v>42</v>
      </c>
      <c r="B123" s="26">
        <v>-619</v>
      </c>
      <c r="C123" s="26">
        <v>14625</v>
      </c>
      <c r="D123" s="26">
        <v>14495</v>
      </c>
      <c r="E123" s="26">
        <v>11799</v>
      </c>
      <c r="F123" s="26">
        <v>11940</v>
      </c>
      <c r="G123" s="27"/>
      <c r="H123" s="7"/>
      <c r="I123" s="28">
        <f t="shared" si="12"/>
        <v>2826</v>
      </c>
      <c r="J123" s="27">
        <f t="shared" si="12"/>
        <v>2555</v>
      </c>
      <c r="K123" s="7"/>
      <c r="L123" s="28">
        <f t="shared" ca="1" si="13"/>
        <v>2865.9036431683335</v>
      </c>
      <c r="M123" s="26">
        <f t="shared" ca="1" si="14"/>
        <v>2531.1928006430217</v>
      </c>
      <c r="N123" s="26">
        <f t="shared" ca="1" si="15"/>
        <v>-0.74271984815965308</v>
      </c>
      <c r="O123" s="27">
        <f t="shared" ca="1" si="16"/>
        <v>0.66031912825106065</v>
      </c>
      <c r="P123" s="7"/>
      <c r="Q123" s="28">
        <f t="shared" ca="1" si="17"/>
        <v>-0.74808273041513373</v>
      </c>
      <c r="R123" s="27">
        <f t="shared" ca="1" si="21"/>
        <v>123.98946845665694</v>
      </c>
      <c r="S123" s="7"/>
      <c r="T123" s="28">
        <f t="shared" si="22"/>
        <v>124.101</v>
      </c>
      <c r="U123" s="27">
        <f t="shared" si="19"/>
        <v>2.1659710550174829</v>
      </c>
      <c r="V123" s="7"/>
      <c r="W123" s="28">
        <f t="shared" ca="1" si="20"/>
        <v>-0.11153154334306237</v>
      </c>
      <c r="X123" s="27"/>
      <c r="Y123" s="7"/>
      <c r="Z123" s="46"/>
    </row>
    <row r="124" spans="1:26" s="26" customFormat="1" x14ac:dyDescent="0.25">
      <c r="A124" s="26">
        <v>43</v>
      </c>
      <c r="B124" s="26">
        <v>-629</v>
      </c>
      <c r="C124" s="26">
        <v>14737</v>
      </c>
      <c r="D124" s="26">
        <v>14339</v>
      </c>
      <c r="E124" s="26">
        <v>11676</v>
      </c>
      <c r="F124" s="26">
        <v>12080</v>
      </c>
      <c r="G124" s="27"/>
      <c r="H124" s="7"/>
      <c r="I124" s="28">
        <f t="shared" si="12"/>
        <v>3061</v>
      </c>
      <c r="J124" s="27">
        <f t="shared" si="12"/>
        <v>2259</v>
      </c>
      <c r="K124" s="7"/>
      <c r="L124" s="28">
        <f t="shared" ca="1" si="13"/>
        <v>3100.9036431683335</v>
      </c>
      <c r="M124" s="26">
        <f t="shared" ca="1" si="14"/>
        <v>2235.1928006430217</v>
      </c>
      <c r="N124" s="26">
        <f t="shared" ca="1" si="15"/>
        <v>-0.80362181349040684</v>
      </c>
      <c r="O124" s="27">
        <f t="shared" ca="1" si="16"/>
        <v>0.58310080576189238</v>
      </c>
      <c r="P124" s="7"/>
      <c r="Q124" s="28">
        <f t="shared" ca="1" si="17"/>
        <v>-0.80836238439373498</v>
      </c>
      <c r="R124" s="27">
        <f t="shared" ca="1" si="21"/>
        <v>118.35946983489032</v>
      </c>
      <c r="S124" s="7"/>
      <c r="T124" s="28">
        <f t="shared" si="22"/>
        <v>118.44</v>
      </c>
      <c r="U124" s="27">
        <f t="shared" si="19"/>
        <v>2.0671679660620841</v>
      </c>
      <c r="V124" s="7"/>
      <c r="W124" s="28">
        <f t="shared" ca="1" si="20"/>
        <v>-8.0530165109678364E-2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-605</v>
      </c>
      <c r="C125" s="26">
        <v>14839</v>
      </c>
      <c r="D125" s="26">
        <v>14180</v>
      </c>
      <c r="E125" s="26">
        <v>11569</v>
      </c>
      <c r="F125" s="26">
        <v>12226</v>
      </c>
      <c r="G125" s="27"/>
      <c r="H125" s="7"/>
      <c r="I125" s="28">
        <f t="shared" si="12"/>
        <v>3270</v>
      </c>
      <c r="J125" s="27">
        <f t="shared" si="12"/>
        <v>1954</v>
      </c>
      <c r="K125" s="7"/>
      <c r="L125" s="28">
        <f t="shared" ca="1" si="13"/>
        <v>3309.9036431683335</v>
      </c>
      <c r="M125" s="26">
        <f t="shared" ca="1" si="14"/>
        <v>1930.1928006430219</v>
      </c>
      <c r="N125" s="26">
        <f t="shared" ca="1" si="15"/>
        <v>-0.85778568903988561</v>
      </c>
      <c r="O125" s="27">
        <f t="shared" ca="1" si="16"/>
        <v>0.50353462887271561</v>
      </c>
      <c r="P125" s="7"/>
      <c r="Q125" s="28">
        <f t="shared" ca="1" si="17"/>
        <v>-0.86188474622727007</v>
      </c>
      <c r="R125" s="27">
        <f t="shared" ca="1" si="21"/>
        <v>112.84974638232006</v>
      </c>
      <c r="S125" s="7"/>
      <c r="T125" s="28">
        <f t="shared" si="22"/>
        <v>112.995</v>
      </c>
      <c r="U125" s="27">
        <f t="shared" si="19"/>
        <v>1.9721347882909928</v>
      </c>
      <c r="V125" s="7"/>
      <c r="W125" s="28">
        <f t="shared" ca="1" si="20"/>
        <v>-0.14525361767994127</v>
      </c>
      <c r="X125" s="27"/>
      <c r="Y125" s="7"/>
      <c r="Z125" s="46"/>
    </row>
    <row r="126" spans="1:26" s="26" customFormat="1" x14ac:dyDescent="0.25">
      <c r="A126" s="26">
        <v>45</v>
      </c>
      <c r="B126" s="26">
        <v>-606</v>
      </c>
      <c r="C126" s="26">
        <v>14938</v>
      </c>
      <c r="D126" s="26">
        <v>14034</v>
      </c>
      <c r="E126" s="26">
        <v>11490</v>
      </c>
      <c r="F126" s="26">
        <v>12399</v>
      </c>
      <c r="G126" s="27"/>
      <c r="H126" s="7"/>
      <c r="I126" s="28">
        <f t="shared" si="12"/>
        <v>3448</v>
      </c>
      <c r="J126" s="27">
        <f t="shared" si="12"/>
        <v>1635</v>
      </c>
      <c r="K126" s="7"/>
      <c r="L126" s="28">
        <f t="shared" ca="1" si="13"/>
        <v>3487.9036431683335</v>
      </c>
      <c r="M126" s="26">
        <f t="shared" ca="1" si="14"/>
        <v>1611.1928006430219</v>
      </c>
      <c r="N126" s="26">
        <f t="shared" ca="1" si="15"/>
        <v>-0.90391568831169056</v>
      </c>
      <c r="O126" s="27">
        <f t="shared" ca="1" si="16"/>
        <v>0.42031623402797003</v>
      </c>
      <c r="P126" s="7"/>
      <c r="Q126" s="28">
        <f t="shared" ca="1" si="17"/>
        <v>-0.90734344143230528</v>
      </c>
      <c r="R126" s="27">
        <f t="shared" ca="1" si="21"/>
        <v>107.41058431170632</v>
      </c>
      <c r="S126" s="7"/>
      <c r="T126" s="28">
        <f t="shared" si="22"/>
        <v>107.54100000000001</v>
      </c>
      <c r="U126" s="27">
        <f t="shared" si="19"/>
        <v>1.8769445308872219</v>
      </c>
      <c r="V126" s="7"/>
      <c r="W126" s="28">
        <f t="shared" ca="1" si="20"/>
        <v>-0.1304156882936951</v>
      </c>
      <c r="X126" s="27"/>
      <c r="Y126" s="7"/>
      <c r="Z126" s="46"/>
    </row>
    <row r="127" spans="1:26" s="26" customFormat="1" x14ac:dyDescent="0.25">
      <c r="A127" s="26">
        <v>46</v>
      </c>
      <c r="B127" s="26">
        <v>-634</v>
      </c>
      <c r="C127" s="26">
        <v>14997</v>
      </c>
      <c r="D127" s="26">
        <v>13838</v>
      </c>
      <c r="E127" s="26">
        <v>11410</v>
      </c>
      <c r="F127" s="26">
        <v>12565</v>
      </c>
      <c r="G127" s="27"/>
      <c r="H127" s="7"/>
      <c r="I127" s="28">
        <f t="shared" si="12"/>
        <v>3587</v>
      </c>
      <c r="J127" s="27">
        <f t="shared" si="12"/>
        <v>1273</v>
      </c>
      <c r="K127" s="7"/>
      <c r="L127" s="28">
        <f t="shared" ca="1" si="13"/>
        <v>3626.9036431683335</v>
      </c>
      <c r="M127" s="26">
        <f t="shared" ca="1" si="14"/>
        <v>1249.1928006430219</v>
      </c>
      <c r="N127" s="26">
        <f t="shared" ca="1" si="15"/>
        <v>-0.93993855291158313</v>
      </c>
      <c r="O127" s="27">
        <f t="shared" ca="1" si="16"/>
        <v>0.32588031260540612</v>
      </c>
      <c r="P127" s="7"/>
      <c r="Q127" s="28">
        <f t="shared" ca="1" si="17"/>
        <v>-0.9426039791562526</v>
      </c>
      <c r="R127" s="27">
        <f t="shared" ca="1" si="21"/>
        <v>101.62667387710621</v>
      </c>
      <c r="S127" s="7"/>
      <c r="T127" s="28">
        <f t="shared" si="22"/>
        <v>101.83500000000001</v>
      </c>
      <c r="U127" s="27">
        <f t="shared" si="19"/>
        <v>1.7773560437684255</v>
      </c>
      <c r="V127" s="7"/>
      <c r="W127" s="28">
        <f t="shared" ca="1" si="20"/>
        <v>-0.20832612289379426</v>
      </c>
      <c r="X127" s="27"/>
      <c r="Y127" s="7"/>
      <c r="Z127" s="46"/>
    </row>
    <row r="128" spans="1:26" s="26" customFormat="1" x14ac:dyDescent="0.25">
      <c r="A128" s="26">
        <v>47</v>
      </c>
      <c r="B128" s="26">
        <v>-633</v>
      </c>
      <c r="C128" s="26">
        <v>15065</v>
      </c>
      <c r="D128" s="26">
        <v>13668</v>
      </c>
      <c r="E128" s="26">
        <v>11360</v>
      </c>
      <c r="F128" s="26">
        <v>12756</v>
      </c>
      <c r="G128" s="27"/>
      <c r="H128" s="7"/>
      <c r="I128" s="28">
        <f t="shared" si="12"/>
        <v>3705</v>
      </c>
      <c r="J128" s="27">
        <f t="shared" si="12"/>
        <v>912</v>
      </c>
      <c r="K128" s="7"/>
      <c r="L128" s="28">
        <f t="shared" ca="1" si="13"/>
        <v>3744.9036431683335</v>
      </c>
      <c r="M128" s="26">
        <f t="shared" ca="1" si="14"/>
        <v>888.19280064302188</v>
      </c>
      <c r="N128" s="26">
        <f t="shared" ca="1" si="15"/>
        <v>-0.97051911422659987</v>
      </c>
      <c r="O128" s="27">
        <f t="shared" ca="1" si="16"/>
        <v>0.23170526389395421</v>
      </c>
      <c r="P128" s="7"/>
      <c r="Q128" s="28">
        <f t="shared" ca="1" si="17"/>
        <v>-0.97242414485644724</v>
      </c>
      <c r="R128" s="27">
        <f t="shared" ca="1" si="21"/>
        <v>95.957499972454571</v>
      </c>
      <c r="S128" s="7"/>
      <c r="T128" s="28">
        <f t="shared" si="22"/>
        <v>96.138000000000005</v>
      </c>
      <c r="U128" s="27">
        <f t="shared" si="19"/>
        <v>1.6779246362823086</v>
      </c>
      <c r="V128" s="7"/>
      <c r="W128" s="28">
        <f t="shared" ca="1" si="20"/>
        <v>-0.1805000275454347</v>
      </c>
      <c r="X128" s="27"/>
      <c r="Y128" s="7"/>
      <c r="Z128" s="46"/>
    </row>
    <row r="129" spans="1:26" s="26" customFormat="1" x14ac:dyDescent="0.25">
      <c r="A129" s="26">
        <v>48</v>
      </c>
      <c r="B129" s="26">
        <v>-639</v>
      </c>
      <c r="C129" s="26">
        <v>15093</v>
      </c>
      <c r="D129" s="26">
        <v>13476</v>
      </c>
      <c r="E129" s="26">
        <v>11318</v>
      </c>
      <c r="F129" s="26">
        <v>12936</v>
      </c>
      <c r="G129" s="27"/>
      <c r="H129" s="7"/>
      <c r="I129" s="28">
        <f t="shared" si="12"/>
        <v>3775</v>
      </c>
      <c r="J129" s="27">
        <f t="shared" si="12"/>
        <v>540</v>
      </c>
      <c r="K129" s="7"/>
      <c r="L129" s="28">
        <f t="shared" ca="1" si="13"/>
        <v>3814.9036431683335</v>
      </c>
      <c r="M129" s="26">
        <f t="shared" ca="1" si="14"/>
        <v>516.19280064302188</v>
      </c>
      <c r="N129" s="26">
        <f t="shared" ca="1" si="15"/>
        <v>-0.98866012517618607</v>
      </c>
      <c r="O129" s="27">
        <f t="shared" ca="1" si="16"/>
        <v>0.13466061536026971</v>
      </c>
      <c r="P129" s="7"/>
      <c r="Q129" s="28">
        <f t="shared" ca="1" si="17"/>
        <v>-0.98978115323598415</v>
      </c>
      <c r="R129" s="27">
        <f t="shared" ca="1" si="21"/>
        <v>90.302779190351316</v>
      </c>
      <c r="S129" s="7"/>
      <c r="T129" s="28">
        <f t="shared" si="22"/>
        <v>90.387</v>
      </c>
      <c r="U129" s="27">
        <f t="shared" si="19"/>
        <v>1.5775507510001145</v>
      </c>
      <c r="V129" s="7"/>
      <c r="W129" s="28">
        <f t="shared" ca="1" si="20"/>
        <v>-8.4220809648684281E-2</v>
      </c>
      <c r="X129" s="27"/>
      <c r="Y129" s="7"/>
      <c r="Z129" s="46"/>
    </row>
    <row r="130" spans="1:26" s="26" customFormat="1" x14ac:dyDescent="0.25">
      <c r="A130" s="26">
        <v>49</v>
      </c>
      <c r="B130" s="26">
        <v>-622</v>
      </c>
      <c r="C130" s="26">
        <v>15122</v>
      </c>
      <c r="D130" s="26">
        <v>13295</v>
      </c>
      <c r="E130" s="26">
        <v>11306</v>
      </c>
      <c r="F130" s="26">
        <v>13128</v>
      </c>
      <c r="G130" s="27"/>
      <c r="H130" s="7"/>
      <c r="I130" s="28">
        <f t="shared" si="12"/>
        <v>3816</v>
      </c>
      <c r="J130" s="27">
        <f t="shared" si="12"/>
        <v>167</v>
      </c>
      <c r="K130" s="7"/>
      <c r="L130" s="28">
        <f t="shared" ca="1" si="13"/>
        <v>3855.9036431683335</v>
      </c>
      <c r="M130" s="26">
        <f t="shared" ca="1" si="14"/>
        <v>143.19280064302183</v>
      </c>
      <c r="N130" s="26">
        <f t="shared" ca="1" si="15"/>
        <v>-0.999285574446658</v>
      </c>
      <c r="O130" s="27">
        <f t="shared" ca="1" si="16"/>
        <v>3.7355094115473129E-2</v>
      </c>
      <c r="P130" s="7"/>
      <c r="Q130" s="28">
        <f t="shared" ca="1" si="17"/>
        <v>-0.99962024518372916</v>
      </c>
      <c r="R130" s="27">
        <f t="shared" ca="1" si="21"/>
        <v>84.695311852962277</v>
      </c>
      <c r="S130" s="7"/>
      <c r="T130" s="28">
        <f t="shared" si="22"/>
        <v>84.789000000000001</v>
      </c>
      <c r="U130" s="27">
        <f t="shared" si="19"/>
        <v>1.4798472194734722</v>
      </c>
      <c r="V130" s="7"/>
      <c r="W130" s="28">
        <f t="shared" ca="1" si="20"/>
        <v>-9.3688147037724434E-2</v>
      </c>
      <c r="X130" s="27"/>
      <c r="Y130" s="7"/>
      <c r="Z130" s="46"/>
    </row>
    <row r="131" spans="1:26" s="26" customFormat="1" x14ac:dyDescent="0.25">
      <c r="A131" s="26">
        <v>50</v>
      </c>
      <c r="B131" s="26">
        <v>-625</v>
      </c>
      <c r="C131" s="26">
        <v>15114</v>
      </c>
      <c r="D131" s="26">
        <v>13105</v>
      </c>
      <c r="E131" s="26">
        <v>11302</v>
      </c>
      <c r="F131" s="26">
        <v>13310</v>
      </c>
      <c r="G131" s="27"/>
      <c r="H131" s="7"/>
      <c r="I131" s="28">
        <f t="shared" si="12"/>
        <v>3812</v>
      </c>
      <c r="J131" s="27">
        <f t="shared" si="12"/>
        <v>-205</v>
      </c>
      <c r="K131" s="7"/>
      <c r="L131" s="28">
        <f t="shared" ca="1" si="13"/>
        <v>3851.9036431683335</v>
      </c>
      <c r="M131" s="26">
        <f t="shared" ca="1" si="14"/>
        <v>-228.80719935697817</v>
      </c>
      <c r="N131" s="26">
        <f t="shared" ca="1" si="15"/>
        <v>-0.99824894524953878</v>
      </c>
      <c r="O131" s="27">
        <f t="shared" ca="1" si="16"/>
        <v>-5.9689554418211367E-2</v>
      </c>
      <c r="P131" s="7"/>
      <c r="Q131" s="28">
        <f t="shared" ca="1" si="17"/>
        <v>-0.99779898664905975</v>
      </c>
      <c r="R131" s="27">
        <f t="shared" ca="1" si="21"/>
        <v>79.131781589453396</v>
      </c>
      <c r="S131" s="7"/>
      <c r="T131" s="28">
        <f t="shared" si="22"/>
        <v>79.164000000000001</v>
      </c>
      <c r="U131" s="27">
        <f t="shared" si="19"/>
        <v>1.3816724490487911</v>
      </c>
      <c r="V131" s="7"/>
      <c r="W131" s="28">
        <f t="shared" ca="1" si="20"/>
        <v>-3.2218410546605014E-2</v>
      </c>
      <c r="X131" s="27"/>
      <c r="Y131" s="7"/>
      <c r="Z131" s="46"/>
    </row>
    <row r="132" spans="1:26" s="26" customFormat="1" x14ac:dyDescent="0.25">
      <c r="A132" s="26">
        <v>51</v>
      </c>
      <c r="B132" s="26">
        <v>-628</v>
      </c>
      <c r="C132" s="26">
        <v>15094</v>
      </c>
      <c r="D132" s="26">
        <v>12917</v>
      </c>
      <c r="E132" s="26">
        <v>11327</v>
      </c>
      <c r="F132" s="26">
        <v>13499</v>
      </c>
      <c r="G132" s="27"/>
      <c r="H132" s="7"/>
      <c r="I132" s="28">
        <f t="shared" si="12"/>
        <v>3767</v>
      </c>
      <c r="J132" s="27">
        <f t="shared" si="12"/>
        <v>-582</v>
      </c>
      <c r="K132" s="7"/>
      <c r="L132" s="28">
        <f t="shared" ca="1" si="13"/>
        <v>3806.9036431683335</v>
      </c>
      <c r="M132" s="26">
        <f t="shared" ca="1" si="14"/>
        <v>-605.80719935697812</v>
      </c>
      <c r="N132" s="26">
        <f t="shared" ca="1" si="15"/>
        <v>-0.98658686678194762</v>
      </c>
      <c r="O132" s="27">
        <f t="shared" ca="1" si="16"/>
        <v>-0.15803856650745612</v>
      </c>
      <c r="P132" s="7"/>
      <c r="Q132" s="28">
        <f t="shared" ca="1" si="17"/>
        <v>-0.98534138594296428</v>
      </c>
      <c r="R132" s="27">
        <f t="shared" ca="1" si="21"/>
        <v>73.44316134275175</v>
      </c>
      <c r="S132" s="7"/>
      <c r="T132" s="28">
        <f t="shared" si="22"/>
        <v>73.512</v>
      </c>
      <c r="U132" s="27">
        <f t="shared" si="19"/>
        <v>1.2830264397260716</v>
      </c>
      <c r="V132" s="7"/>
      <c r="W132" s="28">
        <f t="shared" ca="1" si="20"/>
        <v>-6.8838657248250001E-2</v>
      </c>
      <c r="X132" s="27"/>
      <c r="Y132" s="7"/>
      <c r="Z132" s="46"/>
    </row>
    <row r="133" spans="1:26" s="26" customFormat="1" x14ac:dyDescent="0.25">
      <c r="A133" s="26">
        <v>52</v>
      </c>
      <c r="B133" s="26">
        <v>-605</v>
      </c>
      <c r="C133" s="26">
        <v>15058</v>
      </c>
      <c r="D133" s="26">
        <v>12734</v>
      </c>
      <c r="E133" s="26">
        <v>11358</v>
      </c>
      <c r="F133" s="26">
        <v>13673</v>
      </c>
      <c r="G133" s="27"/>
      <c r="H133" s="7"/>
      <c r="I133" s="28">
        <f t="shared" si="12"/>
        <v>3700</v>
      </c>
      <c r="J133" s="27">
        <f t="shared" si="12"/>
        <v>-939</v>
      </c>
      <c r="K133" s="7"/>
      <c r="L133" s="28">
        <f t="shared" ca="1" si="13"/>
        <v>3739.9036431683335</v>
      </c>
      <c r="M133" s="26">
        <f t="shared" ca="1" si="14"/>
        <v>-962.80719935697812</v>
      </c>
      <c r="N133" s="26">
        <f t="shared" ca="1" si="15"/>
        <v>-0.96922332773020081</v>
      </c>
      <c r="O133" s="27">
        <f t="shared" ca="1" si="16"/>
        <v>-0.25117012437445979</v>
      </c>
      <c r="P133" s="7"/>
      <c r="Q133" s="28">
        <f t="shared" ca="1" si="17"/>
        <v>-0.96722432086794663</v>
      </c>
      <c r="R133" s="27">
        <f t="shared" ca="1" si="21"/>
        <v>67.998091342407065</v>
      </c>
      <c r="S133" s="7"/>
      <c r="T133" s="28">
        <f t="shared" si="22"/>
        <v>68.067000000000007</v>
      </c>
      <c r="U133" s="27">
        <f t="shared" si="19"/>
        <v>1.1879932619549805</v>
      </c>
      <c r="V133" s="7"/>
      <c r="W133" s="28">
        <f t="shared" ca="1" si="20"/>
        <v>-6.8908657592942291E-2</v>
      </c>
      <c r="X133" s="27"/>
      <c r="Y133" s="7"/>
      <c r="Z133" s="46"/>
    </row>
    <row r="134" spans="1:26" s="26" customFormat="1" x14ac:dyDescent="0.25">
      <c r="A134" s="26">
        <v>53</v>
      </c>
      <c r="B134" s="26">
        <v>-608</v>
      </c>
      <c r="C134" s="26">
        <v>14999</v>
      </c>
      <c r="D134" s="26">
        <v>12560</v>
      </c>
      <c r="E134" s="26">
        <v>11411</v>
      </c>
      <c r="F134" s="26">
        <v>13844</v>
      </c>
      <c r="G134" s="27"/>
      <c r="H134" s="7"/>
      <c r="I134" s="28">
        <f t="shared" si="12"/>
        <v>3588</v>
      </c>
      <c r="J134" s="27">
        <f t="shared" si="12"/>
        <v>-1284</v>
      </c>
      <c r="K134" s="7"/>
      <c r="L134" s="28">
        <f t="shared" ca="1" si="13"/>
        <v>3627.9036431683335</v>
      </c>
      <c r="M134" s="26">
        <f t="shared" ca="1" si="14"/>
        <v>-1307.8071993569781</v>
      </c>
      <c r="N134" s="26">
        <f t="shared" ca="1" si="15"/>
        <v>-0.94019771021086296</v>
      </c>
      <c r="O134" s="27">
        <f t="shared" ca="1" si="16"/>
        <v>-0.34117120970811882</v>
      </c>
      <c r="P134" s="7"/>
      <c r="Q134" s="28">
        <f t="shared" ca="1" si="17"/>
        <v>-0.93747010571384926</v>
      </c>
      <c r="R134" s="27">
        <f t="shared" ca="1" si="21"/>
        <v>62.557364329212248</v>
      </c>
      <c r="S134" s="7"/>
      <c r="T134" s="28">
        <f t="shared" si="22"/>
        <v>62.595000000000006</v>
      </c>
      <c r="U134" s="27">
        <f t="shared" si="19"/>
        <v>1.0924888452858506</v>
      </c>
      <c r="V134" s="7"/>
      <c r="W134" s="28">
        <f t="shared" ca="1" si="20"/>
        <v>-3.7635670787757647E-2</v>
      </c>
      <c r="X134" s="27"/>
      <c r="Y134" s="7"/>
      <c r="Z134" s="46"/>
    </row>
    <row r="135" spans="1:26" s="26" customFormat="1" x14ac:dyDescent="0.25">
      <c r="A135" s="26">
        <v>54</v>
      </c>
      <c r="B135" s="26">
        <v>-639</v>
      </c>
      <c r="C135" s="26">
        <v>14930</v>
      </c>
      <c r="D135" s="26">
        <v>12388</v>
      </c>
      <c r="E135" s="26">
        <v>11492</v>
      </c>
      <c r="F135" s="26">
        <v>14025</v>
      </c>
      <c r="G135" s="27"/>
      <c r="H135" s="7"/>
      <c r="I135" s="28">
        <f t="shared" si="12"/>
        <v>3438</v>
      </c>
      <c r="J135" s="27">
        <f t="shared" si="12"/>
        <v>-1637</v>
      </c>
      <c r="K135" s="7"/>
      <c r="L135" s="28">
        <f t="shared" ca="1" si="13"/>
        <v>3477.9036431683335</v>
      </c>
      <c r="M135" s="26">
        <f t="shared" ca="1" si="14"/>
        <v>-1660.8071993569781</v>
      </c>
      <c r="N135" s="26">
        <f t="shared" ca="1" si="15"/>
        <v>-0.90132411531889245</v>
      </c>
      <c r="O135" s="27">
        <f t="shared" ca="1" si="16"/>
        <v>-0.43325927673067427</v>
      </c>
      <c r="P135" s="7"/>
      <c r="Q135" s="28">
        <f t="shared" ca="1" si="17"/>
        <v>-0.89785071831293062</v>
      </c>
      <c r="R135" s="27">
        <f t="shared" ca="1" si="21"/>
        <v>56.795499265750323</v>
      </c>
      <c r="S135" s="7"/>
      <c r="T135" s="28">
        <f t="shared" si="22"/>
        <v>56.844000000000008</v>
      </c>
      <c r="U135" s="27">
        <f t="shared" si="19"/>
        <v>0.99211496000365684</v>
      </c>
      <c r="V135" s="7"/>
      <c r="W135" s="28">
        <f t="shared" ca="1" si="20"/>
        <v>-4.8500734249685706E-2</v>
      </c>
      <c r="X135" s="27"/>
      <c r="Y135" s="7"/>
      <c r="Z135" s="46"/>
    </row>
    <row r="136" spans="1:26" s="26" customFormat="1" x14ac:dyDescent="0.25">
      <c r="A136" s="26">
        <v>55</v>
      </c>
      <c r="B136" s="26">
        <v>-633</v>
      </c>
      <c r="C136" s="26">
        <v>14840</v>
      </c>
      <c r="D136" s="26">
        <v>12217</v>
      </c>
      <c r="E136" s="26">
        <v>11580</v>
      </c>
      <c r="F136" s="26">
        <v>14190</v>
      </c>
      <c r="G136" s="27"/>
      <c r="H136" s="7"/>
      <c r="I136" s="28">
        <f t="shared" si="12"/>
        <v>3260</v>
      </c>
      <c r="J136" s="27">
        <f t="shared" si="12"/>
        <v>-1973</v>
      </c>
      <c r="K136" s="7"/>
      <c r="L136" s="28">
        <f t="shared" ca="1" si="13"/>
        <v>3299.9036431683335</v>
      </c>
      <c r="M136" s="26">
        <f t="shared" ca="1" si="14"/>
        <v>-1996.8071993569781</v>
      </c>
      <c r="N136" s="26">
        <f t="shared" ca="1" si="15"/>
        <v>-0.85519411604708762</v>
      </c>
      <c r="O136" s="27">
        <f t="shared" ca="1" si="16"/>
        <v>-0.52091250766432473</v>
      </c>
      <c r="P136" s="7"/>
      <c r="Q136" s="28">
        <f t="shared" ca="1" si="17"/>
        <v>-0.85101054454569702</v>
      </c>
      <c r="R136" s="27">
        <f t="shared" ca="1" si="21"/>
        <v>51.083966415848636</v>
      </c>
      <c r="S136" s="7"/>
      <c r="T136" s="28">
        <f t="shared" si="22"/>
        <v>51.147000000000006</v>
      </c>
      <c r="U136" s="27">
        <f t="shared" si="19"/>
        <v>0.89268355251753984</v>
      </c>
      <c r="V136" s="7"/>
      <c r="W136" s="28">
        <f t="shared" ca="1" si="20"/>
        <v>-6.3033584151369837E-2</v>
      </c>
      <c r="X136" s="27"/>
      <c r="Y136" s="7"/>
      <c r="Z136" s="46"/>
    </row>
    <row r="137" spans="1:26" s="26" customFormat="1" x14ac:dyDescent="0.25">
      <c r="A137" s="26">
        <v>56</v>
      </c>
      <c r="B137" s="26">
        <v>-637</v>
      </c>
      <c r="C137" s="26">
        <v>14734</v>
      </c>
      <c r="D137" s="26">
        <v>12061</v>
      </c>
      <c r="E137" s="26">
        <v>11692</v>
      </c>
      <c r="F137" s="26">
        <v>14348</v>
      </c>
      <c r="G137" s="27"/>
      <c r="H137" s="7"/>
      <c r="I137" s="28">
        <f t="shared" si="12"/>
        <v>3042</v>
      </c>
      <c r="J137" s="27">
        <f t="shared" si="12"/>
        <v>-2287</v>
      </c>
      <c r="K137" s="7"/>
      <c r="L137" s="28">
        <f t="shared" ca="1" si="13"/>
        <v>3081.9036431683335</v>
      </c>
      <c r="M137" s="26">
        <f t="shared" ca="1" si="14"/>
        <v>-2310.8071993569783</v>
      </c>
      <c r="N137" s="26">
        <f t="shared" ca="1" si="15"/>
        <v>-0.79869782480409057</v>
      </c>
      <c r="O137" s="27">
        <f t="shared" ca="1" si="16"/>
        <v>-0.60282653895351013</v>
      </c>
      <c r="P137" s="7"/>
      <c r="Q137" s="28">
        <f t="shared" ca="1" si="17"/>
        <v>-0.79385014082069671</v>
      </c>
      <c r="R137" s="27">
        <f t="shared" ca="1" si="21"/>
        <v>45.343233328308202</v>
      </c>
      <c r="S137" s="7"/>
      <c r="T137" s="28">
        <f t="shared" si="22"/>
        <v>45.414000000000009</v>
      </c>
      <c r="U137" s="27">
        <f t="shared" si="19"/>
        <v>0.79262382650070495</v>
      </c>
      <c r="V137" s="7"/>
      <c r="W137" s="28">
        <f t="shared" ca="1" si="20"/>
        <v>-7.0766671691806948E-2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-622</v>
      </c>
      <c r="C138" s="26">
        <v>14612</v>
      </c>
      <c r="D138" s="26">
        <v>11920</v>
      </c>
      <c r="E138" s="26">
        <v>11813</v>
      </c>
      <c r="F138" s="26">
        <v>14494</v>
      </c>
      <c r="G138" s="27"/>
      <c r="H138" s="7"/>
      <c r="I138" s="28">
        <f t="shared" si="12"/>
        <v>2799</v>
      </c>
      <c r="J138" s="27">
        <f t="shared" si="12"/>
        <v>-2574</v>
      </c>
      <c r="K138" s="7"/>
      <c r="L138" s="28">
        <f t="shared" ca="1" si="13"/>
        <v>2838.9036431683335</v>
      </c>
      <c r="M138" s="26">
        <f t="shared" ca="1" si="14"/>
        <v>-2597.8071993569783</v>
      </c>
      <c r="N138" s="26">
        <f t="shared" ca="1" si="15"/>
        <v>-0.73572260107909848</v>
      </c>
      <c r="O138" s="27">
        <f t="shared" ca="1" si="16"/>
        <v>-0.67769700704267</v>
      </c>
      <c r="P138" s="7"/>
      <c r="Q138" s="28">
        <f t="shared" ca="1" si="17"/>
        <v>-0.73026753931247268</v>
      </c>
      <c r="R138" s="27">
        <f t="shared" ca="1" si="21"/>
        <v>39.693519886919375</v>
      </c>
      <c r="S138" s="7"/>
      <c r="T138" s="28">
        <f t="shared" si="22"/>
        <v>39.81600000000001</v>
      </c>
      <c r="U138" s="27">
        <f t="shared" si="19"/>
        <v>0.69492029497406249</v>
      </c>
      <c r="V138" s="7"/>
      <c r="W138" s="28">
        <f t="shared" ca="1" si="20"/>
        <v>-0.12248011308063411</v>
      </c>
      <c r="X138" s="27"/>
      <c r="Y138" s="7"/>
      <c r="Z138" s="46"/>
    </row>
    <row r="139" spans="1:26" s="26" customFormat="1" x14ac:dyDescent="0.25">
      <c r="A139" s="26">
        <v>58</v>
      </c>
      <c r="B139" s="26">
        <v>-629</v>
      </c>
      <c r="C139" s="26">
        <v>14473</v>
      </c>
      <c r="D139" s="26">
        <v>11779</v>
      </c>
      <c r="E139" s="26">
        <v>11942</v>
      </c>
      <c r="F139" s="26">
        <v>14623</v>
      </c>
      <c r="G139" s="27"/>
      <c r="H139" s="7"/>
      <c r="I139" s="28">
        <f t="shared" si="12"/>
        <v>2531</v>
      </c>
      <c r="J139" s="27">
        <f t="shared" si="12"/>
        <v>-2844</v>
      </c>
      <c r="K139" s="7"/>
      <c r="L139" s="28">
        <f t="shared" ca="1" si="13"/>
        <v>2570.9036431683335</v>
      </c>
      <c r="M139" s="26">
        <f t="shared" ca="1" si="14"/>
        <v>-2867.8071993569783</v>
      </c>
      <c r="N139" s="26">
        <f t="shared" ca="1" si="15"/>
        <v>-0.66626844487211134</v>
      </c>
      <c r="O139" s="27">
        <f t="shared" ca="1" si="16"/>
        <v>-0.74813263904292482</v>
      </c>
      <c r="P139" s="7"/>
      <c r="Q139" s="28">
        <f t="shared" ca="1" si="17"/>
        <v>-0.66024164874526625</v>
      </c>
      <c r="R139" s="27">
        <f t="shared" ca="1" si="21"/>
        <v>33.984236477334207</v>
      </c>
      <c r="S139" s="7"/>
      <c r="T139" s="28">
        <f t="shared" si="22"/>
        <v>34.155000000000008</v>
      </c>
      <c r="U139" s="27">
        <f t="shared" si="19"/>
        <v>0.59611720601866336</v>
      </c>
      <c r="V139" s="7"/>
      <c r="W139" s="28">
        <f t="shared" ca="1" si="20"/>
        <v>-0.1707635226658013</v>
      </c>
      <c r="X139" s="27"/>
      <c r="Y139" s="7"/>
      <c r="Z139" s="46"/>
    </row>
    <row r="140" spans="1:26" s="26" customFormat="1" x14ac:dyDescent="0.25">
      <c r="A140" s="26">
        <v>59</v>
      </c>
      <c r="B140" s="26">
        <v>-631</v>
      </c>
      <c r="C140" s="26">
        <v>14330</v>
      </c>
      <c r="D140" s="26">
        <v>11665</v>
      </c>
      <c r="E140" s="26">
        <v>12096</v>
      </c>
      <c r="F140" s="26">
        <v>14744</v>
      </c>
      <c r="G140" s="27"/>
      <c r="H140" s="7"/>
      <c r="I140" s="28">
        <f t="shared" si="12"/>
        <v>2234</v>
      </c>
      <c r="J140" s="27">
        <f t="shared" si="12"/>
        <v>-3079</v>
      </c>
      <c r="K140" s="7"/>
      <c r="L140" s="28">
        <f t="shared" ca="1" si="13"/>
        <v>2273.9036431683335</v>
      </c>
      <c r="M140" s="26">
        <f t="shared" ca="1" si="14"/>
        <v>-3102.8071993569783</v>
      </c>
      <c r="N140" s="26">
        <f t="shared" ca="1" si="15"/>
        <v>-0.58929872698600982</v>
      </c>
      <c r="O140" s="27">
        <f t="shared" ca="1" si="16"/>
        <v>-0.8094377261542578</v>
      </c>
      <c r="P140" s="7"/>
      <c r="Q140" s="28">
        <f t="shared" ca="1" si="17"/>
        <v>-0.58277377033899924</v>
      </c>
      <c r="R140" s="27">
        <f t="shared" ca="1" si="21"/>
        <v>28.308095313955164</v>
      </c>
      <c r="S140" s="7"/>
      <c r="T140" s="28">
        <f t="shared" si="22"/>
        <v>28.47600000000001</v>
      </c>
      <c r="U140" s="27">
        <f t="shared" si="19"/>
        <v>0.4969999577979054</v>
      </c>
      <c r="V140" s="7"/>
      <c r="W140" s="28">
        <f t="shared" ca="1" si="20"/>
        <v>-0.16790468604484587</v>
      </c>
      <c r="X140" s="27"/>
      <c r="Y140" s="7"/>
      <c r="Z140" s="46"/>
    </row>
    <row r="141" spans="1:26" s="26" customFormat="1" x14ac:dyDescent="0.25">
      <c r="A141" s="26">
        <v>60</v>
      </c>
      <c r="B141" s="26">
        <v>-604</v>
      </c>
      <c r="C141" s="26">
        <v>14186</v>
      </c>
      <c r="D141" s="26">
        <v>11569</v>
      </c>
      <c r="E141" s="26">
        <v>12250</v>
      </c>
      <c r="F141" s="26">
        <v>14843</v>
      </c>
      <c r="G141" s="27"/>
      <c r="H141" s="7"/>
      <c r="I141" s="28">
        <f t="shared" si="12"/>
        <v>1936</v>
      </c>
      <c r="J141" s="27">
        <f t="shared" si="12"/>
        <v>-3274</v>
      </c>
      <c r="K141" s="7"/>
      <c r="L141" s="28">
        <f t="shared" ca="1" si="13"/>
        <v>1975.9036431683335</v>
      </c>
      <c r="M141" s="26">
        <f t="shared" ca="1" si="14"/>
        <v>-3297.8071993569783</v>
      </c>
      <c r="N141" s="26">
        <f t="shared" ca="1" si="15"/>
        <v>-0.51206985180062858</v>
      </c>
      <c r="O141" s="27">
        <f t="shared" ca="1" si="16"/>
        <v>-0.86030790482110853</v>
      </c>
      <c r="P141" s="7"/>
      <c r="Q141" s="28">
        <f t="shared" ca="1" si="17"/>
        <v>-0.50513109126665667</v>
      </c>
      <c r="R141" s="27">
        <f t="shared" ca="1" si="21"/>
        <v>22.974595498046597</v>
      </c>
      <c r="S141" s="7"/>
      <c r="T141" s="28">
        <f t="shared" si="22"/>
        <v>23.04000000000001</v>
      </c>
      <c r="U141" s="27">
        <f t="shared" si="19"/>
        <v>0.40212385965949371</v>
      </c>
      <c r="V141" s="7"/>
      <c r="W141" s="28">
        <f t="shared" ca="1" si="20"/>
        <v>-6.5404501953413074E-2</v>
      </c>
      <c r="X141" s="27"/>
      <c r="Y141" s="7"/>
      <c r="Z141" s="46"/>
    </row>
    <row r="142" spans="1:26" s="26" customFormat="1" x14ac:dyDescent="0.25">
      <c r="A142" s="26">
        <v>61</v>
      </c>
      <c r="B142" s="26">
        <v>-610</v>
      </c>
      <c r="C142" s="26">
        <v>14014</v>
      </c>
      <c r="D142" s="26">
        <v>11474</v>
      </c>
      <c r="E142" s="26">
        <v>12407</v>
      </c>
      <c r="F142" s="26">
        <v>14921</v>
      </c>
      <c r="G142" s="27"/>
      <c r="H142" s="7"/>
      <c r="I142" s="28">
        <f t="shared" si="12"/>
        <v>1607</v>
      </c>
      <c r="J142" s="27">
        <f t="shared" si="12"/>
        <v>-3447</v>
      </c>
      <c r="K142" s="7"/>
      <c r="L142" s="28">
        <f t="shared" ca="1" si="13"/>
        <v>1646.9036431683335</v>
      </c>
      <c r="M142" s="26">
        <f t="shared" ca="1" si="14"/>
        <v>-3470.8071993569783</v>
      </c>
      <c r="N142" s="26">
        <f t="shared" ca="1" si="15"/>
        <v>-0.42680710033757346</v>
      </c>
      <c r="O142" s="27">
        <f t="shared" ca="1" si="16"/>
        <v>-0.90543888384349402</v>
      </c>
      <c r="P142" s="7"/>
      <c r="Q142" s="28">
        <f t="shared" ca="1" si="17"/>
        <v>-0.41950067415854542</v>
      </c>
      <c r="R142" s="27">
        <f t="shared" ca="1" si="21"/>
        <v>17.414059469681717</v>
      </c>
      <c r="S142" s="7"/>
      <c r="T142" s="28">
        <f t="shared" si="22"/>
        <v>17.550000000000011</v>
      </c>
      <c r="U142" s="27">
        <f t="shared" si="19"/>
        <v>0.30630528372500504</v>
      </c>
      <c r="V142" s="7"/>
      <c r="W142" s="28">
        <f t="shared" ca="1" si="20"/>
        <v>-0.1359405303182939</v>
      </c>
      <c r="X142" s="27"/>
      <c r="Y142" s="7"/>
      <c r="Z142" s="46"/>
    </row>
    <row r="143" spans="1:26" s="26" customFormat="1" x14ac:dyDescent="0.25">
      <c r="A143" s="26">
        <v>62</v>
      </c>
      <c r="B143" s="26">
        <v>-630</v>
      </c>
      <c r="C143" s="26">
        <v>13845</v>
      </c>
      <c r="D143" s="26">
        <v>11410</v>
      </c>
      <c r="E143" s="26">
        <v>12590</v>
      </c>
      <c r="F143" s="26">
        <v>15002</v>
      </c>
      <c r="G143" s="27"/>
      <c r="H143" s="7"/>
      <c r="I143" s="28">
        <f t="shared" si="12"/>
        <v>1255</v>
      </c>
      <c r="J143" s="27">
        <f t="shared" si="12"/>
        <v>-3592</v>
      </c>
      <c r="K143" s="7"/>
      <c r="L143" s="28">
        <f t="shared" ca="1" si="13"/>
        <v>1294.9036431683335</v>
      </c>
      <c r="M143" s="26">
        <f t="shared" ca="1" si="14"/>
        <v>-3615.8071993569783</v>
      </c>
      <c r="N143" s="26">
        <f t="shared" ca="1" si="15"/>
        <v>-0.33558373099108285</v>
      </c>
      <c r="O143" s="27">
        <f t="shared" ca="1" si="16"/>
        <v>-0.94326542695474203</v>
      </c>
      <c r="P143" s="7"/>
      <c r="Q143" s="28">
        <f t="shared" ca="1" si="17"/>
        <v>-0.32796849993300814</v>
      </c>
      <c r="R143" s="27">
        <f t="shared" ca="1" si="21"/>
        <v>11.727503612858925</v>
      </c>
      <c r="S143" s="7"/>
      <c r="T143" s="28">
        <f t="shared" si="22"/>
        <v>11.880000000000011</v>
      </c>
      <c r="U143" s="27">
        <f t="shared" si="19"/>
        <v>0.20734511513692655</v>
      </c>
      <c r="V143" s="7"/>
      <c r="W143" s="28">
        <f t="shared" ca="1" si="20"/>
        <v>-0.15249638714108649</v>
      </c>
      <c r="X143" s="27"/>
      <c r="Y143" s="7"/>
      <c r="Z143" s="46"/>
    </row>
    <row r="144" spans="1:26" s="26" customFormat="1" x14ac:dyDescent="0.25">
      <c r="A144" s="26">
        <v>63</v>
      </c>
      <c r="B144" s="26">
        <v>-643</v>
      </c>
      <c r="C144" s="26">
        <v>13657</v>
      </c>
      <c r="D144" s="26">
        <v>11354</v>
      </c>
      <c r="E144" s="26">
        <v>12775</v>
      </c>
      <c r="F144" s="26">
        <v>15056</v>
      </c>
      <c r="G144" s="27"/>
      <c r="H144" s="7"/>
      <c r="I144" s="28">
        <f t="shared" si="12"/>
        <v>882</v>
      </c>
      <c r="J144" s="27">
        <f t="shared" si="12"/>
        <v>-3702</v>
      </c>
      <c r="K144" s="7"/>
      <c r="L144" s="28">
        <f t="shared" ca="1" si="13"/>
        <v>921.90364316833347</v>
      </c>
      <c r="M144" s="26">
        <f t="shared" ca="1" si="14"/>
        <v>-3725.8071993569783</v>
      </c>
      <c r="N144" s="26">
        <f t="shared" ca="1" si="15"/>
        <v>-0.23891805835971638</v>
      </c>
      <c r="O144" s="27">
        <f t="shared" ca="1" si="16"/>
        <v>-0.97196142517706807</v>
      </c>
      <c r="P144" s="7"/>
      <c r="Q144" s="28">
        <f t="shared" ca="1" si="17"/>
        <v>-0.23106766402129766</v>
      </c>
      <c r="R144" s="27">
        <f t="shared" ca="1" si="21"/>
        <v>5.9280802375375288</v>
      </c>
      <c r="S144" s="7"/>
      <c r="T144" s="28">
        <f t="shared" si="22"/>
        <v>6.0930000000000115</v>
      </c>
      <c r="U144" s="27">
        <f t="shared" si="19"/>
        <v>0.1063429113240147</v>
      </c>
      <c r="V144" s="7"/>
      <c r="W144" s="28">
        <f t="shared" ca="1" si="20"/>
        <v>-0.16491976246248274</v>
      </c>
      <c r="X144" s="27"/>
      <c r="Y144" s="7"/>
      <c r="Z144" s="46"/>
    </row>
    <row r="145" spans="1:26" s="26" customFormat="1" x14ac:dyDescent="0.25">
      <c r="A145" s="26">
        <v>64</v>
      </c>
      <c r="B145" s="26">
        <v>-638</v>
      </c>
      <c r="C145" s="26">
        <v>13464</v>
      </c>
      <c r="D145" s="26">
        <v>11312</v>
      </c>
      <c r="E145" s="26">
        <v>12957</v>
      </c>
      <c r="F145" s="26">
        <v>15076</v>
      </c>
      <c r="G145" s="27"/>
      <c r="H145" s="7"/>
      <c r="I145" s="28">
        <f t="shared" ref="I145:J145" si="23">C145-E145</f>
        <v>507</v>
      </c>
      <c r="J145" s="27">
        <f t="shared" si="23"/>
        <v>-3764</v>
      </c>
      <c r="K145" s="7"/>
      <c r="L145" s="28">
        <f t="shared" ref="L145" ca="1" si="24">I145-$J$4</f>
        <v>546.90364316833347</v>
      </c>
      <c r="M145" s="26">
        <f t="shared" ref="M145" ca="1" si="25">J145-$J$3</f>
        <v>-3787.8071993569783</v>
      </c>
      <c r="N145" s="26">
        <f t="shared" ref="N145" ca="1" si="26">L145/$J$7</f>
        <v>-0.14173407112979031</v>
      </c>
      <c r="O145" s="27">
        <f t="shared" ref="O145" ca="1" si="27">M145/$J$6</f>
        <v>-0.98813553326601555</v>
      </c>
      <c r="P145" s="7"/>
      <c r="Q145" s="28">
        <f t="shared" ref="Q145" ca="1" si="28">(N145-O145*SIN(-$J$11*PI()/180))/(COS(-$J$11*PI()/180))</f>
        <v>-0.13374973469500745</v>
      </c>
      <c r="R145" s="27">
        <f ca="1">IF(MOD(ATAN2(O145,Q145)*180/PI()-$J$9+360,360)&gt;5,MOD(ATAN2(O145,Q145)*180/PI()-$J$9+360,360)-360,MOD(ATAN2(O145,Q145)*180/PI()-$J$9+360,360))</f>
        <v>0.26366510285640743</v>
      </c>
      <c r="S145" s="7"/>
      <c r="T145" s="28">
        <f t="shared" si="22"/>
        <v>0.35100000000001153</v>
      </c>
      <c r="U145" s="27">
        <f t="shared" ref="U145" si="29">T145*PI()/180</f>
        <v>6.1261056745002974E-3</v>
      </c>
      <c r="V145" s="7"/>
      <c r="W145" s="28">
        <f t="shared" ref="W145" ca="1" si="30">R145-T145</f>
        <v>-8.7334897143604096E-2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40026</v>
      </c>
    </row>
    <row r="151" spans="1:26" x14ac:dyDescent="0.25">
      <c r="A151" t="s">
        <v>81</v>
      </c>
      <c r="B151">
        <v>40026</v>
      </c>
    </row>
    <row r="152" spans="1:26" x14ac:dyDescent="0.25">
      <c r="A152" s="32" t="s">
        <v>92</v>
      </c>
      <c r="B152" s="32">
        <v>-39987</v>
      </c>
    </row>
    <row r="153" spans="1:26" x14ac:dyDescent="0.25">
      <c r="A153" t="s">
        <v>87</v>
      </c>
      <c r="B153">
        <v>-39987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8.1072902191743523</v>
      </c>
      <c r="L3" s="36" t="s">
        <v>1</v>
      </c>
      <c r="M3" s="11">
        <v>-3876.3548414587731</v>
      </c>
      <c r="N3" s="10" t="s">
        <v>2</v>
      </c>
      <c r="O3" s="36">
        <v>3851.6003134529115</v>
      </c>
      <c r="Q3" s="117" t="s">
        <v>3</v>
      </c>
      <c r="R3" s="117"/>
      <c r="T3" s="49" t="s">
        <v>53</v>
      </c>
      <c r="U3" s="50">
        <v>43690</v>
      </c>
    </row>
    <row r="4" spans="1:21" ht="15.75" thickBot="1" x14ac:dyDescent="0.3">
      <c r="A4" t="s">
        <v>64</v>
      </c>
      <c r="I4" s="34" t="s">
        <v>4</v>
      </c>
      <c r="J4" s="34">
        <f>(M6+M12)/2</f>
        <v>-29.551984098512129</v>
      </c>
      <c r="L4" s="9" t="s">
        <v>5</v>
      </c>
      <c r="M4" s="13">
        <v>359.98174876965686</v>
      </c>
      <c r="N4" s="12" t="s">
        <v>6</v>
      </c>
      <c r="O4" s="9">
        <v>359.84699843951529</v>
      </c>
      <c r="Q4" s="2" t="s">
        <v>7</v>
      </c>
      <c r="R4" s="2">
        <f>MAX(AC20:AC149)</f>
        <v>0.23599249103995135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-172.48376439012617</v>
      </c>
      <c r="N5" s="14" t="s">
        <v>9</v>
      </c>
      <c r="O5" s="9">
        <v>-172.91763717213516</v>
      </c>
      <c r="Q5" s="5" t="s">
        <v>10</v>
      </c>
      <c r="R5" s="5">
        <f>MIN(AC20:AC149)</f>
        <v>-0.19173900783596309</v>
      </c>
      <c r="T5" s="49" t="s">
        <v>55</v>
      </c>
      <c r="U5" s="51">
        <v>22</v>
      </c>
    </row>
    <row r="6" spans="1:21" ht="15.75" thickBot="1" x14ac:dyDescent="0.3">
      <c r="A6" t="s">
        <v>65</v>
      </c>
      <c r="I6" s="33" t="s">
        <v>11</v>
      </c>
      <c r="J6" s="33">
        <f>(O3+O9)/2</f>
        <v>3846.0786409729308</v>
      </c>
      <c r="L6" s="38" t="s">
        <v>12</v>
      </c>
      <c r="M6" s="13">
        <v>-29.731856202769606</v>
      </c>
      <c r="N6" s="14" t="s">
        <v>13</v>
      </c>
      <c r="O6" s="9">
        <v>7.6014440933844032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-3870.9338711312539</v>
      </c>
      <c r="L7" s="39" t="s">
        <v>15</v>
      </c>
      <c r="M7" s="16">
        <f>SUM(M20:M84)</f>
        <v>1401.8867081834651</v>
      </c>
      <c r="N7" s="15" t="s">
        <v>15</v>
      </c>
      <c r="O7" s="37">
        <f>SUM(O20:O84)</f>
        <v>2155.6156430187834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-172.8993195619604</v>
      </c>
      <c r="L9" s="36" t="s">
        <v>18</v>
      </c>
      <c r="M9" s="11">
        <v>-3865.5129008037343</v>
      </c>
      <c r="N9" s="10" t="s">
        <v>19</v>
      </c>
      <c r="O9" s="36">
        <v>3840.5569684929501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-172.46009030197638</v>
      </c>
      <c r="L10" s="9" t="s">
        <v>21</v>
      </c>
      <c r="M10" s="13">
        <v>359.92943365684084</v>
      </c>
      <c r="N10" s="12" t="s">
        <v>22</v>
      </c>
      <c r="O10" s="9">
        <v>359.79016688308752</v>
      </c>
      <c r="T10" s="52"/>
    </row>
    <row r="11" spans="1:21" ht="15.75" thickBot="1" x14ac:dyDescent="0.3">
      <c r="I11" s="34" t="s">
        <v>23</v>
      </c>
      <c r="J11" s="34">
        <f>J9-J10</f>
        <v>-0.43922925998401752</v>
      </c>
      <c r="L11" s="38" t="s">
        <v>24</v>
      </c>
      <c r="M11" s="13">
        <v>-172.43641621382656</v>
      </c>
      <c r="N11" s="14" t="s">
        <v>25</v>
      </c>
      <c r="O11" s="9">
        <v>-172.88100195178561</v>
      </c>
    </row>
    <row r="12" spans="1:21" x14ac:dyDescent="0.25">
      <c r="I12" s="9"/>
      <c r="J12" s="9"/>
      <c r="L12" s="38" t="s">
        <v>26</v>
      </c>
      <c r="M12" s="13">
        <v>-29.372111994254656</v>
      </c>
      <c r="N12" s="14" t="s">
        <v>27</v>
      </c>
      <c r="O12" s="9">
        <v>8.6131363449643032</v>
      </c>
    </row>
    <row r="13" spans="1:21" ht="15.75" thickBot="1" x14ac:dyDescent="0.3">
      <c r="I13" s="9"/>
      <c r="J13" s="9"/>
      <c r="L13" s="39" t="s">
        <v>15</v>
      </c>
      <c r="M13" s="16">
        <f>SUM(M85:M149)</f>
        <v>1290.3997947134292</v>
      </c>
      <c r="N13" s="15" t="s">
        <v>15</v>
      </c>
      <c r="O13" s="37">
        <f>SUM(O85:O149)</f>
        <v>2126.1150390668008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13496</v>
      </c>
      <c r="D20" s="17">
        <v>11358</v>
      </c>
      <c r="E20" s="17">
        <v>13016</v>
      </c>
      <c r="F20" s="17">
        <v>15172</v>
      </c>
      <c r="G20" s="24"/>
      <c r="H20" s="7"/>
      <c r="I20" s="25">
        <f t="shared" ref="I20:J51" si="0">C20-E20</f>
        <v>480</v>
      </c>
      <c r="J20" s="24">
        <f t="shared" si="0"/>
        <v>-3814</v>
      </c>
      <c r="K20" s="7"/>
      <c r="L20" s="25">
        <f>$M$3*SIN(2*PI()/$M$4*(AA20+$M$5))+$M$6</f>
        <v>480.96206417540503</v>
      </c>
      <c r="M20" s="17">
        <f t="shared" ref="M20:M83" si="1">(I20-L20)^2</f>
        <v>0.92556747759776514</v>
      </c>
      <c r="N20" s="17">
        <f>$O$3*COS(2*PI()/$O$4*(AA20+$O$5))+$O$6</f>
        <v>-3814.6978466078976</v>
      </c>
      <c r="O20" s="24">
        <f t="shared" ref="O20:O83" si="2">(J20-N20)^2</f>
        <v>0.48698988815424993</v>
      </c>
      <c r="P20" s="7"/>
      <c r="Q20" s="25">
        <f>I20-$J$4</f>
        <v>509.55198409851215</v>
      </c>
      <c r="R20" s="24">
        <f>J20-$J$3</f>
        <v>-3822.1072902191745</v>
      </c>
      <c r="S20" s="7"/>
      <c r="T20" s="25">
        <f>Q20/$J$7</f>
        <v>-0.13163541436309761</v>
      </c>
      <c r="U20" s="24">
        <f>R20/$J$6</f>
        <v>-0.99376732693440395</v>
      </c>
      <c r="V20" s="7"/>
      <c r="W20" s="25">
        <f>(T20-U20*SIN(-$J$11*PI()/180))/(COS(-$J$11*PI()/180))</f>
        <v>-0.12402091605597836</v>
      </c>
      <c r="X20" s="24">
        <f>IF(MOD(ATAN2(U20,W20)*180/PI()-$J$9+360,360)&gt;5,MOD(ATAN2(U20,W20)*180/PI()-$J$9+360,360)-360,MOD(ATAN2(U20,W20)*180/PI()-$J$9+360,360))</f>
        <v>1.2982015890202092E-2</v>
      </c>
      <c r="Y20" s="7"/>
      <c r="Z20" s="25">
        <f>I159</f>
        <v>7</v>
      </c>
      <c r="AA20" s="17">
        <f>360/40000*Z20</f>
        <v>6.3E-2</v>
      </c>
      <c r="AB20" s="24">
        <f>AA20*PI()/180</f>
        <v>1.0995574287564276E-3</v>
      </c>
      <c r="AC20" s="17">
        <f>X20-AA20</f>
        <v>-5.0017984109797908E-2</v>
      </c>
      <c r="AD20" s="17">
        <f ca="1">INDIRECT("AC"&amp;AE20)-AC20</f>
        <v>-1.349783305841229E-2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13679</v>
      </c>
      <c r="D21" s="17">
        <v>11384</v>
      </c>
      <c r="E21" s="17">
        <v>12824</v>
      </c>
      <c r="F21" s="17">
        <v>15138</v>
      </c>
      <c r="G21" s="24"/>
      <c r="H21" s="7"/>
      <c r="I21" s="25">
        <f t="shared" si="0"/>
        <v>855</v>
      </c>
      <c r="J21" s="24">
        <f t="shared" si="0"/>
        <v>-3754</v>
      </c>
      <c r="K21" s="7"/>
      <c r="L21" s="25">
        <f t="shared" ref="L21:L84" si="3">$M$3*SIN(2*PI()/$M$4*(AA21+$M$5))+$M$6</f>
        <v>861.6791290068976</v>
      </c>
      <c r="M21" s="17">
        <f t="shared" si="1"/>
        <v>44.610764290780878</v>
      </c>
      <c r="N21" s="17">
        <f t="shared" ref="N21:N84" si="4">$O$3*COS(2*PI()/$O$4*(AA21+$O$5))+$O$6</f>
        <v>-3748.3094107957136</v>
      </c>
      <c r="O21" s="24">
        <f t="shared" si="2"/>
        <v>32.382805491941212</v>
      </c>
      <c r="P21" s="7"/>
      <c r="Q21" s="25">
        <f t="shared" ref="Q21:Q84" si="5">I21-$J$4</f>
        <v>884.55198409851209</v>
      </c>
      <c r="R21" s="24">
        <f t="shared" ref="R21:R84" si="6">J21-$J$3</f>
        <v>-3762.1072902191745</v>
      </c>
      <c r="S21" s="7"/>
      <c r="T21" s="25">
        <f t="shared" ref="T21:T84" si="7">Q21/$J$7</f>
        <v>-0.22851126202267255</v>
      </c>
      <c r="U21" s="24">
        <f t="shared" ref="U21:U84" si="8">R21/$J$6</f>
        <v>-0.97816702189622562</v>
      </c>
      <c r="V21" s="7"/>
      <c r="W21" s="25">
        <f t="shared" ref="W21:W84" si="9">(T21-U21*SIN(-$J$11*PI()/180))/(COS(-$J$11*PI()/180))</f>
        <v>-0.22101920459185531</v>
      </c>
      <c r="X21" s="24">
        <f t="shared" ref="X21:X83" si="10">MOD(ATAN2(U21,W21)*180/PI()-$J$9+360,360)</f>
        <v>5.6316325573316135</v>
      </c>
      <c r="Y21" s="7"/>
      <c r="Z21" s="25">
        <f t="shared" ref="Z21:Z84" si="11">B21</f>
        <v>636</v>
      </c>
      <c r="AA21" s="17">
        <f>360/40000*Z21+AA20</f>
        <v>5.786999999999999</v>
      </c>
      <c r="AB21" s="24">
        <f t="shared" ref="AB21:AB84" si="12">AA21*PI()/180</f>
        <v>0.10100220381291183</v>
      </c>
      <c r="AC21" s="17">
        <f t="shared" ref="AC21:AC84" si="13">X21-AA21</f>
        <v>-0.15536744266838554</v>
      </c>
      <c r="AD21" s="17">
        <f t="shared" ref="AD21:AD83" ca="1" si="14">INDIRECT("AC"&amp;AE21)-AC21</f>
        <v>4.4804744374327576E-2</v>
      </c>
      <c r="AE21" s="17">
        <v>148</v>
      </c>
    </row>
    <row r="22" spans="1:31" s="17" customFormat="1" x14ac:dyDescent="0.25">
      <c r="A22" s="17">
        <v>2</v>
      </c>
      <c r="B22" s="17">
        <v>634</v>
      </c>
      <c r="C22" s="17">
        <v>13876</v>
      </c>
      <c r="D22" s="17">
        <v>11444</v>
      </c>
      <c r="E22" s="17">
        <v>12645</v>
      </c>
      <c r="F22" s="17">
        <v>15098</v>
      </c>
      <c r="G22" s="24"/>
      <c r="H22" s="7"/>
      <c r="I22" s="25">
        <f t="shared" si="0"/>
        <v>1231</v>
      </c>
      <c r="J22" s="24">
        <f t="shared" si="0"/>
        <v>-3654</v>
      </c>
      <c r="K22" s="7"/>
      <c r="L22" s="25">
        <f t="shared" si="3"/>
        <v>1232.3544940226</v>
      </c>
      <c r="M22" s="17">
        <f t="shared" si="1"/>
        <v>1.8346540572590353</v>
      </c>
      <c r="N22" s="17">
        <f>$O$3*COS(2*PI()/$O$4*(AA22+$O$5))+$O$6</f>
        <v>-3644.8187196991694</v>
      </c>
      <c r="O22" s="24">
        <f>(J22-N22)^2</f>
        <v>84.295907962420429</v>
      </c>
      <c r="P22" s="7"/>
      <c r="Q22" s="25">
        <f t="shared" si="5"/>
        <v>1260.5519840985121</v>
      </c>
      <c r="R22" s="24">
        <f t="shared" si="6"/>
        <v>-3662.1072902191745</v>
      </c>
      <c r="S22" s="7"/>
      <c r="T22" s="25">
        <f t="shared" si="7"/>
        <v>-0.32564544527600631</v>
      </c>
      <c r="U22" s="24">
        <f t="shared" si="8"/>
        <v>-0.95216651349926174</v>
      </c>
      <c r="V22" s="7"/>
      <c r="W22" s="25">
        <f t="shared" si="9"/>
        <v>-0.31835556579961594</v>
      </c>
      <c r="X22" s="24">
        <f t="shared" si="10"/>
        <v>11.386607230428012</v>
      </c>
      <c r="Y22" s="7"/>
      <c r="Z22" s="25">
        <f t="shared" si="11"/>
        <v>634</v>
      </c>
      <c r="AA22" s="17">
        <f t="shared" ref="AA22:AA85" si="15">360/40000*Z22+AA21</f>
        <v>11.492999999999999</v>
      </c>
      <c r="AB22" s="24">
        <f t="shared" si="12"/>
        <v>0.20059069093170825</v>
      </c>
      <c r="AC22" s="17">
        <f t="shared" si="13"/>
        <v>-0.10639276957198618</v>
      </c>
      <c r="AD22" s="17">
        <f t="shared" ca="1" si="14"/>
        <v>6.0375231603551072E-3</v>
      </c>
      <c r="AE22" s="17">
        <v>147</v>
      </c>
    </row>
    <row r="23" spans="1:31" s="17" customFormat="1" x14ac:dyDescent="0.25">
      <c r="A23" s="17">
        <v>3</v>
      </c>
      <c r="B23" s="17">
        <v>639</v>
      </c>
      <c r="C23" s="17">
        <v>14045</v>
      </c>
      <c r="D23" s="17">
        <v>11507</v>
      </c>
      <c r="E23" s="17">
        <v>12457</v>
      </c>
      <c r="F23" s="17">
        <v>15015</v>
      </c>
      <c r="G23" s="24"/>
      <c r="H23" s="7"/>
      <c r="I23" s="25">
        <f t="shared" si="0"/>
        <v>1588</v>
      </c>
      <c r="J23" s="24">
        <f t="shared" si="0"/>
        <v>-3508</v>
      </c>
      <c r="K23" s="7"/>
      <c r="L23" s="25">
        <f t="shared" si="3"/>
        <v>1593.2871429209217</v>
      </c>
      <c r="M23" s="17">
        <f t="shared" si="1"/>
        <v>27.9538802662527</v>
      </c>
      <c r="N23" s="17">
        <f t="shared" si="4"/>
        <v>-3503.8606064848391</v>
      </c>
      <c r="O23" s="24">
        <f t="shared" si="2"/>
        <v>17.134578673356266</v>
      </c>
      <c r="P23" s="7"/>
      <c r="Q23" s="25">
        <f t="shared" si="5"/>
        <v>1617.5519840985121</v>
      </c>
      <c r="R23" s="24">
        <f t="shared" si="6"/>
        <v>-3516.1072902191745</v>
      </c>
      <c r="S23" s="7"/>
      <c r="T23" s="25">
        <f t="shared" si="7"/>
        <v>-0.41787125224792165</v>
      </c>
      <c r="U23" s="24">
        <f t="shared" si="8"/>
        <v>-0.9142057712396946</v>
      </c>
      <c r="V23" s="7"/>
      <c r="W23" s="25">
        <f t="shared" si="9"/>
        <v>-0.41087509540603945</v>
      </c>
      <c r="X23" s="24">
        <f t="shared" si="10"/>
        <v>17.100087652995398</v>
      </c>
      <c r="Y23" s="7"/>
      <c r="Z23" s="25">
        <f t="shared" si="11"/>
        <v>639</v>
      </c>
      <c r="AA23" s="17">
        <f t="shared" si="15"/>
        <v>17.244</v>
      </c>
      <c r="AB23" s="24">
        <f t="shared" si="12"/>
        <v>0.30096457621390216</v>
      </c>
      <c r="AC23" s="17">
        <f t="shared" si="13"/>
        <v>-0.14391234700460132</v>
      </c>
      <c r="AD23" s="17">
        <f t="shared" ca="1" si="14"/>
        <v>4.7910069272344202E-2</v>
      </c>
      <c r="AE23" s="17">
        <v>146</v>
      </c>
    </row>
    <row r="24" spans="1:31" s="17" customFormat="1" x14ac:dyDescent="0.25">
      <c r="A24" s="17">
        <v>4</v>
      </c>
      <c r="B24" s="17">
        <v>605</v>
      </c>
      <c r="C24" s="17">
        <v>14213</v>
      </c>
      <c r="D24" s="17">
        <v>11595</v>
      </c>
      <c r="E24" s="17">
        <v>12298</v>
      </c>
      <c r="F24" s="17">
        <v>14940</v>
      </c>
      <c r="G24" s="24"/>
      <c r="H24" s="7"/>
      <c r="I24" s="25">
        <f t="shared" si="0"/>
        <v>1915</v>
      </c>
      <c r="J24" s="24">
        <f t="shared" si="0"/>
        <v>-3345</v>
      </c>
      <c r="K24" s="7"/>
      <c r="L24" s="25">
        <f t="shared" si="3"/>
        <v>1920.0140077516835</v>
      </c>
      <c r="M24" s="17">
        <f t="shared" si="1"/>
        <v>25.140273733942163</v>
      </c>
      <c r="N24" s="17">
        <f t="shared" si="4"/>
        <v>-3337.7705479694791</v>
      </c>
      <c r="O24" s="24">
        <f t="shared" si="2"/>
        <v>52.264976661602198</v>
      </c>
      <c r="P24" s="7"/>
      <c r="Q24" s="25">
        <f t="shared" si="5"/>
        <v>1944.5519840985121</v>
      </c>
      <c r="R24" s="24">
        <f t="shared" si="6"/>
        <v>-3353.1072902191745</v>
      </c>
      <c r="S24" s="7"/>
      <c r="T24" s="25">
        <f t="shared" si="7"/>
        <v>-0.50234699140707095</v>
      </c>
      <c r="U24" s="24">
        <f t="shared" si="8"/>
        <v>-0.87182494255264353</v>
      </c>
      <c r="V24" s="7"/>
      <c r="W24" s="25">
        <f t="shared" si="9"/>
        <v>-0.49567821450004573</v>
      </c>
      <c r="X24" s="24">
        <f t="shared" si="10"/>
        <v>22.519821303097331</v>
      </c>
      <c r="Y24" s="7"/>
      <c r="Z24" s="25">
        <f t="shared" si="11"/>
        <v>605</v>
      </c>
      <c r="AA24" s="17">
        <f t="shared" si="15"/>
        <v>22.689</v>
      </c>
      <c r="AB24" s="24">
        <f t="shared" si="12"/>
        <v>0.39599775398499343</v>
      </c>
      <c r="AC24" s="17">
        <f t="shared" si="13"/>
        <v>-0.1691786969026694</v>
      </c>
      <c r="AD24" s="17">
        <f t="shared" ca="1" si="14"/>
        <v>3.3131086774560004E-2</v>
      </c>
      <c r="AE24" s="17">
        <v>145</v>
      </c>
    </row>
    <row r="25" spans="1:31" s="17" customFormat="1" x14ac:dyDescent="0.25">
      <c r="A25" s="17">
        <v>5</v>
      </c>
      <c r="B25" s="17">
        <v>620</v>
      </c>
      <c r="C25" s="17">
        <v>14378</v>
      </c>
      <c r="D25" s="17">
        <v>11694</v>
      </c>
      <c r="E25" s="17">
        <v>12144</v>
      </c>
      <c r="F25" s="17">
        <v>14837</v>
      </c>
      <c r="G25" s="24"/>
      <c r="H25" s="7"/>
      <c r="I25" s="25">
        <f t="shared" si="0"/>
        <v>2234</v>
      </c>
      <c r="J25" s="24">
        <f t="shared" si="0"/>
        <v>-3143</v>
      </c>
      <c r="K25" s="7"/>
      <c r="L25" s="25">
        <f t="shared" si="3"/>
        <v>2236.5601146740105</v>
      </c>
      <c r="M25" s="17">
        <f t="shared" si="1"/>
        <v>6.5541871440838495</v>
      </c>
      <c r="N25" s="17">
        <f t="shared" si="4"/>
        <v>-3136.228181458675</v>
      </c>
      <c r="O25" s="24">
        <f t="shared" si="2"/>
        <v>45.857526356633684</v>
      </c>
      <c r="P25" s="7"/>
      <c r="Q25" s="25">
        <f t="shared" si="5"/>
        <v>2263.5519840985121</v>
      </c>
      <c r="R25" s="24">
        <f t="shared" si="6"/>
        <v>-3151.1072902191745</v>
      </c>
      <c r="S25" s="7"/>
      <c r="T25" s="25">
        <f t="shared" si="7"/>
        <v>-0.58475604581614937</v>
      </c>
      <c r="U25" s="24">
        <f t="shared" si="8"/>
        <v>-0.81930391559077653</v>
      </c>
      <c r="V25" s="7"/>
      <c r="W25" s="25">
        <f t="shared" si="9"/>
        <v>-0.57849232436543241</v>
      </c>
      <c r="X25" s="24">
        <f t="shared" si="10"/>
        <v>28.124386835680525</v>
      </c>
      <c r="Y25" s="7"/>
      <c r="Z25" s="25">
        <f t="shared" si="11"/>
        <v>620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-0.14461316431947324</v>
      </c>
      <c r="AD25" s="17">
        <f t="shared" ca="1" si="14"/>
        <v>1.9239098116432984E-2</v>
      </c>
      <c r="AE25" s="17">
        <v>144</v>
      </c>
    </row>
    <row r="26" spans="1:31" s="17" customFormat="1" x14ac:dyDescent="0.25">
      <c r="A26" s="17">
        <v>6</v>
      </c>
      <c r="B26" s="17">
        <v>618</v>
      </c>
      <c r="C26" s="17">
        <v>14513</v>
      </c>
      <c r="D26" s="17">
        <v>11801</v>
      </c>
      <c r="E26" s="17">
        <v>11985</v>
      </c>
      <c r="F26" s="17">
        <v>14708</v>
      </c>
      <c r="G26" s="24"/>
      <c r="H26" s="7"/>
      <c r="I26" s="25">
        <f t="shared" si="0"/>
        <v>2528</v>
      </c>
      <c r="J26" s="24">
        <f t="shared" si="0"/>
        <v>-2907</v>
      </c>
      <c r="K26" s="7"/>
      <c r="L26" s="25">
        <f t="shared" si="3"/>
        <v>2530.7117133124034</v>
      </c>
      <c r="M26" s="17">
        <f t="shared" si="1"/>
        <v>7.3533890886657645</v>
      </c>
      <c r="N26" s="17">
        <f t="shared" si="4"/>
        <v>-2905.6578011297916</v>
      </c>
      <c r="O26" s="24">
        <f t="shared" si="2"/>
        <v>1.8014978071888372</v>
      </c>
      <c r="P26" s="7"/>
      <c r="Q26" s="25">
        <f t="shared" si="5"/>
        <v>2557.5519840985121</v>
      </c>
      <c r="R26" s="24">
        <f t="shared" si="6"/>
        <v>-2915.1072902191745</v>
      </c>
      <c r="S26" s="7"/>
      <c r="T26" s="25">
        <f t="shared" si="7"/>
        <v>-0.66070671038125617</v>
      </c>
      <c r="U26" s="24">
        <f t="shared" si="8"/>
        <v>-0.75794271577394179</v>
      </c>
      <c r="V26" s="7"/>
      <c r="W26" s="25">
        <f t="shared" si="9"/>
        <v>-0.65491562467447684</v>
      </c>
      <c r="X26" s="24">
        <f t="shared" si="10"/>
        <v>33.728634130080877</v>
      </c>
      <c r="Y26" s="7"/>
      <c r="Z26" s="25">
        <f t="shared" si="11"/>
        <v>618</v>
      </c>
      <c r="AA26" s="17">
        <f t="shared" si="15"/>
        <v>33.830999999999996</v>
      </c>
      <c r="AB26" s="24">
        <f t="shared" si="12"/>
        <v>0.59046233924220148</v>
      </c>
      <c r="AC26" s="17">
        <f t="shared" si="13"/>
        <v>-0.10236586991911878</v>
      </c>
      <c r="AD26" s="17">
        <f t="shared" ca="1" si="14"/>
        <v>1.375728779648E-2</v>
      </c>
      <c r="AE26" s="17">
        <v>143</v>
      </c>
    </row>
    <row r="27" spans="1:31" s="17" customFormat="1" x14ac:dyDescent="0.25">
      <c r="A27" s="17">
        <v>7</v>
      </c>
      <c r="B27" s="17">
        <v>621</v>
      </c>
      <c r="C27" s="17">
        <v>14652</v>
      </c>
      <c r="D27" s="17">
        <v>11935</v>
      </c>
      <c r="E27" s="17">
        <v>11853</v>
      </c>
      <c r="F27" s="17">
        <v>14580</v>
      </c>
      <c r="G27" s="24"/>
      <c r="H27" s="7"/>
      <c r="I27" s="25">
        <f t="shared" si="0"/>
        <v>2799</v>
      </c>
      <c r="J27" s="24">
        <f t="shared" si="0"/>
        <v>-2645</v>
      </c>
      <c r="K27" s="7"/>
      <c r="L27" s="25">
        <f t="shared" si="3"/>
        <v>2801.999042828083</v>
      </c>
      <c r="M27" s="17">
        <f t="shared" si="1"/>
        <v>8.9942578846762</v>
      </c>
      <c r="N27" s="17">
        <f t="shared" si="4"/>
        <v>-2646.31662899093</v>
      </c>
      <c r="O27" s="24">
        <f t="shared" si="2"/>
        <v>1.7335118997573102</v>
      </c>
      <c r="P27" s="7"/>
      <c r="Q27" s="25">
        <f t="shared" si="5"/>
        <v>2828.5519840985121</v>
      </c>
      <c r="R27" s="24">
        <f t="shared" si="6"/>
        <v>-2653.1072902191745</v>
      </c>
      <c r="S27" s="7"/>
      <c r="T27" s="25">
        <f t="shared" si="7"/>
        <v>-0.73071565628990898</v>
      </c>
      <c r="U27" s="24">
        <f t="shared" si="8"/>
        <v>-0.68982138377389657</v>
      </c>
      <c r="V27" s="7"/>
      <c r="W27" s="25">
        <f t="shared" si="9"/>
        <v>-0.72544885589939312</v>
      </c>
      <c r="X27" s="24">
        <f t="shared" si="10"/>
        <v>39.341357057887535</v>
      </c>
      <c r="Y27" s="7"/>
      <c r="Z27" s="25">
        <f t="shared" si="11"/>
        <v>621</v>
      </c>
      <c r="AA27" s="17">
        <f t="shared" si="15"/>
        <v>39.419999999999995</v>
      </c>
      <c r="AB27" s="24">
        <f t="shared" si="12"/>
        <v>0.68800879113616453</v>
      </c>
      <c r="AC27" s="17">
        <f t="shared" si="13"/>
        <v>-7.864294211245948E-2</v>
      </c>
      <c r="AD27" s="17">
        <f t="shared" ca="1" si="14"/>
        <v>2.7583404921266208E-2</v>
      </c>
      <c r="AE27" s="17">
        <v>142</v>
      </c>
    </row>
    <row r="28" spans="1:31" s="17" customFormat="1" x14ac:dyDescent="0.25">
      <c r="A28" s="17">
        <v>8</v>
      </c>
      <c r="B28" s="17">
        <v>629</v>
      </c>
      <c r="C28" s="17">
        <v>14784</v>
      </c>
      <c r="D28" s="17">
        <v>12080</v>
      </c>
      <c r="E28" s="17">
        <v>11734</v>
      </c>
      <c r="F28" s="17">
        <v>14440</v>
      </c>
      <c r="G28" s="24"/>
      <c r="H28" s="7"/>
      <c r="I28" s="25">
        <f t="shared" si="0"/>
        <v>3050</v>
      </c>
      <c r="J28" s="24">
        <f t="shared" si="0"/>
        <v>-2360</v>
      </c>
      <c r="K28" s="7"/>
      <c r="L28" s="25">
        <f t="shared" si="3"/>
        <v>3049.3220403836144</v>
      </c>
      <c r="M28" s="17">
        <f t="shared" si="1"/>
        <v>0.45962924144968081</v>
      </c>
      <c r="N28" s="17">
        <f t="shared" si="4"/>
        <v>-2357.9017374612804</v>
      </c>
      <c r="O28" s="24">
        <f t="shared" si="2"/>
        <v>4.4027056813940604</v>
      </c>
      <c r="P28" s="7"/>
      <c r="Q28" s="25">
        <f t="shared" si="5"/>
        <v>3079.5519840985121</v>
      </c>
      <c r="R28" s="24">
        <f t="shared" si="6"/>
        <v>-2368.1072902191745</v>
      </c>
      <c r="S28" s="7"/>
      <c r="T28" s="25">
        <f t="shared" si="7"/>
        <v>-0.79555789032338442</v>
      </c>
      <c r="U28" s="24">
        <f t="shared" si="8"/>
        <v>-0.61571993484254961</v>
      </c>
      <c r="V28" s="7"/>
      <c r="W28" s="25">
        <f t="shared" si="9"/>
        <v>-0.79086106788309307</v>
      </c>
      <c r="X28" s="24">
        <f t="shared" si="10"/>
        <v>44.997001399118233</v>
      </c>
      <c r="Y28" s="7"/>
      <c r="Z28" s="25">
        <f t="shared" si="11"/>
        <v>629</v>
      </c>
      <c r="AA28" s="17">
        <f t="shared" si="15"/>
        <v>45.080999999999996</v>
      </c>
      <c r="AB28" s="24">
        <f t="shared" si="12"/>
        <v>0.78681188009156355</v>
      </c>
      <c r="AC28" s="17">
        <f t="shared" si="13"/>
        <v>-8.3998600881763252E-2</v>
      </c>
      <c r="AD28" s="17">
        <f t="shared" ca="1" si="14"/>
        <v>0.10955536785356657</v>
      </c>
      <c r="AE28" s="17">
        <v>141</v>
      </c>
    </row>
    <row r="29" spans="1:31" s="17" customFormat="1" x14ac:dyDescent="0.25">
      <c r="A29" s="17">
        <v>9</v>
      </c>
      <c r="B29" s="17">
        <v>637</v>
      </c>
      <c r="C29" s="17">
        <v>14887</v>
      </c>
      <c r="D29" s="17">
        <v>12235</v>
      </c>
      <c r="E29" s="17">
        <v>11617</v>
      </c>
      <c r="F29" s="17">
        <v>14278</v>
      </c>
      <c r="G29" s="24"/>
      <c r="H29" s="7"/>
      <c r="I29" s="25">
        <f t="shared" si="0"/>
        <v>3270</v>
      </c>
      <c r="J29" s="24">
        <f t="shared" si="0"/>
        <v>-2043</v>
      </c>
      <c r="K29" s="7"/>
      <c r="L29" s="25">
        <f t="shared" si="3"/>
        <v>3269.1692151462457</v>
      </c>
      <c r="M29" s="17">
        <f t="shared" si="1"/>
        <v>0.69020347322749853</v>
      </c>
      <c r="N29" s="17">
        <f t="shared" si="4"/>
        <v>-2042.2961054496129</v>
      </c>
      <c r="O29" s="24">
        <f t="shared" si="2"/>
        <v>0.4954675380646244</v>
      </c>
      <c r="P29" s="7"/>
      <c r="Q29" s="25">
        <f t="shared" si="5"/>
        <v>3299.5519840985121</v>
      </c>
      <c r="R29" s="24">
        <f t="shared" si="6"/>
        <v>-2051.1072902191745</v>
      </c>
      <c r="S29" s="7"/>
      <c r="T29" s="25">
        <f t="shared" si="7"/>
        <v>-0.85239172095033511</v>
      </c>
      <c r="U29" s="24">
        <f t="shared" si="8"/>
        <v>-0.53329832322417414</v>
      </c>
      <c r="V29" s="7"/>
      <c r="W29" s="25">
        <f t="shared" si="9"/>
        <v>-0.84832842472721304</v>
      </c>
      <c r="X29" s="24">
        <f t="shared" si="10"/>
        <v>50.743959398356026</v>
      </c>
      <c r="Y29" s="7"/>
      <c r="Z29" s="25">
        <f t="shared" si="11"/>
        <v>637</v>
      </c>
      <c r="AA29" s="17">
        <f t="shared" si="15"/>
        <v>50.813999999999993</v>
      </c>
      <c r="AB29" s="24">
        <f t="shared" si="12"/>
        <v>0.88687160610839855</v>
      </c>
      <c r="AC29" s="17">
        <f t="shared" si="13"/>
        <v>-7.0040601643967193E-2</v>
      </c>
      <c r="AD29" s="17">
        <f t="shared" ca="1" si="14"/>
        <v>3.1013808210026639E-2</v>
      </c>
      <c r="AE29" s="17">
        <v>140</v>
      </c>
    </row>
    <row r="30" spans="1:31" s="17" customFormat="1" x14ac:dyDescent="0.25">
      <c r="A30" s="17">
        <v>10</v>
      </c>
      <c r="B30" s="17">
        <v>631</v>
      </c>
      <c r="C30" s="17">
        <v>14985</v>
      </c>
      <c r="D30" s="17">
        <v>12409</v>
      </c>
      <c r="E30" s="17">
        <v>11531</v>
      </c>
      <c r="F30" s="17">
        <v>14116</v>
      </c>
      <c r="G30" s="24"/>
      <c r="H30" s="7"/>
      <c r="I30" s="25">
        <f t="shared" si="0"/>
        <v>3454</v>
      </c>
      <c r="J30" s="24">
        <f t="shared" si="0"/>
        <v>-1707</v>
      </c>
      <c r="K30" s="7"/>
      <c r="L30" s="25">
        <f t="shared" si="3"/>
        <v>3454.4122883860946</v>
      </c>
      <c r="M30" s="17">
        <f t="shared" si="1"/>
        <v>0.16998171330847975</v>
      </c>
      <c r="N30" s="17">
        <f t="shared" si="4"/>
        <v>-1709.4182242403854</v>
      </c>
      <c r="O30" s="24">
        <f t="shared" si="2"/>
        <v>5.847808476787403</v>
      </c>
      <c r="P30" s="7"/>
      <c r="Q30" s="25">
        <f t="shared" si="5"/>
        <v>3483.5519840985121</v>
      </c>
      <c r="R30" s="24">
        <f t="shared" si="6"/>
        <v>-1715.1072902191743</v>
      </c>
      <c r="S30" s="7"/>
      <c r="T30" s="25">
        <f t="shared" si="7"/>
        <v>-0.89992547020196656</v>
      </c>
      <c r="U30" s="24">
        <f t="shared" si="8"/>
        <v>-0.44593661501037557</v>
      </c>
      <c r="V30" s="7"/>
      <c r="W30" s="25">
        <f t="shared" si="9"/>
        <v>-0.89653329842438478</v>
      </c>
      <c r="X30" s="24">
        <f t="shared" si="10"/>
        <v>56.45351871235755</v>
      </c>
      <c r="Y30" s="7"/>
      <c r="Z30" s="25">
        <f t="shared" si="11"/>
        <v>631</v>
      </c>
      <c r="AA30" s="17">
        <f t="shared" si="15"/>
        <v>56.492999999999995</v>
      </c>
      <c r="AB30" s="24">
        <f t="shared" si="12"/>
        <v>0.98598885432915651</v>
      </c>
      <c r="AC30" s="17">
        <f t="shared" si="13"/>
        <v>-3.9481287642445295E-2</v>
      </c>
      <c r="AD30" s="17">
        <f t="shared" ca="1" si="14"/>
        <v>1.5698682853475532E-2</v>
      </c>
      <c r="AE30" s="17">
        <v>139</v>
      </c>
    </row>
    <row r="31" spans="1:31" s="17" customFormat="1" x14ac:dyDescent="0.25">
      <c r="A31" s="17">
        <v>11</v>
      </c>
      <c r="B31" s="17">
        <v>630</v>
      </c>
      <c r="C31" s="17">
        <v>15058</v>
      </c>
      <c r="D31" s="17">
        <v>12573</v>
      </c>
      <c r="E31" s="17">
        <v>11446</v>
      </c>
      <c r="F31" s="17">
        <v>13930</v>
      </c>
      <c r="G31" s="24"/>
      <c r="H31" s="7"/>
      <c r="I31" s="25">
        <f t="shared" si="0"/>
        <v>3612</v>
      </c>
      <c r="J31" s="24">
        <f t="shared" si="0"/>
        <v>-1357</v>
      </c>
      <c r="K31" s="7"/>
      <c r="L31" s="25">
        <f t="shared" si="3"/>
        <v>3605.2394039991455</v>
      </c>
      <c r="M31" s="17">
        <f t="shared" si="1"/>
        <v>45.705658286770507</v>
      </c>
      <c r="N31" s="17">
        <f t="shared" si="4"/>
        <v>-1360.2372581036652</v>
      </c>
      <c r="O31" s="24">
        <f t="shared" si="2"/>
        <v>10.479840029746178</v>
      </c>
      <c r="P31" s="7"/>
      <c r="Q31" s="25">
        <f t="shared" si="5"/>
        <v>3641.5519840985121</v>
      </c>
      <c r="R31" s="24">
        <f t="shared" si="6"/>
        <v>-1365.1072902191743</v>
      </c>
      <c r="S31" s="7"/>
      <c r="T31" s="25">
        <f t="shared" si="7"/>
        <v>-0.9407424940158674</v>
      </c>
      <c r="U31" s="24">
        <f t="shared" si="8"/>
        <v>-0.35493483562100209</v>
      </c>
      <c r="V31" s="7"/>
      <c r="W31" s="25">
        <f t="shared" si="9"/>
        <v>-0.93804915463686533</v>
      </c>
      <c r="X31" s="24">
        <f t="shared" si="10"/>
        <v>62.173904014799632</v>
      </c>
      <c r="Y31" s="7"/>
      <c r="Z31" s="25">
        <f t="shared" si="11"/>
        <v>630</v>
      </c>
      <c r="AA31" s="17">
        <f t="shared" si="15"/>
        <v>62.162999999999997</v>
      </c>
      <c r="AB31" s="24">
        <f t="shared" si="12"/>
        <v>1.0849490229172349</v>
      </c>
      <c r="AC31" s="17">
        <f t="shared" si="13"/>
        <v>1.090401479963532E-2</v>
      </c>
      <c r="AD31" s="17">
        <f t="shared" ca="1" si="14"/>
        <v>-1.1308032204922824E-2</v>
      </c>
      <c r="AE31" s="17">
        <v>138</v>
      </c>
    </row>
    <row r="32" spans="1:31" s="17" customFormat="1" x14ac:dyDescent="0.25">
      <c r="A32" s="17">
        <v>12</v>
      </c>
      <c r="B32" s="17">
        <v>628</v>
      </c>
      <c r="C32" s="17">
        <v>15120</v>
      </c>
      <c r="D32" s="17">
        <v>12757</v>
      </c>
      <c r="E32" s="17">
        <v>11393</v>
      </c>
      <c r="F32" s="17">
        <v>13752</v>
      </c>
      <c r="G32" s="24"/>
      <c r="H32" s="7"/>
      <c r="I32" s="25">
        <f t="shared" si="0"/>
        <v>3727</v>
      </c>
      <c r="J32" s="24">
        <f t="shared" si="0"/>
        <v>-995</v>
      </c>
      <c r="K32" s="7"/>
      <c r="L32" s="25">
        <f t="shared" si="3"/>
        <v>3720.1859437989538</v>
      </c>
      <c r="M32" s="17">
        <f t="shared" si="1"/>
        <v>46.431361911016744</v>
      </c>
      <c r="N32" s="17">
        <f t="shared" si="4"/>
        <v>-998.8289665421795</v>
      </c>
      <c r="O32" s="24">
        <f t="shared" si="2"/>
        <v>14.660984781130042</v>
      </c>
      <c r="P32" s="7"/>
      <c r="Q32" s="25">
        <f t="shared" si="5"/>
        <v>3756.5519840985121</v>
      </c>
      <c r="R32" s="24">
        <f t="shared" si="6"/>
        <v>-1003.1072902191744</v>
      </c>
      <c r="S32" s="7"/>
      <c r="T32" s="25">
        <f t="shared" si="7"/>
        <v>-0.97045108729813701</v>
      </c>
      <c r="U32" s="24">
        <f t="shared" si="8"/>
        <v>-0.26081299522399298</v>
      </c>
      <c r="V32" s="7"/>
      <c r="W32" s="25">
        <f t="shared" si="9"/>
        <v>-0.9684801727484621</v>
      </c>
      <c r="X32" s="24">
        <f t="shared" si="10"/>
        <v>67.827062061011077</v>
      </c>
      <c r="Y32" s="7"/>
      <c r="Z32" s="25">
        <f t="shared" si="11"/>
        <v>628</v>
      </c>
      <c r="AA32" s="17">
        <f t="shared" si="15"/>
        <v>67.814999999999998</v>
      </c>
      <c r="AB32" s="24">
        <f t="shared" si="12"/>
        <v>1.1835950322399544</v>
      </c>
      <c r="AC32" s="17">
        <f t="shared" si="13"/>
        <v>1.2062061011079095E-2</v>
      </c>
      <c r="AD32" s="17">
        <f t="shared" ca="1" si="14"/>
        <v>3.0513450623459448E-4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15156</v>
      </c>
      <c r="D33" s="17">
        <v>12937</v>
      </c>
      <c r="E33" s="17">
        <v>11357</v>
      </c>
      <c r="F33" s="17">
        <v>13578</v>
      </c>
      <c r="G33" s="24"/>
      <c r="H33" s="7"/>
      <c r="I33" s="25">
        <f t="shared" si="0"/>
        <v>3799</v>
      </c>
      <c r="J33" s="24">
        <f t="shared" si="0"/>
        <v>-641</v>
      </c>
      <c r="K33" s="7"/>
      <c r="L33" s="25">
        <f t="shared" si="3"/>
        <v>3796.2511256388766</v>
      </c>
      <c r="M33" s="17">
        <f t="shared" si="1"/>
        <v>7.5563102532415725</v>
      </c>
      <c r="N33" s="17">
        <f t="shared" si="4"/>
        <v>-642.54616478189484</v>
      </c>
      <c r="O33" s="24">
        <f t="shared" si="2"/>
        <v>2.3906255327719337</v>
      </c>
      <c r="P33" s="7"/>
      <c r="Q33" s="25">
        <f t="shared" si="5"/>
        <v>3828.5519840985121</v>
      </c>
      <c r="R33" s="24">
        <f t="shared" si="6"/>
        <v>-649.10729021917439</v>
      </c>
      <c r="S33" s="7"/>
      <c r="T33" s="25">
        <f t="shared" si="7"/>
        <v>-0.98905125004877548</v>
      </c>
      <c r="U33" s="24">
        <f t="shared" si="8"/>
        <v>-0.16877119549874095</v>
      </c>
      <c r="V33" s="7"/>
      <c r="W33" s="25">
        <f t="shared" si="9"/>
        <v>-0.98778648801564062</v>
      </c>
      <c r="X33" s="24">
        <f t="shared" si="10"/>
        <v>73.203503655882969</v>
      </c>
      <c r="Y33" s="7"/>
      <c r="Z33" s="25">
        <f t="shared" si="11"/>
        <v>603</v>
      </c>
      <c r="AA33" s="17">
        <f t="shared" si="15"/>
        <v>73.24199999999999</v>
      </c>
      <c r="AB33" s="24">
        <f t="shared" si="12"/>
        <v>1.2783140507456867</v>
      </c>
      <c r="AC33" s="17">
        <f t="shared" si="13"/>
        <v>-3.8496344117021408E-2</v>
      </c>
      <c r="AD33" s="17">
        <f t="shared" ca="1" si="14"/>
        <v>2.6576882081059239E-2</v>
      </c>
      <c r="AE33" s="17">
        <v>136</v>
      </c>
    </row>
    <row r="34" spans="1:31" s="17" customFormat="1" x14ac:dyDescent="0.25">
      <c r="A34" s="17">
        <v>14</v>
      </c>
      <c r="B34" s="17">
        <v>610</v>
      </c>
      <c r="C34" s="17">
        <v>15176</v>
      </c>
      <c r="D34" s="17">
        <v>13116</v>
      </c>
      <c r="E34" s="17">
        <v>11336</v>
      </c>
      <c r="F34" s="17">
        <v>13396</v>
      </c>
      <c r="G34" s="24"/>
      <c r="H34" s="7"/>
      <c r="I34" s="25">
        <f t="shared" si="0"/>
        <v>3840</v>
      </c>
      <c r="J34" s="24">
        <f t="shared" si="0"/>
        <v>-280</v>
      </c>
      <c r="K34" s="7"/>
      <c r="L34" s="25">
        <f t="shared" si="3"/>
        <v>3838.2945472999982</v>
      </c>
      <c r="M34" s="17">
        <f t="shared" si="1"/>
        <v>2.9085689119435743</v>
      </c>
      <c r="N34" s="17">
        <f t="shared" si="4"/>
        <v>-276.20467830326635</v>
      </c>
      <c r="O34" s="24">
        <f t="shared" si="2"/>
        <v>14.404466781697204</v>
      </c>
      <c r="P34" s="7"/>
      <c r="Q34" s="25">
        <f t="shared" si="5"/>
        <v>3869.5519840985121</v>
      </c>
      <c r="R34" s="24">
        <f t="shared" si="6"/>
        <v>-288.10729021917433</v>
      </c>
      <c r="S34" s="7"/>
      <c r="T34" s="25">
        <f t="shared" si="7"/>
        <v>-0.99964300939288897</v>
      </c>
      <c r="U34" s="24">
        <f t="shared" si="8"/>
        <v>-7.4909360185701435E-2</v>
      </c>
      <c r="V34" s="7"/>
      <c r="W34" s="25">
        <f t="shared" si="9"/>
        <v>-0.99909811721382025</v>
      </c>
      <c r="X34" s="24">
        <f t="shared" si="10"/>
        <v>78.611477770532531</v>
      </c>
      <c r="Y34" s="7"/>
      <c r="Z34" s="25">
        <f t="shared" si="11"/>
        <v>610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-0.12052222946745417</v>
      </c>
      <c r="AD34" s="17">
        <f t="shared" ca="1" si="14"/>
        <v>0.12798861946933471</v>
      </c>
      <c r="AE34" s="17">
        <v>135</v>
      </c>
    </row>
    <row r="35" spans="1:31" s="17" customFormat="1" x14ac:dyDescent="0.25">
      <c r="A35" s="17">
        <v>15</v>
      </c>
      <c r="B35" s="17">
        <v>630</v>
      </c>
      <c r="C35" s="17">
        <v>15184</v>
      </c>
      <c r="D35" s="17">
        <v>13309</v>
      </c>
      <c r="E35" s="17">
        <v>11333</v>
      </c>
      <c r="F35" s="17">
        <v>13203</v>
      </c>
      <c r="G35" s="24"/>
      <c r="H35" s="7"/>
      <c r="I35" s="25">
        <f t="shared" si="0"/>
        <v>3851</v>
      </c>
      <c r="J35" s="24">
        <f t="shared" si="0"/>
        <v>106</v>
      </c>
      <c r="K35" s="7"/>
      <c r="L35" s="25">
        <f t="shared" si="3"/>
        <v>3844.4608279214303</v>
      </c>
      <c r="M35" s="17">
        <f t="shared" si="1"/>
        <v>42.760771473145091</v>
      </c>
      <c r="N35" s="17">
        <f t="shared" si="4"/>
        <v>104.84461430964035</v>
      </c>
      <c r="O35" s="24">
        <f t="shared" si="2"/>
        <v>1.3349160934878477</v>
      </c>
      <c r="P35" s="7"/>
      <c r="Q35" s="25">
        <f t="shared" si="5"/>
        <v>3880.5519840985121</v>
      </c>
      <c r="R35" s="24">
        <f t="shared" si="6"/>
        <v>97.892709780825641</v>
      </c>
      <c r="S35" s="7"/>
      <c r="T35" s="25">
        <f t="shared" si="7"/>
        <v>-1.0024847009242366</v>
      </c>
      <c r="U35" s="24">
        <f t="shared" si="8"/>
        <v>2.5452602226579024E-2</v>
      </c>
      <c r="V35" s="7"/>
      <c r="W35" s="25">
        <f t="shared" si="9"/>
        <v>-1.0027092817969967</v>
      </c>
      <c r="X35" s="24">
        <f t="shared" si="10"/>
        <v>84.353393652897012</v>
      </c>
      <c r="Y35" s="7"/>
      <c r="Z35" s="25">
        <f t="shared" si="11"/>
        <v>630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-4.8606347102975178E-2</v>
      </c>
      <c r="AD35" s="17">
        <f t="shared" ca="1" si="14"/>
        <v>-3.673173758349435E-2</v>
      </c>
      <c r="AE35" s="17">
        <v>134</v>
      </c>
    </row>
    <row r="36" spans="1:31" s="17" customFormat="1" x14ac:dyDescent="0.25">
      <c r="A36" s="17">
        <v>16</v>
      </c>
      <c r="B36" s="17">
        <v>634</v>
      </c>
      <c r="C36" s="17">
        <v>15172</v>
      </c>
      <c r="D36" s="17">
        <v>13502</v>
      </c>
      <c r="E36" s="17">
        <v>11349</v>
      </c>
      <c r="F36" s="17">
        <v>13014</v>
      </c>
      <c r="G36" s="24"/>
      <c r="H36" s="7"/>
      <c r="I36" s="25">
        <f t="shared" si="0"/>
        <v>3823</v>
      </c>
      <c r="J36" s="24">
        <f t="shared" si="0"/>
        <v>488</v>
      </c>
      <c r="K36" s="7"/>
      <c r="L36" s="25">
        <f t="shared" si="3"/>
        <v>3812.3915811577626</v>
      </c>
      <c r="M36" s="17">
        <f t="shared" si="1"/>
        <v>112.53855033233687</v>
      </c>
      <c r="N36" s="17">
        <f t="shared" si="4"/>
        <v>487.34386304615117</v>
      </c>
      <c r="O36" s="24">
        <f t="shared" si="2"/>
        <v>0.43051570220602076</v>
      </c>
      <c r="P36" s="7"/>
      <c r="Q36" s="25">
        <f t="shared" si="5"/>
        <v>3852.5519840985121</v>
      </c>
      <c r="R36" s="24">
        <f t="shared" si="6"/>
        <v>479.89270978082567</v>
      </c>
      <c r="S36" s="7"/>
      <c r="T36" s="25">
        <f t="shared" si="7"/>
        <v>-0.99525130429898823</v>
      </c>
      <c r="U36" s="24">
        <f t="shared" si="8"/>
        <v>0.12477454430298093</v>
      </c>
      <c r="V36" s="7"/>
      <c r="W36" s="25">
        <f t="shared" si="9"/>
        <v>-0.99623708922371768</v>
      </c>
      <c r="X36" s="24">
        <f t="shared" si="10"/>
        <v>90.038204000268479</v>
      </c>
      <c r="Y36" s="7"/>
      <c r="Z36" s="25">
        <f t="shared" si="11"/>
        <v>634</v>
      </c>
      <c r="AA36" s="17">
        <f t="shared" si="15"/>
        <v>90.10799999999999</v>
      </c>
      <c r="AB36" s="24">
        <f t="shared" si="12"/>
        <v>1.5726812823870502</v>
      </c>
      <c r="AC36" s="17">
        <f t="shared" si="13"/>
        <v>-6.979599973151096E-2</v>
      </c>
      <c r="AD36" s="17">
        <f t="shared" ca="1" si="14"/>
        <v>-8.5639617354331676E-3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15138</v>
      </c>
      <c r="D37" s="17">
        <v>13687</v>
      </c>
      <c r="E37" s="17">
        <v>11387</v>
      </c>
      <c r="F37" s="17">
        <v>12831</v>
      </c>
      <c r="G37" s="24"/>
      <c r="H37" s="7"/>
      <c r="I37" s="25">
        <f t="shared" si="0"/>
        <v>3751</v>
      </c>
      <c r="J37" s="24">
        <f t="shared" si="0"/>
        <v>856</v>
      </c>
      <c r="K37" s="7"/>
      <c r="L37" s="25">
        <f t="shared" si="3"/>
        <v>3742.9449086069035</v>
      </c>
      <c r="M37" s="17">
        <f t="shared" si="1"/>
        <v>64.884497351137597</v>
      </c>
      <c r="N37" s="17">
        <f t="shared" si="4"/>
        <v>862.13434286912116</v>
      </c>
      <c r="O37" s="24">
        <f t="shared" si="2"/>
        <v>37.630162435937571</v>
      </c>
      <c r="P37" s="7"/>
      <c r="Q37" s="25">
        <f t="shared" si="5"/>
        <v>3780.5519840985121</v>
      </c>
      <c r="R37" s="24">
        <f t="shared" si="6"/>
        <v>847.89270978082561</v>
      </c>
      <c r="S37" s="7"/>
      <c r="T37" s="25">
        <f t="shared" si="7"/>
        <v>-0.97665114154834987</v>
      </c>
      <c r="U37" s="24">
        <f t="shared" si="8"/>
        <v>0.2204564152038079</v>
      </c>
      <c r="V37" s="7"/>
      <c r="W37" s="25">
        <f t="shared" si="9"/>
        <v>-0.97836989119814577</v>
      </c>
      <c r="X37" s="24">
        <f t="shared" si="10"/>
        <v>95.597716573357673</v>
      </c>
      <c r="Y37" s="7"/>
      <c r="Z37" s="25">
        <f t="shared" si="11"/>
        <v>629</v>
      </c>
      <c r="AA37" s="17">
        <f t="shared" si="15"/>
        <v>95.768999999999991</v>
      </c>
      <c r="AB37" s="24">
        <f t="shared" si="12"/>
        <v>1.6714843713424494</v>
      </c>
      <c r="AC37" s="17">
        <f t="shared" si="13"/>
        <v>-0.17128342664231866</v>
      </c>
      <c r="AD37" s="17">
        <f t="shared" ca="1" si="14"/>
        <v>0.21004988849509232</v>
      </c>
      <c r="AE37" s="17">
        <v>132</v>
      </c>
    </row>
    <row r="38" spans="1:31" s="17" customFormat="1" x14ac:dyDescent="0.25">
      <c r="A38" s="17">
        <v>18</v>
      </c>
      <c r="B38" s="17">
        <v>631</v>
      </c>
      <c r="C38" s="17">
        <v>15083</v>
      </c>
      <c r="D38" s="17">
        <v>13870</v>
      </c>
      <c r="E38" s="17">
        <v>11441</v>
      </c>
      <c r="F38" s="17">
        <v>12643</v>
      </c>
      <c r="G38" s="24"/>
      <c r="H38" s="7"/>
      <c r="I38" s="25">
        <f t="shared" si="0"/>
        <v>3642</v>
      </c>
      <c r="J38" s="24">
        <f t="shared" si="0"/>
        <v>1227</v>
      </c>
      <c r="K38" s="7"/>
      <c r="L38" s="25">
        <f t="shared" si="3"/>
        <v>3636.2998752476615</v>
      </c>
      <c r="M38" s="17">
        <f t="shared" si="1"/>
        <v>32.491422192222323</v>
      </c>
      <c r="N38" s="17">
        <f t="shared" si="4"/>
        <v>1229.7305648978408</v>
      </c>
      <c r="O38" s="24">
        <f t="shared" si="2"/>
        <v>7.4559846613206107</v>
      </c>
      <c r="P38" s="7"/>
      <c r="Q38" s="25">
        <f t="shared" si="5"/>
        <v>3671.5519840985121</v>
      </c>
      <c r="R38" s="24">
        <f t="shared" si="6"/>
        <v>1218.8927097808257</v>
      </c>
      <c r="S38" s="7"/>
      <c r="T38" s="25">
        <f t="shared" si="7"/>
        <v>-0.9484925618286334</v>
      </c>
      <c r="U38" s="24">
        <f t="shared" si="8"/>
        <v>0.31691830135654381</v>
      </c>
      <c r="V38" s="7"/>
      <c r="W38" s="25">
        <f t="shared" si="9"/>
        <v>-0.95094997504598378</v>
      </c>
      <c r="X38" s="24">
        <f t="shared" si="10"/>
        <v>101.33074234044074</v>
      </c>
      <c r="Y38" s="7"/>
      <c r="Z38" s="25">
        <f t="shared" si="11"/>
        <v>631</v>
      </c>
      <c r="AA38" s="17">
        <f t="shared" si="15"/>
        <v>101.44799999999999</v>
      </c>
      <c r="AB38" s="24">
        <f t="shared" si="12"/>
        <v>1.7706016195632073</v>
      </c>
      <c r="AC38" s="17">
        <f t="shared" si="13"/>
        <v>-0.11725765955925738</v>
      </c>
      <c r="AD38" s="17">
        <f t="shared" ca="1" si="14"/>
        <v>3.2763116393098812E-2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15007</v>
      </c>
      <c r="D39" s="17">
        <v>14051</v>
      </c>
      <c r="E39" s="17">
        <v>11512</v>
      </c>
      <c r="F39" s="17">
        <v>12467</v>
      </c>
      <c r="G39" s="24"/>
      <c r="H39" s="7"/>
      <c r="I39" s="25">
        <f t="shared" si="0"/>
        <v>3495</v>
      </c>
      <c r="J39" s="24">
        <f t="shared" si="0"/>
        <v>1584</v>
      </c>
      <c r="K39" s="7"/>
      <c r="L39" s="25">
        <f t="shared" si="3"/>
        <v>3492.9027344058477</v>
      </c>
      <c r="M39" s="17">
        <f t="shared" si="1"/>
        <v>4.3985229724150186</v>
      </c>
      <c r="N39" s="17">
        <f t="shared" si="4"/>
        <v>1586.9762316126523</v>
      </c>
      <c r="O39" s="24">
        <f t="shared" si="2"/>
        <v>8.8579546121510742</v>
      </c>
      <c r="P39" s="7"/>
      <c r="Q39" s="25">
        <f t="shared" si="5"/>
        <v>3524.5519840985121</v>
      </c>
      <c r="R39" s="24">
        <f t="shared" si="6"/>
        <v>1575.8927097808257</v>
      </c>
      <c r="S39" s="7"/>
      <c r="T39" s="25">
        <f t="shared" si="7"/>
        <v>-0.91051722954608005</v>
      </c>
      <c r="U39" s="24">
        <f t="shared" si="8"/>
        <v>0.40974011633370477</v>
      </c>
      <c r="V39" s="7"/>
      <c r="W39" s="25">
        <f t="shared" si="9"/>
        <v>-0.91368511255041329</v>
      </c>
      <c r="X39" s="24">
        <f t="shared" si="10"/>
        <v>107.05306589407678</v>
      </c>
      <c r="Y39" s="7"/>
      <c r="Z39" s="25">
        <f t="shared" si="11"/>
        <v>634</v>
      </c>
      <c r="AA39" s="17">
        <f t="shared" si="15"/>
        <v>107.154</v>
      </c>
      <c r="AB39" s="24">
        <f t="shared" si="12"/>
        <v>1.8701901066820037</v>
      </c>
      <c r="AC39" s="17">
        <f t="shared" si="13"/>
        <v>-0.10093410592321561</v>
      </c>
      <c r="AD39" s="17">
        <f t="shared" ca="1" si="14"/>
        <v>0.10819556517904516</v>
      </c>
      <c r="AE39" s="17">
        <v>130</v>
      </c>
    </row>
    <row r="40" spans="1:31" s="17" customFormat="1" x14ac:dyDescent="0.25">
      <c r="A40" s="17">
        <v>20</v>
      </c>
      <c r="B40" s="17">
        <v>617</v>
      </c>
      <c r="C40" s="17">
        <v>14916</v>
      </c>
      <c r="D40" s="17">
        <v>14211</v>
      </c>
      <c r="E40" s="17">
        <v>11595</v>
      </c>
      <c r="F40" s="17">
        <v>12292</v>
      </c>
      <c r="G40" s="24"/>
      <c r="H40" s="7"/>
      <c r="I40" s="25">
        <f t="shared" si="0"/>
        <v>3321</v>
      </c>
      <c r="J40" s="24">
        <f t="shared" si="0"/>
        <v>1919</v>
      </c>
      <c r="K40" s="7"/>
      <c r="L40" s="25">
        <f t="shared" si="3"/>
        <v>3319.8161373500084</v>
      </c>
      <c r="M40" s="17">
        <f t="shared" si="1"/>
        <v>1.4015307740451917</v>
      </c>
      <c r="N40" s="17">
        <f t="shared" si="4"/>
        <v>1919.6322316236799</v>
      </c>
      <c r="O40" s="24">
        <f t="shared" si="2"/>
        <v>0.39971682598092234</v>
      </c>
      <c r="P40" s="7"/>
      <c r="Q40" s="25">
        <f t="shared" si="5"/>
        <v>3350.5519840985121</v>
      </c>
      <c r="R40" s="24">
        <f t="shared" si="6"/>
        <v>1910.8927097808257</v>
      </c>
      <c r="S40" s="7"/>
      <c r="T40" s="25">
        <f t="shared" si="7"/>
        <v>-0.86556683623203723</v>
      </c>
      <c r="U40" s="24">
        <f t="shared" si="8"/>
        <v>0.49684181946353367</v>
      </c>
      <c r="V40" s="7"/>
      <c r="W40" s="25">
        <f t="shared" si="9"/>
        <v>-0.86940113284697473</v>
      </c>
      <c r="X40" s="24">
        <f t="shared" si="10"/>
        <v>112.64624626501609</v>
      </c>
      <c r="Y40" s="7"/>
      <c r="Z40" s="25">
        <f t="shared" si="11"/>
        <v>617</v>
      </c>
      <c r="AA40" s="17">
        <f t="shared" si="15"/>
        <v>112.70699999999999</v>
      </c>
      <c r="AB40" s="24">
        <f t="shared" si="12"/>
        <v>1.9671082400452489</v>
      </c>
      <c r="AC40" s="17">
        <f t="shared" si="13"/>
        <v>-6.0753734983904906E-2</v>
      </c>
      <c r="AD40" s="17">
        <f t="shared" ca="1" si="14"/>
        <v>3.4251508902940486E-2</v>
      </c>
      <c r="AE40" s="17">
        <v>129</v>
      </c>
    </row>
    <row r="41" spans="1:31" s="17" customFormat="1" x14ac:dyDescent="0.25">
      <c r="A41" s="17">
        <v>21</v>
      </c>
      <c r="B41" s="17">
        <v>611</v>
      </c>
      <c r="C41" s="17">
        <v>14826</v>
      </c>
      <c r="D41" s="17">
        <v>14374</v>
      </c>
      <c r="E41" s="17">
        <v>11701</v>
      </c>
      <c r="F41" s="17">
        <v>12140</v>
      </c>
      <c r="G41" s="24"/>
      <c r="H41" s="7"/>
      <c r="I41" s="25">
        <f t="shared" si="0"/>
        <v>3125</v>
      </c>
      <c r="J41" s="24">
        <f t="shared" si="0"/>
        <v>2234</v>
      </c>
      <c r="K41" s="7"/>
      <c r="L41" s="25">
        <f t="shared" si="3"/>
        <v>3117.4226646724646</v>
      </c>
      <c r="M41" s="17">
        <f t="shared" si="1"/>
        <v>57.416010665915486</v>
      </c>
      <c r="N41" s="17">
        <f t="shared" si="4"/>
        <v>2231.3629233711258</v>
      </c>
      <c r="O41" s="24">
        <f t="shared" si="2"/>
        <v>6.9541731465544272</v>
      </c>
      <c r="P41" s="7"/>
      <c r="Q41" s="25">
        <f t="shared" si="5"/>
        <v>3154.5519840985121</v>
      </c>
      <c r="R41" s="24">
        <f t="shared" si="6"/>
        <v>2225.8927097808255</v>
      </c>
      <c r="S41" s="7"/>
      <c r="T41" s="25">
        <f t="shared" si="7"/>
        <v>-0.8149330598552994</v>
      </c>
      <c r="U41" s="24">
        <f t="shared" si="8"/>
        <v>0.57874342091396969</v>
      </c>
      <c r="V41" s="7"/>
      <c r="W41" s="25">
        <f t="shared" si="9"/>
        <v>-0.81939373833409213</v>
      </c>
      <c r="X41" s="24">
        <f t="shared" si="10"/>
        <v>118.13314309891695</v>
      </c>
      <c r="Y41" s="7"/>
      <c r="Z41" s="25">
        <f t="shared" si="11"/>
        <v>611</v>
      </c>
      <c r="AA41" s="17">
        <f t="shared" si="15"/>
        <v>118.20599999999999</v>
      </c>
      <c r="AB41" s="24">
        <f t="shared" si="12"/>
        <v>2.0630838956124169</v>
      </c>
      <c r="AC41" s="17">
        <f t="shared" si="13"/>
        <v>-7.2856901083042658E-2</v>
      </c>
      <c r="AD41" s="17">
        <f t="shared" ca="1" si="14"/>
        <v>-2.0138685679711443E-2</v>
      </c>
      <c r="AE41" s="17">
        <v>128</v>
      </c>
    </row>
    <row r="42" spans="1:31" s="17" customFormat="1" x14ac:dyDescent="0.25">
      <c r="A42" s="17">
        <v>22</v>
      </c>
      <c r="B42" s="17">
        <v>617</v>
      </c>
      <c r="C42" s="17">
        <v>14702</v>
      </c>
      <c r="D42" s="17">
        <v>14519</v>
      </c>
      <c r="E42" s="17">
        <v>11816</v>
      </c>
      <c r="F42" s="17">
        <v>11996</v>
      </c>
      <c r="G42" s="24"/>
      <c r="H42" s="7"/>
      <c r="I42" s="25">
        <f t="shared" si="0"/>
        <v>2886</v>
      </c>
      <c r="J42" s="24">
        <f t="shared" si="0"/>
        <v>2523</v>
      </c>
      <c r="K42" s="7"/>
      <c r="L42" s="25">
        <f t="shared" si="3"/>
        <v>2883.6502762658133</v>
      </c>
      <c r="M42" s="17">
        <f t="shared" si="1"/>
        <v>5.521201627000206</v>
      </c>
      <c r="N42" s="17">
        <f t="shared" si="4"/>
        <v>2525.3575129039541</v>
      </c>
      <c r="O42" s="24">
        <f t="shared" si="2"/>
        <v>5.5578670923101052</v>
      </c>
      <c r="P42" s="7"/>
      <c r="Q42" s="25">
        <f t="shared" si="5"/>
        <v>2915.5519840985121</v>
      </c>
      <c r="R42" s="24">
        <f t="shared" si="6"/>
        <v>2514.8927097808255</v>
      </c>
      <c r="S42" s="7"/>
      <c r="T42" s="25">
        <f t="shared" si="7"/>
        <v>-0.75319085294693033</v>
      </c>
      <c r="U42" s="24">
        <f t="shared" si="8"/>
        <v>0.65388489018119522</v>
      </c>
      <c r="V42" s="7"/>
      <c r="W42" s="25">
        <f t="shared" si="9"/>
        <v>-0.75822576270760966</v>
      </c>
      <c r="X42" s="24">
        <f t="shared" si="10"/>
        <v>123.67341335796755</v>
      </c>
      <c r="Y42" s="7"/>
      <c r="Z42" s="25">
        <f t="shared" si="11"/>
        <v>617</v>
      </c>
      <c r="AA42" s="17">
        <f t="shared" si="15"/>
        <v>123.75899999999999</v>
      </c>
      <c r="AB42" s="24">
        <f t="shared" si="12"/>
        <v>2.1600020289756618</v>
      </c>
      <c r="AC42" s="17">
        <f t="shared" si="13"/>
        <v>-8.5586642032438931E-2</v>
      </c>
      <c r="AD42" s="17">
        <f t="shared" ca="1" si="14"/>
        <v>0.13016244905823271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14564</v>
      </c>
      <c r="D43" s="17">
        <v>14650</v>
      </c>
      <c r="E43" s="17">
        <v>11946</v>
      </c>
      <c r="F43" s="17">
        <v>11856</v>
      </c>
      <c r="G43" s="24"/>
      <c r="H43" s="7"/>
      <c r="I43" s="25">
        <f t="shared" si="0"/>
        <v>2618</v>
      </c>
      <c r="J43" s="24">
        <f t="shared" si="0"/>
        <v>2794</v>
      </c>
      <c r="K43" s="7"/>
      <c r="L43" s="25">
        <f t="shared" si="3"/>
        <v>2622.9748156409387</v>
      </c>
      <c r="M43" s="17">
        <f t="shared" si="1"/>
        <v>24.748790661328194</v>
      </c>
      <c r="N43" s="17">
        <f t="shared" si="4"/>
        <v>2795.2833064500733</v>
      </c>
      <c r="O43" s="24">
        <f t="shared" si="2"/>
        <v>1.6468754447996554</v>
      </c>
      <c r="P43" s="7"/>
      <c r="Q43" s="25">
        <f t="shared" si="5"/>
        <v>2647.5519840985121</v>
      </c>
      <c r="R43" s="24">
        <f t="shared" si="6"/>
        <v>2785.8927097808255</v>
      </c>
      <c r="S43" s="7"/>
      <c r="T43" s="25">
        <f t="shared" si="7"/>
        <v>-0.68395691381955415</v>
      </c>
      <c r="U43" s="24">
        <f t="shared" si="8"/>
        <v>0.72434626793696733</v>
      </c>
      <c r="V43" s="7"/>
      <c r="W43" s="25">
        <f t="shared" si="9"/>
        <v>-0.68952995645233817</v>
      </c>
      <c r="X43" s="24">
        <f t="shared" si="10"/>
        <v>129.30992723229076</v>
      </c>
      <c r="Y43" s="7"/>
      <c r="Z43" s="25">
        <f t="shared" si="11"/>
        <v>616</v>
      </c>
      <c r="AA43" s="17">
        <f t="shared" si="15"/>
        <v>129.303</v>
      </c>
      <c r="AB43" s="24">
        <f t="shared" si="12"/>
        <v>2.2567630827062279</v>
      </c>
      <c r="AC43" s="17">
        <f t="shared" si="13"/>
        <v>6.9272322907636408E-3</v>
      </c>
      <c r="AD43" s="17">
        <f t="shared" ca="1" si="14"/>
        <v>-1.4988460786554469E-2</v>
      </c>
      <c r="AE43" s="17">
        <v>126</v>
      </c>
    </row>
    <row r="44" spans="1:31" s="17" customFormat="1" x14ac:dyDescent="0.25">
      <c r="A44" s="17">
        <v>24</v>
      </c>
      <c r="B44" s="17">
        <v>635</v>
      </c>
      <c r="C44" s="17">
        <v>14426</v>
      </c>
      <c r="D44" s="17">
        <v>14781</v>
      </c>
      <c r="E44" s="17">
        <v>12099</v>
      </c>
      <c r="F44" s="17">
        <v>11737</v>
      </c>
      <c r="G44" s="24"/>
      <c r="H44" s="7"/>
      <c r="I44" s="25">
        <f t="shared" si="0"/>
        <v>2327</v>
      </c>
      <c r="J44" s="24">
        <f t="shared" si="0"/>
        <v>3044</v>
      </c>
      <c r="K44" s="7"/>
      <c r="L44" s="25">
        <f t="shared" si="3"/>
        <v>2328.3074596520123</v>
      </c>
      <c r="M44" s="17">
        <f t="shared" si="1"/>
        <v>1.7094507416401568</v>
      </c>
      <c r="N44" s="17">
        <f t="shared" si="4"/>
        <v>3046.1873915085794</v>
      </c>
      <c r="O44" s="24">
        <f t="shared" si="2"/>
        <v>4.7846816118051185</v>
      </c>
      <c r="P44" s="7"/>
      <c r="Q44" s="25">
        <f t="shared" si="5"/>
        <v>2356.5519840985121</v>
      </c>
      <c r="R44" s="24">
        <f t="shared" si="6"/>
        <v>3035.8927097808255</v>
      </c>
      <c r="S44" s="7"/>
      <c r="T44" s="25">
        <f t="shared" si="7"/>
        <v>-0.60878125603572397</v>
      </c>
      <c r="U44" s="24">
        <f t="shared" si="8"/>
        <v>0.78934753892937692</v>
      </c>
      <c r="V44" s="7"/>
      <c r="W44" s="25">
        <f t="shared" si="9"/>
        <v>-0.61485039896563165</v>
      </c>
      <c r="X44" s="24">
        <f t="shared" si="10"/>
        <v>134.98304779944789</v>
      </c>
      <c r="Y44" s="7"/>
      <c r="Z44" s="25">
        <f t="shared" si="11"/>
        <v>635</v>
      </c>
      <c r="AA44" s="17">
        <f t="shared" si="15"/>
        <v>135.018</v>
      </c>
      <c r="AB44" s="24">
        <f t="shared" si="12"/>
        <v>2.3565086494577039</v>
      </c>
      <c r="AC44" s="17">
        <f t="shared" si="13"/>
        <v>-3.4952200552112345E-2</v>
      </c>
      <c r="AD44" s="17">
        <f t="shared" ca="1" si="14"/>
        <v>1.7027507049078849E-3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14266</v>
      </c>
      <c r="D45" s="17">
        <v>14896</v>
      </c>
      <c r="E45" s="17">
        <v>12261</v>
      </c>
      <c r="F45" s="17">
        <v>11626</v>
      </c>
      <c r="G45" s="24"/>
      <c r="H45" s="7"/>
      <c r="I45" s="25">
        <f t="shared" si="0"/>
        <v>2005</v>
      </c>
      <c r="J45" s="24">
        <f t="shared" si="0"/>
        <v>3270</v>
      </c>
      <c r="K45" s="7"/>
      <c r="L45" s="25">
        <f t="shared" si="3"/>
        <v>2010.7143843952149</v>
      </c>
      <c r="M45" s="17">
        <f t="shared" si="1"/>
        <v>32.654189016275474</v>
      </c>
      <c r="N45" s="17">
        <f t="shared" si="4"/>
        <v>3266.5368729169359</v>
      </c>
      <c r="O45" s="24">
        <f t="shared" si="2"/>
        <v>11.993249193452318</v>
      </c>
      <c r="P45" s="7"/>
      <c r="Q45" s="25">
        <f t="shared" si="5"/>
        <v>2034.5519840985121</v>
      </c>
      <c r="R45" s="24">
        <f t="shared" si="6"/>
        <v>3261.8927097808255</v>
      </c>
      <c r="S45" s="7"/>
      <c r="T45" s="25">
        <f t="shared" si="7"/>
        <v>-0.52559719484536893</v>
      </c>
      <c r="U45" s="24">
        <f t="shared" si="8"/>
        <v>0.84810868790651517</v>
      </c>
      <c r="V45" s="7"/>
      <c r="W45" s="25">
        <f t="shared" si="9"/>
        <v>-0.53211436505744758</v>
      </c>
      <c r="X45" s="24">
        <f t="shared" si="10"/>
        <v>140.79462751382005</v>
      </c>
      <c r="Y45" s="7"/>
      <c r="Z45" s="25">
        <f t="shared" si="11"/>
        <v>634</v>
      </c>
      <c r="AA45" s="17">
        <f t="shared" si="15"/>
        <v>140.72399999999999</v>
      </c>
      <c r="AB45" s="24">
        <f t="shared" si="12"/>
        <v>2.4560971365765001</v>
      </c>
      <c r="AC45" s="17">
        <f t="shared" si="13"/>
        <v>7.062751382005672E-2</v>
      </c>
      <c r="AD45" s="17">
        <f t="shared" ca="1" si="14"/>
        <v>3.8144654853510929E-2</v>
      </c>
      <c r="AE45" s="17">
        <v>124</v>
      </c>
    </row>
    <row r="46" spans="1:31" s="17" customFormat="1" x14ac:dyDescent="0.25">
      <c r="A46" s="17">
        <v>26</v>
      </c>
      <c r="B46" s="17">
        <v>628</v>
      </c>
      <c r="C46" s="17">
        <v>14105</v>
      </c>
      <c r="D46" s="17">
        <v>14989</v>
      </c>
      <c r="E46" s="17">
        <v>12428</v>
      </c>
      <c r="F46" s="17">
        <v>11532</v>
      </c>
      <c r="G46" s="24"/>
      <c r="H46" s="7"/>
      <c r="I46" s="25">
        <f t="shared" si="0"/>
        <v>1677</v>
      </c>
      <c r="J46" s="24">
        <f t="shared" si="0"/>
        <v>3457</v>
      </c>
      <c r="K46" s="7"/>
      <c r="L46" s="25">
        <f t="shared" si="3"/>
        <v>1676.1806096122584</v>
      </c>
      <c r="M46" s="17">
        <f t="shared" si="1"/>
        <v>0.67140060752329322</v>
      </c>
      <c r="N46" s="17">
        <f t="shared" si="4"/>
        <v>3452.9420482344276</v>
      </c>
      <c r="O46" s="24">
        <f t="shared" si="2"/>
        <v>16.466972531712138</v>
      </c>
      <c r="P46" s="7"/>
      <c r="Q46" s="25">
        <f t="shared" si="5"/>
        <v>1706.5519840985121</v>
      </c>
      <c r="R46" s="24">
        <f t="shared" si="6"/>
        <v>3448.8927097808255</v>
      </c>
      <c r="S46" s="7"/>
      <c r="T46" s="25">
        <f t="shared" si="7"/>
        <v>-0.44086312009246076</v>
      </c>
      <c r="U46" s="24">
        <f t="shared" si="8"/>
        <v>0.89672963860883759</v>
      </c>
      <c r="V46" s="7"/>
      <c r="W46" s="25">
        <f t="shared" si="9"/>
        <v>-0.44775053579048629</v>
      </c>
      <c r="X46" s="24">
        <f t="shared" si="10"/>
        <v>146.36567628702807</v>
      </c>
      <c r="Y46" s="7"/>
      <c r="Z46" s="25">
        <f t="shared" si="11"/>
        <v>628</v>
      </c>
      <c r="AA46" s="17">
        <f t="shared" si="15"/>
        <v>146.37599999999998</v>
      </c>
      <c r="AB46" s="24">
        <f t="shared" si="12"/>
        <v>2.5547431458992196</v>
      </c>
      <c r="AC46" s="17">
        <f t="shared" si="13"/>
        <v>-1.0323712971910481E-2</v>
      </c>
      <c r="AD46" s="17">
        <f t="shared" ca="1" si="14"/>
        <v>6.6451033454711705E-2</v>
      </c>
      <c r="AE46" s="17">
        <v>123</v>
      </c>
    </row>
    <row r="47" spans="1:31" s="17" customFormat="1" x14ac:dyDescent="0.25">
      <c r="A47" s="17">
        <v>27</v>
      </c>
      <c r="B47" s="17">
        <v>618</v>
      </c>
      <c r="C47" s="17">
        <v>13930</v>
      </c>
      <c r="D47" s="17">
        <v>15063</v>
      </c>
      <c r="E47" s="17">
        <v>12600</v>
      </c>
      <c r="F47" s="17">
        <v>11456</v>
      </c>
      <c r="G47" s="24"/>
      <c r="H47" s="7"/>
      <c r="I47" s="25">
        <f t="shared" si="0"/>
        <v>1330</v>
      </c>
      <c r="J47" s="24">
        <f t="shared" si="0"/>
        <v>3607</v>
      </c>
      <c r="K47" s="7"/>
      <c r="L47" s="25">
        <f t="shared" si="3"/>
        <v>1330.761901820631</v>
      </c>
      <c r="M47" s="17">
        <f t="shared" si="1"/>
        <v>0.58049438428084799</v>
      </c>
      <c r="N47" s="17">
        <f t="shared" si="4"/>
        <v>3603.6556948931616</v>
      </c>
      <c r="O47" s="24">
        <f t="shared" si="2"/>
        <v>11.18437664762553</v>
      </c>
      <c r="P47" s="7"/>
      <c r="Q47" s="25">
        <f t="shared" si="5"/>
        <v>1359.5519840985121</v>
      </c>
      <c r="R47" s="24">
        <f t="shared" si="6"/>
        <v>3598.8927097808255</v>
      </c>
      <c r="S47" s="7"/>
      <c r="T47" s="25">
        <f t="shared" si="7"/>
        <v>-0.35122066905813409</v>
      </c>
      <c r="U47" s="24">
        <f t="shared" si="8"/>
        <v>0.93573040120428341</v>
      </c>
      <c r="V47" s="7"/>
      <c r="W47" s="25">
        <f t="shared" si="9"/>
        <v>-0.35840443623651841</v>
      </c>
      <c r="X47" s="24">
        <f t="shared" si="10"/>
        <v>151.9414281717269</v>
      </c>
      <c r="Y47" s="7"/>
      <c r="Z47" s="25">
        <f t="shared" si="11"/>
        <v>618</v>
      </c>
      <c r="AA47" s="17">
        <f t="shared" si="15"/>
        <v>151.93799999999999</v>
      </c>
      <c r="AB47" s="24">
        <f t="shared" si="12"/>
        <v>2.6518183588951443</v>
      </c>
      <c r="AC47" s="17">
        <f t="shared" si="13"/>
        <v>3.428171726909568E-3</v>
      </c>
      <c r="AD47" s="17">
        <f t="shared" ca="1" si="14"/>
        <v>0.10001624054442004</v>
      </c>
      <c r="AE47" s="17">
        <v>122</v>
      </c>
    </row>
    <row r="48" spans="1:31" s="17" customFormat="1" x14ac:dyDescent="0.25">
      <c r="A48" s="17">
        <v>28</v>
      </c>
      <c r="B48" s="17">
        <v>634</v>
      </c>
      <c r="C48" s="17">
        <v>13744</v>
      </c>
      <c r="D48" s="17">
        <v>15121</v>
      </c>
      <c r="E48" s="17">
        <v>12787</v>
      </c>
      <c r="F48" s="17">
        <v>11394</v>
      </c>
      <c r="G48" s="24"/>
      <c r="H48" s="7"/>
      <c r="I48" s="25">
        <f t="shared" si="0"/>
        <v>957</v>
      </c>
      <c r="J48" s="24">
        <f t="shared" si="0"/>
        <v>3727</v>
      </c>
      <c r="K48" s="7"/>
      <c r="L48" s="25">
        <f t="shared" si="3"/>
        <v>963.11652234579731</v>
      </c>
      <c r="M48" s="17">
        <f t="shared" si="1"/>
        <v>37.41184560663779</v>
      </c>
      <c r="N48" s="17">
        <f t="shared" si="4"/>
        <v>3723.043314368475</v>
      </c>
      <c r="O48" s="24">
        <f t="shared" si="2"/>
        <v>15.655361186716652</v>
      </c>
      <c r="P48" s="7"/>
      <c r="Q48" s="25">
        <f t="shared" si="5"/>
        <v>986.55198409851209</v>
      </c>
      <c r="R48" s="24">
        <f t="shared" si="6"/>
        <v>3718.8927097808255</v>
      </c>
      <c r="S48" s="7"/>
      <c r="T48" s="25">
        <f t="shared" si="7"/>
        <v>-0.25486149258607693</v>
      </c>
      <c r="U48" s="24">
        <f t="shared" si="8"/>
        <v>0.96693101128063996</v>
      </c>
      <c r="V48" s="7"/>
      <c r="W48" s="25">
        <f t="shared" si="9"/>
        <v>-0.26228161676208289</v>
      </c>
      <c r="X48" s="24">
        <f t="shared" si="10"/>
        <v>157.72292485594903</v>
      </c>
      <c r="Y48" s="7"/>
      <c r="Z48" s="25">
        <f t="shared" si="11"/>
        <v>634</v>
      </c>
      <c r="AA48" s="17">
        <f t="shared" si="15"/>
        <v>157.64399999999998</v>
      </c>
      <c r="AB48" s="24">
        <f t="shared" si="12"/>
        <v>2.7514068460139405</v>
      </c>
      <c r="AC48" s="17">
        <f t="shared" si="13"/>
        <v>7.8924855949054518E-2</v>
      </c>
      <c r="AD48" s="17">
        <f t="shared" ca="1" si="14"/>
        <v>1.2924324523822861E-2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13564</v>
      </c>
      <c r="D49" s="17">
        <v>15171</v>
      </c>
      <c r="E49" s="17">
        <v>12971</v>
      </c>
      <c r="F49" s="17">
        <v>11360</v>
      </c>
      <c r="G49" s="24"/>
      <c r="H49" s="7"/>
      <c r="I49" s="25">
        <f t="shared" si="0"/>
        <v>593</v>
      </c>
      <c r="J49" s="24">
        <f t="shared" si="0"/>
        <v>3811</v>
      </c>
      <c r="K49" s="7"/>
      <c r="L49" s="25">
        <f t="shared" si="3"/>
        <v>602.45909238160323</v>
      </c>
      <c r="M49" s="17">
        <f t="shared" si="1"/>
        <v>89.474428683704218</v>
      </c>
      <c r="N49" s="17">
        <f t="shared" si="4"/>
        <v>3802.7260259893305</v>
      </c>
      <c r="O49" s="24">
        <f t="shared" si="2"/>
        <v>68.458645929233711</v>
      </c>
      <c r="P49" s="7"/>
      <c r="Q49" s="25">
        <f t="shared" si="5"/>
        <v>622.55198409851209</v>
      </c>
      <c r="R49" s="24">
        <f t="shared" si="6"/>
        <v>3802.8927097808255</v>
      </c>
      <c r="S49" s="7"/>
      <c r="T49" s="25">
        <f t="shared" si="7"/>
        <v>-0.16082733645784952</v>
      </c>
      <c r="U49" s="24">
        <f t="shared" si="8"/>
        <v>0.98877143833408965</v>
      </c>
      <c r="V49" s="7"/>
      <c r="W49" s="25">
        <f t="shared" si="9"/>
        <v>-0.16841212941261113</v>
      </c>
      <c r="X49" s="24">
        <f t="shared" si="10"/>
        <v>163.2331977252345</v>
      </c>
      <c r="Y49" s="7"/>
      <c r="Z49" s="25">
        <f t="shared" si="11"/>
        <v>606</v>
      </c>
      <c r="AA49" s="17">
        <f t="shared" si="15"/>
        <v>163.09799999999998</v>
      </c>
      <c r="AB49" s="24">
        <f t="shared" si="12"/>
        <v>2.8465971034177113</v>
      </c>
      <c r="AC49" s="17">
        <f t="shared" si="13"/>
        <v>0.13519772523451934</v>
      </c>
      <c r="AD49" s="17">
        <f t="shared" ca="1" si="14"/>
        <v>-3.9071925775090222E-2</v>
      </c>
      <c r="AE49" s="17">
        <v>120</v>
      </c>
    </row>
    <row r="50" spans="1:31" s="17" customFormat="1" x14ac:dyDescent="0.25">
      <c r="A50" s="17">
        <v>30</v>
      </c>
      <c r="B50" s="17">
        <v>610</v>
      </c>
      <c r="C50" s="17">
        <v>13384</v>
      </c>
      <c r="D50" s="17">
        <v>15192</v>
      </c>
      <c r="E50" s="17">
        <v>13154</v>
      </c>
      <c r="F50" s="17">
        <v>11338</v>
      </c>
      <c r="G50" s="24"/>
      <c r="H50" s="7"/>
      <c r="I50" s="25">
        <f t="shared" si="0"/>
        <v>230</v>
      </c>
      <c r="J50" s="24">
        <f t="shared" si="0"/>
        <v>3854</v>
      </c>
      <c r="K50" s="7"/>
      <c r="L50" s="25">
        <f t="shared" si="3"/>
        <v>233.64697925283366</v>
      </c>
      <c r="M50" s="17">
        <f t="shared" si="1"/>
        <v>13.30045767059916</v>
      </c>
      <c r="N50" s="17">
        <f t="shared" si="4"/>
        <v>3848.2007783126965</v>
      </c>
      <c r="O50" s="24">
        <f t="shared" si="2"/>
        <v>33.630972178491753</v>
      </c>
      <c r="P50" s="7"/>
      <c r="Q50" s="25">
        <f t="shared" si="5"/>
        <v>259.55198409851215</v>
      </c>
      <c r="R50" s="24">
        <f t="shared" si="6"/>
        <v>3845.8927097808255</v>
      </c>
      <c r="S50" s="7"/>
      <c r="T50" s="25">
        <f t="shared" si="7"/>
        <v>-6.7051515923381003E-2</v>
      </c>
      <c r="U50" s="24">
        <f t="shared" si="8"/>
        <v>0.99995165694478405</v>
      </c>
      <c r="V50" s="7"/>
      <c r="W50" s="25">
        <f t="shared" si="9"/>
        <v>-7.4719262523707142E-2</v>
      </c>
      <c r="X50" s="24">
        <f t="shared" si="10"/>
        <v>168.62595584550843</v>
      </c>
      <c r="Y50" s="7"/>
      <c r="Z50" s="25">
        <f t="shared" si="11"/>
        <v>610</v>
      </c>
      <c r="AA50" s="17">
        <f t="shared" si="15"/>
        <v>168.58799999999999</v>
      </c>
      <c r="AB50" s="24">
        <f t="shared" si="12"/>
        <v>2.9424156793522003</v>
      </c>
      <c r="AC50" s="17">
        <f t="shared" si="13"/>
        <v>3.7955845508435004E-2</v>
      </c>
      <c r="AD50" s="17">
        <f t="shared" ca="1" si="14"/>
        <v>0.10094742401673784</v>
      </c>
      <c r="AE50" s="17">
        <v>119</v>
      </c>
    </row>
    <row r="51" spans="1:31" s="17" customFormat="1" x14ac:dyDescent="0.25">
      <c r="A51" s="17">
        <v>31</v>
      </c>
      <c r="B51" s="17">
        <v>629</v>
      </c>
      <c r="C51" s="17">
        <v>13193</v>
      </c>
      <c r="D51" s="17">
        <v>15196</v>
      </c>
      <c r="E51" s="17">
        <v>13347</v>
      </c>
      <c r="F51" s="17">
        <v>11330</v>
      </c>
      <c r="G51" s="24"/>
      <c r="H51" s="7"/>
      <c r="I51" s="25">
        <f t="shared" si="0"/>
        <v>-154</v>
      </c>
      <c r="J51" s="24">
        <f t="shared" si="0"/>
        <v>3866</v>
      </c>
      <c r="K51" s="7"/>
      <c r="L51" s="25">
        <f t="shared" si="3"/>
        <v>-149.14630446630358</v>
      </c>
      <c r="M51" s="17">
        <f t="shared" si="1"/>
        <v>23.558360333824613</v>
      </c>
      <c r="N51" s="17">
        <f t="shared" si="4"/>
        <v>3858.1610984569443</v>
      </c>
      <c r="O51" s="24">
        <f t="shared" si="2"/>
        <v>61.448377401721451</v>
      </c>
      <c r="P51" s="7"/>
      <c r="Q51" s="25">
        <f t="shared" si="5"/>
        <v>-124.44801590148788</v>
      </c>
      <c r="R51" s="24">
        <f t="shared" si="6"/>
        <v>3857.8927097808255</v>
      </c>
      <c r="S51" s="7"/>
      <c r="T51" s="25">
        <f t="shared" si="7"/>
        <v>3.214935208002373E-2</v>
      </c>
      <c r="U51" s="24">
        <f t="shared" si="8"/>
        <v>1.0030717179524198</v>
      </c>
      <c r="V51" s="7"/>
      <c r="W51" s="25">
        <f t="shared" si="9"/>
        <v>2.4460601598771062E-2</v>
      </c>
      <c r="X51" s="24">
        <f t="shared" si="10"/>
        <v>174.29624014675903</v>
      </c>
      <c r="Y51" s="7"/>
      <c r="Z51" s="25">
        <f t="shared" si="11"/>
        <v>629</v>
      </c>
      <c r="AA51" s="17">
        <f t="shared" si="15"/>
        <v>174.249</v>
      </c>
      <c r="AB51" s="24">
        <f t="shared" si="12"/>
        <v>3.0412187683075995</v>
      </c>
      <c r="AC51" s="17">
        <f t="shared" si="13"/>
        <v>4.7240146759037316E-2</v>
      </c>
      <c r="AD51" s="17">
        <f t="shared" ca="1" si="14"/>
        <v>4.8138636028426163E-2</v>
      </c>
      <c r="AE51" s="17">
        <v>118</v>
      </c>
    </row>
    <row r="52" spans="1:31" s="17" customFormat="1" x14ac:dyDescent="0.25">
      <c r="A52" s="17">
        <v>32</v>
      </c>
      <c r="B52" s="17">
        <v>621</v>
      </c>
      <c r="C52" s="17">
        <v>12997</v>
      </c>
      <c r="D52" s="17">
        <v>15177</v>
      </c>
      <c r="E52" s="17">
        <v>13524</v>
      </c>
      <c r="F52" s="17">
        <v>11341</v>
      </c>
      <c r="G52" s="24"/>
      <c r="H52" s="7"/>
      <c r="I52" s="25">
        <f t="shared" ref="I52:J83" si="16">C52-E52</f>
        <v>-527</v>
      </c>
      <c r="J52" s="24">
        <f t="shared" si="16"/>
        <v>3836</v>
      </c>
      <c r="K52" s="7"/>
      <c r="L52" s="25">
        <f t="shared" si="3"/>
        <v>-525.94374100925847</v>
      </c>
      <c r="M52" s="17">
        <f t="shared" si="1"/>
        <v>1.1156830555223067</v>
      </c>
      <c r="N52" s="17">
        <f t="shared" si="4"/>
        <v>3831.1174045055391</v>
      </c>
      <c r="O52" s="24">
        <f t="shared" si="2"/>
        <v>23.839738762530168</v>
      </c>
      <c r="P52" s="7"/>
      <c r="Q52" s="25">
        <f t="shared" si="5"/>
        <v>-497.44801590148785</v>
      </c>
      <c r="R52" s="24">
        <f t="shared" si="6"/>
        <v>3827.8927097808255</v>
      </c>
      <c r="S52" s="7"/>
      <c r="T52" s="25">
        <f t="shared" si="7"/>
        <v>0.12850852855208092</v>
      </c>
      <c r="U52" s="24">
        <f t="shared" si="8"/>
        <v>0.99527156543333062</v>
      </c>
      <c r="V52" s="7"/>
      <c r="W52" s="25">
        <f t="shared" si="9"/>
        <v>0.12088240664971768</v>
      </c>
      <c r="X52" s="24">
        <f t="shared" si="10"/>
        <v>179.82435708213211</v>
      </c>
      <c r="Y52" s="7"/>
      <c r="Z52" s="25">
        <f t="shared" si="11"/>
        <v>621</v>
      </c>
      <c r="AA52" s="17">
        <f t="shared" si="15"/>
        <v>179.83799999999999</v>
      </c>
      <c r="AB52" s="24">
        <f t="shared" si="12"/>
        <v>3.1387652202015621</v>
      </c>
      <c r="AC52" s="17">
        <f t="shared" si="13"/>
        <v>-1.3642917867883853E-2</v>
      </c>
      <c r="AD52" s="17">
        <f t="shared" ca="1" si="14"/>
        <v>9.6722026802353867E-2</v>
      </c>
      <c r="AE52" s="17">
        <v>117</v>
      </c>
    </row>
    <row r="53" spans="1:31" s="17" customFormat="1" x14ac:dyDescent="0.25">
      <c r="A53" s="17">
        <v>33</v>
      </c>
      <c r="B53" s="17">
        <v>641</v>
      </c>
      <c r="C53" s="17">
        <v>12803</v>
      </c>
      <c r="D53" s="17">
        <v>15136</v>
      </c>
      <c r="E53" s="17">
        <v>13716</v>
      </c>
      <c r="F53" s="17">
        <v>11371</v>
      </c>
      <c r="G53" s="24"/>
      <c r="H53" s="7"/>
      <c r="I53" s="25">
        <f t="shared" si="16"/>
        <v>-913</v>
      </c>
      <c r="J53" s="24">
        <f t="shared" si="16"/>
        <v>3765</v>
      </c>
      <c r="K53" s="7"/>
      <c r="L53" s="25">
        <f t="shared" si="3"/>
        <v>-909.88761454588564</v>
      </c>
      <c r="M53" s="17">
        <f t="shared" si="1"/>
        <v>9.6869432149826515</v>
      </c>
      <c r="N53" s="17">
        <f t="shared" si="4"/>
        <v>3765.0480515032646</v>
      </c>
      <c r="O53" s="24">
        <f t="shared" si="2"/>
        <v>2.3089469659840077E-3</v>
      </c>
      <c r="P53" s="7"/>
      <c r="Q53" s="25">
        <f t="shared" si="5"/>
        <v>-883.44801590148791</v>
      </c>
      <c r="R53" s="24">
        <f t="shared" si="6"/>
        <v>3756.8927097808255</v>
      </c>
      <c r="S53" s="7"/>
      <c r="T53" s="25">
        <f t="shared" si="7"/>
        <v>0.22822606774300339</v>
      </c>
      <c r="U53" s="24">
        <f t="shared" si="8"/>
        <v>0.97681120447148628</v>
      </c>
      <c r="V53" s="7"/>
      <c r="W53" s="25">
        <f t="shared" si="9"/>
        <v>0.22074439582749344</v>
      </c>
      <c r="X53" s="24">
        <f t="shared" si="10"/>
        <v>185.63339277174805</v>
      </c>
      <c r="Y53" s="7"/>
      <c r="Z53" s="25">
        <f t="shared" si="11"/>
        <v>641</v>
      </c>
      <c r="AA53" s="17">
        <f t="shared" si="15"/>
        <v>185.607</v>
      </c>
      <c r="AB53" s="24">
        <f t="shared" si="12"/>
        <v>3.2394532647491152</v>
      </c>
      <c r="AC53" s="17">
        <f t="shared" si="13"/>
        <v>2.6392771748049881E-2</v>
      </c>
      <c r="AD53" s="17">
        <f t="shared" ca="1" si="14"/>
        <v>3.0359940684860476E-2</v>
      </c>
      <c r="AE53" s="17">
        <v>116</v>
      </c>
    </row>
    <row r="54" spans="1:31" s="17" customFormat="1" x14ac:dyDescent="0.25">
      <c r="A54" s="17">
        <v>34</v>
      </c>
      <c r="B54" s="17">
        <v>634</v>
      </c>
      <c r="C54" s="17">
        <v>12629</v>
      </c>
      <c r="D54" s="17">
        <v>15101</v>
      </c>
      <c r="E54" s="17">
        <v>13912</v>
      </c>
      <c r="F54" s="17">
        <v>11434</v>
      </c>
      <c r="G54" s="24"/>
      <c r="H54" s="7"/>
      <c r="I54" s="25">
        <f t="shared" si="16"/>
        <v>-1283</v>
      </c>
      <c r="J54" s="24">
        <f t="shared" si="16"/>
        <v>3667</v>
      </c>
      <c r="K54" s="7"/>
      <c r="L54" s="25">
        <f t="shared" si="3"/>
        <v>-1280.8814270611015</v>
      </c>
      <c r="M54" s="17">
        <f t="shared" si="1"/>
        <v>4.4883512974331277</v>
      </c>
      <c r="N54" s="17">
        <f t="shared" si="4"/>
        <v>3662.2250157840631</v>
      </c>
      <c r="O54" s="24">
        <f t="shared" si="2"/>
        <v>22.800474262446635</v>
      </c>
      <c r="P54" s="7"/>
      <c r="Q54" s="25">
        <f t="shared" si="5"/>
        <v>-1253.4480159014879</v>
      </c>
      <c r="R54" s="24">
        <f t="shared" si="6"/>
        <v>3658.8927097808255</v>
      </c>
      <c r="S54" s="7"/>
      <c r="T54" s="25">
        <f t="shared" si="7"/>
        <v>0.32381023743378401</v>
      </c>
      <c r="U54" s="24">
        <f t="shared" si="8"/>
        <v>0.95133070624246174</v>
      </c>
      <c r="V54" s="7"/>
      <c r="W54" s="25">
        <f t="shared" si="9"/>
        <v>0.31652671145201627</v>
      </c>
      <c r="X54" s="24">
        <f t="shared" si="10"/>
        <v>191.30263306712982</v>
      </c>
      <c r="Y54" s="7"/>
      <c r="Z54" s="25">
        <f t="shared" si="11"/>
        <v>634</v>
      </c>
      <c r="AA54" s="17">
        <f t="shared" si="15"/>
        <v>191.31299999999999</v>
      </c>
      <c r="AB54" s="24">
        <f t="shared" si="12"/>
        <v>3.3390417518679114</v>
      </c>
      <c r="AC54" s="17">
        <f t="shared" si="13"/>
        <v>-1.0366932870169876E-2</v>
      </c>
      <c r="AD54" s="17">
        <f t="shared" ca="1" si="14"/>
        <v>4.8802549726190136E-2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12448</v>
      </c>
      <c r="D55" s="17">
        <v>15037</v>
      </c>
      <c r="E55" s="17">
        <v>14090</v>
      </c>
      <c r="F55" s="17">
        <v>11504</v>
      </c>
      <c r="G55" s="24"/>
      <c r="H55" s="7"/>
      <c r="I55" s="25">
        <f t="shared" si="16"/>
        <v>-1642</v>
      </c>
      <c r="J55" s="24">
        <f t="shared" si="16"/>
        <v>3533</v>
      </c>
      <c r="K55" s="7"/>
      <c r="L55" s="25">
        <f t="shared" si="3"/>
        <v>-1636.1511503431852</v>
      </c>
      <c r="M55" s="17">
        <f t="shared" si="1"/>
        <v>34.209042308022184</v>
      </c>
      <c r="N55" s="17">
        <f t="shared" si="4"/>
        <v>3524.6370774230641</v>
      </c>
      <c r="O55" s="24">
        <f t="shared" si="2"/>
        <v>69.938474027824924</v>
      </c>
      <c r="P55" s="7"/>
      <c r="Q55" s="25">
        <f t="shared" si="5"/>
        <v>-1612.4480159014879</v>
      </c>
      <c r="R55" s="24">
        <f t="shared" si="6"/>
        <v>3524.8927097808255</v>
      </c>
      <c r="S55" s="7"/>
      <c r="T55" s="25">
        <f t="shared" si="7"/>
        <v>0.41655271559321705</v>
      </c>
      <c r="U55" s="24">
        <f t="shared" si="8"/>
        <v>0.91649002499053012</v>
      </c>
      <c r="V55" s="7"/>
      <c r="W55" s="25">
        <f t="shared" si="9"/>
        <v>0.40953900858194703</v>
      </c>
      <c r="X55" s="24">
        <f t="shared" si="10"/>
        <v>196.9770828876799</v>
      </c>
      <c r="Y55" s="7"/>
      <c r="Z55" s="25">
        <f t="shared" si="11"/>
        <v>628</v>
      </c>
      <c r="AA55" s="17">
        <f t="shared" si="15"/>
        <v>196.96499999999997</v>
      </c>
      <c r="AB55" s="24">
        <f t="shared" si="12"/>
        <v>3.4376877611906309</v>
      </c>
      <c r="AC55" s="17">
        <f t="shared" si="13"/>
        <v>1.2082887679923715E-2</v>
      </c>
      <c r="AD55" s="17">
        <f t="shared" ca="1" si="14"/>
        <v>5.9944382858049039E-2</v>
      </c>
      <c r="AE55" s="17">
        <v>114</v>
      </c>
    </row>
    <row r="56" spans="1:31" s="17" customFormat="1" x14ac:dyDescent="0.25">
      <c r="A56" s="17">
        <v>36</v>
      </c>
      <c r="B56" s="17">
        <v>613</v>
      </c>
      <c r="C56" s="17">
        <v>12281</v>
      </c>
      <c r="D56" s="17">
        <v>14940</v>
      </c>
      <c r="E56" s="17">
        <v>14248</v>
      </c>
      <c r="F56" s="17">
        <v>11585</v>
      </c>
      <c r="G56" s="24"/>
      <c r="H56" s="7"/>
      <c r="I56" s="25">
        <f t="shared" si="16"/>
        <v>-1967</v>
      </c>
      <c r="J56" s="24">
        <f t="shared" si="16"/>
        <v>3355</v>
      </c>
      <c r="K56" s="7"/>
      <c r="L56" s="25">
        <f t="shared" si="3"/>
        <v>-1967.895011942476</v>
      </c>
      <c r="M56" s="17">
        <f t="shared" si="1"/>
        <v>0.80104637717466853</v>
      </c>
      <c r="N56" s="17">
        <f t="shared" si="4"/>
        <v>3357.3140343796476</v>
      </c>
      <c r="O56" s="24">
        <f t="shared" si="2"/>
        <v>5.354755110191225</v>
      </c>
      <c r="P56" s="7"/>
      <c r="Q56" s="25">
        <f t="shared" si="5"/>
        <v>-1937.4480159014879</v>
      </c>
      <c r="R56" s="24">
        <f t="shared" si="6"/>
        <v>3346.8927097808255</v>
      </c>
      <c r="S56" s="7"/>
      <c r="T56" s="25">
        <f t="shared" si="7"/>
        <v>0.5005117835648486</v>
      </c>
      <c r="U56" s="24">
        <f t="shared" si="8"/>
        <v>0.87020912004393447</v>
      </c>
      <c r="V56" s="7"/>
      <c r="W56" s="25">
        <f t="shared" si="9"/>
        <v>0.49385533986397623</v>
      </c>
      <c r="X56" s="24">
        <f t="shared" si="10"/>
        <v>202.47481096120737</v>
      </c>
      <c r="Y56" s="7"/>
      <c r="Z56" s="25">
        <f t="shared" si="11"/>
        <v>613</v>
      </c>
      <c r="AA56" s="17">
        <f t="shared" si="15"/>
        <v>202.48199999999997</v>
      </c>
      <c r="AB56" s="24">
        <f t="shared" si="12"/>
        <v>3.5339775760231578</v>
      </c>
      <c r="AC56" s="17">
        <f t="shared" si="13"/>
        <v>-7.1890387926032417E-3</v>
      </c>
      <c r="AD56" s="17">
        <f t="shared" ca="1" si="14"/>
        <v>8.9861657922085669E-2</v>
      </c>
      <c r="AE56" s="17">
        <v>113</v>
      </c>
    </row>
    <row r="57" spans="1:31" s="17" customFormat="1" x14ac:dyDescent="0.25">
      <c r="A57" s="17">
        <v>37</v>
      </c>
      <c r="B57" s="17">
        <v>608</v>
      </c>
      <c r="C57" s="17">
        <v>12122</v>
      </c>
      <c r="D57" s="17">
        <v>14846</v>
      </c>
      <c r="E57" s="17">
        <v>14402</v>
      </c>
      <c r="F57" s="17">
        <v>11686</v>
      </c>
      <c r="G57" s="24"/>
      <c r="H57" s="7"/>
      <c r="I57" s="25">
        <f t="shared" si="16"/>
        <v>-2280</v>
      </c>
      <c r="J57" s="24">
        <f t="shared" si="16"/>
        <v>3160</v>
      </c>
      <c r="K57" s="7"/>
      <c r="L57" s="25">
        <f t="shared" si="3"/>
        <v>-2279.2019576444295</v>
      </c>
      <c r="M57" s="17">
        <f t="shared" si="1"/>
        <v>0.63687160128449227</v>
      </c>
      <c r="N57" s="17">
        <f t="shared" si="4"/>
        <v>3160.6699992378863</v>
      </c>
      <c r="O57" s="24">
        <f t="shared" si="2"/>
        <v>0.44889897876816776</v>
      </c>
      <c r="P57" s="7"/>
      <c r="Q57" s="25">
        <f t="shared" si="5"/>
        <v>-2250.4480159014879</v>
      </c>
      <c r="R57" s="24">
        <f t="shared" si="6"/>
        <v>3151.8927097808255</v>
      </c>
      <c r="S57" s="7"/>
      <c r="T57" s="25">
        <f t="shared" si="7"/>
        <v>0.58137082441137389</v>
      </c>
      <c r="U57" s="24">
        <f t="shared" si="8"/>
        <v>0.81950812866985501</v>
      </c>
      <c r="V57" s="7"/>
      <c r="W57" s="25">
        <f t="shared" si="9"/>
        <v>0.57510543796024149</v>
      </c>
      <c r="X57" s="24">
        <f t="shared" si="10"/>
        <v>207.95930934109401</v>
      </c>
      <c r="Y57" s="7"/>
      <c r="Z57" s="25">
        <f t="shared" si="11"/>
        <v>608</v>
      </c>
      <c r="AA57" s="17">
        <f t="shared" si="15"/>
        <v>207.95399999999998</v>
      </c>
      <c r="AB57" s="24">
        <f t="shared" si="12"/>
        <v>3.6294819926922872</v>
      </c>
      <c r="AC57" s="17">
        <f t="shared" si="13"/>
        <v>5.3093410940334707E-3</v>
      </c>
      <c r="AD57" s="17">
        <f t="shared" ca="1" si="14"/>
        <v>8.849047116044062E-2</v>
      </c>
      <c r="AE57" s="17">
        <v>112</v>
      </c>
    </row>
    <row r="58" spans="1:31" s="17" customFormat="1" x14ac:dyDescent="0.25">
      <c r="A58" s="17">
        <v>38</v>
      </c>
      <c r="B58" s="17">
        <v>620</v>
      </c>
      <c r="C58" s="17">
        <v>11975</v>
      </c>
      <c r="D58" s="17">
        <v>14733</v>
      </c>
      <c r="E58" s="17">
        <v>14553</v>
      </c>
      <c r="F58" s="17">
        <v>11803</v>
      </c>
      <c r="G58" s="24"/>
      <c r="H58" s="7"/>
      <c r="I58" s="25">
        <f t="shared" si="16"/>
        <v>-2578</v>
      </c>
      <c r="J58" s="24">
        <f t="shared" si="16"/>
        <v>2930</v>
      </c>
      <c r="K58" s="7"/>
      <c r="L58" s="25">
        <f t="shared" si="3"/>
        <v>-2575.5196882543355</v>
      </c>
      <c r="M58" s="17">
        <f t="shared" si="1"/>
        <v>6.1519463556812504</v>
      </c>
      <c r="N58" s="17">
        <f t="shared" si="4"/>
        <v>2930.5392313760035</v>
      </c>
      <c r="O58" s="24">
        <f t="shared" si="2"/>
        <v>0.29077047686662744</v>
      </c>
      <c r="P58" s="7"/>
      <c r="Q58" s="25">
        <f t="shared" si="5"/>
        <v>-2548.4480159014879</v>
      </c>
      <c r="R58" s="24">
        <f t="shared" si="6"/>
        <v>2921.8927097808255</v>
      </c>
      <c r="S58" s="7"/>
      <c r="T58" s="25">
        <f t="shared" si="7"/>
        <v>0.65835483135151607</v>
      </c>
      <c r="U58" s="24">
        <f t="shared" si="8"/>
        <v>0.75970695935683807</v>
      </c>
      <c r="V58" s="7"/>
      <c r="W58" s="25">
        <f t="shared" si="9"/>
        <v>0.65255015158548157</v>
      </c>
      <c r="X58" s="24">
        <f t="shared" si="10"/>
        <v>213.5602435294345</v>
      </c>
      <c r="Y58" s="7"/>
      <c r="Z58" s="25">
        <f t="shared" si="11"/>
        <v>620</v>
      </c>
      <c r="AA58" s="17">
        <f t="shared" si="15"/>
        <v>213.53399999999999</v>
      </c>
      <c r="AB58" s="24">
        <f t="shared" si="12"/>
        <v>3.7268713649535719</v>
      </c>
      <c r="AC58" s="17">
        <f t="shared" si="13"/>
        <v>2.6243529434509583E-2</v>
      </c>
      <c r="AD58" s="17">
        <f t="shared" ca="1" si="14"/>
        <v>2.3713765341142334E-3</v>
      </c>
      <c r="AE58" s="17">
        <v>111</v>
      </c>
    </row>
    <row r="59" spans="1:31" s="17" customFormat="1" x14ac:dyDescent="0.25">
      <c r="A59" s="17">
        <v>39</v>
      </c>
      <c r="B59" s="17">
        <v>621</v>
      </c>
      <c r="C59" s="17">
        <v>11831</v>
      </c>
      <c r="D59" s="17">
        <v>14596</v>
      </c>
      <c r="E59" s="17">
        <v>14686</v>
      </c>
      <c r="F59" s="17">
        <v>11934</v>
      </c>
      <c r="G59" s="24"/>
      <c r="H59" s="7"/>
      <c r="I59" s="25">
        <f t="shared" si="16"/>
        <v>-2855</v>
      </c>
      <c r="J59" s="24">
        <f t="shared" si="16"/>
        <v>2662</v>
      </c>
      <c r="K59" s="7"/>
      <c r="L59" s="25">
        <f t="shared" si="3"/>
        <v>-2848.1261447861011</v>
      </c>
      <c r="M59" s="17">
        <f t="shared" si="1"/>
        <v>47.249885501644791</v>
      </c>
      <c r="N59" s="17">
        <f t="shared" si="4"/>
        <v>2672.2466614692248</v>
      </c>
      <c r="O59" s="24">
        <f t="shared" si="2"/>
        <v>104.99407126489652</v>
      </c>
      <c r="P59" s="7"/>
      <c r="Q59" s="25">
        <f t="shared" si="5"/>
        <v>-2825.4480159014879</v>
      </c>
      <c r="R59" s="24">
        <f t="shared" si="6"/>
        <v>2653.8927097808255</v>
      </c>
      <c r="S59" s="7"/>
      <c r="T59" s="25">
        <f t="shared" si="7"/>
        <v>0.72991379082272212</v>
      </c>
      <c r="U59" s="24">
        <f t="shared" si="8"/>
        <v>0.69002559685297504</v>
      </c>
      <c r="V59" s="7"/>
      <c r="W59" s="25">
        <f t="shared" si="9"/>
        <v>0.72464540134234268</v>
      </c>
      <c r="X59" s="24">
        <f t="shared" si="10"/>
        <v>219.30118109564114</v>
      </c>
      <c r="Y59" s="7"/>
      <c r="Z59" s="25">
        <f t="shared" si="11"/>
        <v>621</v>
      </c>
      <c r="AA59" s="17">
        <f t="shared" si="15"/>
        <v>219.12299999999999</v>
      </c>
      <c r="AB59" s="24">
        <f t="shared" si="12"/>
        <v>3.8244178168475345</v>
      </c>
      <c r="AC59" s="17">
        <f t="shared" si="13"/>
        <v>0.17818109564115048</v>
      </c>
      <c r="AD59" s="17">
        <f t="shared" ca="1" si="14"/>
        <v>-0.11090788305139654</v>
      </c>
      <c r="AE59" s="17">
        <v>110</v>
      </c>
    </row>
    <row r="60" spans="1:31" s="17" customFormat="1" x14ac:dyDescent="0.25">
      <c r="A60" s="17">
        <v>40</v>
      </c>
      <c r="B60" s="17">
        <v>631</v>
      </c>
      <c r="C60" s="17">
        <v>11717</v>
      </c>
      <c r="D60" s="17">
        <v>14463</v>
      </c>
      <c r="E60" s="17">
        <v>14814</v>
      </c>
      <c r="F60" s="17">
        <v>12083</v>
      </c>
      <c r="G60" s="24"/>
      <c r="H60" s="7"/>
      <c r="I60" s="25">
        <f t="shared" si="16"/>
        <v>-3097</v>
      </c>
      <c r="J60" s="24">
        <f t="shared" si="16"/>
        <v>2380</v>
      </c>
      <c r="K60" s="7"/>
      <c r="L60" s="25">
        <f t="shared" si="3"/>
        <v>-3097.6590302876316</v>
      </c>
      <c r="M60" s="17">
        <f t="shared" si="1"/>
        <v>0.43432092001578226</v>
      </c>
      <c r="N60" s="17">
        <f t="shared" si="4"/>
        <v>2383.8372062107901</v>
      </c>
      <c r="O60" s="24">
        <f t="shared" si="2"/>
        <v>14.724151504126118</v>
      </c>
      <c r="P60" s="7"/>
      <c r="Q60" s="25">
        <f t="shared" si="5"/>
        <v>-3067.4480159014879</v>
      </c>
      <c r="R60" s="24">
        <f t="shared" si="6"/>
        <v>2371.8927097808255</v>
      </c>
      <c r="S60" s="7"/>
      <c r="T60" s="25">
        <f t="shared" si="7"/>
        <v>0.79243100451236781</v>
      </c>
      <c r="U60" s="24">
        <f t="shared" si="8"/>
        <v>0.61670416317353693</v>
      </c>
      <c r="V60" s="7"/>
      <c r="W60" s="25">
        <f t="shared" si="9"/>
        <v>0.78772654495118599</v>
      </c>
      <c r="X60" s="24">
        <f t="shared" si="10"/>
        <v>224.84224100056554</v>
      </c>
      <c r="Y60" s="7"/>
      <c r="Z60" s="25">
        <f t="shared" si="11"/>
        <v>631</v>
      </c>
      <c r="AA60" s="17">
        <f t="shared" si="15"/>
        <v>224.80199999999999</v>
      </c>
      <c r="AB60" s="24">
        <f t="shared" si="12"/>
        <v>3.9235350650682923</v>
      </c>
      <c r="AC60" s="17">
        <f t="shared" si="13"/>
        <v>4.0241000565544027E-2</v>
      </c>
      <c r="AD60" s="17">
        <f t="shared" ca="1" si="14"/>
        <v>6.3856082769120803E-2</v>
      </c>
      <c r="AE60" s="17">
        <v>109</v>
      </c>
    </row>
    <row r="61" spans="1:31" s="17" customFormat="1" x14ac:dyDescent="0.25">
      <c r="A61" s="17">
        <v>41</v>
      </c>
      <c r="B61" s="17">
        <v>630</v>
      </c>
      <c r="C61" s="17">
        <v>11607</v>
      </c>
      <c r="D61" s="17">
        <v>14307</v>
      </c>
      <c r="E61" s="17">
        <v>14925</v>
      </c>
      <c r="F61" s="17">
        <v>12240</v>
      </c>
      <c r="G61" s="24"/>
      <c r="H61" s="7"/>
      <c r="I61" s="25">
        <f t="shared" si="16"/>
        <v>-3318</v>
      </c>
      <c r="J61" s="24">
        <f t="shared" si="16"/>
        <v>2067</v>
      </c>
      <c r="K61" s="7"/>
      <c r="L61" s="25">
        <f t="shared" si="3"/>
        <v>-3316.7507915630435</v>
      </c>
      <c r="M61" s="17">
        <f t="shared" si="1"/>
        <v>1.5605217189631793</v>
      </c>
      <c r="N61" s="17">
        <f t="shared" si="4"/>
        <v>2072.5932972535438</v>
      </c>
      <c r="O61" s="24">
        <f t="shared" si="2"/>
        <v>31.284974166500884</v>
      </c>
      <c r="P61" s="7"/>
      <c r="Q61" s="25">
        <f t="shared" si="5"/>
        <v>-3288.4480159014879</v>
      </c>
      <c r="R61" s="24">
        <f t="shared" si="6"/>
        <v>2058.8927097808255</v>
      </c>
      <c r="S61" s="7"/>
      <c r="T61" s="25">
        <f t="shared" si="7"/>
        <v>0.84952317073307726</v>
      </c>
      <c r="U61" s="24">
        <f t="shared" si="8"/>
        <v>0.53532257189104004</v>
      </c>
      <c r="V61" s="7"/>
      <c r="W61" s="25">
        <f t="shared" si="9"/>
        <v>0.84544427203141292</v>
      </c>
      <c r="X61" s="24">
        <f t="shared" si="10"/>
        <v>230.55794515745265</v>
      </c>
      <c r="Y61" s="7"/>
      <c r="Z61" s="25">
        <f t="shared" si="11"/>
        <v>630</v>
      </c>
      <c r="AA61" s="17">
        <f t="shared" si="15"/>
        <v>230.47199999999998</v>
      </c>
      <c r="AB61" s="24">
        <f t="shared" si="12"/>
        <v>4.0224952336563708</v>
      </c>
      <c r="AC61" s="17">
        <f t="shared" si="13"/>
        <v>8.5945157452670173E-2</v>
      </c>
      <c r="AD61" s="17">
        <f t="shared" ca="1" si="14"/>
        <v>0.10363622678684692</v>
      </c>
      <c r="AE61" s="17">
        <v>108</v>
      </c>
    </row>
    <row r="62" spans="1:31" s="17" customFormat="1" x14ac:dyDescent="0.25">
      <c r="A62" s="17">
        <v>42</v>
      </c>
      <c r="B62" s="17">
        <v>634</v>
      </c>
      <c r="C62" s="17">
        <v>11513</v>
      </c>
      <c r="D62" s="17">
        <v>14136</v>
      </c>
      <c r="E62" s="17">
        <v>15012</v>
      </c>
      <c r="F62" s="17">
        <v>12408</v>
      </c>
      <c r="G62" s="24"/>
      <c r="H62" s="7"/>
      <c r="I62" s="25">
        <f t="shared" si="16"/>
        <v>-3499</v>
      </c>
      <c r="J62" s="24">
        <f t="shared" si="16"/>
        <v>1728</v>
      </c>
      <c r="K62" s="7"/>
      <c r="L62" s="25">
        <f t="shared" si="3"/>
        <v>-3504.7553762898046</v>
      </c>
      <c r="M62" s="17">
        <f t="shared" si="1"/>
        <v>33.124356237245472</v>
      </c>
      <c r="N62" s="17">
        <f t="shared" si="4"/>
        <v>1738.9636891917623</v>
      </c>
      <c r="O62" s="24">
        <f t="shared" si="2"/>
        <v>120.20248069356639</v>
      </c>
      <c r="P62" s="7"/>
      <c r="Q62" s="25">
        <f t="shared" si="5"/>
        <v>-3469.4480159014879</v>
      </c>
      <c r="R62" s="24">
        <f t="shared" si="6"/>
        <v>1719.8927097808257</v>
      </c>
      <c r="S62" s="7"/>
      <c r="T62" s="25">
        <f t="shared" si="7"/>
        <v>0.89628191320343209</v>
      </c>
      <c r="U62" s="24">
        <f t="shared" si="8"/>
        <v>0.44718084842533268</v>
      </c>
      <c r="V62" s="7"/>
      <c r="W62" s="25">
        <f t="shared" si="9"/>
        <v>0.89288009588567263</v>
      </c>
      <c r="X62" s="24">
        <f t="shared" si="10"/>
        <v>236.2962514967378</v>
      </c>
      <c r="Y62" s="7"/>
      <c r="Z62" s="25">
        <f t="shared" si="11"/>
        <v>634</v>
      </c>
      <c r="AA62" s="17">
        <f t="shared" si="15"/>
        <v>236.17799999999997</v>
      </c>
      <c r="AB62" s="24">
        <f t="shared" si="12"/>
        <v>4.1220837207751675</v>
      </c>
      <c r="AC62" s="17">
        <f t="shared" si="13"/>
        <v>0.11825149673782676</v>
      </c>
      <c r="AD62" s="17">
        <f t="shared" ca="1" si="14"/>
        <v>4.1588047224678348E-2</v>
      </c>
      <c r="AE62" s="17">
        <v>107</v>
      </c>
    </row>
    <row r="63" spans="1:31" s="17" customFormat="1" x14ac:dyDescent="0.25">
      <c r="A63" s="17">
        <v>43</v>
      </c>
      <c r="B63" s="17">
        <v>635</v>
      </c>
      <c r="C63" s="17">
        <v>11431</v>
      </c>
      <c r="D63" s="17">
        <v>13962</v>
      </c>
      <c r="E63" s="17">
        <v>15089</v>
      </c>
      <c r="F63" s="17">
        <v>12586</v>
      </c>
      <c r="G63" s="24"/>
      <c r="H63" s="7"/>
      <c r="I63" s="25">
        <f t="shared" si="16"/>
        <v>-3658</v>
      </c>
      <c r="J63" s="24">
        <f t="shared" si="16"/>
        <v>1376</v>
      </c>
      <c r="K63" s="7"/>
      <c r="L63" s="25">
        <f t="shared" si="3"/>
        <v>-3658.5342908859107</v>
      </c>
      <c r="M63" s="17">
        <f t="shared" si="1"/>
        <v>0.28546675076718731</v>
      </c>
      <c r="N63" s="17">
        <f t="shared" si="4"/>
        <v>1387.5972028714684</v>
      </c>
      <c r="O63" s="24">
        <f t="shared" si="2"/>
        <v>134.4951144419955</v>
      </c>
      <c r="P63" s="7"/>
      <c r="Q63" s="25">
        <f t="shared" si="5"/>
        <v>-3628.4480159014879</v>
      </c>
      <c r="R63" s="24">
        <f t="shared" si="6"/>
        <v>1367.8927097808257</v>
      </c>
      <c r="S63" s="7"/>
      <c r="T63" s="25">
        <f t="shared" si="7"/>
        <v>0.93735727261109181</v>
      </c>
      <c r="U63" s="24">
        <f t="shared" si="8"/>
        <v>0.35565905886801996</v>
      </c>
      <c r="V63" s="7"/>
      <c r="W63" s="25">
        <f t="shared" si="9"/>
        <v>0.9346582817573208</v>
      </c>
      <c r="X63" s="24">
        <f t="shared" si="10"/>
        <v>242.06634388639702</v>
      </c>
      <c r="Y63" s="7"/>
      <c r="Z63" s="25">
        <f t="shared" si="11"/>
        <v>635</v>
      </c>
      <c r="AA63" s="17">
        <f t="shared" si="15"/>
        <v>241.89299999999997</v>
      </c>
      <c r="AB63" s="24">
        <f t="shared" si="12"/>
        <v>4.221829287526643</v>
      </c>
      <c r="AC63" s="17">
        <f t="shared" si="13"/>
        <v>0.17334388639704912</v>
      </c>
      <c r="AD63" s="17">
        <f t="shared" ca="1" si="14"/>
        <v>6.7987166038676605E-3</v>
      </c>
      <c r="AE63" s="17">
        <v>106</v>
      </c>
    </row>
    <row r="64" spans="1:31" s="17" customFormat="1" x14ac:dyDescent="0.25">
      <c r="A64" s="17">
        <v>44</v>
      </c>
      <c r="B64" s="17">
        <v>619</v>
      </c>
      <c r="C64" s="17">
        <v>11375</v>
      </c>
      <c r="D64" s="17">
        <v>13784</v>
      </c>
      <c r="E64" s="17">
        <v>15146</v>
      </c>
      <c r="F64" s="17">
        <v>12763</v>
      </c>
      <c r="G64" s="24"/>
      <c r="H64" s="7"/>
      <c r="I64" s="25">
        <f t="shared" si="16"/>
        <v>-3771</v>
      </c>
      <c r="J64" s="24">
        <f t="shared" si="16"/>
        <v>1021</v>
      </c>
      <c r="K64" s="7"/>
      <c r="L64" s="25">
        <f t="shared" si="3"/>
        <v>-3773.723447376578</v>
      </c>
      <c r="M64" s="17">
        <f t="shared" si="1"/>
        <v>7.4171656129893249</v>
      </c>
      <c r="N64" s="17">
        <f t="shared" si="4"/>
        <v>1031.8393906676993</v>
      </c>
      <c r="O64" s="24">
        <f t="shared" si="2"/>
        <v>117.49239004700587</v>
      </c>
      <c r="P64" s="7"/>
      <c r="Q64" s="25">
        <f t="shared" si="5"/>
        <v>-3741.4480159014879</v>
      </c>
      <c r="R64" s="24">
        <f t="shared" si="6"/>
        <v>1012.8927097808256</v>
      </c>
      <c r="S64" s="7"/>
      <c r="T64" s="25">
        <f t="shared" si="7"/>
        <v>0.96654919470584377</v>
      </c>
      <c r="U64" s="24">
        <f t="shared" si="8"/>
        <v>0.26335725405879823</v>
      </c>
      <c r="V64" s="7"/>
      <c r="W64" s="25">
        <f t="shared" si="9"/>
        <v>0.9645586608390524</v>
      </c>
      <c r="X64" s="24">
        <f t="shared" si="10"/>
        <v>247.62784768801293</v>
      </c>
      <c r="Y64" s="7"/>
      <c r="Z64" s="25">
        <f t="shared" si="11"/>
        <v>619</v>
      </c>
      <c r="AA64" s="17">
        <f t="shared" si="15"/>
        <v>247.46399999999997</v>
      </c>
      <c r="AB64" s="24">
        <f t="shared" si="12"/>
        <v>4.319061580155247</v>
      </c>
      <c r="AC64" s="17">
        <f t="shared" si="13"/>
        <v>0.16384768801296445</v>
      </c>
      <c r="AD64" s="17">
        <f t="shared" ca="1" si="14"/>
        <v>2.6592427916568795E-2</v>
      </c>
      <c r="AE64" s="17">
        <v>105</v>
      </c>
    </row>
    <row r="65" spans="1:31" s="17" customFormat="1" x14ac:dyDescent="0.25">
      <c r="A65" s="17">
        <v>45</v>
      </c>
      <c r="B65" s="17">
        <v>614</v>
      </c>
      <c r="C65" s="17">
        <v>11332</v>
      </c>
      <c r="D65" s="17">
        <v>13606</v>
      </c>
      <c r="E65" s="17">
        <v>15184</v>
      </c>
      <c r="F65" s="17">
        <v>12946</v>
      </c>
      <c r="G65" s="24"/>
      <c r="H65" s="7"/>
      <c r="I65" s="25">
        <f t="shared" si="16"/>
        <v>-3852</v>
      </c>
      <c r="J65" s="24">
        <f t="shared" si="16"/>
        <v>660</v>
      </c>
      <c r="K65" s="7"/>
      <c r="L65" s="25">
        <f t="shared" si="3"/>
        <v>-3853.0399672057051</v>
      </c>
      <c r="M65" s="17">
        <f t="shared" si="1"/>
        <v>1.0815317889421254</v>
      </c>
      <c r="N65" s="17">
        <f t="shared" si="4"/>
        <v>669.37923880112828</v>
      </c>
      <c r="O65" s="24">
        <f t="shared" si="2"/>
        <v>87.970120488590268</v>
      </c>
      <c r="P65" s="7"/>
      <c r="Q65" s="25">
        <f t="shared" si="5"/>
        <v>-3822.4480159014879</v>
      </c>
      <c r="R65" s="24">
        <f t="shared" si="6"/>
        <v>651.89270978082561</v>
      </c>
      <c r="S65" s="7"/>
      <c r="T65" s="25">
        <f t="shared" si="7"/>
        <v>0.987474377800312</v>
      </c>
      <c r="U65" s="24">
        <f t="shared" si="8"/>
        <v>0.16949541874575874</v>
      </c>
      <c r="V65" s="7"/>
      <c r="W65" s="25">
        <f t="shared" si="9"/>
        <v>0.98620401742979458</v>
      </c>
      <c r="X65" s="24">
        <f t="shared" si="10"/>
        <v>253.14736845194034</v>
      </c>
      <c r="Y65" s="7"/>
      <c r="Z65" s="25">
        <f t="shared" si="11"/>
        <v>614</v>
      </c>
      <c r="AA65" s="17">
        <f t="shared" si="15"/>
        <v>252.98999999999998</v>
      </c>
      <c r="AB65" s="24">
        <f t="shared" si="12"/>
        <v>4.415508474620454</v>
      </c>
      <c r="AC65" s="17">
        <f t="shared" si="13"/>
        <v>0.15736845194035709</v>
      </c>
      <c r="AD65" s="17">
        <f t="shared" ca="1" si="14"/>
        <v>-5.4714546654992091E-2</v>
      </c>
      <c r="AE65" s="17">
        <v>104</v>
      </c>
    </row>
    <row r="66" spans="1:31" s="17" customFormat="1" x14ac:dyDescent="0.25">
      <c r="A66" s="17">
        <v>46</v>
      </c>
      <c r="B66" s="17">
        <v>611</v>
      </c>
      <c r="C66" s="17">
        <v>11321</v>
      </c>
      <c r="D66" s="17">
        <v>13428</v>
      </c>
      <c r="E66" s="17">
        <v>15214</v>
      </c>
      <c r="F66" s="17">
        <v>13131</v>
      </c>
      <c r="G66" s="24"/>
      <c r="H66" s="7"/>
      <c r="I66" s="25">
        <f t="shared" si="16"/>
        <v>-3893</v>
      </c>
      <c r="J66" s="24">
        <f t="shared" si="16"/>
        <v>297</v>
      </c>
      <c r="K66" s="7"/>
      <c r="L66" s="25">
        <f t="shared" si="3"/>
        <v>-3896.6893256072863</v>
      </c>
      <c r="M66" s="17">
        <f t="shared" si="1"/>
        <v>13.611123436578161</v>
      </c>
      <c r="N66" s="17">
        <f t="shared" si="4"/>
        <v>302.57326572782506</v>
      </c>
      <c r="O66" s="24">
        <f t="shared" si="2"/>
        <v>31.061290872949396</v>
      </c>
      <c r="P66" s="7"/>
      <c r="Q66" s="25">
        <f t="shared" si="5"/>
        <v>-3863.4480159014879</v>
      </c>
      <c r="R66" s="24">
        <f t="shared" si="6"/>
        <v>288.89270978082567</v>
      </c>
      <c r="S66" s="7"/>
      <c r="T66" s="25">
        <f t="shared" si="7"/>
        <v>0.99806613714442549</v>
      </c>
      <c r="U66" s="24">
        <f t="shared" si="8"/>
        <v>7.5113573264779979E-2</v>
      </c>
      <c r="V66" s="7"/>
      <c r="W66" s="25">
        <f t="shared" si="9"/>
        <v>0.99751963310232772</v>
      </c>
      <c r="X66" s="24">
        <f t="shared" si="10"/>
        <v>258.59305432971541</v>
      </c>
      <c r="Y66" s="7"/>
      <c r="Z66" s="25">
        <f t="shared" si="11"/>
        <v>611</v>
      </c>
      <c r="AA66" s="17">
        <f t="shared" si="15"/>
        <v>258.48899999999998</v>
      </c>
      <c r="AB66" s="24">
        <f t="shared" si="12"/>
        <v>4.5114841301876218</v>
      </c>
      <c r="AC66" s="17">
        <f t="shared" si="13"/>
        <v>0.1040543297154386</v>
      </c>
      <c r="AD66" s="17">
        <f t="shared" ca="1" si="14"/>
        <v>6.5854325608540876E-2</v>
      </c>
      <c r="AE66" s="17">
        <v>103</v>
      </c>
    </row>
    <row r="67" spans="1:31" s="17" customFormat="1" x14ac:dyDescent="0.25">
      <c r="A67" s="17">
        <v>47</v>
      </c>
      <c r="B67" s="17">
        <v>630</v>
      </c>
      <c r="C67" s="17">
        <v>11300</v>
      </c>
      <c r="D67" s="17">
        <v>13226</v>
      </c>
      <c r="E67" s="17">
        <v>15199</v>
      </c>
      <c r="F67" s="17">
        <v>13309</v>
      </c>
      <c r="G67" s="24"/>
      <c r="H67" s="7"/>
      <c r="I67" s="25">
        <f t="shared" si="16"/>
        <v>-3899</v>
      </c>
      <c r="J67" s="24">
        <f t="shared" si="16"/>
        <v>-83</v>
      </c>
      <c r="K67" s="7"/>
      <c r="L67" s="25">
        <f t="shared" si="3"/>
        <v>-3904.4206956328394</v>
      </c>
      <c r="M67" s="17">
        <f t="shared" si="1"/>
        <v>29.383941143884112</v>
      </c>
      <c r="N67" s="17">
        <f t="shared" si="4"/>
        <v>-78.447546533311694</v>
      </c>
      <c r="O67" s="24">
        <f t="shared" si="2"/>
        <v>20.724832566362373</v>
      </c>
      <c r="P67" s="7"/>
      <c r="Q67" s="25">
        <f t="shared" si="5"/>
        <v>-3869.4480159014879</v>
      </c>
      <c r="R67" s="24">
        <f t="shared" si="6"/>
        <v>-91.107290219174359</v>
      </c>
      <c r="S67" s="7"/>
      <c r="T67" s="25">
        <f t="shared" si="7"/>
        <v>0.99961615070697873</v>
      </c>
      <c r="U67" s="24">
        <f t="shared" si="8"/>
        <v>-2.3688358643682655E-2</v>
      </c>
      <c r="V67" s="7"/>
      <c r="W67" s="25">
        <f t="shared" si="9"/>
        <v>0.99982712233837334</v>
      </c>
      <c r="X67" s="24">
        <f t="shared" si="10"/>
        <v>264.25654330017983</v>
      </c>
      <c r="Y67" s="7"/>
      <c r="Z67" s="25">
        <f t="shared" si="11"/>
        <v>630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9.7543300179836478E-2</v>
      </c>
      <c r="AD67" s="17">
        <f t="shared" ca="1" si="14"/>
        <v>0.13844919086011487</v>
      </c>
      <c r="AE67" s="17">
        <v>102</v>
      </c>
    </row>
    <row r="68" spans="1:31" s="17" customFormat="1" x14ac:dyDescent="0.25">
      <c r="A68" s="17">
        <v>48</v>
      </c>
      <c r="B68" s="17">
        <v>631</v>
      </c>
      <c r="C68" s="17">
        <v>11322</v>
      </c>
      <c r="D68" s="17">
        <v>13043</v>
      </c>
      <c r="E68" s="17">
        <v>15193</v>
      </c>
      <c r="F68" s="17">
        <v>13505</v>
      </c>
      <c r="G68" s="24"/>
      <c r="H68" s="7"/>
      <c r="I68" s="25">
        <f t="shared" si="16"/>
        <v>-3871</v>
      </c>
      <c r="J68" s="24">
        <f t="shared" si="16"/>
        <v>-462</v>
      </c>
      <c r="K68" s="7"/>
      <c r="L68" s="25">
        <f t="shared" si="3"/>
        <v>-3874.1559582563059</v>
      </c>
      <c r="M68" s="17">
        <f t="shared" si="1"/>
        <v>9.9600725155453382</v>
      </c>
      <c r="N68" s="17">
        <f t="shared" si="4"/>
        <v>-459.22645179159161</v>
      </c>
      <c r="O68" s="24">
        <f t="shared" si="2"/>
        <v>7.6925696643653652</v>
      </c>
      <c r="P68" s="7"/>
      <c r="Q68" s="25">
        <f t="shared" si="5"/>
        <v>-3841.4480159014879</v>
      </c>
      <c r="R68" s="24">
        <f t="shared" si="6"/>
        <v>-470.10729021917433</v>
      </c>
      <c r="S68" s="7"/>
      <c r="T68" s="25">
        <f t="shared" si="7"/>
        <v>0.99238275408173038</v>
      </c>
      <c r="U68" s="24">
        <f t="shared" si="8"/>
        <v>-0.12223028546817565</v>
      </c>
      <c r="V68" s="7"/>
      <c r="W68" s="25">
        <f t="shared" si="9"/>
        <v>0.99334895005356405</v>
      </c>
      <c r="X68" s="24">
        <f t="shared" si="10"/>
        <v>269.91422771527175</v>
      </c>
      <c r="Y68" s="7"/>
      <c r="Z68" s="25">
        <f t="shared" si="11"/>
        <v>631</v>
      </c>
      <c r="AA68" s="17">
        <f t="shared" si="15"/>
        <v>269.83799999999997</v>
      </c>
      <c r="AB68" s="24">
        <f t="shared" si="12"/>
        <v>4.7095615469964587</v>
      </c>
      <c r="AC68" s="17">
        <f t="shared" si="13"/>
        <v>7.6227715271784291E-2</v>
      </c>
      <c r="AD68" s="17">
        <f t="shared" ca="1" si="14"/>
        <v>2.4871042832728563E-2</v>
      </c>
      <c r="AE68" s="17">
        <v>101</v>
      </c>
    </row>
    <row r="69" spans="1:31" s="17" customFormat="1" x14ac:dyDescent="0.25">
      <c r="A69" s="17">
        <v>49</v>
      </c>
      <c r="B69" s="17">
        <v>634</v>
      </c>
      <c r="C69" s="17">
        <v>11359</v>
      </c>
      <c r="D69" s="17">
        <v>12851</v>
      </c>
      <c r="E69" s="17">
        <v>15158</v>
      </c>
      <c r="F69" s="17">
        <v>13691</v>
      </c>
      <c r="G69" s="24"/>
      <c r="H69" s="7"/>
      <c r="I69" s="25">
        <f t="shared" si="16"/>
        <v>-3799</v>
      </c>
      <c r="J69" s="24">
        <f t="shared" si="16"/>
        <v>-840</v>
      </c>
      <c r="K69" s="7"/>
      <c r="L69" s="25">
        <f t="shared" si="3"/>
        <v>-3805.7372548335079</v>
      </c>
      <c r="M69" s="17">
        <f t="shared" si="1"/>
        <v>45.390602691625624</v>
      </c>
      <c r="N69" s="17">
        <f t="shared" si="4"/>
        <v>-837.19066590700936</v>
      </c>
      <c r="O69" s="24">
        <f t="shared" si="2"/>
        <v>7.8923580460395364</v>
      </c>
      <c r="P69" s="7"/>
      <c r="Q69" s="25">
        <f t="shared" si="5"/>
        <v>-3769.4480159014879</v>
      </c>
      <c r="R69" s="24">
        <f t="shared" si="6"/>
        <v>-848.10729021917439</v>
      </c>
      <c r="S69" s="7"/>
      <c r="T69" s="25">
        <f t="shared" si="7"/>
        <v>0.97378259133109202</v>
      </c>
      <c r="U69" s="24">
        <f t="shared" si="8"/>
        <v>-0.22051220720869902</v>
      </c>
      <c r="V69" s="7"/>
      <c r="W69" s="25">
        <f t="shared" si="9"/>
        <v>0.97550168439975948</v>
      </c>
      <c r="X69" s="24">
        <f t="shared" si="10"/>
        <v>275.63695473157577</v>
      </c>
      <c r="Y69" s="7"/>
      <c r="Z69" s="25">
        <f t="shared" si="11"/>
        <v>634</v>
      </c>
      <c r="AA69" s="17">
        <f t="shared" si="15"/>
        <v>275.54399999999998</v>
      </c>
      <c r="AB69" s="24">
        <f t="shared" si="12"/>
        <v>4.8091500341152553</v>
      </c>
      <c r="AC69" s="17">
        <f t="shared" si="13"/>
        <v>9.2954731575787264E-2</v>
      </c>
      <c r="AD69" s="17">
        <f t="shared" ca="1" si="14"/>
        <v>3.7930361721237205E-2</v>
      </c>
      <c r="AE69" s="17">
        <v>100</v>
      </c>
    </row>
    <row r="70" spans="1:31" s="17" customFormat="1" x14ac:dyDescent="0.25">
      <c r="A70" s="17">
        <v>50</v>
      </c>
      <c r="B70" s="17">
        <v>637</v>
      </c>
      <c r="C70" s="17">
        <v>11412</v>
      </c>
      <c r="D70" s="17">
        <v>12679</v>
      </c>
      <c r="E70" s="17">
        <v>15109</v>
      </c>
      <c r="F70" s="17">
        <v>13881</v>
      </c>
      <c r="G70" s="24"/>
      <c r="H70" s="7"/>
      <c r="I70" s="25">
        <f t="shared" si="16"/>
        <v>-3697</v>
      </c>
      <c r="J70" s="24">
        <f t="shared" si="16"/>
        <v>-1202</v>
      </c>
      <c r="K70" s="7"/>
      <c r="L70" s="25">
        <f t="shared" si="3"/>
        <v>-3699.3075194769722</v>
      </c>
      <c r="M70" s="17">
        <f t="shared" si="1"/>
        <v>5.3246461366059386</v>
      </c>
      <c r="N70" s="17">
        <f t="shared" si="4"/>
        <v>-1208.4991979067188</v>
      </c>
      <c r="O70" s="24">
        <f t="shared" si="2"/>
        <v>42.239573430697916</v>
      </c>
      <c r="P70" s="7"/>
      <c r="Q70" s="25">
        <f t="shared" si="5"/>
        <v>-3667.4480159014879</v>
      </c>
      <c r="R70" s="24">
        <f t="shared" si="6"/>
        <v>-1210.1072902191743</v>
      </c>
      <c r="S70" s="7"/>
      <c r="T70" s="25">
        <f t="shared" si="7"/>
        <v>0.94743236076768766</v>
      </c>
      <c r="U70" s="24">
        <f t="shared" si="8"/>
        <v>-0.31463404760570812</v>
      </c>
      <c r="V70" s="7"/>
      <c r="W70" s="25">
        <f t="shared" si="9"/>
        <v>0.9498722314067054</v>
      </c>
      <c r="X70" s="24">
        <f t="shared" si="10"/>
        <v>281.22616681470731</v>
      </c>
      <c r="Y70" s="7"/>
      <c r="Z70" s="25">
        <f t="shared" si="11"/>
        <v>637</v>
      </c>
      <c r="AA70" s="17">
        <f t="shared" si="15"/>
        <v>281.27699999999999</v>
      </c>
      <c r="AB70" s="24">
        <f t="shared" si="12"/>
        <v>4.9092097601320903</v>
      </c>
      <c r="AC70" s="17">
        <f t="shared" si="13"/>
        <v>-5.0833185292674443E-2</v>
      </c>
      <c r="AD70" s="17">
        <f t="shared" ca="1" si="14"/>
        <v>2.7038885057493189E-2</v>
      </c>
      <c r="AE70" s="17">
        <v>99</v>
      </c>
    </row>
    <row r="71" spans="1:31" s="17" customFormat="1" x14ac:dyDescent="0.25">
      <c r="A71" s="17">
        <v>51</v>
      </c>
      <c r="B71" s="17">
        <v>639</v>
      </c>
      <c r="C71" s="17">
        <v>11485</v>
      </c>
      <c r="D71" s="17">
        <v>12489</v>
      </c>
      <c r="E71" s="17">
        <v>15035</v>
      </c>
      <c r="F71" s="17">
        <v>14055</v>
      </c>
      <c r="G71" s="24"/>
      <c r="H71" s="7"/>
      <c r="I71" s="25">
        <f t="shared" si="16"/>
        <v>-3550</v>
      </c>
      <c r="J71" s="24">
        <f t="shared" si="16"/>
        <v>-1566</v>
      </c>
      <c r="K71" s="7"/>
      <c r="L71" s="25">
        <f t="shared" si="3"/>
        <v>-3555.6592742041812</v>
      </c>
      <c r="M71" s="17">
        <f t="shared" si="1"/>
        <v>32.027384518110772</v>
      </c>
      <c r="N71" s="17">
        <f t="shared" si="4"/>
        <v>-1568.7365917689272</v>
      </c>
      <c r="O71" s="24">
        <f t="shared" si="2"/>
        <v>7.4889345097598579</v>
      </c>
      <c r="P71" s="7"/>
      <c r="Q71" s="25">
        <f t="shared" si="5"/>
        <v>-3520.4480159014879</v>
      </c>
      <c r="R71" s="24">
        <f t="shared" si="6"/>
        <v>-1574.1072902191743</v>
      </c>
      <c r="S71" s="7"/>
      <c r="T71" s="25">
        <f t="shared" si="7"/>
        <v>0.90945702848513432</v>
      </c>
      <c r="U71" s="24">
        <f t="shared" si="8"/>
        <v>-0.40927589817065652</v>
      </c>
      <c r="V71" s="7"/>
      <c r="W71" s="25">
        <f t="shared" si="9"/>
        <v>0.91262132157137199</v>
      </c>
      <c r="X71" s="24">
        <f t="shared" si="10"/>
        <v>287.05373685739437</v>
      </c>
      <c r="Y71" s="7"/>
      <c r="Z71" s="25">
        <f t="shared" si="11"/>
        <v>639</v>
      </c>
      <c r="AA71" s="17">
        <f t="shared" si="15"/>
        <v>287.02799999999996</v>
      </c>
      <c r="AB71" s="24">
        <f t="shared" si="12"/>
        <v>5.009583645414283</v>
      </c>
      <c r="AC71" s="17">
        <f t="shared" si="13"/>
        <v>2.5736857394406343E-2</v>
      </c>
      <c r="AD71" s="17">
        <f t="shared" ca="1" si="14"/>
        <v>-4.1855755066364964E-2</v>
      </c>
      <c r="AE71" s="17">
        <v>98</v>
      </c>
    </row>
    <row r="72" spans="1:31" s="17" customFormat="1" x14ac:dyDescent="0.25">
      <c r="A72" s="17">
        <v>52</v>
      </c>
      <c r="B72" s="17">
        <v>616</v>
      </c>
      <c r="C72" s="17">
        <v>11563</v>
      </c>
      <c r="D72" s="17">
        <v>12321</v>
      </c>
      <c r="E72" s="17">
        <v>14941</v>
      </c>
      <c r="F72" s="17">
        <v>14216</v>
      </c>
      <c r="G72" s="24"/>
      <c r="H72" s="7"/>
      <c r="I72" s="25">
        <f t="shared" si="16"/>
        <v>-3378</v>
      </c>
      <c r="J72" s="24">
        <f t="shared" si="16"/>
        <v>-1895</v>
      </c>
      <c r="K72" s="7"/>
      <c r="L72" s="25">
        <f t="shared" si="3"/>
        <v>-3383.5583183439467</v>
      </c>
      <c r="M72" s="17">
        <f t="shared" si="1"/>
        <v>30.894902812654014</v>
      </c>
      <c r="N72" s="17">
        <f t="shared" si="4"/>
        <v>-1901.0131726951111</v>
      </c>
      <c r="O72" s="24">
        <f t="shared" si="2"/>
        <v>36.158245861229119</v>
      </c>
      <c r="P72" s="7"/>
      <c r="Q72" s="25">
        <f t="shared" si="5"/>
        <v>-3348.4480159014879</v>
      </c>
      <c r="R72" s="24">
        <f t="shared" si="6"/>
        <v>-1903.1072902191743</v>
      </c>
      <c r="S72" s="7"/>
      <c r="T72" s="25">
        <f t="shared" si="7"/>
        <v>0.86502330635860925</v>
      </c>
      <c r="U72" s="24">
        <f t="shared" si="8"/>
        <v>-0.49481757079666761</v>
      </c>
      <c r="V72" s="7"/>
      <c r="W72" s="25">
        <f t="shared" si="9"/>
        <v>0.86884206881450121</v>
      </c>
      <c r="X72" s="24">
        <f t="shared" si="10"/>
        <v>292.5614305729323</v>
      </c>
      <c r="Y72" s="7"/>
      <c r="Z72" s="25">
        <f t="shared" si="11"/>
        <v>616</v>
      </c>
      <c r="AA72" s="17">
        <f t="shared" si="15"/>
        <v>292.57199999999995</v>
      </c>
      <c r="AB72" s="24">
        <f t="shared" si="12"/>
        <v>5.1063446991448487</v>
      </c>
      <c r="AC72" s="17">
        <f t="shared" si="13"/>
        <v>-1.0569427067650849E-2</v>
      </c>
      <c r="AD72" s="17">
        <f t="shared" ca="1" si="14"/>
        <v>6.563288260497302E-2</v>
      </c>
      <c r="AE72" s="17">
        <v>97</v>
      </c>
    </row>
    <row r="73" spans="1:31" s="17" customFormat="1" x14ac:dyDescent="0.25">
      <c r="A73" s="17">
        <v>53</v>
      </c>
      <c r="B73" s="17">
        <v>612</v>
      </c>
      <c r="C73" s="17">
        <v>11664</v>
      </c>
      <c r="D73" s="17">
        <v>12165</v>
      </c>
      <c r="E73" s="17">
        <v>14841</v>
      </c>
      <c r="F73" s="17">
        <v>14370</v>
      </c>
      <c r="G73" s="24"/>
      <c r="H73" s="7"/>
      <c r="I73" s="25">
        <f t="shared" si="16"/>
        <v>-3177</v>
      </c>
      <c r="J73" s="24">
        <f t="shared" si="16"/>
        <v>-2205</v>
      </c>
      <c r="K73" s="7"/>
      <c r="L73" s="25">
        <f t="shared" si="3"/>
        <v>-3181.4963935744154</v>
      </c>
      <c r="M73" s="17">
        <f t="shared" si="1"/>
        <v>20.217555176043906</v>
      </c>
      <c r="N73" s="17">
        <f t="shared" si="4"/>
        <v>-2213.4411882998752</v>
      </c>
      <c r="O73" s="24">
        <f t="shared" si="2"/>
        <v>71.253659913949861</v>
      </c>
      <c r="P73" s="7"/>
      <c r="Q73" s="25">
        <f t="shared" si="5"/>
        <v>-3147.4480159014879</v>
      </c>
      <c r="R73" s="24">
        <f t="shared" si="6"/>
        <v>-2213.1072902191745</v>
      </c>
      <c r="S73" s="7"/>
      <c r="T73" s="25">
        <f t="shared" si="7"/>
        <v>0.81309785201307705</v>
      </c>
      <c r="U73" s="24">
        <f t="shared" si="8"/>
        <v>-0.57541914682725559</v>
      </c>
      <c r="V73" s="7"/>
      <c r="W73" s="25">
        <f t="shared" si="9"/>
        <v>0.81753299219166453</v>
      </c>
      <c r="X73" s="24">
        <f t="shared" si="10"/>
        <v>298.03905034018203</v>
      </c>
      <c r="Y73" s="7"/>
      <c r="Z73" s="25">
        <f t="shared" si="11"/>
        <v>612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-4.0949659817897555E-2</v>
      </c>
      <c r="AD73" s="17">
        <f t="shared" ca="1" si="14"/>
        <v>-1.8479155051181806E-2</v>
      </c>
      <c r="AE73" s="17">
        <v>96</v>
      </c>
    </row>
    <row r="74" spans="1:31" s="17" customFormat="1" x14ac:dyDescent="0.25">
      <c r="A74" s="17">
        <v>54</v>
      </c>
      <c r="B74" s="17">
        <v>613</v>
      </c>
      <c r="C74" s="17">
        <v>11789</v>
      </c>
      <c r="D74" s="17">
        <v>12029</v>
      </c>
      <c r="E74" s="17">
        <v>14740</v>
      </c>
      <c r="F74" s="17">
        <v>14525</v>
      </c>
      <c r="G74" s="24"/>
      <c r="H74" s="7"/>
      <c r="I74" s="25">
        <f t="shared" si="16"/>
        <v>-2951</v>
      </c>
      <c r="J74" s="24">
        <f t="shared" si="16"/>
        <v>-2496</v>
      </c>
      <c r="K74" s="7"/>
      <c r="L74" s="25">
        <f t="shared" si="3"/>
        <v>-2949.9264867124884</v>
      </c>
      <c r="M74" s="17">
        <f t="shared" si="1"/>
        <v>1.1524307784638765</v>
      </c>
      <c r="N74" s="17">
        <f t="shared" si="4"/>
        <v>-2505.8004661592477</v>
      </c>
      <c r="O74" s="24">
        <f t="shared" si="2"/>
        <v>96.049136938558618</v>
      </c>
      <c r="P74" s="7"/>
      <c r="Q74" s="25">
        <f t="shared" si="5"/>
        <v>-2921.4480159014879</v>
      </c>
      <c r="R74" s="24">
        <f t="shared" si="6"/>
        <v>-2504.1072902191745</v>
      </c>
      <c r="S74" s="7"/>
      <c r="T74" s="25">
        <f t="shared" si="7"/>
        <v>0.75471400782357323</v>
      </c>
      <c r="U74" s="24">
        <f t="shared" si="8"/>
        <v>-0.65108062626242036</v>
      </c>
      <c r="V74" s="7"/>
      <c r="W74" s="25">
        <f t="shared" si="9"/>
        <v>0.75972746444211836</v>
      </c>
      <c r="X74" s="24">
        <f t="shared" si="10"/>
        <v>303.49564273693784</v>
      </c>
      <c r="Y74" s="7"/>
      <c r="Z74" s="25">
        <f t="shared" si="11"/>
        <v>613</v>
      </c>
      <c r="AA74" s="17">
        <f t="shared" si="15"/>
        <v>303.59699999999992</v>
      </c>
      <c r="AB74" s="24">
        <f t="shared" si="12"/>
        <v>5.2987672491772226</v>
      </c>
      <c r="AC74" s="17">
        <f t="shared" si="13"/>
        <v>-0.10135726306208426</v>
      </c>
      <c r="AD74" s="17">
        <f t="shared" ca="1" si="14"/>
        <v>0.11676915593631065</v>
      </c>
      <c r="AE74" s="17">
        <v>95</v>
      </c>
    </row>
    <row r="75" spans="1:31" s="17" customFormat="1" x14ac:dyDescent="0.25">
      <c r="A75" s="17">
        <v>55</v>
      </c>
      <c r="B75" s="17">
        <v>626</v>
      </c>
      <c r="C75" s="17">
        <v>11912</v>
      </c>
      <c r="D75" s="17">
        <v>11882</v>
      </c>
      <c r="E75" s="17">
        <v>14592</v>
      </c>
      <c r="F75" s="17">
        <v>14651</v>
      </c>
      <c r="G75" s="24"/>
      <c r="H75" s="7"/>
      <c r="I75" s="25">
        <f t="shared" si="16"/>
        <v>-2680</v>
      </c>
      <c r="J75" s="24">
        <f t="shared" si="16"/>
        <v>-2769</v>
      </c>
      <c r="K75" s="7"/>
      <c r="L75" s="25">
        <f t="shared" si="3"/>
        <v>-2685.5388229450073</v>
      </c>
      <c r="M75" s="17">
        <f t="shared" si="1"/>
        <v>30.67855961613899</v>
      </c>
      <c r="N75" s="17">
        <f t="shared" si="4"/>
        <v>-2780.2892741045689</v>
      </c>
      <c r="O75" s="24">
        <f t="shared" si="2"/>
        <v>127.44770980809002</v>
      </c>
      <c r="P75" s="7"/>
      <c r="Q75" s="25">
        <f t="shared" si="5"/>
        <v>-2650.4480159014879</v>
      </c>
      <c r="R75" s="24">
        <f t="shared" si="6"/>
        <v>-2777.1072902191745</v>
      </c>
      <c r="S75" s="7"/>
      <c r="T75" s="25">
        <f t="shared" si="7"/>
        <v>0.68470506191492042</v>
      </c>
      <c r="U75" s="24">
        <f t="shared" si="8"/>
        <v>-0.7220620141861317</v>
      </c>
      <c r="V75" s="7"/>
      <c r="W75" s="25">
        <f t="shared" si="9"/>
        <v>0.69026061510675807</v>
      </c>
      <c r="X75" s="24">
        <f t="shared" si="10"/>
        <v>309.18923594606599</v>
      </c>
      <c r="Y75" s="7"/>
      <c r="Z75" s="25">
        <f t="shared" si="11"/>
        <v>626</v>
      </c>
      <c r="AA75" s="17">
        <f t="shared" si="15"/>
        <v>309.23099999999994</v>
      </c>
      <c r="AB75" s="24">
        <f t="shared" si="12"/>
        <v>5.397099099234584</v>
      </c>
      <c r="AC75" s="17">
        <f t="shared" si="13"/>
        <v>-4.1764053933945888E-2</v>
      </c>
      <c r="AD75" s="17">
        <f t="shared" ca="1" si="14"/>
        <v>3.8937597908159205E-2</v>
      </c>
      <c r="AE75" s="17">
        <v>94</v>
      </c>
    </row>
    <row r="76" spans="1:31" s="17" customFormat="1" x14ac:dyDescent="0.25">
      <c r="A76" s="17">
        <v>56</v>
      </c>
      <c r="B76" s="17">
        <v>630</v>
      </c>
      <c r="C76" s="17">
        <v>12066</v>
      </c>
      <c r="D76" s="17">
        <v>11763</v>
      </c>
      <c r="E76" s="17">
        <v>14457</v>
      </c>
      <c r="F76" s="17">
        <v>14784</v>
      </c>
      <c r="G76" s="24"/>
      <c r="H76" s="7"/>
      <c r="I76" s="25">
        <f t="shared" si="16"/>
        <v>-2391</v>
      </c>
      <c r="J76" s="24">
        <f t="shared" si="16"/>
        <v>-3021</v>
      </c>
      <c r="K76" s="7"/>
      <c r="L76" s="25">
        <f t="shared" si="3"/>
        <v>-2393.5598865734069</v>
      </c>
      <c r="M76" s="17">
        <f t="shared" si="1"/>
        <v>6.5530192687086988</v>
      </c>
      <c r="N76" s="17">
        <f t="shared" si="4"/>
        <v>-3029.3100606309563</v>
      </c>
      <c r="O76" s="24">
        <f t="shared" si="2"/>
        <v>69.057107690169587</v>
      </c>
      <c r="P76" s="7"/>
      <c r="Q76" s="25">
        <f t="shared" si="5"/>
        <v>-2361.4480159014879</v>
      </c>
      <c r="R76" s="24">
        <f t="shared" si="6"/>
        <v>-3029.1072902191745</v>
      </c>
      <c r="S76" s="7"/>
      <c r="T76" s="25">
        <f t="shared" si="7"/>
        <v>0.61004607531860799</v>
      </c>
      <c r="U76" s="24">
        <f t="shared" si="8"/>
        <v>-0.78758329534648064</v>
      </c>
      <c r="V76" s="7"/>
      <c r="W76" s="25">
        <f t="shared" si="9"/>
        <v>0.61610173046403327</v>
      </c>
      <c r="X76" s="24">
        <f t="shared" si="10"/>
        <v>314.86436137667238</v>
      </c>
      <c r="Y76" s="7"/>
      <c r="Z76" s="25">
        <f t="shared" si="11"/>
        <v>630</v>
      </c>
      <c r="AA76" s="17">
        <f t="shared" si="15"/>
        <v>314.90099999999995</v>
      </c>
      <c r="AB76" s="24">
        <f t="shared" si="12"/>
        <v>5.4960592678226625</v>
      </c>
      <c r="AC76" s="17">
        <f t="shared" si="13"/>
        <v>-3.663862332757617E-2</v>
      </c>
      <c r="AD76" s="17">
        <f t="shared" ca="1" si="14"/>
        <v>-4.7218383548226939E-2</v>
      </c>
      <c r="AE76" s="17">
        <v>93</v>
      </c>
    </row>
    <row r="77" spans="1:31" s="17" customFormat="1" x14ac:dyDescent="0.25">
      <c r="A77" s="17">
        <v>57</v>
      </c>
      <c r="B77" s="17">
        <v>644</v>
      </c>
      <c r="C77" s="17">
        <v>12221</v>
      </c>
      <c r="D77" s="17">
        <v>11648</v>
      </c>
      <c r="E77" s="17">
        <v>14292</v>
      </c>
      <c r="F77" s="17">
        <v>14893</v>
      </c>
      <c r="G77" s="24"/>
      <c r="H77" s="7"/>
      <c r="I77" s="25">
        <f t="shared" si="16"/>
        <v>-2071</v>
      </c>
      <c r="J77" s="24">
        <f t="shared" si="16"/>
        <v>-3245</v>
      </c>
      <c r="K77" s="7"/>
      <c r="L77" s="25">
        <f t="shared" si="3"/>
        <v>-2071.2062493394865</v>
      </c>
      <c r="M77" s="17">
        <f t="shared" si="1"/>
        <v>4.2538790038607603E-2</v>
      </c>
      <c r="N77" s="17">
        <f t="shared" si="4"/>
        <v>-3253.107078396637</v>
      </c>
      <c r="O77" s="24">
        <f t="shared" si="2"/>
        <v>65.724720129218468</v>
      </c>
      <c r="P77" s="7"/>
      <c r="Q77" s="25">
        <f t="shared" si="5"/>
        <v>-2041.4480159014879</v>
      </c>
      <c r="R77" s="24">
        <f t="shared" si="6"/>
        <v>-3253.1072902191745</v>
      </c>
      <c r="S77" s="7"/>
      <c r="T77" s="25">
        <f t="shared" si="7"/>
        <v>0.52737868531577081</v>
      </c>
      <c r="U77" s="24">
        <f t="shared" si="8"/>
        <v>-0.84582443415567965</v>
      </c>
      <c r="V77" s="7"/>
      <c r="W77" s="25">
        <f t="shared" si="9"/>
        <v>0.53387839645112389</v>
      </c>
      <c r="X77" s="24">
        <f t="shared" si="10"/>
        <v>320.63948880237956</v>
      </c>
      <c r="Y77" s="7"/>
      <c r="Z77" s="25">
        <f t="shared" si="11"/>
        <v>644</v>
      </c>
      <c r="AA77" s="17">
        <f t="shared" si="15"/>
        <v>320.69699999999995</v>
      </c>
      <c r="AB77" s="24">
        <f t="shared" si="12"/>
        <v>5.597218551268254</v>
      </c>
      <c r="AC77" s="17">
        <f t="shared" si="13"/>
        <v>-5.7511197620385701E-2</v>
      </c>
      <c r="AD77" s="17">
        <f t="shared" ca="1" si="14"/>
        <v>9.5018468916009624E-2</v>
      </c>
      <c r="AE77" s="17">
        <v>92</v>
      </c>
    </row>
    <row r="78" spans="1:31" s="17" customFormat="1" x14ac:dyDescent="0.25">
      <c r="A78" s="17">
        <v>58</v>
      </c>
      <c r="B78" s="17">
        <v>633</v>
      </c>
      <c r="C78" s="17">
        <v>12379</v>
      </c>
      <c r="D78" s="17">
        <v>11543</v>
      </c>
      <c r="E78" s="17">
        <v>14111</v>
      </c>
      <c r="F78" s="17">
        <v>14975</v>
      </c>
      <c r="G78" s="24"/>
      <c r="H78" s="7"/>
      <c r="I78" s="25">
        <f t="shared" si="16"/>
        <v>-1732</v>
      </c>
      <c r="J78" s="24">
        <f t="shared" si="16"/>
        <v>-3432</v>
      </c>
      <c r="K78" s="7"/>
      <c r="L78" s="25">
        <f t="shared" si="3"/>
        <v>-1733.9961262543591</v>
      </c>
      <c r="M78" s="17">
        <f t="shared" si="1"/>
        <v>3.9845200233415676</v>
      </c>
      <c r="N78" s="17">
        <f t="shared" si="4"/>
        <v>-3440.5754582686191</v>
      </c>
      <c r="O78" s="24">
        <f t="shared" si="2"/>
        <v>73.538484516826983</v>
      </c>
      <c r="P78" s="7"/>
      <c r="Q78" s="25">
        <f t="shared" si="5"/>
        <v>-1702.4480159014879</v>
      </c>
      <c r="R78" s="24">
        <f t="shared" si="6"/>
        <v>-3440.1072902191745</v>
      </c>
      <c r="S78" s="7"/>
      <c r="T78" s="25">
        <f t="shared" si="7"/>
        <v>0.43980291903151503</v>
      </c>
      <c r="U78" s="24">
        <f t="shared" si="8"/>
        <v>-0.89444538485800207</v>
      </c>
      <c r="V78" s="7"/>
      <c r="W78" s="25">
        <f t="shared" si="9"/>
        <v>0.44667279215120792</v>
      </c>
      <c r="X78" s="24">
        <f t="shared" si="10"/>
        <v>326.36245542735014</v>
      </c>
      <c r="Y78" s="7"/>
      <c r="Z78" s="25">
        <f t="shared" si="11"/>
        <v>633</v>
      </c>
      <c r="AA78" s="17">
        <f t="shared" si="15"/>
        <v>326.39399999999995</v>
      </c>
      <c r="AB78" s="24">
        <f t="shared" si="12"/>
        <v>5.6966499587543709</v>
      </c>
      <c r="AC78" s="17">
        <f t="shared" si="13"/>
        <v>-3.1544572649806923E-2</v>
      </c>
      <c r="AD78" s="17">
        <f t="shared" ca="1" si="14"/>
        <v>6.2897187802832377E-2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12555</v>
      </c>
      <c r="D79" s="17">
        <v>11468</v>
      </c>
      <c r="E79" s="17">
        <v>13942</v>
      </c>
      <c r="F79" s="17">
        <v>15052</v>
      </c>
      <c r="G79" s="24"/>
      <c r="H79" s="7"/>
      <c r="I79" s="25">
        <f t="shared" si="16"/>
        <v>-1387</v>
      </c>
      <c r="J79" s="24">
        <f t="shared" si="16"/>
        <v>-3584</v>
      </c>
      <c r="K79" s="7"/>
      <c r="L79" s="25">
        <f t="shared" si="3"/>
        <v>-1384.5140666280304</v>
      </c>
      <c r="M79" s="17">
        <f t="shared" si="1"/>
        <v>6.1798647298722571</v>
      </c>
      <c r="N79" s="17">
        <f t="shared" si="4"/>
        <v>-3592.2331313235227</v>
      </c>
      <c r="O79" s="24">
        <f t="shared" si="2"/>
        <v>67.784451390370393</v>
      </c>
      <c r="P79" s="7"/>
      <c r="Q79" s="25">
        <f t="shared" si="5"/>
        <v>-1357.4480159014879</v>
      </c>
      <c r="R79" s="24">
        <f t="shared" si="6"/>
        <v>-3592.1072902191745</v>
      </c>
      <c r="S79" s="7"/>
      <c r="T79" s="25">
        <f t="shared" si="7"/>
        <v>0.35067713918470611</v>
      </c>
      <c r="U79" s="24">
        <f t="shared" si="8"/>
        <v>-0.93396615762138713</v>
      </c>
      <c r="V79" s="7"/>
      <c r="W79" s="25">
        <f t="shared" si="9"/>
        <v>0.35784736544122164</v>
      </c>
      <c r="X79" s="24">
        <f t="shared" si="10"/>
        <v>331.93507971448093</v>
      </c>
      <c r="Y79" s="7"/>
      <c r="Z79" s="25">
        <f t="shared" si="11"/>
        <v>625</v>
      </c>
      <c r="AA79" s="17">
        <f t="shared" si="15"/>
        <v>332.01899999999995</v>
      </c>
      <c r="AB79" s="24">
        <f t="shared" si="12"/>
        <v>5.7948247291790516</v>
      </c>
      <c r="AC79" s="17">
        <f t="shared" si="13"/>
        <v>-8.392028551901376E-2</v>
      </c>
      <c r="AD79" s="17">
        <f t="shared" ca="1" si="14"/>
        <v>0.10025165926128921</v>
      </c>
      <c r="AE79" s="17">
        <v>90</v>
      </c>
    </row>
    <row r="80" spans="1:31" s="17" customFormat="1" x14ac:dyDescent="0.25">
      <c r="A80" s="17">
        <v>60</v>
      </c>
      <c r="B80" s="17">
        <v>634</v>
      </c>
      <c r="C80" s="17">
        <v>12749</v>
      </c>
      <c r="D80" s="17">
        <v>11419</v>
      </c>
      <c r="E80" s="17">
        <v>13770</v>
      </c>
      <c r="F80" s="17">
        <v>15127</v>
      </c>
      <c r="G80" s="24"/>
      <c r="H80" s="7"/>
      <c r="I80" s="25">
        <f t="shared" si="16"/>
        <v>-1021</v>
      </c>
      <c r="J80" s="24">
        <f t="shared" si="16"/>
        <v>-3708</v>
      </c>
      <c r="K80" s="7"/>
      <c r="L80" s="25">
        <f t="shared" si="3"/>
        <v>-1016.684643521316</v>
      </c>
      <c r="M80" s="17">
        <f t="shared" si="1"/>
        <v>18.622301538119562</v>
      </c>
      <c r="N80" s="17">
        <f t="shared" si="4"/>
        <v>-3710.6178242067358</v>
      </c>
      <c r="O80" s="24">
        <f t="shared" si="2"/>
        <v>6.8530035773719424</v>
      </c>
      <c r="P80" s="7"/>
      <c r="Q80" s="25">
        <f t="shared" si="5"/>
        <v>-991.44801590148791</v>
      </c>
      <c r="R80" s="24">
        <f t="shared" si="6"/>
        <v>-3716.1072902191745</v>
      </c>
      <c r="S80" s="7"/>
      <c r="T80" s="25">
        <f t="shared" si="7"/>
        <v>0.25612631186896095</v>
      </c>
      <c r="U80" s="24">
        <f t="shared" si="8"/>
        <v>-0.96620678803362225</v>
      </c>
      <c r="V80" s="7"/>
      <c r="W80" s="25">
        <f t="shared" si="9"/>
        <v>0.26354092120919143</v>
      </c>
      <c r="X80" s="24">
        <f t="shared" si="10"/>
        <v>337.64254619972962</v>
      </c>
      <c r="Y80" s="7"/>
      <c r="Z80" s="25">
        <f t="shared" si="11"/>
        <v>634</v>
      </c>
      <c r="AA80" s="17">
        <f t="shared" si="15"/>
        <v>337.72499999999997</v>
      </c>
      <c r="AB80" s="24">
        <f t="shared" si="12"/>
        <v>5.8944132162978491</v>
      </c>
      <c r="AC80" s="17">
        <f t="shared" si="13"/>
        <v>-8.2453800270343436E-2</v>
      </c>
      <c r="AD80" s="17">
        <f t="shared" ca="1" si="14"/>
        <v>8.6421089806265172E-2</v>
      </c>
      <c r="AE80" s="17">
        <v>89</v>
      </c>
    </row>
    <row r="81" spans="1:31" s="17" customFormat="1" x14ac:dyDescent="0.25">
      <c r="A81" s="17">
        <v>61</v>
      </c>
      <c r="B81" s="17">
        <v>609</v>
      </c>
      <c r="C81" s="17">
        <v>12929</v>
      </c>
      <c r="D81" s="17">
        <v>11372</v>
      </c>
      <c r="E81" s="17">
        <v>13586</v>
      </c>
      <c r="F81" s="17">
        <v>15162</v>
      </c>
      <c r="G81" s="24"/>
      <c r="H81" s="7"/>
      <c r="I81" s="25">
        <f t="shared" si="16"/>
        <v>-657</v>
      </c>
      <c r="J81" s="24">
        <f t="shared" si="16"/>
        <v>-3790</v>
      </c>
      <c r="K81" s="7"/>
      <c r="L81" s="25">
        <f t="shared" si="3"/>
        <v>-654.10303479825438</v>
      </c>
      <c r="M81" s="17">
        <f t="shared" si="1"/>
        <v>8.3924073801250145</v>
      </c>
      <c r="N81" s="17">
        <f t="shared" si="4"/>
        <v>-3789.6204799416432</v>
      </c>
      <c r="O81" s="24">
        <f t="shared" si="2"/>
        <v>0.14403547469512976</v>
      </c>
      <c r="P81" s="7"/>
      <c r="Q81" s="25">
        <f t="shared" si="5"/>
        <v>-627.44801590148791</v>
      </c>
      <c r="R81" s="24">
        <f t="shared" si="6"/>
        <v>-3798.1072902191745</v>
      </c>
      <c r="S81" s="7"/>
      <c r="T81" s="25">
        <f t="shared" si="7"/>
        <v>0.16209215574073357</v>
      </c>
      <c r="U81" s="24">
        <f t="shared" si="8"/>
        <v>-0.9875272049191326</v>
      </c>
      <c r="V81" s="7"/>
      <c r="W81" s="25">
        <f t="shared" si="9"/>
        <v>0.16966744738536627</v>
      </c>
      <c r="X81" s="24">
        <f t="shared" si="10"/>
        <v>343.15048957757358</v>
      </c>
      <c r="Y81" s="7"/>
      <c r="Z81" s="25">
        <f t="shared" si="11"/>
        <v>609</v>
      </c>
      <c r="AA81" s="17">
        <f t="shared" si="15"/>
        <v>343.20599999999996</v>
      </c>
      <c r="AB81" s="24">
        <f t="shared" si="12"/>
        <v>5.9900747125996583</v>
      </c>
      <c r="AC81" s="17">
        <f t="shared" si="13"/>
        <v>-5.5510422426380046E-2</v>
      </c>
      <c r="AD81" s="17">
        <f t="shared" ca="1" si="14"/>
        <v>-1.510348273143336E-3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13110</v>
      </c>
      <c r="D82" s="17">
        <v>11349</v>
      </c>
      <c r="E82" s="17">
        <v>13398</v>
      </c>
      <c r="F82" s="17">
        <v>15185</v>
      </c>
      <c r="G82" s="24"/>
      <c r="H82" s="7"/>
      <c r="I82" s="25">
        <f t="shared" si="16"/>
        <v>-288</v>
      </c>
      <c r="J82" s="24">
        <f t="shared" si="16"/>
        <v>-3836</v>
      </c>
      <c r="K82" s="7"/>
      <c r="L82" s="25">
        <f t="shared" si="3"/>
        <v>-282.77344265344016</v>
      </c>
      <c r="M82" s="17">
        <f t="shared" si="1"/>
        <v>27.316901696878674</v>
      </c>
      <c r="N82" s="17">
        <f t="shared" si="4"/>
        <v>-3834.0894094635255</v>
      </c>
      <c r="O82" s="24">
        <f t="shared" si="2"/>
        <v>3.6503561980659227</v>
      </c>
      <c r="P82" s="7"/>
      <c r="Q82" s="25">
        <f t="shared" si="5"/>
        <v>-258.44801590148785</v>
      </c>
      <c r="R82" s="24">
        <f t="shared" si="6"/>
        <v>-3844.1072902191745</v>
      </c>
      <c r="S82" s="7"/>
      <c r="T82" s="25">
        <f t="shared" si="7"/>
        <v>6.6766321643711823E-2</v>
      </c>
      <c r="U82" s="24">
        <f t="shared" si="8"/>
        <v>-0.99948743878173596</v>
      </c>
      <c r="V82" s="7"/>
      <c r="W82" s="25">
        <f t="shared" si="9"/>
        <v>7.4430501099108093E-2</v>
      </c>
      <c r="X82" s="24">
        <f t="shared" si="10"/>
        <v>348.64044006413792</v>
      </c>
      <c r="Y82" s="7"/>
      <c r="Z82" s="25">
        <f t="shared" si="11"/>
        <v>614</v>
      </c>
      <c r="AA82" s="17">
        <f t="shared" si="15"/>
        <v>348.73199999999997</v>
      </c>
      <c r="AB82" s="24">
        <f t="shared" si="12"/>
        <v>6.0865216070648644</v>
      </c>
      <c r="AC82" s="17">
        <f t="shared" si="13"/>
        <v>-9.1559935862051134E-2</v>
      </c>
      <c r="AD82" s="17">
        <f t="shared" ca="1" si="14"/>
        <v>3.2027224485602801E-2</v>
      </c>
      <c r="AE82" s="17">
        <v>87</v>
      </c>
    </row>
    <row r="83" spans="1:31" s="17" customFormat="1" x14ac:dyDescent="0.25">
      <c r="A83" s="17">
        <v>63</v>
      </c>
      <c r="B83" s="17">
        <v>627</v>
      </c>
      <c r="C83" s="17">
        <v>13289</v>
      </c>
      <c r="D83" s="17">
        <v>11338</v>
      </c>
      <c r="E83" s="17">
        <v>13202</v>
      </c>
      <c r="F83" s="17">
        <v>15180</v>
      </c>
      <c r="G83" s="24"/>
      <c r="H83" s="7"/>
      <c r="I83" s="25">
        <f t="shared" si="16"/>
        <v>87</v>
      </c>
      <c r="J83" s="24">
        <f t="shared" si="16"/>
        <v>-3842</v>
      </c>
      <c r="K83" s="7"/>
      <c r="L83" s="25">
        <f t="shared" si="3"/>
        <v>98.820320291261439</v>
      </c>
      <c r="M83" s="17">
        <f t="shared" si="1"/>
        <v>139.71997178800692</v>
      </c>
      <c r="N83" s="17">
        <f t="shared" si="4"/>
        <v>-3842.6175862131204</v>
      </c>
      <c r="O83" s="24">
        <f t="shared" si="2"/>
        <v>0.38141273063636622</v>
      </c>
      <c r="P83" s="7"/>
      <c r="Q83" s="25">
        <f t="shared" si="5"/>
        <v>116.55198409851212</v>
      </c>
      <c r="R83" s="24">
        <f t="shared" si="6"/>
        <v>-3850.1072902191745</v>
      </c>
      <c r="S83" s="7"/>
      <c r="T83" s="25">
        <f t="shared" si="7"/>
        <v>-3.0109526015863093E-2</v>
      </c>
      <c r="U83" s="24">
        <f t="shared" si="8"/>
        <v>-1.0010474692855538</v>
      </c>
      <c r="V83" s="7"/>
      <c r="W83" s="25">
        <f t="shared" si="9"/>
        <v>-2.2436233783104002E-2</v>
      </c>
      <c r="X83" s="24">
        <f t="shared" si="10"/>
        <v>354.18326099216398</v>
      </c>
      <c r="Y83" s="7"/>
      <c r="Z83" s="25">
        <f t="shared" si="11"/>
        <v>627</v>
      </c>
      <c r="AA83" s="17">
        <f t="shared" si="15"/>
        <v>354.37499999999994</v>
      </c>
      <c r="AB83" s="24">
        <f t="shared" si="12"/>
        <v>6.1850105367549038</v>
      </c>
      <c r="AC83" s="17">
        <f t="shared" si="13"/>
        <v>-0.19173900783596309</v>
      </c>
      <c r="AD83" s="17">
        <f t="shared" ca="1" si="14"/>
        <v>0.13791469610475815</v>
      </c>
      <c r="AE83" s="17">
        <v>86</v>
      </c>
    </row>
    <row r="84" spans="1:31" s="17" customFormat="1" x14ac:dyDescent="0.25">
      <c r="A84" s="17">
        <v>64</v>
      </c>
      <c r="B84" s="17">
        <v>627</v>
      </c>
      <c r="C84" s="17">
        <v>13496</v>
      </c>
      <c r="D84" s="17">
        <v>11357</v>
      </c>
      <c r="E84" s="17">
        <v>13024</v>
      </c>
      <c r="F84" s="17">
        <v>15181</v>
      </c>
      <c r="G84" s="24"/>
      <c r="H84" s="7"/>
      <c r="I84" s="25">
        <f t="shared" ref="I84:J115" si="17">C84-E84</f>
        <v>472</v>
      </c>
      <c r="J84" s="24">
        <f t="shared" si="17"/>
        <v>-3824</v>
      </c>
      <c r="K84" s="7"/>
      <c r="L84" s="25">
        <f t="shared" si="3"/>
        <v>479.16799962149878</v>
      </c>
      <c r="M84" s="17">
        <f t="shared" ref="M84:M147" si="18">(I84-L84)^2</f>
        <v>51.380218573806644</v>
      </c>
      <c r="N84" s="17">
        <f t="shared" si="4"/>
        <v>-3813.7968367518206</v>
      </c>
      <c r="O84" s="24">
        <f t="shared" ref="O84:O147" si="19">(J84-N84)^2</f>
        <v>104.10454026899896</v>
      </c>
      <c r="P84" s="7"/>
      <c r="Q84" s="25">
        <f t="shared" si="5"/>
        <v>501.55198409851215</v>
      </c>
      <c r="R84" s="24">
        <f t="shared" si="6"/>
        <v>-3832.1072902191745</v>
      </c>
      <c r="S84" s="7"/>
      <c r="T84" s="25">
        <f t="shared" si="7"/>
        <v>-0.12956872961302671</v>
      </c>
      <c r="U84" s="24">
        <f t="shared" si="8"/>
        <v>-0.99636737777410034</v>
      </c>
      <c r="V84" s="7"/>
      <c r="W84" s="25">
        <f t="shared" si="9"/>
        <v>-0.1219342382056985</v>
      </c>
      <c r="X84" s="24">
        <f>IF(MOD(ATAN2(U84,W84)*180/PI()-$J$9+360,360)&lt;355,MOD(ATAN2(U84,W84)*180/PI()-$J$9+360,360)+360,MOD(ATAN2(U84,W84)*180/PI()-$J$9+360,360))</f>
        <v>359.87641500883393</v>
      </c>
      <c r="Y84" s="7"/>
      <c r="Z84" s="25">
        <f t="shared" si="11"/>
        <v>627</v>
      </c>
      <c r="AA84" s="17">
        <f t="shared" si="15"/>
        <v>360.01799999999992</v>
      </c>
      <c r="AB84" s="24">
        <f t="shared" si="12"/>
        <v>6.2834994664449431</v>
      </c>
      <c r="AC84" s="17">
        <f t="shared" si="13"/>
        <v>-0.14158499116598477</v>
      </c>
    </row>
    <row r="85" spans="1:31" s="17" customFormat="1" x14ac:dyDescent="0.25">
      <c r="A85" s="17">
        <v>0</v>
      </c>
      <c r="B85" s="17">
        <v>0</v>
      </c>
      <c r="C85" s="17">
        <v>13445</v>
      </c>
      <c r="D85" s="17">
        <v>11313</v>
      </c>
      <c r="E85" s="17">
        <v>12965</v>
      </c>
      <c r="F85" s="17">
        <v>15118</v>
      </c>
      <c r="G85" s="24"/>
      <c r="H85" s="7"/>
      <c r="I85" s="25">
        <f t="shared" si="17"/>
        <v>480</v>
      </c>
      <c r="J85" s="24">
        <f t="shared" si="17"/>
        <v>-3805</v>
      </c>
      <c r="K85" s="7"/>
      <c r="L85" s="25">
        <f>$M$9*SIN(2*PI()/$M$10*(AA85+$M$11))+$M$12</f>
        <v>483.09445726372945</v>
      </c>
      <c r="M85" s="17">
        <f t="shared" si="18"/>
        <v>9.5756657570479717</v>
      </c>
      <c r="N85" s="17">
        <f>$O$9*COS(2*PI()/$O$10*(AA85+$O$11))+$O$12</f>
        <v>-3801.2710451932744</v>
      </c>
      <c r="O85" s="24">
        <f t="shared" si="19"/>
        <v>13.90510395060193</v>
      </c>
      <c r="P85" s="7"/>
      <c r="Q85" s="25">
        <f t="shared" ref="Q85:Q148" si="20">I85-$J$4</f>
        <v>509.55198409851215</v>
      </c>
      <c r="R85" s="24">
        <f t="shared" ref="R85:R148" si="21">J85-$J$3</f>
        <v>-3813.1072902191745</v>
      </c>
      <c r="S85" s="7"/>
      <c r="T85" s="25">
        <f t="shared" ref="T85:T148" si="22">Q85/$J$7</f>
        <v>-0.13163541436309761</v>
      </c>
      <c r="U85" s="24">
        <f t="shared" ref="U85:U148" si="23">R85/$J$6</f>
        <v>-0.99142728117867718</v>
      </c>
      <c r="V85" s="7"/>
      <c r="W85" s="25">
        <f t="shared" ref="W85:W148" si="24">(T85-U85*SIN(-$J$11*PI()/180))/(COS(-$J$11*PI()/180))</f>
        <v>-0.12403885519056901</v>
      </c>
      <c r="X85" s="24">
        <f>IF(MOD(ATAN2(U85,W85)*180/PI()-$J$9+360,360)&lt;355,MOD(ATAN2(U85,W85)*180/PI()-$J$9+360,360)+360,MOD(ATAN2(U85,W85)*180/PI()-$J$9+360,360))</f>
        <v>360.03062038086847</v>
      </c>
      <c r="Y85" s="7"/>
      <c r="Z85" s="25">
        <f>I165-J159</f>
        <v>0</v>
      </c>
      <c r="AA85" s="17">
        <f t="shared" si="15"/>
        <v>360.01799999999992</v>
      </c>
      <c r="AB85" s="24">
        <f t="shared" ref="AB85:AB148" si="25">AA85*PI()/180</f>
        <v>6.2834994664449431</v>
      </c>
      <c r="AC85" s="17">
        <f t="shared" ref="AC85:AC148" si="26">X85-AA85</f>
        <v>1.2620380868554548E-2</v>
      </c>
    </row>
    <row r="86" spans="1:31" s="17" customFormat="1" x14ac:dyDescent="0.25">
      <c r="A86" s="17">
        <v>1</v>
      </c>
      <c r="B86" s="17">
        <v>-632</v>
      </c>
      <c r="C86" s="17">
        <v>13250</v>
      </c>
      <c r="D86" s="17">
        <v>11297</v>
      </c>
      <c r="E86" s="17">
        <v>13157</v>
      </c>
      <c r="F86" s="17">
        <v>15130</v>
      </c>
      <c r="G86" s="24"/>
      <c r="H86" s="7"/>
      <c r="I86" s="25">
        <f t="shared" si="17"/>
        <v>93</v>
      </c>
      <c r="J86" s="24">
        <f t="shared" si="17"/>
        <v>-3833</v>
      </c>
      <c r="K86" s="7"/>
      <c r="L86" s="25">
        <f t="shared" ref="L86:L149" si="27">$M$9*SIN(2*PI()/$M$10*(AA86+$M$11))+$M$12</f>
        <v>100.76160566152893</v>
      </c>
      <c r="M86" s="17">
        <f t="shared" si="18"/>
        <v>60.242522445077974</v>
      </c>
      <c r="N86" s="17">
        <f t="shared" ref="N86:N149" si="28">$O$9*COS(2*PI()/$O$10*(AA86+$O$11))+$O$12</f>
        <v>-3830.5298203940615</v>
      </c>
      <c r="O86" s="24">
        <f t="shared" si="19"/>
        <v>6.1017872855944004</v>
      </c>
      <c r="P86" s="7"/>
      <c r="Q86" s="25">
        <f t="shared" si="20"/>
        <v>122.55198409851212</v>
      </c>
      <c r="R86" s="24">
        <f t="shared" si="21"/>
        <v>-3841.1072902191745</v>
      </c>
      <c r="S86" s="7"/>
      <c r="T86" s="25">
        <f t="shared" si="22"/>
        <v>-3.1659539578416294E-2</v>
      </c>
      <c r="U86" s="24">
        <f t="shared" si="23"/>
        <v>-0.99870742352982711</v>
      </c>
      <c r="V86" s="7"/>
      <c r="W86" s="25">
        <f t="shared" si="24"/>
        <v>-2.4004232026579024E-2</v>
      </c>
      <c r="X86" s="24">
        <f t="shared" ref="X86:X148" si="29">MOD(ATAN2(U86,W86)*180/PI()-$J$9+360,360)</f>
        <v>354.27617568826872</v>
      </c>
      <c r="Y86" s="7"/>
      <c r="Z86" s="25">
        <f t="shared" ref="Z86:Z149" si="30">B86</f>
        <v>-632</v>
      </c>
      <c r="AA86" s="17">
        <f t="shared" ref="AA86:AA149" si="31">360/40000*Z86+AA85</f>
        <v>354.32999999999993</v>
      </c>
      <c r="AB86" s="24">
        <f t="shared" si="25"/>
        <v>6.1842251385915068</v>
      </c>
      <c r="AC86" s="17">
        <f t="shared" si="26"/>
        <v>-5.3824311731204943E-2</v>
      </c>
    </row>
    <row r="87" spans="1:31" s="17" customFormat="1" x14ac:dyDescent="0.25">
      <c r="A87" s="17">
        <v>2</v>
      </c>
      <c r="B87" s="17">
        <v>-612</v>
      </c>
      <c r="C87" s="17">
        <v>13067</v>
      </c>
      <c r="D87" s="17">
        <v>11308</v>
      </c>
      <c r="E87" s="17">
        <v>13346</v>
      </c>
      <c r="F87" s="17">
        <v>15133</v>
      </c>
      <c r="G87" s="24"/>
      <c r="H87" s="7"/>
      <c r="I87" s="25">
        <f t="shared" si="17"/>
        <v>-279</v>
      </c>
      <c r="J87" s="24">
        <f t="shared" si="17"/>
        <v>-3825</v>
      </c>
      <c r="K87" s="7"/>
      <c r="L87" s="25">
        <f t="shared" si="27"/>
        <v>-270.73187775505011</v>
      </c>
      <c r="M87" s="17">
        <f t="shared" si="18"/>
        <v>68.361845457435265</v>
      </c>
      <c r="N87" s="17">
        <f t="shared" si="28"/>
        <v>-3822.7912236038196</v>
      </c>
      <c r="O87" s="24">
        <f t="shared" si="19"/>
        <v>4.8786931683236006</v>
      </c>
      <c r="P87" s="7"/>
      <c r="Q87" s="25">
        <f t="shared" si="20"/>
        <v>-249.44801590148788</v>
      </c>
      <c r="R87" s="24">
        <f t="shared" si="21"/>
        <v>-3833.1072902191745</v>
      </c>
      <c r="S87" s="7"/>
      <c r="T87" s="25">
        <f t="shared" si="22"/>
        <v>6.4441301299882042E-2</v>
      </c>
      <c r="U87" s="24">
        <f t="shared" si="23"/>
        <v>-0.99662738285806995</v>
      </c>
      <c r="V87" s="7"/>
      <c r="W87" s="25">
        <f t="shared" si="24"/>
        <v>7.2083486826837434E-2</v>
      </c>
      <c r="X87" s="24">
        <f t="shared" si="29"/>
        <v>348.7624672886235</v>
      </c>
      <c r="Y87" s="7"/>
      <c r="Z87" s="25">
        <f t="shared" si="30"/>
        <v>-612</v>
      </c>
      <c r="AA87" s="17">
        <f t="shared" si="31"/>
        <v>348.82199999999995</v>
      </c>
      <c r="AB87" s="24">
        <f t="shared" si="25"/>
        <v>6.0880924033916584</v>
      </c>
      <c r="AC87" s="17">
        <f t="shared" si="26"/>
        <v>-5.9532711376448333E-2</v>
      </c>
    </row>
    <row r="88" spans="1:31" s="17" customFormat="1" x14ac:dyDescent="0.25">
      <c r="A88" s="17">
        <v>3</v>
      </c>
      <c r="B88" s="17">
        <v>-623</v>
      </c>
      <c r="C88" s="17">
        <v>12877</v>
      </c>
      <c r="D88" s="17">
        <v>11328</v>
      </c>
      <c r="E88" s="17">
        <v>13532</v>
      </c>
      <c r="F88" s="17">
        <v>15109</v>
      </c>
      <c r="G88" s="24"/>
      <c r="H88" s="7"/>
      <c r="I88" s="25">
        <f t="shared" si="17"/>
        <v>-655</v>
      </c>
      <c r="J88" s="24">
        <f t="shared" si="17"/>
        <v>-3781</v>
      </c>
      <c r="K88" s="7"/>
      <c r="L88" s="25">
        <f t="shared" si="27"/>
        <v>-646.59132229059048</v>
      </c>
      <c r="M88" s="17">
        <f t="shared" si="18"/>
        <v>70.705860820720474</v>
      </c>
      <c r="N88" s="17">
        <f t="shared" si="28"/>
        <v>-3778.5328502964412</v>
      </c>
      <c r="O88" s="24">
        <f t="shared" si="19"/>
        <v>6.0868276597702202</v>
      </c>
      <c r="P88" s="7"/>
      <c r="Q88" s="25">
        <f t="shared" si="20"/>
        <v>-625.44801590148791</v>
      </c>
      <c r="R88" s="24">
        <f t="shared" si="21"/>
        <v>-3789.1072902191745</v>
      </c>
      <c r="S88" s="7"/>
      <c r="T88" s="25">
        <f t="shared" si="22"/>
        <v>0.16157548455321583</v>
      </c>
      <c r="U88" s="24">
        <f t="shared" si="23"/>
        <v>-0.98518715916340582</v>
      </c>
      <c r="V88" s="7"/>
      <c r="W88" s="25">
        <f t="shared" si="24"/>
        <v>0.16913282188114745</v>
      </c>
      <c r="X88" s="24">
        <f t="shared" si="29"/>
        <v>343.15797922930039</v>
      </c>
      <c r="Y88" s="7"/>
      <c r="Z88" s="25">
        <f t="shared" si="30"/>
        <v>-623</v>
      </c>
      <c r="AA88" s="17">
        <f t="shared" si="31"/>
        <v>343.21499999999992</v>
      </c>
      <c r="AB88" s="24">
        <f t="shared" si="25"/>
        <v>5.9902317922323363</v>
      </c>
      <c r="AC88" s="17">
        <f t="shared" si="26"/>
        <v>-5.7020770699523382E-2</v>
      </c>
    </row>
    <row r="89" spans="1:31" s="17" customFormat="1" x14ac:dyDescent="0.25">
      <c r="A89" s="17">
        <v>4</v>
      </c>
      <c r="B89" s="17">
        <v>-616</v>
      </c>
      <c r="C89" s="17">
        <v>12698</v>
      </c>
      <c r="D89" s="17">
        <v>11370</v>
      </c>
      <c r="E89" s="17">
        <v>13713</v>
      </c>
      <c r="F89" s="17">
        <v>15064</v>
      </c>
      <c r="G89" s="24"/>
      <c r="H89" s="7"/>
      <c r="I89" s="25">
        <f t="shared" si="17"/>
        <v>-1015</v>
      </c>
      <c r="J89" s="24">
        <f t="shared" si="17"/>
        <v>-3694</v>
      </c>
      <c r="K89" s="7"/>
      <c r="L89" s="25">
        <f t="shared" si="27"/>
        <v>-1012.4314274826904</v>
      </c>
      <c r="M89" s="17">
        <f t="shared" si="18"/>
        <v>6.5975647766780527</v>
      </c>
      <c r="N89" s="17">
        <f t="shared" si="28"/>
        <v>-3699.0967675887732</v>
      </c>
      <c r="O89" s="24">
        <f t="shared" si="19"/>
        <v>25.977039853969167</v>
      </c>
      <c r="P89" s="7"/>
      <c r="Q89" s="25">
        <f t="shared" si="20"/>
        <v>-985.44801590148791</v>
      </c>
      <c r="R89" s="24">
        <f t="shared" si="21"/>
        <v>-3702.1072902191745</v>
      </c>
      <c r="S89" s="7"/>
      <c r="T89" s="25">
        <f t="shared" si="22"/>
        <v>0.25457629830640777</v>
      </c>
      <c r="U89" s="24">
        <f t="shared" si="23"/>
        <v>-0.96256671685804729</v>
      </c>
      <c r="V89" s="7"/>
      <c r="W89" s="25">
        <f t="shared" si="24"/>
        <v>0.26196295677983272</v>
      </c>
      <c r="X89" s="24">
        <f t="shared" si="29"/>
        <v>337.67496728953586</v>
      </c>
      <c r="Y89" s="7"/>
      <c r="Z89" s="25">
        <f t="shared" si="30"/>
        <v>-616</v>
      </c>
      <c r="AA89" s="17">
        <f t="shared" si="31"/>
        <v>337.67099999999994</v>
      </c>
      <c r="AB89" s="24">
        <f t="shared" si="25"/>
        <v>5.8934707385017706</v>
      </c>
      <c r="AC89" s="17">
        <f t="shared" si="26"/>
        <v>3.9672895359217364E-3</v>
      </c>
    </row>
    <row r="90" spans="1:31" s="17" customFormat="1" x14ac:dyDescent="0.25">
      <c r="A90" s="17">
        <v>5</v>
      </c>
      <c r="B90" s="17">
        <v>-644</v>
      </c>
      <c r="C90" s="17">
        <v>12508</v>
      </c>
      <c r="D90" s="17">
        <v>11431</v>
      </c>
      <c r="E90" s="17">
        <v>13894</v>
      </c>
      <c r="F90" s="17">
        <v>15004</v>
      </c>
      <c r="G90" s="24"/>
      <c r="H90" s="7"/>
      <c r="I90" s="25">
        <f t="shared" si="17"/>
        <v>-1386</v>
      </c>
      <c r="J90" s="24">
        <f t="shared" si="17"/>
        <v>-3573</v>
      </c>
      <c r="K90" s="7"/>
      <c r="L90" s="25">
        <f t="shared" si="27"/>
        <v>-1385.0088196085192</v>
      </c>
      <c r="M90" s="17">
        <f t="shared" si="18"/>
        <v>0.98243856845610888</v>
      </c>
      <c r="N90" s="17">
        <f t="shared" si="28"/>
        <v>-3578.9348331052615</v>
      </c>
      <c r="O90" s="24">
        <f t="shared" si="19"/>
        <v>35.222243987308239</v>
      </c>
      <c r="P90" s="7"/>
      <c r="Q90" s="25">
        <f t="shared" si="20"/>
        <v>-1356.4480159014879</v>
      </c>
      <c r="R90" s="24">
        <f t="shared" si="21"/>
        <v>-3581.1072902191745</v>
      </c>
      <c r="S90" s="7"/>
      <c r="T90" s="25">
        <f t="shared" si="22"/>
        <v>0.35041880359094724</v>
      </c>
      <c r="U90" s="24">
        <f t="shared" si="23"/>
        <v>-0.93110610169772101</v>
      </c>
      <c r="V90" s="7"/>
      <c r="W90" s="25">
        <f t="shared" si="24"/>
        <v>0.35756709664746344</v>
      </c>
      <c r="X90" s="24">
        <f t="shared" si="29"/>
        <v>331.89133137374222</v>
      </c>
      <c r="Y90" s="7"/>
      <c r="Z90" s="25">
        <f t="shared" si="30"/>
        <v>-644</v>
      </c>
      <c r="AA90" s="17">
        <f t="shared" si="31"/>
        <v>331.87499999999994</v>
      </c>
      <c r="AB90" s="24">
        <f t="shared" si="25"/>
        <v>5.7923114550561801</v>
      </c>
      <c r="AC90" s="17">
        <f t="shared" si="26"/>
        <v>1.6331373742275446E-2</v>
      </c>
    </row>
    <row r="91" spans="1:31" s="17" customFormat="1" x14ac:dyDescent="0.25">
      <c r="A91" s="17">
        <v>6</v>
      </c>
      <c r="B91" s="17">
        <v>-624</v>
      </c>
      <c r="C91" s="17">
        <v>12337</v>
      </c>
      <c r="D91" s="17">
        <v>11504</v>
      </c>
      <c r="E91" s="17">
        <v>14067</v>
      </c>
      <c r="F91" s="17">
        <v>14921</v>
      </c>
      <c r="G91" s="24"/>
      <c r="H91" s="7"/>
      <c r="I91" s="25">
        <f t="shared" si="17"/>
        <v>-1730</v>
      </c>
      <c r="J91" s="24">
        <f t="shared" si="17"/>
        <v>-3417</v>
      </c>
      <c r="K91" s="7"/>
      <c r="L91" s="25">
        <f t="shared" si="27"/>
        <v>-1732.8252776229892</v>
      </c>
      <c r="M91" s="17">
        <f t="shared" si="18"/>
        <v>7.9821936469636929</v>
      </c>
      <c r="N91" s="17">
        <f t="shared" si="28"/>
        <v>-3427.4591639358046</v>
      </c>
      <c r="O91" s="24">
        <f t="shared" si="19"/>
        <v>109.39411023603461</v>
      </c>
      <c r="P91" s="7"/>
      <c r="Q91" s="25">
        <f t="shared" si="20"/>
        <v>-1700.4480159014879</v>
      </c>
      <c r="R91" s="24">
        <f t="shared" si="21"/>
        <v>-3425.1072902191745</v>
      </c>
      <c r="S91" s="7"/>
      <c r="T91" s="25">
        <f t="shared" si="22"/>
        <v>0.43928624784399728</v>
      </c>
      <c r="U91" s="24">
        <f t="shared" si="23"/>
        <v>-0.89054530859845749</v>
      </c>
      <c r="V91" s="7"/>
      <c r="W91" s="25">
        <f t="shared" si="24"/>
        <v>0.44612620722392865</v>
      </c>
      <c r="X91" s="24">
        <f t="shared" si="29"/>
        <v>326.29035261515298</v>
      </c>
      <c r="Y91" s="7"/>
      <c r="Z91" s="25">
        <f t="shared" si="30"/>
        <v>-624</v>
      </c>
      <c r="AA91" s="17">
        <f t="shared" si="31"/>
        <v>326.25899999999996</v>
      </c>
      <c r="AB91" s="24">
        <f t="shared" si="25"/>
        <v>5.6942937642641782</v>
      </c>
      <c r="AC91" s="17">
        <f t="shared" si="26"/>
        <v>3.1352615153025454E-2</v>
      </c>
    </row>
    <row r="92" spans="1:31" s="17" customFormat="1" x14ac:dyDescent="0.25">
      <c r="A92" s="17">
        <v>7</v>
      </c>
      <c r="B92" s="17">
        <v>-634</v>
      </c>
      <c r="C92" s="17">
        <v>12176</v>
      </c>
      <c r="D92" s="17">
        <v>11607</v>
      </c>
      <c r="E92" s="17">
        <v>14244</v>
      </c>
      <c r="F92" s="17">
        <v>14841</v>
      </c>
      <c r="G92" s="24"/>
      <c r="H92" s="7"/>
      <c r="I92" s="25">
        <f t="shared" si="17"/>
        <v>-2068</v>
      </c>
      <c r="J92" s="24">
        <f t="shared" si="17"/>
        <v>-3234</v>
      </c>
      <c r="K92" s="7"/>
      <c r="L92" s="25">
        <f t="shared" si="27"/>
        <v>-2069.4435351966508</v>
      </c>
      <c r="M92" s="17">
        <f t="shared" si="18"/>
        <v>2.0837938639697442</v>
      </c>
      <c r="N92" s="17">
        <f t="shared" si="28"/>
        <v>-3239.7432133681741</v>
      </c>
      <c r="O92" s="24">
        <f t="shared" si="19"/>
        <v>32.984499792373811</v>
      </c>
      <c r="P92" s="7"/>
      <c r="Q92" s="25">
        <f t="shared" si="20"/>
        <v>-2038.4480159014879</v>
      </c>
      <c r="R92" s="24">
        <f t="shared" si="21"/>
        <v>-3242.1072902191745</v>
      </c>
      <c r="S92" s="7"/>
      <c r="T92" s="25">
        <f t="shared" si="22"/>
        <v>0.52660367853449419</v>
      </c>
      <c r="U92" s="24">
        <f t="shared" si="23"/>
        <v>-0.84296437823201364</v>
      </c>
      <c r="V92" s="7"/>
      <c r="W92" s="25">
        <f t="shared" si="24"/>
        <v>0.5330814412877376</v>
      </c>
      <c r="X92" s="24">
        <f t="shared" si="29"/>
        <v>320.59050727129556</v>
      </c>
      <c r="Y92" s="7"/>
      <c r="Z92" s="25">
        <f t="shared" si="30"/>
        <v>-634</v>
      </c>
      <c r="AA92" s="17">
        <f t="shared" si="31"/>
        <v>320.55299999999994</v>
      </c>
      <c r="AB92" s="24">
        <f t="shared" si="25"/>
        <v>5.5947052771453825</v>
      </c>
      <c r="AC92" s="17">
        <f t="shared" si="26"/>
        <v>3.7507271295623923E-2</v>
      </c>
    </row>
    <row r="93" spans="1:31" s="17" customFormat="1" x14ac:dyDescent="0.25">
      <c r="A93" s="17">
        <v>8</v>
      </c>
      <c r="B93" s="17">
        <v>-641</v>
      </c>
      <c r="C93" s="17">
        <v>12011</v>
      </c>
      <c r="D93" s="17">
        <v>11720</v>
      </c>
      <c r="E93" s="17">
        <v>14402</v>
      </c>
      <c r="F93" s="17">
        <v>14723</v>
      </c>
      <c r="G93" s="24"/>
      <c r="H93" s="7"/>
      <c r="I93" s="25">
        <f t="shared" si="17"/>
        <v>-2391</v>
      </c>
      <c r="J93" s="24">
        <f t="shared" si="17"/>
        <v>-3003</v>
      </c>
      <c r="K93" s="7"/>
      <c r="L93" s="25">
        <f t="shared" si="27"/>
        <v>-2389.2059196567839</v>
      </c>
      <c r="M93" s="17">
        <f t="shared" si="18"/>
        <v>3.2187242779145335</v>
      </c>
      <c r="N93" s="17">
        <f t="shared" si="28"/>
        <v>-3017.1991913316997</v>
      </c>
      <c r="O93" s="24">
        <f t="shared" si="19"/>
        <v>201.61703447421573</v>
      </c>
      <c r="P93" s="7"/>
      <c r="Q93" s="25">
        <f t="shared" si="20"/>
        <v>-2361.4480159014879</v>
      </c>
      <c r="R93" s="24">
        <f t="shared" si="21"/>
        <v>-3011.1072902191745</v>
      </c>
      <c r="S93" s="7"/>
      <c r="T93" s="25">
        <f t="shared" si="22"/>
        <v>0.61004607531860799</v>
      </c>
      <c r="U93" s="24">
        <f t="shared" si="23"/>
        <v>-0.7829032038350271</v>
      </c>
      <c r="V93" s="7"/>
      <c r="W93" s="25">
        <f t="shared" si="24"/>
        <v>0.61606585219485199</v>
      </c>
      <c r="X93" s="24">
        <f t="shared" si="29"/>
        <v>314.70014299312413</v>
      </c>
      <c r="Y93" s="7"/>
      <c r="Z93" s="25">
        <f t="shared" si="30"/>
        <v>-641</v>
      </c>
      <c r="AA93" s="17">
        <f t="shared" si="31"/>
        <v>314.78399999999993</v>
      </c>
      <c r="AB93" s="24">
        <f t="shared" si="25"/>
        <v>5.4940172325978294</v>
      </c>
      <c r="AC93" s="17">
        <f t="shared" si="26"/>
        <v>-8.3857006875803108E-2</v>
      </c>
    </row>
    <row r="94" spans="1:31" s="17" customFormat="1" x14ac:dyDescent="0.25">
      <c r="A94" s="17">
        <v>9</v>
      </c>
      <c r="B94" s="17">
        <v>-621</v>
      </c>
      <c r="C94" s="17">
        <v>11871</v>
      </c>
      <c r="D94" s="17">
        <v>11838</v>
      </c>
      <c r="E94" s="17">
        <v>14545</v>
      </c>
      <c r="F94" s="17">
        <v>14601</v>
      </c>
      <c r="G94" s="24"/>
      <c r="H94" s="7"/>
      <c r="I94" s="25">
        <f t="shared" si="17"/>
        <v>-2674</v>
      </c>
      <c r="J94" s="24">
        <f t="shared" si="17"/>
        <v>-2763</v>
      </c>
      <c r="K94" s="7"/>
      <c r="L94" s="25">
        <f t="shared" si="27"/>
        <v>-2676.2159212903398</v>
      </c>
      <c r="M94" s="17">
        <f t="shared" si="18"/>
        <v>4.9103071649811731</v>
      </c>
      <c r="N94" s="17">
        <f t="shared" si="28"/>
        <v>-2772.3095625943233</v>
      </c>
      <c r="O94" s="24">
        <f t="shared" si="19"/>
        <v>86.667955697624024</v>
      </c>
      <c r="P94" s="7"/>
      <c r="Q94" s="25">
        <f t="shared" si="20"/>
        <v>-2644.4480159014879</v>
      </c>
      <c r="R94" s="24">
        <f t="shared" si="21"/>
        <v>-2771.1072902191745</v>
      </c>
      <c r="S94" s="7"/>
      <c r="T94" s="25">
        <f t="shared" si="22"/>
        <v>0.68315504835236729</v>
      </c>
      <c r="U94" s="24">
        <f t="shared" si="23"/>
        <v>-0.72050198368231388</v>
      </c>
      <c r="V94" s="7"/>
      <c r="W94" s="25">
        <f t="shared" si="24"/>
        <v>0.68869859657481336</v>
      </c>
      <c r="X94" s="24">
        <f t="shared" si="29"/>
        <v>309.19217354397415</v>
      </c>
      <c r="Y94" s="7"/>
      <c r="Z94" s="25">
        <f t="shared" si="30"/>
        <v>-621</v>
      </c>
      <c r="AA94" s="17">
        <f t="shared" si="31"/>
        <v>309.19499999999994</v>
      </c>
      <c r="AB94" s="24">
        <f t="shared" si="25"/>
        <v>5.3964707807038659</v>
      </c>
      <c r="AC94" s="17">
        <f t="shared" si="26"/>
        <v>-2.8264560257866833E-3</v>
      </c>
    </row>
    <row r="95" spans="1:31" s="17" customFormat="1" x14ac:dyDescent="0.25">
      <c r="A95" s="17">
        <v>10</v>
      </c>
      <c r="B95" s="17">
        <v>-611</v>
      </c>
      <c r="C95" s="17">
        <v>11747</v>
      </c>
      <c r="D95" s="17">
        <v>11979</v>
      </c>
      <c r="E95" s="17">
        <v>14678</v>
      </c>
      <c r="F95" s="17">
        <v>14477</v>
      </c>
      <c r="G95" s="24"/>
      <c r="H95" s="7"/>
      <c r="I95" s="25">
        <f t="shared" si="17"/>
        <v>-2931</v>
      </c>
      <c r="J95" s="24">
        <f t="shared" si="17"/>
        <v>-2498</v>
      </c>
      <c r="K95" s="7"/>
      <c r="L95" s="25">
        <f t="shared" si="27"/>
        <v>-2934.0469702286173</v>
      </c>
      <c r="M95" s="17">
        <f t="shared" si="18"/>
        <v>9.28402757408006</v>
      </c>
      <c r="N95" s="17">
        <f t="shared" si="28"/>
        <v>-2505.5149676172114</v>
      </c>
      <c r="O95" s="24">
        <f t="shared" si="19"/>
        <v>56.474738287735512</v>
      </c>
      <c r="P95" s="7"/>
      <c r="Q95" s="25">
        <f t="shared" si="20"/>
        <v>-2901.4480159014879</v>
      </c>
      <c r="R95" s="24">
        <f t="shared" si="21"/>
        <v>-2506.1072902191745</v>
      </c>
      <c r="S95" s="7"/>
      <c r="T95" s="25">
        <f t="shared" si="22"/>
        <v>0.74954729594839598</v>
      </c>
      <c r="U95" s="24">
        <f t="shared" si="23"/>
        <v>-0.6516006364303597</v>
      </c>
      <c r="V95" s="7"/>
      <c r="W95" s="25">
        <f t="shared" si="24"/>
        <v>0.7545645872201906</v>
      </c>
      <c r="X95" s="24">
        <f t="shared" si="29"/>
        <v>303.71141189287414</v>
      </c>
      <c r="Y95" s="7"/>
      <c r="Z95" s="25">
        <f t="shared" si="30"/>
        <v>-611</v>
      </c>
      <c r="AA95" s="17">
        <f t="shared" si="31"/>
        <v>303.69599999999991</v>
      </c>
      <c r="AB95" s="24">
        <f t="shared" si="25"/>
        <v>5.3004951251366972</v>
      </c>
      <c r="AC95" s="17">
        <f t="shared" si="26"/>
        <v>1.5411892874226396E-2</v>
      </c>
    </row>
    <row r="96" spans="1:31" s="17" customFormat="1" x14ac:dyDescent="0.25">
      <c r="A96" s="17">
        <v>11</v>
      </c>
      <c r="B96" s="17">
        <v>-610</v>
      </c>
      <c r="C96" s="17">
        <v>11623</v>
      </c>
      <c r="D96" s="17">
        <v>12118</v>
      </c>
      <c r="E96" s="17">
        <v>14786</v>
      </c>
      <c r="F96" s="17">
        <v>14322</v>
      </c>
      <c r="G96" s="24"/>
      <c r="H96" s="7"/>
      <c r="I96" s="25">
        <f t="shared" si="17"/>
        <v>-3163</v>
      </c>
      <c r="J96" s="24">
        <f t="shared" si="17"/>
        <v>-2204</v>
      </c>
      <c r="K96" s="7"/>
      <c r="L96" s="25">
        <f t="shared" si="27"/>
        <v>-3164.7770025151844</v>
      </c>
      <c r="M96" s="17">
        <f t="shared" si="18"/>
        <v>3.1577379389718589</v>
      </c>
      <c r="N96" s="17">
        <f t="shared" si="28"/>
        <v>-2216.044781010874</v>
      </c>
      <c r="O96" s="24">
        <f t="shared" si="19"/>
        <v>145.07674959991033</v>
      </c>
      <c r="P96" s="7"/>
      <c r="Q96" s="25">
        <f t="shared" si="20"/>
        <v>-3133.4480159014879</v>
      </c>
      <c r="R96" s="24">
        <f t="shared" si="21"/>
        <v>-2212.1072902191745</v>
      </c>
      <c r="S96" s="7"/>
      <c r="T96" s="25">
        <f t="shared" si="22"/>
        <v>0.80948115370045293</v>
      </c>
      <c r="U96" s="24">
        <f t="shared" si="23"/>
        <v>-0.57515914174328597</v>
      </c>
      <c r="V96" s="7"/>
      <c r="W96" s="25">
        <f t="shared" si="24"/>
        <v>0.813914194367091</v>
      </c>
      <c r="X96" s="24">
        <f t="shared" si="29"/>
        <v>298.14657118513082</v>
      </c>
      <c r="Y96" s="7"/>
      <c r="Z96" s="25">
        <f t="shared" si="30"/>
        <v>-610</v>
      </c>
      <c r="AA96" s="17">
        <f t="shared" si="31"/>
        <v>298.2059999999999</v>
      </c>
      <c r="AB96" s="24">
        <f t="shared" si="25"/>
        <v>5.2046765492022091</v>
      </c>
      <c r="AC96" s="17">
        <f t="shared" si="26"/>
        <v>-5.9428814869079361E-2</v>
      </c>
    </row>
    <row r="97" spans="1:29" s="17" customFormat="1" x14ac:dyDescent="0.25">
      <c r="A97" s="17">
        <v>12</v>
      </c>
      <c r="B97" s="17">
        <v>-636</v>
      </c>
      <c r="C97" s="17">
        <v>11522</v>
      </c>
      <c r="D97" s="17">
        <v>12275</v>
      </c>
      <c r="E97" s="17">
        <v>14891</v>
      </c>
      <c r="F97" s="17">
        <v>14163</v>
      </c>
      <c r="G97" s="24"/>
      <c r="H97" s="7"/>
      <c r="I97" s="25">
        <f t="shared" si="17"/>
        <v>-3369</v>
      </c>
      <c r="J97" s="24">
        <f t="shared" si="17"/>
        <v>-1888</v>
      </c>
      <c r="K97" s="7"/>
      <c r="L97" s="25">
        <f t="shared" si="27"/>
        <v>-3374.6704435221286</v>
      </c>
      <c r="M97" s="17">
        <f t="shared" si="18"/>
        <v>32.153929737650287</v>
      </c>
      <c r="N97" s="17">
        <f t="shared" si="28"/>
        <v>-1892.5208150893523</v>
      </c>
      <c r="O97" s="24">
        <f t="shared" si="19"/>
        <v>20.437769072115032</v>
      </c>
      <c r="P97" s="7"/>
      <c r="Q97" s="25">
        <f t="shared" si="20"/>
        <v>-3339.4480159014879</v>
      </c>
      <c r="R97" s="24">
        <f t="shared" si="21"/>
        <v>-1896.1072902191743</v>
      </c>
      <c r="S97" s="7"/>
      <c r="T97" s="25">
        <f t="shared" si="22"/>
        <v>0.86269828601477949</v>
      </c>
      <c r="U97" s="24">
        <f t="shared" si="23"/>
        <v>-0.49299753520888012</v>
      </c>
      <c r="V97" s="7"/>
      <c r="W97" s="25">
        <f t="shared" si="24"/>
        <v>0.86650302749093744</v>
      </c>
      <c r="X97" s="24">
        <f t="shared" si="29"/>
        <v>292.53706345553724</v>
      </c>
      <c r="Y97" s="7"/>
      <c r="Z97" s="25">
        <f t="shared" si="30"/>
        <v>-636</v>
      </c>
      <c r="AA97" s="17">
        <f t="shared" si="31"/>
        <v>292.48199999999991</v>
      </c>
      <c r="AB97" s="24">
        <f t="shared" si="25"/>
        <v>5.104773902818053</v>
      </c>
      <c r="AC97" s="17">
        <f t="shared" si="26"/>
        <v>5.506345553732217E-2</v>
      </c>
    </row>
    <row r="98" spans="1:29" s="17" customFormat="1" x14ac:dyDescent="0.25">
      <c r="A98" s="17">
        <v>13</v>
      </c>
      <c r="B98" s="17">
        <v>-630</v>
      </c>
      <c r="C98" s="17">
        <v>11437</v>
      </c>
      <c r="D98" s="17">
        <v>12455</v>
      </c>
      <c r="E98" s="17">
        <v>14987</v>
      </c>
      <c r="F98" s="17">
        <v>14002</v>
      </c>
      <c r="G98" s="24"/>
      <c r="H98" s="7"/>
      <c r="I98" s="25">
        <f t="shared" si="17"/>
        <v>-3550</v>
      </c>
      <c r="J98" s="24">
        <f t="shared" si="17"/>
        <v>-1547</v>
      </c>
      <c r="K98" s="7"/>
      <c r="L98" s="25">
        <f t="shared" si="27"/>
        <v>-3549.6870725037106</v>
      </c>
      <c r="M98" s="17">
        <f t="shared" si="18"/>
        <v>9.7923617933937432E-2</v>
      </c>
      <c r="N98" s="17">
        <f t="shared" si="28"/>
        <v>-1553.325575978097</v>
      </c>
      <c r="O98" s="24">
        <f t="shared" si="19"/>
        <v>40.012911454678445</v>
      </c>
      <c r="P98" s="7"/>
      <c r="Q98" s="25">
        <f t="shared" si="20"/>
        <v>-3520.4480159014879</v>
      </c>
      <c r="R98" s="24">
        <f t="shared" si="21"/>
        <v>-1555.1072902191743</v>
      </c>
      <c r="S98" s="7"/>
      <c r="T98" s="25">
        <f t="shared" si="22"/>
        <v>0.90945702848513432</v>
      </c>
      <c r="U98" s="24">
        <f t="shared" si="23"/>
        <v>-0.40433580157523341</v>
      </c>
      <c r="V98" s="7"/>
      <c r="W98" s="25">
        <f t="shared" si="24"/>
        <v>0.91258345006501396</v>
      </c>
      <c r="X98" s="24">
        <f t="shared" si="29"/>
        <v>286.79588110232794</v>
      </c>
      <c r="Y98" s="7"/>
      <c r="Z98" s="25">
        <f t="shared" si="30"/>
        <v>-630</v>
      </c>
      <c r="AA98" s="17">
        <f t="shared" si="31"/>
        <v>286.8119999999999</v>
      </c>
      <c r="AB98" s="24">
        <f t="shared" si="25"/>
        <v>5.0058137342299744</v>
      </c>
      <c r="AC98" s="17">
        <f t="shared" si="26"/>
        <v>-1.6118897671958621E-2</v>
      </c>
    </row>
    <row r="99" spans="1:29" s="17" customFormat="1" x14ac:dyDescent="0.25">
      <c r="A99" s="17">
        <v>14</v>
      </c>
      <c r="B99" s="17">
        <v>-639</v>
      </c>
      <c r="C99" s="17">
        <v>11370</v>
      </c>
      <c r="D99" s="17">
        <v>12637</v>
      </c>
      <c r="E99" s="17">
        <v>15059</v>
      </c>
      <c r="F99" s="17">
        <v>13823</v>
      </c>
      <c r="G99" s="24"/>
      <c r="H99" s="7"/>
      <c r="I99" s="25">
        <f t="shared" si="17"/>
        <v>-3689</v>
      </c>
      <c r="J99" s="24">
        <f t="shared" si="17"/>
        <v>-1186</v>
      </c>
      <c r="K99" s="7"/>
      <c r="L99" s="25">
        <f t="shared" si="27"/>
        <v>-3691.9946605983127</v>
      </c>
      <c r="M99" s="17">
        <f t="shared" si="18"/>
        <v>8.9679920990868673</v>
      </c>
      <c r="N99" s="17">
        <f t="shared" si="28"/>
        <v>-1193.6703918901362</v>
      </c>
      <c r="O99" s="24">
        <f t="shared" si="19"/>
        <v>58.83491174826743</v>
      </c>
      <c r="P99" s="7"/>
      <c r="Q99" s="25">
        <f t="shared" si="20"/>
        <v>-3659.4480159014879</v>
      </c>
      <c r="R99" s="24">
        <f t="shared" si="21"/>
        <v>-1194.1072902191743</v>
      </c>
      <c r="S99" s="7"/>
      <c r="T99" s="25">
        <f t="shared" si="22"/>
        <v>0.94536567601761667</v>
      </c>
      <c r="U99" s="24">
        <f t="shared" si="23"/>
        <v>-0.31047396626219392</v>
      </c>
      <c r="V99" s="7"/>
      <c r="W99" s="25">
        <f t="shared" si="24"/>
        <v>0.94777359413336504</v>
      </c>
      <c r="X99" s="24">
        <f t="shared" si="29"/>
        <v>281.03720569976474</v>
      </c>
      <c r="Y99" s="7"/>
      <c r="Z99" s="25">
        <f t="shared" si="30"/>
        <v>-639</v>
      </c>
      <c r="AA99" s="17">
        <f t="shared" si="31"/>
        <v>281.06099999999992</v>
      </c>
      <c r="AB99" s="24">
        <f t="shared" si="25"/>
        <v>4.9054398489477808</v>
      </c>
      <c r="AC99" s="17">
        <f t="shared" si="26"/>
        <v>-2.3794300235181254E-2</v>
      </c>
    </row>
    <row r="100" spans="1:29" s="17" customFormat="1" x14ac:dyDescent="0.25">
      <c r="A100" s="17">
        <v>15</v>
      </c>
      <c r="B100" s="17">
        <v>-631</v>
      </c>
      <c r="C100" s="17">
        <v>11315</v>
      </c>
      <c r="D100" s="17">
        <v>12810</v>
      </c>
      <c r="E100" s="17">
        <v>15103</v>
      </c>
      <c r="F100" s="17">
        <v>13639</v>
      </c>
      <c r="G100" s="24"/>
      <c r="H100" s="7"/>
      <c r="I100" s="25">
        <f t="shared" si="17"/>
        <v>-3788</v>
      </c>
      <c r="J100" s="24">
        <f t="shared" si="17"/>
        <v>-829</v>
      </c>
      <c r="K100" s="7"/>
      <c r="L100" s="25">
        <f t="shared" si="27"/>
        <v>-3796.3310351314949</v>
      </c>
      <c r="M100" s="17">
        <f t="shared" si="18"/>
        <v>69.40614636220225</v>
      </c>
      <c r="N100" s="17">
        <f t="shared" si="28"/>
        <v>-826.61244034758192</v>
      </c>
      <c r="O100" s="24">
        <f t="shared" si="19"/>
        <v>5.7004410938547263</v>
      </c>
      <c r="P100" s="7"/>
      <c r="Q100" s="25">
        <f t="shared" si="20"/>
        <v>-3758.4480159014879</v>
      </c>
      <c r="R100" s="24">
        <f t="shared" si="21"/>
        <v>-837.10729021917439</v>
      </c>
      <c r="S100" s="7"/>
      <c r="T100" s="25">
        <f t="shared" si="22"/>
        <v>0.97094089979974452</v>
      </c>
      <c r="U100" s="24">
        <f t="shared" si="23"/>
        <v>-0.21765215128503299</v>
      </c>
      <c r="V100" s="7"/>
      <c r="W100" s="25">
        <f t="shared" si="24"/>
        <v>0.97263798375786081</v>
      </c>
      <c r="X100" s="24">
        <f t="shared" si="29"/>
        <v>275.51288509329697</v>
      </c>
      <c r="Y100" s="7"/>
      <c r="Z100" s="25">
        <f t="shared" si="30"/>
        <v>-631</v>
      </c>
      <c r="AA100" s="17">
        <f t="shared" si="31"/>
        <v>275.38199999999995</v>
      </c>
      <c r="AB100" s="24">
        <f t="shared" si="25"/>
        <v>4.8063226007270234</v>
      </c>
      <c r="AC100" s="17">
        <f t="shared" si="26"/>
        <v>0.13088509329702447</v>
      </c>
    </row>
    <row r="101" spans="1:29" s="17" customFormat="1" x14ac:dyDescent="0.25">
      <c r="A101" s="17">
        <v>16</v>
      </c>
      <c r="B101" s="17">
        <v>-633</v>
      </c>
      <c r="C101" s="17">
        <v>11284</v>
      </c>
      <c r="D101" s="17">
        <v>13005</v>
      </c>
      <c r="E101" s="17">
        <v>15144</v>
      </c>
      <c r="F101" s="17">
        <v>13457</v>
      </c>
      <c r="G101" s="24"/>
      <c r="H101" s="7"/>
      <c r="I101" s="25">
        <f t="shared" si="17"/>
        <v>-3860</v>
      </c>
      <c r="J101" s="24">
        <f t="shared" si="17"/>
        <v>-452</v>
      </c>
      <c r="K101" s="7"/>
      <c r="L101" s="25">
        <f t="shared" si="27"/>
        <v>-3863.8295866451103</v>
      </c>
      <c r="M101" s="17">
        <f t="shared" si="18"/>
        <v>14.665733872407463</v>
      </c>
      <c r="N101" s="17">
        <f t="shared" si="28"/>
        <v>-450.14761528131106</v>
      </c>
      <c r="O101" s="24">
        <f t="shared" si="19"/>
        <v>3.4313291460322972</v>
      </c>
      <c r="P101" s="7"/>
      <c r="Q101" s="25">
        <f t="shared" si="20"/>
        <v>-3830.4480159014879</v>
      </c>
      <c r="R101" s="24">
        <f t="shared" si="21"/>
        <v>-460.10729021917433</v>
      </c>
      <c r="S101" s="7"/>
      <c r="T101" s="25">
        <f t="shared" si="22"/>
        <v>0.98954106255038288</v>
      </c>
      <c r="U101" s="24">
        <f t="shared" si="23"/>
        <v>-0.11963023462847926</v>
      </c>
      <c r="V101" s="7"/>
      <c r="W101" s="25">
        <f t="shared" si="24"/>
        <v>0.99048724264884203</v>
      </c>
      <c r="X101" s="24">
        <f t="shared" si="29"/>
        <v>269.78609875810446</v>
      </c>
      <c r="Y101" s="7"/>
      <c r="Z101" s="25">
        <f t="shared" si="30"/>
        <v>-633</v>
      </c>
      <c r="AA101" s="17">
        <f t="shared" si="31"/>
        <v>269.68499999999995</v>
      </c>
      <c r="AB101" s="24">
        <f t="shared" si="25"/>
        <v>4.7068911932409065</v>
      </c>
      <c r="AC101" s="17">
        <f t="shared" si="26"/>
        <v>0.10109875810451285</v>
      </c>
    </row>
    <row r="102" spans="1:29" s="17" customFormat="1" x14ac:dyDescent="0.25">
      <c r="A102" s="17">
        <v>17</v>
      </c>
      <c r="B102" s="17">
        <v>-619</v>
      </c>
      <c r="C102" s="17">
        <v>11259</v>
      </c>
      <c r="D102" s="17">
        <v>13173</v>
      </c>
      <c r="E102" s="17">
        <v>15147</v>
      </c>
      <c r="F102" s="17">
        <v>13262</v>
      </c>
      <c r="G102" s="24"/>
      <c r="H102" s="7"/>
      <c r="I102" s="25">
        <f t="shared" si="17"/>
        <v>-3888</v>
      </c>
      <c r="J102" s="24">
        <f t="shared" si="17"/>
        <v>-89</v>
      </c>
      <c r="K102" s="7"/>
      <c r="L102" s="25">
        <f t="shared" si="27"/>
        <v>-3893.1925258245215</v>
      </c>
      <c r="M102" s="17">
        <f t="shared" si="18"/>
        <v>26.962324438322202</v>
      </c>
      <c r="N102" s="17">
        <f t="shared" si="28"/>
        <v>-77.59448054155834</v>
      </c>
      <c r="O102" s="24">
        <f t="shared" si="19"/>
        <v>130.08587411689132</v>
      </c>
      <c r="P102" s="7"/>
      <c r="Q102" s="25">
        <f t="shared" si="20"/>
        <v>-3858.4480159014879</v>
      </c>
      <c r="R102" s="24">
        <f t="shared" si="21"/>
        <v>-97.107290219174359</v>
      </c>
      <c r="S102" s="7"/>
      <c r="T102" s="25">
        <f t="shared" si="22"/>
        <v>0.99677445917563112</v>
      </c>
      <c r="U102" s="24">
        <f t="shared" si="23"/>
        <v>-2.5248389147500484E-2</v>
      </c>
      <c r="V102" s="7"/>
      <c r="W102" s="25">
        <f t="shared" si="24"/>
        <v>0.99699730672847897</v>
      </c>
      <c r="X102" s="24">
        <f t="shared" si="29"/>
        <v>264.34999249103987</v>
      </c>
      <c r="Y102" s="7"/>
      <c r="Z102" s="25">
        <f t="shared" si="30"/>
        <v>-619</v>
      </c>
      <c r="AA102" s="17">
        <f t="shared" si="31"/>
        <v>264.11399999999992</v>
      </c>
      <c r="AB102" s="24">
        <f t="shared" si="25"/>
        <v>4.6096589006123025</v>
      </c>
      <c r="AC102" s="17">
        <f t="shared" si="26"/>
        <v>0.23599249103995135</v>
      </c>
    </row>
    <row r="103" spans="1:29" s="17" customFormat="1" x14ac:dyDescent="0.25">
      <c r="A103" s="17">
        <v>18</v>
      </c>
      <c r="B103" s="17">
        <v>-617</v>
      </c>
      <c r="C103" s="17">
        <v>11277</v>
      </c>
      <c r="D103" s="17">
        <v>13376</v>
      </c>
      <c r="E103" s="17">
        <v>15160</v>
      </c>
      <c r="F103" s="17">
        <v>13089</v>
      </c>
      <c r="G103" s="24"/>
      <c r="H103" s="7"/>
      <c r="I103" s="25">
        <f t="shared" si="17"/>
        <v>-3883</v>
      </c>
      <c r="J103" s="24">
        <f t="shared" si="17"/>
        <v>287</v>
      </c>
      <c r="K103" s="7"/>
      <c r="L103" s="25">
        <f t="shared" si="27"/>
        <v>-3886.1228421809337</v>
      </c>
      <c r="M103" s="17">
        <f t="shared" si="18"/>
        <v>9.7521432870189386</v>
      </c>
      <c r="N103" s="17">
        <f t="shared" si="28"/>
        <v>294.57009376205463</v>
      </c>
      <c r="O103" s="24">
        <f t="shared" si="19"/>
        <v>57.306319566298356</v>
      </c>
      <c r="P103" s="7"/>
      <c r="Q103" s="25">
        <f t="shared" si="20"/>
        <v>-3853.4480159014879</v>
      </c>
      <c r="R103" s="24">
        <f t="shared" si="21"/>
        <v>278.89270978082567</v>
      </c>
      <c r="S103" s="7"/>
      <c r="T103" s="25">
        <f t="shared" si="22"/>
        <v>0.99548278120683686</v>
      </c>
      <c r="U103" s="24">
        <f t="shared" si="23"/>
        <v>7.2513522425083604E-2</v>
      </c>
      <c r="V103" s="7"/>
      <c r="W103" s="25">
        <f t="shared" si="24"/>
        <v>0.99495613362595448</v>
      </c>
      <c r="X103" s="24">
        <f t="shared" si="29"/>
        <v>258.7309086553239</v>
      </c>
      <c r="Y103" s="7"/>
      <c r="Z103" s="25">
        <f t="shared" si="30"/>
        <v>-617</v>
      </c>
      <c r="AA103" s="17">
        <f t="shared" si="31"/>
        <v>258.56099999999992</v>
      </c>
      <c r="AB103" s="24">
        <f t="shared" si="25"/>
        <v>4.5127407672490571</v>
      </c>
      <c r="AC103" s="17">
        <f t="shared" si="26"/>
        <v>0.16990865532397947</v>
      </c>
    </row>
    <row r="104" spans="1:29" s="17" customFormat="1" x14ac:dyDescent="0.25">
      <c r="A104" s="17">
        <v>19</v>
      </c>
      <c r="B104" s="17">
        <v>-610</v>
      </c>
      <c r="C104" s="17">
        <v>11288</v>
      </c>
      <c r="D104" s="17">
        <v>13553</v>
      </c>
      <c r="E104" s="17">
        <v>15127</v>
      </c>
      <c r="F104" s="17">
        <v>12897</v>
      </c>
      <c r="G104" s="24"/>
      <c r="H104" s="7"/>
      <c r="I104" s="25">
        <f t="shared" si="17"/>
        <v>-3839</v>
      </c>
      <c r="J104" s="24">
        <f t="shared" si="17"/>
        <v>656</v>
      </c>
      <c r="K104" s="7"/>
      <c r="L104" s="25">
        <f t="shared" si="27"/>
        <v>-3843.5333290138947</v>
      </c>
      <c r="M104" s="17">
        <f t="shared" si="18"/>
        <v>20.551071948219242</v>
      </c>
      <c r="N104" s="17">
        <f t="shared" si="28"/>
        <v>659.88382724243513</v>
      </c>
      <c r="O104" s="24">
        <f t="shared" si="19"/>
        <v>15.084114049081279</v>
      </c>
      <c r="P104" s="7"/>
      <c r="Q104" s="25">
        <f t="shared" si="20"/>
        <v>-3809.4480159014879</v>
      </c>
      <c r="R104" s="24">
        <f t="shared" si="21"/>
        <v>647.89270978082561</v>
      </c>
      <c r="S104" s="7"/>
      <c r="T104" s="25">
        <f t="shared" si="22"/>
        <v>0.98411601508144675</v>
      </c>
      <c r="U104" s="24">
        <f t="shared" si="23"/>
        <v>0.16845539840988019</v>
      </c>
      <c r="V104" s="7"/>
      <c r="W104" s="25">
        <f t="shared" si="24"/>
        <v>0.98285352897591882</v>
      </c>
      <c r="X104" s="24">
        <f t="shared" si="29"/>
        <v>253.17365390528528</v>
      </c>
      <c r="Y104" s="7"/>
      <c r="Z104" s="25">
        <f t="shared" si="30"/>
        <v>-610</v>
      </c>
      <c r="AA104" s="17">
        <f t="shared" si="31"/>
        <v>253.07099999999991</v>
      </c>
      <c r="AB104" s="24">
        <f t="shared" si="25"/>
        <v>4.4169221913145682</v>
      </c>
      <c r="AC104" s="17">
        <f t="shared" si="26"/>
        <v>0.102653905285365</v>
      </c>
    </row>
    <row r="105" spans="1:29" s="17" customFormat="1" x14ac:dyDescent="0.25">
      <c r="A105" s="17">
        <v>20</v>
      </c>
      <c r="B105" s="17">
        <v>-630</v>
      </c>
      <c r="C105" s="17">
        <v>11336</v>
      </c>
      <c r="D105" s="17">
        <v>13737</v>
      </c>
      <c r="E105" s="17">
        <v>15094</v>
      </c>
      <c r="F105" s="17">
        <v>12717</v>
      </c>
      <c r="G105" s="24"/>
      <c r="H105" s="7"/>
      <c r="I105" s="25">
        <f t="shared" si="17"/>
        <v>-3758</v>
      </c>
      <c r="J105" s="24">
        <f t="shared" si="17"/>
        <v>1020</v>
      </c>
      <c r="K105" s="7"/>
      <c r="L105" s="25">
        <f t="shared" si="27"/>
        <v>-3762.8088272947148</v>
      </c>
      <c r="M105" s="17">
        <f t="shared" si="18"/>
        <v>23.124819950393814</v>
      </c>
      <c r="N105" s="17">
        <f t="shared" si="28"/>
        <v>1030.8577504030409</v>
      </c>
      <c r="O105" s="24">
        <f t="shared" si="19"/>
        <v>117.89074381473444</v>
      </c>
      <c r="P105" s="7"/>
      <c r="Q105" s="25">
        <f t="shared" si="20"/>
        <v>-3728.4480159014879</v>
      </c>
      <c r="R105" s="24">
        <f t="shared" si="21"/>
        <v>1011.8927097808256</v>
      </c>
      <c r="S105" s="7"/>
      <c r="T105" s="25">
        <f t="shared" si="22"/>
        <v>0.96319083198697852</v>
      </c>
      <c r="U105" s="24">
        <f t="shared" si="23"/>
        <v>0.26309724897482861</v>
      </c>
      <c r="V105" s="7"/>
      <c r="W105" s="25">
        <f t="shared" si="24"/>
        <v>0.96120219267364637</v>
      </c>
      <c r="X105" s="24">
        <f t="shared" si="29"/>
        <v>247.59144011592946</v>
      </c>
      <c r="Y105" s="7"/>
      <c r="Z105" s="25">
        <f t="shared" si="30"/>
        <v>-630</v>
      </c>
      <c r="AA105" s="17">
        <f t="shared" si="31"/>
        <v>247.40099999999993</v>
      </c>
      <c r="AB105" s="24">
        <f t="shared" si="25"/>
        <v>4.3179620227264897</v>
      </c>
      <c r="AC105" s="17">
        <f t="shared" si="26"/>
        <v>0.19044011592953325</v>
      </c>
    </row>
    <row r="106" spans="1:29" s="17" customFormat="1" x14ac:dyDescent="0.25">
      <c r="A106" s="17">
        <v>21</v>
      </c>
      <c r="B106" s="17">
        <v>-628</v>
      </c>
      <c r="C106" s="17">
        <v>11393</v>
      </c>
      <c r="D106" s="17">
        <v>13915</v>
      </c>
      <c r="E106" s="17">
        <v>15033</v>
      </c>
      <c r="F106" s="17">
        <v>12536</v>
      </c>
      <c r="G106" s="24"/>
      <c r="H106" s="7"/>
      <c r="I106" s="25">
        <f t="shared" si="17"/>
        <v>-3640</v>
      </c>
      <c r="J106" s="24">
        <f t="shared" si="17"/>
        <v>1379</v>
      </c>
      <c r="K106" s="7"/>
      <c r="L106" s="25">
        <f t="shared" si="27"/>
        <v>-3645.9668631955947</v>
      </c>
      <c r="M106" s="17">
        <f t="shared" si="18"/>
        <v>35.603456394942228</v>
      </c>
      <c r="N106" s="17">
        <f t="shared" si="28"/>
        <v>1390.6909184561603</v>
      </c>
      <c r="O106" s="24">
        <f t="shared" si="19"/>
        <v>136.67757434858862</v>
      </c>
      <c r="P106" s="7"/>
      <c r="Q106" s="25">
        <f t="shared" si="20"/>
        <v>-3610.4480159014879</v>
      </c>
      <c r="R106" s="24">
        <f t="shared" si="21"/>
        <v>1370.8927097808257</v>
      </c>
      <c r="S106" s="7"/>
      <c r="T106" s="25">
        <f t="shared" si="22"/>
        <v>0.9327072319234323</v>
      </c>
      <c r="U106" s="24">
        <f t="shared" si="23"/>
        <v>0.35643907411992887</v>
      </c>
      <c r="V106" s="7"/>
      <c r="W106" s="25">
        <f t="shared" si="24"/>
        <v>0.93000212471913757</v>
      </c>
      <c r="X106" s="24">
        <f t="shared" si="29"/>
        <v>241.92914260300086</v>
      </c>
      <c r="Y106" s="7"/>
      <c r="Z106" s="25">
        <f t="shared" si="30"/>
        <v>-628</v>
      </c>
      <c r="AA106" s="17">
        <f t="shared" si="31"/>
        <v>241.74899999999994</v>
      </c>
      <c r="AB106" s="24">
        <f t="shared" si="25"/>
        <v>4.2193160134037706</v>
      </c>
      <c r="AC106" s="17">
        <f t="shared" si="26"/>
        <v>0.18014260300091678</v>
      </c>
    </row>
    <row r="107" spans="1:29" s="17" customFormat="1" x14ac:dyDescent="0.25">
      <c r="A107" s="17">
        <v>22</v>
      </c>
      <c r="B107" s="17">
        <v>-634</v>
      </c>
      <c r="C107" s="17">
        <v>11463</v>
      </c>
      <c r="D107" s="17">
        <v>14087</v>
      </c>
      <c r="E107" s="17">
        <v>14954</v>
      </c>
      <c r="F107" s="17">
        <v>12356</v>
      </c>
      <c r="G107" s="24"/>
      <c r="H107" s="7"/>
      <c r="I107" s="25">
        <f t="shared" si="17"/>
        <v>-3491</v>
      </c>
      <c r="J107" s="24">
        <f t="shared" si="17"/>
        <v>1731</v>
      </c>
      <c r="K107" s="7"/>
      <c r="L107" s="25">
        <f t="shared" si="27"/>
        <v>-3492.3288690275685</v>
      </c>
      <c r="M107" s="17">
        <f t="shared" si="18"/>
        <v>1.7658928924309676</v>
      </c>
      <c r="N107" s="17">
        <f t="shared" si="28"/>
        <v>1740.3037348289608</v>
      </c>
      <c r="O107" s="24">
        <f t="shared" si="19"/>
        <v>86.559481767619019</v>
      </c>
      <c r="P107" s="7"/>
      <c r="Q107" s="25">
        <f t="shared" si="20"/>
        <v>-3461.4480159014879</v>
      </c>
      <c r="R107" s="24">
        <f t="shared" si="21"/>
        <v>1722.8927097808257</v>
      </c>
      <c r="S107" s="7"/>
      <c r="T107" s="25">
        <f t="shared" si="22"/>
        <v>0.89421522845336121</v>
      </c>
      <c r="U107" s="24">
        <f t="shared" si="23"/>
        <v>0.44796086367724164</v>
      </c>
      <c r="V107" s="7"/>
      <c r="W107" s="25">
        <f t="shared" si="24"/>
        <v>0.89080737069562999</v>
      </c>
      <c r="X107" s="24">
        <f t="shared" si="29"/>
        <v>236.20283954396245</v>
      </c>
      <c r="Y107" s="7"/>
      <c r="Z107" s="25">
        <f t="shared" si="30"/>
        <v>-634</v>
      </c>
      <c r="AA107" s="17">
        <f t="shared" si="31"/>
        <v>236.04299999999995</v>
      </c>
      <c r="AB107" s="24">
        <f t="shared" si="25"/>
        <v>4.1197275262849749</v>
      </c>
      <c r="AC107" s="17">
        <f t="shared" si="26"/>
        <v>0.1598395439625051</v>
      </c>
    </row>
    <row r="108" spans="1:29" s="17" customFormat="1" x14ac:dyDescent="0.25">
      <c r="A108" s="17">
        <v>23</v>
      </c>
      <c r="B108" s="17">
        <v>-639</v>
      </c>
      <c r="C108" s="17">
        <v>11567</v>
      </c>
      <c r="D108" s="17">
        <v>14257</v>
      </c>
      <c r="E108" s="17">
        <v>14869</v>
      </c>
      <c r="F108" s="17">
        <v>12194</v>
      </c>
      <c r="G108" s="24"/>
      <c r="H108" s="7"/>
      <c r="I108" s="25">
        <f t="shared" si="17"/>
        <v>-3302</v>
      </c>
      <c r="J108" s="24">
        <f t="shared" si="17"/>
        <v>2063</v>
      </c>
      <c r="K108" s="7"/>
      <c r="L108" s="25">
        <f t="shared" si="27"/>
        <v>-3302.7465622753307</v>
      </c>
      <c r="M108" s="17">
        <f t="shared" si="18"/>
        <v>0.55735523094693529</v>
      </c>
      <c r="N108" s="17">
        <f t="shared" si="28"/>
        <v>2075.280585585122</v>
      </c>
      <c r="O108" s="24">
        <f t="shared" si="19"/>
        <v>150.81278231350689</v>
      </c>
      <c r="P108" s="7"/>
      <c r="Q108" s="25">
        <f t="shared" si="20"/>
        <v>-3272.4480159014879</v>
      </c>
      <c r="R108" s="24">
        <f t="shared" si="21"/>
        <v>2054.8927097808255</v>
      </c>
      <c r="S108" s="7"/>
      <c r="T108" s="25">
        <f t="shared" si="22"/>
        <v>0.84538980123293539</v>
      </c>
      <c r="U108" s="24">
        <f t="shared" si="23"/>
        <v>0.53428255155516158</v>
      </c>
      <c r="V108" s="7"/>
      <c r="W108" s="25">
        <f t="shared" si="24"/>
        <v>0.84131875402309497</v>
      </c>
      <c r="X108" s="24">
        <f t="shared" si="29"/>
        <v>230.48158138423946</v>
      </c>
      <c r="Y108" s="7"/>
      <c r="Z108" s="25">
        <f t="shared" si="30"/>
        <v>-639</v>
      </c>
      <c r="AA108" s="17">
        <f t="shared" si="31"/>
        <v>230.29199999999994</v>
      </c>
      <c r="AB108" s="24">
        <f t="shared" si="25"/>
        <v>4.0193536410027804</v>
      </c>
      <c r="AC108" s="17">
        <f t="shared" si="26"/>
        <v>0.18958138423951709</v>
      </c>
    </row>
    <row r="109" spans="1:29" s="17" customFormat="1" x14ac:dyDescent="0.25">
      <c r="A109" s="17">
        <v>24</v>
      </c>
      <c r="B109" s="17">
        <v>-622</v>
      </c>
      <c r="C109" s="17">
        <v>11675</v>
      </c>
      <c r="D109" s="17">
        <v>14414</v>
      </c>
      <c r="E109" s="17">
        <v>14762</v>
      </c>
      <c r="F109" s="17">
        <v>12038</v>
      </c>
      <c r="G109" s="24"/>
      <c r="H109" s="7"/>
      <c r="I109" s="25">
        <f t="shared" si="17"/>
        <v>-3087</v>
      </c>
      <c r="J109" s="24">
        <f t="shared" si="17"/>
        <v>2376</v>
      </c>
      <c r="K109" s="7"/>
      <c r="L109" s="25">
        <f t="shared" si="27"/>
        <v>-3086.5291257368494</v>
      </c>
      <c r="M109" s="17">
        <f t="shared" si="18"/>
        <v>0.22172257169758558</v>
      </c>
      <c r="N109" s="17">
        <f t="shared" si="28"/>
        <v>2381.3686810073391</v>
      </c>
      <c r="O109" s="24">
        <f t="shared" si="19"/>
        <v>28.822735758563482</v>
      </c>
      <c r="P109" s="7"/>
      <c r="Q109" s="25">
        <f t="shared" si="20"/>
        <v>-3057.4480159014879</v>
      </c>
      <c r="R109" s="24">
        <f t="shared" si="21"/>
        <v>2367.8927097808255</v>
      </c>
      <c r="S109" s="7"/>
      <c r="T109" s="25">
        <f t="shared" si="22"/>
        <v>0.78984764857477907</v>
      </c>
      <c r="U109" s="24">
        <f t="shared" si="23"/>
        <v>0.61566414283765836</v>
      </c>
      <c r="V109" s="7"/>
      <c r="W109" s="25">
        <f t="shared" si="24"/>
        <v>0.78515108605175232</v>
      </c>
      <c r="X109" s="24">
        <f t="shared" si="29"/>
        <v>224.7980970833346</v>
      </c>
      <c r="Y109" s="7"/>
      <c r="Z109" s="25">
        <f t="shared" si="30"/>
        <v>-622</v>
      </c>
      <c r="AA109" s="17">
        <f t="shared" si="31"/>
        <v>224.69399999999993</v>
      </c>
      <c r="AB109" s="24">
        <f t="shared" si="25"/>
        <v>3.9216501094761376</v>
      </c>
      <c r="AC109" s="17">
        <f t="shared" si="26"/>
        <v>0.10409708333466483</v>
      </c>
    </row>
    <row r="110" spans="1:29" s="17" customFormat="1" x14ac:dyDescent="0.25">
      <c r="A110" s="17">
        <v>25</v>
      </c>
      <c r="B110" s="17">
        <v>-625</v>
      </c>
      <c r="C110" s="17">
        <v>11800</v>
      </c>
      <c r="D110" s="17">
        <v>14558</v>
      </c>
      <c r="E110" s="17">
        <v>14641</v>
      </c>
      <c r="F110" s="17">
        <v>11894</v>
      </c>
      <c r="G110" s="24"/>
      <c r="H110" s="7"/>
      <c r="I110" s="25">
        <f t="shared" si="17"/>
        <v>-2841</v>
      </c>
      <c r="J110" s="24">
        <f t="shared" si="17"/>
        <v>2664</v>
      </c>
      <c r="K110" s="7"/>
      <c r="L110" s="25">
        <f t="shared" si="27"/>
        <v>-2839.8893575472603</v>
      </c>
      <c r="M110" s="17">
        <f t="shared" si="18"/>
        <v>1.2335266578277442</v>
      </c>
      <c r="N110" s="17">
        <f t="shared" si="28"/>
        <v>2666.1057662704056</v>
      </c>
      <c r="O110" s="24">
        <f t="shared" si="19"/>
        <v>4.434251585578072</v>
      </c>
      <c r="P110" s="7"/>
      <c r="Q110" s="25">
        <f t="shared" si="20"/>
        <v>-2811.4480159014879</v>
      </c>
      <c r="R110" s="24">
        <f t="shared" si="21"/>
        <v>2655.8927097808255</v>
      </c>
      <c r="S110" s="7"/>
      <c r="T110" s="25">
        <f t="shared" si="22"/>
        <v>0.726297092510098</v>
      </c>
      <c r="U110" s="24">
        <f t="shared" si="23"/>
        <v>0.69054560702091428</v>
      </c>
      <c r="V110" s="7"/>
      <c r="W110" s="25">
        <f t="shared" si="24"/>
        <v>0.72102461028059239</v>
      </c>
      <c r="X110" s="24">
        <f t="shared" si="29"/>
        <v>219.13627321258969</v>
      </c>
      <c r="Y110" s="7"/>
      <c r="Z110" s="25">
        <f t="shared" si="30"/>
        <v>-625</v>
      </c>
      <c r="AA110" s="17">
        <f t="shared" si="31"/>
        <v>219.06899999999993</v>
      </c>
      <c r="AB110" s="24">
        <f t="shared" si="25"/>
        <v>3.8234753390514564</v>
      </c>
      <c r="AC110" s="17">
        <f t="shared" si="26"/>
        <v>6.7273212589753939E-2</v>
      </c>
    </row>
    <row r="111" spans="1:29" s="17" customFormat="1" x14ac:dyDescent="0.25">
      <c r="A111" s="17">
        <v>26</v>
      </c>
      <c r="B111" s="17">
        <v>-605</v>
      </c>
      <c r="C111" s="17">
        <v>11931</v>
      </c>
      <c r="D111" s="17">
        <v>14680</v>
      </c>
      <c r="E111" s="17">
        <v>14505</v>
      </c>
      <c r="F111" s="17">
        <v>11764</v>
      </c>
      <c r="G111" s="24"/>
      <c r="H111" s="7"/>
      <c r="I111" s="25">
        <f t="shared" si="17"/>
        <v>-2574</v>
      </c>
      <c r="J111" s="24">
        <f t="shared" si="17"/>
        <v>2916</v>
      </c>
      <c r="K111" s="7"/>
      <c r="L111" s="25">
        <f t="shared" si="27"/>
        <v>-2575.3243439046205</v>
      </c>
      <c r="M111" s="17">
        <f t="shared" si="18"/>
        <v>1.7538867777054488</v>
      </c>
      <c r="N111" s="17">
        <f t="shared" si="28"/>
        <v>2917.3511730698606</v>
      </c>
      <c r="O111" s="24">
        <f t="shared" si="19"/>
        <v>1.8256686647164606</v>
      </c>
      <c r="P111" s="7"/>
      <c r="Q111" s="25">
        <f t="shared" si="20"/>
        <v>-2544.4480159014879</v>
      </c>
      <c r="R111" s="24">
        <f t="shared" si="21"/>
        <v>2907.8927097808255</v>
      </c>
      <c r="S111" s="7"/>
      <c r="T111" s="25">
        <f t="shared" si="22"/>
        <v>0.65732148897648057</v>
      </c>
      <c r="U111" s="24">
        <f t="shared" si="23"/>
        <v>0.75606688818126322</v>
      </c>
      <c r="V111" s="7"/>
      <c r="W111" s="25">
        <f t="shared" si="24"/>
        <v>0.65154468416669975</v>
      </c>
      <c r="X111" s="24">
        <f t="shared" si="29"/>
        <v>213.65261490596856</v>
      </c>
      <c r="Y111" s="7"/>
      <c r="Z111" s="25">
        <f t="shared" si="30"/>
        <v>-605</v>
      </c>
      <c r="AA111" s="17">
        <f t="shared" si="31"/>
        <v>213.62399999999994</v>
      </c>
      <c r="AB111" s="24">
        <f t="shared" si="25"/>
        <v>3.7284421612803658</v>
      </c>
      <c r="AC111" s="17">
        <f t="shared" si="26"/>
        <v>2.8614905968623816E-2</v>
      </c>
    </row>
    <row r="112" spans="1:29" s="17" customFormat="1" x14ac:dyDescent="0.25">
      <c r="A112" s="17">
        <v>27</v>
      </c>
      <c r="B112" s="17">
        <v>-615</v>
      </c>
      <c r="C112" s="17">
        <v>12077</v>
      </c>
      <c r="D112" s="17">
        <v>14793</v>
      </c>
      <c r="E112" s="17">
        <v>14364</v>
      </c>
      <c r="F112" s="17">
        <v>11649</v>
      </c>
      <c r="G112" s="24"/>
      <c r="H112" s="7"/>
      <c r="I112" s="25">
        <f t="shared" si="17"/>
        <v>-2287</v>
      </c>
      <c r="J112" s="24">
        <f t="shared" si="17"/>
        <v>3144</v>
      </c>
      <c r="K112" s="7"/>
      <c r="L112" s="25">
        <f t="shared" si="27"/>
        <v>-2282.8427560110736</v>
      </c>
      <c r="M112" s="17">
        <f t="shared" si="18"/>
        <v>17.282677583465009</v>
      </c>
      <c r="N112" s="17">
        <f t="shared" si="28"/>
        <v>3145.80185988735</v>
      </c>
      <c r="O112" s="24">
        <f t="shared" si="19"/>
        <v>3.2466990536410254</v>
      </c>
      <c r="P112" s="7"/>
      <c r="Q112" s="25">
        <f t="shared" si="20"/>
        <v>-2257.4480159014879</v>
      </c>
      <c r="R112" s="24">
        <f t="shared" si="21"/>
        <v>3135.8927097808255</v>
      </c>
      <c r="S112" s="7"/>
      <c r="T112" s="25">
        <f t="shared" si="22"/>
        <v>0.58317917356768589</v>
      </c>
      <c r="U112" s="24">
        <f t="shared" si="23"/>
        <v>0.81534804732634081</v>
      </c>
      <c r="V112" s="7"/>
      <c r="W112" s="25">
        <f t="shared" si="24"/>
        <v>0.57694573204876765</v>
      </c>
      <c r="X112" s="24">
        <f t="shared" si="29"/>
        <v>208.18279981225442</v>
      </c>
      <c r="Y112" s="7"/>
      <c r="Z112" s="25">
        <f t="shared" si="30"/>
        <v>-615</v>
      </c>
      <c r="AA112" s="17">
        <f t="shared" si="31"/>
        <v>208.08899999999994</v>
      </c>
      <c r="AB112" s="24">
        <f t="shared" si="25"/>
        <v>3.6318381871824794</v>
      </c>
      <c r="AC112" s="17">
        <f t="shared" si="26"/>
        <v>9.3799812254474091E-2</v>
      </c>
    </row>
    <row r="113" spans="1:29" s="17" customFormat="1" x14ac:dyDescent="0.25">
      <c r="A113" s="17">
        <v>28</v>
      </c>
      <c r="B113" s="17">
        <v>-636</v>
      </c>
      <c r="C113" s="17">
        <v>12240</v>
      </c>
      <c r="D113" s="17">
        <v>14897</v>
      </c>
      <c r="E113" s="17">
        <v>14202</v>
      </c>
      <c r="F113" s="17">
        <v>11547</v>
      </c>
      <c r="G113" s="24"/>
      <c r="H113" s="7"/>
      <c r="I113" s="25">
        <f t="shared" si="17"/>
        <v>-1962</v>
      </c>
      <c r="J113" s="24">
        <f t="shared" si="17"/>
        <v>3350</v>
      </c>
      <c r="K113" s="7"/>
      <c r="L113" s="25">
        <f t="shared" si="27"/>
        <v>-1958.2974806546431</v>
      </c>
      <c r="M113" s="17">
        <f t="shared" si="18"/>
        <v>13.708649502742121</v>
      </c>
      <c r="N113" s="17">
        <f t="shared" si="28"/>
        <v>3351.2243777149429</v>
      </c>
      <c r="O113" s="24">
        <f t="shared" si="19"/>
        <v>1.4991007888487364</v>
      </c>
      <c r="P113" s="7"/>
      <c r="Q113" s="25">
        <f t="shared" si="20"/>
        <v>-1932.4480159014879</v>
      </c>
      <c r="R113" s="24">
        <f t="shared" si="21"/>
        <v>3341.8927097808255</v>
      </c>
      <c r="S113" s="7"/>
      <c r="T113" s="25">
        <f t="shared" si="22"/>
        <v>0.49922010559605434</v>
      </c>
      <c r="U113" s="24">
        <f t="shared" si="23"/>
        <v>0.86890909462408628</v>
      </c>
      <c r="V113" s="7"/>
      <c r="W113" s="25">
        <f t="shared" si="24"/>
        <v>0.49257359012578972</v>
      </c>
      <c r="X113" s="24">
        <f t="shared" si="29"/>
        <v>202.44767261912943</v>
      </c>
      <c r="Y113" s="7"/>
      <c r="Z113" s="25">
        <f t="shared" si="30"/>
        <v>-636</v>
      </c>
      <c r="AA113" s="17">
        <f t="shared" si="31"/>
        <v>202.36499999999995</v>
      </c>
      <c r="AB113" s="24">
        <f t="shared" si="25"/>
        <v>3.5319355407983242</v>
      </c>
      <c r="AC113" s="17">
        <f t="shared" si="26"/>
        <v>8.2672619129482428E-2</v>
      </c>
    </row>
    <row r="114" spans="1:29" s="17" customFormat="1" x14ac:dyDescent="0.25">
      <c r="A114" s="17">
        <v>29</v>
      </c>
      <c r="B114" s="17">
        <v>-623</v>
      </c>
      <c r="C114" s="17">
        <v>12404</v>
      </c>
      <c r="D114" s="17">
        <v>14977</v>
      </c>
      <c r="E114" s="17">
        <v>14031</v>
      </c>
      <c r="F114" s="17">
        <v>11453</v>
      </c>
      <c r="G114" s="24"/>
      <c r="H114" s="7"/>
      <c r="I114" s="25">
        <f t="shared" si="17"/>
        <v>-1627</v>
      </c>
      <c r="J114" s="24">
        <f t="shared" si="17"/>
        <v>3524</v>
      </c>
      <c r="K114" s="7"/>
      <c r="L114" s="25">
        <f t="shared" si="27"/>
        <v>-1621.70636616099</v>
      </c>
      <c r="M114" s="17">
        <f t="shared" si="18"/>
        <v>28.022559221511742</v>
      </c>
      <c r="N114" s="17">
        <f t="shared" si="28"/>
        <v>3520.1039838233291</v>
      </c>
      <c r="O114" s="24">
        <f t="shared" si="19"/>
        <v>15.178942048880989</v>
      </c>
      <c r="P114" s="7"/>
      <c r="Q114" s="25">
        <f t="shared" si="20"/>
        <v>-1597.4480159014879</v>
      </c>
      <c r="R114" s="24">
        <f t="shared" si="21"/>
        <v>3515.8927097808255</v>
      </c>
      <c r="S114" s="7"/>
      <c r="T114" s="25">
        <f t="shared" si="22"/>
        <v>0.41267768168683405</v>
      </c>
      <c r="U114" s="24">
        <f t="shared" si="23"/>
        <v>0.91414997923480334</v>
      </c>
      <c r="V114" s="7"/>
      <c r="W114" s="25">
        <f t="shared" si="24"/>
        <v>0.40568179994432679</v>
      </c>
      <c r="X114" s="24">
        <f t="shared" si="29"/>
        <v>196.83002727053793</v>
      </c>
      <c r="Y114" s="7"/>
      <c r="Z114" s="25">
        <f t="shared" si="30"/>
        <v>-623</v>
      </c>
      <c r="AA114" s="17">
        <f t="shared" si="31"/>
        <v>196.75799999999995</v>
      </c>
      <c r="AB114" s="24">
        <f t="shared" si="25"/>
        <v>3.4340749296390021</v>
      </c>
      <c r="AC114" s="17">
        <f t="shared" si="26"/>
        <v>7.2027270537972754E-2</v>
      </c>
    </row>
    <row r="115" spans="1:29" s="17" customFormat="1" x14ac:dyDescent="0.25">
      <c r="A115" s="17">
        <v>30</v>
      </c>
      <c r="B115" s="17">
        <v>-627</v>
      </c>
      <c r="C115" s="17">
        <v>12577</v>
      </c>
      <c r="D115" s="17">
        <v>15041</v>
      </c>
      <c r="E115" s="17">
        <v>13848</v>
      </c>
      <c r="F115" s="17">
        <v>11378</v>
      </c>
      <c r="G115" s="24"/>
      <c r="H115" s="7"/>
      <c r="I115" s="25">
        <f t="shared" si="17"/>
        <v>-1271</v>
      </c>
      <c r="J115" s="24">
        <f t="shared" si="17"/>
        <v>3663</v>
      </c>
      <c r="K115" s="7"/>
      <c r="L115" s="25">
        <f t="shared" si="27"/>
        <v>-1267.5711342074931</v>
      </c>
      <c r="M115" s="17">
        <f t="shared" si="18"/>
        <v>11.757120623024246</v>
      </c>
      <c r="N115" s="17">
        <f t="shared" si="28"/>
        <v>3656.0993935843412</v>
      </c>
      <c r="O115" s="24">
        <f t="shared" si="19"/>
        <v>47.61836890383119</v>
      </c>
      <c r="P115" s="7"/>
      <c r="Q115" s="25">
        <f t="shared" si="20"/>
        <v>-1241.4480159014879</v>
      </c>
      <c r="R115" s="24">
        <f t="shared" si="21"/>
        <v>3654.8927097808255</v>
      </c>
      <c r="S115" s="7"/>
      <c r="T115" s="25">
        <f t="shared" si="22"/>
        <v>0.32071021030867758</v>
      </c>
      <c r="U115" s="24">
        <f t="shared" si="23"/>
        <v>0.95029068590658317</v>
      </c>
      <c r="V115" s="7"/>
      <c r="W115" s="25">
        <f t="shared" si="24"/>
        <v>0.31343456618295451</v>
      </c>
      <c r="X115" s="24">
        <f t="shared" si="29"/>
        <v>191.15343561685597</v>
      </c>
      <c r="Y115" s="7"/>
      <c r="Z115" s="25">
        <f t="shared" si="30"/>
        <v>-627</v>
      </c>
      <c r="AA115" s="17">
        <f t="shared" si="31"/>
        <v>191.11499999999995</v>
      </c>
      <c r="AB115" s="24">
        <f t="shared" si="25"/>
        <v>3.3355859999489623</v>
      </c>
      <c r="AC115" s="17">
        <f t="shared" si="26"/>
        <v>3.843561685602026E-2</v>
      </c>
    </row>
    <row r="116" spans="1:29" s="17" customFormat="1" x14ac:dyDescent="0.25">
      <c r="A116" s="17">
        <v>31</v>
      </c>
      <c r="B116" s="17">
        <v>-632</v>
      </c>
      <c r="C116" s="17">
        <v>12761</v>
      </c>
      <c r="D116" s="17">
        <v>15087</v>
      </c>
      <c r="E116" s="17">
        <v>13662</v>
      </c>
      <c r="F116" s="17">
        <v>11329</v>
      </c>
      <c r="G116" s="24"/>
      <c r="H116" s="7"/>
      <c r="I116" s="25">
        <f t="shared" ref="I116:J149" si="32">C116-E116</f>
        <v>-901</v>
      </c>
      <c r="J116" s="24">
        <f t="shared" si="32"/>
        <v>3758</v>
      </c>
      <c r="K116" s="7"/>
      <c r="L116" s="25">
        <f t="shared" si="27"/>
        <v>-898.47174064208969</v>
      </c>
      <c r="M116" s="17">
        <f t="shared" si="18"/>
        <v>6.3920953808610781</v>
      </c>
      <c r="N116" s="17">
        <f t="shared" si="28"/>
        <v>3757.358451254699</v>
      </c>
      <c r="O116" s="24">
        <f t="shared" si="19"/>
        <v>0.41158479259722558</v>
      </c>
      <c r="P116" s="7"/>
      <c r="Q116" s="25">
        <f t="shared" si="20"/>
        <v>-871.44801590148791</v>
      </c>
      <c r="R116" s="24">
        <f t="shared" si="21"/>
        <v>3749.8927097808255</v>
      </c>
      <c r="S116" s="7"/>
      <c r="T116" s="25">
        <f t="shared" si="22"/>
        <v>0.22512604061789698</v>
      </c>
      <c r="U116" s="24">
        <f t="shared" si="23"/>
        <v>0.97499116888369874</v>
      </c>
      <c r="V116" s="7"/>
      <c r="W116" s="25">
        <f t="shared" si="24"/>
        <v>0.21765823026996189</v>
      </c>
      <c r="X116" s="24">
        <f t="shared" si="29"/>
        <v>185.48375271243287</v>
      </c>
      <c r="Y116" s="7"/>
      <c r="Z116" s="25">
        <f t="shared" si="30"/>
        <v>-632</v>
      </c>
      <c r="AA116" s="17">
        <f t="shared" si="31"/>
        <v>185.42699999999996</v>
      </c>
      <c r="AB116" s="24">
        <f t="shared" si="25"/>
        <v>3.2363116720955247</v>
      </c>
      <c r="AC116" s="17">
        <f t="shared" si="26"/>
        <v>5.6752712432910357E-2</v>
      </c>
    </row>
    <row r="117" spans="1:29" s="17" customFormat="1" x14ac:dyDescent="0.25">
      <c r="A117" s="17">
        <v>32</v>
      </c>
      <c r="B117" s="17">
        <v>-638</v>
      </c>
      <c r="C117" s="17">
        <v>12960</v>
      </c>
      <c r="D117" s="17">
        <v>15129</v>
      </c>
      <c r="E117" s="17">
        <v>13482</v>
      </c>
      <c r="F117" s="17">
        <v>11302</v>
      </c>
      <c r="G117" s="24"/>
      <c r="H117" s="7"/>
      <c r="I117" s="25">
        <f t="shared" si="32"/>
        <v>-522</v>
      </c>
      <c r="J117" s="24">
        <f t="shared" si="32"/>
        <v>3827</v>
      </c>
      <c r="K117" s="7"/>
      <c r="L117" s="25">
        <f t="shared" si="27"/>
        <v>-517.19618419288463</v>
      </c>
      <c r="M117" s="17">
        <f t="shared" si="18"/>
        <v>23.076646308691497</v>
      </c>
      <c r="N117" s="17">
        <f t="shared" si="28"/>
        <v>3822.0904760401195</v>
      </c>
      <c r="O117" s="24">
        <f t="shared" si="19"/>
        <v>24.103425512640868</v>
      </c>
      <c r="P117" s="7"/>
      <c r="Q117" s="25">
        <f t="shared" si="20"/>
        <v>-492.44801590148785</v>
      </c>
      <c r="R117" s="24">
        <f t="shared" si="21"/>
        <v>3818.8927097808255</v>
      </c>
      <c r="S117" s="7"/>
      <c r="T117" s="25">
        <f t="shared" si="22"/>
        <v>0.12721685058328658</v>
      </c>
      <c r="U117" s="24">
        <f t="shared" si="23"/>
        <v>0.99293151967760385</v>
      </c>
      <c r="V117" s="7"/>
      <c r="W117" s="25">
        <f t="shared" si="24"/>
        <v>0.11960862986023804</v>
      </c>
      <c r="X117" s="24">
        <f t="shared" si="29"/>
        <v>179.76807910893444</v>
      </c>
      <c r="Y117" s="7"/>
      <c r="Z117" s="25">
        <f t="shared" si="30"/>
        <v>-638</v>
      </c>
      <c r="AA117" s="17">
        <f t="shared" si="31"/>
        <v>179.68499999999997</v>
      </c>
      <c r="AB117" s="24">
        <f t="shared" si="25"/>
        <v>3.1360948664460104</v>
      </c>
      <c r="AC117" s="17">
        <f t="shared" si="26"/>
        <v>8.3079108934470014E-2</v>
      </c>
    </row>
    <row r="118" spans="1:29" s="17" customFormat="1" x14ac:dyDescent="0.25">
      <c r="A118" s="17">
        <v>33</v>
      </c>
      <c r="B118" s="17">
        <v>-612</v>
      </c>
      <c r="C118" s="17">
        <v>13145</v>
      </c>
      <c r="D118" s="17">
        <v>15144</v>
      </c>
      <c r="E118" s="17">
        <v>13297</v>
      </c>
      <c r="F118" s="17">
        <v>11290</v>
      </c>
      <c r="G118" s="24"/>
      <c r="H118" s="7"/>
      <c r="I118" s="25">
        <f t="shared" si="32"/>
        <v>-152</v>
      </c>
      <c r="J118" s="24">
        <f t="shared" si="32"/>
        <v>3854</v>
      </c>
      <c r="K118" s="7"/>
      <c r="L118" s="25">
        <f t="shared" si="27"/>
        <v>-146.80716214246928</v>
      </c>
      <c r="M118" s="17">
        <f t="shared" si="18"/>
        <v>26.96556501460423</v>
      </c>
      <c r="N118" s="17">
        <f t="shared" si="28"/>
        <v>3848.1865116112558</v>
      </c>
      <c r="O118" s="24">
        <f t="shared" si="19"/>
        <v>33.796647246063522</v>
      </c>
      <c r="P118" s="7"/>
      <c r="Q118" s="25">
        <f t="shared" si="20"/>
        <v>-122.44801590148788</v>
      </c>
      <c r="R118" s="24">
        <f t="shared" si="21"/>
        <v>3845.8927097808255</v>
      </c>
      <c r="S118" s="7"/>
      <c r="T118" s="25">
        <f t="shared" si="22"/>
        <v>3.1632680892505996E-2</v>
      </c>
      <c r="U118" s="24">
        <f t="shared" si="23"/>
        <v>0.99995165694478405</v>
      </c>
      <c r="V118" s="7"/>
      <c r="W118" s="25">
        <f t="shared" si="24"/>
        <v>2.3967834075263823E-2</v>
      </c>
      <c r="X118" s="24">
        <f t="shared" si="29"/>
        <v>174.27237878278743</v>
      </c>
      <c r="Y118" s="7"/>
      <c r="Z118" s="25">
        <f t="shared" si="30"/>
        <v>-612</v>
      </c>
      <c r="AA118" s="17">
        <f t="shared" si="31"/>
        <v>174.17699999999996</v>
      </c>
      <c r="AB118" s="24">
        <f t="shared" si="25"/>
        <v>3.0399621312461629</v>
      </c>
      <c r="AC118" s="17">
        <f t="shared" si="26"/>
        <v>9.5378782787463479E-2</v>
      </c>
    </row>
    <row r="119" spans="1:29" s="17" customFormat="1" x14ac:dyDescent="0.25">
      <c r="A119" s="17">
        <v>34</v>
      </c>
      <c r="B119" s="17">
        <v>-612</v>
      </c>
      <c r="C119" s="17">
        <v>13328</v>
      </c>
      <c r="D119" s="17">
        <v>15137</v>
      </c>
      <c r="E119" s="17">
        <v>13111</v>
      </c>
      <c r="F119" s="17">
        <v>11293</v>
      </c>
      <c r="G119" s="24"/>
      <c r="H119" s="7"/>
      <c r="I119" s="25">
        <f t="shared" si="32"/>
        <v>217</v>
      </c>
      <c r="J119" s="24">
        <f t="shared" si="32"/>
        <v>3844</v>
      </c>
      <c r="K119" s="7"/>
      <c r="L119" s="25">
        <f t="shared" si="27"/>
        <v>224.66672564509832</v>
      </c>
      <c r="M119" s="17">
        <f t="shared" si="18"/>
        <v>58.778682117208319</v>
      </c>
      <c r="N119" s="17">
        <f t="shared" si="28"/>
        <v>3838.7851005857774</v>
      </c>
      <c r="O119" s="24">
        <f t="shared" si="19"/>
        <v>27.195175900459219</v>
      </c>
      <c r="P119" s="7"/>
      <c r="Q119" s="25">
        <f t="shared" si="20"/>
        <v>246.55198409851212</v>
      </c>
      <c r="R119" s="24">
        <f t="shared" si="21"/>
        <v>3835.8927097808255</v>
      </c>
      <c r="S119" s="7"/>
      <c r="T119" s="25">
        <f t="shared" si="22"/>
        <v>-6.369315320451574E-2</v>
      </c>
      <c r="U119" s="24">
        <f t="shared" si="23"/>
        <v>0.99735160610508766</v>
      </c>
      <c r="V119" s="7"/>
      <c r="W119" s="25">
        <f t="shared" si="24"/>
        <v>-7.1340868749356967E-2</v>
      </c>
      <c r="X119" s="24">
        <f t="shared" si="29"/>
        <v>168.80790326952513</v>
      </c>
      <c r="Y119" s="7"/>
      <c r="Z119" s="25">
        <f t="shared" si="30"/>
        <v>-612</v>
      </c>
      <c r="AA119" s="17">
        <f t="shared" si="31"/>
        <v>168.66899999999995</v>
      </c>
      <c r="AB119" s="24">
        <f t="shared" si="25"/>
        <v>2.9438293960463153</v>
      </c>
      <c r="AC119" s="17">
        <f t="shared" si="26"/>
        <v>0.13890326952517285</v>
      </c>
    </row>
    <row r="120" spans="1:29" s="17" customFormat="1" x14ac:dyDescent="0.25">
      <c r="A120" s="17">
        <v>35</v>
      </c>
      <c r="B120" s="17">
        <v>-610</v>
      </c>
      <c r="C120" s="17">
        <v>13504</v>
      </c>
      <c r="D120" s="17">
        <v>15103</v>
      </c>
      <c r="E120" s="17">
        <v>12916</v>
      </c>
      <c r="F120" s="17">
        <v>11305</v>
      </c>
      <c r="G120" s="24"/>
      <c r="H120" s="7"/>
      <c r="I120" s="25">
        <f t="shared" si="32"/>
        <v>588</v>
      </c>
      <c r="J120" s="24">
        <f t="shared" si="32"/>
        <v>3798</v>
      </c>
      <c r="K120" s="7"/>
      <c r="L120" s="25">
        <f t="shared" si="27"/>
        <v>592.5950329922639</v>
      </c>
      <c r="M120" s="17">
        <f t="shared" si="18"/>
        <v>21.11432819999369</v>
      </c>
      <c r="N120" s="17">
        <f t="shared" si="28"/>
        <v>3794.1769154171902</v>
      </c>
      <c r="O120" s="24">
        <f t="shared" si="19"/>
        <v>14.615975727317753</v>
      </c>
      <c r="P120" s="7"/>
      <c r="Q120" s="25">
        <f t="shared" si="20"/>
        <v>617.55198409851209</v>
      </c>
      <c r="R120" s="24">
        <f t="shared" si="21"/>
        <v>3789.8927097808255</v>
      </c>
      <c r="S120" s="7"/>
      <c r="T120" s="25">
        <f t="shared" si="22"/>
        <v>-0.15953565848905518</v>
      </c>
      <c r="U120" s="24">
        <f t="shared" si="23"/>
        <v>0.9853913722424843</v>
      </c>
      <c r="V120" s="7"/>
      <c r="W120" s="25">
        <f t="shared" si="24"/>
        <v>-0.16709450140524323</v>
      </c>
      <c r="X120" s="24">
        <f t="shared" si="29"/>
        <v>163.27512579945937</v>
      </c>
      <c r="Y120" s="7"/>
      <c r="Z120" s="25">
        <f t="shared" si="30"/>
        <v>-610</v>
      </c>
      <c r="AA120" s="17">
        <f t="shared" si="31"/>
        <v>163.17899999999995</v>
      </c>
      <c r="AB120" s="24">
        <f t="shared" si="25"/>
        <v>2.8480108201118259</v>
      </c>
      <c r="AC120" s="17">
        <f t="shared" si="26"/>
        <v>9.6125799459429118E-2</v>
      </c>
    </row>
    <row r="121" spans="1:29" s="17" customFormat="1" x14ac:dyDescent="0.25">
      <c r="A121" s="17">
        <v>36</v>
      </c>
      <c r="B121" s="17">
        <v>-627</v>
      </c>
      <c r="C121" s="17">
        <v>13696</v>
      </c>
      <c r="D121" s="17">
        <v>15071</v>
      </c>
      <c r="E121" s="17">
        <v>12735</v>
      </c>
      <c r="F121" s="17">
        <v>11354</v>
      </c>
      <c r="G121" s="24"/>
      <c r="H121" s="7"/>
      <c r="I121" s="25">
        <f t="shared" si="32"/>
        <v>961</v>
      </c>
      <c r="J121" s="24">
        <f t="shared" si="32"/>
        <v>3717</v>
      </c>
      <c r="K121" s="7"/>
      <c r="L121" s="25">
        <f t="shared" si="27"/>
        <v>964.79561398949932</v>
      </c>
      <c r="M121" s="17">
        <f t="shared" si="18"/>
        <v>14.406685557282911</v>
      </c>
      <c r="N121" s="17">
        <f t="shared" si="28"/>
        <v>3712.094945081054</v>
      </c>
      <c r="O121" s="24">
        <f t="shared" si="19"/>
        <v>24.059563757876422</v>
      </c>
      <c r="P121" s="7"/>
      <c r="Q121" s="25">
        <f t="shared" si="20"/>
        <v>990.55198409851209</v>
      </c>
      <c r="R121" s="24">
        <f t="shared" si="21"/>
        <v>3708.8927097808255</v>
      </c>
      <c r="S121" s="7"/>
      <c r="T121" s="25">
        <f t="shared" si="22"/>
        <v>-0.25589483496111237</v>
      </c>
      <c r="U121" s="24">
        <f t="shared" si="23"/>
        <v>0.96433096044094357</v>
      </c>
      <c r="V121" s="7"/>
      <c r="W121" s="25">
        <f t="shared" si="24"/>
        <v>-0.26329505712957169</v>
      </c>
      <c r="X121" s="24">
        <f t="shared" si="29"/>
        <v>157.62784918047282</v>
      </c>
      <c r="Y121" s="7"/>
      <c r="Z121" s="25">
        <f t="shared" si="30"/>
        <v>-627</v>
      </c>
      <c r="AA121" s="17">
        <f t="shared" si="31"/>
        <v>157.53599999999994</v>
      </c>
      <c r="AB121" s="24">
        <f t="shared" si="25"/>
        <v>2.7495218904217857</v>
      </c>
      <c r="AC121" s="17">
        <f t="shared" si="26"/>
        <v>9.1849180472877379E-2</v>
      </c>
    </row>
    <row r="122" spans="1:29" s="17" customFormat="1" x14ac:dyDescent="0.25">
      <c r="A122" s="17">
        <v>37</v>
      </c>
      <c r="B122" s="17">
        <v>-627</v>
      </c>
      <c r="C122" s="17">
        <v>13886</v>
      </c>
      <c r="D122" s="17">
        <v>15019</v>
      </c>
      <c r="E122" s="17">
        <v>12563</v>
      </c>
      <c r="F122" s="17">
        <v>11420</v>
      </c>
      <c r="G122" s="24"/>
      <c r="H122" s="7"/>
      <c r="I122" s="25">
        <f t="shared" si="32"/>
        <v>1323</v>
      </c>
      <c r="J122" s="24">
        <f t="shared" si="32"/>
        <v>3599</v>
      </c>
      <c r="K122" s="7"/>
      <c r="L122" s="25">
        <f t="shared" si="27"/>
        <v>1327.3567162819122</v>
      </c>
      <c r="M122" s="17">
        <f t="shared" si="18"/>
        <v>18.980976761078978</v>
      </c>
      <c r="N122" s="17">
        <f t="shared" si="28"/>
        <v>3594.0761271295</v>
      </c>
      <c r="O122" s="24">
        <f t="shared" si="19"/>
        <v>24.244524044845544</v>
      </c>
      <c r="P122" s="7"/>
      <c r="Q122" s="25">
        <f t="shared" si="20"/>
        <v>1352.5519840985121</v>
      </c>
      <c r="R122" s="24">
        <f t="shared" si="21"/>
        <v>3590.8927097808255</v>
      </c>
      <c r="S122" s="7"/>
      <c r="T122" s="25">
        <f t="shared" si="22"/>
        <v>-0.34941231990182203</v>
      </c>
      <c r="U122" s="24">
        <f t="shared" si="23"/>
        <v>0.93365036053252626</v>
      </c>
      <c r="V122" s="7"/>
      <c r="W122" s="25">
        <f t="shared" si="24"/>
        <v>-0.35658008804540609</v>
      </c>
      <c r="X122" s="24">
        <f t="shared" si="29"/>
        <v>151.99644441227127</v>
      </c>
      <c r="Y122" s="7"/>
      <c r="Z122" s="25">
        <f t="shared" si="30"/>
        <v>-627</v>
      </c>
      <c r="AA122" s="17">
        <f t="shared" si="31"/>
        <v>151.89299999999994</v>
      </c>
      <c r="AB122" s="24">
        <f t="shared" si="25"/>
        <v>2.651032960731746</v>
      </c>
      <c r="AC122" s="17">
        <f t="shared" si="26"/>
        <v>0.10344441227132961</v>
      </c>
    </row>
    <row r="123" spans="1:29" s="17" customFormat="1" x14ac:dyDescent="0.25">
      <c r="A123" s="17">
        <v>38</v>
      </c>
      <c r="B123" s="17">
        <v>-635</v>
      </c>
      <c r="C123" s="17">
        <v>14060</v>
      </c>
      <c r="D123" s="17">
        <v>14936</v>
      </c>
      <c r="E123" s="17">
        <v>12380</v>
      </c>
      <c r="F123" s="17">
        <v>11493</v>
      </c>
      <c r="G123" s="24"/>
      <c r="H123" s="7"/>
      <c r="I123" s="25">
        <f t="shared" si="32"/>
        <v>1680</v>
      </c>
      <c r="J123" s="24">
        <f t="shared" si="32"/>
        <v>3443</v>
      </c>
      <c r="K123" s="7"/>
      <c r="L123" s="25">
        <f t="shared" si="27"/>
        <v>1681.1212335670664</v>
      </c>
      <c r="M123" s="17">
        <f t="shared" si="18"/>
        <v>1.257164711916406</v>
      </c>
      <c r="N123" s="17">
        <f t="shared" si="28"/>
        <v>3439.0972126894994</v>
      </c>
      <c r="O123" s="24">
        <f t="shared" si="19"/>
        <v>15.23174879100428</v>
      </c>
      <c r="P123" s="7"/>
      <c r="Q123" s="25">
        <f t="shared" si="20"/>
        <v>1709.5519840985121</v>
      </c>
      <c r="R123" s="24">
        <f t="shared" si="21"/>
        <v>3434.8927097808255</v>
      </c>
      <c r="S123" s="7"/>
      <c r="T123" s="25">
        <f t="shared" si="22"/>
        <v>-0.44163812687373738</v>
      </c>
      <c r="U123" s="24">
        <f t="shared" si="23"/>
        <v>0.89308956743326262</v>
      </c>
      <c r="V123" s="7"/>
      <c r="W123" s="25">
        <f t="shared" si="24"/>
        <v>-0.44849766002445407</v>
      </c>
      <c r="X123" s="24">
        <f t="shared" si="29"/>
        <v>146.23412732048274</v>
      </c>
      <c r="Y123" s="7"/>
      <c r="Z123" s="25">
        <f t="shared" si="30"/>
        <v>-635</v>
      </c>
      <c r="AA123" s="17">
        <f t="shared" si="31"/>
        <v>146.17799999999994</v>
      </c>
      <c r="AB123" s="24">
        <f t="shared" si="25"/>
        <v>2.55128739398027</v>
      </c>
      <c r="AC123" s="17">
        <f t="shared" si="26"/>
        <v>5.6127320482801224E-2</v>
      </c>
    </row>
    <row r="124" spans="1:29" s="17" customFormat="1" x14ac:dyDescent="0.25">
      <c r="A124" s="17">
        <v>39</v>
      </c>
      <c r="B124" s="17">
        <v>-628</v>
      </c>
      <c r="C124" s="17">
        <v>14217</v>
      </c>
      <c r="D124" s="17">
        <v>14839</v>
      </c>
      <c r="E124" s="17">
        <v>12208</v>
      </c>
      <c r="F124" s="17">
        <v>11583</v>
      </c>
      <c r="G124" s="24"/>
      <c r="H124" s="7"/>
      <c r="I124" s="25">
        <f t="shared" si="32"/>
        <v>2009</v>
      </c>
      <c r="J124" s="24">
        <f t="shared" si="32"/>
        <v>3256</v>
      </c>
      <c r="K124" s="7"/>
      <c r="L124" s="25">
        <f t="shared" si="27"/>
        <v>2014.2679436022916</v>
      </c>
      <c r="M124" s="17">
        <f t="shared" si="18"/>
        <v>27.751229796924498</v>
      </c>
      <c r="N124" s="17">
        <f t="shared" si="28"/>
        <v>3252.2407384190383</v>
      </c>
      <c r="O124" s="24">
        <f t="shared" si="19"/>
        <v>14.13204763409481</v>
      </c>
      <c r="P124" s="7"/>
      <c r="Q124" s="25">
        <f t="shared" si="20"/>
        <v>2038.5519840985121</v>
      </c>
      <c r="R124" s="24">
        <f t="shared" si="21"/>
        <v>3247.8927097808255</v>
      </c>
      <c r="S124" s="7"/>
      <c r="T124" s="25">
        <f t="shared" si="22"/>
        <v>-0.52663053722040443</v>
      </c>
      <c r="U124" s="24">
        <f t="shared" si="23"/>
        <v>0.84446861673094031</v>
      </c>
      <c r="V124" s="7"/>
      <c r="W124" s="25">
        <f t="shared" si="24"/>
        <v>-0.5331198324762294</v>
      </c>
      <c r="X124" s="24">
        <f t="shared" si="29"/>
        <v>140.63477216867352</v>
      </c>
      <c r="Y124" s="7"/>
      <c r="Z124" s="25">
        <f t="shared" si="30"/>
        <v>-628</v>
      </c>
      <c r="AA124" s="17">
        <f t="shared" si="31"/>
        <v>140.52599999999995</v>
      </c>
      <c r="AB124" s="24">
        <f t="shared" si="25"/>
        <v>2.452641384657551</v>
      </c>
      <c r="AC124" s="17">
        <f t="shared" si="26"/>
        <v>0.10877216867356765</v>
      </c>
    </row>
    <row r="125" spans="1:29" s="17" customFormat="1" x14ac:dyDescent="0.25">
      <c r="A125" s="17">
        <v>40</v>
      </c>
      <c r="B125" s="17">
        <v>-623</v>
      </c>
      <c r="C125" s="17">
        <v>14373</v>
      </c>
      <c r="D125" s="17">
        <v>14719</v>
      </c>
      <c r="E125" s="17">
        <v>12047</v>
      </c>
      <c r="F125" s="17">
        <v>11687</v>
      </c>
      <c r="G125" s="24"/>
      <c r="H125" s="7"/>
      <c r="I125" s="25">
        <f t="shared" si="32"/>
        <v>2326</v>
      </c>
      <c r="J125" s="24">
        <f t="shared" si="32"/>
        <v>3032</v>
      </c>
      <c r="K125" s="7"/>
      <c r="L125" s="25">
        <f t="shared" si="27"/>
        <v>2325.1287153652092</v>
      </c>
      <c r="M125" s="17">
        <f t="shared" si="18"/>
        <v>0.75913691482245815</v>
      </c>
      <c r="N125" s="17">
        <f t="shared" si="28"/>
        <v>3035.6676494920848</v>
      </c>
      <c r="O125" s="24">
        <f t="shared" si="19"/>
        <v>13.451652796790038</v>
      </c>
      <c r="P125" s="7"/>
      <c r="Q125" s="25">
        <f t="shared" si="20"/>
        <v>2355.5519840985121</v>
      </c>
      <c r="R125" s="24">
        <f t="shared" si="21"/>
        <v>3023.8927097808255</v>
      </c>
      <c r="S125" s="7"/>
      <c r="T125" s="25">
        <f t="shared" si="22"/>
        <v>-0.6085229204419651</v>
      </c>
      <c r="U125" s="24">
        <f t="shared" si="23"/>
        <v>0.78622747792174119</v>
      </c>
      <c r="V125" s="7"/>
      <c r="W125" s="25">
        <f t="shared" si="24"/>
        <v>-0.6145681369346967</v>
      </c>
      <c r="X125" s="24">
        <f t="shared" si="29"/>
        <v>134.88575055015275</v>
      </c>
      <c r="Y125" s="7"/>
      <c r="Z125" s="25">
        <f t="shared" si="30"/>
        <v>-623</v>
      </c>
      <c r="AA125" s="17">
        <f t="shared" si="31"/>
        <v>134.91899999999995</v>
      </c>
      <c r="AB125" s="24">
        <f t="shared" si="25"/>
        <v>2.3547807734982285</v>
      </c>
      <c r="AC125" s="17">
        <f t="shared" si="26"/>
        <v>-3.324944984720446E-2</v>
      </c>
    </row>
    <row r="126" spans="1:29" s="17" customFormat="1" x14ac:dyDescent="0.25">
      <c r="A126" s="17">
        <v>41</v>
      </c>
      <c r="B126" s="17">
        <v>-628</v>
      </c>
      <c r="C126" s="17">
        <v>14518</v>
      </c>
      <c r="D126" s="17">
        <v>14600</v>
      </c>
      <c r="E126" s="17">
        <v>11900</v>
      </c>
      <c r="F126" s="17">
        <v>11811</v>
      </c>
      <c r="G126" s="24"/>
      <c r="H126" s="7"/>
      <c r="I126" s="25">
        <f t="shared" si="32"/>
        <v>2618</v>
      </c>
      <c r="J126" s="24">
        <f t="shared" si="32"/>
        <v>2789</v>
      </c>
      <c r="K126" s="7"/>
      <c r="L126" s="25">
        <f t="shared" si="27"/>
        <v>2615.6654784466964</v>
      </c>
      <c r="M126" s="17">
        <f t="shared" si="18"/>
        <v>5.4499908828390655</v>
      </c>
      <c r="N126" s="17">
        <f t="shared" si="28"/>
        <v>2788.0127243777529</v>
      </c>
      <c r="O126" s="24">
        <f t="shared" si="19"/>
        <v>0.9747131542834484</v>
      </c>
      <c r="P126" s="7"/>
      <c r="Q126" s="25">
        <f t="shared" si="20"/>
        <v>2647.5519840985121</v>
      </c>
      <c r="R126" s="24">
        <f t="shared" si="21"/>
        <v>2780.8927097808255</v>
      </c>
      <c r="S126" s="7"/>
      <c r="T126" s="25">
        <f t="shared" si="22"/>
        <v>-0.68395691381955415</v>
      </c>
      <c r="U126" s="24">
        <f t="shared" si="23"/>
        <v>0.72304624251711913</v>
      </c>
      <c r="V126" s="7"/>
      <c r="W126" s="25">
        <f t="shared" si="24"/>
        <v>-0.68951999026645439</v>
      </c>
      <c r="X126" s="24">
        <f t="shared" si="29"/>
        <v>129.25893877150418</v>
      </c>
      <c r="Y126" s="7"/>
      <c r="Z126" s="25">
        <f t="shared" si="30"/>
        <v>-628</v>
      </c>
      <c r="AA126" s="17">
        <f t="shared" si="31"/>
        <v>129.26699999999997</v>
      </c>
      <c r="AB126" s="24">
        <f t="shared" si="25"/>
        <v>2.2561347641755094</v>
      </c>
      <c r="AC126" s="17">
        <f t="shared" si="26"/>
        <v>-8.0612284957908287E-3</v>
      </c>
    </row>
    <row r="127" spans="1:29" s="17" customFormat="1" x14ac:dyDescent="0.25">
      <c r="A127" s="17">
        <v>42</v>
      </c>
      <c r="B127" s="17">
        <v>-608</v>
      </c>
      <c r="C127" s="17">
        <v>14643</v>
      </c>
      <c r="D127" s="17">
        <v>14469</v>
      </c>
      <c r="E127" s="17">
        <v>11773</v>
      </c>
      <c r="F127" s="17">
        <v>11945</v>
      </c>
      <c r="G127" s="24"/>
      <c r="H127" s="7"/>
      <c r="I127" s="25">
        <f t="shared" si="32"/>
        <v>2870</v>
      </c>
      <c r="J127" s="24">
        <f t="shared" si="32"/>
        <v>2524</v>
      </c>
      <c r="K127" s="7"/>
      <c r="L127" s="25">
        <f t="shared" si="27"/>
        <v>2872.464062564577</v>
      </c>
      <c r="M127" s="17">
        <f t="shared" si="18"/>
        <v>6.0716043221499509</v>
      </c>
      <c r="N127" s="17">
        <f t="shared" si="28"/>
        <v>2522.4412493494656</v>
      </c>
      <c r="O127" s="24">
        <f t="shared" si="19"/>
        <v>2.4297035905414801</v>
      </c>
      <c r="P127" s="7"/>
      <c r="Q127" s="25">
        <f t="shared" si="20"/>
        <v>2899.5519840985121</v>
      </c>
      <c r="R127" s="24">
        <f t="shared" si="21"/>
        <v>2515.8927097808255</v>
      </c>
      <c r="S127" s="7"/>
      <c r="T127" s="25">
        <f t="shared" si="22"/>
        <v>-0.74905748344678846</v>
      </c>
      <c r="U127" s="24">
        <f t="shared" si="23"/>
        <v>0.65414489526516484</v>
      </c>
      <c r="V127" s="7"/>
      <c r="W127" s="25">
        <f t="shared" si="24"/>
        <v>-0.75409426498776133</v>
      </c>
      <c r="X127" s="24">
        <f t="shared" si="29"/>
        <v>123.83957580702577</v>
      </c>
      <c r="Y127" s="7"/>
      <c r="Z127" s="25">
        <f t="shared" si="30"/>
        <v>-608</v>
      </c>
      <c r="AA127" s="17">
        <f t="shared" si="31"/>
        <v>123.79499999999997</v>
      </c>
      <c r="AB127" s="24">
        <f t="shared" si="25"/>
        <v>2.1606303475063799</v>
      </c>
      <c r="AC127" s="17">
        <f t="shared" si="26"/>
        <v>4.4575807025793779E-2</v>
      </c>
    </row>
    <row r="128" spans="1:29" s="17" customFormat="1" x14ac:dyDescent="0.25">
      <c r="A128" s="17">
        <v>43</v>
      </c>
      <c r="B128" s="17">
        <v>-608</v>
      </c>
      <c r="C128" s="17">
        <v>14765</v>
      </c>
      <c r="D128" s="17">
        <v>14321</v>
      </c>
      <c r="E128" s="17">
        <v>11657</v>
      </c>
      <c r="F128" s="17">
        <v>12091</v>
      </c>
      <c r="G128" s="24"/>
      <c r="H128" s="7"/>
      <c r="I128" s="25">
        <f t="shared" si="32"/>
        <v>3108</v>
      </c>
      <c r="J128" s="24">
        <f t="shared" si="32"/>
        <v>2230</v>
      </c>
      <c r="K128" s="7"/>
      <c r="L128" s="25">
        <f t="shared" si="27"/>
        <v>3102.8044755937049</v>
      </c>
      <c r="M128" s="17">
        <f t="shared" si="18"/>
        <v>26.993473856408418</v>
      </c>
      <c r="N128" s="17">
        <f t="shared" si="28"/>
        <v>2233.9316237320918</v>
      </c>
      <c r="O128" s="24">
        <f t="shared" si="19"/>
        <v>15.457665170747402</v>
      </c>
      <c r="P128" s="7"/>
      <c r="Q128" s="25">
        <f t="shared" si="20"/>
        <v>3137.5519840985121</v>
      </c>
      <c r="R128" s="24">
        <f t="shared" si="21"/>
        <v>2221.8927097808255</v>
      </c>
      <c r="S128" s="7"/>
      <c r="T128" s="25">
        <f t="shared" si="22"/>
        <v>-0.81054135476139866</v>
      </c>
      <c r="U128" s="24">
        <f t="shared" si="23"/>
        <v>0.57770340057809122</v>
      </c>
      <c r="V128" s="7"/>
      <c r="W128" s="25">
        <f t="shared" si="24"/>
        <v>-0.81499393124354602</v>
      </c>
      <c r="X128" s="24">
        <f t="shared" si="29"/>
        <v>118.23000441323722</v>
      </c>
      <c r="Y128" s="7"/>
      <c r="Z128" s="25">
        <f t="shared" si="30"/>
        <v>-608</v>
      </c>
      <c r="AA128" s="17">
        <f t="shared" si="31"/>
        <v>118.32299999999998</v>
      </c>
      <c r="AB128" s="24">
        <f t="shared" si="25"/>
        <v>2.06512593083725</v>
      </c>
      <c r="AC128" s="17">
        <f t="shared" si="26"/>
        <v>-9.2995586762754101E-2</v>
      </c>
    </row>
    <row r="129" spans="1:29" s="17" customFormat="1" x14ac:dyDescent="0.25">
      <c r="A129" s="17">
        <v>44</v>
      </c>
      <c r="B129" s="17">
        <v>-627</v>
      </c>
      <c r="C129" s="17">
        <v>14869</v>
      </c>
      <c r="D129" s="17">
        <v>14169</v>
      </c>
      <c r="E129" s="17">
        <v>11556</v>
      </c>
      <c r="F129" s="17">
        <v>12254</v>
      </c>
      <c r="G129" s="24"/>
      <c r="H129" s="7"/>
      <c r="I129" s="25">
        <f t="shared" si="32"/>
        <v>3313</v>
      </c>
      <c r="J129" s="24">
        <f t="shared" si="32"/>
        <v>1915</v>
      </c>
      <c r="K129" s="7"/>
      <c r="L129" s="25">
        <f t="shared" si="27"/>
        <v>3310.4112670146101</v>
      </c>
      <c r="M129" s="17">
        <f t="shared" si="18"/>
        <v>6.7015384696458318</v>
      </c>
      <c r="N129" s="17">
        <f t="shared" si="28"/>
        <v>1915.1690670102334</v>
      </c>
      <c r="O129" s="24">
        <f t="shared" si="19"/>
        <v>2.8583653949276793E-2</v>
      </c>
      <c r="P129" s="7"/>
      <c r="Q129" s="25">
        <f t="shared" si="20"/>
        <v>3342.5519840985121</v>
      </c>
      <c r="R129" s="24">
        <f t="shared" si="21"/>
        <v>1906.8927097808257</v>
      </c>
      <c r="S129" s="7"/>
      <c r="T129" s="25">
        <f t="shared" si="22"/>
        <v>-0.86350015148196635</v>
      </c>
      <c r="U129" s="24">
        <f t="shared" si="23"/>
        <v>0.4958017991276551</v>
      </c>
      <c r="V129" s="7"/>
      <c r="W129" s="25">
        <f t="shared" si="24"/>
        <v>-0.86732641441975533</v>
      </c>
      <c r="X129" s="24">
        <f t="shared" si="29"/>
        <v>112.65349777391901</v>
      </c>
      <c r="Y129" s="7"/>
      <c r="Z129" s="25">
        <f t="shared" si="30"/>
        <v>-627</v>
      </c>
      <c r="AA129" s="17">
        <f t="shared" si="31"/>
        <v>112.67999999999998</v>
      </c>
      <c r="AB129" s="24">
        <f t="shared" si="25"/>
        <v>1.9666370011472101</v>
      </c>
      <c r="AC129" s="17">
        <f t="shared" si="26"/>
        <v>-2.6502226080964419E-2</v>
      </c>
    </row>
    <row r="130" spans="1:29" s="17" customFormat="1" x14ac:dyDescent="0.25">
      <c r="A130" s="17">
        <v>45</v>
      </c>
      <c r="B130" s="17">
        <v>-629</v>
      </c>
      <c r="C130" s="17">
        <v>14951</v>
      </c>
      <c r="D130" s="17">
        <v>13995</v>
      </c>
      <c r="E130" s="17">
        <v>11465</v>
      </c>
      <c r="F130" s="17">
        <v>12417</v>
      </c>
      <c r="G130" s="24"/>
      <c r="H130" s="7"/>
      <c r="I130" s="25">
        <f t="shared" si="32"/>
        <v>3486</v>
      </c>
      <c r="J130" s="24">
        <f t="shared" si="32"/>
        <v>1578</v>
      </c>
      <c r="K130" s="7"/>
      <c r="L130" s="25">
        <f t="shared" si="27"/>
        <v>3486.1406388011987</v>
      </c>
      <c r="M130" s="17">
        <f t="shared" si="18"/>
        <v>1.9779272402620788E-2</v>
      </c>
      <c r="N130" s="17">
        <f t="shared" si="28"/>
        <v>1576.8042418903212</v>
      </c>
      <c r="O130" s="24">
        <f t="shared" si="19"/>
        <v>1.4298374568625298</v>
      </c>
      <c r="P130" s="7"/>
      <c r="Q130" s="25">
        <f t="shared" si="20"/>
        <v>3515.5519840985121</v>
      </c>
      <c r="R130" s="24">
        <f t="shared" si="21"/>
        <v>1569.8927097808257</v>
      </c>
      <c r="S130" s="7"/>
      <c r="T130" s="25">
        <f t="shared" si="22"/>
        <v>-0.90819220920225019</v>
      </c>
      <c r="U130" s="24">
        <f t="shared" si="23"/>
        <v>0.40818008582988691</v>
      </c>
      <c r="V130" s="7"/>
      <c r="W130" s="25">
        <f t="shared" si="24"/>
        <v>-0.91134806446402616</v>
      </c>
      <c r="X130" s="24">
        <f t="shared" si="29"/>
        <v>107.02626145925581</v>
      </c>
      <c r="Y130" s="7"/>
      <c r="Z130" s="25">
        <f t="shared" si="30"/>
        <v>-629</v>
      </c>
      <c r="AA130" s="17">
        <f t="shared" si="31"/>
        <v>107.01899999999998</v>
      </c>
      <c r="AB130" s="24">
        <f t="shared" si="25"/>
        <v>1.8678339121918113</v>
      </c>
      <c r="AC130" s="17">
        <f t="shared" si="26"/>
        <v>7.2614592558295499E-3</v>
      </c>
    </row>
    <row r="131" spans="1:29" s="17" customFormat="1" x14ac:dyDescent="0.25">
      <c r="A131" s="17">
        <v>46</v>
      </c>
      <c r="B131" s="17">
        <v>-631</v>
      </c>
      <c r="C131" s="17">
        <v>15033</v>
      </c>
      <c r="D131" s="17">
        <v>13819</v>
      </c>
      <c r="E131" s="17">
        <v>11396</v>
      </c>
      <c r="F131" s="17">
        <v>12599</v>
      </c>
      <c r="G131" s="24"/>
      <c r="H131" s="7"/>
      <c r="I131" s="25">
        <f t="shared" si="32"/>
        <v>3637</v>
      </c>
      <c r="J131" s="24">
        <f t="shared" si="32"/>
        <v>1220</v>
      </c>
      <c r="K131" s="7"/>
      <c r="L131" s="25">
        <f t="shared" si="27"/>
        <v>3627.9592820365115</v>
      </c>
      <c r="M131" s="17">
        <f t="shared" si="18"/>
        <v>81.734581295344242</v>
      </c>
      <c r="N131" s="17">
        <f t="shared" si="28"/>
        <v>1221.9799174226118</v>
      </c>
      <c r="O131" s="24">
        <f t="shared" si="19"/>
        <v>3.9200730003618873</v>
      </c>
      <c r="P131" s="7"/>
      <c r="Q131" s="25">
        <f t="shared" si="20"/>
        <v>3666.5519840985121</v>
      </c>
      <c r="R131" s="24">
        <f t="shared" si="21"/>
        <v>1211.8927097808257</v>
      </c>
      <c r="S131" s="7"/>
      <c r="T131" s="25">
        <f t="shared" si="22"/>
        <v>-0.94720088385983903</v>
      </c>
      <c r="U131" s="24">
        <f t="shared" si="23"/>
        <v>0.31509826576875632</v>
      </c>
      <c r="V131" s="7"/>
      <c r="W131" s="25">
        <f t="shared" si="24"/>
        <v>-0.94964430646167619</v>
      </c>
      <c r="X131" s="24">
        <f t="shared" si="29"/>
        <v>101.25550545683382</v>
      </c>
      <c r="Y131" s="7"/>
      <c r="Z131" s="25">
        <f t="shared" si="30"/>
        <v>-631</v>
      </c>
      <c r="AA131" s="17">
        <f t="shared" si="31"/>
        <v>101.33999999999997</v>
      </c>
      <c r="AB131" s="24">
        <f t="shared" si="25"/>
        <v>1.768716663971053</v>
      </c>
      <c r="AC131" s="17">
        <f t="shared" si="26"/>
        <v>-8.4494543166158564E-2</v>
      </c>
    </row>
    <row r="132" spans="1:29" s="17" customFormat="1" x14ac:dyDescent="0.25">
      <c r="A132" s="17">
        <v>47</v>
      </c>
      <c r="B132" s="17">
        <v>-638</v>
      </c>
      <c r="C132" s="17">
        <v>15079</v>
      </c>
      <c r="D132" s="17">
        <v>13636</v>
      </c>
      <c r="E132" s="17">
        <v>11340</v>
      </c>
      <c r="F132" s="17">
        <v>12780</v>
      </c>
      <c r="G132" s="24"/>
      <c r="H132" s="7"/>
      <c r="I132" s="25">
        <f t="shared" si="32"/>
        <v>3739</v>
      </c>
      <c r="J132" s="24">
        <f t="shared" si="32"/>
        <v>856</v>
      </c>
      <c r="K132" s="7"/>
      <c r="L132" s="25">
        <f t="shared" si="27"/>
        <v>3734.8319782401632</v>
      </c>
      <c r="M132" s="17">
        <f t="shared" si="18"/>
        <v>17.37240539047345</v>
      </c>
      <c r="N132" s="17">
        <f t="shared" si="28"/>
        <v>851.10912638033199</v>
      </c>
      <c r="O132" s="24">
        <f t="shared" si="19"/>
        <v>23.9206447635645</v>
      </c>
      <c r="P132" s="7"/>
      <c r="Q132" s="25">
        <f t="shared" si="20"/>
        <v>3768.5519840985121</v>
      </c>
      <c r="R132" s="24">
        <f t="shared" si="21"/>
        <v>847.89270978082561</v>
      </c>
      <c r="S132" s="7"/>
      <c r="T132" s="25">
        <f t="shared" si="22"/>
        <v>-0.97355111442324349</v>
      </c>
      <c r="U132" s="24">
        <f t="shared" si="23"/>
        <v>0.2204564152038079</v>
      </c>
      <c r="V132" s="7"/>
      <c r="W132" s="25">
        <f t="shared" si="24"/>
        <v>-0.97526977298037709</v>
      </c>
      <c r="X132" s="24">
        <f t="shared" si="29"/>
        <v>95.636766461852744</v>
      </c>
      <c r="Y132" s="7"/>
      <c r="Z132" s="25">
        <f t="shared" si="30"/>
        <v>-638</v>
      </c>
      <c r="AA132" s="17">
        <f t="shared" si="31"/>
        <v>95.597999999999971</v>
      </c>
      <c r="AB132" s="24">
        <f t="shared" si="25"/>
        <v>1.6684998583215387</v>
      </c>
      <c r="AC132" s="17">
        <f t="shared" si="26"/>
        <v>3.8766461852773659E-2</v>
      </c>
    </row>
    <row r="133" spans="1:29" s="17" customFormat="1" x14ac:dyDescent="0.25">
      <c r="A133" s="17">
        <v>48</v>
      </c>
      <c r="B133" s="17">
        <v>-631</v>
      </c>
      <c r="C133" s="17">
        <v>15114</v>
      </c>
      <c r="D133" s="17">
        <v>13439</v>
      </c>
      <c r="E133" s="17">
        <v>11304</v>
      </c>
      <c r="F133" s="17">
        <v>12966</v>
      </c>
      <c r="G133" s="24"/>
      <c r="H133" s="7"/>
      <c r="I133" s="25">
        <f t="shared" si="32"/>
        <v>3810</v>
      </c>
      <c r="J133" s="24">
        <f t="shared" si="32"/>
        <v>473</v>
      </c>
      <c r="K133" s="7"/>
      <c r="L133" s="25">
        <f t="shared" si="27"/>
        <v>3803.3659646598467</v>
      </c>
      <c r="M133" s="17">
        <f t="shared" si="18"/>
        <v>44.010424894403336</v>
      </c>
      <c r="N133" s="17">
        <f t="shared" si="28"/>
        <v>475.96828348826426</v>
      </c>
      <c r="O133" s="24">
        <f t="shared" si="19"/>
        <v>8.8107068667022581</v>
      </c>
      <c r="P133" s="7"/>
      <c r="Q133" s="25">
        <f t="shared" si="20"/>
        <v>3839.5519840985121</v>
      </c>
      <c r="R133" s="24">
        <f t="shared" si="21"/>
        <v>464.89270978082567</v>
      </c>
      <c r="S133" s="7"/>
      <c r="T133" s="25">
        <f t="shared" si="22"/>
        <v>-0.99189294158012298</v>
      </c>
      <c r="U133" s="24">
        <f t="shared" si="23"/>
        <v>0.12087446804343636</v>
      </c>
      <c r="V133" s="7"/>
      <c r="W133" s="25">
        <f t="shared" si="24"/>
        <v>-0.99284872926348378</v>
      </c>
      <c r="X133" s="24">
        <f t="shared" si="29"/>
        <v>89.840640038533024</v>
      </c>
      <c r="Y133" s="7"/>
      <c r="Z133" s="25">
        <f t="shared" si="30"/>
        <v>-631</v>
      </c>
      <c r="AA133" s="17">
        <f t="shared" si="31"/>
        <v>89.918999999999969</v>
      </c>
      <c r="AB133" s="24">
        <f t="shared" si="25"/>
        <v>1.5693826101007806</v>
      </c>
      <c r="AC133" s="17">
        <f t="shared" si="26"/>
        <v>-7.8359961466944128E-2</v>
      </c>
    </row>
    <row r="134" spans="1:29" s="17" customFormat="1" x14ac:dyDescent="0.25">
      <c r="A134" s="17">
        <v>49</v>
      </c>
      <c r="B134" s="17">
        <v>-620</v>
      </c>
      <c r="C134" s="17">
        <v>15125</v>
      </c>
      <c r="D134" s="17">
        <v>13255</v>
      </c>
      <c r="E134" s="17">
        <v>11286</v>
      </c>
      <c r="F134" s="17">
        <v>13156</v>
      </c>
      <c r="G134" s="24"/>
      <c r="H134" s="7"/>
      <c r="I134" s="25">
        <f t="shared" si="32"/>
        <v>3839</v>
      </c>
      <c r="J134" s="24">
        <f t="shared" si="32"/>
        <v>99</v>
      </c>
      <c r="K134" s="7"/>
      <c r="L134" s="25">
        <f t="shared" si="27"/>
        <v>3834.0483198152374</v>
      </c>
      <c r="M134" s="17">
        <f t="shared" si="18"/>
        <v>24.519136652170658</v>
      </c>
      <c r="N134" s="17">
        <f t="shared" si="28"/>
        <v>102.87245973714914</v>
      </c>
      <c r="O134" s="24">
        <f t="shared" si="19"/>
        <v>14.995944415841208</v>
      </c>
      <c r="P134" s="7"/>
      <c r="Q134" s="25">
        <f t="shared" si="20"/>
        <v>3868.5519840985121</v>
      </c>
      <c r="R134" s="24">
        <f t="shared" si="21"/>
        <v>90.892709780825641</v>
      </c>
      <c r="S134" s="7"/>
      <c r="T134" s="25">
        <f t="shared" si="22"/>
        <v>-0.9993846737991301</v>
      </c>
      <c r="U134" s="24">
        <f t="shared" si="23"/>
        <v>2.3632566638791555E-2</v>
      </c>
      <c r="V134" s="7"/>
      <c r="W134" s="25">
        <f t="shared" si="24"/>
        <v>-0.99959521091899062</v>
      </c>
      <c r="X134" s="24">
        <f t="shared" si="29"/>
        <v>84.253661915313501</v>
      </c>
      <c r="Y134" s="7"/>
      <c r="Z134" s="25">
        <f t="shared" si="30"/>
        <v>-620</v>
      </c>
      <c r="AA134" s="17">
        <f t="shared" si="31"/>
        <v>84.33899999999997</v>
      </c>
      <c r="AB134" s="24">
        <f t="shared" si="25"/>
        <v>1.4719932378394971</v>
      </c>
      <c r="AC134" s="17">
        <f t="shared" si="26"/>
        <v>-8.5338084686469529E-2</v>
      </c>
    </row>
    <row r="135" spans="1:29" s="17" customFormat="1" x14ac:dyDescent="0.25">
      <c r="A135" s="17">
        <v>50</v>
      </c>
      <c r="B135" s="17">
        <v>-610</v>
      </c>
      <c r="C135" s="17">
        <v>15131</v>
      </c>
      <c r="D135" s="17">
        <v>13082</v>
      </c>
      <c r="E135" s="17">
        <v>11298</v>
      </c>
      <c r="F135" s="17">
        <v>13345</v>
      </c>
      <c r="G135" s="24"/>
      <c r="H135" s="7"/>
      <c r="I135" s="25">
        <f t="shared" si="32"/>
        <v>3833</v>
      </c>
      <c r="J135" s="24">
        <f t="shared" si="32"/>
        <v>-263</v>
      </c>
      <c r="K135" s="7"/>
      <c r="L135" s="25">
        <f t="shared" si="27"/>
        <v>3828.4886424784609</v>
      </c>
      <c r="M135" s="17">
        <f t="shared" si="18"/>
        <v>20.352346687147765</v>
      </c>
      <c r="N135" s="17">
        <f t="shared" si="28"/>
        <v>-265.09715806397247</v>
      </c>
      <c r="O135" s="24">
        <f t="shared" si="19"/>
        <v>4.3980719452847676</v>
      </c>
      <c r="P135" s="7"/>
      <c r="Q135" s="25">
        <f t="shared" si="20"/>
        <v>3862.5519840985121</v>
      </c>
      <c r="R135" s="24">
        <f t="shared" si="21"/>
        <v>-271.10729021917433</v>
      </c>
      <c r="S135" s="7"/>
      <c r="T135" s="25">
        <f t="shared" si="22"/>
        <v>-0.99783466023657685</v>
      </c>
      <c r="U135" s="24">
        <f t="shared" si="23"/>
        <v>-7.0489273758217577E-2</v>
      </c>
      <c r="V135" s="7"/>
      <c r="W135" s="25">
        <f t="shared" si="24"/>
        <v>-0.99732359995212627</v>
      </c>
      <c r="X135" s="24">
        <f t="shared" si="29"/>
        <v>78.856466390001856</v>
      </c>
      <c r="Y135" s="7"/>
      <c r="Z135" s="25">
        <f t="shared" si="30"/>
        <v>-610</v>
      </c>
      <c r="AA135" s="17">
        <f t="shared" si="31"/>
        <v>78.848999999999975</v>
      </c>
      <c r="AB135" s="24">
        <f t="shared" si="25"/>
        <v>1.3761746619050084</v>
      </c>
      <c r="AC135" s="17">
        <f t="shared" si="26"/>
        <v>7.4663900018805407E-3</v>
      </c>
    </row>
    <row r="136" spans="1:29" s="17" customFormat="1" x14ac:dyDescent="0.25">
      <c r="A136" s="17">
        <v>51</v>
      </c>
      <c r="B136" s="17">
        <v>-614</v>
      </c>
      <c r="C136" s="17">
        <v>15106</v>
      </c>
      <c r="D136" s="17">
        <v>12887</v>
      </c>
      <c r="E136" s="17">
        <v>11311</v>
      </c>
      <c r="F136" s="17">
        <v>13520</v>
      </c>
      <c r="G136" s="24"/>
      <c r="H136" s="7"/>
      <c r="I136" s="25">
        <f t="shared" si="32"/>
        <v>3795</v>
      </c>
      <c r="J136" s="24">
        <f t="shared" si="32"/>
        <v>-633</v>
      </c>
      <c r="K136" s="7"/>
      <c r="L136" s="25">
        <f t="shared" si="27"/>
        <v>3787.1375718239979</v>
      </c>
      <c r="M136" s="17">
        <f t="shared" si="18"/>
        <v>61.817776822792347</v>
      </c>
      <c r="N136" s="17">
        <f t="shared" si="28"/>
        <v>-632.93348308841621</v>
      </c>
      <c r="O136" s="24">
        <f t="shared" si="19"/>
        <v>4.4244995266457107E-3</v>
      </c>
      <c r="P136" s="7"/>
      <c r="Q136" s="25">
        <f t="shared" si="20"/>
        <v>3824.5519840985121</v>
      </c>
      <c r="R136" s="24">
        <f t="shared" si="21"/>
        <v>-641.10729021917439</v>
      </c>
      <c r="S136" s="7"/>
      <c r="T136" s="25">
        <f t="shared" si="22"/>
        <v>-0.98801790767373998</v>
      </c>
      <c r="U136" s="24">
        <f t="shared" si="23"/>
        <v>-0.16669115482698385</v>
      </c>
      <c r="V136" s="7"/>
      <c r="W136" s="25">
        <f t="shared" si="24"/>
        <v>-0.98676906117379826</v>
      </c>
      <c r="X136" s="24">
        <f t="shared" si="29"/>
        <v>73.311080537964017</v>
      </c>
      <c r="Y136" s="7"/>
      <c r="Z136" s="25">
        <f t="shared" si="30"/>
        <v>-614</v>
      </c>
      <c r="AA136" s="17">
        <f t="shared" si="31"/>
        <v>73.322999999999979</v>
      </c>
      <c r="AB136" s="24">
        <f t="shared" si="25"/>
        <v>1.279727767439802</v>
      </c>
      <c r="AC136" s="17">
        <f t="shared" si="26"/>
        <v>-1.1919462035962169E-2</v>
      </c>
    </row>
    <row r="137" spans="1:29" s="17" customFormat="1" x14ac:dyDescent="0.25">
      <c r="A137" s="17">
        <v>52</v>
      </c>
      <c r="B137" s="17">
        <v>-624</v>
      </c>
      <c r="C137" s="17">
        <v>15061</v>
      </c>
      <c r="D137" s="17">
        <v>12705</v>
      </c>
      <c r="E137" s="17">
        <v>11347</v>
      </c>
      <c r="F137" s="17">
        <v>13704</v>
      </c>
      <c r="G137" s="24"/>
      <c r="H137" s="7"/>
      <c r="I137" s="25">
        <f t="shared" si="32"/>
        <v>3714</v>
      </c>
      <c r="J137" s="24">
        <f t="shared" si="32"/>
        <v>-999</v>
      </c>
      <c r="K137" s="7"/>
      <c r="L137" s="25">
        <f t="shared" si="27"/>
        <v>3708.7573157201127</v>
      </c>
      <c r="M137" s="17">
        <f t="shared" si="18"/>
        <v>27.485738458577117</v>
      </c>
      <c r="N137" s="17">
        <f t="shared" si="28"/>
        <v>-1000.6251604746726</v>
      </c>
      <c r="O137" s="24">
        <f t="shared" si="19"/>
        <v>2.6411465684381081</v>
      </c>
      <c r="P137" s="7"/>
      <c r="Q137" s="25">
        <f t="shared" si="20"/>
        <v>3743.5519840985121</v>
      </c>
      <c r="R137" s="24">
        <f t="shared" si="21"/>
        <v>-1007.1072902191744</v>
      </c>
      <c r="S137" s="7"/>
      <c r="T137" s="25">
        <f t="shared" si="22"/>
        <v>-0.96709272457927176</v>
      </c>
      <c r="U137" s="24">
        <f t="shared" si="23"/>
        <v>-0.2618530155598715</v>
      </c>
      <c r="V137" s="7"/>
      <c r="W137" s="25">
        <f t="shared" si="24"/>
        <v>-0.96511373839717252</v>
      </c>
      <c r="X137" s="24">
        <f t="shared" si="29"/>
        <v>67.719367195517293</v>
      </c>
      <c r="Y137" s="7"/>
      <c r="Z137" s="25">
        <f t="shared" si="30"/>
        <v>-624</v>
      </c>
      <c r="AA137" s="17">
        <f t="shared" si="31"/>
        <v>67.706999999999979</v>
      </c>
      <c r="AB137" s="24">
        <f t="shared" si="25"/>
        <v>1.1817100766478004</v>
      </c>
      <c r="AC137" s="17">
        <f t="shared" si="26"/>
        <v>1.2367195517313689E-2</v>
      </c>
    </row>
    <row r="138" spans="1:29" s="17" customFormat="1" x14ac:dyDescent="0.25">
      <c r="A138" s="17">
        <v>53</v>
      </c>
      <c r="B138" s="17">
        <v>-626</v>
      </c>
      <c r="C138" s="17">
        <v>15012</v>
      </c>
      <c r="D138" s="17">
        <v>12533</v>
      </c>
      <c r="E138" s="17">
        <v>11414</v>
      </c>
      <c r="F138" s="17">
        <v>13892</v>
      </c>
      <c r="G138" s="24"/>
      <c r="H138" s="7"/>
      <c r="I138" s="25">
        <f t="shared" si="32"/>
        <v>3598</v>
      </c>
      <c r="J138" s="24">
        <f t="shared" si="32"/>
        <v>-1359</v>
      </c>
      <c r="K138" s="7"/>
      <c r="L138" s="25">
        <f t="shared" si="27"/>
        <v>3594.0548766592574</v>
      </c>
      <c r="M138" s="17">
        <f t="shared" si="18"/>
        <v>15.563998173672145</v>
      </c>
      <c r="N138" s="17">
        <f t="shared" si="28"/>
        <v>-1359.7451707751623</v>
      </c>
      <c r="O138" s="24">
        <f t="shared" si="19"/>
        <v>0.55527948415590966</v>
      </c>
      <c r="P138" s="7"/>
      <c r="Q138" s="25">
        <f t="shared" si="20"/>
        <v>3627.5519840985121</v>
      </c>
      <c r="R138" s="24">
        <f t="shared" si="21"/>
        <v>-1367.1072902191743</v>
      </c>
      <c r="S138" s="7"/>
      <c r="T138" s="25">
        <f t="shared" si="22"/>
        <v>-0.93712579570324328</v>
      </c>
      <c r="U138" s="24">
        <f t="shared" si="23"/>
        <v>-0.35545484578894138</v>
      </c>
      <c r="V138" s="7"/>
      <c r="W138" s="25">
        <f t="shared" si="24"/>
        <v>-0.93442836357511505</v>
      </c>
      <c r="X138" s="24">
        <f t="shared" si="29"/>
        <v>62.072595982594692</v>
      </c>
      <c r="Y138" s="7"/>
      <c r="Z138" s="25">
        <f t="shared" si="30"/>
        <v>-626</v>
      </c>
      <c r="AA138" s="17">
        <f t="shared" si="31"/>
        <v>62.072999999999979</v>
      </c>
      <c r="AB138" s="24">
        <f t="shared" si="25"/>
        <v>1.0833782265904397</v>
      </c>
      <c r="AC138" s="17">
        <f t="shared" si="26"/>
        <v>-4.0401740528750452E-4</v>
      </c>
    </row>
    <row r="139" spans="1:29" s="17" customFormat="1" x14ac:dyDescent="0.25">
      <c r="A139" s="17">
        <v>54</v>
      </c>
      <c r="B139" s="17">
        <v>-638</v>
      </c>
      <c r="C139" s="17">
        <v>14926</v>
      </c>
      <c r="D139" s="17">
        <v>12349</v>
      </c>
      <c r="E139" s="17">
        <v>11482</v>
      </c>
      <c r="F139" s="17">
        <v>14062</v>
      </c>
      <c r="G139" s="24"/>
      <c r="H139" s="7"/>
      <c r="I139" s="25">
        <f t="shared" si="32"/>
        <v>3444</v>
      </c>
      <c r="J139" s="24">
        <f t="shared" si="32"/>
        <v>-1713</v>
      </c>
      <c r="K139" s="7"/>
      <c r="L139" s="25">
        <f t="shared" si="27"/>
        <v>3441.1282580102702</v>
      </c>
      <c r="M139" s="17">
        <f t="shared" si="18"/>
        <v>8.2469020555772623</v>
      </c>
      <c r="N139" s="17">
        <f t="shared" si="28"/>
        <v>-1712.1084069806175</v>
      </c>
      <c r="O139" s="24">
        <f t="shared" si="19"/>
        <v>0.79493811221164956</v>
      </c>
      <c r="P139" s="7"/>
      <c r="Q139" s="25">
        <f t="shared" si="20"/>
        <v>3473.5519840985121</v>
      </c>
      <c r="R139" s="24">
        <f t="shared" si="21"/>
        <v>-1721.1072902191743</v>
      </c>
      <c r="S139" s="7"/>
      <c r="T139" s="25">
        <f t="shared" si="22"/>
        <v>-0.89734211426437782</v>
      </c>
      <c r="U139" s="24">
        <f t="shared" si="23"/>
        <v>-0.44749664551419338</v>
      </c>
      <c r="V139" s="7"/>
      <c r="W139" s="25">
        <f t="shared" si="24"/>
        <v>-0.89393790715318366</v>
      </c>
      <c r="X139" s="24">
        <f t="shared" si="29"/>
        <v>56.307217395211012</v>
      </c>
      <c r="Y139" s="7"/>
      <c r="Z139" s="25">
        <f t="shared" si="30"/>
        <v>-638</v>
      </c>
      <c r="AA139" s="17">
        <f t="shared" si="31"/>
        <v>56.330999999999982</v>
      </c>
      <c r="AB139" s="24">
        <f t="shared" si="25"/>
        <v>0.9831614209409254</v>
      </c>
      <c r="AC139" s="17">
        <f t="shared" si="26"/>
        <v>-2.3782604788969763E-2</v>
      </c>
    </row>
    <row r="140" spans="1:29" s="17" customFormat="1" x14ac:dyDescent="0.25">
      <c r="A140" s="17">
        <v>55</v>
      </c>
      <c r="B140" s="17">
        <v>-631</v>
      </c>
      <c r="C140" s="17">
        <v>14835</v>
      </c>
      <c r="D140" s="17">
        <v>12189</v>
      </c>
      <c r="E140" s="17">
        <v>11580</v>
      </c>
      <c r="F140" s="17">
        <v>14233</v>
      </c>
      <c r="G140" s="24"/>
      <c r="H140" s="7"/>
      <c r="I140" s="25">
        <f t="shared" si="32"/>
        <v>3255</v>
      </c>
      <c r="J140" s="24">
        <f t="shared" si="32"/>
        <v>-2044</v>
      </c>
      <c r="K140" s="7"/>
      <c r="L140" s="25">
        <f t="shared" si="27"/>
        <v>3255.6042011635382</v>
      </c>
      <c r="M140" s="17">
        <f t="shared" si="18"/>
        <v>0.36505904602087136</v>
      </c>
      <c r="N140" s="17">
        <f t="shared" si="28"/>
        <v>-2043.6137688214696</v>
      </c>
      <c r="O140" s="24">
        <f t="shared" si="19"/>
        <v>0.14917452326894451</v>
      </c>
      <c r="P140" s="7"/>
      <c r="Q140" s="25">
        <f t="shared" si="20"/>
        <v>3284.5519840985121</v>
      </c>
      <c r="R140" s="24">
        <f t="shared" si="21"/>
        <v>-2052.1072902191745</v>
      </c>
      <c r="S140" s="7"/>
      <c r="T140" s="25">
        <f t="shared" si="22"/>
        <v>-0.84851668704395211</v>
      </c>
      <c r="U140" s="24">
        <f t="shared" si="23"/>
        <v>-0.53355832830814376</v>
      </c>
      <c r="V140" s="7"/>
      <c r="W140" s="25">
        <f t="shared" si="24"/>
        <v>-0.84445128371782541</v>
      </c>
      <c r="X140" s="24">
        <f t="shared" si="29"/>
        <v>50.612973206566039</v>
      </c>
      <c r="Y140" s="7"/>
      <c r="Z140" s="25">
        <f t="shared" si="30"/>
        <v>-631</v>
      </c>
      <c r="AA140" s="17">
        <f t="shared" si="31"/>
        <v>50.65199999999998</v>
      </c>
      <c r="AB140" s="24">
        <f t="shared" si="25"/>
        <v>0.88404417272016744</v>
      </c>
      <c r="AC140" s="17">
        <f t="shared" si="26"/>
        <v>-3.9026793433940554E-2</v>
      </c>
    </row>
    <row r="141" spans="1:29" s="17" customFormat="1" x14ac:dyDescent="0.25">
      <c r="A141" s="17">
        <v>56</v>
      </c>
      <c r="B141" s="17">
        <v>-634</v>
      </c>
      <c r="C141" s="17">
        <v>14728</v>
      </c>
      <c r="D141" s="17">
        <v>12033</v>
      </c>
      <c r="E141" s="17">
        <v>11686</v>
      </c>
      <c r="F141" s="17">
        <v>14389</v>
      </c>
      <c r="G141" s="24"/>
      <c r="H141" s="7"/>
      <c r="I141" s="25">
        <f t="shared" si="32"/>
        <v>3042</v>
      </c>
      <c r="J141" s="24">
        <f t="shared" si="32"/>
        <v>-2356</v>
      </c>
      <c r="K141" s="7"/>
      <c r="L141" s="25">
        <f t="shared" si="27"/>
        <v>3036.7123892439345</v>
      </c>
      <c r="M141" s="17">
        <f t="shared" si="18"/>
        <v>27.958827507659915</v>
      </c>
      <c r="N141" s="17">
        <f t="shared" si="28"/>
        <v>-2356.3776641865684</v>
      </c>
      <c r="O141" s="24">
        <f t="shared" si="19"/>
        <v>0.1426302378163572</v>
      </c>
      <c r="P141" s="7"/>
      <c r="Q141" s="25">
        <f t="shared" si="20"/>
        <v>3071.5519840985121</v>
      </c>
      <c r="R141" s="24">
        <f t="shared" si="21"/>
        <v>-2364.1072902191745</v>
      </c>
      <c r="S141" s="7"/>
      <c r="T141" s="25">
        <f t="shared" si="22"/>
        <v>-0.79349120557331354</v>
      </c>
      <c r="U141" s="24">
        <f t="shared" si="23"/>
        <v>-0.61467991450667103</v>
      </c>
      <c r="V141" s="7"/>
      <c r="W141" s="25">
        <f t="shared" si="24"/>
        <v>-0.78880229535328761</v>
      </c>
      <c r="X141" s="24">
        <f t="shared" si="29"/>
        <v>44.971556766971787</v>
      </c>
      <c r="Y141" s="7"/>
      <c r="Z141" s="25">
        <f t="shared" si="30"/>
        <v>-634</v>
      </c>
      <c r="AA141" s="17">
        <f t="shared" si="31"/>
        <v>44.945999999999984</v>
      </c>
      <c r="AB141" s="24">
        <f t="shared" si="25"/>
        <v>0.78445568560137102</v>
      </c>
      <c r="AC141" s="17">
        <f t="shared" si="26"/>
        <v>2.5556766971803313E-2</v>
      </c>
    </row>
    <row r="142" spans="1:29" s="17" customFormat="1" x14ac:dyDescent="0.25">
      <c r="A142" s="17">
        <v>57</v>
      </c>
      <c r="B142" s="17">
        <v>-625</v>
      </c>
      <c r="C142" s="17">
        <v>14606</v>
      </c>
      <c r="D142" s="17">
        <v>11891</v>
      </c>
      <c r="E142" s="17">
        <v>11814</v>
      </c>
      <c r="F142" s="17">
        <v>14536</v>
      </c>
      <c r="G142" s="24"/>
      <c r="H142" s="7"/>
      <c r="I142" s="25">
        <f t="shared" si="32"/>
        <v>2792</v>
      </c>
      <c r="J142" s="24">
        <f t="shared" si="32"/>
        <v>-2645</v>
      </c>
      <c r="K142" s="7"/>
      <c r="L142" s="25">
        <f t="shared" si="27"/>
        <v>2791.1651337137318</v>
      </c>
      <c r="M142" s="17">
        <f t="shared" si="18"/>
        <v>0.69700171594717619</v>
      </c>
      <c r="N142" s="17">
        <f t="shared" si="28"/>
        <v>-2641.7489302147605</v>
      </c>
      <c r="O142" s="24">
        <f t="shared" si="19"/>
        <v>10.569454748496893</v>
      </c>
      <c r="P142" s="7"/>
      <c r="Q142" s="25">
        <f t="shared" si="20"/>
        <v>2821.5519840985121</v>
      </c>
      <c r="R142" s="24">
        <f t="shared" si="21"/>
        <v>-2653.1072902191745</v>
      </c>
      <c r="S142" s="7"/>
      <c r="T142" s="25">
        <f t="shared" si="22"/>
        <v>-0.72890730713359686</v>
      </c>
      <c r="U142" s="24">
        <f t="shared" si="23"/>
        <v>-0.68982138377389657</v>
      </c>
      <c r="V142" s="7"/>
      <c r="W142" s="25">
        <f t="shared" si="24"/>
        <v>-0.72364045360569462</v>
      </c>
      <c r="X142" s="24">
        <f t="shared" si="29"/>
        <v>39.26994046280879</v>
      </c>
      <c r="Y142" s="7"/>
      <c r="Z142" s="25">
        <f t="shared" si="30"/>
        <v>-625</v>
      </c>
      <c r="AA142" s="17">
        <f t="shared" si="31"/>
        <v>39.320999999999984</v>
      </c>
      <c r="AB142" s="24">
        <f t="shared" si="25"/>
        <v>0.68628091517668999</v>
      </c>
      <c r="AC142" s="17">
        <f t="shared" si="26"/>
        <v>-5.1059537191193272E-2</v>
      </c>
    </row>
    <row r="143" spans="1:29" s="17" customFormat="1" x14ac:dyDescent="0.25">
      <c r="A143" s="17">
        <v>58</v>
      </c>
      <c r="B143" s="17">
        <v>-602</v>
      </c>
      <c r="C143" s="17">
        <v>14465</v>
      </c>
      <c r="D143" s="17">
        <v>11760</v>
      </c>
      <c r="E143" s="17">
        <v>11939</v>
      </c>
      <c r="F143" s="17">
        <v>14656</v>
      </c>
      <c r="G143" s="24"/>
      <c r="H143" s="7"/>
      <c r="I143" s="25">
        <f t="shared" si="32"/>
        <v>2526</v>
      </c>
      <c r="J143" s="24">
        <f t="shared" si="32"/>
        <v>-2896</v>
      </c>
      <c r="K143" s="7"/>
      <c r="L143" s="25">
        <f t="shared" si="27"/>
        <v>2528.9319308112731</v>
      </c>
      <c r="M143" s="17">
        <f t="shared" si="18"/>
        <v>8.5962182820925683</v>
      </c>
      <c r="N143" s="17">
        <f t="shared" si="28"/>
        <v>-2892.4874683438579</v>
      </c>
      <c r="O143" s="24">
        <f t="shared" si="19"/>
        <v>12.337878635400175</v>
      </c>
      <c r="P143" s="7"/>
      <c r="Q143" s="25">
        <f t="shared" si="20"/>
        <v>2555.5519840985121</v>
      </c>
      <c r="R143" s="24">
        <f t="shared" si="21"/>
        <v>-2904.1072902191745</v>
      </c>
      <c r="S143" s="7"/>
      <c r="T143" s="25">
        <f t="shared" si="22"/>
        <v>-0.66019003919373842</v>
      </c>
      <c r="U143" s="24">
        <f t="shared" si="23"/>
        <v>-0.75508265985027578</v>
      </c>
      <c r="V143" s="7"/>
      <c r="W143" s="25">
        <f t="shared" si="24"/>
        <v>-0.65442086391379295</v>
      </c>
      <c r="X143" s="24">
        <f t="shared" si="29"/>
        <v>33.814391417877346</v>
      </c>
      <c r="Y143" s="7"/>
      <c r="Z143" s="25">
        <f t="shared" si="30"/>
        <v>-602</v>
      </c>
      <c r="AA143" s="17">
        <f t="shared" si="31"/>
        <v>33.902999999999984</v>
      </c>
      <c r="AB143" s="24">
        <f t="shared" si="25"/>
        <v>0.59171897630363723</v>
      </c>
      <c r="AC143" s="17">
        <f t="shared" si="26"/>
        <v>-8.8608582122638779E-2</v>
      </c>
    </row>
    <row r="144" spans="1:29" s="17" customFormat="1" x14ac:dyDescent="0.25">
      <c r="A144" s="17">
        <v>59</v>
      </c>
      <c r="B144" s="17">
        <v>-615</v>
      </c>
      <c r="C144" s="17">
        <v>14321</v>
      </c>
      <c r="D144" s="17">
        <v>11651</v>
      </c>
      <c r="E144" s="17">
        <v>12088</v>
      </c>
      <c r="F144" s="17">
        <v>14779</v>
      </c>
      <c r="G144" s="24"/>
      <c r="H144" s="7"/>
      <c r="I144" s="25">
        <f t="shared" si="32"/>
        <v>2233</v>
      </c>
      <c r="J144" s="24">
        <f t="shared" si="32"/>
        <v>-3128</v>
      </c>
      <c r="K144" s="7"/>
      <c r="L144" s="25">
        <f t="shared" si="27"/>
        <v>2237.4402326756685</v>
      </c>
      <c r="M144" s="17">
        <f t="shared" si="18"/>
        <v>19.715666214074599</v>
      </c>
      <c r="N144" s="17">
        <f t="shared" si="28"/>
        <v>-3121.8261097615505</v>
      </c>
      <c r="O144" s="24">
        <f t="shared" si="19"/>
        <v>38.116920676422403</v>
      </c>
      <c r="P144" s="7"/>
      <c r="Q144" s="25">
        <f t="shared" si="20"/>
        <v>2262.5519840985121</v>
      </c>
      <c r="R144" s="24">
        <f t="shared" si="21"/>
        <v>-3136.1072902191745</v>
      </c>
      <c r="S144" s="7"/>
      <c r="T144" s="25">
        <f t="shared" si="22"/>
        <v>-0.5844977102223905</v>
      </c>
      <c r="U144" s="24">
        <f t="shared" si="23"/>
        <v>-0.81540383933123195</v>
      </c>
      <c r="V144" s="7"/>
      <c r="W144" s="25">
        <f t="shared" si="24"/>
        <v>-0.57826387973826954</v>
      </c>
      <c r="X144" s="24">
        <f t="shared" si="29"/>
        <v>28.242625933796944</v>
      </c>
      <c r="Y144" s="7"/>
      <c r="Z144" s="25">
        <f t="shared" si="30"/>
        <v>-615</v>
      </c>
      <c r="AA144" s="17">
        <f t="shared" si="31"/>
        <v>28.367999999999984</v>
      </c>
      <c r="AB144" s="24">
        <f t="shared" si="25"/>
        <v>0.49511500220575116</v>
      </c>
      <c r="AC144" s="17">
        <f t="shared" si="26"/>
        <v>-0.12537406620304026</v>
      </c>
    </row>
    <row r="145" spans="1:29" s="17" customFormat="1" x14ac:dyDescent="0.25">
      <c r="A145" s="17">
        <v>60</v>
      </c>
      <c r="B145" s="17">
        <v>-637</v>
      </c>
      <c r="C145" s="17">
        <v>14155</v>
      </c>
      <c r="D145" s="17">
        <v>11542</v>
      </c>
      <c r="E145" s="17">
        <v>12248</v>
      </c>
      <c r="F145" s="17">
        <v>14876</v>
      </c>
      <c r="G145" s="24"/>
      <c r="H145" s="7"/>
      <c r="I145" s="25">
        <f t="shared" si="32"/>
        <v>1907</v>
      </c>
      <c r="J145" s="24">
        <f t="shared" si="32"/>
        <v>-3334</v>
      </c>
      <c r="K145" s="7"/>
      <c r="L145" s="25">
        <f t="shared" si="27"/>
        <v>1913.2626146889099</v>
      </c>
      <c r="M145" s="17">
        <f t="shared" si="18"/>
        <v>39.220342741750478</v>
      </c>
      <c r="N145" s="17">
        <f t="shared" si="28"/>
        <v>-3328.5318795546846</v>
      </c>
      <c r="O145" s="24">
        <f t="shared" si="19"/>
        <v>29.900341204476671</v>
      </c>
      <c r="P145" s="7"/>
      <c r="Q145" s="25">
        <f t="shared" si="20"/>
        <v>1936.5519840985121</v>
      </c>
      <c r="R145" s="24">
        <f t="shared" si="21"/>
        <v>-3342.1072902191745</v>
      </c>
      <c r="S145" s="7"/>
      <c r="T145" s="25">
        <f t="shared" si="22"/>
        <v>-0.50028030665700007</v>
      </c>
      <c r="U145" s="24">
        <f t="shared" si="23"/>
        <v>-0.86896488662897742</v>
      </c>
      <c r="V145" s="7"/>
      <c r="W145" s="25">
        <f t="shared" si="24"/>
        <v>-0.49363339463047745</v>
      </c>
      <c r="X145" s="24">
        <f t="shared" si="29"/>
        <v>22.498952389871874</v>
      </c>
      <c r="Y145" s="7"/>
      <c r="Z145" s="25">
        <f t="shared" si="30"/>
        <v>-637</v>
      </c>
      <c r="AA145" s="17">
        <f t="shared" si="31"/>
        <v>22.634999999999984</v>
      </c>
      <c r="AB145" s="24">
        <f t="shared" si="25"/>
        <v>0.39505527618891617</v>
      </c>
      <c r="AC145" s="17">
        <f t="shared" si="26"/>
        <v>-0.1360476101281094</v>
      </c>
    </row>
    <row r="146" spans="1:29" s="17" customFormat="1" x14ac:dyDescent="0.25">
      <c r="A146" s="17">
        <v>61</v>
      </c>
      <c r="B146" s="17">
        <v>-616</v>
      </c>
      <c r="C146" s="17">
        <v>13988</v>
      </c>
      <c r="D146" s="17">
        <v>11458</v>
      </c>
      <c r="E146" s="17">
        <v>12411</v>
      </c>
      <c r="F146" s="17">
        <v>14959</v>
      </c>
      <c r="G146" s="24"/>
      <c r="H146" s="7"/>
      <c r="I146" s="25">
        <f t="shared" si="32"/>
        <v>1577</v>
      </c>
      <c r="J146" s="24">
        <f t="shared" si="32"/>
        <v>-3501</v>
      </c>
      <c r="K146" s="7"/>
      <c r="L146" s="25">
        <f t="shared" si="27"/>
        <v>1581.2465507499737</v>
      </c>
      <c r="M146" s="17">
        <f t="shared" si="18"/>
        <v>18.033193272102377</v>
      </c>
      <c r="N146" s="17">
        <f t="shared" si="28"/>
        <v>-3496.6544616591045</v>
      </c>
      <c r="O146" s="24">
        <f t="shared" si="19"/>
        <v>18.883703472192582</v>
      </c>
      <c r="P146" s="7"/>
      <c r="Q146" s="25">
        <f t="shared" si="20"/>
        <v>1606.5519840985121</v>
      </c>
      <c r="R146" s="24">
        <f t="shared" si="21"/>
        <v>-3509.1072902191745</v>
      </c>
      <c r="S146" s="7"/>
      <c r="T146" s="25">
        <f t="shared" si="22"/>
        <v>-0.41502956071657415</v>
      </c>
      <c r="U146" s="24">
        <f t="shared" si="23"/>
        <v>-0.91238573565190706</v>
      </c>
      <c r="V146" s="7"/>
      <c r="W146" s="25">
        <f t="shared" si="24"/>
        <v>-0.408047273033322</v>
      </c>
      <c r="X146" s="24">
        <f t="shared" si="29"/>
        <v>16.994997722267726</v>
      </c>
      <c r="Y146" s="7"/>
      <c r="Z146" s="25">
        <f t="shared" si="30"/>
        <v>-616</v>
      </c>
      <c r="AA146" s="17">
        <f t="shared" si="31"/>
        <v>17.090999999999983</v>
      </c>
      <c r="AB146" s="24">
        <f t="shared" si="25"/>
        <v>0.29829422245835058</v>
      </c>
      <c r="AC146" s="17">
        <f t="shared" si="26"/>
        <v>-9.6002277732257113E-2</v>
      </c>
    </row>
    <row r="147" spans="1:29" s="17" customFormat="1" x14ac:dyDescent="0.25">
      <c r="A147" s="17">
        <v>62</v>
      </c>
      <c r="B147" s="17">
        <v>-637</v>
      </c>
      <c r="C147" s="17">
        <v>13812</v>
      </c>
      <c r="D147" s="17">
        <v>11397</v>
      </c>
      <c r="E147" s="17">
        <v>12595</v>
      </c>
      <c r="F147" s="17">
        <v>15037</v>
      </c>
      <c r="G147" s="24"/>
      <c r="H147" s="7"/>
      <c r="I147" s="25">
        <f t="shared" si="32"/>
        <v>1217</v>
      </c>
      <c r="J147" s="24">
        <f t="shared" si="32"/>
        <v>-3640</v>
      </c>
      <c r="K147" s="7"/>
      <c r="L147" s="25">
        <f t="shared" si="27"/>
        <v>1222.096758787183</v>
      </c>
      <c r="M147" s="17">
        <f t="shared" si="18"/>
        <v>25.976950134727478</v>
      </c>
      <c r="N147" s="17">
        <f t="shared" si="28"/>
        <v>-3635.9630759379384</v>
      </c>
      <c r="O147" s="24">
        <f t="shared" si="19"/>
        <v>16.296755882852281</v>
      </c>
      <c r="P147" s="7"/>
      <c r="Q147" s="25">
        <f t="shared" si="20"/>
        <v>1246.5519840985121</v>
      </c>
      <c r="R147" s="24">
        <f t="shared" si="21"/>
        <v>-3648.1072902191745</v>
      </c>
      <c r="S147" s="7"/>
      <c r="T147" s="25">
        <f t="shared" si="22"/>
        <v>-0.32202874696338218</v>
      </c>
      <c r="U147" s="24">
        <f t="shared" si="23"/>
        <v>-0.94852644232368688</v>
      </c>
      <c r="V147" s="7"/>
      <c r="W147" s="25">
        <f t="shared" si="24"/>
        <v>-0.31476666653269347</v>
      </c>
      <c r="X147" s="24">
        <f t="shared" si="29"/>
        <v>11.257644753588352</v>
      </c>
      <c r="Y147" s="7"/>
      <c r="Z147" s="25">
        <f t="shared" si="30"/>
        <v>-637</v>
      </c>
      <c r="AA147" s="17">
        <f t="shared" si="31"/>
        <v>11.357999999999983</v>
      </c>
      <c r="AB147" s="24">
        <f t="shared" si="25"/>
        <v>0.19823449644151564</v>
      </c>
      <c r="AC147" s="17">
        <f t="shared" si="26"/>
        <v>-0.10035524641163107</v>
      </c>
    </row>
    <row r="148" spans="1:29" s="17" customFormat="1" x14ac:dyDescent="0.25">
      <c r="A148" s="17">
        <v>63</v>
      </c>
      <c r="B148" s="17">
        <v>-637</v>
      </c>
      <c r="C148" s="17">
        <v>13630</v>
      </c>
      <c r="D148" s="17">
        <v>11344</v>
      </c>
      <c r="E148" s="17">
        <v>12785</v>
      </c>
      <c r="F148" s="17">
        <v>15090</v>
      </c>
      <c r="G148" s="24"/>
      <c r="H148" s="7"/>
      <c r="I148" s="25">
        <f t="shared" si="32"/>
        <v>845</v>
      </c>
      <c r="J148" s="24">
        <f t="shared" si="32"/>
        <v>-3746</v>
      </c>
      <c r="K148" s="7"/>
      <c r="L148" s="25">
        <f t="shared" si="27"/>
        <v>850.42286964920493</v>
      </c>
      <c r="M148" s="17">
        <f t="shared" ref="M148:M149" si="33">(I148-L148)^2</f>
        <v>29.407515232267965</v>
      </c>
      <c r="N148" s="17">
        <f t="shared" si="28"/>
        <v>-3738.7703106194695</v>
      </c>
      <c r="O148" s="24">
        <f t="shared" ref="O148:O149" si="34">(J148-N148)^2</f>
        <v>52.26840853895613</v>
      </c>
      <c r="P148" s="7"/>
      <c r="Q148" s="25">
        <f t="shared" si="20"/>
        <v>874.55198409851209</v>
      </c>
      <c r="R148" s="24">
        <f t="shared" si="21"/>
        <v>-3754.1072902191745</v>
      </c>
      <c r="S148" s="7"/>
      <c r="T148" s="25">
        <f t="shared" si="22"/>
        <v>-0.22592790608508387</v>
      </c>
      <c r="U148" s="24">
        <f t="shared" si="23"/>
        <v>-0.97608698122446858</v>
      </c>
      <c r="V148" s="7"/>
      <c r="W148" s="25">
        <f t="shared" si="24"/>
        <v>-0.21845171864112861</v>
      </c>
      <c r="X148" s="24">
        <f t="shared" si="29"/>
        <v>5.5144373017059252</v>
      </c>
      <c r="Y148" s="7"/>
      <c r="Z148" s="25">
        <f t="shared" si="30"/>
        <v>-637</v>
      </c>
      <c r="AA148" s="17">
        <f t="shared" si="31"/>
        <v>5.6249999999999831</v>
      </c>
      <c r="AB148" s="24">
        <f t="shared" si="25"/>
        <v>9.8174770424680743E-2</v>
      </c>
      <c r="AC148" s="17">
        <f t="shared" si="26"/>
        <v>-0.11056269829405796</v>
      </c>
    </row>
    <row r="149" spans="1:29" s="17" customFormat="1" x14ac:dyDescent="0.25">
      <c r="A149" s="17">
        <v>64</v>
      </c>
      <c r="B149" s="17">
        <v>-635</v>
      </c>
      <c r="C149" s="17">
        <v>13439</v>
      </c>
      <c r="D149" s="17">
        <v>11314</v>
      </c>
      <c r="E149" s="17">
        <v>12971</v>
      </c>
      <c r="F149" s="17">
        <v>15123</v>
      </c>
      <c r="G149" s="24"/>
      <c r="H149" s="7"/>
      <c r="I149" s="25">
        <f t="shared" si="32"/>
        <v>468</v>
      </c>
      <c r="J149" s="24">
        <f t="shared" si="32"/>
        <v>-3809</v>
      </c>
      <c r="K149" s="7"/>
      <c r="L149" s="25">
        <f t="shared" si="27"/>
        <v>471.1488406609372</v>
      </c>
      <c r="M149" s="17">
        <f t="shared" si="33"/>
        <v>9.9151975079713992</v>
      </c>
      <c r="N149" s="17">
        <f t="shared" si="28"/>
        <v>-3803.9010894328721</v>
      </c>
      <c r="O149" s="24">
        <f t="shared" si="34"/>
        <v>25.998888971568149</v>
      </c>
      <c r="P149" s="7"/>
      <c r="Q149" s="25">
        <f t="shared" ref="Q149" si="35">I149-$J$4</f>
        <v>497.55198409851215</v>
      </c>
      <c r="R149" s="24">
        <f t="shared" ref="R149" si="36">J149-$J$3</f>
        <v>-3817.1072902191745</v>
      </c>
      <c r="S149" s="7"/>
      <c r="T149" s="25">
        <f t="shared" ref="T149" si="37">Q149/$J$7</f>
        <v>-0.12853538723799124</v>
      </c>
      <c r="U149" s="24">
        <f t="shared" ref="U149" si="38">R149/$J$6</f>
        <v>-0.99246730151455576</v>
      </c>
      <c r="V149" s="7"/>
      <c r="W149" s="25">
        <f t="shared" ref="W149" si="39">(T149-U149*SIN(-$J$11*PI()/180))/(COS(-$J$11*PI()/180))</f>
        <v>-0.12093076402409335</v>
      </c>
      <c r="X149" s="24">
        <f>IF(MOD(ATAN2(U149,W149)*180/PI()-$J$9+360,360)&gt;5,MOD(ATAN2(U149,W149)*180/PI()-$J$9+360,360)-360,MOD(ATAN2(U149,W149)*180/PI()-$J$9+360,360))</f>
        <v>-0.15351581716822693</v>
      </c>
      <c r="Y149" s="7"/>
      <c r="Z149" s="25">
        <f t="shared" si="30"/>
        <v>-635</v>
      </c>
      <c r="AA149" s="17">
        <f t="shared" si="31"/>
        <v>-9.0000000000016733E-2</v>
      </c>
      <c r="AB149" s="24">
        <f t="shared" ref="AB149" si="40">AA149*PI()/180</f>
        <v>-1.5707963267951887E-3</v>
      </c>
      <c r="AC149" s="17">
        <f t="shared" ref="AC149" si="41">X149-AA149</f>
        <v>-6.3515817168210198E-2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-9991</v>
      </c>
      <c r="G154" s="2"/>
      <c r="I154" s="1"/>
      <c r="J154" s="3"/>
    </row>
    <row r="155" spans="1:29" x14ac:dyDescent="0.25">
      <c r="A155" t="s">
        <v>77</v>
      </c>
      <c r="B155">
        <v>-9992</v>
      </c>
      <c r="G155" s="2"/>
      <c r="I155" s="44">
        <v>0</v>
      </c>
      <c r="J155" s="40">
        <f>B155</f>
        <v>-9992</v>
      </c>
    </row>
    <row r="156" spans="1:29" x14ac:dyDescent="0.25">
      <c r="A156" s="32" t="s">
        <v>78</v>
      </c>
      <c r="B156" s="32">
        <v>9999</v>
      </c>
      <c r="G156" s="2"/>
      <c r="I156" s="1"/>
      <c r="J156" s="3"/>
    </row>
    <row r="157" spans="1:29" x14ac:dyDescent="0.25">
      <c r="A157" t="s">
        <v>79</v>
      </c>
      <c r="B157">
        <v>9999</v>
      </c>
      <c r="G157" s="2"/>
      <c r="I157" s="44">
        <f>J155</f>
        <v>-9992</v>
      </c>
      <c r="J157" s="40">
        <f>I157+B157</f>
        <v>7</v>
      </c>
    </row>
    <row r="158" spans="1:29" x14ac:dyDescent="0.25">
      <c r="A158" s="32" t="s">
        <v>80</v>
      </c>
      <c r="B158" s="32">
        <v>39995</v>
      </c>
      <c r="G158" s="2"/>
      <c r="I158" s="1"/>
      <c r="J158" s="3"/>
    </row>
    <row r="159" spans="1:29" x14ac:dyDescent="0.25">
      <c r="A159" t="s">
        <v>81</v>
      </c>
      <c r="B159">
        <v>39995</v>
      </c>
      <c r="G159" s="2"/>
      <c r="I159" s="44">
        <f>J157</f>
        <v>7</v>
      </c>
      <c r="J159" s="40">
        <f>I159+B159</f>
        <v>40002</v>
      </c>
    </row>
    <row r="160" spans="1:29" x14ac:dyDescent="0.25">
      <c r="A160" s="32" t="s">
        <v>82</v>
      </c>
      <c r="B160" s="32">
        <v>10007</v>
      </c>
      <c r="G160" s="2"/>
      <c r="I160" s="1"/>
      <c r="J160" s="3"/>
    </row>
    <row r="161" spans="1:10" x14ac:dyDescent="0.25">
      <c r="A161" t="s">
        <v>83</v>
      </c>
      <c r="B161">
        <v>10007</v>
      </c>
      <c r="G161" s="2"/>
      <c r="I161" s="44">
        <f>J159</f>
        <v>40002</v>
      </c>
      <c r="J161" s="40">
        <f>I161+B161</f>
        <v>50009</v>
      </c>
    </row>
    <row r="162" spans="1:10" x14ac:dyDescent="0.25">
      <c r="A162" s="32" t="s">
        <v>84</v>
      </c>
      <c r="B162" s="32">
        <v>-9977</v>
      </c>
      <c r="G162" s="2"/>
      <c r="I162" s="1"/>
      <c r="J162" s="3"/>
    </row>
    <row r="163" spans="1:10" x14ac:dyDescent="0.25">
      <c r="A163" t="s">
        <v>85</v>
      </c>
      <c r="B163">
        <v>-10007</v>
      </c>
      <c r="G163" s="2"/>
      <c r="I163" s="44">
        <f>J161</f>
        <v>50009</v>
      </c>
      <c r="J163" s="40">
        <f>I163+B163</f>
        <v>40002</v>
      </c>
    </row>
    <row r="164" spans="1:10" x14ac:dyDescent="0.25">
      <c r="A164" s="32" t="s">
        <v>86</v>
      </c>
      <c r="B164" s="32">
        <v>-40012</v>
      </c>
      <c r="G164" s="2"/>
      <c r="I164" s="1"/>
      <c r="J164" s="3"/>
    </row>
    <row r="165" spans="1:10" ht="15.75" thickBot="1" x14ac:dyDescent="0.3">
      <c r="A165" t="s">
        <v>87</v>
      </c>
      <c r="B165">
        <v>-40012</v>
      </c>
      <c r="G165" s="2"/>
      <c r="I165" s="4">
        <f>J163</f>
        <v>40002</v>
      </c>
      <c r="J165" s="6">
        <f>I165+B165</f>
        <v>-10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8.1686237214439341</v>
      </c>
      <c r="L3" s="36" t="s">
        <v>1</v>
      </c>
      <c r="M3" s="11">
        <v>-3876.3733951026984</v>
      </c>
      <c r="N3" s="10" t="s">
        <v>2</v>
      </c>
      <c r="O3" s="36">
        <v>3852.226853791316</v>
      </c>
      <c r="Q3" s="117" t="s">
        <v>3</v>
      </c>
      <c r="R3" s="117"/>
      <c r="T3" s="49" t="s">
        <v>53</v>
      </c>
      <c r="U3" s="50">
        <v>43690</v>
      </c>
    </row>
    <row r="4" spans="1:21" ht="15.75" thickBot="1" x14ac:dyDescent="0.3">
      <c r="A4" t="s">
        <v>64</v>
      </c>
      <c r="I4" s="34" t="s">
        <v>4</v>
      </c>
      <c r="J4" s="34">
        <f>(M6+M12)/2</f>
        <v>-29.500649307494967</v>
      </c>
      <c r="L4" s="9" t="s">
        <v>5</v>
      </c>
      <c r="M4" s="13">
        <v>359.98849994389565</v>
      </c>
      <c r="N4" s="12" t="s">
        <v>6</v>
      </c>
      <c r="O4" s="9">
        <v>359.83355157031195</v>
      </c>
      <c r="Q4" s="2" t="s">
        <v>7</v>
      </c>
      <c r="R4" s="2">
        <f>MAX(AC20:AC149)</f>
        <v>0.23125881379561974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-172.49093166189303</v>
      </c>
      <c r="N5" s="14" t="s">
        <v>9</v>
      </c>
      <c r="O5" s="9">
        <v>-172.923781151345</v>
      </c>
      <c r="Q5" s="5" t="s">
        <v>10</v>
      </c>
      <c r="R5" s="5">
        <f>MIN(AC20:AC149)</f>
        <v>-0.18826959707388724</v>
      </c>
      <c r="T5" s="49" t="s">
        <v>55</v>
      </c>
      <c r="U5" s="51">
        <v>22</v>
      </c>
    </row>
    <row r="6" spans="1:21" ht="15.75" thickBot="1" x14ac:dyDescent="0.3">
      <c r="A6" t="s">
        <v>65</v>
      </c>
      <c r="I6" s="33" t="s">
        <v>11</v>
      </c>
      <c r="J6" s="33">
        <f>(O3+O9)/2</f>
        <v>3846.3984532966406</v>
      </c>
      <c r="L6" s="38" t="s">
        <v>12</v>
      </c>
      <c r="M6" s="13">
        <v>-29.263344682052278</v>
      </c>
      <c r="N6" s="14" t="s">
        <v>13</v>
      </c>
      <c r="O6" s="9">
        <v>7.7625162663756795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-3870.7819243577778</v>
      </c>
      <c r="L7" s="39" t="s">
        <v>15</v>
      </c>
      <c r="M7" s="16">
        <f>SUM(M20:M84)</f>
        <v>1330.1669641529206</v>
      </c>
      <c r="N7" s="15" t="s">
        <v>15</v>
      </c>
      <c r="O7" s="37">
        <f>SUM(O20:O84)</f>
        <v>1963.3369649860285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-172.90694576335454</v>
      </c>
      <c r="L9" s="36" t="s">
        <v>18</v>
      </c>
      <c r="M9" s="11">
        <v>-3865.1904536128577</v>
      </c>
      <c r="N9" s="10" t="s">
        <v>19</v>
      </c>
      <c r="O9" s="36">
        <v>3840.5700528019656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-172.46394387783613</v>
      </c>
      <c r="L10" s="9" t="s">
        <v>21</v>
      </c>
      <c r="M10" s="13">
        <v>359.91767256330081</v>
      </c>
      <c r="N10" s="12" t="s">
        <v>22</v>
      </c>
      <c r="O10" s="9">
        <v>359.76460389345834</v>
      </c>
      <c r="T10" s="52"/>
    </row>
    <row r="11" spans="1:21" ht="15.75" thickBot="1" x14ac:dyDescent="0.3">
      <c r="I11" s="34" t="s">
        <v>23</v>
      </c>
      <c r="J11" s="34">
        <f>J9-J10</f>
        <v>-0.44300188551841302</v>
      </c>
      <c r="L11" s="38" t="s">
        <v>24</v>
      </c>
      <c r="M11" s="13">
        <v>-172.4369560937792</v>
      </c>
      <c r="N11" s="14" t="s">
        <v>25</v>
      </c>
      <c r="O11" s="9">
        <v>-172.89011037536412</v>
      </c>
    </row>
    <row r="12" spans="1:21" x14ac:dyDescent="0.25">
      <c r="I12" s="9"/>
      <c r="J12" s="9"/>
      <c r="L12" s="38" t="s">
        <v>26</v>
      </c>
      <c r="M12" s="13">
        <v>-29.737953932937661</v>
      </c>
      <c r="N12" s="14" t="s">
        <v>27</v>
      </c>
      <c r="O12" s="9">
        <v>8.5747311765121896</v>
      </c>
    </row>
    <row r="13" spans="1:21" ht="15.75" thickBot="1" x14ac:dyDescent="0.3">
      <c r="I13" s="9"/>
      <c r="J13" s="9"/>
      <c r="L13" s="39" t="s">
        <v>15</v>
      </c>
      <c r="M13" s="16">
        <f>SUM(M85:M149)</f>
        <v>1366.9534064790971</v>
      </c>
      <c r="N13" s="15" t="s">
        <v>15</v>
      </c>
      <c r="O13" s="37">
        <f>SUM(O85:O149)</f>
        <v>1982.5188224458307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13493</v>
      </c>
      <c r="D20" s="17">
        <v>11354</v>
      </c>
      <c r="E20" s="17">
        <v>13014</v>
      </c>
      <c r="F20" s="17">
        <v>15173</v>
      </c>
      <c r="G20" s="24"/>
      <c r="H20" s="7"/>
      <c r="I20" s="25">
        <f t="shared" ref="I20:J51" si="0">C20-E20</f>
        <v>479</v>
      </c>
      <c r="J20" s="24">
        <f t="shared" si="0"/>
        <v>-3819</v>
      </c>
      <c r="K20" s="7"/>
      <c r="L20" s="25">
        <f>$M$3*SIN(2*PI()/$M$4*(AA20+$M$5))+$M$6</f>
        <v>474.52865506842971</v>
      </c>
      <c r="M20" s="17">
        <f t="shared" ref="M20:M83" si="1">(I20-L20)^2</f>
        <v>19.992925497079284</v>
      </c>
      <c r="N20" s="17">
        <f>$O$3*COS(2*PI()/$O$4*(AA20+$O$5))+$O$6</f>
        <v>-3816.0755084453208</v>
      </c>
      <c r="O20" s="24">
        <f t="shared" ref="O20:O83" si="2">(J20-N20)^2</f>
        <v>8.5526508533900056</v>
      </c>
      <c r="P20" s="7"/>
      <c r="Q20" s="25">
        <f>I20-$J$4</f>
        <v>508.500649307495</v>
      </c>
      <c r="R20" s="24">
        <f>J20-$J$3</f>
        <v>-3827.168623721444</v>
      </c>
      <c r="S20" s="7"/>
      <c r="T20" s="25">
        <f>Q20/$J$7</f>
        <v>-0.13136897382609924</v>
      </c>
      <c r="U20" s="24">
        <f>R20/$J$6</f>
        <v>-0.99500056226397571</v>
      </c>
      <c r="V20" s="7"/>
      <c r="W20" s="25">
        <f>(T20-U20*SIN(-$J$11*PI()/180))/(COS(-$J$11*PI()/180))</f>
        <v>-0.12367956069126429</v>
      </c>
      <c r="X20" s="24">
        <f>IF(MOD(ATAN2(U20,W20)*180/PI()-$J$9+360,360)&gt;5,MOD(ATAN2(U20,W20)*180/PI()-$J$9+360,360)-360,MOD(ATAN2(U20,W20)*180/PI()-$J$9+360,360))</f>
        <v>-7.4751122903649048E-3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2.8524887709635093E-2</v>
      </c>
      <c r="AD20" s="17">
        <f ca="1">INDIRECT("AC"&amp;AE20)-AC20</f>
        <v>-5.8605605836386819E-2</v>
      </c>
      <c r="AE20" s="17">
        <v>149</v>
      </c>
    </row>
    <row r="21" spans="1:31" s="17" customFormat="1" x14ac:dyDescent="0.25">
      <c r="A21" s="17">
        <v>1</v>
      </c>
      <c r="B21" s="17">
        <v>633</v>
      </c>
      <c r="C21" s="17">
        <v>13680</v>
      </c>
      <c r="D21" s="17">
        <v>11387</v>
      </c>
      <c r="E21" s="17">
        <v>12829</v>
      </c>
      <c r="F21" s="17">
        <v>15144</v>
      </c>
      <c r="G21" s="24"/>
      <c r="H21" s="7"/>
      <c r="I21" s="25">
        <f t="shared" si="0"/>
        <v>851</v>
      </c>
      <c r="J21" s="24">
        <f t="shared" si="0"/>
        <v>-3757</v>
      </c>
      <c r="K21" s="7"/>
      <c r="L21" s="25">
        <f t="shared" ref="L21:L84" si="3">$M$3*SIN(2*PI()/$M$4*(AA21+$M$5))+$M$6</f>
        <v>853.58714608628725</v>
      </c>
      <c r="M21" s="17">
        <f t="shared" si="1"/>
        <v>6.6933248717914253</v>
      </c>
      <c r="N21" s="17">
        <f t="shared" ref="N21:N84" si="4">$O$3*COS(2*PI()/$O$4*(AA21+$O$5))+$O$6</f>
        <v>-3750.8104205976992</v>
      </c>
      <c r="O21" s="24">
        <f t="shared" si="2"/>
        <v>38.310893177385722</v>
      </c>
      <c r="P21" s="7"/>
      <c r="Q21" s="25">
        <f t="shared" ref="Q21:Q84" si="5">I21-$J$4</f>
        <v>880.500649307495</v>
      </c>
      <c r="R21" s="24">
        <f t="shared" ref="R21:R84" si="6">J21-$J$3</f>
        <v>-3765.168623721444</v>
      </c>
      <c r="S21" s="7"/>
      <c r="T21" s="25">
        <f t="shared" ref="T21:T84" si="7">Q21/$J$7</f>
        <v>-0.22747358712376534</v>
      </c>
      <c r="U21" s="24">
        <f t="shared" ref="U21:U84" si="8">R21/$J$6</f>
        <v>-0.97888158739623643</v>
      </c>
      <c r="V21" s="7"/>
      <c r="W21" s="25">
        <f t="shared" ref="W21:W84" si="9">(T21-U21*SIN(-$J$11*PI()/180))/(COS(-$J$11*PI()/180))</f>
        <v>-0.21991167853564958</v>
      </c>
      <c r="X21" s="24">
        <f t="shared" ref="X21:X83" si="10">MOD(ATAN2(U21,W21)*180/PI()-$J$9+360,360)</f>
        <v>5.5685710074744748</v>
      </c>
      <c r="Y21" s="7"/>
      <c r="Z21" s="25">
        <f t="shared" ref="Z21:Z84" si="11">B21</f>
        <v>633</v>
      </c>
      <c r="AA21" s="17">
        <f>360/40000*Z21+AA20</f>
        <v>5.6609999999999996</v>
      </c>
      <c r="AB21" s="24">
        <f t="shared" ref="AB21:AB84" si="12">AA21*PI()/180</f>
        <v>9.8803088955398979E-2</v>
      </c>
      <c r="AC21" s="17">
        <f t="shared" ref="AC21:AC84" si="13">X21-AA21</f>
        <v>-9.2428992525524833E-2</v>
      </c>
      <c r="AD21" s="17">
        <f t="shared" ref="AD21:AD83" ca="1" si="14">INDIRECT("AC"&amp;AE21)-AC21</f>
        <v>1.7645945991325185E-2</v>
      </c>
      <c r="AE21" s="17">
        <v>148</v>
      </c>
    </row>
    <row r="22" spans="1:31" s="17" customFormat="1" x14ac:dyDescent="0.25">
      <c r="A22" s="17">
        <v>2</v>
      </c>
      <c r="B22" s="17">
        <v>643</v>
      </c>
      <c r="C22" s="17">
        <v>13860</v>
      </c>
      <c r="D22" s="17">
        <v>11436</v>
      </c>
      <c r="E22" s="17">
        <v>12638</v>
      </c>
      <c r="F22" s="17">
        <v>15090</v>
      </c>
      <c r="G22" s="24"/>
      <c r="H22" s="7"/>
      <c r="I22" s="25">
        <f t="shared" si="0"/>
        <v>1222</v>
      </c>
      <c r="J22" s="24">
        <f t="shared" si="0"/>
        <v>-3654</v>
      </c>
      <c r="K22" s="7"/>
      <c r="L22" s="25">
        <f t="shared" si="3"/>
        <v>1229.6845275728515</v>
      </c>
      <c r="M22" s="17">
        <f t="shared" si="1"/>
        <v>59.051964017914862</v>
      </c>
      <c r="N22" s="17">
        <f>$O$3*COS(2*PI()/$O$4*(AA22+$O$5))+$O$6</f>
        <v>-3646.4707361276628</v>
      </c>
      <c r="O22" s="24">
        <f>(J22-N22)^2</f>
        <v>56.689814459282118</v>
      </c>
      <c r="P22" s="7"/>
      <c r="Q22" s="25">
        <f t="shared" si="5"/>
        <v>1251.500649307495</v>
      </c>
      <c r="R22" s="24">
        <f t="shared" si="6"/>
        <v>-3662.168623721444</v>
      </c>
      <c r="S22" s="7"/>
      <c r="T22" s="25">
        <f t="shared" si="7"/>
        <v>-0.32331985468676028</v>
      </c>
      <c r="U22" s="24">
        <f t="shared" si="8"/>
        <v>-0.95210329043854036</v>
      </c>
      <c r="V22" s="7"/>
      <c r="W22" s="25">
        <f t="shared" si="9"/>
        <v>-0.31596786075423888</v>
      </c>
      <c r="X22" s="24">
        <f t="shared" si="10"/>
        <v>11.266042018056851</v>
      </c>
      <c r="Y22" s="7"/>
      <c r="Z22" s="25">
        <f t="shared" si="11"/>
        <v>643</v>
      </c>
      <c r="AA22" s="17">
        <f t="shared" ref="AA22:AA85" si="15">360/40000*Z22+AA21</f>
        <v>11.448</v>
      </c>
      <c r="AB22" s="24">
        <f t="shared" si="12"/>
        <v>0.19980529276831085</v>
      </c>
      <c r="AC22" s="17">
        <f t="shared" si="13"/>
        <v>-0.1819579819431496</v>
      </c>
      <c r="AD22" s="17">
        <f t="shared" ca="1" si="14"/>
        <v>2.7054778145830127E-2</v>
      </c>
      <c r="AE22" s="17">
        <v>147</v>
      </c>
    </row>
    <row r="23" spans="1:31" s="17" customFormat="1" x14ac:dyDescent="0.25">
      <c r="A23" s="17">
        <v>3</v>
      </c>
      <c r="B23" s="17">
        <v>638</v>
      </c>
      <c r="C23" s="17">
        <v>14032</v>
      </c>
      <c r="D23" s="17">
        <v>11492</v>
      </c>
      <c r="E23" s="17">
        <v>12449</v>
      </c>
      <c r="F23" s="17">
        <v>15006</v>
      </c>
      <c r="G23" s="24"/>
      <c r="H23" s="7"/>
      <c r="I23" s="25">
        <f t="shared" si="0"/>
        <v>1583</v>
      </c>
      <c r="J23" s="24">
        <f t="shared" si="0"/>
        <v>-3514</v>
      </c>
      <c r="K23" s="7"/>
      <c r="L23" s="25">
        <f t="shared" si="3"/>
        <v>1590.1832472345093</v>
      </c>
      <c r="M23" s="17">
        <f t="shared" si="1"/>
        <v>51.599040832085237</v>
      </c>
      <c r="N23" s="17">
        <f t="shared" si="4"/>
        <v>-3506.0914478505347</v>
      </c>
      <c r="O23" s="24">
        <f t="shared" si="2"/>
        <v>62.545197100812565</v>
      </c>
      <c r="P23" s="7"/>
      <c r="Q23" s="25">
        <f t="shared" si="5"/>
        <v>1612.500649307495</v>
      </c>
      <c r="R23" s="24">
        <f t="shared" si="6"/>
        <v>-3522.168623721444</v>
      </c>
      <c r="S23" s="7"/>
      <c r="T23" s="25">
        <f t="shared" si="7"/>
        <v>-0.41658266490304374</v>
      </c>
      <c r="U23" s="24">
        <f t="shared" si="8"/>
        <v>-0.91570560525332256</v>
      </c>
      <c r="V23" s="7"/>
      <c r="W23" s="25">
        <f t="shared" si="9"/>
        <v>-0.40951488547005915</v>
      </c>
      <c r="X23" s="24">
        <f t="shared" si="10"/>
        <v>17.001730402926114</v>
      </c>
      <c r="Y23" s="7"/>
      <c r="Z23" s="25">
        <f t="shared" si="11"/>
        <v>638</v>
      </c>
      <c r="AA23" s="17">
        <f t="shared" si="15"/>
        <v>17.190000000000001</v>
      </c>
      <c r="AB23" s="24">
        <f t="shared" si="12"/>
        <v>0.30002209841782529</v>
      </c>
      <c r="AC23" s="17">
        <f t="shared" si="13"/>
        <v>-0.18826959707388724</v>
      </c>
      <c r="AD23" s="17">
        <f t="shared" ca="1" si="14"/>
        <v>1.4015869389602642E-2</v>
      </c>
      <c r="AE23" s="17">
        <v>146</v>
      </c>
    </row>
    <row r="24" spans="1:31" s="17" customFormat="1" x14ac:dyDescent="0.25">
      <c r="A24" s="17">
        <v>4</v>
      </c>
      <c r="B24" s="17">
        <v>605</v>
      </c>
      <c r="C24" s="17">
        <v>14191</v>
      </c>
      <c r="D24" s="17">
        <v>11572</v>
      </c>
      <c r="E24" s="17">
        <v>12280</v>
      </c>
      <c r="F24" s="17">
        <v>14917</v>
      </c>
      <c r="G24" s="24"/>
      <c r="H24" s="7"/>
      <c r="I24" s="25">
        <f t="shared" si="0"/>
        <v>1911</v>
      </c>
      <c r="J24" s="24">
        <f t="shared" si="0"/>
        <v>-3345</v>
      </c>
      <c r="K24" s="7"/>
      <c r="L24" s="25">
        <f t="shared" si="3"/>
        <v>1917.0782875104919</v>
      </c>
      <c r="M24" s="17">
        <f t="shared" si="1"/>
        <v>36.945579060202043</v>
      </c>
      <c r="N24" s="17">
        <f t="shared" si="4"/>
        <v>-3340.3434794398536</v>
      </c>
      <c r="O24" s="24">
        <f t="shared" si="2"/>
        <v>21.683183727066314</v>
      </c>
      <c r="P24" s="7"/>
      <c r="Q24" s="25">
        <f t="shared" si="5"/>
        <v>1940.500649307495</v>
      </c>
      <c r="R24" s="24">
        <f t="shared" si="6"/>
        <v>-3353.168623721444</v>
      </c>
      <c r="S24" s="7"/>
      <c r="T24" s="25">
        <f t="shared" si="7"/>
        <v>-0.50132006587517941</v>
      </c>
      <c r="U24" s="24">
        <f t="shared" si="8"/>
        <v>-0.87176839956545238</v>
      </c>
      <c r="V24" s="7"/>
      <c r="W24" s="25">
        <f t="shared" si="9"/>
        <v>-0.49459454164419009</v>
      </c>
      <c r="X24" s="24">
        <f t="shared" si="10"/>
        <v>22.475193005886695</v>
      </c>
      <c r="Y24" s="7"/>
      <c r="Z24" s="25">
        <f t="shared" si="11"/>
        <v>605</v>
      </c>
      <c r="AA24" s="17">
        <f t="shared" si="15"/>
        <v>22.635000000000002</v>
      </c>
      <c r="AB24" s="24">
        <f t="shared" si="12"/>
        <v>0.3950552761889165</v>
      </c>
      <c r="AC24" s="17">
        <f t="shared" si="13"/>
        <v>-0.1598069941133069</v>
      </c>
      <c r="AD24" s="17">
        <f t="shared" ca="1" si="14"/>
        <v>5.5299942701154237E-2</v>
      </c>
      <c r="AE24" s="17">
        <v>145</v>
      </c>
    </row>
    <row r="25" spans="1:31" s="17" customFormat="1" x14ac:dyDescent="0.25">
      <c r="A25" s="17">
        <v>5</v>
      </c>
      <c r="B25" s="17">
        <v>625</v>
      </c>
      <c r="C25" s="17">
        <v>14361</v>
      </c>
      <c r="D25" s="17">
        <v>11683</v>
      </c>
      <c r="E25" s="17">
        <v>12128</v>
      </c>
      <c r="F25" s="17">
        <v>14825</v>
      </c>
      <c r="G25" s="24"/>
      <c r="H25" s="7"/>
      <c r="I25" s="25">
        <f t="shared" si="0"/>
        <v>2233</v>
      </c>
      <c r="J25" s="24">
        <f t="shared" si="0"/>
        <v>-3142</v>
      </c>
      <c r="K25" s="7"/>
      <c r="L25" s="25">
        <f t="shared" si="3"/>
        <v>2236.3004479928204</v>
      </c>
      <c r="M25" s="17">
        <f t="shared" si="1"/>
        <v>10.892956953312268</v>
      </c>
      <c r="N25" s="17">
        <f t="shared" si="4"/>
        <v>-3137.3768571540713</v>
      </c>
      <c r="O25" s="24">
        <f t="shared" si="2"/>
        <v>21.373449773861434</v>
      </c>
      <c r="P25" s="7"/>
      <c r="Q25" s="25">
        <f t="shared" si="5"/>
        <v>2262.5006493074948</v>
      </c>
      <c r="R25" s="24">
        <f t="shared" si="6"/>
        <v>-3150.168623721444</v>
      </c>
      <c r="S25" s="7"/>
      <c r="T25" s="25">
        <f t="shared" si="7"/>
        <v>-0.58450739243928818</v>
      </c>
      <c r="U25" s="24">
        <f t="shared" si="8"/>
        <v>-0.81899175604688657</v>
      </c>
      <c r="V25" s="7"/>
      <c r="W25" s="25">
        <f t="shared" si="9"/>
        <v>-0.57819242357051681</v>
      </c>
      <c r="X25" s="24">
        <f t="shared" si="10"/>
        <v>28.128301826497648</v>
      </c>
      <c r="Y25" s="7"/>
      <c r="Z25" s="25">
        <f t="shared" si="11"/>
        <v>625</v>
      </c>
      <c r="AA25" s="17">
        <f t="shared" si="15"/>
        <v>28.26</v>
      </c>
      <c r="AB25" s="24">
        <f t="shared" si="12"/>
        <v>0.49323004661359754</v>
      </c>
      <c r="AC25" s="17">
        <f t="shared" si="13"/>
        <v>-0.13169817350235391</v>
      </c>
      <c r="AD25" s="17">
        <f t="shared" ca="1" si="14"/>
        <v>3.1240301858588282E-2</v>
      </c>
      <c r="AE25" s="17">
        <v>144</v>
      </c>
    </row>
    <row r="26" spans="1:31" s="17" customFormat="1" x14ac:dyDescent="0.25">
      <c r="A26" s="17">
        <v>6</v>
      </c>
      <c r="B26" s="17">
        <v>614</v>
      </c>
      <c r="C26" s="17">
        <v>14505</v>
      </c>
      <c r="D26" s="17">
        <v>11793</v>
      </c>
      <c r="E26" s="17">
        <v>11983</v>
      </c>
      <c r="F26" s="17">
        <v>14704</v>
      </c>
      <c r="G26" s="24"/>
      <c r="H26" s="7"/>
      <c r="I26" s="25">
        <f t="shared" si="0"/>
        <v>2522</v>
      </c>
      <c r="J26" s="24">
        <f t="shared" si="0"/>
        <v>-2911</v>
      </c>
      <c r="K26" s="7"/>
      <c r="L26" s="25">
        <f t="shared" si="3"/>
        <v>2528.6736495224627</v>
      </c>
      <c r="M26" s="17">
        <f t="shared" si="1"/>
        <v>44.537597948666765</v>
      </c>
      <c r="N26" s="17">
        <f t="shared" si="4"/>
        <v>-2908.4482746834674</v>
      </c>
      <c r="O26" s="24">
        <f t="shared" si="2"/>
        <v>6.5113020910334543</v>
      </c>
      <c r="P26" s="7"/>
      <c r="Q26" s="25">
        <f t="shared" si="5"/>
        <v>2551.5006493074948</v>
      </c>
      <c r="R26" s="24">
        <f t="shared" si="6"/>
        <v>-2919.168623721444</v>
      </c>
      <c r="S26" s="7"/>
      <c r="T26" s="25">
        <f t="shared" si="7"/>
        <v>-0.65916930975924926</v>
      </c>
      <c r="U26" s="24">
        <f t="shared" si="8"/>
        <v>-0.7589355754912771</v>
      </c>
      <c r="V26" s="7"/>
      <c r="W26" s="25">
        <f t="shared" si="9"/>
        <v>-0.65332092676414932</v>
      </c>
      <c r="X26" s="24">
        <f t="shared" si="10"/>
        <v>33.630080799445579</v>
      </c>
      <c r="Y26" s="7"/>
      <c r="Z26" s="25">
        <f t="shared" si="11"/>
        <v>614</v>
      </c>
      <c r="AA26" s="17">
        <f t="shared" si="15"/>
        <v>33.786000000000001</v>
      </c>
      <c r="AB26" s="24">
        <f t="shared" si="12"/>
        <v>0.5896769410788042</v>
      </c>
      <c r="AC26" s="17">
        <f t="shared" si="13"/>
        <v>-0.15591920055442188</v>
      </c>
      <c r="AD26" s="17">
        <f t="shared" ca="1" si="14"/>
        <v>4.0463396946051944E-2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14641</v>
      </c>
      <c r="D27" s="17">
        <v>11920</v>
      </c>
      <c r="E27" s="17">
        <v>11845</v>
      </c>
      <c r="F27" s="17">
        <v>14575</v>
      </c>
      <c r="G27" s="24"/>
      <c r="H27" s="7"/>
      <c r="I27" s="25">
        <f t="shared" si="0"/>
        <v>2796</v>
      </c>
      <c r="J27" s="24">
        <f t="shared" si="0"/>
        <v>-2655</v>
      </c>
      <c r="K27" s="7"/>
      <c r="L27" s="25">
        <f t="shared" si="3"/>
        <v>2798.1031000537532</v>
      </c>
      <c r="M27" s="17">
        <f t="shared" si="1"/>
        <v>4.4230298360968119</v>
      </c>
      <c r="N27" s="17">
        <f t="shared" si="4"/>
        <v>-2651.5131819579133</v>
      </c>
      <c r="O27" s="24">
        <f t="shared" si="2"/>
        <v>12.1579000586215</v>
      </c>
      <c r="P27" s="7"/>
      <c r="Q27" s="25">
        <f t="shared" si="5"/>
        <v>2825.5006493074948</v>
      </c>
      <c r="R27" s="24">
        <f t="shared" si="6"/>
        <v>-2663.168623721444</v>
      </c>
      <c r="S27" s="7"/>
      <c r="T27" s="25">
        <f t="shared" si="7"/>
        <v>-0.72995604105914302</v>
      </c>
      <c r="U27" s="24">
        <f t="shared" si="8"/>
        <v>-0.69237980829545009</v>
      </c>
      <c r="V27" s="7"/>
      <c r="W27" s="25">
        <f t="shared" si="9"/>
        <v>-0.72462438287798026</v>
      </c>
      <c r="X27" s="24">
        <f t="shared" si="10"/>
        <v>39.210512305364432</v>
      </c>
      <c r="Y27" s="7"/>
      <c r="Z27" s="25">
        <f t="shared" si="11"/>
        <v>616</v>
      </c>
      <c r="AA27" s="17">
        <f t="shared" si="15"/>
        <v>39.33</v>
      </c>
      <c r="AB27" s="24">
        <f t="shared" si="12"/>
        <v>0.68643799480936973</v>
      </c>
      <c r="AC27" s="17">
        <f t="shared" si="13"/>
        <v>-0.1194876946355663</v>
      </c>
      <c r="AD27" s="17">
        <f t="shared" ca="1" si="14"/>
        <v>4.3678112147702564E-2</v>
      </c>
      <c r="AE27" s="17">
        <v>142</v>
      </c>
    </row>
    <row r="28" spans="1:31" s="17" customFormat="1" x14ac:dyDescent="0.25">
      <c r="A28" s="17">
        <v>8</v>
      </c>
      <c r="B28" s="17">
        <v>633</v>
      </c>
      <c r="C28" s="17">
        <v>14762</v>
      </c>
      <c r="D28" s="17">
        <v>12062</v>
      </c>
      <c r="E28" s="17">
        <v>11714</v>
      </c>
      <c r="F28" s="17">
        <v>14421</v>
      </c>
      <c r="G28" s="24"/>
      <c r="H28" s="7"/>
      <c r="I28" s="25">
        <f t="shared" si="0"/>
        <v>3048</v>
      </c>
      <c r="J28" s="24">
        <f t="shared" si="0"/>
        <v>-2359</v>
      </c>
      <c r="K28" s="7"/>
      <c r="L28" s="25">
        <f t="shared" si="3"/>
        <v>3047.3877631115702</v>
      </c>
      <c r="M28" s="17">
        <f t="shared" si="1"/>
        <v>0.3748340075542449</v>
      </c>
      <c r="N28" s="17">
        <f t="shared" si="4"/>
        <v>-2361.5702310392912</v>
      </c>
      <c r="O28" s="24">
        <f t="shared" si="2"/>
        <v>6.6060875953360743</v>
      </c>
      <c r="P28" s="7"/>
      <c r="Q28" s="25">
        <f t="shared" si="5"/>
        <v>3077.5006493074948</v>
      </c>
      <c r="R28" s="24">
        <f t="shared" si="6"/>
        <v>-2367.168623721444</v>
      </c>
      <c r="S28" s="7"/>
      <c r="T28" s="25">
        <f t="shared" si="7"/>
        <v>-0.7950591661962717</v>
      </c>
      <c r="U28" s="24">
        <f t="shared" si="8"/>
        <v>-0.61542470247527525</v>
      </c>
      <c r="V28" s="7"/>
      <c r="W28" s="25">
        <f t="shared" si="9"/>
        <v>-0.79032447057811861</v>
      </c>
      <c r="X28" s="24">
        <f t="shared" si="10"/>
        <v>44.999097237074579</v>
      </c>
      <c r="Y28" s="7"/>
      <c r="Z28" s="25">
        <f t="shared" si="11"/>
        <v>633</v>
      </c>
      <c r="AA28" s="17">
        <f t="shared" si="15"/>
        <v>45.027000000000001</v>
      </c>
      <c r="AB28" s="24">
        <f t="shared" si="12"/>
        <v>0.78586940229548674</v>
      </c>
      <c r="AC28" s="17">
        <f t="shared" si="13"/>
        <v>-2.7902762925421598E-2</v>
      </c>
      <c r="AD28" s="17">
        <f t="shared" ca="1" si="14"/>
        <v>-0.10616322070123374</v>
      </c>
      <c r="AE28" s="17">
        <v>141</v>
      </c>
    </row>
    <row r="29" spans="1:31" s="17" customFormat="1" x14ac:dyDescent="0.25">
      <c r="A29" s="17">
        <v>9</v>
      </c>
      <c r="B29" s="17">
        <v>633</v>
      </c>
      <c r="C29" s="17">
        <v>14880</v>
      </c>
      <c r="D29" s="17">
        <v>12227</v>
      </c>
      <c r="E29" s="17">
        <v>11613</v>
      </c>
      <c r="F29" s="17">
        <v>14274</v>
      </c>
      <c r="G29" s="24"/>
      <c r="H29" s="7"/>
      <c r="I29" s="25">
        <f t="shared" si="0"/>
        <v>3267</v>
      </c>
      <c r="J29" s="24">
        <f t="shared" si="0"/>
        <v>-2047</v>
      </c>
      <c r="K29" s="7"/>
      <c r="L29" s="25">
        <f t="shared" si="3"/>
        <v>3266.2779046611699</v>
      </c>
      <c r="M29" s="17">
        <f t="shared" si="1"/>
        <v>0.52142167836009712</v>
      </c>
      <c r="N29" s="17">
        <f t="shared" si="4"/>
        <v>-2048.2002760434534</v>
      </c>
      <c r="O29" s="24">
        <f t="shared" si="2"/>
        <v>1.4406625804881814</v>
      </c>
      <c r="P29" s="7"/>
      <c r="Q29" s="25">
        <f t="shared" si="5"/>
        <v>3296.5006493074948</v>
      </c>
      <c r="R29" s="24">
        <f t="shared" si="6"/>
        <v>-2055.168623721444</v>
      </c>
      <c r="S29" s="7"/>
      <c r="T29" s="25">
        <f t="shared" si="7"/>
        <v>-0.85163688208925248</v>
      </c>
      <c r="U29" s="24">
        <f t="shared" si="8"/>
        <v>-0.53430986120536117</v>
      </c>
      <c r="V29" s="7"/>
      <c r="W29" s="25">
        <f t="shared" si="9"/>
        <v>-0.84753105725350453</v>
      </c>
      <c r="X29" s="24">
        <f t="shared" si="10"/>
        <v>50.678342969109508</v>
      </c>
      <c r="Y29" s="7"/>
      <c r="Z29" s="25">
        <f t="shared" si="11"/>
        <v>633</v>
      </c>
      <c r="AA29" s="17">
        <f t="shared" si="15"/>
        <v>50.724000000000004</v>
      </c>
      <c r="AB29" s="24">
        <f t="shared" si="12"/>
        <v>0.88530080978160375</v>
      </c>
      <c r="AC29" s="17">
        <f t="shared" si="13"/>
        <v>-4.5657030890495776E-2</v>
      </c>
      <c r="AD29" s="17">
        <f t="shared" ca="1" si="14"/>
        <v>-2.2731328852572119E-3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14979</v>
      </c>
      <c r="D30" s="17">
        <v>12395</v>
      </c>
      <c r="E30" s="17">
        <v>11517</v>
      </c>
      <c r="F30" s="17">
        <v>14106</v>
      </c>
      <c r="G30" s="24"/>
      <c r="H30" s="7"/>
      <c r="I30" s="25">
        <f t="shared" si="0"/>
        <v>3462</v>
      </c>
      <c r="J30" s="24">
        <f t="shared" si="0"/>
        <v>-1711</v>
      </c>
      <c r="K30" s="7"/>
      <c r="L30" s="25">
        <f t="shared" si="3"/>
        <v>3454.7494236202483</v>
      </c>
      <c r="M30" s="17">
        <f t="shared" si="1"/>
        <v>52.570857838613151</v>
      </c>
      <c r="N30" s="17">
        <f t="shared" si="4"/>
        <v>-1710.1683240685213</v>
      </c>
      <c r="O30" s="24">
        <f t="shared" si="2"/>
        <v>0.69168485500093835</v>
      </c>
      <c r="P30" s="7"/>
      <c r="Q30" s="25">
        <f t="shared" si="5"/>
        <v>3491.5006493074948</v>
      </c>
      <c r="R30" s="24">
        <f t="shared" si="6"/>
        <v>-1719.168623721444</v>
      </c>
      <c r="S30" s="7"/>
      <c r="T30" s="25">
        <f t="shared" si="7"/>
        <v>-0.90201430035012586</v>
      </c>
      <c r="U30" s="24">
        <f t="shared" si="8"/>
        <v>-0.44695541676083833</v>
      </c>
      <c r="V30" s="7"/>
      <c r="W30" s="25">
        <f t="shared" si="9"/>
        <v>-0.89858540554513044</v>
      </c>
      <c r="X30" s="24">
        <f t="shared" si="10"/>
        <v>56.461242979996655</v>
      </c>
      <c r="Y30" s="7"/>
      <c r="Z30" s="25">
        <f t="shared" si="11"/>
        <v>641</v>
      </c>
      <c r="AA30" s="17">
        <f t="shared" si="15"/>
        <v>56.493000000000002</v>
      </c>
      <c r="AB30" s="24">
        <f t="shared" si="12"/>
        <v>0.98598885432915651</v>
      </c>
      <c r="AC30" s="17">
        <f t="shared" si="13"/>
        <v>-3.1757020003347236E-2</v>
      </c>
      <c r="AD30" s="17">
        <f t="shared" ca="1" si="14"/>
        <v>6.1255129641232031E-2</v>
      </c>
      <c r="AE30" s="17">
        <v>139</v>
      </c>
    </row>
    <row r="31" spans="1:31" s="17" customFormat="1" x14ac:dyDescent="0.25">
      <c r="A31" s="17">
        <v>11</v>
      </c>
      <c r="B31" s="17">
        <v>624</v>
      </c>
      <c r="C31" s="17">
        <v>15056</v>
      </c>
      <c r="D31" s="17">
        <v>12569</v>
      </c>
      <c r="E31" s="17">
        <v>11446</v>
      </c>
      <c r="F31" s="17">
        <v>13933</v>
      </c>
      <c r="G31" s="24"/>
      <c r="H31" s="7"/>
      <c r="I31" s="25">
        <f t="shared" si="0"/>
        <v>3610</v>
      </c>
      <c r="J31" s="24">
        <f t="shared" si="0"/>
        <v>-1364</v>
      </c>
      <c r="K31" s="7"/>
      <c r="L31" s="25">
        <f t="shared" si="3"/>
        <v>3604.3344500712387</v>
      </c>
      <c r="M31" s="17">
        <f t="shared" si="1"/>
        <v>32.098455995286784</v>
      </c>
      <c r="N31" s="17">
        <f t="shared" si="4"/>
        <v>-1364.3399550782424</v>
      </c>
      <c r="O31" s="24">
        <f t="shared" si="2"/>
        <v>0.11556945522278476</v>
      </c>
      <c r="P31" s="7"/>
      <c r="Q31" s="25">
        <f t="shared" si="5"/>
        <v>3639.5006493074948</v>
      </c>
      <c r="R31" s="24">
        <f t="shared" si="6"/>
        <v>-1372.168623721444</v>
      </c>
      <c r="S31" s="7"/>
      <c r="T31" s="25">
        <f t="shared" si="7"/>
        <v>-0.94024946908145535</v>
      </c>
      <c r="U31" s="24">
        <f t="shared" si="8"/>
        <v>-0.35674115419461983</v>
      </c>
      <c r="V31" s="7"/>
      <c r="W31" s="25">
        <f t="shared" si="9"/>
        <v>-0.93751925345905163</v>
      </c>
      <c r="X31" s="24">
        <f t="shared" si="10"/>
        <v>62.074320848623813</v>
      </c>
      <c r="Y31" s="7"/>
      <c r="Z31" s="25">
        <f t="shared" si="11"/>
        <v>624</v>
      </c>
      <c r="AA31" s="17">
        <f t="shared" si="15"/>
        <v>62.109000000000002</v>
      </c>
      <c r="AB31" s="24">
        <f t="shared" si="12"/>
        <v>1.0840065451211582</v>
      </c>
      <c r="AC31" s="17">
        <f t="shared" si="13"/>
        <v>-3.4679151376188599E-2</v>
      </c>
      <c r="AD31" s="17">
        <f t="shared" ca="1" si="14"/>
        <v>5.5586349860568873E-2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15110</v>
      </c>
      <c r="D32" s="17">
        <v>12752</v>
      </c>
      <c r="E32" s="17">
        <v>11388</v>
      </c>
      <c r="F32" s="17">
        <v>13754</v>
      </c>
      <c r="G32" s="24"/>
      <c r="H32" s="7"/>
      <c r="I32" s="25">
        <f t="shared" si="0"/>
        <v>3722</v>
      </c>
      <c r="J32" s="24">
        <f t="shared" si="0"/>
        <v>-1002</v>
      </c>
      <c r="K32" s="7"/>
      <c r="L32" s="25">
        <f t="shared" si="3"/>
        <v>3719.8105105816389</v>
      </c>
      <c r="M32" s="17">
        <f t="shared" si="1"/>
        <v>4.7938639131150662</v>
      </c>
      <c r="N32" s="17">
        <f t="shared" si="4"/>
        <v>-1002.4068347302336</v>
      </c>
      <c r="O32" s="24">
        <f t="shared" si="2"/>
        <v>0.16551449772427912</v>
      </c>
      <c r="P32" s="7"/>
      <c r="Q32" s="25">
        <f t="shared" si="5"/>
        <v>3751.5006493074948</v>
      </c>
      <c r="R32" s="24">
        <f t="shared" si="6"/>
        <v>-1010.168623721444</v>
      </c>
      <c r="S32" s="7"/>
      <c r="T32" s="25">
        <f t="shared" si="7"/>
        <v>-0.96918419136462364</v>
      </c>
      <c r="U32" s="24">
        <f t="shared" si="8"/>
        <v>-0.26262713964427076</v>
      </c>
      <c r="V32" s="7"/>
      <c r="W32" s="25">
        <f t="shared" si="9"/>
        <v>-0.96718252978623109</v>
      </c>
      <c r="X32" s="24">
        <f t="shared" si="10"/>
        <v>67.715250889446395</v>
      </c>
      <c r="Y32" s="7"/>
      <c r="Z32" s="25">
        <f t="shared" si="11"/>
        <v>629</v>
      </c>
      <c r="AA32" s="17">
        <f t="shared" si="15"/>
        <v>67.77</v>
      </c>
      <c r="AB32" s="24">
        <f t="shared" si="12"/>
        <v>1.182809634076557</v>
      </c>
      <c r="AC32" s="17">
        <f t="shared" si="13"/>
        <v>-5.4749110553601099E-2</v>
      </c>
      <c r="AD32" s="17">
        <f t="shared" ca="1" si="14"/>
        <v>8.8316299419815891E-2</v>
      </c>
      <c r="AE32" s="17">
        <v>137</v>
      </c>
    </row>
    <row r="33" spans="1:31" s="17" customFormat="1" x14ac:dyDescent="0.25">
      <c r="A33" s="17">
        <v>13</v>
      </c>
      <c r="B33" s="17">
        <v>605</v>
      </c>
      <c r="C33" s="17">
        <v>15145</v>
      </c>
      <c r="D33" s="17">
        <v>12918</v>
      </c>
      <c r="E33" s="17">
        <v>11342</v>
      </c>
      <c r="F33" s="17">
        <v>13562</v>
      </c>
      <c r="G33" s="24"/>
      <c r="H33" s="7"/>
      <c r="I33" s="25">
        <f t="shared" si="0"/>
        <v>3803</v>
      </c>
      <c r="J33" s="24">
        <f t="shared" si="0"/>
        <v>-644</v>
      </c>
      <c r="K33" s="7"/>
      <c r="L33" s="25">
        <f t="shared" si="3"/>
        <v>3796.3861186720264</v>
      </c>
      <c r="M33" s="17">
        <f t="shared" si="1"/>
        <v>43.743426220517286</v>
      </c>
      <c r="N33" s="17">
        <f t="shared" si="4"/>
        <v>-644.93510824493524</v>
      </c>
      <c r="O33" s="24">
        <f t="shared" si="2"/>
        <v>0.87442742974585763</v>
      </c>
      <c r="P33" s="7"/>
      <c r="Q33" s="25">
        <f t="shared" si="5"/>
        <v>3832.5006493074948</v>
      </c>
      <c r="R33" s="24">
        <f t="shared" si="6"/>
        <v>-652.16862372144396</v>
      </c>
      <c r="S33" s="7"/>
      <c r="T33" s="25">
        <f t="shared" si="7"/>
        <v>-0.99011019587298643</v>
      </c>
      <c r="U33" s="24">
        <f t="shared" si="8"/>
        <v>-0.16955305895635656</v>
      </c>
      <c r="V33" s="7"/>
      <c r="W33" s="25">
        <f t="shared" si="9"/>
        <v>-0.9888288081825507</v>
      </c>
      <c r="X33" s="24">
        <f t="shared" si="10"/>
        <v>73.17714105929582</v>
      </c>
      <c r="Y33" s="7"/>
      <c r="Z33" s="25">
        <f t="shared" si="11"/>
        <v>605</v>
      </c>
      <c r="AA33" s="17">
        <f t="shared" si="15"/>
        <v>73.214999999999989</v>
      </c>
      <c r="AB33" s="24">
        <f t="shared" si="12"/>
        <v>1.2778428118476481</v>
      </c>
      <c r="AC33" s="17">
        <f t="shared" si="13"/>
        <v>-3.7858940704168731E-2</v>
      </c>
      <c r="AD33" s="17">
        <f t="shared" ca="1" si="14"/>
        <v>-3.333207051412046E-3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15172</v>
      </c>
      <c r="D34" s="17">
        <v>13109</v>
      </c>
      <c r="E34" s="17">
        <v>11326</v>
      </c>
      <c r="F34" s="17">
        <v>13385</v>
      </c>
      <c r="G34" s="24"/>
      <c r="H34" s="7"/>
      <c r="I34" s="25">
        <f t="shared" si="0"/>
        <v>3846</v>
      </c>
      <c r="J34" s="24">
        <f t="shared" si="0"/>
        <v>-276</v>
      </c>
      <c r="K34" s="7"/>
      <c r="L34" s="25">
        <f t="shared" si="3"/>
        <v>3838.7575787444721</v>
      </c>
      <c r="M34" s="17">
        <f t="shared" si="1"/>
        <v>52.452665642522547</v>
      </c>
      <c r="N34" s="17">
        <f t="shared" si="4"/>
        <v>-276.73802094650603</v>
      </c>
      <c r="O34" s="24">
        <f t="shared" si="2"/>
        <v>0.54467491748165064</v>
      </c>
      <c r="P34" s="7"/>
      <c r="Q34" s="25">
        <f t="shared" si="5"/>
        <v>3875.5006493074948</v>
      </c>
      <c r="R34" s="24">
        <f t="shared" si="6"/>
        <v>-284.16862372144391</v>
      </c>
      <c r="S34" s="7"/>
      <c r="T34" s="25">
        <f t="shared" si="7"/>
        <v>-1.0012190624638457</v>
      </c>
      <c r="U34" s="24">
        <f t="shared" si="8"/>
        <v>-7.3879143612355327E-2</v>
      </c>
      <c r="V34" s="7"/>
      <c r="W34" s="25">
        <f t="shared" si="9"/>
        <v>-1.0006777571231145</v>
      </c>
      <c r="X34" s="24">
        <f t="shared" si="10"/>
        <v>78.684510293471703</v>
      </c>
      <c r="Y34" s="7"/>
      <c r="Z34" s="25">
        <f t="shared" si="11"/>
        <v>613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-4.7489706528281772E-2</v>
      </c>
      <c r="AD34" s="17">
        <f t="shared" ca="1" si="14"/>
        <v>2.1704361316437826E-2</v>
      </c>
      <c r="AE34" s="17">
        <v>135</v>
      </c>
    </row>
    <row r="35" spans="1:31" s="17" customFormat="1" x14ac:dyDescent="0.25">
      <c r="A35" s="17">
        <v>15</v>
      </c>
      <c r="B35" s="17">
        <v>623</v>
      </c>
      <c r="C35" s="17">
        <v>15163</v>
      </c>
      <c r="D35" s="17">
        <v>13291</v>
      </c>
      <c r="E35" s="17">
        <v>11316</v>
      </c>
      <c r="F35" s="17">
        <v>13189</v>
      </c>
      <c r="G35" s="24"/>
      <c r="H35" s="7"/>
      <c r="I35" s="25">
        <f t="shared" si="0"/>
        <v>3847</v>
      </c>
      <c r="J35" s="24">
        <f t="shared" si="0"/>
        <v>102</v>
      </c>
      <c r="K35" s="7"/>
      <c r="L35" s="25">
        <f t="shared" si="3"/>
        <v>3845.0999196947805</v>
      </c>
      <c r="M35" s="17">
        <f t="shared" si="1"/>
        <v>3.610305166282989</v>
      </c>
      <c r="N35" s="17">
        <f t="shared" si="4"/>
        <v>100.14951092623845</v>
      </c>
      <c r="O35" s="24">
        <f t="shared" si="2"/>
        <v>3.4243098121108835</v>
      </c>
      <c r="P35" s="7"/>
      <c r="Q35" s="25">
        <f t="shared" si="5"/>
        <v>3876.5006493074948</v>
      </c>
      <c r="R35" s="24">
        <f t="shared" si="6"/>
        <v>93.831376278556064</v>
      </c>
      <c r="S35" s="7"/>
      <c r="T35" s="25">
        <f t="shared" si="7"/>
        <v>-1.0014774081985169</v>
      </c>
      <c r="U35" s="24">
        <f t="shared" si="8"/>
        <v>2.4394606387732873E-2</v>
      </c>
      <c r="V35" s="7"/>
      <c r="W35" s="25">
        <f t="shared" si="9"/>
        <v>-1.0016959627799431</v>
      </c>
      <c r="X35" s="24">
        <f t="shared" si="10"/>
        <v>84.30201155174359</v>
      </c>
      <c r="Y35" s="7"/>
      <c r="Z35" s="25">
        <f t="shared" si="11"/>
        <v>623</v>
      </c>
      <c r="AA35" s="17">
        <f t="shared" si="15"/>
        <v>84.338999999999984</v>
      </c>
      <c r="AB35" s="24">
        <f t="shared" si="12"/>
        <v>1.4719932378394973</v>
      </c>
      <c r="AC35" s="17">
        <f t="shared" si="13"/>
        <v>-3.698844825639469E-2</v>
      </c>
      <c r="AD35" s="17">
        <f t="shared" ca="1" si="14"/>
        <v>8.9681986296312743E-3</v>
      </c>
      <c r="AE35" s="17">
        <v>134</v>
      </c>
    </row>
    <row r="36" spans="1:31" s="17" customFormat="1" x14ac:dyDescent="0.25">
      <c r="A36" s="17">
        <v>16</v>
      </c>
      <c r="B36" s="17">
        <v>626</v>
      </c>
      <c r="C36" s="17">
        <v>15162</v>
      </c>
      <c r="D36" s="17">
        <v>13485</v>
      </c>
      <c r="E36" s="17">
        <v>11341</v>
      </c>
      <c r="F36" s="17">
        <v>13008</v>
      </c>
      <c r="G36" s="24"/>
      <c r="H36" s="7"/>
      <c r="I36" s="25">
        <f t="shared" si="0"/>
        <v>3821</v>
      </c>
      <c r="J36" s="24">
        <f t="shared" si="0"/>
        <v>477</v>
      </c>
      <c r="K36" s="7"/>
      <c r="L36" s="25">
        <f t="shared" si="3"/>
        <v>3814.1285209513176</v>
      </c>
      <c r="M36" s="17">
        <f t="shared" si="1"/>
        <v>47.217224316481612</v>
      </c>
      <c r="N36" s="17">
        <f t="shared" si="4"/>
        <v>477.95480052085156</v>
      </c>
      <c r="O36" s="24">
        <f t="shared" si="2"/>
        <v>0.91164403461841659</v>
      </c>
      <c r="P36" s="7"/>
      <c r="Q36" s="25">
        <f t="shared" si="5"/>
        <v>3850.5006493074948</v>
      </c>
      <c r="R36" s="24">
        <f t="shared" si="6"/>
        <v>468.83137627855609</v>
      </c>
      <c r="S36" s="7"/>
      <c r="T36" s="25">
        <f t="shared" si="7"/>
        <v>-0.99476041909706703</v>
      </c>
      <c r="U36" s="24">
        <f t="shared" si="8"/>
        <v>0.12188840599099499</v>
      </c>
      <c r="V36" s="7"/>
      <c r="W36" s="25">
        <f t="shared" si="9"/>
        <v>-0.99573259452489615</v>
      </c>
      <c r="X36" s="24">
        <f t="shared" si="10"/>
        <v>89.885846953949169</v>
      </c>
      <c r="Y36" s="7"/>
      <c r="Z36" s="25">
        <f t="shared" si="11"/>
        <v>626</v>
      </c>
      <c r="AA36" s="17">
        <f t="shared" si="15"/>
        <v>89.972999999999985</v>
      </c>
      <c r="AB36" s="24">
        <f t="shared" si="12"/>
        <v>1.570325087896858</v>
      </c>
      <c r="AC36" s="17">
        <f t="shared" si="13"/>
        <v>-8.7153046050815419E-2</v>
      </c>
      <c r="AD36" s="17">
        <f t="shared" ca="1" si="14"/>
        <v>8.8226595686137443E-2</v>
      </c>
      <c r="AE36" s="17">
        <v>133</v>
      </c>
    </row>
    <row r="37" spans="1:31" s="17" customFormat="1" x14ac:dyDescent="0.25">
      <c r="A37" s="17">
        <v>17</v>
      </c>
      <c r="B37" s="17">
        <v>631</v>
      </c>
      <c r="C37" s="17">
        <v>15129</v>
      </c>
      <c r="D37" s="17">
        <v>13679</v>
      </c>
      <c r="E37" s="17">
        <v>11375</v>
      </c>
      <c r="F37" s="17">
        <v>12827</v>
      </c>
      <c r="G37" s="24"/>
      <c r="H37" s="7"/>
      <c r="I37" s="25">
        <f t="shared" si="0"/>
        <v>3754</v>
      </c>
      <c r="J37" s="24">
        <f t="shared" si="0"/>
        <v>852</v>
      </c>
      <c r="K37" s="7"/>
      <c r="L37" s="25">
        <f t="shared" si="3"/>
        <v>3745.3304130073398</v>
      </c>
      <c r="M37" s="17">
        <f t="shared" si="1"/>
        <v>75.161738623303677</v>
      </c>
      <c r="N37" s="17">
        <f t="shared" si="4"/>
        <v>854.16641551383498</v>
      </c>
      <c r="O37" s="24">
        <f t="shared" si="2"/>
        <v>4.6933561785848674</v>
      </c>
      <c r="P37" s="7"/>
      <c r="Q37" s="25">
        <f t="shared" si="5"/>
        <v>3783.5006493074948</v>
      </c>
      <c r="R37" s="24">
        <f t="shared" si="6"/>
        <v>843.83137627855604</v>
      </c>
      <c r="S37" s="7"/>
      <c r="T37" s="25">
        <f t="shared" si="7"/>
        <v>-0.97745125487410034</v>
      </c>
      <c r="U37" s="24">
        <f t="shared" si="8"/>
        <v>0.21938220559425708</v>
      </c>
      <c r="V37" s="7"/>
      <c r="W37" s="25">
        <f t="shared" si="9"/>
        <v>-0.97917673453306031</v>
      </c>
      <c r="X37" s="24">
        <f t="shared" si="10"/>
        <v>95.535380048723937</v>
      </c>
      <c r="Y37" s="7"/>
      <c r="Z37" s="25">
        <f t="shared" si="11"/>
        <v>631</v>
      </c>
      <c r="AA37" s="17">
        <f t="shared" si="15"/>
        <v>95.651999999999987</v>
      </c>
      <c r="AB37" s="24">
        <f t="shared" si="12"/>
        <v>1.6694423361176158</v>
      </c>
      <c r="AC37" s="17">
        <f t="shared" si="13"/>
        <v>-0.11661995127604996</v>
      </c>
      <c r="AD37" s="17">
        <f t="shared" ca="1" si="14"/>
        <v>3.1818868676495526E-2</v>
      </c>
      <c r="AE37" s="17">
        <v>132</v>
      </c>
    </row>
    <row r="38" spans="1:31" s="17" customFormat="1" x14ac:dyDescent="0.25">
      <c r="A38" s="17">
        <v>18</v>
      </c>
      <c r="B38" s="17">
        <v>638</v>
      </c>
      <c r="C38" s="17">
        <v>15076</v>
      </c>
      <c r="D38" s="17">
        <v>13867</v>
      </c>
      <c r="E38" s="17">
        <v>11436</v>
      </c>
      <c r="F38" s="17">
        <v>12642</v>
      </c>
      <c r="G38" s="24"/>
      <c r="H38" s="7"/>
      <c r="I38" s="25">
        <f t="shared" si="0"/>
        <v>3640</v>
      </c>
      <c r="J38" s="24">
        <f t="shared" si="0"/>
        <v>1225</v>
      </c>
      <c r="K38" s="7"/>
      <c r="L38" s="25">
        <f t="shared" si="3"/>
        <v>3638.0993010862499</v>
      </c>
      <c r="M38" s="17">
        <f t="shared" si="1"/>
        <v>3.6126563607309916</v>
      </c>
      <c r="N38" s="17">
        <f t="shared" si="4"/>
        <v>1226.0828125542805</v>
      </c>
      <c r="O38" s="24">
        <f t="shared" si="2"/>
        <v>1.1724830277074787</v>
      </c>
      <c r="P38" s="7"/>
      <c r="Q38" s="25">
        <f t="shared" si="5"/>
        <v>3669.5006493074948</v>
      </c>
      <c r="R38" s="24">
        <f t="shared" si="6"/>
        <v>1216.831376278556</v>
      </c>
      <c r="S38" s="7"/>
      <c r="T38" s="25">
        <f t="shared" si="7"/>
        <v>-0.94799984112158975</v>
      </c>
      <c r="U38" s="24">
        <f t="shared" si="8"/>
        <v>0.31635603826630176</v>
      </c>
      <c r="V38" s="7"/>
      <c r="W38" s="25">
        <f t="shared" si="9"/>
        <v>-0.9504742416804568</v>
      </c>
      <c r="X38" s="24">
        <f t="shared" si="10"/>
        <v>101.31646189779002</v>
      </c>
      <c r="Y38" s="7"/>
      <c r="Z38" s="25">
        <f t="shared" si="11"/>
        <v>638</v>
      </c>
      <c r="AA38" s="17">
        <f t="shared" si="15"/>
        <v>101.39399999999999</v>
      </c>
      <c r="AB38" s="24">
        <f t="shared" si="12"/>
        <v>1.7696591417671304</v>
      </c>
      <c r="AC38" s="17">
        <f t="shared" si="13"/>
        <v>-7.7538102209970816E-2</v>
      </c>
      <c r="AD38" s="17">
        <f t="shared" ca="1" si="14"/>
        <v>0.10087247553123291</v>
      </c>
      <c r="AE38" s="17">
        <v>131</v>
      </c>
    </row>
    <row r="39" spans="1:31" s="17" customFormat="1" x14ac:dyDescent="0.25">
      <c r="A39" s="17">
        <v>19</v>
      </c>
      <c r="B39" s="17">
        <v>629</v>
      </c>
      <c r="C39" s="17">
        <v>15004</v>
      </c>
      <c r="D39" s="17">
        <v>14038</v>
      </c>
      <c r="E39" s="17">
        <v>11503</v>
      </c>
      <c r="F39" s="17">
        <v>12459</v>
      </c>
      <c r="G39" s="24"/>
      <c r="H39" s="7"/>
      <c r="I39" s="25">
        <f t="shared" si="0"/>
        <v>3501</v>
      </c>
      <c r="J39" s="24">
        <f t="shared" si="0"/>
        <v>1579</v>
      </c>
      <c r="K39" s="7"/>
      <c r="L39" s="25">
        <f t="shared" si="3"/>
        <v>3496.3453829541791</v>
      </c>
      <c r="M39" s="17">
        <f t="shared" si="1"/>
        <v>21.665459843246872</v>
      </c>
      <c r="N39" s="17">
        <f t="shared" si="4"/>
        <v>1580.7901039614205</v>
      </c>
      <c r="O39" s="24">
        <f t="shared" si="2"/>
        <v>3.2044721926934652</v>
      </c>
      <c r="P39" s="7"/>
      <c r="Q39" s="25">
        <f t="shared" si="5"/>
        <v>3530.5006493074948</v>
      </c>
      <c r="R39" s="24">
        <f t="shared" si="6"/>
        <v>1570.831376278556</v>
      </c>
      <c r="S39" s="7"/>
      <c r="T39" s="25">
        <f t="shared" si="7"/>
        <v>-0.91208978400230056</v>
      </c>
      <c r="U39" s="24">
        <f t="shared" si="8"/>
        <v>0.40839018509178121</v>
      </c>
      <c r="V39" s="7"/>
      <c r="W39" s="25">
        <f t="shared" si="9"/>
        <v>-0.91527471877388988</v>
      </c>
      <c r="X39" s="24">
        <f t="shared" si="10"/>
        <v>106.95309279839194</v>
      </c>
      <c r="Y39" s="7"/>
      <c r="Z39" s="25">
        <f t="shared" si="11"/>
        <v>629</v>
      </c>
      <c r="AA39" s="17">
        <f t="shared" si="15"/>
        <v>107.05499999999999</v>
      </c>
      <c r="AB39" s="24">
        <f t="shared" si="12"/>
        <v>1.8684622307225291</v>
      </c>
      <c r="AC39" s="17">
        <f t="shared" si="13"/>
        <v>-0.10190720160805711</v>
      </c>
      <c r="AD39" s="17">
        <f t="shared" ca="1" si="14"/>
        <v>2.339502875912558E-3</v>
      </c>
      <c r="AE39" s="17">
        <v>130</v>
      </c>
    </row>
    <row r="40" spans="1:31" s="17" customFormat="1" x14ac:dyDescent="0.25">
      <c r="A40" s="17">
        <v>20</v>
      </c>
      <c r="B40" s="17">
        <v>624</v>
      </c>
      <c r="C40" s="17">
        <v>14914</v>
      </c>
      <c r="D40" s="17">
        <v>14209</v>
      </c>
      <c r="E40" s="17">
        <v>11590</v>
      </c>
      <c r="F40" s="17">
        <v>12291</v>
      </c>
      <c r="G40" s="24"/>
      <c r="H40" s="7"/>
      <c r="I40" s="25">
        <f t="shared" si="0"/>
        <v>3324</v>
      </c>
      <c r="J40" s="24">
        <f t="shared" si="0"/>
        <v>1918</v>
      </c>
      <c r="K40" s="7"/>
      <c r="L40" s="25">
        <f t="shared" si="3"/>
        <v>3321.7316103617786</v>
      </c>
      <c r="M40" s="17">
        <f t="shared" si="1"/>
        <v>5.145591550790118</v>
      </c>
      <c r="N40" s="17">
        <f t="shared" si="4"/>
        <v>1917.5115306548601</v>
      </c>
      <c r="O40" s="24">
        <f t="shared" si="2"/>
        <v>0.23860230114144876</v>
      </c>
      <c r="P40" s="7"/>
      <c r="Q40" s="25">
        <f t="shared" si="5"/>
        <v>3353.5006493074948</v>
      </c>
      <c r="R40" s="24">
        <f t="shared" si="6"/>
        <v>1909.831376278556</v>
      </c>
      <c r="S40" s="7"/>
      <c r="T40" s="25">
        <f t="shared" si="7"/>
        <v>-0.86636258896550777</v>
      </c>
      <c r="U40" s="24">
        <f t="shared" si="8"/>
        <v>0.49652457993313015</v>
      </c>
      <c r="V40" s="7"/>
      <c r="W40" s="25">
        <f t="shared" si="9"/>
        <v>-0.8702276116364458</v>
      </c>
      <c r="X40" s="24">
        <f t="shared" si="10"/>
        <v>112.61467072404446</v>
      </c>
      <c r="Y40" s="7"/>
      <c r="Z40" s="25">
        <f t="shared" si="11"/>
        <v>624</v>
      </c>
      <c r="AA40" s="17">
        <f t="shared" si="15"/>
        <v>112.67099999999999</v>
      </c>
      <c r="AB40" s="24">
        <f t="shared" si="12"/>
        <v>1.9664799215145308</v>
      </c>
      <c r="AC40" s="17">
        <f t="shared" si="13"/>
        <v>-5.6329275955533831E-2</v>
      </c>
      <c r="AD40" s="17">
        <f t="shared" ca="1" si="14"/>
        <v>-8.4470586113525314E-3</v>
      </c>
      <c r="AE40" s="17">
        <v>129</v>
      </c>
    </row>
    <row r="41" spans="1:31" s="17" customFormat="1" x14ac:dyDescent="0.25">
      <c r="A41" s="17">
        <v>21</v>
      </c>
      <c r="B41" s="17">
        <v>615</v>
      </c>
      <c r="C41" s="17">
        <v>14811</v>
      </c>
      <c r="D41" s="17">
        <v>14364</v>
      </c>
      <c r="E41" s="17">
        <v>11692</v>
      </c>
      <c r="F41" s="17">
        <v>12133</v>
      </c>
      <c r="G41" s="24"/>
      <c r="H41" s="7"/>
      <c r="I41" s="25">
        <f t="shared" si="0"/>
        <v>3119</v>
      </c>
      <c r="J41" s="24">
        <f t="shared" si="0"/>
        <v>2231</v>
      </c>
      <c r="K41" s="7"/>
      <c r="L41" s="25">
        <f t="shared" si="3"/>
        <v>3118.1491183980334</v>
      </c>
      <c r="M41" s="17">
        <f t="shared" si="1"/>
        <v>0.72399950056532969</v>
      </c>
      <c r="N41" s="17">
        <f t="shared" si="4"/>
        <v>2231.4359917129009</v>
      </c>
      <c r="O41" s="24">
        <f t="shared" si="2"/>
        <v>0.19008877371824889</v>
      </c>
      <c r="P41" s="7"/>
      <c r="Q41" s="25">
        <f t="shared" si="5"/>
        <v>3148.5006493074948</v>
      </c>
      <c r="R41" s="24">
        <f t="shared" si="6"/>
        <v>2222.831376278556</v>
      </c>
      <c r="S41" s="7"/>
      <c r="T41" s="25">
        <f t="shared" si="7"/>
        <v>-0.813401713357923</v>
      </c>
      <c r="U41" s="24">
        <f t="shared" si="8"/>
        <v>0.57789940466865297</v>
      </c>
      <c r="V41" s="7"/>
      <c r="W41" s="25">
        <f t="shared" si="9"/>
        <v>-0.81789434273701977</v>
      </c>
      <c r="X41" s="24">
        <f t="shared" si="10"/>
        <v>118.15081733090955</v>
      </c>
      <c r="Y41" s="7"/>
      <c r="Z41" s="25">
        <f t="shared" si="11"/>
        <v>615</v>
      </c>
      <c r="AA41" s="17">
        <f t="shared" si="15"/>
        <v>118.20599999999999</v>
      </c>
      <c r="AB41" s="24">
        <f t="shared" si="12"/>
        <v>2.0630838956124169</v>
      </c>
      <c r="AC41" s="17">
        <f t="shared" si="13"/>
        <v>-5.5182669090442005E-2</v>
      </c>
      <c r="AD41" s="17">
        <f t="shared" ca="1" si="14"/>
        <v>4.480293754214415E-2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14698</v>
      </c>
      <c r="D42" s="17">
        <v>14507</v>
      </c>
      <c r="E42" s="17">
        <v>11805</v>
      </c>
      <c r="F42" s="17">
        <v>11989</v>
      </c>
      <c r="G42" s="24"/>
      <c r="H42" s="7"/>
      <c r="I42" s="25">
        <f t="shared" si="0"/>
        <v>2893</v>
      </c>
      <c r="J42" s="24">
        <f t="shared" si="0"/>
        <v>2518</v>
      </c>
      <c r="K42" s="7"/>
      <c r="L42" s="25">
        <f t="shared" si="3"/>
        <v>2888.0234741093941</v>
      </c>
      <c r="M42" s="17">
        <f t="shared" si="1"/>
        <v>24.765809939870834</v>
      </c>
      <c r="N42" s="17">
        <f t="shared" si="4"/>
        <v>2521.3956530173459</v>
      </c>
      <c r="O42" s="24">
        <f t="shared" si="2"/>
        <v>11.53045941421046</v>
      </c>
      <c r="P42" s="7"/>
      <c r="Q42" s="25">
        <f t="shared" si="5"/>
        <v>2922.5006493074948</v>
      </c>
      <c r="R42" s="24">
        <f t="shared" si="6"/>
        <v>2509.831376278556</v>
      </c>
      <c r="S42" s="7"/>
      <c r="T42" s="25">
        <f t="shared" si="7"/>
        <v>-0.75501557732224411</v>
      </c>
      <c r="U42" s="24">
        <f t="shared" si="8"/>
        <v>0.65251465929834951</v>
      </c>
      <c r="V42" s="7"/>
      <c r="W42" s="25">
        <f t="shared" si="9"/>
        <v>-0.76008338627457561</v>
      </c>
      <c r="X42" s="24">
        <f t="shared" si="10"/>
        <v>123.55230126316121</v>
      </c>
      <c r="Y42" s="7"/>
      <c r="Z42" s="25">
        <f t="shared" si="11"/>
        <v>608</v>
      </c>
      <c r="AA42" s="17">
        <f t="shared" si="15"/>
        <v>123.67799999999998</v>
      </c>
      <c r="AB42" s="24">
        <f t="shared" si="12"/>
        <v>2.1585883122815468</v>
      </c>
      <c r="AC42" s="17">
        <f t="shared" si="13"/>
        <v>-0.1256987368387712</v>
      </c>
      <c r="AD42" s="17">
        <f t="shared" ca="1" si="14"/>
        <v>6.7904555978216763E-2</v>
      </c>
      <c r="AE42" s="17">
        <v>127</v>
      </c>
    </row>
    <row r="43" spans="1:31" s="17" customFormat="1" x14ac:dyDescent="0.25">
      <c r="A43" s="17">
        <v>23</v>
      </c>
      <c r="B43" s="17">
        <v>622</v>
      </c>
      <c r="C43" s="17">
        <v>14570</v>
      </c>
      <c r="D43" s="17">
        <v>14654</v>
      </c>
      <c r="E43" s="17">
        <v>11944</v>
      </c>
      <c r="F43" s="17">
        <v>11856</v>
      </c>
      <c r="G43" s="24"/>
      <c r="H43" s="7"/>
      <c r="I43" s="25">
        <f t="shared" si="0"/>
        <v>2626</v>
      </c>
      <c r="J43" s="24">
        <f t="shared" si="0"/>
        <v>2798</v>
      </c>
      <c r="K43" s="7"/>
      <c r="L43" s="25">
        <f t="shared" si="3"/>
        <v>2625.1012332231085</v>
      </c>
      <c r="M43" s="17">
        <f t="shared" si="1"/>
        <v>0.80778171924399711</v>
      </c>
      <c r="N43" s="17">
        <f t="shared" si="4"/>
        <v>2794.2832926986434</v>
      </c>
      <c r="O43" s="24">
        <f t="shared" si="2"/>
        <v>13.813913163957194</v>
      </c>
      <c r="P43" s="7"/>
      <c r="Q43" s="25">
        <f t="shared" si="5"/>
        <v>2655.5006493074948</v>
      </c>
      <c r="R43" s="24">
        <f t="shared" si="6"/>
        <v>2789.831376278556</v>
      </c>
      <c r="S43" s="7"/>
      <c r="T43" s="25">
        <f t="shared" si="7"/>
        <v>-0.68603726616504834</v>
      </c>
      <c r="U43" s="24">
        <f t="shared" si="8"/>
        <v>0.72531002966878522</v>
      </c>
      <c r="V43" s="7"/>
      <c r="W43" s="25">
        <f t="shared" si="9"/>
        <v>-0.69166586673830888</v>
      </c>
      <c r="X43" s="24">
        <f t="shared" si="10"/>
        <v>129.26710045676782</v>
      </c>
      <c r="Y43" s="7"/>
      <c r="Z43" s="25">
        <f t="shared" si="11"/>
        <v>622</v>
      </c>
      <c r="AA43" s="17">
        <f t="shared" si="15"/>
        <v>129.27599999999998</v>
      </c>
      <c r="AB43" s="24">
        <f t="shared" si="12"/>
        <v>2.2562918438081891</v>
      </c>
      <c r="AC43" s="17">
        <f t="shared" si="13"/>
        <v>-8.8995432321610224E-3</v>
      </c>
      <c r="AD43" s="17">
        <f t="shared" ca="1" si="14"/>
        <v>4.0440015906796134E-2</v>
      </c>
      <c r="AE43" s="17">
        <v>126</v>
      </c>
    </row>
    <row r="44" spans="1:31" s="17" customFormat="1" x14ac:dyDescent="0.25">
      <c r="A44" s="17">
        <v>24</v>
      </c>
      <c r="B44" s="17">
        <v>631</v>
      </c>
      <c r="C44" s="17">
        <v>14418</v>
      </c>
      <c r="D44" s="17">
        <v>14770</v>
      </c>
      <c r="E44" s="17">
        <v>12086</v>
      </c>
      <c r="F44" s="17">
        <v>11728</v>
      </c>
      <c r="G44" s="24"/>
      <c r="H44" s="7"/>
      <c r="I44" s="25">
        <f t="shared" si="0"/>
        <v>2332</v>
      </c>
      <c r="J44" s="24">
        <f t="shared" si="0"/>
        <v>3042</v>
      </c>
      <c r="K44" s="7"/>
      <c r="L44" s="25">
        <f t="shared" si="3"/>
        <v>2332.5157499997931</v>
      </c>
      <c r="M44" s="17">
        <f t="shared" si="1"/>
        <v>0.26599806228659856</v>
      </c>
      <c r="N44" s="17">
        <f t="shared" si="4"/>
        <v>3043.9238682546234</v>
      </c>
      <c r="O44" s="24">
        <f t="shared" si="2"/>
        <v>3.7012690611475243</v>
      </c>
      <c r="P44" s="7"/>
      <c r="Q44" s="25">
        <f t="shared" si="5"/>
        <v>2361.5006493074948</v>
      </c>
      <c r="R44" s="24">
        <f t="shared" si="6"/>
        <v>3033.831376278556</v>
      </c>
      <c r="S44" s="7"/>
      <c r="T44" s="25">
        <f t="shared" si="7"/>
        <v>-0.61008362017173157</v>
      </c>
      <c r="U44" s="24">
        <f t="shared" si="8"/>
        <v>0.78874599527730782</v>
      </c>
      <c r="V44" s="7"/>
      <c r="W44" s="25">
        <f t="shared" si="9"/>
        <v>-0.61620043698700644</v>
      </c>
      <c r="X44" s="24">
        <f t="shared" si="10"/>
        <v>134.9085458591386</v>
      </c>
      <c r="Y44" s="7"/>
      <c r="Z44" s="25">
        <f t="shared" si="11"/>
        <v>631</v>
      </c>
      <c r="AA44" s="17">
        <f t="shared" si="15"/>
        <v>134.95499999999998</v>
      </c>
      <c r="AB44" s="24">
        <f t="shared" si="12"/>
        <v>2.355409092028947</v>
      </c>
      <c r="AC44" s="17">
        <f t="shared" si="13"/>
        <v>-4.645414086138544E-2</v>
      </c>
      <c r="AD44" s="17">
        <f t="shared" ca="1" si="14"/>
        <v>9.1260684595681596E-2</v>
      </c>
      <c r="AE44" s="17">
        <v>125</v>
      </c>
    </row>
    <row r="45" spans="1:31" s="17" customFormat="1" x14ac:dyDescent="0.25">
      <c r="A45" s="17">
        <v>25</v>
      </c>
      <c r="B45" s="17">
        <v>629</v>
      </c>
      <c r="C45" s="17">
        <v>14266</v>
      </c>
      <c r="D45" s="17">
        <v>14885</v>
      </c>
      <c r="E45" s="17">
        <v>12248</v>
      </c>
      <c r="F45" s="17">
        <v>11621</v>
      </c>
      <c r="G45" s="24"/>
      <c r="H45" s="7"/>
      <c r="I45" s="25">
        <f t="shared" si="0"/>
        <v>2018</v>
      </c>
      <c r="J45" s="24">
        <f t="shared" si="0"/>
        <v>3264</v>
      </c>
      <c r="K45" s="7"/>
      <c r="L45" s="25">
        <f t="shared" si="3"/>
        <v>2017.7793983977833</v>
      </c>
      <c r="M45" s="17">
        <f t="shared" si="1"/>
        <v>4.8665066900564116E-2</v>
      </c>
      <c r="N45" s="17">
        <f t="shared" si="4"/>
        <v>3263.0861309520924</v>
      </c>
      <c r="O45" s="24">
        <f t="shared" si="2"/>
        <v>0.83515663672356222</v>
      </c>
      <c r="P45" s="7"/>
      <c r="Q45" s="25">
        <f t="shared" si="5"/>
        <v>2047.500649307495</v>
      </c>
      <c r="R45" s="24">
        <f t="shared" si="6"/>
        <v>3255.831376278556</v>
      </c>
      <c r="S45" s="7"/>
      <c r="T45" s="25">
        <f t="shared" si="7"/>
        <v>-0.528963059484992</v>
      </c>
      <c r="U45" s="24">
        <f t="shared" si="8"/>
        <v>0.84646232464243898</v>
      </c>
      <c r="V45" s="7"/>
      <c r="W45" s="25">
        <f t="shared" si="9"/>
        <v>-0.53552371389370024</v>
      </c>
      <c r="X45" s="24">
        <f t="shared" si="10"/>
        <v>140.58700378114492</v>
      </c>
      <c r="Y45" s="7"/>
      <c r="Z45" s="25">
        <f t="shared" si="11"/>
        <v>629</v>
      </c>
      <c r="AA45" s="17">
        <f t="shared" si="15"/>
        <v>140.61599999999999</v>
      </c>
      <c r="AB45" s="24">
        <f t="shared" si="12"/>
        <v>2.4542121809843462</v>
      </c>
      <c r="AC45" s="17">
        <f t="shared" si="13"/>
        <v>-2.899621885507031E-2</v>
      </c>
      <c r="AD45" s="17">
        <f t="shared" ca="1" si="14"/>
        <v>8.7195815070515437E-2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14090</v>
      </c>
      <c r="D46" s="17">
        <v>14976</v>
      </c>
      <c r="E46" s="17">
        <v>12417</v>
      </c>
      <c r="F46" s="17">
        <v>11520</v>
      </c>
      <c r="G46" s="24"/>
      <c r="H46" s="7"/>
      <c r="I46" s="25">
        <f t="shared" si="0"/>
        <v>1673</v>
      </c>
      <c r="J46" s="24">
        <f t="shared" si="0"/>
        <v>3456</v>
      </c>
      <c r="K46" s="7"/>
      <c r="L46" s="25">
        <f t="shared" si="3"/>
        <v>1679.2496375384815</v>
      </c>
      <c r="M46" s="17">
        <f t="shared" si="1"/>
        <v>39.057969362396669</v>
      </c>
      <c r="N46" s="17">
        <f t="shared" si="4"/>
        <v>3452.365540402483</v>
      </c>
      <c r="O46" s="24">
        <f t="shared" si="2"/>
        <v>13.209296565983285</v>
      </c>
      <c r="P46" s="7"/>
      <c r="Q46" s="25">
        <f t="shared" si="5"/>
        <v>1702.500649307495</v>
      </c>
      <c r="R46" s="24">
        <f t="shared" si="6"/>
        <v>3447.831376278556</v>
      </c>
      <c r="S46" s="7"/>
      <c r="T46" s="25">
        <f t="shared" si="7"/>
        <v>-0.43983378102344683</v>
      </c>
      <c r="U46" s="24">
        <f t="shared" si="8"/>
        <v>0.89637915003930912</v>
      </c>
      <c r="V46" s="7"/>
      <c r="W46" s="25">
        <f t="shared" si="9"/>
        <v>-0.44677772790340819</v>
      </c>
      <c r="X46" s="24">
        <f t="shared" si="10"/>
        <v>146.41413529792612</v>
      </c>
      <c r="Y46" s="7"/>
      <c r="Z46" s="25">
        <f t="shared" si="11"/>
        <v>636</v>
      </c>
      <c r="AA46" s="17">
        <f t="shared" si="15"/>
        <v>146.33999999999997</v>
      </c>
      <c r="AB46" s="24">
        <f t="shared" si="12"/>
        <v>2.5541148273685015</v>
      </c>
      <c r="AC46" s="17">
        <f t="shared" si="13"/>
        <v>7.4135297926147814E-2</v>
      </c>
      <c r="AD46" s="17">
        <f t="shared" ca="1" si="14"/>
        <v>5.6371007340914048E-2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13909</v>
      </c>
      <c r="D47" s="17">
        <v>15049</v>
      </c>
      <c r="E47" s="17">
        <v>12586</v>
      </c>
      <c r="F47" s="17">
        <v>11443</v>
      </c>
      <c r="G47" s="24"/>
      <c r="H47" s="7"/>
      <c r="I47" s="25">
        <f t="shared" si="0"/>
        <v>1323</v>
      </c>
      <c r="J47" s="24">
        <f t="shared" si="0"/>
        <v>3606</v>
      </c>
      <c r="K47" s="7"/>
      <c r="L47" s="25">
        <f t="shared" si="3"/>
        <v>1328.8153697344367</v>
      </c>
      <c r="M47" s="17">
        <f t="shared" si="1"/>
        <v>33.818525148202049</v>
      </c>
      <c r="N47" s="17">
        <f t="shared" si="4"/>
        <v>3605.3182176327937</v>
      </c>
      <c r="O47" s="24">
        <f t="shared" si="2"/>
        <v>0.46482719623345897</v>
      </c>
      <c r="P47" s="7"/>
      <c r="Q47" s="25">
        <f t="shared" si="5"/>
        <v>1352.500649307495</v>
      </c>
      <c r="R47" s="24">
        <f t="shared" si="6"/>
        <v>3597.831376278556</v>
      </c>
      <c r="S47" s="7"/>
      <c r="T47" s="25">
        <f t="shared" si="7"/>
        <v>-0.34941277388854597</v>
      </c>
      <c r="U47" s="24">
        <f t="shared" si="8"/>
        <v>0.93537666988061396</v>
      </c>
      <c r="V47" s="7"/>
      <c r="W47" s="25">
        <f t="shared" si="9"/>
        <v>-0.35665554660593801</v>
      </c>
      <c r="X47" s="24">
        <f t="shared" si="10"/>
        <v>152.03528810658815</v>
      </c>
      <c r="Y47" s="7"/>
      <c r="Z47" s="25">
        <f t="shared" si="11"/>
        <v>627</v>
      </c>
      <c r="AA47" s="17">
        <f t="shared" si="15"/>
        <v>151.98299999999998</v>
      </c>
      <c r="AB47" s="24">
        <f t="shared" si="12"/>
        <v>2.6526037570585412</v>
      </c>
      <c r="AC47" s="17">
        <f t="shared" si="13"/>
        <v>5.2288106588179062E-2</v>
      </c>
      <c r="AD47" s="17">
        <f t="shared" ca="1" si="14"/>
        <v>-5.9697013557240552E-3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13732</v>
      </c>
      <c r="D48" s="17">
        <v>15110</v>
      </c>
      <c r="E48" s="17">
        <v>12773</v>
      </c>
      <c r="F48" s="17">
        <v>11383</v>
      </c>
      <c r="G48" s="24"/>
      <c r="H48" s="7"/>
      <c r="I48" s="25">
        <f t="shared" si="0"/>
        <v>959</v>
      </c>
      <c r="J48" s="24">
        <f t="shared" si="0"/>
        <v>3727</v>
      </c>
      <c r="K48" s="7"/>
      <c r="L48" s="25">
        <f t="shared" si="3"/>
        <v>966.39447798559604</v>
      </c>
      <c r="M48" s="17">
        <f t="shared" si="1"/>
        <v>54.678304679464475</v>
      </c>
      <c r="N48" s="17">
        <f t="shared" si="4"/>
        <v>3723.0505421986909</v>
      </c>
      <c r="O48" s="24">
        <f t="shared" si="2"/>
        <v>15.598216924321379</v>
      </c>
      <c r="P48" s="7"/>
      <c r="Q48" s="25">
        <f t="shared" si="5"/>
        <v>988.500649307495</v>
      </c>
      <c r="R48" s="24">
        <f t="shared" si="6"/>
        <v>3718.831376278556</v>
      </c>
      <c r="S48" s="7"/>
      <c r="T48" s="25">
        <f t="shared" si="7"/>
        <v>-0.25537492646824905</v>
      </c>
      <c r="U48" s="24">
        <f t="shared" si="8"/>
        <v>0.96683466921926653</v>
      </c>
      <c r="V48" s="7"/>
      <c r="W48" s="25">
        <f t="shared" si="9"/>
        <v>-0.26285812137139936</v>
      </c>
      <c r="X48" s="24">
        <f t="shared" si="10"/>
        <v>157.69729086261736</v>
      </c>
      <c r="Y48" s="7"/>
      <c r="Z48" s="25">
        <f t="shared" si="11"/>
        <v>625</v>
      </c>
      <c r="AA48" s="17">
        <f t="shared" si="15"/>
        <v>157.60799999999998</v>
      </c>
      <c r="AB48" s="24">
        <f t="shared" si="12"/>
        <v>2.7507785274832224</v>
      </c>
      <c r="AC48" s="17">
        <f t="shared" si="13"/>
        <v>8.9290862617389166E-2</v>
      </c>
      <c r="AD48" s="17">
        <f t="shared" ca="1" si="14"/>
        <v>3.0901903166977718E-3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13555</v>
      </c>
      <c r="D49" s="17">
        <v>15152</v>
      </c>
      <c r="E49" s="17">
        <v>12955</v>
      </c>
      <c r="F49" s="17">
        <v>11344</v>
      </c>
      <c r="G49" s="24"/>
      <c r="H49" s="7"/>
      <c r="I49" s="25">
        <f t="shared" si="0"/>
        <v>600</v>
      </c>
      <c r="J49" s="24">
        <f t="shared" si="0"/>
        <v>3808</v>
      </c>
      <c r="K49" s="7"/>
      <c r="L49" s="25">
        <f t="shared" si="3"/>
        <v>605.80019464692089</v>
      </c>
      <c r="M49" s="17">
        <f t="shared" si="1"/>
        <v>33.642257942169699</v>
      </c>
      <c r="N49" s="17">
        <f t="shared" si="4"/>
        <v>3803.0155202367837</v>
      </c>
      <c r="O49" s="24">
        <f t="shared" si="2"/>
        <v>24.845038509912957</v>
      </c>
      <c r="P49" s="7"/>
      <c r="Q49" s="25">
        <f t="shared" si="5"/>
        <v>629.500649307495</v>
      </c>
      <c r="R49" s="24">
        <f t="shared" si="6"/>
        <v>3799.831376278556</v>
      </c>
      <c r="S49" s="7"/>
      <c r="T49" s="25">
        <f t="shared" si="7"/>
        <v>-0.16262880772130783</v>
      </c>
      <c r="U49" s="24">
        <f t="shared" si="8"/>
        <v>0.98789332993357115</v>
      </c>
      <c r="V49" s="7"/>
      <c r="W49" s="25">
        <f t="shared" si="9"/>
        <v>-0.17027205578164081</v>
      </c>
      <c r="X49" s="24">
        <f t="shared" si="10"/>
        <v>163.12760166240673</v>
      </c>
      <c r="Y49" s="7"/>
      <c r="Z49" s="25">
        <f t="shared" si="11"/>
        <v>606</v>
      </c>
      <c r="AA49" s="17">
        <f t="shared" si="15"/>
        <v>163.06199999999998</v>
      </c>
      <c r="AB49" s="24">
        <f t="shared" si="12"/>
        <v>2.8459687848869932</v>
      </c>
      <c r="AC49" s="17">
        <f t="shared" si="13"/>
        <v>6.5601662406749028E-2</v>
      </c>
      <c r="AD49" s="17">
        <f t="shared" ca="1" si="14"/>
        <v>7.8542430134746155E-2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13368</v>
      </c>
      <c r="D50" s="17">
        <v>15179</v>
      </c>
      <c r="E50" s="17">
        <v>13139</v>
      </c>
      <c r="F50" s="17">
        <v>11322</v>
      </c>
      <c r="G50" s="24"/>
      <c r="H50" s="7"/>
      <c r="I50" s="25">
        <f t="shared" si="0"/>
        <v>229</v>
      </c>
      <c r="J50" s="24">
        <f t="shared" si="0"/>
        <v>3857</v>
      </c>
      <c r="K50" s="7"/>
      <c r="L50" s="25">
        <f t="shared" si="3"/>
        <v>234.59561767724654</v>
      </c>
      <c r="M50" s="17">
        <f t="shared" si="1"/>
        <v>31.310937189913929</v>
      </c>
      <c r="N50" s="17">
        <f t="shared" si="4"/>
        <v>3848.954542770809</v>
      </c>
      <c r="O50" s="24">
        <f t="shared" si="2"/>
        <v>64.729382026741973</v>
      </c>
      <c r="P50" s="7"/>
      <c r="Q50" s="25">
        <f t="shared" si="5"/>
        <v>258.500649307495</v>
      </c>
      <c r="R50" s="24">
        <f t="shared" si="6"/>
        <v>3848.831376278556</v>
      </c>
      <c r="S50" s="7"/>
      <c r="T50" s="25">
        <f t="shared" si="7"/>
        <v>-6.6782540158312906E-2</v>
      </c>
      <c r="U50" s="24">
        <f t="shared" si="8"/>
        <v>1.0006325197483974</v>
      </c>
      <c r="V50" s="7"/>
      <c r="W50" s="25">
        <f t="shared" si="9"/>
        <v>-7.4521422595788867E-2</v>
      </c>
      <c r="X50" s="24">
        <f t="shared" si="10"/>
        <v>168.64774459944363</v>
      </c>
      <c r="Y50" s="7"/>
      <c r="Z50" s="25">
        <f t="shared" si="11"/>
        <v>614</v>
      </c>
      <c r="AA50" s="17">
        <f t="shared" si="15"/>
        <v>168.58799999999999</v>
      </c>
      <c r="AB50" s="24">
        <f t="shared" si="12"/>
        <v>2.9424156793522003</v>
      </c>
      <c r="AC50" s="17">
        <f t="shared" si="13"/>
        <v>5.9744599443632751E-2</v>
      </c>
      <c r="AD50" s="17">
        <f t="shared" ca="1" si="14"/>
        <v>0.111463190679018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13181</v>
      </c>
      <c r="D51" s="17">
        <v>15179</v>
      </c>
      <c r="E51" s="17">
        <v>13327</v>
      </c>
      <c r="F51" s="17">
        <v>11315</v>
      </c>
      <c r="G51" s="24"/>
      <c r="H51" s="7"/>
      <c r="I51" s="25">
        <f t="shared" si="0"/>
        <v>-146</v>
      </c>
      <c r="J51" s="24">
        <f t="shared" si="0"/>
        <v>3864</v>
      </c>
      <c r="K51" s="7"/>
      <c r="L51" s="25">
        <f t="shared" si="3"/>
        <v>-141.4963067870259</v>
      </c>
      <c r="M51" s="17">
        <f t="shared" si="1"/>
        <v>20.283252556588963</v>
      </c>
      <c r="N51" s="17">
        <f t="shared" si="4"/>
        <v>3859.1063762298113</v>
      </c>
      <c r="O51" s="24">
        <f t="shared" si="2"/>
        <v>23.947553604155832</v>
      </c>
      <c r="P51" s="7"/>
      <c r="Q51" s="25">
        <f t="shared" si="5"/>
        <v>-116.49935069250503</v>
      </c>
      <c r="R51" s="24">
        <f t="shared" si="6"/>
        <v>3855.831376278556</v>
      </c>
      <c r="S51" s="7"/>
      <c r="T51" s="25">
        <f t="shared" si="7"/>
        <v>3.0097110343366623E-2</v>
      </c>
      <c r="U51" s="24">
        <f t="shared" si="8"/>
        <v>1.0024524040076583</v>
      </c>
      <c r="V51" s="7"/>
      <c r="W51" s="25">
        <f t="shared" si="9"/>
        <v>2.2347052440246234E-2</v>
      </c>
      <c r="X51" s="24">
        <f t="shared" si="10"/>
        <v>174.18399368148869</v>
      </c>
      <c r="Y51" s="7"/>
      <c r="Z51" s="25">
        <f t="shared" si="11"/>
        <v>618</v>
      </c>
      <c r="AA51" s="17">
        <f t="shared" si="15"/>
        <v>174.15</v>
      </c>
      <c r="AB51" s="24">
        <f t="shared" si="12"/>
        <v>3.039490892348125</v>
      </c>
      <c r="AC51" s="17">
        <f t="shared" si="13"/>
        <v>3.3993681488681204E-2</v>
      </c>
      <c r="AD51" s="17">
        <f t="shared" ca="1" si="14"/>
        <v>3.0015256138966606E-2</v>
      </c>
      <c r="AE51" s="17">
        <v>118</v>
      </c>
    </row>
    <row r="52" spans="1:31" s="17" customFormat="1" x14ac:dyDescent="0.25">
      <c r="A52" s="17">
        <v>32</v>
      </c>
      <c r="B52" s="17">
        <v>630</v>
      </c>
      <c r="C52" s="17">
        <v>12992</v>
      </c>
      <c r="D52" s="17">
        <v>15169</v>
      </c>
      <c r="E52" s="17">
        <v>13518</v>
      </c>
      <c r="F52" s="17">
        <v>11332</v>
      </c>
      <c r="G52" s="24"/>
      <c r="H52" s="7"/>
      <c r="I52" s="25">
        <f t="shared" ref="I52:J83" si="16">C52-E52</f>
        <v>-526</v>
      </c>
      <c r="J52" s="24">
        <f t="shared" si="16"/>
        <v>3837</v>
      </c>
      <c r="K52" s="7"/>
      <c r="L52" s="25">
        <f t="shared" si="3"/>
        <v>-523.77955199770111</v>
      </c>
      <c r="M52" s="17">
        <f t="shared" si="1"/>
        <v>4.9303893309131519</v>
      </c>
      <c r="N52" s="17">
        <f t="shared" si="4"/>
        <v>3832.0937829349546</v>
      </c>
      <c r="O52" s="24">
        <f t="shared" si="2"/>
        <v>24.070965889343082</v>
      </c>
      <c r="P52" s="7"/>
      <c r="Q52" s="25">
        <f t="shared" si="5"/>
        <v>-496.499350692505</v>
      </c>
      <c r="R52" s="24">
        <f t="shared" si="6"/>
        <v>3828.831376278556</v>
      </c>
      <c r="S52" s="7"/>
      <c r="T52" s="25">
        <f t="shared" si="7"/>
        <v>0.12826848951840186</v>
      </c>
      <c r="U52" s="24">
        <f t="shared" si="8"/>
        <v>0.99543285043622343</v>
      </c>
      <c r="V52" s="7"/>
      <c r="W52" s="25">
        <f t="shared" si="9"/>
        <v>0.12057564125542052</v>
      </c>
      <c r="X52" s="24">
        <f t="shared" si="10"/>
        <v>179.81347110422951</v>
      </c>
      <c r="Y52" s="7"/>
      <c r="Z52" s="25">
        <f t="shared" si="11"/>
        <v>630</v>
      </c>
      <c r="AA52" s="17">
        <f t="shared" si="15"/>
        <v>179.82</v>
      </c>
      <c r="AB52" s="24">
        <f t="shared" si="12"/>
        <v>3.1384510609362035</v>
      </c>
      <c r="AC52" s="17">
        <f t="shared" si="13"/>
        <v>-6.5288957704865425E-3</v>
      </c>
      <c r="AD52" s="17">
        <f t="shared" ca="1" si="14"/>
        <v>8.8742156865492916E-2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12803</v>
      </c>
      <c r="D53" s="17">
        <v>15140</v>
      </c>
      <c r="E53" s="17">
        <v>13707</v>
      </c>
      <c r="F53" s="17">
        <v>11366</v>
      </c>
      <c r="G53" s="24"/>
      <c r="H53" s="7"/>
      <c r="I53" s="25">
        <f t="shared" si="16"/>
        <v>-904</v>
      </c>
      <c r="J53" s="24">
        <f t="shared" si="16"/>
        <v>3774</v>
      </c>
      <c r="K53" s="7"/>
      <c r="L53" s="25">
        <f t="shared" si="3"/>
        <v>-901.22358514996358</v>
      </c>
      <c r="M53" s="17">
        <f t="shared" si="1"/>
        <v>7.7084794195027406</v>
      </c>
      <c r="N53" s="17">
        <f t="shared" si="4"/>
        <v>3767.6250283581458</v>
      </c>
      <c r="O53" s="24">
        <f t="shared" si="2"/>
        <v>40.640263434445806</v>
      </c>
      <c r="P53" s="7"/>
      <c r="Q53" s="25">
        <f t="shared" si="5"/>
        <v>-874.499350692505</v>
      </c>
      <c r="R53" s="24">
        <f t="shared" si="6"/>
        <v>3765.831376278556</v>
      </c>
      <c r="S53" s="7"/>
      <c r="T53" s="25">
        <f t="shared" si="7"/>
        <v>0.2259231772240948</v>
      </c>
      <c r="U53" s="24">
        <f t="shared" si="8"/>
        <v>0.97905389210287541</v>
      </c>
      <c r="V53" s="7"/>
      <c r="W53" s="25">
        <f t="shared" si="9"/>
        <v>0.21835989003277972</v>
      </c>
      <c r="X53" s="24">
        <f t="shared" si="10"/>
        <v>185.47993383887194</v>
      </c>
      <c r="Y53" s="7"/>
      <c r="Z53" s="25">
        <f t="shared" si="11"/>
        <v>630</v>
      </c>
      <c r="AA53" s="17">
        <f t="shared" si="15"/>
        <v>185.48999999999998</v>
      </c>
      <c r="AB53" s="24">
        <f t="shared" si="12"/>
        <v>3.2374112295242816</v>
      </c>
      <c r="AC53" s="17">
        <f t="shared" si="13"/>
        <v>-1.0066161128037265E-2</v>
      </c>
      <c r="AD53" s="17">
        <f t="shared" ca="1" si="14"/>
        <v>9.5985740808657738E-2</v>
      </c>
      <c r="AE53" s="17">
        <v>116</v>
      </c>
    </row>
    <row r="54" spans="1:31" s="17" customFormat="1" x14ac:dyDescent="0.25">
      <c r="A54" s="17">
        <v>34</v>
      </c>
      <c r="B54" s="17">
        <v>633</v>
      </c>
      <c r="C54" s="17">
        <v>12616</v>
      </c>
      <c r="D54" s="17">
        <v>15082</v>
      </c>
      <c r="E54" s="17">
        <v>13890</v>
      </c>
      <c r="F54" s="17">
        <v>11414</v>
      </c>
      <c r="G54" s="24"/>
      <c r="H54" s="7"/>
      <c r="I54" s="25">
        <f t="shared" si="16"/>
        <v>-1274</v>
      </c>
      <c r="J54" s="24">
        <f t="shared" si="16"/>
        <v>3668</v>
      </c>
      <c r="K54" s="7"/>
      <c r="L54" s="25">
        <f t="shared" si="3"/>
        <v>-1271.8653275548868</v>
      </c>
      <c r="M54" s="17">
        <f t="shared" si="1"/>
        <v>4.5568264479256122</v>
      </c>
      <c r="N54" s="17">
        <f t="shared" si="4"/>
        <v>3665.7625297504892</v>
      </c>
      <c r="O54" s="24">
        <f t="shared" si="2"/>
        <v>5.0062731174459518</v>
      </c>
      <c r="P54" s="7"/>
      <c r="Q54" s="25">
        <f t="shared" si="5"/>
        <v>-1244.499350692505</v>
      </c>
      <c r="R54" s="24">
        <f t="shared" si="6"/>
        <v>3659.831376278556</v>
      </c>
      <c r="S54" s="7"/>
      <c r="T54" s="25">
        <f t="shared" si="7"/>
        <v>0.32151109905241859</v>
      </c>
      <c r="U54" s="24">
        <f t="shared" si="8"/>
        <v>0.95149564474835335</v>
      </c>
      <c r="V54" s="7"/>
      <c r="W54" s="25">
        <f t="shared" si="9"/>
        <v>0.31416374936738872</v>
      </c>
      <c r="X54" s="24">
        <f t="shared" si="10"/>
        <v>191.17907684848126</v>
      </c>
      <c r="Y54" s="7"/>
      <c r="Z54" s="25">
        <f t="shared" si="11"/>
        <v>633</v>
      </c>
      <c r="AA54" s="17">
        <f t="shared" si="15"/>
        <v>191.18699999999998</v>
      </c>
      <c r="AB54" s="24">
        <f t="shared" si="12"/>
        <v>3.3368426370103981</v>
      </c>
      <c r="AC54" s="17">
        <f t="shared" si="13"/>
        <v>-7.9231515187245805E-3</v>
      </c>
      <c r="AD54" s="17">
        <f t="shared" ca="1" si="14"/>
        <v>0.12393343822500924</v>
      </c>
      <c r="AE54" s="17">
        <v>115</v>
      </c>
    </row>
    <row r="55" spans="1:31" s="17" customFormat="1" x14ac:dyDescent="0.25">
      <c r="A55" s="17">
        <v>35</v>
      </c>
      <c r="B55" s="17">
        <v>640</v>
      </c>
      <c r="C55" s="17">
        <v>12433</v>
      </c>
      <c r="D55" s="17">
        <v>15017</v>
      </c>
      <c r="E55" s="17">
        <v>14071</v>
      </c>
      <c r="F55" s="17">
        <v>11487</v>
      </c>
      <c r="G55" s="24"/>
      <c r="H55" s="7"/>
      <c r="I55" s="25">
        <f t="shared" si="16"/>
        <v>-1638</v>
      </c>
      <c r="J55" s="24">
        <f t="shared" si="16"/>
        <v>3530</v>
      </c>
      <c r="K55" s="7"/>
      <c r="L55" s="25">
        <f t="shared" si="3"/>
        <v>-1634.1122367459059</v>
      </c>
      <c r="M55" s="17">
        <f t="shared" si="1"/>
        <v>15.11470311988454</v>
      </c>
      <c r="N55" s="17">
        <f t="shared" si="4"/>
        <v>3526.0073865356171</v>
      </c>
      <c r="O55" s="24">
        <f t="shared" si="2"/>
        <v>15.940962275971499</v>
      </c>
      <c r="P55" s="7"/>
      <c r="Q55" s="25">
        <f t="shared" si="5"/>
        <v>-1608.499350692505</v>
      </c>
      <c r="R55" s="24">
        <f t="shared" si="6"/>
        <v>3521.831376278556</v>
      </c>
      <c r="S55" s="7"/>
      <c r="T55" s="25">
        <f t="shared" si="7"/>
        <v>0.41554894647271551</v>
      </c>
      <c r="U55" s="24">
        <f t="shared" si="8"/>
        <v>0.91561792649435292</v>
      </c>
      <c r="V55" s="7"/>
      <c r="W55" s="25">
        <f t="shared" si="9"/>
        <v>0.40848181407218392</v>
      </c>
      <c r="X55" s="24">
        <f t="shared" si="10"/>
        <v>196.94988282589372</v>
      </c>
      <c r="Y55" s="7"/>
      <c r="Z55" s="25">
        <f t="shared" si="11"/>
        <v>640</v>
      </c>
      <c r="AA55" s="17">
        <f t="shared" si="15"/>
        <v>196.94699999999997</v>
      </c>
      <c r="AB55" s="24">
        <f t="shared" si="12"/>
        <v>3.4373736019252714</v>
      </c>
      <c r="AC55" s="17">
        <f t="shared" si="13"/>
        <v>2.8828258937494411E-3</v>
      </c>
      <c r="AD55" s="17">
        <f t="shared" ca="1" si="14"/>
        <v>7.1328018415982797E-2</v>
      </c>
      <c r="AE55" s="17">
        <v>114</v>
      </c>
    </row>
    <row r="56" spans="1:31" s="17" customFormat="1" x14ac:dyDescent="0.25">
      <c r="A56" s="17">
        <v>36</v>
      </c>
      <c r="B56" s="17">
        <v>609</v>
      </c>
      <c r="C56" s="17">
        <v>12276</v>
      </c>
      <c r="D56" s="17">
        <v>14940</v>
      </c>
      <c r="E56" s="17">
        <v>14243</v>
      </c>
      <c r="F56" s="17">
        <v>11577</v>
      </c>
      <c r="G56" s="24"/>
      <c r="H56" s="7"/>
      <c r="I56" s="25">
        <f t="shared" si="16"/>
        <v>-1967</v>
      </c>
      <c r="J56" s="24">
        <f t="shared" si="16"/>
        <v>3363</v>
      </c>
      <c r="K56" s="7"/>
      <c r="L56" s="25">
        <f t="shared" si="3"/>
        <v>-1963.8176915519496</v>
      </c>
      <c r="M56" s="17">
        <f t="shared" si="1"/>
        <v>10.127087058533167</v>
      </c>
      <c r="N56" s="17">
        <f t="shared" si="4"/>
        <v>3359.9784156870141</v>
      </c>
      <c r="O56" s="24">
        <f t="shared" si="2"/>
        <v>9.1299717604821797</v>
      </c>
      <c r="P56" s="7"/>
      <c r="Q56" s="25">
        <f t="shared" si="5"/>
        <v>-1937.499350692505</v>
      </c>
      <c r="R56" s="24">
        <f t="shared" si="6"/>
        <v>3354.831376278556</v>
      </c>
      <c r="S56" s="7"/>
      <c r="T56" s="25">
        <f t="shared" si="7"/>
        <v>0.50054469317952233</v>
      </c>
      <c r="U56" s="24">
        <f t="shared" si="8"/>
        <v>0.8722006877377001</v>
      </c>
      <c r="V56" s="7"/>
      <c r="W56" s="25">
        <f t="shared" si="9"/>
        <v>0.49381580332129998</v>
      </c>
      <c r="X56" s="24">
        <f t="shared" si="10"/>
        <v>202.42427980807577</v>
      </c>
      <c r="Y56" s="7"/>
      <c r="Z56" s="25">
        <f t="shared" si="11"/>
        <v>609</v>
      </c>
      <c r="AA56" s="17">
        <f t="shared" si="15"/>
        <v>202.42799999999997</v>
      </c>
      <c r="AB56" s="24">
        <f t="shared" si="12"/>
        <v>3.5330350982270811</v>
      </c>
      <c r="AC56" s="17">
        <f t="shared" si="13"/>
        <v>-3.7201919242022541E-3</v>
      </c>
      <c r="AD56" s="17">
        <f t="shared" ca="1" si="14"/>
        <v>-6.8154496618717531E-3</v>
      </c>
      <c r="AE56" s="17">
        <v>113</v>
      </c>
    </row>
    <row r="57" spans="1:31" s="17" customFormat="1" x14ac:dyDescent="0.25">
      <c r="A57" s="17">
        <v>37</v>
      </c>
      <c r="B57" s="17">
        <v>619</v>
      </c>
      <c r="C57" s="17">
        <v>12110</v>
      </c>
      <c r="D57" s="17">
        <v>14828</v>
      </c>
      <c r="E57" s="17">
        <v>14388</v>
      </c>
      <c r="F57" s="17">
        <v>11671</v>
      </c>
      <c r="G57" s="24"/>
      <c r="H57" s="7"/>
      <c r="I57" s="25">
        <f t="shared" si="16"/>
        <v>-2278</v>
      </c>
      <c r="J57" s="24">
        <f t="shared" si="16"/>
        <v>3157</v>
      </c>
      <c r="K57" s="7"/>
      <c r="L57" s="25">
        <f t="shared" si="3"/>
        <v>-2280.7916806794028</v>
      </c>
      <c r="M57" s="17">
        <f t="shared" si="1"/>
        <v>7.7934810157509693</v>
      </c>
      <c r="N57" s="17">
        <f t="shared" si="4"/>
        <v>3159.7915822514824</v>
      </c>
      <c r="O57" s="24">
        <f t="shared" si="2"/>
        <v>7.7929314667915222</v>
      </c>
      <c r="P57" s="7"/>
      <c r="Q57" s="25">
        <f t="shared" si="5"/>
        <v>-2248.4993506925052</v>
      </c>
      <c r="R57" s="24">
        <f t="shared" si="6"/>
        <v>3148.831376278556</v>
      </c>
      <c r="S57" s="7"/>
      <c r="T57" s="25">
        <f t="shared" si="7"/>
        <v>0.5808902166622486</v>
      </c>
      <c r="U57" s="24">
        <f t="shared" si="8"/>
        <v>0.81864409382230818</v>
      </c>
      <c r="V57" s="7"/>
      <c r="W57" s="25">
        <f t="shared" si="9"/>
        <v>0.57457782779369793</v>
      </c>
      <c r="X57" s="24">
        <f t="shared" si="10"/>
        <v>207.97062795270938</v>
      </c>
      <c r="Y57" s="7"/>
      <c r="Z57" s="25">
        <f t="shared" si="11"/>
        <v>619</v>
      </c>
      <c r="AA57" s="17">
        <f t="shared" si="15"/>
        <v>207.99899999999997</v>
      </c>
      <c r="AB57" s="24">
        <f t="shared" si="12"/>
        <v>3.6302673908556851</v>
      </c>
      <c r="AC57" s="17">
        <f t="shared" si="13"/>
        <v>-2.8372047290588398E-2</v>
      </c>
      <c r="AD57" s="17">
        <f t="shared" ca="1" si="14"/>
        <v>5.5221753962570119E-2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11973</v>
      </c>
      <c r="D58" s="17">
        <v>14728</v>
      </c>
      <c r="E58" s="17">
        <v>14546</v>
      </c>
      <c r="F58" s="17">
        <v>11796</v>
      </c>
      <c r="G58" s="24"/>
      <c r="H58" s="7"/>
      <c r="I58" s="25">
        <f t="shared" si="16"/>
        <v>-2573</v>
      </c>
      <c r="J58" s="24">
        <f t="shared" si="16"/>
        <v>2932</v>
      </c>
      <c r="K58" s="7"/>
      <c r="L58" s="25">
        <f t="shared" si="3"/>
        <v>-2573.7397540913062</v>
      </c>
      <c r="M58" s="17">
        <f t="shared" si="1"/>
        <v>0.5472361156042137</v>
      </c>
      <c r="N58" s="17">
        <f t="shared" si="4"/>
        <v>2932.1666776381439</v>
      </c>
      <c r="O58" s="24">
        <f t="shared" si="2"/>
        <v>2.778143505724142E-2</v>
      </c>
      <c r="P58" s="7"/>
      <c r="Q58" s="25">
        <f t="shared" si="5"/>
        <v>-2543.4993506925052</v>
      </c>
      <c r="R58" s="24">
        <f t="shared" si="6"/>
        <v>2923.831376278556</v>
      </c>
      <c r="S58" s="7"/>
      <c r="T58" s="25">
        <f t="shared" si="7"/>
        <v>0.65710220839023648</v>
      </c>
      <c r="U58" s="24">
        <f t="shared" si="8"/>
        <v>0.76014781406035092</v>
      </c>
      <c r="V58" s="7"/>
      <c r="W58" s="25">
        <f t="shared" si="9"/>
        <v>0.65124439058327044</v>
      </c>
      <c r="X58" s="24">
        <f t="shared" si="10"/>
        <v>213.49472963085486</v>
      </c>
      <c r="Y58" s="7"/>
      <c r="Z58" s="25">
        <f t="shared" si="11"/>
        <v>613</v>
      </c>
      <c r="AA58" s="17">
        <f t="shared" si="15"/>
        <v>213.51599999999996</v>
      </c>
      <c r="AB58" s="24">
        <f t="shared" si="12"/>
        <v>3.7265572056882119</v>
      </c>
      <c r="AC58" s="17">
        <f t="shared" si="13"/>
        <v>-2.1270369145099721E-2</v>
      </c>
      <c r="AD58" s="17">
        <f t="shared" ca="1" si="14"/>
        <v>8.7638716203002787E-2</v>
      </c>
      <c r="AE58" s="17">
        <v>111</v>
      </c>
    </row>
    <row r="59" spans="1:31" s="17" customFormat="1" x14ac:dyDescent="0.25">
      <c r="A59" s="17">
        <v>39</v>
      </c>
      <c r="B59" s="17">
        <v>617</v>
      </c>
      <c r="C59" s="17">
        <v>11835</v>
      </c>
      <c r="D59" s="17">
        <v>14599</v>
      </c>
      <c r="E59" s="17">
        <v>14682</v>
      </c>
      <c r="F59" s="17">
        <v>11927</v>
      </c>
      <c r="G59" s="24"/>
      <c r="H59" s="7"/>
      <c r="I59" s="25">
        <f t="shared" si="16"/>
        <v>-2847</v>
      </c>
      <c r="J59" s="24">
        <f t="shared" si="16"/>
        <v>2672</v>
      </c>
      <c r="K59" s="7"/>
      <c r="L59" s="25">
        <f t="shared" si="3"/>
        <v>-2844.7875594923594</v>
      </c>
      <c r="M59" s="17">
        <f t="shared" si="1"/>
        <v>4.8948929998490929</v>
      </c>
      <c r="N59" s="17">
        <f t="shared" si="4"/>
        <v>2675.6771140763253</v>
      </c>
      <c r="O59" s="24">
        <f t="shared" si="2"/>
        <v>13.521167930309844</v>
      </c>
      <c r="P59" s="7"/>
      <c r="Q59" s="25">
        <f t="shared" si="5"/>
        <v>-2817.4993506925052</v>
      </c>
      <c r="R59" s="24">
        <f t="shared" si="6"/>
        <v>2663.831376278556</v>
      </c>
      <c r="S59" s="7"/>
      <c r="T59" s="25">
        <f t="shared" si="7"/>
        <v>0.72788893969013035</v>
      </c>
      <c r="U59" s="24">
        <f t="shared" si="8"/>
        <v>0.69255211300208919</v>
      </c>
      <c r="V59" s="7"/>
      <c r="W59" s="25">
        <f t="shared" si="9"/>
        <v>0.72255588746112087</v>
      </c>
      <c r="X59" s="24">
        <f t="shared" si="10"/>
        <v>219.1215753976129</v>
      </c>
      <c r="Y59" s="7"/>
      <c r="Z59" s="25">
        <f t="shared" si="11"/>
        <v>617</v>
      </c>
      <c r="AA59" s="17">
        <f t="shared" si="15"/>
        <v>219.06899999999996</v>
      </c>
      <c r="AB59" s="24">
        <f t="shared" si="12"/>
        <v>3.8234753390514573</v>
      </c>
      <c r="AC59" s="17">
        <f t="shared" si="13"/>
        <v>5.2575397612940833E-2</v>
      </c>
      <c r="AD59" s="17">
        <f t="shared" ca="1" si="14"/>
        <v>6.0686785654070263E-2</v>
      </c>
      <c r="AE59" s="17">
        <v>110</v>
      </c>
    </row>
    <row r="60" spans="1:31" s="17" customFormat="1" x14ac:dyDescent="0.25">
      <c r="A60" s="17">
        <v>40</v>
      </c>
      <c r="B60" s="17">
        <v>624</v>
      </c>
      <c r="C60" s="17">
        <v>11711</v>
      </c>
      <c r="D60" s="17">
        <v>14456</v>
      </c>
      <c r="E60" s="17">
        <v>14804</v>
      </c>
      <c r="F60" s="17">
        <v>12075</v>
      </c>
      <c r="G60" s="24"/>
      <c r="H60" s="7"/>
      <c r="I60" s="25">
        <f t="shared" si="16"/>
        <v>-3093</v>
      </c>
      <c r="J60" s="24">
        <f t="shared" si="16"/>
        <v>2381</v>
      </c>
      <c r="K60" s="7"/>
      <c r="L60" s="25">
        <f t="shared" si="3"/>
        <v>-3092.0223789128595</v>
      </c>
      <c r="M60" s="17">
        <f t="shared" si="1"/>
        <v>0.95574299002178398</v>
      </c>
      <c r="N60" s="17">
        <f t="shared" si="4"/>
        <v>2390.7958455412968</v>
      </c>
      <c r="O60" s="24">
        <f t="shared" si="2"/>
        <v>95.958589868944102</v>
      </c>
      <c r="P60" s="7"/>
      <c r="Q60" s="25">
        <f t="shared" si="5"/>
        <v>-3063.4993506925052</v>
      </c>
      <c r="R60" s="24">
        <f t="shared" si="6"/>
        <v>2372.831376278556</v>
      </c>
      <c r="S60" s="7"/>
      <c r="T60" s="25">
        <f t="shared" si="7"/>
        <v>0.79144199041923213</v>
      </c>
      <c r="U60" s="24">
        <f t="shared" si="8"/>
        <v>0.61689692450995781</v>
      </c>
      <c r="V60" s="7"/>
      <c r="W60" s="25">
        <f t="shared" si="9"/>
        <v>0.78669580346426593</v>
      </c>
      <c r="X60" s="24">
        <f t="shared" si="10"/>
        <v>224.80475295286351</v>
      </c>
      <c r="Y60" s="7"/>
      <c r="Z60" s="25">
        <f t="shared" si="11"/>
        <v>624</v>
      </c>
      <c r="AA60" s="17">
        <f t="shared" si="15"/>
        <v>224.68499999999995</v>
      </c>
      <c r="AB60" s="24">
        <f t="shared" si="12"/>
        <v>3.9214930298434583</v>
      </c>
      <c r="AC60" s="17">
        <f t="shared" si="13"/>
        <v>0.11975295286356413</v>
      </c>
      <c r="AD60" s="17">
        <f t="shared" ca="1" si="14"/>
        <v>2.6703011188317305E-2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11600</v>
      </c>
      <c r="D61" s="17">
        <v>14299</v>
      </c>
      <c r="E61" s="17">
        <v>14915</v>
      </c>
      <c r="F61" s="17">
        <v>12228</v>
      </c>
      <c r="G61" s="24"/>
      <c r="H61" s="7"/>
      <c r="I61" s="25">
        <f t="shared" si="16"/>
        <v>-3315</v>
      </c>
      <c r="J61" s="24">
        <f t="shared" si="16"/>
        <v>2071</v>
      </c>
      <c r="K61" s="7"/>
      <c r="L61" s="25">
        <f t="shared" si="3"/>
        <v>-3312.4458923396987</v>
      </c>
      <c r="M61" s="17">
        <f t="shared" si="1"/>
        <v>6.5234659404096265</v>
      </c>
      <c r="N61" s="17">
        <f t="shared" si="4"/>
        <v>2078.9349503302637</v>
      </c>
      <c r="O61" s="24">
        <f t="shared" si="2"/>
        <v>62.96343674375273</v>
      </c>
      <c r="P61" s="7"/>
      <c r="Q61" s="25">
        <f t="shared" si="5"/>
        <v>-3285.4993506925052</v>
      </c>
      <c r="R61" s="24">
        <f t="shared" si="6"/>
        <v>2062.831376278556</v>
      </c>
      <c r="S61" s="7"/>
      <c r="T61" s="25">
        <f t="shared" si="7"/>
        <v>0.84879474351622641</v>
      </c>
      <c r="U61" s="24">
        <f t="shared" si="8"/>
        <v>0.53630205017126109</v>
      </c>
      <c r="V61" s="7"/>
      <c r="W61" s="25">
        <f t="shared" si="9"/>
        <v>0.84467343012862661</v>
      </c>
      <c r="X61" s="24">
        <f t="shared" si="10"/>
        <v>230.49456858230451</v>
      </c>
      <c r="Y61" s="7"/>
      <c r="Z61" s="25">
        <f t="shared" si="11"/>
        <v>632</v>
      </c>
      <c r="AA61" s="17">
        <f t="shared" si="15"/>
        <v>230.37299999999993</v>
      </c>
      <c r="AB61" s="24">
        <f t="shared" si="12"/>
        <v>4.0207673576968954</v>
      </c>
      <c r="AC61" s="17">
        <f t="shared" si="13"/>
        <v>0.12156858230457601</v>
      </c>
      <c r="AD61" s="17">
        <f t="shared" ca="1" si="14"/>
        <v>4.7067210757489875E-2</v>
      </c>
      <c r="AE61" s="17">
        <v>108</v>
      </c>
    </row>
    <row r="62" spans="1:31" s="17" customFormat="1" x14ac:dyDescent="0.25">
      <c r="A62" s="17">
        <v>42</v>
      </c>
      <c r="B62" s="17">
        <v>647</v>
      </c>
      <c r="C62" s="17">
        <v>11500</v>
      </c>
      <c r="D62" s="17">
        <v>14128</v>
      </c>
      <c r="E62" s="17">
        <v>15002</v>
      </c>
      <c r="F62" s="17">
        <v>12397</v>
      </c>
      <c r="G62" s="24"/>
      <c r="H62" s="7"/>
      <c r="I62" s="25">
        <f t="shared" si="16"/>
        <v>-3502</v>
      </c>
      <c r="J62" s="24">
        <f t="shared" si="16"/>
        <v>1731</v>
      </c>
      <c r="K62" s="7"/>
      <c r="L62" s="25">
        <f t="shared" si="3"/>
        <v>-3504.5923997573536</v>
      </c>
      <c r="M62" s="17">
        <f t="shared" si="1"/>
        <v>6.7205365019271728</v>
      </c>
      <c r="N62" s="17">
        <f t="shared" si="4"/>
        <v>1738.5519283828664</v>
      </c>
      <c r="O62" s="24">
        <f t="shared" si="2"/>
        <v>57.031622299943656</v>
      </c>
      <c r="P62" s="7"/>
      <c r="Q62" s="25">
        <f t="shared" si="5"/>
        <v>-3472.4993506925052</v>
      </c>
      <c r="R62" s="24">
        <f t="shared" si="6"/>
        <v>1722.831376278556</v>
      </c>
      <c r="S62" s="7"/>
      <c r="T62" s="25">
        <f t="shared" si="7"/>
        <v>0.8971053958997306</v>
      </c>
      <c r="U62" s="24">
        <f t="shared" si="8"/>
        <v>0.44790767186430347</v>
      </c>
      <c r="V62" s="7"/>
      <c r="W62" s="25">
        <f t="shared" si="9"/>
        <v>0.89366899152831314</v>
      </c>
      <c r="X62" s="24">
        <f t="shared" si="10"/>
        <v>236.28687741876388</v>
      </c>
      <c r="Y62" s="7"/>
      <c r="Z62" s="25">
        <f t="shared" si="11"/>
        <v>647</v>
      </c>
      <c r="AA62" s="17">
        <f t="shared" si="15"/>
        <v>236.19599999999994</v>
      </c>
      <c r="AB62" s="24">
        <f t="shared" si="12"/>
        <v>4.1223978800405252</v>
      </c>
      <c r="AC62" s="17">
        <f t="shared" si="13"/>
        <v>9.0877418763938067E-2</v>
      </c>
      <c r="AD62" s="17">
        <f t="shared" ca="1" si="14"/>
        <v>5.3748515542849873E-2</v>
      </c>
      <c r="AE62" s="17">
        <v>107</v>
      </c>
    </row>
    <row r="63" spans="1:31" s="17" customFormat="1" x14ac:dyDescent="0.25">
      <c r="A63" s="17">
        <v>43</v>
      </c>
      <c r="B63" s="17">
        <v>625</v>
      </c>
      <c r="C63" s="17">
        <v>11421</v>
      </c>
      <c r="D63" s="17">
        <v>13951</v>
      </c>
      <c r="E63" s="17">
        <v>15077</v>
      </c>
      <c r="F63" s="17">
        <v>12570</v>
      </c>
      <c r="G63" s="24"/>
      <c r="H63" s="7"/>
      <c r="I63" s="25">
        <f t="shared" si="16"/>
        <v>-3656</v>
      </c>
      <c r="J63" s="24">
        <f t="shared" si="16"/>
        <v>1381</v>
      </c>
      <c r="K63" s="7"/>
      <c r="L63" s="25">
        <f t="shared" si="3"/>
        <v>-3656.1651579923519</v>
      </c>
      <c r="M63" s="17">
        <f t="shared" si="1"/>
        <v>2.7277162437694118E-2</v>
      </c>
      <c r="N63" s="17">
        <f t="shared" si="4"/>
        <v>1392.727085820748</v>
      </c>
      <c r="O63" s="24">
        <f t="shared" si="2"/>
        <v>137.52454184718917</v>
      </c>
      <c r="P63" s="7"/>
      <c r="Q63" s="25">
        <f t="shared" si="5"/>
        <v>-3626.4993506925052</v>
      </c>
      <c r="R63" s="24">
        <f t="shared" si="6"/>
        <v>1372.831376278556</v>
      </c>
      <c r="S63" s="7"/>
      <c r="T63" s="25">
        <f t="shared" si="7"/>
        <v>0.93689063903908698</v>
      </c>
      <c r="U63" s="24">
        <f t="shared" si="8"/>
        <v>0.35691345890125881</v>
      </c>
      <c r="V63" s="7"/>
      <c r="W63" s="25">
        <f t="shared" si="9"/>
        <v>0.93415899075721809</v>
      </c>
      <c r="X63" s="24">
        <f t="shared" si="10"/>
        <v>241.99662466099062</v>
      </c>
      <c r="Y63" s="7"/>
      <c r="Z63" s="25">
        <f t="shared" si="11"/>
        <v>625</v>
      </c>
      <c r="AA63" s="17">
        <f t="shared" si="15"/>
        <v>241.82099999999994</v>
      </c>
      <c r="AB63" s="24">
        <f t="shared" si="12"/>
        <v>4.2205726504652068</v>
      </c>
      <c r="AC63" s="17">
        <f t="shared" si="13"/>
        <v>0.17562466099067819</v>
      </c>
      <c r="AD63" s="17">
        <f t="shared" ca="1" si="14"/>
        <v>2.1575785885488585E-2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11364</v>
      </c>
      <c r="D64" s="17">
        <v>13769</v>
      </c>
      <c r="E64" s="17">
        <v>15131</v>
      </c>
      <c r="F64" s="17">
        <v>12750</v>
      </c>
      <c r="G64" s="24"/>
      <c r="H64" s="7"/>
      <c r="I64" s="25">
        <f t="shared" si="16"/>
        <v>-3767</v>
      </c>
      <c r="J64" s="24">
        <f t="shared" si="16"/>
        <v>1019</v>
      </c>
      <c r="K64" s="7"/>
      <c r="L64" s="25">
        <f t="shared" si="3"/>
        <v>-3773.4380457393495</v>
      </c>
      <c r="M64" s="17">
        <f t="shared" si="1"/>
        <v>41.448432941956128</v>
      </c>
      <c r="N64" s="17">
        <f t="shared" si="4"/>
        <v>1031.2176286184474</v>
      </c>
      <c r="O64" s="24">
        <f t="shared" si="2"/>
        <v>149.27044905830508</v>
      </c>
      <c r="P64" s="7"/>
      <c r="Q64" s="25">
        <f t="shared" si="5"/>
        <v>-3737.4993506925052</v>
      </c>
      <c r="R64" s="24">
        <f t="shared" si="6"/>
        <v>1010.831376278556</v>
      </c>
      <c r="S64" s="7"/>
      <c r="T64" s="25">
        <f t="shared" si="7"/>
        <v>0.96556701558758407</v>
      </c>
      <c r="U64" s="24">
        <f t="shared" si="8"/>
        <v>0.26279944435090979</v>
      </c>
      <c r="V64" s="7"/>
      <c r="W64" s="25">
        <f t="shared" si="9"/>
        <v>0.96356391362740257</v>
      </c>
      <c r="X64" s="24">
        <f t="shared" si="10"/>
        <v>247.65131311618143</v>
      </c>
      <c r="Y64" s="7"/>
      <c r="Z64" s="25">
        <f t="shared" si="11"/>
        <v>629</v>
      </c>
      <c r="AA64" s="17">
        <f t="shared" si="15"/>
        <v>247.48199999999994</v>
      </c>
      <c r="AB64" s="24">
        <f t="shared" si="12"/>
        <v>4.3193757394206056</v>
      </c>
      <c r="AC64" s="17">
        <f t="shared" si="13"/>
        <v>0.1693131161814847</v>
      </c>
      <c r="AD64" s="17">
        <f t="shared" ca="1" si="14"/>
        <v>-1.6448309494535351E-2</v>
      </c>
      <c r="AE64" s="17">
        <v>105</v>
      </c>
    </row>
    <row r="65" spans="1:31" s="17" customFormat="1" x14ac:dyDescent="0.25">
      <c r="A65" s="17">
        <v>45</v>
      </c>
      <c r="B65" s="17">
        <v>607</v>
      </c>
      <c r="C65" s="17">
        <v>11326</v>
      </c>
      <c r="D65" s="17">
        <v>13601</v>
      </c>
      <c r="E65" s="17">
        <v>15177</v>
      </c>
      <c r="F65" s="17">
        <v>12935</v>
      </c>
      <c r="G65" s="24"/>
      <c r="H65" s="7"/>
      <c r="I65" s="25">
        <f t="shared" si="16"/>
        <v>-3851</v>
      </c>
      <c r="J65" s="24">
        <f t="shared" si="16"/>
        <v>666</v>
      </c>
      <c r="K65" s="7"/>
      <c r="L65" s="25">
        <f t="shared" si="3"/>
        <v>-3851.9893247961609</v>
      </c>
      <c r="M65" s="17">
        <f t="shared" si="1"/>
        <v>0.97876355229875134</v>
      </c>
      <c r="N65" s="17">
        <f t="shared" si="4"/>
        <v>672.83849887691838</v>
      </c>
      <c r="O65" s="24">
        <f t="shared" si="2"/>
        <v>46.765066889613934</v>
      </c>
      <c r="P65" s="7"/>
      <c r="Q65" s="25">
        <f t="shared" si="5"/>
        <v>-3821.4993506925052</v>
      </c>
      <c r="R65" s="24">
        <f t="shared" si="6"/>
        <v>657.83137627855604</v>
      </c>
      <c r="S65" s="7"/>
      <c r="T65" s="25">
        <f t="shared" si="7"/>
        <v>0.98726805729996026</v>
      </c>
      <c r="U65" s="24">
        <f t="shared" si="8"/>
        <v>0.17102528099103909</v>
      </c>
      <c r="V65" s="7"/>
      <c r="W65" s="25">
        <f t="shared" si="9"/>
        <v>0.98597520143968242</v>
      </c>
      <c r="X65" s="24">
        <f t="shared" si="10"/>
        <v>253.0664477251928</v>
      </c>
      <c r="Y65" s="7"/>
      <c r="Z65" s="25">
        <f t="shared" si="11"/>
        <v>607</v>
      </c>
      <c r="AA65" s="17">
        <f t="shared" si="15"/>
        <v>252.94499999999994</v>
      </c>
      <c r="AB65" s="24">
        <f t="shared" si="12"/>
        <v>4.4147230764570562</v>
      </c>
      <c r="AC65" s="17">
        <f t="shared" si="13"/>
        <v>0.12144772519286562</v>
      </c>
      <c r="AD65" s="17">
        <f t="shared" ca="1" si="14"/>
        <v>0.10981108860275413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11301</v>
      </c>
      <c r="D66" s="17">
        <v>13409</v>
      </c>
      <c r="E66" s="17">
        <v>15194</v>
      </c>
      <c r="F66" s="17">
        <v>13115</v>
      </c>
      <c r="G66" s="24"/>
      <c r="H66" s="7"/>
      <c r="I66" s="25">
        <f t="shared" si="16"/>
        <v>-3893</v>
      </c>
      <c r="J66" s="24">
        <f t="shared" si="16"/>
        <v>294</v>
      </c>
      <c r="K66" s="7"/>
      <c r="L66" s="25">
        <f t="shared" si="3"/>
        <v>-3896.112812182319</v>
      </c>
      <c r="M66" s="17">
        <f t="shared" si="1"/>
        <v>9.6895996823934247</v>
      </c>
      <c r="N66" s="17">
        <f t="shared" si="4"/>
        <v>304.18712071356265</v>
      </c>
      <c r="O66" s="24">
        <f t="shared" si="2"/>
        <v>103.77742843269718</v>
      </c>
      <c r="P66" s="7"/>
      <c r="Q66" s="25">
        <f t="shared" si="5"/>
        <v>-3863.4993506925052</v>
      </c>
      <c r="R66" s="24">
        <f t="shared" si="6"/>
        <v>285.83137627855609</v>
      </c>
      <c r="S66" s="7"/>
      <c r="T66" s="25">
        <f t="shared" si="7"/>
        <v>0.99811857815614846</v>
      </c>
      <c r="U66" s="24">
        <f t="shared" si="8"/>
        <v>7.4311431784603074E-2</v>
      </c>
      <c r="V66" s="7"/>
      <c r="W66" s="25">
        <f t="shared" si="9"/>
        <v>0.99757383768727093</v>
      </c>
      <c r="X66" s="24">
        <f t="shared" si="10"/>
        <v>258.64672775504891</v>
      </c>
      <c r="Y66" s="7"/>
      <c r="Z66" s="25">
        <f t="shared" si="11"/>
        <v>614</v>
      </c>
      <c r="AA66" s="17">
        <f t="shared" si="15"/>
        <v>258.47099999999995</v>
      </c>
      <c r="AB66" s="24">
        <f t="shared" si="12"/>
        <v>4.5111699709222624</v>
      </c>
      <c r="AC66" s="17">
        <f t="shared" si="13"/>
        <v>0.17572775504896754</v>
      </c>
      <c r="AD66" s="17">
        <f t="shared" ca="1" si="14"/>
        <v>2.2036091980623951E-2</v>
      </c>
      <c r="AE66" s="17">
        <v>103</v>
      </c>
    </row>
    <row r="67" spans="1:31" s="17" customFormat="1" x14ac:dyDescent="0.25">
      <c r="A67" s="17">
        <v>47</v>
      </c>
      <c r="B67" s="17">
        <v>623</v>
      </c>
      <c r="C67" s="17">
        <v>11294</v>
      </c>
      <c r="D67" s="17">
        <v>13216</v>
      </c>
      <c r="E67" s="17">
        <v>15189</v>
      </c>
      <c r="F67" s="17">
        <v>13296</v>
      </c>
      <c r="G67" s="24"/>
      <c r="H67" s="7"/>
      <c r="I67" s="25">
        <f t="shared" si="16"/>
        <v>-3895</v>
      </c>
      <c r="J67" s="24">
        <f t="shared" si="16"/>
        <v>-80</v>
      </c>
      <c r="K67" s="7"/>
      <c r="L67" s="25">
        <f t="shared" si="3"/>
        <v>-3904.14424259418</v>
      </c>
      <c r="M67" s="17">
        <f t="shared" si="1"/>
        <v>83.617172621216028</v>
      </c>
      <c r="N67" s="17">
        <f t="shared" si="4"/>
        <v>-72.669378406492157</v>
      </c>
      <c r="O67" s="24">
        <f t="shared" si="2"/>
        <v>53.738012947203465</v>
      </c>
      <c r="P67" s="7"/>
      <c r="Q67" s="25">
        <f t="shared" si="5"/>
        <v>-3865.4993506925052</v>
      </c>
      <c r="R67" s="24">
        <f t="shared" si="6"/>
        <v>-88.168623721443936</v>
      </c>
      <c r="S67" s="7"/>
      <c r="T67" s="25">
        <f t="shared" si="7"/>
        <v>0.99863526962549065</v>
      </c>
      <c r="U67" s="24">
        <f t="shared" si="8"/>
        <v>-2.2922384353050339E-2</v>
      </c>
      <c r="V67" s="7"/>
      <c r="W67" s="25">
        <f t="shared" si="9"/>
        <v>0.99884235603707483</v>
      </c>
      <c r="X67" s="24">
        <f t="shared" si="10"/>
        <v>264.22159304795048</v>
      </c>
      <c r="Y67" s="7"/>
      <c r="Z67" s="25">
        <f t="shared" si="11"/>
        <v>623</v>
      </c>
      <c r="AA67" s="17">
        <f t="shared" si="15"/>
        <v>264.07799999999997</v>
      </c>
      <c r="AB67" s="24">
        <f t="shared" si="12"/>
        <v>4.6090305820815853</v>
      </c>
      <c r="AC67" s="17">
        <f t="shared" si="13"/>
        <v>0.14359304795050321</v>
      </c>
      <c r="AD67" s="17">
        <f t="shared" ca="1" si="14"/>
        <v>-5.761011537504146E-2</v>
      </c>
      <c r="AE67" s="17">
        <v>102</v>
      </c>
    </row>
    <row r="68" spans="1:31" s="17" customFormat="1" x14ac:dyDescent="0.25">
      <c r="A68" s="17">
        <v>48</v>
      </c>
      <c r="B68" s="17">
        <v>635</v>
      </c>
      <c r="C68" s="17">
        <v>11323</v>
      </c>
      <c r="D68" s="17">
        <v>13046</v>
      </c>
      <c r="E68" s="17">
        <v>15196</v>
      </c>
      <c r="F68" s="17">
        <v>13503</v>
      </c>
      <c r="G68" s="24"/>
      <c r="H68" s="7"/>
      <c r="I68" s="25">
        <f t="shared" si="16"/>
        <v>-3873</v>
      </c>
      <c r="J68" s="24">
        <f t="shared" si="16"/>
        <v>-457</v>
      </c>
      <c r="K68" s="7"/>
      <c r="L68" s="25">
        <f t="shared" si="3"/>
        <v>-3874.1720547753357</v>
      </c>
      <c r="M68" s="17">
        <f t="shared" si="1"/>
        <v>1.3737123963872406</v>
      </c>
      <c r="N68" s="17">
        <f t="shared" si="4"/>
        <v>-455.96813491235548</v>
      </c>
      <c r="O68" s="24">
        <f t="shared" si="2"/>
        <v>1.0647455590996309</v>
      </c>
      <c r="P68" s="7"/>
      <c r="Q68" s="25">
        <f t="shared" si="5"/>
        <v>-3843.4993506925052</v>
      </c>
      <c r="R68" s="24">
        <f t="shared" si="6"/>
        <v>-465.16862372144391</v>
      </c>
      <c r="S68" s="7"/>
      <c r="T68" s="25">
        <f t="shared" si="7"/>
        <v>0.99295166346272545</v>
      </c>
      <c r="U68" s="24">
        <f t="shared" si="8"/>
        <v>-0.12093615088752983</v>
      </c>
      <c r="V68" s="7"/>
      <c r="W68" s="25">
        <f t="shared" si="9"/>
        <v>0.99391642199201702</v>
      </c>
      <c r="X68" s="24">
        <f t="shared" si="10"/>
        <v>269.84438625912753</v>
      </c>
      <c r="Y68" s="7"/>
      <c r="Z68" s="25">
        <f t="shared" si="11"/>
        <v>635</v>
      </c>
      <c r="AA68" s="17">
        <f t="shared" si="15"/>
        <v>269.79299999999995</v>
      </c>
      <c r="AB68" s="24">
        <f t="shared" si="12"/>
        <v>4.7087761488330608</v>
      </c>
      <c r="AC68" s="17">
        <f t="shared" si="13"/>
        <v>5.1386259127582434E-2</v>
      </c>
      <c r="AD68" s="17">
        <f t="shared" ca="1" si="14"/>
        <v>4.0752668154652838E-2</v>
      </c>
      <c r="AE68" s="17">
        <v>101</v>
      </c>
    </row>
    <row r="69" spans="1:31" s="17" customFormat="1" x14ac:dyDescent="0.25">
      <c r="A69" s="17">
        <v>49</v>
      </c>
      <c r="B69" s="17">
        <v>623</v>
      </c>
      <c r="C69" s="17">
        <v>11349</v>
      </c>
      <c r="D69" s="17">
        <v>12855</v>
      </c>
      <c r="E69" s="17">
        <v>15153</v>
      </c>
      <c r="F69" s="17">
        <v>13678</v>
      </c>
      <c r="G69" s="24"/>
      <c r="H69" s="7"/>
      <c r="I69" s="25">
        <f t="shared" si="16"/>
        <v>-3804</v>
      </c>
      <c r="J69" s="24">
        <f t="shared" si="16"/>
        <v>-823</v>
      </c>
      <c r="K69" s="7"/>
      <c r="L69" s="25">
        <f t="shared" si="3"/>
        <v>-3807.6149929202716</v>
      </c>
      <c r="M69" s="17">
        <f t="shared" si="1"/>
        <v>13.068173813613511</v>
      </c>
      <c r="N69" s="17">
        <f t="shared" si="4"/>
        <v>-827.56241814642453</v>
      </c>
      <c r="O69" s="24">
        <f t="shared" si="2"/>
        <v>20.815659342823881</v>
      </c>
      <c r="P69" s="7"/>
      <c r="Q69" s="25">
        <f t="shared" si="5"/>
        <v>-3774.4993506925052</v>
      </c>
      <c r="R69" s="24">
        <f t="shared" si="6"/>
        <v>-831.16862372144396</v>
      </c>
      <c r="S69" s="7"/>
      <c r="T69" s="25">
        <f t="shared" si="7"/>
        <v>0.97512580777041646</v>
      </c>
      <c r="U69" s="24">
        <f t="shared" si="8"/>
        <v>-0.21609009930031367</v>
      </c>
      <c r="V69" s="7"/>
      <c r="W69" s="25">
        <f t="shared" si="9"/>
        <v>0.97682576336714788</v>
      </c>
      <c r="X69" s="24">
        <f t="shared" si="10"/>
        <v>275.38083672166817</v>
      </c>
      <c r="Y69" s="7"/>
      <c r="Z69" s="25">
        <f t="shared" si="11"/>
        <v>623</v>
      </c>
      <c r="AA69" s="17">
        <f t="shared" si="15"/>
        <v>275.39999999999998</v>
      </c>
      <c r="AB69" s="24">
        <f t="shared" si="12"/>
        <v>4.8066367599923829</v>
      </c>
      <c r="AC69" s="17">
        <f t="shared" si="13"/>
        <v>-1.9163278331802758E-2</v>
      </c>
      <c r="AD69" s="17">
        <f t="shared" ca="1" si="14"/>
        <v>4.6638714001687731E-2</v>
      </c>
      <c r="AE69" s="17">
        <v>100</v>
      </c>
    </row>
    <row r="70" spans="1:31" s="17" customFormat="1" x14ac:dyDescent="0.25">
      <c r="A70" s="17">
        <v>50</v>
      </c>
      <c r="B70" s="17">
        <v>640</v>
      </c>
      <c r="C70" s="17">
        <v>11406</v>
      </c>
      <c r="D70" s="17">
        <v>12670</v>
      </c>
      <c r="E70" s="17">
        <v>15101</v>
      </c>
      <c r="F70" s="17">
        <v>13870</v>
      </c>
      <c r="G70" s="24"/>
      <c r="H70" s="7"/>
      <c r="I70" s="25">
        <f t="shared" si="16"/>
        <v>-3695</v>
      </c>
      <c r="J70" s="24">
        <f t="shared" si="16"/>
        <v>-1200</v>
      </c>
      <c r="K70" s="7"/>
      <c r="L70" s="25">
        <f t="shared" si="3"/>
        <v>-3701.5992877247268</v>
      </c>
      <c r="M70" s="17">
        <f t="shared" si="1"/>
        <v>43.550598473729352</v>
      </c>
      <c r="N70" s="17">
        <f t="shared" si="4"/>
        <v>-1200.9321879634952</v>
      </c>
      <c r="O70" s="24">
        <f t="shared" si="2"/>
        <v>0.86897439928524045</v>
      </c>
      <c r="P70" s="7"/>
      <c r="Q70" s="25">
        <f t="shared" si="5"/>
        <v>-3665.4993506925052</v>
      </c>
      <c r="R70" s="24">
        <f t="shared" si="6"/>
        <v>-1208.168623721444</v>
      </c>
      <c r="S70" s="7"/>
      <c r="T70" s="25">
        <f t="shared" si="7"/>
        <v>0.94696612269126168</v>
      </c>
      <c r="U70" s="24">
        <f t="shared" si="8"/>
        <v>-0.31410386583479316</v>
      </c>
      <c r="V70" s="7"/>
      <c r="W70" s="25">
        <f t="shared" si="9"/>
        <v>0.94942307856353803</v>
      </c>
      <c r="X70" s="24">
        <f t="shared" si="10"/>
        <v>281.21304920628552</v>
      </c>
      <c r="Y70" s="7"/>
      <c r="Z70" s="25">
        <f t="shared" si="11"/>
        <v>640</v>
      </c>
      <c r="AA70" s="17">
        <f t="shared" si="15"/>
        <v>281.15999999999997</v>
      </c>
      <c r="AB70" s="24">
        <f t="shared" si="12"/>
        <v>4.9071677249072563</v>
      </c>
      <c r="AC70" s="17">
        <f t="shared" si="13"/>
        <v>5.3049206285550099E-2</v>
      </c>
      <c r="AD70" s="17">
        <f t="shared" ca="1" si="14"/>
        <v>3.1946811434693245E-2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11470</v>
      </c>
      <c r="D71" s="17">
        <v>12488</v>
      </c>
      <c r="E71" s="17">
        <v>15027</v>
      </c>
      <c r="F71" s="17">
        <v>14040</v>
      </c>
      <c r="G71" s="24"/>
      <c r="H71" s="7"/>
      <c r="I71" s="25">
        <f t="shared" si="16"/>
        <v>-3557</v>
      </c>
      <c r="J71" s="24">
        <f t="shared" si="16"/>
        <v>-1552</v>
      </c>
      <c r="K71" s="7"/>
      <c r="L71" s="25">
        <f t="shared" si="3"/>
        <v>-3560.5102139806663</v>
      </c>
      <c r="M71" s="17">
        <f t="shared" si="1"/>
        <v>12.321602190065304</v>
      </c>
      <c r="N71" s="17">
        <f t="shared" si="4"/>
        <v>-1557.6613768875111</v>
      </c>
      <c r="O71" s="24">
        <f t="shared" si="2"/>
        <v>32.051188262444832</v>
      </c>
      <c r="P71" s="7"/>
      <c r="Q71" s="25">
        <f t="shared" si="5"/>
        <v>-3527.4993506925052</v>
      </c>
      <c r="R71" s="24">
        <f t="shared" si="6"/>
        <v>-1560.168623721444</v>
      </c>
      <c r="S71" s="7"/>
      <c r="T71" s="25">
        <f t="shared" si="7"/>
        <v>0.91131441130664359</v>
      </c>
      <c r="U71" s="24">
        <f t="shared" si="8"/>
        <v>-0.40561804572905519</v>
      </c>
      <c r="V71" s="7"/>
      <c r="W71" s="25">
        <f t="shared" si="9"/>
        <v>0.91447788873195623</v>
      </c>
      <c r="X71" s="24">
        <f t="shared" si="10"/>
        <v>286.82669805739818</v>
      </c>
      <c r="Y71" s="7"/>
      <c r="Z71" s="25">
        <f t="shared" si="11"/>
        <v>632</v>
      </c>
      <c r="AA71" s="17">
        <f t="shared" si="15"/>
        <v>286.84799999999996</v>
      </c>
      <c r="AB71" s="24">
        <f t="shared" si="12"/>
        <v>5.0064420527606934</v>
      </c>
      <c r="AC71" s="17">
        <f t="shared" si="13"/>
        <v>-2.1301942601780866E-2</v>
      </c>
      <c r="AD71" s="17">
        <f t="shared" ca="1" si="14"/>
        <v>0.12575457381745991</v>
      </c>
      <c r="AE71" s="17">
        <v>98</v>
      </c>
    </row>
    <row r="72" spans="1:31" s="17" customFormat="1" x14ac:dyDescent="0.25">
      <c r="A72" s="17">
        <v>52</v>
      </c>
      <c r="B72" s="17">
        <v>627</v>
      </c>
      <c r="C72" s="17">
        <v>11549</v>
      </c>
      <c r="D72" s="17">
        <v>12312</v>
      </c>
      <c r="E72" s="17">
        <v>14929</v>
      </c>
      <c r="F72" s="17">
        <v>14198</v>
      </c>
      <c r="G72" s="24"/>
      <c r="H72" s="7"/>
      <c r="I72" s="25">
        <f t="shared" si="16"/>
        <v>-3380</v>
      </c>
      <c r="J72" s="24">
        <f t="shared" si="16"/>
        <v>-1886</v>
      </c>
      <c r="K72" s="7"/>
      <c r="L72" s="25">
        <f t="shared" si="3"/>
        <v>-3386.169182037369</v>
      </c>
      <c r="M72" s="17">
        <f t="shared" si="1"/>
        <v>38.058807010195771</v>
      </c>
      <c r="N72" s="17">
        <f t="shared" si="4"/>
        <v>-1896.3303877122341</v>
      </c>
      <c r="O72" s="24">
        <f t="shared" si="2"/>
        <v>106.71691028507814</v>
      </c>
      <c r="P72" s="7"/>
      <c r="Q72" s="25">
        <f t="shared" si="5"/>
        <v>-3350.4993506925052</v>
      </c>
      <c r="R72" s="24">
        <f t="shared" si="6"/>
        <v>-1894.168623721444</v>
      </c>
      <c r="S72" s="7"/>
      <c r="T72" s="25">
        <f t="shared" si="7"/>
        <v>0.8655872162698508</v>
      </c>
      <c r="U72" s="24">
        <f t="shared" si="8"/>
        <v>-0.49245252324236066</v>
      </c>
      <c r="V72" s="7"/>
      <c r="W72" s="25">
        <f t="shared" si="9"/>
        <v>0.86942073063948788</v>
      </c>
      <c r="X72" s="24">
        <f t="shared" si="10"/>
        <v>292.43479126498301</v>
      </c>
      <c r="Y72" s="7"/>
      <c r="Z72" s="25">
        <f t="shared" si="11"/>
        <v>627</v>
      </c>
      <c r="AA72" s="17">
        <f t="shared" si="15"/>
        <v>292.49099999999993</v>
      </c>
      <c r="AB72" s="24">
        <f t="shared" si="12"/>
        <v>5.1049309824507327</v>
      </c>
      <c r="AC72" s="17">
        <f t="shared" si="13"/>
        <v>-5.6208735016923583E-2</v>
      </c>
      <c r="AD72" s="17">
        <f t="shared" ca="1" si="14"/>
        <v>4.513210359095865E-2</v>
      </c>
      <c r="AE72" s="17">
        <v>97</v>
      </c>
    </row>
    <row r="73" spans="1:31" s="17" customFormat="1" x14ac:dyDescent="0.25">
      <c r="A73" s="17">
        <v>53</v>
      </c>
      <c r="B73" s="17">
        <v>621</v>
      </c>
      <c r="C73" s="17">
        <v>11653</v>
      </c>
      <c r="D73" s="17">
        <v>12158</v>
      </c>
      <c r="E73" s="17">
        <v>14838</v>
      </c>
      <c r="F73" s="17">
        <v>14362</v>
      </c>
      <c r="G73" s="24"/>
      <c r="H73" s="7"/>
      <c r="I73" s="25">
        <f t="shared" si="16"/>
        <v>-3185</v>
      </c>
      <c r="J73" s="24">
        <f t="shared" si="16"/>
        <v>-2204</v>
      </c>
      <c r="K73" s="7"/>
      <c r="L73" s="25">
        <f t="shared" si="3"/>
        <v>-3181.4180011758549</v>
      </c>
      <c r="M73" s="17">
        <f t="shared" si="1"/>
        <v>12.8307155761769</v>
      </c>
      <c r="N73" s="17">
        <f t="shared" si="4"/>
        <v>-2213.5608008466215</v>
      </c>
      <c r="O73" s="24">
        <f t="shared" si="2"/>
        <v>91.408912828759014</v>
      </c>
      <c r="P73" s="7"/>
      <c r="Q73" s="25">
        <f t="shared" si="5"/>
        <v>-3155.4993506925052</v>
      </c>
      <c r="R73" s="24">
        <f t="shared" si="6"/>
        <v>-2212.168623721444</v>
      </c>
      <c r="S73" s="7"/>
      <c r="T73" s="25">
        <f t="shared" si="7"/>
        <v>0.81520979800897753</v>
      </c>
      <c r="U73" s="24">
        <f t="shared" si="8"/>
        <v>-0.57512726530592695</v>
      </c>
      <c r="V73" s="7"/>
      <c r="W73" s="25">
        <f t="shared" si="9"/>
        <v>0.81968104726503455</v>
      </c>
      <c r="X73" s="24">
        <f t="shared" si="10"/>
        <v>297.96227419693184</v>
      </c>
      <c r="Y73" s="7"/>
      <c r="Z73" s="25">
        <f t="shared" si="11"/>
        <v>621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-0.11772580306808322</v>
      </c>
      <c r="AD73" s="17">
        <f t="shared" ca="1" si="14"/>
        <v>0.11165752603454848</v>
      </c>
      <c r="AE73" s="17">
        <v>96</v>
      </c>
    </row>
    <row r="74" spans="1:31" s="17" customFormat="1" x14ac:dyDescent="0.25">
      <c r="A74" s="17">
        <v>54</v>
      </c>
      <c r="B74" s="17">
        <v>614</v>
      </c>
      <c r="C74" s="17">
        <v>11782</v>
      </c>
      <c r="D74" s="17">
        <v>12019</v>
      </c>
      <c r="E74" s="17">
        <v>14729</v>
      </c>
      <c r="F74" s="17">
        <v>14519</v>
      </c>
      <c r="G74" s="24"/>
      <c r="H74" s="7"/>
      <c r="I74" s="25">
        <f t="shared" si="16"/>
        <v>-2947</v>
      </c>
      <c r="J74" s="24">
        <f t="shared" si="16"/>
        <v>-2500</v>
      </c>
      <c r="K74" s="7"/>
      <c r="L74" s="25">
        <f t="shared" si="3"/>
        <v>-2949.4998142442782</v>
      </c>
      <c r="M74" s="17">
        <f t="shared" si="1"/>
        <v>6.2490712558963928</v>
      </c>
      <c r="N74" s="17">
        <f t="shared" si="4"/>
        <v>-2506.4426921860631</v>
      </c>
      <c r="O74" s="24">
        <f t="shared" si="2"/>
        <v>41.508282604359053</v>
      </c>
      <c r="P74" s="7"/>
      <c r="Q74" s="25">
        <f t="shared" si="5"/>
        <v>-2917.4993506925052</v>
      </c>
      <c r="R74" s="24">
        <f t="shared" si="6"/>
        <v>-2508.168623721444</v>
      </c>
      <c r="S74" s="7"/>
      <c r="T74" s="25">
        <f t="shared" si="7"/>
        <v>0.75372351315724484</v>
      </c>
      <c r="U74" s="24">
        <f t="shared" si="8"/>
        <v>-0.65208237112610179</v>
      </c>
      <c r="V74" s="7"/>
      <c r="W74" s="25">
        <f t="shared" si="9"/>
        <v>0.75878794103769598</v>
      </c>
      <c r="X74" s="24">
        <f t="shared" si="10"/>
        <v>303.58184121341446</v>
      </c>
      <c r="Y74" s="7"/>
      <c r="Z74" s="25">
        <f t="shared" si="11"/>
        <v>614</v>
      </c>
      <c r="AA74" s="17">
        <f t="shared" si="15"/>
        <v>303.60599999999994</v>
      </c>
      <c r="AB74" s="24">
        <f t="shared" si="12"/>
        <v>5.2989243288099033</v>
      </c>
      <c r="AC74" s="17">
        <f t="shared" si="13"/>
        <v>-2.415878658547399E-2</v>
      </c>
      <c r="AD74" s="17">
        <f t="shared" ca="1" si="14"/>
        <v>-1.0271021763912813E-2</v>
      </c>
      <c r="AE74" s="17">
        <v>95</v>
      </c>
    </row>
    <row r="75" spans="1:31" s="17" customFormat="1" x14ac:dyDescent="0.25">
      <c r="A75" s="17">
        <v>55</v>
      </c>
      <c r="B75" s="17">
        <v>616</v>
      </c>
      <c r="C75" s="17">
        <v>11901</v>
      </c>
      <c r="D75" s="17">
        <v>11879</v>
      </c>
      <c r="E75" s="17">
        <v>14590</v>
      </c>
      <c r="F75" s="17">
        <v>14647</v>
      </c>
      <c r="G75" s="24"/>
      <c r="H75" s="7"/>
      <c r="I75" s="25">
        <f t="shared" si="16"/>
        <v>-2689</v>
      </c>
      <c r="J75" s="24">
        <f t="shared" si="16"/>
        <v>-2768</v>
      </c>
      <c r="K75" s="7"/>
      <c r="L75" s="25">
        <f t="shared" si="3"/>
        <v>-2689.5512503990703</v>
      </c>
      <c r="M75" s="17">
        <f t="shared" si="1"/>
        <v>0.30387700247520999</v>
      </c>
      <c r="N75" s="17">
        <f t="shared" si="4"/>
        <v>-2776.7707569279373</v>
      </c>
      <c r="O75" s="24">
        <f t="shared" si="2"/>
        <v>76.926177088960628</v>
      </c>
      <c r="P75" s="7"/>
      <c r="Q75" s="25">
        <f t="shared" si="5"/>
        <v>-2659.4993506925052</v>
      </c>
      <c r="R75" s="24">
        <f t="shared" si="6"/>
        <v>-2776.168623721444</v>
      </c>
      <c r="S75" s="7"/>
      <c r="T75" s="25">
        <f t="shared" si="7"/>
        <v>0.68707031361208937</v>
      </c>
      <c r="U75" s="24">
        <f t="shared" si="8"/>
        <v>-0.72175793990923309</v>
      </c>
      <c r="V75" s="7"/>
      <c r="W75" s="25">
        <f t="shared" si="9"/>
        <v>0.69267148032232462</v>
      </c>
      <c r="X75" s="24">
        <f t="shared" si="10"/>
        <v>309.08501551763652</v>
      </c>
      <c r="Y75" s="7"/>
      <c r="Z75" s="25">
        <f t="shared" si="11"/>
        <v>616</v>
      </c>
      <c r="AA75" s="17">
        <f t="shared" si="15"/>
        <v>309.14999999999992</v>
      </c>
      <c r="AB75" s="24">
        <f t="shared" si="12"/>
        <v>5.395685382540468</v>
      </c>
      <c r="AC75" s="17">
        <f t="shared" si="13"/>
        <v>-6.498448236339982E-2</v>
      </c>
      <c r="AD75" s="17">
        <f t="shared" ca="1" si="14"/>
        <v>6.3307099374412701E-2</v>
      </c>
      <c r="AE75" s="17">
        <v>94</v>
      </c>
    </row>
    <row r="76" spans="1:31" s="17" customFormat="1" x14ac:dyDescent="0.25">
      <c r="A76" s="17">
        <v>56</v>
      </c>
      <c r="B76" s="17">
        <v>638</v>
      </c>
      <c r="C76" s="17">
        <v>12053</v>
      </c>
      <c r="D76" s="17">
        <v>11748</v>
      </c>
      <c r="E76" s="17">
        <v>14444</v>
      </c>
      <c r="F76" s="17">
        <v>14771</v>
      </c>
      <c r="G76" s="24"/>
      <c r="H76" s="7"/>
      <c r="I76" s="25">
        <f t="shared" si="16"/>
        <v>-2391</v>
      </c>
      <c r="J76" s="24">
        <f t="shared" si="16"/>
        <v>-3023</v>
      </c>
      <c r="K76" s="7"/>
      <c r="L76" s="25">
        <f t="shared" si="3"/>
        <v>-2394.1127042732937</v>
      </c>
      <c r="M76" s="17">
        <f t="shared" si="1"/>
        <v>9.688927892981047</v>
      </c>
      <c r="N76" s="17">
        <f t="shared" si="4"/>
        <v>-3029.2359273155348</v>
      </c>
      <c r="O76" s="24">
        <f t="shared" si="2"/>
        <v>38.886789484633169</v>
      </c>
      <c r="P76" s="7"/>
      <c r="Q76" s="25">
        <f t="shared" si="5"/>
        <v>-2361.4993506925052</v>
      </c>
      <c r="R76" s="24">
        <f t="shared" si="6"/>
        <v>-3031.168623721444</v>
      </c>
      <c r="S76" s="7"/>
      <c r="T76" s="25">
        <f t="shared" si="7"/>
        <v>0.6100832846800881</v>
      </c>
      <c r="U76" s="24">
        <f t="shared" si="8"/>
        <v>-0.78805372363945136</v>
      </c>
      <c r="V76" s="7"/>
      <c r="W76" s="25">
        <f t="shared" si="9"/>
        <v>0.6161947488440962</v>
      </c>
      <c r="X76" s="24">
        <f t="shared" si="10"/>
        <v>314.88439255800427</v>
      </c>
      <c r="Y76" s="7"/>
      <c r="Z76" s="25">
        <f t="shared" si="11"/>
        <v>638</v>
      </c>
      <c r="AA76" s="17">
        <f t="shared" si="15"/>
        <v>314.89199999999994</v>
      </c>
      <c r="AB76" s="24">
        <f t="shared" si="12"/>
        <v>5.4959021881899828</v>
      </c>
      <c r="AC76" s="17">
        <f t="shared" si="13"/>
        <v>-7.6074419956739803E-3</v>
      </c>
      <c r="AD76" s="17">
        <f t="shared" ca="1" si="14"/>
        <v>-8.8275747966122253E-3</v>
      </c>
      <c r="AE76" s="17">
        <v>93</v>
      </c>
    </row>
    <row r="77" spans="1:31" s="17" customFormat="1" x14ac:dyDescent="0.25">
      <c r="A77" s="17">
        <v>57</v>
      </c>
      <c r="B77" s="17">
        <v>638</v>
      </c>
      <c r="C77" s="17">
        <v>12207</v>
      </c>
      <c r="D77" s="17">
        <v>11638</v>
      </c>
      <c r="E77" s="17">
        <v>14281</v>
      </c>
      <c r="F77" s="17">
        <v>14881</v>
      </c>
      <c r="G77" s="24"/>
      <c r="H77" s="7"/>
      <c r="I77" s="25">
        <f t="shared" si="16"/>
        <v>-2074</v>
      </c>
      <c r="J77" s="24">
        <f t="shared" si="16"/>
        <v>-3243</v>
      </c>
      <c r="K77" s="7"/>
      <c r="L77" s="25">
        <f t="shared" si="3"/>
        <v>-2074.94136776184</v>
      </c>
      <c r="M77" s="17">
        <f t="shared" si="1"/>
        <v>0.88617326303156829</v>
      </c>
      <c r="N77" s="17">
        <f t="shared" si="4"/>
        <v>-3251.1966250303831</v>
      </c>
      <c r="O77" s="24">
        <f t="shared" si="2"/>
        <v>67.184661888702337</v>
      </c>
      <c r="P77" s="7"/>
      <c r="Q77" s="25">
        <f t="shared" si="5"/>
        <v>-2044.499350692505</v>
      </c>
      <c r="R77" s="24">
        <f t="shared" si="6"/>
        <v>-3251.168623721444</v>
      </c>
      <c r="S77" s="7"/>
      <c r="T77" s="25">
        <f t="shared" si="7"/>
        <v>0.52818768678933492</v>
      </c>
      <c r="U77" s="24">
        <f t="shared" si="8"/>
        <v>-0.84525008607336516</v>
      </c>
      <c r="V77" s="7"/>
      <c r="W77" s="25">
        <f t="shared" si="9"/>
        <v>0.53473894499779562</v>
      </c>
      <c r="X77" s="24">
        <f t="shared" si="10"/>
        <v>320.58786706317983</v>
      </c>
      <c r="Y77" s="7"/>
      <c r="Z77" s="25">
        <f t="shared" si="11"/>
        <v>638</v>
      </c>
      <c r="AA77" s="17">
        <f t="shared" si="15"/>
        <v>320.63399999999996</v>
      </c>
      <c r="AB77" s="24">
        <f t="shared" si="12"/>
        <v>5.5961189938394975</v>
      </c>
      <c r="AC77" s="17">
        <f t="shared" si="13"/>
        <v>-4.6132936820129089E-2</v>
      </c>
      <c r="AD77" s="17">
        <f t="shared" ca="1" si="14"/>
        <v>9.9593050004102679E-2</v>
      </c>
      <c r="AE77" s="17">
        <v>92</v>
      </c>
    </row>
    <row r="78" spans="1:31" s="17" customFormat="1" x14ac:dyDescent="0.25">
      <c r="A78" s="17">
        <v>58</v>
      </c>
      <c r="B78" s="17">
        <v>638</v>
      </c>
      <c r="C78" s="17">
        <v>12368</v>
      </c>
      <c r="D78" s="17">
        <v>11536</v>
      </c>
      <c r="E78" s="17">
        <v>14106</v>
      </c>
      <c r="F78" s="17">
        <v>14968</v>
      </c>
      <c r="G78" s="24"/>
      <c r="H78" s="7"/>
      <c r="I78" s="25">
        <f t="shared" si="16"/>
        <v>-1738</v>
      </c>
      <c r="J78" s="24">
        <f t="shared" si="16"/>
        <v>-3432</v>
      </c>
      <c r="K78" s="7"/>
      <c r="L78" s="25">
        <f t="shared" si="3"/>
        <v>-1735.2403313261873</v>
      </c>
      <c r="M78" s="17">
        <f t="shared" si="1"/>
        <v>7.6157711892232118</v>
      </c>
      <c r="N78" s="17">
        <f t="shared" si="4"/>
        <v>-3440.4234139487421</v>
      </c>
      <c r="O78" s="24">
        <f t="shared" si="2"/>
        <v>70.953902551863123</v>
      </c>
      <c r="P78" s="7"/>
      <c r="Q78" s="25">
        <f t="shared" si="5"/>
        <v>-1708.499350692505</v>
      </c>
      <c r="R78" s="24">
        <f t="shared" si="6"/>
        <v>-3440.168623721444</v>
      </c>
      <c r="S78" s="7"/>
      <c r="T78" s="25">
        <f t="shared" si="7"/>
        <v>0.44138351993983005</v>
      </c>
      <c r="U78" s="24">
        <f t="shared" si="8"/>
        <v>-0.8943869610734092</v>
      </c>
      <c r="V78" s="7"/>
      <c r="W78" s="25">
        <f t="shared" si="9"/>
        <v>0.44831210954744255</v>
      </c>
      <c r="X78" s="24">
        <f t="shared" si="10"/>
        <v>326.28459442090013</v>
      </c>
      <c r="Y78" s="7"/>
      <c r="Z78" s="25">
        <f t="shared" si="11"/>
        <v>638</v>
      </c>
      <c r="AA78" s="17">
        <f t="shared" si="15"/>
        <v>326.37599999999998</v>
      </c>
      <c r="AB78" s="24">
        <f t="shared" si="12"/>
        <v>5.6963357994890123</v>
      </c>
      <c r="AC78" s="17">
        <f t="shared" si="13"/>
        <v>-9.1405579099841816E-2</v>
      </c>
      <c r="AD78" s="17">
        <f t="shared" ca="1" si="14"/>
        <v>0.13602016698922625</v>
      </c>
      <c r="AE78" s="17">
        <v>91</v>
      </c>
    </row>
    <row r="79" spans="1:31" s="17" customFormat="1" x14ac:dyDescent="0.25">
      <c r="A79" s="17">
        <v>59</v>
      </c>
      <c r="B79" s="17">
        <v>623</v>
      </c>
      <c r="C79" s="17">
        <v>12548</v>
      </c>
      <c r="D79" s="17">
        <v>11458</v>
      </c>
      <c r="E79" s="17">
        <v>13935</v>
      </c>
      <c r="F79" s="17">
        <v>15044</v>
      </c>
      <c r="G79" s="24"/>
      <c r="H79" s="7"/>
      <c r="I79" s="25">
        <f t="shared" si="16"/>
        <v>-1387</v>
      </c>
      <c r="J79" s="24">
        <f t="shared" si="16"/>
        <v>-3586</v>
      </c>
      <c r="K79" s="7"/>
      <c r="L79" s="25">
        <f t="shared" si="3"/>
        <v>-1386.9776759828228</v>
      </c>
      <c r="M79" s="17">
        <f t="shared" si="1"/>
        <v>4.9836174292781682E-4</v>
      </c>
      <c r="N79" s="17">
        <f t="shared" si="4"/>
        <v>-3591.7910424112297</v>
      </c>
      <c r="O79" s="24">
        <f t="shared" si="2"/>
        <v>33.536172208660894</v>
      </c>
      <c r="P79" s="7"/>
      <c r="Q79" s="25">
        <f t="shared" si="5"/>
        <v>-1357.499350692505</v>
      </c>
      <c r="R79" s="24">
        <f t="shared" si="6"/>
        <v>-3594.168623721444</v>
      </c>
      <c r="S79" s="7"/>
      <c r="T79" s="25">
        <f t="shared" si="7"/>
        <v>0.35070416707025803</v>
      </c>
      <c r="U79" s="24">
        <f t="shared" si="8"/>
        <v>-0.93442441477714888</v>
      </c>
      <c r="V79" s="7"/>
      <c r="W79" s="25">
        <f t="shared" si="9"/>
        <v>0.35793961555699699</v>
      </c>
      <c r="X79" s="24">
        <f t="shared" si="10"/>
        <v>331.94716150810405</v>
      </c>
      <c r="Y79" s="7"/>
      <c r="Z79" s="25">
        <f t="shared" si="11"/>
        <v>623</v>
      </c>
      <c r="AA79" s="17">
        <f t="shared" si="15"/>
        <v>331.98299999999995</v>
      </c>
      <c r="AB79" s="24">
        <f t="shared" si="12"/>
        <v>5.7941964106483343</v>
      </c>
      <c r="AC79" s="17">
        <f t="shared" si="13"/>
        <v>-3.5838491895901825E-2</v>
      </c>
      <c r="AD79" s="17">
        <f t="shared" ca="1" si="14"/>
        <v>2.7041426039431826E-2</v>
      </c>
      <c r="AE79" s="17">
        <v>90</v>
      </c>
    </row>
    <row r="80" spans="1:31" s="17" customFormat="1" x14ac:dyDescent="0.25">
      <c r="A80" s="17">
        <v>60</v>
      </c>
      <c r="B80" s="17">
        <v>633</v>
      </c>
      <c r="C80" s="17">
        <v>12735</v>
      </c>
      <c r="D80" s="17">
        <v>11407</v>
      </c>
      <c r="E80" s="17">
        <v>13757</v>
      </c>
      <c r="F80" s="17">
        <v>15113</v>
      </c>
      <c r="G80" s="24"/>
      <c r="H80" s="7"/>
      <c r="I80" s="25">
        <f t="shared" si="16"/>
        <v>-1022</v>
      </c>
      <c r="J80" s="24">
        <f t="shared" si="16"/>
        <v>-3706</v>
      </c>
      <c r="K80" s="7"/>
      <c r="L80" s="25">
        <f t="shared" si="3"/>
        <v>-1019.836351928332</v>
      </c>
      <c r="M80" s="17">
        <f t="shared" si="1"/>
        <v>4.6813729780328073</v>
      </c>
      <c r="N80" s="17">
        <f t="shared" si="4"/>
        <v>-3710.2710240034808</v>
      </c>
      <c r="O80" s="24">
        <f t="shared" si="2"/>
        <v>18.241646038308829</v>
      </c>
      <c r="P80" s="7"/>
      <c r="Q80" s="25">
        <f t="shared" si="5"/>
        <v>-992.499350692505</v>
      </c>
      <c r="R80" s="24">
        <f t="shared" si="6"/>
        <v>-3714.168623721444</v>
      </c>
      <c r="S80" s="7"/>
      <c r="T80" s="25">
        <f t="shared" si="7"/>
        <v>0.25640797391528997</v>
      </c>
      <c r="U80" s="24">
        <f t="shared" si="8"/>
        <v>-0.96562243065019271</v>
      </c>
      <c r="V80" s="7"/>
      <c r="W80" s="25">
        <f t="shared" si="9"/>
        <v>0.26388182667445859</v>
      </c>
      <c r="X80" s="24">
        <f t="shared" si="10"/>
        <v>337.62254637464616</v>
      </c>
      <c r="Y80" s="7"/>
      <c r="Z80" s="25">
        <f t="shared" si="11"/>
        <v>633</v>
      </c>
      <c r="AA80" s="17">
        <f t="shared" si="15"/>
        <v>337.67999999999995</v>
      </c>
      <c r="AB80" s="24">
        <f t="shared" si="12"/>
        <v>5.8936278181344504</v>
      </c>
      <c r="AC80" s="17">
        <f t="shared" si="13"/>
        <v>-5.7453625353787174E-2</v>
      </c>
      <c r="AD80" s="17">
        <f t="shared" ca="1" si="14"/>
        <v>5.126525707885321E-2</v>
      </c>
      <c r="AE80" s="17">
        <v>89</v>
      </c>
    </row>
    <row r="81" spans="1:31" s="17" customFormat="1" x14ac:dyDescent="0.25">
      <c r="A81" s="17">
        <v>61</v>
      </c>
      <c r="B81" s="17">
        <v>611</v>
      </c>
      <c r="C81" s="17">
        <v>12910</v>
      </c>
      <c r="D81" s="17">
        <v>11362</v>
      </c>
      <c r="E81" s="17">
        <v>13571</v>
      </c>
      <c r="F81" s="17">
        <v>15146</v>
      </c>
      <c r="G81" s="24"/>
      <c r="H81" s="7"/>
      <c r="I81" s="25">
        <f t="shared" si="16"/>
        <v>-661</v>
      </c>
      <c r="J81" s="24">
        <f t="shared" si="16"/>
        <v>-3784</v>
      </c>
      <c r="K81" s="7"/>
      <c r="L81" s="25">
        <f t="shared" si="3"/>
        <v>-656.13266656379517</v>
      </c>
      <c r="M81" s="17">
        <f t="shared" si="1"/>
        <v>23.690934779197526</v>
      </c>
      <c r="N81" s="17">
        <f t="shared" si="4"/>
        <v>-3789.7750536841954</v>
      </c>
      <c r="O81" s="24">
        <f t="shared" si="2"/>
        <v>33.351245055339177</v>
      </c>
      <c r="P81" s="7"/>
      <c r="Q81" s="25">
        <f t="shared" si="5"/>
        <v>-631.499350692505</v>
      </c>
      <c r="R81" s="24">
        <f t="shared" si="6"/>
        <v>-3792.168623721444</v>
      </c>
      <c r="S81" s="7"/>
      <c r="T81" s="25">
        <f t="shared" si="7"/>
        <v>0.16314516369900647</v>
      </c>
      <c r="U81" s="24">
        <f t="shared" si="8"/>
        <v>-0.98590114096767123</v>
      </c>
      <c r="V81" s="7"/>
      <c r="W81" s="25">
        <f t="shared" si="9"/>
        <v>0.17077302359769583</v>
      </c>
      <c r="X81" s="24">
        <f t="shared" si="10"/>
        <v>343.07995528646757</v>
      </c>
      <c r="Y81" s="7"/>
      <c r="Z81" s="25">
        <f t="shared" si="11"/>
        <v>611</v>
      </c>
      <c r="AA81" s="17">
        <f t="shared" si="15"/>
        <v>343.17899999999997</v>
      </c>
      <c r="AB81" s="24">
        <f t="shared" si="12"/>
        <v>5.9896034737016191</v>
      </c>
      <c r="AC81" s="17">
        <f t="shared" si="13"/>
        <v>-9.9044713532407513E-2</v>
      </c>
      <c r="AD81" s="17">
        <f t="shared" ca="1" si="14"/>
        <v>7.6519219616727696E-2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13106</v>
      </c>
      <c r="D82" s="17">
        <v>11342</v>
      </c>
      <c r="E82" s="17">
        <v>13393</v>
      </c>
      <c r="F82" s="17">
        <v>15179</v>
      </c>
      <c r="G82" s="24"/>
      <c r="H82" s="7"/>
      <c r="I82" s="25">
        <f t="shared" si="16"/>
        <v>-287</v>
      </c>
      <c r="J82" s="24">
        <f t="shared" si="16"/>
        <v>-3837</v>
      </c>
      <c r="K82" s="7"/>
      <c r="L82" s="25">
        <f t="shared" si="3"/>
        <v>-284.83599274350638</v>
      </c>
      <c r="M82" s="17">
        <f t="shared" si="1"/>
        <v>4.6829274061570398</v>
      </c>
      <c r="N82" s="17">
        <f t="shared" si="4"/>
        <v>-3834.4247109120206</v>
      </c>
      <c r="O82" s="24">
        <f t="shared" si="2"/>
        <v>6.632113886665767</v>
      </c>
      <c r="P82" s="7"/>
      <c r="Q82" s="25">
        <f t="shared" si="5"/>
        <v>-257.499350692505</v>
      </c>
      <c r="R82" s="24">
        <f t="shared" si="6"/>
        <v>-3845.168623721444</v>
      </c>
      <c r="S82" s="7"/>
      <c r="T82" s="25">
        <f t="shared" si="7"/>
        <v>6.6523858931998109E-2</v>
      </c>
      <c r="U82" s="24">
        <f t="shared" si="8"/>
        <v>-0.99968026464493231</v>
      </c>
      <c r="V82" s="7"/>
      <c r="W82" s="25">
        <f t="shared" si="9"/>
        <v>7.4255370804878748E-2</v>
      </c>
      <c r="X82" s="24">
        <f t="shared" si="10"/>
        <v>348.65886695883955</v>
      </c>
      <c r="Y82" s="7"/>
      <c r="Z82" s="25">
        <f t="shared" si="11"/>
        <v>614</v>
      </c>
      <c r="AA82" s="17">
        <f t="shared" si="15"/>
        <v>348.70499999999998</v>
      </c>
      <c r="AB82" s="24">
        <f t="shared" si="12"/>
        <v>6.086050368166827</v>
      </c>
      <c r="AC82" s="17">
        <f t="shared" si="13"/>
        <v>-4.6133041160430821E-2</v>
      </c>
      <c r="AD82" s="17">
        <f t="shared" ca="1" si="14"/>
        <v>1.5358658599211594E-3</v>
      </c>
      <c r="AE82" s="17">
        <v>87</v>
      </c>
    </row>
    <row r="83" spans="1:31" s="17" customFormat="1" x14ac:dyDescent="0.25">
      <c r="A83" s="17">
        <v>63</v>
      </c>
      <c r="B83" s="17">
        <v>627</v>
      </c>
      <c r="C83" s="17">
        <v>13292</v>
      </c>
      <c r="D83" s="17">
        <v>11339</v>
      </c>
      <c r="E83" s="17">
        <v>13200</v>
      </c>
      <c r="F83" s="17">
        <v>15182</v>
      </c>
      <c r="G83" s="24"/>
      <c r="H83" s="7"/>
      <c r="I83" s="25">
        <f t="shared" si="16"/>
        <v>92</v>
      </c>
      <c r="J83" s="24">
        <f t="shared" si="16"/>
        <v>-3843</v>
      </c>
      <c r="K83" s="7"/>
      <c r="L83" s="25">
        <f t="shared" si="3"/>
        <v>96.748345587358401</v>
      </c>
      <c r="M83" s="17">
        <f t="shared" si="1"/>
        <v>22.546785816985995</v>
      </c>
      <c r="N83" s="17">
        <f t="shared" si="4"/>
        <v>-3843.1299098356035</v>
      </c>
      <c r="O83" s="24">
        <f t="shared" si="2"/>
        <v>1.6876565386524416E-2</v>
      </c>
      <c r="P83" s="7"/>
      <c r="Q83" s="25">
        <f t="shared" si="5"/>
        <v>121.50064930749497</v>
      </c>
      <c r="R83" s="24">
        <f t="shared" si="6"/>
        <v>-3851.168623721444</v>
      </c>
      <c r="S83" s="7"/>
      <c r="T83" s="25">
        <f t="shared" si="7"/>
        <v>-3.138917450836598E-2</v>
      </c>
      <c r="U83" s="24">
        <f t="shared" si="8"/>
        <v>-1.0012401654385845</v>
      </c>
      <c r="V83" s="7"/>
      <c r="W83" s="25">
        <f t="shared" si="9"/>
        <v>-2.3648528250140594E-2</v>
      </c>
      <c r="X83" s="24">
        <f t="shared" si="10"/>
        <v>354.25997676255287</v>
      </c>
      <c r="Y83" s="7"/>
      <c r="Z83" s="25">
        <f t="shared" si="11"/>
        <v>627</v>
      </c>
      <c r="AA83" s="17">
        <f t="shared" si="15"/>
        <v>354.34799999999996</v>
      </c>
      <c r="AB83" s="24">
        <f t="shared" si="12"/>
        <v>6.1845392978568663</v>
      </c>
      <c r="AC83" s="17">
        <f t="shared" si="13"/>
        <v>-8.8023237447089286E-2</v>
      </c>
      <c r="AD83" s="17">
        <f t="shared" ca="1" si="14"/>
        <v>8.2918242294340416E-2</v>
      </c>
      <c r="AE83" s="17">
        <v>86</v>
      </c>
    </row>
    <row r="84" spans="1:31" s="17" customFormat="1" x14ac:dyDescent="0.25">
      <c r="A84" s="17">
        <v>64</v>
      </c>
      <c r="B84" s="17">
        <v>629</v>
      </c>
      <c r="C84" s="17">
        <v>13486</v>
      </c>
      <c r="D84" s="17">
        <v>11353</v>
      </c>
      <c r="E84" s="17">
        <v>13018</v>
      </c>
      <c r="F84" s="17">
        <v>15176</v>
      </c>
      <c r="G84" s="24"/>
      <c r="H84" s="7"/>
      <c r="I84" s="25">
        <f t="shared" ref="I84:J115" si="17">C84-E84</f>
        <v>468</v>
      </c>
      <c r="J84" s="24">
        <f t="shared" si="17"/>
        <v>-3823</v>
      </c>
      <c r="K84" s="7"/>
      <c r="L84" s="25">
        <f t="shared" si="3"/>
        <v>478.31864848247324</v>
      </c>
      <c r="M84" s="17">
        <f t="shared" ref="M84:M147" si="18">(I84-L84)^2</f>
        <v>106.47450650484721</v>
      </c>
      <c r="N84" s="17">
        <f t="shared" si="4"/>
        <v>-3814.3258914266798</v>
      </c>
      <c r="O84" s="24">
        <f t="shared" ref="O84:O147" si="19">(J84-N84)^2</f>
        <v>75.240159541746209</v>
      </c>
      <c r="P84" s="7"/>
      <c r="Q84" s="25">
        <f t="shared" si="5"/>
        <v>497.500649307495</v>
      </c>
      <c r="R84" s="24">
        <f t="shared" si="6"/>
        <v>-3831.168623721444</v>
      </c>
      <c r="S84" s="7"/>
      <c r="T84" s="25">
        <f t="shared" si="7"/>
        <v>-0.12852717074471665</v>
      </c>
      <c r="U84" s="24">
        <f t="shared" si="8"/>
        <v>-0.99604049612641055</v>
      </c>
      <c r="V84" s="7"/>
      <c r="W84" s="25">
        <f t="shared" si="9"/>
        <v>-0.12082963190030153</v>
      </c>
      <c r="X84" s="24">
        <f>IF(MOD(ATAN2(U84,W84)*180/PI()-$J$9+360,360)&lt;355,MOD(ATAN2(U84,W84)*180/PI()-$J$9+360,360)+360,MOD(ATAN2(U84,W84)*180/PI()-$J$9+360,360))</f>
        <v>359.82369735038816</v>
      </c>
      <c r="Y84" s="7"/>
      <c r="Z84" s="25">
        <f t="shared" si="11"/>
        <v>629</v>
      </c>
      <c r="AA84" s="17">
        <f t="shared" si="15"/>
        <v>360.00899999999996</v>
      </c>
      <c r="AB84" s="24">
        <f t="shared" si="12"/>
        <v>6.2833423868122651</v>
      </c>
      <c r="AC84" s="17">
        <f t="shared" si="13"/>
        <v>-0.1853026496117991</v>
      </c>
    </row>
    <row r="85" spans="1:31" s="17" customFormat="1" x14ac:dyDescent="0.25">
      <c r="A85" s="17">
        <v>0</v>
      </c>
      <c r="B85" s="17">
        <v>0</v>
      </c>
      <c r="C85" s="17">
        <v>13443</v>
      </c>
      <c r="D85" s="17">
        <v>11310</v>
      </c>
      <c r="E85" s="17">
        <v>12965</v>
      </c>
      <c r="F85" s="17">
        <v>15114</v>
      </c>
      <c r="G85" s="24"/>
      <c r="H85" s="7"/>
      <c r="I85" s="25">
        <f t="shared" si="17"/>
        <v>478</v>
      </c>
      <c r="J85" s="24">
        <f t="shared" si="17"/>
        <v>-3804</v>
      </c>
      <c r="K85" s="7"/>
      <c r="L85" s="25">
        <f>$M$9*SIN(2*PI()/$M$10*(AA85+$M$11))+$M$12</f>
        <v>486.0691030128803</v>
      </c>
      <c r="M85" s="17">
        <f t="shared" si="18"/>
        <v>65.110423432474022</v>
      </c>
      <c r="N85" s="17">
        <f>$O$9*COS(2*PI()/$O$10*(AA85+$O$11))+$O$12</f>
        <v>-3800.9048853938607</v>
      </c>
      <c r="O85" s="24">
        <f t="shared" si="19"/>
        <v>9.5797344251368628</v>
      </c>
      <c r="P85" s="7"/>
      <c r="Q85" s="25">
        <f t="shared" ref="Q85:Q148" si="20">I85-$J$4</f>
        <v>507.500649307495</v>
      </c>
      <c r="R85" s="24">
        <f t="shared" ref="R85:R148" si="21">J85-$J$3</f>
        <v>-3812.168623721444</v>
      </c>
      <c r="S85" s="7"/>
      <c r="T85" s="25">
        <f t="shared" ref="T85:T148" si="22">Q85/$J$7</f>
        <v>-0.13111062809142809</v>
      </c>
      <c r="U85" s="24">
        <f t="shared" ref="U85:U148" si="23">R85/$J$6</f>
        <v>-0.9911008102798452</v>
      </c>
      <c r="V85" s="7"/>
      <c r="W85" s="25">
        <f t="shared" ref="W85:W148" si="24">(T85-U85*SIN(-$J$11*PI()/180))/(COS(-$J$11*PI()/180))</f>
        <v>-0.1234513600993422</v>
      </c>
      <c r="X85" s="24">
        <f>IF(MOD(ATAN2(U85,W85)*180/PI()-$J$9+360,360)&lt;355,MOD(ATAN2(U85,W85)*180/PI()-$J$9+360,360)+360,MOD(ATAN2(U85,W85)*180/PI()-$J$9+360,360))</f>
        <v>360.0071295470691</v>
      </c>
      <c r="Y85" s="7"/>
      <c r="Z85" s="25">
        <f>I165-J159</f>
        <v>6</v>
      </c>
      <c r="AA85" s="17">
        <f t="shared" si="15"/>
        <v>360.06299999999993</v>
      </c>
      <c r="AB85" s="24">
        <f t="shared" ref="AB85:AB148" si="25">AA85*PI()/180</f>
        <v>6.2842848646083418</v>
      </c>
      <c r="AC85" s="17">
        <f t="shared" ref="AC85:AC148" si="26">X85-AA85</f>
        <v>-5.5870452930832926E-2</v>
      </c>
    </row>
    <row r="86" spans="1:31" s="17" customFormat="1" x14ac:dyDescent="0.25">
      <c r="A86" s="17">
        <v>1</v>
      </c>
      <c r="B86" s="17">
        <v>-624</v>
      </c>
      <c r="C86" s="17">
        <v>13253</v>
      </c>
      <c r="D86" s="17">
        <v>11291</v>
      </c>
      <c r="E86" s="17">
        <v>13149</v>
      </c>
      <c r="F86" s="17">
        <v>15125</v>
      </c>
      <c r="G86" s="24"/>
      <c r="H86" s="7"/>
      <c r="I86" s="25">
        <f t="shared" si="17"/>
        <v>104</v>
      </c>
      <c r="J86" s="24">
        <f t="shared" si="17"/>
        <v>-3834</v>
      </c>
      <c r="K86" s="7"/>
      <c r="L86" s="25">
        <f t="shared" ref="L86:L149" si="27">$M$9*SIN(2*PI()/$M$10*(AA86+$M$11))+$M$12</f>
        <v>108.63920212269444</v>
      </c>
      <c r="M86" s="17">
        <f t="shared" si="18"/>
        <v>21.52219633521262</v>
      </c>
      <c r="N86" s="17">
        <f t="shared" ref="N86:N149" si="28">$O$9*COS(2*PI()/$O$10*(AA86+$O$11))+$O$12</f>
        <v>-3830.3529425846746</v>
      </c>
      <c r="O86" s="24">
        <f t="shared" si="19"/>
        <v>13.301027790680241</v>
      </c>
      <c r="P86" s="7"/>
      <c r="Q86" s="25">
        <f t="shared" si="20"/>
        <v>133.50064930749497</v>
      </c>
      <c r="R86" s="24">
        <f t="shared" si="21"/>
        <v>-3842.168623721444</v>
      </c>
      <c r="S86" s="7"/>
      <c r="T86" s="25">
        <f t="shared" si="22"/>
        <v>-3.4489323324419723E-2</v>
      </c>
      <c r="U86" s="24">
        <f t="shared" si="23"/>
        <v>-0.99890031424810621</v>
      </c>
      <c r="V86" s="7"/>
      <c r="W86" s="25">
        <f t="shared" si="24"/>
        <v>-2.6766861453122463E-2</v>
      </c>
      <c r="X86" s="24">
        <f t="shared" ref="X86:X148" si="29">MOD(ATAN2(U86,W86)*180/PI()-$J$9+360,360)</f>
        <v>354.4418950048472</v>
      </c>
      <c r="Y86" s="7"/>
      <c r="Z86" s="25">
        <f t="shared" ref="Z86:Z149" si="30">B86</f>
        <v>-624</v>
      </c>
      <c r="AA86" s="17">
        <f t="shared" ref="AA86:AA149" si="31">360/40000*Z86+AA85</f>
        <v>354.44699999999995</v>
      </c>
      <c r="AB86" s="24">
        <f t="shared" si="25"/>
        <v>6.1862671738163399</v>
      </c>
      <c r="AC86" s="17">
        <f t="shared" si="26"/>
        <v>-5.1049951527488702E-3</v>
      </c>
    </row>
    <row r="87" spans="1:31" s="17" customFormat="1" x14ac:dyDescent="0.25">
      <c r="A87" s="17">
        <v>2</v>
      </c>
      <c r="B87" s="17">
        <v>-620</v>
      </c>
      <c r="C87" s="17">
        <v>13062</v>
      </c>
      <c r="D87" s="17">
        <v>11303</v>
      </c>
      <c r="E87" s="17">
        <v>13337</v>
      </c>
      <c r="F87" s="17">
        <v>15126</v>
      </c>
      <c r="G87" s="24"/>
      <c r="H87" s="7"/>
      <c r="I87" s="25">
        <f t="shared" si="17"/>
        <v>-275</v>
      </c>
      <c r="J87" s="24">
        <f t="shared" si="17"/>
        <v>-3823</v>
      </c>
      <c r="K87" s="7"/>
      <c r="L87" s="25">
        <f t="shared" si="27"/>
        <v>-267.69522466855551</v>
      </c>
      <c r="M87" s="17">
        <f t="shared" si="18"/>
        <v>53.359742642879944</v>
      </c>
      <c r="N87" s="17">
        <f t="shared" si="28"/>
        <v>-3823.0652698378226</v>
      </c>
      <c r="O87" s="24">
        <f t="shared" si="19"/>
        <v>4.2601517293882141E-3</v>
      </c>
      <c r="P87" s="7"/>
      <c r="Q87" s="25">
        <f t="shared" si="20"/>
        <v>-245.49935069250503</v>
      </c>
      <c r="R87" s="24">
        <f t="shared" si="21"/>
        <v>-3831.168623721444</v>
      </c>
      <c r="S87" s="7"/>
      <c r="T87" s="25">
        <f t="shared" si="22"/>
        <v>6.3423710115944373E-2</v>
      </c>
      <c r="U87" s="24">
        <f t="shared" si="23"/>
        <v>-0.99604049612641055</v>
      </c>
      <c r="V87" s="7"/>
      <c r="W87" s="25">
        <f t="shared" si="24"/>
        <v>7.1126986646872628E-2</v>
      </c>
      <c r="X87" s="24">
        <f t="shared" si="29"/>
        <v>348.82240282469945</v>
      </c>
      <c r="Y87" s="7"/>
      <c r="Z87" s="25">
        <f t="shared" si="30"/>
        <v>-620</v>
      </c>
      <c r="AA87" s="17">
        <f t="shared" si="31"/>
        <v>348.86699999999996</v>
      </c>
      <c r="AB87" s="24">
        <f t="shared" si="25"/>
        <v>6.0888778015550571</v>
      </c>
      <c r="AC87" s="17">
        <f t="shared" si="26"/>
        <v>-4.4597175300509662E-2</v>
      </c>
    </row>
    <row r="88" spans="1:31" s="17" customFormat="1" x14ac:dyDescent="0.25">
      <c r="A88" s="17">
        <v>3</v>
      </c>
      <c r="B88" s="17">
        <v>-614</v>
      </c>
      <c r="C88" s="17">
        <v>12886</v>
      </c>
      <c r="D88" s="17">
        <v>11333</v>
      </c>
      <c r="E88" s="17">
        <v>13530</v>
      </c>
      <c r="F88" s="17">
        <v>15113</v>
      </c>
      <c r="G88" s="24"/>
      <c r="H88" s="7"/>
      <c r="I88" s="25">
        <f t="shared" si="17"/>
        <v>-644</v>
      </c>
      <c r="J88" s="24">
        <f t="shared" si="17"/>
        <v>-3780</v>
      </c>
      <c r="K88" s="7"/>
      <c r="L88" s="25">
        <f t="shared" si="27"/>
        <v>-638.17546164124815</v>
      </c>
      <c r="M88" s="17">
        <f t="shared" si="18"/>
        <v>33.925247092571716</v>
      </c>
      <c r="N88" s="17">
        <f t="shared" si="28"/>
        <v>-3780.0124961303327</v>
      </c>
      <c r="O88" s="24">
        <f t="shared" si="19"/>
        <v>1.5615327329164259E-4</v>
      </c>
      <c r="P88" s="7"/>
      <c r="Q88" s="25">
        <f t="shared" si="20"/>
        <v>-614.499350692505</v>
      </c>
      <c r="R88" s="24">
        <f t="shared" si="21"/>
        <v>-3788.168623721444</v>
      </c>
      <c r="S88" s="7"/>
      <c r="T88" s="25">
        <f t="shared" si="22"/>
        <v>0.15875328620959703</v>
      </c>
      <c r="U88" s="24">
        <f t="shared" si="23"/>
        <v>-0.9848612071052365</v>
      </c>
      <c r="V88" s="7"/>
      <c r="W88" s="25">
        <f t="shared" si="24"/>
        <v>0.16637297406476401</v>
      </c>
      <c r="X88" s="24">
        <f t="shared" si="29"/>
        <v>343.31847450608427</v>
      </c>
      <c r="Y88" s="7"/>
      <c r="Z88" s="25">
        <f t="shared" si="30"/>
        <v>-614</v>
      </c>
      <c r="AA88" s="17">
        <f t="shared" si="31"/>
        <v>343.34099999999995</v>
      </c>
      <c r="AB88" s="24">
        <f t="shared" si="25"/>
        <v>5.99243090708985</v>
      </c>
      <c r="AC88" s="17">
        <f t="shared" si="26"/>
        <v>-2.2525493915679817E-2</v>
      </c>
    </row>
    <row r="89" spans="1:31" s="17" customFormat="1" x14ac:dyDescent="0.25">
      <c r="A89" s="17">
        <v>4</v>
      </c>
      <c r="B89" s="17">
        <v>-615</v>
      </c>
      <c r="C89" s="17">
        <v>12699</v>
      </c>
      <c r="D89" s="17">
        <v>11364</v>
      </c>
      <c r="E89" s="17">
        <v>13707</v>
      </c>
      <c r="F89" s="17">
        <v>15064</v>
      </c>
      <c r="G89" s="24"/>
      <c r="H89" s="7"/>
      <c r="I89" s="25">
        <f t="shared" si="17"/>
        <v>-1008</v>
      </c>
      <c r="J89" s="24">
        <f t="shared" si="17"/>
        <v>-3700</v>
      </c>
      <c r="K89" s="7"/>
      <c r="L89" s="25">
        <f t="shared" si="27"/>
        <v>-1003.5855135046929</v>
      </c>
      <c r="M89" s="17">
        <f t="shared" si="18"/>
        <v>19.48769101724853</v>
      </c>
      <c r="N89" s="17">
        <f t="shared" si="28"/>
        <v>-3701.5435662630462</v>
      </c>
      <c r="O89" s="24">
        <f t="shared" si="19"/>
        <v>2.3825968084142852</v>
      </c>
      <c r="P89" s="7"/>
      <c r="Q89" s="25">
        <f t="shared" si="20"/>
        <v>-978.499350692505</v>
      </c>
      <c r="R89" s="24">
        <f t="shared" si="21"/>
        <v>-3708.168623721444</v>
      </c>
      <c r="S89" s="7"/>
      <c r="T89" s="25">
        <f t="shared" si="22"/>
        <v>0.25279113362989392</v>
      </c>
      <c r="U89" s="24">
        <f t="shared" si="23"/>
        <v>-0.96406252985654051</v>
      </c>
      <c r="V89" s="7"/>
      <c r="W89" s="25">
        <f t="shared" si="24"/>
        <v>0.26025281713050158</v>
      </c>
      <c r="X89" s="24">
        <f t="shared" si="29"/>
        <v>337.79981163172499</v>
      </c>
      <c r="Y89" s="7"/>
      <c r="Z89" s="25">
        <f t="shared" si="30"/>
        <v>-615</v>
      </c>
      <c r="AA89" s="17">
        <f t="shared" si="31"/>
        <v>337.80599999999993</v>
      </c>
      <c r="AB89" s="24">
        <f t="shared" si="25"/>
        <v>5.8958269329919633</v>
      </c>
      <c r="AC89" s="17">
        <f t="shared" si="26"/>
        <v>-6.1883682749339641E-3</v>
      </c>
    </row>
    <row r="90" spans="1:31" s="17" customFormat="1" x14ac:dyDescent="0.25">
      <c r="A90" s="17">
        <v>5</v>
      </c>
      <c r="B90" s="17">
        <v>-641</v>
      </c>
      <c r="C90" s="17">
        <v>12516</v>
      </c>
      <c r="D90" s="17">
        <v>11430</v>
      </c>
      <c r="E90" s="17">
        <v>13893</v>
      </c>
      <c r="F90" s="17">
        <v>15005</v>
      </c>
      <c r="G90" s="24"/>
      <c r="H90" s="7"/>
      <c r="I90" s="25">
        <f t="shared" si="17"/>
        <v>-1377</v>
      </c>
      <c r="J90" s="24">
        <f t="shared" si="17"/>
        <v>-3575</v>
      </c>
      <c r="K90" s="7"/>
      <c r="L90" s="25">
        <f t="shared" si="27"/>
        <v>-1374.7239496905836</v>
      </c>
      <c r="M90" s="17">
        <f t="shared" si="18"/>
        <v>5.1804050109945132</v>
      </c>
      <c r="N90" s="17">
        <f t="shared" si="28"/>
        <v>-3582.9017821071998</v>
      </c>
      <c r="O90" s="24">
        <f t="shared" si="19"/>
        <v>62.438160469662577</v>
      </c>
      <c r="P90" s="7"/>
      <c r="Q90" s="25">
        <f t="shared" si="20"/>
        <v>-1347.499350692505</v>
      </c>
      <c r="R90" s="24">
        <f t="shared" si="21"/>
        <v>-3583.168623721444</v>
      </c>
      <c r="S90" s="7"/>
      <c r="T90" s="25">
        <f t="shared" si="22"/>
        <v>0.34812070972354658</v>
      </c>
      <c r="U90" s="24">
        <f t="shared" si="23"/>
        <v>-0.93156459665545321</v>
      </c>
      <c r="V90" s="7"/>
      <c r="W90" s="25">
        <f t="shared" si="24"/>
        <v>0.35533396888599517</v>
      </c>
      <c r="X90" s="24">
        <f t="shared" si="29"/>
        <v>332.02820293414345</v>
      </c>
      <c r="Y90" s="7"/>
      <c r="Z90" s="25">
        <f t="shared" si="30"/>
        <v>-641</v>
      </c>
      <c r="AA90" s="17">
        <f t="shared" si="31"/>
        <v>332.03699999999992</v>
      </c>
      <c r="AB90" s="24">
        <f t="shared" si="25"/>
        <v>5.7951388884444102</v>
      </c>
      <c r="AC90" s="17">
        <f t="shared" si="26"/>
        <v>-8.7970658564699988E-3</v>
      </c>
    </row>
    <row r="91" spans="1:31" s="17" customFormat="1" x14ac:dyDescent="0.25">
      <c r="A91" s="17">
        <v>6</v>
      </c>
      <c r="B91" s="17">
        <v>-630</v>
      </c>
      <c r="C91" s="17">
        <v>12330</v>
      </c>
      <c r="D91" s="17">
        <v>11493</v>
      </c>
      <c r="E91" s="17">
        <v>14051</v>
      </c>
      <c r="F91" s="17">
        <v>14910</v>
      </c>
      <c r="G91" s="24"/>
      <c r="H91" s="7"/>
      <c r="I91" s="25">
        <f t="shared" si="17"/>
        <v>-1721</v>
      </c>
      <c r="J91" s="24">
        <f t="shared" si="17"/>
        <v>-3417</v>
      </c>
      <c r="K91" s="7"/>
      <c r="L91" s="25">
        <f t="shared" si="27"/>
        <v>-1726.232376866506</v>
      </c>
      <c r="M91" s="17">
        <f t="shared" si="18"/>
        <v>27.377767673147165</v>
      </c>
      <c r="N91" s="17">
        <f t="shared" si="28"/>
        <v>-3430.7925187693395</v>
      </c>
      <c r="O91" s="24">
        <f t="shared" si="19"/>
        <v>190.23357400258226</v>
      </c>
      <c r="P91" s="7"/>
      <c r="Q91" s="25">
        <f t="shared" si="20"/>
        <v>-1691.499350692505</v>
      </c>
      <c r="R91" s="24">
        <f t="shared" si="21"/>
        <v>-3425.168623721444</v>
      </c>
      <c r="S91" s="7"/>
      <c r="T91" s="25">
        <f t="shared" si="22"/>
        <v>0.4369916424504206</v>
      </c>
      <c r="U91" s="24">
        <f t="shared" si="23"/>
        <v>-0.8904872090892787</v>
      </c>
      <c r="V91" s="7"/>
      <c r="W91" s="25">
        <f t="shared" si="24"/>
        <v>0.44388994791345732</v>
      </c>
      <c r="X91" s="24">
        <f t="shared" si="29"/>
        <v>326.41161458788929</v>
      </c>
      <c r="Y91" s="7"/>
      <c r="Z91" s="25">
        <f t="shared" si="30"/>
        <v>-630</v>
      </c>
      <c r="AA91" s="17">
        <f t="shared" si="31"/>
        <v>326.3669999999999</v>
      </c>
      <c r="AB91" s="24">
        <f t="shared" si="25"/>
        <v>5.6961787198563316</v>
      </c>
      <c r="AC91" s="17">
        <f t="shared" si="26"/>
        <v>4.4614587889384438E-2</v>
      </c>
    </row>
    <row r="92" spans="1:31" s="17" customFormat="1" x14ac:dyDescent="0.25">
      <c r="A92" s="17">
        <v>7</v>
      </c>
      <c r="B92" s="17">
        <v>-627</v>
      </c>
      <c r="C92" s="17">
        <v>12177</v>
      </c>
      <c r="D92" s="17">
        <v>11598</v>
      </c>
      <c r="E92" s="17">
        <v>14234</v>
      </c>
      <c r="F92" s="17">
        <v>14838</v>
      </c>
      <c r="G92" s="24"/>
      <c r="H92" s="7"/>
      <c r="I92" s="25">
        <f t="shared" si="17"/>
        <v>-2057</v>
      </c>
      <c r="J92" s="24">
        <f t="shared" si="17"/>
        <v>-3240</v>
      </c>
      <c r="K92" s="7"/>
      <c r="L92" s="25">
        <f t="shared" si="27"/>
        <v>-2059.5826338745251</v>
      </c>
      <c r="M92" s="17">
        <f t="shared" si="18"/>
        <v>6.6699977298443871</v>
      </c>
      <c r="N92" s="17">
        <f t="shared" si="28"/>
        <v>-3245.9465061102123</v>
      </c>
      <c r="O92" s="24">
        <f t="shared" si="19"/>
        <v>35.360934918792694</v>
      </c>
      <c r="P92" s="7"/>
      <c r="Q92" s="25">
        <f t="shared" si="20"/>
        <v>-2027.499350692505</v>
      </c>
      <c r="R92" s="24">
        <f t="shared" si="21"/>
        <v>-3248.168623721444</v>
      </c>
      <c r="S92" s="7"/>
      <c r="T92" s="25">
        <f t="shared" si="22"/>
        <v>0.52379580929992542</v>
      </c>
      <c r="U92" s="24">
        <f t="shared" si="23"/>
        <v>-0.84447013567653906</v>
      </c>
      <c r="V92" s="7"/>
      <c r="W92" s="25">
        <f t="shared" si="24"/>
        <v>0.53034090565586856</v>
      </c>
      <c r="X92" s="24">
        <f t="shared" si="29"/>
        <v>320.77746011318391</v>
      </c>
      <c r="Y92" s="7"/>
      <c r="Z92" s="25">
        <f t="shared" si="30"/>
        <v>-627</v>
      </c>
      <c r="AA92" s="17">
        <f t="shared" si="31"/>
        <v>320.72399999999993</v>
      </c>
      <c r="AB92" s="24">
        <f t="shared" si="25"/>
        <v>5.5976897901662923</v>
      </c>
      <c r="AC92" s="17">
        <f t="shared" si="26"/>
        <v>5.346011318397359E-2</v>
      </c>
    </row>
    <row r="93" spans="1:31" s="17" customFormat="1" x14ac:dyDescent="0.25">
      <c r="A93" s="17">
        <v>8</v>
      </c>
      <c r="B93" s="17">
        <v>-644</v>
      </c>
      <c r="C93" s="17">
        <v>12014</v>
      </c>
      <c r="D93" s="17">
        <v>11711</v>
      </c>
      <c r="E93" s="17">
        <v>14398</v>
      </c>
      <c r="F93" s="17">
        <v>14728</v>
      </c>
      <c r="G93" s="24"/>
      <c r="H93" s="7"/>
      <c r="I93" s="25">
        <f t="shared" si="17"/>
        <v>-2384</v>
      </c>
      <c r="J93" s="24">
        <f t="shared" si="17"/>
        <v>-3017</v>
      </c>
      <c r="K93" s="7"/>
      <c r="L93" s="25">
        <f t="shared" si="27"/>
        <v>-2381.4515552054036</v>
      </c>
      <c r="M93" s="17">
        <f t="shared" si="18"/>
        <v>6.4945708711056644</v>
      </c>
      <c r="N93" s="17">
        <f t="shared" si="28"/>
        <v>-3023.2268178793288</v>
      </c>
      <c r="O93" s="24">
        <f t="shared" si="19"/>
        <v>38.773260902328708</v>
      </c>
      <c r="P93" s="7"/>
      <c r="Q93" s="25">
        <f t="shared" si="20"/>
        <v>-2354.4993506925052</v>
      </c>
      <c r="R93" s="24">
        <f t="shared" si="21"/>
        <v>-3025.168623721444</v>
      </c>
      <c r="S93" s="7"/>
      <c r="T93" s="25">
        <f t="shared" si="22"/>
        <v>0.60827486453738999</v>
      </c>
      <c r="U93" s="24">
        <f t="shared" si="23"/>
        <v>-0.78649382284579916</v>
      </c>
      <c r="V93" s="7"/>
      <c r="W93" s="25">
        <f t="shared" si="24"/>
        <v>0.61437421349910304</v>
      </c>
      <c r="X93" s="24">
        <f t="shared" si="29"/>
        <v>314.91156498320765</v>
      </c>
      <c r="Y93" s="7"/>
      <c r="Z93" s="25">
        <f t="shared" si="30"/>
        <v>-644</v>
      </c>
      <c r="AA93" s="17">
        <f t="shared" si="31"/>
        <v>314.92799999999994</v>
      </c>
      <c r="AB93" s="24">
        <f t="shared" si="25"/>
        <v>5.4965305067207009</v>
      </c>
      <c r="AC93" s="17">
        <f t="shared" si="26"/>
        <v>-1.6435016792286206E-2</v>
      </c>
    </row>
    <row r="94" spans="1:31" s="17" customFormat="1" x14ac:dyDescent="0.25">
      <c r="A94" s="17">
        <v>9</v>
      </c>
      <c r="B94" s="17">
        <v>-630</v>
      </c>
      <c r="C94" s="17">
        <v>11869</v>
      </c>
      <c r="D94" s="17">
        <v>11837</v>
      </c>
      <c r="E94" s="17">
        <v>14542</v>
      </c>
      <c r="F94" s="17">
        <v>14605</v>
      </c>
      <c r="G94" s="24"/>
      <c r="H94" s="7"/>
      <c r="I94" s="25">
        <f t="shared" si="17"/>
        <v>-2673</v>
      </c>
      <c r="J94" s="24">
        <f t="shared" si="17"/>
        <v>-2768</v>
      </c>
      <c r="K94" s="7"/>
      <c r="L94" s="25">
        <f t="shared" si="27"/>
        <v>-2673.067879355146</v>
      </c>
      <c r="M94" s="17">
        <f t="shared" si="18"/>
        <v>4.6076068550412836E-3</v>
      </c>
      <c r="N94" s="17">
        <f t="shared" si="28"/>
        <v>-2775.2968696162402</v>
      </c>
      <c r="O94" s="24">
        <f t="shared" si="19"/>
        <v>53.244306196409418</v>
      </c>
      <c r="P94" s="7"/>
      <c r="Q94" s="25">
        <f t="shared" si="20"/>
        <v>-2643.4993506925052</v>
      </c>
      <c r="R94" s="24">
        <f t="shared" si="21"/>
        <v>-2776.168623721444</v>
      </c>
      <c r="S94" s="7"/>
      <c r="T94" s="25">
        <f t="shared" si="22"/>
        <v>0.68293678185735107</v>
      </c>
      <c r="U94" s="24">
        <f t="shared" si="23"/>
        <v>-0.72175793990923309</v>
      </c>
      <c r="V94" s="7"/>
      <c r="W94" s="25">
        <f t="shared" si="24"/>
        <v>0.68853782501040706</v>
      </c>
      <c r="X94" s="24">
        <f t="shared" si="29"/>
        <v>309.25632261701094</v>
      </c>
      <c r="Y94" s="7"/>
      <c r="Z94" s="25">
        <f t="shared" si="30"/>
        <v>-630</v>
      </c>
      <c r="AA94" s="17">
        <f t="shared" si="31"/>
        <v>309.25799999999992</v>
      </c>
      <c r="AB94" s="24">
        <f t="shared" si="25"/>
        <v>5.3975703381326223</v>
      </c>
      <c r="AC94" s="17">
        <f t="shared" si="26"/>
        <v>-1.6773829889871195E-3</v>
      </c>
    </row>
    <row r="95" spans="1:31" s="17" customFormat="1" x14ac:dyDescent="0.25">
      <c r="A95" s="17">
        <v>10</v>
      </c>
      <c r="B95" s="17">
        <v>-610</v>
      </c>
      <c r="C95" s="17">
        <v>11745</v>
      </c>
      <c r="D95" s="17">
        <v>11975</v>
      </c>
      <c r="E95" s="17">
        <v>14674</v>
      </c>
      <c r="F95" s="17">
        <v>14473</v>
      </c>
      <c r="G95" s="24"/>
      <c r="H95" s="7"/>
      <c r="I95" s="25">
        <f t="shared" si="17"/>
        <v>-2929</v>
      </c>
      <c r="J95" s="24">
        <f t="shared" si="17"/>
        <v>-2498</v>
      </c>
      <c r="K95" s="7"/>
      <c r="L95" s="25">
        <f t="shared" si="27"/>
        <v>-2930.7955394158016</v>
      </c>
      <c r="M95" s="17">
        <f t="shared" si="18"/>
        <v>3.2239617936971992</v>
      </c>
      <c r="N95" s="17">
        <f t="shared" si="28"/>
        <v>-2509.2201370239741</v>
      </c>
      <c r="O95" s="24">
        <f t="shared" si="19"/>
        <v>125.89147483675382</v>
      </c>
      <c r="P95" s="7"/>
      <c r="Q95" s="25">
        <f t="shared" si="20"/>
        <v>-2899.4993506925052</v>
      </c>
      <c r="R95" s="24">
        <f t="shared" si="21"/>
        <v>-2506.168623721444</v>
      </c>
      <c r="S95" s="7"/>
      <c r="T95" s="25">
        <f t="shared" si="22"/>
        <v>0.74907328993316424</v>
      </c>
      <c r="U95" s="24">
        <f t="shared" si="23"/>
        <v>-0.65156240419488443</v>
      </c>
      <c r="V95" s="7"/>
      <c r="W95" s="25">
        <f t="shared" si="24"/>
        <v>0.75413355842977892</v>
      </c>
      <c r="X95" s="24">
        <f t="shared" si="29"/>
        <v>303.73357019165053</v>
      </c>
      <c r="Y95" s="7"/>
      <c r="Z95" s="25">
        <f t="shared" si="30"/>
        <v>-610</v>
      </c>
      <c r="AA95" s="17">
        <f t="shared" si="31"/>
        <v>303.76799999999992</v>
      </c>
      <c r="AB95" s="24">
        <f t="shared" si="25"/>
        <v>5.3017517621981334</v>
      </c>
      <c r="AC95" s="17">
        <f t="shared" si="26"/>
        <v>-3.4429808349386803E-2</v>
      </c>
    </row>
    <row r="96" spans="1:31" s="17" customFormat="1" x14ac:dyDescent="0.25">
      <c r="A96" s="17">
        <v>11</v>
      </c>
      <c r="B96" s="17">
        <v>-613</v>
      </c>
      <c r="C96" s="17">
        <v>11621</v>
      </c>
      <c r="D96" s="17">
        <v>12107</v>
      </c>
      <c r="E96" s="17">
        <v>14780</v>
      </c>
      <c r="F96" s="17">
        <v>14316</v>
      </c>
      <c r="G96" s="24"/>
      <c r="H96" s="7"/>
      <c r="I96" s="25">
        <f t="shared" si="17"/>
        <v>-3159</v>
      </c>
      <c r="J96" s="24">
        <f t="shared" si="17"/>
        <v>-2209</v>
      </c>
      <c r="K96" s="7"/>
      <c r="L96" s="25">
        <f t="shared" si="27"/>
        <v>-3162.9633697308236</v>
      </c>
      <c r="M96" s="17">
        <f t="shared" si="18"/>
        <v>15.708299623208855</v>
      </c>
      <c r="N96" s="17">
        <f t="shared" si="28"/>
        <v>-2218.5393235354786</v>
      </c>
      <c r="O96" s="24">
        <f t="shared" si="19"/>
        <v>90.998693514536242</v>
      </c>
      <c r="P96" s="7"/>
      <c r="Q96" s="25">
        <f t="shared" si="20"/>
        <v>-3129.4993506925052</v>
      </c>
      <c r="R96" s="24">
        <f t="shared" si="21"/>
        <v>-2217.168623721444</v>
      </c>
      <c r="S96" s="7"/>
      <c r="T96" s="25">
        <f t="shared" si="22"/>
        <v>0.80849280890752773</v>
      </c>
      <c r="U96" s="24">
        <f t="shared" si="23"/>
        <v>-0.57642718263397041</v>
      </c>
      <c r="V96" s="7"/>
      <c r="W96" s="25">
        <f t="shared" si="24"/>
        <v>0.81297390833819272</v>
      </c>
      <c r="X96" s="24">
        <f t="shared" si="29"/>
        <v>298.24493172296638</v>
      </c>
      <c r="Y96" s="7"/>
      <c r="Z96" s="25">
        <f t="shared" si="30"/>
        <v>-613</v>
      </c>
      <c r="AA96" s="17">
        <f t="shared" si="31"/>
        <v>298.25099999999992</v>
      </c>
      <c r="AB96" s="24">
        <f t="shared" si="25"/>
        <v>5.2054619473656061</v>
      </c>
      <c r="AC96" s="17">
        <f t="shared" si="26"/>
        <v>-6.0682770335347413E-3</v>
      </c>
    </row>
    <row r="97" spans="1:29" s="17" customFormat="1" x14ac:dyDescent="0.25">
      <c r="A97" s="17">
        <v>12</v>
      </c>
      <c r="B97" s="17">
        <v>-625</v>
      </c>
      <c r="C97" s="17">
        <v>11516</v>
      </c>
      <c r="D97" s="17">
        <v>12271</v>
      </c>
      <c r="E97" s="17">
        <v>14882</v>
      </c>
      <c r="F97" s="17">
        <v>14163</v>
      </c>
      <c r="G97" s="24"/>
      <c r="H97" s="7"/>
      <c r="I97" s="25">
        <f t="shared" si="17"/>
        <v>-3366</v>
      </c>
      <c r="J97" s="24">
        <f t="shared" si="17"/>
        <v>-1892</v>
      </c>
      <c r="K97" s="7"/>
      <c r="L97" s="25">
        <f t="shared" si="27"/>
        <v>-3369.7634013000729</v>
      </c>
      <c r="M97" s="17">
        <f t="shared" si="18"/>
        <v>14.163189345390606</v>
      </c>
      <c r="N97" s="17">
        <f t="shared" si="28"/>
        <v>-1900.9164407217893</v>
      </c>
      <c r="O97" s="24">
        <f t="shared" si="19"/>
        <v>79.502915145182243</v>
      </c>
      <c r="P97" s="7"/>
      <c r="Q97" s="25">
        <f t="shared" si="20"/>
        <v>-3336.4993506925052</v>
      </c>
      <c r="R97" s="24">
        <f t="shared" si="21"/>
        <v>-1900.168623721444</v>
      </c>
      <c r="S97" s="7"/>
      <c r="T97" s="25">
        <f t="shared" si="22"/>
        <v>0.86197037598445481</v>
      </c>
      <c r="U97" s="24">
        <f t="shared" si="23"/>
        <v>-0.49401242403601286</v>
      </c>
      <c r="V97" s="7"/>
      <c r="W97" s="25">
        <f t="shared" si="24"/>
        <v>0.8658158433875891</v>
      </c>
      <c r="X97" s="24">
        <f t="shared" si="29"/>
        <v>292.61492336857395</v>
      </c>
      <c r="Y97" s="7"/>
      <c r="Z97" s="25">
        <f t="shared" si="30"/>
        <v>-625</v>
      </c>
      <c r="AA97" s="17">
        <f t="shared" si="31"/>
        <v>292.62599999999992</v>
      </c>
      <c r="AB97" s="24">
        <f t="shared" si="25"/>
        <v>5.1072871769409254</v>
      </c>
      <c r="AC97" s="17">
        <f t="shared" si="26"/>
        <v>-1.1076631425964933E-2</v>
      </c>
    </row>
    <row r="98" spans="1:29" s="17" customFormat="1" x14ac:dyDescent="0.25">
      <c r="A98" s="17">
        <v>13</v>
      </c>
      <c r="B98" s="17">
        <v>-631</v>
      </c>
      <c r="C98" s="17">
        <v>11434</v>
      </c>
      <c r="D98" s="17">
        <v>12437</v>
      </c>
      <c r="E98" s="17">
        <v>14974</v>
      </c>
      <c r="F98" s="17">
        <v>13998</v>
      </c>
      <c r="G98" s="24"/>
      <c r="H98" s="7"/>
      <c r="I98" s="25">
        <f t="shared" si="17"/>
        <v>-3540</v>
      </c>
      <c r="J98" s="24">
        <f t="shared" si="17"/>
        <v>-1561</v>
      </c>
      <c r="K98" s="7"/>
      <c r="L98" s="25">
        <f t="shared" si="27"/>
        <v>-3545.8971289010224</v>
      </c>
      <c r="M98" s="17">
        <f t="shared" si="18"/>
        <v>34.776129275273306</v>
      </c>
      <c r="N98" s="17">
        <f t="shared" si="28"/>
        <v>-1561.5752697884716</v>
      </c>
      <c r="O98" s="24">
        <f t="shared" si="19"/>
        <v>0.33093532952814464</v>
      </c>
      <c r="P98" s="7"/>
      <c r="Q98" s="25">
        <f t="shared" si="20"/>
        <v>-3510.4993506925052</v>
      </c>
      <c r="R98" s="24">
        <f t="shared" si="21"/>
        <v>-1569.168623721444</v>
      </c>
      <c r="S98" s="7"/>
      <c r="T98" s="25">
        <f t="shared" si="22"/>
        <v>0.90692253381723409</v>
      </c>
      <c r="U98" s="24">
        <f t="shared" si="23"/>
        <v>-0.40795789691953349</v>
      </c>
      <c r="V98" s="7"/>
      <c r="W98" s="25">
        <f t="shared" si="24"/>
        <v>0.91010397168208734</v>
      </c>
      <c r="X98" s="24">
        <f t="shared" si="29"/>
        <v>287.05145263121562</v>
      </c>
      <c r="Y98" s="7"/>
      <c r="Z98" s="25">
        <f t="shared" si="30"/>
        <v>-631</v>
      </c>
      <c r="AA98" s="17">
        <f t="shared" si="31"/>
        <v>286.94699999999995</v>
      </c>
      <c r="AB98" s="24">
        <f t="shared" si="25"/>
        <v>5.008169928720168</v>
      </c>
      <c r="AC98" s="17">
        <f t="shared" si="26"/>
        <v>0.10445263121567905</v>
      </c>
    </row>
    <row r="99" spans="1:29" s="17" customFormat="1" x14ac:dyDescent="0.25">
      <c r="A99" s="17">
        <v>14</v>
      </c>
      <c r="B99" s="17">
        <v>-633</v>
      </c>
      <c r="C99" s="17">
        <v>11368</v>
      </c>
      <c r="D99" s="17">
        <v>12622</v>
      </c>
      <c r="E99" s="17">
        <v>15052</v>
      </c>
      <c r="F99" s="17">
        <v>13827</v>
      </c>
      <c r="G99" s="24"/>
      <c r="H99" s="7"/>
      <c r="I99" s="25">
        <f t="shared" si="17"/>
        <v>-3684</v>
      </c>
      <c r="J99" s="24">
        <f t="shared" si="17"/>
        <v>-1205</v>
      </c>
      <c r="K99" s="7"/>
      <c r="L99" s="25">
        <f t="shared" si="27"/>
        <v>-3687.8921498702498</v>
      </c>
      <c r="M99" s="17">
        <f t="shared" si="18"/>
        <v>15.148830612485501</v>
      </c>
      <c r="N99" s="17">
        <f t="shared" si="28"/>
        <v>-1205.655699716767</v>
      </c>
      <c r="O99" s="24">
        <f t="shared" si="19"/>
        <v>0.42994211856832842</v>
      </c>
      <c r="P99" s="7"/>
      <c r="Q99" s="25">
        <f t="shared" si="20"/>
        <v>-3654.4993506925052</v>
      </c>
      <c r="R99" s="24">
        <f t="shared" si="21"/>
        <v>-1213.168623721444</v>
      </c>
      <c r="S99" s="7"/>
      <c r="T99" s="25">
        <f t="shared" si="22"/>
        <v>0.94412431960987908</v>
      </c>
      <c r="U99" s="24">
        <f t="shared" si="23"/>
        <v>-0.31540378316283668</v>
      </c>
      <c r="V99" s="7"/>
      <c r="W99" s="25">
        <f t="shared" si="24"/>
        <v>0.94659124149161888</v>
      </c>
      <c r="X99" s="24">
        <f t="shared" si="29"/>
        <v>281.33499601772019</v>
      </c>
      <c r="Y99" s="7"/>
      <c r="Z99" s="25">
        <f t="shared" si="30"/>
        <v>-633</v>
      </c>
      <c r="AA99" s="17">
        <f t="shared" si="31"/>
        <v>281.24999999999994</v>
      </c>
      <c r="AB99" s="24">
        <f t="shared" si="25"/>
        <v>4.9087385212340511</v>
      </c>
      <c r="AC99" s="17">
        <f t="shared" si="26"/>
        <v>8.4996017720243344E-2</v>
      </c>
    </row>
    <row r="100" spans="1:29" s="17" customFormat="1" x14ac:dyDescent="0.25">
      <c r="A100" s="17">
        <v>15</v>
      </c>
      <c r="B100" s="17">
        <v>-636</v>
      </c>
      <c r="C100" s="17">
        <v>11309</v>
      </c>
      <c r="D100" s="17">
        <v>12805</v>
      </c>
      <c r="E100" s="17">
        <v>15100</v>
      </c>
      <c r="F100" s="17">
        <v>13637</v>
      </c>
      <c r="G100" s="24"/>
      <c r="H100" s="7"/>
      <c r="I100" s="25">
        <f t="shared" si="17"/>
        <v>-3791</v>
      </c>
      <c r="J100" s="24">
        <f t="shared" si="17"/>
        <v>-832</v>
      </c>
      <c r="K100" s="7"/>
      <c r="L100" s="25">
        <f t="shared" si="27"/>
        <v>-3794.1474458281932</v>
      </c>
      <c r="M100" s="17">
        <f t="shared" si="18"/>
        <v>9.9064152414108602</v>
      </c>
      <c r="N100" s="17">
        <f t="shared" si="28"/>
        <v>-835.95912390140495</v>
      </c>
      <c r="O100" s="24">
        <f t="shared" si="19"/>
        <v>15.674662066675957</v>
      </c>
      <c r="P100" s="7"/>
      <c r="Q100" s="25">
        <f t="shared" si="20"/>
        <v>-3761.4993506925052</v>
      </c>
      <c r="R100" s="24">
        <f t="shared" si="21"/>
        <v>-840.16862372144396</v>
      </c>
      <c r="S100" s="7"/>
      <c r="T100" s="25">
        <f t="shared" si="22"/>
        <v>0.97176731321969156</v>
      </c>
      <c r="U100" s="24">
        <f t="shared" si="23"/>
        <v>-0.21842995049079195</v>
      </c>
      <c r="V100" s="7"/>
      <c r="W100" s="25">
        <f t="shared" si="24"/>
        <v>0.97348526014525838</v>
      </c>
      <c r="X100" s="24">
        <f t="shared" si="29"/>
        <v>275.55347543566984</v>
      </c>
      <c r="Y100" s="7"/>
      <c r="Z100" s="25">
        <f t="shared" si="30"/>
        <v>-636</v>
      </c>
      <c r="AA100" s="17">
        <f t="shared" si="31"/>
        <v>275.52599999999995</v>
      </c>
      <c r="AB100" s="24">
        <f t="shared" si="25"/>
        <v>4.8088358748498949</v>
      </c>
      <c r="AC100" s="17">
        <f t="shared" si="26"/>
        <v>2.7475435669884973E-2</v>
      </c>
    </row>
    <row r="101" spans="1:29" s="17" customFormat="1" x14ac:dyDescent="0.25">
      <c r="A101" s="17">
        <v>16</v>
      </c>
      <c r="B101" s="17">
        <v>-633</v>
      </c>
      <c r="C101" s="17">
        <v>11283</v>
      </c>
      <c r="D101" s="17">
        <v>12995</v>
      </c>
      <c r="E101" s="17">
        <v>15138</v>
      </c>
      <c r="F101" s="17">
        <v>13455</v>
      </c>
      <c r="G101" s="24"/>
      <c r="H101" s="7"/>
      <c r="I101" s="25">
        <f t="shared" si="17"/>
        <v>-3855</v>
      </c>
      <c r="J101" s="24">
        <f t="shared" si="17"/>
        <v>-460</v>
      </c>
      <c r="K101" s="7"/>
      <c r="L101" s="25">
        <f t="shared" si="27"/>
        <v>-3862.611312033805</v>
      </c>
      <c r="M101" s="17">
        <f t="shared" si="18"/>
        <v>57.932070875944909</v>
      </c>
      <c r="N101" s="17">
        <f t="shared" si="28"/>
        <v>-459.6271921297826</v>
      </c>
      <c r="O101" s="24">
        <f t="shared" si="19"/>
        <v>0.13898570809603394</v>
      </c>
      <c r="P101" s="7"/>
      <c r="Q101" s="25">
        <f t="shared" si="20"/>
        <v>-3825.4993506925052</v>
      </c>
      <c r="R101" s="24">
        <f t="shared" si="21"/>
        <v>-468.16862372144391</v>
      </c>
      <c r="S101" s="7"/>
      <c r="T101" s="25">
        <f t="shared" si="22"/>
        <v>0.98830144023864486</v>
      </c>
      <c r="U101" s="24">
        <f t="shared" si="23"/>
        <v>-0.12171610128435593</v>
      </c>
      <c r="V101" s="7"/>
      <c r="W101" s="25">
        <f t="shared" si="24"/>
        <v>0.98927209033912422</v>
      </c>
      <c r="X101" s="24">
        <f t="shared" si="29"/>
        <v>269.92113892728219</v>
      </c>
      <c r="Y101" s="7"/>
      <c r="Z101" s="25">
        <f t="shared" si="30"/>
        <v>-633</v>
      </c>
      <c r="AA101" s="17">
        <f t="shared" si="31"/>
        <v>269.82899999999995</v>
      </c>
      <c r="AB101" s="24">
        <f t="shared" si="25"/>
        <v>4.7094044673637789</v>
      </c>
      <c r="AC101" s="17">
        <f t="shared" si="26"/>
        <v>9.2138927282235272E-2</v>
      </c>
    </row>
    <row r="102" spans="1:29" s="17" customFormat="1" x14ac:dyDescent="0.25">
      <c r="A102" s="17">
        <v>17</v>
      </c>
      <c r="B102" s="17">
        <v>-624</v>
      </c>
      <c r="C102" s="17">
        <v>11261</v>
      </c>
      <c r="D102" s="17">
        <v>13178</v>
      </c>
      <c r="E102" s="17">
        <v>15148</v>
      </c>
      <c r="F102" s="17">
        <v>13263</v>
      </c>
      <c r="G102" s="24"/>
      <c r="H102" s="7"/>
      <c r="I102" s="25">
        <f t="shared" si="17"/>
        <v>-3887</v>
      </c>
      <c r="J102" s="24">
        <f t="shared" si="17"/>
        <v>-85</v>
      </c>
      <c r="K102" s="7"/>
      <c r="L102" s="25">
        <f t="shared" si="27"/>
        <v>-3893.0274433334657</v>
      </c>
      <c r="M102" s="17">
        <f t="shared" si="18"/>
        <v>36.33007313814042</v>
      </c>
      <c r="N102" s="17">
        <f t="shared" si="28"/>
        <v>-84.095635556379349</v>
      </c>
      <c r="O102" s="24">
        <f t="shared" si="19"/>
        <v>0.81787504688528889</v>
      </c>
      <c r="P102" s="7"/>
      <c r="Q102" s="25">
        <f t="shared" si="20"/>
        <v>-3857.4993506925052</v>
      </c>
      <c r="R102" s="24">
        <f t="shared" si="21"/>
        <v>-93.168623721443936</v>
      </c>
      <c r="S102" s="7"/>
      <c r="T102" s="25">
        <f t="shared" si="22"/>
        <v>0.99656850374812156</v>
      </c>
      <c r="U102" s="24">
        <f t="shared" si="23"/>
        <v>-2.4222301681093832E-2</v>
      </c>
      <c r="V102" s="7"/>
      <c r="W102" s="25">
        <f t="shared" si="24"/>
        <v>0.99678557933614031</v>
      </c>
      <c r="X102" s="24">
        <f t="shared" si="29"/>
        <v>264.29898293257543</v>
      </c>
      <c r="Y102" s="7"/>
      <c r="Z102" s="25">
        <f t="shared" si="30"/>
        <v>-624</v>
      </c>
      <c r="AA102" s="17">
        <f t="shared" si="31"/>
        <v>264.21299999999997</v>
      </c>
      <c r="AB102" s="24">
        <f t="shared" si="25"/>
        <v>4.6113867765717771</v>
      </c>
      <c r="AC102" s="17">
        <f t="shared" si="26"/>
        <v>8.5982932575461746E-2</v>
      </c>
    </row>
    <row r="103" spans="1:29" s="17" customFormat="1" x14ac:dyDescent="0.25">
      <c r="A103" s="17">
        <v>18</v>
      </c>
      <c r="B103" s="17">
        <v>-625</v>
      </c>
      <c r="C103" s="17">
        <v>11266</v>
      </c>
      <c r="D103" s="17">
        <v>13364</v>
      </c>
      <c r="E103" s="17">
        <v>15150</v>
      </c>
      <c r="F103" s="17">
        <v>13080</v>
      </c>
      <c r="G103" s="24"/>
      <c r="H103" s="7"/>
      <c r="I103" s="25">
        <f t="shared" si="17"/>
        <v>-3884</v>
      </c>
      <c r="J103" s="24">
        <f t="shared" si="17"/>
        <v>284</v>
      </c>
      <c r="K103" s="7"/>
      <c r="L103" s="25">
        <f t="shared" si="27"/>
        <v>-3886.2993889357804</v>
      </c>
      <c r="M103" s="17">
        <f t="shared" si="18"/>
        <v>5.2871894779891866</v>
      </c>
      <c r="N103" s="17">
        <f t="shared" si="28"/>
        <v>292.92871627423091</v>
      </c>
      <c r="O103" s="24">
        <f t="shared" si="19"/>
        <v>79.721974305715861</v>
      </c>
      <c r="P103" s="7"/>
      <c r="Q103" s="25">
        <f t="shared" si="20"/>
        <v>-3854.4993506925052</v>
      </c>
      <c r="R103" s="24">
        <f t="shared" si="21"/>
        <v>275.83137627855609</v>
      </c>
      <c r="S103" s="7"/>
      <c r="T103" s="25">
        <f t="shared" si="22"/>
        <v>0.99579346654410805</v>
      </c>
      <c r="U103" s="24">
        <f t="shared" si="23"/>
        <v>7.1711597128516089E-2</v>
      </c>
      <c r="V103" s="7"/>
      <c r="W103" s="25">
        <f t="shared" si="24"/>
        <v>0.99526875848436569</v>
      </c>
      <c r="X103" s="24">
        <f t="shared" si="29"/>
        <v>258.78576384702956</v>
      </c>
      <c r="Y103" s="7"/>
      <c r="Z103" s="25">
        <f t="shared" si="30"/>
        <v>-625</v>
      </c>
      <c r="AA103" s="17">
        <f t="shared" si="31"/>
        <v>258.58799999999997</v>
      </c>
      <c r="AB103" s="24">
        <f t="shared" si="25"/>
        <v>4.5132120061470964</v>
      </c>
      <c r="AC103" s="17">
        <f t="shared" si="26"/>
        <v>0.19776384702959149</v>
      </c>
    </row>
    <row r="104" spans="1:29" s="17" customFormat="1" x14ac:dyDescent="0.25">
      <c r="A104" s="17">
        <v>19</v>
      </c>
      <c r="B104" s="17">
        <v>-612</v>
      </c>
      <c r="C104" s="17">
        <v>11287</v>
      </c>
      <c r="D104" s="17">
        <v>13547</v>
      </c>
      <c r="E104" s="17">
        <v>15130</v>
      </c>
      <c r="F104" s="17">
        <v>12899</v>
      </c>
      <c r="G104" s="24"/>
      <c r="H104" s="7"/>
      <c r="I104" s="25">
        <f t="shared" si="17"/>
        <v>-3843</v>
      </c>
      <c r="J104" s="24">
        <f t="shared" si="17"/>
        <v>648</v>
      </c>
      <c r="K104" s="7"/>
      <c r="L104" s="25">
        <f t="shared" si="27"/>
        <v>-3843.7025584125145</v>
      </c>
      <c r="M104" s="17">
        <f t="shared" si="18"/>
        <v>0.49358832299484273</v>
      </c>
      <c r="N104" s="17">
        <f t="shared" si="28"/>
        <v>659.47818455951153</v>
      </c>
      <c r="O104" s="24">
        <f t="shared" si="19"/>
        <v>131.74872078220895</v>
      </c>
      <c r="P104" s="7"/>
      <c r="Q104" s="25">
        <f t="shared" si="20"/>
        <v>-3813.4993506925052</v>
      </c>
      <c r="R104" s="24">
        <f t="shared" si="21"/>
        <v>639.83137627855604</v>
      </c>
      <c r="S104" s="7"/>
      <c r="T104" s="25">
        <f t="shared" si="22"/>
        <v>0.98520129142259116</v>
      </c>
      <c r="U104" s="24">
        <f t="shared" si="23"/>
        <v>0.16634557861008248</v>
      </c>
      <c r="V104" s="7"/>
      <c r="W104" s="25">
        <f t="shared" si="24"/>
        <v>0.98394455722181107</v>
      </c>
      <c r="X104" s="24">
        <f t="shared" si="29"/>
        <v>253.31125881379558</v>
      </c>
      <c r="Y104" s="7"/>
      <c r="Z104" s="25">
        <f t="shared" si="30"/>
        <v>-612</v>
      </c>
      <c r="AA104" s="17">
        <f t="shared" si="31"/>
        <v>253.07999999999996</v>
      </c>
      <c r="AB104" s="24">
        <f t="shared" si="25"/>
        <v>4.4170792709472479</v>
      </c>
      <c r="AC104" s="17">
        <f t="shared" si="26"/>
        <v>0.23125881379561974</v>
      </c>
    </row>
    <row r="105" spans="1:29" s="17" customFormat="1" x14ac:dyDescent="0.25">
      <c r="A105" s="17">
        <v>20</v>
      </c>
      <c r="B105" s="17">
        <v>-605</v>
      </c>
      <c r="C105" s="17">
        <v>11321</v>
      </c>
      <c r="D105" s="17">
        <v>13723</v>
      </c>
      <c r="E105" s="17">
        <v>15086</v>
      </c>
      <c r="F105" s="17">
        <v>12714</v>
      </c>
      <c r="G105" s="24"/>
      <c r="H105" s="7"/>
      <c r="I105" s="25">
        <f t="shared" si="17"/>
        <v>-3765</v>
      </c>
      <c r="J105" s="24">
        <f t="shared" si="17"/>
        <v>1009</v>
      </c>
      <c r="K105" s="7"/>
      <c r="L105" s="25">
        <f t="shared" si="27"/>
        <v>-3766.9570567510136</v>
      </c>
      <c r="M105" s="17">
        <f t="shared" si="18"/>
        <v>3.830071126688003</v>
      </c>
      <c r="N105" s="17">
        <f t="shared" si="28"/>
        <v>1015.931965352935</v>
      </c>
      <c r="O105" s="24">
        <f t="shared" si="19"/>
        <v>48.052143654290994</v>
      </c>
      <c r="P105" s="7"/>
      <c r="Q105" s="25">
        <f t="shared" si="20"/>
        <v>-3735.4993506925052</v>
      </c>
      <c r="R105" s="24">
        <f t="shared" si="21"/>
        <v>1000.831376278556</v>
      </c>
      <c r="S105" s="7"/>
      <c r="T105" s="25">
        <f t="shared" si="22"/>
        <v>0.96505032411824176</v>
      </c>
      <c r="U105" s="24">
        <f t="shared" si="23"/>
        <v>0.26019960969482281</v>
      </c>
      <c r="V105" s="7"/>
      <c r="W105" s="25">
        <f t="shared" si="24"/>
        <v>0.96306730862346135</v>
      </c>
      <c r="X105" s="24">
        <f t="shared" si="29"/>
        <v>247.78786480668691</v>
      </c>
      <c r="Y105" s="7"/>
      <c r="Z105" s="25">
        <f t="shared" si="30"/>
        <v>-605</v>
      </c>
      <c r="AA105" s="17">
        <f t="shared" si="31"/>
        <v>247.63499999999996</v>
      </c>
      <c r="AB105" s="24">
        <f t="shared" si="25"/>
        <v>4.3220460931761568</v>
      </c>
      <c r="AC105" s="17">
        <f t="shared" si="26"/>
        <v>0.15286480668694935</v>
      </c>
    </row>
    <row r="106" spans="1:29" s="17" customFormat="1" x14ac:dyDescent="0.25">
      <c r="A106" s="17">
        <v>21</v>
      </c>
      <c r="B106" s="17">
        <v>-636</v>
      </c>
      <c r="C106" s="17">
        <v>11378</v>
      </c>
      <c r="D106" s="17">
        <v>13898</v>
      </c>
      <c r="E106" s="17">
        <v>15026</v>
      </c>
      <c r="F106" s="17">
        <v>12528</v>
      </c>
      <c r="G106" s="24"/>
      <c r="H106" s="7"/>
      <c r="I106" s="25">
        <f t="shared" si="17"/>
        <v>-3648</v>
      </c>
      <c r="J106" s="24">
        <f t="shared" si="17"/>
        <v>1370</v>
      </c>
      <c r="K106" s="7"/>
      <c r="L106" s="25">
        <f t="shared" si="27"/>
        <v>-3649.9165243709813</v>
      </c>
      <c r="M106" s="17">
        <f t="shared" si="18"/>
        <v>3.6730656645651854</v>
      </c>
      <c r="N106" s="17">
        <f t="shared" si="28"/>
        <v>1380.7777008236001</v>
      </c>
      <c r="O106" s="24">
        <f t="shared" si="19"/>
        <v>116.15883504302965</v>
      </c>
      <c r="P106" s="7"/>
      <c r="Q106" s="25">
        <f t="shared" si="20"/>
        <v>-3618.4993506925052</v>
      </c>
      <c r="R106" s="24">
        <f t="shared" si="21"/>
        <v>1361.831376278556</v>
      </c>
      <c r="S106" s="7"/>
      <c r="T106" s="25">
        <f t="shared" si="22"/>
        <v>0.93482387316171778</v>
      </c>
      <c r="U106" s="24">
        <f t="shared" si="23"/>
        <v>0.35405364077956314</v>
      </c>
      <c r="V106" s="7"/>
      <c r="W106" s="25">
        <f t="shared" si="24"/>
        <v>0.9321142752023126</v>
      </c>
      <c r="X106" s="24">
        <f t="shared" si="29"/>
        <v>242.10820044687614</v>
      </c>
      <c r="Y106" s="7"/>
      <c r="Z106" s="25">
        <f t="shared" si="30"/>
        <v>-636</v>
      </c>
      <c r="AA106" s="17">
        <f t="shared" si="31"/>
        <v>241.91099999999997</v>
      </c>
      <c r="AB106" s="24">
        <f t="shared" si="25"/>
        <v>4.2221434467920016</v>
      </c>
      <c r="AC106" s="17">
        <f t="shared" si="26"/>
        <v>0.19720044687616678</v>
      </c>
    </row>
    <row r="107" spans="1:29" s="17" customFormat="1" x14ac:dyDescent="0.25">
      <c r="A107" s="17">
        <v>22</v>
      </c>
      <c r="B107" s="17">
        <v>-629</v>
      </c>
      <c r="C107" s="17">
        <v>11463</v>
      </c>
      <c r="D107" s="17">
        <v>14080</v>
      </c>
      <c r="E107" s="17">
        <v>14957</v>
      </c>
      <c r="F107" s="17">
        <v>12361</v>
      </c>
      <c r="G107" s="24"/>
      <c r="H107" s="7"/>
      <c r="I107" s="25">
        <f t="shared" si="17"/>
        <v>-3494</v>
      </c>
      <c r="J107" s="24">
        <f t="shared" si="17"/>
        <v>1719</v>
      </c>
      <c r="K107" s="7"/>
      <c r="L107" s="25">
        <f t="shared" si="27"/>
        <v>-3498.635282483775</v>
      </c>
      <c r="M107" s="17">
        <f t="shared" si="18"/>
        <v>21.485843704391076</v>
      </c>
      <c r="N107" s="17">
        <f t="shared" si="28"/>
        <v>1728.1441784203209</v>
      </c>
      <c r="O107" s="24">
        <f t="shared" si="19"/>
        <v>83.615998982663172</v>
      </c>
      <c r="P107" s="7"/>
      <c r="Q107" s="25">
        <f t="shared" si="20"/>
        <v>-3464.4993506925052</v>
      </c>
      <c r="R107" s="24">
        <f t="shared" si="21"/>
        <v>1710.831376278556</v>
      </c>
      <c r="S107" s="7"/>
      <c r="T107" s="25">
        <f t="shared" si="22"/>
        <v>0.89503863002236139</v>
      </c>
      <c r="U107" s="24">
        <f t="shared" si="23"/>
        <v>0.44478787027699906</v>
      </c>
      <c r="V107" s="7"/>
      <c r="W107" s="25">
        <f t="shared" si="24"/>
        <v>0.89162628616441253</v>
      </c>
      <c r="X107" s="24">
        <f t="shared" si="29"/>
        <v>236.39462593430676</v>
      </c>
      <c r="Y107" s="7"/>
      <c r="Z107" s="25">
        <f t="shared" si="30"/>
        <v>-629</v>
      </c>
      <c r="AA107" s="17">
        <f t="shared" si="31"/>
        <v>236.24999999999997</v>
      </c>
      <c r="AB107" s="24">
        <f t="shared" si="25"/>
        <v>4.1233403578366028</v>
      </c>
      <c r="AC107" s="17">
        <f t="shared" si="26"/>
        <v>0.14462593430678794</v>
      </c>
    </row>
    <row r="108" spans="1:29" s="17" customFormat="1" x14ac:dyDescent="0.25">
      <c r="A108" s="17">
        <v>23</v>
      </c>
      <c r="B108" s="17">
        <v>-644</v>
      </c>
      <c r="C108" s="17">
        <v>11556</v>
      </c>
      <c r="D108" s="17">
        <v>14253</v>
      </c>
      <c r="E108" s="17">
        <v>14868</v>
      </c>
      <c r="F108" s="17">
        <v>12194</v>
      </c>
      <c r="G108" s="24"/>
      <c r="H108" s="7"/>
      <c r="I108" s="25">
        <f t="shared" si="17"/>
        <v>-3312</v>
      </c>
      <c r="J108" s="24">
        <f t="shared" si="17"/>
        <v>2059</v>
      </c>
      <c r="K108" s="7"/>
      <c r="L108" s="25">
        <f t="shared" si="27"/>
        <v>-3308.6886061077298</v>
      </c>
      <c r="M108" s="17">
        <f t="shared" si="18"/>
        <v>10.965329509764313</v>
      </c>
      <c r="N108" s="17">
        <f t="shared" si="28"/>
        <v>2066.367121821183</v>
      </c>
      <c r="O108" s="24">
        <f t="shared" si="19"/>
        <v>54.274483928150588</v>
      </c>
      <c r="P108" s="7"/>
      <c r="Q108" s="25">
        <f t="shared" si="20"/>
        <v>-3282.4993506925052</v>
      </c>
      <c r="R108" s="24">
        <f t="shared" si="21"/>
        <v>2050.831376278556</v>
      </c>
      <c r="S108" s="7"/>
      <c r="T108" s="25">
        <f t="shared" si="22"/>
        <v>0.84801970631221291</v>
      </c>
      <c r="U108" s="24">
        <f t="shared" si="23"/>
        <v>0.53318224858395669</v>
      </c>
      <c r="V108" s="7"/>
      <c r="W108" s="25">
        <f t="shared" si="24"/>
        <v>0.84392249204970027</v>
      </c>
      <c r="X108" s="24">
        <f t="shared" si="29"/>
        <v>230.62263579306205</v>
      </c>
      <c r="Y108" s="7"/>
      <c r="Z108" s="25">
        <f t="shared" si="30"/>
        <v>-644</v>
      </c>
      <c r="AA108" s="17">
        <f t="shared" si="31"/>
        <v>230.45399999999998</v>
      </c>
      <c r="AB108" s="24">
        <f t="shared" si="25"/>
        <v>4.0221810743910122</v>
      </c>
      <c r="AC108" s="17">
        <f t="shared" si="26"/>
        <v>0.16863579306206589</v>
      </c>
    </row>
    <row r="109" spans="1:29" s="17" customFormat="1" x14ac:dyDescent="0.25">
      <c r="A109" s="17">
        <v>24</v>
      </c>
      <c r="B109" s="17">
        <v>-627</v>
      </c>
      <c r="C109" s="17">
        <v>11670</v>
      </c>
      <c r="D109" s="17">
        <v>14402</v>
      </c>
      <c r="E109" s="17">
        <v>14759</v>
      </c>
      <c r="F109" s="17">
        <v>12037</v>
      </c>
      <c r="G109" s="24"/>
      <c r="H109" s="7"/>
      <c r="I109" s="25">
        <f t="shared" si="17"/>
        <v>-3089</v>
      </c>
      <c r="J109" s="24">
        <f t="shared" si="17"/>
        <v>2365</v>
      </c>
      <c r="K109" s="7"/>
      <c r="L109" s="25">
        <f t="shared" si="27"/>
        <v>-3091.5129655687674</v>
      </c>
      <c r="M109" s="17">
        <f t="shared" si="18"/>
        <v>6.3149959498105277</v>
      </c>
      <c r="N109" s="17">
        <f t="shared" si="28"/>
        <v>2375.4492606691992</v>
      </c>
      <c r="O109" s="24">
        <f t="shared" si="19"/>
        <v>109.18704853287431</v>
      </c>
      <c r="P109" s="7"/>
      <c r="Q109" s="25">
        <f t="shared" si="20"/>
        <v>-3059.4993506925052</v>
      </c>
      <c r="R109" s="24">
        <f t="shared" si="21"/>
        <v>2356.831376278556</v>
      </c>
      <c r="S109" s="7"/>
      <c r="T109" s="25">
        <f t="shared" si="22"/>
        <v>0.79040860748054753</v>
      </c>
      <c r="U109" s="24">
        <f t="shared" si="23"/>
        <v>0.61273718906021857</v>
      </c>
      <c r="V109" s="7"/>
      <c r="W109" s="25">
        <f t="shared" si="24"/>
        <v>0.7856945526923641</v>
      </c>
      <c r="X109" s="24">
        <f t="shared" si="29"/>
        <v>224.95745596405186</v>
      </c>
      <c r="Y109" s="7"/>
      <c r="Z109" s="25">
        <f t="shared" si="30"/>
        <v>-627</v>
      </c>
      <c r="AA109" s="17">
        <f t="shared" si="31"/>
        <v>224.81099999999998</v>
      </c>
      <c r="AB109" s="24">
        <f t="shared" si="25"/>
        <v>3.9236921447009721</v>
      </c>
      <c r="AC109" s="17">
        <f t="shared" si="26"/>
        <v>0.14645596405188144</v>
      </c>
    </row>
    <row r="110" spans="1:29" s="17" customFormat="1" x14ac:dyDescent="0.25">
      <c r="A110" s="17">
        <v>25</v>
      </c>
      <c r="B110" s="17">
        <v>-629</v>
      </c>
      <c r="C110" s="17">
        <v>11788</v>
      </c>
      <c r="D110" s="17">
        <v>14546</v>
      </c>
      <c r="E110" s="17">
        <v>14634</v>
      </c>
      <c r="F110" s="17">
        <v>11888</v>
      </c>
      <c r="G110" s="24"/>
      <c r="H110" s="7"/>
      <c r="I110" s="25">
        <f t="shared" si="17"/>
        <v>-2846</v>
      </c>
      <c r="J110" s="24">
        <f t="shared" si="17"/>
        <v>2658</v>
      </c>
      <c r="K110" s="7"/>
      <c r="L110" s="25">
        <f t="shared" si="27"/>
        <v>-2843.8158637052748</v>
      </c>
      <c r="M110" s="17">
        <f t="shared" si="18"/>
        <v>4.7704513539361404</v>
      </c>
      <c r="N110" s="17">
        <f t="shared" si="28"/>
        <v>2662.4339547674545</v>
      </c>
      <c r="O110" s="24">
        <f t="shared" si="19"/>
        <v>19.659954879832064</v>
      </c>
      <c r="P110" s="7"/>
      <c r="Q110" s="25">
        <f t="shared" si="20"/>
        <v>-2816.4993506925052</v>
      </c>
      <c r="R110" s="24">
        <f t="shared" si="21"/>
        <v>2649.831376278556</v>
      </c>
      <c r="S110" s="7"/>
      <c r="T110" s="25">
        <f t="shared" si="22"/>
        <v>0.72763059395545915</v>
      </c>
      <c r="U110" s="24">
        <f t="shared" si="23"/>
        <v>0.68891234448356742</v>
      </c>
      <c r="V110" s="7"/>
      <c r="W110" s="25">
        <f t="shared" si="24"/>
        <v>0.72232567667819392</v>
      </c>
      <c r="X110" s="24">
        <f t="shared" si="29"/>
        <v>219.26326218326699</v>
      </c>
      <c r="Y110" s="7"/>
      <c r="Z110" s="25">
        <f t="shared" si="30"/>
        <v>-629</v>
      </c>
      <c r="AA110" s="17">
        <f t="shared" si="31"/>
        <v>219.14999999999998</v>
      </c>
      <c r="AB110" s="24">
        <f t="shared" si="25"/>
        <v>3.8248890557455728</v>
      </c>
      <c r="AC110" s="17">
        <f t="shared" si="26"/>
        <v>0.1132621832670111</v>
      </c>
    </row>
    <row r="111" spans="1:29" s="17" customFormat="1" x14ac:dyDescent="0.25">
      <c r="A111" s="17">
        <v>26</v>
      </c>
      <c r="B111" s="17">
        <v>-606</v>
      </c>
      <c r="C111" s="17">
        <v>11923</v>
      </c>
      <c r="D111" s="17">
        <v>14677</v>
      </c>
      <c r="E111" s="17">
        <v>14505</v>
      </c>
      <c r="F111" s="17">
        <v>11762</v>
      </c>
      <c r="G111" s="24"/>
      <c r="H111" s="7"/>
      <c r="I111" s="25">
        <f t="shared" si="17"/>
        <v>-2582</v>
      </c>
      <c r="J111" s="24">
        <f t="shared" si="17"/>
        <v>2915</v>
      </c>
      <c r="K111" s="7"/>
      <c r="L111" s="25">
        <f t="shared" si="27"/>
        <v>-2579.1723401778927</v>
      </c>
      <c r="M111" s="17">
        <f t="shared" si="18"/>
        <v>7.9956600695599285</v>
      </c>
      <c r="N111" s="17">
        <f t="shared" si="28"/>
        <v>2914.4394236840353</v>
      </c>
      <c r="O111" s="24">
        <f t="shared" si="19"/>
        <v>0.31424580602053415</v>
      </c>
      <c r="P111" s="7"/>
      <c r="Q111" s="25">
        <f t="shared" si="20"/>
        <v>-2552.4993506925052</v>
      </c>
      <c r="R111" s="24">
        <f t="shared" si="21"/>
        <v>2906.831376278556</v>
      </c>
      <c r="S111" s="7"/>
      <c r="T111" s="25">
        <f t="shared" si="22"/>
        <v>0.65942732000227677</v>
      </c>
      <c r="U111" s="24">
        <f t="shared" si="23"/>
        <v>0.75572809514500305</v>
      </c>
      <c r="V111" s="7"/>
      <c r="W111" s="25">
        <f t="shared" si="24"/>
        <v>0.65360374494330664</v>
      </c>
      <c r="X111" s="24">
        <f t="shared" si="29"/>
        <v>213.76236834705787</v>
      </c>
      <c r="Y111" s="7"/>
      <c r="Z111" s="25">
        <f t="shared" si="30"/>
        <v>-606</v>
      </c>
      <c r="AA111" s="17">
        <f t="shared" si="31"/>
        <v>213.69599999999997</v>
      </c>
      <c r="AB111" s="24">
        <f t="shared" si="25"/>
        <v>3.7296987983418015</v>
      </c>
      <c r="AC111" s="17">
        <f t="shared" si="26"/>
        <v>6.6368347057903065E-2</v>
      </c>
    </row>
    <row r="112" spans="1:29" s="17" customFormat="1" x14ac:dyDescent="0.25">
      <c r="A112" s="17">
        <v>27</v>
      </c>
      <c r="B112" s="17">
        <v>-616</v>
      </c>
      <c r="C112" s="17">
        <v>12071</v>
      </c>
      <c r="D112" s="17">
        <v>14783</v>
      </c>
      <c r="E112" s="17">
        <v>14354</v>
      </c>
      <c r="F112" s="17">
        <v>11643</v>
      </c>
      <c r="G112" s="24"/>
      <c r="H112" s="7"/>
      <c r="I112" s="25">
        <f t="shared" si="17"/>
        <v>-2283</v>
      </c>
      <c r="J112" s="24">
        <f t="shared" si="17"/>
        <v>3140</v>
      </c>
      <c r="K112" s="7"/>
      <c r="L112" s="25">
        <f t="shared" si="27"/>
        <v>-2286.5073945246959</v>
      </c>
      <c r="M112" s="17">
        <f t="shared" si="18"/>
        <v>12.301816351866657</v>
      </c>
      <c r="N112" s="17">
        <f t="shared" si="28"/>
        <v>3143.5907067226608</v>
      </c>
      <c r="O112" s="24">
        <f t="shared" si="19"/>
        <v>12.893174768161447</v>
      </c>
      <c r="P112" s="7"/>
      <c r="Q112" s="25">
        <f t="shared" si="20"/>
        <v>-2253.4993506925052</v>
      </c>
      <c r="R112" s="24">
        <f t="shared" si="21"/>
        <v>3131.831376278556</v>
      </c>
      <c r="S112" s="7"/>
      <c r="T112" s="25">
        <f t="shared" si="22"/>
        <v>0.5821819453356043</v>
      </c>
      <c r="U112" s="24">
        <f t="shared" si="23"/>
        <v>0.81422437490696031</v>
      </c>
      <c r="V112" s="7"/>
      <c r="W112" s="25">
        <f t="shared" si="24"/>
        <v>0.57590376832575463</v>
      </c>
      <c r="X112" s="24">
        <f t="shared" si="29"/>
        <v>208.17884970667194</v>
      </c>
      <c r="Y112" s="7"/>
      <c r="Z112" s="25">
        <f t="shared" si="30"/>
        <v>-616</v>
      </c>
      <c r="AA112" s="17">
        <f t="shared" si="31"/>
        <v>208.15199999999996</v>
      </c>
      <c r="AB112" s="24">
        <f t="shared" si="25"/>
        <v>3.6329377446112359</v>
      </c>
      <c r="AC112" s="17">
        <f t="shared" si="26"/>
        <v>2.6849706671981721E-2</v>
      </c>
    </row>
    <row r="113" spans="1:29" s="17" customFormat="1" x14ac:dyDescent="0.25">
      <c r="A113" s="17">
        <v>28</v>
      </c>
      <c r="B113" s="17">
        <v>-622</v>
      </c>
      <c r="C113" s="17">
        <v>12229</v>
      </c>
      <c r="D113" s="17">
        <v>14887</v>
      </c>
      <c r="E113" s="17">
        <v>14196</v>
      </c>
      <c r="F113" s="17">
        <v>11540</v>
      </c>
      <c r="G113" s="24"/>
      <c r="H113" s="7"/>
      <c r="I113" s="25">
        <f t="shared" si="17"/>
        <v>-1967</v>
      </c>
      <c r="J113" s="24">
        <f t="shared" si="17"/>
        <v>3347</v>
      </c>
      <c r="K113" s="7"/>
      <c r="L113" s="25">
        <f t="shared" si="27"/>
        <v>-1969.5691013539065</v>
      </c>
      <c r="M113" s="17">
        <f t="shared" si="18"/>
        <v>6.6002817666441587</v>
      </c>
      <c r="N113" s="17">
        <f t="shared" si="28"/>
        <v>3345.1694296456089</v>
      </c>
      <c r="O113" s="24">
        <f t="shared" si="19"/>
        <v>3.3509878223753993</v>
      </c>
      <c r="P113" s="7"/>
      <c r="Q113" s="25">
        <f t="shared" si="20"/>
        <v>-1937.499350692505</v>
      </c>
      <c r="R113" s="24">
        <f t="shared" si="21"/>
        <v>3338.831376278556</v>
      </c>
      <c r="S113" s="7"/>
      <c r="T113" s="25">
        <f t="shared" si="22"/>
        <v>0.50054469317952233</v>
      </c>
      <c r="U113" s="24">
        <f t="shared" si="23"/>
        <v>0.86804095228796097</v>
      </c>
      <c r="V113" s="7"/>
      <c r="W113" s="25">
        <f t="shared" si="24"/>
        <v>0.4938479663773776</v>
      </c>
      <c r="X113" s="24">
        <f t="shared" si="29"/>
        <v>202.54346435841387</v>
      </c>
      <c r="Y113" s="7"/>
      <c r="Z113" s="25">
        <f t="shared" si="30"/>
        <v>-622</v>
      </c>
      <c r="AA113" s="17">
        <f t="shared" si="31"/>
        <v>202.55399999999995</v>
      </c>
      <c r="AB113" s="24">
        <f t="shared" si="25"/>
        <v>3.5352342130845931</v>
      </c>
      <c r="AC113" s="17">
        <f t="shared" si="26"/>
        <v>-1.0535641586074007E-2</v>
      </c>
    </row>
    <row r="114" spans="1:29" s="17" customFormat="1" x14ac:dyDescent="0.25">
      <c r="A114" s="17">
        <v>29</v>
      </c>
      <c r="B114" s="17">
        <v>-619</v>
      </c>
      <c r="C114" s="17">
        <v>12388</v>
      </c>
      <c r="D114" s="17">
        <v>14967</v>
      </c>
      <c r="E114" s="17">
        <v>14028</v>
      </c>
      <c r="F114" s="17">
        <v>11450</v>
      </c>
      <c r="G114" s="24"/>
      <c r="H114" s="7"/>
      <c r="I114" s="25">
        <f t="shared" si="17"/>
        <v>-1640</v>
      </c>
      <c r="J114" s="24">
        <f t="shared" si="17"/>
        <v>3517</v>
      </c>
      <c r="K114" s="7"/>
      <c r="L114" s="25">
        <f t="shared" si="27"/>
        <v>-1635.7767904598682</v>
      </c>
      <c r="M114" s="17">
        <f t="shared" si="18"/>
        <v>17.83549881986065</v>
      </c>
      <c r="N114" s="17">
        <f t="shared" si="28"/>
        <v>3514.1414369775407</v>
      </c>
      <c r="O114" s="24">
        <f t="shared" si="19"/>
        <v>8.1713825533716093</v>
      </c>
      <c r="P114" s="7"/>
      <c r="Q114" s="25">
        <f t="shared" si="20"/>
        <v>-1610.499350692505</v>
      </c>
      <c r="R114" s="24">
        <f t="shared" si="21"/>
        <v>3508.831376278556</v>
      </c>
      <c r="S114" s="7"/>
      <c r="T114" s="25">
        <f t="shared" si="22"/>
        <v>0.41606563794205781</v>
      </c>
      <c r="U114" s="24">
        <f t="shared" si="23"/>
        <v>0.91223814144143978</v>
      </c>
      <c r="V114" s="7"/>
      <c r="W114" s="25">
        <f t="shared" si="24"/>
        <v>0.40902465346923667</v>
      </c>
      <c r="X114" s="24">
        <f t="shared" si="29"/>
        <v>197.05721084430968</v>
      </c>
      <c r="Y114" s="7"/>
      <c r="Z114" s="25">
        <f t="shared" si="30"/>
        <v>-619</v>
      </c>
      <c r="AA114" s="17">
        <f t="shared" si="31"/>
        <v>196.98299999999995</v>
      </c>
      <c r="AB114" s="24">
        <f t="shared" si="25"/>
        <v>3.4380019204559891</v>
      </c>
      <c r="AC114" s="17">
        <f t="shared" si="26"/>
        <v>7.4210844309732238E-2</v>
      </c>
    </row>
    <row r="115" spans="1:29" s="17" customFormat="1" x14ac:dyDescent="0.25">
      <c r="A115" s="17">
        <v>30</v>
      </c>
      <c r="B115" s="17">
        <v>-629</v>
      </c>
      <c r="C115" s="17">
        <v>12568</v>
      </c>
      <c r="D115" s="17">
        <v>15038</v>
      </c>
      <c r="E115" s="17">
        <v>13856</v>
      </c>
      <c r="F115" s="17">
        <v>11383</v>
      </c>
      <c r="G115" s="24"/>
      <c r="H115" s="7"/>
      <c r="I115" s="25">
        <f t="shared" si="17"/>
        <v>-1288</v>
      </c>
      <c r="J115" s="24">
        <f t="shared" si="17"/>
        <v>3655</v>
      </c>
      <c r="K115" s="7"/>
      <c r="L115" s="25">
        <f t="shared" si="27"/>
        <v>-1281.0615999394054</v>
      </c>
      <c r="M115" s="17">
        <f t="shared" si="18"/>
        <v>48.141395400859579</v>
      </c>
      <c r="N115" s="17">
        <f t="shared" si="28"/>
        <v>3651.8685589009119</v>
      </c>
      <c r="O115" s="24">
        <f t="shared" si="19"/>
        <v>9.8059233570579547</v>
      </c>
      <c r="P115" s="7"/>
      <c r="Q115" s="25">
        <f t="shared" si="20"/>
        <v>-1258.499350692505</v>
      </c>
      <c r="R115" s="24">
        <f t="shared" si="21"/>
        <v>3646.831376278556</v>
      </c>
      <c r="S115" s="7"/>
      <c r="T115" s="25">
        <f t="shared" si="22"/>
        <v>0.32512793933781464</v>
      </c>
      <c r="U115" s="24">
        <f t="shared" si="23"/>
        <v>0.94811585969544021</v>
      </c>
      <c r="V115" s="7"/>
      <c r="W115" s="25">
        <f t="shared" si="24"/>
        <v>0.31780683024837975</v>
      </c>
      <c r="X115" s="24">
        <f t="shared" si="29"/>
        <v>191.43801028670623</v>
      </c>
      <c r="Y115" s="7"/>
      <c r="Z115" s="25">
        <f t="shared" si="30"/>
        <v>-629</v>
      </c>
      <c r="AA115" s="17">
        <f t="shared" si="31"/>
        <v>191.32199999999995</v>
      </c>
      <c r="AB115" s="24">
        <f t="shared" si="25"/>
        <v>3.3391988315005903</v>
      </c>
      <c r="AC115" s="17">
        <f t="shared" si="26"/>
        <v>0.11601028670628466</v>
      </c>
    </row>
    <row r="116" spans="1:29" s="17" customFormat="1" x14ac:dyDescent="0.25">
      <c r="A116" s="17">
        <v>31</v>
      </c>
      <c r="B116" s="17">
        <v>-639</v>
      </c>
      <c r="C116" s="17">
        <v>12752</v>
      </c>
      <c r="D116" s="17">
        <v>15086</v>
      </c>
      <c r="E116" s="17">
        <v>13665</v>
      </c>
      <c r="F116" s="17">
        <v>11326</v>
      </c>
      <c r="G116" s="24"/>
      <c r="H116" s="7"/>
      <c r="I116" s="25">
        <f t="shared" ref="I116:J149" si="32">C116-E116</f>
        <v>-913</v>
      </c>
      <c r="J116" s="24">
        <f t="shared" si="32"/>
        <v>3760</v>
      </c>
      <c r="K116" s="7"/>
      <c r="L116" s="25">
        <f t="shared" si="27"/>
        <v>-908.22248054186787</v>
      </c>
      <c r="M116" s="17">
        <f t="shared" si="18"/>
        <v>22.824692172831149</v>
      </c>
      <c r="N116" s="17">
        <f t="shared" si="28"/>
        <v>3755.3427671934783</v>
      </c>
      <c r="O116" s="24">
        <f t="shared" si="19"/>
        <v>21.689817414142301</v>
      </c>
      <c r="P116" s="7"/>
      <c r="Q116" s="25">
        <f t="shared" si="20"/>
        <v>-883.499350692505</v>
      </c>
      <c r="R116" s="24">
        <f t="shared" si="21"/>
        <v>3751.831376278556</v>
      </c>
      <c r="S116" s="7"/>
      <c r="T116" s="25">
        <f t="shared" si="22"/>
        <v>0.22824828883613513</v>
      </c>
      <c r="U116" s="24">
        <f t="shared" si="23"/>
        <v>0.97541412358435364</v>
      </c>
      <c r="V116" s="7"/>
      <c r="W116" s="25">
        <f t="shared" si="24"/>
        <v>0.2207132138198013</v>
      </c>
      <c r="X116" s="24">
        <f t="shared" si="29"/>
        <v>185.65691957968056</v>
      </c>
      <c r="Y116" s="7"/>
      <c r="Z116" s="25">
        <f t="shared" si="30"/>
        <v>-639</v>
      </c>
      <c r="AA116" s="17">
        <f t="shared" si="31"/>
        <v>185.57099999999994</v>
      </c>
      <c r="AB116" s="24">
        <f t="shared" si="25"/>
        <v>3.2388249462183958</v>
      </c>
      <c r="AC116" s="17">
        <f t="shared" si="26"/>
        <v>8.5919579680620473E-2</v>
      </c>
    </row>
    <row r="117" spans="1:29" s="17" customFormat="1" x14ac:dyDescent="0.25">
      <c r="A117" s="17">
        <v>32</v>
      </c>
      <c r="B117" s="17">
        <v>-640</v>
      </c>
      <c r="C117" s="17">
        <v>12946</v>
      </c>
      <c r="D117" s="17">
        <v>15121</v>
      </c>
      <c r="E117" s="17">
        <v>13476</v>
      </c>
      <c r="F117" s="17">
        <v>11295</v>
      </c>
      <c r="G117" s="24"/>
      <c r="H117" s="7"/>
      <c r="I117" s="25">
        <f t="shared" si="32"/>
        <v>-530</v>
      </c>
      <c r="J117" s="24">
        <f t="shared" si="32"/>
        <v>3826</v>
      </c>
      <c r="K117" s="7"/>
      <c r="L117" s="25">
        <f t="shared" si="27"/>
        <v>-525.93383766443014</v>
      </c>
      <c r="M117" s="17">
        <f t="shared" si="18"/>
        <v>16.533676139206911</v>
      </c>
      <c r="N117" s="17">
        <f t="shared" si="28"/>
        <v>3821.1237859057642</v>
      </c>
      <c r="O117" s="24">
        <f t="shared" si="19"/>
        <v>23.777463892824059</v>
      </c>
      <c r="P117" s="7"/>
      <c r="Q117" s="25">
        <f t="shared" si="20"/>
        <v>-500.499350692505</v>
      </c>
      <c r="R117" s="24">
        <f t="shared" si="21"/>
        <v>3817.831376278556</v>
      </c>
      <c r="S117" s="7"/>
      <c r="T117" s="25">
        <f t="shared" si="22"/>
        <v>0.12930187245708644</v>
      </c>
      <c r="U117" s="24">
        <f t="shared" si="23"/>
        <v>0.99257303231452776</v>
      </c>
      <c r="V117" s="7"/>
      <c r="W117" s="25">
        <f t="shared" si="24"/>
        <v>0.12163116718445327</v>
      </c>
      <c r="X117" s="24">
        <f t="shared" si="29"/>
        <v>179.89321326109496</v>
      </c>
      <c r="Y117" s="7"/>
      <c r="Z117" s="25">
        <f t="shared" si="30"/>
        <v>-640</v>
      </c>
      <c r="AA117" s="17">
        <f t="shared" si="31"/>
        <v>179.81099999999995</v>
      </c>
      <c r="AB117" s="24">
        <f t="shared" si="25"/>
        <v>3.1382939813035233</v>
      </c>
      <c r="AC117" s="17">
        <f t="shared" si="26"/>
        <v>8.2213261095006374E-2</v>
      </c>
    </row>
    <row r="118" spans="1:29" s="17" customFormat="1" x14ac:dyDescent="0.25">
      <c r="A118" s="17">
        <v>33</v>
      </c>
      <c r="B118" s="17">
        <v>-612</v>
      </c>
      <c r="C118" s="17">
        <v>13129</v>
      </c>
      <c r="D118" s="17">
        <v>15131</v>
      </c>
      <c r="E118" s="17">
        <v>13287</v>
      </c>
      <c r="F118" s="17">
        <v>11279</v>
      </c>
      <c r="G118" s="24"/>
      <c r="H118" s="7"/>
      <c r="I118" s="25">
        <f t="shared" si="32"/>
        <v>-158</v>
      </c>
      <c r="J118" s="24">
        <f t="shared" si="32"/>
        <v>3852</v>
      </c>
      <c r="K118" s="7"/>
      <c r="L118" s="25">
        <f t="shared" si="27"/>
        <v>-155.6283610394371</v>
      </c>
      <c r="M118" s="17">
        <f t="shared" si="18"/>
        <v>5.6246713592598949</v>
      </c>
      <c r="N118" s="17">
        <f t="shared" si="28"/>
        <v>3847.9755996029048</v>
      </c>
      <c r="O118" s="24">
        <f t="shared" si="19"/>
        <v>16.195798556139827</v>
      </c>
      <c r="P118" s="7"/>
      <c r="Q118" s="25">
        <f t="shared" si="20"/>
        <v>-128.49935069250503</v>
      </c>
      <c r="R118" s="24">
        <f t="shared" si="21"/>
        <v>3843.831376278556</v>
      </c>
      <c r="S118" s="7"/>
      <c r="T118" s="25">
        <f t="shared" si="22"/>
        <v>3.3197259159420366E-2</v>
      </c>
      <c r="U118" s="24">
        <f t="shared" si="23"/>
        <v>0.99933260242035393</v>
      </c>
      <c r="V118" s="7"/>
      <c r="W118" s="25">
        <f t="shared" si="24"/>
        <v>2.5471416216242656E-2</v>
      </c>
      <c r="X118" s="24">
        <f t="shared" si="29"/>
        <v>174.36700893762759</v>
      </c>
      <c r="Y118" s="7"/>
      <c r="Z118" s="25">
        <f t="shared" si="30"/>
        <v>-612</v>
      </c>
      <c r="AA118" s="17">
        <f t="shared" si="31"/>
        <v>174.30299999999994</v>
      </c>
      <c r="AB118" s="24">
        <f t="shared" si="25"/>
        <v>3.0421612461036753</v>
      </c>
      <c r="AC118" s="17">
        <f t="shared" si="26"/>
        <v>6.4008937627647811E-2</v>
      </c>
    </row>
    <row r="119" spans="1:29" s="17" customFormat="1" x14ac:dyDescent="0.25">
      <c r="A119" s="17">
        <v>34</v>
      </c>
      <c r="B119" s="17">
        <v>-624</v>
      </c>
      <c r="C119" s="17">
        <v>13318</v>
      </c>
      <c r="D119" s="17">
        <v>15130</v>
      </c>
      <c r="E119" s="17">
        <v>13104</v>
      </c>
      <c r="F119" s="17">
        <v>11284</v>
      </c>
      <c r="G119" s="24"/>
      <c r="H119" s="7"/>
      <c r="I119" s="25">
        <f t="shared" si="32"/>
        <v>214</v>
      </c>
      <c r="J119" s="24">
        <f t="shared" si="32"/>
        <v>3846</v>
      </c>
      <c r="K119" s="7"/>
      <c r="L119" s="25">
        <f t="shared" si="27"/>
        <v>223.11238228826005</v>
      </c>
      <c r="M119" s="17">
        <f t="shared" si="18"/>
        <v>83.035510967395481</v>
      </c>
      <c r="N119" s="17">
        <f t="shared" si="28"/>
        <v>3838.8020552520038</v>
      </c>
      <c r="O119" s="24">
        <f t="shared" si="19"/>
        <v>51.810408595205921</v>
      </c>
      <c r="P119" s="7"/>
      <c r="Q119" s="25">
        <f t="shared" si="20"/>
        <v>243.50064930749497</v>
      </c>
      <c r="R119" s="24">
        <f t="shared" si="21"/>
        <v>3837.831376278556</v>
      </c>
      <c r="S119" s="7"/>
      <c r="T119" s="25">
        <f t="shared" si="22"/>
        <v>-6.2907354138245719E-2</v>
      </c>
      <c r="U119" s="24">
        <f t="shared" si="23"/>
        <v>0.99777270162670173</v>
      </c>
      <c r="V119" s="7"/>
      <c r="W119" s="25">
        <f t="shared" si="24"/>
        <v>-7.0624008639812746E-2</v>
      </c>
      <c r="X119" s="24">
        <f t="shared" si="29"/>
        <v>168.85820779012261</v>
      </c>
      <c r="Y119" s="7"/>
      <c r="Z119" s="25">
        <f t="shared" si="30"/>
        <v>-624</v>
      </c>
      <c r="AA119" s="17">
        <f t="shared" si="31"/>
        <v>168.68699999999995</v>
      </c>
      <c r="AB119" s="24">
        <f t="shared" si="25"/>
        <v>2.9441435553116739</v>
      </c>
      <c r="AC119" s="17">
        <f t="shared" si="26"/>
        <v>0.17120779012265075</v>
      </c>
    </row>
    <row r="120" spans="1:29" s="17" customFormat="1" x14ac:dyDescent="0.25">
      <c r="A120" s="17">
        <v>35</v>
      </c>
      <c r="B120" s="17">
        <v>-608</v>
      </c>
      <c r="C120" s="17">
        <v>13498</v>
      </c>
      <c r="D120" s="17">
        <v>15100</v>
      </c>
      <c r="E120" s="17">
        <v>12916</v>
      </c>
      <c r="F120" s="17">
        <v>11305</v>
      </c>
      <c r="G120" s="24"/>
      <c r="H120" s="7"/>
      <c r="I120" s="25">
        <f t="shared" si="32"/>
        <v>582</v>
      </c>
      <c r="J120" s="24">
        <f t="shared" si="32"/>
        <v>3795</v>
      </c>
      <c r="K120" s="7"/>
      <c r="L120" s="25">
        <f t="shared" si="27"/>
        <v>589.83581526888713</v>
      </c>
      <c r="M120" s="17">
        <f t="shared" si="18"/>
        <v>61.400000928124705</v>
      </c>
      <c r="N120" s="17">
        <f t="shared" si="28"/>
        <v>3794.4473627963648</v>
      </c>
      <c r="O120" s="24">
        <f t="shared" si="19"/>
        <v>0.30540787884171788</v>
      </c>
      <c r="P120" s="7"/>
      <c r="Q120" s="25">
        <f t="shared" si="20"/>
        <v>611.500649307495</v>
      </c>
      <c r="R120" s="24">
        <f t="shared" si="21"/>
        <v>3786.831376278556</v>
      </c>
      <c r="S120" s="7"/>
      <c r="T120" s="25">
        <f t="shared" si="22"/>
        <v>-0.15797858449722721</v>
      </c>
      <c r="U120" s="24">
        <f t="shared" si="23"/>
        <v>0.98451354488065812</v>
      </c>
      <c r="V120" s="7"/>
      <c r="W120" s="25">
        <f t="shared" si="24"/>
        <v>-0.16559556107267043</v>
      </c>
      <c r="X120" s="24">
        <f t="shared" si="29"/>
        <v>163.35914409254144</v>
      </c>
      <c r="Y120" s="7"/>
      <c r="Z120" s="25">
        <f t="shared" si="30"/>
        <v>-608</v>
      </c>
      <c r="AA120" s="17">
        <f t="shared" si="31"/>
        <v>163.21499999999995</v>
      </c>
      <c r="AB120" s="24">
        <f t="shared" si="25"/>
        <v>2.848639138642544</v>
      </c>
      <c r="AC120" s="17">
        <f t="shared" si="26"/>
        <v>0.14414409254149518</v>
      </c>
    </row>
    <row r="121" spans="1:29" s="17" customFormat="1" x14ac:dyDescent="0.25">
      <c r="A121" s="17">
        <v>36</v>
      </c>
      <c r="B121" s="17">
        <v>-610</v>
      </c>
      <c r="C121" s="17">
        <v>13692</v>
      </c>
      <c r="D121" s="17">
        <v>15072</v>
      </c>
      <c r="E121" s="17">
        <v>12743</v>
      </c>
      <c r="F121" s="17">
        <v>11351</v>
      </c>
      <c r="G121" s="24"/>
      <c r="H121" s="7"/>
      <c r="I121" s="25">
        <f t="shared" si="32"/>
        <v>949</v>
      </c>
      <c r="J121" s="24">
        <f t="shared" si="32"/>
        <v>3721</v>
      </c>
      <c r="K121" s="7"/>
      <c r="L121" s="25">
        <f t="shared" si="27"/>
        <v>952.08454411489993</v>
      </c>
      <c r="M121" s="17">
        <f t="shared" si="18"/>
        <v>9.5144123967637739</v>
      </c>
      <c r="N121" s="17">
        <f t="shared" si="28"/>
        <v>3715.2266159114033</v>
      </c>
      <c r="O121" s="24">
        <f t="shared" si="19"/>
        <v>33.331963834461384</v>
      </c>
      <c r="P121" s="7"/>
      <c r="Q121" s="25">
        <f t="shared" si="20"/>
        <v>978.500649307495</v>
      </c>
      <c r="R121" s="24">
        <f t="shared" si="21"/>
        <v>3712.831376278556</v>
      </c>
      <c r="S121" s="7"/>
      <c r="T121" s="25">
        <f t="shared" si="22"/>
        <v>-0.2527914691215376</v>
      </c>
      <c r="U121" s="24">
        <f t="shared" si="23"/>
        <v>0.96527476842561433</v>
      </c>
      <c r="V121" s="7"/>
      <c r="W121" s="25">
        <f t="shared" si="24"/>
        <v>-0.26026252565542174</v>
      </c>
      <c r="X121" s="24">
        <f t="shared" si="29"/>
        <v>157.81738105293402</v>
      </c>
      <c r="Y121" s="7"/>
      <c r="Z121" s="25">
        <f t="shared" si="30"/>
        <v>-610</v>
      </c>
      <c r="AA121" s="17">
        <f t="shared" si="31"/>
        <v>157.72499999999994</v>
      </c>
      <c r="AB121" s="24">
        <f t="shared" si="25"/>
        <v>2.7528205627080551</v>
      </c>
      <c r="AC121" s="17">
        <f t="shared" si="26"/>
        <v>9.2381052934086938E-2</v>
      </c>
    </row>
    <row r="122" spans="1:29" s="17" customFormat="1" x14ac:dyDescent="0.25">
      <c r="A122" s="17">
        <v>37</v>
      </c>
      <c r="B122" s="17">
        <v>-631</v>
      </c>
      <c r="C122" s="17">
        <v>13871</v>
      </c>
      <c r="D122" s="17">
        <v>15009</v>
      </c>
      <c r="E122" s="17">
        <v>12554</v>
      </c>
      <c r="F122" s="17">
        <v>11408</v>
      </c>
      <c r="G122" s="24"/>
      <c r="H122" s="7"/>
      <c r="I122" s="25">
        <f t="shared" si="32"/>
        <v>1317</v>
      </c>
      <c r="J122" s="24">
        <f t="shared" si="32"/>
        <v>3601</v>
      </c>
      <c r="K122" s="7"/>
      <c r="L122" s="25">
        <f t="shared" si="27"/>
        <v>1317.2824672268277</v>
      </c>
      <c r="M122" s="17">
        <f t="shared" si="18"/>
        <v>7.9787734231758528E-2</v>
      </c>
      <c r="N122" s="17">
        <f t="shared" si="28"/>
        <v>3597.4618087101849</v>
      </c>
      <c r="O122" s="24">
        <f t="shared" si="19"/>
        <v>12.518797603323662</v>
      </c>
      <c r="P122" s="7"/>
      <c r="Q122" s="25">
        <f t="shared" si="20"/>
        <v>1346.500649307495</v>
      </c>
      <c r="R122" s="24">
        <f t="shared" si="21"/>
        <v>3592.831376278556</v>
      </c>
      <c r="S122" s="7"/>
      <c r="T122" s="25">
        <f t="shared" si="22"/>
        <v>-0.34786269948051907</v>
      </c>
      <c r="U122" s="24">
        <f t="shared" si="23"/>
        <v>0.9340767525525705</v>
      </c>
      <c r="V122" s="7"/>
      <c r="W122" s="25">
        <f t="shared" si="24"/>
        <v>-0.35509537490894466</v>
      </c>
      <c r="X122" s="24">
        <f t="shared" si="29"/>
        <v>152.09231840523239</v>
      </c>
      <c r="Y122" s="7"/>
      <c r="Z122" s="25">
        <f t="shared" si="30"/>
        <v>-631</v>
      </c>
      <c r="AA122" s="17">
        <f t="shared" si="31"/>
        <v>152.04599999999994</v>
      </c>
      <c r="AB122" s="24">
        <f t="shared" si="25"/>
        <v>2.6537033144872972</v>
      </c>
      <c r="AC122" s="17">
        <f t="shared" si="26"/>
        <v>4.6318405232455007E-2</v>
      </c>
    </row>
    <row r="123" spans="1:29" s="17" customFormat="1" x14ac:dyDescent="0.25">
      <c r="A123" s="17">
        <v>38</v>
      </c>
      <c r="B123" s="17">
        <v>-635</v>
      </c>
      <c r="C123" s="17">
        <v>14037</v>
      </c>
      <c r="D123" s="17">
        <v>14925</v>
      </c>
      <c r="E123" s="17">
        <v>12373</v>
      </c>
      <c r="F123" s="17">
        <v>11480</v>
      </c>
      <c r="G123" s="24"/>
      <c r="H123" s="7"/>
      <c r="I123" s="25">
        <f t="shared" si="32"/>
        <v>1664</v>
      </c>
      <c r="J123" s="24">
        <f t="shared" si="32"/>
        <v>3445</v>
      </c>
      <c r="K123" s="7"/>
      <c r="L123" s="25">
        <f t="shared" si="27"/>
        <v>1671.4332747601268</v>
      </c>
      <c r="M123" s="17">
        <f t="shared" si="18"/>
        <v>55.253573659537814</v>
      </c>
      <c r="N123" s="17">
        <f t="shared" si="28"/>
        <v>3443.342100611666</v>
      </c>
      <c r="O123" s="24">
        <f t="shared" si="19"/>
        <v>2.748630381838399</v>
      </c>
      <c r="P123" s="7"/>
      <c r="Q123" s="25">
        <f t="shared" si="20"/>
        <v>1693.500649307495</v>
      </c>
      <c r="R123" s="24">
        <f t="shared" si="21"/>
        <v>3436.831376278556</v>
      </c>
      <c r="S123" s="7"/>
      <c r="T123" s="25">
        <f t="shared" si="22"/>
        <v>-0.43750866941140654</v>
      </c>
      <c r="U123" s="24">
        <f t="shared" si="23"/>
        <v>0.89351933191761346</v>
      </c>
      <c r="V123" s="7"/>
      <c r="W123" s="25">
        <f t="shared" si="24"/>
        <v>-0.44443043468940119</v>
      </c>
      <c r="X123" s="24">
        <f t="shared" si="29"/>
        <v>146.46150630526699</v>
      </c>
      <c r="Y123" s="7"/>
      <c r="Z123" s="25">
        <f t="shared" si="30"/>
        <v>-635</v>
      </c>
      <c r="AA123" s="17">
        <f t="shared" si="31"/>
        <v>146.33099999999993</v>
      </c>
      <c r="AB123" s="24">
        <f t="shared" si="25"/>
        <v>2.5539577477358213</v>
      </c>
      <c r="AC123" s="17">
        <f t="shared" si="26"/>
        <v>0.13050630526706186</v>
      </c>
    </row>
    <row r="124" spans="1:29" s="17" customFormat="1" x14ac:dyDescent="0.25">
      <c r="A124" s="17">
        <v>39</v>
      </c>
      <c r="B124" s="17">
        <v>-624</v>
      </c>
      <c r="C124" s="17">
        <v>14209</v>
      </c>
      <c r="D124" s="17">
        <v>14831</v>
      </c>
      <c r="E124" s="17">
        <v>12209</v>
      </c>
      <c r="F124" s="17">
        <v>11572</v>
      </c>
      <c r="G124" s="24"/>
      <c r="H124" s="7"/>
      <c r="I124" s="25">
        <f t="shared" si="32"/>
        <v>2000</v>
      </c>
      <c r="J124" s="24">
        <f t="shared" si="32"/>
        <v>3259</v>
      </c>
      <c r="K124" s="7"/>
      <c r="L124" s="25">
        <f t="shared" si="27"/>
        <v>2002.9864518487607</v>
      </c>
      <c r="M124" s="17">
        <f t="shared" si="18"/>
        <v>8.918894644966084</v>
      </c>
      <c r="N124" s="17">
        <f t="shared" si="28"/>
        <v>3258.5759197328143</v>
      </c>
      <c r="O124" s="24">
        <f t="shared" si="19"/>
        <v>0.17984407301627156</v>
      </c>
      <c r="P124" s="7"/>
      <c r="Q124" s="25">
        <f t="shared" si="20"/>
        <v>2029.500649307495</v>
      </c>
      <c r="R124" s="24">
        <f t="shared" si="21"/>
        <v>3250.831376278556</v>
      </c>
      <c r="S124" s="7"/>
      <c r="T124" s="25">
        <f t="shared" si="22"/>
        <v>-0.52431283626091141</v>
      </c>
      <c r="U124" s="24">
        <f t="shared" si="23"/>
        <v>0.8451624073143954</v>
      </c>
      <c r="V124" s="7"/>
      <c r="W124" s="25">
        <f t="shared" si="24"/>
        <v>-0.53086330071276866</v>
      </c>
      <c r="X124" s="24">
        <f t="shared" si="29"/>
        <v>140.77319959621536</v>
      </c>
      <c r="Y124" s="7"/>
      <c r="Z124" s="25">
        <f t="shared" si="30"/>
        <v>-624</v>
      </c>
      <c r="AA124" s="17">
        <f t="shared" si="31"/>
        <v>140.71499999999992</v>
      </c>
      <c r="AB124" s="24">
        <f t="shared" si="25"/>
        <v>2.4559400569438194</v>
      </c>
      <c r="AC124" s="17">
        <f t="shared" si="26"/>
        <v>5.8199596215445126E-2</v>
      </c>
    </row>
    <row r="125" spans="1:29" s="17" customFormat="1" x14ac:dyDescent="0.25">
      <c r="A125" s="17">
        <v>40</v>
      </c>
      <c r="B125" s="17">
        <v>-636</v>
      </c>
      <c r="C125" s="17">
        <v>14365</v>
      </c>
      <c r="D125" s="17">
        <v>14725</v>
      </c>
      <c r="E125" s="17">
        <v>12047</v>
      </c>
      <c r="F125" s="17">
        <v>11687</v>
      </c>
      <c r="G125" s="24"/>
      <c r="H125" s="7"/>
      <c r="I125" s="25">
        <f t="shared" si="32"/>
        <v>2318</v>
      </c>
      <c r="J125" s="24">
        <f t="shared" si="32"/>
        <v>3038</v>
      </c>
      <c r="K125" s="7"/>
      <c r="L125" s="25">
        <f t="shared" si="27"/>
        <v>2320.8061646291667</v>
      </c>
      <c r="M125" s="17">
        <f t="shared" si="18"/>
        <v>7.8745599259862127</v>
      </c>
      <c r="N125" s="17">
        <f t="shared" si="28"/>
        <v>3038.1227398142951</v>
      </c>
      <c r="O125" s="24">
        <f t="shared" si="19"/>
        <v>1.5065062013189081E-2</v>
      </c>
      <c r="P125" s="7"/>
      <c r="Q125" s="25">
        <f t="shared" si="20"/>
        <v>2347.5006493074948</v>
      </c>
      <c r="R125" s="24">
        <f t="shared" si="21"/>
        <v>3029.831376278556</v>
      </c>
      <c r="S125" s="7"/>
      <c r="T125" s="25">
        <f t="shared" si="22"/>
        <v>-0.60646677988633557</v>
      </c>
      <c r="U125" s="24">
        <f t="shared" si="23"/>
        <v>0.78770606141487298</v>
      </c>
      <c r="V125" s="7"/>
      <c r="W125" s="25">
        <f t="shared" si="24"/>
        <v>-0.61257544782505913</v>
      </c>
      <c r="X125" s="24">
        <f t="shared" si="29"/>
        <v>135.03580654373422</v>
      </c>
      <c r="Y125" s="7"/>
      <c r="Z125" s="25">
        <f t="shared" si="30"/>
        <v>-636</v>
      </c>
      <c r="AA125" s="17">
        <f t="shared" si="31"/>
        <v>134.99099999999993</v>
      </c>
      <c r="AB125" s="24">
        <f t="shared" si="25"/>
        <v>2.3560374105596642</v>
      </c>
      <c r="AC125" s="17">
        <f t="shared" si="26"/>
        <v>4.4806543734296156E-2</v>
      </c>
    </row>
    <row r="126" spans="1:29" s="17" customFormat="1" x14ac:dyDescent="0.25">
      <c r="A126" s="17">
        <v>41</v>
      </c>
      <c r="B126" s="17">
        <v>-632</v>
      </c>
      <c r="C126" s="17">
        <v>14514</v>
      </c>
      <c r="D126" s="17">
        <v>14598</v>
      </c>
      <c r="E126" s="17">
        <v>11900</v>
      </c>
      <c r="F126" s="17">
        <v>11806</v>
      </c>
      <c r="G126" s="24"/>
      <c r="H126" s="7"/>
      <c r="I126" s="25">
        <f t="shared" si="32"/>
        <v>2614</v>
      </c>
      <c r="J126" s="24">
        <f t="shared" si="32"/>
        <v>2792</v>
      </c>
      <c r="K126" s="7"/>
      <c r="L126" s="25">
        <f t="shared" si="27"/>
        <v>2613.4031059321287</v>
      </c>
      <c r="M126" s="17">
        <f t="shared" si="18"/>
        <v>0.35628252825993584</v>
      </c>
      <c r="N126" s="17">
        <f t="shared" si="28"/>
        <v>2789.0849004157949</v>
      </c>
      <c r="O126" s="24">
        <f t="shared" si="19"/>
        <v>8.4978055858327988</v>
      </c>
      <c r="P126" s="7"/>
      <c r="Q126" s="25">
        <f t="shared" si="20"/>
        <v>2643.5006493074948</v>
      </c>
      <c r="R126" s="24">
        <f t="shared" si="21"/>
        <v>2783.831376278556</v>
      </c>
      <c r="S126" s="7"/>
      <c r="T126" s="25">
        <f t="shared" si="22"/>
        <v>-0.68293711734899454</v>
      </c>
      <c r="U126" s="24">
        <f t="shared" si="23"/>
        <v>0.72375012887513301</v>
      </c>
      <c r="V126" s="7"/>
      <c r="W126" s="25">
        <f t="shared" si="24"/>
        <v>-0.68855356410834156</v>
      </c>
      <c r="X126" s="24">
        <f t="shared" si="29"/>
        <v>129.33454047267458</v>
      </c>
      <c r="Y126" s="7"/>
      <c r="Z126" s="25">
        <f t="shared" si="30"/>
        <v>-632</v>
      </c>
      <c r="AA126" s="17">
        <f t="shared" si="31"/>
        <v>129.30299999999994</v>
      </c>
      <c r="AB126" s="24">
        <f t="shared" si="25"/>
        <v>2.2567630827062271</v>
      </c>
      <c r="AC126" s="17">
        <f t="shared" si="26"/>
        <v>3.1540472674635112E-2</v>
      </c>
    </row>
    <row r="127" spans="1:29" s="17" customFormat="1" x14ac:dyDescent="0.25">
      <c r="A127" s="17">
        <v>42</v>
      </c>
      <c r="B127" s="17">
        <v>-607</v>
      </c>
      <c r="C127" s="17">
        <v>14649</v>
      </c>
      <c r="D127" s="17">
        <v>14469</v>
      </c>
      <c r="E127" s="17">
        <v>11774</v>
      </c>
      <c r="F127" s="17">
        <v>11946</v>
      </c>
      <c r="G127" s="24"/>
      <c r="H127" s="7"/>
      <c r="I127" s="25">
        <f t="shared" si="32"/>
        <v>2875</v>
      </c>
      <c r="J127" s="24">
        <f t="shared" si="32"/>
        <v>2523</v>
      </c>
      <c r="K127" s="7"/>
      <c r="L127" s="25">
        <f t="shared" si="27"/>
        <v>2869.9442796471226</v>
      </c>
      <c r="M127" s="17">
        <f t="shared" si="18"/>
        <v>25.560308286498937</v>
      </c>
      <c r="N127" s="17">
        <f t="shared" si="28"/>
        <v>2524.05420344096</v>
      </c>
      <c r="O127" s="24">
        <f t="shared" si="19"/>
        <v>1.1113448949319236</v>
      </c>
      <c r="P127" s="7"/>
      <c r="Q127" s="25">
        <f t="shared" si="20"/>
        <v>2904.5006493074948</v>
      </c>
      <c r="R127" s="24">
        <f t="shared" si="21"/>
        <v>2514.831376278556</v>
      </c>
      <c r="S127" s="7"/>
      <c r="T127" s="25">
        <f t="shared" si="22"/>
        <v>-0.75036535409816352</v>
      </c>
      <c r="U127" s="24">
        <f t="shared" si="23"/>
        <v>0.65381457662639297</v>
      </c>
      <c r="V127" s="7"/>
      <c r="W127" s="25">
        <f t="shared" si="24"/>
        <v>-0.75544307500369268</v>
      </c>
      <c r="X127" s="24">
        <f t="shared" si="29"/>
        <v>123.78220581913939</v>
      </c>
      <c r="Y127" s="7"/>
      <c r="Z127" s="25">
        <f t="shared" si="30"/>
        <v>-607</v>
      </c>
      <c r="AA127" s="17">
        <f t="shared" si="31"/>
        <v>123.83999999999995</v>
      </c>
      <c r="AB127" s="24">
        <f t="shared" si="25"/>
        <v>2.1614157456697769</v>
      </c>
      <c r="AC127" s="17">
        <f t="shared" si="26"/>
        <v>-5.7794180860554434E-2</v>
      </c>
    </row>
    <row r="128" spans="1:29" s="17" customFormat="1" x14ac:dyDescent="0.25">
      <c r="A128" s="17">
        <v>43</v>
      </c>
      <c r="B128" s="17">
        <v>-610</v>
      </c>
      <c r="C128" s="17">
        <v>14758</v>
      </c>
      <c r="D128" s="17">
        <v>14321</v>
      </c>
      <c r="E128" s="17">
        <v>11654</v>
      </c>
      <c r="F128" s="17">
        <v>12085</v>
      </c>
      <c r="G128" s="24"/>
      <c r="H128" s="7"/>
      <c r="I128" s="25">
        <f t="shared" si="32"/>
        <v>3104</v>
      </c>
      <c r="J128" s="24">
        <f t="shared" si="32"/>
        <v>2236</v>
      </c>
      <c r="K128" s="7"/>
      <c r="L128" s="25">
        <f t="shared" si="27"/>
        <v>3101.2006763315662</v>
      </c>
      <c r="M128" s="17">
        <f t="shared" si="18"/>
        <v>7.8362130006535091</v>
      </c>
      <c r="N128" s="17">
        <f t="shared" si="28"/>
        <v>2234.6669095666066</v>
      </c>
      <c r="O128" s="24">
        <f t="shared" si="19"/>
        <v>1.777130103605026</v>
      </c>
      <c r="P128" s="7"/>
      <c r="Q128" s="25">
        <f t="shared" si="20"/>
        <v>3133.5006493074948</v>
      </c>
      <c r="R128" s="24">
        <f t="shared" si="21"/>
        <v>2227.831376278556</v>
      </c>
      <c r="S128" s="7"/>
      <c r="T128" s="25">
        <f t="shared" si="22"/>
        <v>-0.80952652733785579</v>
      </c>
      <c r="U128" s="24">
        <f t="shared" si="23"/>
        <v>0.57919932199669644</v>
      </c>
      <c r="V128" s="7"/>
      <c r="W128" s="25">
        <f t="shared" si="24"/>
        <v>-0.81402909183712124</v>
      </c>
      <c r="X128" s="24">
        <f t="shared" si="29"/>
        <v>118.33962026845165</v>
      </c>
      <c r="Y128" s="7"/>
      <c r="Z128" s="25">
        <f t="shared" si="30"/>
        <v>-610</v>
      </c>
      <c r="AA128" s="17">
        <f t="shared" si="31"/>
        <v>118.34999999999995</v>
      </c>
      <c r="AB128" s="24">
        <f t="shared" si="25"/>
        <v>2.065597169735288</v>
      </c>
      <c r="AC128" s="17">
        <f t="shared" si="26"/>
        <v>-1.0379731548297855E-2</v>
      </c>
    </row>
    <row r="129" spans="1:29" s="17" customFormat="1" x14ac:dyDescent="0.25">
      <c r="A129" s="17">
        <v>44</v>
      </c>
      <c r="B129" s="17">
        <v>-626</v>
      </c>
      <c r="C129" s="17">
        <v>14864</v>
      </c>
      <c r="D129" s="17">
        <v>14159</v>
      </c>
      <c r="E129" s="17">
        <v>11552</v>
      </c>
      <c r="F129" s="17">
        <v>12245</v>
      </c>
      <c r="G129" s="24"/>
      <c r="H129" s="7"/>
      <c r="I129" s="25">
        <f t="shared" si="32"/>
        <v>3312</v>
      </c>
      <c r="J129" s="24">
        <f t="shared" si="32"/>
        <v>1914</v>
      </c>
      <c r="K129" s="7"/>
      <c r="L129" s="25">
        <f t="shared" si="27"/>
        <v>3308.6278745093664</v>
      </c>
      <c r="M129" s="17">
        <f t="shared" si="18"/>
        <v>11.371230324580946</v>
      </c>
      <c r="N129" s="17">
        <f t="shared" si="28"/>
        <v>1916.4537469563343</v>
      </c>
      <c r="O129" s="24">
        <f t="shared" si="19"/>
        <v>6.0208741257196996</v>
      </c>
      <c r="P129" s="7"/>
      <c r="Q129" s="25">
        <f t="shared" si="20"/>
        <v>3341.5006493074948</v>
      </c>
      <c r="R129" s="24">
        <f t="shared" si="21"/>
        <v>1905.831376278556</v>
      </c>
      <c r="S129" s="7"/>
      <c r="T129" s="25">
        <f t="shared" si="22"/>
        <v>-0.86326244014945408</v>
      </c>
      <c r="U129" s="24">
        <f t="shared" si="23"/>
        <v>0.49548464607069537</v>
      </c>
      <c r="V129" s="7"/>
      <c r="W129" s="25">
        <f t="shared" si="24"/>
        <v>-0.86711932938848824</v>
      </c>
      <c r="X129" s="24">
        <f t="shared" si="29"/>
        <v>112.65122366543306</v>
      </c>
      <c r="Y129" s="7"/>
      <c r="Z129" s="25">
        <f t="shared" si="30"/>
        <v>-626</v>
      </c>
      <c r="AA129" s="17">
        <f t="shared" si="31"/>
        <v>112.71599999999995</v>
      </c>
      <c r="AB129" s="24">
        <f t="shared" si="25"/>
        <v>1.9672653196779275</v>
      </c>
      <c r="AC129" s="17">
        <f t="shared" si="26"/>
        <v>-6.4776334566886362E-2</v>
      </c>
    </row>
    <row r="130" spans="1:29" s="17" customFormat="1" x14ac:dyDescent="0.25">
      <c r="A130" s="17">
        <v>45</v>
      </c>
      <c r="B130" s="17">
        <v>-614</v>
      </c>
      <c r="C130" s="17">
        <v>14950</v>
      </c>
      <c r="D130" s="17">
        <v>13998</v>
      </c>
      <c r="E130" s="17">
        <v>11465</v>
      </c>
      <c r="F130" s="17">
        <v>12416</v>
      </c>
      <c r="G130" s="24"/>
      <c r="H130" s="7"/>
      <c r="I130" s="25">
        <f t="shared" si="32"/>
        <v>3485</v>
      </c>
      <c r="J130" s="24">
        <f t="shared" si="32"/>
        <v>1582</v>
      </c>
      <c r="K130" s="7"/>
      <c r="L130" s="25">
        <f t="shared" si="27"/>
        <v>3480.7438409731026</v>
      </c>
      <c r="M130" s="17">
        <f t="shared" si="18"/>
        <v>18.114889662240405</v>
      </c>
      <c r="N130" s="17">
        <f t="shared" si="28"/>
        <v>1586.3910463492782</v>
      </c>
      <c r="O130" s="24">
        <f t="shared" si="19"/>
        <v>19.281288041509519</v>
      </c>
      <c r="P130" s="7"/>
      <c r="Q130" s="25">
        <f t="shared" si="20"/>
        <v>3514.5006493074948</v>
      </c>
      <c r="R130" s="24">
        <f t="shared" si="21"/>
        <v>1573.831376278556</v>
      </c>
      <c r="S130" s="7"/>
      <c r="T130" s="25">
        <f t="shared" si="22"/>
        <v>-0.90795625224756216</v>
      </c>
      <c r="U130" s="24">
        <f t="shared" si="23"/>
        <v>0.40917013548860731</v>
      </c>
      <c r="V130" s="7"/>
      <c r="W130" s="25">
        <f t="shared" si="24"/>
        <v>-0.91114709403498673</v>
      </c>
      <c r="X130" s="24">
        <f t="shared" si="29"/>
        <v>107.09043230126781</v>
      </c>
      <c r="Y130" s="7"/>
      <c r="Z130" s="25">
        <f t="shared" si="30"/>
        <v>-614</v>
      </c>
      <c r="AA130" s="17">
        <f t="shared" si="31"/>
        <v>107.18999999999996</v>
      </c>
      <c r="AB130" s="24">
        <f t="shared" si="25"/>
        <v>1.8708184252127211</v>
      </c>
      <c r="AC130" s="17">
        <f t="shared" si="26"/>
        <v>-9.9567698732144549E-2</v>
      </c>
    </row>
    <row r="131" spans="1:29" s="17" customFormat="1" x14ac:dyDescent="0.25">
      <c r="A131" s="17">
        <v>46</v>
      </c>
      <c r="B131" s="17">
        <v>-638</v>
      </c>
      <c r="C131" s="17">
        <v>15023</v>
      </c>
      <c r="D131" s="17">
        <v>13823</v>
      </c>
      <c r="E131" s="17">
        <v>11395</v>
      </c>
      <c r="F131" s="17">
        <v>12591</v>
      </c>
      <c r="G131" s="24"/>
      <c r="H131" s="7"/>
      <c r="I131" s="25">
        <f t="shared" si="32"/>
        <v>3628</v>
      </c>
      <c r="J131" s="24">
        <f t="shared" si="32"/>
        <v>1232</v>
      </c>
      <c r="K131" s="7"/>
      <c r="L131" s="25">
        <f t="shared" si="27"/>
        <v>3624.9854803962771</v>
      </c>
      <c r="M131" s="17">
        <f t="shared" si="18"/>
        <v>9.0873284412295146</v>
      </c>
      <c r="N131" s="17">
        <f t="shared" si="28"/>
        <v>1227.9138964106667</v>
      </c>
      <c r="O131" s="24">
        <f t="shared" si="19"/>
        <v>16.696242542762754</v>
      </c>
      <c r="P131" s="7"/>
      <c r="Q131" s="25">
        <f t="shared" si="20"/>
        <v>3657.5006493074948</v>
      </c>
      <c r="R131" s="24">
        <f t="shared" si="21"/>
        <v>1223.831376278556</v>
      </c>
      <c r="S131" s="7"/>
      <c r="T131" s="25">
        <f t="shared" si="22"/>
        <v>-0.94489969230553594</v>
      </c>
      <c r="U131" s="24">
        <f t="shared" si="23"/>
        <v>0.3181759225255627</v>
      </c>
      <c r="V131" s="7"/>
      <c r="W131" s="25">
        <f t="shared" si="24"/>
        <v>-0.94738807153355253</v>
      </c>
      <c r="X131" s="24">
        <f t="shared" si="29"/>
        <v>101.47133437332121</v>
      </c>
      <c r="Y131" s="7"/>
      <c r="Z131" s="25">
        <f t="shared" si="30"/>
        <v>-638</v>
      </c>
      <c r="AA131" s="17">
        <f t="shared" si="31"/>
        <v>101.44799999999995</v>
      </c>
      <c r="AB131" s="24">
        <f t="shared" si="25"/>
        <v>1.7706016195632066</v>
      </c>
      <c r="AC131" s="17">
        <f t="shared" si="26"/>
        <v>2.3334373321262092E-2</v>
      </c>
    </row>
    <row r="132" spans="1:29" s="17" customFormat="1" x14ac:dyDescent="0.25">
      <c r="A132" s="17">
        <v>47</v>
      </c>
      <c r="B132" s="17">
        <v>-640</v>
      </c>
      <c r="C132" s="17">
        <v>15081</v>
      </c>
      <c r="D132" s="17">
        <v>13629</v>
      </c>
      <c r="E132" s="17">
        <v>11339</v>
      </c>
      <c r="F132" s="17">
        <v>12775</v>
      </c>
      <c r="G132" s="24"/>
      <c r="H132" s="7"/>
      <c r="I132" s="25">
        <f t="shared" si="32"/>
        <v>3742</v>
      </c>
      <c r="J132" s="24">
        <f t="shared" si="32"/>
        <v>854</v>
      </c>
      <c r="K132" s="7"/>
      <c r="L132" s="25">
        <f t="shared" si="27"/>
        <v>3732.8134088755896</v>
      </c>
      <c r="M132" s="17">
        <f t="shared" si="18"/>
        <v>84.393456487095392</v>
      </c>
      <c r="N132" s="17">
        <f t="shared" si="28"/>
        <v>856.00712740885592</v>
      </c>
      <c r="O132" s="24">
        <f t="shared" si="19"/>
        <v>4.0285604353806876</v>
      </c>
      <c r="P132" s="7"/>
      <c r="Q132" s="25">
        <f t="shared" si="20"/>
        <v>3771.5006493074948</v>
      </c>
      <c r="R132" s="24">
        <f t="shared" si="21"/>
        <v>845.83137627855604</v>
      </c>
      <c r="S132" s="7"/>
      <c r="T132" s="25">
        <f t="shared" si="22"/>
        <v>-0.97435110605804653</v>
      </c>
      <c r="U132" s="24">
        <f t="shared" si="23"/>
        <v>0.21990217252547448</v>
      </c>
      <c r="V132" s="7"/>
      <c r="W132" s="25">
        <f t="shared" si="24"/>
        <v>-0.97608051343113178</v>
      </c>
      <c r="X132" s="24">
        <f t="shared" si="29"/>
        <v>95.603198917400391</v>
      </c>
      <c r="Y132" s="7"/>
      <c r="Z132" s="25">
        <f t="shared" si="30"/>
        <v>-640</v>
      </c>
      <c r="AA132" s="17">
        <f t="shared" si="31"/>
        <v>95.687999999999946</v>
      </c>
      <c r="AB132" s="24">
        <f t="shared" si="25"/>
        <v>1.6700706546483333</v>
      </c>
      <c r="AC132" s="17">
        <f t="shared" si="26"/>
        <v>-8.4801082599554434E-2</v>
      </c>
    </row>
    <row r="133" spans="1:29" s="17" customFormat="1" x14ac:dyDescent="0.25">
      <c r="A133" s="17">
        <v>48</v>
      </c>
      <c r="B133" s="17">
        <v>-626</v>
      </c>
      <c r="C133" s="17">
        <v>15110</v>
      </c>
      <c r="D133" s="17">
        <v>13446</v>
      </c>
      <c r="E133" s="17">
        <v>11301</v>
      </c>
      <c r="F133" s="17">
        <v>12959</v>
      </c>
      <c r="G133" s="24"/>
      <c r="H133" s="7"/>
      <c r="I133" s="25">
        <f t="shared" si="32"/>
        <v>3809</v>
      </c>
      <c r="J133" s="24">
        <f t="shared" si="32"/>
        <v>487</v>
      </c>
      <c r="K133" s="7"/>
      <c r="L133" s="25">
        <f t="shared" si="27"/>
        <v>3801.5149505714321</v>
      </c>
      <c r="M133" s="17">
        <f t="shared" si="18"/>
        <v>56.025964948104502</v>
      </c>
      <c r="N133" s="17">
        <f t="shared" si="28"/>
        <v>483.91936488679062</v>
      </c>
      <c r="O133" s="24">
        <f t="shared" si="19"/>
        <v>9.490312700738583</v>
      </c>
      <c r="P133" s="7"/>
      <c r="Q133" s="25">
        <f t="shared" si="20"/>
        <v>3838.5006493074948</v>
      </c>
      <c r="R133" s="24">
        <f t="shared" si="21"/>
        <v>478.83137627855609</v>
      </c>
      <c r="S133" s="7"/>
      <c r="T133" s="25">
        <f t="shared" si="22"/>
        <v>-0.99166027028101333</v>
      </c>
      <c r="U133" s="24">
        <f t="shared" si="23"/>
        <v>0.12448824064708197</v>
      </c>
      <c r="V133" s="7"/>
      <c r="W133" s="25">
        <f t="shared" si="24"/>
        <v>-0.99265245495100651</v>
      </c>
      <c r="X133" s="24">
        <f t="shared" si="29"/>
        <v>90.055073549635267</v>
      </c>
      <c r="Y133" s="7"/>
      <c r="Z133" s="25">
        <f t="shared" si="30"/>
        <v>-626</v>
      </c>
      <c r="AA133" s="17">
        <f t="shared" si="31"/>
        <v>90.053999999999945</v>
      </c>
      <c r="AB133" s="24">
        <f t="shared" si="25"/>
        <v>1.5717388045909726</v>
      </c>
      <c r="AC133" s="17">
        <f t="shared" si="26"/>
        <v>1.0735496353220242E-3</v>
      </c>
    </row>
    <row r="134" spans="1:29" s="17" customFormat="1" x14ac:dyDescent="0.25">
      <c r="A134" s="17">
        <v>49</v>
      </c>
      <c r="B134" s="17">
        <v>-619</v>
      </c>
      <c r="C134" s="17">
        <v>15120</v>
      </c>
      <c r="D134" s="17">
        <v>13255</v>
      </c>
      <c r="E134" s="17">
        <v>11284</v>
      </c>
      <c r="F134" s="17">
        <v>13143</v>
      </c>
      <c r="G134" s="24"/>
      <c r="H134" s="7"/>
      <c r="I134" s="25">
        <f t="shared" si="32"/>
        <v>3836</v>
      </c>
      <c r="J134" s="24">
        <f t="shared" si="32"/>
        <v>112</v>
      </c>
      <c r="K134" s="7"/>
      <c r="L134" s="25">
        <f t="shared" si="27"/>
        <v>3833.0364978084103</v>
      </c>
      <c r="M134" s="17">
        <f t="shared" si="18"/>
        <v>8.7823452395567685</v>
      </c>
      <c r="N134" s="17">
        <f t="shared" si="28"/>
        <v>111.45735320678719</v>
      </c>
      <c r="O134" s="24">
        <f t="shared" si="19"/>
        <v>0.29446554218414672</v>
      </c>
      <c r="P134" s="7"/>
      <c r="Q134" s="25">
        <f t="shared" si="20"/>
        <v>3865.5006493074948</v>
      </c>
      <c r="R134" s="24">
        <f t="shared" si="21"/>
        <v>103.83137627855606</v>
      </c>
      <c r="S134" s="7"/>
      <c r="T134" s="25">
        <f t="shared" si="22"/>
        <v>-0.99863560511713423</v>
      </c>
      <c r="U134" s="24">
        <f t="shared" si="23"/>
        <v>2.6994441043819862E-2</v>
      </c>
      <c r="V134" s="7"/>
      <c r="W134" s="25">
        <f t="shared" si="24"/>
        <v>-0.99887417666304823</v>
      </c>
      <c r="X134" s="24">
        <f t="shared" si="29"/>
        <v>84.454979750373184</v>
      </c>
      <c r="Y134" s="7"/>
      <c r="Z134" s="25">
        <f t="shared" si="30"/>
        <v>-619</v>
      </c>
      <c r="AA134" s="17">
        <f t="shared" si="31"/>
        <v>84.482999999999947</v>
      </c>
      <c r="AB134" s="24">
        <f t="shared" si="25"/>
        <v>1.4745065119623686</v>
      </c>
      <c r="AC134" s="17">
        <f t="shared" si="26"/>
        <v>-2.8020249626763416E-2</v>
      </c>
    </row>
    <row r="135" spans="1:29" s="17" customFormat="1" x14ac:dyDescent="0.25">
      <c r="A135" s="17">
        <v>50</v>
      </c>
      <c r="B135" s="17">
        <v>-626</v>
      </c>
      <c r="C135" s="17">
        <v>15132</v>
      </c>
      <c r="D135" s="17">
        <v>13078</v>
      </c>
      <c r="E135" s="17">
        <v>11295</v>
      </c>
      <c r="F135" s="17">
        <v>13344</v>
      </c>
      <c r="G135" s="24"/>
      <c r="H135" s="7"/>
      <c r="I135" s="25">
        <f t="shared" si="32"/>
        <v>3837</v>
      </c>
      <c r="J135" s="24">
        <f t="shared" si="32"/>
        <v>-266</v>
      </c>
      <c r="K135" s="7"/>
      <c r="L135" s="25">
        <f t="shared" si="27"/>
        <v>3827.7857157408903</v>
      </c>
      <c r="M135" s="17">
        <f t="shared" si="18"/>
        <v>84.903034407677126</v>
      </c>
      <c r="N135" s="17">
        <f t="shared" si="28"/>
        <v>-266.19285567247766</v>
      </c>
      <c r="O135" s="24">
        <f t="shared" si="19"/>
        <v>3.7193310406811494E-2</v>
      </c>
      <c r="P135" s="7"/>
      <c r="Q135" s="25">
        <f t="shared" si="20"/>
        <v>3866.5006493074948</v>
      </c>
      <c r="R135" s="24">
        <f t="shared" si="21"/>
        <v>-274.16862372144391</v>
      </c>
      <c r="S135" s="7"/>
      <c r="T135" s="25">
        <f t="shared" si="22"/>
        <v>-0.99889395085180532</v>
      </c>
      <c r="U135" s="24">
        <f t="shared" si="23"/>
        <v>-7.1279308956268342E-2</v>
      </c>
      <c r="V135" s="7"/>
      <c r="W135" s="25">
        <f t="shared" si="24"/>
        <v>-0.99837267792020934</v>
      </c>
      <c r="X135" s="24">
        <f t="shared" si="29"/>
        <v>78.823214654788103</v>
      </c>
      <c r="Y135" s="7"/>
      <c r="Z135" s="25">
        <f t="shared" si="30"/>
        <v>-626</v>
      </c>
      <c r="AA135" s="17">
        <f t="shared" si="31"/>
        <v>78.848999999999947</v>
      </c>
      <c r="AB135" s="24">
        <f t="shared" si="25"/>
        <v>1.3761746619050079</v>
      </c>
      <c r="AC135" s="17">
        <f t="shared" si="26"/>
        <v>-2.5785345211843946E-2</v>
      </c>
    </row>
    <row r="136" spans="1:29" s="17" customFormat="1" x14ac:dyDescent="0.25">
      <c r="A136" s="17">
        <v>51</v>
      </c>
      <c r="B136" s="17">
        <v>-605</v>
      </c>
      <c r="C136" s="17">
        <v>15097</v>
      </c>
      <c r="D136" s="17">
        <v>12889</v>
      </c>
      <c r="E136" s="17">
        <v>11308</v>
      </c>
      <c r="F136" s="17">
        <v>13518</v>
      </c>
      <c r="G136" s="24"/>
      <c r="H136" s="7"/>
      <c r="I136" s="25">
        <f t="shared" si="32"/>
        <v>3789</v>
      </c>
      <c r="J136" s="24">
        <f t="shared" si="32"/>
        <v>-629</v>
      </c>
      <c r="K136" s="7"/>
      <c r="L136" s="25">
        <f t="shared" si="27"/>
        <v>3787.2769466146251</v>
      </c>
      <c r="M136" s="17">
        <f t="shared" si="18"/>
        <v>2.968912968851892</v>
      </c>
      <c r="N136" s="17">
        <f t="shared" si="28"/>
        <v>-628.68711897932019</v>
      </c>
      <c r="O136" s="24">
        <f t="shared" si="19"/>
        <v>9.7894533101640147E-2</v>
      </c>
      <c r="P136" s="7"/>
      <c r="Q136" s="25">
        <f t="shared" si="20"/>
        <v>3818.5006493074948</v>
      </c>
      <c r="R136" s="24">
        <f t="shared" si="21"/>
        <v>-637.16862372144396</v>
      </c>
      <c r="S136" s="7"/>
      <c r="T136" s="25">
        <f t="shared" si="22"/>
        <v>-0.98649335558759044</v>
      </c>
      <c r="U136" s="24">
        <f t="shared" si="23"/>
        <v>-0.16565330697222608</v>
      </c>
      <c r="V136" s="7"/>
      <c r="W136" s="25">
        <f t="shared" si="24"/>
        <v>-0.98524201264969558</v>
      </c>
      <c r="X136" s="24">
        <f t="shared" si="29"/>
        <v>73.362807852244373</v>
      </c>
      <c r="Y136" s="7"/>
      <c r="Z136" s="25">
        <f t="shared" si="30"/>
        <v>-605</v>
      </c>
      <c r="AA136" s="17">
        <f t="shared" si="31"/>
        <v>73.403999999999954</v>
      </c>
      <c r="AB136" s="24">
        <f t="shared" si="25"/>
        <v>1.2811414841339168</v>
      </c>
      <c r="AC136" s="17">
        <f t="shared" si="26"/>
        <v>-4.1192147755580777E-2</v>
      </c>
    </row>
    <row r="137" spans="1:29" s="17" customFormat="1" x14ac:dyDescent="0.25">
      <c r="A137" s="17">
        <v>52</v>
      </c>
      <c r="B137" s="17">
        <v>-610</v>
      </c>
      <c r="C137" s="17">
        <v>15061</v>
      </c>
      <c r="D137" s="17">
        <v>12711</v>
      </c>
      <c r="E137" s="17">
        <v>11346</v>
      </c>
      <c r="F137" s="17">
        <v>13695</v>
      </c>
      <c r="G137" s="24"/>
      <c r="H137" s="7"/>
      <c r="I137" s="25">
        <f t="shared" si="32"/>
        <v>3715</v>
      </c>
      <c r="J137" s="24">
        <f t="shared" si="32"/>
        <v>-984</v>
      </c>
      <c r="K137" s="7"/>
      <c r="L137" s="25">
        <f t="shared" si="27"/>
        <v>3711.5442346645668</v>
      </c>
      <c r="M137" s="17">
        <f t="shared" si="18"/>
        <v>11.942314053581534</v>
      </c>
      <c r="N137" s="17">
        <f t="shared" si="28"/>
        <v>-988.33808224001223</v>
      </c>
      <c r="O137" s="24">
        <f t="shared" si="19"/>
        <v>18.8189575211095</v>
      </c>
      <c r="P137" s="7"/>
      <c r="Q137" s="25">
        <f t="shared" si="20"/>
        <v>3744.5006493074948</v>
      </c>
      <c r="R137" s="24">
        <f t="shared" si="21"/>
        <v>-992.16862372144396</v>
      </c>
      <c r="S137" s="7"/>
      <c r="T137" s="25">
        <f t="shared" si="22"/>
        <v>-0.96737577122192564</v>
      </c>
      <c r="U137" s="24">
        <f t="shared" si="23"/>
        <v>-0.25794743726331421</v>
      </c>
      <c r="V137" s="7"/>
      <c r="W137" s="25">
        <f t="shared" si="24"/>
        <v>-0.9654102390253545</v>
      </c>
      <c r="X137" s="24">
        <f t="shared" si="29"/>
        <v>67.947567188866174</v>
      </c>
      <c r="Y137" s="7"/>
      <c r="Z137" s="25">
        <f t="shared" si="30"/>
        <v>-610</v>
      </c>
      <c r="AA137" s="17">
        <f t="shared" si="31"/>
        <v>67.913999999999959</v>
      </c>
      <c r="AB137" s="24">
        <f t="shared" si="25"/>
        <v>1.1853229081994283</v>
      </c>
      <c r="AC137" s="17">
        <f t="shared" si="26"/>
        <v>3.3567188866214792E-2</v>
      </c>
    </row>
    <row r="138" spans="1:29" s="17" customFormat="1" x14ac:dyDescent="0.25">
      <c r="A138" s="17">
        <v>53</v>
      </c>
      <c r="B138" s="17">
        <v>-632</v>
      </c>
      <c r="C138" s="17">
        <v>15004</v>
      </c>
      <c r="D138" s="17">
        <v>12528</v>
      </c>
      <c r="E138" s="17">
        <v>11401</v>
      </c>
      <c r="F138" s="17">
        <v>13877</v>
      </c>
      <c r="G138" s="24"/>
      <c r="H138" s="7"/>
      <c r="I138" s="25">
        <f t="shared" si="32"/>
        <v>3603</v>
      </c>
      <c r="J138" s="24">
        <f t="shared" si="32"/>
        <v>-1349</v>
      </c>
      <c r="K138" s="7"/>
      <c r="L138" s="25">
        <f t="shared" si="27"/>
        <v>3596.8731547408256</v>
      </c>
      <c r="M138" s="17">
        <f t="shared" si="18"/>
        <v>37.538232829867674</v>
      </c>
      <c r="N138" s="17">
        <f t="shared" si="28"/>
        <v>-1351.2597288576244</v>
      </c>
      <c r="O138" s="24">
        <f t="shared" si="19"/>
        <v>5.1063745099804549</v>
      </c>
      <c r="P138" s="7"/>
      <c r="Q138" s="25">
        <f t="shared" si="20"/>
        <v>3632.5006493074948</v>
      </c>
      <c r="R138" s="24">
        <f t="shared" si="21"/>
        <v>-1357.168623721444</v>
      </c>
      <c r="S138" s="7"/>
      <c r="T138" s="25">
        <f t="shared" si="22"/>
        <v>-0.93844104893875735</v>
      </c>
      <c r="U138" s="24">
        <f t="shared" si="23"/>
        <v>-0.35284140221048932</v>
      </c>
      <c r="V138" s="7"/>
      <c r="W138" s="25">
        <f t="shared" si="24"/>
        <v>-0.93574093212516052</v>
      </c>
      <c r="X138" s="24">
        <f t="shared" si="29"/>
        <v>62.246907198484337</v>
      </c>
      <c r="Y138" s="7"/>
      <c r="Z138" s="25">
        <f t="shared" si="30"/>
        <v>-632</v>
      </c>
      <c r="AA138" s="17">
        <f t="shared" si="31"/>
        <v>62.225999999999956</v>
      </c>
      <c r="AB138" s="24">
        <f t="shared" si="25"/>
        <v>1.0860485803459907</v>
      </c>
      <c r="AC138" s="17">
        <f t="shared" si="26"/>
        <v>2.0907198484380274E-2</v>
      </c>
    </row>
    <row r="139" spans="1:29" s="17" customFormat="1" x14ac:dyDescent="0.25">
      <c r="A139" s="17">
        <v>54</v>
      </c>
      <c r="B139" s="17">
        <v>-631</v>
      </c>
      <c r="C139" s="17">
        <v>14922</v>
      </c>
      <c r="D139" s="17">
        <v>12351</v>
      </c>
      <c r="E139" s="17">
        <v>11473</v>
      </c>
      <c r="F139" s="17">
        <v>14047</v>
      </c>
      <c r="G139" s="24"/>
      <c r="H139" s="7"/>
      <c r="I139" s="25">
        <f t="shared" si="32"/>
        <v>3449</v>
      </c>
      <c r="J139" s="24">
        <f t="shared" si="32"/>
        <v>-1696</v>
      </c>
      <c r="K139" s="7"/>
      <c r="L139" s="25">
        <f t="shared" si="27"/>
        <v>3446.738879932635</v>
      </c>
      <c r="M139" s="17">
        <f t="shared" si="18"/>
        <v>5.1126639590408258</v>
      </c>
      <c r="N139" s="17">
        <f t="shared" si="28"/>
        <v>-1700.2325588895646</v>
      </c>
      <c r="O139" s="24">
        <f t="shared" si="19"/>
        <v>17.914554753632686</v>
      </c>
      <c r="P139" s="7"/>
      <c r="Q139" s="25">
        <f t="shared" si="20"/>
        <v>3478.5006493074948</v>
      </c>
      <c r="R139" s="24">
        <f t="shared" si="21"/>
        <v>-1704.168623721444</v>
      </c>
      <c r="S139" s="7"/>
      <c r="T139" s="25">
        <f t="shared" si="22"/>
        <v>-0.89865580579940096</v>
      </c>
      <c r="U139" s="24">
        <f t="shared" si="23"/>
        <v>-0.44305566477670782</v>
      </c>
      <c r="V139" s="7"/>
      <c r="W139" s="25">
        <f t="shared" si="24"/>
        <v>-0.89525696346927008</v>
      </c>
      <c r="X139" s="24">
        <f t="shared" si="29"/>
        <v>56.576498109637839</v>
      </c>
      <c r="Y139" s="7"/>
      <c r="Z139" s="25">
        <f t="shared" si="30"/>
        <v>-631</v>
      </c>
      <c r="AA139" s="17">
        <f t="shared" si="31"/>
        <v>56.546999999999954</v>
      </c>
      <c r="AB139" s="24">
        <f t="shared" si="25"/>
        <v>0.98693133212523265</v>
      </c>
      <c r="AC139" s="17">
        <f t="shared" si="26"/>
        <v>2.9498109637884795E-2</v>
      </c>
    </row>
    <row r="140" spans="1:29" s="17" customFormat="1" x14ac:dyDescent="0.25">
      <c r="A140" s="17">
        <v>55</v>
      </c>
      <c r="B140" s="17">
        <v>-639</v>
      </c>
      <c r="C140" s="17">
        <v>14832</v>
      </c>
      <c r="D140" s="17">
        <v>12184</v>
      </c>
      <c r="E140" s="17">
        <v>11569</v>
      </c>
      <c r="F140" s="17">
        <v>14223</v>
      </c>
      <c r="G140" s="24"/>
      <c r="H140" s="7"/>
      <c r="I140" s="25">
        <f t="shared" si="32"/>
        <v>3263</v>
      </c>
      <c r="J140" s="24">
        <f t="shared" si="32"/>
        <v>-2039</v>
      </c>
      <c r="K140" s="7"/>
      <c r="L140" s="25">
        <f t="shared" si="27"/>
        <v>3259.9152300413084</v>
      </c>
      <c r="M140" s="17">
        <f t="shared" si="18"/>
        <v>9.5158056980461456</v>
      </c>
      <c r="N140" s="17">
        <f t="shared" si="28"/>
        <v>-2036.498829621187</v>
      </c>
      <c r="O140" s="24">
        <f t="shared" si="19"/>
        <v>6.255853263851356</v>
      </c>
      <c r="P140" s="7"/>
      <c r="Q140" s="25">
        <f t="shared" si="20"/>
        <v>3292.5006493074948</v>
      </c>
      <c r="R140" s="24">
        <f t="shared" si="21"/>
        <v>-2047.168623721444</v>
      </c>
      <c r="S140" s="7"/>
      <c r="T140" s="25">
        <f t="shared" si="22"/>
        <v>-0.85060349915056788</v>
      </c>
      <c r="U140" s="24">
        <f t="shared" si="23"/>
        <v>-0.5322299934804916</v>
      </c>
      <c r="V140" s="7"/>
      <c r="W140" s="25">
        <f t="shared" si="24"/>
        <v>-0.84651372495356392</v>
      </c>
      <c r="X140" s="24">
        <f t="shared" si="29"/>
        <v>50.748069836224204</v>
      </c>
      <c r="Y140" s="7"/>
      <c r="Z140" s="25">
        <f t="shared" si="30"/>
        <v>-639</v>
      </c>
      <c r="AA140" s="17">
        <f t="shared" si="31"/>
        <v>50.795999999999957</v>
      </c>
      <c r="AB140" s="24">
        <f t="shared" si="25"/>
        <v>0.88655744684303894</v>
      </c>
      <c r="AC140" s="17">
        <f t="shared" si="26"/>
        <v>-4.7930163775752987E-2</v>
      </c>
    </row>
    <row r="141" spans="1:29" s="17" customFormat="1" x14ac:dyDescent="0.25">
      <c r="A141" s="17">
        <v>56</v>
      </c>
      <c r="B141" s="17">
        <v>-638</v>
      </c>
      <c r="C141" s="17">
        <v>14719</v>
      </c>
      <c r="D141" s="17">
        <v>12026</v>
      </c>
      <c r="E141" s="17">
        <v>11681</v>
      </c>
      <c r="F141" s="17">
        <v>14384</v>
      </c>
      <c r="G141" s="24"/>
      <c r="H141" s="7"/>
      <c r="I141" s="25">
        <f t="shared" si="32"/>
        <v>3038</v>
      </c>
      <c r="J141" s="24">
        <f t="shared" si="32"/>
        <v>-2358</v>
      </c>
      <c r="K141" s="7"/>
      <c r="L141" s="25">
        <f t="shared" si="27"/>
        <v>3040.3302639521949</v>
      </c>
      <c r="M141" s="17">
        <f t="shared" si="18"/>
        <v>5.4301300868987852</v>
      </c>
      <c r="N141" s="17">
        <f t="shared" si="28"/>
        <v>-2351.6753315712053</v>
      </c>
      <c r="O141" s="24">
        <f t="shared" si="19"/>
        <v>40.001430734191992</v>
      </c>
      <c r="P141" s="7"/>
      <c r="Q141" s="25">
        <f t="shared" si="20"/>
        <v>3067.5006493074948</v>
      </c>
      <c r="R141" s="24">
        <f t="shared" si="21"/>
        <v>-2366.168623721444</v>
      </c>
      <c r="S141" s="7"/>
      <c r="T141" s="25">
        <f t="shared" si="22"/>
        <v>-0.7924757088495602</v>
      </c>
      <c r="U141" s="24">
        <f t="shared" si="23"/>
        <v>-0.61516471900966652</v>
      </c>
      <c r="V141" s="7"/>
      <c r="W141" s="25">
        <f t="shared" si="24"/>
        <v>-0.78774294619917495</v>
      </c>
      <c r="X141" s="24">
        <f t="shared" si="29"/>
        <v>44.919934016373304</v>
      </c>
      <c r="Y141" s="7"/>
      <c r="Z141" s="25">
        <f t="shared" si="30"/>
        <v>-638</v>
      </c>
      <c r="AA141" s="17">
        <f t="shared" si="31"/>
        <v>45.053999999999959</v>
      </c>
      <c r="AB141" s="24">
        <f t="shared" si="25"/>
        <v>0.78634064119352443</v>
      </c>
      <c r="AC141" s="17">
        <f t="shared" si="26"/>
        <v>-0.13406598362665534</v>
      </c>
    </row>
    <row r="142" spans="1:29" s="17" customFormat="1" x14ac:dyDescent="0.25">
      <c r="A142" s="17">
        <v>57</v>
      </c>
      <c r="B142" s="17">
        <v>-618</v>
      </c>
      <c r="C142" s="17">
        <v>14601</v>
      </c>
      <c r="D142" s="17">
        <v>11888</v>
      </c>
      <c r="E142" s="17">
        <v>11804</v>
      </c>
      <c r="F142" s="17">
        <v>14525</v>
      </c>
      <c r="G142" s="24"/>
      <c r="H142" s="7"/>
      <c r="I142" s="25">
        <f t="shared" si="32"/>
        <v>2797</v>
      </c>
      <c r="J142" s="24">
        <f t="shared" si="32"/>
        <v>-2637</v>
      </c>
      <c r="K142" s="7"/>
      <c r="L142" s="25">
        <f t="shared" si="27"/>
        <v>2798.216492732869</v>
      </c>
      <c r="M142" s="17">
        <f t="shared" si="18"/>
        <v>1.479854569123157</v>
      </c>
      <c r="N142" s="17">
        <f t="shared" si="28"/>
        <v>-2634.38895310308</v>
      </c>
      <c r="O142" s="24">
        <f t="shared" si="19"/>
        <v>6.8175658979156424</v>
      </c>
      <c r="P142" s="7"/>
      <c r="Q142" s="25">
        <f t="shared" si="20"/>
        <v>2826.5006493074948</v>
      </c>
      <c r="R142" s="24">
        <f t="shared" si="21"/>
        <v>-2645.168623721444</v>
      </c>
      <c r="S142" s="7"/>
      <c r="T142" s="25">
        <f t="shared" si="22"/>
        <v>-0.73021438679381423</v>
      </c>
      <c r="U142" s="24">
        <f t="shared" si="23"/>
        <v>-0.6877001059144936</v>
      </c>
      <c r="V142" s="7"/>
      <c r="W142" s="25">
        <f t="shared" si="24"/>
        <v>-0.72491891977306244</v>
      </c>
      <c r="X142" s="24">
        <f t="shared" si="29"/>
        <v>39.416190417512098</v>
      </c>
      <c r="Y142" s="7"/>
      <c r="Z142" s="25">
        <f t="shared" si="30"/>
        <v>-618</v>
      </c>
      <c r="AA142" s="17">
        <f t="shared" si="31"/>
        <v>39.491999999999962</v>
      </c>
      <c r="AB142" s="24">
        <f t="shared" si="25"/>
        <v>0.68926542819759995</v>
      </c>
      <c r="AC142" s="17">
        <f t="shared" si="26"/>
        <v>-7.5809582487863736E-2</v>
      </c>
    </row>
    <row r="143" spans="1:29" s="17" customFormat="1" x14ac:dyDescent="0.25">
      <c r="A143" s="17">
        <v>58</v>
      </c>
      <c r="B143" s="17">
        <v>-617</v>
      </c>
      <c r="C143" s="17">
        <v>14460</v>
      </c>
      <c r="D143" s="17">
        <v>11755</v>
      </c>
      <c r="E143" s="17">
        <v>11933</v>
      </c>
      <c r="F143" s="17">
        <v>14652</v>
      </c>
      <c r="G143" s="24"/>
      <c r="H143" s="7"/>
      <c r="I143" s="25">
        <f t="shared" si="32"/>
        <v>2527</v>
      </c>
      <c r="J143" s="24">
        <f t="shared" si="32"/>
        <v>-2897</v>
      </c>
      <c r="K143" s="7"/>
      <c r="L143" s="25">
        <f t="shared" si="27"/>
        <v>2529.9170326448411</v>
      </c>
      <c r="M143" s="17">
        <f t="shared" si="18"/>
        <v>8.5090794510688301</v>
      </c>
      <c r="N143" s="17">
        <f t="shared" si="28"/>
        <v>-2891.787677655208</v>
      </c>
      <c r="O143" s="24">
        <f t="shared" si="19"/>
        <v>27.168304226018268</v>
      </c>
      <c r="P143" s="7"/>
      <c r="Q143" s="25">
        <f t="shared" si="20"/>
        <v>2556.5006493074948</v>
      </c>
      <c r="R143" s="24">
        <f t="shared" si="21"/>
        <v>-2905.168623721444</v>
      </c>
      <c r="S143" s="7"/>
      <c r="T143" s="25">
        <f t="shared" si="22"/>
        <v>-0.66046103843260495</v>
      </c>
      <c r="U143" s="24">
        <f t="shared" si="23"/>
        <v>-0.75529580697275533</v>
      </c>
      <c r="V143" s="7"/>
      <c r="W143" s="25">
        <f t="shared" si="24"/>
        <v>-0.65464083672319151</v>
      </c>
      <c r="X143" s="24">
        <f t="shared" si="29"/>
        <v>33.823544196391595</v>
      </c>
      <c r="Y143" s="7"/>
      <c r="Z143" s="25">
        <f t="shared" si="30"/>
        <v>-617</v>
      </c>
      <c r="AA143" s="17">
        <f t="shared" si="31"/>
        <v>33.938999999999965</v>
      </c>
      <c r="AB143" s="24">
        <f t="shared" si="25"/>
        <v>0.59234729483435489</v>
      </c>
      <c r="AC143" s="17">
        <f t="shared" si="26"/>
        <v>-0.11545580360836993</v>
      </c>
    </row>
    <row r="144" spans="1:29" s="17" customFormat="1" x14ac:dyDescent="0.25">
      <c r="A144" s="17">
        <v>59</v>
      </c>
      <c r="B144" s="17">
        <v>-610</v>
      </c>
      <c r="C144" s="17">
        <v>14324</v>
      </c>
      <c r="D144" s="17">
        <v>11648</v>
      </c>
      <c r="E144" s="17">
        <v>12085</v>
      </c>
      <c r="F144" s="17">
        <v>14773</v>
      </c>
      <c r="G144" s="24"/>
      <c r="H144" s="7"/>
      <c r="I144" s="25">
        <f t="shared" si="32"/>
        <v>2239</v>
      </c>
      <c r="J144" s="24">
        <f t="shared" si="32"/>
        <v>-3125</v>
      </c>
      <c r="K144" s="7"/>
      <c r="L144" s="25">
        <f t="shared" si="27"/>
        <v>2241.0236365513706</v>
      </c>
      <c r="M144" s="17">
        <f t="shared" si="18"/>
        <v>4.0951048920430972</v>
      </c>
      <c r="N144" s="17">
        <f t="shared" si="28"/>
        <v>-3119.4788104218669</v>
      </c>
      <c r="O144" s="24">
        <f t="shared" si="19"/>
        <v>30.483534357685443</v>
      </c>
      <c r="P144" s="7"/>
      <c r="Q144" s="25">
        <f t="shared" si="20"/>
        <v>2268.5006493074948</v>
      </c>
      <c r="R144" s="24">
        <f t="shared" si="21"/>
        <v>-3133.168623721444</v>
      </c>
      <c r="S144" s="7"/>
      <c r="T144" s="25">
        <f t="shared" si="22"/>
        <v>-0.58605746684731508</v>
      </c>
      <c r="U144" s="24">
        <f t="shared" si="23"/>
        <v>-0.8145720371315387</v>
      </c>
      <c r="V144" s="7"/>
      <c r="W144" s="25">
        <f t="shared" si="24"/>
        <v>-0.57977671755956839</v>
      </c>
      <c r="X144" s="24">
        <f t="shared" si="29"/>
        <v>28.3485421283562</v>
      </c>
      <c r="Y144" s="7"/>
      <c r="Z144" s="25">
        <f t="shared" si="30"/>
        <v>-610</v>
      </c>
      <c r="AA144" s="17">
        <f t="shared" si="31"/>
        <v>28.448999999999966</v>
      </c>
      <c r="AB144" s="24">
        <f t="shared" si="25"/>
        <v>0.49652871889986627</v>
      </c>
      <c r="AC144" s="17">
        <f t="shared" si="26"/>
        <v>-0.10045787164376563</v>
      </c>
    </row>
    <row r="145" spans="1:29" s="17" customFormat="1" x14ac:dyDescent="0.25">
      <c r="A145" s="17">
        <v>60</v>
      </c>
      <c r="B145" s="17">
        <v>-624</v>
      </c>
      <c r="C145" s="17">
        <v>14163</v>
      </c>
      <c r="D145" s="17">
        <v>11548</v>
      </c>
      <c r="E145" s="17">
        <v>12241</v>
      </c>
      <c r="F145" s="17">
        <v>14878</v>
      </c>
      <c r="G145" s="24"/>
      <c r="H145" s="7"/>
      <c r="I145" s="25">
        <f t="shared" si="32"/>
        <v>1922</v>
      </c>
      <c r="J145" s="24">
        <f t="shared" si="32"/>
        <v>-3330</v>
      </c>
      <c r="K145" s="7"/>
      <c r="L145" s="25">
        <f t="shared" si="27"/>
        <v>1923.9571732810573</v>
      </c>
      <c r="M145" s="17">
        <f t="shared" si="18"/>
        <v>3.8305272520845732</v>
      </c>
      <c r="N145" s="17">
        <f t="shared" si="28"/>
        <v>-3322.6489883790218</v>
      </c>
      <c r="O145" s="24">
        <f t="shared" si="19"/>
        <v>54.037371851756099</v>
      </c>
      <c r="P145" s="7"/>
      <c r="Q145" s="25">
        <f t="shared" si="20"/>
        <v>1951.500649307495</v>
      </c>
      <c r="R145" s="24">
        <f t="shared" si="21"/>
        <v>-3338.168623721444</v>
      </c>
      <c r="S145" s="7"/>
      <c r="T145" s="25">
        <f t="shared" si="22"/>
        <v>-0.50416186895656201</v>
      </c>
      <c r="U145" s="24">
        <f t="shared" si="23"/>
        <v>-0.86786864758132198</v>
      </c>
      <c r="V145" s="7"/>
      <c r="W145" s="25">
        <f t="shared" si="24"/>
        <v>-0.49746658253620618</v>
      </c>
      <c r="X145" s="24">
        <f t="shared" si="29"/>
        <v>22.728492948587814</v>
      </c>
      <c r="Y145" s="7"/>
      <c r="Z145" s="25">
        <f t="shared" si="30"/>
        <v>-624</v>
      </c>
      <c r="AA145" s="17">
        <f t="shared" si="31"/>
        <v>22.832999999999966</v>
      </c>
      <c r="AB145" s="24">
        <f t="shared" si="25"/>
        <v>0.39851102810786465</v>
      </c>
      <c r="AC145" s="17">
        <f t="shared" si="26"/>
        <v>-0.10450705141215266</v>
      </c>
    </row>
    <row r="146" spans="1:29" s="17" customFormat="1" x14ac:dyDescent="0.25">
      <c r="A146" s="17">
        <v>61</v>
      </c>
      <c r="B146" s="17">
        <v>-621</v>
      </c>
      <c r="C146" s="17">
        <v>13987</v>
      </c>
      <c r="D146" s="17">
        <v>11457</v>
      </c>
      <c r="E146" s="17">
        <v>12404</v>
      </c>
      <c r="F146" s="17">
        <v>14960</v>
      </c>
      <c r="G146" s="24"/>
      <c r="H146" s="7"/>
      <c r="I146" s="25">
        <f t="shared" si="32"/>
        <v>1583</v>
      </c>
      <c r="J146" s="24">
        <f t="shared" si="32"/>
        <v>-3503</v>
      </c>
      <c r="K146" s="7"/>
      <c r="L146" s="25">
        <f t="shared" si="27"/>
        <v>1589.7814846947908</v>
      </c>
      <c r="M146" s="17">
        <f t="shared" si="18"/>
        <v>45.988534665682323</v>
      </c>
      <c r="N146" s="17">
        <f t="shared" si="28"/>
        <v>-3493.0548434457087</v>
      </c>
      <c r="O146" s="24">
        <f t="shared" si="19"/>
        <v>98.906138889363518</v>
      </c>
      <c r="P146" s="7"/>
      <c r="Q146" s="25">
        <f t="shared" si="20"/>
        <v>1612.500649307495</v>
      </c>
      <c r="R146" s="24">
        <f t="shared" si="21"/>
        <v>-3511.168623721444</v>
      </c>
      <c r="S146" s="7"/>
      <c r="T146" s="25">
        <f t="shared" si="22"/>
        <v>-0.41658266490304374</v>
      </c>
      <c r="U146" s="24">
        <f t="shared" si="23"/>
        <v>-0.9128457871316269</v>
      </c>
      <c r="V146" s="7"/>
      <c r="W146" s="25">
        <f t="shared" si="24"/>
        <v>-0.40953699757111256</v>
      </c>
      <c r="X146" s="24">
        <f t="shared" si="29"/>
        <v>17.069746272315683</v>
      </c>
      <c r="Y146" s="7"/>
      <c r="Z146" s="25">
        <f t="shared" si="30"/>
        <v>-621</v>
      </c>
      <c r="AA146" s="17">
        <f t="shared" si="31"/>
        <v>17.243999999999968</v>
      </c>
      <c r="AB146" s="24">
        <f t="shared" si="25"/>
        <v>0.3009645762139016</v>
      </c>
      <c r="AC146" s="17">
        <f t="shared" si="26"/>
        <v>-0.1742537276842846</v>
      </c>
    </row>
    <row r="147" spans="1:29" s="17" customFormat="1" x14ac:dyDescent="0.25">
      <c r="A147" s="17">
        <v>62</v>
      </c>
      <c r="B147" s="17">
        <v>-639</v>
      </c>
      <c r="C147" s="17">
        <v>13817</v>
      </c>
      <c r="D147" s="17">
        <v>11396</v>
      </c>
      <c r="E147" s="17">
        <v>12595</v>
      </c>
      <c r="F147" s="17">
        <v>15035</v>
      </c>
      <c r="G147" s="24"/>
      <c r="H147" s="7"/>
      <c r="I147" s="25">
        <f t="shared" si="32"/>
        <v>1222</v>
      </c>
      <c r="J147" s="24">
        <f t="shared" si="32"/>
        <v>-3639</v>
      </c>
      <c r="K147" s="7"/>
      <c r="L147" s="25">
        <f t="shared" si="27"/>
        <v>1229.8714600147521</v>
      </c>
      <c r="M147" s="17">
        <f t="shared" si="18"/>
        <v>61.959882763840724</v>
      </c>
      <c r="N147" s="17">
        <f t="shared" si="28"/>
        <v>-3633.586408160766</v>
      </c>
      <c r="O147" s="24">
        <f t="shared" si="19"/>
        <v>29.306976601820519</v>
      </c>
      <c r="P147" s="7"/>
      <c r="Q147" s="25">
        <f t="shared" si="20"/>
        <v>1251.500649307495</v>
      </c>
      <c r="R147" s="24">
        <f t="shared" si="21"/>
        <v>-3647.168623721444</v>
      </c>
      <c r="S147" s="7"/>
      <c r="T147" s="25">
        <f t="shared" si="22"/>
        <v>-0.32331985468676028</v>
      </c>
      <c r="U147" s="24">
        <f t="shared" si="23"/>
        <v>-0.94820353845440997</v>
      </c>
      <c r="V147" s="7"/>
      <c r="W147" s="25">
        <f t="shared" si="24"/>
        <v>-0.31599801361931162</v>
      </c>
      <c r="X147" s="24">
        <f t="shared" si="29"/>
        <v>11.338096796202649</v>
      </c>
      <c r="Y147" s="7"/>
      <c r="Z147" s="25">
        <f t="shared" si="30"/>
        <v>-639</v>
      </c>
      <c r="AA147" s="17">
        <f t="shared" si="31"/>
        <v>11.492999999999968</v>
      </c>
      <c r="AB147" s="24">
        <f t="shared" si="25"/>
        <v>0.20059069093170775</v>
      </c>
      <c r="AC147" s="17">
        <f t="shared" si="26"/>
        <v>-0.15490320379731948</v>
      </c>
    </row>
    <row r="148" spans="1:29" s="17" customFormat="1" x14ac:dyDescent="0.25">
      <c r="A148" s="17">
        <v>63</v>
      </c>
      <c r="B148" s="17">
        <v>-638</v>
      </c>
      <c r="C148" s="17">
        <v>13620</v>
      </c>
      <c r="D148" s="17">
        <v>11337</v>
      </c>
      <c r="E148" s="17">
        <v>12766</v>
      </c>
      <c r="F148" s="17">
        <v>15075</v>
      </c>
      <c r="G148" s="24"/>
      <c r="H148" s="7"/>
      <c r="I148" s="25">
        <f t="shared" si="32"/>
        <v>854</v>
      </c>
      <c r="J148" s="24">
        <f t="shared" si="32"/>
        <v>-3738</v>
      </c>
      <c r="K148" s="7"/>
      <c r="L148" s="25">
        <f t="shared" si="27"/>
        <v>857.86689294630389</v>
      </c>
      <c r="M148" s="17">
        <f t="shared" ref="M148:M149" si="33">(I148-L148)^2</f>
        <v>14.952861058174795</v>
      </c>
      <c r="N148" s="17">
        <f t="shared" si="28"/>
        <v>-3737.2731479863792</v>
      </c>
      <c r="O148" s="24">
        <f t="shared" ref="O148:O149" si="34">(J148-N148)^2</f>
        <v>0.52831384970465245</v>
      </c>
      <c r="P148" s="7"/>
      <c r="Q148" s="25">
        <f t="shared" si="20"/>
        <v>883.500649307495</v>
      </c>
      <c r="R148" s="24">
        <f t="shared" si="21"/>
        <v>-3746.168623721444</v>
      </c>
      <c r="S148" s="7"/>
      <c r="T148" s="25">
        <f t="shared" si="22"/>
        <v>-0.22824862432777876</v>
      </c>
      <c r="U148" s="24">
        <f t="shared" si="23"/>
        <v>-0.97394190154967109</v>
      </c>
      <c r="V148" s="7"/>
      <c r="W148" s="25">
        <f t="shared" si="24"/>
        <v>-0.22072493253572628</v>
      </c>
      <c r="X148" s="24">
        <f t="shared" si="29"/>
        <v>5.6762169534657687</v>
      </c>
      <c r="Y148" s="7"/>
      <c r="Z148" s="25">
        <f t="shared" si="30"/>
        <v>-638</v>
      </c>
      <c r="AA148" s="17">
        <f t="shared" si="31"/>
        <v>5.7509999999999684</v>
      </c>
      <c r="AB148" s="24">
        <f t="shared" si="25"/>
        <v>0.10037388528219335</v>
      </c>
      <c r="AC148" s="17">
        <f t="shared" si="26"/>
        <v>-7.4783046534199649E-2</v>
      </c>
    </row>
    <row r="149" spans="1:29" s="17" customFormat="1" x14ac:dyDescent="0.25">
      <c r="A149" s="17">
        <v>64</v>
      </c>
      <c r="B149" s="17">
        <v>-639</v>
      </c>
      <c r="C149" s="17">
        <v>13442</v>
      </c>
      <c r="D149" s="17">
        <v>11311</v>
      </c>
      <c r="E149" s="17">
        <v>12966</v>
      </c>
      <c r="F149" s="17">
        <v>15119</v>
      </c>
      <c r="G149" s="24"/>
      <c r="H149" s="7"/>
      <c r="I149" s="25">
        <f t="shared" si="32"/>
        <v>476</v>
      </c>
      <c r="J149" s="24">
        <f t="shared" si="32"/>
        <v>-3808</v>
      </c>
      <c r="K149" s="7"/>
      <c r="L149" s="25">
        <f t="shared" si="27"/>
        <v>476.34908758181399</v>
      </c>
      <c r="M149" s="17">
        <f t="shared" si="33"/>
        <v>0.12186213977673903</v>
      </c>
      <c r="N149" s="17">
        <f t="shared" si="28"/>
        <v>-3803.3947023028004</v>
      </c>
      <c r="O149" s="24">
        <f t="shared" si="34"/>
        <v>21.208766879831966</v>
      </c>
      <c r="P149" s="7"/>
      <c r="Q149" s="25">
        <f t="shared" ref="Q149" si="35">I149-$J$4</f>
        <v>505.500649307495</v>
      </c>
      <c r="R149" s="24">
        <f t="shared" ref="R149" si="36">J149-$J$3</f>
        <v>-3816.168623721444</v>
      </c>
      <c r="S149" s="7"/>
      <c r="T149" s="25">
        <f t="shared" ref="T149" si="37">Q149/$J$7</f>
        <v>-0.13059393662208582</v>
      </c>
      <c r="U149" s="24">
        <f t="shared" ref="U149" si="38">R149/$J$6</f>
        <v>-0.99214074414228004</v>
      </c>
      <c r="V149" s="7"/>
      <c r="W149" s="25">
        <f t="shared" ref="W149" si="39">(T149-U149*SIN(-$J$11*PI()/180))/(COS(-$J$11*PI()/180))</f>
        <v>-0.12292661242133311</v>
      </c>
      <c r="X149" s="24">
        <f>IF(MOD(ATAN2(U149,W149)*180/PI()-$J$9+360,360)&gt;5,MOD(ATAN2(U149,W149)*180/PI()-$J$9+360,360)-360,MOD(ATAN2(U149,W149)*180/PI()-$J$9+360,360))</f>
        <v>-3.0080718126782813E-2</v>
      </c>
      <c r="Y149" s="7"/>
      <c r="Z149" s="25">
        <f t="shared" si="30"/>
        <v>-639</v>
      </c>
      <c r="AA149" s="17">
        <f t="shared" si="31"/>
        <v>-3.1086244689504383E-14</v>
      </c>
      <c r="AB149" s="24">
        <f t="shared" ref="AB149" si="40">AA149*PI()/180</f>
        <v>-5.4255732191245381E-16</v>
      </c>
      <c r="AC149" s="17">
        <f t="shared" ref="AC149" si="41">X149-AA149</f>
        <v>-3.0080718126751727E-2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-9975</v>
      </c>
      <c r="G154" s="2"/>
      <c r="I154" s="1"/>
      <c r="J154" s="3"/>
    </row>
    <row r="155" spans="1:29" x14ac:dyDescent="0.25">
      <c r="A155" t="s">
        <v>77</v>
      </c>
      <c r="B155">
        <v>-9991</v>
      </c>
      <c r="G155" s="2"/>
      <c r="I155" s="44">
        <v>0</v>
      </c>
      <c r="J155" s="40">
        <f>B155</f>
        <v>-9991</v>
      </c>
    </row>
    <row r="156" spans="1:29" x14ac:dyDescent="0.25">
      <c r="A156" s="32" t="s">
        <v>78</v>
      </c>
      <c r="B156" s="32">
        <v>9987</v>
      </c>
      <c r="G156" s="2"/>
      <c r="I156" s="1"/>
      <c r="J156" s="3"/>
    </row>
    <row r="157" spans="1:29" x14ac:dyDescent="0.25">
      <c r="A157" t="s">
        <v>79</v>
      </c>
      <c r="B157">
        <v>9987</v>
      </c>
      <c r="G157" s="2"/>
      <c r="I157" s="44">
        <f>J155</f>
        <v>-9991</v>
      </c>
      <c r="J157" s="40">
        <f>I157+B157</f>
        <v>-4</v>
      </c>
    </row>
    <row r="158" spans="1:29" x14ac:dyDescent="0.25">
      <c r="A158" s="32" t="s">
        <v>80</v>
      </c>
      <c r="B158" s="32">
        <v>40005</v>
      </c>
      <c r="G158" s="2"/>
      <c r="I158" s="1"/>
      <c r="J158" s="3"/>
    </row>
    <row r="159" spans="1:29" x14ac:dyDescent="0.25">
      <c r="A159" t="s">
        <v>81</v>
      </c>
      <c r="B159">
        <v>40005</v>
      </c>
      <c r="G159" s="2"/>
      <c r="I159" s="44">
        <f>J157</f>
        <v>-4</v>
      </c>
      <c r="J159" s="40">
        <f>I159+B159</f>
        <v>40001</v>
      </c>
    </row>
    <row r="160" spans="1:29" x14ac:dyDescent="0.25">
      <c r="A160" s="32" t="s">
        <v>82</v>
      </c>
      <c r="B160" s="32">
        <v>10003</v>
      </c>
      <c r="G160" s="2"/>
      <c r="I160" s="1"/>
      <c r="J160" s="3"/>
    </row>
    <row r="161" spans="1:10" x14ac:dyDescent="0.25">
      <c r="A161" t="s">
        <v>83</v>
      </c>
      <c r="B161">
        <v>10003</v>
      </c>
      <c r="G161" s="2"/>
      <c r="I161" s="44">
        <f>J159</f>
        <v>40001</v>
      </c>
      <c r="J161" s="40">
        <f>I161+B161</f>
        <v>50004</v>
      </c>
    </row>
    <row r="162" spans="1:10" x14ac:dyDescent="0.25">
      <c r="A162" s="32" t="s">
        <v>84</v>
      </c>
      <c r="B162" s="32">
        <v>-9988</v>
      </c>
      <c r="G162" s="2"/>
      <c r="I162" s="1"/>
      <c r="J162" s="3"/>
    </row>
    <row r="163" spans="1:10" x14ac:dyDescent="0.25">
      <c r="A163" t="s">
        <v>85</v>
      </c>
      <c r="B163">
        <v>-9997</v>
      </c>
      <c r="G163" s="2"/>
      <c r="I163" s="44">
        <f>J161</f>
        <v>50004</v>
      </c>
      <c r="J163" s="40">
        <f>I163+B163</f>
        <v>40007</v>
      </c>
    </row>
    <row r="164" spans="1:10" x14ac:dyDescent="0.25">
      <c r="A164" s="32" t="s">
        <v>86</v>
      </c>
      <c r="B164" s="32">
        <v>-40007</v>
      </c>
      <c r="G164" s="2"/>
      <c r="I164" s="1"/>
      <c r="J164" s="3"/>
    </row>
    <row r="165" spans="1:10" ht="15.75" thickBot="1" x14ac:dyDescent="0.3">
      <c r="A165" t="s">
        <v>87</v>
      </c>
      <c r="B165">
        <v>-40007</v>
      </c>
      <c r="G165" s="2"/>
      <c r="I165" s="4">
        <f>J163</f>
        <v>40007</v>
      </c>
      <c r="J165" s="6">
        <f>I165+B165</f>
        <v>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7.6811936717137943</v>
      </c>
      <c r="L3" s="36" t="s">
        <v>1</v>
      </c>
      <c r="M3" s="11">
        <v>-3878.1951455574626</v>
      </c>
      <c r="N3" s="10" t="s">
        <v>2</v>
      </c>
      <c r="O3" s="36">
        <v>3854.323780045183</v>
      </c>
      <c r="Q3" s="117" t="s">
        <v>3</v>
      </c>
      <c r="R3" s="117"/>
      <c r="T3" s="49" t="s">
        <v>53</v>
      </c>
      <c r="U3" s="50">
        <v>43690</v>
      </c>
    </row>
    <row r="4" spans="1:21" ht="15.75" thickBot="1" x14ac:dyDescent="0.3">
      <c r="A4" t="s">
        <v>64</v>
      </c>
      <c r="I4" s="34" t="s">
        <v>4</v>
      </c>
      <c r="J4" s="34">
        <f>(M6+M12)/2</f>
        <v>-29.224911044513753</v>
      </c>
      <c r="L4" s="9" t="s">
        <v>5</v>
      </c>
      <c r="M4" s="13">
        <v>359.96982642716603</v>
      </c>
      <c r="N4" s="12" t="s">
        <v>6</v>
      </c>
      <c r="O4" s="9">
        <v>359.8458232190988</v>
      </c>
      <c r="Q4" s="2" t="s">
        <v>7</v>
      </c>
      <c r="R4" s="2">
        <f>MAX(AC20:AC149)</f>
        <v>0.21528311024403024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-172.47347122622787</v>
      </c>
      <c r="N5" s="14" t="s">
        <v>9</v>
      </c>
      <c r="O5" s="9">
        <v>-172.92213417642103</v>
      </c>
      <c r="Q5" s="5" t="s">
        <v>10</v>
      </c>
      <c r="R5" s="5">
        <f>MIN(AC20:AC149)</f>
        <v>-0.18473998666388525</v>
      </c>
      <c r="T5" s="49" t="s">
        <v>55</v>
      </c>
      <c r="U5" s="51">
        <v>22</v>
      </c>
    </row>
    <row r="6" spans="1:21" ht="15.75" thickBot="1" x14ac:dyDescent="0.3">
      <c r="A6" t="s">
        <v>65</v>
      </c>
      <c r="I6" s="33" t="s">
        <v>11</v>
      </c>
      <c r="J6" s="33">
        <f>(O3+O9)/2</f>
        <v>3847.8072703724893</v>
      </c>
      <c r="L6" s="38" t="s">
        <v>12</v>
      </c>
      <c r="M6" s="13">
        <v>-29.231183931192533</v>
      </c>
      <c r="N6" s="14" t="s">
        <v>13</v>
      </c>
      <c r="O6" s="9">
        <v>7.3433475348584807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-3871.9573420483657</v>
      </c>
      <c r="L7" s="39" t="s">
        <v>15</v>
      </c>
      <c r="M7" s="16">
        <f>SUM(M20:M84)</f>
        <v>1484.0834919341348</v>
      </c>
      <c r="N7" s="15" t="s">
        <v>15</v>
      </c>
      <c r="O7" s="37">
        <f>SUM(O20:O84)</f>
        <v>2015.0672420763317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-172.90207156621108</v>
      </c>
      <c r="L9" s="36" t="s">
        <v>18</v>
      </c>
      <c r="M9" s="11">
        <v>-3865.7195385392683</v>
      </c>
      <c r="N9" s="10" t="s">
        <v>19</v>
      </c>
      <c r="O9" s="36">
        <v>3841.290760699796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-172.45831662053666</v>
      </c>
      <c r="L10" s="9" t="s">
        <v>21</v>
      </c>
      <c r="M10" s="13">
        <v>359.9431408920384</v>
      </c>
      <c r="N10" s="12" t="s">
        <v>22</v>
      </c>
      <c r="O10" s="9">
        <v>359.80375391367994</v>
      </c>
      <c r="T10" s="52"/>
    </row>
    <row r="11" spans="1:21" ht="15.75" thickBot="1" x14ac:dyDescent="0.3">
      <c r="I11" s="34" t="s">
        <v>23</v>
      </c>
      <c r="J11" s="34">
        <f>J9-J10</f>
        <v>-0.44375494567441365</v>
      </c>
      <c r="L11" s="38" t="s">
        <v>24</v>
      </c>
      <c r="M11" s="13">
        <v>-172.44316201484548</v>
      </c>
      <c r="N11" s="14" t="s">
        <v>25</v>
      </c>
      <c r="O11" s="9">
        <v>-172.88200895600113</v>
      </c>
    </row>
    <row r="12" spans="1:21" x14ac:dyDescent="0.25">
      <c r="I12" s="9"/>
      <c r="J12" s="9"/>
      <c r="L12" s="38" t="s">
        <v>26</v>
      </c>
      <c r="M12" s="13">
        <v>-29.218638157834974</v>
      </c>
      <c r="N12" s="14" t="s">
        <v>27</v>
      </c>
      <c r="O12" s="9">
        <v>8.0190398085691079</v>
      </c>
    </row>
    <row r="13" spans="1:21" ht="15.75" thickBot="1" x14ac:dyDescent="0.3">
      <c r="I13" s="9"/>
      <c r="J13" s="9"/>
      <c r="L13" s="39" t="s">
        <v>15</v>
      </c>
      <c r="M13" s="16">
        <f>SUM(M85:M149)</f>
        <v>1201.2562281070459</v>
      </c>
      <c r="N13" s="15" t="s">
        <v>15</v>
      </c>
      <c r="O13" s="37">
        <f>SUM(O85:O149)</f>
        <v>2145.9085565239197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13494</v>
      </c>
      <c r="D20" s="17">
        <v>11353</v>
      </c>
      <c r="E20" s="17">
        <v>13016</v>
      </c>
      <c r="F20" s="17">
        <v>15175</v>
      </c>
      <c r="G20" s="24"/>
      <c r="H20" s="7"/>
      <c r="I20" s="25">
        <f t="shared" ref="I20:J51" si="0">C20-E20</f>
        <v>478</v>
      </c>
      <c r="J20" s="24">
        <f t="shared" si="0"/>
        <v>-3822</v>
      </c>
      <c r="K20" s="7"/>
      <c r="L20" s="25">
        <f>$M$3*SIN(2*PI()/$M$4*(AA20+$M$5))+$M$6</f>
        <v>477.18094032202782</v>
      </c>
      <c r="M20" s="17">
        <f t="shared" ref="M20:M83" si="1">(I20-L20)^2</f>
        <v>0.67085875607988676</v>
      </c>
      <c r="N20" s="17">
        <f>$O$3*COS(2*PI()/$O$4*(AA20+$O$5))+$O$6</f>
        <v>-3818.2937231246069</v>
      </c>
      <c r="O20" s="24">
        <f t="shared" ref="O20:O83" si="2">(J20-N20)^2</f>
        <v>13.736488277073542</v>
      </c>
      <c r="P20" s="7"/>
      <c r="Q20" s="25">
        <f>I20-$J$4</f>
        <v>507.22491104451376</v>
      </c>
      <c r="R20" s="24">
        <f>J20-$J$3</f>
        <v>-3829.6811936717136</v>
      </c>
      <c r="S20" s="7"/>
      <c r="T20" s="25">
        <f>Q20/$J$7</f>
        <v>-0.1309996124017675</v>
      </c>
      <c r="U20" s="24">
        <f>R20/$J$6</f>
        <v>-0.99528924516559247</v>
      </c>
      <c r="V20" s="7"/>
      <c r="W20" s="25">
        <f>(T20-U20*SIN(-$J$11*PI()/180))/(COS(-$J$11*PI()/180))</f>
        <v>-0.12329488720842524</v>
      </c>
      <c r="X20" s="24">
        <f>IF(MOD(ATAN2(U20,W20)*180/PI()-$J$9+360,360)&gt;5,MOD(ATAN2(U20,W20)*180/PI()-$J$9+360,360)-360,MOD(ATAN2(U20,W20)*180/PI()-$J$9+360,360))</f>
        <v>-3.6192360203244789E-2</v>
      </c>
      <c r="Y20" s="7"/>
      <c r="Z20" s="25">
        <f>I159</f>
        <v>-1</v>
      </c>
      <c r="AA20" s="17">
        <f>360/40000*Z20</f>
        <v>-8.9999999999999993E-3</v>
      </c>
      <c r="AB20" s="24">
        <f>AA20*PI()/180</f>
        <v>-1.5707963267948963E-4</v>
      </c>
      <c r="AC20" s="17">
        <f>X20-AA20</f>
        <v>-2.7192360203244788E-2</v>
      </c>
      <c r="AD20" s="17">
        <f ca="1">INDIRECT("AC"&amp;AE20)-AC20</f>
        <v>-6.1418411766270269E-2</v>
      </c>
      <c r="AE20" s="17">
        <v>149</v>
      </c>
    </row>
    <row r="21" spans="1:31" s="17" customFormat="1" x14ac:dyDescent="0.25">
      <c r="A21" s="17">
        <v>1</v>
      </c>
      <c r="B21" s="17">
        <v>632</v>
      </c>
      <c r="C21" s="17">
        <v>13671</v>
      </c>
      <c r="D21" s="17">
        <v>11378</v>
      </c>
      <c r="E21" s="17">
        <v>12824</v>
      </c>
      <c r="F21" s="17">
        <v>15137</v>
      </c>
      <c r="G21" s="24"/>
      <c r="H21" s="7"/>
      <c r="I21" s="25">
        <f t="shared" si="0"/>
        <v>847</v>
      </c>
      <c r="J21" s="24">
        <f t="shared" si="0"/>
        <v>-3759</v>
      </c>
      <c r="K21" s="7"/>
      <c r="L21" s="25">
        <f t="shared" ref="L21:L84" si="3">$M$3*SIN(2*PI()/$M$4*(AA21+$M$5))+$M$6</f>
        <v>855.80104135024317</v>
      </c>
      <c r="M21" s="17">
        <f t="shared" si="1"/>
        <v>77.458328848690073</v>
      </c>
      <c r="N21" s="17">
        <f t="shared" ref="N21:N84" si="4">$O$3*COS(2*PI()/$O$4*(AA21+$O$5))+$O$6</f>
        <v>-3752.901248697126</v>
      </c>
      <c r="O21" s="24">
        <f t="shared" si="2"/>
        <v>37.194767454307396</v>
      </c>
      <c r="P21" s="7"/>
      <c r="Q21" s="25">
        <f t="shared" ref="Q21:Q84" si="5">I21-$J$4</f>
        <v>876.22491104451376</v>
      </c>
      <c r="R21" s="24">
        <f t="shared" ref="R21:R84" si="6">J21-$J$3</f>
        <v>-3766.6811936717136</v>
      </c>
      <c r="S21" s="7"/>
      <c r="T21" s="25">
        <f t="shared" ref="T21:T84" si="7">Q21/$J$7</f>
        <v>-0.22630024910888302</v>
      </c>
      <c r="U21" s="24">
        <f t="shared" ref="U21:U84" si="8">R21/$J$6</f>
        <v>-0.97891628374283879</v>
      </c>
      <c r="V21" s="7"/>
      <c r="W21" s="25">
        <f t="shared" ref="W21:W84" si="9">(T21-U21*SIN(-$J$11*PI()/180))/(COS(-$J$11*PI()/180))</f>
        <v>-0.2187251931555019</v>
      </c>
      <c r="X21" s="24">
        <f t="shared" ref="X21:X83" si="10">MOD(ATAN2(U21,W21)*180/PI()-$J$9+360,360)</f>
        <v>5.4971369165457418</v>
      </c>
      <c r="Y21" s="7"/>
      <c r="Z21" s="25">
        <f t="shared" ref="Z21:Z84" si="11">B21</f>
        <v>632</v>
      </c>
      <c r="AA21" s="17">
        <f>360/40000*Z21+AA20</f>
        <v>5.6789999999999994</v>
      </c>
      <c r="AB21" s="24">
        <f t="shared" ref="AB21:AB84" si="12">AA21*PI()/180</f>
        <v>9.9117248220757959E-2</v>
      </c>
      <c r="AC21" s="17">
        <f t="shared" ref="AC21:AC84" si="13">X21-AA21</f>
        <v>-0.18186308345425761</v>
      </c>
      <c r="AD21" s="17">
        <f t="shared" ref="AD21:AD83" ca="1" si="14">INDIRECT("AC"&amp;AE21)-AC21</f>
        <v>0.11306752540096188</v>
      </c>
      <c r="AE21" s="17">
        <v>148</v>
      </c>
    </row>
    <row r="22" spans="1:31" s="17" customFormat="1" x14ac:dyDescent="0.25">
      <c r="A22" s="17">
        <v>2</v>
      </c>
      <c r="B22" s="17">
        <v>647</v>
      </c>
      <c r="C22" s="17">
        <v>13867</v>
      </c>
      <c r="D22" s="17">
        <v>11437</v>
      </c>
      <c r="E22" s="17">
        <v>12638</v>
      </c>
      <c r="F22" s="17">
        <v>15089</v>
      </c>
      <c r="G22" s="24"/>
      <c r="H22" s="7"/>
      <c r="I22" s="25">
        <f t="shared" si="0"/>
        <v>1229</v>
      </c>
      <c r="J22" s="24">
        <f t="shared" si="0"/>
        <v>-3652</v>
      </c>
      <c r="K22" s="7"/>
      <c r="L22" s="25">
        <f t="shared" si="3"/>
        <v>1234.3478898279802</v>
      </c>
      <c r="M22" s="17">
        <f t="shared" si="1"/>
        <v>28.599925612214363</v>
      </c>
      <c r="N22" s="17">
        <f>$O$3*COS(2*PI()/$O$4*(AA22+$O$5))+$O$6</f>
        <v>-3647.5745029955119</v>
      </c>
      <c r="O22" s="24">
        <f>(J22-N22)^2</f>
        <v>19.585023736732964</v>
      </c>
      <c r="P22" s="7"/>
      <c r="Q22" s="25">
        <f t="shared" si="5"/>
        <v>1258.2249110445136</v>
      </c>
      <c r="R22" s="24">
        <f t="shared" si="6"/>
        <v>-3659.6811936717136</v>
      </c>
      <c r="S22" s="7"/>
      <c r="T22" s="25">
        <f t="shared" si="7"/>
        <v>-0.3249583608219403</v>
      </c>
      <c r="U22" s="24">
        <f t="shared" si="8"/>
        <v>-0.95110823815181267</v>
      </c>
      <c r="V22" s="7"/>
      <c r="W22" s="25">
        <f t="shared" si="9"/>
        <v>-0.31760164113455602</v>
      </c>
      <c r="X22" s="24">
        <f t="shared" si="10"/>
        <v>11.367677958535296</v>
      </c>
      <c r="Y22" s="7"/>
      <c r="Z22" s="25">
        <f t="shared" si="11"/>
        <v>647</v>
      </c>
      <c r="AA22" s="17">
        <f t="shared" ref="AA22:AA85" si="15">360/40000*Z22+AA21</f>
        <v>11.501999999999999</v>
      </c>
      <c r="AB22" s="24">
        <f t="shared" si="12"/>
        <v>0.20074777056438775</v>
      </c>
      <c r="AC22" s="17">
        <f t="shared" si="13"/>
        <v>-0.13432204146470283</v>
      </c>
      <c r="AD22" s="17">
        <f t="shared" ca="1" si="14"/>
        <v>3.8895936220493255E-2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14047</v>
      </c>
      <c r="D23" s="17">
        <v>11504</v>
      </c>
      <c r="E23" s="17">
        <v>12462</v>
      </c>
      <c r="F23" s="17">
        <v>15017</v>
      </c>
      <c r="G23" s="24"/>
      <c r="H23" s="7"/>
      <c r="I23" s="25">
        <f t="shared" si="0"/>
        <v>1585</v>
      </c>
      <c r="J23" s="24">
        <f t="shared" si="0"/>
        <v>-3513</v>
      </c>
      <c r="K23" s="7"/>
      <c r="L23" s="25">
        <f t="shared" si="3"/>
        <v>1591.0013700781053</v>
      </c>
      <c r="M23" s="17">
        <f t="shared" si="1"/>
        <v>36.01644281437774</v>
      </c>
      <c r="N23" s="17">
        <f t="shared" si="4"/>
        <v>-3508.4796694682959</v>
      </c>
      <c r="O23" s="24">
        <f t="shared" si="2"/>
        <v>20.433388115856054</v>
      </c>
      <c r="P23" s="7"/>
      <c r="Q23" s="25">
        <f t="shared" si="5"/>
        <v>1614.2249110445136</v>
      </c>
      <c r="R23" s="24">
        <f t="shared" si="6"/>
        <v>-3520.6811936717136</v>
      </c>
      <c r="S23" s="7"/>
      <c r="T23" s="25">
        <f t="shared" si="7"/>
        <v>-0.41690152252311408</v>
      </c>
      <c r="U23" s="24">
        <f t="shared" si="8"/>
        <v>-0.91498376771113377</v>
      </c>
      <c r="V23" s="7"/>
      <c r="W23" s="25">
        <f t="shared" si="9"/>
        <v>-0.40982734957183997</v>
      </c>
      <c r="X23" s="24">
        <f t="shared" si="10"/>
        <v>17.029998329638261</v>
      </c>
      <c r="Y23" s="7"/>
      <c r="Z23" s="25">
        <f t="shared" si="11"/>
        <v>631</v>
      </c>
      <c r="AA23" s="17">
        <f t="shared" si="15"/>
        <v>17.180999999999997</v>
      </c>
      <c r="AB23" s="24">
        <f t="shared" si="12"/>
        <v>0.29986501878514571</v>
      </c>
      <c r="AC23" s="17">
        <f t="shared" si="13"/>
        <v>-0.15100167036173673</v>
      </c>
      <c r="AD23" s="17">
        <f t="shared" ca="1" si="14"/>
        <v>4.8281178796749202E-2</v>
      </c>
      <c r="AE23" s="17">
        <v>146</v>
      </c>
    </row>
    <row r="24" spans="1:31" s="17" customFormat="1" x14ac:dyDescent="0.25">
      <c r="A24" s="17">
        <v>4</v>
      </c>
      <c r="B24" s="17">
        <v>620</v>
      </c>
      <c r="C24" s="17">
        <v>14211</v>
      </c>
      <c r="D24" s="17">
        <v>11589</v>
      </c>
      <c r="E24" s="17">
        <v>12291</v>
      </c>
      <c r="F24" s="17">
        <v>14935</v>
      </c>
      <c r="G24" s="24"/>
      <c r="H24" s="7"/>
      <c r="I24" s="25">
        <f t="shared" si="0"/>
        <v>1920</v>
      </c>
      <c r="J24" s="24">
        <f t="shared" si="0"/>
        <v>-3346</v>
      </c>
      <c r="K24" s="7"/>
      <c r="L24" s="25">
        <f t="shared" si="3"/>
        <v>1925.9629906623372</v>
      </c>
      <c r="M24" s="17">
        <f t="shared" si="1"/>
        <v>35.55725763912104</v>
      </c>
      <c r="N24" s="17">
        <f t="shared" si="4"/>
        <v>-3338.1568867735677</v>
      </c>
      <c r="O24" s="24">
        <f t="shared" si="2"/>
        <v>61.514425082636521</v>
      </c>
      <c r="P24" s="7"/>
      <c r="Q24" s="25">
        <f t="shared" si="5"/>
        <v>1949.2249110445136</v>
      </c>
      <c r="R24" s="24">
        <f t="shared" si="6"/>
        <v>-3353.6811936717136</v>
      </c>
      <c r="S24" s="7"/>
      <c r="T24" s="25">
        <f t="shared" si="7"/>
        <v>-0.50342107075315123</v>
      </c>
      <c r="U24" s="24">
        <f t="shared" si="8"/>
        <v>-0.87158242552700893</v>
      </c>
      <c r="V24" s="7"/>
      <c r="W24" s="25">
        <f t="shared" si="9"/>
        <v>-0.49668564225527184</v>
      </c>
      <c r="X24" s="24">
        <f t="shared" si="10"/>
        <v>22.579438949898247</v>
      </c>
      <c r="Y24" s="7"/>
      <c r="Z24" s="25">
        <f t="shared" si="11"/>
        <v>620</v>
      </c>
      <c r="AA24" s="17">
        <f t="shared" si="15"/>
        <v>22.760999999999996</v>
      </c>
      <c r="AB24" s="24">
        <f t="shared" si="12"/>
        <v>0.39725439104642929</v>
      </c>
      <c r="AC24" s="17">
        <f t="shared" si="13"/>
        <v>-0.18156105010174883</v>
      </c>
      <c r="AD24" s="17">
        <f t="shared" ca="1" si="14"/>
        <v>3.1482970355931172E-2</v>
      </c>
      <c r="AE24" s="17">
        <v>145</v>
      </c>
    </row>
    <row r="25" spans="1:31" s="17" customFormat="1" x14ac:dyDescent="0.25">
      <c r="A25" s="17">
        <v>5</v>
      </c>
      <c r="B25" s="17">
        <v>610</v>
      </c>
      <c r="C25" s="17">
        <v>14364</v>
      </c>
      <c r="D25" s="17">
        <v>11682</v>
      </c>
      <c r="E25" s="17">
        <v>12129</v>
      </c>
      <c r="F25" s="17">
        <v>14826</v>
      </c>
      <c r="G25" s="24"/>
      <c r="H25" s="7"/>
      <c r="I25" s="25">
        <f t="shared" si="0"/>
        <v>2235</v>
      </c>
      <c r="J25" s="24">
        <f t="shared" si="0"/>
        <v>-3144</v>
      </c>
      <c r="K25" s="7"/>
      <c r="L25" s="25">
        <f t="shared" si="3"/>
        <v>2237.4511026302175</v>
      </c>
      <c r="M25" s="17">
        <f t="shared" si="1"/>
        <v>6.0079041038592429</v>
      </c>
      <c r="N25" s="17">
        <f t="shared" si="4"/>
        <v>-3139.6020726978268</v>
      </c>
      <c r="O25" s="24">
        <f t="shared" si="2"/>
        <v>19.341764555200701</v>
      </c>
      <c r="P25" s="7"/>
      <c r="Q25" s="25">
        <f t="shared" si="5"/>
        <v>2264.2249110445136</v>
      </c>
      <c r="R25" s="24">
        <f t="shared" si="6"/>
        <v>-3151.6811936717136</v>
      </c>
      <c r="S25" s="7"/>
      <c r="T25" s="25">
        <f t="shared" si="7"/>
        <v>-0.58477527282020103</v>
      </c>
      <c r="U25" s="24">
        <f t="shared" si="8"/>
        <v>-0.81908499366357645</v>
      </c>
      <c r="V25" s="7"/>
      <c r="W25" s="25">
        <f t="shared" si="9"/>
        <v>-0.5784488843363772</v>
      </c>
      <c r="X25" s="24">
        <f t="shared" si="10"/>
        <v>28.132326245177524</v>
      </c>
      <c r="Y25" s="7"/>
      <c r="Z25" s="25">
        <f t="shared" si="11"/>
        <v>610</v>
      </c>
      <c r="AA25" s="17">
        <f t="shared" si="15"/>
        <v>28.250999999999994</v>
      </c>
      <c r="AB25" s="24">
        <f t="shared" si="12"/>
        <v>0.49307296698091796</v>
      </c>
      <c r="AC25" s="17">
        <f t="shared" si="13"/>
        <v>-0.11867375482247056</v>
      </c>
      <c r="AD25" s="17">
        <f t="shared" ca="1" si="14"/>
        <v>1.867435803355022E-2</v>
      </c>
      <c r="AE25" s="17">
        <v>144</v>
      </c>
    </row>
    <row r="26" spans="1:31" s="17" customFormat="1" x14ac:dyDescent="0.25">
      <c r="A26" s="17">
        <v>6</v>
      </c>
      <c r="B26" s="17">
        <v>625</v>
      </c>
      <c r="C26" s="17">
        <v>14518</v>
      </c>
      <c r="D26" s="17">
        <v>11801</v>
      </c>
      <c r="E26" s="17">
        <v>11984</v>
      </c>
      <c r="F26" s="17">
        <v>14711</v>
      </c>
      <c r="G26" s="24"/>
      <c r="H26" s="7"/>
      <c r="I26" s="25">
        <f t="shared" si="0"/>
        <v>2534</v>
      </c>
      <c r="J26" s="24">
        <f t="shared" si="0"/>
        <v>-2910</v>
      </c>
      <c r="K26" s="7"/>
      <c r="L26" s="25">
        <f t="shared" si="3"/>
        <v>2535.0037835084017</v>
      </c>
      <c r="M26" s="17">
        <f t="shared" si="1"/>
        <v>1.0075813317393036</v>
      </c>
      <c r="N26" s="17">
        <f t="shared" si="4"/>
        <v>-2906.2120823155315</v>
      </c>
      <c r="O26" s="24">
        <f t="shared" si="2"/>
        <v>14.348320384309497</v>
      </c>
      <c r="P26" s="7"/>
      <c r="Q26" s="25">
        <f t="shared" si="5"/>
        <v>2563.2249110445136</v>
      </c>
      <c r="R26" s="24">
        <f t="shared" si="6"/>
        <v>-2917.6811936717136</v>
      </c>
      <c r="S26" s="7"/>
      <c r="T26" s="25">
        <f t="shared" si="7"/>
        <v>-0.66199719795686107</v>
      </c>
      <c r="U26" s="24">
        <f t="shared" si="8"/>
        <v>-0.7582711369504912</v>
      </c>
      <c r="V26" s="7"/>
      <c r="W26" s="25">
        <f t="shared" si="9"/>
        <v>-0.65614413741969435</v>
      </c>
      <c r="X26" s="24">
        <f t="shared" si="10"/>
        <v>33.772231443919793</v>
      </c>
      <c r="Y26" s="7"/>
      <c r="Z26" s="25">
        <f t="shared" si="11"/>
        <v>625</v>
      </c>
      <c r="AA26" s="17">
        <f t="shared" si="15"/>
        <v>33.875999999999991</v>
      </c>
      <c r="AB26" s="24">
        <f t="shared" si="12"/>
        <v>0.59124773740559888</v>
      </c>
      <c r="AC26" s="17">
        <f t="shared" si="13"/>
        <v>-0.10376855608019753</v>
      </c>
      <c r="AD26" s="17">
        <f t="shared" ca="1" si="14"/>
        <v>-1.466387860251217E-2</v>
      </c>
      <c r="AE26" s="17">
        <v>143</v>
      </c>
    </row>
    <row r="27" spans="1:31" s="17" customFormat="1" x14ac:dyDescent="0.25">
      <c r="A27" s="17">
        <v>7</v>
      </c>
      <c r="B27" s="17">
        <v>615</v>
      </c>
      <c r="C27" s="17">
        <v>14644</v>
      </c>
      <c r="D27" s="17">
        <v>11928</v>
      </c>
      <c r="E27" s="17">
        <v>11844</v>
      </c>
      <c r="F27" s="17">
        <v>14577</v>
      </c>
      <c r="G27" s="24"/>
      <c r="H27" s="7"/>
      <c r="I27" s="25">
        <f t="shared" si="0"/>
        <v>2800</v>
      </c>
      <c r="J27" s="24">
        <f t="shared" si="0"/>
        <v>-2649</v>
      </c>
      <c r="K27" s="7"/>
      <c r="L27" s="25">
        <f t="shared" si="3"/>
        <v>2803.7001350925548</v>
      </c>
      <c r="M27" s="17">
        <f t="shared" si="1"/>
        <v>13.690999703155326</v>
      </c>
      <c r="N27" s="17">
        <f t="shared" si="4"/>
        <v>-2649.1307904661767</v>
      </c>
      <c r="O27" s="24">
        <f t="shared" si="2"/>
        <v>1.7106146042712489E-2</v>
      </c>
      <c r="P27" s="7"/>
      <c r="Q27" s="25">
        <f t="shared" si="5"/>
        <v>2829.2249110445136</v>
      </c>
      <c r="R27" s="24">
        <f t="shared" si="6"/>
        <v>-2656.6811936717136</v>
      </c>
      <c r="S27" s="7"/>
      <c r="T27" s="25">
        <f t="shared" si="7"/>
        <v>-0.73069630192459212</v>
      </c>
      <c r="U27" s="24">
        <f t="shared" si="8"/>
        <v>-0.69044029677051155</v>
      </c>
      <c r="V27" s="7"/>
      <c r="W27" s="25">
        <f t="shared" si="9"/>
        <v>-0.72537066122536287</v>
      </c>
      <c r="X27" s="24">
        <f t="shared" si="10"/>
        <v>39.315365147337047</v>
      </c>
      <c r="Y27" s="7"/>
      <c r="Z27" s="25">
        <f t="shared" si="11"/>
        <v>615</v>
      </c>
      <c r="AA27" s="17">
        <f t="shared" si="15"/>
        <v>39.410999999999987</v>
      </c>
      <c r="AB27" s="24">
        <f t="shared" si="12"/>
        <v>0.68785171150348501</v>
      </c>
      <c r="AC27" s="17">
        <f t="shared" si="13"/>
        <v>-9.5634852662939807E-2</v>
      </c>
      <c r="AD27" s="17">
        <f t="shared" ca="1" si="14"/>
        <v>2.1084924025188911E-2</v>
      </c>
      <c r="AE27" s="17">
        <v>142</v>
      </c>
    </row>
    <row r="28" spans="1:31" s="17" customFormat="1" x14ac:dyDescent="0.25">
      <c r="A28" s="17">
        <v>8</v>
      </c>
      <c r="B28" s="17">
        <v>620</v>
      </c>
      <c r="C28" s="17">
        <v>14776</v>
      </c>
      <c r="D28" s="17">
        <v>12069</v>
      </c>
      <c r="E28" s="17">
        <v>11725</v>
      </c>
      <c r="F28" s="17">
        <v>14437</v>
      </c>
      <c r="G28" s="24"/>
      <c r="H28" s="7"/>
      <c r="I28" s="25">
        <f t="shared" si="0"/>
        <v>3051</v>
      </c>
      <c r="J28" s="24">
        <f t="shared" si="0"/>
        <v>-2368</v>
      </c>
      <c r="K28" s="7"/>
      <c r="L28" s="25">
        <f t="shared" si="3"/>
        <v>3047.8298305107023</v>
      </c>
      <c r="M28" s="17">
        <f t="shared" si="1"/>
        <v>10.049974590873898</v>
      </c>
      <c r="N28" s="17">
        <f t="shared" si="4"/>
        <v>-2364.8702736756532</v>
      </c>
      <c r="O28" s="24">
        <f t="shared" si="2"/>
        <v>9.7951868653096312</v>
      </c>
      <c r="P28" s="7"/>
      <c r="Q28" s="25">
        <f t="shared" si="5"/>
        <v>3080.2249110445136</v>
      </c>
      <c r="R28" s="24">
        <f t="shared" si="6"/>
        <v>-2375.6811936717136</v>
      </c>
      <c r="S28" s="7"/>
      <c r="T28" s="25">
        <f t="shared" si="7"/>
        <v>-0.79552139627008256</v>
      </c>
      <c r="U28" s="24">
        <f t="shared" si="8"/>
        <v>-0.617411691059499</v>
      </c>
      <c r="V28" s="7"/>
      <c r="W28" s="25">
        <f t="shared" si="9"/>
        <v>-0.79076331663542276</v>
      </c>
      <c r="X28" s="24">
        <f t="shared" si="10"/>
        <v>44.920087498506689</v>
      </c>
      <c r="Y28" s="7"/>
      <c r="Z28" s="25">
        <f t="shared" si="11"/>
        <v>620</v>
      </c>
      <c r="AA28" s="17">
        <f t="shared" si="15"/>
        <v>44.990999999999985</v>
      </c>
      <c r="AB28" s="24">
        <f t="shared" si="12"/>
        <v>0.78524108376476853</v>
      </c>
      <c r="AC28" s="17">
        <f t="shared" si="13"/>
        <v>-7.0912501493296531E-2</v>
      </c>
      <c r="AD28" s="17">
        <f t="shared" ca="1" si="14"/>
        <v>3.5322247689293818E-2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14891</v>
      </c>
      <c r="D29" s="17">
        <v>12234</v>
      </c>
      <c r="E29" s="17">
        <v>11620</v>
      </c>
      <c r="F29" s="17">
        <v>14284</v>
      </c>
      <c r="G29" s="24"/>
      <c r="H29" s="7"/>
      <c r="I29" s="25">
        <f t="shared" si="0"/>
        <v>3271</v>
      </c>
      <c r="J29" s="24">
        <f t="shared" si="0"/>
        <v>-2050</v>
      </c>
      <c r="K29" s="7"/>
      <c r="L29" s="25">
        <f t="shared" si="3"/>
        <v>3268.5766155701731</v>
      </c>
      <c r="M29" s="17">
        <f t="shared" si="1"/>
        <v>5.8727920947275001</v>
      </c>
      <c r="N29" s="17">
        <f t="shared" si="4"/>
        <v>-2048.8953862923836</v>
      </c>
      <c r="O29" s="24">
        <f t="shared" si="2"/>
        <v>1.2201714430540687</v>
      </c>
      <c r="P29" s="7"/>
      <c r="Q29" s="25">
        <f t="shared" si="5"/>
        <v>3300.2249110445136</v>
      </c>
      <c r="R29" s="24">
        <f t="shared" si="6"/>
        <v>-2057.6811936717136</v>
      </c>
      <c r="S29" s="7"/>
      <c r="T29" s="25">
        <f t="shared" si="7"/>
        <v>-0.85234020406294275</v>
      </c>
      <c r="U29" s="24">
        <f t="shared" si="8"/>
        <v>-0.53476721911607561</v>
      </c>
      <c r="V29" s="7"/>
      <c r="W29" s="25">
        <f t="shared" si="9"/>
        <v>-0.84822392158681259</v>
      </c>
      <c r="X29" s="24">
        <f t="shared" si="10"/>
        <v>50.672475231968633</v>
      </c>
      <c r="Y29" s="7"/>
      <c r="Z29" s="25">
        <f t="shared" si="11"/>
        <v>638</v>
      </c>
      <c r="AA29" s="17">
        <f t="shared" si="15"/>
        <v>50.732999999999983</v>
      </c>
      <c r="AB29" s="24">
        <f t="shared" si="12"/>
        <v>0.88545788941428294</v>
      </c>
      <c r="AC29" s="17">
        <f t="shared" si="13"/>
        <v>-6.0524768031349652E-2</v>
      </c>
      <c r="AD29" s="17">
        <f t="shared" ca="1" si="14"/>
        <v>6.8156575937472041E-2</v>
      </c>
      <c r="AE29" s="17">
        <v>140</v>
      </c>
    </row>
    <row r="30" spans="1:31" s="17" customFormat="1" x14ac:dyDescent="0.25">
      <c r="A30" s="17">
        <v>10</v>
      </c>
      <c r="B30" s="17">
        <v>640</v>
      </c>
      <c r="C30" s="17">
        <v>14985</v>
      </c>
      <c r="D30" s="17">
        <v>12406</v>
      </c>
      <c r="E30" s="17">
        <v>11525</v>
      </c>
      <c r="F30" s="17">
        <v>14116</v>
      </c>
      <c r="G30" s="24"/>
      <c r="H30" s="7"/>
      <c r="I30" s="25">
        <f t="shared" si="0"/>
        <v>3460</v>
      </c>
      <c r="J30" s="24">
        <f t="shared" si="0"/>
        <v>-1710</v>
      </c>
      <c r="K30" s="7"/>
      <c r="L30" s="25">
        <f t="shared" si="3"/>
        <v>3456.7584669779235</v>
      </c>
      <c r="M30" s="17">
        <f t="shared" si="1"/>
        <v>10.507536333212471</v>
      </c>
      <c r="N30" s="17">
        <f t="shared" si="4"/>
        <v>-1711.1842342536765</v>
      </c>
      <c r="O30" s="24">
        <f t="shared" si="2"/>
        <v>1.4024107675808555</v>
      </c>
      <c r="P30" s="7"/>
      <c r="Q30" s="25">
        <f t="shared" si="5"/>
        <v>3489.2249110445136</v>
      </c>
      <c r="R30" s="24">
        <f t="shared" si="6"/>
        <v>-1717.6811936717138</v>
      </c>
      <c r="S30" s="7"/>
      <c r="T30" s="25">
        <f t="shared" si="7"/>
        <v>-0.9011527253031727</v>
      </c>
      <c r="U30" s="24">
        <f t="shared" si="8"/>
        <v>-0.44640520508851594</v>
      </c>
      <c r="V30" s="7"/>
      <c r="W30" s="25">
        <f t="shared" si="9"/>
        <v>-0.89772228301425938</v>
      </c>
      <c r="X30" s="24">
        <f t="shared" si="10"/>
        <v>56.462554729737178</v>
      </c>
      <c r="Y30" s="7"/>
      <c r="Z30" s="25">
        <f t="shared" si="11"/>
        <v>640</v>
      </c>
      <c r="AA30" s="17">
        <f t="shared" si="15"/>
        <v>56.492999999999981</v>
      </c>
      <c r="AB30" s="24">
        <f t="shared" si="12"/>
        <v>0.98598885432915628</v>
      </c>
      <c r="AC30" s="17">
        <f t="shared" si="13"/>
        <v>-3.0445270262802637E-2</v>
      </c>
      <c r="AD30" s="17">
        <f t="shared" ca="1" si="14"/>
        <v>4.9838461849908811E-2</v>
      </c>
      <c r="AE30" s="17">
        <v>139</v>
      </c>
    </row>
    <row r="31" spans="1:31" s="17" customFormat="1" x14ac:dyDescent="0.25">
      <c r="A31" s="17">
        <v>11</v>
      </c>
      <c r="B31" s="17">
        <v>622</v>
      </c>
      <c r="C31" s="17">
        <v>15054</v>
      </c>
      <c r="D31" s="17">
        <v>12565</v>
      </c>
      <c r="E31" s="17">
        <v>11444</v>
      </c>
      <c r="F31" s="17">
        <v>13930</v>
      </c>
      <c r="G31" s="24"/>
      <c r="H31" s="7"/>
      <c r="I31" s="25">
        <f t="shared" si="0"/>
        <v>3610</v>
      </c>
      <c r="J31" s="24">
        <f t="shared" si="0"/>
        <v>-1365</v>
      </c>
      <c r="K31" s="7"/>
      <c r="L31" s="25">
        <f t="shared" si="3"/>
        <v>3605.9265084864023</v>
      </c>
      <c r="M31" s="17">
        <f t="shared" si="1"/>
        <v>16.593333111352266</v>
      </c>
      <c r="N31" s="17">
        <f t="shared" si="4"/>
        <v>-1366.296696804437</v>
      </c>
      <c r="O31" s="24">
        <f t="shared" si="2"/>
        <v>1.6814226026372137</v>
      </c>
      <c r="P31" s="7"/>
      <c r="Q31" s="25">
        <f t="shared" si="5"/>
        <v>3639.2249110445136</v>
      </c>
      <c r="R31" s="24">
        <f t="shared" si="6"/>
        <v>-1372.6811936717138</v>
      </c>
      <c r="S31" s="7"/>
      <c r="T31" s="25">
        <f t="shared" si="7"/>
        <v>-0.9398928215255774</v>
      </c>
      <c r="U31" s="24">
        <f t="shared" si="8"/>
        <v>-0.35674374967819805</v>
      </c>
      <c r="V31" s="7"/>
      <c r="W31" s="25">
        <f t="shared" si="9"/>
        <v>-0.93715798167526798</v>
      </c>
      <c r="X31" s="24">
        <f t="shared" si="10"/>
        <v>62.061966821172746</v>
      </c>
      <c r="Y31" s="7"/>
      <c r="Z31" s="25">
        <f t="shared" si="11"/>
        <v>622</v>
      </c>
      <c r="AA31" s="17">
        <f t="shared" si="15"/>
        <v>62.09099999999998</v>
      </c>
      <c r="AB31" s="24">
        <f t="shared" si="12"/>
        <v>1.0836923858557987</v>
      </c>
      <c r="AC31" s="17">
        <f t="shared" si="13"/>
        <v>-2.9033178827233996E-2</v>
      </c>
      <c r="AD31" s="17">
        <f t="shared" ca="1" si="14"/>
        <v>2.1530994613769394E-2</v>
      </c>
      <c r="AE31" s="17">
        <v>138</v>
      </c>
    </row>
    <row r="32" spans="1:31" s="17" customFormat="1" x14ac:dyDescent="0.25">
      <c r="A32" s="17">
        <v>12</v>
      </c>
      <c r="B32" s="17">
        <v>630</v>
      </c>
      <c r="C32" s="17">
        <v>15120</v>
      </c>
      <c r="D32" s="17">
        <v>12758</v>
      </c>
      <c r="E32" s="17">
        <v>11393</v>
      </c>
      <c r="F32" s="17">
        <v>13759</v>
      </c>
      <c r="G32" s="24"/>
      <c r="H32" s="7"/>
      <c r="I32" s="25">
        <f t="shared" si="0"/>
        <v>3727</v>
      </c>
      <c r="J32" s="24">
        <f t="shared" si="0"/>
        <v>-1001</v>
      </c>
      <c r="K32" s="7"/>
      <c r="L32" s="25">
        <f t="shared" si="3"/>
        <v>3721.6566934536704</v>
      </c>
      <c r="M32" s="17">
        <f t="shared" si="1"/>
        <v>28.550924848048609</v>
      </c>
      <c r="N32" s="17">
        <f t="shared" si="4"/>
        <v>-1003.6205166615678</v>
      </c>
      <c r="O32" s="24">
        <f t="shared" si="2"/>
        <v>6.8671075735542519</v>
      </c>
      <c r="P32" s="7"/>
      <c r="Q32" s="25">
        <f t="shared" si="5"/>
        <v>3756.2249110445136</v>
      </c>
      <c r="R32" s="24">
        <f t="shared" si="6"/>
        <v>-1008.6811936717138</v>
      </c>
      <c r="S32" s="7"/>
      <c r="T32" s="25">
        <f t="shared" si="7"/>
        <v>-0.97011009657905301</v>
      </c>
      <c r="U32" s="24">
        <f t="shared" si="8"/>
        <v>-0.26214441701339886</v>
      </c>
      <c r="V32" s="7"/>
      <c r="W32" s="25">
        <f t="shared" si="9"/>
        <v>-0.96810884809048237</v>
      </c>
      <c r="X32" s="24">
        <f t="shared" si="10"/>
        <v>67.750855844988394</v>
      </c>
      <c r="Y32" s="7"/>
      <c r="Z32" s="25">
        <f t="shared" si="11"/>
        <v>630</v>
      </c>
      <c r="AA32" s="17">
        <f t="shared" si="15"/>
        <v>67.760999999999981</v>
      </c>
      <c r="AB32" s="24">
        <f t="shared" si="12"/>
        <v>1.1826525544438773</v>
      </c>
      <c r="AC32" s="17">
        <f t="shared" si="13"/>
        <v>-1.0144155011587941E-2</v>
      </c>
      <c r="AD32" s="17">
        <f t="shared" ca="1" si="14"/>
        <v>-9.8678198341559664E-3</v>
      </c>
      <c r="AE32" s="17">
        <v>137</v>
      </c>
    </row>
    <row r="33" spans="1:31" s="17" customFormat="1" x14ac:dyDescent="0.25">
      <c r="A33" s="17">
        <v>13</v>
      </c>
      <c r="B33" s="17">
        <v>607</v>
      </c>
      <c r="C33" s="17">
        <v>15155</v>
      </c>
      <c r="D33" s="17">
        <v>12931</v>
      </c>
      <c r="E33" s="17">
        <v>11352</v>
      </c>
      <c r="F33" s="17">
        <v>13572</v>
      </c>
      <c r="G33" s="24"/>
      <c r="H33" s="7"/>
      <c r="I33" s="25">
        <f t="shared" si="0"/>
        <v>3803</v>
      </c>
      <c r="J33" s="24">
        <f t="shared" si="0"/>
        <v>-641</v>
      </c>
      <c r="K33" s="7"/>
      <c r="L33" s="25">
        <f t="shared" si="3"/>
        <v>3798.4485350463247</v>
      </c>
      <c r="M33" s="17">
        <f t="shared" si="1"/>
        <v>20.715833224534951</v>
      </c>
      <c r="N33" s="17">
        <f t="shared" si="4"/>
        <v>-644.7778331526074</v>
      </c>
      <c r="O33" s="24">
        <f t="shared" si="2"/>
        <v>14.272023328939566</v>
      </c>
      <c r="P33" s="7"/>
      <c r="Q33" s="25">
        <f t="shared" si="5"/>
        <v>3832.2249110445136</v>
      </c>
      <c r="R33" s="24">
        <f t="shared" si="6"/>
        <v>-648.6811936717138</v>
      </c>
      <c r="S33" s="7"/>
      <c r="T33" s="25">
        <f t="shared" si="7"/>
        <v>-0.98973841199840473</v>
      </c>
      <c r="U33" s="24">
        <f t="shared" si="8"/>
        <v>-0.16858463745480626</v>
      </c>
      <c r="V33" s="7"/>
      <c r="W33" s="25">
        <f t="shared" si="9"/>
        <v>-0.98846238579129853</v>
      </c>
      <c r="X33" s="24">
        <f t="shared" si="10"/>
        <v>73.223267574567501</v>
      </c>
      <c r="Y33" s="7"/>
      <c r="Z33" s="25">
        <f t="shared" si="11"/>
        <v>607</v>
      </c>
      <c r="AA33" s="17">
        <f t="shared" si="15"/>
        <v>73.223999999999975</v>
      </c>
      <c r="AB33" s="24">
        <f t="shared" si="12"/>
        <v>1.2779998914803274</v>
      </c>
      <c r="AC33" s="17">
        <f t="shared" si="13"/>
        <v>-7.3242543247431513E-4</v>
      </c>
      <c r="AD33" s="17">
        <f t="shared" ca="1" si="14"/>
        <v>4.8456379015519246E-2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15177</v>
      </c>
      <c r="D34" s="17">
        <v>13113</v>
      </c>
      <c r="E34" s="17">
        <v>11329</v>
      </c>
      <c r="F34" s="17">
        <v>13389</v>
      </c>
      <c r="G34" s="24"/>
      <c r="H34" s="7"/>
      <c r="I34" s="25">
        <f t="shared" si="0"/>
        <v>3848</v>
      </c>
      <c r="J34" s="24">
        <f t="shared" si="0"/>
        <v>-276</v>
      </c>
      <c r="K34" s="7"/>
      <c r="L34" s="25">
        <f t="shared" si="3"/>
        <v>3840.7429056227961</v>
      </c>
      <c r="M34" s="17">
        <f t="shared" si="1"/>
        <v>52.665418799644236</v>
      </c>
      <c r="N34" s="17">
        <f t="shared" si="4"/>
        <v>-275.77781769338321</v>
      </c>
      <c r="O34" s="24">
        <f t="shared" si="2"/>
        <v>4.9364977373556031E-2</v>
      </c>
      <c r="P34" s="7"/>
      <c r="Q34" s="25">
        <f t="shared" si="5"/>
        <v>3877.2249110445136</v>
      </c>
      <c r="R34" s="24">
        <f t="shared" si="6"/>
        <v>-283.6811936717138</v>
      </c>
      <c r="S34" s="7"/>
      <c r="T34" s="25">
        <f t="shared" si="7"/>
        <v>-1.0013604408651262</v>
      </c>
      <c r="U34" s="24">
        <f t="shared" si="8"/>
        <v>-7.3725416513455433E-2</v>
      </c>
      <c r="V34" s="7"/>
      <c r="W34" s="25">
        <f t="shared" si="9"/>
        <v>-1.0008194611608618</v>
      </c>
      <c r="X34" s="24">
        <f t="shared" si="10"/>
        <v>78.688984884725755</v>
      </c>
      <c r="Y34" s="7"/>
      <c r="Z34" s="25">
        <f t="shared" si="11"/>
        <v>614</v>
      </c>
      <c r="AA34" s="17">
        <f t="shared" si="15"/>
        <v>78.749999999999972</v>
      </c>
      <c r="AB34" s="24">
        <f t="shared" si="12"/>
        <v>1.3744467859455338</v>
      </c>
      <c r="AC34" s="17">
        <f t="shared" si="13"/>
        <v>-6.1015115274216214E-2</v>
      </c>
      <c r="AD34" s="17">
        <f t="shared" ca="1" si="14"/>
        <v>5.8264550864024045E-2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15178</v>
      </c>
      <c r="D35" s="17">
        <v>13299</v>
      </c>
      <c r="E35" s="17">
        <v>11326</v>
      </c>
      <c r="F35" s="17">
        <v>13201</v>
      </c>
      <c r="G35" s="24"/>
      <c r="H35" s="7"/>
      <c r="I35" s="25">
        <f t="shared" si="0"/>
        <v>3852</v>
      </c>
      <c r="J35" s="24">
        <f t="shared" si="0"/>
        <v>98</v>
      </c>
      <c r="K35" s="7"/>
      <c r="L35" s="25">
        <f t="shared" si="3"/>
        <v>3846.9246963576916</v>
      </c>
      <c r="M35" s="17">
        <f t="shared" si="1"/>
        <v>25.758707061629185</v>
      </c>
      <c r="N35" s="17">
        <f t="shared" si="4"/>
        <v>100.09469830917243</v>
      </c>
      <c r="O35" s="24">
        <f t="shared" si="2"/>
        <v>4.3877610064498338</v>
      </c>
      <c r="P35" s="7"/>
      <c r="Q35" s="25">
        <f t="shared" si="5"/>
        <v>3881.2249110445136</v>
      </c>
      <c r="R35" s="24">
        <f t="shared" si="6"/>
        <v>90.3188063282862</v>
      </c>
      <c r="S35" s="7"/>
      <c r="T35" s="25">
        <f t="shared" si="7"/>
        <v>-1.0023935100977237</v>
      </c>
      <c r="U35" s="24">
        <f t="shared" si="8"/>
        <v>2.3472798916860209E-2</v>
      </c>
      <c r="V35" s="7"/>
      <c r="W35" s="25">
        <f t="shared" si="9"/>
        <v>-1.0026053751392638</v>
      </c>
      <c r="X35" s="24">
        <f t="shared" si="10"/>
        <v>84.243224035556636</v>
      </c>
      <c r="Y35" s="7"/>
      <c r="Z35" s="25">
        <f t="shared" si="11"/>
        <v>621</v>
      </c>
      <c r="AA35" s="17">
        <f t="shared" si="15"/>
        <v>84.33899999999997</v>
      </c>
      <c r="AB35" s="24">
        <f t="shared" si="12"/>
        <v>1.4719932378394971</v>
      </c>
      <c r="AC35" s="17">
        <f t="shared" si="13"/>
        <v>-9.5775964443333805E-2</v>
      </c>
      <c r="AD35" s="17">
        <f t="shared" ca="1" si="14"/>
        <v>9.3103922800636951E-2</v>
      </c>
      <c r="AE35" s="17">
        <v>134</v>
      </c>
    </row>
    <row r="36" spans="1:31" s="17" customFormat="1" x14ac:dyDescent="0.25">
      <c r="A36" s="17">
        <v>16</v>
      </c>
      <c r="B36" s="17">
        <v>634</v>
      </c>
      <c r="C36" s="17">
        <v>15170</v>
      </c>
      <c r="D36" s="17">
        <v>13498</v>
      </c>
      <c r="E36" s="17">
        <v>11347</v>
      </c>
      <c r="F36" s="17">
        <v>13011</v>
      </c>
      <c r="G36" s="24"/>
      <c r="H36" s="7"/>
      <c r="I36" s="25">
        <f t="shared" si="0"/>
        <v>3823</v>
      </c>
      <c r="J36" s="24">
        <f t="shared" si="0"/>
        <v>487</v>
      </c>
      <c r="K36" s="7"/>
      <c r="L36" s="25">
        <f t="shared" si="3"/>
        <v>3815.2121091952467</v>
      </c>
      <c r="M36" s="17">
        <f t="shared" si="1"/>
        <v>60.651243186760389</v>
      </c>
      <c r="N36" s="17">
        <f t="shared" si="4"/>
        <v>482.89946081708786</v>
      </c>
      <c r="O36" s="24">
        <f t="shared" si="2"/>
        <v>16.814421590597789</v>
      </c>
      <c r="P36" s="7"/>
      <c r="Q36" s="25">
        <f t="shared" si="5"/>
        <v>3852.2249110445136</v>
      </c>
      <c r="R36" s="24">
        <f t="shared" si="6"/>
        <v>479.3188063282862</v>
      </c>
      <c r="S36" s="7"/>
      <c r="T36" s="25">
        <f t="shared" si="7"/>
        <v>-0.99490375816139209</v>
      </c>
      <c r="U36" s="24">
        <f t="shared" si="8"/>
        <v>0.12456933849545054</v>
      </c>
      <c r="V36" s="7"/>
      <c r="W36" s="25">
        <f t="shared" si="9"/>
        <v>-0.99589840538779861</v>
      </c>
      <c r="X36" s="24">
        <f t="shared" si="10"/>
        <v>90.031735035576219</v>
      </c>
      <c r="Y36" s="7"/>
      <c r="Z36" s="25">
        <f t="shared" si="11"/>
        <v>634</v>
      </c>
      <c r="AA36" s="17">
        <f t="shared" si="15"/>
        <v>90.044999999999973</v>
      </c>
      <c r="AB36" s="24">
        <f t="shared" si="12"/>
        <v>1.5715817249582935</v>
      </c>
      <c r="AC36" s="17">
        <f t="shared" si="13"/>
        <v>-1.3264964423754577E-2</v>
      </c>
      <c r="AD36" s="17">
        <f t="shared" ca="1" si="14"/>
        <v>2.6828327752468795E-2</v>
      </c>
      <c r="AE36" s="17">
        <v>133</v>
      </c>
    </row>
    <row r="37" spans="1:31" s="17" customFormat="1" x14ac:dyDescent="0.25">
      <c r="A37" s="17">
        <v>17</v>
      </c>
      <c r="B37" s="17">
        <v>627</v>
      </c>
      <c r="C37" s="17">
        <v>15129</v>
      </c>
      <c r="D37" s="17">
        <v>13679</v>
      </c>
      <c r="E37" s="17">
        <v>11377</v>
      </c>
      <c r="F37" s="17">
        <v>12825</v>
      </c>
      <c r="G37" s="24"/>
      <c r="H37" s="7"/>
      <c r="I37" s="25">
        <f t="shared" si="0"/>
        <v>3752</v>
      </c>
      <c r="J37" s="24">
        <f t="shared" si="0"/>
        <v>854</v>
      </c>
      <c r="K37" s="7"/>
      <c r="L37" s="25">
        <f t="shared" si="3"/>
        <v>3746.372673231027</v>
      </c>
      <c r="M37" s="17">
        <f t="shared" si="1"/>
        <v>31.666806564800492</v>
      </c>
      <c r="N37" s="17">
        <f t="shared" si="4"/>
        <v>856.85249502240129</v>
      </c>
      <c r="O37" s="24">
        <f t="shared" si="2"/>
        <v>8.1367278528241105</v>
      </c>
      <c r="P37" s="7"/>
      <c r="Q37" s="25">
        <f t="shared" si="5"/>
        <v>3781.2249110445136</v>
      </c>
      <c r="R37" s="24">
        <f t="shared" si="6"/>
        <v>846.3188063282862</v>
      </c>
      <c r="S37" s="7"/>
      <c r="T37" s="25">
        <f t="shared" si="7"/>
        <v>-0.97656677928278712</v>
      </c>
      <c r="U37" s="24">
        <f t="shared" si="8"/>
        <v>0.21994833598990465</v>
      </c>
      <c r="V37" s="7"/>
      <c r="W37" s="25">
        <f t="shared" si="9"/>
        <v>-0.97829960018920914</v>
      </c>
      <c r="X37" s="24">
        <f t="shared" si="10"/>
        <v>95.573029739011929</v>
      </c>
      <c r="Y37" s="7"/>
      <c r="Z37" s="25">
        <f t="shared" si="11"/>
        <v>627</v>
      </c>
      <c r="AA37" s="17">
        <f t="shared" si="15"/>
        <v>95.687999999999974</v>
      </c>
      <c r="AB37" s="24">
        <f t="shared" si="12"/>
        <v>1.6700706546483335</v>
      </c>
      <c r="AC37" s="17">
        <f t="shared" si="13"/>
        <v>-0.11497026098804497</v>
      </c>
      <c r="AD37" s="17">
        <f t="shared" ca="1" si="14"/>
        <v>6.8204188668929078E-2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15081</v>
      </c>
      <c r="D38" s="17">
        <v>13864</v>
      </c>
      <c r="E38" s="17">
        <v>11434</v>
      </c>
      <c r="F38" s="17">
        <v>12639</v>
      </c>
      <c r="G38" s="24"/>
      <c r="H38" s="7"/>
      <c r="I38" s="25">
        <f t="shared" si="0"/>
        <v>3647</v>
      </c>
      <c r="J38" s="24">
        <f t="shared" si="0"/>
        <v>1225</v>
      </c>
      <c r="K38" s="7"/>
      <c r="L38" s="25">
        <f t="shared" si="3"/>
        <v>3639.1577202658909</v>
      </c>
      <c r="M38" s="17">
        <f t="shared" si="1"/>
        <v>61.501351428017827</v>
      </c>
      <c r="N38" s="17">
        <f t="shared" si="4"/>
        <v>1227.7368431184768</v>
      </c>
      <c r="O38" s="24">
        <f t="shared" si="2"/>
        <v>7.4903102551539629</v>
      </c>
      <c r="P38" s="7"/>
      <c r="Q38" s="25">
        <f t="shared" si="5"/>
        <v>3676.2249110445136</v>
      </c>
      <c r="R38" s="24">
        <f t="shared" si="6"/>
        <v>1217.3188063282862</v>
      </c>
      <c r="S38" s="7"/>
      <c r="T38" s="25">
        <f t="shared" si="7"/>
        <v>-0.94944871192710389</v>
      </c>
      <c r="U38" s="24">
        <f t="shared" si="8"/>
        <v>0.31636688659056539</v>
      </c>
      <c r="V38" s="7"/>
      <c r="W38" s="25">
        <f t="shared" si="9"/>
        <v>-0.95192749462515425</v>
      </c>
      <c r="X38" s="24">
        <f t="shared" si="10"/>
        <v>101.28596173939945</v>
      </c>
      <c r="Y38" s="7"/>
      <c r="Z38" s="25">
        <f t="shared" si="11"/>
        <v>636</v>
      </c>
      <c r="AA38" s="17">
        <f t="shared" si="15"/>
        <v>101.41199999999998</v>
      </c>
      <c r="AB38" s="24">
        <f t="shared" si="12"/>
        <v>1.769973301032489</v>
      </c>
      <c r="AC38" s="17">
        <f t="shared" si="13"/>
        <v>-0.1260382606005237</v>
      </c>
      <c r="AD38" s="17">
        <f t="shared" ca="1" si="14"/>
        <v>6.9670607073163637E-2</v>
      </c>
      <c r="AE38" s="17">
        <v>131</v>
      </c>
    </row>
    <row r="39" spans="1:31" s="17" customFormat="1" x14ac:dyDescent="0.25">
      <c r="A39" s="17">
        <v>19</v>
      </c>
      <c r="B39" s="17">
        <v>633</v>
      </c>
      <c r="C39" s="17">
        <v>15008</v>
      </c>
      <c r="D39" s="17">
        <v>14049</v>
      </c>
      <c r="E39" s="17">
        <v>11508</v>
      </c>
      <c r="F39" s="17">
        <v>12465</v>
      </c>
      <c r="G39" s="24"/>
      <c r="H39" s="7"/>
      <c r="I39" s="25">
        <f t="shared" si="0"/>
        <v>3500</v>
      </c>
      <c r="J39" s="24">
        <f t="shared" si="0"/>
        <v>1584</v>
      </c>
      <c r="K39" s="7"/>
      <c r="L39" s="25">
        <f t="shared" si="3"/>
        <v>3496.116685962666</v>
      </c>
      <c r="M39" s="17">
        <f t="shared" si="1"/>
        <v>15.080127912555314</v>
      </c>
      <c r="N39" s="17">
        <f t="shared" si="4"/>
        <v>1584.7829497687894</v>
      </c>
      <c r="O39" s="24">
        <f t="shared" si="2"/>
        <v>0.6130103404474091</v>
      </c>
      <c r="P39" s="7"/>
      <c r="Q39" s="25">
        <f t="shared" si="5"/>
        <v>3529.2249110445136</v>
      </c>
      <c r="R39" s="24">
        <f t="shared" si="6"/>
        <v>1576.3188063282862</v>
      </c>
      <c r="S39" s="7"/>
      <c r="T39" s="25">
        <f t="shared" si="7"/>
        <v>-0.91148341762914731</v>
      </c>
      <c r="U39" s="24">
        <f t="shared" si="8"/>
        <v>0.4096667778726063</v>
      </c>
      <c r="V39" s="7"/>
      <c r="W39" s="25">
        <f t="shared" si="9"/>
        <v>-0.91468368232415731</v>
      </c>
      <c r="X39" s="24">
        <f t="shared" si="10"/>
        <v>107.02863339334635</v>
      </c>
      <c r="Y39" s="7"/>
      <c r="Z39" s="25">
        <f t="shared" si="11"/>
        <v>633</v>
      </c>
      <c r="AA39" s="17">
        <f t="shared" si="15"/>
        <v>107.10899999999998</v>
      </c>
      <c r="AB39" s="24">
        <f t="shared" si="12"/>
        <v>1.8694047085186061</v>
      </c>
      <c r="AC39" s="17">
        <f t="shared" si="13"/>
        <v>-8.0366606653626604E-2</v>
      </c>
      <c r="AD39" s="17">
        <f t="shared" ca="1" si="14"/>
        <v>-6.1846798486726584E-3</v>
      </c>
      <c r="AE39" s="17">
        <v>130</v>
      </c>
    </row>
    <row r="40" spans="1:31" s="17" customFormat="1" x14ac:dyDescent="0.25">
      <c r="A40" s="17">
        <v>20</v>
      </c>
      <c r="B40" s="17">
        <v>617</v>
      </c>
      <c r="C40" s="17">
        <v>14913</v>
      </c>
      <c r="D40" s="17">
        <v>14206</v>
      </c>
      <c r="E40" s="17">
        <v>11590</v>
      </c>
      <c r="F40" s="17">
        <v>12294</v>
      </c>
      <c r="G40" s="24"/>
      <c r="H40" s="7"/>
      <c r="I40" s="25">
        <f t="shared" si="0"/>
        <v>3323</v>
      </c>
      <c r="J40" s="24">
        <f t="shared" si="0"/>
        <v>1912</v>
      </c>
      <c r="K40" s="7"/>
      <c r="L40" s="25">
        <f t="shared" si="3"/>
        <v>3323.1562930767823</v>
      </c>
      <c r="M40" s="17">
        <f t="shared" si="1"/>
        <v>2.4427525850070523E-2</v>
      </c>
      <c r="N40" s="17">
        <f t="shared" si="4"/>
        <v>1917.8222452147165</v>
      </c>
      <c r="O40" s="24">
        <f t="shared" si="2"/>
        <v>33.898539340289545</v>
      </c>
      <c r="P40" s="7"/>
      <c r="Q40" s="25">
        <f t="shared" si="5"/>
        <v>3352.2249110445136</v>
      </c>
      <c r="R40" s="24">
        <f t="shared" si="6"/>
        <v>1904.3188063282862</v>
      </c>
      <c r="S40" s="7"/>
      <c r="T40" s="25">
        <f t="shared" si="7"/>
        <v>-0.86577010408670974</v>
      </c>
      <c r="U40" s="24">
        <f t="shared" si="8"/>
        <v>0.49491013258154626</v>
      </c>
      <c r="V40" s="7"/>
      <c r="W40" s="25">
        <f t="shared" si="9"/>
        <v>-0.86962921938965032</v>
      </c>
      <c r="X40" s="24">
        <f t="shared" si="10"/>
        <v>112.54648207546427</v>
      </c>
      <c r="Y40" s="7"/>
      <c r="Z40" s="25">
        <f t="shared" si="11"/>
        <v>617</v>
      </c>
      <c r="AA40" s="17">
        <f t="shared" si="15"/>
        <v>112.66199999999998</v>
      </c>
      <c r="AB40" s="24">
        <f t="shared" si="12"/>
        <v>1.9663228418818512</v>
      </c>
      <c r="AC40" s="17">
        <f t="shared" si="13"/>
        <v>-0.11551792453570897</v>
      </c>
      <c r="AD40" s="17">
        <f t="shared" ca="1" si="14"/>
        <v>4.8043242580661172E-2</v>
      </c>
      <c r="AE40" s="17">
        <v>129</v>
      </c>
    </row>
    <row r="41" spans="1:31" s="17" customFormat="1" x14ac:dyDescent="0.25">
      <c r="A41" s="17">
        <v>21</v>
      </c>
      <c r="B41" s="17">
        <v>615</v>
      </c>
      <c r="C41" s="17">
        <v>14823</v>
      </c>
      <c r="D41" s="17">
        <v>14371</v>
      </c>
      <c r="E41" s="17">
        <v>11699</v>
      </c>
      <c r="F41" s="17">
        <v>12140</v>
      </c>
      <c r="G41" s="24"/>
      <c r="H41" s="7"/>
      <c r="I41" s="25">
        <f t="shared" si="0"/>
        <v>3124</v>
      </c>
      <c r="J41" s="24">
        <f t="shared" si="0"/>
        <v>2231</v>
      </c>
      <c r="K41" s="7"/>
      <c r="L41" s="25">
        <f t="shared" si="3"/>
        <v>3119.4373893066409</v>
      </c>
      <c r="M41" s="17">
        <f t="shared" si="1"/>
        <v>20.817416339155237</v>
      </c>
      <c r="N41" s="17">
        <f t="shared" si="4"/>
        <v>2231.925715737475</v>
      </c>
      <c r="O41" s="24">
        <f t="shared" si="2"/>
        <v>0.85694962660888729</v>
      </c>
      <c r="P41" s="7"/>
      <c r="Q41" s="25">
        <f t="shared" si="5"/>
        <v>3153.2249110445136</v>
      </c>
      <c r="R41" s="24">
        <f t="shared" si="6"/>
        <v>2223.3188063282864</v>
      </c>
      <c r="S41" s="7"/>
      <c r="T41" s="25">
        <f t="shared" si="7"/>
        <v>-0.81437490976498617</v>
      </c>
      <c r="U41" s="24">
        <f t="shared" si="8"/>
        <v>0.57781449280152142</v>
      </c>
      <c r="V41" s="7"/>
      <c r="W41" s="25">
        <f t="shared" si="9"/>
        <v>-0.81887458941921953</v>
      </c>
      <c r="X41" s="24">
        <f t="shared" si="10"/>
        <v>118.10964015489378</v>
      </c>
      <c r="Y41" s="7"/>
      <c r="Z41" s="25">
        <f t="shared" si="11"/>
        <v>615</v>
      </c>
      <c r="AA41" s="17">
        <f t="shared" si="15"/>
        <v>118.19699999999997</v>
      </c>
      <c r="AB41" s="24">
        <f t="shared" si="12"/>
        <v>2.0629268159797371</v>
      </c>
      <c r="AC41" s="17">
        <f t="shared" si="13"/>
        <v>-8.7359845106192324E-2</v>
      </c>
      <c r="AD41" s="17">
        <f t="shared" ca="1" si="14"/>
        <v>4.9331158786614537E-2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14705</v>
      </c>
      <c r="D42" s="17">
        <v>14518</v>
      </c>
      <c r="E42" s="17">
        <v>11812</v>
      </c>
      <c r="F42" s="17">
        <v>11995</v>
      </c>
      <c r="G42" s="24"/>
      <c r="H42" s="7"/>
      <c r="I42" s="25">
        <f t="shared" si="0"/>
        <v>2893</v>
      </c>
      <c r="J42" s="24">
        <f t="shared" si="0"/>
        <v>2523</v>
      </c>
      <c r="K42" s="7"/>
      <c r="L42" s="25">
        <f t="shared" si="3"/>
        <v>2889.1623726844459</v>
      </c>
      <c r="M42" s="17">
        <f t="shared" si="1"/>
        <v>14.727383413086761</v>
      </c>
      <c r="N42" s="17">
        <f t="shared" si="4"/>
        <v>2522.0554062923907</v>
      </c>
      <c r="O42" s="24">
        <f t="shared" si="2"/>
        <v>0.89225727245513797</v>
      </c>
      <c r="P42" s="7"/>
      <c r="Q42" s="25">
        <f t="shared" si="5"/>
        <v>2922.2249110445136</v>
      </c>
      <c r="R42" s="24">
        <f t="shared" si="6"/>
        <v>2515.3188063282864</v>
      </c>
      <c r="S42" s="7"/>
      <c r="T42" s="25">
        <f t="shared" si="7"/>
        <v>-0.75471516158248297</v>
      </c>
      <c r="U42" s="24">
        <f t="shared" si="8"/>
        <v>0.65370186955460208</v>
      </c>
      <c r="V42" s="7"/>
      <c r="W42" s="25">
        <f t="shared" si="9"/>
        <v>-0.75980081019055523</v>
      </c>
      <c r="X42" s="24">
        <f t="shared" si="10"/>
        <v>123.60944211572331</v>
      </c>
      <c r="Y42" s="7"/>
      <c r="Z42" s="25">
        <f t="shared" si="11"/>
        <v>608</v>
      </c>
      <c r="AA42" s="17">
        <f t="shared" si="15"/>
        <v>123.66899999999997</v>
      </c>
      <c r="AB42" s="24">
        <f t="shared" si="12"/>
        <v>2.1584312326488666</v>
      </c>
      <c r="AC42" s="17">
        <f t="shared" si="13"/>
        <v>-5.9557884276657092E-2</v>
      </c>
      <c r="AD42" s="17">
        <f t="shared" ca="1" si="14"/>
        <v>1.1299897924359925E-2</v>
      </c>
      <c r="AE42" s="17">
        <v>127</v>
      </c>
    </row>
    <row r="43" spans="1:31" s="17" customFormat="1" x14ac:dyDescent="0.25">
      <c r="A43" s="17">
        <v>23</v>
      </c>
      <c r="B43" s="17">
        <v>617</v>
      </c>
      <c r="C43" s="17">
        <v>14566</v>
      </c>
      <c r="D43" s="17">
        <v>14648</v>
      </c>
      <c r="E43" s="17">
        <v>11940</v>
      </c>
      <c r="F43" s="17">
        <v>11855</v>
      </c>
      <c r="G43" s="24"/>
      <c r="H43" s="7"/>
      <c r="I43" s="25">
        <f t="shared" si="0"/>
        <v>2626</v>
      </c>
      <c r="J43" s="24">
        <f t="shared" si="0"/>
        <v>2793</v>
      </c>
      <c r="K43" s="7"/>
      <c r="L43" s="25">
        <f t="shared" si="3"/>
        <v>2628.2934258005748</v>
      </c>
      <c r="M43" s="17">
        <f t="shared" si="1"/>
        <v>5.2598019027422698</v>
      </c>
      <c r="N43" s="17">
        <f t="shared" si="4"/>
        <v>2793.0162315186039</v>
      </c>
      <c r="O43" s="24">
        <f t="shared" si="2"/>
        <v>2.6346219619021284E-4</v>
      </c>
      <c r="P43" s="7"/>
      <c r="Q43" s="25">
        <f t="shared" si="5"/>
        <v>2655.2249110445136</v>
      </c>
      <c r="R43" s="24">
        <f t="shared" si="6"/>
        <v>2785.3188063282864</v>
      </c>
      <c r="S43" s="7"/>
      <c r="T43" s="25">
        <f t="shared" si="7"/>
        <v>-0.68575779030660267</v>
      </c>
      <c r="U43" s="24">
        <f t="shared" si="8"/>
        <v>0.72387170422354652</v>
      </c>
      <c r="V43" s="7"/>
      <c r="W43" s="25">
        <f t="shared" si="9"/>
        <v>-0.691384845841156</v>
      </c>
      <c r="X43" s="24">
        <f t="shared" si="10"/>
        <v>129.2170508529249</v>
      </c>
      <c r="Y43" s="7"/>
      <c r="Z43" s="25">
        <f t="shared" si="11"/>
        <v>617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-4.949147075080873E-3</v>
      </c>
      <c r="AD43" s="17">
        <f t="shared" ca="1" si="14"/>
        <v>5.7309706005526095E-3</v>
      </c>
      <c r="AE43" s="17">
        <v>126</v>
      </c>
    </row>
    <row r="44" spans="1:31" s="17" customFormat="1" x14ac:dyDescent="0.25">
      <c r="A44" s="17">
        <v>24</v>
      </c>
      <c r="B44" s="17">
        <v>632</v>
      </c>
      <c r="C44" s="17">
        <v>14422</v>
      </c>
      <c r="D44" s="17">
        <v>14771</v>
      </c>
      <c r="E44" s="17">
        <v>12086</v>
      </c>
      <c r="F44" s="17">
        <v>11729</v>
      </c>
      <c r="G44" s="24"/>
      <c r="H44" s="7"/>
      <c r="I44" s="25">
        <f t="shared" si="0"/>
        <v>2336</v>
      </c>
      <c r="J44" s="24">
        <f t="shared" si="0"/>
        <v>3042</v>
      </c>
      <c r="K44" s="7"/>
      <c r="L44" s="25">
        <f t="shared" si="3"/>
        <v>2335.2403212695253</v>
      </c>
      <c r="M44" s="17">
        <f t="shared" si="1"/>
        <v>0.57711177353559306</v>
      </c>
      <c r="N44" s="17">
        <f t="shared" si="4"/>
        <v>3043.4144960712861</v>
      </c>
      <c r="O44" s="24">
        <f t="shared" si="2"/>
        <v>2.0007991356837174</v>
      </c>
      <c r="P44" s="7"/>
      <c r="Q44" s="25">
        <f t="shared" si="5"/>
        <v>2365.2249110445136</v>
      </c>
      <c r="R44" s="24">
        <f t="shared" si="6"/>
        <v>3034.3188063282864</v>
      </c>
      <c r="S44" s="7"/>
      <c r="T44" s="25">
        <f t="shared" si="7"/>
        <v>-0.61086027094328688</v>
      </c>
      <c r="U44" s="24">
        <f t="shared" si="8"/>
        <v>0.7885838850849064</v>
      </c>
      <c r="V44" s="7"/>
      <c r="W44" s="25">
        <f t="shared" si="9"/>
        <v>-0.61698628494921604</v>
      </c>
      <c r="X44" s="24">
        <f t="shared" si="10"/>
        <v>134.86252404611628</v>
      </c>
      <c r="Y44" s="7"/>
      <c r="Z44" s="25">
        <f t="shared" si="11"/>
        <v>632</v>
      </c>
      <c r="AA44" s="17">
        <f t="shared" si="15"/>
        <v>134.90999999999997</v>
      </c>
      <c r="AB44" s="24">
        <f t="shared" si="12"/>
        <v>2.3546236938655496</v>
      </c>
      <c r="AC44" s="17">
        <f t="shared" si="13"/>
        <v>-4.7475953883690636E-2</v>
      </c>
      <c r="AD44" s="17">
        <f t="shared" ca="1" si="14"/>
        <v>4.2147261823856752E-2</v>
      </c>
      <c r="AE44" s="17">
        <v>125</v>
      </c>
    </row>
    <row r="45" spans="1:31" s="17" customFormat="1" x14ac:dyDescent="0.25">
      <c r="A45" s="17">
        <v>25</v>
      </c>
      <c r="B45" s="17">
        <v>632</v>
      </c>
      <c r="C45" s="17">
        <v>14264</v>
      </c>
      <c r="D45" s="17">
        <v>14888</v>
      </c>
      <c r="E45" s="17">
        <v>12252</v>
      </c>
      <c r="F45" s="17">
        <v>11622</v>
      </c>
      <c r="G45" s="24"/>
      <c r="H45" s="7"/>
      <c r="I45" s="25">
        <f t="shared" si="0"/>
        <v>2012</v>
      </c>
      <c r="J45" s="24">
        <f t="shared" si="0"/>
        <v>3266</v>
      </c>
      <c r="K45" s="7"/>
      <c r="L45" s="25">
        <f t="shared" si="3"/>
        <v>2018.8996543268106</v>
      </c>
      <c r="M45" s="17">
        <f t="shared" si="1"/>
        <v>47.605229829476308</v>
      </c>
      <c r="N45" s="17">
        <f t="shared" si="4"/>
        <v>3263.8900514851912</v>
      </c>
      <c r="O45" s="24">
        <f t="shared" si="2"/>
        <v>4.4518827351439478</v>
      </c>
      <c r="P45" s="7"/>
      <c r="Q45" s="25">
        <f t="shared" si="5"/>
        <v>2041.2249110445136</v>
      </c>
      <c r="R45" s="24">
        <f t="shared" si="6"/>
        <v>3258.3188063282864</v>
      </c>
      <c r="S45" s="7"/>
      <c r="T45" s="25">
        <f t="shared" si="7"/>
        <v>-0.52718166310289272</v>
      </c>
      <c r="U45" s="24">
        <f t="shared" si="8"/>
        <v>0.84679885903247509</v>
      </c>
      <c r="V45" s="7"/>
      <c r="W45" s="25">
        <f t="shared" si="9"/>
        <v>-0.53375605043228269</v>
      </c>
      <c r="X45" s="24">
        <f t="shared" si="10"/>
        <v>140.67793364377042</v>
      </c>
      <c r="Y45" s="7"/>
      <c r="Z45" s="25">
        <f t="shared" si="11"/>
        <v>632</v>
      </c>
      <c r="AA45" s="17">
        <f t="shared" si="15"/>
        <v>140.59799999999996</v>
      </c>
      <c r="AB45" s="24">
        <f t="shared" si="12"/>
        <v>2.4538980217189867</v>
      </c>
      <c r="AC45" s="17">
        <f t="shared" si="13"/>
        <v>7.9933643770459639E-2</v>
      </c>
      <c r="AD45" s="17">
        <f t="shared" ca="1" si="14"/>
        <v>-3.3521743770052126E-2</v>
      </c>
      <c r="AE45" s="17">
        <v>124</v>
      </c>
    </row>
    <row r="46" spans="1:31" s="17" customFormat="1" x14ac:dyDescent="0.25">
      <c r="A46" s="17">
        <v>26</v>
      </c>
      <c r="B46" s="17">
        <v>641</v>
      </c>
      <c r="C46" s="17">
        <v>14089</v>
      </c>
      <c r="D46" s="17">
        <v>14980</v>
      </c>
      <c r="E46" s="17">
        <v>12418</v>
      </c>
      <c r="F46" s="17">
        <v>11523</v>
      </c>
      <c r="G46" s="24"/>
      <c r="H46" s="7"/>
      <c r="I46" s="25">
        <f t="shared" si="0"/>
        <v>1671</v>
      </c>
      <c r="J46" s="24">
        <f t="shared" si="0"/>
        <v>3457</v>
      </c>
      <c r="K46" s="7"/>
      <c r="L46" s="25">
        <f t="shared" si="3"/>
        <v>1677.4651196920968</v>
      </c>
      <c r="M46" s="17">
        <f t="shared" si="1"/>
        <v>41.797772633137534</v>
      </c>
      <c r="N46" s="17">
        <f t="shared" si="4"/>
        <v>3454.7113967571836</v>
      </c>
      <c r="O46" s="24">
        <f t="shared" si="2"/>
        <v>5.237704803029775</v>
      </c>
      <c r="P46" s="7"/>
      <c r="Q46" s="25">
        <f t="shared" si="5"/>
        <v>1700.2249110445136</v>
      </c>
      <c r="R46" s="24">
        <f t="shared" si="6"/>
        <v>3449.3188063282864</v>
      </c>
      <c r="S46" s="7"/>
      <c r="T46" s="25">
        <f t="shared" si="7"/>
        <v>-0.43911251102395943</v>
      </c>
      <c r="U46" s="24">
        <f t="shared" si="8"/>
        <v>0.89643751985383957</v>
      </c>
      <c r="V46" s="7"/>
      <c r="W46" s="25">
        <f t="shared" si="9"/>
        <v>-0.4460687152469795</v>
      </c>
      <c r="X46" s="24">
        <f t="shared" si="10"/>
        <v>146.44706186220367</v>
      </c>
      <c r="Y46" s="7"/>
      <c r="Z46" s="25">
        <f t="shared" si="11"/>
        <v>641</v>
      </c>
      <c r="AA46" s="17">
        <f t="shared" si="15"/>
        <v>146.36699999999996</v>
      </c>
      <c r="AB46" s="24">
        <f t="shared" si="12"/>
        <v>2.5545860662665394</v>
      </c>
      <c r="AC46" s="17">
        <f t="shared" si="13"/>
        <v>8.0061862203706369E-2</v>
      </c>
      <c r="AD46" s="17">
        <f t="shared" ca="1" si="14"/>
        <v>6.5374323004249391E-2</v>
      </c>
      <c r="AE46" s="17">
        <v>123</v>
      </c>
    </row>
    <row r="47" spans="1:31" s="17" customFormat="1" x14ac:dyDescent="0.25">
      <c r="A47" s="17">
        <v>27</v>
      </c>
      <c r="B47" s="17">
        <v>623</v>
      </c>
      <c r="C47" s="17">
        <v>13923</v>
      </c>
      <c r="D47" s="17">
        <v>15061</v>
      </c>
      <c r="E47" s="17">
        <v>12596</v>
      </c>
      <c r="F47" s="17">
        <v>11453</v>
      </c>
      <c r="G47" s="24"/>
      <c r="H47" s="7"/>
      <c r="I47" s="25">
        <f t="shared" si="0"/>
        <v>1327</v>
      </c>
      <c r="J47" s="24">
        <f t="shared" si="0"/>
        <v>3608</v>
      </c>
      <c r="K47" s="7"/>
      <c r="L47" s="25">
        <f t="shared" si="3"/>
        <v>1329.0167996950697</v>
      </c>
      <c r="M47" s="17">
        <f t="shared" si="1"/>
        <v>4.0674810100333216</v>
      </c>
      <c r="N47" s="17">
        <f t="shared" si="4"/>
        <v>3606.6975675908993</v>
      </c>
      <c r="O47" s="24">
        <f t="shared" si="2"/>
        <v>1.6963301802757873</v>
      </c>
      <c r="P47" s="7"/>
      <c r="Q47" s="25">
        <f t="shared" si="5"/>
        <v>1356.2249110445136</v>
      </c>
      <c r="R47" s="24">
        <f t="shared" si="6"/>
        <v>3600.3188063282864</v>
      </c>
      <c r="S47" s="7"/>
      <c r="T47" s="25">
        <f t="shared" si="7"/>
        <v>-0.35026855702057802</v>
      </c>
      <c r="U47" s="24">
        <f t="shared" si="8"/>
        <v>0.93568064961313813</v>
      </c>
      <c r="V47" s="7"/>
      <c r="W47" s="25">
        <f t="shared" si="9"/>
        <v>-0.35752604005775351</v>
      </c>
      <c r="X47" s="24">
        <f t="shared" si="10"/>
        <v>151.99008322694624</v>
      </c>
      <c r="Y47" s="7"/>
      <c r="Z47" s="25">
        <f t="shared" si="11"/>
        <v>623</v>
      </c>
      <c r="AA47" s="17">
        <f t="shared" si="15"/>
        <v>151.97399999999996</v>
      </c>
      <c r="AB47" s="24">
        <f t="shared" si="12"/>
        <v>2.6524466774258619</v>
      </c>
      <c r="AC47" s="17">
        <f t="shared" si="13"/>
        <v>1.6083226946278728E-2</v>
      </c>
      <c r="AD47" s="17">
        <f t="shared" ca="1" si="14"/>
        <v>0.10042598095230915</v>
      </c>
      <c r="AE47" s="17">
        <v>122</v>
      </c>
    </row>
    <row r="48" spans="1:31" s="17" customFormat="1" x14ac:dyDescent="0.25">
      <c r="A48" s="17">
        <v>28</v>
      </c>
      <c r="B48" s="17">
        <v>623</v>
      </c>
      <c r="C48" s="17">
        <v>13744</v>
      </c>
      <c r="D48" s="17">
        <v>15121</v>
      </c>
      <c r="E48" s="17">
        <v>12781</v>
      </c>
      <c r="F48" s="17">
        <v>11392</v>
      </c>
      <c r="G48" s="24"/>
      <c r="H48" s="7"/>
      <c r="I48" s="25">
        <f t="shared" si="0"/>
        <v>963</v>
      </c>
      <c r="J48" s="24">
        <f t="shared" si="0"/>
        <v>3729</v>
      </c>
      <c r="K48" s="7"/>
      <c r="L48" s="25">
        <f t="shared" si="3"/>
        <v>967.56914749305884</v>
      </c>
      <c r="M48" s="17">
        <f t="shared" si="1"/>
        <v>20.877108813325844</v>
      </c>
      <c r="N48" s="17">
        <f t="shared" si="4"/>
        <v>3724.2118092997166</v>
      </c>
      <c r="O48" s="24">
        <f t="shared" si="2"/>
        <v>22.926770182280379</v>
      </c>
      <c r="P48" s="7"/>
      <c r="Q48" s="25">
        <f t="shared" si="5"/>
        <v>992.22491104451376</v>
      </c>
      <c r="R48" s="24">
        <f t="shared" si="6"/>
        <v>3721.3188063282864</v>
      </c>
      <c r="S48" s="7"/>
      <c r="T48" s="25">
        <f t="shared" si="7"/>
        <v>-0.25625925685420931</v>
      </c>
      <c r="U48" s="24">
        <f t="shared" si="8"/>
        <v>0.96712713107588733</v>
      </c>
      <c r="V48" s="7"/>
      <c r="W48" s="25">
        <f t="shared" si="9"/>
        <v>-0.26375747765001767</v>
      </c>
      <c r="X48" s="24">
        <f t="shared" si="10"/>
        <v>157.64719919235904</v>
      </c>
      <c r="Y48" s="7"/>
      <c r="Z48" s="25">
        <f t="shared" si="11"/>
        <v>623</v>
      </c>
      <c r="AA48" s="17">
        <f t="shared" si="15"/>
        <v>157.58099999999996</v>
      </c>
      <c r="AB48" s="24">
        <f t="shared" si="12"/>
        <v>2.7503072885851836</v>
      </c>
      <c r="AC48" s="17">
        <f t="shared" si="13"/>
        <v>6.6199192359079007E-2</v>
      </c>
      <c r="AD48" s="17">
        <f t="shared" ca="1" si="14"/>
        <v>1.8313742268844635E-2</v>
      </c>
      <c r="AE48" s="17">
        <v>121</v>
      </c>
    </row>
    <row r="49" spans="1:31" s="17" customFormat="1" x14ac:dyDescent="0.25">
      <c r="A49" s="17">
        <v>29</v>
      </c>
      <c r="B49" s="17">
        <v>608</v>
      </c>
      <c r="C49" s="17">
        <v>13564</v>
      </c>
      <c r="D49" s="17">
        <v>15167</v>
      </c>
      <c r="E49" s="17">
        <v>12964</v>
      </c>
      <c r="F49" s="17">
        <v>11352</v>
      </c>
      <c r="G49" s="24"/>
      <c r="H49" s="7"/>
      <c r="I49" s="25">
        <f t="shared" si="0"/>
        <v>600</v>
      </c>
      <c r="J49" s="24">
        <f t="shared" si="0"/>
        <v>3815</v>
      </c>
      <c r="K49" s="7"/>
      <c r="L49" s="25">
        <f t="shared" si="3"/>
        <v>605.59849305333114</v>
      </c>
      <c r="M49" s="17">
        <f t="shared" si="1"/>
        <v>31.343124468197029</v>
      </c>
      <c r="N49" s="17">
        <f t="shared" si="4"/>
        <v>3804.5813209099688</v>
      </c>
      <c r="O49" s="24">
        <f t="shared" si="2"/>
        <v>108.54887398105375</v>
      </c>
      <c r="P49" s="7"/>
      <c r="Q49" s="25">
        <f t="shared" si="5"/>
        <v>629.22491104451376</v>
      </c>
      <c r="R49" s="24">
        <f t="shared" si="6"/>
        <v>3807.3188063282864</v>
      </c>
      <c r="S49" s="7"/>
      <c r="T49" s="25">
        <f t="shared" si="7"/>
        <v>-0.16250822399598996</v>
      </c>
      <c r="U49" s="24">
        <f t="shared" si="8"/>
        <v>0.98947752285932888</v>
      </c>
      <c r="V49" s="7"/>
      <c r="W49" s="25">
        <f t="shared" si="9"/>
        <v>-0.17017673981104278</v>
      </c>
      <c r="X49" s="24">
        <f t="shared" si="10"/>
        <v>163.14344360225186</v>
      </c>
      <c r="Y49" s="7"/>
      <c r="Z49" s="25">
        <f t="shared" si="11"/>
        <v>608</v>
      </c>
      <c r="AA49" s="17">
        <f t="shared" si="15"/>
        <v>163.05299999999997</v>
      </c>
      <c r="AB49" s="24">
        <f t="shared" si="12"/>
        <v>2.8458117052543135</v>
      </c>
      <c r="AC49" s="17">
        <f t="shared" si="13"/>
        <v>9.0443602251895072E-2</v>
      </c>
      <c r="AD49" s="17">
        <f t="shared" ca="1" si="14"/>
        <v>-5.2492422409784467E-3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13373</v>
      </c>
      <c r="D50" s="17">
        <v>15180</v>
      </c>
      <c r="E50" s="17">
        <v>13144</v>
      </c>
      <c r="F50" s="17">
        <v>11326</v>
      </c>
      <c r="G50" s="24"/>
      <c r="H50" s="7"/>
      <c r="I50" s="25">
        <f t="shared" si="0"/>
        <v>229</v>
      </c>
      <c r="J50" s="24">
        <f t="shared" si="0"/>
        <v>3854</v>
      </c>
      <c r="K50" s="7"/>
      <c r="L50" s="25">
        <f t="shared" si="3"/>
        <v>236.01752809213079</v>
      </c>
      <c r="M50" s="17">
        <f t="shared" si="1"/>
        <v>49.245700523844789</v>
      </c>
      <c r="N50" s="17">
        <f t="shared" si="4"/>
        <v>3850.4514940816207</v>
      </c>
      <c r="O50" s="24">
        <f t="shared" si="2"/>
        <v>12.591894252772958</v>
      </c>
      <c r="P50" s="7"/>
      <c r="Q50" s="25">
        <f t="shared" si="5"/>
        <v>258.22491104451376</v>
      </c>
      <c r="R50" s="24">
        <f t="shared" si="6"/>
        <v>3846.3188063282864</v>
      </c>
      <c r="S50" s="7"/>
      <c r="T50" s="25">
        <f t="shared" si="7"/>
        <v>-6.6691052672575704E-2</v>
      </c>
      <c r="U50" s="24">
        <f t="shared" si="8"/>
        <v>0.99961316564484304</v>
      </c>
      <c r="V50" s="7"/>
      <c r="W50" s="25">
        <f t="shared" si="9"/>
        <v>-7.4435196599026754E-2</v>
      </c>
      <c r="X50" s="24">
        <f t="shared" si="10"/>
        <v>168.64345810819577</v>
      </c>
      <c r="Y50" s="7"/>
      <c r="Z50" s="25">
        <f t="shared" si="11"/>
        <v>611</v>
      </c>
      <c r="AA50" s="17">
        <f t="shared" si="15"/>
        <v>168.55199999999996</v>
      </c>
      <c r="AB50" s="24">
        <f t="shared" si="12"/>
        <v>2.9417873608214817</v>
      </c>
      <c r="AC50" s="17">
        <f t="shared" si="13"/>
        <v>9.1458108195809018E-2</v>
      </c>
      <c r="AD50" s="17">
        <f t="shared" ca="1" si="14"/>
        <v>1.0152604107076968E-2</v>
      </c>
      <c r="AE50" s="17">
        <v>119</v>
      </c>
    </row>
    <row r="51" spans="1:31" s="17" customFormat="1" x14ac:dyDescent="0.25">
      <c r="A51" s="17">
        <v>31</v>
      </c>
      <c r="B51" s="17">
        <v>626</v>
      </c>
      <c r="C51" s="17">
        <v>13185</v>
      </c>
      <c r="D51" s="17">
        <v>15186</v>
      </c>
      <c r="E51" s="17">
        <v>13332</v>
      </c>
      <c r="F51" s="17">
        <v>11319</v>
      </c>
      <c r="G51" s="24"/>
      <c r="H51" s="7"/>
      <c r="I51" s="25">
        <f t="shared" si="0"/>
        <v>-147</v>
      </c>
      <c r="J51" s="24">
        <f t="shared" si="0"/>
        <v>3867</v>
      </c>
      <c r="K51" s="7"/>
      <c r="L51" s="25">
        <f t="shared" si="3"/>
        <v>-145.1400423265828</v>
      </c>
      <c r="M51" s="17">
        <f t="shared" si="1"/>
        <v>3.4594425469035199</v>
      </c>
      <c r="N51" s="17">
        <f t="shared" si="4"/>
        <v>3860.7286382952429</v>
      </c>
      <c r="O51" s="24">
        <f t="shared" si="2"/>
        <v>39.329977631893314</v>
      </c>
      <c r="P51" s="7"/>
      <c r="Q51" s="25">
        <f t="shared" si="5"/>
        <v>-117.77508895548624</v>
      </c>
      <c r="R51" s="24">
        <f t="shared" si="6"/>
        <v>3859.3188063282864</v>
      </c>
      <c r="S51" s="7"/>
      <c r="T51" s="25">
        <f t="shared" si="7"/>
        <v>3.0417455191585393E-2</v>
      </c>
      <c r="U51" s="24">
        <f t="shared" si="8"/>
        <v>1.0029917132400143</v>
      </c>
      <c r="V51" s="7"/>
      <c r="W51" s="25">
        <f t="shared" si="9"/>
        <v>2.265005653145355E-2</v>
      </c>
      <c r="X51" s="24">
        <f t="shared" si="10"/>
        <v>174.19573340881243</v>
      </c>
      <c r="Y51" s="7"/>
      <c r="Z51" s="25">
        <f t="shared" si="11"/>
        <v>626</v>
      </c>
      <c r="AA51" s="17">
        <f t="shared" si="15"/>
        <v>174.18599999999995</v>
      </c>
      <c r="AB51" s="24">
        <f t="shared" si="12"/>
        <v>3.0401192108788417</v>
      </c>
      <c r="AC51" s="17">
        <f t="shared" si="13"/>
        <v>9.7334088124796381E-3</v>
      </c>
      <c r="AD51" s="17">
        <f t="shared" ca="1" si="14"/>
        <v>7.2649119750025193E-2</v>
      </c>
      <c r="AE51" s="17">
        <v>118</v>
      </c>
    </row>
    <row r="52" spans="1:31" s="17" customFormat="1" x14ac:dyDescent="0.25">
      <c r="A52" s="17">
        <v>32</v>
      </c>
      <c r="B52" s="17">
        <v>626</v>
      </c>
      <c r="C52" s="17">
        <v>12993</v>
      </c>
      <c r="D52" s="17">
        <v>15175</v>
      </c>
      <c r="E52" s="17">
        <v>13523</v>
      </c>
      <c r="F52" s="17">
        <v>11334</v>
      </c>
      <c r="G52" s="24"/>
      <c r="H52" s="7"/>
      <c r="I52" s="25">
        <f t="shared" ref="I52:J83" si="16">C52-E52</f>
        <v>-530</v>
      </c>
      <c r="J52" s="24">
        <f t="shared" si="16"/>
        <v>3841</v>
      </c>
      <c r="K52" s="7"/>
      <c r="L52" s="25">
        <f t="shared" si="3"/>
        <v>-525.17758745818401</v>
      </c>
      <c r="M52" s="17">
        <f t="shared" si="1"/>
        <v>23.255662723464184</v>
      </c>
      <c r="N52" s="17">
        <f t="shared" si="4"/>
        <v>3833.7449410330923</v>
      </c>
      <c r="O52" s="24">
        <f t="shared" si="2"/>
        <v>52.635880613307158</v>
      </c>
      <c r="P52" s="7"/>
      <c r="Q52" s="25">
        <f t="shared" si="5"/>
        <v>-500.77508895548624</v>
      </c>
      <c r="R52" s="24">
        <f t="shared" si="6"/>
        <v>3833.3188063282864</v>
      </c>
      <c r="S52" s="7"/>
      <c r="T52" s="25">
        <f t="shared" si="7"/>
        <v>0.12933383421279204</v>
      </c>
      <c r="U52" s="24">
        <f t="shared" si="8"/>
        <v>0.99623461804967162</v>
      </c>
      <c r="V52" s="7"/>
      <c r="W52" s="25">
        <f t="shared" si="9"/>
        <v>0.12162173701243119</v>
      </c>
      <c r="X52" s="24">
        <f t="shared" si="10"/>
        <v>179.86237954928038</v>
      </c>
      <c r="Y52" s="7"/>
      <c r="Z52" s="25">
        <f t="shared" si="11"/>
        <v>626</v>
      </c>
      <c r="AA52" s="17">
        <f t="shared" si="15"/>
        <v>179.81999999999994</v>
      </c>
      <c r="AB52" s="24">
        <f t="shared" si="12"/>
        <v>3.1384510609362022</v>
      </c>
      <c r="AC52" s="17">
        <f t="shared" si="13"/>
        <v>4.2379549280440187E-2</v>
      </c>
      <c r="AD52" s="17">
        <f t="shared" ca="1" si="14"/>
        <v>2.6102852104941121E-3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12810</v>
      </c>
      <c r="D53" s="17">
        <v>15142</v>
      </c>
      <c r="E53" s="17">
        <v>13714</v>
      </c>
      <c r="F53" s="17">
        <v>11367</v>
      </c>
      <c r="G53" s="24"/>
      <c r="H53" s="7"/>
      <c r="I53" s="25">
        <f t="shared" si="16"/>
        <v>-904</v>
      </c>
      <c r="J53" s="24">
        <f t="shared" si="16"/>
        <v>3775</v>
      </c>
      <c r="K53" s="7"/>
      <c r="L53" s="25">
        <f t="shared" si="3"/>
        <v>-902.79730207007572</v>
      </c>
      <c r="M53" s="17">
        <f t="shared" si="1"/>
        <v>1.4464823106441578</v>
      </c>
      <c r="N53" s="17">
        <f t="shared" si="4"/>
        <v>3769.234658827675</v>
      </c>
      <c r="O53" s="24">
        <f t="shared" si="2"/>
        <v>33.239158833305254</v>
      </c>
      <c r="P53" s="7"/>
      <c r="Q53" s="25">
        <f t="shared" si="5"/>
        <v>-874.77508895548624</v>
      </c>
      <c r="R53" s="24">
        <f t="shared" si="6"/>
        <v>3767.3188063282864</v>
      </c>
      <c r="S53" s="7"/>
      <c r="T53" s="25">
        <f t="shared" si="7"/>
        <v>0.22592580746065441</v>
      </c>
      <c r="U53" s="24">
        <f t="shared" si="8"/>
        <v>0.97908199179726296</v>
      </c>
      <c r="V53" s="7"/>
      <c r="W53" s="25">
        <f t="shared" si="9"/>
        <v>0.2183494568445534</v>
      </c>
      <c r="X53" s="24">
        <f t="shared" si="10"/>
        <v>185.47412864841522</v>
      </c>
      <c r="Y53" s="7"/>
      <c r="Z53" s="25">
        <f t="shared" si="11"/>
        <v>630</v>
      </c>
      <c r="AA53" s="17">
        <f t="shared" si="15"/>
        <v>185.48999999999992</v>
      </c>
      <c r="AB53" s="24">
        <f t="shared" si="12"/>
        <v>3.2374112295242803</v>
      </c>
      <c r="AC53" s="17">
        <f t="shared" si="13"/>
        <v>-1.5871351584706872E-2</v>
      </c>
      <c r="AD53" s="17">
        <f t="shared" ca="1" si="14"/>
        <v>6.1785467487055712E-2</v>
      </c>
      <c r="AE53" s="17">
        <v>116</v>
      </c>
    </row>
    <row r="54" spans="1:31" s="17" customFormat="1" x14ac:dyDescent="0.25">
      <c r="A54" s="17">
        <v>34</v>
      </c>
      <c r="B54" s="17">
        <v>637</v>
      </c>
      <c r="C54" s="17">
        <v>12613</v>
      </c>
      <c r="D54" s="17">
        <v>15088</v>
      </c>
      <c r="E54" s="17">
        <v>13893</v>
      </c>
      <c r="F54" s="17">
        <v>11418</v>
      </c>
      <c r="G54" s="24"/>
      <c r="H54" s="7"/>
      <c r="I54" s="25">
        <f t="shared" si="16"/>
        <v>-1280</v>
      </c>
      <c r="J54" s="24">
        <f t="shared" si="16"/>
        <v>3670</v>
      </c>
      <c r="K54" s="7"/>
      <c r="L54" s="25">
        <f t="shared" si="3"/>
        <v>-1275.9066883009273</v>
      </c>
      <c r="M54" s="17">
        <f t="shared" si="1"/>
        <v>16.755200665765667</v>
      </c>
      <c r="N54" s="17">
        <f t="shared" si="4"/>
        <v>3666.5525904612409</v>
      </c>
      <c r="O54" s="24">
        <f t="shared" si="2"/>
        <v>11.884632527927058</v>
      </c>
      <c r="P54" s="7"/>
      <c r="Q54" s="25">
        <f t="shared" si="5"/>
        <v>-1250.7750889554864</v>
      </c>
      <c r="R54" s="24">
        <f t="shared" si="6"/>
        <v>3662.3188063282864</v>
      </c>
      <c r="S54" s="7"/>
      <c r="T54" s="25">
        <f t="shared" si="7"/>
        <v>0.32303431532481552</v>
      </c>
      <c r="U54" s="24">
        <f t="shared" si="8"/>
        <v>0.95179372275934016</v>
      </c>
      <c r="V54" s="7"/>
      <c r="W54" s="25">
        <f t="shared" si="9"/>
        <v>0.31567222875518203</v>
      </c>
      <c r="X54" s="24">
        <f t="shared" si="10"/>
        <v>191.25070717129722</v>
      </c>
      <c r="Y54" s="7"/>
      <c r="Z54" s="25">
        <f t="shared" si="11"/>
        <v>637</v>
      </c>
      <c r="AA54" s="17">
        <f t="shared" si="15"/>
        <v>191.22299999999993</v>
      </c>
      <c r="AB54" s="24">
        <f t="shared" si="12"/>
        <v>3.3374709555411153</v>
      </c>
      <c r="AC54" s="17">
        <f t="shared" si="13"/>
        <v>2.7707171297294053E-2</v>
      </c>
      <c r="AD54" s="17">
        <f t="shared" ca="1" si="14"/>
        <v>5.0442941528388019E-3</v>
      </c>
      <c r="AE54" s="17">
        <v>115</v>
      </c>
    </row>
    <row r="55" spans="1:31" s="17" customFormat="1" x14ac:dyDescent="0.25">
      <c r="A55" s="17">
        <v>35</v>
      </c>
      <c r="B55" s="17">
        <v>626</v>
      </c>
      <c r="C55" s="17">
        <v>12446</v>
      </c>
      <c r="D55" s="17">
        <v>15033</v>
      </c>
      <c r="E55" s="17">
        <v>14081</v>
      </c>
      <c r="F55" s="17">
        <v>11496</v>
      </c>
      <c r="G55" s="24"/>
      <c r="H55" s="7"/>
      <c r="I55" s="25">
        <f t="shared" si="16"/>
        <v>-1635</v>
      </c>
      <c r="J55" s="24">
        <f t="shared" si="16"/>
        <v>3537</v>
      </c>
      <c r="K55" s="7"/>
      <c r="L55" s="25">
        <f t="shared" si="3"/>
        <v>-1630.4414019535955</v>
      </c>
      <c r="M55" s="17">
        <f t="shared" si="1"/>
        <v>20.780816148683293</v>
      </c>
      <c r="N55" s="17">
        <f t="shared" si="4"/>
        <v>3529.9432880604463</v>
      </c>
      <c r="O55" s="24">
        <f t="shared" si="2"/>
        <v>49.797183397839447</v>
      </c>
      <c r="P55" s="7"/>
      <c r="Q55" s="25">
        <f t="shared" si="5"/>
        <v>-1605.7750889554864</v>
      </c>
      <c r="R55" s="24">
        <f t="shared" si="6"/>
        <v>3529.3188063282864</v>
      </c>
      <c r="S55" s="7"/>
      <c r="T55" s="25">
        <f t="shared" si="7"/>
        <v>0.41471920971783993</v>
      </c>
      <c r="U55" s="24">
        <f t="shared" si="8"/>
        <v>0.91722858197797119</v>
      </c>
      <c r="V55" s="7"/>
      <c r="W55" s="25">
        <f t="shared" si="9"/>
        <v>0.40762758491195855</v>
      </c>
      <c r="X55" s="24">
        <f t="shared" si="10"/>
        <v>196.86301846167112</v>
      </c>
      <c r="Y55" s="7"/>
      <c r="Z55" s="25">
        <f t="shared" si="11"/>
        <v>626</v>
      </c>
      <c r="AA55" s="17">
        <f t="shared" si="15"/>
        <v>196.85699999999991</v>
      </c>
      <c r="AB55" s="24">
        <f t="shared" si="12"/>
        <v>3.4358028055984757</v>
      </c>
      <c r="AC55" s="17">
        <f t="shared" si="13"/>
        <v>6.0184616712035677E-3</v>
      </c>
      <c r="AD55" s="17">
        <f t="shared" ca="1" si="14"/>
        <v>-4.2913383382199299E-3</v>
      </c>
      <c r="AE55" s="17">
        <v>114</v>
      </c>
    </row>
    <row r="56" spans="1:31" s="17" customFormat="1" x14ac:dyDescent="0.25">
      <c r="A56" s="17">
        <v>36</v>
      </c>
      <c r="B56" s="17">
        <v>619</v>
      </c>
      <c r="C56" s="17">
        <v>12275</v>
      </c>
      <c r="D56" s="17">
        <v>14937</v>
      </c>
      <c r="E56" s="17">
        <v>14242</v>
      </c>
      <c r="F56" s="17">
        <v>11577</v>
      </c>
      <c r="G56" s="24"/>
      <c r="H56" s="7"/>
      <c r="I56" s="25">
        <f t="shared" si="16"/>
        <v>-1967</v>
      </c>
      <c r="J56" s="24">
        <f t="shared" si="16"/>
        <v>3360</v>
      </c>
      <c r="K56" s="7"/>
      <c r="L56" s="25">
        <f t="shared" si="3"/>
        <v>-1965.8099227081041</v>
      </c>
      <c r="M56" s="17">
        <f t="shared" si="1"/>
        <v>1.4162839606863551</v>
      </c>
      <c r="N56" s="17">
        <f t="shared" si="4"/>
        <v>3361.3627495762162</v>
      </c>
      <c r="O56" s="24">
        <f t="shared" si="2"/>
        <v>1.8570864074773628</v>
      </c>
      <c r="P56" s="7"/>
      <c r="Q56" s="25">
        <f t="shared" si="5"/>
        <v>-1937.7750889554864</v>
      </c>
      <c r="R56" s="24">
        <f t="shared" si="6"/>
        <v>3352.3188063282864</v>
      </c>
      <c r="S56" s="7"/>
      <c r="T56" s="25">
        <f t="shared" si="7"/>
        <v>0.50046395602342897</v>
      </c>
      <c r="U56" s="24">
        <f t="shared" si="8"/>
        <v>0.8712283570283299</v>
      </c>
      <c r="V56" s="7"/>
      <c r="W56" s="25">
        <f t="shared" si="9"/>
        <v>0.49373118114237791</v>
      </c>
      <c r="X56" s="24">
        <f t="shared" si="10"/>
        <v>202.44260166434276</v>
      </c>
      <c r="Y56" s="7"/>
      <c r="Z56" s="25">
        <f t="shared" si="11"/>
        <v>619</v>
      </c>
      <c r="AA56" s="17">
        <f t="shared" si="15"/>
        <v>202.42799999999991</v>
      </c>
      <c r="AB56" s="24">
        <f t="shared" si="12"/>
        <v>3.5330350982270797</v>
      </c>
      <c r="AC56" s="17">
        <f t="shared" si="13"/>
        <v>1.4601664342848153E-2</v>
      </c>
      <c r="AD56" s="17">
        <f t="shared" ca="1" si="14"/>
        <v>1.2274151043271786E-2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12119</v>
      </c>
      <c r="D57" s="17">
        <v>14842</v>
      </c>
      <c r="E57" s="17">
        <v>14400</v>
      </c>
      <c r="F57" s="17">
        <v>11682</v>
      </c>
      <c r="G57" s="24"/>
      <c r="H57" s="7"/>
      <c r="I57" s="25">
        <f t="shared" si="16"/>
        <v>-2281</v>
      </c>
      <c r="J57" s="24">
        <f t="shared" si="16"/>
        <v>3160</v>
      </c>
      <c r="K57" s="7"/>
      <c r="L57" s="25">
        <f t="shared" si="3"/>
        <v>-2281.3934645695908</v>
      </c>
      <c r="M57" s="17">
        <f t="shared" si="1"/>
        <v>0.15481436752329944</v>
      </c>
      <c r="N57" s="17">
        <f t="shared" si="4"/>
        <v>3162.1150255564744</v>
      </c>
      <c r="O57" s="24">
        <f t="shared" si="2"/>
        <v>4.4733331045398153</v>
      </c>
      <c r="P57" s="7"/>
      <c r="Q57" s="25">
        <f t="shared" si="5"/>
        <v>-2251.7750889554864</v>
      </c>
      <c r="R57" s="24">
        <f t="shared" si="6"/>
        <v>3152.3188063282864</v>
      </c>
      <c r="S57" s="7"/>
      <c r="T57" s="25">
        <f t="shared" si="7"/>
        <v>0.5815598907823295</v>
      </c>
      <c r="U57" s="24">
        <f t="shared" si="8"/>
        <v>0.81925070171800063</v>
      </c>
      <c r="V57" s="7"/>
      <c r="W57" s="25">
        <f t="shared" si="9"/>
        <v>0.5752321224270488</v>
      </c>
      <c r="X57" s="24">
        <f t="shared" si="10"/>
        <v>207.97646053451683</v>
      </c>
      <c r="Y57" s="7"/>
      <c r="Z57" s="25">
        <f t="shared" si="11"/>
        <v>616</v>
      </c>
      <c r="AA57" s="17">
        <f t="shared" si="15"/>
        <v>207.97199999999992</v>
      </c>
      <c r="AB57" s="24">
        <f t="shared" si="12"/>
        <v>3.6297961519576454</v>
      </c>
      <c r="AC57" s="17">
        <f t="shared" si="13"/>
        <v>4.460534516908865E-3</v>
      </c>
      <c r="AD57" s="17">
        <f t="shared" ca="1" si="14"/>
        <v>7.0188971937170663E-2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11969</v>
      </c>
      <c r="D58" s="17">
        <v>14727</v>
      </c>
      <c r="E58" s="17">
        <v>14547</v>
      </c>
      <c r="F58" s="17">
        <v>11795</v>
      </c>
      <c r="G58" s="24"/>
      <c r="H58" s="7"/>
      <c r="I58" s="25">
        <f t="shared" si="16"/>
        <v>-2578</v>
      </c>
      <c r="J58" s="24">
        <f t="shared" si="16"/>
        <v>2932</v>
      </c>
      <c r="K58" s="7"/>
      <c r="L58" s="25">
        <f t="shared" si="3"/>
        <v>-2574.9845232012681</v>
      </c>
      <c r="M58" s="17">
        <f t="shared" si="1"/>
        <v>9.0931003236905372</v>
      </c>
      <c r="N58" s="17">
        <f t="shared" si="4"/>
        <v>2934.1162557269208</v>
      </c>
      <c r="O58" s="24">
        <f t="shared" si="2"/>
        <v>4.4785383017251954</v>
      </c>
      <c r="P58" s="7"/>
      <c r="Q58" s="25">
        <f t="shared" si="5"/>
        <v>-2548.7750889554864</v>
      </c>
      <c r="R58" s="24">
        <f t="shared" si="6"/>
        <v>2924.3188063282864</v>
      </c>
      <c r="S58" s="7"/>
      <c r="T58" s="25">
        <f t="shared" si="7"/>
        <v>0.6582652813026908</v>
      </c>
      <c r="U58" s="24">
        <f t="shared" si="8"/>
        <v>0.75999617466422531</v>
      </c>
      <c r="V58" s="7"/>
      <c r="W58" s="25">
        <f t="shared" si="9"/>
        <v>0.65239874817546029</v>
      </c>
      <c r="X58" s="24">
        <f t="shared" si="10"/>
        <v>213.54564569480374</v>
      </c>
      <c r="Y58" s="7"/>
      <c r="Z58" s="25">
        <f t="shared" si="11"/>
        <v>614</v>
      </c>
      <c r="AA58" s="17">
        <f t="shared" si="15"/>
        <v>213.49799999999993</v>
      </c>
      <c r="AB58" s="24">
        <f t="shared" si="12"/>
        <v>3.7262430464228524</v>
      </c>
      <c r="AC58" s="17">
        <f t="shared" si="13"/>
        <v>4.7645694803804872E-2</v>
      </c>
      <c r="AD58" s="17">
        <f t="shared" ca="1" si="14"/>
        <v>2.526632449686872E-2</v>
      </c>
      <c r="AE58" s="17">
        <v>111</v>
      </c>
    </row>
    <row r="59" spans="1:31" s="17" customFormat="1" x14ac:dyDescent="0.25">
      <c r="A59" s="17">
        <v>39</v>
      </c>
      <c r="B59" s="17">
        <v>617</v>
      </c>
      <c r="C59" s="17">
        <v>11828</v>
      </c>
      <c r="D59" s="17">
        <v>14592</v>
      </c>
      <c r="E59" s="17">
        <v>14673</v>
      </c>
      <c r="F59" s="17">
        <v>11923</v>
      </c>
      <c r="G59" s="24"/>
      <c r="H59" s="7"/>
      <c r="I59" s="25">
        <f t="shared" si="16"/>
        <v>-2845</v>
      </c>
      <c r="J59" s="24">
        <f t="shared" si="16"/>
        <v>2669</v>
      </c>
      <c r="K59" s="7"/>
      <c r="L59" s="25">
        <f t="shared" si="3"/>
        <v>-2846.1659017514617</v>
      </c>
      <c r="M59" s="17">
        <f t="shared" si="1"/>
        <v>1.3593268940613681</v>
      </c>
      <c r="N59" s="17">
        <f t="shared" si="4"/>
        <v>2677.5803584262071</v>
      </c>
      <c r="O59" s="24">
        <f t="shared" si="2"/>
        <v>73.622550722183405</v>
      </c>
      <c r="P59" s="7"/>
      <c r="Q59" s="25">
        <f t="shared" si="5"/>
        <v>-2815.7750889554864</v>
      </c>
      <c r="R59" s="24">
        <f t="shared" si="6"/>
        <v>2661.3188063282864</v>
      </c>
      <c r="S59" s="7"/>
      <c r="T59" s="25">
        <f t="shared" si="7"/>
        <v>0.7272226525785711</v>
      </c>
      <c r="U59" s="24">
        <f t="shared" si="8"/>
        <v>0.69164555793114235</v>
      </c>
      <c r="V59" s="7"/>
      <c r="W59" s="25">
        <f t="shared" si="9"/>
        <v>0.72188757277756332</v>
      </c>
      <c r="X59" s="24">
        <f t="shared" si="10"/>
        <v>219.12770644798525</v>
      </c>
      <c r="Y59" s="7"/>
      <c r="Z59" s="25">
        <f t="shared" si="11"/>
        <v>617</v>
      </c>
      <c r="AA59" s="17">
        <f t="shared" si="15"/>
        <v>219.05099999999993</v>
      </c>
      <c r="AB59" s="24">
        <f t="shared" si="12"/>
        <v>3.8231611797860978</v>
      </c>
      <c r="AC59" s="17">
        <f t="shared" si="13"/>
        <v>7.6706447985316117E-2</v>
      </c>
      <c r="AD59" s="17">
        <f t="shared" ca="1" si="14"/>
        <v>4.7695596764270931E-2</v>
      </c>
      <c r="AE59" s="17">
        <v>110</v>
      </c>
    </row>
    <row r="60" spans="1:31" s="17" customFormat="1" x14ac:dyDescent="0.25">
      <c r="A60" s="17">
        <v>40</v>
      </c>
      <c r="B60" s="17">
        <v>633</v>
      </c>
      <c r="C60" s="17">
        <v>11710</v>
      </c>
      <c r="D60" s="17">
        <v>14457</v>
      </c>
      <c r="E60" s="17">
        <v>14809</v>
      </c>
      <c r="F60" s="17">
        <v>12076</v>
      </c>
      <c r="G60" s="24"/>
      <c r="H60" s="7"/>
      <c r="I60" s="25">
        <f t="shared" si="16"/>
        <v>-3099</v>
      </c>
      <c r="J60" s="24">
        <f t="shared" si="16"/>
        <v>2381</v>
      </c>
      <c r="K60" s="7"/>
      <c r="L60" s="25">
        <f t="shared" si="3"/>
        <v>-3096.877293791455</v>
      </c>
      <c r="M60" s="17">
        <f t="shared" si="1"/>
        <v>4.5058816477953565</v>
      </c>
      <c r="N60" s="17">
        <f t="shared" si="4"/>
        <v>2388.347428819</v>
      </c>
      <c r="O60" s="24">
        <f t="shared" si="2"/>
        <v>53.984710250271959</v>
      </c>
      <c r="P60" s="7"/>
      <c r="Q60" s="25">
        <f t="shared" si="5"/>
        <v>-3069.7750889554864</v>
      </c>
      <c r="R60" s="24">
        <f t="shared" si="6"/>
        <v>2373.3188063282864</v>
      </c>
      <c r="S60" s="7"/>
      <c r="T60" s="25">
        <f t="shared" si="7"/>
        <v>0.79282254884850978</v>
      </c>
      <c r="U60" s="24">
        <f t="shared" si="8"/>
        <v>0.61679773428426832</v>
      </c>
      <c r="V60" s="7"/>
      <c r="W60" s="25">
        <f t="shared" si="9"/>
        <v>0.78806914344794532</v>
      </c>
      <c r="X60" s="24">
        <f t="shared" si="10"/>
        <v>224.85286621401781</v>
      </c>
      <c r="Y60" s="7"/>
      <c r="Z60" s="25">
        <f t="shared" si="11"/>
        <v>633</v>
      </c>
      <c r="AA60" s="17">
        <f t="shared" si="15"/>
        <v>224.74799999999993</v>
      </c>
      <c r="AB60" s="24">
        <f t="shared" si="12"/>
        <v>3.9225925872722143</v>
      </c>
      <c r="AC60" s="17">
        <f t="shared" si="13"/>
        <v>0.10486621401787488</v>
      </c>
      <c r="AD60" s="17">
        <f t="shared" ca="1" si="14"/>
        <v>4.2077957179316172E-2</v>
      </c>
      <c r="AE60" s="17">
        <v>109</v>
      </c>
    </row>
    <row r="61" spans="1:31" s="17" customFormat="1" x14ac:dyDescent="0.25">
      <c r="A61" s="17">
        <v>41</v>
      </c>
      <c r="B61" s="17">
        <v>630</v>
      </c>
      <c r="C61" s="17">
        <v>11600</v>
      </c>
      <c r="D61" s="17">
        <v>14303</v>
      </c>
      <c r="E61" s="17">
        <v>14916</v>
      </c>
      <c r="F61" s="17">
        <v>12232</v>
      </c>
      <c r="G61" s="24"/>
      <c r="H61" s="7"/>
      <c r="I61" s="25">
        <f t="shared" si="16"/>
        <v>-3316</v>
      </c>
      <c r="J61" s="24">
        <f t="shared" si="16"/>
        <v>2071</v>
      </c>
      <c r="K61" s="7"/>
      <c r="L61" s="25">
        <f t="shared" si="3"/>
        <v>-3316.3104415190187</v>
      </c>
      <c r="M61" s="17">
        <f t="shared" si="1"/>
        <v>9.6373936730635101E-2</v>
      </c>
      <c r="N61" s="17">
        <f t="shared" si="4"/>
        <v>2077.1067915981048</v>
      </c>
      <c r="O61" s="24">
        <f t="shared" si="2"/>
        <v>37.292903622683276</v>
      </c>
      <c r="P61" s="7"/>
      <c r="Q61" s="25">
        <f t="shared" si="5"/>
        <v>-3286.7750889554864</v>
      </c>
      <c r="R61" s="24">
        <f t="shared" si="6"/>
        <v>2063.3188063282864</v>
      </c>
      <c r="S61" s="7"/>
      <c r="T61" s="25">
        <f t="shared" si="7"/>
        <v>0.84886655471692185</v>
      </c>
      <c r="U61" s="24">
        <f t="shared" si="8"/>
        <v>0.53623236855325807</v>
      </c>
      <c r="V61" s="7"/>
      <c r="W61" s="25">
        <f t="shared" si="9"/>
        <v>0.84473882026799496</v>
      </c>
      <c r="X61" s="24">
        <f t="shared" si="10"/>
        <v>230.4950700381338</v>
      </c>
      <c r="Y61" s="7"/>
      <c r="Z61" s="25">
        <f t="shared" si="11"/>
        <v>630</v>
      </c>
      <c r="AA61" s="17">
        <f t="shared" si="15"/>
        <v>230.41799999999992</v>
      </c>
      <c r="AB61" s="24">
        <f t="shared" si="12"/>
        <v>4.0215527558602924</v>
      </c>
      <c r="AC61" s="17">
        <f t="shared" si="13"/>
        <v>7.707003813388269E-2</v>
      </c>
      <c r="AD61" s="17">
        <f t="shared" ca="1" si="14"/>
        <v>6.1015536460018893E-2</v>
      </c>
      <c r="AE61" s="17">
        <v>108</v>
      </c>
    </row>
    <row r="62" spans="1:31" s="17" customFormat="1" x14ac:dyDescent="0.25">
      <c r="A62" s="17">
        <v>42</v>
      </c>
      <c r="B62" s="17">
        <v>644</v>
      </c>
      <c r="C62" s="17">
        <v>11501</v>
      </c>
      <c r="D62" s="17">
        <v>14129</v>
      </c>
      <c r="E62" s="17">
        <v>15007</v>
      </c>
      <c r="F62" s="17">
        <v>12403</v>
      </c>
      <c r="G62" s="24"/>
      <c r="H62" s="7"/>
      <c r="I62" s="25">
        <f t="shared" si="16"/>
        <v>-3506</v>
      </c>
      <c r="J62" s="24">
        <f t="shared" si="16"/>
        <v>1726</v>
      </c>
      <c r="K62" s="7"/>
      <c r="L62" s="25">
        <f t="shared" si="3"/>
        <v>-3507.3550960165317</v>
      </c>
      <c r="M62" s="17">
        <f t="shared" si="1"/>
        <v>1.8362852140199757</v>
      </c>
      <c r="N62" s="17">
        <f t="shared" si="4"/>
        <v>1738.0232974211358</v>
      </c>
      <c r="O62" s="24">
        <f t="shared" si="2"/>
        <v>144.55968087709064</v>
      </c>
      <c r="P62" s="7"/>
      <c r="Q62" s="25">
        <f t="shared" si="5"/>
        <v>-3476.7750889554864</v>
      </c>
      <c r="R62" s="24">
        <f t="shared" si="6"/>
        <v>1718.3188063282862</v>
      </c>
      <c r="S62" s="7"/>
      <c r="T62" s="25">
        <f t="shared" si="7"/>
        <v>0.89793734326530117</v>
      </c>
      <c r="U62" s="24">
        <f t="shared" si="8"/>
        <v>0.44657091314294006</v>
      </c>
      <c r="V62" s="7"/>
      <c r="W62" s="25">
        <f t="shared" si="9"/>
        <v>0.89450552110493098</v>
      </c>
      <c r="X62" s="24">
        <f t="shared" si="10"/>
        <v>236.3719705495588</v>
      </c>
      <c r="Y62" s="7"/>
      <c r="Z62" s="25">
        <f t="shared" si="11"/>
        <v>644</v>
      </c>
      <c r="AA62" s="17">
        <f t="shared" si="15"/>
        <v>236.21399999999991</v>
      </c>
      <c r="AB62" s="24">
        <f t="shared" si="12"/>
        <v>4.1227120393058838</v>
      </c>
      <c r="AC62" s="17">
        <f t="shared" si="13"/>
        <v>0.15797054955888257</v>
      </c>
      <c r="AD62" s="17">
        <f t="shared" ca="1" si="14"/>
        <v>2.2560364460844085E-3</v>
      </c>
      <c r="AE62" s="17">
        <v>107</v>
      </c>
    </row>
    <row r="63" spans="1:31" s="17" customFormat="1" x14ac:dyDescent="0.25">
      <c r="A63" s="17">
        <v>43</v>
      </c>
      <c r="B63" s="17">
        <v>619</v>
      </c>
      <c r="C63" s="17">
        <v>11429</v>
      </c>
      <c r="D63" s="17">
        <v>13957</v>
      </c>
      <c r="E63" s="17">
        <v>15083</v>
      </c>
      <c r="F63" s="17">
        <v>12573</v>
      </c>
      <c r="G63" s="24"/>
      <c r="H63" s="7"/>
      <c r="I63" s="25">
        <f t="shared" si="16"/>
        <v>-3654</v>
      </c>
      <c r="J63" s="24">
        <f t="shared" si="16"/>
        <v>1384</v>
      </c>
      <c r="K63" s="7"/>
      <c r="L63" s="25">
        <f t="shared" si="3"/>
        <v>-3657.4803570561821</v>
      </c>
      <c r="M63" s="17">
        <f t="shared" si="1"/>
        <v>12.112885238516734</v>
      </c>
      <c r="N63" s="17">
        <f t="shared" si="4"/>
        <v>1395.3664377239484</v>
      </c>
      <c r="O63" s="24">
        <f t="shared" si="2"/>
        <v>129.19590653239649</v>
      </c>
      <c r="P63" s="7"/>
      <c r="Q63" s="25">
        <f t="shared" si="5"/>
        <v>-3624.7750889554864</v>
      </c>
      <c r="R63" s="24">
        <f t="shared" si="6"/>
        <v>1376.3188063282862</v>
      </c>
      <c r="S63" s="7"/>
      <c r="T63" s="25">
        <f t="shared" si="7"/>
        <v>0.93616090487140713</v>
      </c>
      <c r="U63" s="24">
        <f t="shared" si="8"/>
        <v>0.35768912256227708</v>
      </c>
      <c r="V63" s="7"/>
      <c r="W63" s="25">
        <f t="shared" si="9"/>
        <v>0.93341863104408851</v>
      </c>
      <c r="X63" s="24">
        <f t="shared" si="10"/>
        <v>241.93507303780927</v>
      </c>
      <c r="Y63" s="7"/>
      <c r="Z63" s="25">
        <f t="shared" si="11"/>
        <v>619</v>
      </c>
      <c r="AA63" s="17">
        <f t="shared" si="15"/>
        <v>241.78499999999991</v>
      </c>
      <c r="AB63" s="24">
        <f t="shared" si="12"/>
        <v>4.2199443319344878</v>
      </c>
      <c r="AC63" s="17">
        <f t="shared" si="13"/>
        <v>0.15007303780936354</v>
      </c>
      <c r="AD63" s="17">
        <f t="shared" ca="1" si="14"/>
        <v>6.5210072434666699E-2</v>
      </c>
      <c r="AE63" s="17">
        <v>106</v>
      </c>
    </row>
    <row r="64" spans="1:31" s="17" customFormat="1" x14ac:dyDescent="0.25">
      <c r="A64" s="17">
        <v>44</v>
      </c>
      <c r="B64" s="17">
        <v>636</v>
      </c>
      <c r="C64" s="17">
        <v>11369</v>
      </c>
      <c r="D64" s="17">
        <v>13783</v>
      </c>
      <c r="E64" s="17">
        <v>15144</v>
      </c>
      <c r="F64" s="17">
        <v>12762</v>
      </c>
      <c r="G64" s="24"/>
      <c r="H64" s="7"/>
      <c r="I64" s="25">
        <f t="shared" si="16"/>
        <v>-3775</v>
      </c>
      <c r="J64" s="24">
        <f t="shared" si="16"/>
        <v>1021</v>
      </c>
      <c r="K64" s="7"/>
      <c r="L64" s="25">
        <f t="shared" si="3"/>
        <v>-3776.0116436023409</v>
      </c>
      <c r="M64" s="17">
        <f t="shared" si="1"/>
        <v>1.0234227781572374</v>
      </c>
      <c r="N64" s="17">
        <f t="shared" si="4"/>
        <v>1029.6617961584643</v>
      </c>
      <c r="O64" s="24">
        <f t="shared" si="2"/>
        <v>75.026712690787122</v>
      </c>
      <c r="P64" s="7"/>
      <c r="Q64" s="25">
        <f t="shared" si="5"/>
        <v>-3745.7750889554864</v>
      </c>
      <c r="R64" s="24">
        <f t="shared" si="6"/>
        <v>1013.3188063282862</v>
      </c>
      <c r="S64" s="7"/>
      <c r="T64" s="25">
        <f t="shared" si="7"/>
        <v>0.96741124915748022</v>
      </c>
      <c r="U64" s="24">
        <f t="shared" si="8"/>
        <v>0.26334967817402954</v>
      </c>
      <c r="V64" s="7"/>
      <c r="W64" s="25">
        <f t="shared" si="9"/>
        <v>0.96540058480587754</v>
      </c>
      <c r="X64" s="24">
        <f t="shared" si="10"/>
        <v>247.64371529374819</v>
      </c>
      <c r="Y64" s="7"/>
      <c r="Z64" s="25">
        <f t="shared" si="11"/>
        <v>636</v>
      </c>
      <c r="AA64" s="17">
        <f t="shared" si="15"/>
        <v>247.5089999999999</v>
      </c>
      <c r="AB64" s="24">
        <f t="shared" si="12"/>
        <v>4.3198469783186431</v>
      </c>
      <c r="AC64" s="17">
        <f t="shared" si="13"/>
        <v>0.13471529374828606</v>
      </c>
      <c r="AD64" s="17">
        <f t="shared" ca="1" si="14"/>
        <v>5.5056227798843338E-2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11328</v>
      </c>
      <c r="D65" s="17">
        <v>13605</v>
      </c>
      <c r="E65" s="17">
        <v>15184</v>
      </c>
      <c r="F65" s="17">
        <v>12939</v>
      </c>
      <c r="G65" s="24"/>
      <c r="H65" s="7"/>
      <c r="I65" s="25">
        <f t="shared" si="16"/>
        <v>-3856</v>
      </c>
      <c r="J65" s="24">
        <f t="shared" si="16"/>
        <v>666</v>
      </c>
      <c r="K65" s="7"/>
      <c r="L65" s="25">
        <f t="shared" si="3"/>
        <v>-3853.9962273980027</v>
      </c>
      <c r="M65" s="17">
        <f t="shared" si="1"/>
        <v>4.0151046405150215</v>
      </c>
      <c r="N65" s="17">
        <f t="shared" si="4"/>
        <v>672.85308579496302</v>
      </c>
      <c r="O65" s="24">
        <f t="shared" si="2"/>
        <v>46.96478491312395</v>
      </c>
      <c r="P65" s="7"/>
      <c r="Q65" s="25">
        <f t="shared" si="5"/>
        <v>-3826.7750889554864</v>
      </c>
      <c r="R65" s="24">
        <f t="shared" si="6"/>
        <v>658.3188063282862</v>
      </c>
      <c r="S65" s="7"/>
      <c r="T65" s="25">
        <f t="shared" si="7"/>
        <v>0.98833090111757871</v>
      </c>
      <c r="U65" s="24">
        <f t="shared" si="8"/>
        <v>0.1710893399981952</v>
      </c>
      <c r="V65" s="7"/>
      <c r="W65" s="25">
        <f t="shared" si="9"/>
        <v>0.98703543342359346</v>
      </c>
      <c r="X65" s="24">
        <f t="shared" si="10"/>
        <v>253.06832736666206</v>
      </c>
      <c r="Y65" s="7"/>
      <c r="Z65" s="25">
        <f t="shared" si="11"/>
        <v>604</v>
      </c>
      <c r="AA65" s="17">
        <f t="shared" si="15"/>
        <v>252.94499999999991</v>
      </c>
      <c r="AB65" s="24">
        <f t="shared" si="12"/>
        <v>4.4147230764570553</v>
      </c>
      <c r="AC65" s="17">
        <f t="shared" si="13"/>
        <v>0.12332736666215283</v>
      </c>
      <c r="AD65" s="17">
        <f t="shared" ca="1" si="14"/>
        <v>1.0498597122534647E-3</v>
      </c>
      <c r="AE65" s="17">
        <v>104</v>
      </c>
    </row>
    <row r="66" spans="1:31" s="17" customFormat="1" x14ac:dyDescent="0.25">
      <c r="A66" s="17">
        <v>46</v>
      </c>
      <c r="B66" s="17">
        <v>615</v>
      </c>
      <c r="C66" s="17">
        <v>11309</v>
      </c>
      <c r="D66" s="17">
        <v>13417</v>
      </c>
      <c r="E66" s="17">
        <v>15202</v>
      </c>
      <c r="F66" s="17">
        <v>13122</v>
      </c>
      <c r="G66" s="24"/>
      <c r="H66" s="7"/>
      <c r="I66" s="25">
        <f t="shared" si="16"/>
        <v>-3893</v>
      </c>
      <c r="J66" s="24">
        <f t="shared" si="16"/>
        <v>295</v>
      </c>
      <c r="K66" s="7"/>
      <c r="L66" s="25">
        <f t="shared" si="3"/>
        <v>-3898.0439957793792</v>
      </c>
      <c r="M66" s="17">
        <f t="shared" si="1"/>
        <v>25.441893422395204</v>
      </c>
      <c r="N66" s="17">
        <f t="shared" si="4"/>
        <v>303.41065660492694</v>
      </c>
      <c r="O66" s="24">
        <f t="shared" si="2"/>
        <v>70.739144526001198</v>
      </c>
      <c r="P66" s="7"/>
      <c r="Q66" s="25">
        <f t="shared" si="5"/>
        <v>-3863.7750889554864</v>
      </c>
      <c r="R66" s="24">
        <f t="shared" si="6"/>
        <v>287.3188063282862</v>
      </c>
      <c r="S66" s="7"/>
      <c r="T66" s="25">
        <f t="shared" si="7"/>
        <v>0.9978867915191052</v>
      </c>
      <c r="U66" s="24">
        <f t="shared" si="8"/>
        <v>7.4670789397534493E-2</v>
      </c>
      <c r="V66" s="7"/>
      <c r="W66" s="25">
        <f t="shared" si="9"/>
        <v>0.99733838558408061</v>
      </c>
      <c r="X66" s="24">
        <f t="shared" si="10"/>
        <v>258.62032141431132</v>
      </c>
      <c r="Y66" s="7"/>
      <c r="Z66" s="25">
        <f t="shared" si="11"/>
        <v>615</v>
      </c>
      <c r="AA66" s="17">
        <f t="shared" si="15"/>
        <v>258.4799999999999</v>
      </c>
      <c r="AB66" s="24">
        <f t="shared" si="12"/>
        <v>4.5113270505549412</v>
      </c>
      <c r="AC66" s="17">
        <f t="shared" si="13"/>
        <v>0.14032141431141554</v>
      </c>
      <c r="AD66" s="17">
        <f t="shared" ca="1" si="14"/>
        <v>2.6011227765820877E-2</v>
      </c>
      <c r="AE66" s="17">
        <v>103</v>
      </c>
    </row>
    <row r="67" spans="1:31" s="17" customFormat="1" x14ac:dyDescent="0.25">
      <c r="A67" s="17">
        <v>47</v>
      </c>
      <c r="B67" s="17">
        <v>621</v>
      </c>
      <c r="C67" s="17">
        <v>11301</v>
      </c>
      <c r="D67" s="17">
        <v>13228</v>
      </c>
      <c r="E67" s="17">
        <v>15198</v>
      </c>
      <c r="F67" s="17">
        <v>13304</v>
      </c>
      <c r="G67" s="24"/>
      <c r="H67" s="7"/>
      <c r="I67" s="25">
        <f t="shared" si="16"/>
        <v>-3897</v>
      </c>
      <c r="J67" s="24">
        <f t="shared" si="16"/>
        <v>-76</v>
      </c>
      <c r="K67" s="7"/>
      <c r="L67" s="25">
        <f t="shared" si="3"/>
        <v>-3905.9082132919129</v>
      </c>
      <c r="M67" s="17">
        <f t="shared" si="1"/>
        <v>79.356264054214435</v>
      </c>
      <c r="N67" s="17">
        <f t="shared" si="4"/>
        <v>-72.428413586086123</v>
      </c>
      <c r="O67" s="24">
        <f t="shared" si="2"/>
        <v>12.75622951205419</v>
      </c>
      <c r="P67" s="7"/>
      <c r="Q67" s="25">
        <f t="shared" si="5"/>
        <v>-3867.7750889554864</v>
      </c>
      <c r="R67" s="24">
        <f t="shared" si="6"/>
        <v>-83.6811936717138</v>
      </c>
      <c r="S67" s="7"/>
      <c r="T67" s="25">
        <f t="shared" si="7"/>
        <v>0.99891986075170269</v>
      </c>
      <c r="U67" s="24">
        <f t="shared" si="8"/>
        <v>-2.1747761203126215E-2</v>
      </c>
      <c r="V67" s="7"/>
      <c r="W67" s="25">
        <f t="shared" si="9"/>
        <v>0.99911826094942779</v>
      </c>
      <c r="X67" s="24">
        <f t="shared" si="10"/>
        <v>264.14902925049159</v>
      </c>
      <c r="Y67" s="7"/>
      <c r="Z67" s="25">
        <f t="shared" si="11"/>
        <v>621</v>
      </c>
      <c r="AA67" s="17">
        <f t="shared" si="15"/>
        <v>264.0689999999999</v>
      </c>
      <c r="AB67" s="24">
        <f t="shared" si="12"/>
        <v>4.6088735024489038</v>
      </c>
      <c r="AC67" s="17">
        <f t="shared" si="13"/>
        <v>8.0029250491691073E-2</v>
      </c>
      <c r="AD67" s="17">
        <f t="shared" ca="1" si="14"/>
        <v>8.3256261392932629E-2</v>
      </c>
      <c r="AE67" s="17">
        <v>102</v>
      </c>
    </row>
    <row r="68" spans="1:31" s="17" customFormat="1" x14ac:dyDescent="0.25">
      <c r="A68" s="17">
        <v>48</v>
      </c>
      <c r="B68" s="17">
        <v>630</v>
      </c>
      <c r="C68" s="17">
        <v>11311</v>
      </c>
      <c r="D68" s="17">
        <v>13036</v>
      </c>
      <c r="E68" s="17">
        <v>15181</v>
      </c>
      <c r="F68" s="17">
        <v>13491</v>
      </c>
      <c r="G68" s="24"/>
      <c r="H68" s="7"/>
      <c r="I68" s="25">
        <f t="shared" si="16"/>
        <v>-3870</v>
      </c>
      <c r="J68" s="24">
        <f t="shared" si="16"/>
        <v>-455</v>
      </c>
      <c r="K68" s="7"/>
      <c r="L68" s="25">
        <f t="shared" si="3"/>
        <v>-3876.2173439530779</v>
      </c>
      <c r="M68" s="17">
        <f t="shared" si="1"/>
        <v>38.655365830874864</v>
      </c>
      <c r="N68" s="17">
        <f t="shared" si="4"/>
        <v>-452.92109095462985</v>
      </c>
      <c r="O68" s="24">
        <f t="shared" si="2"/>
        <v>4.3218628189218418</v>
      </c>
      <c r="P68" s="7"/>
      <c r="Q68" s="25">
        <f t="shared" si="5"/>
        <v>-3840.7750889554864</v>
      </c>
      <c r="R68" s="24">
        <f t="shared" si="6"/>
        <v>-462.6811936717138</v>
      </c>
      <c r="S68" s="7"/>
      <c r="T68" s="25">
        <f t="shared" si="7"/>
        <v>0.99194664343166983</v>
      </c>
      <c r="U68" s="24">
        <f t="shared" si="8"/>
        <v>-0.12024541801620009</v>
      </c>
      <c r="V68" s="7"/>
      <c r="W68" s="25">
        <f t="shared" si="9"/>
        <v>0.99290771259657695</v>
      </c>
      <c r="X68" s="24">
        <f t="shared" si="10"/>
        <v>269.80721175164877</v>
      </c>
      <c r="Y68" s="7"/>
      <c r="Z68" s="25">
        <f t="shared" si="11"/>
        <v>630</v>
      </c>
      <c r="AA68" s="17">
        <f t="shared" si="15"/>
        <v>269.73899999999992</v>
      </c>
      <c r="AB68" s="24">
        <f t="shared" si="12"/>
        <v>4.7078336710369832</v>
      </c>
      <c r="AC68" s="17">
        <f t="shared" si="13"/>
        <v>6.8211751648846075E-2</v>
      </c>
      <c r="AD68" s="17">
        <f t="shared" ca="1" si="14"/>
        <v>7.3622382425924116E-2</v>
      </c>
      <c r="AE68" s="17">
        <v>101</v>
      </c>
    </row>
    <row r="69" spans="1:31" s="17" customFormat="1" x14ac:dyDescent="0.25">
      <c r="A69" s="17">
        <v>49</v>
      </c>
      <c r="B69" s="17">
        <v>629</v>
      </c>
      <c r="C69" s="17">
        <v>11350</v>
      </c>
      <c r="D69" s="17">
        <v>12854</v>
      </c>
      <c r="E69" s="17">
        <v>15154</v>
      </c>
      <c r="F69" s="17">
        <v>13683</v>
      </c>
      <c r="G69" s="24"/>
      <c r="H69" s="7"/>
      <c r="I69" s="25">
        <f t="shared" si="16"/>
        <v>-3804</v>
      </c>
      <c r="J69" s="24">
        <f t="shared" si="16"/>
        <v>-829</v>
      </c>
      <c r="K69" s="7"/>
      <c r="L69" s="25">
        <f t="shared" si="3"/>
        <v>-3809.0133496183216</v>
      </c>
      <c r="M69" s="17">
        <f t="shared" si="1"/>
        <v>25.133674395525599</v>
      </c>
      <c r="N69" s="17">
        <f t="shared" si="4"/>
        <v>-828.31488849393827</v>
      </c>
      <c r="O69" s="24">
        <f t="shared" si="2"/>
        <v>0.46937777573817235</v>
      </c>
      <c r="P69" s="7"/>
      <c r="Q69" s="25">
        <f t="shared" si="5"/>
        <v>-3774.7750889554864</v>
      </c>
      <c r="R69" s="24">
        <f t="shared" si="6"/>
        <v>-836.6811936717138</v>
      </c>
      <c r="S69" s="7"/>
      <c r="T69" s="25">
        <f t="shared" si="7"/>
        <v>0.97490100109381184</v>
      </c>
      <c r="U69" s="24">
        <f t="shared" si="8"/>
        <v>-0.21744363344651574</v>
      </c>
      <c r="V69" s="7"/>
      <c r="W69" s="25">
        <f t="shared" si="9"/>
        <v>0.97661437276710594</v>
      </c>
      <c r="X69" s="24">
        <f t="shared" si="10"/>
        <v>275.45425839627683</v>
      </c>
      <c r="Y69" s="7"/>
      <c r="Z69" s="25">
        <f t="shared" si="11"/>
        <v>629</v>
      </c>
      <c r="AA69" s="17">
        <f t="shared" si="15"/>
        <v>275.39999999999992</v>
      </c>
      <c r="AB69" s="24">
        <f t="shared" si="12"/>
        <v>4.806636759992382</v>
      </c>
      <c r="AC69" s="17">
        <f t="shared" si="13"/>
        <v>5.4258396276907206E-2</v>
      </c>
      <c r="AD69" s="17">
        <f t="shared" ca="1" si="14"/>
        <v>4.3501192143821754E-2</v>
      </c>
      <c r="AE69" s="17">
        <v>100</v>
      </c>
    </row>
    <row r="70" spans="1:31" s="17" customFormat="1" x14ac:dyDescent="0.25">
      <c r="A70" s="17">
        <v>50</v>
      </c>
      <c r="B70" s="17">
        <v>650</v>
      </c>
      <c r="C70" s="17">
        <v>11403</v>
      </c>
      <c r="D70" s="17">
        <v>12668</v>
      </c>
      <c r="E70" s="17">
        <v>15104</v>
      </c>
      <c r="F70" s="17">
        <v>13873</v>
      </c>
      <c r="G70" s="24"/>
      <c r="H70" s="7"/>
      <c r="I70" s="25">
        <f t="shared" si="16"/>
        <v>-3701</v>
      </c>
      <c r="J70" s="24">
        <f t="shared" si="16"/>
        <v>-1205</v>
      </c>
      <c r="K70" s="7"/>
      <c r="L70" s="25">
        <f t="shared" si="3"/>
        <v>-3700.8347266104934</v>
      </c>
      <c r="M70" s="17">
        <f t="shared" si="1"/>
        <v>2.7315293279012751E-2</v>
      </c>
      <c r="N70" s="17">
        <f t="shared" si="4"/>
        <v>-1207.6283188236712</v>
      </c>
      <c r="O70" s="24">
        <f t="shared" si="2"/>
        <v>6.9080598388642525</v>
      </c>
      <c r="P70" s="7"/>
      <c r="Q70" s="25">
        <f t="shared" si="5"/>
        <v>-3671.7750889554864</v>
      </c>
      <c r="R70" s="24">
        <f t="shared" si="6"/>
        <v>-1212.6811936717138</v>
      </c>
      <c r="S70" s="7"/>
      <c r="T70" s="25">
        <f t="shared" si="7"/>
        <v>0.94829946835442724</v>
      </c>
      <c r="U70" s="24">
        <f t="shared" si="8"/>
        <v>-0.31516162542993464</v>
      </c>
      <c r="V70" s="7"/>
      <c r="W70" s="25">
        <f t="shared" si="9"/>
        <v>0.9507688816669384</v>
      </c>
      <c r="X70" s="24">
        <f t="shared" si="10"/>
        <v>281.24143902877154</v>
      </c>
      <c r="Y70" s="7"/>
      <c r="Z70" s="25">
        <f t="shared" si="11"/>
        <v>650</v>
      </c>
      <c r="AA70" s="17">
        <f t="shared" si="15"/>
        <v>281.24999999999994</v>
      </c>
      <c r="AB70" s="24">
        <f t="shared" si="12"/>
        <v>4.9087385212340511</v>
      </c>
      <c r="AC70" s="17">
        <f t="shared" si="13"/>
        <v>-8.5609712284053785E-3</v>
      </c>
      <c r="AD70" s="17">
        <f t="shared" ca="1" si="14"/>
        <v>3.7942258774364745E-2</v>
      </c>
      <c r="AE70" s="17">
        <v>99</v>
      </c>
    </row>
    <row r="71" spans="1:31" s="17" customFormat="1" x14ac:dyDescent="0.25">
      <c r="A71" s="17">
        <v>51</v>
      </c>
      <c r="B71" s="17">
        <v>629</v>
      </c>
      <c r="C71" s="17">
        <v>11469</v>
      </c>
      <c r="D71" s="17">
        <v>12487</v>
      </c>
      <c r="E71" s="17">
        <v>15025</v>
      </c>
      <c r="F71" s="17">
        <v>14043</v>
      </c>
      <c r="G71" s="24"/>
      <c r="H71" s="7"/>
      <c r="I71" s="25">
        <f t="shared" si="16"/>
        <v>-3556</v>
      </c>
      <c r="J71" s="24">
        <f t="shared" si="16"/>
        <v>-1556</v>
      </c>
      <c r="K71" s="7"/>
      <c r="L71" s="25">
        <f t="shared" si="3"/>
        <v>-3559.7213428576856</v>
      </c>
      <c r="M71" s="17">
        <f t="shared" si="1"/>
        <v>13.848392664447726</v>
      </c>
      <c r="N71" s="17">
        <f t="shared" si="4"/>
        <v>-1562.6681578112493</v>
      </c>
      <c r="O71" s="24">
        <f t="shared" si="2"/>
        <v>44.464328595725455</v>
      </c>
      <c r="P71" s="7"/>
      <c r="Q71" s="25">
        <f t="shared" si="5"/>
        <v>-3526.7750889554864</v>
      </c>
      <c r="R71" s="24">
        <f t="shared" si="6"/>
        <v>-1563.6811936717138</v>
      </c>
      <c r="S71" s="7"/>
      <c r="T71" s="25">
        <f t="shared" si="7"/>
        <v>0.9108507086727694</v>
      </c>
      <c r="U71" s="24">
        <f t="shared" si="8"/>
        <v>-0.40638241049956247</v>
      </c>
      <c r="V71" s="7"/>
      <c r="W71" s="25">
        <f t="shared" si="9"/>
        <v>0.91402551650659214</v>
      </c>
      <c r="X71" s="24">
        <f t="shared" si="10"/>
        <v>286.87235154082214</v>
      </c>
      <c r="Y71" s="7"/>
      <c r="Z71" s="25">
        <f t="shared" si="11"/>
        <v>629</v>
      </c>
      <c r="AA71" s="17">
        <f t="shared" si="15"/>
        <v>286.91099999999994</v>
      </c>
      <c r="AB71" s="24">
        <f t="shared" si="12"/>
        <v>5.0075416101894499</v>
      </c>
      <c r="AC71" s="17">
        <f t="shared" si="13"/>
        <v>-3.8648459177807126E-2</v>
      </c>
      <c r="AD71" s="17">
        <f t="shared" ca="1" si="14"/>
        <v>8.5359076071085838E-2</v>
      </c>
      <c r="AE71" s="17">
        <v>98</v>
      </c>
    </row>
    <row r="72" spans="1:31" s="17" customFormat="1" x14ac:dyDescent="0.25">
      <c r="A72" s="17">
        <v>52</v>
      </c>
      <c r="B72" s="17">
        <v>625</v>
      </c>
      <c r="C72" s="17">
        <v>11557</v>
      </c>
      <c r="D72" s="17">
        <v>12315</v>
      </c>
      <c r="E72" s="17">
        <v>14936</v>
      </c>
      <c r="F72" s="17">
        <v>14210</v>
      </c>
      <c r="G72" s="24"/>
      <c r="H72" s="7"/>
      <c r="I72" s="25">
        <f t="shared" si="16"/>
        <v>-3379</v>
      </c>
      <c r="J72" s="24">
        <f t="shared" si="16"/>
        <v>-1895</v>
      </c>
      <c r="K72" s="7"/>
      <c r="L72" s="25">
        <f t="shared" si="3"/>
        <v>-3385.3872042444523</v>
      </c>
      <c r="M72" s="17">
        <f t="shared" si="1"/>
        <v>40.796378060349191</v>
      </c>
      <c r="N72" s="17">
        <f t="shared" si="4"/>
        <v>-1900.2759575955938</v>
      </c>
      <c r="O72" s="24">
        <f t="shared" si="2"/>
        <v>27.835728550504005</v>
      </c>
      <c r="P72" s="7"/>
      <c r="Q72" s="25">
        <f t="shared" si="5"/>
        <v>-3349.7750889554864</v>
      </c>
      <c r="R72" s="24">
        <f t="shared" si="6"/>
        <v>-1902.6811936717138</v>
      </c>
      <c r="S72" s="7"/>
      <c r="T72" s="25">
        <f t="shared" si="7"/>
        <v>0.86513739513033183</v>
      </c>
      <c r="U72" s="24">
        <f t="shared" si="8"/>
        <v>-0.49448453625057048</v>
      </c>
      <c r="V72" s="7"/>
      <c r="W72" s="25">
        <f t="shared" si="9"/>
        <v>0.86899319515328544</v>
      </c>
      <c r="X72" s="24">
        <f t="shared" si="10"/>
        <v>292.54331290083405</v>
      </c>
      <c r="Y72" s="7"/>
      <c r="Z72" s="25">
        <f t="shared" si="11"/>
        <v>625</v>
      </c>
      <c r="AA72" s="17">
        <f t="shared" si="15"/>
        <v>292.53599999999994</v>
      </c>
      <c r="AB72" s="24">
        <f t="shared" si="12"/>
        <v>5.1057163806141306</v>
      </c>
      <c r="AC72" s="17">
        <f t="shared" si="13"/>
        <v>7.3129008341084045E-3</v>
      </c>
      <c r="AD72" s="17">
        <f t="shared" ca="1" si="14"/>
        <v>-3.0483719618246141E-3</v>
      </c>
      <c r="AE72" s="17">
        <v>97</v>
      </c>
    </row>
    <row r="73" spans="1:31" s="17" customFormat="1" x14ac:dyDescent="0.25">
      <c r="A73" s="17">
        <v>53</v>
      </c>
      <c r="B73" s="17">
        <v>617</v>
      </c>
      <c r="C73" s="17">
        <v>11659</v>
      </c>
      <c r="D73" s="17">
        <v>12159</v>
      </c>
      <c r="E73" s="17">
        <v>14838</v>
      </c>
      <c r="F73" s="17">
        <v>14366</v>
      </c>
      <c r="G73" s="24"/>
      <c r="H73" s="7"/>
      <c r="I73" s="25">
        <f t="shared" si="16"/>
        <v>-3179</v>
      </c>
      <c r="J73" s="24">
        <f t="shared" si="16"/>
        <v>-2207</v>
      </c>
      <c r="K73" s="7"/>
      <c r="L73" s="25">
        <f t="shared" si="3"/>
        <v>-3181.5675294230409</v>
      </c>
      <c r="M73" s="17">
        <f t="shared" si="1"/>
        <v>6.5922073381808577</v>
      </c>
      <c r="N73" s="17">
        <f t="shared" si="4"/>
        <v>-2215.5398386729253</v>
      </c>
      <c r="O73" s="24">
        <f t="shared" si="2"/>
        <v>72.928844559590047</v>
      </c>
      <c r="P73" s="7"/>
      <c r="Q73" s="25">
        <f t="shared" si="5"/>
        <v>-3149.7750889554864</v>
      </c>
      <c r="R73" s="24">
        <f t="shared" si="6"/>
        <v>-2214.6811936717136</v>
      </c>
      <c r="S73" s="7"/>
      <c r="T73" s="25">
        <f t="shared" si="7"/>
        <v>0.81348393350045889</v>
      </c>
      <c r="U73" s="24">
        <f t="shared" si="8"/>
        <v>-0.57556967853468399</v>
      </c>
      <c r="V73" s="7"/>
      <c r="W73" s="25">
        <f t="shared" si="9"/>
        <v>0.81796620003132903</v>
      </c>
      <c r="X73" s="24">
        <f t="shared" si="10"/>
        <v>298.03457029702633</v>
      </c>
      <c r="Y73" s="7"/>
      <c r="Z73" s="25">
        <f t="shared" si="11"/>
        <v>617</v>
      </c>
      <c r="AA73" s="17">
        <f t="shared" si="15"/>
        <v>298.08899999999994</v>
      </c>
      <c r="AB73" s="24">
        <f t="shared" si="12"/>
        <v>5.202634513977376</v>
      </c>
      <c r="AC73" s="17">
        <f t="shared" si="13"/>
        <v>-5.4429702973607164E-2</v>
      </c>
      <c r="AD73" s="17">
        <f t="shared" ca="1" si="14"/>
        <v>6.1519406934337439E-2</v>
      </c>
      <c r="AE73" s="17">
        <v>96</v>
      </c>
    </row>
    <row r="74" spans="1:31" s="17" customFormat="1" x14ac:dyDescent="0.25">
      <c r="A74" s="17">
        <v>54</v>
      </c>
      <c r="B74" s="17">
        <v>613</v>
      </c>
      <c r="C74" s="17">
        <v>11776</v>
      </c>
      <c r="D74" s="17">
        <v>12018</v>
      </c>
      <c r="E74" s="17">
        <v>14724</v>
      </c>
      <c r="F74" s="17">
        <v>14518</v>
      </c>
      <c r="G74" s="24"/>
      <c r="H74" s="7"/>
      <c r="I74" s="25">
        <f t="shared" si="16"/>
        <v>-2948</v>
      </c>
      <c r="J74" s="24">
        <f t="shared" si="16"/>
        <v>-2500</v>
      </c>
      <c r="K74" s="7"/>
      <c r="L74" s="25">
        <f t="shared" si="3"/>
        <v>-2949.7597396188135</v>
      </c>
      <c r="M74" s="17">
        <f t="shared" si="1"/>
        <v>3.0966835260217249</v>
      </c>
      <c r="N74" s="17">
        <f t="shared" si="4"/>
        <v>-2508.0871753732072</v>
      </c>
      <c r="O74" s="24">
        <f t="shared" si="2"/>
        <v>65.402405517008589</v>
      </c>
      <c r="P74" s="7"/>
      <c r="Q74" s="25">
        <f t="shared" si="5"/>
        <v>-2918.7750889554864</v>
      </c>
      <c r="R74" s="24">
        <f t="shared" si="6"/>
        <v>-2507.6811936717136</v>
      </c>
      <c r="S74" s="7"/>
      <c r="T74" s="25">
        <f t="shared" si="7"/>
        <v>0.7538241853179557</v>
      </c>
      <c r="U74" s="24">
        <f t="shared" si="8"/>
        <v>-0.65171694356431631</v>
      </c>
      <c r="V74" s="7"/>
      <c r="W74" s="25">
        <f t="shared" si="9"/>
        <v>0.75889443367368303</v>
      </c>
      <c r="X74" s="24">
        <f t="shared" si="10"/>
        <v>303.55711733460964</v>
      </c>
      <c r="Y74" s="7"/>
      <c r="Z74" s="25">
        <f t="shared" si="11"/>
        <v>613</v>
      </c>
      <c r="AA74" s="17">
        <f t="shared" si="15"/>
        <v>303.60599999999994</v>
      </c>
      <c r="AB74" s="24">
        <f t="shared" si="12"/>
        <v>5.2989243288099033</v>
      </c>
      <c r="AC74" s="17">
        <f t="shared" si="13"/>
        <v>-4.8882665390294733E-2</v>
      </c>
      <c r="AD74" s="17">
        <f t="shared" ca="1" si="14"/>
        <v>6.4389114164669081E-3</v>
      </c>
      <c r="AE74" s="17">
        <v>95</v>
      </c>
    </row>
    <row r="75" spans="1:31" s="17" customFormat="1" x14ac:dyDescent="0.25">
      <c r="A75" s="17">
        <v>55</v>
      </c>
      <c r="B75" s="17">
        <v>624</v>
      </c>
      <c r="C75" s="17">
        <v>11910</v>
      </c>
      <c r="D75" s="17">
        <v>11876</v>
      </c>
      <c r="E75" s="17">
        <v>14592</v>
      </c>
      <c r="F75" s="17">
        <v>14649</v>
      </c>
      <c r="G75" s="24"/>
      <c r="H75" s="7"/>
      <c r="I75" s="25">
        <f t="shared" si="16"/>
        <v>-2682</v>
      </c>
      <c r="J75" s="24">
        <f t="shared" si="16"/>
        <v>-2773</v>
      </c>
      <c r="K75" s="7"/>
      <c r="L75" s="25">
        <f t="shared" si="3"/>
        <v>-2686.01190104839</v>
      </c>
      <c r="M75" s="17">
        <f t="shared" si="1"/>
        <v>16.095350022072562</v>
      </c>
      <c r="N75" s="17">
        <f t="shared" si="4"/>
        <v>-2781.9125491009859</v>
      </c>
      <c r="O75" s="24">
        <f t="shared" si="2"/>
        <v>79.433531477484053</v>
      </c>
      <c r="P75" s="7"/>
      <c r="Q75" s="25">
        <f t="shared" si="5"/>
        <v>-2652.7750889554864</v>
      </c>
      <c r="R75" s="24">
        <f t="shared" si="6"/>
        <v>-2780.6811936717136</v>
      </c>
      <c r="S75" s="7"/>
      <c r="T75" s="25">
        <f t="shared" si="7"/>
        <v>0.68512508135022465</v>
      </c>
      <c r="U75" s="24">
        <f t="shared" si="8"/>
        <v>-0.72266644306291572</v>
      </c>
      <c r="V75" s="7"/>
      <c r="W75" s="25">
        <f t="shared" si="9"/>
        <v>0.69074278299173653</v>
      </c>
      <c r="X75" s="24">
        <f t="shared" si="10"/>
        <v>309.19595023858892</v>
      </c>
      <c r="Y75" s="7"/>
      <c r="Z75" s="25">
        <f t="shared" si="11"/>
        <v>624</v>
      </c>
      <c r="AA75" s="17">
        <f t="shared" si="15"/>
        <v>309.22199999999992</v>
      </c>
      <c r="AB75" s="24">
        <f t="shared" si="12"/>
        <v>5.3969420196019042</v>
      </c>
      <c r="AC75" s="17">
        <f t="shared" si="13"/>
        <v>-2.6049761411002237E-2</v>
      </c>
      <c r="AD75" s="17">
        <f t="shared" ca="1" si="14"/>
        <v>3.7465674314717035E-2</v>
      </c>
      <c r="AE75" s="17">
        <v>94</v>
      </c>
    </row>
    <row r="76" spans="1:31" s="17" customFormat="1" x14ac:dyDescent="0.25">
      <c r="A76" s="17">
        <v>56</v>
      </c>
      <c r="B76" s="17">
        <v>627</v>
      </c>
      <c r="C76" s="17">
        <v>12060</v>
      </c>
      <c r="D76" s="17">
        <v>11755</v>
      </c>
      <c r="E76" s="17">
        <v>14451</v>
      </c>
      <c r="F76" s="17">
        <v>14777</v>
      </c>
      <c r="G76" s="24"/>
      <c r="H76" s="7"/>
      <c r="I76" s="25">
        <f t="shared" si="16"/>
        <v>-2391</v>
      </c>
      <c r="J76" s="24">
        <f t="shared" si="16"/>
        <v>-3022</v>
      </c>
      <c r="K76" s="7"/>
      <c r="L76" s="25">
        <f t="shared" si="3"/>
        <v>-2395.3074043610345</v>
      </c>
      <c r="M76" s="17">
        <f t="shared" si="1"/>
        <v>18.553732329459152</v>
      </c>
      <c r="N76" s="17">
        <f t="shared" si="4"/>
        <v>-3030.0577086471176</v>
      </c>
      <c r="O76" s="24">
        <f t="shared" si="2"/>
        <v>64.926668641833402</v>
      </c>
      <c r="P76" s="7"/>
      <c r="Q76" s="25">
        <f t="shared" si="5"/>
        <v>-2361.7750889554864</v>
      </c>
      <c r="R76" s="24">
        <f t="shared" si="6"/>
        <v>-3029.6811936717136</v>
      </c>
      <c r="S76" s="7"/>
      <c r="T76" s="25">
        <f t="shared" si="7"/>
        <v>0.6099692946787596</v>
      </c>
      <c r="U76" s="24">
        <f t="shared" si="8"/>
        <v>-0.7873786239242756</v>
      </c>
      <c r="V76" s="7"/>
      <c r="W76" s="25">
        <f t="shared" si="9"/>
        <v>0.61608594704539832</v>
      </c>
      <c r="X76" s="24">
        <f t="shared" si="10"/>
        <v>314.86059873546151</v>
      </c>
      <c r="Y76" s="7"/>
      <c r="Z76" s="25">
        <f t="shared" si="11"/>
        <v>627</v>
      </c>
      <c r="AA76" s="17">
        <f t="shared" si="15"/>
        <v>314.8649999999999</v>
      </c>
      <c r="AB76" s="24">
        <f t="shared" si="12"/>
        <v>5.4954309492919435</v>
      </c>
      <c r="AC76" s="17">
        <f t="shared" si="13"/>
        <v>-4.401264538387295E-3</v>
      </c>
      <c r="AD76" s="17">
        <f t="shared" ca="1" si="14"/>
        <v>-3.9499988865316027E-2</v>
      </c>
      <c r="AE76" s="17">
        <v>93</v>
      </c>
    </row>
    <row r="77" spans="1:31" s="17" customFormat="1" x14ac:dyDescent="0.25">
      <c r="A77" s="17">
        <v>57</v>
      </c>
      <c r="B77" s="17">
        <v>644</v>
      </c>
      <c r="C77" s="17">
        <v>12215</v>
      </c>
      <c r="D77" s="17">
        <v>11644</v>
      </c>
      <c r="E77" s="17">
        <v>14287</v>
      </c>
      <c r="F77" s="17">
        <v>14888</v>
      </c>
      <c r="G77" s="24"/>
      <c r="H77" s="7"/>
      <c r="I77" s="25">
        <f t="shared" si="16"/>
        <v>-2072</v>
      </c>
      <c r="J77" s="24">
        <f t="shared" si="16"/>
        <v>-3244</v>
      </c>
      <c r="K77" s="7"/>
      <c r="L77" s="25">
        <f t="shared" si="3"/>
        <v>-2072.8714554233529</v>
      </c>
      <c r="M77" s="17">
        <f t="shared" si="1"/>
        <v>0.75943455489122924</v>
      </c>
      <c r="N77" s="17">
        <f t="shared" si="4"/>
        <v>-3254.2366973197363</v>
      </c>
      <c r="O77" s="24">
        <f t="shared" si="2"/>
        <v>104.78997201589681</v>
      </c>
      <c r="P77" s="7"/>
      <c r="Q77" s="25">
        <f t="shared" si="5"/>
        <v>-2042.7750889554864</v>
      </c>
      <c r="R77" s="24">
        <f t="shared" si="6"/>
        <v>-3251.6811936717136</v>
      </c>
      <c r="S77" s="7"/>
      <c r="T77" s="25">
        <f t="shared" si="7"/>
        <v>0.52758202337911231</v>
      </c>
      <c r="U77" s="24">
        <f t="shared" si="8"/>
        <v>-0.84507382131874098</v>
      </c>
      <c r="V77" s="7"/>
      <c r="W77" s="25">
        <f t="shared" si="9"/>
        <v>0.53414306205841955</v>
      </c>
      <c r="X77" s="24">
        <f t="shared" si="10"/>
        <v>320.60645232659863</v>
      </c>
      <c r="Y77" s="7"/>
      <c r="Z77" s="25">
        <f t="shared" si="11"/>
        <v>644</v>
      </c>
      <c r="AA77" s="17">
        <f t="shared" si="15"/>
        <v>320.66099999999989</v>
      </c>
      <c r="AB77" s="24">
        <f t="shared" si="12"/>
        <v>5.596590232737535</v>
      </c>
      <c r="AC77" s="17">
        <f t="shared" si="13"/>
        <v>-5.4547673401259544E-2</v>
      </c>
      <c r="AD77" s="17">
        <f t="shared" ca="1" si="14"/>
        <v>-1.2194178816230306E-2</v>
      </c>
      <c r="AE77" s="17">
        <v>92</v>
      </c>
    </row>
    <row r="78" spans="1:31" s="17" customFormat="1" x14ac:dyDescent="0.25">
      <c r="A78" s="17">
        <v>58</v>
      </c>
      <c r="B78" s="17">
        <v>638</v>
      </c>
      <c r="C78" s="17">
        <v>12370</v>
      </c>
      <c r="D78" s="17">
        <v>11531</v>
      </c>
      <c r="E78" s="17">
        <v>14102</v>
      </c>
      <c r="F78" s="17">
        <v>14964</v>
      </c>
      <c r="G78" s="24"/>
      <c r="H78" s="7"/>
      <c r="I78" s="25">
        <f t="shared" si="16"/>
        <v>-1732</v>
      </c>
      <c r="J78" s="24">
        <f t="shared" si="16"/>
        <v>-3433</v>
      </c>
      <c r="K78" s="7"/>
      <c r="L78" s="25">
        <f t="shared" si="3"/>
        <v>-1732.8214668164196</v>
      </c>
      <c r="M78" s="17">
        <f t="shared" si="1"/>
        <v>0.67480773047857823</v>
      </c>
      <c r="N78" s="17">
        <f t="shared" si="4"/>
        <v>-3443.4218000443661</v>
      </c>
      <c r="O78" s="24">
        <f t="shared" si="2"/>
        <v>108.61391616475001</v>
      </c>
      <c r="P78" s="7"/>
      <c r="Q78" s="25">
        <f t="shared" si="5"/>
        <v>-1702.7750889554864</v>
      </c>
      <c r="R78" s="24">
        <f t="shared" si="6"/>
        <v>-3440.6811936717136</v>
      </c>
      <c r="S78" s="7"/>
      <c r="T78" s="25">
        <f t="shared" si="7"/>
        <v>0.43977113860832834</v>
      </c>
      <c r="U78" s="24">
        <f t="shared" si="8"/>
        <v>-0.89419270558700215</v>
      </c>
      <c r="V78" s="7"/>
      <c r="W78" s="25">
        <f t="shared" si="9"/>
        <v>0.44670997618547814</v>
      </c>
      <c r="X78" s="24">
        <f t="shared" si="10"/>
        <v>326.35682960907548</v>
      </c>
      <c r="Y78" s="7"/>
      <c r="Z78" s="25">
        <f t="shared" si="11"/>
        <v>638</v>
      </c>
      <c r="AA78" s="17">
        <f t="shared" si="15"/>
        <v>326.40299999999991</v>
      </c>
      <c r="AB78" s="24">
        <f t="shared" si="12"/>
        <v>5.6968070383870488</v>
      </c>
      <c r="AC78" s="17">
        <f t="shared" si="13"/>
        <v>-4.6170390924430649E-2</v>
      </c>
      <c r="AD78" s="17">
        <f t="shared" ca="1" si="14"/>
        <v>8.0623679282609828E-2</v>
      </c>
      <c r="AE78" s="17">
        <v>91</v>
      </c>
    </row>
    <row r="79" spans="1:31" s="17" customFormat="1" x14ac:dyDescent="0.25">
      <c r="A79" s="17">
        <v>59</v>
      </c>
      <c r="B79" s="17">
        <v>617</v>
      </c>
      <c r="C79" s="17">
        <v>12554</v>
      </c>
      <c r="D79" s="17">
        <v>11469</v>
      </c>
      <c r="E79" s="17">
        <v>13942</v>
      </c>
      <c r="F79" s="17">
        <v>15059</v>
      </c>
      <c r="G79" s="24"/>
      <c r="H79" s="7"/>
      <c r="I79" s="25">
        <f t="shared" si="16"/>
        <v>-1388</v>
      </c>
      <c r="J79" s="24">
        <f t="shared" si="16"/>
        <v>-3590</v>
      </c>
      <c r="K79" s="7"/>
      <c r="L79" s="25">
        <f t="shared" si="3"/>
        <v>-1387.6638798846425</v>
      </c>
      <c r="M79" s="17">
        <f t="shared" si="1"/>
        <v>0.11297673194795028</v>
      </c>
      <c r="N79" s="17">
        <f t="shared" si="4"/>
        <v>-3593.4312691303371</v>
      </c>
      <c r="O79" s="24">
        <f t="shared" si="2"/>
        <v>11.773607844804413</v>
      </c>
      <c r="P79" s="7"/>
      <c r="Q79" s="25">
        <f t="shared" si="5"/>
        <v>-1358.7750889554864</v>
      </c>
      <c r="R79" s="24">
        <f t="shared" si="6"/>
        <v>-3597.6811936717136</v>
      </c>
      <c r="S79" s="7"/>
      <c r="T79" s="25">
        <f t="shared" si="7"/>
        <v>0.35092718460494687</v>
      </c>
      <c r="U79" s="24">
        <f t="shared" si="8"/>
        <v>-0.93499516500561053</v>
      </c>
      <c r="V79" s="7"/>
      <c r="W79" s="25">
        <f t="shared" si="9"/>
        <v>0.35817937822236134</v>
      </c>
      <c r="X79" s="24">
        <f t="shared" si="10"/>
        <v>331.94115808316201</v>
      </c>
      <c r="Y79" s="7"/>
      <c r="Z79" s="25">
        <f t="shared" si="11"/>
        <v>617</v>
      </c>
      <c r="AA79" s="17">
        <f t="shared" si="15"/>
        <v>331.9559999999999</v>
      </c>
      <c r="AB79" s="24">
        <f t="shared" si="12"/>
        <v>5.7937251717502942</v>
      </c>
      <c r="AC79" s="17">
        <f t="shared" si="13"/>
        <v>-1.4841916837895042E-2</v>
      </c>
      <c r="AD79" s="17">
        <f t="shared" ca="1" si="14"/>
        <v>-7.666652163834442E-3</v>
      </c>
      <c r="AE79" s="17">
        <v>90</v>
      </c>
    </row>
    <row r="80" spans="1:31" s="17" customFormat="1" x14ac:dyDescent="0.25">
      <c r="A80" s="17">
        <v>60</v>
      </c>
      <c r="B80" s="17">
        <v>635</v>
      </c>
      <c r="C80" s="17">
        <v>12731</v>
      </c>
      <c r="D80" s="17">
        <v>11406</v>
      </c>
      <c r="E80" s="17">
        <v>13758</v>
      </c>
      <c r="F80" s="17">
        <v>15111</v>
      </c>
      <c r="G80" s="24"/>
      <c r="H80" s="7"/>
      <c r="I80" s="25">
        <f t="shared" si="16"/>
        <v>-1027</v>
      </c>
      <c r="J80" s="24">
        <f t="shared" si="16"/>
        <v>-3705</v>
      </c>
      <c r="K80" s="7"/>
      <c r="L80" s="25">
        <f t="shared" si="3"/>
        <v>-1019.1551957762047</v>
      </c>
      <c r="M80" s="17">
        <f t="shared" si="1"/>
        <v>61.540953309677143</v>
      </c>
      <c r="N80" s="17">
        <f t="shared" si="4"/>
        <v>-3712.4855632662898</v>
      </c>
      <c r="O80" s="24">
        <f t="shared" si="2"/>
        <v>56.03365741362682</v>
      </c>
      <c r="P80" s="7"/>
      <c r="Q80" s="25">
        <f t="shared" si="5"/>
        <v>-997.77508895548624</v>
      </c>
      <c r="R80" s="24">
        <f t="shared" si="6"/>
        <v>-3712.6811936717136</v>
      </c>
      <c r="S80" s="7"/>
      <c r="T80" s="25">
        <f t="shared" si="7"/>
        <v>0.25769268636302622</v>
      </c>
      <c r="U80" s="24">
        <f t="shared" si="8"/>
        <v>-0.9648823168090499</v>
      </c>
      <c r="V80" s="7"/>
      <c r="W80" s="25">
        <f t="shared" si="9"/>
        <v>0.26517356375171075</v>
      </c>
      <c r="X80" s="24">
        <f t="shared" si="10"/>
        <v>337.5351546239749</v>
      </c>
      <c r="Y80" s="7"/>
      <c r="Z80" s="25">
        <f t="shared" si="11"/>
        <v>635</v>
      </c>
      <c r="AA80" s="17">
        <f t="shared" si="15"/>
        <v>337.67099999999988</v>
      </c>
      <c r="AB80" s="24">
        <f t="shared" si="12"/>
        <v>5.8934707385017706</v>
      </c>
      <c r="AC80" s="17">
        <f t="shared" si="13"/>
        <v>-0.13584537602497448</v>
      </c>
      <c r="AD80" s="17">
        <f t="shared" ca="1" si="14"/>
        <v>0.10311700787423206</v>
      </c>
      <c r="AE80" s="17">
        <v>89</v>
      </c>
    </row>
    <row r="81" spans="1:31" s="17" customFormat="1" x14ac:dyDescent="0.25">
      <c r="A81" s="17">
        <v>61</v>
      </c>
      <c r="B81" s="17">
        <v>612</v>
      </c>
      <c r="C81" s="17">
        <v>12922</v>
      </c>
      <c r="D81" s="17">
        <v>11364</v>
      </c>
      <c r="E81" s="17">
        <v>13576</v>
      </c>
      <c r="F81" s="17">
        <v>15155</v>
      </c>
      <c r="G81" s="24"/>
      <c r="H81" s="7"/>
      <c r="I81" s="25">
        <f t="shared" si="16"/>
        <v>-654</v>
      </c>
      <c r="J81" s="24">
        <f t="shared" si="16"/>
        <v>-3791</v>
      </c>
      <c r="K81" s="7"/>
      <c r="L81" s="25">
        <f t="shared" si="3"/>
        <v>-654.63718807226439</v>
      </c>
      <c r="M81" s="17">
        <f t="shared" si="1"/>
        <v>0.40600863943601417</v>
      </c>
      <c r="N81" s="17">
        <f t="shared" si="4"/>
        <v>-3792.2143686872651</v>
      </c>
      <c r="O81" s="24">
        <f t="shared" si="2"/>
        <v>1.4746913086098421</v>
      </c>
      <c r="P81" s="7"/>
      <c r="Q81" s="25">
        <f t="shared" si="5"/>
        <v>-624.77508895548624</v>
      </c>
      <c r="R81" s="24">
        <f t="shared" si="6"/>
        <v>-3798.6811936717136</v>
      </c>
      <c r="S81" s="7"/>
      <c r="T81" s="25">
        <f t="shared" si="7"/>
        <v>0.16135898042331326</v>
      </c>
      <c r="U81" s="24">
        <f t="shared" si="8"/>
        <v>-0.98723270859249146</v>
      </c>
      <c r="V81" s="7"/>
      <c r="W81" s="25">
        <f t="shared" si="9"/>
        <v>0.16901007536875409</v>
      </c>
      <c r="X81" s="24">
        <f t="shared" si="10"/>
        <v>343.18745060039885</v>
      </c>
      <c r="Y81" s="7"/>
      <c r="Z81" s="25">
        <f t="shared" si="11"/>
        <v>612</v>
      </c>
      <c r="AA81" s="17">
        <f t="shared" si="15"/>
        <v>343.17899999999986</v>
      </c>
      <c r="AB81" s="24">
        <f t="shared" si="12"/>
        <v>5.9896034737016182</v>
      </c>
      <c r="AC81" s="17">
        <f t="shared" si="13"/>
        <v>8.4506003989872625E-3</v>
      </c>
      <c r="AD81" s="17">
        <f t="shared" ca="1" si="14"/>
        <v>-1.417138413938801E-2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13110</v>
      </c>
      <c r="D82" s="17">
        <v>11346</v>
      </c>
      <c r="E82" s="17">
        <v>13397</v>
      </c>
      <c r="F82" s="17">
        <v>15184</v>
      </c>
      <c r="G82" s="24"/>
      <c r="H82" s="7"/>
      <c r="I82" s="25">
        <f t="shared" si="16"/>
        <v>-287</v>
      </c>
      <c r="J82" s="24">
        <f t="shared" si="16"/>
        <v>-3838</v>
      </c>
      <c r="K82" s="7"/>
      <c r="L82" s="25">
        <f t="shared" si="3"/>
        <v>-283.12712475284377</v>
      </c>
      <c r="M82" s="17">
        <f t="shared" si="1"/>
        <v>14.999162680035431</v>
      </c>
      <c r="N82" s="17">
        <f t="shared" si="4"/>
        <v>-3836.9142184361235</v>
      </c>
      <c r="O82" s="24">
        <f t="shared" si="2"/>
        <v>1.1789216044540558</v>
      </c>
      <c r="P82" s="7"/>
      <c r="Q82" s="25">
        <f t="shared" si="5"/>
        <v>-257.77508895548624</v>
      </c>
      <c r="R82" s="24">
        <f t="shared" si="6"/>
        <v>-3845.6811936717136</v>
      </c>
      <c r="S82" s="7"/>
      <c r="T82" s="25">
        <f t="shared" si="7"/>
        <v>6.6574878332496437E-2</v>
      </c>
      <c r="U82" s="24">
        <f t="shared" si="8"/>
        <v>-0.99944745759041875</v>
      </c>
      <c r="V82" s="7"/>
      <c r="W82" s="25">
        <f t="shared" si="9"/>
        <v>7.4317735342476418E-2</v>
      </c>
      <c r="X82" s="24">
        <f t="shared" si="10"/>
        <v>348.64945129868511</v>
      </c>
      <c r="Y82" s="7"/>
      <c r="Z82" s="25">
        <f t="shared" si="11"/>
        <v>614</v>
      </c>
      <c r="AA82" s="17">
        <f t="shared" si="15"/>
        <v>348.70499999999987</v>
      </c>
      <c r="AB82" s="24">
        <f t="shared" si="12"/>
        <v>6.0860503681668243</v>
      </c>
      <c r="AC82" s="17">
        <f t="shared" si="13"/>
        <v>-5.5548701314762639E-2</v>
      </c>
      <c r="AD82" s="17">
        <f t="shared" ca="1" si="14"/>
        <v>-4.0921887312890703E-2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13294</v>
      </c>
      <c r="D83" s="17">
        <v>11342</v>
      </c>
      <c r="E83" s="17">
        <v>13212</v>
      </c>
      <c r="F83" s="17">
        <v>15191</v>
      </c>
      <c r="G83" s="24"/>
      <c r="H83" s="7"/>
      <c r="I83" s="25">
        <f t="shared" si="16"/>
        <v>82</v>
      </c>
      <c r="J83" s="24">
        <f t="shared" si="16"/>
        <v>-3849</v>
      </c>
      <c r="K83" s="7"/>
      <c r="L83" s="25">
        <f t="shared" si="3"/>
        <v>94.396860444023432</v>
      </c>
      <c r="M83" s="17">
        <f t="shared" si="1"/>
        <v>153.68214886859283</v>
      </c>
      <c r="N83" s="17">
        <f t="shared" si="4"/>
        <v>-3845.7622299977156</v>
      </c>
      <c r="O83" s="24">
        <f t="shared" si="2"/>
        <v>10.483154587692583</v>
      </c>
      <c r="P83" s="7"/>
      <c r="Q83" s="25">
        <f t="shared" si="5"/>
        <v>111.22491104451376</v>
      </c>
      <c r="R83" s="24">
        <f t="shared" si="6"/>
        <v>-3856.6811936717136</v>
      </c>
      <c r="S83" s="7"/>
      <c r="T83" s="25">
        <f t="shared" si="7"/>
        <v>-2.8725758374619104E-2</v>
      </c>
      <c r="U83" s="24">
        <f t="shared" si="8"/>
        <v>-1.0023062286324869</v>
      </c>
      <c r="V83" s="7"/>
      <c r="W83" s="25">
        <f t="shared" si="9"/>
        <v>-2.0963618149253023E-2</v>
      </c>
      <c r="X83" s="24">
        <f t="shared" si="10"/>
        <v>354.10026001333597</v>
      </c>
      <c r="Y83" s="7"/>
      <c r="Z83" s="25">
        <f t="shared" si="11"/>
        <v>620</v>
      </c>
      <c r="AA83" s="17">
        <f t="shared" si="15"/>
        <v>354.28499999999985</v>
      </c>
      <c r="AB83" s="24">
        <f t="shared" si="12"/>
        <v>6.1834397404281072</v>
      </c>
      <c r="AC83" s="17">
        <f t="shared" si="13"/>
        <v>-0.18473998666388525</v>
      </c>
      <c r="AD83" s="17">
        <f t="shared" ca="1" si="14"/>
        <v>8.8005550111404318E-2</v>
      </c>
      <c r="AE83" s="17">
        <v>86</v>
      </c>
    </row>
    <row r="84" spans="1:31" s="17" customFormat="1" x14ac:dyDescent="0.25">
      <c r="A84" s="17">
        <v>64</v>
      </c>
      <c r="B84" s="17">
        <v>631</v>
      </c>
      <c r="C84" s="17">
        <v>13481</v>
      </c>
      <c r="D84" s="17">
        <v>11348</v>
      </c>
      <c r="E84" s="17">
        <v>13014</v>
      </c>
      <c r="F84" s="17">
        <v>15173</v>
      </c>
      <c r="G84" s="24"/>
      <c r="H84" s="7"/>
      <c r="I84" s="25">
        <f t="shared" ref="I84:J115" si="17">C84-E84</f>
        <v>467</v>
      </c>
      <c r="J84" s="24">
        <f t="shared" si="17"/>
        <v>-3825</v>
      </c>
      <c r="K84" s="7"/>
      <c r="L84" s="25">
        <f t="shared" si="3"/>
        <v>477.39392865510047</v>
      </c>
      <c r="M84" s="17">
        <f t="shared" ref="M84:M147" si="18">(I84-L84)^2</f>
        <v>108.0337528873186</v>
      </c>
      <c r="N84" s="17">
        <f t="shared" si="4"/>
        <v>-3817.2419956452482</v>
      </c>
      <c r="O84" s="24">
        <f t="shared" ref="O84:O147" si="19">(J84-N84)^2</f>
        <v>60.186631568348623</v>
      </c>
      <c r="P84" s="7"/>
      <c r="Q84" s="25">
        <f t="shared" si="5"/>
        <v>496.22491104451376</v>
      </c>
      <c r="R84" s="24">
        <f t="shared" si="6"/>
        <v>-3832.6811936717136</v>
      </c>
      <c r="S84" s="7"/>
      <c r="T84" s="25">
        <f t="shared" si="7"/>
        <v>-0.12815867201212447</v>
      </c>
      <c r="U84" s="24">
        <f t="shared" si="8"/>
        <v>-0.99606890999524744</v>
      </c>
      <c r="V84" s="7"/>
      <c r="W84" s="25">
        <f t="shared" si="9"/>
        <v>-0.1204478229969906</v>
      </c>
      <c r="X84" s="24">
        <f>IF(MOD(ATAN2(U84,W84)*180/PI()-$J$9+360,360)&lt;355,MOD(ATAN2(U84,W84)*180/PI()-$J$9+360,360)+360,MOD(ATAN2(U84,W84)*180/PI()-$J$9+360,360))</f>
        <v>359.79698288704014</v>
      </c>
      <c r="Y84" s="7"/>
      <c r="Z84" s="25">
        <f t="shared" si="11"/>
        <v>631</v>
      </c>
      <c r="AA84" s="17">
        <f t="shared" si="15"/>
        <v>359.96399999999983</v>
      </c>
      <c r="AB84" s="24">
        <f t="shared" si="12"/>
        <v>6.2825569886488655</v>
      </c>
      <c r="AC84" s="17">
        <f t="shared" si="13"/>
        <v>-0.1670171129596838</v>
      </c>
    </row>
    <row r="85" spans="1:31" s="17" customFormat="1" x14ac:dyDescent="0.25">
      <c r="A85" s="17">
        <v>0</v>
      </c>
      <c r="B85" s="17">
        <v>0</v>
      </c>
      <c r="C85" s="17">
        <v>13449</v>
      </c>
      <c r="D85" s="17">
        <v>11314</v>
      </c>
      <c r="E85" s="17">
        <v>12970</v>
      </c>
      <c r="F85" s="17">
        <v>15122</v>
      </c>
      <c r="G85" s="24"/>
      <c r="H85" s="7"/>
      <c r="I85" s="25">
        <f t="shared" si="17"/>
        <v>479</v>
      </c>
      <c r="J85" s="24">
        <f t="shared" si="17"/>
        <v>-3808</v>
      </c>
      <c r="K85" s="7"/>
      <c r="L85" s="25">
        <f>$M$9*SIN(2*PI()/$M$10*(AA85+$M$11))+$M$12</f>
        <v>481.74433157504359</v>
      </c>
      <c r="M85" s="17">
        <f t="shared" si="18"/>
        <v>7.5313557937812234</v>
      </c>
      <c r="N85" s="17">
        <f>$O$9*COS(2*PI()/$O$10*(AA85+$O$11))+$O$12</f>
        <v>-3802.7373656549958</v>
      </c>
      <c r="O85" s="24">
        <f t="shared" si="19"/>
        <v>27.695320249218248</v>
      </c>
      <c r="P85" s="7"/>
      <c r="Q85" s="25">
        <f t="shared" ref="Q85:Q148" si="20">I85-$J$4</f>
        <v>508.22491104451376</v>
      </c>
      <c r="R85" s="24">
        <f t="shared" ref="R85:R148" si="21">J85-$J$3</f>
        <v>-3815.6811936717136</v>
      </c>
      <c r="S85" s="7"/>
      <c r="T85" s="25">
        <f t="shared" ref="T85:T148" si="22">Q85/$J$7</f>
        <v>-0.13125787970991684</v>
      </c>
      <c r="U85" s="24">
        <f t="shared" ref="U85:U148" si="23">R85/$J$6</f>
        <v>-0.9916508092938694</v>
      </c>
      <c r="V85" s="7"/>
      <c r="W85" s="25">
        <f t="shared" ref="W85:W148" si="24">(T85-U85*SIN(-$J$11*PI()/180))/(COS(-$J$11*PI()/180))</f>
        <v>-0.1235813424570783</v>
      </c>
      <c r="X85" s="24">
        <f>IF(MOD(ATAN2(U85,W85)*180/PI()-$J$9+360,360)&lt;355,MOD(ATAN2(U85,W85)*180/PI()-$J$9+360,360)+360,MOD(ATAN2(U85,W85)*180/PI()-$J$9+360,360))</f>
        <v>360.00575294583939</v>
      </c>
      <c r="Y85" s="7"/>
      <c r="Z85" s="25">
        <f>I165-J159</f>
        <v>5</v>
      </c>
      <c r="AA85" s="17">
        <f t="shared" si="15"/>
        <v>360.00899999999984</v>
      </c>
      <c r="AB85" s="24">
        <f t="shared" ref="AB85:AB148" si="25">AA85*PI()/180</f>
        <v>6.2833423868122633</v>
      </c>
      <c r="AC85" s="17">
        <f t="shared" ref="AC85:AC148" si="26">X85-AA85</f>
        <v>-3.2470541604538994E-3</v>
      </c>
    </row>
    <row r="86" spans="1:31" s="17" customFormat="1" x14ac:dyDescent="0.25">
      <c r="A86" s="17">
        <v>1</v>
      </c>
      <c r="B86" s="17">
        <v>-632</v>
      </c>
      <c r="C86" s="17">
        <v>13245</v>
      </c>
      <c r="D86" s="17">
        <v>11295</v>
      </c>
      <c r="E86" s="17">
        <v>13155</v>
      </c>
      <c r="F86" s="17">
        <v>15131</v>
      </c>
      <c r="G86" s="24"/>
      <c r="H86" s="7"/>
      <c r="I86" s="25">
        <f t="shared" si="17"/>
        <v>90</v>
      </c>
      <c r="J86" s="24">
        <f t="shared" si="17"/>
        <v>-3836</v>
      </c>
      <c r="K86" s="7"/>
      <c r="L86" s="25">
        <f t="shared" ref="L86:L149" si="27">$M$9*SIN(2*PI()/$M$10*(AA86+$M$11))+$M$12</f>
        <v>99.392923099543808</v>
      </c>
      <c r="M86" s="17">
        <f t="shared" si="18"/>
        <v>88.227004353943656</v>
      </c>
      <c r="N86" s="17">
        <f t="shared" ref="N86:N149" si="28">$O$9*COS(2*PI()/$O$10*(AA86+$O$11))+$O$12</f>
        <v>-3831.8879580259863</v>
      </c>
      <c r="O86" s="24">
        <f t="shared" si="19"/>
        <v>16.90888919605019</v>
      </c>
      <c r="P86" s="7"/>
      <c r="Q86" s="25">
        <f t="shared" si="20"/>
        <v>119.22491104451376</v>
      </c>
      <c r="R86" s="24">
        <f t="shared" si="21"/>
        <v>-3843.6811936717136</v>
      </c>
      <c r="S86" s="7"/>
      <c r="T86" s="25">
        <f t="shared" si="22"/>
        <v>-3.079189683981402E-2</v>
      </c>
      <c r="U86" s="24">
        <f t="shared" si="23"/>
        <v>-0.99892768103731555</v>
      </c>
      <c r="V86" s="7"/>
      <c r="W86" s="25">
        <f t="shared" si="24"/>
        <v>-2.3055985907675169E-2</v>
      </c>
      <c r="X86" s="24">
        <f t="shared" ref="X86:X148" si="29">MOD(ATAN2(U86,W86)*180/PI()-$J$9+360,360)</f>
        <v>354.22426556344737</v>
      </c>
      <c r="Y86" s="7"/>
      <c r="Z86" s="25">
        <f t="shared" ref="Z86:Z149" si="30">B86</f>
        <v>-632</v>
      </c>
      <c r="AA86" s="17">
        <f t="shared" ref="AA86:AA149" si="31">360/40000*Z86+AA85</f>
        <v>354.32099999999986</v>
      </c>
      <c r="AB86" s="24">
        <f t="shared" si="25"/>
        <v>6.1840680589588262</v>
      </c>
      <c r="AC86" s="17">
        <f t="shared" si="26"/>
        <v>-9.6734436552480929E-2</v>
      </c>
    </row>
    <row r="87" spans="1:31" s="17" customFormat="1" x14ac:dyDescent="0.25">
      <c r="A87" s="17">
        <v>2</v>
      </c>
      <c r="B87" s="17">
        <v>-613</v>
      </c>
      <c r="C87" s="17">
        <v>13056</v>
      </c>
      <c r="D87" s="17">
        <v>11301</v>
      </c>
      <c r="E87" s="17">
        <v>13338</v>
      </c>
      <c r="F87" s="17">
        <v>15123</v>
      </c>
      <c r="G87" s="24"/>
      <c r="H87" s="7"/>
      <c r="I87" s="25">
        <f t="shared" si="17"/>
        <v>-282</v>
      </c>
      <c r="J87" s="24">
        <f t="shared" si="17"/>
        <v>-3822</v>
      </c>
      <c r="K87" s="7"/>
      <c r="L87" s="25">
        <f t="shared" si="27"/>
        <v>-272.71026395148164</v>
      </c>
      <c r="M87" s="17">
        <f t="shared" si="18"/>
        <v>86.29919585114159</v>
      </c>
      <c r="N87" s="17">
        <f t="shared" si="28"/>
        <v>-3823.9982573589259</v>
      </c>
      <c r="O87" s="24">
        <f t="shared" si="19"/>
        <v>3.9930324725015605</v>
      </c>
      <c r="P87" s="7"/>
      <c r="Q87" s="25">
        <f t="shared" si="20"/>
        <v>-252.77508895548624</v>
      </c>
      <c r="R87" s="24">
        <f t="shared" si="21"/>
        <v>-3829.6811936717136</v>
      </c>
      <c r="S87" s="7"/>
      <c r="T87" s="25">
        <f t="shared" si="22"/>
        <v>6.5283541791749611E-2</v>
      </c>
      <c r="U87" s="24">
        <f t="shared" si="23"/>
        <v>-0.99528924516559247</v>
      </c>
      <c r="V87" s="7"/>
      <c r="W87" s="25">
        <f t="shared" si="24"/>
        <v>7.2994154134194203E-2</v>
      </c>
      <c r="X87" s="24">
        <f t="shared" si="29"/>
        <v>348.70752941137221</v>
      </c>
      <c r="Y87" s="7"/>
      <c r="Z87" s="25">
        <f t="shared" si="30"/>
        <v>-613</v>
      </c>
      <c r="AA87" s="17">
        <f t="shared" si="31"/>
        <v>348.80399999999986</v>
      </c>
      <c r="AB87" s="24">
        <f t="shared" si="25"/>
        <v>6.0877782441262989</v>
      </c>
      <c r="AC87" s="17">
        <f t="shared" si="26"/>
        <v>-9.6470588627653342E-2</v>
      </c>
    </row>
    <row r="88" spans="1:31" s="17" customFormat="1" x14ac:dyDescent="0.25">
      <c r="A88" s="17">
        <v>3</v>
      </c>
      <c r="B88" s="17">
        <v>-615</v>
      </c>
      <c r="C88" s="17">
        <v>12883</v>
      </c>
      <c r="D88" s="17">
        <v>11327</v>
      </c>
      <c r="E88" s="17">
        <v>13530</v>
      </c>
      <c r="F88" s="17">
        <v>15107</v>
      </c>
      <c r="G88" s="24"/>
      <c r="H88" s="7"/>
      <c r="I88" s="25">
        <f t="shared" si="17"/>
        <v>-647</v>
      </c>
      <c r="J88" s="24">
        <f t="shared" si="17"/>
        <v>-3780</v>
      </c>
      <c r="K88" s="7"/>
      <c r="L88" s="25">
        <f t="shared" si="27"/>
        <v>-643.75612178728329</v>
      </c>
      <c r="M88" s="17">
        <f t="shared" si="18"/>
        <v>10.522745858938148</v>
      </c>
      <c r="N88" s="17">
        <f t="shared" si="28"/>
        <v>-3780.3683536945532</v>
      </c>
      <c r="O88" s="24">
        <f t="shared" si="19"/>
        <v>0.13568444429099724</v>
      </c>
      <c r="P88" s="7"/>
      <c r="Q88" s="25">
        <f t="shared" si="20"/>
        <v>-617.77508895548624</v>
      </c>
      <c r="R88" s="24">
        <f t="shared" si="21"/>
        <v>-3787.6811936717136</v>
      </c>
      <c r="S88" s="7"/>
      <c r="T88" s="25">
        <f t="shared" si="22"/>
        <v>0.1595511092662677</v>
      </c>
      <c r="U88" s="24">
        <f t="shared" si="23"/>
        <v>-0.98437393755042335</v>
      </c>
      <c r="V88" s="7"/>
      <c r="W88" s="25">
        <f t="shared" si="24"/>
        <v>0.1671800084067665</v>
      </c>
      <c r="X88" s="24">
        <f t="shared" si="29"/>
        <v>343.26327921625943</v>
      </c>
      <c r="Y88" s="7"/>
      <c r="Z88" s="25">
        <f t="shared" si="30"/>
        <v>-615</v>
      </c>
      <c r="AA88" s="17">
        <f t="shared" si="31"/>
        <v>343.26899999999983</v>
      </c>
      <c r="AB88" s="24">
        <f t="shared" si="25"/>
        <v>5.9911742700284121</v>
      </c>
      <c r="AC88" s="17">
        <f t="shared" si="26"/>
        <v>-5.7207837404007478E-3</v>
      </c>
    </row>
    <row r="89" spans="1:31" s="17" customFormat="1" x14ac:dyDescent="0.25">
      <c r="A89" s="17">
        <v>4</v>
      </c>
      <c r="B89" s="17">
        <v>-623</v>
      </c>
      <c r="C89" s="17">
        <v>12690</v>
      </c>
      <c r="D89" s="17">
        <v>11364</v>
      </c>
      <c r="E89" s="17">
        <v>13708</v>
      </c>
      <c r="F89" s="17">
        <v>15060</v>
      </c>
      <c r="G89" s="24"/>
      <c r="H89" s="7"/>
      <c r="I89" s="25">
        <f t="shared" si="17"/>
        <v>-1018</v>
      </c>
      <c r="J89" s="24">
        <f t="shared" si="17"/>
        <v>-3696</v>
      </c>
      <c r="K89" s="7"/>
      <c r="L89" s="25">
        <f t="shared" si="27"/>
        <v>-1013.7686950138052</v>
      </c>
      <c r="M89" s="17">
        <f t="shared" si="18"/>
        <v>17.903941886196979</v>
      </c>
      <c r="N89" s="17">
        <f t="shared" si="28"/>
        <v>-3700.1152562033753</v>
      </c>
      <c r="O89" s="24">
        <f t="shared" si="19"/>
        <v>16.935333619419204</v>
      </c>
      <c r="P89" s="7"/>
      <c r="Q89" s="25">
        <f t="shared" si="20"/>
        <v>-988.77508895548624</v>
      </c>
      <c r="R89" s="24">
        <f t="shared" si="21"/>
        <v>-3703.6811936717136</v>
      </c>
      <c r="S89" s="7"/>
      <c r="T89" s="25">
        <f t="shared" si="22"/>
        <v>0.25536828058968197</v>
      </c>
      <c r="U89" s="24">
        <f t="shared" si="23"/>
        <v>-0.9625433223200851</v>
      </c>
      <c r="V89" s="7"/>
      <c r="W89" s="25">
        <f t="shared" si="24"/>
        <v>0.26283097242296333</v>
      </c>
      <c r="X89" s="24">
        <f t="shared" si="29"/>
        <v>337.62927163184906</v>
      </c>
      <c r="Y89" s="7"/>
      <c r="Z89" s="25">
        <f t="shared" si="30"/>
        <v>-623</v>
      </c>
      <c r="AA89" s="17">
        <f t="shared" si="31"/>
        <v>337.66199999999981</v>
      </c>
      <c r="AB89" s="24">
        <f t="shared" si="25"/>
        <v>5.89331365886909</v>
      </c>
      <c r="AC89" s="17">
        <f t="shared" si="26"/>
        <v>-3.2728368150742426E-2</v>
      </c>
    </row>
    <row r="90" spans="1:31" s="17" customFormat="1" x14ac:dyDescent="0.25">
      <c r="A90" s="17">
        <v>5</v>
      </c>
      <c r="B90" s="17">
        <v>-639</v>
      </c>
      <c r="C90" s="17">
        <v>12498</v>
      </c>
      <c r="D90" s="17">
        <v>11420</v>
      </c>
      <c r="E90" s="17">
        <v>13883</v>
      </c>
      <c r="F90" s="17">
        <v>14992</v>
      </c>
      <c r="G90" s="24"/>
      <c r="H90" s="7"/>
      <c r="I90" s="25">
        <f t="shared" si="17"/>
        <v>-1385</v>
      </c>
      <c r="J90" s="24">
        <f t="shared" si="17"/>
        <v>-3572</v>
      </c>
      <c r="K90" s="7"/>
      <c r="L90" s="25">
        <f t="shared" si="27"/>
        <v>-1383.4627130801052</v>
      </c>
      <c r="M90" s="17">
        <f t="shared" si="18"/>
        <v>2.3632510740795438</v>
      </c>
      <c r="N90" s="17">
        <f t="shared" si="28"/>
        <v>-3580.9080404815882</v>
      </c>
      <c r="O90" s="24">
        <f t="shared" si="19"/>
        <v>79.353185221613401</v>
      </c>
      <c r="P90" s="7"/>
      <c r="Q90" s="25">
        <f t="shared" si="20"/>
        <v>-1355.7750889554864</v>
      </c>
      <c r="R90" s="24">
        <f t="shared" si="21"/>
        <v>-3579.6811936717136</v>
      </c>
      <c r="S90" s="7"/>
      <c r="T90" s="25">
        <f t="shared" si="22"/>
        <v>0.35015238268049881</v>
      </c>
      <c r="U90" s="24">
        <f t="shared" si="23"/>
        <v>-0.93031717602768094</v>
      </c>
      <c r="V90" s="7"/>
      <c r="W90" s="25">
        <f t="shared" si="24"/>
        <v>0.35736832138083913</v>
      </c>
      <c r="X90" s="24">
        <f t="shared" si="29"/>
        <v>331.8884914309981</v>
      </c>
      <c r="Y90" s="7"/>
      <c r="Z90" s="25">
        <f t="shared" si="30"/>
        <v>-639</v>
      </c>
      <c r="AA90" s="17">
        <f t="shared" si="31"/>
        <v>331.91099999999983</v>
      </c>
      <c r="AB90" s="24">
        <f t="shared" si="25"/>
        <v>5.7929397735868964</v>
      </c>
      <c r="AC90" s="17">
        <f t="shared" si="26"/>
        <v>-2.2508569001729484E-2</v>
      </c>
    </row>
    <row r="91" spans="1:31" s="17" customFormat="1" x14ac:dyDescent="0.25">
      <c r="A91" s="17">
        <v>6</v>
      </c>
      <c r="B91" s="17">
        <v>-629</v>
      </c>
      <c r="C91" s="17">
        <v>12324</v>
      </c>
      <c r="D91" s="17">
        <v>11490</v>
      </c>
      <c r="E91" s="17">
        <v>14057</v>
      </c>
      <c r="F91" s="17">
        <v>14914</v>
      </c>
      <c r="G91" s="24"/>
      <c r="H91" s="7"/>
      <c r="I91" s="25">
        <f t="shared" si="17"/>
        <v>-1733</v>
      </c>
      <c r="J91" s="24">
        <f t="shared" si="17"/>
        <v>-3424</v>
      </c>
      <c r="K91" s="7"/>
      <c r="L91" s="25">
        <f t="shared" si="27"/>
        <v>-1734.0713871960563</v>
      </c>
      <c r="M91" s="17">
        <f t="shared" si="18"/>
        <v>1.1478705238734257</v>
      </c>
      <c r="N91" s="17">
        <f t="shared" si="28"/>
        <v>-3428.2362194196212</v>
      </c>
      <c r="O91" s="24">
        <f t="shared" si="19"/>
        <v>17.945554971175717</v>
      </c>
      <c r="P91" s="7"/>
      <c r="Q91" s="25">
        <f t="shared" si="20"/>
        <v>-1703.7750889554864</v>
      </c>
      <c r="R91" s="24">
        <f t="shared" si="21"/>
        <v>-3431.6811936717136</v>
      </c>
      <c r="S91" s="7"/>
      <c r="T91" s="25">
        <f t="shared" si="22"/>
        <v>0.44002940591647771</v>
      </c>
      <c r="U91" s="24">
        <f t="shared" si="23"/>
        <v>-0.89185371109803735</v>
      </c>
      <c r="V91" s="7"/>
      <c r="W91" s="25">
        <f t="shared" si="24"/>
        <v>0.44695013540071249</v>
      </c>
      <c r="X91" s="24">
        <f t="shared" si="29"/>
        <v>326.28445328835801</v>
      </c>
      <c r="Y91" s="7"/>
      <c r="Z91" s="25">
        <f t="shared" si="30"/>
        <v>-629</v>
      </c>
      <c r="AA91" s="17">
        <f t="shared" si="31"/>
        <v>326.24999999999983</v>
      </c>
      <c r="AB91" s="24">
        <f t="shared" si="25"/>
        <v>5.6941366846314976</v>
      </c>
      <c r="AC91" s="17">
        <f t="shared" si="26"/>
        <v>3.4453288358179179E-2</v>
      </c>
    </row>
    <row r="92" spans="1:31" s="17" customFormat="1" x14ac:dyDescent="0.25">
      <c r="A92" s="17">
        <v>7</v>
      </c>
      <c r="B92" s="17">
        <v>-641</v>
      </c>
      <c r="C92" s="17">
        <v>12171</v>
      </c>
      <c r="D92" s="17">
        <v>11607</v>
      </c>
      <c r="E92" s="17">
        <v>14247</v>
      </c>
      <c r="F92" s="17">
        <v>14833</v>
      </c>
      <c r="G92" s="24"/>
      <c r="H92" s="7"/>
      <c r="I92" s="25">
        <f t="shared" si="17"/>
        <v>-2076</v>
      </c>
      <c r="J92" s="24">
        <f t="shared" si="17"/>
        <v>-3226</v>
      </c>
      <c r="K92" s="7"/>
      <c r="L92" s="25">
        <f t="shared" si="27"/>
        <v>-2074.233697684203</v>
      </c>
      <c r="M92" s="17">
        <f t="shared" si="18"/>
        <v>3.1198238707899164</v>
      </c>
      <c r="N92" s="17">
        <f t="shared" si="28"/>
        <v>-3238.1426474623204</v>
      </c>
      <c r="O92" s="24">
        <f t="shared" si="19"/>
        <v>147.44388739419563</v>
      </c>
      <c r="P92" s="7"/>
      <c r="Q92" s="25">
        <f t="shared" si="20"/>
        <v>-2046.7750889554864</v>
      </c>
      <c r="R92" s="24">
        <f t="shared" si="21"/>
        <v>-3233.6811936717136</v>
      </c>
      <c r="S92" s="7"/>
      <c r="T92" s="25">
        <f t="shared" si="22"/>
        <v>0.52861509261170969</v>
      </c>
      <c r="U92" s="24">
        <f t="shared" si="23"/>
        <v>-0.84039583234081139</v>
      </c>
      <c r="V92" s="7"/>
      <c r="W92" s="25">
        <f t="shared" si="24"/>
        <v>0.53513993059768461</v>
      </c>
      <c r="X92" s="24">
        <f t="shared" si="29"/>
        <v>320.41425814778233</v>
      </c>
      <c r="Y92" s="7"/>
      <c r="Z92" s="25">
        <f t="shared" si="30"/>
        <v>-641</v>
      </c>
      <c r="AA92" s="17">
        <f t="shared" si="31"/>
        <v>320.48099999999982</v>
      </c>
      <c r="AB92" s="24">
        <f t="shared" si="25"/>
        <v>5.5934486400839436</v>
      </c>
      <c r="AC92" s="17">
        <f t="shared" si="26"/>
        <v>-6.674185221748985E-2</v>
      </c>
    </row>
    <row r="93" spans="1:31" s="17" customFormat="1" x14ac:dyDescent="0.25">
      <c r="A93" s="17">
        <v>8</v>
      </c>
      <c r="B93" s="17">
        <v>-626</v>
      </c>
      <c r="C93" s="17">
        <v>12003</v>
      </c>
      <c r="D93" s="17">
        <v>11705</v>
      </c>
      <c r="E93" s="17">
        <v>14388</v>
      </c>
      <c r="F93" s="17">
        <v>14713</v>
      </c>
      <c r="G93" s="24"/>
      <c r="H93" s="7"/>
      <c r="I93" s="25">
        <f t="shared" si="17"/>
        <v>-2385</v>
      </c>
      <c r="J93" s="24">
        <f t="shared" si="17"/>
        <v>-3008</v>
      </c>
      <c r="K93" s="7"/>
      <c r="L93" s="25">
        <f t="shared" si="27"/>
        <v>-2386.4608248541758</v>
      </c>
      <c r="M93" s="17">
        <f t="shared" si="18"/>
        <v>2.1340092545778226</v>
      </c>
      <c r="N93" s="17">
        <f t="shared" si="28"/>
        <v>-3020.7095779912411</v>
      </c>
      <c r="O93" s="24">
        <f t="shared" si="19"/>
        <v>161.53337271543955</v>
      </c>
      <c r="P93" s="7"/>
      <c r="Q93" s="25">
        <f t="shared" si="20"/>
        <v>-2355.7750889554864</v>
      </c>
      <c r="R93" s="24">
        <f t="shared" si="21"/>
        <v>-3015.6811936717136</v>
      </c>
      <c r="S93" s="7"/>
      <c r="T93" s="25">
        <f t="shared" si="22"/>
        <v>0.60841969082986336</v>
      </c>
      <c r="U93" s="24">
        <f t="shared" si="23"/>
        <v>-0.78374018805255252</v>
      </c>
      <c r="V93" s="7"/>
      <c r="W93" s="25">
        <f t="shared" si="24"/>
        <v>0.61450811652475434</v>
      </c>
      <c r="X93" s="24">
        <f t="shared" si="29"/>
        <v>314.80309874659611</v>
      </c>
      <c r="Y93" s="7"/>
      <c r="Z93" s="25">
        <f t="shared" si="30"/>
        <v>-626</v>
      </c>
      <c r="AA93" s="17">
        <f t="shared" si="31"/>
        <v>314.84699999999981</v>
      </c>
      <c r="AB93" s="24">
        <f t="shared" si="25"/>
        <v>5.495116790026584</v>
      </c>
      <c r="AC93" s="17">
        <f t="shared" si="26"/>
        <v>-4.3901253403703322E-2</v>
      </c>
    </row>
    <row r="94" spans="1:31" s="17" customFormat="1" x14ac:dyDescent="0.25">
      <c r="A94" s="17">
        <v>9</v>
      </c>
      <c r="B94" s="17">
        <v>-631</v>
      </c>
      <c r="C94" s="17">
        <v>11867</v>
      </c>
      <c r="D94" s="17">
        <v>11836</v>
      </c>
      <c r="E94" s="17">
        <v>14541</v>
      </c>
      <c r="F94" s="17">
        <v>14599</v>
      </c>
      <c r="G94" s="24"/>
      <c r="H94" s="7"/>
      <c r="I94" s="25">
        <f t="shared" si="17"/>
        <v>-2674</v>
      </c>
      <c r="J94" s="24">
        <f t="shared" si="17"/>
        <v>-2763</v>
      </c>
      <c r="K94" s="7"/>
      <c r="L94" s="25">
        <f t="shared" si="27"/>
        <v>-2678.1190520090281</v>
      </c>
      <c r="M94" s="17">
        <f t="shared" si="18"/>
        <v>16.966589453078509</v>
      </c>
      <c r="N94" s="17">
        <f t="shared" si="28"/>
        <v>-2771.9006231397029</v>
      </c>
      <c r="O94" s="24">
        <f t="shared" si="19"/>
        <v>79.221092275015238</v>
      </c>
      <c r="P94" s="7"/>
      <c r="Q94" s="25">
        <f t="shared" si="20"/>
        <v>-2644.7750889554864</v>
      </c>
      <c r="R94" s="24">
        <f t="shared" si="21"/>
        <v>-2770.6811936717136</v>
      </c>
      <c r="S94" s="7"/>
      <c r="T94" s="25">
        <f t="shared" si="22"/>
        <v>0.68305894288502977</v>
      </c>
      <c r="U94" s="24">
        <f t="shared" si="23"/>
        <v>-0.72006756029739927</v>
      </c>
      <c r="V94" s="7"/>
      <c r="W94" s="25">
        <f t="shared" si="24"/>
        <v>0.68865645384636898</v>
      </c>
      <c r="X94" s="24">
        <f t="shared" si="29"/>
        <v>309.17941591290355</v>
      </c>
      <c r="Y94" s="7"/>
      <c r="Z94" s="25">
        <f t="shared" si="30"/>
        <v>-631</v>
      </c>
      <c r="AA94" s="17">
        <f t="shared" si="31"/>
        <v>309.16799999999984</v>
      </c>
      <c r="AB94" s="24">
        <f t="shared" si="25"/>
        <v>5.3959995418058257</v>
      </c>
      <c r="AC94" s="17">
        <f t="shared" si="26"/>
        <v>1.1415912903714798E-2</v>
      </c>
    </row>
    <row r="95" spans="1:31" s="17" customFormat="1" x14ac:dyDescent="0.25">
      <c r="A95" s="17">
        <v>10</v>
      </c>
      <c r="B95" s="17">
        <v>-611</v>
      </c>
      <c r="C95" s="17">
        <v>11741</v>
      </c>
      <c r="D95" s="17">
        <v>11974</v>
      </c>
      <c r="E95" s="17">
        <v>14676</v>
      </c>
      <c r="F95" s="17">
        <v>14469</v>
      </c>
      <c r="G95" s="24"/>
      <c r="H95" s="7"/>
      <c r="I95" s="25">
        <f t="shared" si="17"/>
        <v>-2935</v>
      </c>
      <c r="J95" s="24">
        <f t="shared" si="17"/>
        <v>-2495</v>
      </c>
      <c r="K95" s="7"/>
      <c r="L95" s="25">
        <f t="shared" si="27"/>
        <v>-2935.7731716541612</v>
      </c>
      <c r="M95" s="17">
        <f t="shared" si="18"/>
        <v>0.59779440679830498</v>
      </c>
      <c r="N95" s="17">
        <f t="shared" si="28"/>
        <v>-2504.918290190883</v>
      </c>
      <c r="O95" s="24">
        <f t="shared" si="19"/>
        <v>98.372480310565919</v>
      </c>
      <c r="P95" s="7"/>
      <c r="Q95" s="25">
        <f t="shared" si="20"/>
        <v>-2905.7750889554864</v>
      </c>
      <c r="R95" s="24">
        <f t="shared" si="21"/>
        <v>-2502.6811936717136</v>
      </c>
      <c r="S95" s="7"/>
      <c r="T95" s="25">
        <f t="shared" si="22"/>
        <v>0.75046671031201395</v>
      </c>
      <c r="U95" s="24">
        <f t="shared" si="23"/>
        <v>-0.65041750218155803</v>
      </c>
      <c r="V95" s="7"/>
      <c r="W95" s="25">
        <f t="shared" si="24"/>
        <v>0.75552679361141561</v>
      </c>
      <c r="X95" s="24">
        <f t="shared" si="29"/>
        <v>303.62655624602598</v>
      </c>
      <c r="Y95" s="7"/>
      <c r="Z95" s="25">
        <f t="shared" si="30"/>
        <v>-611</v>
      </c>
      <c r="AA95" s="17">
        <f t="shared" si="31"/>
        <v>303.66899999999981</v>
      </c>
      <c r="AB95" s="24">
        <f t="shared" si="25"/>
        <v>5.3000238862386571</v>
      </c>
      <c r="AC95" s="17">
        <f t="shared" si="26"/>
        <v>-4.2443753973827825E-2</v>
      </c>
    </row>
    <row r="96" spans="1:31" s="17" customFormat="1" x14ac:dyDescent="0.25">
      <c r="A96" s="17">
        <v>11</v>
      </c>
      <c r="B96" s="17">
        <v>-608</v>
      </c>
      <c r="C96" s="17">
        <v>11619</v>
      </c>
      <c r="D96" s="17">
        <v>12113</v>
      </c>
      <c r="E96" s="17">
        <v>14781</v>
      </c>
      <c r="F96" s="17">
        <v>14322</v>
      </c>
      <c r="G96" s="24"/>
      <c r="H96" s="7"/>
      <c r="I96" s="25">
        <f t="shared" si="17"/>
        <v>-3162</v>
      </c>
      <c r="J96" s="24">
        <f t="shared" si="17"/>
        <v>-2209</v>
      </c>
      <c r="K96" s="7"/>
      <c r="L96" s="25">
        <f t="shared" si="27"/>
        <v>-3165.6014216821227</v>
      </c>
      <c r="M96" s="17">
        <f t="shared" si="18"/>
        <v>12.970238132463432</v>
      </c>
      <c r="N96" s="17">
        <f t="shared" si="28"/>
        <v>-2216.257888629234</v>
      </c>
      <c r="O96" s="24">
        <f t="shared" si="19"/>
        <v>52.676947354364238</v>
      </c>
      <c r="P96" s="7"/>
      <c r="Q96" s="25">
        <f t="shared" si="20"/>
        <v>-3132.7750889554864</v>
      </c>
      <c r="R96" s="24">
        <f t="shared" si="21"/>
        <v>-2216.6811936717136</v>
      </c>
      <c r="S96" s="7"/>
      <c r="T96" s="25">
        <f t="shared" si="22"/>
        <v>0.80909338926191976</v>
      </c>
      <c r="U96" s="24">
        <f t="shared" si="23"/>
        <v>-0.57608945508778731</v>
      </c>
      <c r="V96" s="7"/>
      <c r="W96" s="25">
        <f t="shared" si="24"/>
        <v>0.81357954984859637</v>
      </c>
      <c r="X96" s="24">
        <f t="shared" si="29"/>
        <v>298.20408970396056</v>
      </c>
      <c r="Y96" s="7"/>
      <c r="Z96" s="25">
        <f t="shared" si="30"/>
        <v>-608</v>
      </c>
      <c r="AA96" s="17">
        <f t="shared" si="31"/>
        <v>298.19699999999983</v>
      </c>
      <c r="AB96" s="24">
        <f t="shared" si="25"/>
        <v>5.2045194695695276</v>
      </c>
      <c r="AC96" s="17">
        <f t="shared" si="26"/>
        <v>7.0897039607302759E-3</v>
      </c>
    </row>
    <row r="97" spans="1:29" s="17" customFormat="1" x14ac:dyDescent="0.25">
      <c r="A97" s="17">
        <v>12</v>
      </c>
      <c r="B97" s="17">
        <v>-641</v>
      </c>
      <c r="C97" s="17">
        <v>11509</v>
      </c>
      <c r="D97" s="17">
        <v>12268</v>
      </c>
      <c r="E97" s="17">
        <v>14882</v>
      </c>
      <c r="F97" s="17">
        <v>14151</v>
      </c>
      <c r="G97" s="24"/>
      <c r="H97" s="7"/>
      <c r="I97" s="25">
        <f t="shared" si="17"/>
        <v>-3373</v>
      </c>
      <c r="J97" s="24">
        <f t="shared" si="17"/>
        <v>-1883</v>
      </c>
      <c r="K97" s="7"/>
      <c r="L97" s="25">
        <f t="shared" si="27"/>
        <v>-3376.902045691274</v>
      </c>
      <c r="M97" s="17">
        <f t="shared" si="18"/>
        <v>15.225960576789968</v>
      </c>
      <c r="N97" s="17">
        <f t="shared" si="28"/>
        <v>-1890.007818713673</v>
      </c>
      <c r="O97" s="24">
        <f t="shared" si="19"/>
        <v>49.109523123705948</v>
      </c>
      <c r="P97" s="7"/>
      <c r="Q97" s="25">
        <f t="shared" si="20"/>
        <v>-3343.7750889554864</v>
      </c>
      <c r="R97" s="24">
        <f t="shared" si="21"/>
        <v>-1890.6811936717138</v>
      </c>
      <c r="S97" s="7"/>
      <c r="T97" s="25">
        <f t="shared" si="22"/>
        <v>0.86358779128143559</v>
      </c>
      <c r="U97" s="24">
        <f t="shared" si="23"/>
        <v>-0.49136587693195072</v>
      </c>
      <c r="V97" s="7"/>
      <c r="W97" s="25">
        <f t="shared" si="24"/>
        <v>0.86741939037467786</v>
      </c>
      <c r="X97" s="24">
        <f t="shared" si="29"/>
        <v>292.43226452887211</v>
      </c>
      <c r="Y97" s="7"/>
      <c r="Z97" s="25">
        <f t="shared" si="30"/>
        <v>-641</v>
      </c>
      <c r="AA97" s="17">
        <f t="shared" si="31"/>
        <v>292.42799999999983</v>
      </c>
      <c r="AB97" s="24">
        <f t="shared" si="25"/>
        <v>5.1038314250219745</v>
      </c>
      <c r="AC97" s="17">
        <f t="shared" si="26"/>
        <v>4.2645288722837904E-3</v>
      </c>
    </row>
    <row r="98" spans="1:29" s="17" customFormat="1" x14ac:dyDescent="0.25">
      <c r="A98" s="17">
        <v>13</v>
      </c>
      <c r="B98" s="17">
        <v>-622</v>
      </c>
      <c r="C98" s="17">
        <v>11433</v>
      </c>
      <c r="D98" s="17">
        <v>12444</v>
      </c>
      <c r="E98" s="17">
        <v>14977</v>
      </c>
      <c r="F98" s="17">
        <v>13995</v>
      </c>
      <c r="G98" s="24"/>
      <c r="H98" s="7"/>
      <c r="I98" s="25">
        <f t="shared" si="17"/>
        <v>-3544</v>
      </c>
      <c r="J98" s="24">
        <f t="shared" si="17"/>
        <v>-1551</v>
      </c>
      <c r="K98" s="7"/>
      <c r="L98" s="25">
        <f t="shared" si="27"/>
        <v>-3549.5294695757916</v>
      </c>
      <c r="M98" s="17">
        <f t="shared" si="18"/>
        <v>30.575033789605033</v>
      </c>
      <c r="N98" s="17">
        <f t="shared" si="28"/>
        <v>-1554.995760652326</v>
      </c>
      <c r="O98" s="24">
        <f t="shared" si="19"/>
        <v>15.966103190676687</v>
      </c>
      <c r="P98" s="7"/>
      <c r="Q98" s="25">
        <f t="shared" si="20"/>
        <v>-3514.7750889554864</v>
      </c>
      <c r="R98" s="24">
        <f t="shared" si="21"/>
        <v>-1558.6811936717138</v>
      </c>
      <c r="S98" s="7"/>
      <c r="T98" s="25">
        <f t="shared" si="22"/>
        <v>0.90775150097497703</v>
      </c>
      <c r="U98" s="24">
        <f t="shared" si="23"/>
        <v>-0.40508296911680419</v>
      </c>
      <c r="V98" s="7"/>
      <c r="W98" s="25">
        <f t="shared" si="24"/>
        <v>0.91091615149872296</v>
      </c>
      <c r="X98" s="24">
        <f t="shared" si="29"/>
        <v>286.87671061689309</v>
      </c>
      <c r="Y98" s="7"/>
      <c r="Z98" s="25">
        <f t="shared" si="30"/>
        <v>-622</v>
      </c>
      <c r="AA98" s="17">
        <f t="shared" si="31"/>
        <v>286.82999999999981</v>
      </c>
      <c r="AB98" s="24">
        <f t="shared" si="25"/>
        <v>5.0061278934953322</v>
      </c>
      <c r="AC98" s="17">
        <f t="shared" si="26"/>
        <v>4.6710616893278711E-2</v>
      </c>
    </row>
    <row r="99" spans="1:29" s="17" customFormat="1" x14ac:dyDescent="0.25">
      <c r="A99" s="17">
        <v>14</v>
      </c>
      <c r="B99" s="17">
        <v>-629</v>
      </c>
      <c r="C99" s="17">
        <v>11365</v>
      </c>
      <c r="D99" s="17">
        <v>12627</v>
      </c>
      <c r="E99" s="17">
        <v>15051</v>
      </c>
      <c r="F99" s="17">
        <v>13824</v>
      </c>
      <c r="G99" s="24"/>
      <c r="H99" s="7"/>
      <c r="I99" s="25">
        <f t="shared" si="17"/>
        <v>-3686</v>
      </c>
      <c r="J99" s="24">
        <f t="shared" si="17"/>
        <v>-1197</v>
      </c>
      <c r="K99" s="7"/>
      <c r="L99" s="25">
        <f t="shared" si="27"/>
        <v>-3689.9364422926578</v>
      </c>
      <c r="M99" s="17">
        <f t="shared" si="18"/>
        <v>15.495577923425232</v>
      </c>
      <c r="N99" s="17">
        <f t="shared" si="28"/>
        <v>-1201.0483113138621</v>
      </c>
      <c r="O99" s="24">
        <f t="shared" si="19"/>
        <v>16.388824493943773</v>
      </c>
      <c r="P99" s="7"/>
      <c r="Q99" s="25">
        <f t="shared" si="20"/>
        <v>-3656.7750889554864</v>
      </c>
      <c r="R99" s="24">
        <f t="shared" si="21"/>
        <v>-1204.6811936717138</v>
      </c>
      <c r="S99" s="7"/>
      <c r="T99" s="25">
        <f t="shared" si="22"/>
        <v>0.94442545873218675</v>
      </c>
      <c r="U99" s="24">
        <f t="shared" si="23"/>
        <v>-0.3130825192175215</v>
      </c>
      <c r="V99" s="7"/>
      <c r="W99" s="25">
        <f t="shared" si="24"/>
        <v>0.94687865288282003</v>
      </c>
      <c r="X99" s="24">
        <f t="shared" si="29"/>
        <v>281.19838128754577</v>
      </c>
      <c r="Y99" s="7"/>
      <c r="Z99" s="25">
        <f t="shared" si="30"/>
        <v>-629</v>
      </c>
      <c r="AA99" s="17">
        <f t="shared" si="31"/>
        <v>281.16899999999981</v>
      </c>
      <c r="AB99" s="24">
        <f t="shared" si="25"/>
        <v>4.9073248045399334</v>
      </c>
      <c r="AC99" s="17">
        <f t="shared" si="26"/>
        <v>2.9381287545959367E-2</v>
      </c>
    </row>
    <row r="100" spans="1:29" s="17" customFormat="1" x14ac:dyDescent="0.25">
      <c r="A100" s="17">
        <v>15</v>
      </c>
      <c r="B100" s="17">
        <v>-648</v>
      </c>
      <c r="C100" s="17">
        <v>11310</v>
      </c>
      <c r="D100" s="17">
        <v>12807</v>
      </c>
      <c r="E100" s="17">
        <v>15102</v>
      </c>
      <c r="F100" s="17">
        <v>13632</v>
      </c>
      <c r="G100" s="24"/>
      <c r="H100" s="7"/>
      <c r="I100" s="25">
        <f t="shared" si="17"/>
        <v>-3792</v>
      </c>
      <c r="J100" s="24">
        <f t="shared" si="17"/>
        <v>-825</v>
      </c>
      <c r="K100" s="7"/>
      <c r="L100" s="25">
        <f t="shared" si="27"/>
        <v>-3797.219964832952</v>
      </c>
      <c r="M100" s="17">
        <f t="shared" si="18"/>
        <v>27.248032857255321</v>
      </c>
      <c r="N100" s="17">
        <f t="shared" si="28"/>
        <v>-824.10008896105956</v>
      </c>
      <c r="O100" s="24">
        <f t="shared" si="19"/>
        <v>0.80983987800687107</v>
      </c>
      <c r="P100" s="7"/>
      <c r="Q100" s="25">
        <f t="shared" si="20"/>
        <v>-3762.7750889554864</v>
      </c>
      <c r="R100" s="24">
        <f t="shared" si="21"/>
        <v>-832.6811936717138</v>
      </c>
      <c r="S100" s="7"/>
      <c r="T100" s="25">
        <f t="shared" si="22"/>
        <v>0.97180179339601935</v>
      </c>
      <c r="U100" s="24">
        <f t="shared" si="23"/>
        <v>-0.21640408034030914</v>
      </c>
      <c r="V100" s="7"/>
      <c r="W100" s="25">
        <f t="shared" si="24"/>
        <v>0.97350702063025485</v>
      </c>
      <c r="X100" s="24">
        <f t="shared" si="29"/>
        <v>275.43475958842055</v>
      </c>
      <c r="Y100" s="7"/>
      <c r="Z100" s="25">
        <f t="shared" si="30"/>
        <v>-648</v>
      </c>
      <c r="AA100" s="17">
        <f t="shared" si="31"/>
        <v>275.33699999999982</v>
      </c>
      <c r="AB100" s="24">
        <f t="shared" si="25"/>
        <v>4.8055372025636238</v>
      </c>
      <c r="AC100" s="17">
        <f t="shared" si="26"/>
        <v>9.775958842072896E-2</v>
      </c>
    </row>
    <row r="101" spans="1:29" s="17" customFormat="1" x14ac:dyDescent="0.25">
      <c r="A101" s="17">
        <v>16</v>
      </c>
      <c r="B101" s="17">
        <v>-628</v>
      </c>
      <c r="C101" s="17">
        <v>11278</v>
      </c>
      <c r="D101" s="17">
        <v>12996</v>
      </c>
      <c r="E101" s="17">
        <v>15137</v>
      </c>
      <c r="F101" s="17">
        <v>13451</v>
      </c>
      <c r="G101" s="24"/>
      <c r="H101" s="7"/>
      <c r="I101" s="25">
        <f t="shared" si="17"/>
        <v>-3859</v>
      </c>
      <c r="J101" s="24">
        <f t="shared" si="17"/>
        <v>-455</v>
      </c>
      <c r="K101" s="7"/>
      <c r="L101" s="25">
        <f t="shared" si="27"/>
        <v>-3863.9702278744458</v>
      </c>
      <c r="M101" s="17">
        <f t="shared" si="18"/>
        <v>24.703165123917561</v>
      </c>
      <c r="N101" s="17">
        <f t="shared" si="28"/>
        <v>-450.51883054977583</v>
      </c>
      <c r="O101" s="24">
        <f t="shared" si="19"/>
        <v>20.08087964162241</v>
      </c>
      <c r="P101" s="7"/>
      <c r="Q101" s="25">
        <f t="shared" si="20"/>
        <v>-3829.7750889554864</v>
      </c>
      <c r="R101" s="24">
        <f t="shared" si="21"/>
        <v>-462.6811936717138</v>
      </c>
      <c r="S101" s="7"/>
      <c r="T101" s="25">
        <f t="shared" si="22"/>
        <v>0.98910570304202683</v>
      </c>
      <c r="U101" s="24">
        <f t="shared" si="23"/>
        <v>-0.12024541801620009</v>
      </c>
      <c r="V101" s="7"/>
      <c r="W101" s="25">
        <f t="shared" si="24"/>
        <v>0.99006668699819689</v>
      </c>
      <c r="X101" s="24">
        <f t="shared" si="29"/>
        <v>269.8268341340746</v>
      </c>
      <c r="Y101" s="7"/>
      <c r="Z101" s="25">
        <f t="shared" si="30"/>
        <v>-628</v>
      </c>
      <c r="AA101" s="17">
        <f t="shared" si="31"/>
        <v>269.68499999999983</v>
      </c>
      <c r="AB101" s="24">
        <f t="shared" si="25"/>
        <v>4.7068911932409048</v>
      </c>
      <c r="AC101" s="17">
        <f t="shared" si="26"/>
        <v>0.14183413407477019</v>
      </c>
    </row>
    <row r="102" spans="1:29" s="17" customFormat="1" x14ac:dyDescent="0.25">
      <c r="A102" s="17">
        <v>17</v>
      </c>
      <c r="B102" s="17">
        <v>-618</v>
      </c>
      <c r="C102" s="17">
        <v>11250</v>
      </c>
      <c r="D102" s="17">
        <v>13166</v>
      </c>
      <c r="E102" s="17">
        <v>15138</v>
      </c>
      <c r="F102" s="17">
        <v>13251</v>
      </c>
      <c r="G102" s="24"/>
      <c r="H102" s="7"/>
      <c r="I102" s="25">
        <f t="shared" si="17"/>
        <v>-3888</v>
      </c>
      <c r="J102" s="24">
        <f t="shared" si="17"/>
        <v>-85</v>
      </c>
      <c r="K102" s="7"/>
      <c r="L102" s="25">
        <f t="shared" si="27"/>
        <v>-3893.2480685470332</v>
      </c>
      <c r="M102" s="17">
        <f t="shared" si="18"/>
        <v>27.542223474359155</v>
      </c>
      <c r="N102" s="17">
        <f t="shared" si="28"/>
        <v>-78.510029271783282</v>
      </c>
      <c r="O102" s="24">
        <f t="shared" si="19"/>
        <v>42.119720053109845</v>
      </c>
      <c r="P102" s="7"/>
      <c r="Q102" s="25">
        <f t="shared" si="20"/>
        <v>-3858.7750889554864</v>
      </c>
      <c r="R102" s="24">
        <f t="shared" si="21"/>
        <v>-92.6811936717138</v>
      </c>
      <c r="S102" s="7"/>
      <c r="T102" s="25">
        <f t="shared" si="22"/>
        <v>0.99659545497835844</v>
      </c>
      <c r="U102" s="24">
        <f t="shared" si="23"/>
        <v>-2.4086755692091028E-2</v>
      </c>
      <c r="V102" s="7"/>
      <c r="W102" s="25">
        <f t="shared" si="24"/>
        <v>0.9968119012990081</v>
      </c>
      <c r="X102" s="24">
        <f t="shared" si="29"/>
        <v>264.28628551188444</v>
      </c>
      <c r="Y102" s="7"/>
      <c r="Z102" s="25">
        <f t="shared" si="30"/>
        <v>-618</v>
      </c>
      <c r="AA102" s="17">
        <f t="shared" si="31"/>
        <v>264.12299999999982</v>
      </c>
      <c r="AB102" s="24">
        <f t="shared" si="25"/>
        <v>4.6098159802449796</v>
      </c>
      <c r="AC102" s="17">
        <f t="shared" si="26"/>
        <v>0.1632855118846237</v>
      </c>
    </row>
    <row r="103" spans="1:29" s="17" customFormat="1" x14ac:dyDescent="0.25">
      <c r="A103" s="17">
        <v>18</v>
      </c>
      <c r="B103" s="17">
        <v>-618</v>
      </c>
      <c r="C103" s="17">
        <v>11270</v>
      </c>
      <c r="D103" s="17">
        <v>13368</v>
      </c>
      <c r="E103" s="17">
        <v>15152</v>
      </c>
      <c r="F103" s="17">
        <v>13081</v>
      </c>
      <c r="G103" s="24"/>
      <c r="H103" s="7"/>
      <c r="I103" s="25">
        <f t="shared" si="17"/>
        <v>-3882</v>
      </c>
      <c r="J103" s="24">
        <f t="shared" si="17"/>
        <v>287</v>
      </c>
      <c r="K103" s="7"/>
      <c r="L103" s="25">
        <f t="shared" si="27"/>
        <v>-3886.1299523778139</v>
      </c>
      <c r="M103" s="17">
        <f t="shared" si="18"/>
        <v>17.056506643010515</v>
      </c>
      <c r="N103" s="17">
        <f t="shared" si="28"/>
        <v>294.31443527712588</v>
      </c>
      <c r="O103" s="24">
        <f t="shared" si="19"/>
        <v>53.500963423263563</v>
      </c>
      <c r="P103" s="7"/>
      <c r="Q103" s="25">
        <f t="shared" si="20"/>
        <v>-3852.7750889554864</v>
      </c>
      <c r="R103" s="24">
        <f t="shared" si="21"/>
        <v>279.3188063282862</v>
      </c>
      <c r="S103" s="7"/>
      <c r="T103" s="25">
        <f t="shared" si="22"/>
        <v>0.9950458511294622</v>
      </c>
      <c r="U103" s="24">
        <f t="shared" si="23"/>
        <v>7.2591683185121325E-2</v>
      </c>
      <c r="V103" s="7"/>
      <c r="W103" s="25">
        <f t="shared" si="24"/>
        <v>0.99451346295384624</v>
      </c>
      <c r="X103" s="24">
        <f t="shared" si="29"/>
        <v>258.72733264207704</v>
      </c>
      <c r="Y103" s="7"/>
      <c r="Z103" s="25">
        <f t="shared" si="30"/>
        <v>-618</v>
      </c>
      <c r="AA103" s="17">
        <f t="shared" si="31"/>
        <v>258.56099999999981</v>
      </c>
      <c r="AB103" s="24">
        <f t="shared" si="25"/>
        <v>4.5127407672490554</v>
      </c>
      <c r="AC103" s="17">
        <f t="shared" si="26"/>
        <v>0.16633264207723641</v>
      </c>
    </row>
    <row r="104" spans="1:29" s="17" customFormat="1" x14ac:dyDescent="0.25">
      <c r="A104" s="17">
        <v>19</v>
      </c>
      <c r="B104" s="17">
        <v>-621</v>
      </c>
      <c r="C104" s="17">
        <v>11285</v>
      </c>
      <c r="D104" s="17">
        <v>13551</v>
      </c>
      <c r="E104" s="17">
        <v>15123</v>
      </c>
      <c r="F104" s="17">
        <v>12890</v>
      </c>
      <c r="G104" s="24"/>
      <c r="H104" s="7"/>
      <c r="I104" s="25">
        <f t="shared" si="17"/>
        <v>-3838</v>
      </c>
      <c r="J104" s="24">
        <f t="shared" si="17"/>
        <v>661</v>
      </c>
      <c r="K104" s="7"/>
      <c r="L104" s="25">
        <f t="shared" si="27"/>
        <v>-3842.3839421644379</v>
      </c>
      <c r="M104" s="17">
        <f t="shared" si="18"/>
        <v>19.218948901136809</v>
      </c>
      <c r="N104" s="17">
        <f t="shared" si="28"/>
        <v>666.22458564987369</v>
      </c>
      <c r="O104" s="24">
        <f t="shared" si="19"/>
        <v>27.29629521286607</v>
      </c>
      <c r="P104" s="7"/>
      <c r="Q104" s="25">
        <f t="shared" si="20"/>
        <v>-3808.7750889554864</v>
      </c>
      <c r="R104" s="24">
        <f t="shared" si="21"/>
        <v>653.3188063282862</v>
      </c>
      <c r="S104" s="7"/>
      <c r="T104" s="25">
        <f t="shared" si="22"/>
        <v>0.98368208957089021</v>
      </c>
      <c r="U104" s="24">
        <f t="shared" si="23"/>
        <v>0.16978989861543697</v>
      </c>
      <c r="V104" s="7"/>
      <c r="W104" s="25">
        <f t="shared" si="24"/>
        <v>0.98239654679951727</v>
      </c>
      <c r="X104" s="24">
        <f t="shared" si="29"/>
        <v>253.09637722637422</v>
      </c>
      <c r="Y104" s="7"/>
      <c r="Z104" s="25">
        <f t="shared" si="30"/>
        <v>-621</v>
      </c>
      <c r="AA104" s="17">
        <f t="shared" si="31"/>
        <v>252.97199999999981</v>
      </c>
      <c r="AB104" s="24">
        <f t="shared" si="25"/>
        <v>4.4151943153550919</v>
      </c>
      <c r="AC104" s="17">
        <f t="shared" si="26"/>
        <v>0.12437722637440629</v>
      </c>
    </row>
    <row r="105" spans="1:29" s="17" customFormat="1" x14ac:dyDescent="0.25">
      <c r="A105" s="17">
        <v>20</v>
      </c>
      <c r="B105" s="17">
        <v>-610</v>
      </c>
      <c r="C105" s="17">
        <v>11323</v>
      </c>
      <c r="D105" s="17">
        <v>13723</v>
      </c>
      <c r="E105" s="17">
        <v>15083</v>
      </c>
      <c r="F105" s="17">
        <v>12708</v>
      </c>
      <c r="G105" s="24"/>
      <c r="H105" s="7"/>
      <c r="I105" s="25">
        <f t="shared" si="17"/>
        <v>-3760</v>
      </c>
      <c r="J105" s="24">
        <f t="shared" si="17"/>
        <v>1015</v>
      </c>
      <c r="K105" s="7"/>
      <c r="L105" s="25">
        <f t="shared" si="27"/>
        <v>-3764.1007137934062</v>
      </c>
      <c r="M105" s="17">
        <f t="shared" si="18"/>
        <v>16.815853615431518</v>
      </c>
      <c r="N105" s="17">
        <f t="shared" si="28"/>
        <v>1025.4676653284057</v>
      </c>
      <c r="O105" s="24">
        <f t="shared" si="19"/>
        <v>109.57201742750684</v>
      </c>
      <c r="P105" s="7"/>
      <c r="Q105" s="25">
        <f t="shared" si="20"/>
        <v>-3730.7750889554864</v>
      </c>
      <c r="R105" s="24">
        <f t="shared" si="21"/>
        <v>1007.3188063282862</v>
      </c>
      <c r="S105" s="7"/>
      <c r="T105" s="25">
        <f t="shared" si="22"/>
        <v>0.96353723953523973</v>
      </c>
      <c r="U105" s="24">
        <f t="shared" si="23"/>
        <v>0.26179034851471966</v>
      </c>
      <c r="V105" s="7"/>
      <c r="W105" s="25">
        <f t="shared" si="24"/>
        <v>0.96153853621601393</v>
      </c>
      <c r="X105" s="24">
        <f t="shared" si="29"/>
        <v>247.67177152154693</v>
      </c>
      <c r="Y105" s="7"/>
      <c r="Z105" s="25">
        <f t="shared" si="30"/>
        <v>-610</v>
      </c>
      <c r="AA105" s="17">
        <f t="shared" si="31"/>
        <v>247.4819999999998</v>
      </c>
      <c r="AB105" s="24">
        <f t="shared" si="25"/>
        <v>4.3193757394206029</v>
      </c>
      <c r="AC105" s="17">
        <f t="shared" si="26"/>
        <v>0.1897715215471294</v>
      </c>
    </row>
    <row r="106" spans="1:29" s="17" customFormat="1" x14ac:dyDescent="0.25">
      <c r="A106" s="17">
        <v>21</v>
      </c>
      <c r="B106" s="17">
        <v>-638</v>
      </c>
      <c r="C106" s="17">
        <v>11382</v>
      </c>
      <c r="D106" s="17">
        <v>13902</v>
      </c>
      <c r="E106" s="17">
        <v>15024</v>
      </c>
      <c r="F106" s="17">
        <v>12524</v>
      </c>
      <c r="G106" s="24"/>
      <c r="H106" s="7"/>
      <c r="I106" s="25">
        <f t="shared" si="17"/>
        <v>-3642</v>
      </c>
      <c r="J106" s="24">
        <f t="shared" si="17"/>
        <v>1378</v>
      </c>
      <c r="K106" s="7"/>
      <c r="L106" s="25">
        <f t="shared" si="27"/>
        <v>-3645.5685250371071</v>
      </c>
      <c r="M106" s="17">
        <f t="shared" si="18"/>
        <v>12.73437094045998</v>
      </c>
      <c r="N106" s="17">
        <f t="shared" si="28"/>
        <v>1391.1499168826501</v>
      </c>
      <c r="O106" s="24">
        <f t="shared" si="19"/>
        <v>172.92031402060695</v>
      </c>
      <c r="P106" s="7"/>
      <c r="Q106" s="25">
        <f t="shared" si="20"/>
        <v>-3612.7750889554864</v>
      </c>
      <c r="R106" s="24">
        <f t="shared" si="21"/>
        <v>1370.3188063282862</v>
      </c>
      <c r="S106" s="7"/>
      <c r="T106" s="25">
        <f t="shared" si="22"/>
        <v>0.93306169717361476</v>
      </c>
      <c r="U106" s="24">
        <f t="shared" si="23"/>
        <v>0.3561297929029672</v>
      </c>
      <c r="V106" s="7"/>
      <c r="W106" s="25">
        <f t="shared" si="24"/>
        <v>0.9303314076174195</v>
      </c>
      <c r="X106" s="24">
        <f t="shared" si="29"/>
        <v>241.95528311024384</v>
      </c>
      <c r="Y106" s="7"/>
      <c r="Z106" s="25">
        <f t="shared" si="30"/>
        <v>-638</v>
      </c>
      <c r="AA106" s="17">
        <f t="shared" si="31"/>
        <v>241.73999999999981</v>
      </c>
      <c r="AB106" s="24">
        <f t="shared" si="25"/>
        <v>4.2191589337710891</v>
      </c>
      <c r="AC106" s="17">
        <f t="shared" si="26"/>
        <v>0.21528311024403024</v>
      </c>
    </row>
    <row r="107" spans="1:29" s="17" customFormat="1" x14ac:dyDescent="0.25">
      <c r="A107" s="17">
        <v>22</v>
      </c>
      <c r="B107" s="17">
        <v>-635</v>
      </c>
      <c r="C107" s="17">
        <v>11462</v>
      </c>
      <c r="D107" s="17">
        <v>14090</v>
      </c>
      <c r="E107" s="17">
        <v>14958</v>
      </c>
      <c r="F107" s="17">
        <v>12355</v>
      </c>
      <c r="G107" s="24"/>
      <c r="H107" s="7"/>
      <c r="I107" s="25">
        <f t="shared" si="17"/>
        <v>-3496</v>
      </c>
      <c r="J107" s="24">
        <f t="shared" si="17"/>
        <v>1735</v>
      </c>
      <c r="K107" s="7"/>
      <c r="L107" s="25">
        <f t="shared" si="27"/>
        <v>-3491.5455156723592</v>
      </c>
      <c r="M107" s="17">
        <f t="shared" si="18"/>
        <v>19.842430625197373</v>
      </c>
      <c r="N107" s="17">
        <f t="shared" si="28"/>
        <v>1741.3212159617826</v>
      </c>
      <c r="O107" s="24">
        <f t="shared" si="19"/>
        <v>39.957771235495464</v>
      </c>
      <c r="P107" s="7"/>
      <c r="Q107" s="25">
        <f t="shared" si="20"/>
        <v>-3466.7750889554864</v>
      </c>
      <c r="R107" s="24">
        <f t="shared" si="21"/>
        <v>1727.3188063282862</v>
      </c>
      <c r="S107" s="7"/>
      <c r="T107" s="25">
        <f t="shared" si="22"/>
        <v>0.89535467018380743</v>
      </c>
      <c r="U107" s="24">
        <f t="shared" si="23"/>
        <v>0.44890990763190486</v>
      </c>
      <c r="V107" s="7"/>
      <c r="W107" s="25">
        <f t="shared" si="24"/>
        <v>0.89190465472178515</v>
      </c>
      <c r="X107" s="24">
        <f t="shared" si="29"/>
        <v>236.18522658600477</v>
      </c>
      <c r="Y107" s="7"/>
      <c r="Z107" s="25">
        <f t="shared" si="30"/>
        <v>-635</v>
      </c>
      <c r="AA107" s="17">
        <f t="shared" si="31"/>
        <v>236.02499999999981</v>
      </c>
      <c r="AB107" s="24">
        <f t="shared" si="25"/>
        <v>4.1194133670196127</v>
      </c>
      <c r="AC107" s="17">
        <f t="shared" si="26"/>
        <v>0.16022658600496698</v>
      </c>
    </row>
    <row r="108" spans="1:29" s="17" customFormat="1" x14ac:dyDescent="0.25">
      <c r="A108" s="17">
        <v>23</v>
      </c>
      <c r="B108" s="17">
        <v>-636</v>
      </c>
      <c r="C108" s="17">
        <v>11563</v>
      </c>
      <c r="D108" s="17">
        <v>14254</v>
      </c>
      <c r="E108" s="17">
        <v>14864</v>
      </c>
      <c r="F108" s="17">
        <v>12188</v>
      </c>
      <c r="G108" s="24"/>
      <c r="H108" s="7"/>
      <c r="I108" s="25">
        <f t="shared" si="17"/>
        <v>-3301</v>
      </c>
      <c r="J108" s="24">
        <f t="shared" si="17"/>
        <v>2066</v>
      </c>
      <c r="K108" s="7"/>
      <c r="L108" s="25">
        <f t="shared" si="27"/>
        <v>-3302.7698984836611</v>
      </c>
      <c r="M108" s="17">
        <f t="shared" si="18"/>
        <v>3.1325406424658926</v>
      </c>
      <c r="N108" s="17">
        <f t="shared" si="28"/>
        <v>2074.7520047455096</v>
      </c>
      <c r="O108" s="24">
        <f t="shared" si="19"/>
        <v>76.597587065421976</v>
      </c>
      <c r="P108" s="7"/>
      <c r="Q108" s="25">
        <f t="shared" si="20"/>
        <v>-3271.7750889554864</v>
      </c>
      <c r="R108" s="24">
        <f t="shared" si="21"/>
        <v>2058.3188063282864</v>
      </c>
      <c r="S108" s="7"/>
      <c r="T108" s="25">
        <f t="shared" si="22"/>
        <v>0.84499254509468136</v>
      </c>
      <c r="U108" s="24">
        <f t="shared" si="23"/>
        <v>0.53493292717049978</v>
      </c>
      <c r="V108" s="7"/>
      <c r="W108" s="25">
        <f t="shared" si="24"/>
        <v>0.84087475880711315</v>
      </c>
      <c r="X108" s="24">
        <f t="shared" si="29"/>
        <v>230.43908557459372</v>
      </c>
      <c r="Y108" s="7"/>
      <c r="Z108" s="25">
        <f t="shared" si="30"/>
        <v>-636</v>
      </c>
      <c r="AA108" s="17">
        <f t="shared" si="31"/>
        <v>230.30099999999982</v>
      </c>
      <c r="AB108" s="24">
        <f t="shared" si="25"/>
        <v>4.0195107206354574</v>
      </c>
      <c r="AC108" s="17">
        <f t="shared" si="26"/>
        <v>0.13808557459390158</v>
      </c>
    </row>
    <row r="109" spans="1:29" s="17" customFormat="1" x14ac:dyDescent="0.25">
      <c r="A109" s="17">
        <v>24</v>
      </c>
      <c r="B109" s="17">
        <v>-627</v>
      </c>
      <c r="C109" s="17">
        <v>11669</v>
      </c>
      <c r="D109" s="17">
        <v>14408</v>
      </c>
      <c r="E109" s="17">
        <v>14755</v>
      </c>
      <c r="F109" s="17">
        <v>12033</v>
      </c>
      <c r="G109" s="24"/>
      <c r="H109" s="7"/>
      <c r="I109" s="25">
        <f t="shared" si="17"/>
        <v>-3086</v>
      </c>
      <c r="J109" s="24">
        <f t="shared" si="17"/>
        <v>2375</v>
      </c>
      <c r="K109" s="7"/>
      <c r="L109" s="25">
        <f t="shared" si="27"/>
        <v>-3084.690733393677</v>
      </c>
      <c r="M109" s="17">
        <f t="shared" si="18"/>
        <v>1.7141790464326381</v>
      </c>
      <c r="N109" s="17">
        <f t="shared" si="28"/>
        <v>2383.2825738230963</v>
      </c>
      <c r="O109" s="24">
        <f t="shared" si="19"/>
        <v>68.601029135040051</v>
      </c>
      <c r="P109" s="7"/>
      <c r="Q109" s="25">
        <f t="shared" si="20"/>
        <v>-3056.7750889554864</v>
      </c>
      <c r="R109" s="24">
        <f t="shared" si="21"/>
        <v>2367.3188063282864</v>
      </c>
      <c r="S109" s="7"/>
      <c r="T109" s="25">
        <f t="shared" si="22"/>
        <v>0.78946507384256803</v>
      </c>
      <c r="U109" s="24">
        <f t="shared" si="23"/>
        <v>0.61523840462495849</v>
      </c>
      <c r="V109" s="7"/>
      <c r="W109" s="25">
        <f t="shared" si="24"/>
        <v>0.78472364496687819</v>
      </c>
      <c r="X109" s="24">
        <f t="shared" si="29"/>
        <v>224.80494417119701</v>
      </c>
      <c r="Y109" s="7"/>
      <c r="Z109" s="25">
        <f t="shared" si="30"/>
        <v>-627</v>
      </c>
      <c r="AA109" s="17">
        <f t="shared" si="31"/>
        <v>224.65799999999982</v>
      </c>
      <c r="AB109" s="24">
        <f t="shared" si="25"/>
        <v>3.9210217909454177</v>
      </c>
      <c r="AC109" s="17">
        <f t="shared" si="26"/>
        <v>0.14694417119719105</v>
      </c>
    </row>
    <row r="110" spans="1:29" s="17" customFormat="1" x14ac:dyDescent="0.25">
      <c r="A110" s="17">
        <v>25</v>
      </c>
      <c r="B110" s="17">
        <v>-621</v>
      </c>
      <c r="C110" s="17">
        <v>11788</v>
      </c>
      <c r="D110" s="17">
        <v>14550</v>
      </c>
      <c r="E110" s="17">
        <v>14632</v>
      </c>
      <c r="F110" s="17">
        <v>11888</v>
      </c>
      <c r="G110" s="24"/>
      <c r="H110" s="7"/>
      <c r="I110" s="25">
        <f t="shared" si="17"/>
        <v>-2844</v>
      </c>
      <c r="J110" s="24">
        <f t="shared" si="17"/>
        <v>2662</v>
      </c>
      <c r="K110" s="7"/>
      <c r="L110" s="25">
        <f t="shared" si="27"/>
        <v>-2839.4912905038127</v>
      </c>
      <c r="M110" s="17">
        <f t="shared" si="18"/>
        <v>20.328461321009478</v>
      </c>
      <c r="N110" s="17">
        <f t="shared" si="28"/>
        <v>2666.1526536232454</v>
      </c>
      <c r="O110" s="24">
        <f t="shared" si="19"/>
        <v>17.244532114653495</v>
      </c>
      <c r="P110" s="7"/>
      <c r="Q110" s="25">
        <f t="shared" si="20"/>
        <v>-2814.7750889554864</v>
      </c>
      <c r="R110" s="24">
        <f t="shared" si="21"/>
        <v>2654.3188063282864</v>
      </c>
      <c r="S110" s="7"/>
      <c r="T110" s="25">
        <f t="shared" si="22"/>
        <v>0.72696438527042173</v>
      </c>
      <c r="U110" s="24">
        <f t="shared" si="23"/>
        <v>0.68982633999528087</v>
      </c>
      <c r="V110" s="7"/>
      <c r="W110" s="25">
        <f t="shared" si="24"/>
        <v>0.72164338782029258</v>
      </c>
      <c r="X110" s="24">
        <f t="shared" si="29"/>
        <v>219.1934020447494</v>
      </c>
      <c r="Y110" s="7"/>
      <c r="Z110" s="25">
        <f t="shared" si="30"/>
        <v>-621</v>
      </c>
      <c r="AA110" s="17">
        <f t="shared" si="31"/>
        <v>219.06899999999982</v>
      </c>
      <c r="AB110" s="24">
        <f t="shared" si="25"/>
        <v>3.8234753390514546</v>
      </c>
      <c r="AC110" s="17">
        <f t="shared" si="26"/>
        <v>0.12440204474958705</v>
      </c>
    </row>
    <row r="111" spans="1:29" s="17" customFormat="1" x14ac:dyDescent="0.25">
      <c r="A111" s="17">
        <v>26</v>
      </c>
      <c r="B111" s="17">
        <v>-605</v>
      </c>
      <c r="C111" s="17">
        <v>11924</v>
      </c>
      <c r="D111" s="17">
        <v>14669</v>
      </c>
      <c r="E111" s="17">
        <v>14498</v>
      </c>
      <c r="F111" s="17">
        <v>11757</v>
      </c>
      <c r="G111" s="24"/>
      <c r="H111" s="7"/>
      <c r="I111" s="25">
        <f t="shared" si="17"/>
        <v>-2574</v>
      </c>
      <c r="J111" s="24">
        <f t="shared" si="17"/>
        <v>2912</v>
      </c>
      <c r="K111" s="7"/>
      <c r="L111" s="25">
        <f t="shared" si="27"/>
        <v>-2574.8847680941526</v>
      </c>
      <c r="M111" s="17">
        <f t="shared" si="18"/>
        <v>0.78281458043043295</v>
      </c>
      <c r="N111" s="17">
        <f t="shared" si="28"/>
        <v>2917.4243312848748</v>
      </c>
      <c r="O111" s="24">
        <f t="shared" si="19"/>
        <v>29.423369888071765</v>
      </c>
      <c r="P111" s="7"/>
      <c r="Q111" s="25">
        <f t="shared" si="20"/>
        <v>-2544.7750889554864</v>
      </c>
      <c r="R111" s="24">
        <f t="shared" si="21"/>
        <v>2904.3188063282864</v>
      </c>
      <c r="S111" s="7"/>
      <c r="T111" s="25">
        <f t="shared" si="22"/>
        <v>0.6572322120700933</v>
      </c>
      <c r="U111" s="24">
        <f t="shared" si="23"/>
        <v>0.75479840913319241</v>
      </c>
      <c r="V111" s="7"/>
      <c r="W111" s="25">
        <f t="shared" si="24"/>
        <v>0.65140590537823162</v>
      </c>
      <c r="X111" s="24">
        <f t="shared" si="29"/>
        <v>213.6969120193005</v>
      </c>
      <c r="Y111" s="7"/>
      <c r="Z111" s="25">
        <f t="shared" si="30"/>
        <v>-605</v>
      </c>
      <c r="AA111" s="17">
        <f t="shared" si="31"/>
        <v>213.62399999999982</v>
      </c>
      <c r="AB111" s="24">
        <f t="shared" si="25"/>
        <v>3.7284421612803631</v>
      </c>
      <c r="AC111" s="17">
        <f t="shared" si="26"/>
        <v>7.2912019300673592E-2</v>
      </c>
    </row>
    <row r="112" spans="1:29" s="17" customFormat="1" x14ac:dyDescent="0.25">
      <c r="A112" s="17">
        <v>27</v>
      </c>
      <c r="B112" s="17">
        <v>-615</v>
      </c>
      <c r="C112" s="17">
        <v>12070</v>
      </c>
      <c r="D112" s="17">
        <v>14787</v>
      </c>
      <c r="E112" s="17">
        <v>14355</v>
      </c>
      <c r="F112" s="17">
        <v>11643</v>
      </c>
      <c r="G112" s="24"/>
      <c r="H112" s="7"/>
      <c r="I112" s="25">
        <f t="shared" si="17"/>
        <v>-2285</v>
      </c>
      <c r="J112" s="24">
        <f t="shared" si="17"/>
        <v>3144</v>
      </c>
      <c r="K112" s="7"/>
      <c r="L112" s="25">
        <f t="shared" si="27"/>
        <v>-2282.3654261967295</v>
      </c>
      <c r="M112" s="17">
        <f t="shared" si="18"/>
        <v>6.9409791248794042</v>
      </c>
      <c r="N112" s="17">
        <f t="shared" si="28"/>
        <v>3145.8975771445821</v>
      </c>
      <c r="O112" s="24">
        <f t="shared" si="19"/>
        <v>3.6007990196403599</v>
      </c>
      <c r="P112" s="7"/>
      <c r="Q112" s="25">
        <f t="shared" si="20"/>
        <v>-2255.7750889554864</v>
      </c>
      <c r="R112" s="24">
        <f t="shared" si="21"/>
        <v>3136.3188063282864</v>
      </c>
      <c r="S112" s="7"/>
      <c r="T112" s="25">
        <f t="shared" si="22"/>
        <v>0.582592960014927</v>
      </c>
      <c r="U112" s="24">
        <f t="shared" si="23"/>
        <v>0.81509248929317435</v>
      </c>
      <c r="V112" s="7"/>
      <c r="W112" s="25">
        <f t="shared" si="24"/>
        <v>0.5762974285809328</v>
      </c>
      <c r="X112" s="24">
        <f t="shared" si="29"/>
        <v>208.16364950645391</v>
      </c>
      <c r="Y112" s="7"/>
      <c r="Z112" s="25">
        <f t="shared" si="30"/>
        <v>-615</v>
      </c>
      <c r="AA112" s="17">
        <f t="shared" si="31"/>
        <v>208.08899999999983</v>
      </c>
      <c r="AB112" s="24">
        <f t="shared" si="25"/>
        <v>3.6318381871824772</v>
      </c>
      <c r="AC112" s="17">
        <f t="shared" si="26"/>
        <v>7.4649506454079528E-2</v>
      </c>
    </row>
    <row r="113" spans="1:29" s="17" customFormat="1" x14ac:dyDescent="0.25">
      <c r="A113" s="17">
        <v>28</v>
      </c>
      <c r="B113" s="17">
        <v>-633</v>
      </c>
      <c r="C113" s="17">
        <v>12228</v>
      </c>
      <c r="D113" s="17">
        <v>14889</v>
      </c>
      <c r="E113" s="17">
        <v>14192</v>
      </c>
      <c r="F113" s="17">
        <v>11531</v>
      </c>
      <c r="G113" s="24"/>
      <c r="H113" s="7"/>
      <c r="I113" s="25">
        <f t="shared" si="17"/>
        <v>-1964</v>
      </c>
      <c r="J113" s="24">
        <f t="shared" si="17"/>
        <v>3358</v>
      </c>
      <c r="K113" s="7"/>
      <c r="L113" s="25">
        <f t="shared" si="27"/>
        <v>-1959.3647891778749</v>
      </c>
      <c r="M113" s="17">
        <f t="shared" si="18"/>
        <v>21.485179365546067</v>
      </c>
      <c r="N113" s="17">
        <f t="shared" si="28"/>
        <v>3350.4467750537406</v>
      </c>
      <c r="O113" s="24">
        <f t="shared" si="19"/>
        <v>57.051207088795827</v>
      </c>
      <c r="P113" s="7"/>
      <c r="Q113" s="25">
        <f t="shared" si="20"/>
        <v>-1934.7750889554864</v>
      </c>
      <c r="R113" s="24">
        <f t="shared" si="21"/>
        <v>3350.3188063282864</v>
      </c>
      <c r="S113" s="7"/>
      <c r="T113" s="25">
        <f t="shared" si="22"/>
        <v>0.4996891540989809</v>
      </c>
      <c r="U113" s="24">
        <f t="shared" si="23"/>
        <v>0.87070858047522659</v>
      </c>
      <c r="V113" s="7"/>
      <c r="W113" s="25">
        <f t="shared" si="24"/>
        <v>0.49296038172121981</v>
      </c>
      <c r="X113" s="24">
        <f t="shared" si="29"/>
        <v>202.41887581538595</v>
      </c>
      <c r="Y113" s="7"/>
      <c r="Z113" s="25">
        <f t="shared" si="30"/>
        <v>-633</v>
      </c>
      <c r="AA113" s="17">
        <f t="shared" si="31"/>
        <v>202.39199999999983</v>
      </c>
      <c r="AB113" s="24">
        <f t="shared" si="25"/>
        <v>3.5324067796963607</v>
      </c>
      <c r="AC113" s="17">
        <f t="shared" si="26"/>
        <v>2.6875815386119939E-2</v>
      </c>
    </row>
    <row r="114" spans="1:29" s="17" customFormat="1" x14ac:dyDescent="0.25">
      <c r="A114" s="17">
        <v>29</v>
      </c>
      <c r="B114" s="17">
        <v>-626</v>
      </c>
      <c r="C114" s="17">
        <v>12402</v>
      </c>
      <c r="D114" s="17">
        <v>14970</v>
      </c>
      <c r="E114" s="17">
        <v>14023</v>
      </c>
      <c r="F114" s="17">
        <v>11447</v>
      </c>
      <c r="G114" s="24"/>
      <c r="H114" s="7"/>
      <c r="I114" s="25">
        <f t="shared" si="17"/>
        <v>-1621</v>
      </c>
      <c r="J114" s="24">
        <f t="shared" si="17"/>
        <v>3523</v>
      </c>
      <c r="K114" s="7"/>
      <c r="L114" s="25">
        <f t="shared" si="27"/>
        <v>-1621.1662536601723</v>
      </c>
      <c r="M114" s="17">
        <f t="shared" si="18"/>
        <v>2.7640279520682525E-2</v>
      </c>
      <c r="N114" s="17">
        <f t="shared" si="28"/>
        <v>3520.2326583636723</v>
      </c>
      <c r="O114" s="24">
        <f t="shared" si="19"/>
        <v>7.6581797321530294</v>
      </c>
      <c r="P114" s="7"/>
      <c r="Q114" s="25">
        <f t="shared" si="20"/>
        <v>-1591.7750889554864</v>
      </c>
      <c r="R114" s="24">
        <f t="shared" si="21"/>
        <v>3515.3188063282864</v>
      </c>
      <c r="S114" s="7"/>
      <c r="T114" s="25">
        <f t="shared" si="22"/>
        <v>0.41110346740374887</v>
      </c>
      <c r="U114" s="24">
        <f t="shared" si="23"/>
        <v>0.91359014610624822</v>
      </c>
      <c r="V114" s="7"/>
      <c r="W114" s="25">
        <f t="shared" si="24"/>
        <v>0.40403991434463887</v>
      </c>
      <c r="X114" s="24">
        <f t="shared" si="29"/>
        <v>196.75972712333282</v>
      </c>
      <c r="Y114" s="7"/>
      <c r="Z114" s="25">
        <f t="shared" si="30"/>
        <v>-626</v>
      </c>
      <c r="AA114" s="17">
        <f t="shared" si="31"/>
        <v>196.75799999999984</v>
      </c>
      <c r="AB114" s="24">
        <f t="shared" si="25"/>
        <v>3.4340749296390003</v>
      </c>
      <c r="AC114" s="17">
        <f t="shared" si="26"/>
        <v>1.7271233329836377E-3</v>
      </c>
    </row>
    <row r="115" spans="1:29" s="17" customFormat="1" x14ac:dyDescent="0.25">
      <c r="A115" s="17">
        <v>30</v>
      </c>
      <c r="B115" s="17">
        <v>-630</v>
      </c>
      <c r="C115" s="17">
        <v>12577</v>
      </c>
      <c r="D115" s="17">
        <v>15039</v>
      </c>
      <c r="E115" s="17">
        <v>13844</v>
      </c>
      <c r="F115" s="17">
        <v>11380</v>
      </c>
      <c r="G115" s="24"/>
      <c r="H115" s="7"/>
      <c r="I115" s="25">
        <f t="shared" si="17"/>
        <v>-1267</v>
      </c>
      <c r="J115" s="24">
        <f t="shared" si="17"/>
        <v>3659</v>
      </c>
      <c r="K115" s="7"/>
      <c r="L115" s="25">
        <f t="shared" si="27"/>
        <v>-1265.2809666149242</v>
      </c>
      <c r="M115" s="17">
        <f t="shared" si="18"/>
        <v>2.9550757790052256</v>
      </c>
      <c r="N115" s="17">
        <f t="shared" si="28"/>
        <v>3656.8043777457519</v>
      </c>
      <c r="O115" s="24">
        <f t="shared" si="19"/>
        <v>4.8207570833493527</v>
      </c>
      <c r="P115" s="7"/>
      <c r="Q115" s="25">
        <f t="shared" si="20"/>
        <v>-1237.7750889554864</v>
      </c>
      <c r="R115" s="24">
        <f t="shared" si="21"/>
        <v>3651.3188063282864</v>
      </c>
      <c r="S115" s="7"/>
      <c r="T115" s="25">
        <f t="shared" si="22"/>
        <v>0.31967684031887378</v>
      </c>
      <c r="U115" s="24">
        <f t="shared" si="23"/>
        <v>0.94893495171727205</v>
      </c>
      <c r="V115" s="7"/>
      <c r="W115" s="25">
        <f t="shared" si="24"/>
        <v>0.31233679462920594</v>
      </c>
      <c r="X115" s="24">
        <f t="shared" si="29"/>
        <v>191.12075146544998</v>
      </c>
      <c r="Y115" s="7"/>
      <c r="Z115" s="25">
        <f t="shared" si="30"/>
        <v>-630</v>
      </c>
      <c r="AA115" s="17">
        <f t="shared" si="31"/>
        <v>191.08799999999985</v>
      </c>
      <c r="AB115" s="24">
        <f t="shared" si="25"/>
        <v>3.3351147610509222</v>
      </c>
      <c r="AC115" s="17">
        <f t="shared" si="26"/>
        <v>3.2751465450132855E-2</v>
      </c>
    </row>
    <row r="116" spans="1:29" s="17" customFormat="1" x14ac:dyDescent="0.25">
      <c r="A116" s="17">
        <v>31</v>
      </c>
      <c r="B116" s="17">
        <v>-636</v>
      </c>
      <c r="C116" s="17">
        <v>12762</v>
      </c>
      <c r="D116" s="17">
        <v>15090</v>
      </c>
      <c r="E116" s="17">
        <v>13659</v>
      </c>
      <c r="F116" s="17">
        <v>11326</v>
      </c>
      <c r="G116" s="24"/>
      <c r="H116" s="7"/>
      <c r="I116" s="25">
        <f t="shared" ref="I116:J149" si="32">C116-E116</f>
        <v>-897</v>
      </c>
      <c r="J116" s="24">
        <f t="shared" si="32"/>
        <v>3764</v>
      </c>
      <c r="K116" s="7"/>
      <c r="L116" s="25">
        <f t="shared" si="27"/>
        <v>-893.74558400150818</v>
      </c>
      <c r="M116" s="17">
        <f t="shared" si="18"/>
        <v>10.591223491239525</v>
      </c>
      <c r="N116" s="17">
        <f t="shared" si="28"/>
        <v>3758.4183348970732</v>
      </c>
      <c r="O116" s="24">
        <f t="shared" si="19"/>
        <v>31.154985321230434</v>
      </c>
      <c r="P116" s="7"/>
      <c r="Q116" s="25">
        <f t="shared" si="20"/>
        <v>-867.77508895548624</v>
      </c>
      <c r="R116" s="24">
        <f t="shared" si="21"/>
        <v>3756.3188063282864</v>
      </c>
      <c r="S116" s="7"/>
      <c r="T116" s="25">
        <f t="shared" si="22"/>
        <v>0.22411793630360885</v>
      </c>
      <c r="U116" s="24">
        <f t="shared" si="23"/>
        <v>0.97622322075519485</v>
      </c>
      <c r="V116" s="7"/>
      <c r="W116" s="25">
        <f t="shared" si="24"/>
        <v>0.21656367304496638</v>
      </c>
      <c r="X116" s="24">
        <f t="shared" si="29"/>
        <v>185.40991411590221</v>
      </c>
      <c r="Y116" s="7"/>
      <c r="Z116" s="25">
        <f t="shared" si="30"/>
        <v>-636</v>
      </c>
      <c r="AA116" s="17">
        <f t="shared" si="31"/>
        <v>185.36399999999986</v>
      </c>
      <c r="AB116" s="24">
        <f t="shared" si="25"/>
        <v>3.2352121146667665</v>
      </c>
      <c r="AC116" s="17">
        <f t="shared" si="26"/>
        <v>4.591411590234884E-2</v>
      </c>
    </row>
    <row r="117" spans="1:29" s="17" customFormat="1" x14ac:dyDescent="0.25">
      <c r="A117" s="17">
        <v>32</v>
      </c>
      <c r="B117" s="17">
        <v>-629</v>
      </c>
      <c r="C117" s="17">
        <v>12944</v>
      </c>
      <c r="D117" s="17">
        <v>15112</v>
      </c>
      <c r="E117" s="17">
        <v>13464</v>
      </c>
      <c r="F117" s="17">
        <v>11288</v>
      </c>
      <c r="G117" s="24"/>
      <c r="H117" s="7"/>
      <c r="I117" s="25">
        <f t="shared" si="32"/>
        <v>-520</v>
      </c>
      <c r="J117" s="24">
        <f t="shared" si="32"/>
        <v>3824</v>
      </c>
      <c r="K117" s="7"/>
      <c r="L117" s="25">
        <f t="shared" si="27"/>
        <v>-517.80366376708093</v>
      </c>
      <c r="M117" s="17">
        <f t="shared" si="18"/>
        <v>4.8238928480331129</v>
      </c>
      <c r="N117" s="17">
        <f t="shared" si="28"/>
        <v>3822.0917536772408</v>
      </c>
      <c r="O117" s="24">
        <f t="shared" si="19"/>
        <v>3.64140402832389</v>
      </c>
      <c r="P117" s="7"/>
      <c r="Q117" s="25">
        <f t="shared" si="20"/>
        <v>-490.77508895548624</v>
      </c>
      <c r="R117" s="24">
        <f t="shared" si="21"/>
        <v>3816.3188063282864</v>
      </c>
      <c r="S117" s="7"/>
      <c r="T117" s="25">
        <f t="shared" si="22"/>
        <v>0.12675116113129839</v>
      </c>
      <c r="U117" s="24">
        <f t="shared" si="23"/>
        <v>0.99181651734829368</v>
      </c>
      <c r="V117" s="7"/>
      <c r="W117" s="25">
        <f t="shared" si="24"/>
        <v>0.11907320527575885</v>
      </c>
      <c r="X117" s="24">
        <f t="shared" si="29"/>
        <v>179.7479898344908</v>
      </c>
      <c r="Y117" s="7"/>
      <c r="Z117" s="25">
        <f t="shared" si="30"/>
        <v>-629</v>
      </c>
      <c r="AA117" s="17">
        <f t="shared" si="31"/>
        <v>179.70299999999986</v>
      </c>
      <c r="AB117" s="24">
        <f t="shared" si="25"/>
        <v>3.1364090257113673</v>
      </c>
      <c r="AC117" s="17">
        <f t="shared" si="26"/>
        <v>4.49898344909343E-2</v>
      </c>
    </row>
    <row r="118" spans="1:29" s="17" customFormat="1" x14ac:dyDescent="0.25">
      <c r="A118" s="17">
        <v>33</v>
      </c>
      <c r="B118" s="17">
        <v>-614</v>
      </c>
      <c r="C118" s="17">
        <v>13141</v>
      </c>
      <c r="D118" s="17">
        <v>15140</v>
      </c>
      <c r="E118" s="17">
        <v>13292</v>
      </c>
      <c r="F118" s="17">
        <v>11283</v>
      </c>
      <c r="G118" s="24"/>
      <c r="H118" s="7"/>
      <c r="I118" s="25">
        <f t="shared" si="32"/>
        <v>-151</v>
      </c>
      <c r="J118" s="24">
        <f t="shared" si="32"/>
        <v>3857</v>
      </c>
      <c r="K118" s="7"/>
      <c r="L118" s="25">
        <f t="shared" si="27"/>
        <v>-146.2004963571078</v>
      </c>
      <c r="M118" s="17">
        <f t="shared" si="18"/>
        <v>23.035235218135544</v>
      </c>
      <c r="N118" s="17">
        <f t="shared" si="28"/>
        <v>3848.3276216898948</v>
      </c>
      <c r="O118" s="24">
        <f t="shared" si="19"/>
        <v>75.210145553582421</v>
      </c>
      <c r="P118" s="7"/>
      <c r="Q118" s="25">
        <f t="shared" si="20"/>
        <v>-121.77508895548624</v>
      </c>
      <c r="R118" s="24">
        <f t="shared" si="21"/>
        <v>3849.3188063282864</v>
      </c>
      <c r="S118" s="7"/>
      <c r="T118" s="25">
        <f t="shared" si="22"/>
        <v>3.1450524424182849E-2</v>
      </c>
      <c r="U118" s="24">
        <f t="shared" si="23"/>
        <v>1.000392830474498</v>
      </c>
      <c r="V118" s="7"/>
      <c r="W118" s="25">
        <f t="shared" si="24"/>
        <v>2.370328545922834E-2</v>
      </c>
      <c r="X118" s="24">
        <f t="shared" si="29"/>
        <v>174.25938252856236</v>
      </c>
      <c r="Y118" s="7"/>
      <c r="Z118" s="25">
        <f t="shared" si="30"/>
        <v>-614</v>
      </c>
      <c r="AA118" s="17">
        <f t="shared" si="31"/>
        <v>174.17699999999985</v>
      </c>
      <c r="AB118" s="24">
        <f t="shared" si="25"/>
        <v>3.0399621312461611</v>
      </c>
      <c r="AC118" s="17">
        <f t="shared" si="26"/>
        <v>8.2382528562504831E-2</v>
      </c>
    </row>
    <row r="119" spans="1:29" s="17" customFormat="1" x14ac:dyDescent="0.25">
      <c r="A119" s="17">
        <v>34</v>
      </c>
      <c r="B119" s="17">
        <v>-614</v>
      </c>
      <c r="C119" s="17">
        <v>13315</v>
      </c>
      <c r="D119" s="17">
        <v>15124</v>
      </c>
      <c r="E119" s="17">
        <v>13094</v>
      </c>
      <c r="F119" s="17">
        <v>11279</v>
      </c>
      <c r="G119" s="24"/>
      <c r="H119" s="7"/>
      <c r="I119" s="25">
        <f t="shared" si="32"/>
        <v>221</v>
      </c>
      <c r="J119" s="24">
        <f t="shared" si="32"/>
        <v>3845</v>
      </c>
      <c r="K119" s="7"/>
      <c r="L119" s="25">
        <f t="shared" si="27"/>
        <v>226.49033673573575</v>
      </c>
      <c r="M119" s="17">
        <f t="shared" si="18"/>
        <v>30.143797471769517</v>
      </c>
      <c r="N119" s="17">
        <f t="shared" si="28"/>
        <v>3838.8296902079351</v>
      </c>
      <c r="O119" s="24">
        <f t="shared" si="19"/>
        <v>38.072722930052322</v>
      </c>
      <c r="P119" s="7"/>
      <c r="Q119" s="25">
        <f t="shared" si="20"/>
        <v>250.22491104451376</v>
      </c>
      <c r="R119" s="24">
        <f t="shared" si="21"/>
        <v>3837.3188063282864</v>
      </c>
      <c r="S119" s="7"/>
      <c r="T119" s="25">
        <f t="shared" si="22"/>
        <v>-6.4624914207380785E-2</v>
      </c>
      <c r="U119" s="24">
        <f t="shared" si="23"/>
        <v>0.99727417115587824</v>
      </c>
      <c r="V119" s="7"/>
      <c r="W119" s="25">
        <f t="shared" si="24"/>
        <v>-7.2350880324677444E-2</v>
      </c>
      <c r="X119" s="24">
        <f t="shared" si="29"/>
        <v>168.75261071230273</v>
      </c>
      <c r="Y119" s="7"/>
      <c r="Z119" s="25">
        <f t="shared" si="30"/>
        <v>-614</v>
      </c>
      <c r="AA119" s="17">
        <f t="shared" si="31"/>
        <v>168.65099999999984</v>
      </c>
      <c r="AB119" s="24">
        <f t="shared" si="25"/>
        <v>2.9435152367809541</v>
      </c>
      <c r="AC119" s="17">
        <f t="shared" si="26"/>
        <v>0.10161071230288599</v>
      </c>
    </row>
    <row r="120" spans="1:29" s="17" customFormat="1" x14ac:dyDescent="0.25">
      <c r="A120" s="17">
        <v>35</v>
      </c>
      <c r="B120" s="17">
        <v>-613</v>
      </c>
      <c r="C120" s="17">
        <v>13505</v>
      </c>
      <c r="D120" s="17">
        <v>15102</v>
      </c>
      <c r="E120" s="17">
        <v>12913</v>
      </c>
      <c r="F120" s="17">
        <v>11304</v>
      </c>
      <c r="G120" s="24"/>
      <c r="H120" s="7"/>
      <c r="I120" s="25">
        <f t="shared" si="32"/>
        <v>592</v>
      </c>
      <c r="J120" s="24">
        <f t="shared" si="32"/>
        <v>3798</v>
      </c>
      <c r="K120" s="7"/>
      <c r="L120" s="25">
        <f t="shared" si="27"/>
        <v>596.20434395628411</v>
      </c>
      <c r="M120" s="17">
        <f t="shared" si="18"/>
        <v>17.676508102742687</v>
      </c>
      <c r="N120" s="17">
        <f t="shared" si="28"/>
        <v>3793.7886573875094</v>
      </c>
      <c r="O120" s="24">
        <f t="shared" si="19"/>
        <v>17.735406599779367</v>
      </c>
      <c r="P120" s="7"/>
      <c r="Q120" s="25">
        <f t="shared" si="20"/>
        <v>621.22491104451376</v>
      </c>
      <c r="R120" s="24">
        <f t="shared" si="21"/>
        <v>3790.3188063282864</v>
      </c>
      <c r="S120" s="7"/>
      <c r="T120" s="25">
        <f t="shared" si="22"/>
        <v>-0.16044208553079506</v>
      </c>
      <c r="U120" s="24">
        <f t="shared" si="23"/>
        <v>0.98505942215795084</v>
      </c>
      <c r="V120" s="7"/>
      <c r="W120" s="25">
        <f t="shared" si="24"/>
        <v>-0.16807632056854782</v>
      </c>
      <c r="X120" s="24">
        <f t="shared" si="29"/>
        <v>163.21919436001076</v>
      </c>
      <c r="Y120" s="7"/>
      <c r="Z120" s="25">
        <f t="shared" si="30"/>
        <v>-613</v>
      </c>
      <c r="AA120" s="17">
        <f t="shared" si="31"/>
        <v>163.13399999999984</v>
      </c>
      <c r="AB120" s="24">
        <f t="shared" si="25"/>
        <v>2.8472254219484268</v>
      </c>
      <c r="AC120" s="17">
        <f t="shared" si="26"/>
        <v>8.5194360010916625E-2</v>
      </c>
    </row>
    <row r="121" spans="1:29" s="17" customFormat="1" x14ac:dyDescent="0.25">
      <c r="A121" s="17">
        <v>36</v>
      </c>
      <c r="B121" s="17">
        <v>-613</v>
      </c>
      <c r="C121" s="17">
        <v>13694</v>
      </c>
      <c r="D121" s="17">
        <v>15067</v>
      </c>
      <c r="E121" s="17">
        <v>12738</v>
      </c>
      <c r="F121" s="17">
        <v>11350</v>
      </c>
      <c r="G121" s="24"/>
      <c r="H121" s="7"/>
      <c r="I121" s="25">
        <f t="shared" si="32"/>
        <v>956</v>
      </c>
      <c r="J121" s="24">
        <f t="shared" si="32"/>
        <v>3717</v>
      </c>
      <c r="K121" s="7"/>
      <c r="L121" s="25">
        <f t="shared" si="27"/>
        <v>960.12224877666483</v>
      </c>
      <c r="M121" s="17">
        <f t="shared" si="18"/>
        <v>16.992934976714711</v>
      </c>
      <c r="N121" s="17">
        <f t="shared" si="28"/>
        <v>3713.6358678483593</v>
      </c>
      <c r="O121" s="24">
        <f t="shared" si="19"/>
        <v>11.317385133702421</v>
      </c>
      <c r="P121" s="7"/>
      <c r="Q121" s="25">
        <f t="shared" si="20"/>
        <v>985.22491104451376</v>
      </c>
      <c r="R121" s="24">
        <f t="shared" si="21"/>
        <v>3709.3188063282864</v>
      </c>
      <c r="S121" s="7"/>
      <c r="T121" s="25">
        <f t="shared" si="22"/>
        <v>-0.25445138569716375</v>
      </c>
      <c r="U121" s="24">
        <f t="shared" si="23"/>
        <v>0.96400847175726756</v>
      </c>
      <c r="V121" s="7"/>
      <c r="W121" s="25">
        <f t="shared" si="24"/>
        <v>-0.26192539781701191</v>
      </c>
      <c r="X121" s="24">
        <f t="shared" si="29"/>
        <v>157.70151293462777</v>
      </c>
      <c r="Y121" s="7"/>
      <c r="Z121" s="25">
        <f t="shared" si="30"/>
        <v>-613</v>
      </c>
      <c r="AA121" s="17">
        <f t="shared" si="31"/>
        <v>157.61699999999985</v>
      </c>
      <c r="AB121" s="24">
        <f t="shared" si="25"/>
        <v>2.7509356071158999</v>
      </c>
      <c r="AC121" s="17">
        <f t="shared" si="26"/>
        <v>8.4512934627923642E-2</v>
      </c>
    </row>
    <row r="122" spans="1:29" s="17" customFormat="1" x14ac:dyDescent="0.25">
      <c r="A122" s="17">
        <v>37</v>
      </c>
      <c r="B122" s="17">
        <v>-638</v>
      </c>
      <c r="C122" s="17">
        <v>13865</v>
      </c>
      <c r="D122" s="17">
        <v>14998</v>
      </c>
      <c r="E122" s="17">
        <v>12543</v>
      </c>
      <c r="F122" s="17">
        <v>11403</v>
      </c>
      <c r="G122" s="24"/>
      <c r="H122" s="7"/>
      <c r="I122" s="25">
        <f t="shared" si="32"/>
        <v>1322</v>
      </c>
      <c r="J122" s="24">
        <f t="shared" si="32"/>
        <v>3595</v>
      </c>
      <c r="K122" s="7"/>
      <c r="L122" s="25">
        <f t="shared" si="27"/>
        <v>1329.0967812714396</v>
      </c>
      <c r="M122" s="17">
        <f t="shared" si="18"/>
        <v>50.364304414655408</v>
      </c>
      <c r="N122" s="17">
        <f t="shared" si="28"/>
        <v>3593.7290367370611</v>
      </c>
      <c r="O122" s="24">
        <f t="shared" si="19"/>
        <v>1.6153476157404199</v>
      </c>
      <c r="P122" s="7"/>
      <c r="Q122" s="25">
        <f t="shared" si="20"/>
        <v>1351.2249110445136</v>
      </c>
      <c r="R122" s="24">
        <f t="shared" si="21"/>
        <v>3587.3188063282864</v>
      </c>
      <c r="S122" s="7"/>
      <c r="T122" s="25">
        <f t="shared" si="22"/>
        <v>-0.34897722047983121</v>
      </c>
      <c r="U122" s="24">
        <f t="shared" si="23"/>
        <v>0.93230210201796671</v>
      </c>
      <c r="V122" s="7"/>
      <c r="W122" s="25">
        <f t="shared" si="24"/>
        <v>-0.35620849746252592</v>
      </c>
      <c r="X122" s="24">
        <f t="shared" si="29"/>
        <v>151.99150920789845</v>
      </c>
      <c r="Y122" s="7"/>
      <c r="Z122" s="25">
        <f t="shared" si="30"/>
        <v>-638</v>
      </c>
      <c r="AA122" s="17">
        <f t="shared" si="31"/>
        <v>151.87499999999986</v>
      </c>
      <c r="AB122" s="24">
        <f t="shared" si="25"/>
        <v>2.6507188014663852</v>
      </c>
      <c r="AC122" s="17">
        <f t="shared" si="26"/>
        <v>0.11650920789858787</v>
      </c>
    </row>
    <row r="123" spans="1:29" s="17" customFormat="1" x14ac:dyDescent="0.25">
      <c r="A123" s="17">
        <v>38</v>
      </c>
      <c r="B123" s="17">
        <v>-628</v>
      </c>
      <c r="C123" s="17">
        <v>14047</v>
      </c>
      <c r="D123" s="17">
        <v>14929</v>
      </c>
      <c r="E123" s="17">
        <v>12375</v>
      </c>
      <c r="F123" s="17">
        <v>11482</v>
      </c>
      <c r="G123" s="24"/>
      <c r="H123" s="7"/>
      <c r="I123" s="25">
        <f t="shared" si="32"/>
        <v>1672</v>
      </c>
      <c r="J123" s="24">
        <f t="shared" si="32"/>
        <v>3447</v>
      </c>
      <c r="K123" s="7"/>
      <c r="L123" s="25">
        <f t="shared" si="27"/>
        <v>1678.9903116366595</v>
      </c>
      <c r="M123" s="17">
        <f t="shared" si="18"/>
        <v>48.8644567776172</v>
      </c>
      <c r="N123" s="17">
        <f t="shared" si="28"/>
        <v>3440.5147241013751</v>
      </c>
      <c r="O123" s="24">
        <f t="shared" si="19"/>
        <v>42.058803481284713</v>
      </c>
      <c r="P123" s="7"/>
      <c r="Q123" s="25">
        <f t="shared" si="20"/>
        <v>1701.2249110445136</v>
      </c>
      <c r="R123" s="24">
        <f t="shared" si="21"/>
        <v>3439.3188063282864</v>
      </c>
      <c r="S123" s="7"/>
      <c r="T123" s="25">
        <f t="shared" si="22"/>
        <v>-0.4393707783321088</v>
      </c>
      <c r="U123" s="24">
        <f t="shared" si="23"/>
        <v>0.89383863708832312</v>
      </c>
      <c r="V123" s="7"/>
      <c r="W123" s="25">
        <f t="shared" si="24"/>
        <v>-0.44630686159119565</v>
      </c>
      <c r="X123" s="24">
        <f t="shared" si="29"/>
        <v>146.36843618520783</v>
      </c>
      <c r="Y123" s="7"/>
      <c r="Z123" s="25">
        <f t="shared" si="30"/>
        <v>-628</v>
      </c>
      <c r="AA123" s="17">
        <f t="shared" si="31"/>
        <v>146.22299999999987</v>
      </c>
      <c r="AB123" s="24">
        <f t="shared" si="25"/>
        <v>2.5520727921436661</v>
      </c>
      <c r="AC123" s="17">
        <f t="shared" si="26"/>
        <v>0.14543618520795576</v>
      </c>
    </row>
    <row r="124" spans="1:29" s="17" customFormat="1" x14ac:dyDescent="0.25">
      <c r="A124" s="17">
        <v>39</v>
      </c>
      <c r="B124" s="17">
        <v>-630</v>
      </c>
      <c r="C124" s="17">
        <v>14223</v>
      </c>
      <c r="D124" s="17">
        <v>14842</v>
      </c>
      <c r="E124" s="17">
        <v>12211</v>
      </c>
      <c r="F124" s="17">
        <v>11586</v>
      </c>
      <c r="G124" s="24"/>
      <c r="H124" s="7"/>
      <c r="I124" s="25">
        <f t="shared" si="32"/>
        <v>2012</v>
      </c>
      <c r="J124" s="24">
        <f t="shared" si="32"/>
        <v>3256</v>
      </c>
      <c r="K124" s="7"/>
      <c r="L124" s="25">
        <f t="shared" si="27"/>
        <v>2013.3007848437132</v>
      </c>
      <c r="M124" s="17">
        <f t="shared" si="18"/>
        <v>1.6920412096340918</v>
      </c>
      <c r="N124" s="17">
        <f t="shared" si="28"/>
        <v>3253.2434993344732</v>
      </c>
      <c r="O124" s="24">
        <f t="shared" si="19"/>
        <v>7.5982959190496953</v>
      </c>
      <c r="P124" s="7"/>
      <c r="Q124" s="25">
        <f t="shared" si="20"/>
        <v>2041.2249110445136</v>
      </c>
      <c r="R124" s="24">
        <f t="shared" si="21"/>
        <v>3248.3188063282864</v>
      </c>
      <c r="S124" s="7"/>
      <c r="T124" s="25">
        <f t="shared" si="22"/>
        <v>-0.52718166310289272</v>
      </c>
      <c r="U124" s="24">
        <f t="shared" si="23"/>
        <v>0.84419997626695864</v>
      </c>
      <c r="V124" s="7"/>
      <c r="W124" s="25">
        <f t="shared" si="24"/>
        <v>-0.53373592172210071</v>
      </c>
      <c r="X124" s="24">
        <f t="shared" si="29"/>
        <v>140.59941190000029</v>
      </c>
      <c r="Y124" s="7"/>
      <c r="Z124" s="25">
        <f t="shared" si="30"/>
        <v>-630</v>
      </c>
      <c r="AA124" s="17">
        <f t="shared" si="31"/>
        <v>140.55299999999988</v>
      </c>
      <c r="AB124" s="24">
        <f t="shared" si="25"/>
        <v>2.453112623555588</v>
      </c>
      <c r="AC124" s="17">
        <f t="shared" si="26"/>
        <v>4.6411900000407513E-2</v>
      </c>
    </row>
    <row r="125" spans="1:29" s="17" customFormat="1" x14ac:dyDescent="0.25">
      <c r="A125" s="17">
        <v>40</v>
      </c>
      <c r="B125" s="17">
        <v>-633</v>
      </c>
      <c r="C125" s="17">
        <v>14373</v>
      </c>
      <c r="D125" s="17">
        <v>14719</v>
      </c>
      <c r="E125" s="17">
        <v>12043</v>
      </c>
      <c r="F125" s="17">
        <v>11686</v>
      </c>
      <c r="G125" s="24"/>
      <c r="H125" s="7"/>
      <c r="I125" s="25">
        <f t="shared" si="32"/>
        <v>2330</v>
      </c>
      <c r="J125" s="24">
        <f t="shared" si="32"/>
        <v>3033</v>
      </c>
      <c r="K125" s="7"/>
      <c r="L125" s="25">
        <f t="shared" si="27"/>
        <v>2329.0625593926252</v>
      </c>
      <c r="M125" s="17">
        <f t="shared" si="18"/>
        <v>0.87879489235525365</v>
      </c>
      <c r="N125" s="17">
        <f t="shared" si="28"/>
        <v>3033.0668400588429</v>
      </c>
      <c r="O125" s="24">
        <f t="shared" si="19"/>
        <v>4.4675934661222612E-3</v>
      </c>
      <c r="P125" s="7"/>
      <c r="Q125" s="25">
        <f t="shared" si="20"/>
        <v>2359.2249110445136</v>
      </c>
      <c r="R125" s="24">
        <f t="shared" si="21"/>
        <v>3025.3188063282864</v>
      </c>
      <c r="S125" s="7"/>
      <c r="T125" s="25">
        <f t="shared" si="22"/>
        <v>-0.60931066709439075</v>
      </c>
      <c r="U125" s="24">
        <f t="shared" si="23"/>
        <v>0.7862448905959416</v>
      </c>
      <c r="V125" s="7"/>
      <c r="W125" s="25">
        <f t="shared" si="24"/>
        <v>-0.61541851878366316</v>
      </c>
      <c r="X125" s="24">
        <f t="shared" si="29"/>
        <v>134.85067130794005</v>
      </c>
      <c r="Y125" s="7"/>
      <c r="Z125" s="25">
        <f t="shared" si="30"/>
        <v>-633</v>
      </c>
      <c r="AA125" s="17">
        <f t="shared" si="31"/>
        <v>134.85599999999988</v>
      </c>
      <c r="AB125" s="24">
        <f t="shared" si="25"/>
        <v>2.3536812160694711</v>
      </c>
      <c r="AC125" s="17">
        <f t="shared" si="26"/>
        <v>-5.3286920598338838E-3</v>
      </c>
    </row>
    <row r="126" spans="1:29" s="17" customFormat="1" x14ac:dyDescent="0.25">
      <c r="A126" s="17">
        <v>41</v>
      </c>
      <c r="B126" s="17">
        <v>-625</v>
      </c>
      <c r="C126" s="17">
        <v>14511</v>
      </c>
      <c r="D126" s="17">
        <v>14589</v>
      </c>
      <c r="E126" s="17">
        <v>11894</v>
      </c>
      <c r="F126" s="17">
        <v>11804</v>
      </c>
      <c r="G126" s="24"/>
      <c r="H126" s="7"/>
      <c r="I126" s="25">
        <f t="shared" si="32"/>
        <v>2617</v>
      </c>
      <c r="J126" s="24">
        <f t="shared" si="32"/>
        <v>2785</v>
      </c>
      <c r="K126" s="7"/>
      <c r="L126" s="25">
        <f t="shared" si="27"/>
        <v>2617.9822342979537</v>
      </c>
      <c r="M126" s="17">
        <f t="shared" si="18"/>
        <v>0.96478421607661713</v>
      </c>
      <c r="N126" s="17">
        <f t="shared" si="28"/>
        <v>2786.3122245239801</v>
      </c>
      <c r="O126" s="24">
        <f t="shared" si="19"/>
        <v>1.7219332013349278</v>
      </c>
      <c r="P126" s="7"/>
      <c r="Q126" s="25">
        <f t="shared" si="20"/>
        <v>2646.2249110445136</v>
      </c>
      <c r="R126" s="24">
        <f t="shared" si="21"/>
        <v>2777.3188063282864</v>
      </c>
      <c r="S126" s="7"/>
      <c r="T126" s="25">
        <f t="shared" si="22"/>
        <v>-0.6834333845332583</v>
      </c>
      <c r="U126" s="24">
        <f t="shared" si="23"/>
        <v>0.72179259801113338</v>
      </c>
      <c r="V126" s="7"/>
      <c r="W126" s="25">
        <f t="shared" si="24"/>
        <v>-0.68904426738342661</v>
      </c>
      <c r="X126" s="24">
        <f t="shared" si="29"/>
        <v>129.23178182352535</v>
      </c>
      <c r="Y126" s="7"/>
      <c r="Z126" s="25">
        <f t="shared" si="30"/>
        <v>-625</v>
      </c>
      <c r="AA126" s="17">
        <f t="shared" si="31"/>
        <v>129.23099999999988</v>
      </c>
      <c r="AB126" s="24">
        <f t="shared" si="25"/>
        <v>2.25550644564479</v>
      </c>
      <c r="AC126" s="17">
        <f t="shared" si="26"/>
        <v>7.818235254717365E-4</v>
      </c>
    </row>
    <row r="127" spans="1:29" s="17" customFormat="1" x14ac:dyDescent="0.25">
      <c r="A127" s="17">
        <v>42</v>
      </c>
      <c r="B127" s="17">
        <v>-604</v>
      </c>
      <c r="C127" s="17">
        <v>14641</v>
      </c>
      <c r="D127" s="17">
        <v>14465</v>
      </c>
      <c r="E127" s="17">
        <v>11768</v>
      </c>
      <c r="F127" s="17">
        <v>11947</v>
      </c>
      <c r="G127" s="24"/>
      <c r="H127" s="7"/>
      <c r="I127" s="25">
        <f t="shared" si="32"/>
        <v>2873</v>
      </c>
      <c r="J127" s="24">
        <f t="shared" si="32"/>
        <v>2518</v>
      </c>
      <c r="K127" s="7"/>
      <c r="L127" s="25">
        <f t="shared" si="27"/>
        <v>2872.9907976523409</v>
      </c>
      <c r="M127" s="17">
        <f t="shared" si="18"/>
        <v>8.4683202438646903E-5</v>
      </c>
      <c r="N127" s="17">
        <f t="shared" si="28"/>
        <v>2522.370392246642</v>
      </c>
      <c r="O127" s="24">
        <f t="shared" si="19"/>
        <v>19.100328389508864</v>
      </c>
      <c r="P127" s="7"/>
      <c r="Q127" s="25">
        <f t="shared" si="20"/>
        <v>2902.2249110445136</v>
      </c>
      <c r="R127" s="24">
        <f t="shared" si="21"/>
        <v>2510.3188063282864</v>
      </c>
      <c r="S127" s="7"/>
      <c r="T127" s="25">
        <f t="shared" si="22"/>
        <v>-0.74954981541949572</v>
      </c>
      <c r="U127" s="24">
        <f t="shared" si="23"/>
        <v>0.6524024281718438</v>
      </c>
      <c r="V127" s="7"/>
      <c r="W127" s="25">
        <f t="shared" si="24"/>
        <v>-0.75462524474750059</v>
      </c>
      <c r="X127" s="24">
        <f t="shared" si="29"/>
        <v>123.74674201364758</v>
      </c>
      <c r="Y127" s="7"/>
      <c r="Z127" s="25">
        <f t="shared" si="30"/>
        <v>-604</v>
      </c>
      <c r="AA127" s="17">
        <f t="shared" si="31"/>
        <v>123.79499999999987</v>
      </c>
      <c r="AB127" s="24">
        <f t="shared" si="25"/>
        <v>2.1606303475063777</v>
      </c>
      <c r="AC127" s="17">
        <f t="shared" si="26"/>
        <v>-4.8257986352297166E-2</v>
      </c>
    </row>
    <row r="128" spans="1:29" s="17" customFormat="1" x14ac:dyDescent="0.25">
      <c r="A128" s="17">
        <v>43</v>
      </c>
      <c r="B128" s="17">
        <v>-610</v>
      </c>
      <c r="C128" s="17">
        <v>14766</v>
      </c>
      <c r="D128" s="17">
        <v>14323</v>
      </c>
      <c r="E128" s="17">
        <v>11659</v>
      </c>
      <c r="F128" s="17">
        <v>12091</v>
      </c>
      <c r="G128" s="24"/>
      <c r="H128" s="7"/>
      <c r="I128" s="25">
        <f t="shared" si="32"/>
        <v>3107</v>
      </c>
      <c r="J128" s="24">
        <f t="shared" si="32"/>
        <v>2232</v>
      </c>
      <c r="K128" s="7"/>
      <c r="L128" s="25">
        <f t="shared" si="27"/>
        <v>3104.0222313353456</v>
      </c>
      <c r="M128" s="17">
        <f t="shared" si="18"/>
        <v>8.8671062201975115</v>
      </c>
      <c r="N128" s="17">
        <f t="shared" si="28"/>
        <v>2232.8361044966878</v>
      </c>
      <c r="O128" s="24">
        <f t="shared" si="19"/>
        <v>0.69907072938150439</v>
      </c>
      <c r="P128" s="7"/>
      <c r="Q128" s="25">
        <f t="shared" si="20"/>
        <v>3136.2249110445136</v>
      </c>
      <c r="R128" s="24">
        <f t="shared" si="21"/>
        <v>2224.3188063282864</v>
      </c>
      <c r="S128" s="7"/>
      <c r="T128" s="25">
        <f t="shared" si="22"/>
        <v>-0.80998436552644704</v>
      </c>
      <c r="U128" s="24">
        <f t="shared" si="23"/>
        <v>0.57807438107807307</v>
      </c>
      <c r="V128" s="7"/>
      <c r="W128" s="25">
        <f t="shared" si="24"/>
        <v>-0.81448592636546868</v>
      </c>
      <c r="X128" s="24">
        <f t="shared" si="29"/>
        <v>118.2669713136803</v>
      </c>
      <c r="Y128" s="7"/>
      <c r="Z128" s="25">
        <f t="shared" si="30"/>
        <v>-610</v>
      </c>
      <c r="AA128" s="17">
        <f t="shared" si="31"/>
        <v>118.30499999999988</v>
      </c>
      <c r="AB128" s="24">
        <f t="shared" si="25"/>
        <v>2.0648117715718897</v>
      </c>
      <c r="AC128" s="17">
        <f t="shared" si="26"/>
        <v>-3.8028686319577787E-2</v>
      </c>
    </row>
    <row r="129" spans="1:29" s="17" customFormat="1" x14ac:dyDescent="0.25">
      <c r="A129" s="17">
        <v>44</v>
      </c>
      <c r="B129" s="17">
        <v>-634</v>
      </c>
      <c r="C129" s="17">
        <v>14859</v>
      </c>
      <c r="D129" s="17">
        <v>14150</v>
      </c>
      <c r="E129" s="17">
        <v>11541</v>
      </c>
      <c r="F129" s="17">
        <v>12242</v>
      </c>
      <c r="G129" s="24"/>
      <c r="H129" s="7"/>
      <c r="I129" s="25">
        <f t="shared" si="32"/>
        <v>3318</v>
      </c>
      <c r="J129" s="24">
        <f t="shared" si="32"/>
        <v>1908</v>
      </c>
      <c r="K129" s="7"/>
      <c r="L129" s="25">
        <f t="shared" si="27"/>
        <v>3313.6435151758674</v>
      </c>
      <c r="M129" s="17">
        <f t="shared" si="18"/>
        <v>18.978960022897841</v>
      </c>
      <c r="N129" s="17">
        <f t="shared" si="28"/>
        <v>1910.2944726882947</v>
      </c>
      <c r="O129" s="24">
        <f t="shared" si="19"/>
        <v>5.2646049173303897</v>
      </c>
      <c r="P129" s="7"/>
      <c r="Q129" s="25">
        <f t="shared" si="20"/>
        <v>3347.2249110445136</v>
      </c>
      <c r="R129" s="24">
        <f t="shared" si="21"/>
        <v>1900.3188063282862</v>
      </c>
      <c r="S129" s="7"/>
      <c r="T129" s="25">
        <f t="shared" si="22"/>
        <v>-0.86447876754596298</v>
      </c>
      <c r="U129" s="24">
        <f t="shared" si="23"/>
        <v>0.49387057947533963</v>
      </c>
      <c r="V129" s="7"/>
      <c r="W129" s="25">
        <f t="shared" si="24"/>
        <v>-0.86832979263358656</v>
      </c>
      <c r="X129" s="24">
        <f t="shared" si="29"/>
        <v>112.53152531804483</v>
      </c>
      <c r="Y129" s="7"/>
      <c r="Z129" s="25">
        <f t="shared" si="30"/>
        <v>-634</v>
      </c>
      <c r="AA129" s="17">
        <f t="shared" si="31"/>
        <v>112.59899999999988</v>
      </c>
      <c r="AB129" s="24">
        <f t="shared" si="25"/>
        <v>1.965223284453093</v>
      </c>
      <c r="AC129" s="17">
        <f t="shared" si="26"/>
        <v>-6.7474681955047799E-2</v>
      </c>
    </row>
    <row r="130" spans="1:29" s="17" customFormat="1" x14ac:dyDescent="0.25">
      <c r="A130" s="17">
        <v>45</v>
      </c>
      <c r="B130" s="17">
        <v>-621</v>
      </c>
      <c r="C130" s="17">
        <v>14952</v>
      </c>
      <c r="D130" s="17">
        <v>13991</v>
      </c>
      <c r="E130" s="17">
        <v>11457</v>
      </c>
      <c r="F130" s="17">
        <v>12417</v>
      </c>
      <c r="G130" s="24"/>
      <c r="H130" s="7"/>
      <c r="I130" s="25">
        <f t="shared" si="32"/>
        <v>3495</v>
      </c>
      <c r="J130" s="24">
        <f t="shared" si="32"/>
        <v>1574</v>
      </c>
      <c r="K130" s="7"/>
      <c r="L130" s="25">
        <f t="shared" si="27"/>
        <v>3486.8538454440163</v>
      </c>
      <c r="M130" s="17">
        <f t="shared" si="18"/>
        <v>66.359834049973742</v>
      </c>
      <c r="N130" s="17">
        <f t="shared" si="28"/>
        <v>1576.0492972934621</v>
      </c>
      <c r="O130" s="24">
        <f t="shared" si="19"/>
        <v>4.1996193969912197</v>
      </c>
      <c r="P130" s="7"/>
      <c r="Q130" s="25">
        <f t="shared" si="20"/>
        <v>3524.2249110445136</v>
      </c>
      <c r="R130" s="24">
        <f t="shared" si="21"/>
        <v>1566.3188063282862</v>
      </c>
      <c r="S130" s="7"/>
      <c r="T130" s="25">
        <f t="shared" si="22"/>
        <v>-0.91019208108840044</v>
      </c>
      <c r="U130" s="24">
        <f t="shared" si="23"/>
        <v>0.40706789510708985</v>
      </c>
      <c r="V130" s="7"/>
      <c r="W130" s="25">
        <f t="shared" si="24"/>
        <v>-0.91337217834198425</v>
      </c>
      <c r="X130" s="24">
        <f t="shared" si="29"/>
        <v>106.92344871349758</v>
      </c>
      <c r="Y130" s="7"/>
      <c r="Z130" s="25">
        <f t="shared" si="30"/>
        <v>-621</v>
      </c>
      <c r="AA130" s="17">
        <f t="shared" si="31"/>
        <v>107.00999999999988</v>
      </c>
      <c r="AB130" s="24">
        <f t="shared" si="25"/>
        <v>1.8676768325591298</v>
      </c>
      <c r="AC130" s="17">
        <f t="shared" si="26"/>
        <v>-8.6551286502299263E-2</v>
      </c>
    </row>
    <row r="131" spans="1:29" s="17" customFormat="1" x14ac:dyDescent="0.25">
      <c r="A131" s="17">
        <v>46</v>
      </c>
      <c r="B131" s="17">
        <v>-635</v>
      </c>
      <c r="C131" s="17">
        <v>15021</v>
      </c>
      <c r="D131" s="17">
        <v>13806</v>
      </c>
      <c r="E131" s="17">
        <v>11385</v>
      </c>
      <c r="F131" s="17">
        <v>12588</v>
      </c>
      <c r="G131" s="24"/>
      <c r="H131" s="7"/>
      <c r="I131" s="25">
        <f t="shared" si="32"/>
        <v>3636</v>
      </c>
      <c r="J131" s="24">
        <f t="shared" si="32"/>
        <v>1218</v>
      </c>
      <c r="K131" s="7"/>
      <c r="L131" s="25">
        <f t="shared" si="27"/>
        <v>3629.3782369480141</v>
      </c>
      <c r="M131" s="17">
        <f t="shared" si="18"/>
        <v>43.847745916645735</v>
      </c>
      <c r="N131" s="17">
        <f t="shared" si="28"/>
        <v>1218.8611807499476</v>
      </c>
      <c r="O131" s="24">
        <f t="shared" si="19"/>
        <v>0.74163228408032311</v>
      </c>
      <c r="P131" s="7"/>
      <c r="Q131" s="25">
        <f t="shared" si="20"/>
        <v>3665.2249110445136</v>
      </c>
      <c r="R131" s="24">
        <f t="shared" si="21"/>
        <v>1210.3188063282862</v>
      </c>
      <c r="S131" s="7"/>
      <c r="T131" s="25">
        <f t="shared" si="22"/>
        <v>-0.9466077715374609</v>
      </c>
      <c r="U131" s="24">
        <f t="shared" si="23"/>
        <v>0.31454766865470385</v>
      </c>
      <c r="V131" s="7"/>
      <c r="W131" s="25">
        <f t="shared" si="24"/>
        <v>-0.9490723789296468</v>
      </c>
      <c r="X131" s="24">
        <f t="shared" si="29"/>
        <v>101.23863234647251</v>
      </c>
      <c r="Y131" s="7"/>
      <c r="Z131" s="25">
        <f t="shared" si="30"/>
        <v>-635</v>
      </c>
      <c r="AA131" s="17">
        <f t="shared" si="31"/>
        <v>101.29499999999987</v>
      </c>
      <c r="AB131" s="24">
        <f t="shared" si="25"/>
        <v>1.7679312658076538</v>
      </c>
      <c r="AC131" s="17">
        <f t="shared" si="26"/>
        <v>-5.6367653527360062E-2</v>
      </c>
    </row>
    <row r="132" spans="1:29" s="17" customFormat="1" x14ac:dyDescent="0.25">
      <c r="A132" s="17">
        <v>47</v>
      </c>
      <c r="B132" s="17">
        <v>-637</v>
      </c>
      <c r="C132" s="17">
        <v>15077</v>
      </c>
      <c r="D132" s="17">
        <v>13627</v>
      </c>
      <c r="E132" s="17">
        <v>11334</v>
      </c>
      <c r="F132" s="17">
        <v>12779</v>
      </c>
      <c r="G132" s="24"/>
      <c r="H132" s="7"/>
      <c r="I132" s="25">
        <f t="shared" si="32"/>
        <v>3743</v>
      </c>
      <c r="J132" s="24">
        <f t="shared" si="32"/>
        <v>848</v>
      </c>
      <c r="K132" s="7"/>
      <c r="L132" s="25">
        <f t="shared" si="27"/>
        <v>3735.7969085195286</v>
      </c>
      <c r="M132" s="17">
        <f t="shared" si="18"/>
        <v>51.884526876039054</v>
      </c>
      <c r="N132" s="17">
        <f t="shared" si="28"/>
        <v>848.44490102375539</v>
      </c>
      <c r="O132" s="24">
        <f t="shared" si="19"/>
        <v>0.19793692093859597</v>
      </c>
      <c r="P132" s="7"/>
      <c r="Q132" s="25">
        <f t="shared" si="20"/>
        <v>3772.2249110445136</v>
      </c>
      <c r="R132" s="24">
        <f t="shared" si="21"/>
        <v>840.3188063282862</v>
      </c>
      <c r="S132" s="7"/>
      <c r="T132" s="25">
        <f t="shared" si="22"/>
        <v>-0.97424237350944287</v>
      </c>
      <c r="U132" s="24">
        <f t="shared" si="23"/>
        <v>0.2183890063305948</v>
      </c>
      <c r="V132" s="7"/>
      <c r="W132" s="25">
        <f t="shared" si="24"/>
        <v>-0.97596304747351614</v>
      </c>
      <c r="X132" s="24">
        <f t="shared" si="29"/>
        <v>95.515233927680754</v>
      </c>
      <c r="Y132" s="7"/>
      <c r="Z132" s="25">
        <f t="shared" si="30"/>
        <v>-637</v>
      </c>
      <c r="AA132" s="17">
        <f t="shared" si="31"/>
        <v>95.56199999999987</v>
      </c>
      <c r="AB132" s="24">
        <f t="shared" si="25"/>
        <v>1.6678715397908188</v>
      </c>
      <c r="AC132" s="17">
        <f t="shared" si="26"/>
        <v>-4.6766072319115892E-2</v>
      </c>
    </row>
    <row r="133" spans="1:29" s="17" customFormat="1" x14ac:dyDescent="0.25">
      <c r="A133" s="17">
        <v>48</v>
      </c>
      <c r="B133" s="17">
        <v>-624</v>
      </c>
      <c r="C133" s="17">
        <v>15106</v>
      </c>
      <c r="D133" s="17">
        <v>13443</v>
      </c>
      <c r="E133" s="17">
        <v>11300</v>
      </c>
      <c r="F133" s="17">
        <v>12963</v>
      </c>
      <c r="G133" s="24"/>
      <c r="H133" s="7"/>
      <c r="I133" s="25">
        <f t="shared" si="32"/>
        <v>3806</v>
      </c>
      <c r="J133" s="24">
        <f t="shared" si="32"/>
        <v>480</v>
      </c>
      <c r="K133" s="7"/>
      <c r="L133" s="25">
        <f t="shared" si="27"/>
        <v>3803.5188456274009</v>
      </c>
      <c r="M133" s="17">
        <f t="shared" si="18"/>
        <v>6.1561270206677401</v>
      </c>
      <c r="N133" s="17">
        <f t="shared" si="28"/>
        <v>477.40266255961325</v>
      </c>
      <c r="O133" s="24">
        <f t="shared" si="19"/>
        <v>6.7461617792348063</v>
      </c>
      <c r="P133" s="7"/>
      <c r="Q133" s="25">
        <f t="shared" si="20"/>
        <v>3835.2249110445136</v>
      </c>
      <c r="R133" s="24">
        <f t="shared" si="21"/>
        <v>472.3188063282862</v>
      </c>
      <c r="S133" s="7"/>
      <c r="T133" s="25">
        <f t="shared" si="22"/>
        <v>-0.99051321392285285</v>
      </c>
      <c r="U133" s="24">
        <f t="shared" si="23"/>
        <v>0.12275012055958902</v>
      </c>
      <c r="V133" s="7"/>
      <c r="W133" s="25">
        <f t="shared" si="24"/>
        <v>-0.99149363936590196</v>
      </c>
      <c r="X133" s="24">
        <f t="shared" si="29"/>
        <v>89.959563363328584</v>
      </c>
      <c r="Y133" s="7"/>
      <c r="Z133" s="25">
        <f t="shared" si="30"/>
        <v>-624</v>
      </c>
      <c r="AA133" s="17">
        <f t="shared" si="31"/>
        <v>89.94599999999987</v>
      </c>
      <c r="AB133" s="24">
        <f t="shared" si="25"/>
        <v>1.5698538489988174</v>
      </c>
      <c r="AC133" s="17">
        <f t="shared" si="26"/>
        <v>1.3563363328714217E-2</v>
      </c>
    </row>
    <row r="134" spans="1:29" s="17" customFormat="1" x14ac:dyDescent="0.25">
      <c r="A134" s="17">
        <v>49</v>
      </c>
      <c r="B134" s="17">
        <v>-623</v>
      </c>
      <c r="C134" s="17">
        <v>15120</v>
      </c>
      <c r="D134" s="17">
        <v>13248</v>
      </c>
      <c r="E134" s="17">
        <v>11279</v>
      </c>
      <c r="F134" s="17">
        <v>13144</v>
      </c>
      <c r="G134" s="24"/>
      <c r="H134" s="7"/>
      <c r="I134" s="25">
        <f t="shared" si="32"/>
        <v>3841</v>
      </c>
      <c r="J134" s="24">
        <f t="shared" si="32"/>
        <v>104</v>
      </c>
      <c r="K134" s="7"/>
      <c r="L134" s="25">
        <f t="shared" si="27"/>
        <v>3834.4158403823403</v>
      </c>
      <c r="M134" s="17">
        <f t="shared" si="18"/>
        <v>43.351157870820458</v>
      </c>
      <c r="N134" s="17">
        <f t="shared" si="28"/>
        <v>102.45306901578516</v>
      </c>
      <c r="O134" s="24">
        <f t="shared" si="19"/>
        <v>2.3929954699238909</v>
      </c>
      <c r="P134" s="7"/>
      <c r="Q134" s="25">
        <f t="shared" si="20"/>
        <v>3870.2249110445136</v>
      </c>
      <c r="R134" s="24">
        <f t="shared" si="21"/>
        <v>96.3188063282862</v>
      </c>
      <c r="S134" s="7"/>
      <c r="T134" s="25">
        <f t="shared" si="22"/>
        <v>-0.9995525697080806</v>
      </c>
      <c r="U134" s="24">
        <f t="shared" si="23"/>
        <v>2.5032128576170085E-2</v>
      </c>
      <c r="V134" s="7"/>
      <c r="W134" s="25">
        <f t="shared" si="24"/>
        <v>-0.99977642676699285</v>
      </c>
      <c r="X134" s="24">
        <f t="shared" si="29"/>
        <v>84.336327958357174</v>
      </c>
      <c r="Y134" s="7"/>
      <c r="Z134" s="25">
        <f t="shared" si="30"/>
        <v>-623</v>
      </c>
      <c r="AA134" s="17">
        <f t="shared" si="31"/>
        <v>84.338999999999871</v>
      </c>
      <c r="AB134" s="24">
        <f t="shared" si="25"/>
        <v>1.4719932378394951</v>
      </c>
      <c r="AC134" s="17">
        <f t="shared" si="26"/>
        <v>-2.6720416426968541E-3</v>
      </c>
    </row>
    <row r="135" spans="1:29" s="17" customFormat="1" x14ac:dyDescent="0.25">
      <c r="A135" s="17">
        <v>50</v>
      </c>
      <c r="B135" s="17">
        <v>-611</v>
      </c>
      <c r="C135" s="17">
        <v>15122</v>
      </c>
      <c r="D135" s="17">
        <v>13073</v>
      </c>
      <c r="E135" s="17">
        <v>11288</v>
      </c>
      <c r="F135" s="17">
        <v>13338</v>
      </c>
      <c r="G135" s="24"/>
      <c r="H135" s="7"/>
      <c r="I135" s="25">
        <f t="shared" si="32"/>
        <v>3834</v>
      </c>
      <c r="J135" s="24">
        <f t="shared" si="32"/>
        <v>-265</v>
      </c>
      <c r="K135" s="7"/>
      <c r="L135" s="25">
        <f t="shared" si="27"/>
        <v>3828.79655994312</v>
      </c>
      <c r="M135" s="17">
        <f t="shared" si="18"/>
        <v>27.075788425543614</v>
      </c>
      <c r="N135" s="17">
        <f t="shared" si="28"/>
        <v>-266.17551475590557</v>
      </c>
      <c r="O135" s="24">
        <f t="shared" si="19"/>
        <v>1.3818349413517252</v>
      </c>
      <c r="P135" s="7"/>
      <c r="Q135" s="25">
        <f t="shared" si="20"/>
        <v>3863.2249110445136</v>
      </c>
      <c r="R135" s="24">
        <f t="shared" si="21"/>
        <v>-272.6811936717138</v>
      </c>
      <c r="S135" s="7"/>
      <c r="T135" s="25">
        <f t="shared" si="22"/>
        <v>-0.99774469855103509</v>
      </c>
      <c r="U135" s="24">
        <f t="shared" si="23"/>
        <v>-7.0866645471387324E-2</v>
      </c>
      <c r="V135" s="7"/>
      <c r="W135" s="25">
        <f t="shared" si="24"/>
        <v>-0.99722575198048768</v>
      </c>
      <c r="X135" s="24">
        <f t="shared" si="29"/>
        <v>78.837249435589683</v>
      </c>
      <c r="Y135" s="7"/>
      <c r="Z135" s="25">
        <f t="shared" si="30"/>
        <v>-611</v>
      </c>
      <c r="AA135" s="17">
        <f t="shared" si="31"/>
        <v>78.839999999999876</v>
      </c>
      <c r="AB135" s="24">
        <f t="shared" si="25"/>
        <v>1.3760175822723273</v>
      </c>
      <c r="AC135" s="17">
        <f t="shared" si="26"/>
        <v>-2.7505644101921689E-3</v>
      </c>
    </row>
    <row r="136" spans="1:29" s="17" customFormat="1" x14ac:dyDescent="0.25">
      <c r="A136" s="17">
        <v>51</v>
      </c>
      <c r="B136" s="17">
        <v>-612</v>
      </c>
      <c r="C136" s="17">
        <v>15097</v>
      </c>
      <c r="D136" s="17">
        <v>12888</v>
      </c>
      <c r="E136" s="17">
        <v>11308</v>
      </c>
      <c r="F136" s="17">
        <v>13516</v>
      </c>
      <c r="G136" s="24"/>
      <c r="H136" s="7"/>
      <c r="I136" s="25">
        <f t="shared" si="32"/>
        <v>3789</v>
      </c>
      <c r="J136" s="24">
        <f t="shared" si="32"/>
        <v>-628</v>
      </c>
      <c r="K136" s="7"/>
      <c r="L136" s="25">
        <f t="shared" si="27"/>
        <v>3787.5596150179799</v>
      </c>
      <c r="M136" s="17">
        <f t="shared" si="18"/>
        <v>2.0747088964289793</v>
      </c>
      <c r="N136" s="17">
        <f t="shared" si="28"/>
        <v>-632.87285300013946</v>
      </c>
      <c r="O136" s="24">
        <f t="shared" si="19"/>
        <v>23.74469636096811</v>
      </c>
      <c r="P136" s="7"/>
      <c r="Q136" s="25">
        <f t="shared" si="20"/>
        <v>3818.2249110445136</v>
      </c>
      <c r="R136" s="24">
        <f t="shared" si="21"/>
        <v>-635.6811936717138</v>
      </c>
      <c r="S136" s="7"/>
      <c r="T136" s="25">
        <f t="shared" si="22"/>
        <v>-0.98612266968431361</v>
      </c>
      <c r="U136" s="24">
        <f t="shared" si="23"/>
        <v>-0.16520608985963486</v>
      </c>
      <c r="V136" s="7"/>
      <c r="W136" s="25">
        <f t="shared" si="24"/>
        <v>-0.98487270235296065</v>
      </c>
      <c r="X136" s="24">
        <f t="shared" si="29"/>
        <v>73.379723953582925</v>
      </c>
      <c r="Y136" s="7"/>
      <c r="Z136" s="25">
        <f t="shared" si="30"/>
        <v>-612</v>
      </c>
      <c r="AA136" s="17">
        <f t="shared" si="31"/>
        <v>73.33199999999988</v>
      </c>
      <c r="AB136" s="24">
        <f t="shared" si="25"/>
        <v>1.2798848470724797</v>
      </c>
      <c r="AC136" s="17">
        <f t="shared" si="26"/>
        <v>4.7723953583044931E-2</v>
      </c>
    </row>
    <row r="137" spans="1:29" s="17" customFormat="1" x14ac:dyDescent="0.25">
      <c r="A137" s="17">
        <v>52</v>
      </c>
      <c r="B137" s="17">
        <v>-619</v>
      </c>
      <c r="C137" s="17">
        <v>15063</v>
      </c>
      <c r="D137" s="17">
        <v>12705</v>
      </c>
      <c r="E137" s="17">
        <v>11346</v>
      </c>
      <c r="F137" s="17">
        <v>13704</v>
      </c>
      <c r="G137" s="24"/>
      <c r="H137" s="7"/>
      <c r="I137" s="25">
        <f t="shared" si="32"/>
        <v>3717</v>
      </c>
      <c r="J137" s="24">
        <f t="shared" si="32"/>
        <v>-999</v>
      </c>
      <c r="K137" s="7"/>
      <c r="L137" s="25">
        <f t="shared" si="27"/>
        <v>3709.9894975291277</v>
      </c>
      <c r="M137" s="17">
        <f t="shared" si="18"/>
        <v>49.147144894106972</v>
      </c>
      <c r="N137" s="17">
        <f t="shared" si="28"/>
        <v>-997.72470294850098</v>
      </c>
      <c r="O137" s="24">
        <f t="shared" si="19"/>
        <v>1.6263825695621039</v>
      </c>
      <c r="P137" s="7"/>
      <c r="Q137" s="25">
        <f t="shared" si="20"/>
        <v>3746.2249110445136</v>
      </c>
      <c r="R137" s="24">
        <f t="shared" si="21"/>
        <v>-1006.6811936717138</v>
      </c>
      <c r="S137" s="7"/>
      <c r="T137" s="25">
        <f t="shared" si="22"/>
        <v>-0.96752742349755938</v>
      </c>
      <c r="U137" s="24">
        <f t="shared" si="23"/>
        <v>-0.26162464046029554</v>
      </c>
      <c r="V137" s="7"/>
      <c r="W137" s="25">
        <f t="shared" si="24"/>
        <v>-0.96553012328853705</v>
      </c>
      <c r="X137" s="24">
        <f t="shared" si="29"/>
        <v>67.740988025154138</v>
      </c>
      <c r="Y137" s="7"/>
      <c r="Z137" s="25">
        <f t="shared" si="30"/>
        <v>-619</v>
      </c>
      <c r="AA137" s="17">
        <f t="shared" si="31"/>
        <v>67.760999999999882</v>
      </c>
      <c r="AB137" s="24">
        <f t="shared" si="25"/>
        <v>1.1826525544438755</v>
      </c>
      <c r="AC137" s="17">
        <f t="shared" si="26"/>
        <v>-2.0011974845743907E-2</v>
      </c>
    </row>
    <row r="138" spans="1:29" s="17" customFormat="1" x14ac:dyDescent="0.25">
      <c r="A138" s="17">
        <v>53</v>
      </c>
      <c r="B138" s="17">
        <v>-634</v>
      </c>
      <c r="C138" s="17">
        <v>14990</v>
      </c>
      <c r="D138" s="17">
        <v>12518</v>
      </c>
      <c r="E138" s="17">
        <v>11396</v>
      </c>
      <c r="F138" s="17">
        <v>13878</v>
      </c>
      <c r="G138" s="24"/>
      <c r="H138" s="7"/>
      <c r="I138" s="25">
        <f t="shared" si="32"/>
        <v>3594</v>
      </c>
      <c r="J138" s="24">
        <f t="shared" si="32"/>
        <v>-1360</v>
      </c>
      <c r="K138" s="7"/>
      <c r="L138" s="25">
        <f t="shared" si="27"/>
        <v>3593.9189509084827</v>
      </c>
      <c r="M138" s="17">
        <f t="shared" si="18"/>
        <v>6.568955235786671E-3</v>
      </c>
      <c r="N138" s="17">
        <f t="shared" si="28"/>
        <v>-1361.5297030224367</v>
      </c>
      <c r="O138" s="24">
        <f t="shared" si="19"/>
        <v>2.3399913368519942</v>
      </c>
      <c r="P138" s="7"/>
      <c r="Q138" s="25">
        <f t="shared" si="20"/>
        <v>3623.2249110445136</v>
      </c>
      <c r="R138" s="24">
        <f t="shared" si="21"/>
        <v>-1367.6811936717138</v>
      </c>
      <c r="S138" s="7"/>
      <c r="T138" s="25">
        <f t="shared" si="22"/>
        <v>-0.93576054459518754</v>
      </c>
      <c r="U138" s="24">
        <f t="shared" si="23"/>
        <v>-0.35544430829543983</v>
      </c>
      <c r="V138" s="7"/>
      <c r="W138" s="25">
        <f t="shared" si="24"/>
        <v>-0.93303564515998805</v>
      </c>
      <c r="X138" s="24">
        <f t="shared" si="29"/>
        <v>62.047497815786414</v>
      </c>
      <c r="Y138" s="7"/>
      <c r="Z138" s="25">
        <f t="shared" si="30"/>
        <v>-634</v>
      </c>
      <c r="AA138" s="17">
        <f t="shared" si="31"/>
        <v>62.054999999999879</v>
      </c>
      <c r="AB138" s="24">
        <f t="shared" si="25"/>
        <v>1.0830640673250791</v>
      </c>
      <c r="AC138" s="17">
        <f t="shared" si="26"/>
        <v>-7.5021842134646022E-3</v>
      </c>
    </row>
    <row r="139" spans="1:29" s="17" customFormat="1" x14ac:dyDescent="0.25">
      <c r="A139" s="17">
        <v>54</v>
      </c>
      <c r="B139" s="17">
        <v>-636</v>
      </c>
      <c r="C139" s="17">
        <v>14919</v>
      </c>
      <c r="D139" s="17">
        <v>12344</v>
      </c>
      <c r="E139" s="17">
        <v>11476</v>
      </c>
      <c r="F139" s="17">
        <v>14054</v>
      </c>
      <c r="G139" s="24"/>
      <c r="H139" s="7"/>
      <c r="I139" s="25">
        <f t="shared" si="32"/>
        <v>3443</v>
      </c>
      <c r="J139" s="24">
        <f t="shared" si="32"/>
        <v>-1710</v>
      </c>
      <c r="K139" s="7"/>
      <c r="L139" s="25">
        <f t="shared" si="27"/>
        <v>3441.3981840798265</v>
      </c>
      <c r="M139" s="17">
        <f t="shared" si="18"/>
        <v>2.5658142421213457</v>
      </c>
      <c r="N139" s="17">
        <f t="shared" si="28"/>
        <v>-1712.8277078321635</v>
      </c>
      <c r="O139" s="24">
        <f t="shared" si="19"/>
        <v>7.9959315840786251</v>
      </c>
      <c r="P139" s="7"/>
      <c r="Q139" s="25">
        <f t="shared" si="20"/>
        <v>3472.2249110445136</v>
      </c>
      <c r="R139" s="24">
        <f t="shared" si="21"/>
        <v>-1717.6811936717138</v>
      </c>
      <c r="S139" s="7"/>
      <c r="T139" s="25">
        <f t="shared" si="22"/>
        <v>-0.89676218106463346</v>
      </c>
      <c r="U139" s="24">
        <f t="shared" si="23"/>
        <v>-0.44640520508851594</v>
      </c>
      <c r="V139" s="7"/>
      <c r="W139" s="25">
        <f t="shared" si="24"/>
        <v>-0.89333160708949022</v>
      </c>
      <c r="X139" s="24">
        <f t="shared" si="29"/>
        <v>56.350393191586988</v>
      </c>
      <c r="Y139" s="7"/>
      <c r="Z139" s="25">
        <f t="shared" si="30"/>
        <v>-636</v>
      </c>
      <c r="AA139" s="17">
        <f t="shared" si="31"/>
        <v>56.330999999999882</v>
      </c>
      <c r="AB139" s="24">
        <f t="shared" si="25"/>
        <v>0.98316142094092374</v>
      </c>
      <c r="AC139" s="17">
        <f t="shared" si="26"/>
        <v>1.9393191587106173E-2</v>
      </c>
    </row>
    <row r="140" spans="1:29" s="17" customFormat="1" x14ac:dyDescent="0.25">
      <c r="A140" s="17">
        <v>55</v>
      </c>
      <c r="B140" s="17">
        <v>-635</v>
      </c>
      <c r="C140" s="17">
        <v>14832</v>
      </c>
      <c r="D140" s="17">
        <v>12181</v>
      </c>
      <c r="E140" s="17">
        <v>11572</v>
      </c>
      <c r="F140" s="17">
        <v>14228</v>
      </c>
      <c r="G140" s="24"/>
      <c r="H140" s="7"/>
      <c r="I140" s="25">
        <f t="shared" si="32"/>
        <v>3260</v>
      </c>
      <c r="J140" s="24">
        <f t="shared" si="32"/>
        <v>-2047</v>
      </c>
      <c r="K140" s="7"/>
      <c r="L140" s="25">
        <f t="shared" si="27"/>
        <v>3254.5771553225622</v>
      </c>
      <c r="M140" s="17">
        <f t="shared" si="18"/>
        <v>29.407244395614953</v>
      </c>
      <c r="N140" s="17">
        <f t="shared" si="28"/>
        <v>-2046.4362156579348</v>
      </c>
      <c r="O140" s="24">
        <f t="shared" si="19"/>
        <v>0.31785278435791176</v>
      </c>
      <c r="P140" s="7"/>
      <c r="Q140" s="25">
        <f t="shared" si="20"/>
        <v>3289.2249110445136</v>
      </c>
      <c r="R140" s="24">
        <f t="shared" si="21"/>
        <v>-2054.6811936717136</v>
      </c>
      <c r="S140" s="7"/>
      <c r="T140" s="25">
        <f t="shared" si="22"/>
        <v>-0.84949926367329975</v>
      </c>
      <c r="U140" s="24">
        <f t="shared" si="23"/>
        <v>-0.53398755428642064</v>
      </c>
      <c r="V140" s="7"/>
      <c r="W140" s="25">
        <f t="shared" si="24"/>
        <v>-0.84538893460148723</v>
      </c>
      <c r="X140" s="24">
        <f t="shared" si="29"/>
        <v>50.623631807906008</v>
      </c>
      <c r="Y140" s="7"/>
      <c r="Z140" s="25">
        <f t="shared" si="30"/>
        <v>-635</v>
      </c>
      <c r="AA140" s="17">
        <f t="shared" si="31"/>
        <v>50.615999999999886</v>
      </c>
      <c r="AB140" s="24">
        <f t="shared" si="25"/>
        <v>0.8834158541894479</v>
      </c>
      <c r="AC140" s="17">
        <f t="shared" si="26"/>
        <v>7.6318079061223898E-3</v>
      </c>
    </row>
    <row r="141" spans="1:29" s="17" customFormat="1" x14ac:dyDescent="0.25">
      <c r="A141" s="17">
        <v>56</v>
      </c>
      <c r="B141" s="17">
        <v>-632</v>
      </c>
      <c r="C141" s="17">
        <v>14718</v>
      </c>
      <c r="D141" s="17">
        <v>12025</v>
      </c>
      <c r="E141" s="17">
        <v>11683</v>
      </c>
      <c r="F141" s="17">
        <v>14383</v>
      </c>
      <c r="G141" s="24"/>
      <c r="H141" s="7"/>
      <c r="I141" s="25">
        <f t="shared" si="32"/>
        <v>3035</v>
      </c>
      <c r="J141" s="24">
        <f t="shared" si="32"/>
        <v>-2358</v>
      </c>
      <c r="K141" s="7"/>
      <c r="L141" s="25">
        <f t="shared" si="27"/>
        <v>3036.212203386689</v>
      </c>
      <c r="M141" s="17">
        <f t="shared" si="18"/>
        <v>1.4694370507002761</v>
      </c>
      <c r="N141" s="17">
        <f t="shared" si="28"/>
        <v>-2358.1727756503478</v>
      </c>
      <c r="O141" s="24">
        <f t="shared" si="19"/>
        <v>2.9851425353115739E-2</v>
      </c>
      <c r="P141" s="7"/>
      <c r="Q141" s="25">
        <f t="shared" si="20"/>
        <v>3064.2249110445136</v>
      </c>
      <c r="R141" s="24">
        <f t="shared" si="21"/>
        <v>-2365.6811936717136</v>
      </c>
      <c r="S141" s="7"/>
      <c r="T141" s="25">
        <f t="shared" si="22"/>
        <v>-0.7913891193396928</v>
      </c>
      <c r="U141" s="24">
        <f t="shared" si="23"/>
        <v>-0.61481280829398255</v>
      </c>
      <c r="V141" s="7"/>
      <c r="W141" s="25">
        <f t="shared" si="24"/>
        <v>-0.78665104447523393</v>
      </c>
      <c r="X141" s="24">
        <f t="shared" si="29"/>
        <v>44.892409746195881</v>
      </c>
      <c r="Y141" s="7"/>
      <c r="Z141" s="25">
        <f t="shared" si="30"/>
        <v>-632</v>
      </c>
      <c r="AA141" s="17">
        <f t="shared" si="31"/>
        <v>44.927999999999884</v>
      </c>
      <c r="AB141" s="24">
        <f t="shared" si="25"/>
        <v>0.78414152633601031</v>
      </c>
      <c r="AC141" s="17">
        <f t="shared" si="26"/>
        <v>-3.5590253804002714E-2</v>
      </c>
    </row>
    <row r="142" spans="1:29" s="17" customFormat="1" x14ac:dyDescent="0.25">
      <c r="A142" s="17">
        <v>57</v>
      </c>
      <c r="B142" s="17">
        <v>-622</v>
      </c>
      <c r="C142" s="17">
        <v>14596</v>
      </c>
      <c r="D142" s="17">
        <v>11881</v>
      </c>
      <c r="E142" s="17">
        <v>11804</v>
      </c>
      <c r="F142" s="17">
        <v>14528</v>
      </c>
      <c r="G142" s="24"/>
      <c r="H142" s="7"/>
      <c r="I142" s="25">
        <f t="shared" si="32"/>
        <v>2792</v>
      </c>
      <c r="J142" s="24">
        <f t="shared" si="32"/>
        <v>-2647</v>
      </c>
      <c r="K142" s="7"/>
      <c r="L142" s="25">
        <f t="shared" si="27"/>
        <v>2791.8072973568551</v>
      </c>
      <c r="M142" s="17">
        <f t="shared" si="18"/>
        <v>3.7134308675035359E-2</v>
      </c>
      <c r="N142" s="17">
        <f t="shared" si="28"/>
        <v>-2642.2164575510765</v>
      </c>
      <c r="O142" s="24">
        <f t="shared" si="19"/>
        <v>22.882278360653288</v>
      </c>
      <c r="P142" s="7"/>
      <c r="Q142" s="25">
        <f t="shared" si="20"/>
        <v>2821.2249110445136</v>
      </c>
      <c r="R142" s="24">
        <f t="shared" si="21"/>
        <v>-2654.6811936717136</v>
      </c>
      <c r="S142" s="7"/>
      <c r="T142" s="25">
        <f t="shared" si="22"/>
        <v>-0.72863016345939713</v>
      </c>
      <c r="U142" s="24">
        <f t="shared" si="23"/>
        <v>-0.68992052021740824</v>
      </c>
      <c r="V142" s="7"/>
      <c r="W142" s="25">
        <f t="shared" si="24"/>
        <v>-0.7233084865322138</v>
      </c>
      <c r="X142" s="24">
        <f t="shared" si="29"/>
        <v>39.255450071362134</v>
      </c>
      <c r="Y142" s="7"/>
      <c r="Z142" s="25">
        <f t="shared" si="30"/>
        <v>-622</v>
      </c>
      <c r="AA142" s="17">
        <f t="shared" si="31"/>
        <v>39.329999999999885</v>
      </c>
      <c r="AB142" s="24">
        <f t="shared" si="25"/>
        <v>0.68643799480936774</v>
      </c>
      <c r="AC142" s="17">
        <f t="shared" si="26"/>
        <v>-7.4549928637750895E-2</v>
      </c>
    </row>
    <row r="143" spans="1:29" s="17" customFormat="1" x14ac:dyDescent="0.25">
      <c r="A143" s="17">
        <v>58</v>
      </c>
      <c r="B143" s="17">
        <v>-602</v>
      </c>
      <c r="C143" s="17">
        <v>14465</v>
      </c>
      <c r="D143" s="17">
        <v>11757</v>
      </c>
      <c r="E143" s="17">
        <v>11937</v>
      </c>
      <c r="F143" s="17">
        <v>14658</v>
      </c>
      <c r="G143" s="24"/>
      <c r="H143" s="7"/>
      <c r="I143" s="25">
        <f t="shared" si="32"/>
        <v>2528</v>
      </c>
      <c r="J143" s="24">
        <f t="shared" si="32"/>
        <v>-2901</v>
      </c>
      <c r="K143" s="7"/>
      <c r="L143" s="25">
        <f t="shared" si="27"/>
        <v>2529.6030598326338</v>
      </c>
      <c r="M143" s="17">
        <f t="shared" si="18"/>
        <v>2.5698008270038732</v>
      </c>
      <c r="N143" s="17">
        <f t="shared" si="28"/>
        <v>-2893.0537465524794</v>
      </c>
      <c r="O143" s="24">
        <f t="shared" si="19"/>
        <v>63.142943852232634</v>
      </c>
      <c r="P143" s="7"/>
      <c r="Q143" s="25">
        <f t="shared" si="20"/>
        <v>2557.2249110445136</v>
      </c>
      <c r="R143" s="24">
        <f t="shared" si="21"/>
        <v>-2908.6811936717136</v>
      </c>
      <c r="S143" s="7"/>
      <c r="T143" s="25">
        <f t="shared" si="22"/>
        <v>-0.66044759410796494</v>
      </c>
      <c r="U143" s="24">
        <f t="shared" si="23"/>
        <v>-0.7559321424615264</v>
      </c>
      <c r="V143" s="7"/>
      <c r="W143" s="25">
        <f t="shared" si="24"/>
        <v>-0.65461260293246903</v>
      </c>
      <c r="X143" s="24">
        <f t="shared" si="29"/>
        <v>33.793567565317176</v>
      </c>
      <c r="Y143" s="7"/>
      <c r="Z143" s="25">
        <f t="shared" si="30"/>
        <v>-602</v>
      </c>
      <c r="AA143" s="17">
        <f t="shared" si="31"/>
        <v>33.911999999999885</v>
      </c>
      <c r="AB143" s="24">
        <f t="shared" si="25"/>
        <v>0.59187605593631498</v>
      </c>
      <c r="AC143" s="17">
        <f t="shared" si="26"/>
        <v>-0.1184324346827097</v>
      </c>
    </row>
    <row r="144" spans="1:29" s="17" customFormat="1" x14ac:dyDescent="0.25">
      <c r="A144" s="17">
        <v>59</v>
      </c>
      <c r="B144" s="17">
        <v>-616</v>
      </c>
      <c r="C144" s="17">
        <v>14319</v>
      </c>
      <c r="D144" s="17">
        <v>11645</v>
      </c>
      <c r="E144" s="17">
        <v>12085</v>
      </c>
      <c r="F144" s="17">
        <v>14772</v>
      </c>
      <c r="G144" s="24"/>
      <c r="H144" s="7"/>
      <c r="I144" s="25">
        <f t="shared" si="32"/>
        <v>2234</v>
      </c>
      <c r="J144" s="24">
        <f t="shared" si="32"/>
        <v>-3127</v>
      </c>
      <c r="K144" s="7"/>
      <c r="L144" s="25">
        <f t="shared" si="27"/>
        <v>2237.6460537335042</v>
      </c>
      <c r="M144" s="17">
        <f t="shared" si="18"/>
        <v>13.293707827600148</v>
      </c>
      <c r="N144" s="17">
        <f t="shared" si="28"/>
        <v>-3122.8453677214725</v>
      </c>
      <c r="O144" s="24">
        <f t="shared" si="19"/>
        <v>17.260969369782732</v>
      </c>
      <c r="P144" s="7"/>
      <c r="Q144" s="25">
        <f t="shared" si="20"/>
        <v>2263.2249110445136</v>
      </c>
      <c r="R144" s="24">
        <f t="shared" si="21"/>
        <v>-3134.6811936717136</v>
      </c>
      <c r="S144" s="7"/>
      <c r="T144" s="25">
        <f t="shared" si="22"/>
        <v>-0.58451700551205166</v>
      </c>
      <c r="U144" s="24">
        <f t="shared" si="23"/>
        <v>-0.81466689296219841</v>
      </c>
      <c r="V144" s="7"/>
      <c r="W144" s="25">
        <f t="shared" si="24"/>
        <v>-0.57822482808928843</v>
      </c>
      <c r="X144" s="24">
        <f t="shared" si="29"/>
        <v>28.268000603210965</v>
      </c>
      <c r="Y144" s="7"/>
      <c r="Z144" s="25">
        <f t="shared" si="30"/>
        <v>-616</v>
      </c>
      <c r="AA144" s="17">
        <f t="shared" si="31"/>
        <v>28.367999999999885</v>
      </c>
      <c r="AB144" s="24">
        <f t="shared" si="25"/>
        <v>0.49511500220574944</v>
      </c>
      <c r="AC144" s="17">
        <f t="shared" si="26"/>
        <v>-9.9999396788920336E-2</v>
      </c>
    </row>
    <row r="145" spans="1:29" s="17" customFormat="1" x14ac:dyDescent="0.25">
      <c r="A145" s="17">
        <v>60</v>
      </c>
      <c r="B145" s="17">
        <v>-637</v>
      </c>
      <c r="C145" s="17">
        <v>14147</v>
      </c>
      <c r="D145" s="17">
        <v>11534</v>
      </c>
      <c r="E145" s="17">
        <v>12239</v>
      </c>
      <c r="F145" s="17">
        <v>14872</v>
      </c>
      <c r="G145" s="24"/>
      <c r="H145" s="7"/>
      <c r="I145" s="25">
        <f t="shared" si="32"/>
        <v>1908</v>
      </c>
      <c r="J145" s="24">
        <f t="shared" si="32"/>
        <v>-3338</v>
      </c>
      <c r="K145" s="7"/>
      <c r="L145" s="25">
        <f t="shared" si="27"/>
        <v>1913.4592096167146</v>
      </c>
      <c r="M145" s="17">
        <f t="shared" si="18"/>
        <v>29.80296963922904</v>
      </c>
      <c r="N145" s="17">
        <f t="shared" si="28"/>
        <v>-3329.6086290525022</v>
      </c>
      <c r="O145" s="24">
        <f t="shared" si="19"/>
        <v>70.415106378509492</v>
      </c>
      <c r="P145" s="7"/>
      <c r="Q145" s="25">
        <f t="shared" si="20"/>
        <v>1937.2249110445136</v>
      </c>
      <c r="R145" s="24">
        <f t="shared" si="21"/>
        <v>-3345.6811936717136</v>
      </c>
      <c r="S145" s="7"/>
      <c r="T145" s="25">
        <f t="shared" si="22"/>
        <v>-0.50032186305535886</v>
      </c>
      <c r="U145" s="24">
        <f t="shared" si="23"/>
        <v>-0.86950331931459579</v>
      </c>
      <c r="V145" s="7"/>
      <c r="W145" s="25">
        <f t="shared" si="24"/>
        <v>-0.49360244457063929</v>
      </c>
      <c r="X145" s="24">
        <f t="shared" si="29"/>
        <v>22.484921920254067</v>
      </c>
      <c r="Y145" s="7"/>
      <c r="Z145" s="25">
        <f t="shared" si="30"/>
        <v>-637</v>
      </c>
      <c r="AA145" s="17">
        <f t="shared" si="31"/>
        <v>22.634999999999884</v>
      </c>
      <c r="AB145" s="24">
        <f t="shared" si="25"/>
        <v>0.39505527618891445</v>
      </c>
      <c r="AC145" s="17">
        <f t="shared" si="26"/>
        <v>-0.15007807974581766</v>
      </c>
    </row>
    <row r="146" spans="1:29" s="17" customFormat="1" x14ac:dyDescent="0.25">
      <c r="A146" s="17">
        <v>61</v>
      </c>
      <c r="B146" s="17">
        <v>-621</v>
      </c>
      <c r="C146" s="17">
        <v>13984</v>
      </c>
      <c r="D146" s="17">
        <v>11453</v>
      </c>
      <c r="E146" s="17">
        <v>12410</v>
      </c>
      <c r="F146" s="17">
        <v>14956</v>
      </c>
      <c r="G146" s="24"/>
      <c r="H146" s="7"/>
      <c r="I146" s="25">
        <f t="shared" si="32"/>
        <v>1574</v>
      </c>
      <c r="J146" s="24">
        <f t="shared" si="32"/>
        <v>-3503</v>
      </c>
      <c r="K146" s="7"/>
      <c r="L146" s="25">
        <f t="shared" si="27"/>
        <v>1578.674245563099</v>
      </c>
      <c r="M146" s="17">
        <f t="shared" si="18"/>
        <v>21.848571584150882</v>
      </c>
      <c r="N146" s="17">
        <f t="shared" si="28"/>
        <v>-3499.0172672838803</v>
      </c>
      <c r="O146" s="24">
        <f t="shared" si="19"/>
        <v>15.862159888050195</v>
      </c>
      <c r="P146" s="7"/>
      <c r="Q146" s="25">
        <f t="shared" si="20"/>
        <v>1603.2249110445136</v>
      </c>
      <c r="R146" s="24">
        <f t="shared" si="21"/>
        <v>-3510.6811936717136</v>
      </c>
      <c r="S146" s="7"/>
      <c r="T146" s="25">
        <f t="shared" si="22"/>
        <v>-0.41406058213347108</v>
      </c>
      <c r="U146" s="24">
        <f t="shared" si="23"/>
        <v>-0.91238488494561731</v>
      </c>
      <c r="V146" s="7"/>
      <c r="W146" s="25">
        <f t="shared" si="24"/>
        <v>-0.40700645268364205</v>
      </c>
      <c r="X146" s="24">
        <f t="shared" si="29"/>
        <v>16.943279508434898</v>
      </c>
      <c r="Y146" s="7"/>
      <c r="Z146" s="25">
        <f t="shared" si="30"/>
        <v>-621</v>
      </c>
      <c r="AA146" s="17">
        <f t="shared" si="31"/>
        <v>17.045999999999886</v>
      </c>
      <c r="AB146" s="24">
        <f t="shared" si="25"/>
        <v>0.2975088242949514</v>
      </c>
      <c r="AC146" s="17">
        <f t="shared" si="26"/>
        <v>-0.10272049156498753</v>
      </c>
    </row>
    <row r="147" spans="1:29" s="17" customFormat="1" x14ac:dyDescent="0.25">
      <c r="A147" s="17">
        <v>62</v>
      </c>
      <c r="B147" s="17">
        <v>-629</v>
      </c>
      <c r="C147" s="17">
        <v>13815</v>
      </c>
      <c r="D147" s="17">
        <v>11395</v>
      </c>
      <c r="E147" s="17">
        <v>12595</v>
      </c>
      <c r="F147" s="17">
        <v>15037</v>
      </c>
      <c r="G147" s="24"/>
      <c r="H147" s="7"/>
      <c r="I147" s="25">
        <f t="shared" si="32"/>
        <v>1220</v>
      </c>
      <c r="J147" s="24">
        <f t="shared" si="32"/>
        <v>-3642</v>
      </c>
      <c r="K147" s="7"/>
      <c r="L147" s="25">
        <f t="shared" si="27"/>
        <v>1224.0017993310535</v>
      </c>
      <c r="M147" s="17">
        <f t="shared" si="18"/>
        <v>16.014397886019935</v>
      </c>
      <c r="N147" s="17">
        <f t="shared" si="28"/>
        <v>-3636.5740407634544</v>
      </c>
      <c r="O147" s="24">
        <f t="shared" si="19"/>
        <v>29.441033636654758</v>
      </c>
      <c r="P147" s="7"/>
      <c r="Q147" s="25">
        <f t="shared" si="20"/>
        <v>1249.2249110445136</v>
      </c>
      <c r="R147" s="24">
        <f t="shared" si="21"/>
        <v>-3649.6811936717136</v>
      </c>
      <c r="S147" s="7"/>
      <c r="T147" s="25">
        <f t="shared" si="22"/>
        <v>-0.32263395504859599</v>
      </c>
      <c r="U147" s="24">
        <f t="shared" si="23"/>
        <v>-0.94850935538629622</v>
      </c>
      <c r="V147" s="7"/>
      <c r="W147" s="25">
        <f t="shared" si="24"/>
        <v>-0.31529729435515441</v>
      </c>
      <c r="X147" s="24">
        <f t="shared" si="29"/>
        <v>11.289573894755677</v>
      </c>
      <c r="Y147" s="7"/>
      <c r="Z147" s="25">
        <f t="shared" si="30"/>
        <v>-629</v>
      </c>
      <c r="AA147" s="17">
        <f t="shared" si="31"/>
        <v>11.384999999999886</v>
      </c>
      <c r="AB147" s="24">
        <f t="shared" si="25"/>
        <v>0.19870573533955241</v>
      </c>
      <c r="AC147" s="17">
        <f t="shared" si="26"/>
        <v>-9.542610524420958E-2</v>
      </c>
    </row>
    <row r="148" spans="1:29" s="17" customFormat="1" x14ac:dyDescent="0.25">
      <c r="A148" s="17">
        <v>63</v>
      </c>
      <c r="B148" s="17">
        <v>-640</v>
      </c>
      <c r="C148" s="17">
        <v>13625</v>
      </c>
      <c r="D148" s="17">
        <v>11339</v>
      </c>
      <c r="E148" s="17">
        <v>12776</v>
      </c>
      <c r="F148" s="17">
        <v>15089</v>
      </c>
      <c r="G148" s="24"/>
      <c r="H148" s="7"/>
      <c r="I148" s="25">
        <f t="shared" si="32"/>
        <v>849</v>
      </c>
      <c r="J148" s="24">
        <f t="shared" si="32"/>
        <v>-3750</v>
      </c>
      <c r="K148" s="7"/>
      <c r="L148" s="25">
        <f t="shared" si="27"/>
        <v>850.59754403898614</v>
      </c>
      <c r="M148" s="17">
        <f t="shared" ref="M148:M149" si="33">(I148-L148)^2</f>
        <v>2.55214695650016</v>
      </c>
      <c r="N148" s="17">
        <f t="shared" si="28"/>
        <v>-3740.0024097332634</v>
      </c>
      <c r="O148" s="24">
        <f t="shared" ref="O148:O149" si="34">(J148-N148)^2</f>
        <v>99.951811141545434</v>
      </c>
      <c r="P148" s="7"/>
      <c r="Q148" s="25">
        <f t="shared" si="20"/>
        <v>878.22491104451376</v>
      </c>
      <c r="R148" s="24">
        <f t="shared" si="21"/>
        <v>-3757.6811936717136</v>
      </c>
      <c r="S148" s="7"/>
      <c r="T148" s="25">
        <f t="shared" si="22"/>
        <v>-0.22681678372518174</v>
      </c>
      <c r="U148" s="24">
        <f t="shared" si="23"/>
        <v>-0.97657728925387399</v>
      </c>
      <c r="V148" s="7"/>
      <c r="W148" s="25">
        <f t="shared" si="24"/>
        <v>-0.21925985910346213</v>
      </c>
      <c r="X148" s="24">
        <f t="shared" si="29"/>
        <v>5.5562044419465906</v>
      </c>
      <c r="Y148" s="7"/>
      <c r="Z148" s="25">
        <f t="shared" si="30"/>
        <v>-640</v>
      </c>
      <c r="AA148" s="17">
        <f t="shared" si="31"/>
        <v>5.6249999999998863</v>
      </c>
      <c r="AB148" s="24">
        <f t="shared" si="25"/>
        <v>9.817477042467905E-2</v>
      </c>
      <c r="AC148" s="17">
        <f t="shared" si="26"/>
        <v>-6.8795558053295736E-2</v>
      </c>
    </row>
    <row r="149" spans="1:29" s="17" customFormat="1" x14ac:dyDescent="0.25">
      <c r="A149" s="17">
        <v>64</v>
      </c>
      <c r="B149" s="17">
        <v>-629</v>
      </c>
      <c r="C149" s="17">
        <v>13435</v>
      </c>
      <c r="D149" s="17">
        <v>11306</v>
      </c>
      <c r="E149" s="17">
        <v>12965</v>
      </c>
      <c r="F149" s="17">
        <v>15113</v>
      </c>
      <c r="G149" s="24"/>
      <c r="H149" s="7"/>
      <c r="I149" s="25">
        <f t="shared" si="32"/>
        <v>470</v>
      </c>
      <c r="J149" s="24">
        <f t="shared" si="32"/>
        <v>-3807</v>
      </c>
      <c r="K149" s="7"/>
      <c r="L149" s="25">
        <f t="shared" si="27"/>
        <v>474.93036315793836</v>
      </c>
      <c r="M149" s="17">
        <f t="shared" si="33"/>
        <v>24.308480869155908</v>
      </c>
      <c r="N149" s="17">
        <f t="shared" si="28"/>
        <v>-3804.7399175729079</v>
      </c>
      <c r="O149" s="24">
        <f t="shared" si="34"/>
        <v>5.1079725772506501</v>
      </c>
      <c r="P149" s="7"/>
      <c r="Q149" s="25">
        <f t="shared" ref="Q149" si="35">I149-$J$4</f>
        <v>499.22491104451376</v>
      </c>
      <c r="R149" s="24">
        <f t="shared" ref="R149" si="36">J149-$J$3</f>
        <v>-3814.6811936717136</v>
      </c>
      <c r="S149" s="7"/>
      <c r="T149" s="25">
        <f t="shared" ref="T149" si="37">Q149/$J$7</f>
        <v>-0.12893347393657256</v>
      </c>
      <c r="U149" s="24">
        <f t="shared" ref="U149" si="38">R149/$J$6</f>
        <v>-0.99139092101731774</v>
      </c>
      <c r="V149" s="7"/>
      <c r="W149" s="25">
        <f t="shared" ref="W149" si="39">(T149-U149*SIN(-$J$11*PI()/180))/(COS(-$J$11*PI()/180))</f>
        <v>-0.12125887983851286</v>
      </c>
      <c r="X149" s="24">
        <f>IF(MOD(ATAN2(U149,W149)*180/PI()-$J$9+360,360)&gt;5,MOD(ATAN2(U149,W149)*180/PI()-$J$9+360,360)-360,MOD(ATAN2(U149,W149)*180/PI()-$J$9+360,360))</f>
        <v>-0.12461077196962833</v>
      </c>
      <c r="Y149" s="7"/>
      <c r="Z149" s="25">
        <f t="shared" si="30"/>
        <v>-629</v>
      </c>
      <c r="AA149" s="17">
        <f t="shared" si="31"/>
        <v>-3.6000000000113275E-2</v>
      </c>
      <c r="AB149" s="24">
        <f t="shared" ref="AB149" si="40">AA149*PI()/180</f>
        <v>-6.2831853071993566E-4</v>
      </c>
      <c r="AC149" s="17">
        <f t="shared" ref="AC149" si="41">X149-AA149</f>
        <v>-8.8610771969515056E-2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-9981</v>
      </c>
      <c r="G154" s="2"/>
      <c r="I154" s="1"/>
      <c r="J154" s="3"/>
    </row>
    <row r="155" spans="1:29" x14ac:dyDescent="0.25">
      <c r="A155" t="s">
        <v>77</v>
      </c>
      <c r="B155">
        <v>-9990</v>
      </c>
      <c r="G155" s="2"/>
      <c r="I155" s="44">
        <v>0</v>
      </c>
      <c r="J155" s="40">
        <f>B155</f>
        <v>-9990</v>
      </c>
    </row>
    <row r="156" spans="1:29" x14ac:dyDescent="0.25">
      <c r="A156" s="32" t="s">
        <v>78</v>
      </c>
      <c r="B156" s="32">
        <v>9989</v>
      </c>
      <c r="G156" s="2"/>
      <c r="I156" s="1"/>
      <c r="J156" s="3"/>
    </row>
    <row r="157" spans="1:29" x14ac:dyDescent="0.25">
      <c r="A157" t="s">
        <v>79</v>
      </c>
      <c r="B157">
        <v>9989</v>
      </c>
      <c r="G157" s="2"/>
      <c r="I157" s="44">
        <f>J155</f>
        <v>-9990</v>
      </c>
      <c r="J157" s="40">
        <f>I157+B157</f>
        <v>-1</v>
      </c>
    </row>
    <row r="158" spans="1:29" x14ac:dyDescent="0.25">
      <c r="A158" s="32" t="s">
        <v>80</v>
      </c>
      <c r="B158" s="32">
        <v>39997</v>
      </c>
      <c r="G158" s="2"/>
      <c r="I158" s="1"/>
      <c r="J158" s="3"/>
    </row>
    <row r="159" spans="1:29" x14ac:dyDescent="0.25">
      <c r="A159" t="s">
        <v>81</v>
      </c>
      <c r="B159">
        <v>39997</v>
      </c>
      <c r="G159" s="2"/>
      <c r="I159" s="44">
        <f>J157</f>
        <v>-1</v>
      </c>
      <c r="J159" s="40">
        <f>I159+B159</f>
        <v>39996</v>
      </c>
    </row>
    <row r="160" spans="1:29" x14ac:dyDescent="0.25">
      <c r="A160" s="32" t="s">
        <v>82</v>
      </c>
      <c r="B160" s="32">
        <v>10000</v>
      </c>
      <c r="G160" s="2"/>
      <c r="I160" s="1"/>
      <c r="J160" s="3"/>
    </row>
    <row r="161" spans="1:10" x14ac:dyDescent="0.25">
      <c r="A161" t="s">
        <v>83</v>
      </c>
      <c r="B161">
        <v>10000</v>
      </c>
      <c r="G161" s="2"/>
      <c r="I161" s="44">
        <f>J159</f>
        <v>39996</v>
      </c>
      <c r="J161" s="40">
        <f>I161+B161</f>
        <v>49996</v>
      </c>
    </row>
    <row r="162" spans="1:10" x14ac:dyDescent="0.25">
      <c r="A162" s="32" t="s">
        <v>84</v>
      </c>
      <c r="B162" s="32">
        <v>-9975</v>
      </c>
      <c r="G162" s="2"/>
      <c r="I162" s="1"/>
      <c r="J162" s="3"/>
    </row>
    <row r="163" spans="1:10" x14ac:dyDescent="0.25">
      <c r="A163" t="s">
        <v>85</v>
      </c>
      <c r="B163">
        <v>-9995</v>
      </c>
      <c r="G163" s="2"/>
      <c r="I163" s="44">
        <f>J161</f>
        <v>49996</v>
      </c>
      <c r="J163" s="40">
        <f>I163+B163</f>
        <v>40001</v>
      </c>
    </row>
    <row r="164" spans="1:10" x14ac:dyDescent="0.25">
      <c r="A164" s="32" t="s">
        <v>86</v>
      </c>
      <c r="B164" s="32">
        <v>-40005</v>
      </c>
      <c r="G164" s="2"/>
      <c r="I164" s="1"/>
      <c r="J164" s="3"/>
    </row>
    <row r="165" spans="1:10" ht="15.75" thickBot="1" x14ac:dyDescent="0.3">
      <c r="A165" t="s">
        <v>87</v>
      </c>
      <c r="B165">
        <v>-40005</v>
      </c>
      <c r="G165" s="2"/>
      <c r="I165" s="4">
        <f>J163</f>
        <v>40001</v>
      </c>
      <c r="J165" s="6">
        <f>I165+B165</f>
        <v>-4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7.9857025374440269</v>
      </c>
      <c r="L3" s="9" t="s">
        <v>169</v>
      </c>
      <c r="M3" s="9"/>
      <c r="N3" s="9"/>
      <c r="O3" s="9"/>
      <c r="Q3" s="117" t="s">
        <v>3</v>
      </c>
      <c r="R3" s="117"/>
      <c r="T3" s="49" t="s">
        <v>53</v>
      </c>
      <c r="U3" s="50">
        <v>43690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-29.425848150173618</v>
      </c>
      <c r="L4" s="9" t="s">
        <v>170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171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22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3846.7614548806869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-3871.224379179132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0.21412924247704268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-172.902778963842</v>
      </c>
      <c r="L9" s="9"/>
      <c r="M9" s="9"/>
      <c r="N9" s="9"/>
      <c r="O9" s="9"/>
      <c r="Q9" s="5" t="s">
        <v>10</v>
      </c>
      <c r="R9" s="5">
        <f ca="1">MIN(W16:W145)</f>
        <v>-0.16775346722907614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-172.4607836001164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-0.44199536372561471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13498</v>
      </c>
      <c r="D16" s="26">
        <v>11354</v>
      </c>
      <c r="E16" s="26">
        <v>13004</v>
      </c>
      <c r="F16" s="26">
        <v>15170</v>
      </c>
      <c r="G16" s="27"/>
      <c r="H16" s="7"/>
      <c r="I16" s="28">
        <f>C16-E16</f>
        <v>494</v>
      </c>
      <c r="J16" s="27">
        <f>D16-F16</f>
        <v>-3816</v>
      </c>
      <c r="K16" s="7"/>
      <c r="L16" s="28">
        <f ca="1">I16-$J$4</f>
        <v>523.42584815017358</v>
      </c>
      <c r="M16" s="26">
        <f ca="1">J16-$J$3</f>
        <v>-3823.985702537444</v>
      </c>
      <c r="N16" s="26">
        <f ca="1">L16/$J$7</f>
        <v>-0.13520938000012353</v>
      </c>
      <c r="O16" s="27">
        <f ca="1">M16/$J$6</f>
        <v>-0.99407923974221346</v>
      </c>
      <c r="P16" s="7"/>
      <c r="Q16" s="28">
        <f ca="1">(N16-O16*SIN(-$J$11*PI()/180))/(COS(-$J$11*PI()/180))</f>
        <v>-0.12754465112737634</v>
      </c>
      <c r="R16" s="27">
        <f ca="1">IF(MOD(ATAN2(O16,Q16)*180/PI()-$J$9+360,360)&gt;5,MOD(ATAN2(O16,Q16)*180/PI()-$J$9+360,360)-360,MOD(ATAN2(O16,Q16)*180/PI()-$J$9+360,360))</f>
        <v>0.21412924247704268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0.21412924247704268</v>
      </c>
      <c r="X16" s="27">
        <f ca="1">INDIRECT("W"&amp;Y16)-W16</f>
        <v>-0.3428737780539457</v>
      </c>
      <c r="Y16" s="7">
        <v>145</v>
      </c>
      <c r="Z16" s="46"/>
    </row>
    <row r="17" spans="1:26" s="26" customFormat="1" x14ac:dyDescent="0.25">
      <c r="A17" s="26">
        <v>1</v>
      </c>
      <c r="B17" s="26">
        <v>658</v>
      </c>
      <c r="C17" s="26">
        <v>13687</v>
      </c>
      <c r="D17" s="26">
        <v>11389</v>
      </c>
      <c r="E17" s="26">
        <v>12816</v>
      </c>
      <c r="F17" s="26">
        <v>15139</v>
      </c>
      <c r="G17" s="27"/>
      <c r="H17" s="7"/>
      <c r="I17" s="28">
        <f t="shared" ref="I17:J80" si="0">C17-E17</f>
        <v>871</v>
      </c>
      <c r="J17" s="27">
        <f t="shared" si="0"/>
        <v>-3750</v>
      </c>
      <c r="K17" s="7"/>
      <c r="L17" s="28">
        <f t="shared" ref="L17:L80" ca="1" si="1">I17-$J$4</f>
        <v>900.42584815017358</v>
      </c>
      <c r="M17" s="26">
        <f t="shared" ref="M17:M80" ca="1" si="2">J17-$J$3</f>
        <v>-3757.985702537444</v>
      </c>
      <c r="N17" s="26">
        <f t="shared" ref="N17:N80" ca="1" si="3">L17/$J$7</f>
        <v>-0.23259459022654302</v>
      </c>
      <c r="O17" s="27">
        <f t="shared" ref="O17:O80" ca="1" si="4">M17/$J$6</f>
        <v>-0.97692195022111228</v>
      </c>
      <c r="P17" s="7"/>
      <c r="Q17" s="28">
        <f t="shared" ref="Q17:Q80" ca="1" si="5">(N17-O17*SIN(-$J$11*PI()/180))/(COS(-$J$11*PI()/180))</f>
        <v>-0.22506511778847088</v>
      </c>
      <c r="R17" s="27">
        <f t="shared" ref="R17:R79" ca="1" si="6">MOD(ATAN2(O17,Q17)*180/PI()-$J$9+360,360)</f>
        <v>5.8763226776494548</v>
      </c>
      <c r="S17" s="7"/>
      <c r="T17" s="28">
        <f t="shared" ref="T17:T80" si="7">360/40000*B17+T16</f>
        <v>5.9219999999999997</v>
      </c>
      <c r="U17" s="27">
        <f t="shared" ref="U17:U80" si="8">T17*PI()/180</f>
        <v>0.10335839830310418</v>
      </c>
      <c r="V17" s="7"/>
      <c r="W17" s="28">
        <f t="shared" ref="W17:W80" ca="1" si="9">R17-T17</f>
        <v>-4.5677322350544891E-2</v>
      </c>
      <c r="X17" s="27">
        <f t="shared" ref="X17:X79" ca="1" si="10">INDIRECT("W"&amp;Y17)-W17</f>
        <v>-1.7196565051191826E-2</v>
      </c>
      <c r="Y17" s="7">
        <v>144</v>
      </c>
      <c r="Z17" s="46"/>
    </row>
    <row r="18" spans="1:26" s="26" customFormat="1" x14ac:dyDescent="0.25">
      <c r="A18" s="26">
        <v>2</v>
      </c>
      <c r="B18" s="26">
        <v>636</v>
      </c>
      <c r="C18" s="26">
        <v>13876</v>
      </c>
      <c r="D18" s="26">
        <v>11436</v>
      </c>
      <c r="E18" s="26">
        <v>12633</v>
      </c>
      <c r="F18" s="26">
        <v>15086</v>
      </c>
      <c r="G18" s="27"/>
      <c r="H18" s="7"/>
      <c r="I18" s="28">
        <f t="shared" si="0"/>
        <v>1243</v>
      </c>
      <c r="J18" s="27">
        <f t="shared" si="0"/>
        <v>-3650</v>
      </c>
      <c r="K18" s="7"/>
      <c r="L18" s="28">
        <f t="shared" ca="1" si="1"/>
        <v>1272.4258481501736</v>
      </c>
      <c r="M18" s="26">
        <f t="shared" ca="1" si="2"/>
        <v>-3657.985702537444</v>
      </c>
      <c r="N18" s="26">
        <f t="shared" ca="1" si="3"/>
        <v>-0.32868821941547682</v>
      </c>
      <c r="O18" s="27">
        <f t="shared" ca="1" si="4"/>
        <v>-0.9509260570073228</v>
      </c>
      <c r="P18" s="7"/>
      <c r="Q18" s="28">
        <f t="shared" ca="1" si="5"/>
        <v>-0.32136214974666094</v>
      </c>
      <c r="R18" s="27">
        <f t="shared" ca="1" si="6"/>
        <v>11.575282064394401</v>
      </c>
      <c r="S18" s="7"/>
      <c r="T18" s="28">
        <f t="shared" si="7"/>
        <v>11.645999999999999</v>
      </c>
      <c r="U18" s="27">
        <f t="shared" si="8"/>
        <v>0.20326104468725958</v>
      </c>
      <c r="V18" s="7"/>
      <c r="W18" s="28">
        <f t="shared" ca="1" si="9"/>
        <v>-7.071793560559847E-2</v>
      </c>
      <c r="X18" s="27">
        <f t="shared" ca="1" si="10"/>
        <v>-7.1139073142813203E-2</v>
      </c>
      <c r="Y18" s="7">
        <v>143</v>
      </c>
      <c r="Z18" s="46"/>
    </row>
    <row r="19" spans="1:26" s="26" customFormat="1" x14ac:dyDescent="0.25">
      <c r="A19" s="26">
        <v>3</v>
      </c>
      <c r="B19" s="26">
        <v>629</v>
      </c>
      <c r="C19" s="26">
        <v>14042</v>
      </c>
      <c r="D19" s="26">
        <v>11501</v>
      </c>
      <c r="E19" s="26">
        <v>12447</v>
      </c>
      <c r="F19" s="26">
        <v>15011</v>
      </c>
      <c r="G19" s="27"/>
      <c r="H19" s="7"/>
      <c r="I19" s="28">
        <f t="shared" si="0"/>
        <v>1595</v>
      </c>
      <c r="J19" s="27">
        <f t="shared" si="0"/>
        <v>-3510</v>
      </c>
      <c r="K19" s="7"/>
      <c r="L19" s="28">
        <f t="shared" ca="1" si="1"/>
        <v>1624.4258481501736</v>
      </c>
      <c r="M19" s="26">
        <f t="shared" ca="1" si="2"/>
        <v>-3517.985702537444</v>
      </c>
      <c r="N19" s="26">
        <f t="shared" ca="1" si="3"/>
        <v>-0.41961552445446793</v>
      </c>
      <c r="O19" s="27">
        <f t="shared" ca="1" si="4"/>
        <v>-0.91453180650801746</v>
      </c>
      <c r="P19" s="7"/>
      <c r="Q19" s="28">
        <f t="shared" ca="1" si="5"/>
        <v>-0.41257292119945405</v>
      </c>
      <c r="R19" s="27">
        <f t="shared" ca="1" si="6"/>
        <v>17.184352615596936</v>
      </c>
      <c r="S19" s="7"/>
      <c r="T19" s="28">
        <f t="shared" si="7"/>
        <v>17.306999999999999</v>
      </c>
      <c r="U19" s="27">
        <f t="shared" si="8"/>
        <v>0.30206413364265861</v>
      </c>
      <c r="V19" s="7"/>
      <c r="W19" s="28">
        <f t="shared" ca="1" si="9"/>
        <v>-0.12264738440306289</v>
      </c>
      <c r="X19" s="27">
        <f t="shared" ca="1" si="10"/>
        <v>3.7239095842071634E-2</v>
      </c>
      <c r="Y19" s="7">
        <v>142</v>
      </c>
      <c r="Z19" s="46"/>
    </row>
    <row r="20" spans="1:26" s="26" customFormat="1" x14ac:dyDescent="0.25">
      <c r="A20" s="26">
        <v>4</v>
      </c>
      <c r="B20" s="26">
        <v>609</v>
      </c>
      <c r="C20" s="26">
        <v>14212</v>
      </c>
      <c r="D20" s="26">
        <v>11588</v>
      </c>
      <c r="E20" s="26">
        <v>12290</v>
      </c>
      <c r="F20" s="26">
        <v>14932</v>
      </c>
      <c r="G20" s="27"/>
      <c r="H20" s="7"/>
      <c r="I20" s="28">
        <f t="shared" si="0"/>
        <v>1922</v>
      </c>
      <c r="J20" s="27">
        <f t="shared" si="0"/>
        <v>-3344</v>
      </c>
      <c r="K20" s="7"/>
      <c r="L20" s="28">
        <f t="shared" ca="1" si="1"/>
        <v>1951.4258481501736</v>
      </c>
      <c r="M20" s="26">
        <f t="shared" ca="1" si="2"/>
        <v>-3351.985702537444</v>
      </c>
      <c r="N20" s="26">
        <f t="shared" ca="1" si="3"/>
        <v>-0.50408492430603069</v>
      </c>
      <c r="O20" s="27">
        <f t="shared" ca="1" si="4"/>
        <v>-0.8713786237731268</v>
      </c>
      <c r="P20" s="7"/>
      <c r="Q20" s="28">
        <f t="shared" ca="1" si="5"/>
        <v>-0.49737773659705631</v>
      </c>
      <c r="R20" s="27">
        <f t="shared" ca="1" si="6"/>
        <v>22.620246532770921</v>
      </c>
      <c r="S20" s="7"/>
      <c r="T20" s="28">
        <f t="shared" si="7"/>
        <v>22.787999999999997</v>
      </c>
      <c r="U20" s="27">
        <f t="shared" si="8"/>
        <v>0.39772562994446775</v>
      </c>
      <c r="V20" s="7"/>
      <c r="W20" s="28">
        <f t="shared" ca="1" si="9"/>
        <v>-0.16775346722907614</v>
      </c>
      <c r="X20" s="27">
        <f t="shared" ca="1" si="10"/>
        <v>6.986379012953492E-2</v>
      </c>
      <c r="Y20" s="7">
        <v>141</v>
      </c>
      <c r="Z20" s="46"/>
    </row>
    <row r="21" spans="1:26" s="26" customFormat="1" x14ac:dyDescent="0.25">
      <c r="A21" s="26">
        <v>5</v>
      </c>
      <c r="B21" s="26">
        <v>611</v>
      </c>
      <c r="C21" s="26">
        <v>14369</v>
      </c>
      <c r="D21" s="26">
        <v>11686</v>
      </c>
      <c r="E21" s="26">
        <v>12130</v>
      </c>
      <c r="F21" s="26">
        <v>14828</v>
      </c>
      <c r="G21" s="27"/>
      <c r="H21" s="7"/>
      <c r="I21" s="28">
        <f t="shared" si="0"/>
        <v>2239</v>
      </c>
      <c r="J21" s="27">
        <f t="shared" si="0"/>
        <v>-3142</v>
      </c>
      <c r="K21" s="7"/>
      <c r="L21" s="28">
        <f t="shared" ca="1" si="1"/>
        <v>2268.4258481501738</v>
      </c>
      <c r="M21" s="26">
        <f t="shared" ca="1" si="2"/>
        <v>-3149.985702537444</v>
      </c>
      <c r="N21" s="26">
        <f t="shared" ca="1" si="3"/>
        <v>-0.58597116208262223</v>
      </c>
      <c r="O21" s="27">
        <f t="shared" ca="1" si="4"/>
        <v>-0.81886691948127199</v>
      </c>
      <c r="P21" s="7"/>
      <c r="Q21" s="28">
        <f t="shared" ca="1" si="5"/>
        <v>-0.57967150869092343</v>
      </c>
      <c r="R21" s="27">
        <f t="shared" ca="1" si="6"/>
        <v>28.197251718125131</v>
      </c>
      <c r="S21" s="7"/>
      <c r="T21" s="28">
        <f t="shared" si="7"/>
        <v>28.286999999999995</v>
      </c>
      <c r="U21" s="27">
        <f t="shared" si="8"/>
        <v>0.49370128551163589</v>
      </c>
      <c r="V21" s="7"/>
      <c r="W21" s="28">
        <f t="shared" ca="1" si="9"/>
        <v>-8.9748281874864944E-2</v>
      </c>
      <c r="X21" s="27">
        <f t="shared" ca="1" si="10"/>
        <v>-5.9797438985128792E-2</v>
      </c>
      <c r="Y21" s="7">
        <v>140</v>
      </c>
      <c r="Z21" s="46"/>
    </row>
    <row r="22" spans="1:26" s="26" customFormat="1" x14ac:dyDescent="0.25">
      <c r="A22" s="26">
        <v>6</v>
      </c>
      <c r="B22" s="26">
        <v>635</v>
      </c>
      <c r="C22" s="26">
        <v>14526</v>
      </c>
      <c r="D22" s="26">
        <v>11810</v>
      </c>
      <c r="E22" s="26">
        <v>11984</v>
      </c>
      <c r="F22" s="26">
        <v>14715</v>
      </c>
      <c r="G22" s="27"/>
      <c r="H22" s="7"/>
      <c r="I22" s="28">
        <f t="shared" si="0"/>
        <v>2542</v>
      </c>
      <c r="J22" s="27">
        <f t="shared" si="0"/>
        <v>-2905</v>
      </c>
      <c r="K22" s="7"/>
      <c r="L22" s="28">
        <f t="shared" ca="1" si="1"/>
        <v>2571.4258481501738</v>
      </c>
      <c r="M22" s="26">
        <f t="shared" ca="1" si="2"/>
        <v>-2912.985702537444</v>
      </c>
      <c r="N22" s="26">
        <f t="shared" ca="1" si="3"/>
        <v>-0.66424097295425377</v>
      </c>
      <c r="O22" s="27">
        <f t="shared" ca="1" si="4"/>
        <v>-0.75725665256459074</v>
      </c>
      <c r="P22" s="7"/>
      <c r="Q22" s="28">
        <f t="shared" ca="1" si="5"/>
        <v>-0.65841893647118399</v>
      </c>
      <c r="R22" s="27">
        <f t="shared" ca="1" si="6"/>
        <v>33.909060557157034</v>
      </c>
      <c r="S22" s="7"/>
      <c r="T22" s="28">
        <f t="shared" si="7"/>
        <v>34.001999999999995</v>
      </c>
      <c r="U22" s="27">
        <f t="shared" si="8"/>
        <v>0.59344685226311178</v>
      </c>
      <c r="V22" s="7"/>
      <c r="W22" s="28">
        <f t="shared" ca="1" si="9"/>
        <v>-9.2939442842961739E-2</v>
      </c>
      <c r="X22" s="27">
        <f t="shared" ca="1" si="10"/>
        <v>1.4680673441361591E-2</v>
      </c>
      <c r="Y22" s="7">
        <v>139</v>
      </c>
      <c r="Z22" s="46"/>
    </row>
    <row r="23" spans="1:26" s="26" customFormat="1" x14ac:dyDescent="0.25">
      <c r="A23" s="26">
        <v>7</v>
      </c>
      <c r="B23" s="26">
        <v>619</v>
      </c>
      <c r="C23" s="26">
        <v>14662</v>
      </c>
      <c r="D23" s="26">
        <v>11938</v>
      </c>
      <c r="E23" s="26">
        <v>11850</v>
      </c>
      <c r="F23" s="26">
        <v>14582</v>
      </c>
      <c r="G23" s="27"/>
      <c r="H23" s="7"/>
      <c r="I23" s="28">
        <f t="shared" si="0"/>
        <v>2812</v>
      </c>
      <c r="J23" s="27">
        <f t="shared" si="0"/>
        <v>-2644</v>
      </c>
      <c r="K23" s="7"/>
      <c r="L23" s="28">
        <f t="shared" ca="1" si="1"/>
        <v>2841.4258481501738</v>
      </c>
      <c r="M23" s="26">
        <f t="shared" ca="1" si="2"/>
        <v>-2651.985702537444</v>
      </c>
      <c r="N23" s="26">
        <f t="shared" ca="1" si="3"/>
        <v>-0.73398634897847992</v>
      </c>
      <c r="O23" s="27">
        <f t="shared" ca="1" si="4"/>
        <v>-0.68940737127660012</v>
      </c>
      <c r="P23" s="7"/>
      <c r="Q23" s="28">
        <f t="shared" ca="1" si="5"/>
        <v>-0.72868980617651136</v>
      </c>
      <c r="R23" s="27">
        <f t="shared" ca="1" si="6"/>
        <v>39.489512471860053</v>
      </c>
      <c r="S23" s="7"/>
      <c r="T23" s="28">
        <f t="shared" si="7"/>
        <v>39.572999999999993</v>
      </c>
      <c r="U23" s="27">
        <f t="shared" si="8"/>
        <v>0.69067914489171589</v>
      </c>
      <c r="V23" s="7"/>
      <c r="W23" s="28">
        <f t="shared" ca="1" si="9"/>
        <v>-8.3487528139940537E-2</v>
      </c>
      <c r="X23" s="27">
        <f t="shared" ca="1" si="10"/>
        <v>0.13024321568219221</v>
      </c>
      <c r="Y23" s="7">
        <v>138</v>
      </c>
      <c r="Z23" s="46"/>
    </row>
    <row r="24" spans="1:26" s="26" customFormat="1" x14ac:dyDescent="0.25">
      <c r="A24" s="26">
        <v>8</v>
      </c>
      <c r="B24" s="26">
        <v>623</v>
      </c>
      <c r="C24" s="26">
        <v>14782</v>
      </c>
      <c r="D24" s="26">
        <v>12077</v>
      </c>
      <c r="E24" s="26">
        <v>11722</v>
      </c>
      <c r="F24" s="26">
        <v>14435</v>
      </c>
      <c r="G24" s="27"/>
      <c r="H24" s="7"/>
      <c r="I24" s="28">
        <f t="shared" si="0"/>
        <v>3060</v>
      </c>
      <c r="J24" s="27">
        <f t="shared" si="0"/>
        <v>-2358</v>
      </c>
      <c r="K24" s="7"/>
      <c r="L24" s="28">
        <f t="shared" ca="1" si="1"/>
        <v>3089.4258481501738</v>
      </c>
      <c r="M24" s="26">
        <f t="shared" ca="1" si="2"/>
        <v>-2365.985702537444</v>
      </c>
      <c r="N24" s="26">
        <f t="shared" ca="1" si="3"/>
        <v>-0.79804876843776917</v>
      </c>
      <c r="O24" s="27">
        <f t="shared" ca="1" si="4"/>
        <v>-0.615059116685162</v>
      </c>
      <c r="P24" s="7"/>
      <c r="Q24" s="28">
        <f t="shared" ca="1" si="5"/>
        <v>-0.7933276860740085</v>
      </c>
      <c r="R24" s="27">
        <f t="shared" ca="1" si="6"/>
        <v>45.1167110273704</v>
      </c>
      <c r="S24" s="7"/>
      <c r="T24" s="28">
        <f t="shared" si="7"/>
        <v>45.179999999999993</v>
      </c>
      <c r="U24" s="27">
        <f t="shared" si="8"/>
        <v>0.78853975605103799</v>
      </c>
      <c r="V24" s="7"/>
      <c r="W24" s="28">
        <f t="shared" ca="1" si="9"/>
        <v>-6.3288972629592877E-2</v>
      </c>
      <c r="X24" s="27">
        <f t="shared" ca="1" si="10"/>
        <v>3.7642496939483294E-2</v>
      </c>
      <c r="Y24" s="7">
        <v>137</v>
      </c>
      <c r="Z24" s="46"/>
    </row>
    <row r="25" spans="1:26" s="26" customFormat="1" x14ac:dyDescent="0.25">
      <c r="A25" s="26">
        <v>9</v>
      </c>
      <c r="B25" s="26">
        <v>635</v>
      </c>
      <c r="C25" s="26">
        <v>14886</v>
      </c>
      <c r="D25" s="26">
        <v>12233</v>
      </c>
      <c r="E25" s="26">
        <v>11612</v>
      </c>
      <c r="F25" s="26">
        <v>14272</v>
      </c>
      <c r="G25" s="27"/>
      <c r="H25" s="7"/>
      <c r="I25" s="28">
        <f t="shared" si="0"/>
        <v>3274</v>
      </c>
      <c r="J25" s="27">
        <f t="shared" si="0"/>
        <v>-2039</v>
      </c>
      <c r="K25" s="7"/>
      <c r="L25" s="28">
        <f t="shared" ca="1" si="1"/>
        <v>3303.4258481501738</v>
      </c>
      <c r="M25" s="26">
        <f t="shared" ca="1" si="2"/>
        <v>-2046.985702537444</v>
      </c>
      <c r="N25" s="26">
        <f t="shared" ca="1" si="3"/>
        <v>-0.85332843684215576</v>
      </c>
      <c r="O25" s="27">
        <f t="shared" ca="1" si="4"/>
        <v>-0.5321322173331734</v>
      </c>
      <c r="P25" s="7"/>
      <c r="Q25" s="28">
        <f t="shared" ca="1" si="5"/>
        <v>-0.84924873291147362</v>
      </c>
      <c r="R25" s="27">
        <f t="shared" ca="1" si="6"/>
        <v>50.831861814969443</v>
      </c>
      <c r="S25" s="7"/>
      <c r="T25" s="28">
        <f t="shared" si="7"/>
        <v>50.894999999999996</v>
      </c>
      <c r="U25" s="27">
        <f t="shared" si="8"/>
        <v>0.88828532280251393</v>
      </c>
      <c r="V25" s="7"/>
      <c r="W25" s="28">
        <f t="shared" ca="1" si="9"/>
        <v>-6.3138185030553018E-2</v>
      </c>
      <c r="X25" s="27">
        <f t="shared" ca="1" si="10"/>
        <v>5.8673799575458929E-2</v>
      </c>
      <c r="Y25" s="7">
        <v>136</v>
      </c>
      <c r="Z25" s="46"/>
    </row>
    <row r="26" spans="1:26" s="26" customFormat="1" x14ac:dyDescent="0.25">
      <c r="A26" s="26">
        <v>10</v>
      </c>
      <c r="B26" s="26">
        <v>646</v>
      </c>
      <c r="C26" s="26">
        <v>14991</v>
      </c>
      <c r="D26" s="26">
        <v>12412</v>
      </c>
      <c r="E26" s="26">
        <v>11524</v>
      </c>
      <c r="F26" s="26">
        <v>14108</v>
      </c>
      <c r="G26" s="27"/>
      <c r="H26" s="7"/>
      <c r="I26" s="28">
        <f t="shared" si="0"/>
        <v>3467</v>
      </c>
      <c r="J26" s="27">
        <f t="shared" si="0"/>
        <v>-1696</v>
      </c>
      <c r="K26" s="7"/>
      <c r="L26" s="28">
        <f t="shared" ca="1" si="1"/>
        <v>3496.4258481501738</v>
      </c>
      <c r="M26" s="26">
        <f t="shared" ca="1" si="2"/>
        <v>-1703.985702537444</v>
      </c>
      <c r="N26" s="26">
        <f t="shared" ca="1" si="3"/>
        <v>-0.90318346488910262</v>
      </c>
      <c r="O26" s="27">
        <f t="shared" ca="1" si="4"/>
        <v>-0.44296630360987532</v>
      </c>
      <c r="P26" s="7"/>
      <c r="Q26" s="28">
        <f t="shared" ca="1" si="5"/>
        <v>-0.89979310840068871</v>
      </c>
      <c r="R26" s="27">
        <f t="shared" ca="1" si="6"/>
        <v>56.691850198719976</v>
      </c>
      <c r="S26" s="7"/>
      <c r="T26" s="28">
        <f t="shared" si="7"/>
        <v>56.708999999999996</v>
      </c>
      <c r="U26" s="27">
        <f t="shared" si="8"/>
        <v>0.98975876551346431</v>
      </c>
      <c r="V26" s="7"/>
      <c r="W26" s="28">
        <f t="shared" ca="1" si="9"/>
        <v>-1.7149801280019972E-2</v>
      </c>
      <c r="X26" s="27">
        <f t="shared" ca="1" si="10"/>
        <v>3.5189816542896324E-2</v>
      </c>
      <c r="Y26" s="7">
        <v>135</v>
      </c>
      <c r="Z26" s="46"/>
    </row>
    <row r="27" spans="1:26" s="26" customFormat="1" x14ac:dyDescent="0.25">
      <c r="A27" s="26">
        <v>11</v>
      </c>
      <c r="B27" s="26">
        <v>625</v>
      </c>
      <c r="C27" s="26">
        <v>15061</v>
      </c>
      <c r="D27" s="26">
        <v>12579</v>
      </c>
      <c r="E27" s="26">
        <v>11444</v>
      </c>
      <c r="F27" s="26">
        <v>13928</v>
      </c>
      <c r="G27" s="27"/>
      <c r="H27" s="7"/>
      <c r="I27" s="28">
        <f t="shared" si="0"/>
        <v>3617</v>
      </c>
      <c r="J27" s="27">
        <f t="shared" si="0"/>
        <v>-1349</v>
      </c>
      <c r="K27" s="7"/>
      <c r="L27" s="28">
        <f t="shared" ca="1" si="1"/>
        <v>3646.4258481501738</v>
      </c>
      <c r="M27" s="26">
        <f t="shared" ca="1" si="2"/>
        <v>-1356.985702537444</v>
      </c>
      <c r="N27" s="26">
        <f t="shared" ca="1" si="3"/>
        <v>-0.94193089601367275</v>
      </c>
      <c r="O27" s="27">
        <f t="shared" ca="1" si="4"/>
        <v>-0.35276055415802565</v>
      </c>
      <c r="P27" s="7"/>
      <c r="Q27" s="28">
        <f t="shared" ca="1" si="5"/>
        <v>-0.9392375781898642</v>
      </c>
      <c r="R27" s="27">
        <f t="shared" ca="1" si="6"/>
        <v>62.317513663026773</v>
      </c>
      <c r="S27" s="7"/>
      <c r="T27" s="28">
        <f t="shared" si="7"/>
        <v>62.333999999999996</v>
      </c>
      <c r="U27" s="27">
        <f t="shared" si="8"/>
        <v>1.0879335359381452</v>
      </c>
      <c r="V27" s="7"/>
      <c r="W27" s="28">
        <f t="shared" ca="1" si="9"/>
        <v>-1.6486336973223104E-2</v>
      </c>
      <c r="X27" s="27">
        <f t="shared" ca="1" si="10"/>
        <v>4.3513126821892456E-4</v>
      </c>
      <c r="Y27" s="7">
        <v>134</v>
      </c>
      <c r="Z27" s="46"/>
    </row>
    <row r="28" spans="1:26" s="26" customFormat="1" x14ac:dyDescent="0.25">
      <c r="A28" s="26">
        <v>12</v>
      </c>
      <c r="B28" s="26">
        <v>617</v>
      </c>
      <c r="C28" s="26">
        <v>15119</v>
      </c>
      <c r="D28" s="26">
        <v>12753</v>
      </c>
      <c r="E28" s="26">
        <v>11387</v>
      </c>
      <c r="F28" s="26">
        <v>13748</v>
      </c>
      <c r="G28" s="27"/>
      <c r="H28" s="7"/>
      <c r="I28" s="28">
        <f t="shared" si="0"/>
        <v>3732</v>
      </c>
      <c r="J28" s="27">
        <f t="shared" si="0"/>
        <v>-995</v>
      </c>
      <c r="K28" s="7"/>
      <c r="L28" s="28">
        <f t="shared" ca="1" si="1"/>
        <v>3761.4258481501738</v>
      </c>
      <c r="M28" s="26">
        <f t="shared" ca="1" si="2"/>
        <v>-1002.985702537444</v>
      </c>
      <c r="N28" s="26">
        <f t="shared" ca="1" si="3"/>
        <v>-0.97163725987584315</v>
      </c>
      <c r="O28" s="27">
        <f t="shared" ca="1" si="4"/>
        <v>-0.26073509218121066</v>
      </c>
      <c r="P28" s="7"/>
      <c r="Q28" s="28">
        <f t="shared" ca="1" si="5"/>
        <v>-0.96965474973305255</v>
      </c>
      <c r="R28" s="27">
        <f t="shared" ca="1" si="6"/>
        <v>67.852242460772629</v>
      </c>
      <c r="S28" s="7"/>
      <c r="T28" s="28">
        <f t="shared" si="7"/>
        <v>67.887</v>
      </c>
      <c r="U28" s="27">
        <f t="shared" si="8"/>
        <v>1.1848516693013904</v>
      </c>
      <c r="V28" s="7"/>
      <c r="W28" s="28">
        <f t="shared" ca="1" si="9"/>
        <v>-3.4757539227371126E-2</v>
      </c>
      <c r="X28" s="27">
        <f t="shared" ca="1" si="10"/>
        <v>3.5280370385635251E-2</v>
      </c>
      <c r="Y28" s="7">
        <v>133</v>
      </c>
      <c r="Z28" s="46"/>
    </row>
    <row r="29" spans="1:26" s="26" customFormat="1" x14ac:dyDescent="0.25">
      <c r="A29" s="26">
        <v>13</v>
      </c>
      <c r="B29" s="26">
        <v>603</v>
      </c>
      <c r="C29" s="26">
        <v>15157</v>
      </c>
      <c r="D29" s="26">
        <v>12938</v>
      </c>
      <c r="E29" s="26">
        <v>11351</v>
      </c>
      <c r="F29" s="26">
        <v>13575</v>
      </c>
      <c r="G29" s="27"/>
      <c r="H29" s="7"/>
      <c r="I29" s="28">
        <f t="shared" si="0"/>
        <v>3806</v>
      </c>
      <c r="J29" s="27">
        <f t="shared" si="0"/>
        <v>-637</v>
      </c>
      <c r="K29" s="7"/>
      <c r="L29" s="28">
        <f t="shared" ca="1" si="1"/>
        <v>3835.4258481501738</v>
      </c>
      <c r="M29" s="26">
        <f t="shared" ca="1" si="2"/>
        <v>-644.98570253744401</v>
      </c>
      <c r="N29" s="26">
        <f t="shared" ca="1" si="3"/>
        <v>-0.99075265923063105</v>
      </c>
      <c r="O29" s="27">
        <f t="shared" ca="1" si="4"/>
        <v>-0.16766979447584415</v>
      </c>
      <c r="P29" s="7"/>
      <c r="Q29" s="28">
        <f t="shared" ca="1" si="5"/>
        <v>-0.98948866336398178</v>
      </c>
      <c r="R29" s="27">
        <f t="shared" ca="1" si="6"/>
        <v>73.285311033765311</v>
      </c>
      <c r="S29" s="7"/>
      <c r="T29" s="28">
        <f t="shared" si="7"/>
        <v>73.313999999999993</v>
      </c>
      <c r="U29" s="27">
        <f t="shared" si="8"/>
        <v>1.2795706878071227</v>
      </c>
      <c r="V29" s="7"/>
      <c r="W29" s="28">
        <f t="shared" ca="1" si="9"/>
        <v>-2.8688966234682312E-2</v>
      </c>
      <c r="X29" s="27">
        <f t="shared" ca="1" si="10"/>
        <v>6.5302435427483374E-2</v>
      </c>
      <c r="Y29" s="7">
        <v>132</v>
      </c>
      <c r="Z29" s="46"/>
    </row>
    <row r="30" spans="1:26" s="26" customFormat="1" x14ac:dyDescent="0.25">
      <c r="A30" s="26">
        <v>14</v>
      </c>
      <c r="B30" s="26">
        <v>621</v>
      </c>
      <c r="C30" s="26">
        <v>15175</v>
      </c>
      <c r="D30" s="26">
        <v>13120</v>
      </c>
      <c r="E30" s="26">
        <v>11329</v>
      </c>
      <c r="F30" s="26">
        <v>13381</v>
      </c>
      <c r="G30" s="27"/>
      <c r="H30" s="7"/>
      <c r="I30" s="28">
        <f t="shared" si="0"/>
        <v>3846</v>
      </c>
      <c r="J30" s="27">
        <f t="shared" si="0"/>
        <v>-261</v>
      </c>
      <c r="K30" s="7"/>
      <c r="L30" s="28">
        <f t="shared" ca="1" si="1"/>
        <v>3875.4258481501738</v>
      </c>
      <c r="M30" s="26">
        <f t="shared" ca="1" si="2"/>
        <v>-268.98570253744401</v>
      </c>
      <c r="N30" s="26">
        <f t="shared" ca="1" si="3"/>
        <v>-1.0010853075305164</v>
      </c>
      <c r="O30" s="27">
        <f t="shared" ca="1" si="4"/>
        <v>-6.9925235991995502E-2</v>
      </c>
      <c r="P30" s="7"/>
      <c r="Q30" s="28">
        <f t="shared" ca="1" si="5"/>
        <v>-1.0005756624202262</v>
      </c>
      <c r="R30" s="27">
        <f t="shared" ca="1" si="6"/>
        <v>78.905162629669064</v>
      </c>
      <c r="S30" s="7"/>
      <c r="T30" s="28">
        <f t="shared" si="7"/>
        <v>78.902999999999992</v>
      </c>
      <c r="U30" s="27">
        <f t="shared" si="8"/>
        <v>1.3771171397010857</v>
      </c>
      <c r="V30" s="7"/>
      <c r="W30" s="28">
        <f t="shared" ca="1" si="9"/>
        <v>2.1626296690726576E-3</v>
      </c>
      <c r="X30" s="27">
        <f t="shared" ca="1" si="10"/>
        <v>-1.3941922701818044E-2</v>
      </c>
      <c r="Y30" s="7">
        <v>131</v>
      </c>
      <c r="Z30" s="46"/>
    </row>
    <row r="31" spans="1:26" s="26" customFormat="1" x14ac:dyDescent="0.25">
      <c r="A31" s="26">
        <v>15</v>
      </c>
      <c r="B31" s="26">
        <v>628</v>
      </c>
      <c r="C31" s="26">
        <v>15183</v>
      </c>
      <c r="D31" s="26">
        <v>13311</v>
      </c>
      <c r="E31" s="26">
        <v>11328</v>
      </c>
      <c r="F31" s="26">
        <v>13195</v>
      </c>
      <c r="G31" s="27"/>
      <c r="H31" s="7"/>
      <c r="I31" s="28">
        <f t="shared" si="0"/>
        <v>3855</v>
      </c>
      <c r="J31" s="27">
        <f t="shared" si="0"/>
        <v>116</v>
      </c>
      <c r="K31" s="7"/>
      <c r="L31" s="28">
        <f t="shared" ca="1" si="1"/>
        <v>3884.4258481501738</v>
      </c>
      <c r="M31" s="26">
        <f t="shared" ca="1" si="2"/>
        <v>108.01429746255597</v>
      </c>
      <c r="N31" s="26">
        <f t="shared" ca="1" si="3"/>
        <v>-1.0034101533979907</v>
      </c>
      <c r="O31" s="27">
        <f t="shared" ca="1" si="4"/>
        <v>2.8079281423991027E-2</v>
      </c>
      <c r="P31" s="7"/>
      <c r="Q31" s="28">
        <f t="shared" ca="1" si="5"/>
        <v>-1.0036566262001836</v>
      </c>
      <c r="R31" s="27">
        <f t="shared" ca="1" si="6"/>
        <v>84.505323822310061</v>
      </c>
      <c r="S31" s="7"/>
      <c r="T31" s="28">
        <f t="shared" si="7"/>
        <v>84.554999999999993</v>
      </c>
      <c r="U31" s="27">
        <f t="shared" si="8"/>
        <v>1.4757631490238052</v>
      </c>
      <c r="V31" s="7"/>
      <c r="W31" s="28">
        <f t="shared" ca="1" si="9"/>
        <v>-4.9676177689931933E-2</v>
      </c>
      <c r="X31" s="27">
        <f t="shared" ca="1" si="10"/>
        <v>3.7660442498875568E-2</v>
      </c>
      <c r="Y31" s="7">
        <v>130</v>
      </c>
      <c r="Z31" s="46"/>
    </row>
    <row r="32" spans="1:26" s="26" customFormat="1" x14ac:dyDescent="0.25">
      <c r="A32" s="26">
        <v>16</v>
      </c>
      <c r="B32" s="26">
        <v>632</v>
      </c>
      <c r="C32" s="26">
        <v>15166</v>
      </c>
      <c r="D32" s="26">
        <v>13502</v>
      </c>
      <c r="E32" s="26">
        <v>11343</v>
      </c>
      <c r="F32" s="26">
        <v>13004</v>
      </c>
      <c r="G32" s="27"/>
      <c r="H32" s="7"/>
      <c r="I32" s="28">
        <f t="shared" si="0"/>
        <v>3823</v>
      </c>
      <c r="J32" s="27">
        <f t="shared" si="0"/>
        <v>498</v>
      </c>
      <c r="K32" s="7"/>
      <c r="L32" s="28">
        <f t="shared" ca="1" si="1"/>
        <v>3852.4258481501738</v>
      </c>
      <c r="M32" s="26">
        <f t="shared" ca="1" si="2"/>
        <v>490.01429746255599</v>
      </c>
      <c r="N32" s="26">
        <f t="shared" ca="1" si="3"/>
        <v>-0.99514403475808233</v>
      </c>
      <c r="O32" s="27">
        <f t="shared" ca="1" si="4"/>
        <v>0.12738359350066705</v>
      </c>
      <c r="P32" s="7"/>
      <c r="Q32" s="28">
        <f t="shared" ca="1" si="5"/>
        <v>-0.99615633750219179</v>
      </c>
      <c r="R32" s="27">
        <f t="shared" ca="1" si="6"/>
        <v>90.189934402691506</v>
      </c>
      <c r="S32" s="7"/>
      <c r="T32" s="28">
        <f t="shared" si="7"/>
        <v>90.242999999999995</v>
      </c>
      <c r="U32" s="27">
        <f t="shared" si="8"/>
        <v>1.5750374768772426</v>
      </c>
      <c r="V32" s="7"/>
      <c r="W32" s="28">
        <f t="shared" ca="1" si="9"/>
        <v>-5.3065597308489032E-2</v>
      </c>
      <c r="X32" s="27">
        <f t="shared" ca="1" si="10"/>
        <v>-5.4440611566690222E-2</v>
      </c>
      <c r="Y32" s="7">
        <v>129</v>
      </c>
      <c r="Z32" s="46"/>
    </row>
    <row r="33" spans="1:26" s="26" customFormat="1" x14ac:dyDescent="0.25">
      <c r="A33" s="26">
        <v>17</v>
      </c>
      <c r="B33" s="26">
        <v>634</v>
      </c>
      <c r="C33" s="26">
        <v>15135</v>
      </c>
      <c r="D33" s="26">
        <v>13695</v>
      </c>
      <c r="E33" s="26">
        <v>11386</v>
      </c>
      <c r="F33" s="26">
        <v>12820</v>
      </c>
      <c r="G33" s="27"/>
      <c r="H33" s="7"/>
      <c r="I33" s="28">
        <f t="shared" si="0"/>
        <v>3749</v>
      </c>
      <c r="J33" s="27">
        <f t="shared" si="0"/>
        <v>875</v>
      </c>
      <c r="K33" s="7"/>
      <c r="L33" s="28">
        <f t="shared" ca="1" si="1"/>
        <v>3778.4258481501738</v>
      </c>
      <c r="M33" s="26">
        <f t="shared" ca="1" si="2"/>
        <v>867.01429746255599</v>
      </c>
      <c r="N33" s="26">
        <f t="shared" ca="1" si="3"/>
        <v>-0.97602863540329443</v>
      </c>
      <c r="O33" s="27">
        <f t="shared" ca="1" si="4"/>
        <v>0.22538811091665359</v>
      </c>
      <c r="P33" s="7"/>
      <c r="Q33" s="28">
        <f t="shared" ca="1" si="5"/>
        <v>-0.97779641808925888</v>
      </c>
      <c r="R33" s="27">
        <f t="shared" ca="1" si="6"/>
        <v>95.883084937685339</v>
      </c>
      <c r="S33" s="7"/>
      <c r="T33" s="28">
        <f t="shared" si="7"/>
        <v>95.948999999999998</v>
      </c>
      <c r="U33" s="27">
        <f t="shared" si="8"/>
        <v>1.6746259639960392</v>
      </c>
      <c r="V33" s="7"/>
      <c r="W33" s="28">
        <f t="shared" ca="1" si="9"/>
        <v>-6.5915062314658712E-2</v>
      </c>
      <c r="X33" s="27">
        <f t="shared" ca="1" si="10"/>
        <v>4.1545296261887188E-2</v>
      </c>
      <c r="Y33" s="7">
        <v>128</v>
      </c>
      <c r="Z33" s="46"/>
    </row>
    <row r="34" spans="1:26" s="26" customFormat="1" x14ac:dyDescent="0.25">
      <c r="A34" s="26">
        <v>18</v>
      </c>
      <c r="B34" s="26">
        <v>630</v>
      </c>
      <c r="C34" s="26">
        <v>15074</v>
      </c>
      <c r="D34" s="26">
        <v>13871</v>
      </c>
      <c r="E34" s="26">
        <v>11433</v>
      </c>
      <c r="F34" s="26">
        <v>12634</v>
      </c>
      <c r="G34" s="27"/>
      <c r="H34" s="7"/>
      <c r="I34" s="28">
        <f t="shared" si="0"/>
        <v>3641</v>
      </c>
      <c r="J34" s="27">
        <f t="shared" si="0"/>
        <v>1237</v>
      </c>
      <c r="K34" s="7"/>
      <c r="L34" s="28">
        <f t="shared" ca="1" si="1"/>
        <v>3670.4258481501738</v>
      </c>
      <c r="M34" s="26">
        <f t="shared" ca="1" si="2"/>
        <v>1229.014297462556</v>
      </c>
      <c r="N34" s="26">
        <f t="shared" ca="1" si="3"/>
        <v>-0.94813048499360397</v>
      </c>
      <c r="O34" s="27">
        <f t="shared" ca="1" si="4"/>
        <v>0.31949324435057169</v>
      </c>
      <c r="P34" s="7"/>
      <c r="Q34" s="28">
        <f t="shared" ca="1" si="5"/>
        <v>-0.95062340476940477</v>
      </c>
      <c r="R34" s="27">
        <f t="shared" ca="1" si="6"/>
        <v>101.47966469753146</v>
      </c>
      <c r="S34" s="7"/>
      <c r="T34" s="28">
        <f t="shared" si="7"/>
        <v>101.619</v>
      </c>
      <c r="U34" s="27">
        <f t="shared" si="8"/>
        <v>1.7735861325841178</v>
      </c>
      <c r="V34" s="7"/>
      <c r="W34" s="28">
        <f t="shared" ca="1" si="9"/>
        <v>-0.1393353024685382</v>
      </c>
      <c r="X34" s="27">
        <f t="shared" ca="1" si="10"/>
        <v>4.4166380128373817E-2</v>
      </c>
      <c r="Y34" s="7">
        <v>127</v>
      </c>
      <c r="Z34" s="46"/>
    </row>
    <row r="35" spans="1:26" s="26" customFormat="1" x14ac:dyDescent="0.25">
      <c r="A35" s="26">
        <v>19</v>
      </c>
      <c r="B35" s="26">
        <v>619</v>
      </c>
      <c r="C35" s="26">
        <v>15010</v>
      </c>
      <c r="D35" s="26">
        <v>14054</v>
      </c>
      <c r="E35" s="26">
        <v>11512</v>
      </c>
      <c r="F35" s="26">
        <v>12461</v>
      </c>
      <c r="G35" s="27"/>
      <c r="H35" s="7"/>
      <c r="I35" s="28">
        <f t="shared" si="0"/>
        <v>3498</v>
      </c>
      <c r="J35" s="27">
        <f t="shared" si="0"/>
        <v>1593</v>
      </c>
      <c r="K35" s="7"/>
      <c r="L35" s="28">
        <f t="shared" ca="1" si="1"/>
        <v>3527.4258481501738</v>
      </c>
      <c r="M35" s="26">
        <f t="shared" ca="1" si="2"/>
        <v>1585.014297462556</v>
      </c>
      <c r="N35" s="26">
        <f t="shared" ca="1" si="3"/>
        <v>-0.91119126732151379</v>
      </c>
      <c r="O35" s="27">
        <f t="shared" ca="1" si="4"/>
        <v>0.41203862419166243</v>
      </c>
      <c r="P35" s="7"/>
      <c r="Q35" s="28">
        <f t="shared" ca="1" si="5"/>
        <v>-0.91439702255753097</v>
      </c>
      <c r="R35" s="27">
        <f t="shared" ca="1" si="6"/>
        <v>107.15969608873252</v>
      </c>
      <c r="S35" s="7"/>
      <c r="T35" s="28">
        <f t="shared" si="7"/>
        <v>107.19</v>
      </c>
      <c r="U35" s="27">
        <f t="shared" si="8"/>
        <v>1.8708184252127218</v>
      </c>
      <c r="V35" s="7"/>
      <c r="W35" s="28">
        <f t="shared" ca="1" si="9"/>
        <v>-3.0303911267480999E-2</v>
      </c>
      <c r="X35" s="27">
        <f t="shared" ca="1" si="10"/>
        <v>-2.8019177568964437E-2</v>
      </c>
      <c r="Y35" s="7">
        <v>126</v>
      </c>
      <c r="Z35" s="46"/>
    </row>
    <row r="36" spans="1:26" s="26" customFormat="1" x14ac:dyDescent="0.25">
      <c r="A36" s="26">
        <v>20</v>
      </c>
      <c r="B36" s="26">
        <v>617</v>
      </c>
      <c r="C36" s="26">
        <v>14917</v>
      </c>
      <c r="D36" s="26">
        <v>14214</v>
      </c>
      <c r="E36" s="26">
        <v>11592</v>
      </c>
      <c r="F36" s="26">
        <v>12290</v>
      </c>
      <c r="G36" s="27"/>
      <c r="H36" s="7"/>
      <c r="I36" s="28">
        <f t="shared" si="0"/>
        <v>3325</v>
      </c>
      <c r="J36" s="27">
        <f t="shared" si="0"/>
        <v>1924</v>
      </c>
      <c r="K36" s="7"/>
      <c r="L36" s="28">
        <f t="shared" ca="1" si="1"/>
        <v>3354.4258481501738</v>
      </c>
      <c r="M36" s="26">
        <f t="shared" ca="1" si="2"/>
        <v>1916.014297462556</v>
      </c>
      <c r="N36" s="26">
        <f t="shared" ca="1" si="3"/>
        <v>-0.8665025634245096</v>
      </c>
      <c r="O36" s="27">
        <f t="shared" ca="1" si="4"/>
        <v>0.49808503072930582</v>
      </c>
      <c r="P36" s="7"/>
      <c r="Q36" s="28">
        <f t="shared" ca="1" si="5"/>
        <v>-0.87037078767119491</v>
      </c>
      <c r="R36" s="27">
        <f t="shared" ca="1" si="6"/>
        <v>112.68388809116118</v>
      </c>
      <c r="S36" s="7"/>
      <c r="T36" s="28">
        <f t="shared" si="7"/>
        <v>112.74299999999999</v>
      </c>
      <c r="U36" s="27">
        <f t="shared" si="8"/>
        <v>1.9677365585759667</v>
      </c>
      <c r="V36" s="7"/>
      <c r="W36" s="28">
        <f t="shared" ca="1" si="9"/>
        <v>-5.9111908838815452E-2</v>
      </c>
      <c r="X36" s="27">
        <f t="shared" ca="1" si="10"/>
        <v>7.5609357621374329E-2</v>
      </c>
      <c r="Y36" s="7">
        <v>125</v>
      </c>
      <c r="Z36" s="46"/>
    </row>
    <row r="37" spans="1:26" s="26" customFormat="1" x14ac:dyDescent="0.25">
      <c r="A37" s="26">
        <v>21</v>
      </c>
      <c r="B37" s="26">
        <v>611</v>
      </c>
      <c r="C37" s="26">
        <v>14823</v>
      </c>
      <c r="D37" s="26">
        <v>14375</v>
      </c>
      <c r="E37" s="26">
        <v>11697</v>
      </c>
      <c r="F37" s="26">
        <v>12142</v>
      </c>
      <c r="G37" s="27"/>
      <c r="H37" s="7"/>
      <c r="I37" s="28">
        <f t="shared" si="0"/>
        <v>3126</v>
      </c>
      <c r="J37" s="27">
        <f t="shared" si="0"/>
        <v>2233</v>
      </c>
      <c r="K37" s="7"/>
      <c r="L37" s="28">
        <f t="shared" ca="1" si="1"/>
        <v>3155.4258481501738</v>
      </c>
      <c r="M37" s="26">
        <f t="shared" ca="1" si="2"/>
        <v>2225.014297462556</v>
      </c>
      <c r="N37" s="26">
        <f t="shared" ca="1" si="3"/>
        <v>-0.81509763813257996</v>
      </c>
      <c r="O37" s="27">
        <f t="shared" ca="1" si="4"/>
        <v>0.57841234075991543</v>
      </c>
      <c r="P37" s="7"/>
      <c r="Q37" s="28">
        <f t="shared" ca="1" si="5"/>
        <v>-0.81958401198888819</v>
      </c>
      <c r="R37" s="27">
        <f t="shared" ca="1" si="6"/>
        <v>118.11488674694715</v>
      </c>
      <c r="S37" s="7"/>
      <c r="T37" s="28">
        <f t="shared" si="7"/>
        <v>118.24199999999999</v>
      </c>
      <c r="U37" s="27">
        <f t="shared" si="8"/>
        <v>2.063712214143135</v>
      </c>
      <c r="V37" s="7"/>
      <c r="W37" s="28">
        <f t="shared" ca="1" si="9"/>
        <v>-0.12711325305284049</v>
      </c>
      <c r="X37" s="27">
        <f t="shared" ca="1" si="10"/>
        <v>4.3721306598641263E-2</v>
      </c>
      <c r="Y37" s="7">
        <v>124</v>
      </c>
      <c r="Z37" s="46"/>
    </row>
    <row r="38" spans="1:26" s="26" customFormat="1" x14ac:dyDescent="0.25">
      <c r="A38" s="26">
        <v>22</v>
      </c>
      <c r="B38" s="26">
        <v>619</v>
      </c>
      <c r="C38" s="26">
        <v>14707</v>
      </c>
      <c r="D38" s="26">
        <v>14526</v>
      </c>
      <c r="E38" s="26">
        <v>11825</v>
      </c>
      <c r="F38" s="26">
        <v>11997</v>
      </c>
      <c r="G38" s="27"/>
      <c r="H38" s="7"/>
      <c r="I38" s="28">
        <f t="shared" si="0"/>
        <v>2882</v>
      </c>
      <c r="J38" s="27">
        <f t="shared" si="0"/>
        <v>2529</v>
      </c>
      <c r="K38" s="7"/>
      <c r="L38" s="28">
        <f t="shared" ca="1" si="1"/>
        <v>2911.4258481501738</v>
      </c>
      <c r="M38" s="26">
        <f t="shared" ca="1" si="2"/>
        <v>2521.014297462556</v>
      </c>
      <c r="N38" s="26">
        <f t="shared" ca="1" si="3"/>
        <v>-0.75206848350327937</v>
      </c>
      <c r="O38" s="27">
        <f t="shared" ca="1" si="4"/>
        <v>0.65536018467273249</v>
      </c>
      <c r="P38" s="7"/>
      <c r="Q38" s="28">
        <f t="shared" ca="1" si="5"/>
        <v>-0.75714659043548804</v>
      </c>
      <c r="R38" s="27">
        <f t="shared" ca="1" si="6"/>
        <v>123.7811221423193</v>
      </c>
      <c r="S38" s="7"/>
      <c r="T38" s="28">
        <f t="shared" si="7"/>
        <v>123.81299999999999</v>
      </c>
      <c r="U38" s="27">
        <f t="shared" si="8"/>
        <v>2.160944506771739</v>
      </c>
      <c r="V38" s="7"/>
      <c r="W38" s="28">
        <f t="shared" ca="1" si="9"/>
        <v>-3.1877857680683519E-2</v>
      </c>
      <c r="X38" s="27">
        <f t="shared" ca="1" si="10"/>
        <v>6.5885499667075464E-2</v>
      </c>
      <c r="Y38" s="7">
        <v>123</v>
      </c>
      <c r="Z38" s="46"/>
    </row>
    <row r="39" spans="1:26" s="26" customFormat="1" x14ac:dyDescent="0.25">
      <c r="A39" s="26">
        <v>23</v>
      </c>
      <c r="B39" s="26">
        <v>629</v>
      </c>
      <c r="C39" s="26">
        <v>14568</v>
      </c>
      <c r="D39" s="26">
        <v>14663</v>
      </c>
      <c r="E39" s="26">
        <v>11951</v>
      </c>
      <c r="F39" s="26">
        <v>11859</v>
      </c>
      <c r="G39" s="27"/>
      <c r="H39" s="7"/>
      <c r="I39" s="28">
        <f t="shared" si="0"/>
        <v>2617</v>
      </c>
      <c r="J39" s="27">
        <f t="shared" si="0"/>
        <v>2804</v>
      </c>
      <c r="K39" s="7"/>
      <c r="L39" s="28">
        <f t="shared" ca="1" si="1"/>
        <v>2646.4258481501738</v>
      </c>
      <c r="M39" s="26">
        <f t="shared" ca="1" si="2"/>
        <v>2796.014297462556</v>
      </c>
      <c r="N39" s="26">
        <f t="shared" ca="1" si="3"/>
        <v>-0.68361468851653884</v>
      </c>
      <c r="O39" s="27">
        <f t="shared" ca="1" si="4"/>
        <v>0.72684889101065364</v>
      </c>
      <c r="P39" s="7"/>
      <c r="Q39" s="28">
        <f t="shared" ca="1" si="5"/>
        <v>-0.68924225298987851</v>
      </c>
      <c r="R39" s="27">
        <f t="shared" ca="1" si="6"/>
        <v>129.42400542238562</v>
      </c>
      <c r="S39" s="7"/>
      <c r="T39" s="28">
        <f t="shared" si="7"/>
        <v>129.47399999999999</v>
      </c>
      <c r="U39" s="27">
        <f t="shared" si="8"/>
        <v>2.2597475957271382</v>
      </c>
      <c r="V39" s="7"/>
      <c r="W39" s="28">
        <f t="shared" ca="1" si="9"/>
        <v>-4.9994577614370428E-2</v>
      </c>
      <c r="X39" s="27">
        <f t="shared" ca="1" si="10"/>
        <v>9.1948254300405097E-2</v>
      </c>
      <c r="Y39" s="7">
        <v>122</v>
      </c>
      <c r="Z39" s="46"/>
    </row>
    <row r="40" spans="1:26" s="26" customFormat="1" x14ac:dyDescent="0.25">
      <c r="A40" s="26">
        <v>24</v>
      </c>
      <c r="B40" s="26">
        <v>627</v>
      </c>
      <c r="C40" s="26">
        <v>14431</v>
      </c>
      <c r="D40" s="26">
        <v>14793</v>
      </c>
      <c r="E40" s="26">
        <v>12105</v>
      </c>
      <c r="F40" s="26">
        <v>11734</v>
      </c>
      <c r="G40" s="27"/>
      <c r="H40" s="7"/>
      <c r="I40" s="28">
        <f t="shared" si="0"/>
        <v>2326</v>
      </c>
      <c r="J40" s="27">
        <f t="shared" si="0"/>
        <v>3059</v>
      </c>
      <c r="K40" s="7"/>
      <c r="L40" s="28">
        <f t="shared" ca="1" si="1"/>
        <v>2355.4258481501738</v>
      </c>
      <c r="M40" s="26">
        <f t="shared" ca="1" si="2"/>
        <v>3051.014297462556</v>
      </c>
      <c r="N40" s="26">
        <f t="shared" ca="1" si="3"/>
        <v>-0.60844467213487285</v>
      </c>
      <c r="O40" s="27">
        <f t="shared" ca="1" si="4"/>
        <v>0.79313841870581703</v>
      </c>
      <c r="P40" s="7"/>
      <c r="Q40" s="28">
        <f t="shared" ca="1" si="5"/>
        <v>-0.61458138561691866</v>
      </c>
      <c r="R40" s="27">
        <f t="shared" ca="1" si="6"/>
        <v>135.13164824971068</v>
      </c>
      <c r="S40" s="7"/>
      <c r="T40" s="28">
        <f t="shared" si="7"/>
        <v>135.11699999999999</v>
      </c>
      <c r="U40" s="27">
        <f t="shared" si="8"/>
        <v>2.358236525417178</v>
      </c>
      <c r="V40" s="7"/>
      <c r="W40" s="28">
        <f t="shared" ca="1" si="9"/>
        <v>1.4648249710688788E-2</v>
      </c>
      <c r="X40" s="27">
        <f t="shared" ca="1" si="10"/>
        <v>-4.5016858655316128E-2</v>
      </c>
      <c r="Y40" s="7">
        <v>121</v>
      </c>
      <c r="Z40" s="46"/>
    </row>
    <row r="41" spans="1:26" s="26" customFormat="1" x14ac:dyDescent="0.25">
      <c r="A41" s="26">
        <v>25</v>
      </c>
      <c r="B41" s="26">
        <v>630</v>
      </c>
      <c r="C41" s="26">
        <v>14258</v>
      </c>
      <c r="D41" s="26">
        <v>14891</v>
      </c>
      <c r="E41" s="26">
        <v>12252</v>
      </c>
      <c r="F41" s="26">
        <v>11615</v>
      </c>
      <c r="G41" s="27"/>
      <c r="H41" s="7"/>
      <c r="I41" s="28">
        <f t="shared" si="0"/>
        <v>2006</v>
      </c>
      <c r="J41" s="27">
        <f t="shared" si="0"/>
        <v>3276</v>
      </c>
      <c r="K41" s="7"/>
      <c r="L41" s="28">
        <f t="shared" ca="1" si="1"/>
        <v>2035.4258481501736</v>
      </c>
      <c r="M41" s="26">
        <f t="shared" ca="1" si="2"/>
        <v>3268.014297462556</v>
      </c>
      <c r="N41" s="26">
        <f t="shared" ca="1" si="3"/>
        <v>-0.52578348573578992</v>
      </c>
      <c r="O41" s="27">
        <f t="shared" ca="1" si="4"/>
        <v>0.8495495069797403</v>
      </c>
      <c r="P41" s="7"/>
      <c r="Q41" s="28">
        <f t="shared" ca="1" si="5"/>
        <v>-0.53235291881735425</v>
      </c>
      <c r="R41" s="27">
        <f t="shared" ca="1" si="6"/>
        <v>140.83030055360928</v>
      </c>
      <c r="S41" s="7"/>
      <c r="T41" s="28">
        <f t="shared" si="7"/>
        <v>140.78699999999998</v>
      </c>
      <c r="U41" s="27">
        <f t="shared" si="8"/>
        <v>2.4571966940052561</v>
      </c>
      <c r="V41" s="7"/>
      <c r="W41" s="28">
        <f t="shared" ca="1" si="9"/>
        <v>4.3300553609299186E-2</v>
      </c>
      <c r="X41" s="27">
        <f t="shared" ca="1" si="10"/>
        <v>2.6382565527313773E-2</v>
      </c>
      <c r="Y41" s="7">
        <v>120</v>
      </c>
      <c r="Z41" s="46"/>
    </row>
    <row r="42" spans="1:26" s="26" customFormat="1" x14ac:dyDescent="0.25">
      <c r="A42" s="26">
        <v>26</v>
      </c>
      <c r="B42" s="26">
        <v>634</v>
      </c>
      <c r="C42" s="26">
        <v>14098</v>
      </c>
      <c r="D42" s="26">
        <v>14996</v>
      </c>
      <c r="E42" s="26">
        <v>12433</v>
      </c>
      <c r="F42" s="26">
        <v>11529</v>
      </c>
      <c r="G42" s="27"/>
      <c r="H42" s="7"/>
      <c r="I42" s="28">
        <f t="shared" si="0"/>
        <v>1665</v>
      </c>
      <c r="J42" s="27">
        <f t="shared" si="0"/>
        <v>3467</v>
      </c>
      <c r="K42" s="7"/>
      <c r="L42" s="28">
        <f t="shared" ca="1" si="1"/>
        <v>1694.4258481501736</v>
      </c>
      <c r="M42" s="26">
        <f t="shared" ca="1" si="2"/>
        <v>3459.014297462556</v>
      </c>
      <c r="N42" s="26">
        <f t="shared" ca="1" si="3"/>
        <v>-0.43769765897926732</v>
      </c>
      <c r="O42" s="27">
        <f t="shared" ca="1" si="4"/>
        <v>0.89920166301807825</v>
      </c>
      <c r="P42" s="7"/>
      <c r="Q42" s="28">
        <f t="shared" ca="1" si="5"/>
        <v>-0.44464750895402971</v>
      </c>
      <c r="R42" s="27">
        <f t="shared" ca="1" si="6"/>
        <v>146.5907783438339</v>
      </c>
      <c r="S42" s="7"/>
      <c r="T42" s="28">
        <f t="shared" si="7"/>
        <v>146.49299999999997</v>
      </c>
      <c r="U42" s="27">
        <f t="shared" si="8"/>
        <v>2.5567851811240527</v>
      </c>
      <c r="V42" s="7"/>
      <c r="W42" s="28">
        <f t="shared" ca="1" si="9"/>
        <v>9.7778343833937242E-2</v>
      </c>
      <c r="X42" s="27">
        <f t="shared" ca="1" si="10"/>
        <v>-1.2605537863947802E-2</v>
      </c>
      <c r="Y42" s="7">
        <v>119</v>
      </c>
      <c r="Z42" s="46"/>
    </row>
    <row r="43" spans="1:26" s="26" customFormat="1" x14ac:dyDescent="0.25">
      <c r="A43" s="26">
        <v>27</v>
      </c>
      <c r="B43" s="26">
        <v>624</v>
      </c>
      <c r="C43" s="26">
        <v>13925</v>
      </c>
      <c r="D43" s="26">
        <v>15071</v>
      </c>
      <c r="E43" s="26">
        <v>12610</v>
      </c>
      <c r="F43" s="26">
        <v>11454</v>
      </c>
      <c r="G43" s="27"/>
      <c r="H43" s="7"/>
      <c r="I43" s="28">
        <f t="shared" si="0"/>
        <v>1315</v>
      </c>
      <c r="J43" s="27">
        <f t="shared" si="0"/>
        <v>3617</v>
      </c>
      <c r="K43" s="7"/>
      <c r="L43" s="28">
        <f t="shared" ca="1" si="1"/>
        <v>1344.4258481501736</v>
      </c>
      <c r="M43" s="26">
        <f t="shared" ca="1" si="2"/>
        <v>3609.014297462556</v>
      </c>
      <c r="N43" s="26">
        <f t="shared" ca="1" si="3"/>
        <v>-0.34728698635527044</v>
      </c>
      <c r="O43" s="27">
        <f t="shared" ca="1" si="4"/>
        <v>0.93819550283876263</v>
      </c>
      <c r="P43" s="7"/>
      <c r="Q43" s="28">
        <f t="shared" ca="1" si="5"/>
        <v>-0.35453496123897477</v>
      </c>
      <c r="R43" s="27">
        <f t="shared" ca="1" si="6"/>
        <v>152.20168757973795</v>
      </c>
      <c r="S43" s="7"/>
      <c r="T43" s="28">
        <f t="shared" si="7"/>
        <v>152.10899999999998</v>
      </c>
      <c r="U43" s="27">
        <f t="shared" si="8"/>
        <v>2.6548028719160541</v>
      </c>
      <c r="V43" s="7"/>
      <c r="W43" s="28">
        <f t="shared" ca="1" si="9"/>
        <v>9.2687579737969372E-2</v>
      </c>
      <c r="X43" s="27">
        <f t="shared" ca="1" si="10"/>
        <v>-3.9174325839894664E-3</v>
      </c>
      <c r="Y43" s="7">
        <v>118</v>
      </c>
      <c r="Z43" s="46"/>
    </row>
    <row r="44" spans="1:26" s="26" customFormat="1" x14ac:dyDescent="0.25">
      <c r="A44" s="26">
        <v>28</v>
      </c>
      <c r="B44" s="26">
        <v>621</v>
      </c>
      <c r="C44" s="26">
        <v>13739</v>
      </c>
      <c r="D44" s="26">
        <v>15124</v>
      </c>
      <c r="E44" s="26">
        <v>12784</v>
      </c>
      <c r="F44" s="26">
        <v>11392</v>
      </c>
      <c r="G44" s="27"/>
      <c r="H44" s="7"/>
      <c r="I44" s="28">
        <f t="shared" si="0"/>
        <v>955</v>
      </c>
      <c r="J44" s="27">
        <f t="shared" si="0"/>
        <v>3732</v>
      </c>
      <c r="K44" s="7"/>
      <c r="L44" s="28">
        <f t="shared" ca="1" si="1"/>
        <v>984.42584815017358</v>
      </c>
      <c r="M44" s="26">
        <f t="shared" ca="1" si="2"/>
        <v>3724.014297462556</v>
      </c>
      <c r="N44" s="26">
        <f t="shared" ca="1" si="3"/>
        <v>-0.25429315165630229</v>
      </c>
      <c r="O44" s="27">
        <f t="shared" ca="1" si="4"/>
        <v>0.96809078003462057</v>
      </c>
      <c r="P44" s="7"/>
      <c r="Q44" s="28">
        <f t="shared" ca="1" si="5"/>
        <v>-0.26176898438416046</v>
      </c>
      <c r="R44" s="27">
        <f t="shared" ca="1" si="6"/>
        <v>157.77199726311414</v>
      </c>
      <c r="S44" s="7"/>
      <c r="T44" s="28">
        <f t="shared" si="7"/>
        <v>157.69799999999998</v>
      </c>
      <c r="U44" s="27">
        <f t="shared" si="8"/>
        <v>2.7523493238100172</v>
      </c>
      <c r="V44" s="7"/>
      <c r="W44" s="28">
        <f t="shared" ca="1" si="9"/>
        <v>7.3997263114165435E-2</v>
      </c>
      <c r="X44" s="27">
        <f t="shared" ca="1" si="10"/>
        <v>7.9916364328198597E-2</v>
      </c>
      <c r="Y44" s="7">
        <v>117</v>
      </c>
      <c r="Z44" s="46"/>
    </row>
    <row r="45" spans="1:26" s="26" customFormat="1" x14ac:dyDescent="0.25">
      <c r="A45" s="26">
        <v>29</v>
      </c>
      <c r="B45" s="26">
        <v>606</v>
      </c>
      <c r="C45" s="26">
        <v>13557</v>
      </c>
      <c r="D45" s="26">
        <v>15164</v>
      </c>
      <c r="E45" s="26">
        <v>12966</v>
      </c>
      <c r="F45" s="26">
        <v>11351</v>
      </c>
      <c r="G45" s="27"/>
      <c r="H45" s="7"/>
      <c r="I45" s="28">
        <f t="shared" si="0"/>
        <v>591</v>
      </c>
      <c r="J45" s="27">
        <f t="shared" si="0"/>
        <v>3813</v>
      </c>
      <c r="K45" s="7"/>
      <c r="L45" s="28">
        <f t="shared" ca="1" si="1"/>
        <v>620.42584815017358</v>
      </c>
      <c r="M45" s="26">
        <f t="shared" ca="1" si="2"/>
        <v>3805.014297462556</v>
      </c>
      <c r="N45" s="26">
        <f t="shared" ca="1" si="3"/>
        <v>-0.16026605212734552</v>
      </c>
      <c r="O45" s="27">
        <f t="shared" ca="1" si="4"/>
        <v>0.9891474535377901</v>
      </c>
      <c r="P45" s="7"/>
      <c r="Q45" s="28">
        <f t="shared" ca="1" si="5"/>
        <v>-0.16790152718723833</v>
      </c>
      <c r="R45" s="27">
        <f t="shared" ca="1" si="6"/>
        <v>163.26900789288788</v>
      </c>
      <c r="S45" s="7"/>
      <c r="T45" s="28">
        <f t="shared" si="7"/>
        <v>163.15199999999999</v>
      </c>
      <c r="U45" s="27">
        <f t="shared" si="8"/>
        <v>2.8475395812137885</v>
      </c>
      <c r="V45" s="7"/>
      <c r="W45" s="28">
        <f t="shared" ca="1" si="9"/>
        <v>0.11700789288789792</v>
      </c>
      <c r="X45" s="27">
        <f t="shared" ca="1" si="10"/>
        <v>-5.4798778476168764E-2</v>
      </c>
      <c r="Y45" s="7">
        <v>116</v>
      </c>
      <c r="Z45" s="46"/>
    </row>
    <row r="46" spans="1:26" s="26" customFormat="1" x14ac:dyDescent="0.25">
      <c r="A46" s="26">
        <v>30</v>
      </c>
      <c r="B46" s="26">
        <v>618</v>
      </c>
      <c r="C46" s="26">
        <v>13374</v>
      </c>
      <c r="D46" s="26">
        <v>15185</v>
      </c>
      <c r="E46" s="26">
        <v>13153</v>
      </c>
      <c r="F46" s="26">
        <v>11328</v>
      </c>
      <c r="G46" s="27"/>
      <c r="H46" s="7"/>
      <c r="I46" s="28">
        <f t="shared" si="0"/>
        <v>221</v>
      </c>
      <c r="J46" s="27">
        <f t="shared" si="0"/>
        <v>3857</v>
      </c>
      <c r="K46" s="7"/>
      <c r="L46" s="28">
        <f t="shared" ca="1" si="1"/>
        <v>250.42584815017361</v>
      </c>
      <c r="M46" s="26">
        <f t="shared" ca="1" si="2"/>
        <v>3849.014297462556</v>
      </c>
      <c r="N46" s="26">
        <f t="shared" ca="1" si="3"/>
        <v>-6.4689055353405994E-2</v>
      </c>
      <c r="O46" s="27">
        <f t="shared" ca="1" si="4"/>
        <v>1.0005856465518574</v>
      </c>
      <c r="P46" s="7"/>
      <c r="Q46" s="28">
        <f t="shared" ca="1" si="5"/>
        <v>-7.2409925557497451E-2</v>
      </c>
      <c r="R46" s="27">
        <f t="shared" ca="1" si="6"/>
        <v>168.76363971169076</v>
      </c>
      <c r="S46" s="7"/>
      <c r="T46" s="28">
        <f t="shared" si="7"/>
        <v>168.714</v>
      </c>
      <c r="U46" s="27">
        <f t="shared" si="8"/>
        <v>2.9446147942097132</v>
      </c>
      <c r="V46" s="7"/>
      <c r="W46" s="28">
        <f t="shared" ca="1" si="9"/>
        <v>4.9639711690758759E-2</v>
      </c>
      <c r="X46" s="27">
        <f t="shared" ca="1" si="10"/>
        <v>8.0220869325046351E-2</v>
      </c>
      <c r="Y46" s="7">
        <v>115</v>
      </c>
      <c r="Z46" s="46"/>
    </row>
    <row r="47" spans="1:26" s="26" customFormat="1" x14ac:dyDescent="0.25">
      <c r="A47" s="26">
        <v>31</v>
      </c>
      <c r="B47" s="26">
        <v>625</v>
      </c>
      <c r="C47" s="26">
        <v>13178</v>
      </c>
      <c r="D47" s="26">
        <v>15184</v>
      </c>
      <c r="E47" s="26">
        <v>13336</v>
      </c>
      <c r="F47" s="26">
        <v>11322</v>
      </c>
      <c r="G47" s="27"/>
      <c r="H47" s="7"/>
      <c r="I47" s="28">
        <f t="shared" si="0"/>
        <v>-158</v>
      </c>
      <c r="J47" s="27">
        <f t="shared" si="0"/>
        <v>3862</v>
      </c>
      <c r="K47" s="7"/>
      <c r="L47" s="28">
        <f t="shared" ca="1" si="1"/>
        <v>-128.57415184982639</v>
      </c>
      <c r="M47" s="26">
        <f t="shared" ca="1" si="2"/>
        <v>3854.014297462556</v>
      </c>
      <c r="N47" s="26">
        <f t="shared" ca="1" si="3"/>
        <v>3.3212787288007757E-2</v>
      </c>
      <c r="O47" s="27">
        <f t="shared" ca="1" si="4"/>
        <v>1.0018854412125469</v>
      </c>
      <c r="P47" s="7"/>
      <c r="Q47" s="28">
        <f t="shared" ca="1" si="5"/>
        <v>2.548480305535341E-2</v>
      </c>
      <c r="R47" s="27">
        <f t="shared" ca="1" si="6"/>
        <v>174.35988852201137</v>
      </c>
      <c r="S47" s="7"/>
      <c r="T47" s="28">
        <f t="shared" si="7"/>
        <v>174.339</v>
      </c>
      <c r="U47" s="27">
        <f t="shared" si="8"/>
        <v>3.0427895646343939</v>
      </c>
      <c r="V47" s="7"/>
      <c r="W47" s="28">
        <f t="shared" ca="1" si="9"/>
        <v>2.0888522011375699E-2</v>
      </c>
      <c r="X47" s="27">
        <f t="shared" ca="1" si="10"/>
        <v>0.17396518828468288</v>
      </c>
      <c r="Y47" s="7">
        <v>114</v>
      </c>
      <c r="Z47" s="46"/>
    </row>
    <row r="48" spans="1:26" s="26" customFormat="1" x14ac:dyDescent="0.25">
      <c r="A48" s="26">
        <v>32</v>
      </c>
      <c r="B48" s="26">
        <v>631</v>
      </c>
      <c r="C48" s="26">
        <v>12992</v>
      </c>
      <c r="D48" s="26">
        <v>15180</v>
      </c>
      <c r="E48" s="26">
        <v>13536</v>
      </c>
      <c r="F48" s="26">
        <v>11341</v>
      </c>
      <c r="G48" s="27"/>
      <c r="H48" s="7"/>
      <c r="I48" s="28">
        <f t="shared" si="0"/>
        <v>-544</v>
      </c>
      <c r="J48" s="27">
        <f t="shared" si="0"/>
        <v>3839</v>
      </c>
      <c r="K48" s="7"/>
      <c r="L48" s="28">
        <f t="shared" ca="1" si="1"/>
        <v>-514.57415184982642</v>
      </c>
      <c r="M48" s="26">
        <f t="shared" ca="1" si="2"/>
        <v>3831.014297462556</v>
      </c>
      <c r="N48" s="26">
        <f t="shared" ca="1" si="3"/>
        <v>0.13292284338190144</v>
      </c>
      <c r="O48" s="27">
        <f t="shared" ca="1" si="4"/>
        <v>0.99590638577337531</v>
      </c>
      <c r="P48" s="7"/>
      <c r="Q48" s="28">
        <f t="shared" ca="1" si="5"/>
        <v>0.12524395108612152</v>
      </c>
      <c r="R48" s="27">
        <f t="shared" ca="1" si="6"/>
        <v>180.07059616628237</v>
      </c>
      <c r="S48" s="7"/>
      <c r="T48" s="28">
        <f t="shared" si="7"/>
        <v>180.018</v>
      </c>
      <c r="U48" s="27">
        <f t="shared" si="8"/>
        <v>3.1419068128551517</v>
      </c>
      <c r="V48" s="7"/>
      <c r="W48" s="28">
        <f t="shared" ca="1" si="9"/>
        <v>5.2596166282370405E-2</v>
      </c>
      <c r="X48" s="27">
        <f t="shared" ca="1" si="10"/>
        <v>-5.9876688723363714E-3</v>
      </c>
      <c r="Y48" s="7">
        <v>113</v>
      </c>
      <c r="Z48" s="46"/>
    </row>
    <row r="49" spans="1:26" s="26" customFormat="1" x14ac:dyDescent="0.25">
      <c r="A49" s="26">
        <v>33</v>
      </c>
      <c r="B49" s="26">
        <v>634</v>
      </c>
      <c r="C49" s="26">
        <v>12801</v>
      </c>
      <c r="D49" s="26">
        <v>15141</v>
      </c>
      <c r="E49" s="26">
        <v>13724</v>
      </c>
      <c r="F49" s="26">
        <v>11374</v>
      </c>
      <c r="G49" s="27"/>
      <c r="H49" s="7"/>
      <c r="I49" s="28">
        <f t="shared" si="0"/>
        <v>-923</v>
      </c>
      <c r="J49" s="27">
        <f t="shared" si="0"/>
        <v>3767</v>
      </c>
      <c r="K49" s="7"/>
      <c r="L49" s="28">
        <f t="shared" ca="1" si="1"/>
        <v>-893.57415184982642</v>
      </c>
      <c r="M49" s="26">
        <f t="shared" ca="1" si="2"/>
        <v>3759.014297462556</v>
      </c>
      <c r="N49" s="26">
        <f t="shared" ca="1" si="3"/>
        <v>0.23082468602331518</v>
      </c>
      <c r="O49" s="27">
        <f t="shared" ca="1" si="4"/>
        <v>0.9771893426594469</v>
      </c>
      <c r="P49" s="7"/>
      <c r="Q49" s="28">
        <f t="shared" ca="1" si="5"/>
        <v>0.22329309814085771</v>
      </c>
      <c r="R49" s="27">
        <f t="shared" ca="1" si="6"/>
        <v>185.77418830015506</v>
      </c>
      <c r="S49" s="7"/>
      <c r="T49" s="28">
        <f t="shared" si="7"/>
        <v>185.72399999999999</v>
      </c>
      <c r="U49" s="27">
        <f t="shared" si="8"/>
        <v>3.2414952999739479</v>
      </c>
      <c r="V49" s="7"/>
      <c r="W49" s="28">
        <f t="shared" ca="1" si="9"/>
        <v>5.018830015507092E-2</v>
      </c>
      <c r="X49" s="27">
        <f t="shared" ca="1" si="10"/>
        <v>6.4949948909202249E-2</v>
      </c>
      <c r="Y49" s="7">
        <v>112</v>
      </c>
      <c r="Z49" s="46"/>
    </row>
    <row r="50" spans="1:26" s="26" customFormat="1" x14ac:dyDescent="0.25">
      <c r="A50" s="26">
        <v>34</v>
      </c>
      <c r="B50" s="26">
        <v>627</v>
      </c>
      <c r="C50" s="26">
        <v>12614</v>
      </c>
      <c r="D50" s="26">
        <v>15091</v>
      </c>
      <c r="E50" s="26">
        <v>13903</v>
      </c>
      <c r="F50" s="26">
        <v>11422</v>
      </c>
      <c r="G50" s="27"/>
      <c r="H50" s="7"/>
      <c r="I50" s="28">
        <f t="shared" si="0"/>
        <v>-1289</v>
      </c>
      <c r="J50" s="27">
        <f t="shared" si="0"/>
        <v>3669</v>
      </c>
      <c r="K50" s="7"/>
      <c r="L50" s="28">
        <f t="shared" ca="1" si="1"/>
        <v>-1259.5741518498264</v>
      </c>
      <c r="M50" s="26">
        <f t="shared" ca="1" si="2"/>
        <v>3661.014297462556</v>
      </c>
      <c r="N50" s="26">
        <f t="shared" ca="1" si="3"/>
        <v>0.32536841796726618</v>
      </c>
      <c r="O50" s="27">
        <f t="shared" ca="1" si="4"/>
        <v>0.95171336730993317</v>
      </c>
      <c r="P50" s="7"/>
      <c r="Q50" s="28">
        <f t="shared" ca="1" si="5"/>
        <v>0.31803617586708582</v>
      </c>
      <c r="R50" s="27">
        <f t="shared" ca="1" si="6"/>
        <v>191.38097547862651</v>
      </c>
      <c r="S50" s="7"/>
      <c r="T50" s="28">
        <f t="shared" si="7"/>
        <v>191.36699999999999</v>
      </c>
      <c r="U50" s="27">
        <f t="shared" si="8"/>
        <v>3.3399842296639886</v>
      </c>
      <c r="V50" s="7"/>
      <c r="W50" s="28">
        <f t="shared" ca="1" si="9"/>
        <v>1.3975478626520044E-2</v>
      </c>
      <c r="X50" s="27">
        <f t="shared" ca="1" si="10"/>
        <v>-5.9850820639439917E-4</v>
      </c>
      <c r="Y50" s="7">
        <v>111</v>
      </c>
      <c r="Z50" s="46"/>
    </row>
    <row r="51" spans="1:26" s="26" customFormat="1" x14ac:dyDescent="0.25">
      <c r="A51" s="26">
        <v>35</v>
      </c>
      <c r="B51" s="26">
        <v>636</v>
      </c>
      <c r="C51" s="26">
        <v>12438</v>
      </c>
      <c r="D51" s="26">
        <v>15025</v>
      </c>
      <c r="E51" s="26">
        <v>14087</v>
      </c>
      <c r="F51" s="26">
        <v>11496</v>
      </c>
      <c r="G51" s="27"/>
      <c r="H51" s="7"/>
      <c r="I51" s="28">
        <f t="shared" si="0"/>
        <v>-1649</v>
      </c>
      <c r="J51" s="27">
        <f t="shared" si="0"/>
        <v>3529</v>
      </c>
      <c r="K51" s="7"/>
      <c r="L51" s="28">
        <f t="shared" ca="1" si="1"/>
        <v>-1619.5741518498264</v>
      </c>
      <c r="M51" s="26">
        <f t="shared" ca="1" si="2"/>
        <v>3521.014297462556</v>
      </c>
      <c r="N51" s="26">
        <f t="shared" ca="1" si="3"/>
        <v>0.41836225266623439</v>
      </c>
      <c r="O51" s="27">
        <f t="shared" ca="1" si="4"/>
        <v>0.91531911681062783</v>
      </c>
      <c r="P51" s="7"/>
      <c r="Q51" s="28">
        <f t="shared" ca="1" si="5"/>
        <v>0.41131353847100099</v>
      </c>
      <c r="R51" s="27">
        <f t="shared" ca="1" si="6"/>
        <v>197.10032170727732</v>
      </c>
      <c r="S51" s="7"/>
      <c r="T51" s="28">
        <f t="shared" si="7"/>
        <v>197.09099999999998</v>
      </c>
      <c r="U51" s="27">
        <f t="shared" si="8"/>
        <v>3.4398868760481434</v>
      </c>
      <c r="V51" s="7"/>
      <c r="W51" s="28">
        <f t="shared" ca="1" si="9"/>
        <v>9.3217072773370546E-3</v>
      </c>
      <c r="X51" s="27">
        <f t="shared" ca="1" si="10"/>
        <v>2.6075488770601396E-2</v>
      </c>
      <c r="Y51" s="7">
        <v>110</v>
      </c>
      <c r="Z51" s="46"/>
    </row>
    <row r="52" spans="1:26" s="26" customFormat="1" x14ac:dyDescent="0.25">
      <c r="A52" s="26">
        <v>36</v>
      </c>
      <c r="B52" s="26">
        <v>606</v>
      </c>
      <c r="C52" s="26">
        <v>12283</v>
      </c>
      <c r="D52" s="26">
        <v>14949</v>
      </c>
      <c r="E52" s="26">
        <v>14257</v>
      </c>
      <c r="F52" s="26">
        <v>11588</v>
      </c>
      <c r="G52" s="27"/>
      <c r="H52" s="7"/>
      <c r="I52" s="28">
        <f t="shared" si="0"/>
        <v>-1974</v>
      </c>
      <c r="J52" s="27">
        <f t="shared" si="0"/>
        <v>3361</v>
      </c>
      <c r="K52" s="7"/>
      <c r="L52" s="28">
        <f t="shared" ca="1" si="1"/>
        <v>-1944.5741518498264</v>
      </c>
      <c r="M52" s="26">
        <f t="shared" ca="1" si="2"/>
        <v>3353.014297462556</v>
      </c>
      <c r="N52" s="26">
        <f t="shared" ca="1" si="3"/>
        <v>0.50231502010280293</v>
      </c>
      <c r="O52" s="27">
        <f t="shared" ca="1" si="4"/>
        <v>0.87164601621146143</v>
      </c>
      <c r="P52" s="7"/>
      <c r="Q52" s="28">
        <f t="shared" ca="1" si="5"/>
        <v>0.49560571694944322</v>
      </c>
      <c r="R52" s="27">
        <f t="shared" ca="1" si="6"/>
        <v>202.52473276381897</v>
      </c>
      <c r="S52" s="7"/>
      <c r="T52" s="28">
        <f t="shared" si="7"/>
        <v>202.54499999999999</v>
      </c>
      <c r="U52" s="27">
        <f t="shared" si="8"/>
        <v>3.5350771334519147</v>
      </c>
      <c r="V52" s="7"/>
      <c r="W52" s="28">
        <f t="shared" ca="1" si="9"/>
        <v>-2.0267236181013004E-2</v>
      </c>
      <c r="X52" s="27">
        <f t="shared" ca="1" si="10"/>
        <v>8.0047955813824956E-2</v>
      </c>
      <c r="Y52" s="7">
        <v>109</v>
      </c>
      <c r="Z52" s="46"/>
    </row>
    <row r="53" spans="1:26" s="26" customFormat="1" x14ac:dyDescent="0.25">
      <c r="A53" s="26">
        <v>37</v>
      </c>
      <c r="B53" s="26">
        <v>610</v>
      </c>
      <c r="C53" s="26">
        <v>12115</v>
      </c>
      <c r="D53" s="26">
        <v>14840</v>
      </c>
      <c r="E53" s="26">
        <v>14403</v>
      </c>
      <c r="F53" s="26">
        <v>11681</v>
      </c>
      <c r="G53" s="27"/>
      <c r="H53" s="7"/>
      <c r="I53" s="28">
        <f t="shared" si="0"/>
        <v>-2288</v>
      </c>
      <c r="J53" s="27">
        <f t="shared" si="0"/>
        <v>3159</v>
      </c>
      <c r="K53" s="7"/>
      <c r="L53" s="28">
        <f t="shared" ca="1" si="1"/>
        <v>-2258.5741518498262</v>
      </c>
      <c r="M53" s="26">
        <f t="shared" ca="1" si="2"/>
        <v>3151.014297462556</v>
      </c>
      <c r="N53" s="26">
        <f t="shared" ca="1" si="3"/>
        <v>0.58342630925690286</v>
      </c>
      <c r="O53" s="27">
        <f t="shared" ca="1" si="4"/>
        <v>0.81913431191960651</v>
      </c>
      <c r="P53" s="7"/>
      <c r="Q53" s="28">
        <f t="shared" ca="1" si="5"/>
        <v>0.57712451736163939</v>
      </c>
      <c r="R53" s="27">
        <f t="shared" ca="1" si="6"/>
        <v>208.06954974193718</v>
      </c>
      <c r="S53" s="7"/>
      <c r="T53" s="28">
        <f t="shared" si="7"/>
        <v>208.035</v>
      </c>
      <c r="U53" s="27">
        <f t="shared" si="8"/>
        <v>3.6308957093864036</v>
      </c>
      <c r="V53" s="7"/>
      <c r="W53" s="28">
        <f t="shared" ca="1" si="9"/>
        <v>3.4549741937183853E-2</v>
      </c>
      <c r="X53" s="27">
        <f t="shared" ca="1" si="10"/>
        <v>4.7851665516617459E-2</v>
      </c>
      <c r="Y53" s="7">
        <v>108</v>
      </c>
      <c r="Z53" s="46"/>
    </row>
    <row r="54" spans="1:26" s="26" customFormat="1" x14ac:dyDescent="0.25">
      <c r="A54" s="26">
        <v>38</v>
      </c>
      <c r="B54" s="26">
        <v>630</v>
      </c>
      <c r="C54" s="26">
        <v>11973</v>
      </c>
      <c r="D54" s="26">
        <v>14735</v>
      </c>
      <c r="E54" s="26">
        <v>14562</v>
      </c>
      <c r="F54" s="26">
        <v>11812</v>
      </c>
      <c r="G54" s="27"/>
      <c r="H54" s="7"/>
      <c r="I54" s="28">
        <f t="shared" si="0"/>
        <v>-2589</v>
      </c>
      <c r="J54" s="27">
        <f t="shared" si="0"/>
        <v>2923</v>
      </c>
      <c r="K54" s="7"/>
      <c r="L54" s="28">
        <f t="shared" ca="1" si="1"/>
        <v>-2559.5741518498262</v>
      </c>
      <c r="M54" s="26">
        <f t="shared" ca="1" si="2"/>
        <v>2915.014297462556</v>
      </c>
      <c r="N54" s="26">
        <f t="shared" ca="1" si="3"/>
        <v>0.66117948771354018</v>
      </c>
      <c r="O54" s="27">
        <f t="shared" ca="1" si="4"/>
        <v>0.75778400393506329</v>
      </c>
      <c r="P54" s="7"/>
      <c r="Q54" s="28">
        <f t="shared" ca="1" si="5"/>
        <v>0.6553532919198094</v>
      </c>
      <c r="R54" s="27">
        <f t="shared" ca="1" si="6"/>
        <v>213.75696705823168</v>
      </c>
      <c r="S54" s="7"/>
      <c r="T54" s="28">
        <f t="shared" si="7"/>
        <v>213.70499999999998</v>
      </c>
      <c r="U54" s="27">
        <f t="shared" si="8"/>
        <v>3.7298558779744817</v>
      </c>
      <c r="V54" s="7"/>
      <c r="W54" s="28">
        <f t="shared" ca="1" si="9"/>
        <v>5.1967058231696228E-2</v>
      </c>
      <c r="X54" s="27">
        <f t="shared" ca="1" si="10"/>
        <v>4.7586889651483943E-2</v>
      </c>
      <c r="Y54" s="7">
        <v>107</v>
      </c>
      <c r="Z54" s="46"/>
    </row>
    <row r="55" spans="1:26" s="26" customFormat="1" x14ac:dyDescent="0.25">
      <c r="A55" s="26">
        <v>39</v>
      </c>
      <c r="B55" s="26">
        <v>626</v>
      </c>
      <c r="C55" s="26">
        <v>11825</v>
      </c>
      <c r="D55" s="26">
        <v>14593</v>
      </c>
      <c r="E55" s="26">
        <v>14689</v>
      </c>
      <c r="F55" s="26">
        <v>11935</v>
      </c>
      <c r="G55" s="27"/>
      <c r="H55" s="7"/>
      <c r="I55" s="28">
        <f t="shared" si="0"/>
        <v>-2864</v>
      </c>
      <c r="J55" s="27">
        <f t="shared" si="0"/>
        <v>2658</v>
      </c>
      <c r="K55" s="7"/>
      <c r="L55" s="28">
        <f t="shared" ca="1" si="1"/>
        <v>-2834.5741518498262</v>
      </c>
      <c r="M55" s="26">
        <f t="shared" ca="1" si="2"/>
        <v>2650.014297462556</v>
      </c>
      <c r="N55" s="26">
        <f t="shared" ca="1" si="3"/>
        <v>0.73221644477525205</v>
      </c>
      <c r="O55" s="27">
        <f t="shared" ca="1" si="4"/>
        <v>0.68889488691852097</v>
      </c>
      <c r="P55" s="7"/>
      <c r="Q55" s="28">
        <f t="shared" ca="1" si="5"/>
        <v>0.72692380283182878</v>
      </c>
      <c r="R55" s="27">
        <f t="shared" ca="1" si="6"/>
        <v>219.44137470905844</v>
      </c>
      <c r="S55" s="7"/>
      <c r="T55" s="28">
        <f t="shared" si="7"/>
        <v>219.33899999999997</v>
      </c>
      <c r="U55" s="27">
        <f t="shared" si="8"/>
        <v>3.8281877280318422</v>
      </c>
      <c r="V55" s="7"/>
      <c r="W55" s="28">
        <f t="shared" ca="1" si="9"/>
        <v>0.10237470905846635</v>
      </c>
      <c r="X55" s="27">
        <f t="shared" ca="1" si="10"/>
        <v>-4.2118258841185252E-2</v>
      </c>
      <c r="Y55" s="7">
        <v>106</v>
      </c>
      <c r="Z55" s="46"/>
    </row>
    <row r="56" spans="1:26" s="26" customFormat="1" x14ac:dyDescent="0.25">
      <c r="A56" s="26">
        <v>40</v>
      </c>
      <c r="B56" s="26">
        <v>620</v>
      </c>
      <c r="C56" s="26">
        <v>11708</v>
      </c>
      <c r="D56" s="26">
        <v>14453</v>
      </c>
      <c r="E56" s="26">
        <v>14813</v>
      </c>
      <c r="F56" s="26">
        <v>12078</v>
      </c>
      <c r="G56" s="27"/>
      <c r="H56" s="7"/>
      <c r="I56" s="28">
        <f t="shared" si="0"/>
        <v>-3105</v>
      </c>
      <c r="J56" s="27">
        <f t="shared" si="0"/>
        <v>2375</v>
      </c>
      <c r="K56" s="7"/>
      <c r="L56" s="28">
        <f t="shared" ca="1" si="1"/>
        <v>-3075.5741518498262</v>
      </c>
      <c r="M56" s="26">
        <f t="shared" ca="1" si="2"/>
        <v>2367.014297462556</v>
      </c>
      <c r="N56" s="26">
        <f t="shared" ca="1" si="3"/>
        <v>0.79447065078206125</v>
      </c>
      <c r="O56" s="27">
        <f t="shared" ca="1" si="4"/>
        <v>0.61532650912349662</v>
      </c>
      <c r="P56" s="7"/>
      <c r="Q56" s="28">
        <f t="shared" ca="1" si="5"/>
        <v>0.78974739916916348</v>
      </c>
      <c r="R56" s="27">
        <f t="shared" ca="1" si="6"/>
        <v>224.97907369605241</v>
      </c>
      <c r="S56" s="7"/>
      <c r="T56" s="28">
        <f t="shared" si="7"/>
        <v>224.91899999999998</v>
      </c>
      <c r="U56" s="27">
        <f t="shared" si="8"/>
        <v>3.9255771002931259</v>
      </c>
      <c r="V56" s="7"/>
      <c r="W56" s="28">
        <f t="shared" ca="1" si="9"/>
        <v>6.0073696052427294E-2</v>
      </c>
      <c r="X56" s="27">
        <f t="shared" ca="1" si="10"/>
        <v>4.7649446595272593E-2</v>
      </c>
      <c r="Y56" s="7">
        <v>105</v>
      </c>
      <c r="Z56" s="46"/>
    </row>
    <row r="57" spans="1:26" s="26" customFormat="1" x14ac:dyDescent="0.25">
      <c r="A57" s="26">
        <v>41</v>
      </c>
      <c r="B57" s="26">
        <v>635</v>
      </c>
      <c r="C57" s="26">
        <v>11603</v>
      </c>
      <c r="D57" s="26">
        <v>14304</v>
      </c>
      <c r="E57" s="26">
        <v>14928</v>
      </c>
      <c r="F57" s="26">
        <v>12246</v>
      </c>
      <c r="G57" s="27"/>
      <c r="H57" s="7"/>
      <c r="I57" s="28">
        <f t="shared" si="0"/>
        <v>-3325</v>
      </c>
      <c r="J57" s="27">
        <f t="shared" si="0"/>
        <v>2058</v>
      </c>
      <c r="K57" s="7"/>
      <c r="L57" s="28">
        <f t="shared" ca="1" si="1"/>
        <v>-3295.5741518498262</v>
      </c>
      <c r="M57" s="26">
        <f t="shared" ca="1" si="2"/>
        <v>2050.014297462556</v>
      </c>
      <c r="N57" s="26">
        <f t="shared" ca="1" si="3"/>
        <v>0.85130021643143072</v>
      </c>
      <c r="O57" s="27">
        <f t="shared" ca="1" si="4"/>
        <v>0.53291952763578376</v>
      </c>
      <c r="P57" s="7"/>
      <c r="Q57" s="28">
        <f t="shared" ca="1" si="5"/>
        <v>0.84721437850134984</v>
      </c>
      <c r="R57" s="27">
        <f t="shared" ca="1" si="6"/>
        <v>230.73183541278013</v>
      </c>
      <c r="S57" s="7"/>
      <c r="T57" s="28">
        <f t="shared" si="7"/>
        <v>230.63399999999999</v>
      </c>
      <c r="U57" s="27">
        <f t="shared" si="8"/>
        <v>4.0253226670446018</v>
      </c>
      <c r="V57" s="7"/>
      <c r="W57" s="28">
        <f t="shared" ca="1" si="9"/>
        <v>9.7835412780142406E-2</v>
      </c>
      <c r="X57" s="27">
        <f t="shared" ca="1" si="10"/>
        <v>6.9733655288814589E-2</v>
      </c>
      <c r="Y57" s="7">
        <v>104</v>
      </c>
      <c r="Z57" s="46"/>
    </row>
    <row r="58" spans="1:26" s="26" customFormat="1" x14ac:dyDescent="0.25">
      <c r="A58" s="26">
        <v>42</v>
      </c>
      <c r="B58" s="26">
        <v>640</v>
      </c>
      <c r="C58" s="26">
        <v>11504</v>
      </c>
      <c r="D58" s="26">
        <v>14129</v>
      </c>
      <c r="E58" s="26">
        <v>15017</v>
      </c>
      <c r="F58" s="26">
        <v>12412</v>
      </c>
      <c r="G58" s="27"/>
      <c r="H58" s="7"/>
      <c r="I58" s="28">
        <f t="shared" si="0"/>
        <v>-3513</v>
      </c>
      <c r="J58" s="27">
        <f t="shared" si="0"/>
        <v>1717</v>
      </c>
      <c r="K58" s="7"/>
      <c r="L58" s="28">
        <f t="shared" ca="1" si="1"/>
        <v>-3483.5741518498262</v>
      </c>
      <c r="M58" s="26">
        <f t="shared" ca="1" si="2"/>
        <v>1709.014297462556</v>
      </c>
      <c r="N58" s="26">
        <f t="shared" ca="1" si="3"/>
        <v>0.89986366344089186</v>
      </c>
      <c r="O58" s="27">
        <f t="shared" ca="1" si="4"/>
        <v>0.44427353177676149</v>
      </c>
      <c r="P58" s="7"/>
      <c r="Q58" s="28">
        <f t="shared" ca="1" si="5"/>
        <v>0.89646312365249325</v>
      </c>
      <c r="R58" s="27">
        <f t="shared" ca="1" si="6"/>
        <v>236.54046110787169</v>
      </c>
      <c r="S58" s="7"/>
      <c r="T58" s="28">
        <f t="shared" si="7"/>
        <v>236.39399999999998</v>
      </c>
      <c r="U58" s="27">
        <f t="shared" si="8"/>
        <v>4.1258536319594752</v>
      </c>
      <c r="V58" s="7"/>
      <c r="W58" s="28">
        <f t="shared" ca="1" si="9"/>
        <v>0.14646110787171551</v>
      </c>
      <c r="X58" s="27">
        <f t="shared" ca="1" si="10"/>
        <v>-2.7067126337328773E-2</v>
      </c>
      <c r="Y58" s="7">
        <v>103</v>
      </c>
      <c r="Z58" s="46"/>
    </row>
    <row r="59" spans="1:26" s="26" customFormat="1" x14ac:dyDescent="0.25">
      <c r="A59" s="26">
        <v>43</v>
      </c>
      <c r="B59" s="26">
        <v>621</v>
      </c>
      <c r="C59" s="26">
        <v>11425</v>
      </c>
      <c r="D59" s="26">
        <v>13952</v>
      </c>
      <c r="E59" s="26">
        <v>15084</v>
      </c>
      <c r="F59" s="26">
        <v>12581</v>
      </c>
      <c r="G59" s="27"/>
      <c r="H59" s="7"/>
      <c r="I59" s="28">
        <f t="shared" si="0"/>
        <v>-3659</v>
      </c>
      <c r="J59" s="27">
        <f t="shared" si="0"/>
        <v>1371</v>
      </c>
      <c r="K59" s="7"/>
      <c r="L59" s="28">
        <f t="shared" ca="1" si="1"/>
        <v>-3629.5741518498262</v>
      </c>
      <c r="M59" s="26">
        <f t="shared" ca="1" si="2"/>
        <v>1363.014297462556</v>
      </c>
      <c r="N59" s="26">
        <f t="shared" ca="1" si="3"/>
        <v>0.93757782973547343</v>
      </c>
      <c r="O59" s="27">
        <f t="shared" ca="1" si="4"/>
        <v>0.35432774125704969</v>
      </c>
      <c r="P59" s="7"/>
      <c r="Q59" s="28">
        <f t="shared" ca="1" si="5"/>
        <v>0.93487229243179748</v>
      </c>
      <c r="R59" s="27">
        <f t="shared" ca="1" si="6"/>
        <v>242.14547367023602</v>
      </c>
      <c r="S59" s="7"/>
      <c r="T59" s="28">
        <f t="shared" si="7"/>
        <v>241.98299999999998</v>
      </c>
      <c r="U59" s="27">
        <f t="shared" si="8"/>
        <v>4.2234000838534378</v>
      </c>
      <c r="V59" s="7"/>
      <c r="W59" s="28">
        <f t="shared" ca="1" si="9"/>
        <v>0.16247367023603942</v>
      </c>
      <c r="X59" s="27">
        <f t="shared" ca="1" si="10"/>
        <v>3.7986597479658712E-2</v>
      </c>
      <c r="Y59" s="7">
        <v>102</v>
      </c>
      <c r="Z59" s="46"/>
    </row>
    <row r="60" spans="1:26" s="26" customFormat="1" x14ac:dyDescent="0.25">
      <c r="A60" s="26">
        <v>44</v>
      </c>
      <c r="B60" s="26">
        <v>624</v>
      </c>
      <c r="C60" s="26">
        <v>11366</v>
      </c>
      <c r="D60" s="26">
        <v>13780</v>
      </c>
      <c r="E60" s="26">
        <v>15146</v>
      </c>
      <c r="F60" s="26">
        <v>12764</v>
      </c>
      <c r="G60" s="27"/>
      <c r="H60" s="7"/>
      <c r="I60" s="28">
        <f t="shared" si="0"/>
        <v>-3780</v>
      </c>
      <c r="J60" s="27">
        <f t="shared" si="0"/>
        <v>1016</v>
      </c>
      <c r="K60" s="7"/>
      <c r="L60" s="28">
        <f t="shared" ca="1" si="1"/>
        <v>-3750.5741518498262</v>
      </c>
      <c r="M60" s="26">
        <f t="shared" ca="1" si="2"/>
        <v>1008.014297462556</v>
      </c>
      <c r="N60" s="26">
        <f t="shared" ca="1" si="3"/>
        <v>0.96883409084262662</v>
      </c>
      <c r="O60" s="27">
        <f t="shared" ca="1" si="4"/>
        <v>0.26204232034809682</v>
      </c>
      <c r="P60" s="7"/>
      <c r="Q60" s="28">
        <f t="shared" ca="1" si="5"/>
        <v>0.96684141277263747</v>
      </c>
      <c r="R60" s="27">
        <f t="shared" ca="1" si="6"/>
        <v>247.73825238142035</v>
      </c>
      <c r="S60" s="7"/>
      <c r="T60" s="28">
        <f t="shared" si="7"/>
        <v>247.59899999999999</v>
      </c>
      <c r="U60" s="27">
        <f t="shared" si="8"/>
        <v>4.3214177746454396</v>
      </c>
      <c r="V60" s="7"/>
      <c r="W60" s="28">
        <f t="shared" ca="1" si="9"/>
        <v>0.13925238142036278</v>
      </c>
      <c r="X60" s="27">
        <f t="shared" ca="1" si="10"/>
        <v>6.5281966814495718E-2</v>
      </c>
      <c r="Y60" s="7">
        <v>101</v>
      </c>
      <c r="Z60" s="46"/>
    </row>
    <row r="61" spans="1:26" s="26" customFormat="1" x14ac:dyDescent="0.25">
      <c r="A61" s="26">
        <v>45</v>
      </c>
      <c r="B61" s="26">
        <v>607</v>
      </c>
      <c r="C61" s="26">
        <v>11334</v>
      </c>
      <c r="D61" s="26">
        <v>13600</v>
      </c>
      <c r="E61" s="26">
        <v>15187</v>
      </c>
      <c r="F61" s="26">
        <v>12943</v>
      </c>
      <c r="G61" s="27"/>
      <c r="H61" s="7"/>
      <c r="I61" s="28">
        <f t="shared" si="0"/>
        <v>-3853</v>
      </c>
      <c r="J61" s="27">
        <f t="shared" si="0"/>
        <v>657</v>
      </c>
      <c r="K61" s="7"/>
      <c r="L61" s="28">
        <f t="shared" ca="1" si="1"/>
        <v>-3823.5741518498262</v>
      </c>
      <c r="M61" s="26">
        <f t="shared" ca="1" si="2"/>
        <v>649.01429746255599</v>
      </c>
      <c r="N61" s="26">
        <f t="shared" ca="1" si="3"/>
        <v>0.98769117398991746</v>
      </c>
      <c r="O61" s="27">
        <f t="shared" ca="1" si="4"/>
        <v>0.16871706371059242</v>
      </c>
      <c r="P61" s="7"/>
      <c r="Q61" s="28">
        <f t="shared" ca="1" si="5"/>
        <v>0.98641900794398663</v>
      </c>
      <c r="R61" s="27">
        <f t="shared" ca="1" si="6"/>
        <v>253.19683216799331</v>
      </c>
      <c r="S61" s="7"/>
      <c r="T61" s="28">
        <f t="shared" si="7"/>
        <v>253.06199999999998</v>
      </c>
      <c r="U61" s="27">
        <f t="shared" si="8"/>
        <v>4.4167651116818902</v>
      </c>
      <c r="V61" s="7"/>
      <c r="W61" s="28">
        <f t="shared" ca="1" si="9"/>
        <v>0.13483216799332354</v>
      </c>
      <c r="X61" s="27">
        <f t="shared" ca="1" si="10"/>
        <v>-9.3731149205780184E-3</v>
      </c>
      <c r="Y61" s="7">
        <v>100</v>
      </c>
      <c r="Z61" s="46"/>
    </row>
    <row r="62" spans="1:26" s="26" customFormat="1" x14ac:dyDescent="0.25">
      <c r="A62" s="26">
        <v>46</v>
      </c>
      <c r="B62" s="26">
        <v>610</v>
      </c>
      <c r="C62" s="26">
        <v>11315</v>
      </c>
      <c r="D62" s="26">
        <v>13421</v>
      </c>
      <c r="E62" s="26">
        <v>15207</v>
      </c>
      <c r="F62" s="26">
        <v>13131</v>
      </c>
      <c r="G62" s="27"/>
      <c r="H62" s="7"/>
      <c r="I62" s="28">
        <f t="shared" si="0"/>
        <v>-3892</v>
      </c>
      <c r="J62" s="27">
        <f t="shared" si="0"/>
        <v>290</v>
      </c>
      <c r="K62" s="7"/>
      <c r="L62" s="28">
        <f t="shared" ca="1" si="1"/>
        <v>-3862.5741518498262</v>
      </c>
      <c r="M62" s="26">
        <f t="shared" ca="1" si="2"/>
        <v>282.01429746255599</v>
      </c>
      <c r="N62" s="26">
        <f t="shared" ca="1" si="3"/>
        <v>0.99776550608230563</v>
      </c>
      <c r="O62" s="27">
        <f t="shared" ca="1" si="4"/>
        <v>7.3312135615984819E-2</v>
      </c>
      <c r="P62" s="7"/>
      <c r="Q62" s="28">
        <f t="shared" ca="1" si="5"/>
        <v>0.99722963419754918</v>
      </c>
      <c r="R62" s="27">
        <f t="shared" ca="1" si="6"/>
        <v>258.69819759286202</v>
      </c>
      <c r="S62" s="7"/>
      <c r="T62" s="28">
        <f t="shared" si="7"/>
        <v>258.55199999999996</v>
      </c>
      <c r="U62" s="27">
        <f t="shared" si="8"/>
        <v>4.5125836876163783</v>
      </c>
      <c r="V62" s="7"/>
      <c r="W62" s="28">
        <f t="shared" ca="1" si="9"/>
        <v>0.14619759286205181</v>
      </c>
      <c r="X62" s="27">
        <f t="shared" ca="1" si="10"/>
        <v>-3.7516119787085245E-2</v>
      </c>
      <c r="Y62" s="7">
        <v>99</v>
      </c>
      <c r="Z62" s="46"/>
    </row>
    <row r="63" spans="1:26" s="26" customFormat="1" x14ac:dyDescent="0.25">
      <c r="A63" s="26">
        <v>47</v>
      </c>
      <c r="B63" s="26">
        <v>637</v>
      </c>
      <c r="C63" s="26">
        <v>11306</v>
      </c>
      <c r="D63" s="26">
        <v>13227</v>
      </c>
      <c r="E63" s="26">
        <v>15208</v>
      </c>
      <c r="F63" s="26">
        <v>13316</v>
      </c>
      <c r="G63" s="27"/>
      <c r="H63" s="7"/>
      <c r="I63" s="28">
        <f t="shared" si="0"/>
        <v>-3902</v>
      </c>
      <c r="J63" s="27">
        <f t="shared" si="0"/>
        <v>-89</v>
      </c>
      <c r="K63" s="7"/>
      <c r="L63" s="28">
        <f t="shared" ca="1" si="1"/>
        <v>-3872.5741518498262</v>
      </c>
      <c r="M63" s="26">
        <f t="shared" ca="1" si="2"/>
        <v>-96.985702537444027</v>
      </c>
      <c r="N63" s="26">
        <f t="shared" ca="1" si="3"/>
        <v>1.0003486681572771</v>
      </c>
      <c r="O63" s="27">
        <f t="shared" ca="1" si="4"/>
        <v>-2.5212299664277515E-2</v>
      </c>
      <c r="P63" s="7"/>
      <c r="Q63" s="28">
        <f t="shared" ca="1" si="5"/>
        <v>1.000572932740017</v>
      </c>
      <c r="R63" s="27">
        <f t="shared" ca="1" si="6"/>
        <v>264.34620472471272</v>
      </c>
      <c r="S63" s="7"/>
      <c r="T63" s="28">
        <f t="shared" si="7"/>
        <v>264.28499999999997</v>
      </c>
      <c r="U63" s="27">
        <f t="shared" si="8"/>
        <v>4.6126434136332133</v>
      </c>
      <c r="V63" s="7"/>
      <c r="W63" s="28">
        <f t="shared" ca="1" si="9"/>
        <v>6.1204724712752068E-2</v>
      </c>
      <c r="X63" s="27">
        <f t="shared" ca="1" si="10"/>
        <v>4.6665824359195085E-2</v>
      </c>
      <c r="Y63" s="7">
        <v>98</v>
      </c>
      <c r="Z63" s="46"/>
    </row>
    <row r="64" spans="1:26" s="26" customFormat="1" x14ac:dyDescent="0.25">
      <c r="A64" s="26">
        <v>48</v>
      </c>
      <c r="B64" s="26">
        <v>629</v>
      </c>
      <c r="C64" s="26">
        <v>11321</v>
      </c>
      <c r="D64" s="26">
        <v>13034</v>
      </c>
      <c r="E64" s="26">
        <v>15194</v>
      </c>
      <c r="F64" s="26">
        <v>13507</v>
      </c>
      <c r="G64" s="27"/>
      <c r="H64" s="7"/>
      <c r="I64" s="28">
        <f t="shared" si="0"/>
        <v>-3873</v>
      </c>
      <c r="J64" s="27">
        <f t="shared" si="0"/>
        <v>-473</v>
      </c>
      <c r="K64" s="7"/>
      <c r="L64" s="28">
        <f t="shared" ca="1" si="1"/>
        <v>-3843.5741518498262</v>
      </c>
      <c r="M64" s="26">
        <f t="shared" ca="1" si="2"/>
        <v>-480.98570253744401</v>
      </c>
      <c r="N64" s="26">
        <f t="shared" ca="1" si="3"/>
        <v>0.99285749813986013</v>
      </c>
      <c r="O64" s="27">
        <f t="shared" ca="1" si="4"/>
        <v>-0.12503652960522932</v>
      </c>
      <c r="P64" s="7"/>
      <c r="Q64" s="28">
        <f t="shared" ca="1" si="5"/>
        <v>0.99385162659231641</v>
      </c>
      <c r="R64" s="27">
        <f t="shared" ca="1" si="6"/>
        <v>270.0734895402818</v>
      </c>
      <c r="S64" s="7"/>
      <c r="T64" s="28">
        <f t="shared" si="7"/>
        <v>269.94599999999997</v>
      </c>
      <c r="U64" s="27">
        <f t="shared" si="8"/>
        <v>4.7114465025886121</v>
      </c>
      <c r="V64" s="7"/>
      <c r="W64" s="28">
        <f t="shared" ca="1" si="9"/>
        <v>0.12748954028182879</v>
      </c>
      <c r="X64" s="27">
        <f t="shared" ca="1" si="10"/>
        <v>2.7086031163321422E-3</v>
      </c>
      <c r="Y64" s="7">
        <v>97</v>
      </c>
      <c r="Z64" s="46"/>
    </row>
    <row r="65" spans="1:26" s="26" customFormat="1" x14ac:dyDescent="0.25">
      <c r="A65" s="26">
        <v>49</v>
      </c>
      <c r="B65" s="26">
        <v>641</v>
      </c>
      <c r="C65" s="26">
        <v>11350</v>
      </c>
      <c r="D65" s="26">
        <v>12844</v>
      </c>
      <c r="E65" s="26">
        <v>15152</v>
      </c>
      <c r="F65" s="26">
        <v>13691</v>
      </c>
      <c r="G65" s="27"/>
      <c r="H65" s="7"/>
      <c r="I65" s="28">
        <f t="shared" si="0"/>
        <v>-3802</v>
      </c>
      <c r="J65" s="27">
        <f t="shared" si="0"/>
        <v>-847</v>
      </c>
      <c r="K65" s="7"/>
      <c r="L65" s="28">
        <f t="shared" ca="1" si="1"/>
        <v>-3772.5741518498262</v>
      </c>
      <c r="M65" s="26">
        <f t="shared" ca="1" si="2"/>
        <v>-854.98570253744401</v>
      </c>
      <c r="N65" s="26">
        <f t="shared" ca="1" si="3"/>
        <v>0.97451704740756362</v>
      </c>
      <c r="O65" s="27">
        <f t="shared" ca="1" si="4"/>
        <v>-0.22226117022480218</v>
      </c>
      <c r="P65" s="7"/>
      <c r="Q65" s="28">
        <f t="shared" ca="1" si="5"/>
        <v>0.97626066255812372</v>
      </c>
      <c r="R65" s="27">
        <f t="shared" ca="1" si="6"/>
        <v>275.72845876338374</v>
      </c>
      <c r="S65" s="7"/>
      <c r="T65" s="28">
        <f t="shared" si="7"/>
        <v>275.71499999999997</v>
      </c>
      <c r="U65" s="27">
        <f t="shared" si="8"/>
        <v>4.8121345471361652</v>
      </c>
      <c r="V65" s="7"/>
      <c r="W65" s="28">
        <f t="shared" ca="1" si="9"/>
        <v>1.3458763383766836E-2</v>
      </c>
      <c r="X65" s="27">
        <f t="shared" ca="1" si="10"/>
        <v>8.1669555310213582E-2</v>
      </c>
      <c r="Y65" s="7">
        <v>96</v>
      </c>
      <c r="Z65" s="46"/>
    </row>
    <row r="66" spans="1:26" s="26" customFormat="1" x14ac:dyDescent="0.25">
      <c r="A66" s="26">
        <v>50</v>
      </c>
      <c r="B66" s="26">
        <v>633</v>
      </c>
      <c r="C66" s="26">
        <v>11414</v>
      </c>
      <c r="D66" s="26">
        <v>12671</v>
      </c>
      <c r="E66" s="26">
        <v>15109</v>
      </c>
      <c r="F66" s="26">
        <v>13883</v>
      </c>
      <c r="G66" s="27"/>
      <c r="H66" s="7"/>
      <c r="I66" s="28">
        <f t="shared" si="0"/>
        <v>-3695</v>
      </c>
      <c r="J66" s="27">
        <f t="shared" si="0"/>
        <v>-1212</v>
      </c>
      <c r="K66" s="7"/>
      <c r="L66" s="28">
        <f t="shared" ca="1" si="1"/>
        <v>-3665.5741518498262</v>
      </c>
      <c r="M66" s="26">
        <f t="shared" ca="1" si="2"/>
        <v>-1219.985702537444</v>
      </c>
      <c r="N66" s="26">
        <f t="shared" ca="1" si="3"/>
        <v>0.94687721320537033</v>
      </c>
      <c r="O66" s="27">
        <f t="shared" ca="1" si="4"/>
        <v>-0.31714618045513399</v>
      </c>
      <c r="P66" s="7"/>
      <c r="Q66" s="28">
        <f t="shared" ca="1" si="5"/>
        <v>0.94935198943509036</v>
      </c>
      <c r="R66" s="27">
        <f t="shared" ca="1" si="6"/>
        <v>281.3754980764345</v>
      </c>
      <c r="S66" s="7"/>
      <c r="T66" s="28">
        <f t="shared" si="7"/>
        <v>281.41199999999998</v>
      </c>
      <c r="U66" s="27">
        <f t="shared" si="8"/>
        <v>4.9115659546222821</v>
      </c>
      <c r="V66" s="7"/>
      <c r="W66" s="28">
        <f t="shared" ca="1" si="9"/>
        <v>-3.650192356548132E-2</v>
      </c>
      <c r="X66" s="27">
        <f t="shared" ca="1" si="10"/>
        <v>8.0554467177535116E-2</v>
      </c>
      <c r="Y66" s="7">
        <v>95</v>
      </c>
      <c r="Z66" s="46"/>
    </row>
    <row r="67" spans="1:26" s="26" customFormat="1" x14ac:dyDescent="0.25">
      <c r="A67" s="26">
        <v>51</v>
      </c>
      <c r="B67" s="26">
        <v>629</v>
      </c>
      <c r="C67" s="26">
        <v>11482</v>
      </c>
      <c r="D67" s="26">
        <v>12491</v>
      </c>
      <c r="E67" s="26">
        <v>15037</v>
      </c>
      <c r="F67" s="26">
        <v>14060</v>
      </c>
      <c r="G67" s="27"/>
      <c r="H67" s="7"/>
      <c r="I67" s="28">
        <f t="shared" si="0"/>
        <v>-3555</v>
      </c>
      <c r="J67" s="27">
        <f t="shared" si="0"/>
        <v>-1569</v>
      </c>
      <c r="K67" s="7"/>
      <c r="L67" s="28">
        <f t="shared" ca="1" si="1"/>
        <v>-3525.5741518498262</v>
      </c>
      <c r="M67" s="26">
        <f t="shared" ca="1" si="2"/>
        <v>-1576.985702537444</v>
      </c>
      <c r="N67" s="26">
        <f t="shared" ca="1" si="3"/>
        <v>0.91071294415577153</v>
      </c>
      <c r="O67" s="27">
        <f t="shared" ca="1" si="4"/>
        <v>-0.40995151922836259</v>
      </c>
      <c r="P67" s="7"/>
      <c r="Q67" s="28">
        <f t="shared" ca="1" si="5"/>
        <v>0.91390258433919747</v>
      </c>
      <c r="R67" s="27">
        <f t="shared" ca="1" si="6"/>
        <v>287.06246906251897</v>
      </c>
      <c r="S67" s="7"/>
      <c r="T67" s="28">
        <f t="shared" si="7"/>
        <v>287.07299999999998</v>
      </c>
      <c r="U67" s="27">
        <f t="shared" si="8"/>
        <v>5.0103690435776809</v>
      </c>
      <c r="V67" s="7"/>
      <c r="W67" s="28">
        <f t="shared" ca="1" si="9"/>
        <v>-1.0530937481007641E-2</v>
      </c>
      <c r="X67" s="27">
        <f t="shared" ca="1" si="10"/>
        <v>1.3226438132846852E-2</v>
      </c>
      <c r="Y67" s="7">
        <v>94</v>
      </c>
      <c r="Z67" s="46"/>
    </row>
    <row r="68" spans="1:26" s="26" customFormat="1" x14ac:dyDescent="0.25">
      <c r="A68" s="26">
        <v>52</v>
      </c>
      <c r="B68" s="26">
        <v>617</v>
      </c>
      <c r="C68" s="26">
        <v>11562</v>
      </c>
      <c r="D68" s="26">
        <v>12317</v>
      </c>
      <c r="E68" s="26">
        <v>14939</v>
      </c>
      <c r="F68" s="26">
        <v>14216</v>
      </c>
      <c r="G68" s="27"/>
      <c r="H68" s="7"/>
      <c r="I68" s="28">
        <f t="shared" si="0"/>
        <v>-3377</v>
      </c>
      <c r="J68" s="27">
        <f t="shared" si="0"/>
        <v>-1899</v>
      </c>
      <c r="K68" s="7"/>
      <c r="L68" s="28">
        <f t="shared" ca="1" si="1"/>
        <v>-3347.5741518498262</v>
      </c>
      <c r="M68" s="26">
        <f t="shared" ca="1" si="2"/>
        <v>-1906.985702537444</v>
      </c>
      <c r="N68" s="26">
        <f t="shared" ca="1" si="3"/>
        <v>0.86473265922128173</v>
      </c>
      <c r="O68" s="27">
        <f t="shared" ca="1" si="4"/>
        <v>-0.49573796683386806</v>
      </c>
      <c r="P68" s="7"/>
      <c r="Q68" s="28">
        <f t="shared" ca="1" si="5"/>
        <v>0.86858272454910013</v>
      </c>
      <c r="R68" s="27">
        <f t="shared" ca="1" si="6"/>
        <v>292.61806290821494</v>
      </c>
      <c r="S68" s="7"/>
      <c r="T68" s="28">
        <f t="shared" si="7"/>
        <v>292.62599999999998</v>
      </c>
      <c r="U68" s="27">
        <f t="shared" si="8"/>
        <v>5.1072871769409263</v>
      </c>
      <c r="V68" s="7"/>
      <c r="W68" s="28">
        <f t="shared" ca="1" si="9"/>
        <v>-7.9370917850383194E-3</v>
      </c>
      <c r="X68" s="27">
        <f t="shared" ca="1" si="10"/>
        <v>4.0071144375872336E-2</v>
      </c>
      <c r="Y68" s="7">
        <v>93</v>
      </c>
      <c r="Z68" s="46"/>
    </row>
    <row r="69" spans="1:26" s="26" customFormat="1" x14ac:dyDescent="0.25">
      <c r="A69" s="26">
        <v>53</v>
      </c>
      <c r="B69" s="26">
        <v>610</v>
      </c>
      <c r="C69" s="26">
        <v>11663</v>
      </c>
      <c r="D69" s="26">
        <v>12162</v>
      </c>
      <c r="E69" s="26">
        <v>14843</v>
      </c>
      <c r="F69" s="26">
        <v>14372</v>
      </c>
      <c r="G69" s="27"/>
      <c r="H69" s="7"/>
      <c r="I69" s="28">
        <f t="shared" si="0"/>
        <v>-3180</v>
      </c>
      <c r="J69" s="27">
        <f t="shared" si="0"/>
        <v>-2210</v>
      </c>
      <c r="K69" s="7"/>
      <c r="L69" s="28">
        <f t="shared" ca="1" si="1"/>
        <v>-3150.5741518498262</v>
      </c>
      <c r="M69" s="26">
        <f t="shared" ca="1" si="2"/>
        <v>-2217.985702537444</v>
      </c>
      <c r="N69" s="26">
        <f t="shared" ca="1" si="3"/>
        <v>0.81384436634434631</v>
      </c>
      <c r="O69" s="27">
        <f t="shared" ca="1" si="4"/>
        <v>-0.57658519472875347</v>
      </c>
      <c r="P69" s="7"/>
      <c r="Q69" s="28">
        <f t="shared" ca="1" si="5"/>
        <v>0.81831660752319424</v>
      </c>
      <c r="R69" s="27">
        <f t="shared" ca="1" si="6"/>
        <v>298.07127132290429</v>
      </c>
      <c r="S69" s="7"/>
      <c r="T69" s="28">
        <f t="shared" si="7"/>
        <v>298.11599999999999</v>
      </c>
      <c r="U69" s="27">
        <f t="shared" si="8"/>
        <v>5.2031057528754152</v>
      </c>
      <c r="V69" s="7"/>
      <c r="W69" s="28">
        <f t="shared" ca="1" si="9"/>
        <v>-4.4728677095690728E-2</v>
      </c>
      <c r="X69" s="27">
        <f t="shared" ca="1" si="10"/>
        <v>1.5608073073565265E-2</v>
      </c>
      <c r="Y69" s="7">
        <v>92</v>
      </c>
      <c r="Z69" s="46"/>
    </row>
    <row r="70" spans="1:26" s="26" customFormat="1" x14ac:dyDescent="0.25">
      <c r="A70" s="26">
        <v>54</v>
      </c>
      <c r="B70" s="26">
        <v>634</v>
      </c>
      <c r="C70" s="26">
        <v>11783</v>
      </c>
      <c r="D70" s="26">
        <v>12017</v>
      </c>
      <c r="E70" s="26">
        <v>14727</v>
      </c>
      <c r="F70" s="26">
        <v>14526</v>
      </c>
      <c r="G70" s="27"/>
      <c r="H70" s="7"/>
      <c r="I70" s="28">
        <f t="shared" si="0"/>
        <v>-2944</v>
      </c>
      <c r="J70" s="27">
        <f t="shared" si="0"/>
        <v>-2509</v>
      </c>
      <c r="K70" s="7"/>
      <c r="L70" s="28">
        <f t="shared" ca="1" si="1"/>
        <v>-2914.5741518498262</v>
      </c>
      <c r="M70" s="26">
        <f t="shared" ca="1" si="2"/>
        <v>-2516.985702537444</v>
      </c>
      <c r="N70" s="26">
        <f t="shared" ca="1" si="3"/>
        <v>0.75288174137502273</v>
      </c>
      <c r="O70" s="27">
        <f t="shared" ca="1" si="4"/>
        <v>-0.6543129154379842</v>
      </c>
      <c r="P70" s="7"/>
      <c r="Q70" s="28">
        <f t="shared" ca="1" si="5"/>
        <v>0.75795179342384655</v>
      </c>
      <c r="R70" s="27">
        <f t="shared" ca="1" si="6"/>
        <v>303.70565850531079</v>
      </c>
      <c r="S70" s="7"/>
      <c r="T70" s="28">
        <f t="shared" si="7"/>
        <v>303.822</v>
      </c>
      <c r="U70" s="27">
        <f t="shared" si="8"/>
        <v>5.3026942399942119</v>
      </c>
      <c r="V70" s="7"/>
      <c r="W70" s="28">
        <f t="shared" ca="1" si="9"/>
        <v>-0.11634149468920896</v>
      </c>
      <c r="X70" s="27">
        <f t="shared" ca="1" si="10"/>
        <v>0.11129635199114318</v>
      </c>
      <c r="Y70" s="7">
        <v>91</v>
      </c>
      <c r="Z70" s="46"/>
    </row>
    <row r="71" spans="1:26" s="26" customFormat="1" x14ac:dyDescent="0.25">
      <c r="A71" s="26">
        <v>55</v>
      </c>
      <c r="B71" s="26">
        <v>617</v>
      </c>
      <c r="C71" s="26">
        <v>11917</v>
      </c>
      <c r="D71" s="26">
        <v>11874</v>
      </c>
      <c r="E71" s="26">
        <v>14592</v>
      </c>
      <c r="F71" s="26">
        <v>14654</v>
      </c>
      <c r="G71" s="27"/>
      <c r="H71" s="7"/>
      <c r="I71" s="28">
        <f t="shared" si="0"/>
        <v>-2675</v>
      </c>
      <c r="J71" s="27">
        <f t="shared" si="0"/>
        <v>-2780</v>
      </c>
      <c r="K71" s="7"/>
      <c r="L71" s="28">
        <f t="shared" ca="1" si="1"/>
        <v>-2645.5741518498262</v>
      </c>
      <c r="M71" s="26">
        <f t="shared" ca="1" si="2"/>
        <v>-2787.985702537444</v>
      </c>
      <c r="N71" s="26">
        <f t="shared" ca="1" si="3"/>
        <v>0.68339468155829375</v>
      </c>
      <c r="O71" s="27">
        <f t="shared" ca="1" si="4"/>
        <v>-0.72476178604735386</v>
      </c>
      <c r="P71" s="7"/>
      <c r="Q71" s="28">
        <f t="shared" ca="1" si="5"/>
        <v>0.68900613866543525</v>
      </c>
      <c r="R71" s="27">
        <f t="shared" ca="1" si="6"/>
        <v>309.35153941743624</v>
      </c>
      <c r="S71" s="7"/>
      <c r="T71" s="28">
        <f t="shared" si="7"/>
        <v>309.375</v>
      </c>
      <c r="U71" s="27">
        <f t="shared" si="8"/>
        <v>5.3996123733574573</v>
      </c>
      <c r="V71" s="7"/>
      <c r="W71" s="28">
        <f t="shared" ca="1" si="9"/>
        <v>-2.3460582563757271E-2</v>
      </c>
      <c r="X71" s="27">
        <f t="shared" ca="1" si="10"/>
        <v>2.0212691362019086E-2</v>
      </c>
      <c r="Y71" s="7">
        <v>90</v>
      </c>
      <c r="Z71" s="46"/>
    </row>
    <row r="72" spans="1:26" s="26" customFormat="1" x14ac:dyDescent="0.25">
      <c r="A72" s="26">
        <v>56</v>
      </c>
      <c r="B72" s="26">
        <v>632</v>
      </c>
      <c r="C72" s="26">
        <v>12061</v>
      </c>
      <c r="D72" s="26">
        <v>11750</v>
      </c>
      <c r="E72" s="26">
        <v>14444</v>
      </c>
      <c r="F72" s="26">
        <v>14782</v>
      </c>
      <c r="G72" s="27"/>
      <c r="H72" s="7"/>
      <c r="I72" s="28">
        <f t="shared" si="0"/>
        <v>-2383</v>
      </c>
      <c r="J72" s="27">
        <f t="shared" si="0"/>
        <v>-3032</v>
      </c>
      <c r="K72" s="7"/>
      <c r="L72" s="28">
        <f t="shared" ca="1" si="1"/>
        <v>-2353.5741518498262</v>
      </c>
      <c r="M72" s="26">
        <f t="shared" ca="1" si="2"/>
        <v>-3039.985702537444</v>
      </c>
      <c r="N72" s="26">
        <f t="shared" ca="1" si="3"/>
        <v>0.6079663489691306</v>
      </c>
      <c r="O72" s="27">
        <f t="shared" ca="1" si="4"/>
        <v>-0.79027143694610347</v>
      </c>
      <c r="P72" s="7"/>
      <c r="Q72" s="28">
        <f t="shared" ca="1" si="5"/>
        <v>0.61408093109565465</v>
      </c>
      <c r="R72" s="27">
        <f t="shared" ca="1" si="6"/>
        <v>315.05376280905125</v>
      </c>
      <c r="S72" s="7"/>
      <c r="T72" s="28">
        <f t="shared" si="7"/>
        <v>315.06299999999999</v>
      </c>
      <c r="U72" s="27">
        <f t="shared" si="8"/>
        <v>5.4988867012108935</v>
      </c>
      <c r="V72" s="7"/>
      <c r="W72" s="28">
        <f t="shared" ca="1" si="9"/>
        <v>-9.2371909487383164E-3</v>
      </c>
      <c r="X72" s="27">
        <f t="shared" ca="1" si="10"/>
        <v>-8.6406694365223302E-2</v>
      </c>
      <c r="Y72" s="7">
        <v>89</v>
      </c>
      <c r="Z72" s="46"/>
    </row>
    <row r="73" spans="1:26" s="26" customFormat="1" x14ac:dyDescent="0.25">
      <c r="A73" s="26">
        <v>57</v>
      </c>
      <c r="B73" s="26">
        <v>643</v>
      </c>
      <c r="C73" s="26">
        <v>12222</v>
      </c>
      <c r="D73" s="26">
        <v>11640</v>
      </c>
      <c r="E73" s="26">
        <v>14285</v>
      </c>
      <c r="F73" s="26">
        <v>14896</v>
      </c>
      <c r="G73" s="27"/>
      <c r="H73" s="7"/>
      <c r="I73" s="28">
        <f t="shared" si="0"/>
        <v>-2063</v>
      </c>
      <c r="J73" s="27">
        <f t="shared" si="0"/>
        <v>-3256</v>
      </c>
      <c r="K73" s="7"/>
      <c r="L73" s="28">
        <f t="shared" ca="1" si="1"/>
        <v>-2033.5741518498264</v>
      </c>
      <c r="M73" s="26">
        <f t="shared" ca="1" si="2"/>
        <v>-3263.985702537444</v>
      </c>
      <c r="N73" s="26">
        <f t="shared" ca="1" si="3"/>
        <v>0.52530516257004778</v>
      </c>
      <c r="O73" s="27">
        <f t="shared" ca="1" si="4"/>
        <v>-0.84850223774499201</v>
      </c>
      <c r="P73" s="7"/>
      <c r="Q73" s="28">
        <f t="shared" ca="1" si="5"/>
        <v>0.53186650233626165</v>
      </c>
      <c r="R73" s="27">
        <f t="shared" ca="1" si="6"/>
        <v>320.82206662178487</v>
      </c>
      <c r="S73" s="7"/>
      <c r="T73" s="28">
        <f t="shared" si="7"/>
        <v>320.84999999999997</v>
      </c>
      <c r="U73" s="27">
        <f t="shared" si="8"/>
        <v>5.5998889050238052</v>
      </c>
      <c r="V73" s="7"/>
      <c r="W73" s="28">
        <f t="shared" ca="1" si="9"/>
        <v>-2.7933378215095672E-2</v>
      </c>
      <c r="X73" s="27">
        <f t="shared" ca="1" si="10"/>
        <v>-1.3914992005652493E-2</v>
      </c>
      <c r="Y73" s="7">
        <v>88</v>
      </c>
      <c r="Z73" s="46"/>
    </row>
    <row r="74" spans="1:26" s="26" customFormat="1" x14ac:dyDescent="0.25">
      <c r="A74" s="26">
        <v>58</v>
      </c>
      <c r="B74" s="26">
        <v>631</v>
      </c>
      <c r="C74" s="26">
        <v>12392</v>
      </c>
      <c r="D74" s="26">
        <v>11543</v>
      </c>
      <c r="E74" s="26">
        <v>14116</v>
      </c>
      <c r="F74" s="26">
        <v>14986</v>
      </c>
      <c r="G74" s="27"/>
      <c r="H74" s="7"/>
      <c r="I74" s="28">
        <f t="shared" si="0"/>
        <v>-1724</v>
      </c>
      <c r="J74" s="27">
        <f t="shared" si="0"/>
        <v>-3443</v>
      </c>
      <c r="K74" s="7"/>
      <c r="L74" s="28">
        <f t="shared" ca="1" si="1"/>
        <v>-1694.5741518498264</v>
      </c>
      <c r="M74" s="26">
        <f t="shared" ca="1" si="2"/>
        <v>-3450.985702537444</v>
      </c>
      <c r="N74" s="26">
        <f t="shared" ca="1" si="3"/>
        <v>0.43773596822851946</v>
      </c>
      <c r="O74" s="27">
        <f t="shared" ca="1" si="4"/>
        <v>-0.89711455805477847</v>
      </c>
      <c r="P74" s="7"/>
      <c r="Q74" s="28">
        <f t="shared" ca="1" si="5"/>
        <v>0.44466971852347686</v>
      </c>
      <c r="R74" s="27">
        <f t="shared" ca="1" si="6"/>
        <v>326.53670052338157</v>
      </c>
      <c r="S74" s="7"/>
      <c r="T74" s="28">
        <f t="shared" si="7"/>
        <v>326.52899999999994</v>
      </c>
      <c r="U74" s="27">
        <f t="shared" si="8"/>
        <v>5.6990061532445626</v>
      </c>
      <c r="V74" s="7"/>
      <c r="W74" s="28">
        <f t="shared" ca="1" si="9"/>
        <v>7.7005233816294094E-3</v>
      </c>
      <c r="X74" s="27">
        <f t="shared" ca="1" si="10"/>
        <v>-1.5211416151203139E-2</v>
      </c>
      <c r="Y74" s="7">
        <v>87</v>
      </c>
      <c r="Z74" s="46"/>
    </row>
    <row r="75" spans="1:26" s="26" customFormat="1" x14ac:dyDescent="0.25">
      <c r="A75" s="26">
        <v>59</v>
      </c>
      <c r="B75" s="26">
        <v>628</v>
      </c>
      <c r="C75" s="26">
        <v>12569</v>
      </c>
      <c r="D75" s="26">
        <v>11478</v>
      </c>
      <c r="E75" s="26">
        <v>13950</v>
      </c>
      <c r="F75" s="26">
        <v>15073</v>
      </c>
      <c r="G75" s="27"/>
      <c r="H75" s="7"/>
      <c r="I75" s="28">
        <f t="shared" si="0"/>
        <v>-1381</v>
      </c>
      <c r="J75" s="27">
        <f t="shared" si="0"/>
        <v>-3595</v>
      </c>
      <c r="K75" s="7"/>
      <c r="L75" s="28">
        <f t="shared" ca="1" si="1"/>
        <v>-1351.5741518498264</v>
      </c>
      <c r="M75" s="26">
        <f t="shared" ca="1" si="2"/>
        <v>-3602.985702537444</v>
      </c>
      <c r="N75" s="26">
        <f t="shared" ca="1" si="3"/>
        <v>0.34913350905700252</v>
      </c>
      <c r="O75" s="27">
        <f t="shared" ca="1" si="4"/>
        <v>-0.93662831573973859</v>
      </c>
      <c r="P75" s="7"/>
      <c r="Q75" s="28">
        <f t="shared" ca="1" si="5"/>
        <v>0.35636944893427402</v>
      </c>
      <c r="R75" s="27">
        <f t="shared" ca="1" si="6"/>
        <v>332.07190082410364</v>
      </c>
      <c r="S75" s="7"/>
      <c r="T75" s="28">
        <f t="shared" si="7"/>
        <v>332.18099999999993</v>
      </c>
      <c r="U75" s="27">
        <f t="shared" si="8"/>
        <v>5.7976521625672817</v>
      </c>
      <c r="V75" s="7"/>
      <c r="W75" s="28">
        <f t="shared" ca="1" si="9"/>
        <v>-0.10909917589629003</v>
      </c>
      <c r="X75" s="27">
        <f t="shared" ca="1" si="10"/>
        <v>7.5598803659318037E-2</v>
      </c>
      <c r="Y75" s="7">
        <v>86</v>
      </c>
      <c r="Z75" s="46"/>
    </row>
    <row r="76" spans="1:26" s="26" customFormat="1" x14ac:dyDescent="0.25">
      <c r="A76" s="26">
        <v>60</v>
      </c>
      <c r="B76" s="26">
        <v>622</v>
      </c>
      <c r="C76" s="26">
        <v>12740</v>
      </c>
      <c r="D76" s="26">
        <v>11407</v>
      </c>
      <c r="E76" s="26">
        <v>13757</v>
      </c>
      <c r="F76" s="26">
        <v>15115</v>
      </c>
      <c r="G76" s="27"/>
      <c r="H76" s="7"/>
      <c r="I76" s="28">
        <f t="shared" si="0"/>
        <v>-1017</v>
      </c>
      <c r="J76" s="27">
        <f t="shared" si="0"/>
        <v>-3708</v>
      </c>
      <c r="K76" s="7"/>
      <c r="L76" s="28">
        <f t="shared" ca="1" si="1"/>
        <v>-987.57415184982642</v>
      </c>
      <c r="M76" s="26">
        <f t="shared" ca="1" si="2"/>
        <v>-3715.985702537444</v>
      </c>
      <c r="N76" s="26">
        <f t="shared" ca="1" si="3"/>
        <v>0.25510640952804575</v>
      </c>
      <c r="O76" s="27">
        <f t="shared" ca="1" si="4"/>
        <v>-0.96600367507132068</v>
      </c>
      <c r="P76" s="7"/>
      <c r="Q76" s="28">
        <f t="shared" ca="1" si="5"/>
        <v>0.26256616563527824</v>
      </c>
      <c r="R76" s="27">
        <f t="shared" ca="1" si="6"/>
        <v>337.6967709090552</v>
      </c>
      <c r="S76" s="7"/>
      <c r="T76" s="28">
        <f t="shared" si="7"/>
        <v>337.77899999999994</v>
      </c>
      <c r="U76" s="27">
        <f t="shared" si="8"/>
        <v>5.8953556940939258</v>
      </c>
      <c r="V76" s="7"/>
      <c r="W76" s="28">
        <f t="shared" ca="1" si="9"/>
        <v>-8.2229090944736072E-2</v>
      </c>
      <c r="X76" s="27">
        <f t="shared" ca="1" si="10"/>
        <v>0.10673874539469352</v>
      </c>
      <c r="Y76" s="7">
        <v>85</v>
      </c>
      <c r="Z76" s="46"/>
    </row>
    <row r="77" spans="1:26" s="26" customFormat="1" x14ac:dyDescent="0.25">
      <c r="A77" s="26">
        <v>61</v>
      </c>
      <c r="B77" s="26">
        <v>609</v>
      </c>
      <c r="C77" s="26">
        <v>12933</v>
      </c>
      <c r="D77" s="26">
        <v>11371</v>
      </c>
      <c r="E77" s="26">
        <v>13583</v>
      </c>
      <c r="F77" s="26">
        <v>15166</v>
      </c>
      <c r="G77" s="27"/>
      <c r="H77" s="7"/>
      <c r="I77" s="28">
        <f t="shared" si="0"/>
        <v>-650</v>
      </c>
      <c r="J77" s="27">
        <f t="shared" si="0"/>
        <v>-3795</v>
      </c>
      <c r="K77" s="7"/>
      <c r="L77" s="28">
        <f t="shared" ca="1" si="1"/>
        <v>-620.57415184982642</v>
      </c>
      <c r="M77" s="26">
        <f t="shared" ca="1" si="2"/>
        <v>-3802.985702537444</v>
      </c>
      <c r="N77" s="26">
        <f t="shared" ca="1" si="3"/>
        <v>0.16030436137659765</v>
      </c>
      <c r="O77" s="27">
        <f t="shared" ca="1" si="4"/>
        <v>-0.98862010216731766</v>
      </c>
      <c r="P77" s="7"/>
      <c r="Q77" s="28">
        <f t="shared" ca="1" si="5"/>
        <v>0.1679357693625467</v>
      </c>
      <c r="R77" s="27">
        <f t="shared" ca="1" si="6"/>
        <v>343.26203654645963</v>
      </c>
      <c r="S77" s="7"/>
      <c r="T77" s="28">
        <f t="shared" si="7"/>
        <v>343.25999999999993</v>
      </c>
      <c r="U77" s="27">
        <f t="shared" si="8"/>
        <v>5.991017190395735</v>
      </c>
      <c r="V77" s="7"/>
      <c r="W77" s="28">
        <f t="shared" ca="1" si="9"/>
        <v>2.0365464596920901E-3</v>
      </c>
      <c r="X77" s="27">
        <f t="shared" ca="1" si="10"/>
        <v>-3.2728617878774457E-3</v>
      </c>
      <c r="Y77" s="7">
        <v>84</v>
      </c>
      <c r="Z77" s="46"/>
    </row>
    <row r="78" spans="1:26" s="26" customFormat="1" x14ac:dyDescent="0.25">
      <c r="A78" s="26">
        <v>62</v>
      </c>
      <c r="B78" s="26">
        <v>620</v>
      </c>
      <c r="C78" s="26">
        <v>13112</v>
      </c>
      <c r="D78" s="26">
        <v>11350</v>
      </c>
      <c r="E78" s="26">
        <v>13394</v>
      </c>
      <c r="F78" s="26">
        <v>15186</v>
      </c>
      <c r="G78" s="27"/>
      <c r="H78" s="7"/>
      <c r="I78" s="28">
        <f t="shared" si="0"/>
        <v>-282</v>
      </c>
      <c r="J78" s="27">
        <f t="shared" si="0"/>
        <v>-3836</v>
      </c>
      <c r="K78" s="7"/>
      <c r="L78" s="28">
        <f t="shared" ca="1" si="1"/>
        <v>-252.57415184982639</v>
      </c>
      <c r="M78" s="26">
        <f t="shared" ca="1" si="2"/>
        <v>-3843.985702537444</v>
      </c>
      <c r="N78" s="26">
        <f t="shared" ca="1" si="3"/>
        <v>6.5243997017652364E-2</v>
      </c>
      <c r="O78" s="27">
        <f t="shared" ca="1" si="4"/>
        <v>-0.99927841838497133</v>
      </c>
      <c r="P78" s="7"/>
      <c r="Q78" s="28">
        <f t="shared" ca="1" si="5"/>
        <v>7.2954799217655658E-2</v>
      </c>
      <c r="R78" s="27">
        <f t="shared" ca="1" si="6"/>
        <v>348.72716676660161</v>
      </c>
      <c r="S78" s="7"/>
      <c r="T78" s="28">
        <f t="shared" si="7"/>
        <v>348.83999999999992</v>
      </c>
      <c r="U78" s="27">
        <f t="shared" si="8"/>
        <v>6.0884065626570179</v>
      </c>
      <c r="V78" s="7"/>
      <c r="W78" s="28">
        <f t="shared" ca="1" si="9"/>
        <v>-0.11283323339830531</v>
      </c>
      <c r="X78" s="27">
        <f t="shared" ca="1" si="10"/>
        <v>7.8958192455047538E-4</v>
      </c>
      <c r="Y78" s="7">
        <v>83</v>
      </c>
      <c r="Z78" s="46"/>
    </row>
    <row r="79" spans="1:26" s="26" customFormat="1" x14ac:dyDescent="0.25">
      <c r="A79" s="26">
        <v>63</v>
      </c>
      <c r="B79" s="26">
        <v>628</v>
      </c>
      <c r="C79" s="26">
        <v>13301</v>
      </c>
      <c r="D79" s="26">
        <v>11340</v>
      </c>
      <c r="E79" s="26">
        <v>13204</v>
      </c>
      <c r="F79" s="26">
        <v>15189</v>
      </c>
      <c r="G79" s="27"/>
      <c r="H79" s="7"/>
      <c r="I79" s="28">
        <f t="shared" si="0"/>
        <v>97</v>
      </c>
      <c r="J79" s="27">
        <f t="shared" si="0"/>
        <v>-3849</v>
      </c>
      <c r="K79" s="7"/>
      <c r="L79" s="28">
        <f t="shared" ca="1" si="1"/>
        <v>126.42584815017362</v>
      </c>
      <c r="M79" s="26">
        <f t="shared" ca="1" si="2"/>
        <v>-3856.985702537444</v>
      </c>
      <c r="N79" s="26">
        <f t="shared" ca="1" si="3"/>
        <v>-3.2657845623761388E-2</v>
      </c>
      <c r="O79" s="27">
        <f t="shared" ca="1" si="4"/>
        <v>-1.0026578845027641</v>
      </c>
      <c r="P79" s="7"/>
      <c r="Q79" s="28">
        <f t="shared" ca="1" si="5"/>
        <v>-2.4923885920713606E-2</v>
      </c>
      <c r="R79" s="27">
        <f t="shared" ca="1" si="6"/>
        <v>354.32673370536986</v>
      </c>
      <c r="S79" s="7"/>
      <c r="T79" s="28">
        <f t="shared" si="7"/>
        <v>354.4919999999999</v>
      </c>
      <c r="U79" s="27">
        <f t="shared" si="8"/>
        <v>6.1870525719797369</v>
      </c>
      <c r="V79" s="7"/>
      <c r="W79" s="28">
        <f t="shared" ca="1" si="9"/>
        <v>-0.16526629463004383</v>
      </c>
      <c r="X79" s="27">
        <f t="shared" ca="1" si="10"/>
        <v>8.9515100643211554E-2</v>
      </c>
      <c r="Y79" s="7">
        <v>82</v>
      </c>
      <c r="Z79" s="46"/>
    </row>
    <row r="80" spans="1:26" s="26" customFormat="1" x14ac:dyDescent="0.25">
      <c r="A80" s="26">
        <v>64</v>
      </c>
      <c r="B80" s="26">
        <v>634</v>
      </c>
      <c r="C80" s="26">
        <v>13496</v>
      </c>
      <c r="D80" s="26">
        <v>11355</v>
      </c>
      <c r="E80" s="26">
        <v>13009</v>
      </c>
      <c r="F80" s="26">
        <v>15176</v>
      </c>
      <c r="G80" s="27"/>
      <c r="H80" s="7"/>
      <c r="I80" s="28">
        <f t="shared" si="0"/>
        <v>487</v>
      </c>
      <c r="J80" s="27">
        <f t="shared" si="0"/>
        <v>-3821</v>
      </c>
      <c r="K80" s="7"/>
      <c r="L80" s="28">
        <f t="shared" ca="1" si="1"/>
        <v>516.42584815017358</v>
      </c>
      <c r="M80" s="26">
        <f t="shared" ca="1" si="2"/>
        <v>-3828.985702537444</v>
      </c>
      <c r="N80" s="26">
        <f t="shared" ca="1" si="3"/>
        <v>-0.13340116654764358</v>
      </c>
      <c r="O80" s="27">
        <f t="shared" ca="1" si="4"/>
        <v>-0.99537903440290287</v>
      </c>
      <c r="P80" s="7"/>
      <c r="Q80" s="28">
        <f t="shared" ca="1" si="5"/>
        <v>-0.12572635669859367</v>
      </c>
      <c r="R80" s="27">
        <f ca="1">IF(MOD(ATAN2(O80,Q80)*180/PI()-$J$9+360,360)&lt;355,MOD(ATAN2(O80,Q80)*180/PI()-$J$9+360,360)+360,MOD(ATAN2(O80,Q80)*180/PI()-$J$9+360,360))</f>
        <v>360.10168784778131</v>
      </c>
      <c r="S80" s="7"/>
      <c r="T80" s="28">
        <f t="shared" si="7"/>
        <v>360.19799999999992</v>
      </c>
      <c r="U80" s="27">
        <f t="shared" si="8"/>
        <v>6.2866410590985335</v>
      </c>
      <c r="V80" s="7"/>
      <c r="W80" s="28">
        <f t="shared" ca="1" si="9"/>
        <v>-9.6312152218615665E-2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13448</v>
      </c>
      <c r="D81" s="26">
        <v>11312</v>
      </c>
      <c r="E81" s="26">
        <v>12960</v>
      </c>
      <c r="F81" s="26">
        <v>15116</v>
      </c>
      <c r="G81" s="27"/>
      <c r="H81" s="7"/>
      <c r="I81" s="28">
        <f t="shared" ref="I81:J144" si="11">C81-E81</f>
        <v>488</v>
      </c>
      <c r="J81" s="27">
        <f t="shared" si="11"/>
        <v>-3804</v>
      </c>
      <c r="K81" s="7"/>
      <c r="L81" s="28">
        <f t="shared" ref="L81:L144" ca="1" si="12">I81-$J$4</f>
        <v>517.42584815017358</v>
      </c>
      <c r="M81" s="26">
        <f t="shared" ref="M81:M144" ca="1" si="13">J81-$J$3</f>
        <v>-3811.985702537444</v>
      </c>
      <c r="N81" s="26">
        <f t="shared" ref="N81:N144" ca="1" si="14">L81/$J$7</f>
        <v>-0.13365948275514072</v>
      </c>
      <c r="O81" s="27">
        <f t="shared" ref="O81:O144" ca="1" si="15">M81/$J$6</f>
        <v>-0.99095973255655867</v>
      </c>
      <c r="P81" s="7"/>
      <c r="Q81" s="28">
        <f t="shared" ref="Q81:Q144" ca="1" si="16">(N81-O81*SIN(-$J$11*PI()/180))/(COS(-$J$11*PI()/180))</f>
        <v>-0.12601877297575728</v>
      </c>
      <c r="R81" s="27">
        <f ca="1">IF(MOD(ATAN2(O81,Q81)*180/PI()-$J$9+360,360)&lt;355,MOD(ATAN2(O81,Q81)*180/PI()-$J$9+360,360)+360,MOD(ATAN2(O81,Q81)*180/PI()-$J$9+360,360))</f>
        <v>360.15009180012828</v>
      </c>
      <c r="S81" s="7"/>
      <c r="T81" s="28">
        <f t="shared" ref="T81:T144" si="17">360/40000*B81+T80</f>
        <v>360.19799999999992</v>
      </c>
      <c r="U81" s="27">
        <f t="shared" ref="U81:U144" si="18">T81*PI()/180</f>
        <v>6.2866410590985335</v>
      </c>
      <c r="V81" s="7"/>
      <c r="W81" s="28">
        <f t="shared" ref="W81:W144" ca="1" si="19">R81-T81</f>
        <v>-4.790819987164241E-2</v>
      </c>
      <c r="X81" s="27"/>
      <c r="Y81" s="7"/>
      <c r="Z81" s="46"/>
    </row>
    <row r="82" spans="1:26" s="26" customFormat="1" x14ac:dyDescent="0.25">
      <c r="A82" s="26">
        <v>1</v>
      </c>
      <c r="B82" s="26">
        <v>-612</v>
      </c>
      <c r="C82" s="26">
        <v>13261</v>
      </c>
      <c r="D82" s="26">
        <v>11297</v>
      </c>
      <c r="E82" s="26">
        <v>13145</v>
      </c>
      <c r="F82" s="26">
        <v>15133</v>
      </c>
      <c r="G82" s="27"/>
      <c r="H82" s="7"/>
      <c r="I82" s="28">
        <f t="shared" si="11"/>
        <v>116</v>
      </c>
      <c r="J82" s="27">
        <f t="shared" si="11"/>
        <v>-3836</v>
      </c>
      <c r="K82" s="7"/>
      <c r="L82" s="28">
        <f t="shared" ca="1" si="12"/>
        <v>145.42584815017361</v>
      </c>
      <c r="M82" s="26">
        <f t="shared" ca="1" si="13"/>
        <v>-3843.985702537444</v>
      </c>
      <c r="N82" s="26">
        <f t="shared" ca="1" si="14"/>
        <v>-3.7565853566206932E-2</v>
      </c>
      <c r="O82" s="27">
        <f t="shared" ca="1" si="15"/>
        <v>-0.99927841838497133</v>
      </c>
      <c r="P82" s="7"/>
      <c r="Q82" s="28">
        <f t="shared" ca="1" si="16"/>
        <v>-2.9858110550660798E-2</v>
      </c>
      <c r="R82" s="27">
        <f t="shared" ref="R82:R144" ca="1" si="20">MOD(ATAN2(O82,Q82)*180/PI()-$J$9+360,360)</f>
        <v>354.61424880601311</v>
      </c>
      <c r="S82" s="7"/>
      <c r="T82" s="28">
        <f t="shared" si="17"/>
        <v>354.68999999999994</v>
      </c>
      <c r="U82" s="27">
        <f t="shared" si="18"/>
        <v>6.1905083238986869</v>
      </c>
      <c r="V82" s="7"/>
      <c r="W82" s="28">
        <f t="shared" ca="1" si="19"/>
        <v>-7.5751193986832277E-2</v>
      </c>
      <c r="X82" s="27"/>
      <c r="Y82" s="7"/>
      <c r="Z82" s="46"/>
    </row>
    <row r="83" spans="1:26" s="26" customFormat="1" x14ac:dyDescent="0.25">
      <c r="A83" s="26">
        <v>2</v>
      </c>
      <c r="B83" s="26">
        <v>-625</v>
      </c>
      <c r="C83" s="26">
        <v>13074</v>
      </c>
      <c r="D83" s="26">
        <v>11309</v>
      </c>
      <c r="E83" s="26">
        <v>13340</v>
      </c>
      <c r="F83" s="26">
        <v>15134</v>
      </c>
      <c r="G83" s="27"/>
      <c r="H83" s="7"/>
      <c r="I83" s="28">
        <f t="shared" si="11"/>
        <v>-266</v>
      </c>
      <c r="J83" s="27">
        <f t="shared" si="11"/>
        <v>-3825</v>
      </c>
      <c r="K83" s="7"/>
      <c r="L83" s="28">
        <f t="shared" ca="1" si="12"/>
        <v>-236.57415184982639</v>
      </c>
      <c r="M83" s="26">
        <f t="shared" ca="1" si="13"/>
        <v>-3832.985702537444</v>
      </c>
      <c r="N83" s="26">
        <f t="shared" ca="1" si="14"/>
        <v>6.1110937697698216E-2</v>
      </c>
      <c r="O83" s="27">
        <f t="shared" ca="1" si="15"/>
        <v>-0.99641887013145447</v>
      </c>
      <c r="P83" s="7"/>
      <c r="Q83" s="28">
        <f t="shared" ca="1" si="16"/>
        <v>6.8799557137999581E-2</v>
      </c>
      <c r="R83" s="27">
        <f t="shared" ca="1" si="20"/>
        <v>348.95295634852619</v>
      </c>
      <c r="S83" s="7"/>
      <c r="T83" s="28">
        <f t="shared" si="17"/>
        <v>349.06499999999994</v>
      </c>
      <c r="U83" s="27">
        <f t="shared" si="18"/>
        <v>6.0923335534740053</v>
      </c>
      <c r="V83" s="7"/>
      <c r="W83" s="28">
        <f t="shared" ca="1" si="19"/>
        <v>-0.11204365147375484</v>
      </c>
      <c r="X83" s="27"/>
      <c r="Y83" s="7"/>
      <c r="Z83" s="46"/>
    </row>
    <row r="84" spans="1:26" s="26" customFormat="1" x14ac:dyDescent="0.25">
      <c r="A84" s="26">
        <v>3</v>
      </c>
      <c r="B84" s="26">
        <v>-621</v>
      </c>
      <c r="C84" s="26">
        <v>12889</v>
      </c>
      <c r="D84" s="26">
        <v>11327</v>
      </c>
      <c r="E84" s="26">
        <v>13522</v>
      </c>
      <c r="F84" s="26">
        <v>15107</v>
      </c>
      <c r="G84" s="27"/>
      <c r="H84" s="7"/>
      <c r="I84" s="28">
        <f t="shared" si="11"/>
        <v>-633</v>
      </c>
      <c r="J84" s="27">
        <f t="shared" si="11"/>
        <v>-3780</v>
      </c>
      <c r="K84" s="7"/>
      <c r="L84" s="28">
        <f t="shared" ca="1" si="12"/>
        <v>-603.57415184982642</v>
      </c>
      <c r="M84" s="26">
        <f t="shared" ca="1" si="13"/>
        <v>-3787.985702537444</v>
      </c>
      <c r="N84" s="26">
        <f t="shared" ca="1" si="14"/>
        <v>0.15591298584914637</v>
      </c>
      <c r="O84" s="27">
        <f t="shared" ca="1" si="15"/>
        <v>-0.9847207181852492</v>
      </c>
      <c r="P84" s="7"/>
      <c r="Q84" s="28">
        <f t="shared" ca="1" si="16"/>
        <v>0.16351418165175957</v>
      </c>
      <c r="R84" s="27">
        <f t="shared" ca="1" si="20"/>
        <v>343.47476368467176</v>
      </c>
      <c r="S84" s="7"/>
      <c r="T84" s="28">
        <f t="shared" si="17"/>
        <v>343.47599999999994</v>
      </c>
      <c r="U84" s="27">
        <f t="shared" si="18"/>
        <v>5.9947871015800427</v>
      </c>
      <c r="V84" s="7"/>
      <c r="W84" s="28">
        <f t="shared" ca="1" si="19"/>
        <v>-1.2363153281853556E-3</v>
      </c>
      <c r="X84" s="27"/>
      <c r="Y84" s="7"/>
      <c r="Z84" s="46"/>
    </row>
    <row r="85" spans="1:26" s="26" customFormat="1" x14ac:dyDescent="0.25">
      <c r="A85" s="26">
        <v>4</v>
      </c>
      <c r="B85" s="26">
        <v>-612</v>
      </c>
      <c r="C85" s="26">
        <v>12710</v>
      </c>
      <c r="D85" s="26">
        <v>11366</v>
      </c>
      <c r="E85" s="26">
        <v>13705</v>
      </c>
      <c r="F85" s="26">
        <v>15069</v>
      </c>
      <c r="G85" s="27"/>
      <c r="H85" s="7"/>
      <c r="I85" s="28">
        <f t="shared" si="11"/>
        <v>-995</v>
      </c>
      <c r="J85" s="27">
        <f t="shared" si="11"/>
        <v>-3703</v>
      </c>
      <c r="K85" s="7"/>
      <c r="L85" s="28">
        <f t="shared" ca="1" si="12"/>
        <v>-965.57415184982642</v>
      </c>
      <c r="M85" s="26">
        <f t="shared" ca="1" si="13"/>
        <v>-3710.985702537444</v>
      </c>
      <c r="N85" s="26">
        <f t="shared" ca="1" si="14"/>
        <v>0.24942345296310883</v>
      </c>
      <c r="O85" s="27">
        <f t="shared" ca="1" si="15"/>
        <v>-0.96470388041063126</v>
      </c>
      <c r="P85" s="7"/>
      <c r="Q85" s="28">
        <f t="shared" ca="1" si="16"/>
        <v>0.25687301279814195</v>
      </c>
      <c r="R85" s="27">
        <f t="shared" ca="1" si="20"/>
        <v>337.99250965444992</v>
      </c>
      <c r="S85" s="7"/>
      <c r="T85" s="28">
        <f t="shared" si="17"/>
        <v>337.96799999999996</v>
      </c>
      <c r="U85" s="27">
        <f t="shared" si="18"/>
        <v>5.8986543663801951</v>
      </c>
      <c r="V85" s="7"/>
      <c r="W85" s="28">
        <f t="shared" ca="1" si="19"/>
        <v>2.4509654449957452E-2</v>
      </c>
      <c r="X85" s="27"/>
      <c r="Y85" s="7"/>
      <c r="Z85" s="46"/>
    </row>
    <row r="86" spans="1:26" s="26" customFormat="1" x14ac:dyDescent="0.25">
      <c r="A86" s="26">
        <v>5</v>
      </c>
      <c r="B86" s="26">
        <v>-625</v>
      </c>
      <c r="C86" s="26">
        <v>12518</v>
      </c>
      <c r="D86" s="26">
        <v>11422</v>
      </c>
      <c r="E86" s="26">
        <v>13877</v>
      </c>
      <c r="F86" s="26">
        <v>15004</v>
      </c>
      <c r="G86" s="27"/>
      <c r="H86" s="7"/>
      <c r="I86" s="28">
        <f t="shared" si="11"/>
        <v>-1359</v>
      </c>
      <c r="J86" s="27">
        <f t="shared" si="11"/>
        <v>-3582</v>
      </c>
      <c r="K86" s="7"/>
      <c r="L86" s="28">
        <f t="shared" ca="1" si="12"/>
        <v>-1329.5741518498264</v>
      </c>
      <c r="M86" s="26">
        <f t="shared" ca="1" si="13"/>
        <v>-3589.985702537444</v>
      </c>
      <c r="N86" s="26">
        <f t="shared" ca="1" si="14"/>
        <v>0.34345055249206558</v>
      </c>
      <c r="O86" s="27">
        <f t="shared" ca="1" si="15"/>
        <v>-0.93324884962194588</v>
      </c>
      <c r="P86" s="7"/>
      <c r="Q86" s="28">
        <f t="shared" ca="1" si="16"/>
        <v>0.35066025262265604</v>
      </c>
      <c r="R86" s="27">
        <f t="shared" ca="1" si="20"/>
        <v>332.30949962776299</v>
      </c>
      <c r="S86" s="7"/>
      <c r="T86" s="28">
        <f t="shared" si="17"/>
        <v>332.34299999999996</v>
      </c>
      <c r="U86" s="27">
        <f t="shared" si="18"/>
        <v>5.8004795959555144</v>
      </c>
      <c r="V86" s="7"/>
      <c r="W86" s="28">
        <f t="shared" ca="1" si="19"/>
        <v>-3.3500372236971998E-2</v>
      </c>
      <c r="X86" s="27"/>
      <c r="Y86" s="7"/>
      <c r="Z86" s="46"/>
    </row>
    <row r="87" spans="1:26" s="26" customFormat="1" x14ac:dyDescent="0.25">
      <c r="A87" s="26">
        <v>6</v>
      </c>
      <c r="B87" s="26">
        <v>-625</v>
      </c>
      <c r="C87" s="26">
        <v>12344</v>
      </c>
      <c r="D87" s="26">
        <v>11491</v>
      </c>
      <c r="E87" s="26">
        <v>14051</v>
      </c>
      <c r="F87" s="26">
        <v>14926</v>
      </c>
      <c r="G87" s="27"/>
      <c r="H87" s="7"/>
      <c r="I87" s="28">
        <f t="shared" si="11"/>
        <v>-1707</v>
      </c>
      <c r="J87" s="27">
        <f t="shared" si="11"/>
        <v>-3435</v>
      </c>
      <c r="K87" s="7"/>
      <c r="L87" s="28">
        <f t="shared" ca="1" si="12"/>
        <v>-1677.5741518498264</v>
      </c>
      <c r="M87" s="26">
        <f t="shared" ca="1" si="13"/>
        <v>-3442.985702537444</v>
      </c>
      <c r="N87" s="26">
        <f t="shared" ca="1" si="14"/>
        <v>0.43334459270106818</v>
      </c>
      <c r="O87" s="27">
        <f t="shared" ca="1" si="15"/>
        <v>-0.89503488659767527</v>
      </c>
      <c r="P87" s="7"/>
      <c r="Q87" s="28">
        <f t="shared" ca="1" si="16"/>
        <v>0.44026216885286112</v>
      </c>
      <c r="R87" s="27">
        <f t="shared" ca="1" si="20"/>
        <v>326.71048910723039</v>
      </c>
      <c r="S87" s="7"/>
      <c r="T87" s="28">
        <f t="shared" si="17"/>
        <v>326.71799999999996</v>
      </c>
      <c r="U87" s="27">
        <f t="shared" si="18"/>
        <v>5.7023048255308328</v>
      </c>
      <c r="V87" s="7"/>
      <c r="W87" s="28">
        <f t="shared" ca="1" si="19"/>
        <v>-7.5108927695737293E-3</v>
      </c>
      <c r="X87" s="27"/>
      <c r="Y87" s="7"/>
      <c r="Z87" s="46"/>
    </row>
    <row r="88" spans="1:26" s="26" customFormat="1" x14ac:dyDescent="0.25">
      <c r="A88" s="26">
        <v>7</v>
      </c>
      <c r="B88" s="26">
        <v>-630</v>
      </c>
      <c r="C88" s="26">
        <v>12181</v>
      </c>
      <c r="D88" s="26">
        <v>11592</v>
      </c>
      <c r="E88" s="26">
        <v>14225</v>
      </c>
      <c r="F88" s="26">
        <v>14841</v>
      </c>
      <c r="G88" s="27"/>
      <c r="H88" s="7"/>
      <c r="I88" s="28">
        <f t="shared" si="11"/>
        <v>-2044</v>
      </c>
      <c r="J88" s="27">
        <f t="shared" si="11"/>
        <v>-3249</v>
      </c>
      <c r="K88" s="7"/>
      <c r="L88" s="28">
        <f t="shared" ca="1" si="12"/>
        <v>-2014.5741518498264</v>
      </c>
      <c r="M88" s="26">
        <f t="shared" ca="1" si="13"/>
        <v>-3256.985702537444</v>
      </c>
      <c r="N88" s="26">
        <f t="shared" ca="1" si="14"/>
        <v>0.52039715462760228</v>
      </c>
      <c r="O88" s="27">
        <f t="shared" ca="1" si="15"/>
        <v>-0.84668252522002674</v>
      </c>
      <c r="P88" s="7"/>
      <c r="Q88" s="28">
        <f t="shared" ca="1" si="16"/>
        <v>0.52694431031217581</v>
      </c>
      <c r="R88" s="27">
        <f t="shared" ca="1" si="20"/>
        <v>321.0061516297792</v>
      </c>
      <c r="S88" s="7"/>
      <c r="T88" s="28">
        <f t="shared" si="17"/>
        <v>321.04799999999994</v>
      </c>
      <c r="U88" s="27">
        <f t="shared" si="18"/>
        <v>5.6033446569427543</v>
      </c>
      <c r="V88" s="7"/>
      <c r="W88" s="28">
        <f t="shared" ca="1" si="19"/>
        <v>-4.1848370220748166E-2</v>
      </c>
      <c r="X88" s="27"/>
      <c r="Y88" s="7"/>
      <c r="Z88" s="46"/>
    </row>
    <row r="89" spans="1:26" s="26" customFormat="1" x14ac:dyDescent="0.25">
      <c r="A89" s="26">
        <v>8</v>
      </c>
      <c r="B89" s="26">
        <v>-638</v>
      </c>
      <c r="C89" s="26">
        <v>12024</v>
      </c>
      <c r="D89" s="26">
        <v>11710</v>
      </c>
      <c r="E89" s="26">
        <v>14389</v>
      </c>
      <c r="F89" s="26">
        <v>14736</v>
      </c>
      <c r="G89" s="27"/>
      <c r="H89" s="7"/>
      <c r="I89" s="28">
        <f t="shared" si="11"/>
        <v>-2365</v>
      </c>
      <c r="J89" s="27">
        <f t="shared" si="11"/>
        <v>-3026</v>
      </c>
      <c r="K89" s="7"/>
      <c r="L89" s="28">
        <f t="shared" ca="1" si="12"/>
        <v>-2335.5741518498262</v>
      </c>
      <c r="M89" s="26">
        <f t="shared" ca="1" si="13"/>
        <v>-3033.985702537444</v>
      </c>
      <c r="N89" s="26">
        <f t="shared" ca="1" si="14"/>
        <v>0.60331665723418215</v>
      </c>
      <c r="O89" s="27">
        <f t="shared" ca="1" si="15"/>
        <v>-0.78871168335327613</v>
      </c>
      <c r="P89" s="7"/>
      <c r="Q89" s="28">
        <f t="shared" ca="1" si="16"/>
        <v>0.60941906839976911</v>
      </c>
      <c r="R89" s="27">
        <f t="shared" ca="1" si="20"/>
        <v>315.21035611468596</v>
      </c>
      <c r="S89" s="7"/>
      <c r="T89" s="28">
        <f t="shared" si="17"/>
        <v>315.30599999999993</v>
      </c>
      <c r="U89" s="27">
        <f t="shared" si="18"/>
        <v>5.5031278512932396</v>
      </c>
      <c r="V89" s="7"/>
      <c r="W89" s="28">
        <f t="shared" ca="1" si="19"/>
        <v>-9.5643885313961619E-2</v>
      </c>
      <c r="X89" s="27"/>
      <c r="Y89" s="7"/>
      <c r="Z89" s="46"/>
    </row>
    <row r="90" spans="1:26" s="26" customFormat="1" x14ac:dyDescent="0.25">
      <c r="A90" s="26">
        <v>9</v>
      </c>
      <c r="B90" s="26">
        <v>-628</v>
      </c>
      <c r="C90" s="26">
        <v>11882</v>
      </c>
      <c r="D90" s="26">
        <v>11826</v>
      </c>
      <c r="E90" s="26">
        <v>14533</v>
      </c>
      <c r="F90" s="26">
        <v>14610</v>
      </c>
      <c r="G90" s="27"/>
      <c r="H90" s="7"/>
      <c r="I90" s="28">
        <f t="shared" si="11"/>
        <v>-2651</v>
      </c>
      <c r="J90" s="27">
        <f t="shared" si="11"/>
        <v>-2784</v>
      </c>
      <c r="K90" s="7"/>
      <c r="L90" s="28">
        <f t="shared" ca="1" si="12"/>
        <v>-2621.5741518498262</v>
      </c>
      <c r="M90" s="26">
        <f t="shared" ca="1" si="13"/>
        <v>-2791.985702537444</v>
      </c>
      <c r="N90" s="26">
        <f t="shared" ca="1" si="14"/>
        <v>0.67719509257836252</v>
      </c>
      <c r="O90" s="27">
        <f t="shared" ca="1" si="15"/>
        <v>-0.72580162177590546</v>
      </c>
      <c r="P90" s="7"/>
      <c r="Q90" s="28">
        <f t="shared" ca="1" si="16"/>
        <v>0.68281438694931029</v>
      </c>
      <c r="R90" s="27">
        <f t="shared" ca="1" si="20"/>
        <v>309.6507521087982</v>
      </c>
      <c r="S90" s="7"/>
      <c r="T90" s="28">
        <f t="shared" si="17"/>
        <v>309.65399999999994</v>
      </c>
      <c r="U90" s="27">
        <f t="shared" si="18"/>
        <v>5.4044818419705196</v>
      </c>
      <c r="V90" s="7"/>
      <c r="W90" s="28">
        <f t="shared" ca="1" si="19"/>
        <v>-3.2478912017381845E-3</v>
      </c>
      <c r="X90" s="27"/>
      <c r="Y90" s="7"/>
      <c r="Z90" s="46"/>
    </row>
    <row r="91" spans="1:26" s="26" customFormat="1" x14ac:dyDescent="0.25">
      <c r="A91" s="26">
        <v>10</v>
      </c>
      <c r="B91" s="26">
        <v>-632</v>
      </c>
      <c r="C91" s="26">
        <v>11747</v>
      </c>
      <c r="D91" s="26">
        <v>11967</v>
      </c>
      <c r="E91" s="26">
        <v>14667</v>
      </c>
      <c r="F91" s="26">
        <v>14478</v>
      </c>
      <c r="G91" s="27"/>
      <c r="H91" s="7"/>
      <c r="I91" s="28">
        <f t="shared" si="11"/>
        <v>-2920</v>
      </c>
      <c r="J91" s="27">
        <f t="shared" si="11"/>
        <v>-2511</v>
      </c>
      <c r="K91" s="7"/>
      <c r="L91" s="28">
        <f t="shared" ca="1" si="12"/>
        <v>-2890.5741518498262</v>
      </c>
      <c r="M91" s="26">
        <f t="shared" ca="1" si="13"/>
        <v>-2518.985702537444</v>
      </c>
      <c r="N91" s="26">
        <f t="shared" ca="1" si="14"/>
        <v>0.7466821523950915</v>
      </c>
      <c r="O91" s="27">
        <f t="shared" ca="1" si="15"/>
        <v>-0.65483283330226005</v>
      </c>
      <c r="P91" s="7"/>
      <c r="Q91" s="28">
        <f t="shared" ca="1" si="16"/>
        <v>0.75175603083910114</v>
      </c>
      <c r="R91" s="27">
        <f t="shared" ca="1" si="20"/>
        <v>303.96095485730189</v>
      </c>
      <c r="S91" s="7"/>
      <c r="T91" s="28">
        <f t="shared" si="17"/>
        <v>303.96599999999995</v>
      </c>
      <c r="U91" s="27">
        <f t="shared" si="18"/>
        <v>5.3052075141170825</v>
      </c>
      <c r="V91" s="7"/>
      <c r="W91" s="28">
        <f t="shared" ca="1" si="19"/>
        <v>-5.0451426980657743E-3</v>
      </c>
      <c r="X91" s="27"/>
      <c r="Y91" s="7"/>
      <c r="Z91" s="46"/>
    </row>
    <row r="92" spans="1:26" s="26" customFormat="1" x14ac:dyDescent="0.25">
      <c r="A92" s="26">
        <v>11</v>
      </c>
      <c r="B92" s="26">
        <v>-626</v>
      </c>
      <c r="C92" s="26">
        <v>11624</v>
      </c>
      <c r="D92" s="26">
        <v>12112</v>
      </c>
      <c r="E92" s="26">
        <v>14784</v>
      </c>
      <c r="F92" s="26">
        <v>14327</v>
      </c>
      <c r="G92" s="27"/>
      <c r="H92" s="7"/>
      <c r="I92" s="28">
        <f t="shared" si="11"/>
        <v>-3160</v>
      </c>
      <c r="J92" s="27">
        <f t="shared" si="11"/>
        <v>-2215</v>
      </c>
      <c r="K92" s="7"/>
      <c r="L92" s="28">
        <f t="shared" ca="1" si="12"/>
        <v>-3130.5741518498262</v>
      </c>
      <c r="M92" s="26">
        <f t="shared" ca="1" si="13"/>
        <v>-2222.985702537444</v>
      </c>
      <c r="N92" s="26">
        <f t="shared" ca="1" si="14"/>
        <v>0.80867804219440365</v>
      </c>
      <c r="O92" s="27">
        <f t="shared" ca="1" si="15"/>
        <v>-0.57788498938944299</v>
      </c>
      <c r="P92" s="7"/>
      <c r="Q92" s="28">
        <f t="shared" ca="1" si="16"/>
        <v>0.81316015681694032</v>
      </c>
      <c r="R92" s="27">
        <f t="shared" ca="1" si="20"/>
        <v>298.30287939597781</v>
      </c>
      <c r="S92" s="7"/>
      <c r="T92" s="28">
        <f t="shared" si="17"/>
        <v>298.33199999999994</v>
      </c>
      <c r="U92" s="27">
        <f t="shared" si="18"/>
        <v>5.206875664059722</v>
      </c>
      <c r="V92" s="7"/>
      <c r="W92" s="28">
        <f t="shared" ca="1" si="19"/>
        <v>-2.9120604022125463E-2</v>
      </c>
      <c r="X92" s="27"/>
      <c r="Y92" s="7"/>
      <c r="Z92" s="46"/>
    </row>
    <row r="93" spans="1:26" s="26" customFormat="1" x14ac:dyDescent="0.25">
      <c r="A93" s="26">
        <v>12</v>
      </c>
      <c r="B93" s="26">
        <v>-610</v>
      </c>
      <c r="C93" s="26">
        <v>11525</v>
      </c>
      <c r="D93" s="26">
        <v>12264</v>
      </c>
      <c r="E93" s="26">
        <v>14883</v>
      </c>
      <c r="F93" s="26">
        <v>14172</v>
      </c>
      <c r="G93" s="27"/>
      <c r="H93" s="7"/>
      <c r="I93" s="28">
        <f t="shared" si="11"/>
        <v>-3358</v>
      </c>
      <c r="J93" s="27">
        <f t="shared" si="11"/>
        <v>-1908</v>
      </c>
      <c r="K93" s="7"/>
      <c r="L93" s="28">
        <f t="shared" ca="1" si="12"/>
        <v>-3328.5741518498262</v>
      </c>
      <c r="M93" s="26">
        <f t="shared" ca="1" si="13"/>
        <v>-1915.985702537444</v>
      </c>
      <c r="N93" s="26">
        <f t="shared" ca="1" si="14"/>
        <v>0.85982465127883612</v>
      </c>
      <c r="O93" s="27">
        <f t="shared" ca="1" si="15"/>
        <v>-0.49807759722310913</v>
      </c>
      <c r="P93" s="7"/>
      <c r="Q93" s="28">
        <f t="shared" ca="1" si="16"/>
        <v>0.86369261947397724</v>
      </c>
      <c r="R93" s="27">
        <f t="shared" ca="1" si="20"/>
        <v>292.87413405259076</v>
      </c>
      <c r="S93" s="7"/>
      <c r="T93" s="28">
        <f t="shared" si="17"/>
        <v>292.84199999999993</v>
      </c>
      <c r="U93" s="27">
        <f t="shared" si="18"/>
        <v>5.1110570881252331</v>
      </c>
      <c r="V93" s="7"/>
      <c r="W93" s="28">
        <f t="shared" ca="1" si="19"/>
        <v>3.2134052590834017E-2</v>
      </c>
      <c r="X93" s="27"/>
      <c r="Y93" s="7"/>
      <c r="Z93" s="46"/>
    </row>
    <row r="94" spans="1:26" s="26" customFormat="1" x14ac:dyDescent="0.25">
      <c r="A94" s="26">
        <v>13</v>
      </c>
      <c r="B94" s="26">
        <v>-612</v>
      </c>
      <c r="C94" s="26">
        <v>11444</v>
      </c>
      <c r="D94" s="26">
        <v>12437</v>
      </c>
      <c r="E94" s="26">
        <v>14974</v>
      </c>
      <c r="F94" s="26">
        <v>14015</v>
      </c>
      <c r="G94" s="27"/>
      <c r="H94" s="7"/>
      <c r="I94" s="28">
        <f t="shared" si="11"/>
        <v>-3530</v>
      </c>
      <c r="J94" s="27">
        <f t="shared" si="11"/>
        <v>-1578</v>
      </c>
      <c r="K94" s="7"/>
      <c r="L94" s="28">
        <f t="shared" ca="1" si="12"/>
        <v>-3500.5741518498262</v>
      </c>
      <c r="M94" s="26">
        <f t="shared" ca="1" si="13"/>
        <v>-1585.985702537444</v>
      </c>
      <c r="N94" s="26">
        <f t="shared" ca="1" si="14"/>
        <v>0.90425503896834314</v>
      </c>
      <c r="O94" s="27">
        <f t="shared" ca="1" si="15"/>
        <v>-0.41229114961760366</v>
      </c>
      <c r="P94" s="7"/>
      <c r="Q94" s="28">
        <f t="shared" ca="1" si="16"/>
        <v>0.90746253590073311</v>
      </c>
      <c r="R94" s="27">
        <f t="shared" ca="1" si="20"/>
        <v>287.33669550065179</v>
      </c>
      <c r="S94" s="7"/>
      <c r="T94" s="28">
        <f t="shared" si="17"/>
        <v>287.33399999999995</v>
      </c>
      <c r="U94" s="27">
        <f t="shared" si="18"/>
        <v>5.0149243529253855</v>
      </c>
      <c r="V94" s="7"/>
      <c r="W94" s="28">
        <f t="shared" ca="1" si="19"/>
        <v>2.6955006518392111E-3</v>
      </c>
      <c r="X94" s="27"/>
      <c r="Y94" s="7"/>
      <c r="Z94" s="46"/>
    </row>
    <row r="95" spans="1:26" s="26" customFormat="1" x14ac:dyDescent="0.25">
      <c r="A95" s="26">
        <v>14</v>
      </c>
      <c r="B95" s="26">
        <v>-645</v>
      </c>
      <c r="C95" s="26">
        <v>11371</v>
      </c>
      <c r="D95" s="26">
        <v>12617</v>
      </c>
      <c r="E95" s="26">
        <v>15051</v>
      </c>
      <c r="F95" s="26">
        <v>13838</v>
      </c>
      <c r="G95" s="27"/>
      <c r="H95" s="7"/>
      <c r="I95" s="28">
        <f t="shared" si="11"/>
        <v>-3680</v>
      </c>
      <c r="J95" s="27">
        <f t="shared" si="11"/>
        <v>-1221</v>
      </c>
      <c r="K95" s="7"/>
      <c r="L95" s="28">
        <f t="shared" ca="1" si="12"/>
        <v>-3650.5741518498262</v>
      </c>
      <c r="M95" s="26">
        <f t="shared" ca="1" si="13"/>
        <v>-1228.985702537444</v>
      </c>
      <c r="N95" s="26">
        <f t="shared" ca="1" si="14"/>
        <v>0.94300247009291327</v>
      </c>
      <c r="O95" s="27">
        <f t="shared" ca="1" si="15"/>
        <v>-0.31948581084437505</v>
      </c>
      <c r="P95" s="7"/>
      <c r="Q95" s="28">
        <f t="shared" ca="1" si="16"/>
        <v>0.94549517993552856</v>
      </c>
      <c r="R95" s="27">
        <f t="shared" ca="1" si="20"/>
        <v>281.57305254361199</v>
      </c>
      <c r="S95" s="7"/>
      <c r="T95" s="28">
        <f t="shared" si="17"/>
        <v>281.52899999999994</v>
      </c>
      <c r="U95" s="27">
        <f t="shared" si="18"/>
        <v>4.9136079898471143</v>
      </c>
      <c r="V95" s="7"/>
      <c r="W95" s="28">
        <f t="shared" ca="1" si="19"/>
        <v>4.4052543612053796E-2</v>
      </c>
      <c r="X95" s="27"/>
      <c r="Y95" s="7"/>
      <c r="Z95" s="46"/>
    </row>
    <row r="96" spans="1:26" s="26" customFormat="1" x14ac:dyDescent="0.25">
      <c r="A96" s="26">
        <v>15</v>
      </c>
      <c r="B96" s="26">
        <v>-626</v>
      </c>
      <c r="C96" s="26">
        <v>11313</v>
      </c>
      <c r="D96" s="26">
        <v>12789</v>
      </c>
      <c r="E96" s="26">
        <v>15093</v>
      </c>
      <c r="F96" s="26">
        <v>13649</v>
      </c>
      <c r="G96" s="27"/>
      <c r="H96" s="7"/>
      <c r="I96" s="28">
        <f t="shared" si="11"/>
        <v>-3780</v>
      </c>
      <c r="J96" s="27">
        <f t="shared" si="11"/>
        <v>-860</v>
      </c>
      <c r="K96" s="7"/>
      <c r="L96" s="28">
        <f t="shared" ca="1" si="12"/>
        <v>-3750.5741518498262</v>
      </c>
      <c r="M96" s="26">
        <f t="shared" ca="1" si="13"/>
        <v>-867.98570253744401</v>
      </c>
      <c r="N96" s="26">
        <f t="shared" ca="1" si="14"/>
        <v>0.96883409084262662</v>
      </c>
      <c r="O96" s="27">
        <f t="shared" ca="1" si="15"/>
        <v>-0.22564063634259482</v>
      </c>
      <c r="P96" s="7"/>
      <c r="Q96" s="28">
        <f t="shared" ca="1" si="16"/>
        <v>0.97060360753857089</v>
      </c>
      <c r="R96" s="27">
        <f t="shared" ca="1" si="20"/>
        <v>275.99012831869391</v>
      </c>
      <c r="S96" s="7"/>
      <c r="T96" s="28">
        <f t="shared" si="17"/>
        <v>275.89499999999992</v>
      </c>
      <c r="U96" s="27">
        <f t="shared" si="18"/>
        <v>4.8152761397897539</v>
      </c>
      <c r="V96" s="7"/>
      <c r="W96" s="28">
        <f t="shared" ca="1" si="19"/>
        <v>9.5128318693980418E-2</v>
      </c>
      <c r="X96" s="27"/>
      <c r="Y96" s="7"/>
      <c r="Z96" s="46"/>
    </row>
    <row r="97" spans="1:26" s="26" customFormat="1" x14ac:dyDescent="0.25">
      <c r="A97" s="26">
        <v>16</v>
      </c>
      <c r="B97" s="26">
        <v>-635</v>
      </c>
      <c r="C97" s="26">
        <v>11283</v>
      </c>
      <c r="D97" s="26">
        <v>12983</v>
      </c>
      <c r="E97" s="26">
        <v>15140</v>
      </c>
      <c r="F97" s="26">
        <v>13470</v>
      </c>
      <c r="G97" s="27"/>
      <c r="H97" s="7"/>
      <c r="I97" s="28">
        <f t="shared" si="11"/>
        <v>-3857</v>
      </c>
      <c r="J97" s="27">
        <f t="shared" si="11"/>
        <v>-487</v>
      </c>
      <c r="K97" s="7"/>
      <c r="L97" s="28">
        <f t="shared" ca="1" si="12"/>
        <v>-3827.5741518498262</v>
      </c>
      <c r="M97" s="26">
        <f t="shared" ca="1" si="13"/>
        <v>-494.98570253744401</v>
      </c>
      <c r="N97" s="26">
        <f t="shared" ca="1" si="14"/>
        <v>0.98872443881990602</v>
      </c>
      <c r="O97" s="27">
        <f t="shared" ca="1" si="15"/>
        <v>-0.12867595465515985</v>
      </c>
      <c r="P97" s="7"/>
      <c r="Q97" s="28">
        <f t="shared" ca="1" si="16"/>
        <v>0.98974652037041544</v>
      </c>
      <c r="R97" s="27">
        <f t="shared" ca="1" si="20"/>
        <v>270.31019814339811</v>
      </c>
      <c r="S97" s="7"/>
      <c r="T97" s="28">
        <f t="shared" si="17"/>
        <v>270.17999999999995</v>
      </c>
      <c r="U97" s="27">
        <f t="shared" si="18"/>
        <v>4.7155305730382784</v>
      </c>
      <c r="V97" s="7"/>
      <c r="W97" s="28">
        <f t="shared" ca="1" si="19"/>
        <v>0.13019814339816094</v>
      </c>
      <c r="X97" s="27"/>
      <c r="Y97" s="7"/>
      <c r="Z97" s="46"/>
    </row>
    <row r="98" spans="1:26" s="26" customFormat="1" x14ac:dyDescent="0.25">
      <c r="A98" s="26">
        <v>17</v>
      </c>
      <c r="B98" s="26">
        <v>-630</v>
      </c>
      <c r="C98" s="26">
        <v>11259</v>
      </c>
      <c r="D98" s="26">
        <v>13164</v>
      </c>
      <c r="E98" s="26">
        <v>15152</v>
      </c>
      <c r="F98" s="26">
        <v>13271</v>
      </c>
      <c r="G98" s="27"/>
      <c r="H98" s="7"/>
      <c r="I98" s="28">
        <f t="shared" si="11"/>
        <v>-3893</v>
      </c>
      <c r="J98" s="27">
        <f t="shared" si="11"/>
        <v>-107</v>
      </c>
      <c r="K98" s="7"/>
      <c r="L98" s="28">
        <f t="shared" ca="1" si="12"/>
        <v>-3863.5741518498262</v>
      </c>
      <c r="M98" s="26">
        <f t="shared" ca="1" si="13"/>
        <v>-114.98570253744403</v>
      </c>
      <c r="N98" s="26">
        <f t="shared" ca="1" si="14"/>
        <v>0.9980238222898028</v>
      </c>
      <c r="O98" s="27">
        <f t="shared" ca="1" si="15"/>
        <v>-2.9891560442759632E-2</v>
      </c>
      <c r="P98" s="7"/>
      <c r="Q98" s="28">
        <f t="shared" ca="1" si="16"/>
        <v>0.99828411551258844</v>
      </c>
      <c r="R98" s="27">
        <f t="shared" ca="1" si="20"/>
        <v>264.61787054907188</v>
      </c>
      <c r="S98" s="7"/>
      <c r="T98" s="28">
        <f t="shared" si="17"/>
        <v>264.50999999999993</v>
      </c>
      <c r="U98" s="27">
        <f t="shared" si="18"/>
        <v>4.6165704044501998</v>
      </c>
      <c r="V98" s="7"/>
      <c r="W98" s="28">
        <f t="shared" ca="1" si="19"/>
        <v>0.10787054907194715</v>
      </c>
      <c r="X98" s="27"/>
      <c r="Y98" s="7"/>
      <c r="Z98" s="46"/>
    </row>
    <row r="99" spans="1:26" s="26" customFormat="1" x14ac:dyDescent="0.25">
      <c r="A99" s="26">
        <v>18</v>
      </c>
      <c r="B99" s="26">
        <v>-629</v>
      </c>
      <c r="C99" s="26">
        <v>11272</v>
      </c>
      <c r="D99" s="26">
        <v>13366</v>
      </c>
      <c r="E99" s="26">
        <v>15156</v>
      </c>
      <c r="F99" s="26">
        <v>13094</v>
      </c>
      <c r="G99" s="27"/>
      <c r="H99" s="7"/>
      <c r="I99" s="28">
        <f t="shared" si="11"/>
        <v>-3884</v>
      </c>
      <c r="J99" s="27">
        <f t="shared" si="11"/>
        <v>272</v>
      </c>
      <c r="K99" s="7"/>
      <c r="L99" s="28">
        <f t="shared" ca="1" si="12"/>
        <v>-3854.5741518498262</v>
      </c>
      <c r="M99" s="26">
        <f t="shared" ca="1" si="13"/>
        <v>264.01429746255599</v>
      </c>
      <c r="N99" s="26">
        <f t="shared" ca="1" si="14"/>
        <v>0.99569897642232863</v>
      </c>
      <c r="O99" s="27">
        <f t="shared" ca="1" si="15"/>
        <v>6.8632874837502703E-2</v>
      </c>
      <c r="P99" s="7"/>
      <c r="Q99" s="28">
        <f t="shared" ca="1" si="16"/>
        <v>0.99519914086401084</v>
      </c>
      <c r="R99" s="27">
        <f t="shared" ca="1" si="20"/>
        <v>258.9576814730749</v>
      </c>
      <c r="S99" s="7"/>
      <c r="T99" s="28">
        <f t="shared" si="17"/>
        <v>258.84899999999993</v>
      </c>
      <c r="U99" s="27">
        <f t="shared" si="18"/>
        <v>4.5177673154948002</v>
      </c>
      <c r="V99" s="7"/>
      <c r="W99" s="28">
        <f t="shared" ca="1" si="19"/>
        <v>0.10868147307496656</v>
      </c>
      <c r="X99" s="27"/>
      <c r="Y99" s="7"/>
      <c r="Z99" s="46"/>
    </row>
    <row r="100" spans="1:26" s="26" customFormat="1" x14ac:dyDescent="0.25">
      <c r="A100" s="26">
        <v>19</v>
      </c>
      <c r="B100" s="26">
        <v>-624</v>
      </c>
      <c r="C100" s="26">
        <v>11294</v>
      </c>
      <c r="D100" s="26">
        <v>13551</v>
      </c>
      <c r="E100" s="26">
        <v>15135</v>
      </c>
      <c r="F100" s="26">
        <v>12907</v>
      </c>
      <c r="G100" s="27"/>
      <c r="H100" s="7"/>
      <c r="I100" s="28">
        <f t="shared" si="11"/>
        <v>-3841</v>
      </c>
      <c r="J100" s="27">
        <f t="shared" si="11"/>
        <v>644</v>
      </c>
      <c r="K100" s="7"/>
      <c r="L100" s="28">
        <f t="shared" ca="1" si="12"/>
        <v>-3811.5741518498262</v>
      </c>
      <c r="M100" s="26">
        <f t="shared" ca="1" si="13"/>
        <v>636.01429746255599</v>
      </c>
      <c r="N100" s="26">
        <f t="shared" ca="1" si="14"/>
        <v>0.98459137949995179</v>
      </c>
      <c r="O100" s="27">
        <f t="shared" ca="1" si="15"/>
        <v>0.16533759759279976</v>
      </c>
      <c r="P100" s="7"/>
      <c r="Q100" s="28">
        <f t="shared" ca="1" si="16"/>
        <v>0.98334519186333624</v>
      </c>
      <c r="R100" s="27">
        <f t="shared" ca="1" si="20"/>
        <v>253.35845905307269</v>
      </c>
      <c r="S100" s="7"/>
      <c r="T100" s="28">
        <f t="shared" si="17"/>
        <v>253.23299999999995</v>
      </c>
      <c r="U100" s="27">
        <f t="shared" si="18"/>
        <v>4.4197496247027992</v>
      </c>
      <c r="V100" s="7"/>
      <c r="W100" s="28">
        <f t="shared" ca="1" si="19"/>
        <v>0.12545905307274552</v>
      </c>
      <c r="X100" s="27"/>
      <c r="Y100" s="7"/>
      <c r="Z100" s="46"/>
    </row>
    <row r="101" spans="1:26" s="26" customFormat="1" x14ac:dyDescent="0.25">
      <c r="A101" s="26">
        <v>20</v>
      </c>
      <c r="B101" s="26">
        <v>-606</v>
      </c>
      <c r="C101" s="26">
        <v>11320</v>
      </c>
      <c r="D101" s="26">
        <v>13714</v>
      </c>
      <c r="E101" s="26">
        <v>15085</v>
      </c>
      <c r="F101" s="26">
        <v>12719</v>
      </c>
      <c r="G101" s="27"/>
      <c r="H101" s="7"/>
      <c r="I101" s="28">
        <f t="shared" si="11"/>
        <v>-3765</v>
      </c>
      <c r="J101" s="27">
        <f t="shared" si="11"/>
        <v>995</v>
      </c>
      <c r="K101" s="7"/>
      <c r="L101" s="28">
        <f t="shared" ca="1" si="12"/>
        <v>-3735.5741518498262</v>
      </c>
      <c r="M101" s="26">
        <f t="shared" ca="1" si="13"/>
        <v>987.01429746255599</v>
      </c>
      <c r="N101" s="26">
        <f t="shared" ca="1" si="14"/>
        <v>0.96495934773016967</v>
      </c>
      <c r="O101" s="27">
        <f t="shared" ca="1" si="15"/>
        <v>0.25658318277320102</v>
      </c>
      <c r="P101" s="7"/>
      <c r="Q101" s="28">
        <f t="shared" ca="1" si="16"/>
        <v>0.96300866848479805</v>
      </c>
      <c r="R101" s="27">
        <f t="shared" ca="1" si="20"/>
        <v>247.9835343482348</v>
      </c>
      <c r="S101" s="7"/>
      <c r="T101" s="28">
        <f t="shared" si="17"/>
        <v>247.77899999999994</v>
      </c>
      <c r="U101" s="27">
        <f t="shared" si="18"/>
        <v>4.3245593672990283</v>
      </c>
      <c r="V101" s="7"/>
      <c r="W101" s="28">
        <f t="shared" ca="1" si="19"/>
        <v>0.2045343482348585</v>
      </c>
      <c r="X101" s="27"/>
      <c r="Y101" s="7"/>
      <c r="Z101" s="46"/>
    </row>
    <row r="102" spans="1:26" s="26" customFormat="1" x14ac:dyDescent="0.25">
      <c r="A102" s="26">
        <v>21</v>
      </c>
      <c r="B102" s="26">
        <v>-614</v>
      </c>
      <c r="C102" s="26">
        <v>11382</v>
      </c>
      <c r="D102" s="26">
        <v>13898</v>
      </c>
      <c r="E102" s="26">
        <v>15041</v>
      </c>
      <c r="F102" s="26">
        <v>12549</v>
      </c>
      <c r="G102" s="27"/>
      <c r="H102" s="7"/>
      <c r="I102" s="28">
        <f t="shared" si="11"/>
        <v>-3659</v>
      </c>
      <c r="J102" s="27">
        <f t="shared" si="11"/>
        <v>1349</v>
      </c>
      <c r="K102" s="7"/>
      <c r="L102" s="28">
        <f t="shared" ca="1" si="12"/>
        <v>-3629.5741518498262</v>
      </c>
      <c r="M102" s="26">
        <f t="shared" ca="1" si="13"/>
        <v>1341.014297462556</v>
      </c>
      <c r="N102" s="26">
        <f t="shared" ca="1" si="14"/>
        <v>0.93757782973547343</v>
      </c>
      <c r="O102" s="27">
        <f t="shared" ca="1" si="15"/>
        <v>0.34860864475001596</v>
      </c>
      <c r="P102" s="7"/>
      <c r="Q102" s="28">
        <f t="shared" ca="1" si="16"/>
        <v>0.9349164119866219</v>
      </c>
      <c r="R102" s="27">
        <f t="shared" ca="1" si="20"/>
        <v>242.45346026771563</v>
      </c>
      <c r="S102" s="7"/>
      <c r="T102" s="28">
        <f t="shared" si="17"/>
        <v>242.25299999999993</v>
      </c>
      <c r="U102" s="27">
        <f t="shared" si="18"/>
        <v>4.2281124728338222</v>
      </c>
      <c r="V102" s="7"/>
      <c r="W102" s="28">
        <f t="shared" ca="1" si="19"/>
        <v>0.20046026771569814</v>
      </c>
      <c r="X102" s="27"/>
      <c r="Y102" s="7"/>
      <c r="Z102" s="46"/>
    </row>
    <row r="103" spans="1:26" s="26" customFormat="1" x14ac:dyDescent="0.25">
      <c r="A103" s="26">
        <v>22</v>
      </c>
      <c r="B103" s="26">
        <v>-630</v>
      </c>
      <c r="C103" s="26">
        <v>11459</v>
      </c>
      <c r="D103" s="26">
        <v>14073</v>
      </c>
      <c r="E103" s="26">
        <v>14966</v>
      </c>
      <c r="F103" s="26">
        <v>12371</v>
      </c>
      <c r="G103" s="27"/>
      <c r="H103" s="7"/>
      <c r="I103" s="28">
        <f t="shared" si="11"/>
        <v>-3507</v>
      </c>
      <c r="J103" s="27">
        <f t="shared" si="11"/>
        <v>1702</v>
      </c>
      <c r="K103" s="7"/>
      <c r="L103" s="28">
        <f t="shared" ca="1" si="12"/>
        <v>-3477.5741518498262</v>
      </c>
      <c r="M103" s="26">
        <f t="shared" ca="1" si="13"/>
        <v>1694.014297462556</v>
      </c>
      <c r="N103" s="26">
        <f t="shared" ca="1" si="14"/>
        <v>0.89831376619590908</v>
      </c>
      <c r="O103" s="27">
        <f t="shared" ca="1" si="15"/>
        <v>0.44037414779469303</v>
      </c>
      <c r="P103" s="7"/>
      <c r="Q103" s="28">
        <f t="shared" ca="1" si="16"/>
        <v>0.89494326180380479</v>
      </c>
      <c r="R103" s="27">
        <f t="shared" ca="1" si="20"/>
        <v>236.70239398153433</v>
      </c>
      <c r="S103" s="7"/>
      <c r="T103" s="28">
        <f t="shared" si="17"/>
        <v>236.58299999999994</v>
      </c>
      <c r="U103" s="27">
        <f t="shared" si="18"/>
        <v>4.1291523042457436</v>
      </c>
      <c r="V103" s="7"/>
      <c r="W103" s="28">
        <f t="shared" ca="1" si="19"/>
        <v>0.11939398153438674</v>
      </c>
      <c r="X103" s="27"/>
      <c r="Y103" s="7"/>
      <c r="Z103" s="46"/>
    </row>
    <row r="104" spans="1:26" s="26" customFormat="1" x14ac:dyDescent="0.25">
      <c r="A104" s="26">
        <v>23</v>
      </c>
      <c r="B104" s="26">
        <v>-640</v>
      </c>
      <c r="C104" s="26">
        <v>11546</v>
      </c>
      <c r="D104" s="26">
        <v>14237</v>
      </c>
      <c r="E104" s="26">
        <v>14870</v>
      </c>
      <c r="F104" s="26">
        <v>12200</v>
      </c>
      <c r="G104" s="27"/>
      <c r="H104" s="7"/>
      <c r="I104" s="28">
        <f t="shared" si="11"/>
        <v>-3324</v>
      </c>
      <c r="J104" s="27">
        <f t="shared" si="11"/>
        <v>2037</v>
      </c>
      <c r="K104" s="7"/>
      <c r="L104" s="28">
        <f t="shared" ca="1" si="12"/>
        <v>-3294.5741518498262</v>
      </c>
      <c r="M104" s="26">
        <f t="shared" ca="1" si="13"/>
        <v>2029.014297462556</v>
      </c>
      <c r="N104" s="26">
        <f t="shared" ca="1" si="14"/>
        <v>0.85104190022393356</v>
      </c>
      <c r="O104" s="27">
        <f t="shared" ca="1" si="15"/>
        <v>0.52746039006088796</v>
      </c>
      <c r="P104" s="7"/>
      <c r="Q104" s="28">
        <f t="shared" ca="1" si="16"/>
        <v>0.84699816872797373</v>
      </c>
      <c r="R104" s="27">
        <f t="shared" ca="1" si="20"/>
        <v>230.99056906806891</v>
      </c>
      <c r="S104" s="7"/>
      <c r="T104" s="28">
        <f t="shared" si="17"/>
        <v>230.82299999999995</v>
      </c>
      <c r="U104" s="27">
        <f t="shared" si="18"/>
        <v>4.0286213393308703</v>
      </c>
      <c r="V104" s="7"/>
      <c r="W104" s="28">
        <f t="shared" ca="1" si="19"/>
        <v>0.16756906806895699</v>
      </c>
      <c r="X104" s="27"/>
      <c r="Y104" s="7"/>
      <c r="Z104" s="46"/>
    </row>
    <row r="105" spans="1:26" s="26" customFormat="1" x14ac:dyDescent="0.25">
      <c r="A105" s="26">
        <v>24</v>
      </c>
      <c r="B105" s="26">
        <v>-629</v>
      </c>
      <c r="C105" s="26">
        <v>11662</v>
      </c>
      <c r="D105" s="26">
        <v>14399</v>
      </c>
      <c r="E105" s="26">
        <v>14769</v>
      </c>
      <c r="F105" s="26">
        <v>12047</v>
      </c>
      <c r="G105" s="27"/>
      <c r="H105" s="7"/>
      <c r="I105" s="28">
        <f t="shared" si="11"/>
        <v>-3107</v>
      </c>
      <c r="J105" s="27">
        <f t="shared" si="11"/>
        <v>2352</v>
      </c>
      <c r="K105" s="7"/>
      <c r="L105" s="28">
        <f t="shared" ca="1" si="12"/>
        <v>-3077.5741518498262</v>
      </c>
      <c r="M105" s="26">
        <f t="shared" ca="1" si="13"/>
        <v>2344.014297462556</v>
      </c>
      <c r="N105" s="26">
        <f t="shared" ca="1" si="14"/>
        <v>0.79498728319705558</v>
      </c>
      <c r="O105" s="27">
        <f t="shared" ca="1" si="15"/>
        <v>0.60934745368432497</v>
      </c>
      <c r="P105" s="7"/>
      <c r="Q105" s="28">
        <f t="shared" ca="1" si="16"/>
        <v>0.79031017194607855</v>
      </c>
      <c r="R105" s="27">
        <f t="shared" ca="1" si="20"/>
        <v>225.26972314264765</v>
      </c>
      <c r="S105" s="7"/>
      <c r="T105" s="28">
        <f t="shared" si="17"/>
        <v>225.16199999999995</v>
      </c>
      <c r="U105" s="27">
        <f t="shared" si="18"/>
        <v>3.9298182503754711</v>
      </c>
      <c r="V105" s="7"/>
      <c r="W105" s="28">
        <f t="shared" ca="1" si="19"/>
        <v>0.10772314264769989</v>
      </c>
      <c r="X105" s="27"/>
      <c r="Y105" s="7"/>
      <c r="Z105" s="46"/>
    </row>
    <row r="106" spans="1:26" s="26" customFormat="1" x14ac:dyDescent="0.25">
      <c r="A106" s="26">
        <v>25</v>
      </c>
      <c r="B106" s="26">
        <v>-637</v>
      </c>
      <c r="C106" s="26">
        <v>11790</v>
      </c>
      <c r="D106" s="26">
        <v>14548</v>
      </c>
      <c r="E106" s="26">
        <v>14648</v>
      </c>
      <c r="F106" s="26">
        <v>11900</v>
      </c>
      <c r="G106" s="27"/>
      <c r="H106" s="7"/>
      <c r="I106" s="28">
        <f t="shared" si="11"/>
        <v>-2858</v>
      </c>
      <c r="J106" s="27">
        <f t="shared" si="11"/>
        <v>2648</v>
      </c>
      <c r="K106" s="7"/>
      <c r="L106" s="28">
        <f t="shared" ca="1" si="12"/>
        <v>-2828.5741518498262</v>
      </c>
      <c r="M106" s="26">
        <f t="shared" ca="1" si="13"/>
        <v>2640.014297462556</v>
      </c>
      <c r="N106" s="26">
        <f t="shared" ca="1" si="14"/>
        <v>0.73066654753026916</v>
      </c>
      <c r="O106" s="27">
        <f t="shared" ca="1" si="15"/>
        <v>0.68629529759714203</v>
      </c>
      <c r="P106" s="7"/>
      <c r="Q106" s="28">
        <f t="shared" ca="1" si="16"/>
        <v>0.72539391381158924</v>
      </c>
      <c r="R106" s="27">
        <f t="shared" ca="1" si="20"/>
        <v>219.48925645021723</v>
      </c>
      <c r="S106" s="7"/>
      <c r="T106" s="28">
        <f t="shared" si="17"/>
        <v>219.42899999999995</v>
      </c>
      <c r="U106" s="27">
        <f t="shared" si="18"/>
        <v>3.8297585243586361</v>
      </c>
      <c r="V106" s="7"/>
      <c r="W106" s="28">
        <f t="shared" ca="1" si="19"/>
        <v>6.0256450217281099E-2</v>
      </c>
      <c r="X106" s="27"/>
      <c r="Y106" s="7"/>
      <c r="Z106" s="46"/>
    </row>
    <row r="107" spans="1:26" s="26" customFormat="1" x14ac:dyDescent="0.25">
      <c r="A107" s="26">
        <v>26</v>
      </c>
      <c r="B107" s="26">
        <v>-615</v>
      </c>
      <c r="C107" s="26">
        <v>11918</v>
      </c>
      <c r="D107" s="26">
        <v>14667</v>
      </c>
      <c r="E107" s="26">
        <v>14507</v>
      </c>
      <c r="F107" s="26">
        <v>11768</v>
      </c>
      <c r="G107" s="27"/>
      <c r="H107" s="7"/>
      <c r="I107" s="28">
        <f t="shared" si="11"/>
        <v>-2589</v>
      </c>
      <c r="J107" s="27">
        <f t="shared" si="11"/>
        <v>2899</v>
      </c>
      <c r="K107" s="7"/>
      <c r="L107" s="28">
        <f t="shared" ca="1" si="12"/>
        <v>-2559.5741518498262</v>
      </c>
      <c r="M107" s="26">
        <f t="shared" ca="1" si="13"/>
        <v>2891.014297462556</v>
      </c>
      <c r="N107" s="26">
        <f t="shared" ca="1" si="14"/>
        <v>0.66117948771354018</v>
      </c>
      <c r="O107" s="27">
        <f t="shared" ca="1" si="15"/>
        <v>0.75154498956375371</v>
      </c>
      <c r="P107" s="7"/>
      <c r="Q107" s="28">
        <f t="shared" ca="1" si="16"/>
        <v>0.65540142234325416</v>
      </c>
      <c r="R107" s="27">
        <f t="shared" ca="1" si="20"/>
        <v>213.99355394788313</v>
      </c>
      <c r="S107" s="7"/>
      <c r="T107" s="28">
        <f t="shared" si="17"/>
        <v>213.89399999999995</v>
      </c>
      <c r="U107" s="27">
        <f t="shared" si="18"/>
        <v>3.7331545502607502</v>
      </c>
      <c r="V107" s="7"/>
      <c r="W107" s="28">
        <f t="shared" ca="1" si="19"/>
        <v>9.9553947883180172E-2</v>
      </c>
      <c r="X107" s="27"/>
      <c r="Y107" s="7"/>
      <c r="Z107" s="46"/>
    </row>
    <row r="108" spans="1:26" s="26" customFormat="1" x14ac:dyDescent="0.25">
      <c r="A108" s="26">
        <v>27</v>
      </c>
      <c r="B108" s="26">
        <v>-632</v>
      </c>
      <c r="C108" s="26">
        <v>12067</v>
      </c>
      <c r="D108" s="26">
        <v>14782</v>
      </c>
      <c r="E108" s="26">
        <v>14358</v>
      </c>
      <c r="F108" s="26">
        <v>11644</v>
      </c>
      <c r="G108" s="27"/>
      <c r="H108" s="7"/>
      <c r="I108" s="28">
        <f t="shared" si="11"/>
        <v>-2291</v>
      </c>
      <c r="J108" s="27">
        <f t="shared" si="11"/>
        <v>3138</v>
      </c>
      <c r="K108" s="7"/>
      <c r="L108" s="28">
        <f t="shared" ca="1" si="12"/>
        <v>-2261.5741518498262</v>
      </c>
      <c r="M108" s="26">
        <f t="shared" ca="1" si="13"/>
        <v>3130.014297462556</v>
      </c>
      <c r="N108" s="26">
        <f t="shared" ca="1" si="14"/>
        <v>0.58420125787939425</v>
      </c>
      <c r="O108" s="27">
        <f t="shared" ca="1" si="15"/>
        <v>0.81367517434471071</v>
      </c>
      <c r="P108" s="7"/>
      <c r="Q108" s="28">
        <f t="shared" ca="1" si="16"/>
        <v>0.57794160316382437</v>
      </c>
      <c r="R108" s="27">
        <f t="shared" ca="1" si="20"/>
        <v>208.28840140745376</v>
      </c>
      <c r="S108" s="7"/>
      <c r="T108" s="28">
        <f t="shared" si="17"/>
        <v>208.20599999999996</v>
      </c>
      <c r="U108" s="27">
        <f t="shared" si="18"/>
        <v>3.633880222407313</v>
      </c>
      <c r="V108" s="7"/>
      <c r="W108" s="28">
        <f t="shared" ca="1" si="19"/>
        <v>8.2401407453801312E-2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-607</v>
      </c>
      <c r="C109" s="26">
        <v>12216</v>
      </c>
      <c r="D109" s="26">
        <v>14884</v>
      </c>
      <c r="E109" s="26">
        <v>14200</v>
      </c>
      <c r="F109" s="26">
        <v>11543</v>
      </c>
      <c r="G109" s="27"/>
      <c r="H109" s="7"/>
      <c r="I109" s="28">
        <f t="shared" si="11"/>
        <v>-1984</v>
      </c>
      <c r="J109" s="27">
        <f t="shared" si="11"/>
        <v>3341</v>
      </c>
      <c r="K109" s="7"/>
      <c r="L109" s="28">
        <f t="shared" ca="1" si="12"/>
        <v>-1954.5741518498264</v>
      </c>
      <c r="M109" s="26">
        <f t="shared" ca="1" si="13"/>
        <v>3333.014297462556</v>
      </c>
      <c r="N109" s="26">
        <f t="shared" ca="1" si="14"/>
        <v>0.50489818217777427</v>
      </c>
      <c r="O109" s="27">
        <f t="shared" ca="1" si="15"/>
        <v>0.86644683756870344</v>
      </c>
      <c r="P109" s="7"/>
      <c r="Q109" s="28">
        <f t="shared" ca="1" si="16"/>
        <v>0.49822906457454957</v>
      </c>
      <c r="R109" s="27">
        <f t="shared" ca="1" si="20"/>
        <v>202.80278071963278</v>
      </c>
      <c r="S109" s="7"/>
      <c r="T109" s="28">
        <f t="shared" si="17"/>
        <v>202.74299999999997</v>
      </c>
      <c r="U109" s="27">
        <f t="shared" si="18"/>
        <v>3.5385328853708629</v>
      </c>
      <c r="V109" s="7"/>
      <c r="W109" s="28">
        <f t="shared" ca="1" si="19"/>
        <v>5.9780719632811952E-2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-600</v>
      </c>
      <c r="C110" s="26">
        <v>12383</v>
      </c>
      <c r="D110" s="26">
        <v>14961</v>
      </c>
      <c r="E110" s="26">
        <v>14042</v>
      </c>
      <c r="F110" s="26">
        <v>11455</v>
      </c>
      <c r="G110" s="27"/>
      <c r="H110" s="7"/>
      <c r="I110" s="28">
        <f t="shared" si="11"/>
        <v>-1659</v>
      </c>
      <c r="J110" s="27">
        <f t="shared" si="11"/>
        <v>3506</v>
      </c>
      <c r="K110" s="7"/>
      <c r="L110" s="28">
        <f t="shared" ca="1" si="12"/>
        <v>-1629.5741518498264</v>
      </c>
      <c r="M110" s="26">
        <f t="shared" ca="1" si="13"/>
        <v>3498.014297462556</v>
      </c>
      <c r="N110" s="26">
        <f t="shared" ca="1" si="14"/>
        <v>0.42094541474120573</v>
      </c>
      <c r="O110" s="27">
        <f t="shared" ca="1" si="15"/>
        <v>0.90934006137145618</v>
      </c>
      <c r="P110" s="7"/>
      <c r="Q110" s="28">
        <f t="shared" ca="1" si="16"/>
        <v>0.41394290239903803</v>
      </c>
      <c r="R110" s="27">
        <f t="shared" ca="1" si="20"/>
        <v>197.3783971960479</v>
      </c>
      <c r="S110" s="7"/>
      <c r="T110" s="28">
        <f t="shared" si="17"/>
        <v>197.34299999999996</v>
      </c>
      <c r="U110" s="27">
        <f t="shared" si="18"/>
        <v>3.4442851057631692</v>
      </c>
      <c r="V110" s="7"/>
      <c r="W110" s="28">
        <f t="shared" ca="1" si="19"/>
        <v>3.5397196047938451E-2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-634</v>
      </c>
      <c r="C111" s="26">
        <v>12567</v>
      </c>
      <c r="D111" s="26">
        <v>15039</v>
      </c>
      <c r="E111" s="26">
        <v>13869</v>
      </c>
      <c r="F111" s="26">
        <v>11388</v>
      </c>
      <c r="G111" s="27"/>
      <c r="H111" s="7"/>
      <c r="I111" s="28">
        <f t="shared" si="11"/>
        <v>-1302</v>
      </c>
      <c r="J111" s="27">
        <f t="shared" si="11"/>
        <v>3651</v>
      </c>
      <c r="K111" s="7"/>
      <c r="L111" s="28">
        <f t="shared" ca="1" si="12"/>
        <v>-1272.5741518498264</v>
      </c>
      <c r="M111" s="26">
        <f t="shared" ca="1" si="13"/>
        <v>3643.014297462556</v>
      </c>
      <c r="N111" s="26">
        <f t="shared" ca="1" si="14"/>
        <v>0.32872652866472896</v>
      </c>
      <c r="O111" s="27">
        <f t="shared" ca="1" si="15"/>
        <v>0.94703410653145104</v>
      </c>
      <c r="P111" s="7"/>
      <c r="Q111" s="28">
        <f t="shared" ca="1" si="16"/>
        <v>0.32143048430524268</v>
      </c>
      <c r="R111" s="27">
        <f t="shared" ca="1" si="20"/>
        <v>191.6503769704201</v>
      </c>
      <c r="S111" s="7"/>
      <c r="T111" s="28">
        <f t="shared" si="17"/>
        <v>191.63699999999997</v>
      </c>
      <c r="U111" s="27">
        <f t="shared" si="18"/>
        <v>3.344696618644373</v>
      </c>
      <c r="V111" s="7"/>
      <c r="W111" s="28">
        <f t="shared" ca="1" si="19"/>
        <v>1.3376970420125645E-2</v>
      </c>
      <c r="X111" s="27"/>
      <c r="Y111" s="7"/>
      <c r="Z111" s="46"/>
    </row>
    <row r="112" spans="1:26" s="26" customFormat="1" x14ac:dyDescent="0.25">
      <c r="A112" s="26">
        <v>31</v>
      </c>
      <c r="B112" s="26">
        <v>-634</v>
      </c>
      <c r="C112" s="26">
        <v>12736</v>
      </c>
      <c r="D112" s="26">
        <v>15083</v>
      </c>
      <c r="E112" s="26">
        <v>13675</v>
      </c>
      <c r="F112" s="26">
        <v>11328</v>
      </c>
      <c r="G112" s="27"/>
      <c r="H112" s="7"/>
      <c r="I112" s="28">
        <f t="shared" si="11"/>
        <v>-939</v>
      </c>
      <c r="J112" s="27">
        <f t="shared" si="11"/>
        <v>3755</v>
      </c>
      <c r="K112" s="7"/>
      <c r="L112" s="28">
        <f t="shared" ca="1" si="12"/>
        <v>-909.57415184982642</v>
      </c>
      <c r="M112" s="26">
        <f t="shared" ca="1" si="13"/>
        <v>3747.014297462556</v>
      </c>
      <c r="N112" s="26">
        <f t="shared" ca="1" si="14"/>
        <v>0.23495774534326933</v>
      </c>
      <c r="O112" s="27">
        <f t="shared" ca="1" si="15"/>
        <v>0.97406983547379211</v>
      </c>
      <c r="P112" s="7"/>
      <c r="Q112" s="28">
        <f t="shared" ca="1" si="16"/>
        <v>0.22745034565482394</v>
      </c>
      <c r="R112" s="27">
        <f t="shared" ca="1" si="20"/>
        <v>186.04613824906426</v>
      </c>
      <c r="S112" s="7"/>
      <c r="T112" s="28">
        <f t="shared" si="17"/>
        <v>185.93099999999998</v>
      </c>
      <c r="U112" s="27">
        <f t="shared" si="18"/>
        <v>3.2451081315255768</v>
      </c>
      <c r="V112" s="7"/>
      <c r="W112" s="28">
        <f t="shared" ca="1" si="19"/>
        <v>0.11513824906427317</v>
      </c>
      <c r="X112" s="27"/>
      <c r="Y112" s="7"/>
      <c r="Z112" s="46"/>
    </row>
    <row r="113" spans="1:26" s="26" customFormat="1" x14ac:dyDescent="0.25">
      <c r="A113" s="26">
        <v>32</v>
      </c>
      <c r="B113" s="26">
        <v>-644</v>
      </c>
      <c r="C113" s="26">
        <v>12938</v>
      </c>
      <c r="D113" s="26">
        <v>15116</v>
      </c>
      <c r="E113" s="26">
        <v>13487</v>
      </c>
      <c r="F113" s="26">
        <v>11296</v>
      </c>
      <c r="G113" s="27"/>
      <c r="H113" s="7"/>
      <c r="I113" s="28">
        <f t="shared" si="11"/>
        <v>-549</v>
      </c>
      <c r="J113" s="27">
        <f t="shared" si="11"/>
        <v>3820</v>
      </c>
      <c r="K113" s="7"/>
      <c r="L113" s="28">
        <f t="shared" ca="1" si="12"/>
        <v>-519.57415184982642</v>
      </c>
      <c r="M113" s="26">
        <f t="shared" ca="1" si="13"/>
        <v>3812.014297462556</v>
      </c>
      <c r="N113" s="26">
        <f t="shared" ca="1" si="14"/>
        <v>0.13421442441938711</v>
      </c>
      <c r="O113" s="27">
        <f t="shared" ca="1" si="15"/>
        <v>0.99096716606275537</v>
      </c>
      <c r="P113" s="7"/>
      <c r="Q113" s="28">
        <f t="shared" ca="1" si="16"/>
        <v>0.12657367380746651</v>
      </c>
      <c r="R113" s="27">
        <f t="shared" ca="1" si="20"/>
        <v>180.18160849741002</v>
      </c>
      <c r="S113" s="7"/>
      <c r="T113" s="28">
        <f t="shared" si="17"/>
        <v>180.13499999999999</v>
      </c>
      <c r="U113" s="27">
        <f t="shared" si="18"/>
        <v>3.1439488480799853</v>
      </c>
      <c r="V113" s="7"/>
      <c r="W113" s="28">
        <f t="shared" ca="1" si="19"/>
        <v>4.6608497410034033E-2</v>
      </c>
      <c r="X113" s="27"/>
      <c r="Y113" s="7"/>
      <c r="Z113" s="46"/>
    </row>
    <row r="114" spans="1:26" s="26" customFormat="1" x14ac:dyDescent="0.25">
      <c r="A114" s="26">
        <v>33</v>
      </c>
      <c r="B114" s="26">
        <v>-622</v>
      </c>
      <c r="C114" s="26">
        <v>13128</v>
      </c>
      <c r="D114" s="26">
        <v>15142</v>
      </c>
      <c r="E114" s="26">
        <v>13311</v>
      </c>
      <c r="F114" s="26">
        <v>11285</v>
      </c>
      <c r="G114" s="27"/>
      <c r="H114" s="7"/>
      <c r="I114" s="28">
        <f t="shared" si="11"/>
        <v>-183</v>
      </c>
      <c r="J114" s="27">
        <f t="shared" si="11"/>
        <v>3857</v>
      </c>
      <c r="K114" s="7"/>
      <c r="L114" s="28">
        <f t="shared" ca="1" si="12"/>
        <v>-153.57415184982639</v>
      </c>
      <c r="M114" s="26">
        <f t="shared" ca="1" si="13"/>
        <v>3849.014297462556</v>
      </c>
      <c r="N114" s="26">
        <f t="shared" ca="1" si="14"/>
        <v>3.9670692475436101E-2</v>
      </c>
      <c r="O114" s="27">
        <f t="shared" ca="1" si="15"/>
        <v>1.0005856465518574</v>
      </c>
      <c r="P114" s="7"/>
      <c r="Q114" s="28">
        <f t="shared" ca="1" si="16"/>
        <v>3.1952927574160461E-2</v>
      </c>
      <c r="R114" s="27">
        <f t="shared" ca="1" si="20"/>
        <v>174.73185371029604</v>
      </c>
      <c r="S114" s="7"/>
      <c r="T114" s="28">
        <f t="shared" si="17"/>
        <v>174.53699999999998</v>
      </c>
      <c r="U114" s="27">
        <f t="shared" si="18"/>
        <v>3.0462453165533425</v>
      </c>
      <c r="V114" s="7"/>
      <c r="W114" s="28">
        <f t="shared" ca="1" si="19"/>
        <v>0.19485371029605858</v>
      </c>
      <c r="X114" s="27"/>
      <c r="Y114" s="7"/>
      <c r="Z114" s="46"/>
    </row>
    <row r="115" spans="1:26" s="26" customFormat="1" x14ac:dyDescent="0.25">
      <c r="A115" s="26">
        <v>34</v>
      </c>
      <c r="B115" s="26">
        <v>-621</v>
      </c>
      <c r="C115" s="26">
        <v>13313</v>
      </c>
      <c r="D115" s="26">
        <v>15130</v>
      </c>
      <c r="E115" s="26">
        <v>13114</v>
      </c>
      <c r="F115" s="26">
        <v>11284</v>
      </c>
      <c r="G115" s="27"/>
      <c r="H115" s="7"/>
      <c r="I115" s="28">
        <f t="shared" si="11"/>
        <v>199</v>
      </c>
      <c r="J115" s="27">
        <f t="shared" si="11"/>
        <v>3846</v>
      </c>
      <c r="K115" s="7"/>
      <c r="L115" s="28">
        <f t="shared" ca="1" si="12"/>
        <v>228.42584815017361</v>
      </c>
      <c r="M115" s="26">
        <f t="shared" ca="1" si="13"/>
        <v>3838.014297462556</v>
      </c>
      <c r="N115" s="26">
        <f t="shared" ca="1" si="14"/>
        <v>-5.900609878846904E-2</v>
      </c>
      <c r="O115" s="27">
        <f t="shared" ca="1" si="15"/>
        <v>0.99772609829834058</v>
      </c>
      <c r="P115" s="7"/>
      <c r="Q115" s="28">
        <f t="shared" ca="1" si="16"/>
        <v>-6.6704740114499908E-2</v>
      </c>
      <c r="R115" s="27">
        <f t="shared" ca="1" si="20"/>
        <v>169.07786058101578</v>
      </c>
      <c r="S115" s="7"/>
      <c r="T115" s="28">
        <f t="shared" si="17"/>
        <v>168.94799999999998</v>
      </c>
      <c r="U115" s="27">
        <f t="shared" si="18"/>
        <v>2.948698864659379</v>
      </c>
      <c r="V115" s="7"/>
      <c r="W115" s="28">
        <f t="shared" ca="1" si="19"/>
        <v>0.12986058101580511</v>
      </c>
      <c r="X115" s="27"/>
      <c r="Y115" s="7"/>
      <c r="Z115" s="46"/>
    </row>
    <row r="116" spans="1:26" s="26" customFormat="1" x14ac:dyDescent="0.25">
      <c r="A116" s="26">
        <v>35</v>
      </c>
      <c r="B116" s="26">
        <v>-620</v>
      </c>
      <c r="C116" s="26">
        <v>13505</v>
      </c>
      <c r="D116" s="26">
        <v>15109</v>
      </c>
      <c r="E116" s="26">
        <v>12927</v>
      </c>
      <c r="F116" s="26">
        <v>11308</v>
      </c>
      <c r="G116" s="27"/>
      <c r="H116" s="7"/>
      <c r="I116" s="28">
        <f t="shared" si="11"/>
        <v>578</v>
      </c>
      <c r="J116" s="27">
        <f t="shared" si="11"/>
        <v>3801</v>
      </c>
      <c r="K116" s="7"/>
      <c r="L116" s="28">
        <f t="shared" ca="1" si="12"/>
        <v>607.42584815017358</v>
      </c>
      <c r="M116" s="26">
        <f t="shared" ca="1" si="13"/>
        <v>3793.014297462556</v>
      </c>
      <c r="N116" s="26">
        <f t="shared" ca="1" si="14"/>
        <v>-0.15690794142988279</v>
      </c>
      <c r="O116" s="27">
        <f t="shared" ca="1" si="15"/>
        <v>0.98602794635213531</v>
      </c>
      <c r="P116" s="7"/>
      <c r="Q116" s="28">
        <f t="shared" ca="1" si="16"/>
        <v>-0.1645192513549428</v>
      </c>
      <c r="R116" s="27">
        <f t="shared" ca="1" si="20"/>
        <v>163.4302091144117</v>
      </c>
      <c r="S116" s="7"/>
      <c r="T116" s="28">
        <f t="shared" si="17"/>
        <v>163.36799999999997</v>
      </c>
      <c r="U116" s="27">
        <f t="shared" si="18"/>
        <v>2.8513094923980953</v>
      </c>
      <c r="V116" s="7"/>
      <c r="W116" s="28">
        <f t="shared" ca="1" si="19"/>
        <v>6.2209114411729161E-2</v>
      </c>
      <c r="X116" s="27"/>
      <c r="Y116" s="7"/>
      <c r="Z116" s="46"/>
    </row>
    <row r="117" spans="1:26" s="26" customFormat="1" x14ac:dyDescent="0.25">
      <c r="A117" s="26">
        <v>36</v>
      </c>
      <c r="B117" s="26">
        <v>-612</v>
      </c>
      <c r="C117" s="26">
        <v>13681</v>
      </c>
      <c r="D117" s="26">
        <v>15073</v>
      </c>
      <c r="E117" s="26">
        <v>12744</v>
      </c>
      <c r="F117" s="26">
        <v>11345</v>
      </c>
      <c r="G117" s="27"/>
      <c r="H117" s="7"/>
      <c r="I117" s="28">
        <f t="shared" si="11"/>
        <v>937</v>
      </c>
      <c r="J117" s="27">
        <f t="shared" si="11"/>
        <v>3728</v>
      </c>
      <c r="K117" s="7"/>
      <c r="L117" s="28">
        <f t="shared" ca="1" si="12"/>
        <v>966.42584815017358</v>
      </c>
      <c r="M117" s="26">
        <f t="shared" ca="1" si="13"/>
        <v>3720.014297462556</v>
      </c>
      <c r="N117" s="26">
        <f t="shared" ca="1" si="14"/>
        <v>-0.24964345992135384</v>
      </c>
      <c r="O117" s="27">
        <f t="shared" ca="1" si="15"/>
        <v>0.96705094430606897</v>
      </c>
      <c r="P117" s="7"/>
      <c r="Q117" s="28">
        <f t="shared" ca="1" si="16"/>
        <v>-0.25711113255689522</v>
      </c>
      <c r="R117" s="27">
        <f t="shared" ca="1" si="20"/>
        <v>158.01391362744232</v>
      </c>
      <c r="S117" s="7"/>
      <c r="T117" s="28">
        <f t="shared" si="17"/>
        <v>157.85999999999996</v>
      </c>
      <c r="U117" s="27">
        <f t="shared" si="18"/>
        <v>2.7551767571982477</v>
      </c>
      <c r="V117" s="7"/>
      <c r="W117" s="28">
        <f t="shared" ca="1" si="19"/>
        <v>0.15391362744236403</v>
      </c>
      <c r="X117" s="27"/>
      <c r="Y117" s="7"/>
      <c r="Z117" s="46"/>
    </row>
    <row r="118" spans="1:26" s="26" customFormat="1" x14ac:dyDescent="0.25">
      <c r="A118" s="26">
        <v>37</v>
      </c>
      <c r="B118" s="26">
        <v>-610</v>
      </c>
      <c r="C118" s="26">
        <v>13858</v>
      </c>
      <c r="D118" s="26">
        <v>15009</v>
      </c>
      <c r="E118" s="26">
        <v>12566</v>
      </c>
      <c r="F118" s="26">
        <v>11404</v>
      </c>
      <c r="G118" s="27"/>
      <c r="H118" s="7"/>
      <c r="I118" s="28">
        <f t="shared" si="11"/>
        <v>1292</v>
      </c>
      <c r="J118" s="27">
        <f t="shared" si="11"/>
        <v>3605</v>
      </c>
      <c r="K118" s="7"/>
      <c r="L118" s="28">
        <f t="shared" ca="1" si="12"/>
        <v>1321.4258481501736</v>
      </c>
      <c r="M118" s="26">
        <f t="shared" ca="1" si="13"/>
        <v>3597.014297462556</v>
      </c>
      <c r="N118" s="26">
        <f t="shared" ca="1" si="14"/>
        <v>-0.34134571358283639</v>
      </c>
      <c r="O118" s="27">
        <f t="shared" ca="1" si="15"/>
        <v>0.93507599565310784</v>
      </c>
      <c r="P118" s="7"/>
      <c r="Q118" s="28">
        <f t="shared" ca="1" si="16"/>
        <v>-0.34856944646777682</v>
      </c>
      <c r="R118" s="27">
        <f t="shared" ca="1" si="20"/>
        <v>152.45877014715393</v>
      </c>
      <c r="S118" s="7"/>
      <c r="T118" s="28">
        <f t="shared" si="17"/>
        <v>152.36999999999995</v>
      </c>
      <c r="U118" s="27">
        <f t="shared" si="18"/>
        <v>2.6593581812637592</v>
      </c>
      <c r="V118" s="7"/>
      <c r="W118" s="28">
        <f t="shared" ca="1" si="19"/>
        <v>8.8770147153979906E-2</v>
      </c>
      <c r="X118" s="27"/>
      <c r="Y118" s="7"/>
      <c r="Z118" s="46"/>
    </row>
    <row r="119" spans="1:26" s="26" customFormat="1" x14ac:dyDescent="0.25">
      <c r="A119" s="26">
        <v>38</v>
      </c>
      <c r="B119" s="26">
        <v>-622</v>
      </c>
      <c r="C119" s="26">
        <v>14034</v>
      </c>
      <c r="D119" s="26">
        <v>14940</v>
      </c>
      <c r="E119" s="26">
        <v>12392</v>
      </c>
      <c r="F119" s="26">
        <v>11479</v>
      </c>
      <c r="G119" s="27"/>
      <c r="H119" s="7"/>
      <c r="I119" s="28">
        <f t="shared" si="11"/>
        <v>1642</v>
      </c>
      <c r="J119" s="27">
        <f t="shared" si="11"/>
        <v>3461</v>
      </c>
      <c r="K119" s="7"/>
      <c r="L119" s="28">
        <f t="shared" ca="1" si="12"/>
        <v>1671.4258481501736</v>
      </c>
      <c r="M119" s="26">
        <f t="shared" ca="1" si="13"/>
        <v>3453.014297462556</v>
      </c>
      <c r="N119" s="26">
        <f t="shared" ca="1" si="14"/>
        <v>-0.43175638620683326</v>
      </c>
      <c r="O119" s="27">
        <f t="shared" ca="1" si="15"/>
        <v>0.89764190942525091</v>
      </c>
      <c r="P119" s="7"/>
      <c r="Q119" s="28">
        <f t="shared" ca="1" si="16"/>
        <v>-0.43869402678869301</v>
      </c>
      <c r="R119" s="27">
        <f t="shared" ca="1" si="20"/>
        <v>146.85717280596992</v>
      </c>
      <c r="S119" s="7"/>
      <c r="T119" s="28">
        <f t="shared" si="17"/>
        <v>146.77199999999993</v>
      </c>
      <c r="U119" s="27">
        <f t="shared" si="18"/>
        <v>2.561654649737116</v>
      </c>
      <c r="V119" s="7"/>
      <c r="W119" s="28">
        <f t="shared" ca="1" si="19"/>
        <v>8.517280596998944E-2</v>
      </c>
      <c r="X119" s="27"/>
      <c r="Y119" s="7"/>
      <c r="Z119" s="46"/>
    </row>
    <row r="120" spans="1:26" s="26" customFormat="1" x14ac:dyDescent="0.25">
      <c r="A120" s="26">
        <v>39</v>
      </c>
      <c r="B120" s="26">
        <v>-635</v>
      </c>
      <c r="C120" s="26">
        <v>14209</v>
      </c>
      <c r="D120" s="26">
        <v>14855</v>
      </c>
      <c r="E120" s="26">
        <v>12226</v>
      </c>
      <c r="F120" s="26">
        <v>11578</v>
      </c>
      <c r="G120" s="27"/>
      <c r="H120" s="7"/>
      <c r="I120" s="28">
        <f t="shared" si="11"/>
        <v>1983</v>
      </c>
      <c r="J120" s="27">
        <f t="shared" si="11"/>
        <v>3277</v>
      </c>
      <c r="K120" s="7"/>
      <c r="L120" s="28">
        <f t="shared" ca="1" si="12"/>
        <v>2012.4258481501736</v>
      </c>
      <c r="M120" s="26">
        <f t="shared" ca="1" si="13"/>
        <v>3269.014297462556</v>
      </c>
      <c r="N120" s="26">
        <f t="shared" ca="1" si="14"/>
        <v>-0.51984221296335587</v>
      </c>
      <c r="O120" s="27">
        <f t="shared" ca="1" si="15"/>
        <v>0.84980946591187823</v>
      </c>
      <c r="P120" s="7"/>
      <c r="Q120" s="28">
        <f t="shared" ca="1" si="16"/>
        <v>-0.52641347469218891</v>
      </c>
      <c r="R120" s="27">
        <f t="shared" ca="1" si="20"/>
        <v>141.12668311913654</v>
      </c>
      <c r="S120" s="7"/>
      <c r="T120" s="28">
        <f t="shared" si="17"/>
        <v>141.05699999999993</v>
      </c>
      <c r="U120" s="27">
        <f t="shared" si="18"/>
        <v>2.46190908298564</v>
      </c>
      <c r="V120" s="7"/>
      <c r="W120" s="28">
        <f t="shared" ca="1" si="19"/>
        <v>6.9683119136612959E-2</v>
      </c>
      <c r="X120" s="27"/>
      <c r="Y120" s="7"/>
      <c r="Z120" s="46"/>
    </row>
    <row r="121" spans="1:26" s="26" customFormat="1" x14ac:dyDescent="0.25">
      <c r="A121" s="26">
        <v>40</v>
      </c>
      <c r="B121" s="26">
        <v>-634</v>
      </c>
      <c r="C121" s="26">
        <v>14365</v>
      </c>
      <c r="D121" s="26">
        <v>14733</v>
      </c>
      <c r="E121" s="26">
        <v>12059</v>
      </c>
      <c r="F121" s="26">
        <v>11679</v>
      </c>
      <c r="G121" s="27"/>
      <c r="H121" s="7"/>
      <c r="I121" s="28">
        <f t="shared" si="11"/>
        <v>2306</v>
      </c>
      <c r="J121" s="27">
        <f t="shared" si="11"/>
        <v>3054</v>
      </c>
      <c r="K121" s="7"/>
      <c r="L121" s="28">
        <f t="shared" ca="1" si="12"/>
        <v>2335.4258481501738</v>
      </c>
      <c r="M121" s="26">
        <f t="shared" ca="1" si="13"/>
        <v>3046.014297462556</v>
      </c>
      <c r="N121" s="26">
        <f t="shared" ca="1" si="14"/>
        <v>-0.60327834798493019</v>
      </c>
      <c r="O121" s="27">
        <f t="shared" ca="1" si="15"/>
        <v>0.7918386240451275</v>
      </c>
      <c r="P121" s="7"/>
      <c r="Q121" s="28">
        <f t="shared" ca="1" si="16"/>
        <v>-0.60940488056756281</v>
      </c>
      <c r="R121" s="27">
        <f t="shared" ca="1" si="20"/>
        <v>135.32063139105531</v>
      </c>
      <c r="S121" s="7"/>
      <c r="T121" s="28">
        <f t="shared" si="17"/>
        <v>135.35099999999994</v>
      </c>
      <c r="U121" s="27">
        <f t="shared" si="18"/>
        <v>2.3623205958668438</v>
      </c>
      <c r="V121" s="7"/>
      <c r="W121" s="28">
        <f t="shared" ca="1" si="19"/>
        <v>-3.036860894462734E-2</v>
      </c>
      <c r="X121" s="27"/>
      <c r="Y121" s="7"/>
      <c r="Z121" s="46"/>
    </row>
    <row r="122" spans="1:26" s="26" customFormat="1" x14ac:dyDescent="0.25">
      <c r="A122" s="26">
        <v>41</v>
      </c>
      <c r="B122" s="26">
        <v>-636</v>
      </c>
      <c r="C122" s="26">
        <v>14506</v>
      </c>
      <c r="D122" s="26">
        <v>14609</v>
      </c>
      <c r="E122" s="26">
        <v>11908</v>
      </c>
      <c r="F122" s="26">
        <v>11801</v>
      </c>
      <c r="G122" s="27"/>
      <c r="H122" s="7"/>
      <c r="I122" s="28">
        <f t="shared" si="11"/>
        <v>2598</v>
      </c>
      <c r="J122" s="27">
        <f t="shared" si="11"/>
        <v>2808</v>
      </c>
      <c r="K122" s="7"/>
      <c r="L122" s="28">
        <f t="shared" ca="1" si="12"/>
        <v>2627.4258481501738</v>
      </c>
      <c r="M122" s="26">
        <f t="shared" ca="1" si="13"/>
        <v>2800.014297462556</v>
      </c>
      <c r="N122" s="26">
        <f t="shared" ca="1" si="14"/>
        <v>-0.67870668057409334</v>
      </c>
      <c r="O122" s="27">
        <f t="shared" ca="1" si="15"/>
        <v>0.72788872673920524</v>
      </c>
      <c r="P122" s="7"/>
      <c r="Q122" s="28">
        <f t="shared" ca="1" si="16"/>
        <v>-0.68434212074320477</v>
      </c>
      <c r="R122" s="27">
        <f t="shared" ca="1" si="20"/>
        <v>129.66895367668599</v>
      </c>
      <c r="S122" s="7"/>
      <c r="T122" s="28">
        <f t="shared" si="17"/>
        <v>129.62699999999995</v>
      </c>
      <c r="U122" s="27">
        <f t="shared" si="18"/>
        <v>2.2624179494826886</v>
      </c>
      <c r="V122" s="7"/>
      <c r="W122" s="28">
        <f t="shared" ca="1" si="19"/>
        <v>4.1953676686034669E-2</v>
      </c>
      <c r="X122" s="27"/>
      <c r="Y122" s="7"/>
      <c r="Z122" s="46"/>
    </row>
    <row r="123" spans="1:26" s="26" customFormat="1" x14ac:dyDescent="0.25">
      <c r="A123" s="26">
        <v>42</v>
      </c>
      <c r="B123" s="26">
        <v>-615</v>
      </c>
      <c r="C123" s="26">
        <v>14641</v>
      </c>
      <c r="D123" s="26">
        <v>14477</v>
      </c>
      <c r="E123" s="26">
        <v>11783</v>
      </c>
      <c r="F123" s="26">
        <v>11938</v>
      </c>
      <c r="G123" s="27"/>
      <c r="H123" s="7"/>
      <c r="I123" s="28">
        <f t="shared" si="11"/>
        <v>2858</v>
      </c>
      <c r="J123" s="27">
        <f t="shared" si="11"/>
        <v>2539</v>
      </c>
      <c r="K123" s="7"/>
      <c r="L123" s="28">
        <f t="shared" ca="1" si="12"/>
        <v>2887.4258481501738</v>
      </c>
      <c r="M123" s="26">
        <f t="shared" ca="1" si="13"/>
        <v>2531.014297462556</v>
      </c>
      <c r="N123" s="26">
        <f t="shared" ca="1" si="14"/>
        <v>-0.74586889452334815</v>
      </c>
      <c r="O123" s="27">
        <f t="shared" ca="1" si="15"/>
        <v>0.65795977399411143</v>
      </c>
      <c r="P123" s="7"/>
      <c r="Q123" s="28">
        <f t="shared" ca="1" si="16"/>
        <v>-0.75096687132522411</v>
      </c>
      <c r="R123" s="27">
        <f t="shared" ca="1" si="20"/>
        <v>124.12600764198635</v>
      </c>
      <c r="S123" s="7"/>
      <c r="T123" s="28">
        <f t="shared" si="17"/>
        <v>124.09199999999996</v>
      </c>
      <c r="U123" s="27">
        <f t="shared" si="18"/>
        <v>2.1658139753848027</v>
      </c>
      <c r="V123" s="7"/>
      <c r="W123" s="28">
        <f t="shared" ca="1" si="19"/>
        <v>3.4007641986391945E-2</v>
      </c>
      <c r="X123" s="27"/>
      <c r="Y123" s="7"/>
      <c r="Z123" s="46"/>
    </row>
    <row r="124" spans="1:26" s="26" customFormat="1" x14ac:dyDescent="0.25">
      <c r="A124" s="26">
        <v>43</v>
      </c>
      <c r="B124" s="26">
        <v>-624</v>
      </c>
      <c r="C124" s="26">
        <v>14764</v>
      </c>
      <c r="D124" s="26">
        <v>14330</v>
      </c>
      <c r="E124" s="26">
        <v>11662</v>
      </c>
      <c r="F124" s="26">
        <v>12091</v>
      </c>
      <c r="G124" s="27"/>
      <c r="H124" s="7"/>
      <c r="I124" s="28">
        <f t="shared" si="11"/>
        <v>3102</v>
      </c>
      <c r="J124" s="27">
        <f t="shared" si="11"/>
        <v>2239</v>
      </c>
      <c r="K124" s="7"/>
      <c r="L124" s="28">
        <f t="shared" ca="1" si="12"/>
        <v>3131.4258481501738</v>
      </c>
      <c r="M124" s="26">
        <f t="shared" ca="1" si="13"/>
        <v>2231.014297462556</v>
      </c>
      <c r="N124" s="26">
        <f t="shared" ca="1" si="14"/>
        <v>-0.80889804915264873</v>
      </c>
      <c r="O124" s="27">
        <f t="shared" ca="1" si="15"/>
        <v>0.57997209435274277</v>
      </c>
      <c r="P124" s="7"/>
      <c r="Q124" s="28">
        <f t="shared" ca="1" si="16"/>
        <v>-0.81339627114138358</v>
      </c>
      <c r="R124" s="27">
        <f t="shared" ca="1" si="20"/>
        <v>118.39260805354576</v>
      </c>
      <c r="S124" s="7"/>
      <c r="T124" s="28">
        <f t="shared" si="17"/>
        <v>118.47599999999996</v>
      </c>
      <c r="U124" s="27">
        <f t="shared" si="18"/>
        <v>2.0677962845928008</v>
      </c>
      <c r="V124" s="7"/>
      <c r="W124" s="28">
        <f t="shared" ca="1" si="19"/>
        <v>-8.3391946454199228E-2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-608</v>
      </c>
      <c r="C125" s="26">
        <v>14861</v>
      </c>
      <c r="D125" s="26">
        <v>14178</v>
      </c>
      <c r="E125" s="26">
        <v>11559</v>
      </c>
      <c r="F125" s="26">
        <v>12241</v>
      </c>
      <c r="G125" s="27"/>
      <c r="H125" s="7"/>
      <c r="I125" s="28">
        <f t="shared" si="11"/>
        <v>3302</v>
      </c>
      <c r="J125" s="27">
        <f t="shared" si="11"/>
        <v>1937</v>
      </c>
      <c r="K125" s="7"/>
      <c r="L125" s="28">
        <f t="shared" ca="1" si="12"/>
        <v>3331.4258481501738</v>
      </c>
      <c r="M125" s="26">
        <f t="shared" ca="1" si="13"/>
        <v>1929.014297462556</v>
      </c>
      <c r="N125" s="26">
        <f t="shared" ca="1" si="14"/>
        <v>-0.86056129065207554</v>
      </c>
      <c r="O125" s="27">
        <f t="shared" ca="1" si="15"/>
        <v>0.50146449684709848</v>
      </c>
      <c r="P125" s="7"/>
      <c r="Q125" s="28">
        <f t="shared" ca="1" si="16"/>
        <v>-0.86445540875775184</v>
      </c>
      <c r="R125" s="27">
        <f t="shared" ca="1" si="20"/>
        <v>113.02049744878252</v>
      </c>
      <c r="S125" s="7"/>
      <c r="T125" s="28">
        <f t="shared" si="17"/>
        <v>113.00399999999996</v>
      </c>
      <c r="U125" s="27">
        <f t="shared" si="18"/>
        <v>1.9722918679236714</v>
      </c>
      <c r="V125" s="7"/>
      <c r="W125" s="28">
        <f t="shared" ca="1" si="19"/>
        <v>1.6497448782558877E-2</v>
      </c>
      <c r="X125" s="27"/>
      <c r="Y125" s="7"/>
      <c r="Z125" s="46"/>
    </row>
    <row r="126" spans="1:26" s="26" customFormat="1" x14ac:dyDescent="0.25">
      <c r="A126" s="26">
        <v>45</v>
      </c>
      <c r="B126" s="26">
        <v>-612</v>
      </c>
      <c r="C126" s="26">
        <v>14953</v>
      </c>
      <c r="D126" s="26">
        <v>14012</v>
      </c>
      <c r="E126" s="26">
        <v>11474</v>
      </c>
      <c r="F126" s="26">
        <v>12407</v>
      </c>
      <c r="G126" s="27"/>
      <c r="H126" s="7"/>
      <c r="I126" s="28">
        <f t="shared" si="11"/>
        <v>3479</v>
      </c>
      <c r="J126" s="27">
        <f t="shared" si="11"/>
        <v>1605</v>
      </c>
      <c r="K126" s="7"/>
      <c r="L126" s="28">
        <f t="shared" ca="1" si="12"/>
        <v>3508.4258481501738</v>
      </c>
      <c r="M126" s="26">
        <f t="shared" ca="1" si="13"/>
        <v>1597.014297462556</v>
      </c>
      <c r="N126" s="26">
        <f t="shared" ca="1" si="14"/>
        <v>-0.90628325937906828</v>
      </c>
      <c r="O126" s="27">
        <f t="shared" ca="1" si="15"/>
        <v>0.41515813137731716</v>
      </c>
      <c r="P126" s="7"/>
      <c r="Q126" s="28">
        <f t="shared" ca="1" si="16"/>
        <v>-0.90951293378533871</v>
      </c>
      <c r="R126" s="27">
        <f t="shared" ca="1" si="20"/>
        <v>107.43767691116352</v>
      </c>
      <c r="S126" s="7"/>
      <c r="T126" s="28">
        <f t="shared" si="17"/>
        <v>107.49599999999997</v>
      </c>
      <c r="U126" s="27">
        <f t="shared" si="18"/>
        <v>1.8761591327238238</v>
      </c>
      <c r="V126" s="7"/>
      <c r="W126" s="28">
        <f t="shared" ca="1" si="19"/>
        <v>-5.8323088836445436E-2</v>
      </c>
      <c r="X126" s="27"/>
      <c r="Y126" s="7"/>
      <c r="Z126" s="46"/>
    </row>
    <row r="127" spans="1:26" s="26" customFormat="1" x14ac:dyDescent="0.25">
      <c r="A127" s="26">
        <v>46</v>
      </c>
      <c r="B127" s="26">
        <v>-637</v>
      </c>
      <c r="C127" s="26">
        <v>15020</v>
      </c>
      <c r="D127" s="26">
        <v>13828</v>
      </c>
      <c r="E127" s="26">
        <v>11395</v>
      </c>
      <c r="F127" s="26">
        <v>12583</v>
      </c>
      <c r="G127" s="27"/>
      <c r="H127" s="7"/>
      <c r="I127" s="28">
        <f t="shared" si="11"/>
        <v>3625</v>
      </c>
      <c r="J127" s="27">
        <f t="shared" si="11"/>
        <v>1245</v>
      </c>
      <c r="K127" s="7"/>
      <c r="L127" s="28">
        <f t="shared" ca="1" si="12"/>
        <v>3654.4258481501738</v>
      </c>
      <c r="M127" s="26">
        <f t="shared" ca="1" si="13"/>
        <v>1237.014297462556</v>
      </c>
      <c r="N127" s="26">
        <f t="shared" ca="1" si="14"/>
        <v>-0.94399742567364986</v>
      </c>
      <c r="O127" s="27">
        <f t="shared" ca="1" si="15"/>
        <v>0.32157291580767489</v>
      </c>
      <c r="P127" s="7"/>
      <c r="Q127" s="28">
        <f t="shared" ca="1" si="16"/>
        <v>-0.94650626594164244</v>
      </c>
      <c r="R127" s="27">
        <f t="shared" ca="1" si="20"/>
        <v>101.6678310776598</v>
      </c>
      <c r="S127" s="7"/>
      <c r="T127" s="28">
        <f t="shared" si="17"/>
        <v>101.76299999999996</v>
      </c>
      <c r="U127" s="27">
        <f t="shared" si="18"/>
        <v>1.7760994067069888</v>
      </c>
      <c r="V127" s="7"/>
      <c r="W127" s="28">
        <f t="shared" ca="1" si="19"/>
        <v>-9.5168922340164386E-2</v>
      </c>
      <c r="X127" s="27"/>
      <c r="Y127" s="7"/>
      <c r="Z127" s="46"/>
    </row>
    <row r="128" spans="1:26" s="26" customFormat="1" x14ac:dyDescent="0.25">
      <c r="A128" s="26">
        <v>47</v>
      </c>
      <c r="B128" s="26">
        <v>-627</v>
      </c>
      <c r="C128" s="26">
        <v>15080</v>
      </c>
      <c r="D128" s="26">
        <v>13654</v>
      </c>
      <c r="E128" s="26">
        <v>11347</v>
      </c>
      <c r="F128" s="26">
        <v>12768</v>
      </c>
      <c r="G128" s="27"/>
      <c r="H128" s="7"/>
      <c r="I128" s="28">
        <f t="shared" si="11"/>
        <v>3733</v>
      </c>
      <c r="J128" s="27">
        <f t="shared" si="11"/>
        <v>886</v>
      </c>
      <c r="K128" s="7"/>
      <c r="L128" s="28">
        <f t="shared" ca="1" si="12"/>
        <v>3762.4258481501738</v>
      </c>
      <c r="M128" s="26">
        <f t="shared" ca="1" si="13"/>
        <v>878.01429746255599</v>
      </c>
      <c r="N128" s="26">
        <f t="shared" ca="1" si="14"/>
        <v>-0.97189557608334032</v>
      </c>
      <c r="O128" s="27">
        <f t="shared" ca="1" si="15"/>
        <v>0.22824765917017045</v>
      </c>
      <c r="P128" s="7"/>
      <c r="Q128" s="28">
        <f t="shared" ca="1" si="16"/>
        <v>-0.97368529556442729</v>
      </c>
      <c r="R128" s="27">
        <f t="shared" ca="1" si="20"/>
        <v>96.09563023394719</v>
      </c>
      <c r="S128" s="7"/>
      <c r="T128" s="28">
        <f t="shared" si="17"/>
        <v>96.119999999999962</v>
      </c>
      <c r="U128" s="27">
        <f t="shared" si="18"/>
        <v>1.6776104770169491</v>
      </c>
      <c r="V128" s="7"/>
      <c r="W128" s="28">
        <f t="shared" ca="1" si="19"/>
        <v>-2.4369766052771524E-2</v>
      </c>
      <c r="X128" s="27"/>
      <c r="Y128" s="7"/>
      <c r="Z128" s="46"/>
    </row>
    <row r="129" spans="1:26" s="26" customFormat="1" x14ac:dyDescent="0.25">
      <c r="A129" s="26">
        <v>48</v>
      </c>
      <c r="B129" s="26">
        <v>-636</v>
      </c>
      <c r="C129" s="26">
        <v>15112</v>
      </c>
      <c r="D129" s="26">
        <v>13460</v>
      </c>
      <c r="E129" s="26">
        <v>11310</v>
      </c>
      <c r="F129" s="26">
        <v>12958</v>
      </c>
      <c r="G129" s="27"/>
      <c r="H129" s="7"/>
      <c r="I129" s="28">
        <f t="shared" si="11"/>
        <v>3802</v>
      </c>
      <c r="J129" s="27">
        <f t="shared" si="11"/>
        <v>502</v>
      </c>
      <c r="K129" s="7"/>
      <c r="L129" s="28">
        <f t="shared" ca="1" si="12"/>
        <v>3831.4258481501738</v>
      </c>
      <c r="M129" s="26">
        <f t="shared" ca="1" si="13"/>
        <v>494.01429746255599</v>
      </c>
      <c r="N129" s="26">
        <f t="shared" ca="1" si="14"/>
        <v>-0.98971939440064249</v>
      </c>
      <c r="O129" s="27">
        <f t="shared" ca="1" si="15"/>
        <v>0.12842342922921862</v>
      </c>
      <c r="P129" s="7"/>
      <c r="Q129" s="28">
        <f t="shared" ca="1" si="16"/>
        <v>-0.99073955746773745</v>
      </c>
      <c r="R129" s="27">
        <f t="shared" ca="1" si="20"/>
        <v>90.288493791124779</v>
      </c>
      <c r="S129" s="7"/>
      <c r="T129" s="28">
        <f t="shared" si="17"/>
        <v>90.395999999999958</v>
      </c>
      <c r="U129" s="27">
        <f t="shared" si="18"/>
        <v>1.5777078306327934</v>
      </c>
      <c r="V129" s="7"/>
      <c r="W129" s="28">
        <f t="shared" ca="1" si="19"/>
        <v>-0.10750620887517925</v>
      </c>
      <c r="X129" s="27"/>
      <c r="Y129" s="7"/>
      <c r="Z129" s="46"/>
    </row>
    <row r="130" spans="1:26" s="26" customFormat="1" x14ac:dyDescent="0.25">
      <c r="A130" s="26">
        <v>49</v>
      </c>
      <c r="B130" s="26">
        <v>-631</v>
      </c>
      <c r="C130" s="26">
        <v>15133</v>
      </c>
      <c r="D130" s="26">
        <v>13278</v>
      </c>
      <c r="E130" s="26">
        <v>11293</v>
      </c>
      <c r="F130" s="26">
        <v>13149</v>
      </c>
      <c r="G130" s="27"/>
      <c r="H130" s="7"/>
      <c r="I130" s="28">
        <f t="shared" si="11"/>
        <v>3840</v>
      </c>
      <c r="J130" s="27">
        <f t="shared" si="11"/>
        <v>129</v>
      </c>
      <c r="K130" s="7"/>
      <c r="L130" s="28">
        <f t="shared" ca="1" si="12"/>
        <v>3869.4258481501738</v>
      </c>
      <c r="M130" s="26">
        <f t="shared" ca="1" si="13"/>
        <v>121.01429746255597</v>
      </c>
      <c r="N130" s="26">
        <f t="shared" ca="1" si="14"/>
        <v>-0.99953541028553361</v>
      </c>
      <c r="O130" s="27">
        <f t="shared" ca="1" si="15"/>
        <v>3.1458747541783669E-2</v>
      </c>
      <c r="P130" s="7"/>
      <c r="Q130" s="28">
        <f t="shared" ca="1" si="16"/>
        <v>-0.99980783843786247</v>
      </c>
      <c r="R130" s="27">
        <f t="shared" ca="1" si="20"/>
        <v>84.7049842648089</v>
      </c>
      <c r="S130" s="7"/>
      <c r="T130" s="28">
        <f t="shared" si="17"/>
        <v>84.716999999999956</v>
      </c>
      <c r="U130" s="27">
        <f t="shared" si="18"/>
        <v>1.4785905824120353</v>
      </c>
      <c r="V130" s="7"/>
      <c r="W130" s="28">
        <f t="shared" ca="1" si="19"/>
        <v>-1.2015735191056365E-2</v>
      </c>
      <c r="X130" s="27"/>
      <c r="Y130" s="7"/>
      <c r="Z130" s="46"/>
    </row>
    <row r="131" spans="1:26" s="26" customFormat="1" x14ac:dyDescent="0.25">
      <c r="A131" s="26">
        <v>50</v>
      </c>
      <c r="B131" s="26">
        <v>-626</v>
      </c>
      <c r="C131" s="26">
        <v>15120</v>
      </c>
      <c r="D131" s="26">
        <v>13077</v>
      </c>
      <c r="E131" s="26">
        <v>11286</v>
      </c>
      <c r="F131" s="26">
        <v>13326</v>
      </c>
      <c r="G131" s="27"/>
      <c r="H131" s="7"/>
      <c r="I131" s="28">
        <f t="shared" si="11"/>
        <v>3834</v>
      </c>
      <c r="J131" s="27">
        <f t="shared" si="11"/>
        <v>-249</v>
      </c>
      <c r="K131" s="7"/>
      <c r="L131" s="28">
        <f t="shared" ca="1" si="12"/>
        <v>3863.4258481501738</v>
      </c>
      <c r="M131" s="26">
        <f t="shared" ca="1" si="13"/>
        <v>-256.98570253744401</v>
      </c>
      <c r="N131" s="26">
        <f t="shared" ca="1" si="14"/>
        <v>-0.99798551304055083</v>
      </c>
      <c r="O131" s="27">
        <f t="shared" ca="1" si="15"/>
        <v>-6.6805728806340767E-2</v>
      </c>
      <c r="P131" s="7"/>
      <c r="Q131" s="28">
        <f t="shared" ca="1" si="16"/>
        <v>-0.99749984090526578</v>
      </c>
      <c r="R131" s="27">
        <f t="shared" ca="1" si="20"/>
        <v>79.07122070696721</v>
      </c>
      <c r="S131" s="7"/>
      <c r="T131" s="28">
        <f t="shared" si="17"/>
        <v>79.082999999999956</v>
      </c>
      <c r="U131" s="27">
        <f t="shared" si="18"/>
        <v>1.3802587323546749</v>
      </c>
      <c r="V131" s="7"/>
      <c r="W131" s="28">
        <f t="shared" ca="1" si="19"/>
        <v>-1.1779293032745386E-2</v>
      </c>
      <c r="X131" s="27"/>
      <c r="Y131" s="7"/>
      <c r="Z131" s="46"/>
    </row>
    <row r="132" spans="1:26" s="26" customFormat="1" x14ac:dyDescent="0.25">
      <c r="A132" s="26">
        <v>51</v>
      </c>
      <c r="B132" s="26">
        <v>-617</v>
      </c>
      <c r="C132" s="26">
        <v>15109</v>
      </c>
      <c r="D132" s="26">
        <v>12898</v>
      </c>
      <c r="E132" s="26">
        <v>11308</v>
      </c>
      <c r="F132" s="26">
        <v>13515</v>
      </c>
      <c r="G132" s="27"/>
      <c r="H132" s="7"/>
      <c r="I132" s="28">
        <f t="shared" si="11"/>
        <v>3801</v>
      </c>
      <c r="J132" s="27">
        <f t="shared" si="11"/>
        <v>-617</v>
      </c>
      <c r="K132" s="7"/>
      <c r="L132" s="28">
        <f t="shared" ca="1" si="12"/>
        <v>3830.4258481501738</v>
      </c>
      <c r="M132" s="26">
        <f t="shared" ca="1" si="13"/>
        <v>-624.98570253744401</v>
      </c>
      <c r="N132" s="26">
        <f t="shared" ca="1" si="14"/>
        <v>-0.98946107819314533</v>
      </c>
      <c r="O132" s="27">
        <f t="shared" ca="1" si="15"/>
        <v>-0.16247061583308625</v>
      </c>
      <c r="P132" s="7"/>
      <c r="Q132" s="28">
        <f t="shared" ca="1" si="16"/>
        <v>-0.98823715258073441</v>
      </c>
      <c r="R132" s="27">
        <f t="shared" ca="1" si="20"/>
        <v>73.56661346919276</v>
      </c>
      <c r="S132" s="7"/>
      <c r="T132" s="28">
        <f t="shared" si="17"/>
        <v>73.529999999999959</v>
      </c>
      <c r="U132" s="27">
        <f t="shared" si="18"/>
        <v>1.2833405989914297</v>
      </c>
      <c r="V132" s="7"/>
      <c r="W132" s="28">
        <f t="shared" ca="1" si="19"/>
        <v>3.6613469192801062E-2</v>
      </c>
      <c r="X132" s="27"/>
      <c r="Y132" s="7"/>
      <c r="Z132" s="46"/>
    </row>
    <row r="133" spans="1:26" s="26" customFormat="1" x14ac:dyDescent="0.25">
      <c r="A133" s="26">
        <v>52</v>
      </c>
      <c r="B133" s="26">
        <v>-610</v>
      </c>
      <c r="C133" s="26">
        <v>15069</v>
      </c>
      <c r="D133" s="26">
        <v>12717</v>
      </c>
      <c r="E133" s="26">
        <v>11348</v>
      </c>
      <c r="F133" s="26">
        <v>13696</v>
      </c>
      <c r="G133" s="27"/>
      <c r="H133" s="7"/>
      <c r="I133" s="28">
        <f t="shared" si="11"/>
        <v>3721</v>
      </c>
      <c r="J133" s="27">
        <f t="shared" si="11"/>
        <v>-979</v>
      </c>
      <c r="K133" s="7"/>
      <c r="L133" s="28">
        <f t="shared" ca="1" si="12"/>
        <v>3750.4258481501738</v>
      </c>
      <c r="M133" s="26">
        <f t="shared" ca="1" si="13"/>
        <v>-986.98570253744401</v>
      </c>
      <c r="N133" s="26">
        <f t="shared" ca="1" si="14"/>
        <v>-0.96879578159337465</v>
      </c>
      <c r="O133" s="27">
        <f t="shared" ca="1" si="15"/>
        <v>-0.25657574926700438</v>
      </c>
      <c r="P133" s="7"/>
      <c r="Q133" s="28">
        <f t="shared" ca="1" si="16"/>
        <v>-0.96684527384922303</v>
      </c>
      <c r="R133" s="27">
        <f t="shared" ca="1" si="20"/>
        <v>68.040522831158228</v>
      </c>
      <c r="S133" s="7"/>
      <c r="T133" s="28">
        <f t="shared" si="17"/>
        <v>68.039999999999964</v>
      </c>
      <c r="U133" s="27">
        <f t="shared" si="18"/>
        <v>1.1875220230569412</v>
      </c>
      <c r="V133" s="7"/>
      <c r="W133" s="28">
        <f t="shared" ca="1" si="19"/>
        <v>5.2283115826412541E-4</v>
      </c>
      <c r="X133" s="27"/>
      <c r="Y133" s="7"/>
      <c r="Z133" s="46"/>
    </row>
    <row r="134" spans="1:26" s="26" customFormat="1" x14ac:dyDescent="0.25">
      <c r="A134" s="26">
        <v>53</v>
      </c>
      <c r="B134" s="26">
        <v>-608</v>
      </c>
      <c r="C134" s="26">
        <v>15013</v>
      </c>
      <c r="D134" s="26">
        <v>12545</v>
      </c>
      <c r="E134" s="26">
        <v>11402</v>
      </c>
      <c r="F134" s="26">
        <v>13875</v>
      </c>
      <c r="G134" s="27"/>
      <c r="H134" s="7"/>
      <c r="I134" s="28">
        <f t="shared" si="11"/>
        <v>3611</v>
      </c>
      <c r="J134" s="27">
        <f t="shared" si="11"/>
        <v>-1330</v>
      </c>
      <c r="K134" s="7"/>
      <c r="L134" s="28">
        <f t="shared" ca="1" si="12"/>
        <v>3640.4258481501738</v>
      </c>
      <c r="M134" s="26">
        <f t="shared" ca="1" si="13"/>
        <v>-1337.985702537444</v>
      </c>
      <c r="N134" s="26">
        <f t="shared" ca="1" si="14"/>
        <v>-0.94038099876868997</v>
      </c>
      <c r="O134" s="27">
        <f t="shared" ca="1" si="15"/>
        <v>-0.34782133444740559</v>
      </c>
      <c r="P134" s="7"/>
      <c r="Q134" s="28">
        <f t="shared" ca="1" si="16"/>
        <v>-0.93772573807841664</v>
      </c>
      <c r="R134" s="27">
        <f t="shared" ca="1" si="20"/>
        <v>62.551948794294958</v>
      </c>
      <c r="S134" s="7"/>
      <c r="T134" s="28">
        <f t="shared" si="17"/>
        <v>62.567999999999962</v>
      </c>
      <c r="U134" s="27">
        <f t="shared" si="18"/>
        <v>1.0920176063878113</v>
      </c>
      <c r="V134" s="7"/>
      <c r="W134" s="28">
        <f t="shared" ca="1" si="19"/>
        <v>-1.6051205705004179E-2</v>
      </c>
      <c r="X134" s="27"/>
      <c r="Y134" s="7"/>
      <c r="Z134" s="46"/>
    </row>
    <row r="135" spans="1:26" s="26" customFormat="1" x14ac:dyDescent="0.25">
      <c r="A135" s="26">
        <v>54</v>
      </c>
      <c r="B135" s="26">
        <v>-628</v>
      </c>
      <c r="C135" s="26">
        <v>14939</v>
      </c>
      <c r="D135" s="26">
        <v>12371</v>
      </c>
      <c r="E135" s="26">
        <v>11476</v>
      </c>
      <c r="F135" s="26">
        <v>14047</v>
      </c>
      <c r="G135" s="27"/>
      <c r="H135" s="7"/>
      <c r="I135" s="28">
        <f t="shared" si="11"/>
        <v>3463</v>
      </c>
      <c r="J135" s="27">
        <f t="shared" si="11"/>
        <v>-1676</v>
      </c>
      <c r="K135" s="7"/>
      <c r="L135" s="28">
        <f t="shared" ca="1" si="12"/>
        <v>3492.4258481501738</v>
      </c>
      <c r="M135" s="26">
        <f t="shared" ca="1" si="13"/>
        <v>-1683.985702537444</v>
      </c>
      <c r="N135" s="26">
        <f t="shared" ca="1" si="14"/>
        <v>-0.90215020005911417</v>
      </c>
      <c r="O135" s="27">
        <f t="shared" ca="1" si="15"/>
        <v>-0.43776712496711739</v>
      </c>
      <c r="P135" s="7"/>
      <c r="Q135" s="28">
        <f t="shared" ca="1" si="16"/>
        <v>-0.89879992151133192</v>
      </c>
      <c r="R135" s="27">
        <f t="shared" ca="1" si="20"/>
        <v>56.934040015262838</v>
      </c>
      <c r="S135" s="7"/>
      <c r="T135" s="28">
        <f t="shared" si="17"/>
        <v>56.915999999999961</v>
      </c>
      <c r="U135" s="27">
        <f t="shared" si="18"/>
        <v>0.99337159706509193</v>
      </c>
      <c r="V135" s="7"/>
      <c r="W135" s="28">
        <f t="shared" ca="1" si="19"/>
        <v>1.8040015262876352E-2</v>
      </c>
      <c r="X135" s="27"/>
      <c r="Y135" s="7"/>
      <c r="Z135" s="46"/>
    </row>
    <row r="136" spans="1:26" s="26" customFormat="1" x14ac:dyDescent="0.25">
      <c r="A136" s="26">
        <v>55</v>
      </c>
      <c r="B136" s="26">
        <v>-647</v>
      </c>
      <c r="C136" s="26">
        <v>14848</v>
      </c>
      <c r="D136" s="26">
        <v>12202</v>
      </c>
      <c r="E136" s="26">
        <v>11572</v>
      </c>
      <c r="F136" s="26">
        <v>14222</v>
      </c>
      <c r="G136" s="27"/>
      <c r="H136" s="7"/>
      <c r="I136" s="28">
        <f t="shared" si="11"/>
        <v>3276</v>
      </c>
      <c r="J136" s="27">
        <f t="shared" si="11"/>
        <v>-2020</v>
      </c>
      <c r="K136" s="7"/>
      <c r="L136" s="28">
        <f t="shared" ca="1" si="12"/>
        <v>3305.4258481501738</v>
      </c>
      <c r="M136" s="26">
        <f t="shared" ca="1" si="13"/>
        <v>-2027.985702537444</v>
      </c>
      <c r="N136" s="26">
        <f t="shared" ca="1" si="14"/>
        <v>-0.85384506925715009</v>
      </c>
      <c r="O136" s="27">
        <f t="shared" ca="1" si="15"/>
        <v>-0.52719299762255345</v>
      </c>
      <c r="P136" s="7"/>
      <c r="Q136" s="28">
        <f t="shared" ca="1" si="16"/>
        <v>-0.84980348395114802</v>
      </c>
      <c r="R136" s="27">
        <f t="shared" ca="1" si="20"/>
        <v>51.088535614544867</v>
      </c>
      <c r="S136" s="7"/>
      <c r="T136" s="28">
        <f t="shared" si="17"/>
        <v>51.092999999999961</v>
      </c>
      <c r="U136" s="27">
        <f t="shared" si="18"/>
        <v>0.89174107472146202</v>
      </c>
      <c r="V136" s="7"/>
      <c r="W136" s="28">
        <f t="shared" ca="1" si="19"/>
        <v>-4.4643854550940887E-3</v>
      </c>
      <c r="X136" s="27"/>
      <c r="Y136" s="7"/>
      <c r="Z136" s="46"/>
    </row>
    <row r="137" spans="1:26" s="26" customFormat="1" x14ac:dyDescent="0.25">
      <c r="A137" s="26">
        <v>56</v>
      </c>
      <c r="B137" s="26">
        <v>-625</v>
      </c>
      <c r="C137" s="26">
        <v>14732</v>
      </c>
      <c r="D137" s="26">
        <v>12045</v>
      </c>
      <c r="E137" s="26">
        <v>11674</v>
      </c>
      <c r="F137" s="26">
        <v>14374</v>
      </c>
      <c r="G137" s="27"/>
      <c r="H137" s="7"/>
      <c r="I137" s="28">
        <f t="shared" si="11"/>
        <v>3058</v>
      </c>
      <c r="J137" s="27">
        <f t="shared" si="11"/>
        <v>-2329</v>
      </c>
      <c r="K137" s="7"/>
      <c r="L137" s="28">
        <f t="shared" ca="1" si="12"/>
        <v>3087.4258481501738</v>
      </c>
      <c r="M137" s="26">
        <f t="shared" ca="1" si="13"/>
        <v>-2336.985702537444</v>
      </c>
      <c r="N137" s="26">
        <f t="shared" ca="1" si="14"/>
        <v>-0.79753213602277484</v>
      </c>
      <c r="O137" s="27">
        <f t="shared" ca="1" si="15"/>
        <v>-0.60752030765316301</v>
      </c>
      <c r="P137" s="7"/>
      <c r="Q137" s="28">
        <f t="shared" ca="1" si="16"/>
        <v>-0.79286919588122362</v>
      </c>
      <c r="R137" s="27">
        <f t="shared" ca="1" si="20"/>
        <v>45.442353524309851</v>
      </c>
      <c r="S137" s="7"/>
      <c r="T137" s="28">
        <f t="shared" si="17"/>
        <v>45.467999999999961</v>
      </c>
      <c r="U137" s="27">
        <f t="shared" si="18"/>
        <v>0.7935663042967811</v>
      </c>
      <c r="V137" s="7"/>
      <c r="W137" s="28">
        <f t="shared" ca="1" si="19"/>
        <v>-2.5646475690109583E-2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-637</v>
      </c>
      <c r="C138" s="26">
        <v>14613</v>
      </c>
      <c r="D138" s="26">
        <v>11899</v>
      </c>
      <c r="E138" s="26">
        <v>11798</v>
      </c>
      <c r="F138" s="26">
        <v>14519</v>
      </c>
      <c r="G138" s="27"/>
      <c r="H138" s="7"/>
      <c r="I138" s="28">
        <f t="shared" si="11"/>
        <v>2815</v>
      </c>
      <c r="J138" s="27">
        <f t="shared" si="11"/>
        <v>-2620</v>
      </c>
      <c r="K138" s="7"/>
      <c r="L138" s="28">
        <f t="shared" ca="1" si="12"/>
        <v>2844.4258481501738</v>
      </c>
      <c r="M138" s="26">
        <f t="shared" ca="1" si="13"/>
        <v>-2627.985702537444</v>
      </c>
      <c r="N138" s="26">
        <f t="shared" ca="1" si="14"/>
        <v>-0.73476129760097131</v>
      </c>
      <c r="O138" s="27">
        <f t="shared" ca="1" si="15"/>
        <v>-0.68316835690529065</v>
      </c>
      <c r="P138" s="7"/>
      <c r="Q138" s="28">
        <f t="shared" ca="1" si="16"/>
        <v>-0.72951290828162685</v>
      </c>
      <c r="R138" s="27">
        <f t="shared" ca="1" si="20"/>
        <v>39.781755687542216</v>
      </c>
      <c r="S138" s="7"/>
      <c r="T138" s="28">
        <f t="shared" si="17"/>
        <v>39.734999999999964</v>
      </c>
      <c r="U138" s="27">
        <f t="shared" si="18"/>
        <v>0.69350657827994622</v>
      </c>
      <c r="V138" s="7"/>
      <c r="W138" s="28">
        <f t="shared" ca="1" si="19"/>
        <v>4.6755687542251678E-2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-613</v>
      </c>
      <c r="C139" s="26">
        <v>14477</v>
      </c>
      <c r="D139" s="26">
        <v>11767</v>
      </c>
      <c r="E139" s="26">
        <v>11932</v>
      </c>
      <c r="F139" s="26">
        <v>14652</v>
      </c>
      <c r="G139" s="27"/>
      <c r="H139" s="7"/>
      <c r="I139" s="28">
        <f t="shared" si="11"/>
        <v>2545</v>
      </c>
      <c r="J139" s="27">
        <f t="shared" si="11"/>
        <v>-2885</v>
      </c>
      <c r="K139" s="7"/>
      <c r="L139" s="28">
        <f t="shared" ca="1" si="12"/>
        <v>2574.4258481501738</v>
      </c>
      <c r="M139" s="26">
        <f t="shared" ca="1" si="13"/>
        <v>-2892.985702537444</v>
      </c>
      <c r="N139" s="26">
        <f t="shared" ca="1" si="14"/>
        <v>-0.66501592157674516</v>
      </c>
      <c r="O139" s="27">
        <f t="shared" ca="1" si="15"/>
        <v>-0.75205747392183286</v>
      </c>
      <c r="P139" s="7"/>
      <c r="Q139" s="28">
        <f t="shared" ca="1" si="16"/>
        <v>-0.65923401683905869</v>
      </c>
      <c r="R139" s="27">
        <f t="shared" ca="1" si="20"/>
        <v>34.139741230598361</v>
      </c>
      <c r="S139" s="7"/>
      <c r="T139" s="28">
        <f t="shared" si="17"/>
        <v>34.217999999999961</v>
      </c>
      <c r="U139" s="27">
        <f t="shared" si="18"/>
        <v>0.59721676344741903</v>
      </c>
      <c r="V139" s="7"/>
      <c r="W139" s="28">
        <f t="shared" ca="1" si="19"/>
        <v>-7.8258769401600148E-2</v>
      </c>
      <c r="X139" s="27"/>
      <c r="Y139" s="7"/>
      <c r="Z139" s="46"/>
    </row>
    <row r="140" spans="1:26" s="26" customFormat="1" x14ac:dyDescent="0.25">
      <c r="A140" s="26">
        <v>59</v>
      </c>
      <c r="B140" s="26">
        <v>-638</v>
      </c>
      <c r="C140" s="26">
        <v>14319</v>
      </c>
      <c r="D140" s="26">
        <v>11651</v>
      </c>
      <c r="E140" s="26">
        <v>12083</v>
      </c>
      <c r="F140" s="26">
        <v>14774</v>
      </c>
      <c r="G140" s="27"/>
      <c r="H140" s="7"/>
      <c r="I140" s="28">
        <f t="shared" si="11"/>
        <v>2236</v>
      </c>
      <c r="J140" s="27">
        <f t="shared" si="11"/>
        <v>-3123</v>
      </c>
      <c r="K140" s="7"/>
      <c r="L140" s="28">
        <f t="shared" ca="1" si="12"/>
        <v>2265.4258481501738</v>
      </c>
      <c r="M140" s="26">
        <f t="shared" ca="1" si="13"/>
        <v>-3130.985702537444</v>
      </c>
      <c r="N140" s="26">
        <f t="shared" ca="1" si="14"/>
        <v>-0.58519621346013084</v>
      </c>
      <c r="O140" s="27">
        <f t="shared" ca="1" si="15"/>
        <v>-0.81392769977065194</v>
      </c>
      <c r="P140" s="7"/>
      <c r="Q140" s="28">
        <f t="shared" ca="1" si="16"/>
        <v>-0.57893464026114649</v>
      </c>
      <c r="R140" s="27">
        <f t="shared" ca="1" si="20"/>
        <v>28.326454279139966</v>
      </c>
      <c r="S140" s="7"/>
      <c r="T140" s="28">
        <f t="shared" si="17"/>
        <v>28.47599999999996</v>
      </c>
      <c r="U140" s="27">
        <f t="shared" si="18"/>
        <v>0.49699995779790457</v>
      </c>
      <c r="V140" s="7"/>
      <c r="W140" s="28">
        <f t="shared" ca="1" si="19"/>
        <v>-0.14954572085999374</v>
      </c>
      <c r="X140" s="27"/>
      <c r="Y140" s="7"/>
      <c r="Z140" s="46"/>
    </row>
    <row r="141" spans="1:26" s="26" customFormat="1" x14ac:dyDescent="0.25">
      <c r="A141" s="26">
        <v>60</v>
      </c>
      <c r="B141" s="26">
        <v>-604</v>
      </c>
      <c r="C141" s="26">
        <v>14173</v>
      </c>
      <c r="D141" s="26">
        <v>11550</v>
      </c>
      <c r="E141" s="26">
        <v>12237</v>
      </c>
      <c r="F141" s="26">
        <v>14875</v>
      </c>
      <c r="G141" s="27"/>
      <c r="H141" s="7"/>
      <c r="I141" s="28">
        <f t="shared" si="11"/>
        <v>1936</v>
      </c>
      <c r="J141" s="27">
        <f t="shared" si="11"/>
        <v>-3325</v>
      </c>
      <c r="K141" s="7"/>
      <c r="L141" s="28">
        <f t="shared" ca="1" si="12"/>
        <v>1965.4258481501736</v>
      </c>
      <c r="M141" s="26">
        <f t="shared" ca="1" si="13"/>
        <v>-3332.985702537444</v>
      </c>
      <c r="N141" s="26">
        <f t="shared" ca="1" si="14"/>
        <v>-0.50770135121099058</v>
      </c>
      <c r="O141" s="27">
        <f t="shared" ca="1" si="15"/>
        <v>-0.86643940406250686</v>
      </c>
      <c r="P141" s="7"/>
      <c r="Q141" s="28">
        <f t="shared" ca="1" si="16"/>
        <v>-0.50103237436341341</v>
      </c>
      <c r="R141" s="27">
        <f t="shared" ca="1" si="20"/>
        <v>22.942110322900419</v>
      </c>
      <c r="S141" s="7"/>
      <c r="T141" s="28">
        <f t="shared" si="17"/>
        <v>23.03999999999996</v>
      </c>
      <c r="U141" s="27">
        <f t="shared" si="18"/>
        <v>0.40212385965949282</v>
      </c>
      <c r="V141" s="7"/>
      <c r="W141" s="28">
        <f t="shared" ca="1" si="19"/>
        <v>-9.7889677099541217E-2</v>
      </c>
      <c r="X141" s="27"/>
      <c r="Y141" s="7"/>
      <c r="Z141" s="46"/>
    </row>
    <row r="142" spans="1:26" s="26" customFormat="1" x14ac:dyDescent="0.25">
      <c r="A142" s="26">
        <v>61</v>
      </c>
      <c r="B142" s="26">
        <v>-610</v>
      </c>
      <c r="C142" s="26">
        <v>14002</v>
      </c>
      <c r="D142" s="26">
        <v>11464</v>
      </c>
      <c r="E142" s="26">
        <v>12395</v>
      </c>
      <c r="F142" s="26">
        <v>14955</v>
      </c>
      <c r="G142" s="27"/>
      <c r="H142" s="7"/>
      <c r="I142" s="28">
        <f t="shared" si="11"/>
        <v>1607</v>
      </c>
      <c r="J142" s="27">
        <f t="shared" si="11"/>
        <v>-3491</v>
      </c>
      <c r="K142" s="7"/>
      <c r="L142" s="28">
        <f t="shared" ca="1" si="12"/>
        <v>1636.4258481501736</v>
      </c>
      <c r="M142" s="26">
        <f t="shared" ca="1" si="13"/>
        <v>-3498.985702537444</v>
      </c>
      <c r="N142" s="26">
        <f t="shared" ca="1" si="14"/>
        <v>-0.42271531894443354</v>
      </c>
      <c r="O142" s="27">
        <f t="shared" ca="1" si="15"/>
        <v>-0.90959258679739741</v>
      </c>
      <c r="P142" s="7"/>
      <c r="Q142" s="28">
        <f t="shared" ca="1" si="16"/>
        <v>-0.41571091117803077</v>
      </c>
      <c r="R142" s="27">
        <f t="shared" ca="1" si="20"/>
        <v>17.46459171143897</v>
      </c>
      <c r="S142" s="7"/>
      <c r="T142" s="28">
        <f t="shared" si="17"/>
        <v>17.549999999999962</v>
      </c>
      <c r="U142" s="27">
        <f t="shared" si="18"/>
        <v>0.30630528372500415</v>
      </c>
      <c r="V142" s="7"/>
      <c r="W142" s="28">
        <f t="shared" ca="1" si="19"/>
        <v>-8.5408288560991252E-2</v>
      </c>
      <c r="X142" s="27"/>
      <c r="Y142" s="7"/>
      <c r="Z142" s="46"/>
    </row>
    <row r="143" spans="1:26" s="26" customFormat="1" x14ac:dyDescent="0.25">
      <c r="A143" s="26">
        <v>62</v>
      </c>
      <c r="B143" s="26">
        <v>-630</v>
      </c>
      <c r="C143" s="26">
        <v>13830</v>
      </c>
      <c r="D143" s="26">
        <v>11401</v>
      </c>
      <c r="E143" s="26">
        <v>12582</v>
      </c>
      <c r="F143" s="26">
        <v>15032</v>
      </c>
      <c r="G143" s="27"/>
      <c r="H143" s="7"/>
      <c r="I143" s="28">
        <f t="shared" si="11"/>
        <v>1248</v>
      </c>
      <c r="J143" s="27">
        <f t="shared" si="11"/>
        <v>-3631</v>
      </c>
      <c r="K143" s="7"/>
      <c r="L143" s="28">
        <f t="shared" ca="1" si="12"/>
        <v>1277.4258481501736</v>
      </c>
      <c r="M143" s="26">
        <f t="shared" ca="1" si="13"/>
        <v>-3638.985702537444</v>
      </c>
      <c r="N143" s="26">
        <f t="shared" ca="1" si="14"/>
        <v>-0.32997980045296249</v>
      </c>
      <c r="O143" s="27">
        <f t="shared" ca="1" si="15"/>
        <v>-0.94598683729670274</v>
      </c>
      <c r="P143" s="7"/>
      <c r="Q143" s="28">
        <f t="shared" ca="1" si="16"/>
        <v>-0.3226918724680059</v>
      </c>
      <c r="R143" s="27">
        <f t="shared" ca="1" si="20"/>
        <v>11.73814299125155</v>
      </c>
      <c r="S143" s="7"/>
      <c r="T143" s="28">
        <f t="shared" si="17"/>
        <v>11.879999999999962</v>
      </c>
      <c r="U143" s="27">
        <f t="shared" si="18"/>
        <v>0.20734511513692569</v>
      </c>
      <c r="V143" s="7"/>
      <c r="W143" s="28">
        <f t="shared" ca="1" si="19"/>
        <v>-0.14185700874841167</v>
      </c>
      <c r="X143" s="27"/>
      <c r="Y143" s="7"/>
      <c r="Z143" s="46"/>
    </row>
    <row r="144" spans="1:26" s="26" customFormat="1" x14ac:dyDescent="0.25">
      <c r="A144" s="26">
        <v>63</v>
      </c>
      <c r="B144" s="26">
        <v>-643</v>
      </c>
      <c r="C144" s="26">
        <v>13650</v>
      </c>
      <c r="D144" s="26">
        <v>11348</v>
      </c>
      <c r="E144" s="26">
        <v>12770</v>
      </c>
      <c r="F144" s="26">
        <v>15091</v>
      </c>
      <c r="G144" s="27"/>
      <c r="H144" s="7"/>
      <c r="I144" s="28">
        <f t="shared" si="11"/>
        <v>880</v>
      </c>
      <c r="J144" s="27">
        <f t="shared" si="11"/>
        <v>-3743</v>
      </c>
      <c r="K144" s="7"/>
      <c r="L144" s="28">
        <f t="shared" ca="1" si="12"/>
        <v>909.42584815017358</v>
      </c>
      <c r="M144" s="26">
        <f t="shared" ca="1" si="13"/>
        <v>-3750.985702537444</v>
      </c>
      <c r="N144" s="26">
        <f t="shared" ca="1" si="14"/>
        <v>-0.23491943609401722</v>
      </c>
      <c r="O144" s="27">
        <f t="shared" ca="1" si="15"/>
        <v>-0.97510223769614701</v>
      </c>
      <c r="P144" s="7"/>
      <c r="Q144" s="28">
        <f t="shared" ca="1" si="16"/>
        <v>-0.22740407087365444</v>
      </c>
      <c r="R144" s="27">
        <f t="shared" ca="1" si="20"/>
        <v>6.0301261125982251</v>
      </c>
      <c r="S144" s="7"/>
      <c r="T144" s="28">
        <f t="shared" si="17"/>
        <v>6.0929999999999618</v>
      </c>
      <c r="U144" s="27">
        <f t="shared" si="18"/>
        <v>0.10634291132401383</v>
      </c>
      <c r="V144" s="7"/>
      <c r="W144" s="28">
        <f t="shared" ca="1" si="19"/>
        <v>-6.2873887401736717E-2</v>
      </c>
      <c r="X144" s="27"/>
      <c r="Y144" s="7"/>
      <c r="Z144" s="46"/>
    </row>
    <row r="145" spans="1:26" s="26" customFormat="1" x14ac:dyDescent="0.25">
      <c r="A145" s="26">
        <v>64</v>
      </c>
      <c r="B145" s="26">
        <v>-632</v>
      </c>
      <c r="C145" s="26">
        <v>13454</v>
      </c>
      <c r="D145" s="26">
        <v>11316</v>
      </c>
      <c r="E145" s="26">
        <v>12957</v>
      </c>
      <c r="F145" s="26">
        <v>15123</v>
      </c>
      <c r="G145" s="27"/>
      <c r="H145" s="7"/>
      <c r="I145" s="28">
        <f t="shared" ref="I145:J145" si="21">C145-E145</f>
        <v>497</v>
      </c>
      <c r="J145" s="27">
        <f t="shared" si="21"/>
        <v>-3807</v>
      </c>
      <c r="K145" s="7"/>
      <c r="L145" s="28">
        <f t="shared" ref="L145" ca="1" si="22">I145-$J$4</f>
        <v>526.42584815017358</v>
      </c>
      <c r="M145" s="26">
        <f t="shared" ref="M145" ca="1" si="23">J145-$J$3</f>
        <v>-3814.985702537444</v>
      </c>
      <c r="N145" s="26">
        <f t="shared" ref="N145" ca="1" si="24">L145/$J$7</f>
        <v>-0.13598432862261495</v>
      </c>
      <c r="O145" s="27">
        <f t="shared" ref="O145" ca="1" si="25">M145/$J$6</f>
        <v>-0.99173960935297234</v>
      </c>
      <c r="P145" s="7"/>
      <c r="Q145" s="28">
        <f t="shared" ref="Q145" ca="1" si="26">(N145-O145*SIN(-$J$11*PI()/180))/(COS(-$J$11*PI()/180))</f>
        <v>-0.12833767171783891</v>
      </c>
      <c r="R145" s="27">
        <f ca="1">IF(MOD(ATAN2(O145,Q145)*180/PI()-$J$9+360,360)&gt;5,MOD(ATAN2(O145,Q145)*180/PI()-$J$9+360,360)-360,MOD(ATAN2(O145,Q145)*180/PI()-$J$9+360,360))</f>
        <v>0.27625546442305904</v>
      </c>
      <c r="S145" s="7"/>
      <c r="T145" s="28">
        <f t="shared" ref="T145" si="27">360/40000*B145+T144</f>
        <v>0.40499999999996206</v>
      </c>
      <c r="U145" s="27">
        <f t="shared" ref="U145" si="28">T145*PI()/180</f>
        <v>7.0685834705763728E-3</v>
      </c>
      <c r="V145" s="7"/>
      <c r="W145" s="28">
        <f t="shared" ref="W145" ca="1" si="29">R145-T145</f>
        <v>-0.12874453557690302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40022</v>
      </c>
    </row>
    <row r="151" spans="1:26" x14ac:dyDescent="0.25">
      <c r="A151" t="s">
        <v>81</v>
      </c>
      <c r="B151">
        <v>40022</v>
      </c>
    </row>
    <row r="152" spans="1:26" x14ac:dyDescent="0.25">
      <c r="A152" s="32" t="s">
        <v>92</v>
      </c>
      <c r="B152" s="32">
        <v>-39977</v>
      </c>
    </row>
    <row r="153" spans="1:26" x14ac:dyDescent="0.25">
      <c r="A153" t="s">
        <v>87</v>
      </c>
      <c r="B153">
        <v>-39977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7.9857025374440269</v>
      </c>
      <c r="L3" s="9" t="s">
        <v>169</v>
      </c>
      <c r="M3" s="9"/>
      <c r="N3" s="9"/>
      <c r="O3" s="9"/>
      <c r="Q3" s="117" t="s">
        <v>3</v>
      </c>
      <c r="R3" s="117"/>
      <c r="T3" s="49" t="s">
        <v>53</v>
      </c>
      <c r="U3" s="50">
        <v>43690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-29.425848150173618</v>
      </c>
      <c r="L4" s="9" t="s">
        <v>170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171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22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3846.7614548806869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-3871.224379179132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0.22275520378525471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-172.902778963842</v>
      </c>
      <c r="L9" s="9"/>
      <c r="M9" s="9"/>
      <c r="N9" s="9"/>
      <c r="O9" s="9"/>
      <c r="Q9" s="5" t="s">
        <v>10</v>
      </c>
      <c r="R9" s="5">
        <f ca="1">MIN(W16:W145)</f>
        <v>-0.20107029828185574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-172.4607836001164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-0.44199536372561471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13507</v>
      </c>
      <c r="D16" s="26">
        <v>11361</v>
      </c>
      <c r="E16" s="26">
        <v>13012</v>
      </c>
      <c r="F16" s="26">
        <v>15180</v>
      </c>
      <c r="G16" s="27"/>
      <c r="H16" s="7"/>
      <c r="I16" s="28">
        <f>C16-E16</f>
        <v>495</v>
      </c>
      <c r="J16" s="27">
        <f>D16-F16</f>
        <v>-3819</v>
      </c>
      <c r="K16" s="7"/>
      <c r="L16" s="28">
        <f ca="1">I16-$J$4</f>
        <v>524.42584815017358</v>
      </c>
      <c r="M16" s="26">
        <f ca="1">J16-$J$3</f>
        <v>-3826.985702537444</v>
      </c>
      <c r="N16" s="26">
        <f ca="1">L16/$J$7</f>
        <v>-0.13546769620762067</v>
      </c>
      <c r="O16" s="27">
        <f ca="1">M16/$J$6</f>
        <v>-0.99485911653862713</v>
      </c>
      <c r="P16" s="7"/>
      <c r="Q16" s="28">
        <f ca="1">(N16-O16*SIN(-$J$11*PI()/180))/(COS(-$J$11*PI()/180))</f>
        <v>-0.12779695871833602</v>
      </c>
      <c r="R16" s="27">
        <f ca="1">IF(MOD(ATAN2(O16,Q16)*180/PI()-$J$9+360,360)&gt;5,MOD(ATAN2(O16,Q16)*180/PI()-$J$9+360,360)-360,MOD(ATAN2(O16,Q16)*180/PI()-$J$9+360,360))</f>
        <v>0.22275520378525471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0.22275520378525471</v>
      </c>
      <c r="X16" s="27">
        <f ca="1">INDIRECT("W"&amp;Y16)-W16</f>
        <v>-0.29800085909279694</v>
      </c>
      <c r="Y16" s="7">
        <v>145</v>
      </c>
      <c r="Z16" s="46"/>
    </row>
    <row r="17" spans="1:26" s="26" customFormat="1" x14ac:dyDescent="0.25">
      <c r="A17" s="26">
        <v>1</v>
      </c>
      <c r="B17" s="26">
        <v>661</v>
      </c>
      <c r="C17" s="26">
        <v>13689</v>
      </c>
      <c r="D17" s="26">
        <v>11392</v>
      </c>
      <c r="E17" s="26">
        <v>12820</v>
      </c>
      <c r="F17" s="26">
        <v>15141</v>
      </c>
      <c r="G17" s="27"/>
      <c r="H17" s="7"/>
      <c r="I17" s="28">
        <f t="shared" ref="I17:J80" si="0">C17-E17</f>
        <v>869</v>
      </c>
      <c r="J17" s="27">
        <f t="shared" si="0"/>
        <v>-3749</v>
      </c>
      <c r="K17" s="7"/>
      <c r="L17" s="28">
        <f t="shared" ref="L17:L80" ca="1" si="1">I17-$J$4</f>
        <v>898.42584815017358</v>
      </c>
      <c r="M17" s="26">
        <f t="shared" ref="M17:M80" ca="1" si="2">J17-$J$3</f>
        <v>-3756.985702537444</v>
      </c>
      <c r="N17" s="26">
        <f t="shared" ref="N17:N80" ca="1" si="3">L17/$J$7</f>
        <v>-0.23207795781154875</v>
      </c>
      <c r="O17" s="27">
        <f t="shared" ref="O17:O80" ca="1" si="4">M17/$J$6</f>
        <v>-0.97666199128897446</v>
      </c>
      <c r="P17" s="7"/>
      <c r="Q17" s="28">
        <f t="shared" ref="Q17:Q80" ca="1" si="5">(N17-O17*SIN(-$J$11*PI()/180))/(COS(-$J$11*PI()/180))</f>
        <v>-0.22455047543500056</v>
      </c>
      <c r="R17" s="27">
        <f t="shared" ref="R17:R79" ca="1" si="6">MOD(ATAN2(O17,Q17)*180/PI()-$J$9+360,360)</f>
        <v>5.8509866782208064</v>
      </c>
      <c r="S17" s="7"/>
      <c r="T17" s="28">
        <f t="shared" ref="T17:T80" si="7">360/40000*B17+T16</f>
        <v>5.9489999999999998</v>
      </c>
      <c r="U17" s="27">
        <f t="shared" ref="U17:U80" si="8">T17*PI()/180</f>
        <v>0.10382963720114267</v>
      </c>
      <c r="V17" s="7"/>
      <c r="W17" s="28">
        <f t="shared" ref="W17:W80" ca="1" si="9">R17-T17</f>
        <v>-9.8013321779193419E-2</v>
      </c>
      <c r="X17" s="27">
        <f t="shared" ref="X17:X79" ca="1" si="10">INDIRECT("W"&amp;Y17)-W17</f>
        <v>-4.6473316751382221E-2</v>
      </c>
      <c r="Y17" s="7">
        <v>144</v>
      </c>
      <c r="Z17" s="46"/>
    </row>
    <row r="18" spans="1:26" s="26" customFormat="1" x14ac:dyDescent="0.25">
      <c r="A18" s="26">
        <v>2</v>
      </c>
      <c r="B18" s="26">
        <v>636</v>
      </c>
      <c r="C18" s="26">
        <v>13879</v>
      </c>
      <c r="D18" s="26">
        <v>11443</v>
      </c>
      <c r="E18" s="26">
        <v>12637</v>
      </c>
      <c r="F18" s="26">
        <v>15091</v>
      </c>
      <c r="G18" s="27"/>
      <c r="H18" s="7"/>
      <c r="I18" s="28">
        <f t="shared" si="0"/>
        <v>1242</v>
      </c>
      <c r="J18" s="27">
        <f t="shared" si="0"/>
        <v>-3648</v>
      </c>
      <c r="K18" s="7"/>
      <c r="L18" s="28">
        <f t="shared" ca="1" si="1"/>
        <v>1271.4258481501736</v>
      </c>
      <c r="M18" s="26">
        <f t="shared" ca="1" si="2"/>
        <v>-3655.985702537444</v>
      </c>
      <c r="N18" s="26">
        <f t="shared" ca="1" si="3"/>
        <v>-0.32842990320797971</v>
      </c>
      <c r="O18" s="27">
        <f t="shared" ca="1" si="4"/>
        <v>-0.95040613914304706</v>
      </c>
      <c r="P18" s="7"/>
      <c r="Q18" s="28">
        <f t="shared" ca="1" si="5"/>
        <v>-0.32110783672139109</v>
      </c>
      <c r="R18" s="27">
        <f t="shared" ca="1" si="6"/>
        <v>11.571028743929332</v>
      </c>
      <c r="S18" s="7"/>
      <c r="T18" s="28">
        <f t="shared" si="7"/>
        <v>11.672999999999998</v>
      </c>
      <c r="U18" s="27">
        <f t="shared" si="8"/>
        <v>0.20373228358529805</v>
      </c>
      <c r="V18" s="7"/>
      <c r="W18" s="28">
        <f t="shared" ca="1" si="9"/>
        <v>-0.10197125607066582</v>
      </c>
      <c r="X18" s="27">
        <f t="shared" ca="1" si="10"/>
        <v>4.079279080063003E-3</v>
      </c>
      <c r="Y18" s="7">
        <v>143</v>
      </c>
      <c r="Z18" s="46"/>
    </row>
    <row r="19" spans="1:26" s="26" customFormat="1" x14ac:dyDescent="0.25">
      <c r="A19" s="26">
        <v>3</v>
      </c>
      <c r="B19" s="26">
        <v>622</v>
      </c>
      <c r="C19" s="26">
        <v>14041</v>
      </c>
      <c r="D19" s="26">
        <v>11500</v>
      </c>
      <c r="E19" s="26">
        <v>12448</v>
      </c>
      <c r="F19" s="26">
        <v>15006</v>
      </c>
      <c r="G19" s="27"/>
      <c r="H19" s="7"/>
      <c r="I19" s="28">
        <f t="shared" si="0"/>
        <v>1593</v>
      </c>
      <c r="J19" s="27">
        <f t="shared" si="0"/>
        <v>-3506</v>
      </c>
      <c r="K19" s="7"/>
      <c r="L19" s="28">
        <f t="shared" ca="1" si="1"/>
        <v>1622.4258481501736</v>
      </c>
      <c r="M19" s="26">
        <f t="shared" ca="1" si="2"/>
        <v>-3513.985702537444</v>
      </c>
      <c r="N19" s="26">
        <f t="shared" ca="1" si="3"/>
        <v>-0.4190988920394737</v>
      </c>
      <c r="O19" s="27">
        <f t="shared" ca="1" si="4"/>
        <v>-0.91349197077946587</v>
      </c>
      <c r="P19" s="7"/>
      <c r="Q19" s="28">
        <f t="shared" ca="1" si="5"/>
        <v>-0.41206429514891441</v>
      </c>
      <c r="R19" s="27">
        <f t="shared" ca="1" si="6"/>
        <v>17.182292738707588</v>
      </c>
      <c r="S19" s="7"/>
      <c r="T19" s="28">
        <f t="shared" si="7"/>
        <v>17.270999999999997</v>
      </c>
      <c r="U19" s="27">
        <f t="shared" si="8"/>
        <v>0.30143581511194062</v>
      </c>
      <c r="V19" s="7"/>
      <c r="W19" s="28">
        <f t="shared" ca="1" si="9"/>
        <v>-8.8707261292409356E-2</v>
      </c>
      <c r="X19" s="27">
        <f t="shared" ca="1" si="10"/>
        <v>1.5571058446326447E-3</v>
      </c>
      <c r="Y19" s="7">
        <v>142</v>
      </c>
      <c r="Z19" s="46"/>
    </row>
    <row r="20" spans="1:26" s="26" customFormat="1" x14ac:dyDescent="0.25">
      <c r="A20" s="26">
        <v>4</v>
      </c>
      <c r="B20" s="26">
        <v>612</v>
      </c>
      <c r="C20" s="26">
        <v>14205</v>
      </c>
      <c r="D20" s="26">
        <v>11585</v>
      </c>
      <c r="E20" s="26">
        <v>12286</v>
      </c>
      <c r="F20" s="26">
        <v>14923</v>
      </c>
      <c r="G20" s="27"/>
      <c r="H20" s="7"/>
      <c r="I20" s="28">
        <f t="shared" si="0"/>
        <v>1919</v>
      </c>
      <c r="J20" s="27">
        <f t="shared" si="0"/>
        <v>-3338</v>
      </c>
      <c r="K20" s="7"/>
      <c r="L20" s="28">
        <f t="shared" ca="1" si="1"/>
        <v>1948.4258481501736</v>
      </c>
      <c r="M20" s="26">
        <f t="shared" ca="1" si="2"/>
        <v>-3345.985702537444</v>
      </c>
      <c r="N20" s="26">
        <f t="shared" ca="1" si="3"/>
        <v>-0.5033099756835393</v>
      </c>
      <c r="O20" s="27">
        <f t="shared" ca="1" si="4"/>
        <v>-0.86981887018029946</v>
      </c>
      <c r="P20" s="7"/>
      <c r="Q20" s="28">
        <f t="shared" ca="1" si="5"/>
        <v>-0.49661479752124676</v>
      </c>
      <c r="R20" s="27">
        <f t="shared" ca="1" si="6"/>
        <v>22.626573799414416</v>
      </c>
      <c r="S20" s="7"/>
      <c r="T20" s="28">
        <f t="shared" si="7"/>
        <v>22.778999999999996</v>
      </c>
      <c r="U20" s="27">
        <f t="shared" si="8"/>
        <v>0.39756855031178823</v>
      </c>
      <c r="V20" s="7"/>
      <c r="W20" s="28">
        <f t="shared" ca="1" si="9"/>
        <v>-0.15242620058558032</v>
      </c>
      <c r="X20" s="27">
        <f t="shared" ca="1" si="10"/>
        <v>-4.8644097696275423E-2</v>
      </c>
      <c r="Y20" s="7">
        <v>141</v>
      </c>
      <c r="Z20" s="46"/>
    </row>
    <row r="21" spans="1:26" s="26" customFormat="1" x14ac:dyDescent="0.25">
      <c r="A21" s="26">
        <v>5</v>
      </c>
      <c r="B21" s="26">
        <v>613</v>
      </c>
      <c r="C21" s="26">
        <v>14368</v>
      </c>
      <c r="D21" s="26">
        <v>11689</v>
      </c>
      <c r="E21" s="26">
        <v>12134</v>
      </c>
      <c r="F21" s="26">
        <v>14834</v>
      </c>
      <c r="G21" s="27"/>
      <c r="H21" s="7"/>
      <c r="I21" s="28">
        <f t="shared" si="0"/>
        <v>2234</v>
      </c>
      <c r="J21" s="27">
        <f t="shared" si="0"/>
        <v>-3145</v>
      </c>
      <c r="K21" s="7"/>
      <c r="L21" s="28">
        <f t="shared" ca="1" si="1"/>
        <v>2263.4258481501738</v>
      </c>
      <c r="M21" s="26">
        <f t="shared" ca="1" si="2"/>
        <v>-3152.985702537444</v>
      </c>
      <c r="N21" s="26">
        <f t="shared" ca="1" si="3"/>
        <v>-0.58467958104513651</v>
      </c>
      <c r="O21" s="27">
        <f t="shared" ca="1" si="4"/>
        <v>-0.81964679627768566</v>
      </c>
      <c r="P21" s="7"/>
      <c r="Q21" s="28">
        <f t="shared" ca="1" si="5"/>
        <v>-0.57837387291854159</v>
      </c>
      <c r="R21" s="27">
        <f t="shared" ca="1" si="6"/>
        <v>28.111024004983619</v>
      </c>
      <c r="S21" s="7"/>
      <c r="T21" s="28">
        <f t="shared" si="7"/>
        <v>28.295999999999996</v>
      </c>
      <c r="U21" s="27">
        <f t="shared" si="8"/>
        <v>0.49385836514431541</v>
      </c>
      <c r="V21" s="7"/>
      <c r="W21" s="28">
        <f t="shared" ca="1" si="9"/>
        <v>-0.18497599501637652</v>
      </c>
      <c r="X21" s="27">
        <f t="shared" ca="1" si="10"/>
        <v>5.3900915932732829E-2</v>
      </c>
      <c r="Y21" s="7">
        <v>140</v>
      </c>
      <c r="Z21" s="46"/>
    </row>
    <row r="22" spans="1:26" s="26" customFormat="1" x14ac:dyDescent="0.25">
      <c r="A22" s="26">
        <v>6</v>
      </c>
      <c r="B22" s="26">
        <v>629</v>
      </c>
      <c r="C22" s="26">
        <v>14525</v>
      </c>
      <c r="D22" s="26">
        <v>11809</v>
      </c>
      <c r="E22" s="26">
        <v>11990</v>
      </c>
      <c r="F22" s="26">
        <v>14715</v>
      </c>
      <c r="G22" s="27"/>
      <c r="H22" s="7"/>
      <c r="I22" s="28">
        <f t="shared" si="0"/>
        <v>2535</v>
      </c>
      <c r="J22" s="27">
        <f t="shared" si="0"/>
        <v>-2906</v>
      </c>
      <c r="K22" s="7"/>
      <c r="L22" s="28">
        <f t="shared" ca="1" si="1"/>
        <v>2564.4258481501738</v>
      </c>
      <c r="M22" s="26">
        <f t="shared" ca="1" si="2"/>
        <v>-2913.985702537444</v>
      </c>
      <c r="N22" s="26">
        <f t="shared" ca="1" si="3"/>
        <v>-0.66243275950177383</v>
      </c>
      <c r="O22" s="27">
        <f t="shared" ca="1" si="4"/>
        <v>-0.75751661149672866</v>
      </c>
      <c r="P22" s="7"/>
      <c r="Q22" s="28">
        <f t="shared" ca="1" si="5"/>
        <v>-0.65660866377964211</v>
      </c>
      <c r="R22" s="27">
        <f t="shared" ca="1" si="6"/>
        <v>33.821233645936331</v>
      </c>
      <c r="S22" s="7"/>
      <c r="T22" s="28">
        <f t="shared" si="7"/>
        <v>33.956999999999994</v>
      </c>
      <c r="U22" s="27">
        <f t="shared" si="8"/>
        <v>0.59266145409971438</v>
      </c>
      <c r="V22" s="7"/>
      <c r="W22" s="28">
        <f t="shared" ca="1" si="9"/>
        <v>-0.13576635406366222</v>
      </c>
      <c r="X22" s="27">
        <f t="shared" ca="1" si="10"/>
        <v>6.8551088384609216E-2</v>
      </c>
      <c r="Y22" s="7">
        <v>139</v>
      </c>
      <c r="Z22" s="46"/>
    </row>
    <row r="23" spans="1:26" s="26" customFormat="1" x14ac:dyDescent="0.25">
      <c r="A23" s="26">
        <v>7</v>
      </c>
      <c r="B23" s="26">
        <v>622</v>
      </c>
      <c r="C23" s="26">
        <v>14652</v>
      </c>
      <c r="D23" s="26">
        <v>11934</v>
      </c>
      <c r="E23" s="26">
        <v>11843</v>
      </c>
      <c r="F23" s="26">
        <v>14575</v>
      </c>
      <c r="G23" s="27"/>
      <c r="H23" s="7"/>
      <c r="I23" s="28">
        <f t="shared" si="0"/>
        <v>2809</v>
      </c>
      <c r="J23" s="27">
        <f t="shared" si="0"/>
        <v>-2641</v>
      </c>
      <c r="K23" s="7"/>
      <c r="L23" s="28">
        <f t="shared" ca="1" si="1"/>
        <v>2838.4258481501738</v>
      </c>
      <c r="M23" s="26">
        <f t="shared" ca="1" si="2"/>
        <v>-2648.985702537444</v>
      </c>
      <c r="N23" s="26">
        <f t="shared" ca="1" si="3"/>
        <v>-0.73321140035598853</v>
      </c>
      <c r="O23" s="27">
        <f t="shared" ca="1" si="4"/>
        <v>-0.68862749448018645</v>
      </c>
      <c r="P23" s="7"/>
      <c r="Q23" s="28">
        <f t="shared" ca="1" si="5"/>
        <v>-0.72792085079777125</v>
      </c>
      <c r="R23" s="27">
        <f t="shared" ca="1" si="6"/>
        <v>39.491687897547138</v>
      </c>
      <c r="S23" s="7"/>
      <c r="T23" s="28">
        <f t="shared" si="7"/>
        <v>39.554999999999993</v>
      </c>
      <c r="U23" s="27">
        <f t="shared" si="8"/>
        <v>0.69036498562635695</v>
      </c>
      <c r="V23" s="7"/>
      <c r="W23" s="28">
        <f t="shared" ca="1" si="9"/>
        <v>-6.3312102452854901E-2</v>
      </c>
      <c r="X23" s="27">
        <f t="shared" ca="1" si="10"/>
        <v>2.7943341862723514E-2</v>
      </c>
      <c r="Y23" s="7">
        <v>138</v>
      </c>
      <c r="Z23" s="46"/>
    </row>
    <row r="24" spans="1:26" s="26" customFormat="1" x14ac:dyDescent="0.25">
      <c r="A24" s="26">
        <v>8</v>
      </c>
      <c r="B24" s="26">
        <v>627</v>
      </c>
      <c r="C24" s="26">
        <v>14781</v>
      </c>
      <c r="D24" s="26">
        <v>12083</v>
      </c>
      <c r="E24" s="26">
        <v>11724</v>
      </c>
      <c r="F24" s="26">
        <v>14433</v>
      </c>
      <c r="G24" s="27"/>
      <c r="H24" s="7"/>
      <c r="I24" s="28">
        <f t="shared" si="0"/>
        <v>3057</v>
      </c>
      <c r="J24" s="27">
        <f t="shared" si="0"/>
        <v>-2350</v>
      </c>
      <c r="K24" s="7"/>
      <c r="L24" s="28">
        <f t="shared" ca="1" si="1"/>
        <v>3086.4258481501738</v>
      </c>
      <c r="M24" s="26">
        <f t="shared" ca="1" si="2"/>
        <v>-2357.985702537444</v>
      </c>
      <c r="N24" s="26">
        <f t="shared" ca="1" si="3"/>
        <v>-0.79727381981527778</v>
      </c>
      <c r="O24" s="27">
        <f t="shared" ca="1" si="4"/>
        <v>-0.61297944522805881</v>
      </c>
      <c r="P24" s="7"/>
      <c r="Q24" s="28">
        <f t="shared" ca="1" si="5"/>
        <v>-0.79256875786681935</v>
      </c>
      <c r="R24" s="27">
        <f t="shared" ca="1" si="6"/>
        <v>45.184106309479262</v>
      </c>
      <c r="S24" s="7"/>
      <c r="T24" s="28">
        <f t="shared" si="7"/>
        <v>45.197999999999993</v>
      </c>
      <c r="U24" s="27">
        <f t="shared" si="8"/>
        <v>0.78885391531639693</v>
      </c>
      <c r="V24" s="7"/>
      <c r="W24" s="28">
        <f t="shared" ca="1" si="9"/>
        <v>-1.3893690520731639E-2</v>
      </c>
      <c r="X24" s="27">
        <f t="shared" ca="1" si="10"/>
        <v>-2.0472345269340053E-2</v>
      </c>
      <c r="Y24" s="7">
        <v>137</v>
      </c>
      <c r="Z24" s="46"/>
    </row>
    <row r="25" spans="1:26" s="26" customFormat="1" x14ac:dyDescent="0.25">
      <c r="A25" s="26">
        <v>9</v>
      </c>
      <c r="B25" s="26">
        <v>634</v>
      </c>
      <c r="C25" s="26">
        <v>14893</v>
      </c>
      <c r="D25" s="26">
        <v>12237</v>
      </c>
      <c r="E25" s="26">
        <v>11617</v>
      </c>
      <c r="F25" s="26">
        <v>14275</v>
      </c>
      <c r="G25" s="27"/>
      <c r="H25" s="7"/>
      <c r="I25" s="28">
        <f t="shared" si="0"/>
        <v>3276</v>
      </c>
      <c r="J25" s="27">
        <f t="shared" si="0"/>
        <v>-2038</v>
      </c>
      <c r="K25" s="7"/>
      <c r="L25" s="28">
        <f t="shared" ca="1" si="1"/>
        <v>3305.4258481501738</v>
      </c>
      <c r="M25" s="26">
        <f t="shared" ca="1" si="2"/>
        <v>-2045.985702537444</v>
      </c>
      <c r="N25" s="26">
        <f t="shared" ca="1" si="3"/>
        <v>-0.85384506925715009</v>
      </c>
      <c r="O25" s="27">
        <f t="shared" ca="1" si="4"/>
        <v>-0.53187225840103547</v>
      </c>
      <c r="P25" s="7"/>
      <c r="Q25" s="28">
        <f t="shared" ca="1" si="5"/>
        <v>-0.8497673861335644</v>
      </c>
      <c r="R25" s="27">
        <f t="shared" ca="1" si="6"/>
        <v>50.860191299871531</v>
      </c>
      <c r="S25" s="7"/>
      <c r="T25" s="28">
        <f t="shared" si="7"/>
        <v>50.903999999999996</v>
      </c>
      <c r="U25" s="27">
        <f t="shared" si="8"/>
        <v>0.88844240243519346</v>
      </c>
      <c r="V25" s="7"/>
      <c r="W25" s="28">
        <f t="shared" ca="1" si="9"/>
        <v>-4.3808700128465716E-2</v>
      </c>
      <c r="X25" s="27">
        <f t="shared" ca="1" si="10"/>
        <v>3.6581687185851308E-2</v>
      </c>
      <c r="Y25" s="7">
        <v>136</v>
      </c>
      <c r="Z25" s="46"/>
    </row>
    <row r="26" spans="1:26" s="26" customFormat="1" x14ac:dyDescent="0.25">
      <c r="A26" s="26">
        <v>10</v>
      </c>
      <c r="B26" s="26">
        <v>641</v>
      </c>
      <c r="C26" s="26">
        <v>14987</v>
      </c>
      <c r="D26" s="26">
        <v>12412</v>
      </c>
      <c r="E26" s="26">
        <v>11526</v>
      </c>
      <c r="F26" s="26">
        <v>14110</v>
      </c>
      <c r="G26" s="27"/>
      <c r="H26" s="7"/>
      <c r="I26" s="28">
        <f t="shared" si="0"/>
        <v>3461</v>
      </c>
      <c r="J26" s="27">
        <f t="shared" si="0"/>
        <v>-1698</v>
      </c>
      <c r="K26" s="7"/>
      <c r="L26" s="28">
        <f t="shared" ca="1" si="1"/>
        <v>3490.4258481501738</v>
      </c>
      <c r="M26" s="26">
        <f t="shared" ca="1" si="2"/>
        <v>-1705.985702537444</v>
      </c>
      <c r="N26" s="26">
        <f t="shared" ca="1" si="3"/>
        <v>-0.90163356764411984</v>
      </c>
      <c r="O26" s="27">
        <f t="shared" ca="1" si="4"/>
        <v>-0.44348622147415112</v>
      </c>
      <c r="P26" s="7"/>
      <c r="Q26" s="28">
        <f t="shared" ca="1" si="5"/>
        <v>-0.89823915416872691</v>
      </c>
      <c r="R26" s="27">
        <f t="shared" ca="1" si="6"/>
        <v>56.625915188621775</v>
      </c>
      <c r="S26" s="7"/>
      <c r="T26" s="28">
        <f t="shared" si="7"/>
        <v>56.672999999999995</v>
      </c>
      <c r="U26" s="27">
        <f t="shared" si="8"/>
        <v>0.98913044698274621</v>
      </c>
      <c r="V26" s="7"/>
      <c r="W26" s="28">
        <f t="shared" ca="1" si="9"/>
        <v>-4.7084811378219626E-2</v>
      </c>
      <c r="X26" s="27">
        <f t="shared" ca="1" si="10"/>
        <v>4.7551501710003663E-3</v>
      </c>
      <c r="Y26" s="7">
        <v>135</v>
      </c>
      <c r="Z26" s="46"/>
    </row>
    <row r="27" spans="1:26" s="26" customFormat="1" x14ac:dyDescent="0.25">
      <c r="A27" s="26">
        <v>11</v>
      </c>
      <c r="B27" s="26">
        <v>627</v>
      </c>
      <c r="C27" s="26">
        <v>15059</v>
      </c>
      <c r="D27" s="26">
        <v>12581</v>
      </c>
      <c r="E27" s="26">
        <v>11449</v>
      </c>
      <c r="F27" s="26">
        <v>13927</v>
      </c>
      <c r="G27" s="27"/>
      <c r="H27" s="7"/>
      <c r="I27" s="28">
        <f t="shared" si="0"/>
        <v>3610</v>
      </c>
      <c r="J27" s="27">
        <f t="shared" si="0"/>
        <v>-1346</v>
      </c>
      <c r="K27" s="7"/>
      <c r="L27" s="28">
        <f t="shared" ca="1" si="1"/>
        <v>3639.4258481501738</v>
      </c>
      <c r="M27" s="26">
        <f t="shared" ca="1" si="2"/>
        <v>-1353.985702537444</v>
      </c>
      <c r="N27" s="26">
        <f t="shared" ca="1" si="3"/>
        <v>-0.9401226825611928</v>
      </c>
      <c r="O27" s="27">
        <f t="shared" ca="1" si="4"/>
        <v>-0.35198067736161193</v>
      </c>
      <c r="P27" s="7"/>
      <c r="Q27" s="28">
        <f t="shared" ca="1" si="5"/>
        <v>-0.93743532723556311</v>
      </c>
      <c r="R27" s="27">
        <f t="shared" ca="1" si="6"/>
        <v>62.32303009314262</v>
      </c>
      <c r="S27" s="7"/>
      <c r="T27" s="28">
        <f t="shared" si="7"/>
        <v>62.315999999999995</v>
      </c>
      <c r="U27" s="27">
        <f t="shared" si="8"/>
        <v>1.0876193766727862</v>
      </c>
      <c r="V27" s="7"/>
      <c r="W27" s="28">
        <f t="shared" ca="1" si="9"/>
        <v>7.0300931426245938E-3</v>
      </c>
      <c r="X27" s="27">
        <f t="shared" ca="1" si="10"/>
        <v>-9.0774215487385845E-3</v>
      </c>
      <c r="Y27" s="7">
        <v>134</v>
      </c>
      <c r="Z27" s="46"/>
    </row>
    <row r="28" spans="1:26" s="26" customFormat="1" x14ac:dyDescent="0.25">
      <c r="A28" s="26">
        <v>12</v>
      </c>
      <c r="B28" s="26">
        <v>619</v>
      </c>
      <c r="C28" s="26">
        <v>15116</v>
      </c>
      <c r="D28" s="26">
        <v>12755</v>
      </c>
      <c r="E28" s="26">
        <v>11388</v>
      </c>
      <c r="F28" s="26">
        <v>13746</v>
      </c>
      <c r="G28" s="27"/>
      <c r="H28" s="7"/>
      <c r="I28" s="28">
        <f t="shared" si="0"/>
        <v>3728</v>
      </c>
      <c r="J28" s="27">
        <f t="shared" si="0"/>
        <v>-991</v>
      </c>
      <c r="K28" s="7"/>
      <c r="L28" s="28">
        <f t="shared" ca="1" si="1"/>
        <v>3757.4258481501738</v>
      </c>
      <c r="M28" s="26">
        <f t="shared" ca="1" si="2"/>
        <v>-998.98570253744401</v>
      </c>
      <c r="N28" s="26">
        <f t="shared" ca="1" si="3"/>
        <v>-0.9706039950458546</v>
      </c>
      <c r="O28" s="27">
        <f t="shared" ca="1" si="4"/>
        <v>-0.25969525645265912</v>
      </c>
      <c r="P28" s="7"/>
      <c r="Q28" s="28">
        <f t="shared" ca="1" si="5"/>
        <v>-0.96862947589473236</v>
      </c>
      <c r="R28" s="27">
        <f t="shared" ca="1" si="6"/>
        <v>67.894403223479912</v>
      </c>
      <c r="S28" s="7"/>
      <c r="T28" s="28">
        <f t="shared" si="7"/>
        <v>67.887</v>
      </c>
      <c r="U28" s="27">
        <f t="shared" si="8"/>
        <v>1.1848516693013904</v>
      </c>
      <c r="V28" s="7"/>
      <c r="W28" s="28">
        <f t="shared" ca="1" si="9"/>
        <v>7.4032234799119578E-3</v>
      </c>
      <c r="X28" s="27">
        <f t="shared" ca="1" si="10"/>
        <v>-2.8783257531159734E-3</v>
      </c>
      <c r="Y28" s="7">
        <v>133</v>
      </c>
      <c r="Z28" s="46"/>
    </row>
    <row r="29" spans="1:26" s="26" customFormat="1" x14ac:dyDescent="0.25">
      <c r="A29" s="26">
        <v>13</v>
      </c>
      <c r="B29" s="26">
        <v>606</v>
      </c>
      <c r="C29" s="26">
        <v>15162</v>
      </c>
      <c r="D29" s="26">
        <v>12944</v>
      </c>
      <c r="E29" s="26">
        <v>11356</v>
      </c>
      <c r="F29" s="26">
        <v>13577</v>
      </c>
      <c r="G29" s="27"/>
      <c r="H29" s="7"/>
      <c r="I29" s="28">
        <f t="shared" si="0"/>
        <v>3806</v>
      </c>
      <c r="J29" s="27">
        <f t="shared" si="0"/>
        <v>-633</v>
      </c>
      <c r="K29" s="7"/>
      <c r="L29" s="28">
        <f t="shared" ca="1" si="1"/>
        <v>3835.4258481501738</v>
      </c>
      <c r="M29" s="26">
        <f t="shared" ca="1" si="2"/>
        <v>-640.98570253744401</v>
      </c>
      <c r="N29" s="26">
        <f t="shared" ca="1" si="3"/>
        <v>-0.99075265923063105</v>
      </c>
      <c r="O29" s="27">
        <f t="shared" ca="1" si="4"/>
        <v>-0.16662995874729258</v>
      </c>
      <c r="P29" s="7"/>
      <c r="Q29" s="28">
        <f t="shared" ca="1" si="5"/>
        <v>-0.98949668510122257</v>
      </c>
      <c r="R29" s="27">
        <f t="shared" ca="1" si="6"/>
        <v>73.343927685751794</v>
      </c>
      <c r="S29" s="7"/>
      <c r="T29" s="28">
        <f t="shared" si="7"/>
        <v>73.340999999999994</v>
      </c>
      <c r="U29" s="27">
        <f t="shared" si="8"/>
        <v>1.280041926705161</v>
      </c>
      <c r="V29" s="7"/>
      <c r="W29" s="28">
        <f t="shared" ca="1" si="9"/>
        <v>2.9276857517999133E-3</v>
      </c>
      <c r="X29" s="27">
        <f t="shared" ca="1" si="10"/>
        <v>9.6078786681061956E-3</v>
      </c>
      <c r="Y29" s="7">
        <v>132</v>
      </c>
      <c r="Z29" s="46"/>
    </row>
    <row r="30" spans="1:26" s="26" customFormat="1" x14ac:dyDescent="0.25">
      <c r="A30" s="26">
        <v>14</v>
      </c>
      <c r="B30" s="26">
        <v>610</v>
      </c>
      <c r="C30" s="26">
        <v>15170</v>
      </c>
      <c r="D30" s="26">
        <v>13115</v>
      </c>
      <c r="E30" s="26">
        <v>11329</v>
      </c>
      <c r="F30" s="26">
        <v>13385</v>
      </c>
      <c r="G30" s="27"/>
      <c r="H30" s="7"/>
      <c r="I30" s="28">
        <f t="shared" si="0"/>
        <v>3841</v>
      </c>
      <c r="J30" s="27">
        <f t="shared" si="0"/>
        <v>-270</v>
      </c>
      <c r="K30" s="7"/>
      <c r="L30" s="28">
        <f t="shared" ca="1" si="1"/>
        <v>3870.4258481501738</v>
      </c>
      <c r="M30" s="26">
        <f t="shared" ca="1" si="2"/>
        <v>-277.98570253744401</v>
      </c>
      <c r="N30" s="26">
        <f t="shared" ca="1" si="3"/>
        <v>-0.99979372649303078</v>
      </c>
      <c r="O30" s="27">
        <f t="shared" ca="1" si="4"/>
        <v>-7.2264866381236567E-2</v>
      </c>
      <c r="P30" s="7"/>
      <c r="Q30" s="28">
        <f t="shared" ca="1" si="5"/>
        <v>-0.99926599404198324</v>
      </c>
      <c r="R30" s="27">
        <f t="shared" ca="1" si="6"/>
        <v>78.766466534373876</v>
      </c>
      <c r="S30" s="7"/>
      <c r="T30" s="28">
        <f t="shared" si="7"/>
        <v>78.830999999999989</v>
      </c>
      <c r="U30" s="27">
        <f t="shared" si="8"/>
        <v>1.3758605026396498</v>
      </c>
      <c r="V30" s="7"/>
      <c r="W30" s="28">
        <f t="shared" ca="1" si="9"/>
        <v>-6.4533465626112729E-2</v>
      </c>
      <c r="X30" s="27">
        <f t="shared" ca="1" si="10"/>
        <v>3.2009318865320324E-2</v>
      </c>
      <c r="Y30" s="7">
        <v>131</v>
      </c>
      <c r="Z30" s="46"/>
    </row>
    <row r="31" spans="1:26" s="26" customFormat="1" x14ac:dyDescent="0.25">
      <c r="A31" s="26">
        <v>15</v>
      </c>
      <c r="B31" s="26">
        <v>637</v>
      </c>
      <c r="C31" s="26">
        <v>15185</v>
      </c>
      <c r="D31" s="26">
        <v>13315</v>
      </c>
      <c r="E31" s="26">
        <v>11329</v>
      </c>
      <c r="F31" s="26">
        <v>13198</v>
      </c>
      <c r="G31" s="27"/>
      <c r="H31" s="7"/>
      <c r="I31" s="28">
        <f t="shared" si="0"/>
        <v>3856</v>
      </c>
      <c r="J31" s="27">
        <f t="shared" si="0"/>
        <v>117</v>
      </c>
      <c r="K31" s="7"/>
      <c r="L31" s="28">
        <f t="shared" ca="1" si="1"/>
        <v>3885.4258481501738</v>
      </c>
      <c r="M31" s="26">
        <f t="shared" ca="1" si="2"/>
        <v>109.01429746255597</v>
      </c>
      <c r="N31" s="26">
        <f t="shared" ca="1" si="3"/>
        <v>-1.0036684696054878</v>
      </c>
      <c r="O31" s="27">
        <f t="shared" ca="1" si="4"/>
        <v>2.8339240356128923E-2</v>
      </c>
      <c r="P31" s="7"/>
      <c r="Q31" s="28">
        <f t="shared" ca="1" si="5"/>
        <v>-1.003916955528384</v>
      </c>
      <c r="R31" s="27">
        <f t="shared" ca="1" si="6"/>
        <v>84.519733208060813</v>
      </c>
      <c r="S31" s="7"/>
      <c r="T31" s="28">
        <f t="shared" si="7"/>
        <v>84.563999999999993</v>
      </c>
      <c r="U31" s="27">
        <f t="shared" si="8"/>
        <v>1.4759202286564848</v>
      </c>
      <c r="V31" s="7"/>
      <c r="W31" s="28">
        <f t="shared" ca="1" si="9"/>
        <v>-4.4266791939179484E-2</v>
      </c>
      <c r="X31" s="27">
        <f t="shared" ca="1" si="10"/>
        <v>4.8868814798339599E-3</v>
      </c>
      <c r="Y31" s="7">
        <v>130</v>
      </c>
      <c r="Z31" s="46"/>
    </row>
    <row r="32" spans="1:26" s="26" customFormat="1" x14ac:dyDescent="0.25">
      <c r="A32" s="26">
        <v>16</v>
      </c>
      <c r="B32" s="26">
        <v>627</v>
      </c>
      <c r="C32" s="26">
        <v>15161</v>
      </c>
      <c r="D32" s="26">
        <v>13498</v>
      </c>
      <c r="E32" s="26">
        <v>11349</v>
      </c>
      <c r="F32" s="26">
        <v>13001</v>
      </c>
      <c r="G32" s="27"/>
      <c r="H32" s="7"/>
      <c r="I32" s="28">
        <f t="shared" si="0"/>
        <v>3812</v>
      </c>
      <c r="J32" s="27">
        <f t="shared" si="0"/>
        <v>497</v>
      </c>
      <c r="K32" s="7"/>
      <c r="L32" s="28">
        <f t="shared" ca="1" si="1"/>
        <v>3841.4258481501738</v>
      </c>
      <c r="M32" s="26">
        <f t="shared" ca="1" si="2"/>
        <v>489.01429746255599</v>
      </c>
      <c r="N32" s="26">
        <f t="shared" ca="1" si="3"/>
        <v>-0.99230255647561383</v>
      </c>
      <c r="O32" s="27">
        <f t="shared" ca="1" si="4"/>
        <v>0.12712363456852915</v>
      </c>
      <c r="P32" s="7"/>
      <c r="Q32" s="28">
        <f t="shared" ca="1" si="5"/>
        <v>-0.99331276923508882</v>
      </c>
      <c r="R32" s="27">
        <f t="shared" ca="1" si="6"/>
        <v>90.195817540965493</v>
      </c>
      <c r="S32" s="7"/>
      <c r="T32" s="28">
        <f t="shared" si="7"/>
        <v>90.206999999999994</v>
      </c>
      <c r="U32" s="27">
        <f t="shared" si="8"/>
        <v>1.5744091583465247</v>
      </c>
      <c r="V32" s="7"/>
      <c r="W32" s="28">
        <f t="shared" ca="1" si="9"/>
        <v>-1.118245903450088E-2</v>
      </c>
      <c r="X32" s="27">
        <f t="shared" ca="1" si="10"/>
        <v>-4.3092635827932213E-2</v>
      </c>
      <c r="Y32" s="7">
        <v>129</v>
      </c>
      <c r="Z32" s="46"/>
    </row>
    <row r="33" spans="1:26" s="26" customFormat="1" x14ac:dyDescent="0.25">
      <c r="A33" s="26">
        <v>17</v>
      </c>
      <c r="B33" s="26">
        <v>635</v>
      </c>
      <c r="C33" s="26">
        <v>15133</v>
      </c>
      <c r="D33" s="26">
        <v>13693</v>
      </c>
      <c r="E33" s="26">
        <v>11385</v>
      </c>
      <c r="F33" s="26">
        <v>12820</v>
      </c>
      <c r="G33" s="27"/>
      <c r="H33" s="7"/>
      <c r="I33" s="28">
        <f t="shared" si="0"/>
        <v>3748</v>
      </c>
      <c r="J33" s="27">
        <f t="shared" si="0"/>
        <v>873</v>
      </c>
      <c r="K33" s="7"/>
      <c r="L33" s="28">
        <f t="shared" ca="1" si="1"/>
        <v>3777.4258481501738</v>
      </c>
      <c r="M33" s="26">
        <f t="shared" ca="1" si="2"/>
        <v>865.01429746255599</v>
      </c>
      <c r="N33" s="26">
        <f t="shared" ca="1" si="3"/>
        <v>-0.97577031919579726</v>
      </c>
      <c r="O33" s="27">
        <f t="shared" ca="1" si="4"/>
        <v>0.22486819305237779</v>
      </c>
      <c r="P33" s="7"/>
      <c r="Q33" s="28">
        <f t="shared" ca="1" si="5"/>
        <v>-0.97753408332674829</v>
      </c>
      <c r="R33" s="27">
        <f t="shared" ca="1" si="6"/>
        <v>95.857511532705985</v>
      </c>
      <c r="S33" s="7"/>
      <c r="T33" s="28">
        <f t="shared" si="7"/>
        <v>95.921999999999997</v>
      </c>
      <c r="U33" s="27">
        <f t="shared" si="8"/>
        <v>1.6741547250980009</v>
      </c>
      <c r="V33" s="7"/>
      <c r="W33" s="28">
        <f t="shared" ca="1" si="9"/>
        <v>-6.4488467294012253E-2</v>
      </c>
      <c r="X33" s="27">
        <f t="shared" ca="1" si="10"/>
        <v>-2.3273746065839873E-2</v>
      </c>
      <c r="Y33" s="7">
        <v>128</v>
      </c>
      <c r="Z33" s="46"/>
    </row>
    <row r="34" spans="1:26" s="26" customFormat="1" x14ac:dyDescent="0.25">
      <c r="A34" s="26">
        <v>18</v>
      </c>
      <c r="B34" s="26">
        <v>627</v>
      </c>
      <c r="C34" s="26">
        <v>15088</v>
      </c>
      <c r="D34" s="26">
        <v>13882</v>
      </c>
      <c r="E34" s="26">
        <v>11444</v>
      </c>
      <c r="F34" s="26">
        <v>12644</v>
      </c>
      <c r="G34" s="27"/>
      <c r="H34" s="7"/>
      <c r="I34" s="28">
        <f t="shared" si="0"/>
        <v>3644</v>
      </c>
      <c r="J34" s="27">
        <f t="shared" si="0"/>
        <v>1238</v>
      </c>
      <c r="K34" s="7"/>
      <c r="L34" s="28">
        <f t="shared" ca="1" si="1"/>
        <v>3673.4258481501738</v>
      </c>
      <c r="M34" s="26">
        <f t="shared" ca="1" si="2"/>
        <v>1230.014297462556</v>
      </c>
      <c r="N34" s="26">
        <f t="shared" ca="1" si="3"/>
        <v>-0.94890543361609536</v>
      </c>
      <c r="O34" s="27">
        <f t="shared" ca="1" si="4"/>
        <v>0.31975320328270962</v>
      </c>
      <c r="P34" s="7"/>
      <c r="Q34" s="28">
        <f t="shared" ca="1" si="5"/>
        <v>-0.95140038188538567</v>
      </c>
      <c r="R34" s="27">
        <f t="shared" ca="1" si="6"/>
        <v>101.47960117959605</v>
      </c>
      <c r="S34" s="7"/>
      <c r="T34" s="28">
        <f t="shared" si="7"/>
        <v>101.565</v>
      </c>
      <c r="U34" s="27">
        <f t="shared" si="8"/>
        <v>1.7726436547880409</v>
      </c>
      <c r="V34" s="7"/>
      <c r="W34" s="28">
        <f t="shared" ca="1" si="9"/>
        <v>-8.5398820403952413E-2</v>
      </c>
      <c r="X34" s="27">
        <f t="shared" ca="1" si="10"/>
        <v>3.5547065419692103E-2</v>
      </c>
      <c r="Y34" s="7">
        <v>127</v>
      </c>
      <c r="Z34" s="46"/>
    </row>
    <row r="35" spans="1:26" s="26" customFormat="1" x14ac:dyDescent="0.25">
      <c r="A35" s="26">
        <v>19</v>
      </c>
      <c r="B35" s="26">
        <v>631</v>
      </c>
      <c r="C35" s="26">
        <v>15005</v>
      </c>
      <c r="D35" s="26">
        <v>14050</v>
      </c>
      <c r="E35" s="26">
        <v>11510</v>
      </c>
      <c r="F35" s="26">
        <v>12459</v>
      </c>
      <c r="G35" s="27"/>
      <c r="H35" s="7"/>
      <c r="I35" s="28">
        <f t="shared" si="0"/>
        <v>3495</v>
      </c>
      <c r="J35" s="27">
        <f t="shared" si="0"/>
        <v>1591</v>
      </c>
      <c r="K35" s="7"/>
      <c r="L35" s="28">
        <f t="shared" ca="1" si="1"/>
        <v>3524.4258481501738</v>
      </c>
      <c r="M35" s="26">
        <f t="shared" ca="1" si="2"/>
        <v>1583.014297462556</v>
      </c>
      <c r="N35" s="26">
        <f t="shared" ca="1" si="3"/>
        <v>-0.9104163186990224</v>
      </c>
      <c r="O35" s="27">
        <f t="shared" ca="1" si="4"/>
        <v>0.41151870632738663</v>
      </c>
      <c r="P35" s="7"/>
      <c r="Q35" s="28">
        <f t="shared" ca="1" si="5"/>
        <v>-0.91361804000723978</v>
      </c>
      <c r="R35" s="27">
        <f t="shared" ca="1" si="6"/>
        <v>107.15089107453849</v>
      </c>
      <c r="S35" s="7"/>
      <c r="T35" s="28">
        <f t="shared" si="7"/>
        <v>107.244</v>
      </c>
      <c r="U35" s="27">
        <f t="shared" si="8"/>
        <v>1.8717609030087987</v>
      </c>
      <c r="V35" s="7"/>
      <c r="W35" s="28">
        <f t="shared" ca="1" si="9"/>
        <v>-9.3108925461507397E-2</v>
      </c>
      <c r="X35" s="27">
        <f t="shared" ca="1" si="10"/>
        <v>6.5587554512021029E-2</v>
      </c>
      <c r="Y35" s="7">
        <v>126</v>
      </c>
      <c r="Z35" s="46"/>
    </row>
    <row r="36" spans="1:26" s="26" customFormat="1" x14ac:dyDescent="0.25">
      <c r="A36" s="26">
        <v>20</v>
      </c>
      <c r="B36" s="26">
        <v>614</v>
      </c>
      <c r="C36" s="26">
        <v>14916</v>
      </c>
      <c r="D36" s="26">
        <v>14217</v>
      </c>
      <c r="E36" s="26">
        <v>11597</v>
      </c>
      <c r="F36" s="26">
        <v>12298</v>
      </c>
      <c r="G36" s="27"/>
      <c r="H36" s="7"/>
      <c r="I36" s="28">
        <f t="shared" si="0"/>
        <v>3319</v>
      </c>
      <c r="J36" s="27">
        <f t="shared" si="0"/>
        <v>1919</v>
      </c>
      <c r="K36" s="7"/>
      <c r="L36" s="28">
        <f t="shared" ca="1" si="1"/>
        <v>3348.4258481501738</v>
      </c>
      <c r="M36" s="26">
        <f t="shared" ca="1" si="2"/>
        <v>1911.014297462556</v>
      </c>
      <c r="N36" s="26">
        <f t="shared" ca="1" si="3"/>
        <v>-0.86495266617952682</v>
      </c>
      <c r="O36" s="27">
        <f t="shared" ca="1" si="4"/>
        <v>0.4967852360686163</v>
      </c>
      <c r="P36" s="7"/>
      <c r="Q36" s="28">
        <f t="shared" ca="1" si="5"/>
        <v>-0.86881081713630248</v>
      </c>
      <c r="R36" s="27">
        <f t="shared" ca="1" si="6"/>
        <v>112.66366129180528</v>
      </c>
      <c r="S36" s="7"/>
      <c r="T36" s="28">
        <f t="shared" si="7"/>
        <v>112.77</v>
      </c>
      <c r="U36" s="27">
        <f t="shared" si="8"/>
        <v>1.9682077974740053</v>
      </c>
      <c r="V36" s="7"/>
      <c r="W36" s="28">
        <f t="shared" ca="1" si="9"/>
        <v>-0.10633870819471269</v>
      </c>
      <c r="X36" s="27">
        <f t="shared" ca="1" si="10"/>
        <v>4.3116836549913273E-2</v>
      </c>
      <c r="Y36" s="7">
        <v>125</v>
      </c>
      <c r="Z36" s="46"/>
    </row>
    <row r="37" spans="1:26" s="26" customFormat="1" x14ac:dyDescent="0.25">
      <c r="A37" s="26">
        <v>21</v>
      </c>
      <c r="B37" s="26">
        <v>605</v>
      </c>
      <c r="C37" s="26">
        <v>14816</v>
      </c>
      <c r="D37" s="26">
        <v>14368</v>
      </c>
      <c r="E37" s="26">
        <v>11698</v>
      </c>
      <c r="F37" s="26">
        <v>12134</v>
      </c>
      <c r="G37" s="27"/>
      <c r="H37" s="7"/>
      <c r="I37" s="28">
        <f t="shared" si="0"/>
        <v>3118</v>
      </c>
      <c r="J37" s="27">
        <f t="shared" si="0"/>
        <v>2234</v>
      </c>
      <c r="K37" s="7"/>
      <c r="L37" s="28">
        <f t="shared" ca="1" si="1"/>
        <v>3147.4258481501738</v>
      </c>
      <c r="M37" s="26">
        <f t="shared" ca="1" si="2"/>
        <v>2226.014297462556</v>
      </c>
      <c r="N37" s="26">
        <f t="shared" ca="1" si="3"/>
        <v>-0.81303110847260296</v>
      </c>
      <c r="O37" s="27">
        <f t="shared" ca="1" si="4"/>
        <v>0.57867229969205336</v>
      </c>
      <c r="P37" s="7"/>
      <c r="Q37" s="28">
        <f t="shared" ca="1" si="5"/>
        <v>-0.81751942627207652</v>
      </c>
      <c r="R37" s="27">
        <f t="shared" ca="1" si="6"/>
        <v>118.19513546712318</v>
      </c>
      <c r="S37" s="7"/>
      <c r="T37" s="28">
        <f t="shared" si="7"/>
        <v>118.21499999999999</v>
      </c>
      <c r="U37" s="27">
        <f t="shared" si="8"/>
        <v>2.0632409752450966</v>
      </c>
      <c r="V37" s="7"/>
      <c r="W37" s="28">
        <f t="shared" ca="1" si="9"/>
        <v>-1.9864532876809449E-2</v>
      </c>
      <c r="X37" s="27">
        <f t="shared" ca="1" si="10"/>
        <v>1.321482899028581E-2</v>
      </c>
      <c r="Y37" s="7">
        <v>124</v>
      </c>
      <c r="Z37" s="46"/>
    </row>
    <row r="38" spans="1:26" s="26" customFormat="1" x14ac:dyDescent="0.25">
      <c r="A38" s="26">
        <v>22</v>
      </c>
      <c r="B38" s="26">
        <v>624</v>
      </c>
      <c r="C38" s="26">
        <v>14698</v>
      </c>
      <c r="D38" s="26">
        <v>14516</v>
      </c>
      <c r="E38" s="26">
        <v>11815</v>
      </c>
      <c r="F38" s="26">
        <v>11990</v>
      </c>
      <c r="G38" s="27"/>
      <c r="H38" s="7"/>
      <c r="I38" s="28">
        <f t="shared" si="0"/>
        <v>2883</v>
      </c>
      <c r="J38" s="27">
        <f t="shared" si="0"/>
        <v>2526</v>
      </c>
      <c r="K38" s="7"/>
      <c r="L38" s="28">
        <f t="shared" ca="1" si="1"/>
        <v>2912.4258481501738</v>
      </c>
      <c r="M38" s="26">
        <f t="shared" ca="1" si="2"/>
        <v>2518.014297462556</v>
      </c>
      <c r="N38" s="26">
        <f t="shared" ca="1" si="3"/>
        <v>-0.75232679971077643</v>
      </c>
      <c r="O38" s="27">
        <f t="shared" ca="1" si="4"/>
        <v>0.65458030787631882</v>
      </c>
      <c r="P38" s="7"/>
      <c r="Q38" s="28">
        <f t="shared" ca="1" si="5"/>
        <v>-0.75739889802644755</v>
      </c>
      <c r="R38" s="27">
        <f t="shared" ca="1" si="6"/>
        <v>123.73792183481038</v>
      </c>
      <c r="S38" s="7"/>
      <c r="T38" s="28">
        <f t="shared" si="7"/>
        <v>123.83099999999999</v>
      </c>
      <c r="U38" s="27">
        <f t="shared" si="8"/>
        <v>2.161258666037098</v>
      </c>
      <c r="V38" s="7"/>
      <c r="W38" s="28">
        <f t="shared" ca="1" si="9"/>
        <v>-9.3078165189609763E-2</v>
      </c>
      <c r="X38" s="27">
        <f t="shared" ca="1" si="10"/>
        <v>8.5623589274675282E-2</v>
      </c>
      <c r="Y38" s="7">
        <v>123</v>
      </c>
      <c r="Z38" s="46"/>
    </row>
    <row r="39" spans="1:26" s="26" customFormat="1" x14ac:dyDescent="0.25">
      <c r="A39" s="26">
        <v>23</v>
      </c>
      <c r="B39" s="26">
        <v>625</v>
      </c>
      <c r="C39" s="26">
        <v>14568</v>
      </c>
      <c r="D39" s="26">
        <v>14664</v>
      </c>
      <c r="E39" s="26">
        <v>11952</v>
      </c>
      <c r="F39" s="26">
        <v>11856</v>
      </c>
      <c r="G39" s="27"/>
      <c r="H39" s="7"/>
      <c r="I39" s="28">
        <f t="shared" si="0"/>
        <v>2616</v>
      </c>
      <c r="J39" s="27">
        <f t="shared" si="0"/>
        <v>2808</v>
      </c>
      <c r="K39" s="7"/>
      <c r="L39" s="28">
        <f t="shared" ca="1" si="1"/>
        <v>2645.4258481501738</v>
      </c>
      <c r="M39" s="26">
        <f t="shared" ca="1" si="2"/>
        <v>2800.014297462556</v>
      </c>
      <c r="N39" s="26">
        <f t="shared" ca="1" si="3"/>
        <v>-0.68335637230904167</v>
      </c>
      <c r="O39" s="27">
        <f t="shared" ca="1" si="4"/>
        <v>0.72788872673920524</v>
      </c>
      <c r="P39" s="7"/>
      <c r="Q39" s="28">
        <f t="shared" ca="1" si="5"/>
        <v>-0.68899195083322906</v>
      </c>
      <c r="R39" s="27">
        <f t="shared" ca="1" si="6"/>
        <v>129.47529069984648</v>
      </c>
      <c r="S39" s="7"/>
      <c r="T39" s="28">
        <f t="shared" si="7"/>
        <v>129.45599999999999</v>
      </c>
      <c r="U39" s="27">
        <f t="shared" si="8"/>
        <v>2.2594334364617792</v>
      </c>
      <c r="V39" s="7"/>
      <c r="W39" s="28">
        <f t="shared" ca="1" si="9"/>
        <v>1.9290699846493453E-2</v>
      </c>
      <c r="X39" s="27">
        <f t="shared" ca="1" si="10"/>
        <v>1.3194864702910536E-2</v>
      </c>
      <c r="Y39" s="7">
        <v>122</v>
      </c>
      <c r="Z39" s="46"/>
    </row>
    <row r="40" spans="1:26" s="26" customFormat="1" x14ac:dyDescent="0.25">
      <c r="A40" s="26">
        <v>24</v>
      </c>
      <c r="B40" s="26">
        <v>631</v>
      </c>
      <c r="C40" s="26">
        <v>14418</v>
      </c>
      <c r="D40" s="26">
        <v>14777</v>
      </c>
      <c r="E40" s="26">
        <v>12096</v>
      </c>
      <c r="F40" s="26">
        <v>11726</v>
      </c>
      <c r="G40" s="27"/>
      <c r="H40" s="7"/>
      <c r="I40" s="28">
        <f t="shared" si="0"/>
        <v>2322</v>
      </c>
      <c r="J40" s="27">
        <f t="shared" si="0"/>
        <v>3051</v>
      </c>
      <c r="K40" s="7"/>
      <c r="L40" s="28">
        <f t="shared" ca="1" si="1"/>
        <v>2351.4258481501738</v>
      </c>
      <c r="M40" s="26">
        <f t="shared" ca="1" si="2"/>
        <v>3043.014297462556</v>
      </c>
      <c r="N40" s="26">
        <f t="shared" ca="1" si="3"/>
        <v>-0.6074114073048843</v>
      </c>
      <c r="O40" s="27">
        <f t="shared" ca="1" si="4"/>
        <v>0.79105874724871383</v>
      </c>
      <c r="P40" s="7"/>
      <c r="Q40" s="28">
        <f t="shared" ca="1" si="5"/>
        <v>-0.6135320465668761</v>
      </c>
      <c r="R40" s="27">
        <f t="shared" ca="1" si="6"/>
        <v>135.10621661706125</v>
      </c>
      <c r="S40" s="7"/>
      <c r="T40" s="28">
        <f t="shared" si="7"/>
        <v>135.13499999999999</v>
      </c>
      <c r="U40" s="27">
        <f t="shared" si="8"/>
        <v>2.358550684682537</v>
      </c>
      <c r="V40" s="7"/>
      <c r="W40" s="28">
        <f t="shared" ca="1" si="9"/>
        <v>-2.8783382938740942E-2</v>
      </c>
      <c r="X40" s="27">
        <f t="shared" ca="1" si="10"/>
        <v>2.7401762205386149E-2</v>
      </c>
      <c r="Y40" s="7">
        <v>121</v>
      </c>
      <c r="Z40" s="46"/>
    </row>
    <row r="41" spans="1:26" s="26" customFormat="1" x14ac:dyDescent="0.25">
      <c r="A41" s="26">
        <v>25</v>
      </c>
      <c r="B41" s="26">
        <v>638</v>
      </c>
      <c r="C41" s="26">
        <v>14265</v>
      </c>
      <c r="D41" s="26">
        <v>14900</v>
      </c>
      <c r="E41" s="26">
        <v>12265</v>
      </c>
      <c r="F41" s="26">
        <v>11626</v>
      </c>
      <c r="G41" s="27"/>
      <c r="H41" s="7"/>
      <c r="I41" s="28">
        <f t="shared" si="0"/>
        <v>2000</v>
      </c>
      <c r="J41" s="27">
        <f t="shared" si="0"/>
        <v>3274</v>
      </c>
      <c r="K41" s="7"/>
      <c r="L41" s="28">
        <f t="shared" ca="1" si="1"/>
        <v>2029.4258481501736</v>
      </c>
      <c r="M41" s="26">
        <f t="shared" ca="1" si="2"/>
        <v>3266.014297462556</v>
      </c>
      <c r="N41" s="26">
        <f t="shared" ca="1" si="3"/>
        <v>-0.52423358849080715</v>
      </c>
      <c r="O41" s="27">
        <f t="shared" ca="1" si="4"/>
        <v>0.84902958911546444</v>
      </c>
      <c r="P41" s="7"/>
      <c r="Q41" s="28">
        <f t="shared" ca="1" si="5"/>
        <v>-0.53079896458539244</v>
      </c>
      <c r="R41" s="27">
        <f t="shared" ca="1" si="6"/>
        <v>140.88985170664625</v>
      </c>
      <c r="S41" s="7"/>
      <c r="T41" s="28">
        <f t="shared" si="7"/>
        <v>140.87699999999998</v>
      </c>
      <c r="U41" s="27">
        <f t="shared" si="8"/>
        <v>2.4587674903320513</v>
      </c>
      <c r="V41" s="7"/>
      <c r="W41" s="28">
        <f t="shared" ca="1" si="9"/>
        <v>1.2851706646273442E-2</v>
      </c>
      <c r="X41" s="27">
        <f t="shared" ca="1" si="10"/>
        <v>6.0107774548583848E-2</v>
      </c>
      <c r="Y41" s="7">
        <v>120</v>
      </c>
      <c r="Z41" s="46"/>
    </row>
    <row r="42" spans="1:26" s="26" customFormat="1" x14ac:dyDescent="0.25">
      <c r="A42" s="26">
        <v>26</v>
      </c>
      <c r="B42" s="26">
        <v>630</v>
      </c>
      <c r="C42" s="26">
        <v>14084</v>
      </c>
      <c r="D42" s="26">
        <v>14982</v>
      </c>
      <c r="E42" s="26">
        <v>12428</v>
      </c>
      <c r="F42" s="26">
        <v>11521</v>
      </c>
      <c r="G42" s="27"/>
      <c r="H42" s="7"/>
      <c r="I42" s="28">
        <f t="shared" si="0"/>
        <v>1656</v>
      </c>
      <c r="J42" s="27">
        <f t="shared" si="0"/>
        <v>3461</v>
      </c>
      <c r="K42" s="7"/>
      <c r="L42" s="28">
        <f t="shared" ca="1" si="1"/>
        <v>1685.4258481501736</v>
      </c>
      <c r="M42" s="26">
        <f t="shared" ca="1" si="2"/>
        <v>3453.014297462556</v>
      </c>
      <c r="N42" s="26">
        <f t="shared" ca="1" si="3"/>
        <v>-0.4353728131117931</v>
      </c>
      <c r="O42" s="27">
        <f t="shared" ca="1" si="4"/>
        <v>0.89764190942525091</v>
      </c>
      <c r="P42" s="7"/>
      <c r="Q42" s="28">
        <f t="shared" ca="1" si="5"/>
        <v>-0.44231056130315632</v>
      </c>
      <c r="R42" s="27">
        <f t="shared" ca="1" si="6"/>
        <v>146.67113392896351</v>
      </c>
      <c r="S42" s="7"/>
      <c r="T42" s="28">
        <f t="shared" si="7"/>
        <v>146.54699999999997</v>
      </c>
      <c r="U42" s="27">
        <f t="shared" si="8"/>
        <v>2.5577276589201294</v>
      </c>
      <c r="V42" s="7"/>
      <c r="W42" s="28">
        <f t="shared" ca="1" si="9"/>
        <v>0.1241339289635448</v>
      </c>
      <c r="X42" s="27">
        <f t="shared" ca="1" si="10"/>
        <v>-6.1848613353504334E-2</v>
      </c>
      <c r="Y42" s="7">
        <v>119</v>
      </c>
      <c r="Z42" s="46"/>
    </row>
    <row r="43" spans="1:26" s="26" customFormat="1" x14ac:dyDescent="0.25">
      <c r="A43" s="26">
        <v>27</v>
      </c>
      <c r="B43" s="26">
        <v>618</v>
      </c>
      <c r="C43" s="26">
        <v>13928</v>
      </c>
      <c r="D43" s="26">
        <v>15068</v>
      </c>
      <c r="E43" s="26">
        <v>12609</v>
      </c>
      <c r="F43" s="26">
        <v>11456</v>
      </c>
      <c r="G43" s="27"/>
      <c r="H43" s="7"/>
      <c r="I43" s="28">
        <f t="shared" si="0"/>
        <v>1319</v>
      </c>
      <c r="J43" s="27">
        <f t="shared" si="0"/>
        <v>3612</v>
      </c>
      <c r="K43" s="7"/>
      <c r="L43" s="28">
        <f t="shared" ca="1" si="1"/>
        <v>1348.4258481501736</v>
      </c>
      <c r="M43" s="26">
        <f t="shared" ca="1" si="2"/>
        <v>3604.014297462556</v>
      </c>
      <c r="N43" s="26">
        <f t="shared" ca="1" si="3"/>
        <v>-0.348320251185259</v>
      </c>
      <c r="O43" s="27">
        <f t="shared" ca="1" si="4"/>
        <v>0.93689570817807311</v>
      </c>
      <c r="P43" s="7"/>
      <c r="Q43" s="28">
        <f t="shared" ca="1" si="5"/>
        <v>-0.35555822964298472</v>
      </c>
      <c r="R43" s="27">
        <f t="shared" ca="1" si="6"/>
        <v>152.12068799375834</v>
      </c>
      <c r="S43" s="7"/>
      <c r="T43" s="28">
        <f t="shared" si="7"/>
        <v>152.10899999999998</v>
      </c>
      <c r="U43" s="27">
        <f t="shared" si="8"/>
        <v>2.6548028719160541</v>
      </c>
      <c r="V43" s="7"/>
      <c r="W43" s="28">
        <f t="shared" ca="1" si="9"/>
        <v>1.1687993758357607E-2</v>
      </c>
      <c r="X43" s="27">
        <f t="shared" ca="1" si="10"/>
        <v>6.4983740964976278E-2</v>
      </c>
      <c r="Y43" s="7">
        <v>118</v>
      </c>
      <c r="Z43" s="46"/>
    </row>
    <row r="44" spans="1:26" s="26" customFormat="1" x14ac:dyDescent="0.25">
      <c r="A44" s="26">
        <v>28</v>
      </c>
      <c r="B44" s="26">
        <v>623</v>
      </c>
      <c r="C44" s="26">
        <v>13738</v>
      </c>
      <c r="D44" s="26">
        <v>15124</v>
      </c>
      <c r="E44" s="26">
        <v>12785</v>
      </c>
      <c r="F44" s="26">
        <v>11393</v>
      </c>
      <c r="G44" s="27"/>
      <c r="H44" s="7"/>
      <c r="I44" s="28">
        <f t="shared" si="0"/>
        <v>953</v>
      </c>
      <c r="J44" s="27">
        <f t="shared" si="0"/>
        <v>3731</v>
      </c>
      <c r="K44" s="7"/>
      <c r="L44" s="28">
        <f t="shared" ca="1" si="1"/>
        <v>982.42584815017358</v>
      </c>
      <c r="M44" s="26">
        <f t="shared" ca="1" si="2"/>
        <v>3723.014297462556</v>
      </c>
      <c r="N44" s="26">
        <f t="shared" ca="1" si="3"/>
        <v>-0.25377651924130801</v>
      </c>
      <c r="O44" s="27">
        <f t="shared" ca="1" si="4"/>
        <v>0.96783082110248264</v>
      </c>
      <c r="P44" s="7"/>
      <c r="Q44" s="28">
        <f t="shared" ca="1" si="5"/>
        <v>-0.26125033116206975</v>
      </c>
      <c r="R44" s="27">
        <f t="shared" ca="1" si="6"/>
        <v>157.79673475362961</v>
      </c>
      <c r="S44" s="7"/>
      <c r="T44" s="28">
        <f t="shared" si="7"/>
        <v>157.71599999999998</v>
      </c>
      <c r="U44" s="27">
        <f t="shared" si="8"/>
        <v>2.7526634830753762</v>
      </c>
      <c r="V44" s="7"/>
      <c r="W44" s="28">
        <f t="shared" ca="1" si="9"/>
        <v>8.0734753629627676E-2</v>
      </c>
      <c r="X44" s="27">
        <f t="shared" ca="1" si="10"/>
        <v>1.1696956477067033E-2</v>
      </c>
      <c r="Y44" s="7">
        <v>117</v>
      </c>
      <c r="Z44" s="46"/>
    </row>
    <row r="45" spans="1:26" s="26" customFormat="1" x14ac:dyDescent="0.25">
      <c r="A45" s="26">
        <v>29</v>
      </c>
      <c r="B45" s="26">
        <v>608</v>
      </c>
      <c r="C45" s="26">
        <v>13557</v>
      </c>
      <c r="D45" s="26">
        <v>15162</v>
      </c>
      <c r="E45" s="26">
        <v>12968</v>
      </c>
      <c r="F45" s="26">
        <v>11353</v>
      </c>
      <c r="G45" s="27"/>
      <c r="H45" s="7"/>
      <c r="I45" s="28">
        <f t="shared" si="0"/>
        <v>589</v>
      </c>
      <c r="J45" s="27">
        <f t="shared" si="0"/>
        <v>3809</v>
      </c>
      <c r="K45" s="7"/>
      <c r="L45" s="28">
        <f t="shared" ca="1" si="1"/>
        <v>618.42584815017358</v>
      </c>
      <c r="M45" s="26">
        <f t="shared" ca="1" si="2"/>
        <v>3801.014297462556</v>
      </c>
      <c r="N45" s="26">
        <f t="shared" ca="1" si="3"/>
        <v>-0.15974941971235126</v>
      </c>
      <c r="O45" s="27">
        <f t="shared" ca="1" si="4"/>
        <v>0.9881076178092385</v>
      </c>
      <c r="P45" s="7"/>
      <c r="Q45" s="28">
        <f t="shared" ca="1" si="5"/>
        <v>-0.16737685766221705</v>
      </c>
      <c r="R45" s="27">
        <f t="shared" ca="1" si="6"/>
        <v>163.28863205175708</v>
      </c>
      <c r="S45" s="7"/>
      <c r="T45" s="28">
        <f t="shared" si="7"/>
        <v>163.18799999999999</v>
      </c>
      <c r="U45" s="27">
        <f t="shared" si="8"/>
        <v>2.8481678997445061</v>
      </c>
      <c r="V45" s="7"/>
      <c r="W45" s="28">
        <f t="shared" ca="1" si="9"/>
        <v>0.10063205175708845</v>
      </c>
      <c r="X45" s="27">
        <f t="shared" ca="1" si="10"/>
        <v>2.2448087613497592E-2</v>
      </c>
      <c r="Y45" s="7">
        <v>116</v>
      </c>
      <c r="Z45" s="46"/>
    </row>
    <row r="46" spans="1:26" s="26" customFormat="1" x14ac:dyDescent="0.25">
      <c r="A46" s="26">
        <v>30</v>
      </c>
      <c r="B46" s="26">
        <v>617</v>
      </c>
      <c r="C46" s="26">
        <v>13377</v>
      </c>
      <c r="D46" s="26">
        <v>15189</v>
      </c>
      <c r="E46" s="26">
        <v>13159</v>
      </c>
      <c r="F46" s="26">
        <v>11336</v>
      </c>
      <c r="G46" s="27"/>
      <c r="H46" s="7"/>
      <c r="I46" s="28">
        <f t="shared" si="0"/>
        <v>218</v>
      </c>
      <c r="J46" s="27">
        <f t="shared" si="0"/>
        <v>3853</v>
      </c>
      <c r="K46" s="7"/>
      <c r="L46" s="28">
        <f t="shared" ca="1" si="1"/>
        <v>247.42584815017361</v>
      </c>
      <c r="M46" s="26">
        <f t="shared" ca="1" si="2"/>
        <v>3845.014297462556</v>
      </c>
      <c r="N46" s="26">
        <f t="shared" ca="1" si="3"/>
        <v>-6.3914106730914591E-2</v>
      </c>
      <c r="O46" s="27">
        <f t="shared" ca="1" si="4"/>
        <v>0.99954581082330585</v>
      </c>
      <c r="P46" s="7"/>
      <c r="Q46" s="28">
        <f t="shared" ca="1" si="5"/>
        <v>-7.1626932138585911E-2</v>
      </c>
      <c r="R46" s="27">
        <f t="shared" ca="1" si="6"/>
        <v>168.80399952269318</v>
      </c>
      <c r="S46" s="7"/>
      <c r="T46" s="28">
        <f t="shared" si="7"/>
        <v>168.74099999999999</v>
      </c>
      <c r="U46" s="27">
        <f t="shared" si="8"/>
        <v>2.9450860331077511</v>
      </c>
      <c r="V46" s="7"/>
      <c r="W46" s="28">
        <f t="shared" ca="1" si="9"/>
        <v>6.2999522693189647E-2</v>
      </c>
      <c r="X46" s="27">
        <f t="shared" ca="1" si="10"/>
        <v>7.8774769816504886E-2</v>
      </c>
      <c r="Y46" s="7">
        <v>115</v>
      </c>
      <c r="Z46" s="46"/>
    </row>
    <row r="47" spans="1:26" s="26" customFormat="1" x14ac:dyDescent="0.25">
      <c r="A47" s="26">
        <v>31</v>
      </c>
      <c r="B47" s="26">
        <v>623</v>
      </c>
      <c r="C47" s="26">
        <v>13181</v>
      </c>
      <c r="D47" s="26">
        <v>15189</v>
      </c>
      <c r="E47" s="26">
        <v>13343</v>
      </c>
      <c r="F47" s="26">
        <v>11324</v>
      </c>
      <c r="G47" s="27"/>
      <c r="H47" s="7"/>
      <c r="I47" s="28">
        <f t="shared" si="0"/>
        <v>-162</v>
      </c>
      <c r="J47" s="27">
        <f t="shared" si="0"/>
        <v>3865</v>
      </c>
      <c r="K47" s="7"/>
      <c r="L47" s="28">
        <f t="shared" ca="1" si="1"/>
        <v>-132.57415184982639</v>
      </c>
      <c r="M47" s="26">
        <f t="shared" ca="1" si="2"/>
        <v>3857.014297462556</v>
      </c>
      <c r="N47" s="26">
        <f t="shared" ca="1" si="3"/>
        <v>3.4246052117996292E-2</v>
      </c>
      <c r="O47" s="27">
        <f t="shared" ca="1" si="4"/>
        <v>1.0026653180089606</v>
      </c>
      <c r="P47" s="7"/>
      <c r="Q47" s="28">
        <f t="shared" ca="1" si="5"/>
        <v>2.6512082327983778E-2</v>
      </c>
      <c r="R47" s="27">
        <f t="shared" ca="1" si="6"/>
        <v>174.41741852528583</v>
      </c>
      <c r="S47" s="7"/>
      <c r="T47" s="28">
        <f t="shared" si="7"/>
        <v>174.34799999999998</v>
      </c>
      <c r="U47" s="27">
        <f t="shared" si="8"/>
        <v>3.0429466442670736</v>
      </c>
      <c r="V47" s="7"/>
      <c r="W47" s="28">
        <f t="shared" ca="1" si="9"/>
        <v>6.941852528584036E-2</v>
      </c>
      <c r="X47" s="27">
        <f t="shared" ca="1" si="10"/>
        <v>2.424288139758346E-2</v>
      </c>
      <c r="Y47" s="7">
        <v>114</v>
      </c>
      <c r="Z47" s="46"/>
    </row>
    <row r="48" spans="1:26" s="26" customFormat="1" x14ac:dyDescent="0.25">
      <c r="A48" s="26">
        <v>32</v>
      </c>
      <c r="B48" s="26">
        <v>625</v>
      </c>
      <c r="C48" s="26">
        <v>12994</v>
      </c>
      <c r="D48" s="26">
        <v>15180</v>
      </c>
      <c r="E48" s="26">
        <v>13534</v>
      </c>
      <c r="F48" s="26">
        <v>11340</v>
      </c>
      <c r="G48" s="27"/>
      <c r="H48" s="7"/>
      <c r="I48" s="28">
        <f t="shared" si="0"/>
        <v>-540</v>
      </c>
      <c r="J48" s="27">
        <f t="shared" si="0"/>
        <v>3840</v>
      </c>
      <c r="K48" s="7"/>
      <c r="L48" s="28">
        <f t="shared" ca="1" si="1"/>
        <v>-510.57415184982636</v>
      </c>
      <c r="M48" s="26">
        <f t="shared" ca="1" si="2"/>
        <v>3832.014297462556</v>
      </c>
      <c r="N48" s="26">
        <f t="shared" ca="1" si="3"/>
        <v>0.13188957855191288</v>
      </c>
      <c r="O48" s="27">
        <f t="shared" ca="1" si="4"/>
        <v>0.99616634470551324</v>
      </c>
      <c r="P48" s="7"/>
      <c r="Q48" s="28">
        <f t="shared" ca="1" si="5"/>
        <v>0.12420865007625033</v>
      </c>
      <c r="R48" s="27">
        <f t="shared" ca="1" si="6"/>
        <v>180.01011753226226</v>
      </c>
      <c r="S48" s="7"/>
      <c r="T48" s="28">
        <f t="shared" si="7"/>
        <v>179.97299999999998</v>
      </c>
      <c r="U48" s="27">
        <f t="shared" si="8"/>
        <v>3.1411214146917543</v>
      </c>
      <c r="V48" s="7"/>
      <c r="W48" s="28">
        <f t="shared" ca="1" si="9"/>
        <v>3.711753226227188E-2</v>
      </c>
      <c r="X48" s="27">
        <f t="shared" ca="1" si="10"/>
        <v>-2.2451669420632925E-2</v>
      </c>
      <c r="Y48" s="7">
        <v>113</v>
      </c>
      <c r="Z48" s="46"/>
    </row>
    <row r="49" spans="1:26" s="26" customFormat="1" x14ac:dyDescent="0.25">
      <c r="A49" s="26">
        <v>33</v>
      </c>
      <c r="B49" s="26">
        <v>641</v>
      </c>
      <c r="C49" s="26">
        <v>12798</v>
      </c>
      <c r="D49" s="26">
        <v>15138</v>
      </c>
      <c r="E49" s="26">
        <v>13719</v>
      </c>
      <c r="F49" s="26">
        <v>11373</v>
      </c>
      <c r="G49" s="27"/>
      <c r="H49" s="7"/>
      <c r="I49" s="28">
        <f t="shared" si="0"/>
        <v>-921</v>
      </c>
      <c r="J49" s="27">
        <f t="shared" si="0"/>
        <v>3765</v>
      </c>
      <c r="K49" s="7"/>
      <c r="L49" s="28">
        <f t="shared" ca="1" si="1"/>
        <v>-891.57415184982642</v>
      </c>
      <c r="M49" s="26">
        <f t="shared" ca="1" si="2"/>
        <v>3757.014297462556</v>
      </c>
      <c r="N49" s="26">
        <f t="shared" ca="1" si="3"/>
        <v>0.23030805360832093</v>
      </c>
      <c r="O49" s="27">
        <f t="shared" ca="1" si="4"/>
        <v>0.97666942479517116</v>
      </c>
      <c r="P49" s="7"/>
      <c r="Q49" s="28">
        <f t="shared" ca="1" si="5"/>
        <v>0.22278046122169762</v>
      </c>
      <c r="R49" s="27">
        <f t="shared" ca="1" si="6"/>
        <v>185.75222889322765</v>
      </c>
      <c r="S49" s="7"/>
      <c r="T49" s="28">
        <f t="shared" si="7"/>
        <v>185.74199999999999</v>
      </c>
      <c r="U49" s="27">
        <f t="shared" si="8"/>
        <v>3.2418094592393074</v>
      </c>
      <c r="V49" s="7"/>
      <c r="W49" s="28">
        <f t="shared" ca="1" si="9"/>
        <v>1.0228893227662184E-2</v>
      </c>
      <c r="X49" s="27">
        <f t="shared" ca="1" si="10"/>
        <v>6.4378261713216034E-3</v>
      </c>
      <c r="Y49" s="7">
        <v>112</v>
      </c>
      <c r="Z49" s="46"/>
    </row>
    <row r="50" spans="1:26" s="26" customFormat="1" x14ac:dyDescent="0.25">
      <c r="A50" s="26">
        <v>34</v>
      </c>
      <c r="B50" s="26">
        <v>632</v>
      </c>
      <c r="C50" s="26">
        <v>12615</v>
      </c>
      <c r="D50" s="26">
        <v>15091</v>
      </c>
      <c r="E50" s="26">
        <v>13908</v>
      </c>
      <c r="F50" s="26">
        <v>11427</v>
      </c>
      <c r="G50" s="27"/>
      <c r="H50" s="7"/>
      <c r="I50" s="28">
        <f t="shared" si="0"/>
        <v>-1293</v>
      </c>
      <c r="J50" s="27">
        <f t="shared" si="0"/>
        <v>3664</v>
      </c>
      <c r="K50" s="7"/>
      <c r="L50" s="28">
        <f t="shared" ca="1" si="1"/>
        <v>-1263.5741518498264</v>
      </c>
      <c r="M50" s="26">
        <f t="shared" ca="1" si="2"/>
        <v>3656.014297462556</v>
      </c>
      <c r="N50" s="26">
        <f t="shared" ca="1" si="3"/>
        <v>0.32640168279725473</v>
      </c>
      <c r="O50" s="27">
        <f t="shared" ca="1" si="4"/>
        <v>0.95041357264924364</v>
      </c>
      <c r="P50" s="7"/>
      <c r="Q50" s="28">
        <f t="shared" ca="1" si="5"/>
        <v>0.31907949861419782</v>
      </c>
      <c r="R50" s="27">
        <f t="shared" ca="1" si="6"/>
        <v>191.46107138100638</v>
      </c>
      <c r="S50" s="7"/>
      <c r="T50" s="28">
        <f t="shared" si="7"/>
        <v>191.42999999999998</v>
      </c>
      <c r="U50" s="27">
        <f t="shared" si="8"/>
        <v>3.341083787092745</v>
      </c>
      <c r="V50" s="7"/>
      <c r="W50" s="28">
        <f t="shared" ca="1" si="9"/>
        <v>3.1071381006398724E-2</v>
      </c>
      <c r="X50" s="27">
        <f t="shared" ca="1" si="10"/>
        <v>7.0447905017090307E-3</v>
      </c>
      <c r="Y50" s="7">
        <v>111</v>
      </c>
      <c r="Z50" s="46"/>
    </row>
    <row r="51" spans="1:26" s="26" customFormat="1" x14ac:dyDescent="0.25">
      <c r="A51" s="26">
        <v>35</v>
      </c>
      <c r="B51" s="26">
        <v>620</v>
      </c>
      <c r="C51" s="26">
        <v>12443</v>
      </c>
      <c r="D51" s="26">
        <v>15028</v>
      </c>
      <c r="E51" s="26">
        <v>14086</v>
      </c>
      <c r="F51" s="26">
        <v>11503</v>
      </c>
      <c r="G51" s="27"/>
      <c r="H51" s="7"/>
      <c r="I51" s="28">
        <f t="shared" si="0"/>
        <v>-1643</v>
      </c>
      <c r="J51" s="27">
        <f t="shared" si="0"/>
        <v>3525</v>
      </c>
      <c r="K51" s="7"/>
      <c r="L51" s="28">
        <f t="shared" ca="1" si="1"/>
        <v>-1613.5741518498264</v>
      </c>
      <c r="M51" s="26">
        <f t="shared" ca="1" si="2"/>
        <v>3517.014297462556</v>
      </c>
      <c r="N51" s="26">
        <f t="shared" ca="1" si="3"/>
        <v>0.41681235542125161</v>
      </c>
      <c r="O51" s="27">
        <f t="shared" ca="1" si="4"/>
        <v>0.91427928108207623</v>
      </c>
      <c r="P51" s="7"/>
      <c r="Q51" s="28">
        <f t="shared" ca="1" si="5"/>
        <v>0.40977161684490038</v>
      </c>
      <c r="R51" s="27">
        <f t="shared" ca="1" si="6"/>
        <v>197.04426543835677</v>
      </c>
      <c r="S51" s="7"/>
      <c r="T51" s="28">
        <f t="shared" si="7"/>
        <v>197.01</v>
      </c>
      <c r="U51" s="27">
        <f t="shared" si="8"/>
        <v>3.4384731593540283</v>
      </c>
      <c r="V51" s="7"/>
      <c r="W51" s="28">
        <f t="shared" ca="1" si="9"/>
        <v>3.4265438356783307E-2</v>
      </c>
      <c r="X51" s="27">
        <f t="shared" ca="1" si="10"/>
        <v>5.1476779173356135E-2</v>
      </c>
      <c r="Y51" s="7">
        <v>110</v>
      </c>
      <c r="Z51" s="46"/>
    </row>
    <row r="52" spans="1:26" s="26" customFormat="1" x14ac:dyDescent="0.25">
      <c r="A52" s="26">
        <v>36</v>
      </c>
      <c r="B52" s="26">
        <v>617</v>
      </c>
      <c r="C52" s="26">
        <v>12276</v>
      </c>
      <c r="D52" s="26">
        <v>14941</v>
      </c>
      <c r="E52" s="26">
        <v>14251</v>
      </c>
      <c r="F52" s="26">
        <v>11585</v>
      </c>
      <c r="G52" s="27"/>
      <c r="H52" s="7"/>
      <c r="I52" s="28">
        <f t="shared" si="0"/>
        <v>-1975</v>
      </c>
      <c r="J52" s="27">
        <f t="shared" si="0"/>
        <v>3356</v>
      </c>
      <c r="K52" s="7"/>
      <c r="L52" s="28">
        <f t="shared" ca="1" si="1"/>
        <v>-1945.5741518498264</v>
      </c>
      <c r="M52" s="26">
        <f t="shared" ca="1" si="2"/>
        <v>3348.014297462556</v>
      </c>
      <c r="N52" s="26">
        <f t="shared" ca="1" si="3"/>
        <v>0.50257333631029999</v>
      </c>
      <c r="O52" s="27">
        <f t="shared" ca="1" si="4"/>
        <v>0.8703462215507719</v>
      </c>
      <c r="P52" s="7"/>
      <c r="Q52" s="28">
        <f t="shared" ca="1" si="5"/>
        <v>0.49587406801488437</v>
      </c>
      <c r="R52" s="27">
        <f t="shared" ca="1" si="6"/>
        <v>202.57482377089184</v>
      </c>
      <c r="S52" s="7"/>
      <c r="T52" s="28">
        <f t="shared" si="7"/>
        <v>202.56299999999999</v>
      </c>
      <c r="U52" s="27">
        <f t="shared" si="8"/>
        <v>3.5353912927172733</v>
      </c>
      <c r="V52" s="7"/>
      <c r="W52" s="28">
        <f t="shared" ca="1" si="9"/>
        <v>1.1823770891851382E-2</v>
      </c>
      <c r="X52" s="27">
        <f t="shared" ca="1" si="10"/>
        <v>4.5020244491951189E-2</v>
      </c>
      <c r="Y52" s="7">
        <v>109</v>
      </c>
      <c r="Z52" s="46"/>
    </row>
    <row r="53" spans="1:26" s="26" customFormat="1" x14ac:dyDescent="0.25">
      <c r="A53" s="26">
        <v>37</v>
      </c>
      <c r="B53" s="26">
        <v>605</v>
      </c>
      <c r="C53" s="26">
        <v>12124</v>
      </c>
      <c r="D53" s="26">
        <v>14845</v>
      </c>
      <c r="E53" s="26">
        <v>14407</v>
      </c>
      <c r="F53" s="26">
        <v>11686</v>
      </c>
      <c r="G53" s="27"/>
      <c r="H53" s="7"/>
      <c r="I53" s="28">
        <f t="shared" si="0"/>
        <v>-2283</v>
      </c>
      <c r="J53" s="27">
        <f t="shared" si="0"/>
        <v>3159</v>
      </c>
      <c r="K53" s="7"/>
      <c r="L53" s="28">
        <f t="shared" ca="1" si="1"/>
        <v>-2253.5741518498262</v>
      </c>
      <c r="M53" s="26">
        <f t="shared" ca="1" si="2"/>
        <v>3151.014297462556</v>
      </c>
      <c r="N53" s="26">
        <f t="shared" ca="1" si="3"/>
        <v>0.58213472821941725</v>
      </c>
      <c r="O53" s="27">
        <f t="shared" ca="1" si="4"/>
        <v>0.81913431191960651</v>
      </c>
      <c r="P53" s="7"/>
      <c r="Q53" s="28">
        <f t="shared" ca="1" si="5"/>
        <v>0.57583289789218817</v>
      </c>
      <c r="R53" s="27">
        <f t="shared" ca="1" si="6"/>
        <v>208.00913015311187</v>
      </c>
      <c r="S53" s="7"/>
      <c r="T53" s="28">
        <f t="shared" si="7"/>
        <v>208.00799999999998</v>
      </c>
      <c r="U53" s="27">
        <f t="shared" si="8"/>
        <v>3.6304244704883648</v>
      </c>
      <c r="V53" s="7"/>
      <c r="W53" s="28">
        <f t="shared" ca="1" si="9"/>
        <v>1.1301531118874664E-3</v>
      </c>
      <c r="X53" s="27">
        <f t="shared" ca="1" si="10"/>
        <v>5.1446198484512706E-2</v>
      </c>
      <c r="Y53" s="7">
        <v>108</v>
      </c>
      <c r="Z53" s="46"/>
    </row>
    <row r="54" spans="1:26" s="26" customFormat="1" x14ac:dyDescent="0.25">
      <c r="A54" s="26">
        <v>38</v>
      </c>
      <c r="B54" s="26">
        <v>635</v>
      </c>
      <c r="C54" s="26">
        <v>11964</v>
      </c>
      <c r="D54" s="26">
        <v>14725</v>
      </c>
      <c r="E54" s="26">
        <v>14550</v>
      </c>
      <c r="F54" s="26">
        <v>11804</v>
      </c>
      <c r="G54" s="27"/>
      <c r="H54" s="7"/>
      <c r="I54" s="28">
        <f t="shared" si="0"/>
        <v>-2586</v>
      </c>
      <c r="J54" s="27">
        <f t="shared" si="0"/>
        <v>2921</v>
      </c>
      <c r="K54" s="7"/>
      <c r="L54" s="28">
        <f t="shared" ca="1" si="1"/>
        <v>-2556.5741518498262</v>
      </c>
      <c r="M54" s="26">
        <f t="shared" ca="1" si="2"/>
        <v>2913.014297462556</v>
      </c>
      <c r="N54" s="26">
        <f t="shared" ca="1" si="3"/>
        <v>0.66040453909104879</v>
      </c>
      <c r="O54" s="27">
        <f t="shared" ca="1" si="4"/>
        <v>0.75726408607078743</v>
      </c>
      <c r="P54" s="7"/>
      <c r="Q54" s="28">
        <f t="shared" ca="1" si="5"/>
        <v>0.65458233110675901</v>
      </c>
      <c r="R54" s="27">
        <f t="shared" ca="1" si="6"/>
        <v>213.74305530581114</v>
      </c>
      <c r="S54" s="7"/>
      <c r="T54" s="28">
        <f t="shared" si="7"/>
        <v>213.72299999999998</v>
      </c>
      <c r="U54" s="27">
        <f t="shared" si="8"/>
        <v>3.7301700372398403</v>
      </c>
      <c r="V54" s="7"/>
      <c r="W54" s="28">
        <f t="shared" ca="1" si="9"/>
        <v>2.0055305811155222E-2</v>
      </c>
      <c r="X54" s="27">
        <f t="shared" ca="1" si="10"/>
        <v>4.4124731667807282E-2</v>
      </c>
      <c r="Y54" s="7">
        <v>107</v>
      </c>
      <c r="Z54" s="46"/>
    </row>
    <row r="55" spans="1:26" s="26" customFormat="1" x14ac:dyDescent="0.25">
      <c r="A55" s="26">
        <v>39</v>
      </c>
      <c r="B55" s="26">
        <v>616</v>
      </c>
      <c r="C55" s="26">
        <v>11833</v>
      </c>
      <c r="D55" s="26">
        <v>14592</v>
      </c>
      <c r="E55" s="26">
        <v>14685</v>
      </c>
      <c r="F55" s="26">
        <v>11933</v>
      </c>
      <c r="G55" s="27"/>
      <c r="H55" s="7"/>
      <c r="I55" s="28">
        <f t="shared" si="0"/>
        <v>-2852</v>
      </c>
      <c r="J55" s="27">
        <f t="shared" si="0"/>
        <v>2659</v>
      </c>
      <c r="K55" s="7"/>
      <c r="L55" s="28">
        <f t="shared" ca="1" si="1"/>
        <v>-2822.5741518498262</v>
      </c>
      <c r="M55" s="26">
        <f t="shared" ca="1" si="2"/>
        <v>2651.014297462556</v>
      </c>
      <c r="N55" s="26">
        <f t="shared" ca="1" si="3"/>
        <v>0.72911665028528638</v>
      </c>
      <c r="O55" s="27">
        <f t="shared" ca="1" si="4"/>
        <v>0.68915484585065889</v>
      </c>
      <c r="P55" s="7"/>
      <c r="Q55" s="28">
        <f t="shared" ca="1" si="5"/>
        <v>0.72382191067083557</v>
      </c>
      <c r="R55" s="27">
        <f t="shared" ca="1" si="6"/>
        <v>219.30823598021072</v>
      </c>
      <c r="S55" s="7"/>
      <c r="T55" s="28">
        <f t="shared" si="7"/>
        <v>219.267</v>
      </c>
      <c r="U55" s="27">
        <f t="shared" si="8"/>
        <v>3.8269310909704064</v>
      </c>
      <c r="V55" s="7"/>
      <c r="W55" s="28">
        <f t="shared" ca="1" si="9"/>
        <v>4.123598021072894E-2</v>
      </c>
      <c r="X55" s="27">
        <f t="shared" ca="1" si="10"/>
        <v>1.3855935161302568E-2</v>
      </c>
      <c r="Y55" s="7">
        <v>106</v>
      </c>
      <c r="Z55" s="46"/>
    </row>
    <row r="56" spans="1:26" s="26" customFormat="1" x14ac:dyDescent="0.25">
      <c r="A56" s="26">
        <v>40</v>
      </c>
      <c r="B56" s="26">
        <v>629</v>
      </c>
      <c r="C56" s="26">
        <v>11710</v>
      </c>
      <c r="D56" s="26">
        <v>14457</v>
      </c>
      <c r="E56" s="26">
        <v>14815</v>
      </c>
      <c r="F56" s="26">
        <v>12087</v>
      </c>
      <c r="G56" s="27"/>
      <c r="H56" s="7"/>
      <c r="I56" s="28">
        <f t="shared" si="0"/>
        <v>-3105</v>
      </c>
      <c r="J56" s="27">
        <f t="shared" si="0"/>
        <v>2370</v>
      </c>
      <c r="K56" s="7"/>
      <c r="L56" s="28">
        <f t="shared" ca="1" si="1"/>
        <v>-3075.5741518498262</v>
      </c>
      <c r="M56" s="26">
        <f t="shared" ca="1" si="2"/>
        <v>2362.014297462556</v>
      </c>
      <c r="N56" s="26">
        <f t="shared" ca="1" si="3"/>
        <v>0.79447065078206125</v>
      </c>
      <c r="O56" s="27">
        <f t="shared" ca="1" si="4"/>
        <v>0.6140267144628071</v>
      </c>
      <c r="P56" s="7"/>
      <c r="Q56" s="28">
        <f t="shared" ca="1" si="5"/>
        <v>0.78975742634071433</v>
      </c>
      <c r="R56" s="27">
        <f t="shared" ca="1" si="6"/>
        <v>225.03815111802112</v>
      </c>
      <c r="S56" s="7"/>
      <c r="T56" s="28">
        <f t="shared" si="7"/>
        <v>224.928</v>
      </c>
      <c r="U56" s="27">
        <f t="shared" si="8"/>
        <v>3.9257341799258052</v>
      </c>
      <c r="V56" s="7"/>
      <c r="W56" s="28">
        <f t="shared" ca="1" si="9"/>
        <v>0.11015111802112187</v>
      </c>
      <c r="X56" s="27">
        <f t="shared" ca="1" si="10"/>
        <v>5.711397000087004E-2</v>
      </c>
      <c r="Y56" s="7">
        <v>105</v>
      </c>
      <c r="Z56" s="46"/>
    </row>
    <row r="57" spans="1:26" s="26" customFormat="1" x14ac:dyDescent="0.25">
      <c r="A57" s="26">
        <v>41</v>
      </c>
      <c r="B57" s="26">
        <v>634</v>
      </c>
      <c r="C57" s="26">
        <v>11599</v>
      </c>
      <c r="D57" s="26">
        <v>14303</v>
      </c>
      <c r="E57" s="26">
        <v>14923</v>
      </c>
      <c r="F57" s="26">
        <v>12243</v>
      </c>
      <c r="G57" s="27"/>
      <c r="H57" s="7"/>
      <c r="I57" s="28">
        <f t="shared" si="0"/>
        <v>-3324</v>
      </c>
      <c r="J57" s="27">
        <f t="shared" si="0"/>
        <v>2060</v>
      </c>
      <c r="K57" s="7"/>
      <c r="L57" s="28">
        <f t="shared" ca="1" si="1"/>
        <v>-3294.5741518498262</v>
      </c>
      <c r="M57" s="26">
        <f t="shared" ca="1" si="2"/>
        <v>2052.014297462556</v>
      </c>
      <c r="N57" s="26">
        <f t="shared" ca="1" si="3"/>
        <v>0.85104190022393356</v>
      </c>
      <c r="O57" s="27">
        <f t="shared" ca="1" si="4"/>
        <v>0.53343944550005951</v>
      </c>
      <c r="P57" s="7"/>
      <c r="Q57" s="28">
        <f t="shared" ca="1" si="5"/>
        <v>0.84695204373883914</v>
      </c>
      <c r="R57" s="27">
        <f t="shared" ca="1" si="6"/>
        <v>230.69864826383662</v>
      </c>
      <c r="S57" s="7"/>
      <c r="T57" s="28">
        <f t="shared" si="7"/>
        <v>230.63399999999999</v>
      </c>
      <c r="U57" s="27">
        <f t="shared" si="8"/>
        <v>4.0253226670446018</v>
      </c>
      <c r="V57" s="7"/>
      <c r="W57" s="28">
        <f t="shared" ca="1" si="9"/>
        <v>6.4648263836630804E-2</v>
      </c>
      <c r="X57" s="27">
        <f t="shared" ca="1" si="10"/>
        <v>9.0303187062716006E-2</v>
      </c>
      <c r="Y57" s="7">
        <v>104</v>
      </c>
      <c r="Z57" s="46"/>
    </row>
    <row r="58" spans="1:26" s="26" customFormat="1" x14ac:dyDescent="0.25">
      <c r="A58" s="26">
        <v>42</v>
      </c>
      <c r="B58" s="26">
        <v>634</v>
      </c>
      <c r="C58" s="26">
        <v>11509</v>
      </c>
      <c r="D58" s="26">
        <v>14126</v>
      </c>
      <c r="E58" s="26">
        <v>15012</v>
      </c>
      <c r="F58" s="26">
        <v>12409</v>
      </c>
      <c r="G58" s="27"/>
      <c r="H58" s="7"/>
      <c r="I58" s="28">
        <f t="shared" si="0"/>
        <v>-3503</v>
      </c>
      <c r="J58" s="27">
        <f t="shared" si="0"/>
        <v>1717</v>
      </c>
      <c r="K58" s="7"/>
      <c r="L58" s="28">
        <f t="shared" ca="1" si="1"/>
        <v>-3473.5741518498262</v>
      </c>
      <c r="M58" s="26">
        <f t="shared" ca="1" si="2"/>
        <v>1709.014297462556</v>
      </c>
      <c r="N58" s="26">
        <f t="shared" ca="1" si="3"/>
        <v>0.89728050136592052</v>
      </c>
      <c r="O58" s="27">
        <f t="shared" ca="1" si="4"/>
        <v>0.44427353177676149</v>
      </c>
      <c r="P58" s="7"/>
      <c r="Q58" s="28">
        <f t="shared" ca="1" si="5"/>
        <v>0.89387988471359081</v>
      </c>
      <c r="R58" s="27">
        <f t="shared" ca="1" si="6"/>
        <v>236.47461981423169</v>
      </c>
      <c r="S58" s="7"/>
      <c r="T58" s="28">
        <f t="shared" si="7"/>
        <v>236.33999999999997</v>
      </c>
      <c r="U58" s="27">
        <f t="shared" si="8"/>
        <v>4.1249111541633976</v>
      </c>
      <c r="V58" s="7"/>
      <c r="W58" s="28">
        <f t="shared" ca="1" si="9"/>
        <v>0.1346198142317121</v>
      </c>
      <c r="X58" s="27">
        <f t="shared" ca="1" si="10"/>
        <v>8.0856033602572097E-3</v>
      </c>
      <c r="Y58" s="7">
        <v>103</v>
      </c>
      <c r="Z58" s="46"/>
    </row>
    <row r="59" spans="1:26" s="26" customFormat="1" x14ac:dyDescent="0.25">
      <c r="A59" s="26">
        <v>43</v>
      </c>
      <c r="B59" s="26">
        <v>631</v>
      </c>
      <c r="C59" s="26">
        <v>11424</v>
      </c>
      <c r="D59" s="26">
        <v>13948</v>
      </c>
      <c r="E59" s="26">
        <v>15078</v>
      </c>
      <c r="F59" s="26">
        <v>12580</v>
      </c>
      <c r="G59" s="27"/>
      <c r="H59" s="7"/>
      <c r="I59" s="28">
        <f t="shared" si="0"/>
        <v>-3654</v>
      </c>
      <c r="J59" s="27">
        <f t="shared" si="0"/>
        <v>1368</v>
      </c>
      <c r="K59" s="7"/>
      <c r="L59" s="28">
        <f t="shared" ca="1" si="1"/>
        <v>-3624.5741518498262</v>
      </c>
      <c r="M59" s="26">
        <f t="shared" ca="1" si="2"/>
        <v>1360.014297462556</v>
      </c>
      <c r="N59" s="26">
        <f t="shared" ca="1" si="3"/>
        <v>0.93628624869798782</v>
      </c>
      <c r="O59" s="27">
        <f t="shared" ca="1" si="4"/>
        <v>0.35354786446063596</v>
      </c>
      <c r="P59" s="7"/>
      <c r="Q59" s="28">
        <f t="shared" ca="1" si="5"/>
        <v>0.93358668926527688</v>
      </c>
      <c r="R59" s="27">
        <f t="shared" ca="1" si="6"/>
        <v>242.16117804994428</v>
      </c>
      <c r="S59" s="7"/>
      <c r="T59" s="28">
        <f t="shared" si="7"/>
        <v>242.01899999999998</v>
      </c>
      <c r="U59" s="27">
        <f t="shared" si="8"/>
        <v>4.2240284023841559</v>
      </c>
      <c r="V59" s="7"/>
      <c r="W59" s="28">
        <f t="shared" ca="1" si="9"/>
        <v>0.14217804994430594</v>
      </c>
      <c r="X59" s="27">
        <f t="shared" ca="1" si="10"/>
        <v>5.3847462207983199E-2</v>
      </c>
      <c r="Y59" s="7">
        <v>102</v>
      </c>
      <c r="Z59" s="46"/>
    </row>
    <row r="60" spans="1:26" s="26" customFormat="1" x14ac:dyDescent="0.25">
      <c r="A60" s="26">
        <v>44</v>
      </c>
      <c r="B60" s="26">
        <v>621</v>
      </c>
      <c r="C60" s="26">
        <v>11371</v>
      </c>
      <c r="D60" s="26">
        <v>13782</v>
      </c>
      <c r="E60" s="26">
        <v>15155</v>
      </c>
      <c r="F60" s="26">
        <v>12771</v>
      </c>
      <c r="G60" s="27"/>
      <c r="H60" s="7"/>
      <c r="I60" s="28">
        <f t="shared" si="0"/>
        <v>-3784</v>
      </c>
      <c r="J60" s="27">
        <f t="shared" si="0"/>
        <v>1011</v>
      </c>
      <c r="K60" s="7"/>
      <c r="L60" s="28">
        <f t="shared" ca="1" si="1"/>
        <v>-3754.5741518498262</v>
      </c>
      <c r="M60" s="26">
        <f t="shared" ca="1" si="2"/>
        <v>1003.014297462556</v>
      </c>
      <c r="N60" s="26">
        <f t="shared" ca="1" si="3"/>
        <v>0.96986735567261517</v>
      </c>
      <c r="O60" s="27">
        <f t="shared" ca="1" si="4"/>
        <v>0.26074252568740736</v>
      </c>
      <c r="P60" s="7"/>
      <c r="Q60" s="28">
        <f t="shared" ca="1" si="5"/>
        <v>0.96788473551974941</v>
      </c>
      <c r="R60" s="27">
        <f t="shared" ca="1" si="6"/>
        <v>247.82556059907313</v>
      </c>
      <c r="S60" s="7"/>
      <c r="T60" s="28">
        <f t="shared" si="7"/>
        <v>247.60799999999998</v>
      </c>
      <c r="U60" s="27">
        <f t="shared" si="8"/>
        <v>4.3215748542781194</v>
      </c>
      <c r="V60" s="7"/>
      <c r="W60" s="28">
        <f t="shared" ca="1" si="9"/>
        <v>0.21756059907315262</v>
      </c>
      <c r="X60" s="27">
        <f t="shared" ca="1" si="10"/>
        <v>-3.5781406518367476E-2</v>
      </c>
      <c r="Y60" s="7">
        <v>101</v>
      </c>
      <c r="Z60" s="46"/>
    </row>
    <row r="61" spans="1:26" s="26" customFormat="1" x14ac:dyDescent="0.25">
      <c r="A61" s="26">
        <v>45</v>
      </c>
      <c r="B61" s="26">
        <v>603</v>
      </c>
      <c r="C61" s="26">
        <v>11330</v>
      </c>
      <c r="D61" s="26">
        <v>13595</v>
      </c>
      <c r="E61" s="26">
        <v>15178</v>
      </c>
      <c r="F61" s="26">
        <v>12941</v>
      </c>
      <c r="G61" s="27"/>
      <c r="H61" s="7"/>
      <c r="I61" s="28">
        <f t="shared" si="0"/>
        <v>-3848</v>
      </c>
      <c r="J61" s="27">
        <f t="shared" si="0"/>
        <v>654</v>
      </c>
      <c r="K61" s="7"/>
      <c r="L61" s="28">
        <f t="shared" ca="1" si="1"/>
        <v>-3818.5741518498262</v>
      </c>
      <c r="M61" s="26">
        <f t="shared" ca="1" si="2"/>
        <v>646.01429746255599</v>
      </c>
      <c r="N61" s="26">
        <f t="shared" ca="1" si="3"/>
        <v>0.98639959295243174</v>
      </c>
      <c r="O61" s="27">
        <f t="shared" ca="1" si="4"/>
        <v>0.16793718691417872</v>
      </c>
      <c r="P61" s="7"/>
      <c r="Q61" s="28">
        <f t="shared" ca="1" si="5"/>
        <v>0.98513340477746592</v>
      </c>
      <c r="R61" s="27">
        <f t="shared" ca="1" si="6"/>
        <v>253.22847853730855</v>
      </c>
      <c r="S61" s="7"/>
      <c r="T61" s="28">
        <f t="shared" si="7"/>
        <v>253.03499999999997</v>
      </c>
      <c r="U61" s="27">
        <f t="shared" si="8"/>
        <v>4.416293872783851</v>
      </c>
      <c r="V61" s="7"/>
      <c r="W61" s="28">
        <f t="shared" ca="1" si="9"/>
        <v>0.19347853730857878</v>
      </c>
      <c r="X61" s="27">
        <f t="shared" ca="1" si="10"/>
        <v>-6.5558954695376315E-2</v>
      </c>
      <c r="Y61" s="7">
        <v>100</v>
      </c>
      <c r="Z61" s="46"/>
    </row>
    <row r="62" spans="1:26" s="26" customFormat="1" x14ac:dyDescent="0.25">
      <c r="A62" s="26">
        <v>46</v>
      </c>
      <c r="B62" s="26">
        <v>620</v>
      </c>
      <c r="C62" s="26">
        <v>11309</v>
      </c>
      <c r="D62" s="26">
        <v>13415</v>
      </c>
      <c r="E62" s="26">
        <v>15202</v>
      </c>
      <c r="F62" s="26">
        <v>13127</v>
      </c>
      <c r="G62" s="27"/>
      <c r="H62" s="7"/>
      <c r="I62" s="28">
        <f t="shared" si="0"/>
        <v>-3893</v>
      </c>
      <c r="J62" s="27">
        <f t="shared" si="0"/>
        <v>288</v>
      </c>
      <c r="K62" s="7"/>
      <c r="L62" s="28">
        <f t="shared" ca="1" si="1"/>
        <v>-3863.5741518498262</v>
      </c>
      <c r="M62" s="26">
        <f t="shared" ca="1" si="2"/>
        <v>280.01429746255599</v>
      </c>
      <c r="N62" s="26">
        <f t="shared" ca="1" si="3"/>
        <v>0.9980238222898028</v>
      </c>
      <c r="O62" s="27">
        <f t="shared" ca="1" si="4"/>
        <v>7.2792217751709035E-2</v>
      </c>
      <c r="P62" s="7"/>
      <c r="Q62" s="28">
        <f t="shared" ca="1" si="5"/>
        <v>0.99749196896005976</v>
      </c>
      <c r="R62" s="27">
        <f t="shared" ca="1" si="6"/>
        <v>258.72900408773637</v>
      </c>
      <c r="S62" s="7"/>
      <c r="T62" s="28">
        <f t="shared" si="7"/>
        <v>258.61499999999995</v>
      </c>
      <c r="U62" s="27">
        <f t="shared" si="8"/>
        <v>4.5136832450451339</v>
      </c>
      <c r="V62" s="7"/>
      <c r="W62" s="28">
        <f t="shared" ca="1" si="9"/>
        <v>0.11400408773641857</v>
      </c>
      <c r="X62" s="27">
        <f t="shared" ca="1" si="10"/>
        <v>5.1527853671643697E-2</v>
      </c>
      <c r="Y62" s="7">
        <v>99</v>
      </c>
      <c r="Z62" s="46"/>
    </row>
    <row r="63" spans="1:26" s="26" customFormat="1" x14ac:dyDescent="0.25">
      <c r="A63" s="26">
        <v>47</v>
      </c>
      <c r="B63" s="26">
        <v>636</v>
      </c>
      <c r="C63" s="26">
        <v>11301</v>
      </c>
      <c r="D63" s="26">
        <v>13216</v>
      </c>
      <c r="E63" s="26">
        <v>15197</v>
      </c>
      <c r="F63" s="26">
        <v>13312</v>
      </c>
      <c r="G63" s="27"/>
      <c r="H63" s="7"/>
      <c r="I63" s="28">
        <f t="shared" si="0"/>
        <v>-3896</v>
      </c>
      <c r="J63" s="27">
        <f t="shared" si="0"/>
        <v>-96</v>
      </c>
      <c r="K63" s="7"/>
      <c r="L63" s="28">
        <f t="shared" ca="1" si="1"/>
        <v>-3866.5741518498262</v>
      </c>
      <c r="M63" s="26">
        <f t="shared" ca="1" si="2"/>
        <v>-103.98570253744403</v>
      </c>
      <c r="N63" s="26">
        <f t="shared" ca="1" si="3"/>
        <v>0.99879877091229419</v>
      </c>
      <c r="O63" s="27">
        <f t="shared" ca="1" si="4"/>
        <v>-2.7032012189242782E-2</v>
      </c>
      <c r="P63" s="7"/>
      <c r="Q63" s="28">
        <f t="shared" ca="1" si="5"/>
        <v>0.99903702741684697</v>
      </c>
      <c r="R63" s="27">
        <f t="shared" ca="1" si="6"/>
        <v>264.45271390091102</v>
      </c>
      <c r="S63" s="7"/>
      <c r="T63" s="28">
        <f t="shared" si="7"/>
        <v>264.33899999999994</v>
      </c>
      <c r="U63" s="27">
        <f t="shared" si="8"/>
        <v>4.61358589142929</v>
      </c>
      <c r="V63" s="7"/>
      <c r="W63" s="28">
        <f t="shared" ca="1" si="9"/>
        <v>0.11371390091107969</v>
      </c>
      <c r="X63" s="27">
        <f t="shared" ca="1" si="10"/>
        <v>9.3366179264648963E-3</v>
      </c>
      <c r="Y63" s="7">
        <v>98</v>
      </c>
      <c r="Z63" s="46"/>
    </row>
    <row r="64" spans="1:26" s="26" customFormat="1" x14ac:dyDescent="0.25">
      <c r="A64" s="26">
        <v>48</v>
      </c>
      <c r="B64" s="26">
        <v>628</v>
      </c>
      <c r="C64" s="26">
        <v>11318</v>
      </c>
      <c r="D64" s="26">
        <v>13032</v>
      </c>
      <c r="E64" s="26">
        <v>15185</v>
      </c>
      <c r="F64" s="26">
        <v>13506</v>
      </c>
      <c r="G64" s="27"/>
      <c r="H64" s="7"/>
      <c r="I64" s="28">
        <f t="shared" si="0"/>
        <v>-3867</v>
      </c>
      <c r="J64" s="27">
        <f t="shared" si="0"/>
        <v>-474</v>
      </c>
      <c r="K64" s="7"/>
      <c r="L64" s="28">
        <f t="shared" ca="1" si="1"/>
        <v>-3837.5741518498262</v>
      </c>
      <c r="M64" s="26">
        <f t="shared" ca="1" si="2"/>
        <v>-481.98570253744401</v>
      </c>
      <c r="N64" s="26">
        <f t="shared" ca="1" si="3"/>
        <v>0.99130760089487735</v>
      </c>
      <c r="O64" s="27">
        <f t="shared" ca="1" si="4"/>
        <v>-0.12529648853736722</v>
      </c>
      <c r="P64" s="7"/>
      <c r="Q64" s="28">
        <f t="shared" ca="1" si="5"/>
        <v>0.99230368866328511</v>
      </c>
      <c r="R64" s="27">
        <f t="shared" ca="1" si="6"/>
        <v>270.09933372968885</v>
      </c>
      <c r="S64" s="7"/>
      <c r="T64" s="28">
        <f t="shared" si="7"/>
        <v>269.99099999999993</v>
      </c>
      <c r="U64" s="27">
        <f t="shared" si="8"/>
        <v>4.712231900752009</v>
      </c>
      <c r="V64" s="7"/>
      <c r="W64" s="28">
        <f t="shared" ca="1" si="9"/>
        <v>0.10833372968892263</v>
      </c>
      <c r="X64" s="27">
        <f t="shared" ca="1" si="10"/>
        <v>-7.7855000062641011E-3</v>
      </c>
      <c r="Y64" s="7">
        <v>97</v>
      </c>
      <c r="Z64" s="46"/>
    </row>
    <row r="65" spans="1:26" s="26" customFormat="1" x14ac:dyDescent="0.25">
      <c r="A65" s="26">
        <v>49</v>
      </c>
      <c r="B65" s="26">
        <v>630</v>
      </c>
      <c r="C65" s="26">
        <v>11359</v>
      </c>
      <c r="D65" s="26">
        <v>12850</v>
      </c>
      <c r="E65" s="26">
        <v>15159</v>
      </c>
      <c r="F65" s="26">
        <v>13697</v>
      </c>
      <c r="G65" s="27"/>
      <c r="H65" s="7"/>
      <c r="I65" s="28">
        <f t="shared" si="0"/>
        <v>-3800</v>
      </c>
      <c r="J65" s="27">
        <f t="shared" si="0"/>
        <v>-847</v>
      </c>
      <c r="K65" s="7"/>
      <c r="L65" s="28">
        <f t="shared" ca="1" si="1"/>
        <v>-3770.5741518498262</v>
      </c>
      <c r="M65" s="26">
        <f t="shared" ca="1" si="2"/>
        <v>-854.98570253744401</v>
      </c>
      <c r="N65" s="26">
        <f t="shared" ca="1" si="3"/>
        <v>0.97400041499256929</v>
      </c>
      <c r="O65" s="27">
        <f t="shared" ca="1" si="4"/>
        <v>-0.22226117022480218</v>
      </c>
      <c r="P65" s="7"/>
      <c r="Q65" s="28">
        <f t="shared" ca="1" si="5"/>
        <v>0.97574401477034312</v>
      </c>
      <c r="R65" s="27">
        <f t="shared" ca="1" si="6"/>
        <v>275.73502507547175</v>
      </c>
      <c r="S65" s="7"/>
      <c r="T65" s="28">
        <f t="shared" si="7"/>
        <v>275.66099999999994</v>
      </c>
      <c r="U65" s="27">
        <f t="shared" si="8"/>
        <v>4.8111920693400876</v>
      </c>
      <c r="V65" s="7"/>
      <c r="W65" s="28">
        <f t="shared" ca="1" si="9"/>
        <v>7.4025075471809032E-2</v>
      </c>
      <c r="X65" s="27">
        <f t="shared" ca="1" si="10"/>
        <v>3.3249614543819916E-3</v>
      </c>
      <c r="Y65" s="7">
        <v>96</v>
      </c>
      <c r="Z65" s="46"/>
    </row>
    <row r="66" spans="1:26" s="26" customFormat="1" x14ac:dyDescent="0.25">
      <c r="A66" s="26">
        <v>50</v>
      </c>
      <c r="B66" s="26">
        <v>639</v>
      </c>
      <c r="C66" s="26">
        <v>11409</v>
      </c>
      <c r="D66" s="26">
        <v>12665</v>
      </c>
      <c r="E66" s="26">
        <v>15101</v>
      </c>
      <c r="F66" s="26">
        <v>13880</v>
      </c>
      <c r="G66" s="27"/>
      <c r="H66" s="7"/>
      <c r="I66" s="28">
        <f t="shared" si="0"/>
        <v>-3692</v>
      </c>
      <c r="J66" s="27">
        <f t="shared" si="0"/>
        <v>-1215</v>
      </c>
      <c r="K66" s="7"/>
      <c r="L66" s="28">
        <f t="shared" ca="1" si="1"/>
        <v>-3662.5741518498262</v>
      </c>
      <c r="M66" s="26">
        <f t="shared" ca="1" si="2"/>
        <v>-1222.985702537444</v>
      </c>
      <c r="N66" s="26">
        <f t="shared" ca="1" si="3"/>
        <v>0.94610226458287883</v>
      </c>
      <c r="O66" s="27">
        <f t="shared" ca="1" si="4"/>
        <v>-0.31792605725154766</v>
      </c>
      <c r="P66" s="7"/>
      <c r="Q66" s="28">
        <f t="shared" ca="1" si="5"/>
        <v>0.94858303405635025</v>
      </c>
      <c r="R66" s="27">
        <f t="shared" ca="1" si="6"/>
        <v>281.43181431004791</v>
      </c>
      <c r="S66" s="7"/>
      <c r="T66" s="28">
        <f t="shared" si="7"/>
        <v>281.41199999999992</v>
      </c>
      <c r="U66" s="27">
        <f t="shared" si="8"/>
        <v>4.9115659546222812</v>
      </c>
      <c r="V66" s="7"/>
      <c r="W66" s="28">
        <f t="shared" ca="1" si="9"/>
        <v>1.9814310047991057E-2</v>
      </c>
      <c r="X66" s="27">
        <f t="shared" ca="1" si="10"/>
        <v>3.708671652304929E-3</v>
      </c>
      <c r="Y66" s="7">
        <v>95</v>
      </c>
      <c r="Z66" s="46"/>
    </row>
    <row r="67" spans="1:26" s="26" customFormat="1" x14ac:dyDescent="0.25">
      <c r="A67" s="26">
        <v>51</v>
      </c>
      <c r="B67" s="26">
        <v>626</v>
      </c>
      <c r="C67" s="26">
        <v>11480</v>
      </c>
      <c r="D67" s="26">
        <v>12488</v>
      </c>
      <c r="E67" s="26">
        <v>15032</v>
      </c>
      <c r="F67" s="26">
        <v>14055</v>
      </c>
      <c r="G67" s="27"/>
      <c r="H67" s="7"/>
      <c r="I67" s="28">
        <f t="shared" si="0"/>
        <v>-3552</v>
      </c>
      <c r="J67" s="27">
        <f t="shared" si="0"/>
        <v>-1567</v>
      </c>
      <c r="K67" s="7"/>
      <c r="L67" s="28">
        <f t="shared" ca="1" si="1"/>
        <v>-3522.5741518498262</v>
      </c>
      <c r="M67" s="26">
        <f t="shared" ca="1" si="2"/>
        <v>-1574.985702537444</v>
      </c>
      <c r="N67" s="26">
        <f t="shared" ca="1" si="3"/>
        <v>0.90993799553328014</v>
      </c>
      <c r="O67" s="27">
        <f t="shared" ca="1" si="4"/>
        <v>-0.40943160136408679</v>
      </c>
      <c r="P67" s="7"/>
      <c r="Q67" s="28">
        <f t="shared" ca="1" si="5"/>
        <v>0.91312360178890639</v>
      </c>
      <c r="R67" s="27">
        <f t="shared" ca="1" si="6"/>
        <v>287.05356281056697</v>
      </c>
      <c r="S67" s="7"/>
      <c r="T67" s="28">
        <f t="shared" si="7"/>
        <v>287.04599999999994</v>
      </c>
      <c r="U67" s="27">
        <f t="shared" si="8"/>
        <v>5.0098978046796425</v>
      </c>
      <c r="V67" s="7"/>
      <c r="W67" s="28">
        <f t="shared" ca="1" si="9"/>
        <v>7.5628105670375589E-3</v>
      </c>
      <c r="X67" s="27">
        <f t="shared" ca="1" si="10"/>
        <v>3.8037647836290489E-2</v>
      </c>
      <c r="Y67" s="7">
        <v>94</v>
      </c>
      <c r="Z67" s="46"/>
    </row>
    <row r="68" spans="1:26" s="26" customFormat="1" x14ac:dyDescent="0.25">
      <c r="A68" s="26">
        <v>52</v>
      </c>
      <c r="B68" s="26">
        <v>619</v>
      </c>
      <c r="C68" s="26">
        <v>11569</v>
      </c>
      <c r="D68" s="26">
        <v>12319</v>
      </c>
      <c r="E68" s="26">
        <v>14944</v>
      </c>
      <c r="F68" s="26">
        <v>14218</v>
      </c>
      <c r="G68" s="27"/>
      <c r="H68" s="7"/>
      <c r="I68" s="28">
        <f t="shared" si="0"/>
        <v>-3375</v>
      </c>
      <c r="J68" s="27">
        <f t="shared" si="0"/>
        <v>-1899</v>
      </c>
      <c r="K68" s="7"/>
      <c r="L68" s="28">
        <f t="shared" ca="1" si="1"/>
        <v>-3345.5741518498262</v>
      </c>
      <c r="M68" s="26">
        <f t="shared" ca="1" si="2"/>
        <v>-1906.985702537444</v>
      </c>
      <c r="N68" s="26">
        <f t="shared" ca="1" si="3"/>
        <v>0.8642160268062874</v>
      </c>
      <c r="O68" s="27">
        <f t="shared" ca="1" si="4"/>
        <v>-0.49573796683386806</v>
      </c>
      <c r="P68" s="7"/>
      <c r="Q68" s="28">
        <f t="shared" ca="1" si="5"/>
        <v>0.86806607676131953</v>
      </c>
      <c r="R68" s="27">
        <f t="shared" ca="1" si="6"/>
        <v>292.6327413806996</v>
      </c>
      <c r="S68" s="7"/>
      <c r="T68" s="28">
        <f t="shared" si="7"/>
        <v>292.61699999999996</v>
      </c>
      <c r="U68" s="27">
        <f t="shared" si="8"/>
        <v>5.1071300973082465</v>
      </c>
      <c r="V68" s="7"/>
      <c r="W68" s="28">
        <f t="shared" ca="1" si="9"/>
        <v>1.5741380699637375E-2</v>
      </c>
      <c r="X68" s="27">
        <f t="shared" ca="1" si="10"/>
        <v>2.5394203080281841E-2</v>
      </c>
      <c r="Y68" s="7">
        <v>93</v>
      </c>
      <c r="Z68" s="46"/>
    </row>
    <row r="69" spans="1:26" s="26" customFormat="1" x14ac:dyDescent="0.25">
      <c r="A69" s="26">
        <v>53</v>
      </c>
      <c r="B69" s="26">
        <v>616</v>
      </c>
      <c r="C69" s="26">
        <v>11670</v>
      </c>
      <c r="D69" s="26">
        <v>12168</v>
      </c>
      <c r="E69" s="26">
        <v>14846</v>
      </c>
      <c r="F69" s="26">
        <v>14384</v>
      </c>
      <c r="G69" s="27"/>
      <c r="H69" s="7"/>
      <c r="I69" s="28">
        <f t="shared" si="0"/>
        <v>-3176</v>
      </c>
      <c r="J69" s="27">
        <f t="shared" si="0"/>
        <v>-2216</v>
      </c>
      <c r="K69" s="7"/>
      <c r="L69" s="28">
        <f t="shared" ca="1" si="1"/>
        <v>-3146.5741518498262</v>
      </c>
      <c r="M69" s="26">
        <f t="shared" ca="1" si="2"/>
        <v>-2223.985702537444</v>
      </c>
      <c r="N69" s="26">
        <f t="shared" ca="1" si="3"/>
        <v>0.81281110151435776</v>
      </c>
      <c r="O69" s="27">
        <f t="shared" ca="1" si="4"/>
        <v>-0.57814494832158092</v>
      </c>
      <c r="P69" s="7"/>
      <c r="Q69" s="28">
        <f t="shared" ca="1" si="5"/>
        <v>0.8172953445534944</v>
      </c>
      <c r="R69" s="27">
        <f t="shared" ca="1" si="6"/>
        <v>298.17791035106188</v>
      </c>
      <c r="S69" s="7"/>
      <c r="T69" s="28">
        <f t="shared" si="7"/>
        <v>298.16099999999994</v>
      </c>
      <c r="U69" s="27">
        <f t="shared" si="8"/>
        <v>5.2038911510388122</v>
      </c>
      <c r="V69" s="7"/>
      <c r="W69" s="28">
        <f t="shared" ca="1" si="9"/>
        <v>1.6910351061937945E-2</v>
      </c>
      <c r="X69" s="27">
        <f t="shared" ca="1" si="10"/>
        <v>-4.1689614544907272E-2</v>
      </c>
      <c r="Y69" s="7">
        <v>92</v>
      </c>
      <c r="Z69" s="46"/>
    </row>
    <row r="70" spans="1:26" s="26" customFormat="1" x14ac:dyDescent="0.25">
      <c r="A70" s="26">
        <v>54</v>
      </c>
      <c r="B70" s="26">
        <v>620</v>
      </c>
      <c r="C70" s="26">
        <v>11793</v>
      </c>
      <c r="D70" s="26">
        <v>12026</v>
      </c>
      <c r="E70" s="26">
        <v>14734</v>
      </c>
      <c r="F70" s="26">
        <v>14528</v>
      </c>
      <c r="G70" s="27"/>
      <c r="H70" s="7"/>
      <c r="I70" s="28">
        <f t="shared" si="0"/>
        <v>-2941</v>
      </c>
      <c r="J70" s="27">
        <f t="shared" si="0"/>
        <v>-2502</v>
      </c>
      <c r="K70" s="7"/>
      <c r="L70" s="28">
        <f t="shared" ca="1" si="1"/>
        <v>-2911.5741518498262</v>
      </c>
      <c r="M70" s="26">
        <f t="shared" ca="1" si="2"/>
        <v>-2509.985702537444</v>
      </c>
      <c r="N70" s="26">
        <f t="shared" ca="1" si="3"/>
        <v>0.75210679275253134</v>
      </c>
      <c r="O70" s="27">
        <f t="shared" ca="1" si="4"/>
        <v>-0.65249320291301893</v>
      </c>
      <c r="P70" s="7"/>
      <c r="Q70" s="28">
        <f t="shared" ca="1" si="5"/>
        <v>0.75716278370200452</v>
      </c>
      <c r="R70" s="27">
        <f t="shared" ca="1" si="6"/>
        <v>303.65625342804231</v>
      </c>
      <c r="S70" s="7"/>
      <c r="T70" s="28">
        <f t="shared" si="7"/>
        <v>303.74099999999993</v>
      </c>
      <c r="U70" s="27">
        <f t="shared" si="8"/>
        <v>5.301280523300095</v>
      </c>
      <c r="V70" s="7"/>
      <c r="W70" s="28">
        <f t="shared" ca="1" si="9"/>
        <v>-8.4746571957623473E-2</v>
      </c>
      <c r="X70" s="27">
        <f t="shared" ca="1" si="10"/>
        <v>5.6818354219103639E-3</v>
      </c>
      <c r="Y70" s="7">
        <v>91</v>
      </c>
      <c r="Z70" s="46"/>
    </row>
    <row r="71" spans="1:26" s="26" customFormat="1" x14ac:dyDescent="0.25">
      <c r="A71" s="26">
        <v>55</v>
      </c>
      <c r="B71" s="26">
        <v>632</v>
      </c>
      <c r="C71" s="26">
        <v>11921</v>
      </c>
      <c r="D71" s="26">
        <v>11877</v>
      </c>
      <c r="E71" s="26">
        <v>14594</v>
      </c>
      <c r="F71" s="26">
        <v>14663</v>
      </c>
      <c r="G71" s="27"/>
      <c r="H71" s="7"/>
      <c r="I71" s="28">
        <f t="shared" si="0"/>
        <v>-2673</v>
      </c>
      <c r="J71" s="27">
        <f t="shared" si="0"/>
        <v>-2786</v>
      </c>
      <c r="K71" s="7"/>
      <c r="L71" s="28">
        <f t="shared" ca="1" si="1"/>
        <v>-2643.5741518498262</v>
      </c>
      <c r="M71" s="26">
        <f t="shared" ca="1" si="2"/>
        <v>-2793.985702537444</v>
      </c>
      <c r="N71" s="26">
        <f t="shared" ca="1" si="3"/>
        <v>0.68287804914329941</v>
      </c>
      <c r="O71" s="27">
        <f t="shared" ca="1" si="4"/>
        <v>-0.7263215396401812</v>
      </c>
      <c r="P71" s="7"/>
      <c r="Q71" s="28">
        <f t="shared" ca="1" si="5"/>
        <v>0.68850152348351601</v>
      </c>
      <c r="R71" s="27">
        <f t="shared" ca="1" si="6"/>
        <v>309.43400322134539</v>
      </c>
      <c r="S71" s="7"/>
      <c r="T71" s="28">
        <f t="shared" si="7"/>
        <v>309.42899999999992</v>
      </c>
      <c r="U71" s="27">
        <f t="shared" si="8"/>
        <v>5.4005548511535322</v>
      </c>
      <c r="V71" s="7"/>
      <c r="W71" s="28">
        <f t="shared" ca="1" si="9"/>
        <v>5.0032213454755947E-3</v>
      </c>
      <c r="X71" s="27">
        <f t="shared" ca="1" si="10"/>
        <v>-3.1039514193139439E-2</v>
      </c>
      <c r="Y71" s="7">
        <v>90</v>
      </c>
      <c r="Z71" s="46"/>
    </row>
    <row r="72" spans="1:26" s="26" customFormat="1" x14ac:dyDescent="0.25">
      <c r="A72" s="26">
        <v>56</v>
      </c>
      <c r="B72" s="26">
        <v>627</v>
      </c>
      <c r="C72" s="26">
        <v>12064</v>
      </c>
      <c r="D72" s="26">
        <v>11756</v>
      </c>
      <c r="E72" s="26">
        <v>14444</v>
      </c>
      <c r="F72" s="26">
        <v>14782</v>
      </c>
      <c r="G72" s="27"/>
      <c r="H72" s="7"/>
      <c r="I72" s="28">
        <f t="shared" si="0"/>
        <v>-2380</v>
      </c>
      <c r="J72" s="27">
        <f t="shared" si="0"/>
        <v>-3026</v>
      </c>
      <c r="K72" s="7"/>
      <c r="L72" s="28">
        <f t="shared" ca="1" si="1"/>
        <v>-2350.5741518498262</v>
      </c>
      <c r="M72" s="26">
        <f t="shared" ca="1" si="2"/>
        <v>-3033.985702537444</v>
      </c>
      <c r="N72" s="26">
        <f t="shared" ca="1" si="3"/>
        <v>0.60719140034663921</v>
      </c>
      <c r="O72" s="27">
        <f t="shared" ca="1" si="4"/>
        <v>-0.78871168335327613</v>
      </c>
      <c r="P72" s="7"/>
      <c r="Q72" s="28">
        <f t="shared" ca="1" si="5"/>
        <v>0.61329392680812278</v>
      </c>
      <c r="R72" s="27">
        <f t="shared" ca="1" si="6"/>
        <v>315.03451723245655</v>
      </c>
      <c r="S72" s="7"/>
      <c r="T72" s="28">
        <f t="shared" si="7"/>
        <v>315.07199999999989</v>
      </c>
      <c r="U72" s="27">
        <f t="shared" si="8"/>
        <v>5.4990437808435715</v>
      </c>
      <c r="V72" s="7"/>
      <c r="W72" s="28">
        <f t="shared" ca="1" si="9"/>
        <v>-3.7482767543338014E-2</v>
      </c>
      <c r="X72" s="27">
        <f t="shared" ca="1" si="10"/>
        <v>1.310712367552469E-2</v>
      </c>
      <c r="Y72" s="7">
        <v>89</v>
      </c>
      <c r="Z72" s="46"/>
    </row>
    <row r="73" spans="1:26" s="26" customFormat="1" x14ac:dyDescent="0.25">
      <c r="A73" s="26">
        <v>57</v>
      </c>
      <c r="B73" s="26">
        <v>646</v>
      </c>
      <c r="C73" s="26">
        <v>12224</v>
      </c>
      <c r="D73" s="26">
        <v>11641</v>
      </c>
      <c r="E73" s="26">
        <v>14282</v>
      </c>
      <c r="F73" s="26">
        <v>14891</v>
      </c>
      <c r="G73" s="27"/>
      <c r="H73" s="7"/>
      <c r="I73" s="28">
        <f t="shared" si="0"/>
        <v>-2058</v>
      </c>
      <c r="J73" s="27">
        <f t="shared" si="0"/>
        <v>-3250</v>
      </c>
      <c r="K73" s="7"/>
      <c r="L73" s="28">
        <f t="shared" ca="1" si="1"/>
        <v>-2028.5741518498264</v>
      </c>
      <c r="M73" s="26">
        <f t="shared" ca="1" si="2"/>
        <v>-3257.985702537444</v>
      </c>
      <c r="N73" s="26">
        <f t="shared" ca="1" si="3"/>
        <v>0.52401358153256217</v>
      </c>
      <c r="O73" s="27">
        <f t="shared" ca="1" si="4"/>
        <v>-0.84694248415216467</v>
      </c>
      <c r="P73" s="7"/>
      <c r="Q73" s="28">
        <f t="shared" ca="1" si="5"/>
        <v>0.5305628502609494</v>
      </c>
      <c r="R73" s="27">
        <f t="shared" ca="1" si="6"/>
        <v>320.83789997093527</v>
      </c>
      <c r="S73" s="7"/>
      <c r="T73" s="28">
        <f t="shared" si="7"/>
        <v>320.88599999999991</v>
      </c>
      <c r="U73" s="27">
        <f t="shared" si="8"/>
        <v>5.6005172235545224</v>
      </c>
      <c r="V73" s="7"/>
      <c r="W73" s="28">
        <f t="shared" ca="1" si="9"/>
        <v>-4.8100029064642058E-2</v>
      </c>
      <c r="X73" s="27">
        <f t="shared" ca="1" si="10"/>
        <v>1.8816976737639379E-2</v>
      </c>
      <c r="Y73" s="7">
        <v>88</v>
      </c>
      <c r="Z73" s="46"/>
    </row>
    <row r="74" spans="1:26" s="26" customFormat="1" x14ac:dyDescent="0.25">
      <c r="A74" s="26">
        <v>58</v>
      </c>
      <c r="B74" s="26">
        <v>628</v>
      </c>
      <c r="C74" s="26">
        <v>12387</v>
      </c>
      <c r="D74" s="26">
        <v>11541</v>
      </c>
      <c r="E74" s="26">
        <v>14106</v>
      </c>
      <c r="F74" s="26">
        <v>14979</v>
      </c>
      <c r="G74" s="27"/>
      <c r="H74" s="7"/>
      <c r="I74" s="28">
        <f t="shared" si="0"/>
        <v>-1719</v>
      </c>
      <c r="J74" s="27">
        <f t="shared" si="0"/>
        <v>-3438</v>
      </c>
      <c r="K74" s="7"/>
      <c r="L74" s="28">
        <f t="shared" ca="1" si="1"/>
        <v>-1689.5741518498264</v>
      </c>
      <c r="M74" s="26">
        <f t="shared" ca="1" si="2"/>
        <v>-3445.985702537444</v>
      </c>
      <c r="N74" s="26">
        <f t="shared" ca="1" si="3"/>
        <v>0.43644438719103379</v>
      </c>
      <c r="O74" s="27">
        <f t="shared" ca="1" si="4"/>
        <v>-0.89581476339408894</v>
      </c>
      <c r="P74" s="7"/>
      <c r="Q74" s="28">
        <f t="shared" ca="1" si="5"/>
        <v>0.44336807188247468</v>
      </c>
      <c r="R74" s="27">
        <f t="shared" ca="1" si="6"/>
        <v>326.57046348543565</v>
      </c>
      <c r="S74" s="7"/>
      <c r="T74" s="28">
        <f t="shared" si="7"/>
        <v>326.5379999999999</v>
      </c>
      <c r="U74" s="27">
        <f t="shared" si="8"/>
        <v>5.6991632328772415</v>
      </c>
      <c r="V74" s="7"/>
      <c r="W74" s="28">
        <f t="shared" ca="1" si="9"/>
        <v>3.2463485435755501E-2</v>
      </c>
      <c r="X74" s="27">
        <f t="shared" ca="1" si="10"/>
        <v>-2.042851226036646E-2</v>
      </c>
      <c r="Y74" s="7">
        <v>87</v>
      </c>
      <c r="Z74" s="46"/>
    </row>
    <row r="75" spans="1:26" s="26" customFormat="1" x14ac:dyDescent="0.25">
      <c r="A75" s="26">
        <v>59</v>
      </c>
      <c r="B75" s="26">
        <v>626</v>
      </c>
      <c r="C75" s="26">
        <v>12564</v>
      </c>
      <c r="D75" s="26">
        <v>11471</v>
      </c>
      <c r="E75" s="26">
        <v>13942</v>
      </c>
      <c r="F75" s="26">
        <v>15061</v>
      </c>
      <c r="G75" s="27"/>
      <c r="H75" s="7"/>
      <c r="I75" s="28">
        <f t="shared" si="0"/>
        <v>-1378</v>
      </c>
      <c r="J75" s="27">
        <f t="shared" si="0"/>
        <v>-3590</v>
      </c>
      <c r="K75" s="7"/>
      <c r="L75" s="28">
        <f t="shared" ca="1" si="1"/>
        <v>-1348.5741518498264</v>
      </c>
      <c r="M75" s="26">
        <f t="shared" ca="1" si="2"/>
        <v>-3597.985702537444</v>
      </c>
      <c r="N75" s="26">
        <f t="shared" ca="1" si="3"/>
        <v>0.34835856043451113</v>
      </c>
      <c r="O75" s="27">
        <f t="shared" ca="1" si="4"/>
        <v>-0.93532852107904907</v>
      </c>
      <c r="P75" s="7"/>
      <c r="Q75" s="28">
        <f t="shared" ca="1" si="5"/>
        <v>0.35558445008105227</v>
      </c>
      <c r="R75" s="27">
        <f t="shared" ca="1" si="6"/>
        <v>332.08744472843819</v>
      </c>
      <c r="S75" s="7"/>
      <c r="T75" s="28">
        <f t="shared" si="7"/>
        <v>332.17199999999991</v>
      </c>
      <c r="U75" s="27">
        <f t="shared" si="8"/>
        <v>5.7974950829346019</v>
      </c>
      <c r="V75" s="7"/>
      <c r="W75" s="28">
        <f t="shared" ca="1" si="9"/>
        <v>-8.4555271561725931E-2</v>
      </c>
      <c r="X75" s="27">
        <f t="shared" ca="1" si="10"/>
        <v>-1.4837108649601305E-2</v>
      </c>
      <c r="Y75" s="7">
        <v>86</v>
      </c>
      <c r="Z75" s="46"/>
    </row>
    <row r="76" spans="1:26" s="26" customFormat="1" x14ac:dyDescent="0.25">
      <c r="A76" s="26">
        <v>60</v>
      </c>
      <c r="B76" s="26">
        <v>628</v>
      </c>
      <c r="C76" s="26">
        <v>12749</v>
      </c>
      <c r="D76" s="26">
        <v>11414</v>
      </c>
      <c r="E76" s="26">
        <v>13763</v>
      </c>
      <c r="F76" s="26">
        <v>15122</v>
      </c>
      <c r="G76" s="27"/>
      <c r="H76" s="7"/>
      <c r="I76" s="28">
        <f t="shared" si="0"/>
        <v>-1014</v>
      </c>
      <c r="J76" s="27">
        <f t="shared" si="0"/>
        <v>-3708</v>
      </c>
      <c r="K76" s="7"/>
      <c r="L76" s="28">
        <f t="shared" ca="1" si="1"/>
        <v>-984.57415184982642</v>
      </c>
      <c r="M76" s="26">
        <f t="shared" ca="1" si="2"/>
        <v>-3715.985702537444</v>
      </c>
      <c r="N76" s="26">
        <f t="shared" ca="1" si="3"/>
        <v>0.25433146090555436</v>
      </c>
      <c r="O76" s="27">
        <f t="shared" ca="1" si="4"/>
        <v>-0.96600367507132068</v>
      </c>
      <c r="P76" s="7"/>
      <c r="Q76" s="28">
        <f t="shared" ca="1" si="5"/>
        <v>0.2617911939536075</v>
      </c>
      <c r="R76" s="27">
        <f t="shared" ca="1" si="6"/>
        <v>337.73958261386792</v>
      </c>
      <c r="S76" s="7"/>
      <c r="T76" s="28">
        <f t="shared" si="7"/>
        <v>337.8239999999999</v>
      </c>
      <c r="U76" s="27">
        <f t="shared" si="8"/>
        <v>5.8961410922573227</v>
      </c>
      <c r="V76" s="7"/>
      <c r="W76" s="28">
        <f t="shared" ca="1" si="9"/>
        <v>-8.4417386131974581E-2</v>
      </c>
      <c r="X76" s="27">
        <f t="shared" ca="1" si="10"/>
        <v>3.1146105311620431E-2</v>
      </c>
      <c r="Y76" s="7">
        <v>85</v>
      </c>
      <c r="Z76" s="46"/>
    </row>
    <row r="77" spans="1:26" s="26" customFormat="1" x14ac:dyDescent="0.25">
      <c r="A77" s="26">
        <v>61</v>
      </c>
      <c r="B77" s="26">
        <v>602</v>
      </c>
      <c r="C77" s="26">
        <v>12927</v>
      </c>
      <c r="D77" s="26">
        <v>11374</v>
      </c>
      <c r="E77" s="26">
        <v>13581</v>
      </c>
      <c r="F77" s="26">
        <v>15161</v>
      </c>
      <c r="G77" s="27"/>
      <c r="H77" s="7"/>
      <c r="I77" s="28">
        <f t="shared" si="0"/>
        <v>-654</v>
      </c>
      <c r="J77" s="27">
        <f t="shared" si="0"/>
        <v>-3787</v>
      </c>
      <c r="K77" s="7"/>
      <c r="L77" s="28">
        <f t="shared" ca="1" si="1"/>
        <v>-624.57415184982642</v>
      </c>
      <c r="M77" s="26">
        <f t="shared" ca="1" si="2"/>
        <v>-3794.985702537444</v>
      </c>
      <c r="N77" s="26">
        <f t="shared" ca="1" si="3"/>
        <v>0.16133762620658618</v>
      </c>
      <c r="O77" s="27">
        <f t="shared" ca="1" si="4"/>
        <v>-0.98654043071021447</v>
      </c>
      <c r="P77" s="7"/>
      <c r="Q77" s="28">
        <f t="shared" ca="1" si="5"/>
        <v>0.16895302146362604</v>
      </c>
      <c r="R77" s="27">
        <f t="shared" ca="1" si="6"/>
        <v>343.18469016190693</v>
      </c>
      <c r="S77" s="7"/>
      <c r="T77" s="28">
        <f t="shared" si="7"/>
        <v>343.2419999999999</v>
      </c>
      <c r="U77" s="27">
        <f t="shared" si="8"/>
        <v>5.9907030311303746</v>
      </c>
      <c r="V77" s="7"/>
      <c r="W77" s="28">
        <f t="shared" ca="1" si="9"/>
        <v>-5.7309838092976406E-2</v>
      </c>
      <c r="X77" s="27">
        <f t="shared" ca="1" si="10"/>
        <v>1.8855212124265108E-2</v>
      </c>
      <c r="Y77" s="7">
        <v>84</v>
      </c>
      <c r="Z77" s="46"/>
    </row>
    <row r="78" spans="1:26" s="26" customFormat="1" x14ac:dyDescent="0.25">
      <c r="A78" s="26">
        <v>62</v>
      </c>
      <c r="B78" s="26">
        <v>622</v>
      </c>
      <c r="C78" s="26">
        <v>13114</v>
      </c>
      <c r="D78" s="26">
        <v>11347</v>
      </c>
      <c r="E78" s="26">
        <v>13393</v>
      </c>
      <c r="F78" s="26">
        <v>15184</v>
      </c>
      <c r="G78" s="27"/>
      <c r="H78" s="7"/>
      <c r="I78" s="28">
        <f t="shared" si="0"/>
        <v>-279</v>
      </c>
      <c r="J78" s="27">
        <f t="shared" si="0"/>
        <v>-3837</v>
      </c>
      <c r="K78" s="7"/>
      <c r="L78" s="28">
        <f t="shared" ca="1" si="1"/>
        <v>-249.57415184982639</v>
      </c>
      <c r="M78" s="26">
        <f t="shared" ca="1" si="2"/>
        <v>-3844.985702537444</v>
      </c>
      <c r="N78" s="26">
        <f t="shared" ca="1" si="3"/>
        <v>6.4469048395160961E-2</v>
      </c>
      <c r="O78" s="27">
        <f t="shared" ca="1" si="4"/>
        <v>-0.99953837731710926</v>
      </c>
      <c r="P78" s="7"/>
      <c r="Q78" s="28">
        <f t="shared" ca="1" si="5"/>
        <v>7.2181832970295123E-2</v>
      </c>
      <c r="R78" s="27">
        <f t="shared" ca="1" si="6"/>
        <v>348.77232474622997</v>
      </c>
      <c r="S78" s="7"/>
      <c r="T78" s="28">
        <f t="shared" si="7"/>
        <v>348.83999999999992</v>
      </c>
      <c r="U78" s="27">
        <f t="shared" si="8"/>
        <v>6.0884065626570179</v>
      </c>
      <c r="V78" s="7"/>
      <c r="W78" s="28">
        <f t="shared" ca="1" si="9"/>
        <v>-6.767525376994854E-2</v>
      </c>
      <c r="X78" s="27">
        <f t="shared" ca="1" si="10"/>
        <v>-5.7143793582270064E-2</v>
      </c>
      <c r="Y78" s="7">
        <v>83</v>
      </c>
      <c r="Z78" s="46"/>
    </row>
    <row r="79" spans="1:26" s="26" customFormat="1" x14ac:dyDescent="0.25">
      <c r="A79" s="26">
        <v>63</v>
      </c>
      <c r="B79" s="26">
        <v>631</v>
      </c>
      <c r="C79" s="26">
        <v>13293</v>
      </c>
      <c r="D79" s="26">
        <v>11335</v>
      </c>
      <c r="E79" s="26">
        <v>13192</v>
      </c>
      <c r="F79" s="26">
        <v>15180</v>
      </c>
      <c r="G79" s="27"/>
      <c r="H79" s="7"/>
      <c r="I79" s="28">
        <f t="shared" si="0"/>
        <v>101</v>
      </c>
      <c r="J79" s="27">
        <f t="shared" si="0"/>
        <v>-3845</v>
      </c>
      <c r="K79" s="7"/>
      <c r="L79" s="28">
        <f t="shared" ca="1" si="1"/>
        <v>130.42584815017361</v>
      </c>
      <c r="M79" s="26">
        <f t="shared" ca="1" si="2"/>
        <v>-3852.985702537444</v>
      </c>
      <c r="N79" s="26">
        <f t="shared" ca="1" si="3"/>
        <v>-3.3691110453749923E-2</v>
      </c>
      <c r="O79" s="27">
        <f t="shared" ca="1" si="4"/>
        <v>-1.0016180487742123</v>
      </c>
      <c r="P79" s="7"/>
      <c r="Q79" s="28">
        <f t="shared" ca="1" si="5"/>
        <v>-2.5965203233515373E-2</v>
      </c>
      <c r="R79" s="27">
        <f t="shared" ca="1" si="6"/>
        <v>354.387739667159</v>
      </c>
      <c r="S79" s="7"/>
      <c r="T79" s="28">
        <f t="shared" si="7"/>
        <v>354.51899999999989</v>
      </c>
      <c r="U79" s="27">
        <f t="shared" si="8"/>
        <v>6.1875238108777761</v>
      </c>
      <c r="V79" s="7"/>
      <c r="W79" s="28">
        <f t="shared" ca="1" si="9"/>
        <v>-0.13126033284089544</v>
      </c>
      <c r="X79" s="27">
        <f t="shared" ca="1" si="10"/>
        <v>5.4003921414505385E-2</v>
      </c>
      <c r="Y79" s="7">
        <v>82</v>
      </c>
      <c r="Z79" s="46"/>
    </row>
    <row r="80" spans="1:26" s="26" customFormat="1" x14ac:dyDescent="0.25">
      <c r="A80" s="26">
        <v>64</v>
      </c>
      <c r="B80" s="26">
        <v>631</v>
      </c>
      <c r="C80" s="26">
        <v>13495</v>
      </c>
      <c r="D80" s="26">
        <v>11353</v>
      </c>
      <c r="E80" s="26">
        <v>13011</v>
      </c>
      <c r="F80" s="26">
        <v>15172</v>
      </c>
      <c r="G80" s="27"/>
      <c r="H80" s="7"/>
      <c r="I80" s="28">
        <f t="shared" si="0"/>
        <v>484</v>
      </c>
      <c r="J80" s="27">
        <f t="shared" si="0"/>
        <v>-3819</v>
      </c>
      <c r="K80" s="7"/>
      <c r="L80" s="28">
        <f t="shared" ca="1" si="1"/>
        <v>513.42584815017358</v>
      </c>
      <c r="M80" s="26">
        <f t="shared" ca="1" si="2"/>
        <v>-3826.985702537444</v>
      </c>
      <c r="N80" s="26">
        <f t="shared" ca="1" si="3"/>
        <v>-0.1326262179251522</v>
      </c>
      <c r="O80" s="27">
        <f t="shared" ca="1" si="4"/>
        <v>-0.99485911653862713</v>
      </c>
      <c r="P80" s="7"/>
      <c r="Q80" s="28">
        <f t="shared" ca="1" si="5"/>
        <v>-0.12495539588554334</v>
      </c>
      <c r="R80" s="27">
        <f ca="1">IF(MOD(ATAN2(O80,Q80)*180/PI()-$J$9+360,360)&lt;355,MOD(ATAN2(O80,Q80)*180/PI()-$J$9+360,360)+360,MOD(ATAN2(O80,Q80)*180/PI()-$J$9+360,360))</f>
        <v>360.06170324127942</v>
      </c>
      <c r="S80" s="7"/>
      <c r="T80" s="28">
        <f t="shared" si="7"/>
        <v>360.19799999999987</v>
      </c>
      <c r="U80" s="27">
        <f t="shared" si="8"/>
        <v>6.2866410590985327</v>
      </c>
      <c r="V80" s="7"/>
      <c r="W80" s="28">
        <f t="shared" ca="1" si="9"/>
        <v>-0.136296758720448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13451</v>
      </c>
      <c r="D81" s="26">
        <v>11312</v>
      </c>
      <c r="E81" s="26">
        <v>12961</v>
      </c>
      <c r="F81" s="26">
        <v>15111</v>
      </c>
      <c r="G81" s="27"/>
      <c r="H81" s="7"/>
      <c r="I81" s="28">
        <f t="shared" ref="I81:J144" si="11">C81-E81</f>
        <v>490</v>
      </c>
      <c r="J81" s="27">
        <f t="shared" si="11"/>
        <v>-3799</v>
      </c>
      <c r="K81" s="7"/>
      <c r="L81" s="28">
        <f t="shared" ref="L81:L144" ca="1" si="12">I81-$J$4</f>
        <v>519.42584815017358</v>
      </c>
      <c r="M81" s="26">
        <f t="shared" ref="M81:M144" ca="1" si="13">J81-$J$3</f>
        <v>-3806.985702537444</v>
      </c>
      <c r="N81" s="26">
        <f t="shared" ref="N81:N144" ca="1" si="14">L81/$J$7</f>
        <v>-0.134176115170135</v>
      </c>
      <c r="O81" s="27">
        <f t="shared" ref="O81:O144" ca="1" si="15">M81/$J$6</f>
        <v>-0.98965993789586915</v>
      </c>
      <c r="P81" s="7"/>
      <c r="Q81" s="28">
        <f t="shared" ref="Q81:Q144" ca="1" si="16">(N81-O81*SIN(-$J$11*PI()/180))/(COS(-$J$11*PI()/180))</f>
        <v>-0.12654544793508879</v>
      </c>
      <c r="R81" s="27">
        <f ca="1">IF(MOD(ATAN2(O81,Q81)*180/PI()-$J$9+360,360)&lt;355,MOD(ATAN2(O81,Q81)*180/PI()-$J$9+360,360)+360,MOD(ATAN2(O81,Q81)*180/PI()-$J$9+360,360))</f>
        <v>360.18951186241679</v>
      </c>
      <c r="S81" s="7"/>
      <c r="T81" s="28">
        <f t="shared" ref="T81:T144" si="17">360/40000*B81+T80</f>
        <v>360.19799999999987</v>
      </c>
      <c r="U81" s="27">
        <f t="shared" ref="U81:U144" si="18">T81*PI()/180</f>
        <v>6.2866410590985327</v>
      </c>
      <c r="V81" s="7"/>
      <c r="W81" s="28">
        <f t="shared" ref="W81:W144" ca="1" si="19">R81-T81</f>
        <v>-8.4881375830718753E-3</v>
      </c>
      <c r="X81" s="27"/>
      <c r="Y81" s="7"/>
      <c r="Z81" s="46"/>
    </row>
    <row r="82" spans="1:26" s="26" customFormat="1" x14ac:dyDescent="0.25">
      <c r="A82" s="26">
        <v>1</v>
      </c>
      <c r="B82" s="26">
        <v>-605</v>
      </c>
      <c r="C82" s="26">
        <v>13267</v>
      </c>
      <c r="D82" s="26">
        <v>11303</v>
      </c>
      <c r="E82" s="26">
        <v>13147</v>
      </c>
      <c r="F82" s="26">
        <v>15135</v>
      </c>
      <c r="G82" s="27"/>
      <c r="H82" s="7"/>
      <c r="I82" s="28">
        <f t="shared" si="11"/>
        <v>120</v>
      </c>
      <c r="J82" s="27">
        <f t="shared" si="11"/>
        <v>-3832</v>
      </c>
      <c r="K82" s="7"/>
      <c r="L82" s="28">
        <f t="shared" ca="1" si="12"/>
        <v>149.42584815017361</v>
      </c>
      <c r="M82" s="26">
        <f t="shared" ca="1" si="13"/>
        <v>-3839.985702537444</v>
      </c>
      <c r="N82" s="26">
        <f t="shared" ca="1" si="14"/>
        <v>-3.8599118396195467E-2</v>
      </c>
      <c r="O82" s="27">
        <f t="shared" ca="1" si="15"/>
        <v>-0.99823858265641974</v>
      </c>
      <c r="P82" s="7"/>
      <c r="Q82" s="28">
        <f t="shared" ca="1" si="16"/>
        <v>-3.0899427863462562E-2</v>
      </c>
      <c r="R82" s="27">
        <f t="shared" ref="R82:R144" ca="1" si="20">MOD(ATAN2(O82,Q82)*180/PI()-$J$9+360,360)</f>
        <v>354.67574358857348</v>
      </c>
      <c r="S82" s="7"/>
      <c r="T82" s="28">
        <f t="shared" si="17"/>
        <v>354.75299999999987</v>
      </c>
      <c r="U82" s="27">
        <f t="shared" si="18"/>
        <v>6.1916078813274416</v>
      </c>
      <c r="V82" s="7"/>
      <c r="W82" s="28">
        <f t="shared" ca="1" si="19"/>
        <v>-7.7256411426390059E-2</v>
      </c>
      <c r="X82" s="27"/>
      <c r="Y82" s="7"/>
      <c r="Z82" s="46"/>
    </row>
    <row r="83" spans="1:26" s="26" customFormat="1" x14ac:dyDescent="0.25">
      <c r="A83" s="26">
        <v>2</v>
      </c>
      <c r="B83" s="26">
        <v>-639</v>
      </c>
      <c r="C83" s="26">
        <v>13068</v>
      </c>
      <c r="D83" s="26">
        <v>11306</v>
      </c>
      <c r="E83" s="26">
        <v>13339</v>
      </c>
      <c r="F83" s="26">
        <v>15129</v>
      </c>
      <c r="G83" s="27"/>
      <c r="H83" s="7"/>
      <c r="I83" s="28">
        <f t="shared" si="11"/>
        <v>-271</v>
      </c>
      <c r="J83" s="27">
        <f t="shared" si="11"/>
        <v>-3823</v>
      </c>
      <c r="K83" s="7"/>
      <c r="L83" s="28">
        <f t="shared" ca="1" si="12"/>
        <v>-241.57415184982639</v>
      </c>
      <c r="M83" s="26">
        <f t="shared" ca="1" si="13"/>
        <v>-3830.985702537444</v>
      </c>
      <c r="N83" s="26">
        <f t="shared" ca="1" si="14"/>
        <v>6.2402518735183883E-2</v>
      </c>
      <c r="O83" s="27">
        <f t="shared" ca="1" si="15"/>
        <v>-0.99589895226717873</v>
      </c>
      <c r="P83" s="7"/>
      <c r="Q83" s="28">
        <f t="shared" ca="1" si="16"/>
        <v>7.0087165738830393E-2</v>
      </c>
      <c r="R83" s="27">
        <f t="shared" ca="1" si="20"/>
        <v>348.87718095264768</v>
      </c>
      <c r="S83" s="7"/>
      <c r="T83" s="28">
        <f t="shared" si="17"/>
        <v>349.0019999999999</v>
      </c>
      <c r="U83" s="27">
        <f t="shared" si="18"/>
        <v>6.091233996045248</v>
      </c>
      <c r="V83" s="7"/>
      <c r="W83" s="28">
        <f t="shared" ca="1" si="19"/>
        <v>-0.1248190473522186</v>
      </c>
      <c r="X83" s="27"/>
      <c r="Y83" s="7"/>
      <c r="Z83" s="46"/>
    </row>
    <row r="84" spans="1:26" s="26" customFormat="1" x14ac:dyDescent="0.25">
      <c r="A84" s="26">
        <v>3</v>
      </c>
      <c r="B84" s="26">
        <v>-615</v>
      </c>
      <c r="C84" s="26">
        <v>12888</v>
      </c>
      <c r="D84" s="26">
        <v>11326</v>
      </c>
      <c r="E84" s="26">
        <v>13524</v>
      </c>
      <c r="F84" s="26">
        <v>15105</v>
      </c>
      <c r="G84" s="27"/>
      <c r="H84" s="7"/>
      <c r="I84" s="28">
        <f t="shared" si="11"/>
        <v>-636</v>
      </c>
      <c r="J84" s="27">
        <f t="shared" si="11"/>
        <v>-3779</v>
      </c>
      <c r="K84" s="7"/>
      <c r="L84" s="28">
        <f t="shared" ca="1" si="12"/>
        <v>-606.57415184982642</v>
      </c>
      <c r="M84" s="26">
        <f t="shared" ca="1" si="13"/>
        <v>-3786.985702537444</v>
      </c>
      <c r="N84" s="26">
        <f t="shared" ca="1" si="14"/>
        <v>0.15668793447163776</v>
      </c>
      <c r="O84" s="27">
        <f t="shared" ca="1" si="15"/>
        <v>-0.98446075925311127</v>
      </c>
      <c r="P84" s="7"/>
      <c r="Q84" s="28">
        <f t="shared" ca="1" si="16"/>
        <v>0.16428714789912008</v>
      </c>
      <c r="R84" s="27">
        <f t="shared" ca="1" si="20"/>
        <v>343.42854537403116</v>
      </c>
      <c r="S84" s="7"/>
      <c r="T84" s="28">
        <f t="shared" si="17"/>
        <v>343.46699999999987</v>
      </c>
      <c r="U84" s="27">
        <f t="shared" si="18"/>
        <v>5.9946300219473621</v>
      </c>
      <c r="V84" s="7"/>
      <c r="W84" s="28">
        <f t="shared" ca="1" si="19"/>
        <v>-3.8454625968711298E-2</v>
      </c>
      <c r="X84" s="27"/>
      <c r="Y84" s="7"/>
      <c r="Z84" s="46"/>
    </row>
    <row r="85" spans="1:26" s="26" customFormat="1" x14ac:dyDescent="0.25">
      <c r="A85" s="26">
        <v>4</v>
      </c>
      <c r="B85" s="26">
        <v>-616</v>
      </c>
      <c r="C85" s="26">
        <v>12702</v>
      </c>
      <c r="D85" s="26">
        <v>11367</v>
      </c>
      <c r="E85" s="26">
        <v>13704</v>
      </c>
      <c r="F85" s="26">
        <v>15064</v>
      </c>
      <c r="G85" s="27"/>
      <c r="H85" s="7"/>
      <c r="I85" s="28">
        <f t="shared" si="11"/>
        <v>-1002</v>
      </c>
      <c r="J85" s="27">
        <f t="shared" si="11"/>
        <v>-3697</v>
      </c>
      <c r="K85" s="7"/>
      <c r="L85" s="28">
        <f t="shared" ca="1" si="12"/>
        <v>-972.57415184982642</v>
      </c>
      <c r="M85" s="26">
        <f t="shared" ca="1" si="13"/>
        <v>-3704.985702537444</v>
      </c>
      <c r="N85" s="26">
        <f t="shared" ca="1" si="14"/>
        <v>0.25123166641558875</v>
      </c>
      <c r="O85" s="27">
        <f t="shared" ca="1" si="15"/>
        <v>-0.96314412681780393</v>
      </c>
      <c r="P85" s="7"/>
      <c r="Q85" s="28">
        <f t="shared" ca="1" si="16"/>
        <v>0.25866924744951242</v>
      </c>
      <c r="R85" s="27">
        <f t="shared" ca="1" si="20"/>
        <v>337.86972871917953</v>
      </c>
      <c r="S85" s="7"/>
      <c r="T85" s="28">
        <f t="shared" si="17"/>
        <v>337.92299999999989</v>
      </c>
      <c r="U85" s="27">
        <f t="shared" si="18"/>
        <v>5.8978689682167964</v>
      </c>
      <c r="V85" s="7"/>
      <c r="W85" s="28">
        <f t="shared" ca="1" si="19"/>
        <v>-5.327128082035415E-2</v>
      </c>
      <c r="X85" s="27"/>
      <c r="Y85" s="7"/>
      <c r="Z85" s="46"/>
    </row>
    <row r="86" spans="1:26" s="26" customFormat="1" x14ac:dyDescent="0.25">
      <c r="A86" s="26">
        <v>5</v>
      </c>
      <c r="B86" s="26">
        <v>-620</v>
      </c>
      <c r="C86" s="26">
        <v>12522</v>
      </c>
      <c r="D86" s="26">
        <v>11426</v>
      </c>
      <c r="E86" s="26">
        <v>13885</v>
      </c>
      <c r="F86" s="26">
        <v>15006</v>
      </c>
      <c r="G86" s="27"/>
      <c r="H86" s="7"/>
      <c r="I86" s="28">
        <f t="shared" si="11"/>
        <v>-1363</v>
      </c>
      <c r="J86" s="27">
        <f t="shared" si="11"/>
        <v>-3580</v>
      </c>
      <c r="K86" s="7"/>
      <c r="L86" s="28">
        <f t="shared" ca="1" si="12"/>
        <v>-1333.5741518498264</v>
      </c>
      <c r="M86" s="26">
        <f t="shared" ca="1" si="13"/>
        <v>-3587.985702537444</v>
      </c>
      <c r="N86" s="26">
        <f t="shared" ca="1" si="14"/>
        <v>0.34448381732205408</v>
      </c>
      <c r="O86" s="27">
        <f t="shared" ca="1" si="15"/>
        <v>-0.93272893175767013</v>
      </c>
      <c r="P86" s="7"/>
      <c r="Q86" s="28">
        <f t="shared" ca="1" si="16"/>
        <v>0.35168953732959662</v>
      </c>
      <c r="R86" s="27">
        <f t="shared" ca="1" si="20"/>
        <v>332.24360761978858</v>
      </c>
      <c r="S86" s="7"/>
      <c r="T86" s="28">
        <f t="shared" si="17"/>
        <v>332.3429999999999</v>
      </c>
      <c r="U86" s="27">
        <f t="shared" si="18"/>
        <v>5.8004795959555127</v>
      </c>
      <c r="V86" s="7"/>
      <c r="W86" s="28">
        <f t="shared" ca="1" si="19"/>
        <v>-9.9392380211327236E-2</v>
      </c>
      <c r="X86" s="27"/>
      <c r="Y86" s="7"/>
      <c r="Z86" s="46"/>
    </row>
    <row r="87" spans="1:26" s="26" customFormat="1" x14ac:dyDescent="0.25">
      <c r="A87" s="26">
        <v>6</v>
      </c>
      <c r="B87" s="26">
        <v>-616</v>
      </c>
      <c r="C87" s="26">
        <v>12347</v>
      </c>
      <c r="D87" s="26">
        <v>11490</v>
      </c>
      <c r="E87" s="26">
        <v>14045</v>
      </c>
      <c r="F87" s="26">
        <v>14922</v>
      </c>
      <c r="G87" s="27"/>
      <c r="H87" s="7"/>
      <c r="I87" s="28">
        <f t="shared" si="11"/>
        <v>-1698</v>
      </c>
      <c r="J87" s="27">
        <f t="shared" si="11"/>
        <v>-3432</v>
      </c>
      <c r="K87" s="7"/>
      <c r="L87" s="28">
        <f t="shared" ca="1" si="12"/>
        <v>-1668.5741518498264</v>
      </c>
      <c r="M87" s="26">
        <f t="shared" ca="1" si="13"/>
        <v>-3439.985702537444</v>
      </c>
      <c r="N87" s="26">
        <f t="shared" ca="1" si="14"/>
        <v>0.43101974683359395</v>
      </c>
      <c r="O87" s="27">
        <f t="shared" ca="1" si="15"/>
        <v>-0.8942550098012616</v>
      </c>
      <c r="P87" s="7"/>
      <c r="Q87" s="28">
        <f t="shared" ca="1" si="16"/>
        <v>0.43793123750491836</v>
      </c>
      <c r="R87" s="27">
        <f t="shared" ca="1" si="20"/>
        <v>326.81103497317531</v>
      </c>
      <c r="S87" s="7"/>
      <c r="T87" s="28">
        <f t="shared" si="17"/>
        <v>326.79899999999992</v>
      </c>
      <c r="U87" s="27">
        <f t="shared" si="18"/>
        <v>5.703718542224947</v>
      </c>
      <c r="V87" s="7"/>
      <c r="W87" s="28">
        <f t="shared" ca="1" si="19"/>
        <v>1.2034973175389041E-2</v>
      </c>
      <c r="X87" s="27"/>
      <c r="Y87" s="7"/>
      <c r="Z87" s="46"/>
    </row>
    <row r="88" spans="1:26" s="26" customFormat="1" x14ac:dyDescent="0.25">
      <c r="A88" s="26">
        <v>7</v>
      </c>
      <c r="B88" s="26">
        <v>-647</v>
      </c>
      <c r="C88" s="26">
        <v>12184</v>
      </c>
      <c r="D88" s="26">
        <v>11601</v>
      </c>
      <c r="E88" s="26">
        <v>14229</v>
      </c>
      <c r="F88" s="26">
        <v>14844</v>
      </c>
      <c r="G88" s="27"/>
      <c r="H88" s="7"/>
      <c r="I88" s="28">
        <f t="shared" si="11"/>
        <v>-2045</v>
      </c>
      <c r="J88" s="27">
        <f t="shared" si="11"/>
        <v>-3243</v>
      </c>
      <c r="K88" s="7"/>
      <c r="L88" s="28">
        <f t="shared" ca="1" si="12"/>
        <v>-2015.5741518498264</v>
      </c>
      <c r="M88" s="26">
        <f t="shared" ca="1" si="13"/>
        <v>-3250.985702537444</v>
      </c>
      <c r="N88" s="26">
        <f t="shared" ca="1" si="14"/>
        <v>0.52065547083509944</v>
      </c>
      <c r="O88" s="27">
        <f t="shared" ca="1" si="15"/>
        <v>-0.8451227716271994</v>
      </c>
      <c r="P88" s="7"/>
      <c r="Q88" s="28">
        <f t="shared" ca="1" si="16"/>
        <v>0.52719060160020481</v>
      </c>
      <c r="R88" s="27">
        <f t="shared" ca="1" si="20"/>
        <v>320.94671694767294</v>
      </c>
      <c r="S88" s="7"/>
      <c r="T88" s="28">
        <f t="shared" si="17"/>
        <v>320.97599999999994</v>
      </c>
      <c r="U88" s="27">
        <f t="shared" si="18"/>
        <v>5.6020880198813181</v>
      </c>
      <c r="V88" s="7"/>
      <c r="W88" s="28">
        <f t="shared" ca="1" si="19"/>
        <v>-2.9283052327002679E-2</v>
      </c>
      <c r="X88" s="27"/>
      <c r="Y88" s="7"/>
      <c r="Z88" s="46"/>
    </row>
    <row r="89" spans="1:26" s="26" customFormat="1" x14ac:dyDescent="0.25">
      <c r="A89" s="26">
        <v>8</v>
      </c>
      <c r="B89" s="26">
        <v>-634</v>
      </c>
      <c r="C89" s="26">
        <v>12027</v>
      </c>
      <c r="D89" s="26">
        <v>11708</v>
      </c>
      <c r="E89" s="26">
        <v>14389</v>
      </c>
      <c r="F89" s="26">
        <v>14734</v>
      </c>
      <c r="G89" s="27"/>
      <c r="H89" s="7"/>
      <c r="I89" s="28">
        <f t="shared" si="11"/>
        <v>-2362</v>
      </c>
      <c r="J89" s="27">
        <f t="shared" si="11"/>
        <v>-3026</v>
      </c>
      <c r="K89" s="7"/>
      <c r="L89" s="28">
        <f t="shared" ca="1" si="12"/>
        <v>-2332.5741518498262</v>
      </c>
      <c r="M89" s="26">
        <f t="shared" ca="1" si="13"/>
        <v>-3033.985702537444</v>
      </c>
      <c r="N89" s="26">
        <f t="shared" ca="1" si="14"/>
        <v>0.60254170861169076</v>
      </c>
      <c r="O89" s="27">
        <f t="shared" ca="1" si="15"/>
        <v>-0.78871168335327613</v>
      </c>
      <c r="P89" s="7"/>
      <c r="Q89" s="28">
        <f t="shared" ca="1" si="16"/>
        <v>0.60864409671809838</v>
      </c>
      <c r="R89" s="27">
        <f t="shared" ca="1" si="20"/>
        <v>315.24562435613211</v>
      </c>
      <c r="S89" s="7"/>
      <c r="T89" s="28">
        <f t="shared" si="17"/>
        <v>315.26999999999992</v>
      </c>
      <c r="U89" s="27">
        <f t="shared" si="18"/>
        <v>5.5024995327625215</v>
      </c>
      <c r="V89" s="7"/>
      <c r="W89" s="28">
        <f t="shared" ca="1" si="19"/>
        <v>-2.4375643867813324E-2</v>
      </c>
      <c r="X89" s="27"/>
      <c r="Y89" s="7"/>
      <c r="Z89" s="46"/>
    </row>
    <row r="90" spans="1:26" s="26" customFormat="1" x14ac:dyDescent="0.25">
      <c r="A90" s="26">
        <v>9</v>
      </c>
      <c r="B90" s="26">
        <v>-625</v>
      </c>
      <c r="C90" s="26">
        <v>11885</v>
      </c>
      <c r="D90" s="26">
        <v>11834</v>
      </c>
      <c r="E90" s="26">
        <v>14538</v>
      </c>
      <c r="F90" s="26">
        <v>14617</v>
      </c>
      <c r="G90" s="27"/>
      <c r="H90" s="7"/>
      <c r="I90" s="28">
        <f t="shared" si="11"/>
        <v>-2653</v>
      </c>
      <c r="J90" s="27">
        <f t="shared" si="11"/>
        <v>-2783</v>
      </c>
      <c r="K90" s="7"/>
      <c r="L90" s="28">
        <f t="shared" ca="1" si="12"/>
        <v>-2623.5741518498262</v>
      </c>
      <c r="M90" s="26">
        <f t="shared" ca="1" si="13"/>
        <v>-2790.985702537444</v>
      </c>
      <c r="N90" s="26">
        <f t="shared" ca="1" si="14"/>
        <v>0.67771172499335675</v>
      </c>
      <c r="O90" s="27">
        <f t="shared" ca="1" si="15"/>
        <v>-0.72554166284376753</v>
      </c>
      <c r="P90" s="7"/>
      <c r="Q90" s="28">
        <f t="shared" ca="1" si="16"/>
        <v>0.68332902930278061</v>
      </c>
      <c r="R90" s="27">
        <f t="shared" ca="1" si="20"/>
        <v>309.61896370715226</v>
      </c>
      <c r="S90" s="7"/>
      <c r="T90" s="28">
        <f t="shared" si="17"/>
        <v>309.64499999999992</v>
      </c>
      <c r="U90" s="27">
        <f t="shared" si="18"/>
        <v>5.4043247623378399</v>
      </c>
      <c r="V90" s="7"/>
      <c r="W90" s="28">
        <f t="shared" ca="1" si="19"/>
        <v>-2.6036292847663844E-2</v>
      </c>
      <c r="X90" s="27"/>
      <c r="Y90" s="7"/>
      <c r="Z90" s="46"/>
    </row>
    <row r="91" spans="1:26" s="26" customFormat="1" x14ac:dyDescent="0.25">
      <c r="A91" s="26">
        <v>10</v>
      </c>
      <c r="B91" s="26">
        <v>-631</v>
      </c>
      <c r="C91" s="26">
        <v>11746</v>
      </c>
      <c r="D91" s="26">
        <v>11968</v>
      </c>
      <c r="E91" s="26">
        <v>14669</v>
      </c>
      <c r="F91" s="26">
        <v>14475</v>
      </c>
      <c r="G91" s="27"/>
      <c r="H91" s="7"/>
      <c r="I91" s="28">
        <f t="shared" si="11"/>
        <v>-2923</v>
      </c>
      <c r="J91" s="27">
        <f t="shared" si="11"/>
        <v>-2507</v>
      </c>
      <c r="K91" s="7"/>
      <c r="L91" s="28">
        <f t="shared" ca="1" si="12"/>
        <v>-2893.5741518498262</v>
      </c>
      <c r="M91" s="26">
        <f t="shared" ca="1" si="13"/>
        <v>-2514.985702537444</v>
      </c>
      <c r="N91" s="26">
        <f t="shared" ca="1" si="14"/>
        <v>0.74745710101758289</v>
      </c>
      <c r="O91" s="27">
        <f t="shared" ca="1" si="15"/>
        <v>-0.65379299757370846</v>
      </c>
      <c r="P91" s="7"/>
      <c r="Q91" s="28">
        <f t="shared" ca="1" si="16"/>
        <v>0.75252298078353108</v>
      </c>
      <c r="R91" s="27">
        <f t="shared" ca="1" si="20"/>
        <v>303.88693526346424</v>
      </c>
      <c r="S91" s="7"/>
      <c r="T91" s="28">
        <f t="shared" si="17"/>
        <v>303.96599999999995</v>
      </c>
      <c r="U91" s="27">
        <f t="shared" si="18"/>
        <v>5.3052075141170825</v>
      </c>
      <c r="V91" s="7"/>
      <c r="W91" s="28">
        <f t="shared" ca="1" si="19"/>
        <v>-7.9064736535713109E-2</v>
      </c>
      <c r="X91" s="27"/>
      <c r="Y91" s="7"/>
      <c r="Z91" s="46"/>
    </row>
    <row r="92" spans="1:26" s="26" customFormat="1" x14ac:dyDescent="0.25">
      <c r="A92" s="26">
        <v>11</v>
      </c>
      <c r="B92" s="26">
        <v>-629</v>
      </c>
      <c r="C92" s="26">
        <v>11629</v>
      </c>
      <c r="D92" s="26">
        <v>12118</v>
      </c>
      <c r="E92" s="26">
        <v>14786</v>
      </c>
      <c r="F92" s="26">
        <v>14329</v>
      </c>
      <c r="G92" s="27"/>
      <c r="H92" s="7"/>
      <c r="I92" s="28">
        <f t="shared" si="11"/>
        <v>-3157</v>
      </c>
      <c r="J92" s="27">
        <f t="shared" si="11"/>
        <v>-2211</v>
      </c>
      <c r="K92" s="7"/>
      <c r="L92" s="28">
        <f t="shared" ca="1" si="12"/>
        <v>-3127.5741518498262</v>
      </c>
      <c r="M92" s="26">
        <f t="shared" ca="1" si="13"/>
        <v>-2218.985702537444</v>
      </c>
      <c r="N92" s="26">
        <f t="shared" ca="1" si="14"/>
        <v>0.80790309357191226</v>
      </c>
      <c r="O92" s="27">
        <f t="shared" ca="1" si="15"/>
        <v>-0.5768451536608914</v>
      </c>
      <c r="P92" s="7"/>
      <c r="Q92" s="28">
        <f t="shared" ca="1" si="16"/>
        <v>0.8123771633980289</v>
      </c>
      <c r="R92" s="27">
        <f t="shared" ca="1" si="20"/>
        <v>298.28022073651698</v>
      </c>
      <c r="S92" s="7"/>
      <c r="T92" s="28">
        <f t="shared" si="17"/>
        <v>298.30499999999995</v>
      </c>
      <c r="U92" s="27">
        <f t="shared" si="18"/>
        <v>5.2064044251616837</v>
      </c>
      <c r="V92" s="7"/>
      <c r="W92" s="28">
        <f t="shared" ca="1" si="19"/>
        <v>-2.4779263482969327E-2</v>
      </c>
      <c r="X92" s="27"/>
      <c r="Y92" s="7"/>
      <c r="Z92" s="46"/>
    </row>
    <row r="93" spans="1:26" s="26" customFormat="1" x14ac:dyDescent="0.25">
      <c r="A93" s="26">
        <v>12</v>
      </c>
      <c r="B93" s="26">
        <v>-609</v>
      </c>
      <c r="C93" s="26">
        <v>11524</v>
      </c>
      <c r="D93" s="26">
        <v>12265</v>
      </c>
      <c r="E93" s="26">
        <v>14878</v>
      </c>
      <c r="F93" s="26">
        <v>14170</v>
      </c>
      <c r="G93" s="27"/>
      <c r="H93" s="7"/>
      <c r="I93" s="28">
        <f t="shared" si="11"/>
        <v>-3354</v>
      </c>
      <c r="J93" s="27">
        <f t="shared" si="11"/>
        <v>-1905</v>
      </c>
      <c r="K93" s="7"/>
      <c r="L93" s="28">
        <f t="shared" ca="1" si="12"/>
        <v>-3324.5741518498262</v>
      </c>
      <c r="M93" s="26">
        <f t="shared" ca="1" si="13"/>
        <v>-1912.985702537444</v>
      </c>
      <c r="N93" s="26">
        <f t="shared" ca="1" si="14"/>
        <v>0.85879138644884767</v>
      </c>
      <c r="O93" s="27">
        <f t="shared" ca="1" si="15"/>
        <v>-0.49729772042669546</v>
      </c>
      <c r="P93" s="7"/>
      <c r="Q93" s="28">
        <f t="shared" ca="1" si="16"/>
        <v>0.86265330759548564</v>
      </c>
      <c r="R93" s="27">
        <f t="shared" ca="1" si="20"/>
        <v>292.86513558377987</v>
      </c>
      <c r="S93" s="7"/>
      <c r="T93" s="28">
        <f t="shared" si="17"/>
        <v>292.82399999999996</v>
      </c>
      <c r="U93" s="27">
        <f t="shared" si="18"/>
        <v>5.1107429288598745</v>
      </c>
      <c r="V93" s="7"/>
      <c r="W93" s="28">
        <f t="shared" ca="1" si="19"/>
        <v>4.1135583779919216E-2</v>
      </c>
      <c r="X93" s="27"/>
      <c r="Y93" s="7"/>
      <c r="Z93" s="46"/>
    </row>
    <row r="94" spans="1:26" s="26" customFormat="1" x14ac:dyDescent="0.25">
      <c r="A94" s="26">
        <v>13</v>
      </c>
      <c r="B94" s="26">
        <v>-619</v>
      </c>
      <c r="C94" s="26">
        <v>11446</v>
      </c>
      <c r="D94" s="26">
        <v>12438</v>
      </c>
      <c r="E94" s="26">
        <v>14980</v>
      </c>
      <c r="F94" s="26">
        <v>14015</v>
      </c>
      <c r="G94" s="27"/>
      <c r="H94" s="7"/>
      <c r="I94" s="28">
        <f t="shared" si="11"/>
        <v>-3534</v>
      </c>
      <c r="J94" s="27">
        <f t="shared" si="11"/>
        <v>-1577</v>
      </c>
      <c r="K94" s="7"/>
      <c r="L94" s="28">
        <f t="shared" ca="1" si="12"/>
        <v>-3504.5741518498262</v>
      </c>
      <c r="M94" s="26">
        <f t="shared" ca="1" si="13"/>
        <v>-1584.985702537444</v>
      </c>
      <c r="N94" s="26">
        <f t="shared" ca="1" si="14"/>
        <v>0.90528830379833169</v>
      </c>
      <c r="O94" s="27">
        <f t="shared" ca="1" si="15"/>
        <v>-0.41203119068546579</v>
      </c>
      <c r="P94" s="7"/>
      <c r="Q94" s="28">
        <f t="shared" ca="1" si="16"/>
        <v>0.90849382604198392</v>
      </c>
      <c r="R94" s="27">
        <f t="shared" ca="1" si="20"/>
        <v>287.29860045840326</v>
      </c>
      <c r="S94" s="7"/>
      <c r="T94" s="28">
        <f t="shared" si="17"/>
        <v>287.25299999999993</v>
      </c>
      <c r="U94" s="27">
        <f t="shared" si="18"/>
        <v>5.0135106362312705</v>
      </c>
      <c r="V94" s="7"/>
      <c r="W94" s="28">
        <f t="shared" ca="1" si="19"/>
        <v>4.5600458403328048E-2</v>
      </c>
      <c r="X94" s="27"/>
      <c r="Y94" s="7"/>
      <c r="Z94" s="46"/>
    </row>
    <row r="95" spans="1:26" s="26" customFormat="1" x14ac:dyDescent="0.25">
      <c r="A95" s="26">
        <v>14</v>
      </c>
      <c r="B95" s="26">
        <v>-629</v>
      </c>
      <c r="C95" s="26">
        <v>11370</v>
      </c>
      <c r="D95" s="26">
        <v>12614</v>
      </c>
      <c r="E95" s="26">
        <v>15047</v>
      </c>
      <c r="F95" s="26">
        <v>13837</v>
      </c>
      <c r="G95" s="27"/>
      <c r="H95" s="7"/>
      <c r="I95" s="28">
        <f t="shared" si="11"/>
        <v>-3677</v>
      </c>
      <c r="J95" s="27">
        <f t="shared" si="11"/>
        <v>-1223</v>
      </c>
      <c r="K95" s="7"/>
      <c r="L95" s="28">
        <f t="shared" ca="1" si="12"/>
        <v>-3647.5741518498262</v>
      </c>
      <c r="M95" s="26">
        <f t="shared" ca="1" si="13"/>
        <v>-1230.985702537444</v>
      </c>
      <c r="N95" s="26">
        <f t="shared" ca="1" si="14"/>
        <v>0.94222752147042188</v>
      </c>
      <c r="O95" s="27">
        <f t="shared" ca="1" si="15"/>
        <v>-0.32000572870865079</v>
      </c>
      <c r="P95" s="7"/>
      <c r="Q95" s="28">
        <f t="shared" ca="1" si="16"/>
        <v>0.94472421912247817</v>
      </c>
      <c r="R95" s="27">
        <f t="shared" ca="1" si="20"/>
        <v>281.61552298170022</v>
      </c>
      <c r="S95" s="7"/>
      <c r="T95" s="28">
        <f t="shared" si="17"/>
        <v>281.59199999999993</v>
      </c>
      <c r="U95" s="27">
        <f t="shared" si="18"/>
        <v>4.9147075472758708</v>
      </c>
      <c r="V95" s="7"/>
      <c r="W95" s="28">
        <f t="shared" ca="1" si="19"/>
        <v>2.3522981700295986E-2</v>
      </c>
      <c r="X95" s="27"/>
      <c r="Y95" s="7"/>
      <c r="Z95" s="46"/>
    </row>
    <row r="96" spans="1:26" s="26" customFormat="1" x14ac:dyDescent="0.25">
      <c r="A96" s="26">
        <v>15</v>
      </c>
      <c r="B96" s="26">
        <v>-635</v>
      </c>
      <c r="C96" s="26">
        <v>11322</v>
      </c>
      <c r="D96" s="26">
        <v>12799</v>
      </c>
      <c r="E96" s="26">
        <v>15104</v>
      </c>
      <c r="F96" s="26">
        <v>13657</v>
      </c>
      <c r="G96" s="27"/>
      <c r="H96" s="7"/>
      <c r="I96" s="28">
        <f t="shared" si="11"/>
        <v>-3782</v>
      </c>
      <c r="J96" s="27">
        <f t="shared" si="11"/>
        <v>-858</v>
      </c>
      <c r="K96" s="7"/>
      <c r="L96" s="28">
        <f t="shared" ca="1" si="12"/>
        <v>-3752.5741518498262</v>
      </c>
      <c r="M96" s="26">
        <f t="shared" ca="1" si="13"/>
        <v>-865.98570253744401</v>
      </c>
      <c r="N96" s="26">
        <f t="shared" ca="1" si="14"/>
        <v>0.96935072325762095</v>
      </c>
      <c r="O96" s="27">
        <f t="shared" ca="1" si="15"/>
        <v>-0.22512071847831902</v>
      </c>
      <c r="P96" s="7"/>
      <c r="Q96" s="28">
        <f t="shared" ca="1" si="16"/>
        <v>0.97111624445773093</v>
      </c>
      <c r="R96" s="27">
        <f t="shared" ca="1" si="20"/>
        <v>275.95435003692614</v>
      </c>
      <c r="S96" s="7"/>
      <c r="T96" s="28">
        <f t="shared" si="17"/>
        <v>275.87699999999995</v>
      </c>
      <c r="U96" s="27">
        <f t="shared" si="18"/>
        <v>4.8149619805243962</v>
      </c>
      <c r="V96" s="7"/>
      <c r="W96" s="28">
        <f t="shared" ca="1" si="19"/>
        <v>7.7350036926191024E-2</v>
      </c>
      <c r="X96" s="27"/>
      <c r="Y96" s="7"/>
      <c r="Z96" s="46"/>
    </row>
    <row r="97" spans="1:26" s="26" customFormat="1" x14ac:dyDescent="0.25">
      <c r="A97" s="26">
        <v>16</v>
      </c>
      <c r="B97" s="26">
        <v>-634</v>
      </c>
      <c r="C97" s="26">
        <v>11277</v>
      </c>
      <c r="D97" s="26">
        <v>12977</v>
      </c>
      <c r="E97" s="26">
        <v>15131</v>
      </c>
      <c r="F97" s="26">
        <v>13461</v>
      </c>
      <c r="G97" s="27"/>
      <c r="H97" s="7"/>
      <c r="I97" s="28">
        <f t="shared" si="11"/>
        <v>-3854</v>
      </c>
      <c r="J97" s="27">
        <f t="shared" si="11"/>
        <v>-484</v>
      </c>
      <c r="K97" s="7"/>
      <c r="L97" s="28">
        <f t="shared" ca="1" si="12"/>
        <v>-3824.5741518498262</v>
      </c>
      <c r="M97" s="26">
        <f t="shared" ca="1" si="13"/>
        <v>-491.98570253744401</v>
      </c>
      <c r="N97" s="26">
        <f t="shared" ca="1" si="14"/>
        <v>0.98794949019741451</v>
      </c>
      <c r="O97" s="27">
        <f t="shared" ca="1" si="15"/>
        <v>-0.12789607785874615</v>
      </c>
      <c r="P97" s="7"/>
      <c r="Q97" s="28">
        <f t="shared" ca="1" si="16"/>
        <v>0.98896553238581386</v>
      </c>
      <c r="R97" s="27">
        <f t="shared" ca="1" si="20"/>
        <v>270.27154822968259</v>
      </c>
      <c r="S97" s="7"/>
      <c r="T97" s="28">
        <f t="shared" si="17"/>
        <v>270.17099999999994</v>
      </c>
      <c r="U97" s="27">
        <f t="shared" si="18"/>
        <v>4.7153734934055986</v>
      </c>
      <c r="V97" s="7"/>
      <c r="W97" s="28">
        <f t="shared" ca="1" si="19"/>
        <v>0.10054822968265853</v>
      </c>
      <c r="X97" s="27"/>
      <c r="Y97" s="7"/>
      <c r="Z97" s="46"/>
    </row>
    <row r="98" spans="1:26" s="26" customFormat="1" x14ac:dyDescent="0.25">
      <c r="A98" s="26">
        <v>17</v>
      </c>
      <c r="B98" s="26">
        <v>-632</v>
      </c>
      <c r="C98" s="26">
        <v>11254</v>
      </c>
      <c r="D98" s="26">
        <v>13163</v>
      </c>
      <c r="E98" s="26">
        <v>15140</v>
      </c>
      <c r="F98" s="26">
        <v>13269</v>
      </c>
      <c r="G98" s="27"/>
      <c r="H98" s="7"/>
      <c r="I98" s="28">
        <f t="shared" si="11"/>
        <v>-3886</v>
      </c>
      <c r="J98" s="27">
        <f t="shared" si="11"/>
        <v>-106</v>
      </c>
      <c r="K98" s="7"/>
      <c r="L98" s="28">
        <f t="shared" ca="1" si="12"/>
        <v>-3856.5741518498262</v>
      </c>
      <c r="M98" s="26">
        <f t="shared" ca="1" si="13"/>
        <v>-113.98570253744403</v>
      </c>
      <c r="N98" s="26">
        <f t="shared" ca="1" si="14"/>
        <v>0.99621560883732285</v>
      </c>
      <c r="O98" s="27">
        <f t="shared" ca="1" si="15"/>
        <v>-2.9631601510621736E-2</v>
      </c>
      <c r="P98" s="7"/>
      <c r="Q98" s="28">
        <f t="shared" ca="1" si="16"/>
        <v>0.99647384282104645</v>
      </c>
      <c r="R98" s="27">
        <f t="shared" ca="1" si="20"/>
        <v>264.60605051883749</v>
      </c>
      <c r="S98" s="7"/>
      <c r="T98" s="28">
        <f t="shared" si="17"/>
        <v>264.48299999999995</v>
      </c>
      <c r="U98" s="27">
        <f t="shared" si="18"/>
        <v>4.6160991655521615</v>
      </c>
      <c r="V98" s="7"/>
      <c r="W98" s="28">
        <f t="shared" ca="1" si="19"/>
        <v>0.12305051883754459</v>
      </c>
      <c r="X98" s="27"/>
      <c r="Y98" s="7"/>
      <c r="Z98" s="46"/>
    </row>
    <row r="99" spans="1:26" s="26" customFormat="1" x14ac:dyDescent="0.25">
      <c r="A99" s="26">
        <v>18</v>
      </c>
      <c r="B99" s="26">
        <v>-631</v>
      </c>
      <c r="C99" s="26">
        <v>11273</v>
      </c>
      <c r="D99" s="26">
        <v>13361</v>
      </c>
      <c r="E99" s="26">
        <v>15154</v>
      </c>
      <c r="F99" s="26">
        <v>13090</v>
      </c>
      <c r="G99" s="27"/>
      <c r="H99" s="7"/>
      <c r="I99" s="28">
        <f t="shared" si="11"/>
        <v>-3881</v>
      </c>
      <c r="J99" s="27">
        <f t="shared" si="11"/>
        <v>271</v>
      </c>
      <c r="K99" s="7"/>
      <c r="L99" s="28">
        <f t="shared" ca="1" si="12"/>
        <v>-3851.5741518498262</v>
      </c>
      <c r="M99" s="26">
        <f t="shared" ca="1" si="13"/>
        <v>263.01429746255599</v>
      </c>
      <c r="N99" s="26">
        <f t="shared" ca="1" si="14"/>
        <v>0.99492402779983713</v>
      </c>
      <c r="O99" s="27">
        <f t="shared" ca="1" si="15"/>
        <v>6.8372915905364803E-2</v>
      </c>
      <c r="P99" s="7"/>
      <c r="Q99" s="28">
        <f t="shared" ca="1" si="16"/>
        <v>0.99442617461665028</v>
      </c>
      <c r="R99" s="27">
        <f t="shared" ca="1" si="20"/>
        <v>258.96953194140804</v>
      </c>
      <c r="S99" s="7"/>
      <c r="T99" s="28">
        <f t="shared" si="17"/>
        <v>258.80399999999997</v>
      </c>
      <c r="U99" s="27">
        <f t="shared" si="18"/>
        <v>4.5169819173314041</v>
      </c>
      <c r="V99" s="7"/>
      <c r="W99" s="28">
        <f t="shared" ca="1" si="19"/>
        <v>0.16553194140806227</v>
      </c>
      <c r="X99" s="27"/>
      <c r="Y99" s="7"/>
      <c r="Z99" s="46"/>
    </row>
    <row r="100" spans="1:26" s="26" customFormat="1" x14ac:dyDescent="0.25">
      <c r="A100" s="26">
        <v>19</v>
      </c>
      <c r="B100" s="26">
        <v>-619</v>
      </c>
      <c r="C100" s="26">
        <v>11293</v>
      </c>
      <c r="D100" s="26">
        <v>13552</v>
      </c>
      <c r="E100" s="26">
        <v>15135</v>
      </c>
      <c r="F100" s="26">
        <v>12908</v>
      </c>
      <c r="G100" s="27"/>
      <c r="H100" s="7"/>
      <c r="I100" s="28">
        <f t="shared" si="11"/>
        <v>-3842</v>
      </c>
      <c r="J100" s="27">
        <f t="shared" si="11"/>
        <v>644</v>
      </c>
      <c r="K100" s="7"/>
      <c r="L100" s="28">
        <f t="shared" ca="1" si="12"/>
        <v>-3812.5741518498262</v>
      </c>
      <c r="M100" s="26">
        <f t="shared" ca="1" si="13"/>
        <v>636.01429746255599</v>
      </c>
      <c r="N100" s="26">
        <f t="shared" ca="1" si="14"/>
        <v>0.98484969570744896</v>
      </c>
      <c r="O100" s="27">
        <f t="shared" ca="1" si="15"/>
        <v>0.16533759759279976</v>
      </c>
      <c r="P100" s="7"/>
      <c r="Q100" s="28">
        <f t="shared" ca="1" si="16"/>
        <v>0.98360351575722649</v>
      </c>
      <c r="R100" s="27">
        <f t="shared" ca="1" si="20"/>
        <v>253.36091958261318</v>
      </c>
      <c r="S100" s="7"/>
      <c r="T100" s="28">
        <f t="shared" si="17"/>
        <v>253.23299999999998</v>
      </c>
      <c r="U100" s="27">
        <f t="shared" si="18"/>
        <v>4.4197496247028001</v>
      </c>
      <c r="V100" s="7"/>
      <c r="W100" s="28">
        <f t="shared" ca="1" si="19"/>
        <v>0.12791958261320246</v>
      </c>
      <c r="X100" s="27"/>
      <c r="Y100" s="7"/>
      <c r="Z100" s="46"/>
    </row>
    <row r="101" spans="1:26" s="26" customFormat="1" x14ac:dyDescent="0.25">
      <c r="A101" s="26">
        <v>20</v>
      </c>
      <c r="B101" s="26">
        <v>-610</v>
      </c>
      <c r="C101" s="26">
        <v>11327</v>
      </c>
      <c r="D101" s="26">
        <v>13721</v>
      </c>
      <c r="E101" s="26">
        <v>15088</v>
      </c>
      <c r="F101" s="26">
        <v>12723</v>
      </c>
      <c r="G101" s="27"/>
      <c r="H101" s="7"/>
      <c r="I101" s="28">
        <f t="shared" si="11"/>
        <v>-3761</v>
      </c>
      <c r="J101" s="27">
        <f t="shared" si="11"/>
        <v>998</v>
      </c>
      <c r="K101" s="7"/>
      <c r="L101" s="28">
        <f t="shared" ca="1" si="12"/>
        <v>-3731.5741518498262</v>
      </c>
      <c r="M101" s="26">
        <f t="shared" ca="1" si="13"/>
        <v>990.01429746255599</v>
      </c>
      <c r="N101" s="26">
        <f t="shared" ca="1" si="14"/>
        <v>0.96392608290018111</v>
      </c>
      <c r="O101" s="27">
        <f t="shared" ca="1" si="15"/>
        <v>0.25736305956961469</v>
      </c>
      <c r="P101" s="7"/>
      <c r="Q101" s="28">
        <f t="shared" ca="1" si="16"/>
        <v>0.96196935660630645</v>
      </c>
      <c r="R101" s="27">
        <f t="shared" ca="1" si="20"/>
        <v>247.92477919255475</v>
      </c>
      <c r="S101" s="7"/>
      <c r="T101" s="28">
        <f t="shared" si="17"/>
        <v>247.74299999999997</v>
      </c>
      <c r="U101" s="27">
        <f t="shared" si="18"/>
        <v>4.3239310487683111</v>
      </c>
      <c r="V101" s="7"/>
      <c r="W101" s="28">
        <f t="shared" ca="1" si="19"/>
        <v>0.18177919255478514</v>
      </c>
      <c r="X101" s="27"/>
      <c r="Y101" s="7"/>
      <c r="Z101" s="46"/>
    </row>
    <row r="102" spans="1:26" s="26" customFormat="1" x14ac:dyDescent="0.25">
      <c r="A102" s="26">
        <v>21</v>
      </c>
      <c r="B102" s="26">
        <v>-611</v>
      </c>
      <c r="C102" s="26">
        <v>11385</v>
      </c>
      <c r="D102" s="26">
        <v>13893</v>
      </c>
      <c r="E102" s="26">
        <v>15036</v>
      </c>
      <c r="F102" s="26">
        <v>12546</v>
      </c>
      <c r="G102" s="27"/>
      <c r="H102" s="7"/>
      <c r="I102" s="28">
        <f t="shared" si="11"/>
        <v>-3651</v>
      </c>
      <c r="J102" s="27">
        <f t="shared" si="11"/>
        <v>1347</v>
      </c>
      <c r="K102" s="7"/>
      <c r="L102" s="28">
        <f t="shared" ca="1" si="12"/>
        <v>-3621.5741518498262</v>
      </c>
      <c r="M102" s="26">
        <f t="shared" ca="1" si="13"/>
        <v>1339.014297462556</v>
      </c>
      <c r="N102" s="26">
        <f t="shared" ca="1" si="14"/>
        <v>0.93551130007549643</v>
      </c>
      <c r="O102" s="27">
        <f t="shared" ca="1" si="15"/>
        <v>0.34808872688574016</v>
      </c>
      <c r="P102" s="7"/>
      <c r="Q102" s="28">
        <f t="shared" ca="1" si="16"/>
        <v>0.9328538317041204</v>
      </c>
      <c r="R102" s="27">
        <f t="shared" ca="1" si="20"/>
        <v>242.44002551215226</v>
      </c>
      <c r="S102" s="7"/>
      <c r="T102" s="28">
        <f t="shared" si="17"/>
        <v>242.24399999999997</v>
      </c>
      <c r="U102" s="27">
        <f t="shared" si="18"/>
        <v>4.2279553932011433</v>
      </c>
      <c r="V102" s="7"/>
      <c r="W102" s="28">
        <f t="shared" ca="1" si="19"/>
        <v>0.19602551215228914</v>
      </c>
      <c r="X102" s="27"/>
      <c r="Y102" s="7"/>
      <c r="Z102" s="46"/>
    </row>
    <row r="103" spans="1:26" s="26" customFormat="1" x14ac:dyDescent="0.25">
      <c r="A103" s="26">
        <v>22</v>
      </c>
      <c r="B103" s="26">
        <v>-636</v>
      </c>
      <c r="C103" s="26">
        <v>11459</v>
      </c>
      <c r="D103" s="26">
        <v>14075</v>
      </c>
      <c r="E103" s="26">
        <v>14962</v>
      </c>
      <c r="F103" s="26">
        <v>12372</v>
      </c>
      <c r="G103" s="27"/>
      <c r="H103" s="7"/>
      <c r="I103" s="28">
        <f t="shared" si="11"/>
        <v>-3503</v>
      </c>
      <c r="J103" s="27">
        <f t="shared" si="11"/>
        <v>1703</v>
      </c>
      <c r="K103" s="7"/>
      <c r="L103" s="28">
        <f t="shared" ca="1" si="12"/>
        <v>-3473.5741518498262</v>
      </c>
      <c r="M103" s="26">
        <f t="shared" ca="1" si="13"/>
        <v>1695.014297462556</v>
      </c>
      <c r="N103" s="26">
        <f t="shared" ca="1" si="14"/>
        <v>0.89728050136592052</v>
      </c>
      <c r="O103" s="27">
        <f t="shared" ca="1" si="15"/>
        <v>0.4406341067268309</v>
      </c>
      <c r="P103" s="7"/>
      <c r="Q103" s="28">
        <f t="shared" ca="1" si="16"/>
        <v>0.89390796079393364</v>
      </c>
      <c r="R103" s="27">
        <f t="shared" ca="1" si="20"/>
        <v>236.66270541759195</v>
      </c>
      <c r="S103" s="7"/>
      <c r="T103" s="28">
        <f t="shared" si="17"/>
        <v>236.51999999999998</v>
      </c>
      <c r="U103" s="27">
        <f t="shared" si="18"/>
        <v>4.1280527468169872</v>
      </c>
      <c r="V103" s="7"/>
      <c r="W103" s="28">
        <f t="shared" ca="1" si="19"/>
        <v>0.14270541759196931</v>
      </c>
      <c r="X103" s="27"/>
      <c r="Y103" s="7"/>
      <c r="Z103" s="46"/>
    </row>
    <row r="104" spans="1:26" s="26" customFormat="1" x14ac:dyDescent="0.25">
      <c r="A104" s="26">
        <v>23</v>
      </c>
      <c r="B104" s="26">
        <v>-634</v>
      </c>
      <c r="C104" s="26">
        <v>11554</v>
      </c>
      <c r="D104" s="26">
        <v>14239</v>
      </c>
      <c r="E104" s="26">
        <v>14872</v>
      </c>
      <c r="F104" s="26">
        <v>12204</v>
      </c>
      <c r="G104" s="27"/>
      <c r="H104" s="7"/>
      <c r="I104" s="28">
        <f t="shared" si="11"/>
        <v>-3318</v>
      </c>
      <c r="J104" s="27">
        <f t="shared" si="11"/>
        <v>2035</v>
      </c>
      <c r="K104" s="7"/>
      <c r="L104" s="28">
        <f t="shared" ca="1" si="12"/>
        <v>-3288.5741518498262</v>
      </c>
      <c r="M104" s="26">
        <f t="shared" ca="1" si="13"/>
        <v>2027.014297462556</v>
      </c>
      <c r="N104" s="26">
        <f t="shared" ca="1" si="14"/>
        <v>0.84949200297895078</v>
      </c>
      <c r="O104" s="27">
        <f t="shared" ca="1" si="15"/>
        <v>0.52694047219661222</v>
      </c>
      <c r="P104" s="7"/>
      <c r="Q104" s="28">
        <f t="shared" ca="1" si="16"/>
        <v>0.84545223623325272</v>
      </c>
      <c r="R104" s="27">
        <f t="shared" ca="1" si="20"/>
        <v>230.96895145089934</v>
      </c>
      <c r="S104" s="7"/>
      <c r="T104" s="28">
        <f t="shared" si="17"/>
        <v>230.81399999999999</v>
      </c>
      <c r="U104" s="27">
        <f t="shared" si="18"/>
        <v>4.0284642596981914</v>
      </c>
      <c r="V104" s="7"/>
      <c r="W104" s="28">
        <f t="shared" ca="1" si="19"/>
        <v>0.15495145089934681</v>
      </c>
      <c r="X104" s="27"/>
      <c r="Y104" s="7"/>
      <c r="Z104" s="46"/>
    </row>
    <row r="105" spans="1:26" s="26" customFormat="1" x14ac:dyDescent="0.25">
      <c r="A105" s="26">
        <v>24</v>
      </c>
      <c r="B105" s="26">
        <v>-636</v>
      </c>
      <c r="C105" s="26">
        <v>11664</v>
      </c>
      <c r="D105" s="26">
        <v>14398</v>
      </c>
      <c r="E105" s="26">
        <v>14767</v>
      </c>
      <c r="F105" s="26">
        <v>12048</v>
      </c>
      <c r="G105" s="27"/>
      <c r="H105" s="7"/>
      <c r="I105" s="28">
        <f t="shared" si="11"/>
        <v>-3103</v>
      </c>
      <c r="J105" s="27">
        <f t="shared" si="11"/>
        <v>2350</v>
      </c>
      <c r="K105" s="7"/>
      <c r="L105" s="28">
        <f t="shared" ca="1" si="12"/>
        <v>-3073.5741518498262</v>
      </c>
      <c r="M105" s="26">
        <f t="shared" ca="1" si="13"/>
        <v>2342.014297462556</v>
      </c>
      <c r="N105" s="26">
        <f t="shared" ca="1" si="14"/>
        <v>0.79395401836706703</v>
      </c>
      <c r="O105" s="27">
        <f t="shared" ca="1" si="15"/>
        <v>0.60882753582004923</v>
      </c>
      <c r="P105" s="7"/>
      <c r="Q105" s="28">
        <f t="shared" ca="1" si="16"/>
        <v>0.78928088723913792</v>
      </c>
      <c r="R105" s="27">
        <f t="shared" ca="1" si="20"/>
        <v>225.257265088022</v>
      </c>
      <c r="S105" s="7"/>
      <c r="T105" s="28">
        <f t="shared" si="17"/>
        <v>225.09</v>
      </c>
      <c r="U105" s="27">
        <f t="shared" si="18"/>
        <v>3.9285616133140366</v>
      </c>
      <c r="V105" s="7"/>
      <c r="W105" s="28">
        <f t="shared" ca="1" si="19"/>
        <v>0.16726508802199191</v>
      </c>
      <c r="X105" s="27"/>
      <c r="Y105" s="7"/>
      <c r="Z105" s="46"/>
    </row>
    <row r="106" spans="1:26" s="26" customFormat="1" x14ac:dyDescent="0.25">
      <c r="A106" s="26">
        <v>25</v>
      </c>
      <c r="B106" s="26">
        <v>-626</v>
      </c>
      <c r="C106" s="26">
        <v>11782</v>
      </c>
      <c r="D106" s="26">
        <v>14544</v>
      </c>
      <c r="E106" s="26">
        <v>14640</v>
      </c>
      <c r="F106" s="26">
        <v>11898</v>
      </c>
      <c r="G106" s="27"/>
      <c r="H106" s="7"/>
      <c r="I106" s="28">
        <f t="shared" si="11"/>
        <v>-2858</v>
      </c>
      <c r="J106" s="27">
        <f t="shared" si="11"/>
        <v>2646</v>
      </c>
      <c r="K106" s="7"/>
      <c r="L106" s="28">
        <f t="shared" ca="1" si="12"/>
        <v>-2828.5741518498262</v>
      </c>
      <c r="M106" s="26">
        <f t="shared" ca="1" si="13"/>
        <v>2638.014297462556</v>
      </c>
      <c r="N106" s="26">
        <f t="shared" ca="1" si="14"/>
        <v>0.73066654753026916</v>
      </c>
      <c r="O106" s="27">
        <f t="shared" ca="1" si="15"/>
        <v>0.68577537973286617</v>
      </c>
      <c r="P106" s="7"/>
      <c r="Q106" s="28">
        <f t="shared" ca="1" si="16"/>
        <v>0.72539792468020958</v>
      </c>
      <c r="R106" s="27">
        <f t="shared" ca="1" si="20"/>
        <v>219.51109191537205</v>
      </c>
      <c r="S106" s="7"/>
      <c r="T106" s="28">
        <f t="shared" si="17"/>
        <v>219.45600000000002</v>
      </c>
      <c r="U106" s="27">
        <f t="shared" si="18"/>
        <v>3.8302297632566762</v>
      </c>
      <c r="V106" s="7"/>
      <c r="W106" s="28">
        <f t="shared" ca="1" si="19"/>
        <v>5.5091915372031508E-2</v>
      </c>
      <c r="X106" s="27"/>
      <c r="Y106" s="7"/>
      <c r="Z106" s="46"/>
    </row>
    <row r="107" spans="1:26" s="26" customFormat="1" x14ac:dyDescent="0.25">
      <c r="A107" s="26">
        <v>26</v>
      </c>
      <c r="B107" s="26">
        <v>-620</v>
      </c>
      <c r="C107" s="26">
        <v>11926</v>
      </c>
      <c r="D107" s="26">
        <v>14670</v>
      </c>
      <c r="E107" s="26">
        <v>14512</v>
      </c>
      <c r="F107" s="26">
        <v>11769</v>
      </c>
      <c r="G107" s="27"/>
      <c r="H107" s="7"/>
      <c r="I107" s="28">
        <f t="shared" si="11"/>
        <v>-2586</v>
      </c>
      <c r="J107" s="27">
        <f t="shared" si="11"/>
        <v>2901</v>
      </c>
      <c r="K107" s="7"/>
      <c r="L107" s="28">
        <f t="shared" ca="1" si="12"/>
        <v>-2556.5741518498262</v>
      </c>
      <c r="M107" s="26">
        <f t="shared" ca="1" si="13"/>
        <v>2893.014297462556</v>
      </c>
      <c r="N107" s="26">
        <f t="shared" ca="1" si="14"/>
        <v>0.66040453909104879</v>
      </c>
      <c r="O107" s="27">
        <f t="shared" ca="1" si="15"/>
        <v>0.75206490742802956</v>
      </c>
      <c r="P107" s="7"/>
      <c r="Q107" s="28">
        <f t="shared" ca="1" si="16"/>
        <v>0.65462243979296297</v>
      </c>
      <c r="R107" s="27">
        <f t="shared" ca="1" si="20"/>
        <v>213.94018003747897</v>
      </c>
      <c r="S107" s="7"/>
      <c r="T107" s="28">
        <f t="shared" si="17"/>
        <v>213.876</v>
      </c>
      <c r="U107" s="27">
        <f t="shared" si="18"/>
        <v>3.732840390995392</v>
      </c>
      <c r="V107" s="7"/>
      <c r="W107" s="28">
        <f t="shared" ca="1" si="19"/>
        <v>6.4180037478962504E-2</v>
      </c>
      <c r="X107" s="27"/>
      <c r="Y107" s="7"/>
      <c r="Z107" s="46"/>
    </row>
    <row r="108" spans="1:26" s="26" customFormat="1" x14ac:dyDescent="0.25">
      <c r="A108" s="26">
        <v>27</v>
      </c>
      <c r="B108" s="26">
        <v>-629</v>
      </c>
      <c r="C108" s="26">
        <v>12062</v>
      </c>
      <c r="D108" s="26">
        <v>14780</v>
      </c>
      <c r="E108" s="26">
        <v>14352</v>
      </c>
      <c r="F108" s="26">
        <v>11641</v>
      </c>
      <c r="G108" s="27"/>
      <c r="H108" s="7"/>
      <c r="I108" s="28">
        <f t="shared" si="11"/>
        <v>-2290</v>
      </c>
      <c r="J108" s="27">
        <f t="shared" si="11"/>
        <v>3139</v>
      </c>
      <c r="K108" s="7"/>
      <c r="L108" s="28">
        <f t="shared" ca="1" si="12"/>
        <v>-2260.5741518498262</v>
      </c>
      <c r="M108" s="26">
        <f t="shared" ca="1" si="13"/>
        <v>3131.014297462556</v>
      </c>
      <c r="N108" s="26">
        <f t="shared" ca="1" si="14"/>
        <v>0.5839429416718972</v>
      </c>
      <c r="O108" s="27">
        <f t="shared" ca="1" si="15"/>
        <v>0.81393513327684863</v>
      </c>
      <c r="P108" s="7"/>
      <c r="Q108" s="28">
        <f t="shared" ca="1" si="16"/>
        <v>0.57768127383562395</v>
      </c>
      <c r="R108" s="27">
        <f t="shared" ca="1" si="20"/>
        <v>208.2675763515964</v>
      </c>
      <c r="S108" s="7"/>
      <c r="T108" s="28">
        <f t="shared" si="17"/>
        <v>208.215</v>
      </c>
      <c r="U108" s="27">
        <f t="shared" si="18"/>
        <v>3.6340373020399932</v>
      </c>
      <c r="V108" s="7"/>
      <c r="W108" s="28">
        <f t="shared" ca="1" si="19"/>
        <v>5.2576351596400173E-2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-606</v>
      </c>
      <c r="C109" s="26">
        <v>12227</v>
      </c>
      <c r="D109" s="26">
        <v>14890</v>
      </c>
      <c r="E109" s="26">
        <v>14211</v>
      </c>
      <c r="F109" s="26">
        <v>11551</v>
      </c>
      <c r="G109" s="27"/>
      <c r="H109" s="7"/>
      <c r="I109" s="28">
        <f t="shared" si="11"/>
        <v>-1984</v>
      </c>
      <c r="J109" s="27">
        <f t="shared" si="11"/>
        <v>3339</v>
      </c>
      <c r="K109" s="7"/>
      <c r="L109" s="28">
        <f t="shared" ca="1" si="12"/>
        <v>-1954.5741518498264</v>
      </c>
      <c r="M109" s="26">
        <f t="shared" ca="1" si="13"/>
        <v>3331.014297462556</v>
      </c>
      <c r="N109" s="26">
        <f t="shared" ca="1" si="14"/>
        <v>0.50489818217777427</v>
      </c>
      <c r="O109" s="27">
        <f t="shared" ca="1" si="15"/>
        <v>0.8659269197044277</v>
      </c>
      <c r="P109" s="7"/>
      <c r="Q109" s="28">
        <f t="shared" ca="1" si="16"/>
        <v>0.49823307544316997</v>
      </c>
      <c r="R109" s="27">
        <f t="shared" ca="1" si="20"/>
        <v>202.8178440153838</v>
      </c>
      <c r="S109" s="7"/>
      <c r="T109" s="28">
        <f t="shared" si="17"/>
        <v>202.761</v>
      </c>
      <c r="U109" s="27">
        <f t="shared" si="18"/>
        <v>3.5388470446362223</v>
      </c>
      <c r="V109" s="7"/>
      <c r="W109" s="28">
        <f t="shared" ca="1" si="19"/>
        <v>5.6844015383802571E-2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-604</v>
      </c>
      <c r="C110" s="26">
        <v>12390</v>
      </c>
      <c r="D110" s="26">
        <v>14969</v>
      </c>
      <c r="E110" s="26">
        <v>14050</v>
      </c>
      <c r="F110" s="26">
        <v>11466</v>
      </c>
      <c r="G110" s="27"/>
      <c r="H110" s="7"/>
      <c r="I110" s="28">
        <f t="shared" si="11"/>
        <v>-1660</v>
      </c>
      <c r="J110" s="27">
        <f t="shared" si="11"/>
        <v>3503</v>
      </c>
      <c r="K110" s="7"/>
      <c r="L110" s="28">
        <f t="shared" ca="1" si="12"/>
        <v>-1630.5741518498264</v>
      </c>
      <c r="M110" s="26">
        <f t="shared" ca="1" si="13"/>
        <v>3495.014297462556</v>
      </c>
      <c r="N110" s="26">
        <f t="shared" ca="1" si="14"/>
        <v>0.42120373094870289</v>
      </c>
      <c r="O110" s="27">
        <f t="shared" ca="1" si="15"/>
        <v>0.90856018457504251</v>
      </c>
      <c r="P110" s="7"/>
      <c r="Q110" s="28">
        <f t="shared" ca="1" si="16"/>
        <v>0.41420724259585884</v>
      </c>
      <c r="R110" s="27">
        <f t="shared" ca="1" si="20"/>
        <v>197.41074221753013</v>
      </c>
      <c r="S110" s="7"/>
      <c r="T110" s="28">
        <f t="shared" si="17"/>
        <v>197.32499999999999</v>
      </c>
      <c r="U110" s="27">
        <f t="shared" si="18"/>
        <v>3.4439709464978105</v>
      </c>
      <c r="V110" s="7"/>
      <c r="W110" s="28">
        <f t="shared" ca="1" si="19"/>
        <v>8.5742217530139442E-2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-630</v>
      </c>
      <c r="C111" s="26">
        <v>12556</v>
      </c>
      <c r="D111" s="26">
        <v>15032</v>
      </c>
      <c r="E111" s="26">
        <v>13860</v>
      </c>
      <c r="F111" s="26">
        <v>11384</v>
      </c>
      <c r="G111" s="27"/>
      <c r="H111" s="7"/>
      <c r="I111" s="28">
        <f t="shared" si="11"/>
        <v>-1304</v>
      </c>
      <c r="J111" s="27">
        <f t="shared" si="11"/>
        <v>3648</v>
      </c>
      <c r="K111" s="7"/>
      <c r="L111" s="28">
        <f t="shared" ca="1" si="12"/>
        <v>-1274.5741518498264</v>
      </c>
      <c r="M111" s="26">
        <f t="shared" ca="1" si="13"/>
        <v>3640.014297462556</v>
      </c>
      <c r="N111" s="26">
        <f t="shared" ca="1" si="14"/>
        <v>0.32924316107972318</v>
      </c>
      <c r="O111" s="27">
        <f t="shared" ca="1" si="15"/>
        <v>0.94625422973503737</v>
      </c>
      <c r="P111" s="7"/>
      <c r="Q111" s="28">
        <f t="shared" ca="1" si="16"/>
        <v>0.32195314839595368</v>
      </c>
      <c r="R111" s="27">
        <f t="shared" ca="1" si="20"/>
        <v>191.69311617150811</v>
      </c>
      <c r="S111" s="7"/>
      <c r="T111" s="28">
        <f t="shared" si="17"/>
        <v>191.655</v>
      </c>
      <c r="U111" s="27">
        <f t="shared" si="18"/>
        <v>3.3450107779097324</v>
      </c>
      <c r="V111" s="7"/>
      <c r="W111" s="28">
        <f t="shared" ca="1" si="19"/>
        <v>3.8116171508107755E-2</v>
      </c>
      <c r="X111" s="27"/>
      <c r="Y111" s="7"/>
      <c r="Z111" s="46"/>
    </row>
    <row r="112" spans="1:26" s="26" customFormat="1" x14ac:dyDescent="0.25">
      <c r="A112" s="26">
        <v>31</v>
      </c>
      <c r="B112" s="26">
        <v>-643</v>
      </c>
      <c r="C112" s="26">
        <v>12752</v>
      </c>
      <c r="D112" s="26">
        <v>15092</v>
      </c>
      <c r="E112" s="26">
        <v>13681</v>
      </c>
      <c r="F112" s="26">
        <v>11332</v>
      </c>
      <c r="G112" s="27"/>
      <c r="H112" s="7"/>
      <c r="I112" s="28">
        <f t="shared" si="11"/>
        <v>-929</v>
      </c>
      <c r="J112" s="27">
        <f t="shared" si="11"/>
        <v>3760</v>
      </c>
      <c r="K112" s="7"/>
      <c r="L112" s="28">
        <f t="shared" ca="1" si="12"/>
        <v>-899.57415184982642</v>
      </c>
      <c r="M112" s="26">
        <f t="shared" ca="1" si="13"/>
        <v>3752.014297462556</v>
      </c>
      <c r="N112" s="26">
        <f t="shared" ca="1" si="14"/>
        <v>0.23237458326829799</v>
      </c>
      <c r="O112" s="27">
        <f t="shared" ca="1" si="15"/>
        <v>0.97536963013448164</v>
      </c>
      <c r="P112" s="7"/>
      <c r="Q112" s="28">
        <f t="shared" ca="1" si="16"/>
        <v>0.22485707954437054</v>
      </c>
      <c r="R112" s="27">
        <f t="shared" ca="1" si="20"/>
        <v>185.88466671939898</v>
      </c>
      <c r="S112" s="7"/>
      <c r="T112" s="28">
        <f t="shared" si="17"/>
        <v>185.86799999999999</v>
      </c>
      <c r="U112" s="27">
        <f t="shared" si="18"/>
        <v>3.2440085740968203</v>
      </c>
      <c r="V112" s="7"/>
      <c r="W112" s="28">
        <f t="shared" ca="1" si="19"/>
        <v>1.6666719398983787E-2</v>
      </c>
      <c r="X112" s="27"/>
      <c r="Y112" s="7"/>
      <c r="Z112" s="46"/>
    </row>
    <row r="113" spans="1:26" s="26" customFormat="1" x14ac:dyDescent="0.25">
      <c r="A113" s="26">
        <v>32</v>
      </c>
      <c r="B113" s="26">
        <v>-629</v>
      </c>
      <c r="C113" s="26">
        <v>12934</v>
      </c>
      <c r="D113" s="26">
        <v>15116</v>
      </c>
      <c r="E113" s="26">
        <v>13486</v>
      </c>
      <c r="F113" s="26">
        <v>11294</v>
      </c>
      <c r="G113" s="27"/>
      <c r="H113" s="7"/>
      <c r="I113" s="28">
        <f t="shared" si="11"/>
        <v>-552</v>
      </c>
      <c r="J113" s="27">
        <f t="shared" si="11"/>
        <v>3822</v>
      </c>
      <c r="K113" s="7"/>
      <c r="L113" s="28">
        <f t="shared" ca="1" si="12"/>
        <v>-522.57415184982642</v>
      </c>
      <c r="M113" s="26">
        <f t="shared" ca="1" si="13"/>
        <v>3814.014297462556</v>
      </c>
      <c r="N113" s="26">
        <f t="shared" ca="1" si="14"/>
        <v>0.13498937304187852</v>
      </c>
      <c r="O113" s="27">
        <f t="shared" ca="1" si="15"/>
        <v>0.99148708392703111</v>
      </c>
      <c r="P113" s="7"/>
      <c r="Q113" s="28">
        <f t="shared" ca="1" si="16"/>
        <v>0.12734463462051687</v>
      </c>
      <c r="R113" s="27">
        <f t="shared" ca="1" si="20"/>
        <v>180.22166586284163</v>
      </c>
      <c r="S113" s="7"/>
      <c r="T113" s="28">
        <f t="shared" si="17"/>
        <v>180.20699999999999</v>
      </c>
      <c r="U113" s="27">
        <f t="shared" si="18"/>
        <v>3.1452054851414215</v>
      </c>
      <c r="V113" s="7"/>
      <c r="W113" s="28">
        <f t="shared" ca="1" si="19"/>
        <v>1.4665862841638955E-2</v>
      </c>
      <c r="X113" s="27"/>
      <c r="Y113" s="7"/>
      <c r="Z113" s="46"/>
    </row>
    <row r="114" spans="1:26" s="26" customFormat="1" x14ac:dyDescent="0.25">
      <c r="A114" s="26">
        <v>33</v>
      </c>
      <c r="B114" s="26">
        <v>-630</v>
      </c>
      <c r="C114" s="26">
        <v>13132</v>
      </c>
      <c r="D114" s="26">
        <v>15141</v>
      </c>
      <c r="E114" s="26">
        <v>13308</v>
      </c>
      <c r="F114" s="26">
        <v>11288</v>
      </c>
      <c r="G114" s="27"/>
      <c r="H114" s="7"/>
      <c r="I114" s="28">
        <f t="shared" si="11"/>
        <v>-176</v>
      </c>
      <c r="J114" s="27">
        <f t="shared" si="11"/>
        <v>3853</v>
      </c>
      <c r="K114" s="7"/>
      <c r="L114" s="28">
        <f t="shared" ca="1" si="12"/>
        <v>-146.57415184982639</v>
      </c>
      <c r="M114" s="26">
        <f t="shared" ca="1" si="13"/>
        <v>3845.014297462556</v>
      </c>
      <c r="N114" s="26">
        <f t="shared" ca="1" si="14"/>
        <v>3.7862479022956169E-2</v>
      </c>
      <c r="O114" s="27">
        <f t="shared" ca="1" si="15"/>
        <v>0.99954581082330585</v>
      </c>
      <c r="P114" s="7"/>
      <c r="Q114" s="28">
        <f t="shared" ca="1" si="16"/>
        <v>3.0152682054169565E-2</v>
      </c>
      <c r="R114" s="27">
        <f t="shared" ca="1" si="20"/>
        <v>174.63066140668343</v>
      </c>
      <c r="S114" s="7"/>
      <c r="T114" s="28">
        <f t="shared" si="17"/>
        <v>174.53700000000001</v>
      </c>
      <c r="U114" s="27">
        <f t="shared" si="18"/>
        <v>3.046245316553343</v>
      </c>
      <c r="V114" s="7"/>
      <c r="W114" s="28">
        <f t="shared" ca="1" si="19"/>
        <v>9.366140668342382E-2</v>
      </c>
      <c r="X114" s="27"/>
      <c r="Y114" s="7"/>
      <c r="Z114" s="46"/>
    </row>
    <row r="115" spans="1:26" s="26" customFormat="1" x14ac:dyDescent="0.25">
      <c r="A115" s="26">
        <v>34</v>
      </c>
      <c r="B115" s="26">
        <v>-626</v>
      </c>
      <c r="C115" s="26">
        <v>13310</v>
      </c>
      <c r="D115" s="26">
        <v>15126</v>
      </c>
      <c r="E115" s="26">
        <v>13109</v>
      </c>
      <c r="F115" s="26">
        <v>11284</v>
      </c>
      <c r="G115" s="27"/>
      <c r="H115" s="7"/>
      <c r="I115" s="28">
        <f t="shared" si="11"/>
        <v>201</v>
      </c>
      <c r="J115" s="27">
        <f t="shared" si="11"/>
        <v>3842</v>
      </c>
      <c r="K115" s="7"/>
      <c r="L115" s="28">
        <f t="shared" ca="1" si="12"/>
        <v>230.42584815017361</v>
      </c>
      <c r="M115" s="26">
        <f t="shared" ca="1" si="13"/>
        <v>3834.014297462556</v>
      </c>
      <c r="N115" s="26">
        <f t="shared" ca="1" si="14"/>
        <v>-5.9522731203463311E-2</v>
      </c>
      <c r="O115" s="27">
        <f t="shared" ca="1" si="15"/>
        <v>0.99668626256978909</v>
      </c>
      <c r="P115" s="7"/>
      <c r="Q115" s="28">
        <f t="shared" ca="1" si="16"/>
        <v>-6.7213366165039604E-2</v>
      </c>
      <c r="R115" s="27">
        <f t="shared" ca="1" si="20"/>
        <v>169.04477429250971</v>
      </c>
      <c r="S115" s="7"/>
      <c r="T115" s="28">
        <f t="shared" si="17"/>
        <v>168.90300000000002</v>
      </c>
      <c r="U115" s="27">
        <f t="shared" si="18"/>
        <v>2.947913466495983</v>
      </c>
      <c r="V115" s="7"/>
      <c r="W115" s="28">
        <f t="shared" ca="1" si="19"/>
        <v>0.14177429250969453</v>
      </c>
      <c r="X115" s="27"/>
      <c r="Y115" s="7"/>
      <c r="Z115" s="46"/>
    </row>
    <row r="116" spans="1:26" s="26" customFormat="1" x14ac:dyDescent="0.25">
      <c r="A116" s="26">
        <v>35</v>
      </c>
      <c r="B116" s="26">
        <v>-618</v>
      </c>
      <c r="C116" s="26">
        <v>13507</v>
      </c>
      <c r="D116" s="26">
        <v>15118</v>
      </c>
      <c r="E116" s="26">
        <v>12931</v>
      </c>
      <c r="F116" s="26">
        <v>11315</v>
      </c>
      <c r="G116" s="27"/>
      <c r="H116" s="7"/>
      <c r="I116" s="28">
        <f t="shared" si="11"/>
        <v>576</v>
      </c>
      <c r="J116" s="27">
        <f t="shared" si="11"/>
        <v>3803</v>
      </c>
      <c r="K116" s="7"/>
      <c r="L116" s="28">
        <f t="shared" ca="1" si="12"/>
        <v>605.42584815017358</v>
      </c>
      <c r="M116" s="26">
        <f t="shared" ca="1" si="13"/>
        <v>3795.014297462556</v>
      </c>
      <c r="N116" s="26">
        <f t="shared" ca="1" si="14"/>
        <v>-0.15639130901488851</v>
      </c>
      <c r="O116" s="27">
        <f t="shared" ca="1" si="15"/>
        <v>0.98654786421641116</v>
      </c>
      <c r="P116" s="7"/>
      <c r="Q116" s="28">
        <f t="shared" ca="1" si="16"/>
        <v>-0.16400661443578268</v>
      </c>
      <c r="R116" s="27">
        <f t="shared" ca="1" si="20"/>
        <v>163.46408013937059</v>
      </c>
      <c r="S116" s="7"/>
      <c r="T116" s="28">
        <f t="shared" si="17"/>
        <v>163.34100000000001</v>
      </c>
      <c r="U116" s="27">
        <f t="shared" si="18"/>
        <v>2.8508382535000578</v>
      </c>
      <c r="V116" s="7"/>
      <c r="W116" s="28">
        <f t="shared" ca="1" si="19"/>
        <v>0.12308013937058604</v>
      </c>
      <c r="X116" s="27"/>
      <c r="Y116" s="7"/>
      <c r="Z116" s="46"/>
    </row>
    <row r="117" spans="1:26" s="26" customFormat="1" x14ac:dyDescent="0.25">
      <c r="A117" s="26">
        <v>36</v>
      </c>
      <c r="B117" s="26">
        <v>-607</v>
      </c>
      <c r="C117" s="26">
        <v>13685</v>
      </c>
      <c r="D117" s="26">
        <v>15072</v>
      </c>
      <c r="E117" s="26">
        <v>12746</v>
      </c>
      <c r="F117" s="26">
        <v>11348</v>
      </c>
      <c r="G117" s="27"/>
      <c r="H117" s="7"/>
      <c r="I117" s="28">
        <f t="shared" si="11"/>
        <v>939</v>
      </c>
      <c r="J117" s="27">
        <f t="shared" si="11"/>
        <v>3724</v>
      </c>
      <c r="K117" s="7"/>
      <c r="L117" s="28">
        <f t="shared" ca="1" si="12"/>
        <v>968.42584815017358</v>
      </c>
      <c r="M117" s="26">
        <f t="shared" ca="1" si="13"/>
        <v>3716.014297462556</v>
      </c>
      <c r="N117" s="26">
        <f t="shared" ca="1" si="14"/>
        <v>-0.25016009233634812</v>
      </c>
      <c r="O117" s="27">
        <f t="shared" ca="1" si="15"/>
        <v>0.96601110857751737</v>
      </c>
      <c r="P117" s="7"/>
      <c r="Q117" s="28">
        <f t="shared" ca="1" si="16"/>
        <v>-0.25761975860743497</v>
      </c>
      <c r="R117" s="27">
        <f t="shared" ca="1" si="20"/>
        <v>157.97043171010671</v>
      </c>
      <c r="S117" s="7"/>
      <c r="T117" s="28">
        <f t="shared" si="17"/>
        <v>157.87800000000001</v>
      </c>
      <c r="U117" s="27">
        <f t="shared" si="18"/>
        <v>2.7554909164636077</v>
      </c>
      <c r="V117" s="7"/>
      <c r="W117" s="28">
        <f t="shared" ca="1" si="19"/>
        <v>9.2431710106694709E-2</v>
      </c>
      <c r="X117" s="27"/>
      <c r="Y117" s="7"/>
      <c r="Z117" s="46"/>
    </row>
    <row r="118" spans="1:26" s="26" customFormat="1" x14ac:dyDescent="0.25">
      <c r="A118" s="26">
        <v>37</v>
      </c>
      <c r="B118" s="26">
        <v>-623</v>
      </c>
      <c r="C118" s="26">
        <v>13860</v>
      </c>
      <c r="D118" s="26">
        <v>15009</v>
      </c>
      <c r="E118" s="26">
        <v>12560</v>
      </c>
      <c r="F118" s="26">
        <v>11404</v>
      </c>
      <c r="G118" s="27"/>
      <c r="H118" s="7"/>
      <c r="I118" s="28">
        <f t="shared" si="11"/>
        <v>1300</v>
      </c>
      <c r="J118" s="27">
        <f t="shared" si="11"/>
        <v>3605</v>
      </c>
      <c r="K118" s="7"/>
      <c r="L118" s="28">
        <f t="shared" ca="1" si="12"/>
        <v>1329.4258481501736</v>
      </c>
      <c r="M118" s="26">
        <f t="shared" ca="1" si="13"/>
        <v>3597.014297462556</v>
      </c>
      <c r="N118" s="26">
        <f t="shared" ca="1" si="14"/>
        <v>-0.34341224324281344</v>
      </c>
      <c r="O118" s="27">
        <f t="shared" ca="1" si="15"/>
        <v>0.93507599565310784</v>
      </c>
      <c r="P118" s="7"/>
      <c r="Q118" s="28">
        <f t="shared" ca="1" si="16"/>
        <v>-0.35063603761889872</v>
      </c>
      <c r="R118" s="27">
        <f t="shared" ca="1" si="20"/>
        <v>152.34767173472335</v>
      </c>
      <c r="S118" s="7"/>
      <c r="T118" s="28">
        <f t="shared" si="17"/>
        <v>152.27100000000002</v>
      </c>
      <c r="U118" s="27">
        <f t="shared" si="18"/>
        <v>2.6576303053042856</v>
      </c>
      <c r="V118" s="7"/>
      <c r="W118" s="28">
        <f t="shared" ca="1" si="19"/>
        <v>7.6671734723333884E-2</v>
      </c>
      <c r="X118" s="27"/>
      <c r="Y118" s="7"/>
      <c r="Z118" s="46"/>
    </row>
    <row r="119" spans="1:26" s="26" customFormat="1" x14ac:dyDescent="0.25">
      <c r="A119" s="26">
        <v>38</v>
      </c>
      <c r="B119" s="26">
        <v>-618</v>
      </c>
      <c r="C119" s="26">
        <v>14040</v>
      </c>
      <c r="D119" s="26">
        <v>14941</v>
      </c>
      <c r="E119" s="26">
        <v>12393</v>
      </c>
      <c r="F119" s="26">
        <v>11483</v>
      </c>
      <c r="G119" s="27"/>
      <c r="H119" s="7"/>
      <c r="I119" s="28">
        <f t="shared" si="11"/>
        <v>1647</v>
      </c>
      <c r="J119" s="27">
        <f t="shared" si="11"/>
        <v>3458</v>
      </c>
      <c r="K119" s="7"/>
      <c r="L119" s="28">
        <f t="shared" ca="1" si="12"/>
        <v>1676.4258481501736</v>
      </c>
      <c r="M119" s="26">
        <f t="shared" ca="1" si="13"/>
        <v>3450.014297462556</v>
      </c>
      <c r="N119" s="26">
        <f t="shared" ca="1" si="14"/>
        <v>-0.43304796724431893</v>
      </c>
      <c r="O119" s="27">
        <f t="shared" ca="1" si="15"/>
        <v>0.89686203262883724</v>
      </c>
      <c r="P119" s="7"/>
      <c r="Q119" s="28">
        <f t="shared" ca="1" si="16"/>
        <v>-0.43997962995521361</v>
      </c>
      <c r="R119" s="27">
        <f t="shared" ca="1" si="20"/>
        <v>146.77128531561004</v>
      </c>
      <c r="S119" s="7"/>
      <c r="T119" s="28">
        <f t="shared" si="17"/>
        <v>146.709</v>
      </c>
      <c r="U119" s="27">
        <f t="shared" si="18"/>
        <v>2.5605550923083609</v>
      </c>
      <c r="V119" s="7"/>
      <c r="W119" s="28">
        <f t="shared" ca="1" si="19"/>
        <v>6.228531561004047E-2</v>
      </c>
      <c r="X119" s="27"/>
      <c r="Y119" s="7"/>
      <c r="Z119" s="46"/>
    </row>
    <row r="120" spans="1:26" s="26" customFormat="1" x14ac:dyDescent="0.25">
      <c r="A120" s="26">
        <v>39</v>
      </c>
      <c r="B120" s="26">
        <v>-633</v>
      </c>
      <c r="C120" s="26">
        <v>14210</v>
      </c>
      <c r="D120" s="26">
        <v>14847</v>
      </c>
      <c r="E120" s="26">
        <v>12228</v>
      </c>
      <c r="F120" s="26">
        <v>11577</v>
      </c>
      <c r="G120" s="27"/>
      <c r="H120" s="7"/>
      <c r="I120" s="28">
        <f t="shared" si="11"/>
        <v>1982</v>
      </c>
      <c r="J120" s="27">
        <f t="shared" si="11"/>
        <v>3270</v>
      </c>
      <c r="K120" s="7"/>
      <c r="L120" s="28">
        <f t="shared" ca="1" si="12"/>
        <v>2011.4258481501736</v>
      </c>
      <c r="M120" s="26">
        <f t="shared" ca="1" si="13"/>
        <v>3262.014297462556</v>
      </c>
      <c r="N120" s="26">
        <f t="shared" ca="1" si="14"/>
        <v>-0.51958389675585881</v>
      </c>
      <c r="O120" s="27">
        <f t="shared" ca="1" si="15"/>
        <v>0.84798975338691296</v>
      </c>
      <c r="P120" s="7"/>
      <c r="Q120" s="28">
        <f t="shared" ca="1" si="16"/>
        <v>-0.52614111275812736</v>
      </c>
      <c r="R120" s="27">
        <f t="shared" ca="1" si="20"/>
        <v>141.08495948119486</v>
      </c>
      <c r="S120" s="7"/>
      <c r="T120" s="28">
        <f t="shared" si="17"/>
        <v>141.012</v>
      </c>
      <c r="U120" s="27">
        <f t="shared" si="18"/>
        <v>2.461123684822244</v>
      </c>
      <c r="V120" s="7"/>
      <c r="W120" s="28">
        <f t="shared" ca="1" si="19"/>
        <v>7.295948119485729E-2</v>
      </c>
      <c r="X120" s="27"/>
      <c r="Y120" s="7"/>
      <c r="Z120" s="46"/>
    </row>
    <row r="121" spans="1:26" s="26" customFormat="1" x14ac:dyDescent="0.25">
      <c r="A121" s="26">
        <v>40</v>
      </c>
      <c r="B121" s="26">
        <v>-628</v>
      </c>
      <c r="C121" s="26">
        <v>14363</v>
      </c>
      <c r="D121" s="26">
        <v>14736</v>
      </c>
      <c r="E121" s="26">
        <v>12061</v>
      </c>
      <c r="F121" s="26">
        <v>11683</v>
      </c>
      <c r="G121" s="27"/>
      <c r="H121" s="7"/>
      <c r="I121" s="28">
        <f t="shared" si="11"/>
        <v>2302</v>
      </c>
      <c r="J121" s="27">
        <f t="shared" si="11"/>
        <v>3053</v>
      </c>
      <c r="K121" s="7"/>
      <c r="L121" s="28">
        <f t="shared" ca="1" si="12"/>
        <v>2331.4258481501738</v>
      </c>
      <c r="M121" s="26">
        <f t="shared" ca="1" si="13"/>
        <v>3045.014297462556</v>
      </c>
      <c r="N121" s="26">
        <f t="shared" ca="1" si="14"/>
        <v>-0.60224508315494163</v>
      </c>
      <c r="O121" s="27">
        <f t="shared" ca="1" si="15"/>
        <v>0.79157866511298958</v>
      </c>
      <c r="P121" s="7"/>
      <c r="Q121" s="28">
        <f t="shared" ca="1" si="16"/>
        <v>-0.60836957955769166</v>
      </c>
      <c r="R121" s="27">
        <f t="shared" ca="1" si="20"/>
        <v>135.35861837926666</v>
      </c>
      <c r="S121" s="7"/>
      <c r="T121" s="28">
        <f t="shared" si="17"/>
        <v>135.36000000000001</v>
      </c>
      <c r="U121" s="27">
        <f t="shared" si="18"/>
        <v>2.3624776754995245</v>
      </c>
      <c r="V121" s="7"/>
      <c r="W121" s="28">
        <f t="shared" ca="1" si="19"/>
        <v>-1.3816207333547936E-3</v>
      </c>
      <c r="X121" s="27"/>
      <c r="Y121" s="7"/>
      <c r="Z121" s="46"/>
    </row>
    <row r="122" spans="1:26" s="26" customFormat="1" x14ac:dyDescent="0.25">
      <c r="A122" s="26">
        <v>41</v>
      </c>
      <c r="B122" s="26">
        <v>-637</v>
      </c>
      <c r="C122" s="26">
        <v>14508</v>
      </c>
      <c r="D122" s="26">
        <v>14607</v>
      </c>
      <c r="E122" s="26">
        <v>11911</v>
      </c>
      <c r="F122" s="26">
        <v>11801</v>
      </c>
      <c r="G122" s="27"/>
      <c r="H122" s="7"/>
      <c r="I122" s="28">
        <f t="shared" si="11"/>
        <v>2597</v>
      </c>
      <c r="J122" s="27">
        <f t="shared" si="11"/>
        <v>2806</v>
      </c>
      <c r="K122" s="7"/>
      <c r="L122" s="28">
        <f t="shared" ca="1" si="12"/>
        <v>2626.4258481501738</v>
      </c>
      <c r="M122" s="26">
        <f t="shared" ca="1" si="13"/>
        <v>2798.014297462556</v>
      </c>
      <c r="N122" s="26">
        <f t="shared" ca="1" si="14"/>
        <v>-0.67844836436659617</v>
      </c>
      <c r="O122" s="27">
        <f t="shared" ca="1" si="15"/>
        <v>0.7273688088749295</v>
      </c>
      <c r="P122" s="7"/>
      <c r="Q122" s="28">
        <f t="shared" ca="1" si="16"/>
        <v>-0.68407978598069397</v>
      </c>
      <c r="R122" s="27">
        <f t="shared" ca="1" si="20"/>
        <v>129.65948556454941</v>
      </c>
      <c r="S122" s="7"/>
      <c r="T122" s="28">
        <f t="shared" si="17"/>
        <v>129.62700000000001</v>
      </c>
      <c r="U122" s="27">
        <f t="shared" si="18"/>
        <v>2.2624179494826899</v>
      </c>
      <c r="V122" s="7"/>
      <c r="W122" s="28">
        <f t="shared" ca="1" si="19"/>
        <v>3.2485564549403989E-2</v>
      </c>
      <c r="X122" s="27"/>
      <c r="Y122" s="7"/>
      <c r="Z122" s="46"/>
    </row>
    <row r="123" spans="1:26" s="26" customFormat="1" x14ac:dyDescent="0.25">
      <c r="A123" s="26">
        <v>42</v>
      </c>
      <c r="B123" s="26">
        <v>-620</v>
      </c>
      <c r="C123" s="26">
        <v>14637</v>
      </c>
      <c r="D123" s="26">
        <v>14470</v>
      </c>
      <c r="E123" s="26">
        <v>11777</v>
      </c>
      <c r="F123" s="26">
        <v>11937</v>
      </c>
      <c r="G123" s="27"/>
      <c r="H123" s="7"/>
      <c r="I123" s="28">
        <f t="shared" si="11"/>
        <v>2860</v>
      </c>
      <c r="J123" s="27">
        <f t="shared" si="11"/>
        <v>2533</v>
      </c>
      <c r="K123" s="7"/>
      <c r="L123" s="28">
        <f t="shared" ca="1" si="12"/>
        <v>2889.4258481501738</v>
      </c>
      <c r="M123" s="26">
        <f t="shared" ca="1" si="13"/>
        <v>2525.014297462556</v>
      </c>
      <c r="N123" s="26">
        <f t="shared" ca="1" si="14"/>
        <v>-0.74638552693834237</v>
      </c>
      <c r="O123" s="27">
        <f t="shared" ca="1" si="15"/>
        <v>0.65640002040128409</v>
      </c>
      <c r="P123" s="7"/>
      <c r="Q123" s="28">
        <f t="shared" ca="1" si="16"/>
        <v>-0.75147148650714346</v>
      </c>
      <c r="R123" s="27">
        <f t="shared" ca="1" si="20"/>
        <v>124.03954542408508</v>
      </c>
      <c r="S123" s="7"/>
      <c r="T123" s="28">
        <f t="shared" si="17"/>
        <v>124.04700000000001</v>
      </c>
      <c r="U123" s="27">
        <f t="shared" si="18"/>
        <v>2.1650285772214062</v>
      </c>
      <c r="V123" s="7"/>
      <c r="W123" s="28">
        <f t="shared" ca="1" si="19"/>
        <v>-7.4545759149344804E-3</v>
      </c>
      <c r="X123" s="27"/>
      <c r="Y123" s="7"/>
      <c r="Z123" s="46"/>
    </row>
    <row r="124" spans="1:26" s="26" customFormat="1" x14ac:dyDescent="0.25">
      <c r="A124" s="26">
        <v>43</v>
      </c>
      <c r="B124" s="26">
        <v>-626</v>
      </c>
      <c r="C124" s="26">
        <v>14763</v>
      </c>
      <c r="D124" s="26">
        <v>14330</v>
      </c>
      <c r="E124" s="26">
        <v>11664</v>
      </c>
      <c r="F124" s="26">
        <v>12092</v>
      </c>
      <c r="G124" s="27"/>
      <c r="H124" s="7"/>
      <c r="I124" s="28">
        <f t="shared" si="11"/>
        <v>3099</v>
      </c>
      <c r="J124" s="27">
        <f t="shared" si="11"/>
        <v>2238</v>
      </c>
      <c r="K124" s="7"/>
      <c r="L124" s="28">
        <f t="shared" ca="1" si="12"/>
        <v>3128.4258481501738</v>
      </c>
      <c r="M124" s="26">
        <f t="shared" ca="1" si="13"/>
        <v>2230.014297462556</v>
      </c>
      <c r="N124" s="26">
        <f t="shared" ca="1" si="14"/>
        <v>-0.80812310053015735</v>
      </c>
      <c r="O124" s="27">
        <f t="shared" ca="1" si="15"/>
        <v>0.57971213542060496</v>
      </c>
      <c r="P124" s="7"/>
      <c r="Q124" s="28">
        <f t="shared" ca="1" si="16"/>
        <v>-0.81261929402540267</v>
      </c>
      <c r="R124" s="27">
        <f t="shared" ca="1" si="20"/>
        <v>118.40635029611349</v>
      </c>
      <c r="S124" s="7"/>
      <c r="T124" s="28">
        <f t="shared" si="17"/>
        <v>118.41300000000001</v>
      </c>
      <c r="U124" s="27">
        <f t="shared" si="18"/>
        <v>2.0666967271640457</v>
      </c>
      <c r="V124" s="7"/>
      <c r="W124" s="28">
        <f t="shared" ca="1" si="19"/>
        <v>-6.6497038865236391E-3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-604</v>
      </c>
      <c r="C125" s="26">
        <v>14868</v>
      </c>
      <c r="D125" s="26">
        <v>14176</v>
      </c>
      <c r="E125" s="26">
        <v>11562</v>
      </c>
      <c r="F125" s="26">
        <v>12245</v>
      </c>
      <c r="G125" s="27"/>
      <c r="H125" s="7"/>
      <c r="I125" s="28">
        <f t="shared" si="11"/>
        <v>3306</v>
      </c>
      <c r="J125" s="27">
        <f t="shared" si="11"/>
        <v>1931</v>
      </c>
      <c r="K125" s="7"/>
      <c r="L125" s="28">
        <f t="shared" ca="1" si="12"/>
        <v>3335.4258481501738</v>
      </c>
      <c r="M125" s="26">
        <f t="shared" ca="1" si="13"/>
        <v>1923.014297462556</v>
      </c>
      <c r="N125" s="26">
        <f t="shared" ca="1" si="14"/>
        <v>-0.8615945554820641</v>
      </c>
      <c r="O125" s="27">
        <f t="shared" ca="1" si="15"/>
        <v>0.49990474325427109</v>
      </c>
      <c r="P125" s="7"/>
      <c r="Q125" s="28">
        <f t="shared" ca="1" si="16"/>
        <v>-0.86547667172745169</v>
      </c>
      <c r="R125" s="27">
        <f t="shared" ca="1" si="20"/>
        <v>112.9137781283552</v>
      </c>
      <c r="S125" s="7"/>
      <c r="T125" s="28">
        <f t="shared" si="17"/>
        <v>112.977</v>
      </c>
      <c r="U125" s="27">
        <f t="shared" si="18"/>
        <v>1.9718206290256337</v>
      </c>
      <c r="V125" s="7"/>
      <c r="W125" s="28">
        <f t="shared" ca="1" si="19"/>
        <v>-6.3221871644799421E-2</v>
      </c>
      <c r="X125" s="27"/>
      <c r="Y125" s="7"/>
      <c r="Z125" s="46"/>
    </row>
    <row r="126" spans="1:26" s="26" customFormat="1" x14ac:dyDescent="0.25">
      <c r="A126" s="26">
        <v>45</v>
      </c>
      <c r="B126" s="26">
        <v>-606</v>
      </c>
      <c r="C126" s="26">
        <v>14941</v>
      </c>
      <c r="D126" s="26">
        <v>14006</v>
      </c>
      <c r="E126" s="26">
        <v>11467</v>
      </c>
      <c r="F126" s="26">
        <v>12399</v>
      </c>
      <c r="G126" s="27"/>
      <c r="H126" s="7"/>
      <c r="I126" s="28">
        <f t="shared" si="11"/>
        <v>3474</v>
      </c>
      <c r="J126" s="27">
        <f t="shared" si="11"/>
        <v>1607</v>
      </c>
      <c r="K126" s="7"/>
      <c r="L126" s="28">
        <f t="shared" ca="1" si="12"/>
        <v>3503.4258481501738</v>
      </c>
      <c r="M126" s="26">
        <f t="shared" ca="1" si="13"/>
        <v>1599.014297462556</v>
      </c>
      <c r="N126" s="26">
        <f t="shared" ca="1" si="14"/>
        <v>-0.90499167834158256</v>
      </c>
      <c r="O126" s="27">
        <f t="shared" ca="1" si="15"/>
        <v>0.41567804924159296</v>
      </c>
      <c r="P126" s="7"/>
      <c r="Q126" s="28">
        <f t="shared" ca="1" si="16"/>
        <v>-0.90822532518450794</v>
      </c>
      <c r="R126" s="27">
        <f t="shared" ca="1" si="20"/>
        <v>107.49547862905052</v>
      </c>
      <c r="S126" s="7"/>
      <c r="T126" s="28">
        <f t="shared" si="17"/>
        <v>107.52300000000001</v>
      </c>
      <c r="U126" s="27">
        <f t="shared" si="18"/>
        <v>1.8766303716218631</v>
      </c>
      <c r="V126" s="7"/>
      <c r="W126" s="28">
        <f t="shared" ca="1" si="19"/>
        <v>-2.7521370949486368E-2</v>
      </c>
      <c r="X126" s="27"/>
      <c r="Y126" s="7"/>
      <c r="Z126" s="46"/>
    </row>
    <row r="127" spans="1:26" s="26" customFormat="1" x14ac:dyDescent="0.25">
      <c r="A127" s="26">
        <v>46</v>
      </c>
      <c r="B127" s="26">
        <v>-633</v>
      </c>
      <c r="C127" s="26">
        <v>15019</v>
      </c>
      <c r="D127" s="26">
        <v>13834</v>
      </c>
      <c r="E127" s="26">
        <v>11399</v>
      </c>
      <c r="F127" s="26">
        <v>12583</v>
      </c>
      <c r="G127" s="27"/>
      <c r="H127" s="7"/>
      <c r="I127" s="28">
        <f t="shared" si="11"/>
        <v>3620</v>
      </c>
      <c r="J127" s="27">
        <f t="shared" si="11"/>
        <v>1251</v>
      </c>
      <c r="K127" s="7"/>
      <c r="L127" s="28">
        <f t="shared" ca="1" si="12"/>
        <v>3649.4258481501738</v>
      </c>
      <c r="M127" s="26">
        <f t="shared" ca="1" si="13"/>
        <v>1243.014297462556</v>
      </c>
      <c r="N127" s="26">
        <f t="shared" ca="1" si="14"/>
        <v>-0.94270584463616414</v>
      </c>
      <c r="O127" s="27">
        <f t="shared" ca="1" si="15"/>
        <v>0.32313266940050223</v>
      </c>
      <c r="P127" s="7"/>
      <c r="Q127" s="28">
        <f t="shared" ca="1" si="16"/>
        <v>-0.94522667907805247</v>
      </c>
      <c r="R127" s="27">
        <f t="shared" ca="1" si="20"/>
        <v>101.77614824501575</v>
      </c>
      <c r="S127" s="7"/>
      <c r="T127" s="28">
        <f t="shared" si="17"/>
        <v>101.82600000000001</v>
      </c>
      <c r="U127" s="27">
        <f t="shared" si="18"/>
        <v>1.7771989641357462</v>
      </c>
      <c r="V127" s="7"/>
      <c r="W127" s="28">
        <f t="shared" ca="1" si="19"/>
        <v>-4.985175498426031E-2</v>
      </c>
      <c r="X127" s="27"/>
      <c r="Y127" s="7"/>
      <c r="Z127" s="46"/>
    </row>
    <row r="128" spans="1:26" s="26" customFormat="1" x14ac:dyDescent="0.25">
      <c r="A128" s="26">
        <v>47</v>
      </c>
      <c r="B128" s="26">
        <v>-635</v>
      </c>
      <c r="C128" s="26">
        <v>15074</v>
      </c>
      <c r="D128" s="26">
        <v>13643</v>
      </c>
      <c r="E128" s="26">
        <v>11341</v>
      </c>
      <c r="F128" s="26">
        <v>12762</v>
      </c>
      <c r="G128" s="27"/>
      <c r="H128" s="7"/>
      <c r="I128" s="28">
        <f t="shared" si="11"/>
        <v>3733</v>
      </c>
      <c r="J128" s="27">
        <f t="shared" si="11"/>
        <v>881</v>
      </c>
      <c r="K128" s="7"/>
      <c r="L128" s="28">
        <f t="shared" ca="1" si="12"/>
        <v>3762.4258481501738</v>
      </c>
      <c r="M128" s="26">
        <f t="shared" ca="1" si="13"/>
        <v>873.01429746255599</v>
      </c>
      <c r="N128" s="26">
        <f t="shared" ca="1" si="14"/>
        <v>-0.97189557608334032</v>
      </c>
      <c r="O128" s="27">
        <f t="shared" ca="1" si="15"/>
        <v>0.22694786450948096</v>
      </c>
      <c r="P128" s="7"/>
      <c r="Q128" s="28">
        <f t="shared" ca="1" si="16"/>
        <v>-0.97367526839287621</v>
      </c>
      <c r="R128" s="27">
        <f t="shared" ca="1" si="20"/>
        <v>96.023237786640152</v>
      </c>
      <c r="S128" s="7"/>
      <c r="T128" s="28">
        <f t="shared" si="17"/>
        <v>96.111000000000004</v>
      </c>
      <c r="U128" s="27">
        <f t="shared" si="18"/>
        <v>1.67745339738427</v>
      </c>
      <c r="V128" s="7"/>
      <c r="W128" s="28">
        <f t="shared" ca="1" si="19"/>
        <v>-8.7762213359852126E-2</v>
      </c>
      <c r="X128" s="27"/>
      <c r="Y128" s="7"/>
      <c r="Z128" s="46"/>
    </row>
    <row r="129" spans="1:26" s="26" customFormat="1" x14ac:dyDescent="0.25">
      <c r="A129" s="26">
        <v>48</v>
      </c>
      <c r="B129" s="26">
        <v>-629</v>
      </c>
      <c r="C129" s="26">
        <v>15109</v>
      </c>
      <c r="D129" s="26">
        <v>13465</v>
      </c>
      <c r="E129" s="26">
        <v>11309</v>
      </c>
      <c r="F129" s="26">
        <v>12956</v>
      </c>
      <c r="G129" s="27"/>
      <c r="H129" s="7"/>
      <c r="I129" s="28">
        <f t="shared" si="11"/>
        <v>3800</v>
      </c>
      <c r="J129" s="27">
        <f t="shared" si="11"/>
        <v>509</v>
      </c>
      <c r="K129" s="7"/>
      <c r="L129" s="28">
        <f t="shared" ca="1" si="12"/>
        <v>3829.4258481501738</v>
      </c>
      <c r="M129" s="26">
        <f t="shared" ca="1" si="13"/>
        <v>501.01429746255599</v>
      </c>
      <c r="N129" s="26">
        <f t="shared" ca="1" si="14"/>
        <v>-0.98920276198564827</v>
      </c>
      <c r="O129" s="27">
        <f t="shared" ca="1" si="15"/>
        <v>0.13024314175418389</v>
      </c>
      <c r="P129" s="7"/>
      <c r="Q129" s="28">
        <f t="shared" ca="1" si="16"/>
        <v>-0.99023694772012849</v>
      </c>
      <c r="R129" s="27">
        <f t="shared" ca="1" si="20"/>
        <v>90.39572490513757</v>
      </c>
      <c r="S129" s="7"/>
      <c r="T129" s="28">
        <f t="shared" si="17"/>
        <v>90.45</v>
      </c>
      <c r="U129" s="27">
        <f t="shared" si="18"/>
        <v>1.578650308428871</v>
      </c>
      <c r="V129" s="7"/>
      <c r="W129" s="28">
        <f t="shared" ca="1" si="19"/>
        <v>-5.4275094862433093E-2</v>
      </c>
      <c r="X129" s="27"/>
      <c r="Y129" s="7"/>
      <c r="Z129" s="46"/>
    </row>
    <row r="130" spans="1:26" s="26" customFormat="1" x14ac:dyDescent="0.25">
      <c r="A130" s="26">
        <v>49</v>
      </c>
      <c r="B130" s="26">
        <v>-629</v>
      </c>
      <c r="C130" s="26">
        <v>15134</v>
      </c>
      <c r="D130" s="26">
        <v>13275</v>
      </c>
      <c r="E130" s="26">
        <v>11294</v>
      </c>
      <c r="F130" s="26">
        <v>13143</v>
      </c>
      <c r="G130" s="27"/>
      <c r="H130" s="7"/>
      <c r="I130" s="28">
        <f t="shared" si="11"/>
        <v>3840</v>
      </c>
      <c r="J130" s="27">
        <f t="shared" si="11"/>
        <v>132</v>
      </c>
      <c r="K130" s="7"/>
      <c r="L130" s="28">
        <f t="shared" ca="1" si="12"/>
        <v>3869.4258481501738</v>
      </c>
      <c r="M130" s="26">
        <f t="shared" ca="1" si="13"/>
        <v>124.01429746255597</v>
      </c>
      <c r="N130" s="26">
        <f t="shared" ca="1" si="14"/>
        <v>-0.99953541028553361</v>
      </c>
      <c r="O130" s="27">
        <f t="shared" ca="1" si="15"/>
        <v>3.2238624338197353E-2</v>
      </c>
      <c r="P130" s="7"/>
      <c r="Q130" s="28">
        <f t="shared" ca="1" si="16"/>
        <v>-0.99981385474079298</v>
      </c>
      <c r="R130" s="27">
        <f t="shared" ca="1" si="20"/>
        <v>84.749620089540656</v>
      </c>
      <c r="S130" s="7"/>
      <c r="T130" s="28">
        <f t="shared" si="17"/>
        <v>84.789000000000001</v>
      </c>
      <c r="U130" s="27">
        <f t="shared" si="18"/>
        <v>1.4798472194734722</v>
      </c>
      <c r="V130" s="7"/>
      <c r="W130" s="28">
        <f t="shared" ca="1" si="19"/>
        <v>-3.9379910459345524E-2</v>
      </c>
      <c r="X130" s="27"/>
      <c r="Y130" s="7"/>
      <c r="Z130" s="46"/>
    </row>
    <row r="131" spans="1:26" s="26" customFormat="1" x14ac:dyDescent="0.25">
      <c r="A131" s="26">
        <v>50</v>
      </c>
      <c r="B131" s="26">
        <v>-635</v>
      </c>
      <c r="C131" s="26">
        <v>15124</v>
      </c>
      <c r="D131" s="26">
        <v>13080</v>
      </c>
      <c r="E131" s="26">
        <v>11290</v>
      </c>
      <c r="F131" s="26">
        <v>13331</v>
      </c>
      <c r="G131" s="27"/>
      <c r="H131" s="7"/>
      <c r="I131" s="28">
        <f t="shared" si="11"/>
        <v>3834</v>
      </c>
      <c r="J131" s="27">
        <f t="shared" si="11"/>
        <v>-251</v>
      </c>
      <c r="K131" s="7"/>
      <c r="L131" s="28">
        <f t="shared" ca="1" si="12"/>
        <v>3863.4258481501738</v>
      </c>
      <c r="M131" s="26">
        <f t="shared" ca="1" si="13"/>
        <v>-258.98570253744401</v>
      </c>
      <c r="N131" s="26">
        <f t="shared" ca="1" si="14"/>
        <v>-0.99798551304055083</v>
      </c>
      <c r="O131" s="27">
        <f t="shared" ca="1" si="15"/>
        <v>-6.7325646670616551E-2</v>
      </c>
      <c r="P131" s="7"/>
      <c r="Q131" s="28">
        <f t="shared" ca="1" si="16"/>
        <v>-0.99749583003664533</v>
      </c>
      <c r="R131" s="27">
        <f t="shared" ca="1" si="20"/>
        <v>79.041475853239206</v>
      </c>
      <c r="S131" s="7"/>
      <c r="T131" s="28">
        <f t="shared" si="17"/>
        <v>79.073999999999998</v>
      </c>
      <c r="U131" s="27">
        <f t="shared" si="18"/>
        <v>1.380101652721996</v>
      </c>
      <c r="V131" s="7"/>
      <c r="W131" s="28">
        <f t="shared" ca="1" si="19"/>
        <v>-3.2524146760792405E-2</v>
      </c>
      <c r="X131" s="27"/>
      <c r="Y131" s="7"/>
      <c r="Z131" s="46"/>
    </row>
    <row r="132" spans="1:26" s="26" customFormat="1" x14ac:dyDescent="0.25">
      <c r="A132" s="26">
        <v>51</v>
      </c>
      <c r="B132" s="26">
        <v>-619</v>
      </c>
      <c r="C132" s="26">
        <v>15098</v>
      </c>
      <c r="D132" s="26">
        <v>12894</v>
      </c>
      <c r="E132" s="26">
        <v>11306</v>
      </c>
      <c r="F132" s="26">
        <v>13513</v>
      </c>
      <c r="G132" s="27"/>
      <c r="H132" s="7"/>
      <c r="I132" s="28">
        <f t="shared" si="11"/>
        <v>3792</v>
      </c>
      <c r="J132" s="27">
        <f t="shared" si="11"/>
        <v>-619</v>
      </c>
      <c r="K132" s="7"/>
      <c r="L132" s="28">
        <f t="shared" ca="1" si="12"/>
        <v>3821.4258481501738</v>
      </c>
      <c r="M132" s="26">
        <f t="shared" ca="1" si="13"/>
        <v>-626.98570253744401</v>
      </c>
      <c r="N132" s="26">
        <f t="shared" ca="1" si="14"/>
        <v>-0.98713623232567116</v>
      </c>
      <c r="O132" s="27">
        <f t="shared" ca="1" si="15"/>
        <v>-0.16299053369736205</v>
      </c>
      <c r="P132" s="7"/>
      <c r="Q132" s="28">
        <f t="shared" ca="1" si="16"/>
        <v>-0.98590822666710198</v>
      </c>
      <c r="R132" s="27">
        <f t="shared" ca="1" si="20"/>
        <v>73.515535564419906</v>
      </c>
      <c r="S132" s="7"/>
      <c r="T132" s="28">
        <f t="shared" si="17"/>
        <v>73.503</v>
      </c>
      <c r="U132" s="27">
        <f t="shared" si="18"/>
        <v>1.282869360093392</v>
      </c>
      <c r="V132" s="7"/>
      <c r="W132" s="28">
        <f t="shared" ca="1" si="19"/>
        <v>1.2535564419906109E-2</v>
      </c>
      <c r="X132" s="27"/>
      <c r="Y132" s="7"/>
      <c r="Z132" s="46"/>
    </row>
    <row r="133" spans="1:26" s="26" customFormat="1" x14ac:dyDescent="0.25">
      <c r="A133" s="26">
        <v>52</v>
      </c>
      <c r="B133" s="26">
        <v>-605</v>
      </c>
      <c r="C133" s="26">
        <v>15071</v>
      </c>
      <c r="D133" s="26">
        <v>12717</v>
      </c>
      <c r="E133" s="26">
        <v>11348</v>
      </c>
      <c r="F133" s="26">
        <v>13695</v>
      </c>
      <c r="G133" s="27"/>
      <c r="H133" s="7"/>
      <c r="I133" s="28">
        <f t="shared" si="11"/>
        <v>3723</v>
      </c>
      <c r="J133" s="27">
        <f t="shared" si="11"/>
        <v>-978</v>
      </c>
      <c r="K133" s="7"/>
      <c r="L133" s="28">
        <f t="shared" ca="1" si="12"/>
        <v>3752.4258481501738</v>
      </c>
      <c r="M133" s="26">
        <f t="shared" ca="1" si="13"/>
        <v>-985.98570253744401</v>
      </c>
      <c r="N133" s="26">
        <f t="shared" ca="1" si="14"/>
        <v>-0.96931241400836898</v>
      </c>
      <c r="O133" s="27">
        <f t="shared" ca="1" si="15"/>
        <v>-0.25631579033486646</v>
      </c>
      <c r="P133" s="7"/>
      <c r="Q133" s="28">
        <f t="shared" ca="1" si="16"/>
        <v>-0.96736392707131369</v>
      </c>
      <c r="R133" s="27">
        <f t="shared" ca="1" si="20"/>
        <v>68.062524897726803</v>
      </c>
      <c r="S133" s="7"/>
      <c r="T133" s="28">
        <f t="shared" si="17"/>
        <v>68.058000000000007</v>
      </c>
      <c r="U133" s="27">
        <f t="shared" si="18"/>
        <v>1.1878361823223009</v>
      </c>
      <c r="V133" s="7"/>
      <c r="W133" s="28">
        <f t="shared" ca="1" si="19"/>
        <v>4.5248977267959845E-3</v>
      </c>
      <c r="X133" s="27"/>
      <c r="Y133" s="7"/>
      <c r="Z133" s="46"/>
    </row>
    <row r="134" spans="1:26" s="26" customFormat="1" x14ac:dyDescent="0.25">
      <c r="A134" s="26">
        <v>53</v>
      </c>
      <c r="B134" s="26">
        <v>-610</v>
      </c>
      <c r="C134" s="26">
        <v>15011</v>
      </c>
      <c r="D134" s="26">
        <v>12544</v>
      </c>
      <c r="E134" s="26">
        <v>11400</v>
      </c>
      <c r="F134" s="26">
        <v>13873</v>
      </c>
      <c r="G134" s="27"/>
      <c r="H134" s="7"/>
      <c r="I134" s="28">
        <f t="shared" si="11"/>
        <v>3611</v>
      </c>
      <c r="J134" s="27">
        <f t="shared" si="11"/>
        <v>-1329</v>
      </c>
      <c r="K134" s="7"/>
      <c r="L134" s="28">
        <f t="shared" ca="1" si="12"/>
        <v>3640.4258481501738</v>
      </c>
      <c r="M134" s="26">
        <f t="shared" ca="1" si="13"/>
        <v>-1336.985702537444</v>
      </c>
      <c r="N134" s="26">
        <f t="shared" ca="1" si="14"/>
        <v>-0.94038099876868997</v>
      </c>
      <c r="O134" s="27">
        <f t="shared" ca="1" si="15"/>
        <v>-0.34756137551526772</v>
      </c>
      <c r="P134" s="7"/>
      <c r="Q134" s="28">
        <f t="shared" ca="1" si="16"/>
        <v>-0.93772774351272681</v>
      </c>
      <c r="R134" s="27">
        <f t="shared" ca="1" si="20"/>
        <v>62.565952671593891</v>
      </c>
      <c r="S134" s="7"/>
      <c r="T134" s="28">
        <f t="shared" si="17"/>
        <v>62.568000000000005</v>
      </c>
      <c r="U134" s="27">
        <f t="shared" si="18"/>
        <v>1.0920176063878122</v>
      </c>
      <c r="V134" s="7"/>
      <c r="W134" s="28">
        <f t="shared" ca="1" si="19"/>
        <v>-2.0473284061139907E-3</v>
      </c>
      <c r="X134" s="27"/>
      <c r="Y134" s="7"/>
      <c r="Z134" s="46"/>
    </row>
    <row r="135" spans="1:26" s="26" customFormat="1" x14ac:dyDescent="0.25">
      <c r="A135" s="26">
        <v>54</v>
      </c>
      <c r="B135" s="26">
        <v>-633</v>
      </c>
      <c r="C135" s="26">
        <v>14927</v>
      </c>
      <c r="D135" s="26">
        <v>12365</v>
      </c>
      <c r="E135" s="26">
        <v>11474</v>
      </c>
      <c r="F135" s="26">
        <v>14044</v>
      </c>
      <c r="G135" s="27"/>
      <c r="H135" s="7"/>
      <c r="I135" s="28">
        <f t="shared" si="11"/>
        <v>3453</v>
      </c>
      <c r="J135" s="27">
        <f t="shared" si="11"/>
        <v>-1679</v>
      </c>
      <c r="K135" s="7"/>
      <c r="L135" s="28">
        <f t="shared" ca="1" si="12"/>
        <v>3482.4258481501738</v>
      </c>
      <c r="M135" s="26">
        <f t="shared" ca="1" si="13"/>
        <v>-1686.985702537444</v>
      </c>
      <c r="N135" s="26">
        <f t="shared" ca="1" si="14"/>
        <v>-0.89956703798414273</v>
      </c>
      <c r="O135" s="27">
        <f t="shared" ca="1" si="15"/>
        <v>-0.43854700176353112</v>
      </c>
      <c r="P135" s="7"/>
      <c r="Q135" s="28">
        <f t="shared" ca="1" si="16"/>
        <v>-0.89621066626949875</v>
      </c>
      <c r="R135" s="27">
        <f t="shared" ca="1" si="20"/>
        <v>56.82867033879279</v>
      </c>
      <c r="S135" s="7"/>
      <c r="T135" s="28">
        <f t="shared" si="17"/>
        <v>56.871000000000009</v>
      </c>
      <c r="U135" s="27">
        <f t="shared" si="18"/>
        <v>0.9925861989016953</v>
      </c>
      <c r="V135" s="7"/>
      <c r="W135" s="28">
        <f t="shared" ca="1" si="19"/>
        <v>-4.232966120721926E-2</v>
      </c>
      <c r="X135" s="27"/>
      <c r="Y135" s="7"/>
      <c r="Z135" s="46"/>
    </row>
    <row r="136" spans="1:26" s="26" customFormat="1" x14ac:dyDescent="0.25">
      <c r="A136" s="26">
        <v>55</v>
      </c>
      <c r="B136" s="26">
        <v>-638</v>
      </c>
      <c r="C136" s="26">
        <v>14850</v>
      </c>
      <c r="D136" s="26">
        <v>12203</v>
      </c>
      <c r="E136" s="26">
        <v>11573</v>
      </c>
      <c r="F136" s="26">
        <v>14221</v>
      </c>
      <c r="G136" s="27"/>
      <c r="H136" s="7"/>
      <c r="I136" s="28">
        <f t="shared" si="11"/>
        <v>3277</v>
      </c>
      <c r="J136" s="27">
        <f t="shared" si="11"/>
        <v>-2018</v>
      </c>
      <c r="K136" s="7"/>
      <c r="L136" s="28">
        <f t="shared" ca="1" si="12"/>
        <v>3306.4258481501738</v>
      </c>
      <c r="M136" s="26">
        <f t="shared" ca="1" si="13"/>
        <v>-2025.985702537444</v>
      </c>
      <c r="N136" s="26">
        <f t="shared" ca="1" si="14"/>
        <v>-0.85410338546464726</v>
      </c>
      <c r="O136" s="27">
        <f t="shared" ca="1" si="15"/>
        <v>-0.5266730797582776</v>
      </c>
      <c r="P136" s="7"/>
      <c r="Q136" s="28">
        <f t="shared" ca="1" si="16"/>
        <v>-0.85006581871365872</v>
      </c>
      <c r="R136" s="27">
        <f t="shared" ca="1" si="20"/>
        <v>51.121772987057398</v>
      </c>
      <c r="S136" s="7"/>
      <c r="T136" s="28">
        <f t="shared" si="17"/>
        <v>51.129000000000012</v>
      </c>
      <c r="U136" s="27">
        <f t="shared" si="18"/>
        <v>0.89236939325218101</v>
      </c>
      <c r="V136" s="7"/>
      <c r="W136" s="28">
        <f t="shared" ca="1" si="19"/>
        <v>-7.2270129426144081E-3</v>
      </c>
      <c r="X136" s="27"/>
      <c r="Y136" s="7"/>
      <c r="Z136" s="46"/>
    </row>
    <row r="137" spans="1:26" s="26" customFormat="1" x14ac:dyDescent="0.25">
      <c r="A137" s="26">
        <v>56</v>
      </c>
      <c r="B137" s="26">
        <v>-633</v>
      </c>
      <c r="C137" s="26">
        <v>14734</v>
      </c>
      <c r="D137" s="26">
        <v>12046</v>
      </c>
      <c r="E137" s="26">
        <v>11677</v>
      </c>
      <c r="F137" s="26">
        <v>14378</v>
      </c>
      <c r="G137" s="27"/>
      <c r="H137" s="7"/>
      <c r="I137" s="28">
        <f t="shared" si="11"/>
        <v>3057</v>
      </c>
      <c r="J137" s="27">
        <f t="shared" si="11"/>
        <v>-2332</v>
      </c>
      <c r="K137" s="7"/>
      <c r="L137" s="28">
        <f t="shared" ca="1" si="12"/>
        <v>3086.4258481501738</v>
      </c>
      <c r="M137" s="26">
        <f t="shared" ca="1" si="13"/>
        <v>-2339.985702537444</v>
      </c>
      <c r="N137" s="26">
        <f t="shared" ca="1" si="14"/>
        <v>-0.79727381981527778</v>
      </c>
      <c r="O137" s="27">
        <f t="shared" ca="1" si="15"/>
        <v>-0.60830018444957679</v>
      </c>
      <c r="P137" s="7"/>
      <c r="Q137" s="28">
        <f t="shared" ca="1" si="16"/>
        <v>-0.79260485568440286</v>
      </c>
      <c r="R137" s="27">
        <f t="shared" ca="1" si="20"/>
        <v>45.397633964209945</v>
      </c>
      <c r="S137" s="7"/>
      <c r="T137" s="28">
        <f t="shared" si="17"/>
        <v>45.432000000000016</v>
      </c>
      <c r="U137" s="27">
        <f t="shared" si="18"/>
        <v>0.79293798576606411</v>
      </c>
      <c r="V137" s="7"/>
      <c r="W137" s="28">
        <f t="shared" ca="1" si="19"/>
        <v>-3.4366035790071692E-2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-625</v>
      </c>
      <c r="C138" s="26">
        <v>14609</v>
      </c>
      <c r="D138" s="26">
        <v>11897</v>
      </c>
      <c r="E138" s="26">
        <v>11795</v>
      </c>
      <c r="F138" s="26">
        <v>14517</v>
      </c>
      <c r="G138" s="27"/>
      <c r="H138" s="7"/>
      <c r="I138" s="28">
        <f t="shared" si="11"/>
        <v>2814</v>
      </c>
      <c r="J138" s="27">
        <f t="shared" si="11"/>
        <v>-2620</v>
      </c>
      <c r="K138" s="7"/>
      <c r="L138" s="28">
        <f t="shared" ca="1" si="12"/>
        <v>2843.4258481501738</v>
      </c>
      <c r="M138" s="26">
        <f t="shared" ca="1" si="13"/>
        <v>-2627.985702537444</v>
      </c>
      <c r="N138" s="26">
        <f t="shared" ca="1" si="14"/>
        <v>-0.73450298139347425</v>
      </c>
      <c r="O138" s="27">
        <f t="shared" ca="1" si="15"/>
        <v>-0.68316835690529065</v>
      </c>
      <c r="P138" s="7"/>
      <c r="Q138" s="28">
        <f t="shared" ca="1" si="16"/>
        <v>-0.72925458438773672</v>
      </c>
      <c r="R138" s="27">
        <f t="shared" ca="1" si="20"/>
        <v>39.771631239409885</v>
      </c>
      <c r="S138" s="7"/>
      <c r="T138" s="28">
        <f t="shared" si="17"/>
        <v>39.807000000000016</v>
      </c>
      <c r="U138" s="27">
        <f t="shared" si="18"/>
        <v>0.69476321534138308</v>
      </c>
      <c r="V138" s="7"/>
      <c r="W138" s="28">
        <f t="shared" ca="1" si="19"/>
        <v>-3.5368760590131387E-2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-628</v>
      </c>
      <c r="C139" s="26">
        <v>14469</v>
      </c>
      <c r="D139" s="26">
        <v>11763</v>
      </c>
      <c r="E139" s="26">
        <v>11926</v>
      </c>
      <c r="F139" s="26">
        <v>14651</v>
      </c>
      <c r="G139" s="27"/>
      <c r="H139" s="7"/>
      <c r="I139" s="28">
        <f t="shared" si="11"/>
        <v>2543</v>
      </c>
      <c r="J139" s="27">
        <f t="shared" si="11"/>
        <v>-2888</v>
      </c>
      <c r="K139" s="7"/>
      <c r="L139" s="28">
        <f t="shared" ca="1" si="12"/>
        <v>2572.4258481501738</v>
      </c>
      <c r="M139" s="26">
        <f t="shared" ca="1" si="13"/>
        <v>-2895.985702537444</v>
      </c>
      <c r="N139" s="26">
        <f t="shared" ca="1" si="14"/>
        <v>-0.66449928916175094</v>
      </c>
      <c r="O139" s="27">
        <f t="shared" ca="1" si="15"/>
        <v>-0.75283735071824653</v>
      </c>
      <c r="P139" s="7"/>
      <c r="Q139" s="28">
        <f t="shared" ca="1" si="16"/>
        <v>-0.65871135274834769</v>
      </c>
      <c r="R139" s="27">
        <f t="shared" ca="1" si="20"/>
        <v>34.087784734320962</v>
      </c>
      <c r="S139" s="7"/>
      <c r="T139" s="28">
        <f t="shared" si="17"/>
        <v>34.155000000000015</v>
      </c>
      <c r="U139" s="27">
        <f t="shared" si="18"/>
        <v>0.59611720601866358</v>
      </c>
      <c r="V139" s="7"/>
      <c r="W139" s="28">
        <f t="shared" ca="1" si="19"/>
        <v>-6.7215265679053005E-2</v>
      </c>
      <c r="X139" s="27"/>
      <c r="Y139" s="7"/>
      <c r="Z139" s="46"/>
    </row>
    <row r="140" spans="1:26" s="26" customFormat="1" x14ac:dyDescent="0.25">
      <c r="A140" s="26">
        <v>59</v>
      </c>
      <c r="B140" s="26">
        <v>-630</v>
      </c>
      <c r="C140" s="26">
        <v>14325</v>
      </c>
      <c r="D140" s="26">
        <v>11653</v>
      </c>
      <c r="E140" s="26">
        <v>12086</v>
      </c>
      <c r="F140" s="26">
        <v>14777</v>
      </c>
      <c r="G140" s="27"/>
      <c r="H140" s="7"/>
      <c r="I140" s="28">
        <f t="shared" si="11"/>
        <v>2239</v>
      </c>
      <c r="J140" s="27">
        <f t="shared" si="11"/>
        <v>-3124</v>
      </c>
      <c r="K140" s="7"/>
      <c r="L140" s="28">
        <f t="shared" ca="1" si="12"/>
        <v>2268.4258481501738</v>
      </c>
      <c r="M140" s="26">
        <f t="shared" ca="1" si="13"/>
        <v>-3131.985702537444</v>
      </c>
      <c r="N140" s="26">
        <f t="shared" ca="1" si="14"/>
        <v>-0.58597116208262223</v>
      </c>
      <c r="O140" s="27">
        <f t="shared" ca="1" si="15"/>
        <v>-0.81418765870278986</v>
      </c>
      <c r="P140" s="7"/>
      <c r="Q140" s="28">
        <f t="shared" ca="1" si="16"/>
        <v>-0.57970760650850695</v>
      </c>
      <c r="R140" s="27">
        <f t="shared" ca="1" si="20"/>
        <v>28.35392492091637</v>
      </c>
      <c r="S140" s="7"/>
      <c r="T140" s="28">
        <f t="shared" si="17"/>
        <v>28.485000000000014</v>
      </c>
      <c r="U140" s="27">
        <f t="shared" si="18"/>
        <v>0.49715703743058498</v>
      </c>
      <c r="V140" s="7"/>
      <c r="W140" s="28">
        <f t="shared" ca="1" si="19"/>
        <v>-0.13107507908364369</v>
      </c>
      <c r="X140" s="27"/>
      <c r="Y140" s="7"/>
      <c r="Z140" s="46"/>
    </row>
    <row r="141" spans="1:26" s="26" customFormat="1" x14ac:dyDescent="0.25">
      <c r="A141" s="26">
        <v>60</v>
      </c>
      <c r="B141" s="26">
        <v>-604</v>
      </c>
      <c r="C141" s="26">
        <v>14172</v>
      </c>
      <c r="D141" s="26">
        <v>11551</v>
      </c>
      <c r="E141" s="26">
        <v>12241</v>
      </c>
      <c r="F141" s="26">
        <v>14880</v>
      </c>
      <c r="G141" s="27"/>
      <c r="H141" s="7"/>
      <c r="I141" s="28">
        <f t="shared" si="11"/>
        <v>1931</v>
      </c>
      <c r="J141" s="27">
        <f t="shared" si="11"/>
        <v>-3329</v>
      </c>
      <c r="K141" s="7"/>
      <c r="L141" s="28">
        <f t="shared" ca="1" si="12"/>
        <v>1960.4258481501736</v>
      </c>
      <c r="M141" s="26">
        <f t="shared" ca="1" si="13"/>
        <v>-3336.985702537444</v>
      </c>
      <c r="N141" s="26">
        <f t="shared" ca="1" si="14"/>
        <v>-0.50640977017350497</v>
      </c>
      <c r="O141" s="27">
        <f t="shared" ca="1" si="15"/>
        <v>-0.86747923979105834</v>
      </c>
      <c r="P141" s="7"/>
      <c r="Q141" s="28">
        <f t="shared" ca="1" si="16"/>
        <v>-0.49973273315672151</v>
      </c>
      <c r="R141" s="27">
        <f t="shared" ca="1" si="20"/>
        <v>22.847929701718158</v>
      </c>
      <c r="S141" s="7"/>
      <c r="T141" s="28">
        <f t="shared" si="17"/>
        <v>23.049000000000014</v>
      </c>
      <c r="U141" s="27">
        <f t="shared" si="18"/>
        <v>0.40228093929217323</v>
      </c>
      <c r="V141" s="7"/>
      <c r="W141" s="28">
        <f t="shared" ca="1" si="19"/>
        <v>-0.20107029828185574</v>
      </c>
      <c r="X141" s="27"/>
      <c r="Y141" s="7"/>
      <c r="Z141" s="46"/>
    </row>
    <row r="142" spans="1:26" s="26" customFormat="1" x14ac:dyDescent="0.25">
      <c r="A142" s="26">
        <v>61</v>
      </c>
      <c r="B142" s="26">
        <v>-611</v>
      </c>
      <c r="C142" s="26">
        <v>14001</v>
      </c>
      <c r="D142" s="26">
        <v>11466</v>
      </c>
      <c r="E142" s="26">
        <v>12396</v>
      </c>
      <c r="F142" s="26">
        <v>14953</v>
      </c>
      <c r="G142" s="27"/>
      <c r="H142" s="7"/>
      <c r="I142" s="28">
        <f t="shared" si="11"/>
        <v>1605</v>
      </c>
      <c r="J142" s="27">
        <f t="shared" si="11"/>
        <v>-3487</v>
      </c>
      <c r="K142" s="7"/>
      <c r="L142" s="28">
        <f t="shared" ca="1" si="12"/>
        <v>1634.4258481501736</v>
      </c>
      <c r="M142" s="26">
        <f t="shared" ca="1" si="13"/>
        <v>-3494.985702537444</v>
      </c>
      <c r="N142" s="26">
        <f t="shared" ca="1" si="14"/>
        <v>-0.42219868652943926</v>
      </c>
      <c r="O142" s="27">
        <f t="shared" ca="1" si="15"/>
        <v>-0.90855275106884581</v>
      </c>
      <c r="P142" s="7"/>
      <c r="Q142" s="28">
        <f t="shared" ca="1" si="16"/>
        <v>-0.41520228512749102</v>
      </c>
      <c r="R142" s="27">
        <f t="shared" ca="1" si="20"/>
        <v>17.462849844552238</v>
      </c>
      <c r="S142" s="7"/>
      <c r="T142" s="28">
        <f t="shared" si="17"/>
        <v>17.550000000000015</v>
      </c>
      <c r="U142" s="27">
        <f t="shared" si="18"/>
        <v>0.3063052837250051</v>
      </c>
      <c r="V142" s="7"/>
      <c r="W142" s="28">
        <f t="shared" ca="1" si="19"/>
        <v>-8.7150155447776712E-2</v>
      </c>
      <c r="X142" s="27"/>
      <c r="Y142" s="7"/>
      <c r="Z142" s="46"/>
    </row>
    <row r="143" spans="1:26" s="26" customFormat="1" x14ac:dyDescent="0.25">
      <c r="A143" s="26">
        <v>62</v>
      </c>
      <c r="B143" s="26">
        <v>-638</v>
      </c>
      <c r="C143" s="26">
        <v>13829</v>
      </c>
      <c r="D143" s="26">
        <v>11398</v>
      </c>
      <c r="E143" s="26">
        <v>12583</v>
      </c>
      <c r="F143" s="26">
        <v>15029</v>
      </c>
      <c r="G143" s="27"/>
      <c r="H143" s="7"/>
      <c r="I143" s="28">
        <f t="shared" si="11"/>
        <v>1246</v>
      </c>
      <c r="J143" s="27">
        <f t="shared" si="11"/>
        <v>-3631</v>
      </c>
      <c r="K143" s="7"/>
      <c r="L143" s="28">
        <f t="shared" ca="1" si="12"/>
        <v>1275.4258481501736</v>
      </c>
      <c r="M143" s="26">
        <f t="shared" ca="1" si="13"/>
        <v>-3638.985702537444</v>
      </c>
      <c r="N143" s="26">
        <f t="shared" ca="1" si="14"/>
        <v>-0.32946316803796821</v>
      </c>
      <c r="O143" s="27">
        <f t="shared" ca="1" si="15"/>
        <v>-0.94598683729670274</v>
      </c>
      <c r="P143" s="7"/>
      <c r="Q143" s="28">
        <f t="shared" ca="1" si="16"/>
        <v>-0.32217522468022541</v>
      </c>
      <c r="R143" s="27">
        <f t="shared" ca="1" si="20"/>
        <v>11.710108023009411</v>
      </c>
      <c r="S143" s="7"/>
      <c r="T143" s="28">
        <f t="shared" si="17"/>
        <v>11.808000000000014</v>
      </c>
      <c r="U143" s="27">
        <f t="shared" si="18"/>
        <v>0.20608847807549069</v>
      </c>
      <c r="V143" s="7"/>
      <c r="W143" s="28">
        <f t="shared" ca="1" si="19"/>
        <v>-9.7891976990602814E-2</v>
      </c>
      <c r="X143" s="27"/>
      <c r="Y143" s="7"/>
      <c r="Z143" s="46"/>
    </row>
    <row r="144" spans="1:26" s="26" customFormat="1" x14ac:dyDescent="0.25">
      <c r="A144" s="26">
        <v>63</v>
      </c>
      <c r="B144" s="26">
        <v>-632</v>
      </c>
      <c r="C144" s="26">
        <v>13639</v>
      </c>
      <c r="D144" s="26">
        <v>11344</v>
      </c>
      <c r="E144" s="26">
        <v>12764</v>
      </c>
      <c r="F144" s="26">
        <v>15082</v>
      </c>
      <c r="G144" s="27"/>
      <c r="H144" s="7"/>
      <c r="I144" s="28">
        <f t="shared" si="11"/>
        <v>875</v>
      </c>
      <c r="J144" s="27">
        <f t="shared" si="11"/>
        <v>-3738</v>
      </c>
      <c r="K144" s="7"/>
      <c r="L144" s="28">
        <f t="shared" ca="1" si="12"/>
        <v>904.42584815017358</v>
      </c>
      <c r="M144" s="26">
        <f t="shared" ca="1" si="13"/>
        <v>-3745.985702537444</v>
      </c>
      <c r="N144" s="26">
        <f t="shared" ca="1" si="14"/>
        <v>-0.23362785505653155</v>
      </c>
      <c r="O144" s="27">
        <f t="shared" ca="1" si="15"/>
        <v>-0.9738024430354576</v>
      </c>
      <c r="P144" s="7"/>
      <c r="Q144" s="28">
        <f t="shared" ca="1" si="16"/>
        <v>-0.22612247857575424</v>
      </c>
      <c r="R144" s="27">
        <f t="shared" ca="1" si="20"/>
        <v>5.9755133614694387</v>
      </c>
      <c r="S144" s="7"/>
      <c r="T144" s="28">
        <f t="shared" si="17"/>
        <v>6.1200000000000143</v>
      </c>
      <c r="U144" s="27">
        <f t="shared" si="18"/>
        <v>0.10681415022205321</v>
      </c>
      <c r="V144" s="7"/>
      <c r="W144" s="28">
        <f t="shared" ca="1" si="19"/>
        <v>-0.14448663853057564</v>
      </c>
      <c r="X144" s="27"/>
      <c r="Y144" s="7"/>
      <c r="Z144" s="46"/>
    </row>
    <row r="145" spans="1:26" s="26" customFormat="1" x14ac:dyDescent="0.25">
      <c r="A145" s="26">
        <v>64</v>
      </c>
      <c r="B145" s="26">
        <v>-641</v>
      </c>
      <c r="C145" s="26">
        <v>13446</v>
      </c>
      <c r="D145" s="26">
        <v>11312</v>
      </c>
      <c r="E145" s="26">
        <v>12950</v>
      </c>
      <c r="F145" s="26">
        <v>15112</v>
      </c>
      <c r="G145" s="27"/>
      <c r="H145" s="7"/>
      <c r="I145" s="28">
        <f t="shared" ref="I145:J145" si="21">C145-E145</f>
        <v>496</v>
      </c>
      <c r="J145" s="27">
        <f t="shared" si="21"/>
        <v>-3800</v>
      </c>
      <c r="K145" s="7"/>
      <c r="L145" s="28">
        <f t="shared" ref="L145" ca="1" si="22">I145-$J$4</f>
        <v>525.42584815017358</v>
      </c>
      <c r="M145" s="26">
        <f t="shared" ref="M145" ca="1" si="23">J145-$J$3</f>
        <v>-3807.985702537444</v>
      </c>
      <c r="N145" s="26">
        <f t="shared" ref="N145" ca="1" si="24">L145/$J$7</f>
        <v>-0.13572601241511781</v>
      </c>
      <c r="O145" s="27">
        <f t="shared" ref="O145" ca="1" si="25">M145/$J$6</f>
        <v>-0.98991989682800707</v>
      </c>
      <c r="P145" s="7"/>
      <c r="Q145" s="28">
        <f t="shared" ref="Q145" ca="1" si="26">(N145-O145*SIN(-$J$11*PI()/180))/(COS(-$J$11*PI()/180))</f>
        <v>-0.12809338586412006</v>
      </c>
      <c r="R145" s="27">
        <f ca="1">IF(MOD(ATAN2(O145,Q145)*180/PI()-$J$9+360,360)&gt;5,MOD(ATAN2(O145,Q145)*180/PI()-$J$9+360,360)-360,MOD(ATAN2(O145,Q145)*180/PI()-$J$9+360,360))</f>
        <v>0.27575434469247284</v>
      </c>
      <c r="S145" s="7"/>
      <c r="T145" s="28">
        <f t="shared" ref="T145" si="27">360/40000*B145+T144</f>
        <v>0.35100000000001508</v>
      </c>
      <c r="U145" s="27">
        <f t="shared" ref="U145" si="28">T145*PI()/180</f>
        <v>6.1261056745003598E-3</v>
      </c>
      <c r="V145" s="7"/>
      <c r="W145" s="28">
        <f t="shared" ref="W145" ca="1" si="29">R145-T145</f>
        <v>-7.5245655307542236E-2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40022</v>
      </c>
    </row>
    <row r="151" spans="1:26" x14ac:dyDescent="0.25">
      <c r="A151" t="s">
        <v>81</v>
      </c>
      <c r="B151">
        <v>40022</v>
      </c>
    </row>
    <row r="152" spans="1:26" x14ac:dyDescent="0.25">
      <c r="A152" s="32" t="s">
        <v>92</v>
      </c>
      <c r="B152" s="32">
        <v>-39983</v>
      </c>
    </row>
    <row r="153" spans="1:26" x14ac:dyDescent="0.25">
      <c r="A153" t="s">
        <v>87</v>
      </c>
      <c r="B153">
        <v>-39983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9.5995718688025775</v>
      </c>
      <c r="L3" s="36" t="s">
        <v>1</v>
      </c>
      <c r="M3" s="11">
        <v>-4100.3974754171613</v>
      </c>
      <c r="N3" s="10" t="s">
        <v>2</v>
      </c>
      <c r="O3" s="36">
        <v>4108.3306304617809</v>
      </c>
      <c r="Q3" s="117" t="s">
        <v>3</v>
      </c>
      <c r="R3" s="117"/>
      <c r="T3" s="49" t="s">
        <v>53</v>
      </c>
      <c r="U3" s="50">
        <v>43690</v>
      </c>
    </row>
    <row r="4" spans="1:21" ht="15.75" thickBot="1" x14ac:dyDescent="0.3">
      <c r="A4" t="s">
        <v>64</v>
      </c>
      <c r="I4" s="34" t="s">
        <v>4</v>
      </c>
      <c r="J4" s="34">
        <f>(M6+M12)/2</f>
        <v>-31.379382272097075</v>
      </c>
      <c r="L4" s="9" t="s">
        <v>5</v>
      </c>
      <c r="M4" s="13">
        <v>359.83336198794098</v>
      </c>
      <c r="N4" s="12" t="s">
        <v>6</v>
      </c>
      <c r="O4" s="9">
        <v>359.87452525242429</v>
      </c>
      <c r="Q4" s="2" t="s">
        <v>7</v>
      </c>
      <c r="R4" s="2">
        <f>MAX(AC20:AC149)</f>
        <v>0.24275458244511583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-172.5790204059534</v>
      </c>
      <c r="N5" s="14" t="s">
        <v>9</v>
      </c>
      <c r="O5" s="9">
        <v>-171.73113725097849</v>
      </c>
      <c r="Q5" s="5" t="s">
        <v>10</v>
      </c>
      <c r="R5" s="5">
        <f>MIN(AC20:AC149)</f>
        <v>-0.28294580799897417</v>
      </c>
      <c r="T5" s="49" t="s">
        <v>55</v>
      </c>
      <c r="U5" s="51">
        <v>9</v>
      </c>
    </row>
    <row r="6" spans="1:21" ht="15.75" thickBot="1" x14ac:dyDescent="0.3">
      <c r="A6" t="s">
        <v>65</v>
      </c>
      <c r="I6" s="33" t="s">
        <v>11</v>
      </c>
      <c r="J6" s="33">
        <f>(O3+O9)/2</f>
        <v>4102.8088394270453</v>
      </c>
      <c r="L6" s="38" t="s">
        <v>12</v>
      </c>
      <c r="M6" s="13">
        <v>-31.614660934568562</v>
      </c>
      <c r="N6" s="14" t="s">
        <v>13</v>
      </c>
      <c r="O6" s="9">
        <v>10.648192165214255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-4095.2304084080833</v>
      </c>
      <c r="L7" s="39" t="s">
        <v>15</v>
      </c>
      <c r="M7" s="16">
        <f>SUM(M20:M84)</f>
        <v>2588.3134675728802</v>
      </c>
      <c r="N7" s="15" t="s">
        <v>15</v>
      </c>
      <c r="O7" s="37">
        <f>SUM(O20:O84)</f>
        <v>3996.8955407931835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-171.71710221149829</v>
      </c>
      <c r="L9" s="36" t="s">
        <v>18</v>
      </c>
      <c r="M9" s="11">
        <v>-4090.0633413990054</v>
      </c>
      <c r="N9" s="10" t="s">
        <v>19</v>
      </c>
      <c r="O9" s="36">
        <v>4097.2870483923098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-172.55818693041027</v>
      </c>
      <c r="L10" s="9" t="s">
        <v>21</v>
      </c>
      <c r="M10" s="13">
        <v>359.78016245881162</v>
      </c>
      <c r="N10" s="12" t="s">
        <v>22</v>
      </c>
      <c r="O10" s="9">
        <v>360.01763462093999</v>
      </c>
      <c r="T10" s="52"/>
    </row>
    <row r="11" spans="1:21" ht="15.75" thickBot="1" x14ac:dyDescent="0.3">
      <c r="I11" s="34" t="s">
        <v>23</v>
      </c>
      <c r="J11" s="34">
        <f>J9-J10</f>
        <v>0.84108471891198633</v>
      </c>
      <c r="L11" s="38" t="s">
        <v>24</v>
      </c>
      <c r="M11" s="13">
        <v>-172.53735345486714</v>
      </c>
      <c r="N11" s="14" t="s">
        <v>25</v>
      </c>
      <c r="O11" s="9">
        <v>-171.70306717201805</v>
      </c>
    </row>
    <row r="12" spans="1:21" x14ac:dyDescent="0.25">
      <c r="I12" s="9"/>
      <c r="J12" s="9"/>
      <c r="L12" s="38" t="s">
        <v>26</v>
      </c>
      <c r="M12" s="13">
        <v>-31.144103609625589</v>
      </c>
      <c r="N12" s="14" t="s">
        <v>27</v>
      </c>
      <c r="O12" s="9">
        <v>8.5509515723908986</v>
      </c>
    </row>
    <row r="13" spans="1:21" ht="15.75" thickBot="1" x14ac:dyDescent="0.3">
      <c r="I13" s="9"/>
      <c r="J13" s="9"/>
      <c r="L13" s="39" t="s">
        <v>15</v>
      </c>
      <c r="M13" s="16">
        <f>SUM(M85:M149)</f>
        <v>2197.9360099327432</v>
      </c>
      <c r="N13" s="15" t="s">
        <v>15</v>
      </c>
      <c r="O13" s="37">
        <f>SUM(O85:O149)</f>
        <v>4171.2469461219907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13516</v>
      </c>
      <c r="D20" s="17">
        <v>11226</v>
      </c>
      <c r="E20" s="17">
        <v>13020</v>
      </c>
      <c r="F20" s="17">
        <v>15291</v>
      </c>
      <c r="G20" s="24"/>
      <c r="H20" s="7"/>
      <c r="I20" s="25">
        <f t="shared" ref="I20:J51" si="0">C20-E20</f>
        <v>496</v>
      </c>
      <c r="J20" s="24">
        <f t="shared" si="0"/>
        <v>-4065</v>
      </c>
      <c r="K20" s="7"/>
      <c r="L20" s="25">
        <f>$M$3*SIN(2*PI()/$M$4*(AA20+$M$5))+$M$6</f>
        <v>489.11948013664227</v>
      </c>
      <c r="M20" s="17">
        <f t="shared" ref="M20:M83" si="1">(I20-L20)^2</f>
        <v>47.341553590060322</v>
      </c>
      <c r="N20" s="17">
        <f>$O$3*COS(2*PI()/$O$4*(AA20+$O$5))+$O$6</f>
        <v>-4056.0474824829353</v>
      </c>
      <c r="O20" s="24">
        <f t="shared" ref="O20:O83" si="2">(J20-N20)^2</f>
        <v>80.147569893350919</v>
      </c>
      <c r="P20" s="7"/>
      <c r="Q20" s="25">
        <f>I20-$J$4</f>
        <v>527.37938227209702</v>
      </c>
      <c r="R20" s="24">
        <f>J20-$J$3</f>
        <v>-4074.5995718688027</v>
      </c>
      <c r="S20" s="7"/>
      <c r="T20" s="25">
        <f>Q20/$J$7</f>
        <v>-0.12877892808895761</v>
      </c>
      <c r="U20" s="24">
        <f>R20/$J$6</f>
        <v>-0.99312440119384604</v>
      </c>
      <c r="V20" s="7"/>
      <c r="W20" s="25">
        <f>(T20-U20*SIN(-$J$11*PI()/180))/(COS(-$J$11*PI()/180))</f>
        <v>-0.14337261806921289</v>
      </c>
      <c r="X20" s="24">
        <f>IF(MOD(ATAN2(U20,W20)*180/PI()-$J$9+360,360)&gt;5,MOD(ATAN2(U20,W20)*180/PI()-$J$9+360,360)-360,MOD(ATAN2(U20,W20)*180/PI()-$J$9+360,360))</f>
        <v>-6.8135303801113878E-2</v>
      </c>
      <c r="Y20" s="7"/>
      <c r="Z20" s="25">
        <f>I159</f>
        <v>-5</v>
      </c>
      <c r="AA20" s="17">
        <f>360/40000*Z20</f>
        <v>-4.4999999999999998E-2</v>
      </c>
      <c r="AB20" s="24">
        <f>AA20*PI()/180</f>
        <v>-7.8539816339744833E-4</v>
      </c>
      <c r="AC20" s="17">
        <f>X20-AA20</f>
        <v>-2.313530380111388E-2</v>
      </c>
      <c r="AD20" s="17">
        <f ca="1">INDIRECT("AC"&amp;AE20)-AC20</f>
        <v>-8.032874693739174E-2</v>
      </c>
      <c r="AE20" s="17">
        <v>149</v>
      </c>
    </row>
    <row r="21" spans="1:31" s="17" customFormat="1" x14ac:dyDescent="0.25">
      <c r="A21" s="17">
        <v>1</v>
      </c>
      <c r="B21" s="17">
        <v>633</v>
      </c>
      <c r="C21" s="17">
        <v>13705</v>
      </c>
      <c r="D21" s="17">
        <v>11261</v>
      </c>
      <c r="E21" s="17">
        <v>12817</v>
      </c>
      <c r="F21" s="17">
        <v>15249</v>
      </c>
      <c r="G21" s="24"/>
      <c r="H21" s="7"/>
      <c r="I21" s="25">
        <f t="shared" si="0"/>
        <v>888</v>
      </c>
      <c r="J21" s="24">
        <f t="shared" si="0"/>
        <v>-3988</v>
      </c>
      <c r="K21" s="7"/>
      <c r="L21" s="25">
        <f t="shared" ref="L21:L84" si="3">$M$3*SIN(2*PI()/$M$4*(AA21+$M$5))+$M$6</f>
        <v>890.47255887465712</v>
      </c>
      <c r="M21" s="17">
        <f t="shared" si="1"/>
        <v>6.1135473886457072</v>
      </c>
      <c r="N21" s="17">
        <f t="shared" ref="N21:N84" si="4">$O$3*COS(2*PI()/$O$4*(AA21+$O$5))+$O$6</f>
        <v>-3978.0133022094242</v>
      </c>
      <c r="O21" s="24">
        <f t="shared" si="2"/>
        <v>99.734132760291914</v>
      </c>
      <c r="P21" s="7"/>
      <c r="Q21" s="25">
        <f t="shared" ref="Q21:Q84" si="5">I21-$J$4</f>
        <v>919.37938227209702</v>
      </c>
      <c r="R21" s="24">
        <f t="shared" ref="R21:R84" si="6">J21-$J$3</f>
        <v>-3997.5995718688027</v>
      </c>
      <c r="S21" s="7"/>
      <c r="T21" s="25">
        <f t="shared" ref="T21:T84" si="7">Q21/$J$7</f>
        <v>-0.22450003799163096</v>
      </c>
      <c r="U21" s="24">
        <f t="shared" ref="U21:U84" si="8">R21/$J$6</f>
        <v>-0.97435677076952598</v>
      </c>
      <c r="V21" s="7"/>
      <c r="W21" s="25">
        <f t="shared" ref="W21:W84" si="9">(T21-U21*SIN(-$J$11*PI()/180))/(COS(-$J$11*PI()/180))</f>
        <v>-0.23882851960625751</v>
      </c>
      <c r="X21" s="24">
        <f t="shared" ref="X21:X83" si="10">MOD(ATAN2(U21,W21)*180/PI()-$J$9+360,360)</f>
        <v>5.4895664795214998</v>
      </c>
      <c r="Y21" s="7"/>
      <c r="Z21" s="25">
        <f t="shared" ref="Z21:Z84" si="11">B21</f>
        <v>633</v>
      </c>
      <c r="AA21" s="17">
        <f>360/40000*Z21+AA20</f>
        <v>5.6519999999999992</v>
      </c>
      <c r="AB21" s="24">
        <f t="shared" ref="AB21:AB84" si="12">AA21*PI()/180</f>
        <v>9.8646009322719483E-2</v>
      </c>
      <c r="AC21" s="17">
        <f t="shared" ref="AC21:AC84" si="13">X21-AA21</f>
        <v>-0.16243352047849946</v>
      </c>
      <c r="AD21" s="17">
        <f t="shared" ref="AD21:AD83" ca="1" si="14">INDIRECT("AC"&amp;AE21)-AC21</f>
        <v>1.9883635168655545E-2</v>
      </c>
      <c r="AE21" s="17">
        <v>148</v>
      </c>
    </row>
    <row r="22" spans="1:31" s="17" customFormat="1" x14ac:dyDescent="0.25">
      <c r="A22" s="17">
        <v>2</v>
      </c>
      <c r="B22" s="17">
        <v>643</v>
      </c>
      <c r="C22" s="17">
        <v>13905</v>
      </c>
      <c r="D22" s="17">
        <v>11318</v>
      </c>
      <c r="E22" s="17">
        <v>12623</v>
      </c>
      <c r="F22" s="17">
        <v>15184</v>
      </c>
      <c r="G22" s="24"/>
      <c r="H22" s="7"/>
      <c r="I22" s="25">
        <f t="shared" si="0"/>
        <v>1282</v>
      </c>
      <c r="J22" s="24">
        <f t="shared" si="0"/>
        <v>-3866</v>
      </c>
      <c r="K22" s="7"/>
      <c r="L22" s="25">
        <f t="shared" si="3"/>
        <v>1288.8106477437836</v>
      </c>
      <c r="M22" s="17">
        <f t="shared" si="1"/>
        <v>46.384922689905288</v>
      </c>
      <c r="N22" s="17">
        <f>$O$3*COS(2*PI()/$O$4*(AA22+$O$5))+$O$6</f>
        <v>-3858.3835428311631</v>
      </c>
      <c r="O22" s="24">
        <f>(J22-N22)^2</f>
        <v>58.010419804726389</v>
      </c>
      <c r="P22" s="7"/>
      <c r="Q22" s="25">
        <f t="shared" si="5"/>
        <v>1313.379382272097</v>
      </c>
      <c r="R22" s="24">
        <f t="shared" si="6"/>
        <v>-3875.5995718688027</v>
      </c>
      <c r="S22" s="7"/>
      <c r="T22" s="25">
        <f t="shared" si="7"/>
        <v>-0.32070952090401178</v>
      </c>
      <c r="U22" s="24">
        <f t="shared" si="8"/>
        <v>-0.94462104464268137</v>
      </c>
      <c r="V22" s="7"/>
      <c r="W22" s="25">
        <f t="shared" si="9"/>
        <v>-0.33461182688340524</v>
      </c>
      <c r="X22" s="24">
        <f t="shared" si="10"/>
        <v>11.22270565737108</v>
      </c>
      <c r="Y22" s="7"/>
      <c r="Z22" s="25">
        <f t="shared" si="11"/>
        <v>643</v>
      </c>
      <c r="AA22" s="17">
        <f t="shared" ref="AA22:AA85" si="15">360/40000*Z22+AA21</f>
        <v>11.439</v>
      </c>
      <c r="AB22" s="24">
        <f t="shared" si="12"/>
        <v>0.19964821313563136</v>
      </c>
      <c r="AC22" s="17">
        <f t="shared" si="13"/>
        <v>-0.21629434262892033</v>
      </c>
      <c r="AD22" s="17">
        <f t="shared" ca="1" si="14"/>
        <v>5.9534395262678785E-2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14093</v>
      </c>
      <c r="D23" s="17">
        <v>11404</v>
      </c>
      <c r="E23" s="17">
        <v>12437</v>
      </c>
      <c r="F23" s="17">
        <v>15113</v>
      </c>
      <c r="G23" s="24"/>
      <c r="H23" s="7"/>
      <c r="I23" s="25">
        <f t="shared" si="0"/>
        <v>1656</v>
      </c>
      <c r="J23" s="24">
        <f t="shared" si="0"/>
        <v>-3709</v>
      </c>
      <c r="K23" s="7"/>
      <c r="L23" s="25">
        <f t="shared" si="3"/>
        <v>1666.642248536157</v>
      </c>
      <c r="M23" s="17">
        <f t="shared" si="1"/>
        <v>113.25745390533608</v>
      </c>
      <c r="N23" s="17">
        <f t="shared" si="4"/>
        <v>-3702.6113788999946</v>
      </c>
      <c r="O23" s="24">
        <f t="shared" si="2"/>
        <v>40.814479559433778</v>
      </c>
      <c r="P23" s="7"/>
      <c r="Q23" s="25">
        <f t="shared" si="5"/>
        <v>1687.379382272097</v>
      </c>
      <c r="R23" s="24">
        <f t="shared" si="6"/>
        <v>-3718.5995718688027</v>
      </c>
      <c r="S23" s="7"/>
      <c r="T23" s="25">
        <f t="shared" si="7"/>
        <v>-0.41203527371931747</v>
      </c>
      <c r="U23" s="24">
        <f t="shared" si="8"/>
        <v>-0.90635457741387304</v>
      </c>
      <c r="V23" s="7"/>
      <c r="W23" s="25">
        <f t="shared" si="9"/>
        <v>-0.42538564011406099</v>
      </c>
      <c r="X23" s="24">
        <f t="shared" si="10"/>
        <v>16.859499693658904</v>
      </c>
      <c r="Y23" s="7"/>
      <c r="Z23" s="25">
        <f t="shared" si="11"/>
        <v>631</v>
      </c>
      <c r="AA23" s="17">
        <f t="shared" si="15"/>
        <v>17.117999999999999</v>
      </c>
      <c r="AB23" s="24">
        <f t="shared" si="12"/>
        <v>0.29876546135638932</v>
      </c>
      <c r="AC23" s="17">
        <f t="shared" si="13"/>
        <v>-0.25850030634109444</v>
      </c>
      <c r="AD23" s="17">
        <f t="shared" ca="1" si="14"/>
        <v>-2.4445501657879731E-2</v>
      </c>
      <c r="AE23" s="17">
        <v>146</v>
      </c>
    </row>
    <row r="24" spans="1:31" s="17" customFormat="1" x14ac:dyDescent="0.25">
      <c r="A24" s="17">
        <v>4</v>
      </c>
      <c r="B24" s="17">
        <v>621</v>
      </c>
      <c r="C24" s="17">
        <v>14271</v>
      </c>
      <c r="D24" s="17">
        <v>11495</v>
      </c>
      <c r="E24" s="17">
        <v>12257</v>
      </c>
      <c r="F24" s="17">
        <v>15017</v>
      </c>
      <c r="G24" s="24"/>
      <c r="H24" s="7"/>
      <c r="I24" s="25">
        <f t="shared" si="0"/>
        <v>2014</v>
      </c>
      <c r="J24" s="24">
        <f t="shared" si="0"/>
        <v>-3522</v>
      </c>
      <c r="K24" s="7"/>
      <c r="L24" s="25">
        <f t="shared" si="3"/>
        <v>2022.2132865807046</v>
      </c>
      <c r="M24" s="17">
        <f t="shared" si="1"/>
        <v>67.45807645678164</v>
      </c>
      <c r="N24" s="17">
        <f t="shared" si="4"/>
        <v>-3513.6856352749992</v>
      </c>
      <c r="O24" s="24">
        <f t="shared" si="2"/>
        <v>69.128660780337867</v>
      </c>
      <c r="P24" s="7"/>
      <c r="Q24" s="25">
        <f t="shared" si="5"/>
        <v>2045.379382272097</v>
      </c>
      <c r="R24" s="24">
        <f t="shared" si="6"/>
        <v>-3531.5995718688027</v>
      </c>
      <c r="S24" s="7"/>
      <c r="T24" s="25">
        <f t="shared" si="7"/>
        <v>-0.49945404245696307</v>
      </c>
      <c r="U24" s="24">
        <f t="shared" si="8"/>
        <v>-0.86077604638338168</v>
      </c>
      <c r="V24" s="7"/>
      <c r="W24" s="25">
        <f t="shared" si="9"/>
        <v>-0.51214470166774806</v>
      </c>
      <c r="X24" s="24">
        <f t="shared" si="10"/>
        <v>22.468909789166901</v>
      </c>
      <c r="Y24" s="7"/>
      <c r="Z24" s="25">
        <f t="shared" si="11"/>
        <v>621</v>
      </c>
      <c r="AA24" s="17">
        <f t="shared" si="15"/>
        <v>22.706999999999997</v>
      </c>
      <c r="AB24" s="24">
        <f t="shared" si="12"/>
        <v>0.39631191325035231</v>
      </c>
      <c r="AC24" s="17">
        <f t="shared" si="13"/>
        <v>-0.23809021083309645</v>
      </c>
      <c r="AD24" s="17">
        <f t="shared" ca="1" si="14"/>
        <v>3.6709017121825838E-2</v>
      </c>
      <c r="AE24" s="17">
        <v>145</v>
      </c>
    </row>
    <row r="25" spans="1:31" s="17" customFormat="1" x14ac:dyDescent="0.25">
      <c r="A25" s="17">
        <v>5</v>
      </c>
      <c r="B25" s="17">
        <v>616</v>
      </c>
      <c r="C25" s="17">
        <v>14451</v>
      </c>
      <c r="D25" s="17">
        <v>11612</v>
      </c>
      <c r="E25" s="17">
        <v>12096</v>
      </c>
      <c r="F25" s="17">
        <v>14911</v>
      </c>
      <c r="G25" s="24"/>
      <c r="H25" s="7"/>
      <c r="I25" s="25">
        <f t="shared" si="0"/>
        <v>2355</v>
      </c>
      <c r="J25" s="24">
        <f t="shared" si="0"/>
        <v>-3299</v>
      </c>
      <c r="K25" s="7"/>
      <c r="L25" s="25">
        <f t="shared" si="3"/>
        <v>2355.6200768375647</v>
      </c>
      <c r="M25" s="17">
        <f t="shared" si="1"/>
        <v>0.3844952844842871</v>
      </c>
      <c r="N25" s="17">
        <f t="shared" si="4"/>
        <v>-3293.1476153326867</v>
      </c>
      <c r="O25" s="24">
        <f t="shared" si="2"/>
        <v>34.250406294204332</v>
      </c>
      <c r="P25" s="7"/>
      <c r="Q25" s="25">
        <f t="shared" si="5"/>
        <v>2386.3793822720972</v>
      </c>
      <c r="R25" s="24">
        <f t="shared" si="6"/>
        <v>-3308.5995718688027</v>
      </c>
      <c r="S25" s="7"/>
      <c r="T25" s="25">
        <f t="shared" si="7"/>
        <v>-0.58272164061209475</v>
      </c>
      <c r="U25" s="24">
        <f t="shared" si="8"/>
        <v>-0.80642303879087052</v>
      </c>
      <c r="V25" s="7"/>
      <c r="W25" s="25">
        <f t="shared" si="9"/>
        <v>-0.59462332940761986</v>
      </c>
      <c r="X25" s="24">
        <f t="shared" si="10"/>
        <v>28.120645809985604</v>
      </c>
      <c r="Y25" s="7"/>
      <c r="Z25" s="25">
        <f t="shared" si="11"/>
        <v>616</v>
      </c>
      <c r="AA25" s="17">
        <f t="shared" si="15"/>
        <v>28.250999999999998</v>
      </c>
      <c r="AB25" s="24">
        <f t="shared" si="12"/>
        <v>0.49307296698091801</v>
      </c>
      <c r="AC25" s="17">
        <f t="shared" si="13"/>
        <v>-0.13035419001439408</v>
      </c>
      <c r="AD25" s="17">
        <f t="shared" ca="1" si="14"/>
        <v>-0.1453354187975755</v>
      </c>
      <c r="AE25" s="17">
        <v>144</v>
      </c>
    </row>
    <row r="26" spans="1:31" s="17" customFormat="1" x14ac:dyDescent="0.25">
      <c r="A26" s="17">
        <v>6</v>
      </c>
      <c r="B26" s="17">
        <v>626</v>
      </c>
      <c r="C26" s="17">
        <v>14608</v>
      </c>
      <c r="D26" s="17">
        <v>11740</v>
      </c>
      <c r="E26" s="17">
        <v>11938</v>
      </c>
      <c r="F26" s="17">
        <v>14787</v>
      </c>
      <c r="G26" s="24"/>
      <c r="H26" s="7"/>
      <c r="I26" s="25">
        <f t="shared" si="0"/>
        <v>2670</v>
      </c>
      <c r="J26" s="24">
        <f t="shared" si="0"/>
        <v>-3047</v>
      </c>
      <c r="K26" s="7"/>
      <c r="L26" s="25">
        <f t="shared" si="3"/>
        <v>2671.5213674378265</v>
      </c>
      <c r="M26" s="17">
        <f t="shared" si="1"/>
        <v>2.314558880878721</v>
      </c>
      <c r="N26" s="17">
        <f t="shared" si="4"/>
        <v>-3037.3550012756427</v>
      </c>
      <c r="O26" s="24">
        <f t="shared" si="2"/>
        <v>93.026000392853263</v>
      </c>
      <c r="P26" s="7"/>
      <c r="Q26" s="25">
        <f t="shared" si="5"/>
        <v>2701.3793822720972</v>
      </c>
      <c r="R26" s="24">
        <f t="shared" si="6"/>
        <v>-3056.5995718688027</v>
      </c>
      <c r="S26" s="7"/>
      <c r="T26" s="25">
        <f t="shared" si="7"/>
        <v>-0.65964038964102867</v>
      </c>
      <c r="U26" s="24">
        <f t="shared" si="8"/>
        <v>-0.7450017028567324</v>
      </c>
      <c r="V26" s="7"/>
      <c r="W26" s="25">
        <f t="shared" si="9"/>
        <v>-0.67064865551519637</v>
      </c>
      <c r="X26" s="24">
        <f t="shared" si="10"/>
        <v>33.710565348286536</v>
      </c>
      <c r="Y26" s="7"/>
      <c r="Z26" s="25">
        <f t="shared" si="11"/>
        <v>626</v>
      </c>
      <c r="AA26" s="17">
        <f t="shared" si="15"/>
        <v>33.884999999999998</v>
      </c>
      <c r="AB26" s="24">
        <f t="shared" si="12"/>
        <v>0.59140481703827852</v>
      </c>
      <c r="AC26" s="17">
        <f t="shared" si="13"/>
        <v>-0.17443465171346162</v>
      </c>
      <c r="AD26" s="17">
        <f t="shared" ca="1" si="14"/>
        <v>6.0706066404755177E-2</v>
      </c>
      <c r="AE26" s="17">
        <v>143</v>
      </c>
    </row>
    <row r="27" spans="1:31" s="17" customFormat="1" x14ac:dyDescent="0.25">
      <c r="A27" s="17">
        <v>7</v>
      </c>
      <c r="B27" s="17">
        <v>606</v>
      </c>
      <c r="C27" s="17">
        <v>14740</v>
      </c>
      <c r="D27" s="17">
        <v>11872</v>
      </c>
      <c r="E27" s="17">
        <v>11791</v>
      </c>
      <c r="F27" s="17">
        <v>14637</v>
      </c>
      <c r="G27" s="24"/>
      <c r="H27" s="7"/>
      <c r="I27" s="25">
        <f t="shared" si="0"/>
        <v>2949</v>
      </c>
      <c r="J27" s="24">
        <f t="shared" si="0"/>
        <v>-2765</v>
      </c>
      <c r="K27" s="7"/>
      <c r="L27" s="25">
        <f t="shared" si="3"/>
        <v>2952.4583222007109</v>
      </c>
      <c r="M27" s="17">
        <f t="shared" si="1"/>
        <v>11.959992443929755</v>
      </c>
      <c r="N27" s="17">
        <f t="shared" si="4"/>
        <v>-2761.6361952815337</v>
      </c>
      <c r="O27" s="24">
        <f t="shared" si="2"/>
        <v>11.315182183976322</v>
      </c>
      <c r="P27" s="7"/>
      <c r="Q27" s="25">
        <f t="shared" si="5"/>
        <v>2980.3793822720972</v>
      </c>
      <c r="R27" s="24">
        <f t="shared" si="6"/>
        <v>-2774.5995718688027</v>
      </c>
      <c r="S27" s="7"/>
      <c r="T27" s="25">
        <f t="shared" si="7"/>
        <v>-0.72776842449522738</v>
      </c>
      <c r="U27" s="24">
        <f t="shared" si="8"/>
        <v>-0.67626830312091113</v>
      </c>
      <c r="V27" s="7"/>
      <c r="W27" s="25">
        <f t="shared" si="9"/>
        <v>-0.73777497359537658</v>
      </c>
      <c r="X27" s="24">
        <f t="shared" si="10"/>
        <v>39.207727995906339</v>
      </c>
      <c r="Y27" s="7"/>
      <c r="Z27" s="25">
        <f t="shared" si="11"/>
        <v>606</v>
      </c>
      <c r="AA27" s="17">
        <f t="shared" si="15"/>
        <v>39.338999999999999</v>
      </c>
      <c r="AB27" s="24">
        <f t="shared" si="12"/>
        <v>0.68659507444204926</v>
      </c>
      <c r="AC27" s="17">
        <f t="shared" si="13"/>
        <v>-0.13127200409365969</v>
      </c>
      <c r="AD27" s="17">
        <f t="shared" ca="1" si="14"/>
        <v>6.0765606550070572E-2</v>
      </c>
      <c r="AE27" s="17">
        <v>142</v>
      </c>
    </row>
    <row r="28" spans="1:31" s="17" customFormat="1" x14ac:dyDescent="0.25">
      <c r="A28" s="17">
        <v>8</v>
      </c>
      <c r="B28" s="17">
        <v>625</v>
      </c>
      <c r="C28" s="17">
        <v>14883</v>
      </c>
      <c r="D28" s="17">
        <v>12033</v>
      </c>
      <c r="E28" s="17">
        <v>11664</v>
      </c>
      <c r="F28" s="17">
        <v>14488</v>
      </c>
      <c r="G28" s="24"/>
      <c r="H28" s="7"/>
      <c r="I28" s="25">
        <f t="shared" si="0"/>
        <v>3219</v>
      </c>
      <c r="J28" s="24">
        <f t="shared" si="0"/>
        <v>-2455</v>
      </c>
      <c r="K28" s="7"/>
      <c r="L28" s="25">
        <f t="shared" si="3"/>
        <v>3213.8486624625834</v>
      </c>
      <c r="M28" s="17">
        <f t="shared" si="1"/>
        <v>26.536278424396972</v>
      </c>
      <c r="N28" s="17">
        <f t="shared" si="4"/>
        <v>-2450.9896318749807</v>
      </c>
      <c r="O28" s="24">
        <f t="shared" si="2"/>
        <v>16.083052498171138</v>
      </c>
      <c r="P28" s="7"/>
      <c r="Q28" s="25">
        <f t="shared" si="5"/>
        <v>3250.3793822720972</v>
      </c>
      <c r="R28" s="24">
        <f t="shared" si="6"/>
        <v>-2464.5995718688027</v>
      </c>
      <c r="S28" s="7"/>
      <c r="T28" s="25">
        <f t="shared" si="7"/>
        <v>-0.79369878080574219</v>
      </c>
      <c r="U28" s="24">
        <f t="shared" si="8"/>
        <v>-0.60071031050351897</v>
      </c>
      <c r="V28" s="7"/>
      <c r="W28" s="25">
        <f t="shared" si="9"/>
        <v>-0.80260318616101289</v>
      </c>
      <c r="X28" s="24">
        <f t="shared" si="10"/>
        <v>44.903994788369005</v>
      </c>
      <c r="Y28" s="7"/>
      <c r="Z28" s="25">
        <f t="shared" si="11"/>
        <v>625</v>
      </c>
      <c r="AA28" s="17">
        <f t="shared" si="15"/>
        <v>44.963999999999999</v>
      </c>
      <c r="AB28" s="24">
        <f t="shared" si="12"/>
        <v>0.78476984486673029</v>
      </c>
      <c r="AC28" s="17">
        <f t="shared" si="13"/>
        <v>-6.0005211630993927E-2</v>
      </c>
      <c r="AD28" s="17">
        <f t="shared" ca="1" si="14"/>
        <v>2.8707903647465116E-2</v>
      </c>
      <c r="AE28" s="17">
        <v>141</v>
      </c>
    </row>
    <row r="29" spans="1:31" s="17" customFormat="1" x14ac:dyDescent="0.25">
      <c r="A29" s="17">
        <v>9</v>
      </c>
      <c r="B29" s="17">
        <v>637</v>
      </c>
      <c r="C29" s="17">
        <v>15002</v>
      </c>
      <c r="D29" s="17">
        <v>12210</v>
      </c>
      <c r="E29" s="17">
        <v>11547</v>
      </c>
      <c r="F29" s="17">
        <v>14318</v>
      </c>
      <c r="G29" s="24"/>
      <c r="H29" s="7"/>
      <c r="I29" s="25">
        <f t="shared" si="0"/>
        <v>3455</v>
      </c>
      <c r="J29" s="24">
        <f t="shared" si="0"/>
        <v>-2108</v>
      </c>
      <c r="K29" s="7"/>
      <c r="L29" s="25">
        <f t="shared" si="3"/>
        <v>3448.0513025611785</v>
      </c>
      <c r="M29" s="17">
        <f t="shared" si="1"/>
        <v>48.284396096283849</v>
      </c>
      <c r="N29" s="17">
        <f t="shared" si="4"/>
        <v>-2109.9884893990206</v>
      </c>
      <c r="O29" s="24">
        <f t="shared" si="2"/>
        <v>3.954090090017452</v>
      </c>
      <c r="P29" s="7"/>
      <c r="Q29" s="25">
        <f t="shared" si="5"/>
        <v>3486.3793822720972</v>
      </c>
      <c r="R29" s="24">
        <f t="shared" si="6"/>
        <v>-2117.5995718688027</v>
      </c>
      <c r="S29" s="7"/>
      <c r="T29" s="25">
        <f t="shared" si="7"/>
        <v>-0.85132679595122918</v>
      </c>
      <c r="U29" s="24">
        <f t="shared" si="8"/>
        <v>-0.51613410586405095</v>
      </c>
      <c r="V29" s="7"/>
      <c r="W29" s="25">
        <f t="shared" si="9"/>
        <v>-0.85899576879508255</v>
      </c>
      <c r="X29" s="24">
        <f t="shared" si="10"/>
        <v>50.717230783716559</v>
      </c>
      <c r="Y29" s="7"/>
      <c r="Z29" s="25">
        <f t="shared" si="11"/>
        <v>637</v>
      </c>
      <c r="AA29" s="17">
        <f t="shared" si="15"/>
        <v>50.696999999999996</v>
      </c>
      <c r="AB29" s="24">
        <f t="shared" si="12"/>
        <v>0.88482957088356518</v>
      </c>
      <c r="AC29" s="17">
        <f t="shared" si="13"/>
        <v>2.0230783716563394E-2</v>
      </c>
      <c r="AD29" s="17">
        <f t="shared" ca="1" si="14"/>
        <v>-1.2068808883554993E-2</v>
      </c>
      <c r="AE29" s="17">
        <v>140</v>
      </c>
    </row>
    <row r="30" spans="1:31" s="17" customFormat="1" x14ac:dyDescent="0.25">
      <c r="A30" s="17">
        <v>10</v>
      </c>
      <c r="B30" s="17">
        <v>642</v>
      </c>
      <c r="C30" s="17">
        <v>15091</v>
      </c>
      <c r="D30" s="17">
        <v>12384</v>
      </c>
      <c r="E30" s="17">
        <v>11439</v>
      </c>
      <c r="F30" s="17">
        <v>14124</v>
      </c>
      <c r="G30" s="24"/>
      <c r="H30" s="7"/>
      <c r="I30" s="25">
        <f t="shared" si="0"/>
        <v>3652</v>
      </c>
      <c r="J30" s="24">
        <f t="shared" si="0"/>
        <v>-1740</v>
      </c>
      <c r="K30" s="7"/>
      <c r="L30" s="25">
        <f t="shared" si="3"/>
        <v>3648.8340509420918</v>
      </c>
      <c r="M30" s="17">
        <f t="shared" si="1"/>
        <v>10.023233437269596</v>
      </c>
      <c r="N30" s="17">
        <f t="shared" si="4"/>
        <v>-1744.8408217670949</v>
      </c>
      <c r="O30" s="24">
        <f t="shared" si="2"/>
        <v>23.433555380779737</v>
      </c>
      <c r="P30" s="7"/>
      <c r="Q30" s="25">
        <f t="shared" si="5"/>
        <v>3683.3793822720972</v>
      </c>
      <c r="R30" s="24">
        <f t="shared" si="6"/>
        <v>-1749.5995718688025</v>
      </c>
      <c r="S30" s="7"/>
      <c r="T30" s="25">
        <f t="shared" si="7"/>
        <v>-0.89943153740741955</v>
      </c>
      <c r="U30" s="24">
        <f t="shared" si="8"/>
        <v>-0.42643945656340476</v>
      </c>
      <c r="V30" s="7"/>
      <c r="W30" s="25">
        <f t="shared" si="9"/>
        <v>-0.9057889089281792</v>
      </c>
      <c r="X30" s="24">
        <f t="shared" si="10"/>
        <v>56.506354634551201</v>
      </c>
      <c r="Y30" s="7"/>
      <c r="Z30" s="25">
        <f t="shared" si="11"/>
        <v>642</v>
      </c>
      <c r="AA30" s="17">
        <f t="shared" si="15"/>
        <v>56.474999999999994</v>
      </c>
      <c r="AB30" s="24">
        <f t="shared" si="12"/>
        <v>0.98567469506379746</v>
      </c>
      <c r="AC30" s="17">
        <f t="shared" si="13"/>
        <v>3.1354634551206573E-2</v>
      </c>
      <c r="AD30" s="17">
        <f t="shared" ca="1" si="14"/>
        <v>1.4522108490638175E-2</v>
      </c>
      <c r="AE30" s="17">
        <v>139</v>
      </c>
    </row>
    <row r="31" spans="1:31" s="17" customFormat="1" x14ac:dyDescent="0.25">
      <c r="A31" s="17">
        <v>11</v>
      </c>
      <c r="B31" s="17">
        <v>629</v>
      </c>
      <c r="C31" s="17">
        <v>15172</v>
      </c>
      <c r="D31" s="17">
        <v>12570</v>
      </c>
      <c r="E31" s="17">
        <v>11357</v>
      </c>
      <c r="F31" s="17">
        <v>13938</v>
      </c>
      <c r="G31" s="24"/>
      <c r="H31" s="7"/>
      <c r="I31" s="25">
        <f t="shared" si="0"/>
        <v>3815</v>
      </c>
      <c r="J31" s="24">
        <f t="shared" si="0"/>
        <v>-1368</v>
      </c>
      <c r="K31" s="7"/>
      <c r="L31" s="25">
        <f t="shared" si="3"/>
        <v>3809.2598073324598</v>
      </c>
      <c r="M31" s="17">
        <f t="shared" si="1"/>
        <v>32.949811860482434</v>
      </c>
      <c r="N31" s="17">
        <f t="shared" si="4"/>
        <v>-1369.7502288237938</v>
      </c>
      <c r="O31" s="24">
        <f t="shared" si="2"/>
        <v>3.0633009356386447</v>
      </c>
      <c r="P31" s="7"/>
      <c r="Q31" s="25">
        <f t="shared" si="5"/>
        <v>3846.3793822720972</v>
      </c>
      <c r="R31" s="24">
        <f t="shared" si="6"/>
        <v>-1377.5995718688025</v>
      </c>
      <c r="S31" s="7"/>
      <c r="T31" s="25">
        <f t="shared" si="7"/>
        <v>-0.93923393769858221</v>
      </c>
      <c r="U31" s="24">
        <f t="shared" si="8"/>
        <v>-0.33576986542253412</v>
      </c>
      <c r="V31" s="7"/>
      <c r="W31" s="25">
        <f t="shared" si="9"/>
        <v>-0.94426450038599863</v>
      </c>
      <c r="X31" s="24">
        <f t="shared" si="10"/>
        <v>62.142286223420911</v>
      </c>
      <c r="Y31" s="7"/>
      <c r="Z31" s="25">
        <f t="shared" si="11"/>
        <v>629</v>
      </c>
      <c r="AA31" s="17">
        <f t="shared" si="15"/>
        <v>62.135999999999996</v>
      </c>
      <c r="AB31" s="24">
        <f t="shared" si="12"/>
        <v>1.0844777840191964</v>
      </c>
      <c r="AC31" s="17">
        <f t="shared" si="13"/>
        <v>6.2862234209148937E-3</v>
      </c>
      <c r="AD31" s="17">
        <f t="shared" ca="1" si="14"/>
        <v>5.4201034427194372E-2</v>
      </c>
      <c r="AE31" s="17">
        <v>138</v>
      </c>
    </row>
    <row r="32" spans="1:31" s="17" customFormat="1" x14ac:dyDescent="0.25">
      <c r="A32" s="17">
        <v>12</v>
      </c>
      <c r="B32" s="17">
        <v>623</v>
      </c>
      <c r="C32" s="17">
        <v>15226</v>
      </c>
      <c r="D32" s="17">
        <v>12760</v>
      </c>
      <c r="E32" s="17">
        <v>11295</v>
      </c>
      <c r="F32" s="17">
        <v>13740</v>
      </c>
      <c r="G32" s="24"/>
      <c r="H32" s="7"/>
      <c r="I32" s="25">
        <f t="shared" si="0"/>
        <v>3931</v>
      </c>
      <c r="J32" s="24">
        <f t="shared" si="0"/>
        <v>-980</v>
      </c>
      <c r="K32" s="7"/>
      <c r="L32" s="25">
        <f t="shared" si="3"/>
        <v>3931.195176402925</v>
      </c>
      <c r="M32" s="17">
        <f t="shared" si="1"/>
        <v>3.8093828258730873E-2</v>
      </c>
      <c r="N32" s="17">
        <f t="shared" si="4"/>
        <v>-984.94404029576083</v>
      </c>
      <c r="O32" s="24">
        <f t="shared" si="2"/>
        <v>24.44353444610682</v>
      </c>
      <c r="P32" s="7"/>
      <c r="Q32" s="25">
        <f t="shared" si="5"/>
        <v>3962.3793822720972</v>
      </c>
      <c r="R32" s="24">
        <f t="shared" si="6"/>
        <v>-989.59957186880263</v>
      </c>
      <c r="S32" s="7"/>
      <c r="T32" s="25">
        <f t="shared" si="7"/>
        <v>-0.96755957226161826</v>
      </c>
      <c r="U32" s="24">
        <f t="shared" si="8"/>
        <v>-0.24120050692076592</v>
      </c>
      <c r="V32" s="7"/>
      <c r="W32" s="25">
        <f t="shared" si="9"/>
        <v>-0.97120483790211187</v>
      </c>
      <c r="X32" s="24">
        <f t="shared" si="10"/>
        <v>67.769770993312989</v>
      </c>
      <c r="Y32" s="7"/>
      <c r="Z32" s="25">
        <f t="shared" si="11"/>
        <v>623</v>
      </c>
      <c r="AA32" s="17">
        <f t="shared" si="15"/>
        <v>67.742999999999995</v>
      </c>
      <c r="AB32" s="24">
        <f t="shared" si="12"/>
        <v>1.1823383951785187</v>
      </c>
      <c r="AC32" s="17">
        <f t="shared" si="13"/>
        <v>2.6770993312993596E-2</v>
      </c>
      <c r="AD32" s="17">
        <f t="shared" ca="1" si="14"/>
        <v>0.14064305499472596</v>
      </c>
      <c r="AE32" s="17">
        <v>137</v>
      </c>
    </row>
    <row r="33" spans="1:31" s="17" customFormat="1" x14ac:dyDescent="0.25">
      <c r="A33" s="17">
        <v>13</v>
      </c>
      <c r="B33" s="17">
        <v>608</v>
      </c>
      <c r="C33" s="17">
        <v>15272</v>
      </c>
      <c r="D33" s="17">
        <v>12956</v>
      </c>
      <c r="E33" s="17">
        <v>11252</v>
      </c>
      <c r="F33" s="17">
        <v>13551</v>
      </c>
      <c r="G33" s="24"/>
      <c r="H33" s="7"/>
      <c r="I33" s="25">
        <f t="shared" si="0"/>
        <v>4020</v>
      </c>
      <c r="J33" s="24">
        <f t="shared" si="0"/>
        <v>-595</v>
      </c>
      <c r="K33" s="7"/>
      <c r="L33" s="25">
        <f t="shared" si="3"/>
        <v>4013.6059760561602</v>
      </c>
      <c r="M33" s="17">
        <f t="shared" si="1"/>
        <v>40.883542194396462</v>
      </c>
      <c r="N33" s="17">
        <f t="shared" si="4"/>
        <v>-600.18179210583514</v>
      </c>
      <c r="O33" s="24">
        <f t="shared" si="2"/>
        <v>26.850969428095407</v>
      </c>
      <c r="P33" s="7"/>
      <c r="Q33" s="25">
        <f t="shared" si="5"/>
        <v>4051.3793822720972</v>
      </c>
      <c r="R33" s="24">
        <f t="shared" si="6"/>
        <v>-604.59957186880263</v>
      </c>
      <c r="S33" s="7"/>
      <c r="T33" s="25">
        <f t="shared" si="7"/>
        <v>-0.98929217119360269</v>
      </c>
      <c r="U33" s="24">
        <f t="shared" si="8"/>
        <v>-0.14736235479916598</v>
      </c>
      <c r="V33" s="7"/>
      <c r="W33" s="25">
        <f t="shared" si="9"/>
        <v>-0.99156216400481001</v>
      </c>
      <c r="X33" s="24">
        <f t="shared" si="10"/>
        <v>73.263884818752217</v>
      </c>
      <c r="Y33" s="7"/>
      <c r="Z33" s="25">
        <f t="shared" si="11"/>
        <v>608</v>
      </c>
      <c r="AA33" s="17">
        <f t="shared" si="15"/>
        <v>73.214999999999989</v>
      </c>
      <c r="AB33" s="24">
        <f t="shared" si="12"/>
        <v>1.2778428118476481</v>
      </c>
      <c r="AC33" s="17">
        <f t="shared" si="13"/>
        <v>4.8884818752227943E-2</v>
      </c>
      <c r="AD33" s="17">
        <f t="shared" ca="1" si="14"/>
        <v>4.9757274003027874E-2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15296</v>
      </c>
      <c r="D34" s="17">
        <v>13149</v>
      </c>
      <c r="E34" s="17">
        <v>11232</v>
      </c>
      <c r="F34" s="17">
        <v>13359</v>
      </c>
      <c r="G34" s="24"/>
      <c r="H34" s="7"/>
      <c r="I34" s="25">
        <f t="shared" si="0"/>
        <v>4064</v>
      </c>
      <c r="J34" s="24">
        <f t="shared" si="0"/>
        <v>-210</v>
      </c>
      <c r="K34" s="7"/>
      <c r="L34" s="25">
        <f t="shared" si="3"/>
        <v>4059.3337161836826</v>
      </c>
      <c r="M34" s="17">
        <f t="shared" si="1"/>
        <v>21.774204654426104</v>
      </c>
      <c r="N34" s="17">
        <f t="shared" si="4"/>
        <v>-206.62524426756951</v>
      </c>
      <c r="O34" s="24">
        <f t="shared" si="2"/>
        <v>11.388976253572428</v>
      </c>
      <c r="P34" s="7"/>
      <c r="Q34" s="25">
        <f t="shared" si="5"/>
        <v>4095.3793822720972</v>
      </c>
      <c r="R34" s="24">
        <f t="shared" si="6"/>
        <v>-219.59957186880257</v>
      </c>
      <c r="S34" s="7"/>
      <c r="T34" s="25">
        <f t="shared" si="7"/>
        <v>-1.0000363774071681</v>
      </c>
      <c r="U34" s="24">
        <f t="shared" si="8"/>
        <v>-5.3524202677566017E-2</v>
      </c>
      <c r="V34" s="7"/>
      <c r="W34" s="25">
        <f t="shared" si="9"/>
        <v>-1.0009299133190457</v>
      </c>
      <c r="X34" s="24">
        <f t="shared" si="10"/>
        <v>78.656155812753582</v>
      </c>
      <c r="Y34" s="7"/>
      <c r="Z34" s="25">
        <f t="shared" si="11"/>
        <v>613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-7.5844187246403294E-2</v>
      </c>
      <c r="AD34" s="17">
        <f t="shared" ca="1" si="14"/>
        <v>9.5872489234338332E-2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15303</v>
      </c>
      <c r="D35" s="17">
        <v>13355</v>
      </c>
      <c r="E35" s="17">
        <v>11228</v>
      </c>
      <c r="F35" s="17">
        <v>13156</v>
      </c>
      <c r="G35" s="24"/>
      <c r="H35" s="7"/>
      <c r="I35" s="25">
        <f t="shared" si="0"/>
        <v>4075</v>
      </c>
      <c r="J35" s="24">
        <f t="shared" si="0"/>
        <v>199</v>
      </c>
      <c r="K35" s="7"/>
      <c r="L35" s="25">
        <f t="shared" si="3"/>
        <v>4066.8983881742606</v>
      </c>
      <c r="M35" s="17">
        <f t="shared" si="1"/>
        <v>65.636114174960213</v>
      </c>
      <c r="N35" s="17">
        <f t="shared" si="4"/>
        <v>196.68475117312835</v>
      </c>
      <c r="O35" s="24">
        <f t="shared" si="2"/>
        <v>5.360377130330563</v>
      </c>
      <c r="P35" s="7"/>
      <c r="Q35" s="25">
        <f t="shared" si="5"/>
        <v>4106.3793822720972</v>
      </c>
      <c r="R35" s="24">
        <f t="shared" si="6"/>
        <v>189.40042813119743</v>
      </c>
      <c r="S35" s="7"/>
      <c r="T35" s="25">
        <f t="shared" si="7"/>
        <v>-1.0027224289605594</v>
      </c>
      <c r="U35" s="24">
        <f t="shared" si="8"/>
        <v>4.6163600485380422E-2</v>
      </c>
      <c r="V35" s="7"/>
      <c r="W35" s="25">
        <f t="shared" si="9"/>
        <v>-1.002152762377774</v>
      </c>
      <c r="X35" s="24">
        <f t="shared" si="10"/>
        <v>84.354535475262026</v>
      </c>
      <c r="Y35" s="7"/>
      <c r="Z35" s="25">
        <f t="shared" si="11"/>
        <v>625</v>
      </c>
      <c r="AA35" s="17">
        <f t="shared" si="15"/>
        <v>84.356999999999985</v>
      </c>
      <c r="AB35" s="24">
        <f t="shared" si="12"/>
        <v>1.4723073971048564</v>
      </c>
      <c r="AC35" s="17">
        <f t="shared" si="13"/>
        <v>-2.4645247379595503E-3</v>
      </c>
      <c r="AD35" s="17">
        <f t="shared" ca="1" si="14"/>
        <v>5.279250684282033E-2</v>
      </c>
      <c r="AE35" s="17">
        <v>134</v>
      </c>
    </row>
    <row r="36" spans="1:31" s="17" customFormat="1" x14ac:dyDescent="0.25">
      <c r="A36" s="17">
        <v>16</v>
      </c>
      <c r="B36" s="17">
        <v>632</v>
      </c>
      <c r="C36" s="17">
        <v>15282</v>
      </c>
      <c r="D36" s="17">
        <v>13560</v>
      </c>
      <c r="E36" s="17">
        <v>11243</v>
      </c>
      <c r="F36" s="17">
        <v>12951</v>
      </c>
      <c r="G36" s="24"/>
      <c r="H36" s="7"/>
      <c r="I36" s="25">
        <f t="shared" si="0"/>
        <v>4039</v>
      </c>
      <c r="J36" s="24">
        <f t="shared" si="0"/>
        <v>609</v>
      </c>
      <c r="K36" s="7"/>
      <c r="L36" s="25">
        <f t="shared" si="3"/>
        <v>4034.3749358235486</v>
      </c>
      <c r="M36" s="17">
        <f t="shared" si="1"/>
        <v>21.391218636293701</v>
      </c>
      <c r="N36" s="17">
        <f t="shared" si="4"/>
        <v>602.67397617825077</v>
      </c>
      <c r="O36" s="24">
        <f t="shared" si="2"/>
        <v>40.018577393338752</v>
      </c>
      <c r="P36" s="7"/>
      <c r="Q36" s="25">
        <f t="shared" si="5"/>
        <v>4070.3793822720972</v>
      </c>
      <c r="R36" s="24">
        <f t="shared" si="6"/>
        <v>599.40042813119737</v>
      </c>
      <c r="S36" s="7"/>
      <c r="T36" s="25">
        <f t="shared" si="7"/>
        <v>-0.99393171478582409</v>
      </c>
      <c r="U36" s="24">
        <f t="shared" si="8"/>
        <v>0.14609513910838295</v>
      </c>
      <c r="V36" s="7"/>
      <c r="W36" s="25">
        <f t="shared" si="9"/>
        <v>-0.99189403079310945</v>
      </c>
      <c r="X36" s="24">
        <f t="shared" si="10"/>
        <v>90.095900222166733</v>
      </c>
      <c r="Y36" s="7"/>
      <c r="Z36" s="25">
        <f t="shared" si="11"/>
        <v>632</v>
      </c>
      <c r="AA36" s="17">
        <f t="shared" si="15"/>
        <v>90.044999999999987</v>
      </c>
      <c r="AB36" s="24">
        <f t="shared" si="12"/>
        <v>1.571581724958294</v>
      </c>
      <c r="AC36" s="17">
        <f t="shared" si="13"/>
        <v>5.0900222166745834E-2</v>
      </c>
      <c r="AD36" s="17">
        <f t="shared" ca="1" si="14"/>
        <v>-1.4025839280392915E-2</v>
      </c>
      <c r="AE36" s="17">
        <v>133</v>
      </c>
    </row>
    <row r="37" spans="1:31" s="17" customFormat="1" x14ac:dyDescent="0.25">
      <c r="A37" s="17">
        <v>17</v>
      </c>
      <c r="B37" s="17">
        <v>625</v>
      </c>
      <c r="C37" s="17">
        <v>15242</v>
      </c>
      <c r="D37" s="17">
        <v>13750</v>
      </c>
      <c r="E37" s="17">
        <v>11276</v>
      </c>
      <c r="F37" s="17">
        <v>12754</v>
      </c>
      <c r="G37" s="24"/>
      <c r="H37" s="7"/>
      <c r="I37" s="25">
        <f t="shared" si="0"/>
        <v>3966</v>
      </c>
      <c r="J37" s="24">
        <f t="shared" si="0"/>
        <v>996</v>
      </c>
      <c r="K37" s="7"/>
      <c r="L37" s="25">
        <f t="shared" si="3"/>
        <v>3962.7967511054094</v>
      </c>
      <c r="M37" s="17">
        <f t="shared" si="1"/>
        <v>10.260803480695998</v>
      </c>
      <c r="N37" s="17">
        <f t="shared" si="4"/>
        <v>998.44352435412634</v>
      </c>
      <c r="O37" s="24">
        <f t="shared" si="2"/>
        <v>5.970811269208542</v>
      </c>
      <c r="P37" s="7"/>
      <c r="Q37" s="25">
        <f t="shared" si="5"/>
        <v>3997.3793822720972</v>
      </c>
      <c r="R37" s="24">
        <f t="shared" si="6"/>
        <v>986.40042813119737</v>
      </c>
      <c r="S37" s="7"/>
      <c r="T37" s="25">
        <f t="shared" si="7"/>
        <v>-0.97610609993149977</v>
      </c>
      <c r="U37" s="24">
        <f t="shared" si="8"/>
        <v>0.24042076215009509</v>
      </c>
      <c r="V37" s="7"/>
      <c r="W37" s="25">
        <f t="shared" si="9"/>
        <v>-0.97268172401756703</v>
      </c>
      <c r="X37" s="24">
        <f t="shared" si="10"/>
        <v>95.600803033935449</v>
      </c>
      <c r="Y37" s="7"/>
      <c r="Z37" s="25">
        <f t="shared" si="11"/>
        <v>625</v>
      </c>
      <c r="AA37" s="17">
        <f t="shared" si="15"/>
        <v>95.669999999999987</v>
      </c>
      <c r="AB37" s="24">
        <f t="shared" si="12"/>
        <v>1.6697564953829749</v>
      </c>
      <c r="AC37" s="17">
        <f t="shared" si="13"/>
        <v>-6.9196966064538401E-2</v>
      </c>
      <c r="AD37" s="17">
        <f t="shared" ca="1" si="14"/>
        <v>6.5360538845496308E-2</v>
      </c>
      <c r="AE37" s="17">
        <v>132</v>
      </c>
    </row>
    <row r="38" spans="1:31" s="17" customFormat="1" x14ac:dyDescent="0.25">
      <c r="A38" s="17">
        <v>18</v>
      </c>
      <c r="B38" s="17">
        <v>641</v>
      </c>
      <c r="C38" s="17">
        <v>15183</v>
      </c>
      <c r="D38" s="17">
        <v>13941</v>
      </c>
      <c r="E38" s="17">
        <v>11329</v>
      </c>
      <c r="F38" s="17">
        <v>12554</v>
      </c>
      <c r="G38" s="24"/>
      <c r="H38" s="7"/>
      <c r="I38" s="25">
        <f t="shared" si="0"/>
        <v>3854</v>
      </c>
      <c r="J38" s="24">
        <f t="shared" si="0"/>
        <v>1387</v>
      </c>
      <c r="K38" s="7"/>
      <c r="L38" s="25">
        <f t="shared" si="3"/>
        <v>3849.3996370916284</v>
      </c>
      <c r="M38" s="17">
        <f t="shared" si="1"/>
        <v>21.163338888721277</v>
      </c>
      <c r="N38" s="17">
        <f t="shared" si="4"/>
        <v>1394.4232209454194</v>
      </c>
      <c r="O38" s="24">
        <f t="shared" si="2"/>
        <v>55.104209204513531</v>
      </c>
      <c r="P38" s="7"/>
      <c r="Q38" s="25">
        <f t="shared" si="5"/>
        <v>3885.3793822720972</v>
      </c>
      <c r="R38" s="24">
        <f t="shared" si="6"/>
        <v>1377.4004281311975</v>
      </c>
      <c r="S38" s="7"/>
      <c r="T38" s="25">
        <f t="shared" si="7"/>
        <v>-0.94875721138787883</v>
      </c>
      <c r="U38" s="24">
        <f t="shared" si="8"/>
        <v>0.33572132703203167</v>
      </c>
      <c r="V38" s="7"/>
      <c r="W38" s="25">
        <f t="shared" si="9"/>
        <v>-0.94393080447914013</v>
      </c>
      <c r="X38" s="24">
        <f t="shared" si="10"/>
        <v>101.29569657963367</v>
      </c>
      <c r="Y38" s="7"/>
      <c r="Z38" s="25">
        <f t="shared" si="11"/>
        <v>641</v>
      </c>
      <c r="AA38" s="17">
        <f t="shared" si="15"/>
        <v>101.43899999999999</v>
      </c>
      <c r="AB38" s="24">
        <f t="shared" si="12"/>
        <v>1.770444539930528</v>
      </c>
      <c r="AC38" s="17">
        <f t="shared" si="13"/>
        <v>-0.1433034203663226</v>
      </c>
      <c r="AD38" s="17">
        <f t="shared" ca="1" si="14"/>
        <v>0.18667969907117765</v>
      </c>
      <c r="AE38" s="17">
        <v>131</v>
      </c>
    </row>
    <row r="39" spans="1:31" s="17" customFormat="1" x14ac:dyDescent="0.25">
      <c r="A39" s="17">
        <v>19</v>
      </c>
      <c r="B39" s="17">
        <v>624</v>
      </c>
      <c r="C39" s="17">
        <v>15107</v>
      </c>
      <c r="D39" s="17">
        <v>14134</v>
      </c>
      <c r="E39" s="17">
        <v>11406</v>
      </c>
      <c r="F39" s="17">
        <v>12368</v>
      </c>
      <c r="G39" s="24"/>
      <c r="H39" s="7"/>
      <c r="I39" s="25">
        <f t="shared" si="0"/>
        <v>3701</v>
      </c>
      <c r="J39" s="24">
        <f t="shared" si="0"/>
        <v>1766</v>
      </c>
      <c r="K39" s="7"/>
      <c r="L39" s="25">
        <f t="shared" si="3"/>
        <v>3701.199968493976</v>
      </c>
      <c r="M39" s="17">
        <f t="shared" si="1"/>
        <v>3.9987398583041546E-2</v>
      </c>
      <c r="N39" s="17">
        <f t="shared" si="4"/>
        <v>1766.4606833434659</v>
      </c>
      <c r="O39" s="24">
        <f t="shared" si="2"/>
        <v>0.21222914294693565</v>
      </c>
      <c r="P39" s="7"/>
      <c r="Q39" s="25">
        <f t="shared" si="5"/>
        <v>3732.3793822720972</v>
      </c>
      <c r="R39" s="24">
        <f t="shared" si="6"/>
        <v>1756.4004281311975</v>
      </c>
      <c r="S39" s="7"/>
      <c r="T39" s="25">
        <f t="shared" si="7"/>
        <v>-0.91139667614525377</v>
      </c>
      <c r="U39" s="24">
        <f t="shared" si="8"/>
        <v>0.42809706639329503</v>
      </c>
      <c r="V39" s="7"/>
      <c r="W39" s="25">
        <f t="shared" si="9"/>
        <v>-0.90521009806098662</v>
      </c>
      <c r="X39" s="24">
        <f t="shared" si="10"/>
        <v>107.02776984040395</v>
      </c>
      <c r="Y39" s="7"/>
      <c r="Z39" s="25">
        <f t="shared" si="11"/>
        <v>624</v>
      </c>
      <c r="AA39" s="17">
        <f t="shared" si="15"/>
        <v>107.05499999999999</v>
      </c>
      <c r="AB39" s="24">
        <f t="shared" si="12"/>
        <v>1.8684622307225291</v>
      </c>
      <c r="AC39" s="17">
        <f t="shared" si="13"/>
        <v>-2.7230159596044246E-2</v>
      </c>
      <c r="AD39" s="17">
        <f t="shared" ca="1" si="14"/>
        <v>-1.1021087122287554E-2</v>
      </c>
      <c r="AE39" s="17">
        <v>130</v>
      </c>
    </row>
    <row r="40" spans="1:31" s="17" customFormat="1" x14ac:dyDescent="0.25">
      <c r="A40" s="17">
        <v>20</v>
      </c>
      <c r="B40" s="17">
        <v>624</v>
      </c>
      <c r="C40" s="17">
        <v>15010</v>
      </c>
      <c r="D40" s="17">
        <v>14303</v>
      </c>
      <c r="E40" s="17">
        <v>11498</v>
      </c>
      <c r="F40" s="17">
        <v>12189</v>
      </c>
      <c r="G40" s="24"/>
      <c r="H40" s="7"/>
      <c r="I40" s="25">
        <f t="shared" si="0"/>
        <v>3512</v>
      </c>
      <c r="J40" s="24">
        <f t="shared" si="0"/>
        <v>2114</v>
      </c>
      <c r="K40" s="7"/>
      <c r="L40" s="25">
        <f t="shared" si="3"/>
        <v>3517.1329367804155</v>
      </c>
      <c r="M40" s="17">
        <f t="shared" si="1"/>
        <v>26.347039991742733</v>
      </c>
      <c r="N40" s="17">
        <f t="shared" si="4"/>
        <v>2121.6309889057716</v>
      </c>
      <c r="O40" s="24">
        <f t="shared" si="2"/>
        <v>58.231991680008839</v>
      </c>
      <c r="P40" s="7"/>
      <c r="Q40" s="25">
        <f t="shared" si="5"/>
        <v>3543.3793822720972</v>
      </c>
      <c r="R40" s="24">
        <f t="shared" si="6"/>
        <v>2104.4004281311973</v>
      </c>
      <c r="S40" s="7"/>
      <c r="T40" s="25">
        <f t="shared" si="7"/>
        <v>-0.8652454267278934</v>
      </c>
      <c r="U40" s="24">
        <f t="shared" si="8"/>
        <v>0.51291700649281902</v>
      </c>
      <c r="V40" s="7"/>
      <c r="W40" s="25">
        <f t="shared" si="9"/>
        <v>-0.85780865502857717</v>
      </c>
      <c r="X40" s="24">
        <f t="shared" si="10"/>
        <v>112.5939394543887</v>
      </c>
      <c r="Y40" s="7"/>
      <c r="Z40" s="25">
        <f t="shared" si="11"/>
        <v>624</v>
      </c>
      <c r="AA40" s="17">
        <f t="shared" si="15"/>
        <v>112.67099999999999</v>
      </c>
      <c r="AB40" s="24">
        <f t="shared" si="12"/>
        <v>1.9664799215145308</v>
      </c>
      <c r="AC40" s="17">
        <f t="shared" si="13"/>
        <v>-7.7060545611288944E-2</v>
      </c>
      <c r="AD40" s="17">
        <f t="shared" ca="1" si="14"/>
        <v>7.984898467043422E-3</v>
      </c>
      <c r="AE40" s="17">
        <v>129</v>
      </c>
    </row>
    <row r="41" spans="1:31" s="17" customFormat="1" x14ac:dyDescent="0.25">
      <c r="A41" s="17">
        <v>21</v>
      </c>
      <c r="B41" s="17">
        <v>612</v>
      </c>
      <c r="C41" s="17">
        <v>14908</v>
      </c>
      <c r="D41" s="17">
        <v>14471</v>
      </c>
      <c r="E41" s="17">
        <v>11604</v>
      </c>
      <c r="F41" s="17">
        <v>12027</v>
      </c>
      <c r="G41" s="24"/>
      <c r="H41" s="7"/>
      <c r="I41" s="25">
        <f t="shared" si="0"/>
        <v>3304</v>
      </c>
      <c r="J41" s="24">
        <f t="shared" si="0"/>
        <v>2444</v>
      </c>
      <c r="K41" s="7"/>
      <c r="L41" s="25">
        <f t="shared" si="3"/>
        <v>3303.4716919074308</v>
      </c>
      <c r="M41" s="17">
        <f t="shared" si="1"/>
        <v>0.27910944067411142</v>
      </c>
      <c r="N41" s="17">
        <f t="shared" si="4"/>
        <v>2450.2936015686714</v>
      </c>
      <c r="O41" s="24">
        <f t="shared" si="2"/>
        <v>39.609420705183361</v>
      </c>
      <c r="P41" s="7"/>
      <c r="Q41" s="25">
        <f t="shared" si="5"/>
        <v>3335.3793822720972</v>
      </c>
      <c r="R41" s="24">
        <f t="shared" si="6"/>
        <v>2434.4004281311973</v>
      </c>
      <c r="S41" s="7"/>
      <c r="T41" s="25">
        <f t="shared" si="7"/>
        <v>-0.81445463371831162</v>
      </c>
      <c r="U41" s="24">
        <f t="shared" si="8"/>
        <v>0.59334970831133327</v>
      </c>
      <c r="V41" s="7"/>
      <c r="W41" s="25">
        <f t="shared" si="9"/>
        <v>-0.80583157642123693</v>
      </c>
      <c r="X41" s="24">
        <f t="shared" si="10"/>
        <v>118.08205207560314</v>
      </c>
      <c r="Y41" s="7"/>
      <c r="Z41" s="25">
        <f t="shared" si="11"/>
        <v>612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-9.6947924396843632E-2</v>
      </c>
      <c r="AD41" s="17">
        <f t="shared" ca="1" si="14"/>
        <v>0.12842509197072616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14789</v>
      </c>
      <c r="D42" s="17">
        <v>14633</v>
      </c>
      <c r="E42" s="17">
        <v>11733</v>
      </c>
      <c r="F42" s="17">
        <v>11878</v>
      </c>
      <c r="G42" s="24"/>
      <c r="H42" s="7"/>
      <c r="I42" s="25">
        <f t="shared" si="0"/>
        <v>3056</v>
      </c>
      <c r="J42" s="24">
        <f t="shared" si="0"/>
        <v>2755</v>
      </c>
      <c r="K42" s="7"/>
      <c r="L42" s="25">
        <f t="shared" si="3"/>
        <v>3059.8312641988582</v>
      </c>
      <c r="M42" s="17">
        <f t="shared" si="1"/>
        <v>14.678585361452621</v>
      </c>
      <c r="N42" s="17">
        <f t="shared" si="4"/>
        <v>2755.4513395017862</v>
      </c>
      <c r="O42" s="24">
        <f t="shared" si="2"/>
        <v>0.20370734587257122</v>
      </c>
      <c r="P42" s="7"/>
      <c r="Q42" s="25">
        <f t="shared" si="5"/>
        <v>3087.3793822720972</v>
      </c>
      <c r="R42" s="24">
        <f t="shared" si="6"/>
        <v>2745.4004281311973</v>
      </c>
      <c r="S42" s="7"/>
      <c r="T42" s="25">
        <f t="shared" si="7"/>
        <v>-0.75389638051457952</v>
      </c>
      <c r="U42" s="24">
        <f t="shared" si="8"/>
        <v>0.66915143638878161</v>
      </c>
      <c r="V42" s="7"/>
      <c r="W42" s="25">
        <f t="shared" si="9"/>
        <v>-0.74415397129090444</v>
      </c>
      <c r="X42" s="24">
        <f t="shared" si="10"/>
        <v>123.67932899911909</v>
      </c>
      <c r="Y42" s="7"/>
      <c r="Z42" s="25">
        <f t="shared" si="11"/>
        <v>610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1.0328999119110449E-2</v>
      </c>
      <c r="AD42" s="17">
        <f t="shared" ca="1" si="14"/>
        <v>-1.661366136511333E-2</v>
      </c>
      <c r="AE42" s="17">
        <v>127</v>
      </c>
    </row>
    <row r="43" spans="1:31" s="17" customFormat="1" x14ac:dyDescent="0.25">
      <c r="A43" s="17">
        <v>23</v>
      </c>
      <c r="B43" s="17">
        <v>622</v>
      </c>
      <c r="C43" s="17">
        <v>14643</v>
      </c>
      <c r="D43" s="17">
        <v>14769</v>
      </c>
      <c r="E43" s="17">
        <v>11867</v>
      </c>
      <c r="F43" s="17">
        <v>11730</v>
      </c>
      <c r="G43" s="24"/>
      <c r="H43" s="7"/>
      <c r="I43" s="25">
        <f t="shared" si="0"/>
        <v>2776</v>
      </c>
      <c r="J43" s="24">
        <f t="shared" si="0"/>
        <v>3039</v>
      </c>
      <c r="K43" s="7"/>
      <c r="L43" s="25">
        <f t="shared" si="3"/>
        <v>2782.1834771142503</v>
      </c>
      <c r="M43" s="17">
        <f t="shared" si="1"/>
        <v>38.235389222457322</v>
      </c>
      <c r="N43" s="17">
        <f t="shared" si="4"/>
        <v>3040.64711092991</v>
      </c>
      <c r="O43" s="24">
        <f t="shared" si="2"/>
        <v>2.7129744154290294</v>
      </c>
      <c r="P43" s="7"/>
      <c r="Q43" s="25">
        <f t="shared" si="5"/>
        <v>2807.3793822720972</v>
      </c>
      <c r="R43" s="24">
        <f t="shared" si="6"/>
        <v>3029.4004281311973</v>
      </c>
      <c r="S43" s="7"/>
      <c r="T43" s="25">
        <f t="shared" si="7"/>
        <v>-0.68552415915552711</v>
      </c>
      <c r="U43" s="24">
        <f t="shared" si="8"/>
        <v>0.73837230704471501</v>
      </c>
      <c r="V43" s="7"/>
      <c r="W43" s="25">
        <f t="shared" si="9"/>
        <v>-0.67475816793685117</v>
      </c>
      <c r="X43" s="24">
        <f t="shared" si="10"/>
        <v>129.29461553147405</v>
      </c>
      <c r="Y43" s="7"/>
      <c r="Z43" s="25">
        <f t="shared" si="11"/>
        <v>622</v>
      </c>
      <c r="AA43" s="17">
        <f t="shared" si="15"/>
        <v>129.267</v>
      </c>
      <c r="AB43" s="24">
        <f t="shared" si="12"/>
        <v>2.2561347641755098</v>
      </c>
      <c r="AC43" s="17">
        <f t="shared" si="13"/>
        <v>2.7615531474054933E-2</v>
      </c>
      <c r="AD43" s="17">
        <f t="shared" ca="1" si="14"/>
        <v>-4.7961613142035731E-2</v>
      </c>
      <c r="AE43" s="17">
        <v>126</v>
      </c>
    </row>
    <row r="44" spans="1:31" s="17" customFormat="1" x14ac:dyDescent="0.25">
      <c r="A44" s="17">
        <v>24</v>
      </c>
      <c r="B44" s="17">
        <v>627</v>
      </c>
      <c r="C44" s="17">
        <v>14493</v>
      </c>
      <c r="D44" s="17">
        <v>14899</v>
      </c>
      <c r="E44" s="17">
        <v>12020</v>
      </c>
      <c r="F44" s="17">
        <v>11603</v>
      </c>
      <c r="G44" s="24"/>
      <c r="H44" s="7"/>
      <c r="I44" s="25">
        <f t="shared" si="0"/>
        <v>2473</v>
      </c>
      <c r="J44" s="24">
        <f t="shared" si="0"/>
        <v>3296</v>
      </c>
      <c r="K44" s="7"/>
      <c r="L44" s="25">
        <f t="shared" si="3"/>
        <v>2475.1227826553909</v>
      </c>
      <c r="M44" s="17">
        <f t="shared" si="1"/>
        <v>4.5062062020284088</v>
      </c>
      <c r="N44" s="17">
        <f t="shared" si="4"/>
        <v>3298.8575094508874</v>
      </c>
      <c r="O44" s="24">
        <f t="shared" si="2"/>
        <v>8.165360261910763</v>
      </c>
      <c r="P44" s="7"/>
      <c r="Q44" s="25">
        <f t="shared" si="5"/>
        <v>2504.3793822720972</v>
      </c>
      <c r="R44" s="24">
        <f t="shared" si="6"/>
        <v>3286.4004281311973</v>
      </c>
      <c r="S44" s="7"/>
      <c r="T44" s="25">
        <f t="shared" si="7"/>
        <v>-0.6115356481848383</v>
      </c>
      <c r="U44" s="24">
        <f t="shared" si="8"/>
        <v>0.80101232027913372</v>
      </c>
      <c r="V44" s="7"/>
      <c r="W44" s="25">
        <f t="shared" si="9"/>
        <v>-0.59984208171676967</v>
      </c>
      <c r="X44" s="24">
        <f t="shared" si="10"/>
        <v>134.88921396559397</v>
      </c>
      <c r="Y44" s="7"/>
      <c r="Z44" s="25">
        <f t="shared" si="11"/>
        <v>627</v>
      </c>
      <c r="AA44" s="17">
        <f t="shared" si="15"/>
        <v>134.91</v>
      </c>
      <c r="AB44" s="24">
        <f t="shared" si="12"/>
        <v>2.35462369386555</v>
      </c>
      <c r="AC44" s="17">
        <f t="shared" si="13"/>
        <v>-2.078603440602933E-2</v>
      </c>
      <c r="AD44" s="17">
        <f t="shared" ca="1" si="14"/>
        <v>8.448759050014587E-2</v>
      </c>
      <c r="AE44" s="17">
        <v>125</v>
      </c>
    </row>
    <row r="45" spans="1:31" s="17" customFormat="1" x14ac:dyDescent="0.25">
      <c r="A45" s="17">
        <v>25</v>
      </c>
      <c r="B45" s="17">
        <v>639</v>
      </c>
      <c r="C45" s="17">
        <v>14333</v>
      </c>
      <c r="D45" s="17">
        <v>15030</v>
      </c>
      <c r="E45" s="17">
        <v>12203</v>
      </c>
      <c r="F45" s="17">
        <v>11493</v>
      </c>
      <c r="G45" s="24"/>
      <c r="H45" s="7"/>
      <c r="I45" s="25">
        <f t="shared" si="0"/>
        <v>2130</v>
      </c>
      <c r="J45" s="24">
        <f t="shared" si="0"/>
        <v>3537</v>
      </c>
      <c r="K45" s="7"/>
      <c r="L45" s="25">
        <f t="shared" si="3"/>
        <v>2137.185123352815</v>
      </c>
      <c r="M45" s="17">
        <f t="shared" si="1"/>
        <v>51.625997595167838</v>
      </c>
      <c r="N45" s="17">
        <f t="shared" si="4"/>
        <v>3529.1811033830354</v>
      </c>
      <c r="O45" s="24">
        <f t="shared" si="2"/>
        <v>61.135144306780369</v>
      </c>
      <c r="P45" s="7"/>
      <c r="Q45" s="25">
        <f t="shared" si="5"/>
        <v>2161.3793822720972</v>
      </c>
      <c r="R45" s="24">
        <f t="shared" si="6"/>
        <v>3527.4004281311973</v>
      </c>
      <c r="S45" s="7"/>
      <c r="T45" s="25">
        <f t="shared" si="7"/>
        <v>-0.52777967701999906</v>
      </c>
      <c r="U45" s="24">
        <f t="shared" si="8"/>
        <v>0.85975256615265472</v>
      </c>
      <c r="V45" s="7"/>
      <c r="W45" s="25">
        <f t="shared" si="9"/>
        <v>-0.5152147343140332</v>
      </c>
      <c r="X45" s="24">
        <f t="shared" si="10"/>
        <v>140.78456035756506</v>
      </c>
      <c r="Y45" s="7"/>
      <c r="Z45" s="25">
        <f t="shared" si="11"/>
        <v>639</v>
      </c>
      <c r="AA45" s="17">
        <f t="shared" si="15"/>
        <v>140.661</v>
      </c>
      <c r="AB45" s="24">
        <f t="shared" si="12"/>
        <v>2.4549975791477441</v>
      </c>
      <c r="AC45" s="17">
        <f t="shared" si="13"/>
        <v>0.12356035756505435</v>
      </c>
      <c r="AD45" s="17">
        <f t="shared" ca="1" si="14"/>
        <v>-0.11076300143747631</v>
      </c>
      <c r="AE45" s="17">
        <v>124</v>
      </c>
    </row>
    <row r="46" spans="1:31" s="17" customFormat="1" x14ac:dyDescent="0.25">
      <c r="A46" s="17">
        <v>26</v>
      </c>
      <c r="B46" s="17">
        <v>632</v>
      </c>
      <c r="C46" s="17">
        <v>14150</v>
      </c>
      <c r="D46" s="17">
        <v>15119</v>
      </c>
      <c r="E46" s="17">
        <v>12373</v>
      </c>
      <c r="F46" s="17">
        <v>11390</v>
      </c>
      <c r="G46" s="24"/>
      <c r="H46" s="7"/>
      <c r="I46" s="25">
        <f t="shared" si="0"/>
        <v>1777</v>
      </c>
      <c r="J46" s="24">
        <f t="shared" si="0"/>
        <v>3729</v>
      </c>
      <c r="K46" s="7"/>
      <c r="L46" s="25">
        <f t="shared" si="3"/>
        <v>1781.4420191851971</v>
      </c>
      <c r="M46" s="17">
        <f t="shared" si="1"/>
        <v>19.731534441658827</v>
      </c>
      <c r="N46" s="17">
        <f t="shared" si="4"/>
        <v>3722.1254046680315</v>
      </c>
      <c r="O46" s="24">
        <f t="shared" si="2"/>
        <v>47.260060978323388</v>
      </c>
      <c r="P46" s="7"/>
      <c r="Q46" s="25">
        <f t="shared" si="5"/>
        <v>1808.379382272097</v>
      </c>
      <c r="R46" s="24">
        <f t="shared" si="6"/>
        <v>3719.4004281311973</v>
      </c>
      <c r="S46" s="7"/>
      <c r="T46" s="25">
        <f t="shared" si="7"/>
        <v>-0.44158184080662227</v>
      </c>
      <c r="U46" s="24">
        <f t="shared" si="8"/>
        <v>0.90654977448342666</v>
      </c>
      <c r="V46" s="7"/>
      <c r="W46" s="25">
        <f t="shared" si="9"/>
        <v>-0.42832059151057261</v>
      </c>
      <c r="X46" s="24">
        <f t="shared" si="10"/>
        <v>146.42761698263996</v>
      </c>
      <c r="Y46" s="7"/>
      <c r="Z46" s="25">
        <f t="shared" si="11"/>
        <v>632</v>
      </c>
      <c r="AA46" s="17">
        <f t="shared" si="15"/>
        <v>146.34899999999999</v>
      </c>
      <c r="AB46" s="24">
        <f t="shared" si="12"/>
        <v>2.5542719070011812</v>
      </c>
      <c r="AC46" s="17">
        <f t="shared" si="13"/>
        <v>7.8616982639971411E-2</v>
      </c>
      <c r="AD46" s="17">
        <f t="shared" ca="1" si="14"/>
        <v>6.8633964742531361E-2</v>
      </c>
      <c r="AE46" s="17">
        <v>123</v>
      </c>
    </row>
    <row r="47" spans="1:31" s="17" customFormat="1" x14ac:dyDescent="0.25">
      <c r="A47" s="17">
        <v>27</v>
      </c>
      <c r="B47" s="17">
        <v>625</v>
      </c>
      <c r="C47" s="17">
        <v>13969</v>
      </c>
      <c r="D47" s="17">
        <v>15194</v>
      </c>
      <c r="E47" s="17">
        <v>12553</v>
      </c>
      <c r="F47" s="17">
        <v>11308</v>
      </c>
      <c r="G47" s="24"/>
      <c r="H47" s="7"/>
      <c r="I47" s="25">
        <f t="shared" si="0"/>
        <v>1416</v>
      </c>
      <c r="J47" s="24">
        <f t="shared" si="0"/>
        <v>3886</v>
      </c>
      <c r="K47" s="7"/>
      <c r="L47" s="25">
        <f t="shared" si="3"/>
        <v>1412.0514370036756</v>
      </c>
      <c r="M47" s="17">
        <f t="shared" si="1"/>
        <v>15.591149735942532</v>
      </c>
      <c r="N47" s="17">
        <f t="shared" si="4"/>
        <v>3876.9704835075108</v>
      </c>
      <c r="O47" s="24">
        <f t="shared" si="2"/>
        <v>81.53216808813383</v>
      </c>
      <c r="P47" s="7"/>
      <c r="Q47" s="25">
        <f t="shared" si="5"/>
        <v>1447.379382272097</v>
      </c>
      <c r="R47" s="24">
        <f t="shared" si="6"/>
        <v>3876.4004281311973</v>
      </c>
      <c r="S47" s="7"/>
      <c r="T47" s="25">
        <f t="shared" si="7"/>
        <v>-0.35343051255441543</v>
      </c>
      <c r="U47" s="24">
        <f t="shared" si="8"/>
        <v>0.94481624171223488</v>
      </c>
      <c r="V47" s="7"/>
      <c r="W47" s="25">
        <f t="shared" si="9"/>
        <v>-0.3395979838630051</v>
      </c>
      <c r="X47" s="24">
        <f t="shared" si="10"/>
        <v>151.94699871244541</v>
      </c>
      <c r="Y47" s="7"/>
      <c r="Z47" s="25">
        <f t="shared" si="11"/>
        <v>625</v>
      </c>
      <c r="AA47" s="17">
        <f t="shared" si="15"/>
        <v>151.97399999999999</v>
      </c>
      <c r="AB47" s="24">
        <f t="shared" si="12"/>
        <v>2.6524466774258619</v>
      </c>
      <c r="AC47" s="17">
        <f t="shared" si="13"/>
        <v>-2.7001287554583087E-2</v>
      </c>
      <c r="AD47" s="17">
        <f t="shared" ca="1" si="14"/>
        <v>8.0951271691276361E-2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13766</v>
      </c>
      <c r="D48" s="17">
        <v>15243</v>
      </c>
      <c r="E48" s="17">
        <v>12739</v>
      </c>
      <c r="F48" s="17">
        <v>11245</v>
      </c>
      <c r="G48" s="24"/>
      <c r="H48" s="7"/>
      <c r="I48" s="25">
        <f t="shared" si="0"/>
        <v>1027</v>
      </c>
      <c r="J48" s="24">
        <f t="shared" si="0"/>
        <v>3998</v>
      </c>
      <c r="K48" s="7"/>
      <c r="L48" s="25">
        <f t="shared" si="3"/>
        <v>1028.7446913181741</v>
      </c>
      <c r="M48" s="17">
        <f t="shared" si="1"/>
        <v>3.0439477957120475</v>
      </c>
      <c r="N48" s="17">
        <f t="shared" si="4"/>
        <v>3994.554816730194</v>
      </c>
      <c r="O48" s="24">
        <f t="shared" si="2"/>
        <v>11.869287762550929</v>
      </c>
      <c r="P48" s="7"/>
      <c r="Q48" s="25">
        <f t="shared" si="5"/>
        <v>1058.379382272097</v>
      </c>
      <c r="R48" s="24">
        <f t="shared" si="6"/>
        <v>3988.4004281311973</v>
      </c>
      <c r="S48" s="7"/>
      <c r="T48" s="25">
        <f t="shared" si="7"/>
        <v>-0.25844196216630339</v>
      </c>
      <c r="U48" s="24">
        <f t="shared" si="8"/>
        <v>0.97211461323851855</v>
      </c>
      <c r="V48" s="7"/>
      <c r="W48" s="25">
        <f t="shared" si="9"/>
        <v>-0.24419843721977824</v>
      </c>
      <c r="X48" s="24">
        <f t="shared" si="10"/>
        <v>157.61598652781856</v>
      </c>
      <c r="Y48" s="7"/>
      <c r="Z48" s="25">
        <f t="shared" si="11"/>
        <v>625</v>
      </c>
      <c r="AA48" s="17">
        <f t="shared" si="15"/>
        <v>157.59899999999999</v>
      </c>
      <c r="AB48" s="24">
        <f t="shared" si="12"/>
        <v>2.7506214478505431</v>
      </c>
      <c r="AC48" s="17">
        <f t="shared" si="13"/>
        <v>1.6986527818573904E-2</v>
      </c>
      <c r="AD48" s="17">
        <f t="shared" ca="1" si="14"/>
        <v>5.5763720834448804E-2</v>
      </c>
      <c r="AE48" s="17">
        <v>121</v>
      </c>
    </row>
    <row r="49" spans="1:31" s="17" customFormat="1" x14ac:dyDescent="0.25">
      <c r="A49" s="17">
        <v>29</v>
      </c>
      <c r="B49" s="17">
        <v>608</v>
      </c>
      <c r="C49" s="17">
        <v>13579</v>
      </c>
      <c r="D49" s="17">
        <v>15292</v>
      </c>
      <c r="E49" s="17">
        <v>12936</v>
      </c>
      <c r="F49" s="17">
        <v>11212</v>
      </c>
      <c r="G49" s="24"/>
      <c r="H49" s="7"/>
      <c r="I49" s="25">
        <f t="shared" si="0"/>
        <v>643</v>
      </c>
      <c r="J49" s="24">
        <f t="shared" si="0"/>
        <v>4080</v>
      </c>
      <c r="K49" s="7"/>
      <c r="L49" s="25">
        <f t="shared" si="3"/>
        <v>646.02301279685651</v>
      </c>
      <c r="M49" s="17">
        <f t="shared" si="1"/>
        <v>9.1386063699581932</v>
      </c>
      <c r="N49" s="17">
        <f t="shared" si="4"/>
        <v>4072.1066676179153</v>
      </c>
      <c r="O49" s="24">
        <f t="shared" si="2"/>
        <v>62.304696094067495</v>
      </c>
      <c r="P49" s="7"/>
      <c r="Q49" s="25">
        <f t="shared" si="5"/>
        <v>674.37938227209702</v>
      </c>
      <c r="R49" s="24">
        <f t="shared" si="6"/>
        <v>4070.4004281311973</v>
      </c>
      <c r="S49" s="7"/>
      <c r="T49" s="25">
        <f t="shared" si="7"/>
        <v>-0.16467434430246011</v>
      </c>
      <c r="U49" s="24">
        <f t="shared" si="8"/>
        <v>0.99210092096311908</v>
      </c>
      <c r="V49" s="7"/>
      <c r="W49" s="25">
        <f t="shared" si="9"/>
        <v>-0.15012730126078475</v>
      </c>
      <c r="X49" s="24">
        <f t="shared" si="10"/>
        <v>163.11223854958291</v>
      </c>
      <c r="Y49" s="7"/>
      <c r="Z49" s="25">
        <f t="shared" si="11"/>
        <v>608</v>
      </c>
      <c r="AA49" s="17">
        <f t="shared" si="15"/>
        <v>163.071</v>
      </c>
      <c r="AB49" s="24">
        <f t="shared" si="12"/>
        <v>2.846125864519673</v>
      </c>
      <c r="AC49" s="17">
        <f t="shared" si="13"/>
        <v>4.1238549582914175E-2</v>
      </c>
      <c r="AD49" s="17">
        <f t="shared" ca="1" si="14"/>
        <v>4.4316772489764844E-2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13398</v>
      </c>
      <c r="D50" s="17">
        <v>15324</v>
      </c>
      <c r="E50" s="17">
        <v>13143</v>
      </c>
      <c r="F50" s="17">
        <v>11199</v>
      </c>
      <c r="G50" s="24"/>
      <c r="H50" s="7"/>
      <c r="I50" s="25">
        <f t="shared" si="0"/>
        <v>255</v>
      </c>
      <c r="J50" s="24">
        <f t="shared" si="0"/>
        <v>4125</v>
      </c>
      <c r="K50" s="7"/>
      <c r="L50" s="25">
        <f t="shared" si="3"/>
        <v>253.26266326702466</v>
      </c>
      <c r="M50" s="17">
        <f t="shared" si="1"/>
        <v>3.0183389237454152</v>
      </c>
      <c r="N50" s="17">
        <f t="shared" si="4"/>
        <v>4112.8295949728017</v>
      </c>
      <c r="O50" s="24">
        <f t="shared" si="2"/>
        <v>148.11875852605328</v>
      </c>
      <c r="P50" s="7"/>
      <c r="Q50" s="25">
        <f t="shared" si="5"/>
        <v>286.37938227209708</v>
      </c>
      <c r="R50" s="24">
        <f t="shared" si="6"/>
        <v>4115.4004281311973</v>
      </c>
      <c r="S50" s="7"/>
      <c r="T50" s="25">
        <f t="shared" si="7"/>
        <v>-6.9929980419201801E-2</v>
      </c>
      <c r="U50" s="24">
        <f t="shared" si="8"/>
        <v>1.0030690166656437</v>
      </c>
      <c r="V50" s="7"/>
      <c r="W50" s="25">
        <f t="shared" si="9"/>
        <v>-5.5211708167544928E-2</v>
      </c>
      <c r="X50" s="24">
        <f t="shared" si="10"/>
        <v>168.5665623418995</v>
      </c>
      <c r="Y50" s="7"/>
      <c r="Z50" s="25">
        <f t="shared" si="11"/>
        <v>614</v>
      </c>
      <c r="AA50" s="17">
        <f t="shared" si="15"/>
        <v>168.59700000000001</v>
      </c>
      <c r="AB50" s="24">
        <f t="shared" si="12"/>
        <v>2.94257275898488</v>
      </c>
      <c r="AC50" s="17">
        <f t="shared" si="13"/>
        <v>-3.0437658100510134E-2</v>
      </c>
      <c r="AD50" s="17">
        <f t="shared" ca="1" si="14"/>
        <v>1.1144844335916559E-2</v>
      </c>
      <c r="AE50" s="17">
        <v>119</v>
      </c>
    </row>
    <row r="51" spans="1:31" s="17" customFormat="1" x14ac:dyDescent="0.25">
      <c r="A51" s="17">
        <v>31</v>
      </c>
      <c r="B51" s="17">
        <v>622</v>
      </c>
      <c r="C51" s="17">
        <v>13186</v>
      </c>
      <c r="D51" s="17">
        <v>15313</v>
      </c>
      <c r="E51" s="17">
        <v>13334</v>
      </c>
      <c r="F51" s="17">
        <v>11190</v>
      </c>
      <c r="G51" s="24"/>
      <c r="H51" s="7"/>
      <c r="I51" s="25">
        <f t="shared" si="0"/>
        <v>-148</v>
      </c>
      <c r="J51" s="24">
        <f t="shared" si="0"/>
        <v>4123</v>
      </c>
      <c r="K51" s="7"/>
      <c r="L51" s="25">
        <f t="shared" si="3"/>
        <v>-147.30114930401709</v>
      </c>
      <c r="M51" s="17">
        <f t="shared" si="1"/>
        <v>0.48839229527580102</v>
      </c>
      <c r="N51" s="17">
        <f t="shared" si="4"/>
        <v>4115.1781630782307</v>
      </c>
      <c r="O51" s="24">
        <f t="shared" si="2"/>
        <v>61.181132830753718</v>
      </c>
      <c r="P51" s="7"/>
      <c r="Q51" s="25">
        <f t="shared" si="5"/>
        <v>-116.62061772790292</v>
      </c>
      <c r="R51" s="24">
        <f t="shared" si="6"/>
        <v>4113.4004281311973</v>
      </c>
      <c r="S51" s="7"/>
      <c r="T51" s="25">
        <f t="shared" si="7"/>
        <v>2.8477181036862885E-2</v>
      </c>
      <c r="U51" s="24">
        <f t="shared" si="8"/>
        <v>1.0025815457455316</v>
      </c>
      <c r="V51" s="7"/>
      <c r="W51" s="25">
        <f t="shared" si="9"/>
        <v>4.3198900853801049E-2</v>
      </c>
      <c r="X51" s="24">
        <f t="shared" si="10"/>
        <v>174.18431766207379</v>
      </c>
      <c r="Y51" s="7"/>
      <c r="Z51" s="25">
        <f t="shared" si="11"/>
        <v>622</v>
      </c>
      <c r="AA51" s="17">
        <f t="shared" si="15"/>
        <v>174.19500000000002</v>
      </c>
      <c r="AB51" s="24">
        <f t="shared" si="12"/>
        <v>3.0402762905115228</v>
      </c>
      <c r="AC51" s="17">
        <f t="shared" si="13"/>
        <v>-1.0682337926226637E-2</v>
      </c>
      <c r="AD51" s="17">
        <f t="shared" ca="1" si="14"/>
        <v>1.7416485866732501E-2</v>
      </c>
      <c r="AE51" s="17">
        <v>118</v>
      </c>
    </row>
    <row r="52" spans="1:31" s="17" customFormat="1" x14ac:dyDescent="0.25">
      <c r="A52" s="17">
        <v>32</v>
      </c>
      <c r="B52" s="17">
        <v>622</v>
      </c>
      <c r="C52" s="17">
        <v>12996</v>
      </c>
      <c r="D52" s="17">
        <v>15303</v>
      </c>
      <c r="E52" s="17">
        <v>13536</v>
      </c>
      <c r="F52" s="17">
        <v>11214</v>
      </c>
      <c r="G52" s="24"/>
      <c r="H52" s="7"/>
      <c r="I52" s="25">
        <f t="shared" ref="I52:J83" si="16">C52-E52</f>
        <v>-540</v>
      </c>
      <c r="J52" s="24">
        <f t="shared" si="16"/>
        <v>4089</v>
      </c>
      <c r="K52" s="7"/>
      <c r="L52" s="25">
        <f t="shared" si="3"/>
        <v>-546.76047773957748</v>
      </c>
      <c r="M52" s="17">
        <f t="shared" si="1"/>
        <v>45.704059267322656</v>
      </c>
      <c r="N52" s="17">
        <f t="shared" si="4"/>
        <v>4078.3488452708802</v>
      </c>
      <c r="O52" s="24">
        <f t="shared" si="2"/>
        <v>113.44709706365008</v>
      </c>
      <c r="P52" s="7"/>
      <c r="Q52" s="25">
        <f t="shared" si="5"/>
        <v>-508.62061772790292</v>
      </c>
      <c r="R52" s="24">
        <f t="shared" si="6"/>
        <v>4079.4004281311973</v>
      </c>
      <c r="S52" s="7"/>
      <c r="T52" s="25">
        <f t="shared" si="7"/>
        <v>0.12419829093953623</v>
      </c>
      <c r="U52" s="24">
        <f t="shared" si="8"/>
        <v>0.99429454010362395</v>
      </c>
      <c r="V52" s="7"/>
      <c r="W52" s="25">
        <f t="shared" si="9"/>
        <v>0.1388086658460102</v>
      </c>
      <c r="X52" s="24">
        <f t="shared" si="10"/>
        <v>179.66452460741357</v>
      </c>
      <c r="Y52" s="7"/>
      <c r="Z52" s="25">
        <f t="shared" si="11"/>
        <v>622</v>
      </c>
      <c r="AA52" s="17">
        <f t="shared" si="15"/>
        <v>179.79300000000003</v>
      </c>
      <c r="AB52" s="24">
        <f t="shared" si="12"/>
        <v>3.1379798220381656</v>
      </c>
      <c r="AC52" s="17">
        <f t="shared" si="13"/>
        <v>-0.12847539258646634</v>
      </c>
      <c r="AD52" s="17">
        <f t="shared" ca="1" si="14"/>
        <v>0.1159092304610283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12789</v>
      </c>
      <c r="D53" s="17">
        <v>15249</v>
      </c>
      <c r="E53" s="17">
        <v>13728</v>
      </c>
      <c r="F53" s="17">
        <v>11245</v>
      </c>
      <c r="G53" s="24"/>
      <c r="H53" s="7"/>
      <c r="I53" s="25">
        <f t="shared" si="16"/>
        <v>-939</v>
      </c>
      <c r="J53" s="24">
        <f t="shared" si="16"/>
        <v>4004</v>
      </c>
      <c r="K53" s="7"/>
      <c r="L53" s="25">
        <f t="shared" si="3"/>
        <v>-946.32750928841256</v>
      </c>
      <c r="M53" s="17">
        <f t="shared" si="1"/>
        <v>53.6923923717723</v>
      </c>
      <c r="N53" s="17">
        <f t="shared" si="4"/>
        <v>4001.4699769198878</v>
      </c>
      <c r="O53" s="24">
        <f t="shared" si="2"/>
        <v>6.4010167859003575</v>
      </c>
      <c r="P53" s="7"/>
      <c r="Q53" s="25">
        <f t="shared" si="5"/>
        <v>-907.62061772790298</v>
      </c>
      <c r="R53" s="24">
        <f t="shared" si="6"/>
        <v>3994.4004281311973</v>
      </c>
      <c r="S53" s="7"/>
      <c r="T53" s="25">
        <f t="shared" si="7"/>
        <v>0.2216287063761859</v>
      </c>
      <c r="U53" s="24">
        <f t="shared" si="8"/>
        <v>0.97357702599885521</v>
      </c>
      <c r="V53" s="7"/>
      <c r="W53" s="25">
        <f t="shared" si="9"/>
        <v>0.23594543134660417</v>
      </c>
      <c r="X53" s="24">
        <f t="shared" si="10"/>
        <v>185.34002592868092</v>
      </c>
      <c r="Y53" s="7"/>
      <c r="Z53" s="25">
        <f t="shared" si="11"/>
        <v>630</v>
      </c>
      <c r="AA53" s="17">
        <f t="shared" si="15"/>
        <v>185.46300000000002</v>
      </c>
      <c r="AB53" s="24">
        <f t="shared" si="12"/>
        <v>3.2369399906262442</v>
      </c>
      <c r="AC53" s="17">
        <f t="shared" si="13"/>
        <v>-0.12297407131910632</v>
      </c>
      <c r="AD53" s="17">
        <f t="shared" ca="1" si="14"/>
        <v>4.5398416345733494E-2</v>
      </c>
      <c r="AE53" s="17">
        <v>116</v>
      </c>
    </row>
    <row r="54" spans="1:31" s="17" customFormat="1" x14ac:dyDescent="0.25">
      <c r="A54" s="17">
        <v>34</v>
      </c>
      <c r="B54" s="17">
        <v>639</v>
      </c>
      <c r="C54" s="17">
        <v>12590</v>
      </c>
      <c r="D54" s="17">
        <v>15197</v>
      </c>
      <c r="E54" s="17">
        <v>13930</v>
      </c>
      <c r="F54" s="17">
        <v>11311</v>
      </c>
      <c r="G54" s="24"/>
      <c r="H54" s="7"/>
      <c r="I54" s="25">
        <f t="shared" si="16"/>
        <v>-1340</v>
      </c>
      <c r="J54" s="24">
        <f t="shared" si="16"/>
        <v>3886</v>
      </c>
      <c r="K54" s="7"/>
      <c r="L54" s="25">
        <f t="shared" si="3"/>
        <v>-1342.4321439884097</v>
      </c>
      <c r="M54" s="17">
        <f t="shared" si="1"/>
        <v>5.9153243803576103</v>
      </c>
      <c r="N54" s="17">
        <f t="shared" si="4"/>
        <v>3883.578634058591</v>
      </c>
      <c r="O54" s="24">
        <f t="shared" si="2"/>
        <v>5.8630130222155978</v>
      </c>
      <c r="P54" s="7"/>
      <c r="Q54" s="25">
        <f t="shared" si="5"/>
        <v>-1308.620617727903</v>
      </c>
      <c r="R54" s="24">
        <f t="shared" si="6"/>
        <v>3876.4004281311973</v>
      </c>
      <c r="S54" s="7"/>
      <c r="T54" s="25">
        <f t="shared" si="7"/>
        <v>0.31954749482254308</v>
      </c>
      <c r="U54" s="24">
        <f t="shared" si="8"/>
        <v>0.94481624171223488</v>
      </c>
      <c r="V54" s="7"/>
      <c r="W54" s="25">
        <f t="shared" si="9"/>
        <v>0.33345254122595186</v>
      </c>
      <c r="X54" s="24">
        <f t="shared" si="10"/>
        <v>191.15648914645681</v>
      </c>
      <c r="Y54" s="7"/>
      <c r="Z54" s="25">
        <f t="shared" si="11"/>
        <v>639</v>
      </c>
      <c r="AA54" s="17">
        <f t="shared" si="15"/>
        <v>191.21400000000003</v>
      </c>
      <c r="AB54" s="24">
        <f t="shared" si="12"/>
        <v>3.3373138759084378</v>
      </c>
      <c r="AC54" s="17">
        <f t="shared" si="13"/>
        <v>-5.7510853543220719E-2</v>
      </c>
      <c r="AD54" s="17">
        <f t="shared" ca="1" si="14"/>
        <v>8.4262382112001433E-2</v>
      </c>
      <c r="AE54" s="17">
        <v>115</v>
      </c>
    </row>
    <row r="55" spans="1:31" s="17" customFormat="1" x14ac:dyDescent="0.25">
      <c r="A55" s="17">
        <v>35</v>
      </c>
      <c r="B55" s="17">
        <v>635</v>
      </c>
      <c r="C55" s="17">
        <v>12399</v>
      </c>
      <c r="D55" s="17">
        <v>15120</v>
      </c>
      <c r="E55" s="17">
        <v>14118</v>
      </c>
      <c r="F55" s="17">
        <v>11385</v>
      </c>
      <c r="G55" s="24"/>
      <c r="H55" s="7"/>
      <c r="I55" s="25">
        <f t="shared" si="16"/>
        <v>-1719</v>
      </c>
      <c r="J55" s="24">
        <f t="shared" si="16"/>
        <v>3735</v>
      </c>
      <c r="K55" s="7"/>
      <c r="L55" s="25">
        <f t="shared" si="3"/>
        <v>-1722.9815548492259</v>
      </c>
      <c r="M55" s="17">
        <f t="shared" si="1"/>
        <v>15.852779017393949</v>
      </c>
      <c r="N55" s="17">
        <f t="shared" si="4"/>
        <v>3727.7738892751336</v>
      </c>
      <c r="O55" s="24">
        <f t="shared" si="2"/>
        <v>52.216676208029646</v>
      </c>
      <c r="P55" s="7"/>
      <c r="Q55" s="25">
        <f t="shared" si="5"/>
        <v>-1687.620617727903</v>
      </c>
      <c r="R55" s="24">
        <f t="shared" si="6"/>
        <v>3725.4004281311973</v>
      </c>
      <c r="S55" s="7"/>
      <c r="T55" s="25">
        <f t="shared" si="7"/>
        <v>0.41209418016211757</v>
      </c>
      <c r="U55" s="24">
        <f t="shared" si="8"/>
        <v>0.9080121872437632</v>
      </c>
      <c r="V55" s="7"/>
      <c r="W55" s="25">
        <f t="shared" si="9"/>
        <v>0.42546888786353992</v>
      </c>
      <c r="X55" s="24">
        <f t="shared" si="10"/>
        <v>196.82356482076796</v>
      </c>
      <c r="Y55" s="7"/>
      <c r="Z55" s="25">
        <f t="shared" si="11"/>
        <v>635</v>
      </c>
      <c r="AA55" s="17">
        <f t="shared" si="15"/>
        <v>196.92900000000003</v>
      </c>
      <c r="AB55" s="24">
        <f t="shared" si="12"/>
        <v>3.4370594426599137</v>
      </c>
      <c r="AC55" s="17">
        <f t="shared" si="13"/>
        <v>-0.10543517923207446</v>
      </c>
      <c r="AD55" s="17">
        <f t="shared" ca="1" si="14"/>
        <v>7.7084758021186417E-2</v>
      </c>
      <c r="AE55" s="17">
        <v>114</v>
      </c>
    </row>
    <row r="56" spans="1:31" s="17" customFormat="1" x14ac:dyDescent="0.25">
      <c r="A56" s="17">
        <v>36</v>
      </c>
      <c r="B56" s="17">
        <v>616</v>
      </c>
      <c r="C56" s="17">
        <v>12223</v>
      </c>
      <c r="D56" s="17">
        <v>15019</v>
      </c>
      <c r="E56" s="17">
        <v>14293</v>
      </c>
      <c r="F56" s="17">
        <v>11480</v>
      </c>
      <c r="G56" s="24"/>
      <c r="H56" s="7"/>
      <c r="I56" s="25">
        <f t="shared" si="16"/>
        <v>-2070</v>
      </c>
      <c r="J56" s="24">
        <f t="shared" si="16"/>
        <v>3539</v>
      </c>
      <c r="K56" s="7"/>
      <c r="L56" s="25">
        <f t="shared" si="3"/>
        <v>-2076.0978757496841</v>
      </c>
      <c r="M56" s="17">
        <f t="shared" si="1"/>
        <v>37.184088658585857</v>
      </c>
      <c r="N56" s="17">
        <f t="shared" si="4"/>
        <v>3541.2792387148861</v>
      </c>
      <c r="O56" s="24">
        <f t="shared" si="2"/>
        <v>5.194929119435665</v>
      </c>
      <c r="P56" s="7"/>
      <c r="Q56" s="25">
        <f t="shared" si="5"/>
        <v>-2038.620617727903</v>
      </c>
      <c r="R56" s="24">
        <f t="shared" si="6"/>
        <v>3529.4004281311973</v>
      </c>
      <c r="S56" s="7"/>
      <c r="T56" s="25">
        <f t="shared" si="7"/>
        <v>0.49780364336578681</v>
      </c>
      <c r="U56" s="24">
        <f t="shared" si="8"/>
        <v>0.86024003707276686</v>
      </c>
      <c r="V56" s="7"/>
      <c r="W56" s="25">
        <f t="shared" si="9"/>
        <v>0.51048625571558937</v>
      </c>
      <c r="X56" s="24">
        <f t="shared" si="10"/>
        <v>202.40297210182507</v>
      </c>
      <c r="Y56" s="7"/>
      <c r="Z56" s="25">
        <f t="shared" si="11"/>
        <v>616</v>
      </c>
      <c r="AA56" s="17">
        <f t="shared" si="15"/>
        <v>202.47300000000004</v>
      </c>
      <c r="AB56" s="24">
        <f t="shared" si="12"/>
        <v>3.5338204963904793</v>
      </c>
      <c r="AC56" s="17">
        <f t="shared" si="13"/>
        <v>-7.002789817497046E-2</v>
      </c>
      <c r="AD56" s="17">
        <f t="shared" ca="1" si="14"/>
        <v>7.0316124858123885E-2</v>
      </c>
      <c r="AE56" s="17">
        <v>113</v>
      </c>
    </row>
    <row r="57" spans="1:31" s="17" customFormat="1" x14ac:dyDescent="0.25">
      <c r="A57" s="17">
        <v>37</v>
      </c>
      <c r="B57" s="17">
        <v>612</v>
      </c>
      <c r="C57" s="17">
        <v>12055</v>
      </c>
      <c r="D57" s="17">
        <v>14914</v>
      </c>
      <c r="E57" s="17">
        <v>14460</v>
      </c>
      <c r="F57" s="17">
        <v>11592</v>
      </c>
      <c r="G57" s="24"/>
      <c r="H57" s="7"/>
      <c r="I57" s="25">
        <f t="shared" si="16"/>
        <v>-2405</v>
      </c>
      <c r="J57" s="24">
        <f t="shared" si="16"/>
        <v>3322</v>
      </c>
      <c r="K57" s="7"/>
      <c r="L57" s="25">
        <f t="shared" si="3"/>
        <v>-2407.9694522032705</v>
      </c>
      <c r="M57" s="17">
        <f t="shared" si="1"/>
        <v>8.8176463875081499</v>
      </c>
      <c r="N57" s="17">
        <f t="shared" si="4"/>
        <v>3323.259119939336</v>
      </c>
      <c r="O57" s="24">
        <f t="shared" si="2"/>
        <v>1.5853830216333922</v>
      </c>
      <c r="P57" s="7"/>
      <c r="Q57" s="25">
        <f t="shared" si="5"/>
        <v>-2373.6206177279028</v>
      </c>
      <c r="R57" s="24">
        <f t="shared" si="6"/>
        <v>3312.4004281311973</v>
      </c>
      <c r="S57" s="7"/>
      <c r="T57" s="25">
        <f t="shared" si="7"/>
        <v>0.57960612249179588</v>
      </c>
      <c r="U57" s="24">
        <f t="shared" si="8"/>
        <v>0.80734944224059235</v>
      </c>
      <c r="V57" s="7"/>
      <c r="W57" s="25">
        <f t="shared" si="9"/>
        <v>0.59152107586965796</v>
      </c>
      <c r="X57" s="24">
        <f t="shared" si="10"/>
        <v>207.94623374061985</v>
      </c>
      <c r="Y57" s="7"/>
      <c r="Z57" s="25">
        <f t="shared" si="11"/>
        <v>612</v>
      </c>
      <c r="AA57" s="17">
        <f t="shared" si="15"/>
        <v>207.98100000000005</v>
      </c>
      <c r="AB57" s="24">
        <f t="shared" si="12"/>
        <v>3.6299532315903278</v>
      </c>
      <c r="AC57" s="17">
        <f t="shared" si="13"/>
        <v>-3.4766259380205611E-2</v>
      </c>
      <c r="AD57" s="17">
        <f t="shared" ca="1" si="14"/>
        <v>0.12844652928069422</v>
      </c>
      <c r="AE57" s="17">
        <v>112</v>
      </c>
    </row>
    <row r="58" spans="1:31" s="17" customFormat="1" x14ac:dyDescent="0.25">
      <c r="A58" s="17">
        <v>38</v>
      </c>
      <c r="B58" s="17">
        <v>623</v>
      </c>
      <c r="C58" s="17">
        <v>11891</v>
      </c>
      <c r="D58" s="17">
        <v>14783</v>
      </c>
      <c r="E58" s="17">
        <v>14617</v>
      </c>
      <c r="F58" s="17">
        <v>11718</v>
      </c>
      <c r="G58" s="24"/>
      <c r="H58" s="7"/>
      <c r="I58" s="25">
        <f t="shared" si="16"/>
        <v>-2726</v>
      </c>
      <c r="J58" s="24">
        <f t="shared" si="16"/>
        <v>3065</v>
      </c>
      <c r="K58" s="7"/>
      <c r="L58" s="25">
        <f t="shared" si="3"/>
        <v>-2723.2278585703925</v>
      </c>
      <c r="M58" s="17">
        <f t="shared" si="1"/>
        <v>7.6847681057461621</v>
      </c>
      <c r="N58" s="17">
        <f t="shared" si="4"/>
        <v>3069.8925682954086</v>
      </c>
      <c r="O58" s="24">
        <f t="shared" si="2"/>
        <v>23.937224525237774</v>
      </c>
      <c r="P58" s="7"/>
      <c r="Q58" s="25">
        <f t="shared" si="5"/>
        <v>-2694.6206177279028</v>
      </c>
      <c r="R58" s="24">
        <f t="shared" si="6"/>
        <v>3055.4004281311973</v>
      </c>
      <c r="S58" s="7"/>
      <c r="T58" s="25">
        <f t="shared" si="7"/>
        <v>0.6579899905498523</v>
      </c>
      <c r="U58" s="24">
        <f t="shared" si="8"/>
        <v>0.74470942900617376</v>
      </c>
      <c r="V58" s="7"/>
      <c r="W58" s="25">
        <f t="shared" si="9"/>
        <v>0.66899378778292506</v>
      </c>
      <c r="X58" s="24">
        <f t="shared" si="10"/>
        <v>213.6513627195518</v>
      </c>
      <c r="Y58" s="7"/>
      <c r="Z58" s="25">
        <f t="shared" si="11"/>
        <v>623</v>
      </c>
      <c r="AA58" s="17">
        <f t="shared" si="15"/>
        <v>213.58800000000005</v>
      </c>
      <c r="AB58" s="24">
        <f t="shared" si="12"/>
        <v>3.7278138427496494</v>
      </c>
      <c r="AC58" s="17">
        <f t="shared" si="13"/>
        <v>6.3362719551747659E-2</v>
      </c>
      <c r="AD58" s="17">
        <f t="shared" ca="1" si="14"/>
        <v>-3.3205232402622187E-3</v>
      </c>
      <c r="AE58" s="17">
        <v>111</v>
      </c>
    </row>
    <row r="59" spans="1:31" s="17" customFormat="1" x14ac:dyDescent="0.25">
      <c r="A59" s="17">
        <v>39</v>
      </c>
      <c r="B59" s="17">
        <v>606</v>
      </c>
      <c r="C59" s="17">
        <v>11748</v>
      </c>
      <c r="D59" s="17">
        <v>14648</v>
      </c>
      <c r="E59" s="17">
        <v>14758</v>
      </c>
      <c r="F59" s="17">
        <v>11859</v>
      </c>
      <c r="G59" s="24"/>
      <c r="H59" s="7"/>
      <c r="I59" s="25">
        <f t="shared" si="16"/>
        <v>-3010</v>
      </c>
      <c r="J59" s="24">
        <f t="shared" si="16"/>
        <v>2789</v>
      </c>
      <c r="K59" s="7"/>
      <c r="L59" s="25">
        <f t="shared" si="3"/>
        <v>-3005.1740518552024</v>
      </c>
      <c r="M59" s="17">
        <f t="shared" si="1"/>
        <v>23.289775496275603</v>
      </c>
      <c r="N59" s="17">
        <f t="shared" si="4"/>
        <v>2795.3103405958227</v>
      </c>
      <c r="O59" s="24">
        <f t="shared" si="2"/>
        <v>39.820398435288098</v>
      </c>
      <c r="P59" s="7"/>
      <c r="Q59" s="25">
        <f t="shared" si="5"/>
        <v>-2978.6206177279028</v>
      </c>
      <c r="R59" s="24">
        <f t="shared" si="6"/>
        <v>2779.4004281311973</v>
      </c>
      <c r="S59" s="7"/>
      <c r="T59" s="25">
        <f t="shared" si="7"/>
        <v>0.72733895792831982</v>
      </c>
      <c r="U59" s="24">
        <f t="shared" si="8"/>
        <v>0.67743844203068915</v>
      </c>
      <c r="V59" s="7"/>
      <c r="W59" s="25">
        <f t="shared" si="9"/>
        <v>0.73736263927003753</v>
      </c>
      <c r="X59" s="24">
        <f t="shared" si="10"/>
        <v>219.14242737631434</v>
      </c>
      <c r="Y59" s="7"/>
      <c r="Z59" s="25">
        <f t="shared" si="11"/>
        <v>606</v>
      </c>
      <c r="AA59" s="17">
        <f t="shared" si="15"/>
        <v>219.04200000000006</v>
      </c>
      <c r="AB59" s="24">
        <f t="shared" si="12"/>
        <v>3.8230041001534198</v>
      </c>
      <c r="AC59" s="17">
        <f t="shared" si="13"/>
        <v>0.10042737631428622</v>
      </c>
      <c r="AD59" s="17">
        <f t="shared" ca="1" si="14"/>
        <v>3.7803400309883273E-2</v>
      </c>
      <c r="AE59" s="17">
        <v>110</v>
      </c>
    </row>
    <row r="60" spans="1:31" s="17" customFormat="1" x14ac:dyDescent="0.25">
      <c r="A60" s="17">
        <v>40</v>
      </c>
      <c r="B60" s="17">
        <v>631</v>
      </c>
      <c r="C60" s="17">
        <v>11630</v>
      </c>
      <c r="D60" s="17">
        <v>14502</v>
      </c>
      <c r="E60" s="17">
        <v>14906</v>
      </c>
      <c r="F60" s="17">
        <v>12028</v>
      </c>
      <c r="G60" s="24"/>
      <c r="H60" s="7"/>
      <c r="I60" s="25">
        <f t="shared" si="16"/>
        <v>-3276</v>
      </c>
      <c r="J60" s="24">
        <f t="shared" si="16"/>
        <v>2474</v>
      </c>
      <c r="K60" s="7"/>
      <c r="L60" s="25">
        <f t="shared" si="3"/>
        <v>-3270.0779174959202</v>
      </c>
      <c r="M60" s="17">
        <f t="shared" si="1"/>
        <v>35.071061185127526</v>
      </c>
      <c r="N60" s="17">
        <f t="shared" si="4"/>
        <v>2482.6257628923204</v>
      </c>
      <c r="O60" s="24">
        <f t="shared" si="2"/>
        <v>74.403785474531261</v>
      </c>
      <c r="P60" s="7"/>
      <c r="Q60" s="25">
        <f t="shared" si="5"/>
        <v>-3244.6206177279028</v>
      </c>
      <c r="R60" s="24">
        <f t="shared" si="6"/>
        <v>2464.4004281311973</v>
      </c>
      <c r="S60" s="7"/>
      <c r="T60" s="25">
        <f t="shared" si="7"/>
        <v>0.79229256821941951</v>
      </c>
      <c r="U60" s="24">
        <f t="shared" si="8"/>
        <v>0.60066177211301641</v>
      </c>
      <c r="V60" s="7"/>
      <c r="W60" s="25">
        <f t="shared" si="9"/>
        <v>0.80119610946615039</v>
      </c>
      <c r="X60" s="24">
        <f t="shared" si="10"/>
        <v>224.85797579709674</v>
      </c>
      <c r="Y60" s="7"/>
      <c r="Z60" s="25">
        <f t="shared" si="11"/>
        <v>631</v>
      </c>
      <c r="AA60" s="17">
        <f t="shared" si="15"/>
        <v>224.72100000000006</v>
      </c>
      <c r="AB60" s="24">
        <f t="shared" si="12"/>
        <v>3.9221213483741786</v>
      </c>
      <c r="AC60" s="17">
        <f t="shared" si="13"/>
        <v>0.13697579709668162</v>
      </c>
      <c r="AD60" s="17">
        <f t="shared" ca="1" si="14"/>
        <v>2.2750249576631631E-2</v>
      </c>
      <c r="AE60" s="17">
        <v>109</v>
      </c>
    </row>
    <row r="61" spans="1:31" s="17" customFormat="1" x14ac:dyDescent="0.25">
      <c r="A61" s="17">
        <v>41</v>
      </c>
      <c r="B61" s="17">
        <v>635</v>
      </c>
      <c r="C61" s="17">
        <v>11497</v>
      </c>
      <c r="D61" s="17">
        <v>14314</v>
      </c>
      <c r="E61" s="17">
        <v>15010</v>
      </c>
      <c r="F61" s="17">
        <v>12186</v>
      </c>
      <c r="G61" s="24"/>
      <c r="H61" s="7"/>
      <c r="I61" s="25">
        <f t="shared" si="16"/>
        <v>-3513</v>
      </c>
      <c r="J61" s="24">
        <f t="shared" si="16"/>
        <v>2128</v>
      </c>
      <c r="K61" s="7"/>
      <c r="L61" s="25">
        <f t="shared" si="3"/>
        <v>-3504.5340014754888</v>
      </c>
      <c r="M61" s="17">
        <f t="shared" si="1"/>
        <v>71.673131017025455</v>
      </c>
      <c r="N61" s="17">
        <f t="shared" si="4"/>
        <v>2143.4522878021744</v>
      </c>
      <c r="O61" s="24">
        <f t="shared" si="2"/>
        <v>238.77319832122762</v>
      </c>
      <c r="P61" s="7"/>
      <c r="Q61" s="25">
        <f t="shared" si="5"/>
        <v>-3481.6206177279028</v>
      </c>
      <c r="R61" s="24">
        <f t="shared" si="6"/>
        <v>2118.4004281311973</v>
      </c>
      <c r="S61" s="7"/>
      <c r="T61" s="25">
        <f t="shared" si="7"/>
        <v>0.85016476986976031</v>
      </c>
      <c r="U61" s="24">
        <f t="shared" si="8"/>
        <v>0.51632930293360457</v>
      </c>
      <c r="V61" s="7"/>
      <c r="W61" s="25">
        <f t="shared" si="9"/>
        <v>0.85783648313762906</v>
      </c>
      <c r="X61" s="24">
        <f t="shared" si="10"/>
        <v>230.67348860624293</v>
      </c>
      <c r="Y61" s="7"/>
      <c r="Z61" s="25">
        <f t="shared" si="11"/>
        <v>635</v>
      </c>
      <c r="AA61" s="17">
        <f t="shared" si="15"/>
        <v>230.43600000000006</v>
      </c>
      <c r="AB61" s="24">
        <f t="shared" si="12"/>
        <v>4.0218669151256545</v>
      </c>
      <c r="AC61" s="17">
        <f t="shared" si="13"/>
        <v>0.23748860624286294</v>
      </c>
      <c r="AD61" s="17">
        <f t="shared" ca="1" si="14"/>
        <v>3.7149792495370093E-3</v>
      </c>
      <c r="AE61" s="17">
        <v>108</v>
      </c>
    </row>
    <row r="62" spans="1:31" s="17" customFormat="1" x14ac:dyDescent="0.25">
      <c r="A62" s="17">
        <v>42</v>
      </c>
      <c r="B62" s="17">
        <v>639</v>
      </c>
      <c r="C62" s="17">
        <v>11391</v>
      </c>
      <c r="D62" s="17">
        <v>14127</v>
      </c>
      <c r="E62" s="17">
        <v>15103</v>
      </c>
      <c r="F62" s="17">
        <v>12363</v>
      </c>
      <c r="G62" s="24"/>
      <c r="H62" s="7"/>
      <c r="I62" s="25">
        <f t="shared" si="16"/>
        <v>-3712</v>
      </c>
      <c r="J62" s="24">
        <f t="shared" si="16"/>
        <v>1764</v>
      </c>
      <c r="K62" s="7"/>
      <c r="L62" s="25">
        <f t="shared" si="3"/>
        <v>-3705.579359595939</v>
      </c>
      <c r="M62" s="17">
        <f t="shared" si="1"/>
        <v>41.224623198261014</v>
      </c>
      <c r="N62" s="17">
        <f t="shared" si="4"/>
        <v>1780.7320554651515</v>
      </c>
      <c r="O62" s="24">
        <f t="shared" si="2"/>
        <v>279.96168008890487</v>
      </c>
      <c r="P62" s="7"/>
      <c r="Q62" s="25">
        <f t="shared" si="5"/>
        <v>-3680.6206177279028</v>
      </c>
      <c r="R62" s="24">
        <f t="shared" si="6"/>
        <v>1754.4004281311975</v>
      </c>
      <c r="S62" s="7"/>
      <c r="T62" s="25">
        <f t="shared" si="7"/>
        <v>0.89875788433565829</v>
      </c>
      <c r="U62" s="24">
        <f t="shared" si="8"/>
        <v>0.42760959547318284</v>
      </c>
      <c r="V62" s="7"/>
      <c r="W62" s="25">
        <f t="shared" si="9"/>
        <v>0.90513236178531886</v>
      </c>
      <c r="X62" s="24">
        <f t="shared" si="10"/>
        <v>236.42975458244518</v>
      </c>
      <c r="Y62" s="7"/>
      <c r="Z62" s="25">
        <f t="shared" si="11"/>
        <v>639</v>
      </c>
      <c r="AA62" s="17">
        <f t="shared" si="15"/>
        <v>236.18700000000007</v>
      </c>
      <c r="AB62" s="24">
        <f t="shared" si="12"/>
        <v>4.1222408004078481</v>
      </c>
      <c r="AC62" s="17">
        <f t="shared" si="13"/>
        <v>0.24275458244511583</v>
      </c>
      <c r="AD62" s="17">
        <f t="shared" ca="1" si="14"/>
        <v>-1.5475854060923666E-2</v>
      </c>
      <c r="AE62" s="17">
        <v>107</v>
      </c>
    </row>
    <row r="63" spans="1:31" s="17" customFormat="1" x14ac:dyDescent="0.25">
      <c r="A63" s="17">
        <v>43</v>
      </c>
      <c r="B63" s="17">
        <v>629</v>
      </c>
      <c r="C63" s="17">
        <v>11321</v>
      </c>
      <c r="D63" s="17">
        <v>13949</v>
      </c>
      <c r="E63" s="17">
        <v>15195</v>
      </c>
      <c r="F63" s="17">
        <v>12558</v>
      </c>
      <c r="G63" s="24"/>
      <c r="H63" s="7"/>
      <c r="I63" s="25">
        <f t="shared" si="16"/>
        <v>-3874</v>
      </c>
      <c r="J63" s="24">
        <f t="shared" si="16"/>
        <v>1391</v>
      </c>
      <c r="K63" s="7"/>
      <c r="L63" s="25">
        <f t="shared" si="3"/>
        <v>-3867.3337639698079</v>
      </c>
      <c r="M63" s="17">
        <f t="shared" si="1"/>
        <v>44.438702810230893</v>
      </c>
      <c r="N63" s="17">
        <f t="shared" si="4"/>
        <v>1406.2543537710608</v>
      </c>
      <c r="O63" s="24">
        <f t="shared" si="2"/>
        <v>232.69530897267617</v>
      </c>
      <c r="P63" s="7"/>
      <c r="Q63" s="25">
        <f t="shared" si="5"/>
        <v>-3842.6206177279028</v>
      </c>
      <c r="R63" s="24">
        <f t="shared" si="6"/>
        <v>1381.4004281311975</v>
      </c>
      <c r="S63" s="7"/>
      <c r="T63" s="25">
        <f t="shared" si="7"/>
        <v>0.93831609812196715</v>
      </c>
      <c r="U63" s="24">
        <f t="shared" si="8"/>
        <v>0.33669626887225612</v>
      </c>
      <c r="V63" s="7"/>
      <c r="W63" s="25">
        <f t="shared" si="9"/>
        <v>0.94336016220572927</v>
      </c>
      <c r="X63" s="24">
        <f t="shared" si="10"/>
        <v>242.07502567148686</v>
      </c>
      <c r="Y63" s="7"/>
      <c r="Z63" s="25">
        <f t="shared" si="11"/>
        <v>629</v>
      </c>
      <c r="AA63" s="17">
        <f t="shared" si="15"/>
        <v>241.84800000000007</v>
      </c>
      <c r="AB63" s="24">
        <f t="shared" si="12"/>
        <v>4.2210438893632478</v>
      </c>
      <c r="AC63" s="17">
        <f t="shared" si="13"/>
        <v>0.22702567148678554</v>
      </c>
      <c r="AD63" s="17">
        <f t="shared" ca="1" si="14"/>
        <v>-9.3316381913552959E-3</v>
      </c>
      <c r="AE63" s="17">
        <v>106</v>
      </c>
    </row>
    <row r="64" spans="1:31" s="17" customFormat="1" x14ac:dyDescent="0.25">
      <c r="A64" s="17">
        <v>44</v>
      </c>
      <c r="B64" s="17">
        <v>620</v>
      </c>
      <c r="C64" s="17">
        <v>11261</v>
      </c>
      <c r="D64" s="17">
        <v>13758</v>
      </c>
      <c r="E64" s="17">
        <v>15254</v>
      </c>
      <c r="F64" s="17">
        <v>12750</v>
      </c>
      <c r="G64" s="24"/>
      <c r="H64" s="7"/>
      <c r="I64" s="25">
        <f t="shared" si="16"/>
        <v>-3993</v>
      </c>
      <c r="J64" s="24">
        <f t="shared" si="16"/>
        <v>1008</v>
      </c>
      <c r="K64" s="7"/>
      <c r="L64" s="25">
        <f t="shared" si="3"/>
        <v>-3990.1310734436602</v>
      </c>
      <c r="M64" s="17">
        <f t="shared" si="1"/>
        <v>8.2307395856719126</v>
      </c>
      <c r="N64" s="17">
        <f t="shared" si="4"/>
        <v>1023.785881464426</v>
      </c>
      <c r="O64" s="24">
        <f t="shared" si="2"/>
        <v>249.19405360890784</v>
      </c>
      <c r="P64" s="7"/>
      <c r="Q64" s="25">
        <f t="shared" si="5"/>
        <v>-3961.6206177279028</v>
      </c>
      <c r="R64" s="24">
        <f t="shared" si="6"/>
        <v>998.40042813119737</v>
      </c>
      <c r="S64" s="7"/>
      <c r="T64" s="25">
        <f t="shared" si="7"/>
        <v>0.96737429219956439</v>
      </c>
      <c r="U64" s="24">
        <f t="shared" si="8"/>
        <v>0.24334558767076833</v>
      </c>
      <c r="V64" s="7"/>
      <c r="W64" s="25">
        <f t="shared" si="9"/>
        <v>0.97105102927384424</v>
      </c>
      <c r="X64" s="24">
        <f t="shared" si="10"/>
        <v>247.6484969616946</v>
      </c>
      <c r="Y64" s="7"/>
      <c r="Z64" s="25">
        <f t="shared" si="11"/>
        <v>620</v>
      </c>
      <c r="AA64" s="17">
        <f t="shared" si="15"/>
        <v>247.42800000000008</v>
      </c>
      <c r="AB64" s="24">
        <f t="shared" si="12"/>
        <v>4.3184332616245307</v>
      </c>
      <c r="AC64" s="17">
        <f t="shared" si="13"/>
        <v>0.22049696169452204</v>
      </c>
      <c r="AD64" s="17">
        <f t="shared" ca="1" si="14"/>
        <v>-1.373753261052002E-2</v>
      </c>
      <c r="AE64" s="17">
        <v>105</v>
      </c>
    </row>
    <row r="65" spans="1:31" s="17" customFormat="1" x14ac:dyDescent="0.25">
      <c r="A65" s="17">
        <v>45</v>
      </c>
      <c r="B65" s="17">
        <v>612</v>
      </c>
      <c r="C65" s="17">
        <v>11216</v>
      </c>
      <c r="D65" s="17">
        <v>13572</v>
      </c>
      <c r="E65" s="17">
        <v>15303</v>
      </c>
      <c r="F65" s="17">
        <v>12945</v>
      </c>
      <c r="G65" s="24"/>
      <c r="H65" s="7"/>
      <c r="I65" s="25">
        <f t="shared" si="16"/>
        <v>-4087</v>
      </c>
      <c r="J65" s="24">
        <f t="shared" si="16"/>
        <v>627</v>
      </c>
      <c r="K65" s="7"/>
      <c r="L65" s="25">
        <f t="shared" si="3"/>
        <v>-4074.5209922670442</v>
      </c>
      <c r="M65" s="17">
        <f t="shared" si="1"/>
        <v>155.72563399917013</v>
      </c>
      <c r="N65" s="17">
        <f t="shared" si="4"/>
        <v>636.81365004087593</v>
      </c>
      <c r="O65" s="24">
        <f t="shared" si="2"/>
        <v>96.307727124784094</v>
      </c>
      <c r="P65" s="7"/>
      <c r="Q65" s="25">
        <f t="shared" si="5"/>
        <v>-4055.6206177279028</v>
      </c>
      <c r="R65" s="24">
        <f t="shared" si="6"/>
        <v>617.40042813119737</v>
      </c>
      <c r="S65" s="7"/>
      <c r="T65" s="25">
        <f t="shared" si="7"/>
        <v>0.99032782365581773</v>
      </c>
      <c r="U65" s="24">
        <f t="shared" si="8"/>
        <v>0.15048237738939282</v>
      </c>
      <c r="V65" s="7"/>
      <c r="W65" s="25">
        <f t="shared" si="9"/>
        <v>0.99264373234369963</v>
      </c>
      <c r="X65" s="24">
        <f t="shared" si="10"/>
        <v>253.09683784450237</v>
      </c>
      <c r="Y65" s="7"/>
      <c r="Z65" s="25">
        <f t="shared" si="11"/>
        <v>612</v>
      </c>
      <c r="AA65" s="17">
        <f t="shared" si="15"/>
        <v>252.93600000000009</v>
      </c>
      <c r="AB65" s="24">
        <f t="shared" si="12"/>
        <v>4.4145659968243791</v>
      </c>
      <c r="AC65" s="17">
        <f t="shared" si="13"/>
        <v>0.16083784450228222</v>
      </c>
      <c r="AD65" s="17">
        <f t="shared" ca="1" si="14"/>
        <v>6.4737710550190286E-2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11200</v>
      </c>
      <c r="D66" s="17">
        <v>13373</v>
      </c>
      <c r="E66" s="17">
        <v>15324</v>
      </c>
      <c r="F66" s="17">
        <v>13141</v>
      </c>
      <c r="G66" s="24"/>
      <c r="H66" s="7"/>
      <c r="I66" s="25">
        <f t="shared" si="16"/>
        <v>-4124</v>
      </c>
      <c r="J66" s="24">
        <f t="shared" si="16"/>
        <v>232</v>
      </c>
      <c r="K66" s="7"/>
      <c r="L66" s="25">
        <f t="shared" si="3"/>
        <v>-4121.8622432756447</v>
      </c>
      <c r="M66" s="17">
        <f t="shared" si="1"/>
        <v>4.570003812526358</v>
      </c>
      <c r="N66" s="17">
        <f t="shared" si="4"/>
        <v>239.54337224804738</v>
      </c>
      <c r="O66" s="24">
        <f t="shared" si="2"/>
        <v>56.902464872611326</v>
      </c>
      <c r="P66" s="7"/>
      <c r="Q66" s="25">
        <f t="shared" si="5"/>
        <v>-4092.6206177279028</v>
      </c>
      <c r="R66" s="24">
        <f t="shared" si="6"/>
        <v>222.40042813119743</v>
      </c>
      <c r="S66" s="7"/>
      <c r="T66" s="25">
        <f t="shared" si="7"/>
        <v>0.99936272433540674</v>
      </c>
      <c r="U66" s="24">
        <f t="shared" si="8"/>
        <v>5.4206870667231843E-2</v>
      </c>
      <c r="V66" s="7"/>
      <c r="W66" s="25">
        <f t="shared" si="9"/>
        <v>1.0002662097364099</v>
      </c>
      <c r="X66" s="24">
        <f t="shared" si="10"/>
        <v>258.61513814567809</v>
      </c>
      <c r="Y66" s="7"/>
      <c r="Z66" s="25">
        <f t="shared" si="11"/>
        <v>619</v>
      </c>
      <c r="AA66" s="17">
        <f t="shared" si="15"/>
        <v>258.50700000000012</v>
      </c>
      <c r="AB66" s="24">
        <f t="shared" si="12"/>
        <v>4.5117982894529831</v>
      </c>
      <c r="AC66" s="17">
        <f t="shared" si="13"/>
        <v>0.10813814567796953</v>
      </c>
      <c r="AD66" s="17">
        <f t="shared" ca="1" si="14"/>
        <v>8.1445672805671165E-3</v>
      </c>
      <c r="AE66" s="17">
        <v>103</v>
      </c>
    </row>
    <row r="67" spans="1:31" s="17" customFormat="1" x14ac:dyDescent="0.25">
      <c r="A67" s="17">
        <v>47</v>
      </c>
      <c r="B67" s="17">
        <v>622</v>
      </c>
      <c r="C67" s="17">
        <v>11192</v>
      </c>
      <c r="D67" s="17">
        <v>13172</v>
      </c>
      <c r="E67" s="17">
        <v>15323</v>
      </c>
      <c r="F67" s="17">
        <v>13340</v>
      </c>
      <c r="G67" s="24"/>
      <c r="H67" s="7"/>
      <c r="I67" s="25">
        <f t="shared" si="16"/>
        <v>-4131</v>
      </c>
      <c r="J67" s="24">
        <f t="shared" si="16"/>
        <v>-168</v>
      </c>
      <c r="K67" s="7"/>
      <c r="L67" s="25">
        <f t="shared" si="3"/>
        <v>-4130.476041971915</v>
      </c>
      <c r="M67" s="17">
        <f t="shared" si="1"/>
        <v>0.27453201519468212</v>
      </c>
      <c r="N67" s="17">
        <f t="shared" si="4"/>
        <v>-161.82570219778904</v>
      </c>
      <c r="O67" s="24">
        <f t="shared" si="2"/>
        <v>38.121953350387066</v>
      </c>
      <c r="P67" s="7"/>
      <c r="Q67" s="25">
        <f t="shared" si="5"/>
        <v>-4099.6206177279028</v>
      </c>
      <c r="R67" s="24">
        <f t="shared" si="6"/>
        <v>-177.59957186880257</v>
      </c>
      <c r="S67" s="7"/>
      <c r="T67" s="25">
        <f t="shared" si="7"/>
        <v>1.0010720298693832</v>
      </c>
      <c r="U67" s="24">
        <f t="shared" si="8"/>
        <v>-4.3287313355209654E-2</v>
      </c>
      <c r="V67" s="7"/>
      <c r="W67" s="25">
        <f t="shared" si="9"/>
        <v>1.0005444115040409</v>
      </c>
      <c r="X67" s="24">
        <f t="shared" si="10"/>
        <v>264.19438821744313</v>
      </c>
      <c r="Y67" s="7"/>
      <c r="Z67" s="25">
        <f t="shared" si="11"/>
        <v>622</v>
      </c>
      <c r="AA67" s="17">
        <f t="shared" si="15"/>
        <v>264.10500000000013</v>
      </c>
      <c r="AB67" s="24">
        <f t="shared" si="12"/>
        <v>4.6095018209796264</v>
      </c>
      <c r="AC67" s="17">
        <f t="shared" si="13"/>
        <v>8.9388217443001849E-2</v>
      </c>
      <c r="AD67" s="17">
        <f t="shared" ca="1" si="14"/>
        <v>2.4305669955083431E-2</v>
      </c>
      <c r="AE67" s="17">
        <v>102</v>
      </c>
    </row>
    <row r="68" spans="1:31" s="17" customFormat="1" x14ac:dyDescent="0.25">
      <c r="A68" s="17">
        <v>48</v>
      </c>
      <c r="B68" s="17">
        <v>631</v>
      </c>
      <c r="C68" s="17">
        <v>11210</v>
      </c>
      <c r="D68" s="17">
        <v>12973</v>
      </c>
      <c r="E68" s="17">
        <v>15310</v>
      </c>
      <c r="F68" s="17">
        <v>13542</v>
      </c>
      <c r="G68" s="24"/>
      <c r="H68" s="7"/>
      <c r="I68" s="25">
        <f t="shared" si="16"/>
        <v>-4100</v>
      </c>
      <c r="J68" s="24">
        <f t="shared" si="16"/>
        <v>-569</v>
      </c>
      <c r="K68" s="7"/>
      <c r="L68" s="25">
        <f t="shared" si="3"/>
        <v>-4099.2292973676276</v>
      </c>
      <c r="M68" s="17">
        <f t="shared" si="1"/>
        <v>0.59398254754571078</v>
      </c>
      <c r="N68" s="17">
        <f t="shared" si="4"/>
        <v>-567.30134572091754</v>
      </c>
      <c r="O68" s="24">
        <f t="shared" si="2"/>
        <v>2.8854263598451571</v>
      </c>
      <c r="P68" s="7"/>
      <c r="Q68" s="25">
        <f t="shared" si="5"/>
        <v>-4068.6206177279028</v>
      </c>
      <c r="R68" s="24">
        <f t="shared" si="6"/>
        <v>-578.59957186880263</v>
      </c>
      <c r="S68" s="7"/>
      <c r="T68" s="25">
        <f t="shared" si="7"/>
        <v>0.99350224821891653</v>
      </c>
      <c r="U68" s="24">
        <f t="shared" si="8"/>
        <v>-0.14102523283770727</v>
      </c>
      <c r="V68" s="7"/>
      <c r="W68" s="25">
        <f t="shared" si="9"/>
        <v>0.99153894798597109</v>
      </c>
      <c r="X68" s="24">
        <f t="shared" si="10"/>
        <v>269.81191093114148</v>
      </c>
      <c r="Y68" s="7"/>
      <c r="Z68" s="25">
        <f t="shared" si="11"/>
        <v>631</v>
      </c>
      <c r="AA68" s="17">
        <f t="shared" si="15"/>
        <v>269.78400000000011</v>
      </c>
      <c r="AB68" s="24">
        <f t="shared" si="12"/>
        <v>4.7086190692003838</v>
      </c>
      <c r="AC68" s="17">
        <f t="shared" si="13"/>
        <v>2.791093114137766E-2</v>
      </c>
      <c r="AD68" s="17">
        <f t="shared" ca="1" si="14"/>
        <v>6.3196290018197487E-2</v>
      </c>
      <c r="AE68" s="17">
        <v>101</v>
      </c>
    </row>
    <row r="69" spans="1:31" s="17" customFormat="1" x14ac:dyDescent="0.25">
      <c r="A69" s="17">
        <v>49</v>
      </c>
      <c r="B69" s="17">
        <v>623</v>
      </c>
      <c r="C69" s="17">
        <v>11241</v>
      </c>
      <c r="D69" s="17">
        <v>12764</v>
      </c>
      <c r="E69" s="17">
        <v>15263</v>
      </c>
      <c r="F69" s="17">
        <v>13722</v>
      </c>
      <c r="G69" s="24"/>
      <c r="H69" s="7"/>
      <c r="I69" s="25">
        <f t="shared" si="16"/>
        <v>-4022</v>
      </c>
      <c r="J69" s="24">
        <f t="shared" si="16"/>
        <v>-958</v>
      </c>
      <c r="K69" s="7"/>
      <c r="L69" s="25">
        <f t="shared" si="3"/>
        <v>-4029.1676115377031</v>
      </c>
      <c r="M69" s="17">
        <f t="shared" si="1"/>
        <v>51.374655155414935</v>
      </c>
      <c r="N69" s="17">
        <f t="shared" si="4"/>
        <v>-962.08291211647168</v>
      </c>
      <c r="O69" s="24">
        <f t="shared" si="2"/>
        <v>16.670171350831215</v>
      </c>
      <c r="P69" s="7"/>
      <c r="Q69" s="25">
        <f t="shared" si="5"/>
        <v>-3990.6206177279028</v>
      </c>
      <c r="R69" s="24">
        <f t="shared" si="6"/>
        <v>-967.59957186880263</v>
      </c>
      <c r="S69" s="7"/>
      <c r="T69" s="25">
        <f t="shared" si="7"/>
        <v>0.9744557008403234</v>
      </c>
      <c r="U69" s="24">
        <f t="shared" si="8"/>
        <v>-0.23583832679953162</v>
      </c>
      <c r="V69" s="7"/>
      <c r="W69" s="25">
        <f t="shared" si="9"/>
        <v>0.97109842068304664</v>
      </c>
      <c r="X69" s="24">
        <f t="shared" si="10"/>
        <v>275.3675290861413</v>
      </c>
      <c r="Y69" s="7"/>
      <c r="Z69" s="25">
        <f t="shared" si="11"/>
        <v>623</v>
      </c>
      <c r="AA69" s="17">
        <f t="shared" si="15"/>
        <v>275.39100000000008</v>
      </c>
      <c r="AB69" s="24">
        <f t="shared" si="12"/>
        <v>4.8064796803597059</v>
      </c>
      <c r="AC69" s="17">
        <f t="shared" si="13"/>
        <v>-2.3470913858773201E-2</v>
      </c>
      <c r="AD69" s="17">
        <f t="shared" ca="1" si="14"/>
        <v>3.0925468716020532E-2</v>
      </c>
      <c r="AE69" s="17">
        <v>100</v>
      </c>
    </row>
    <row r="70" spans="1:31" s="17" customFormat="1" x14ac:dyDescent="0.25">
      <c r="A70" s="17">
        <v>50</v>
      </c>
      <c r="B70" s="17">
        <v>641</v>
      </c>
      <c r="C70" s="17">
        <v>11298</v>
      </c>
      <c r="D70" s="17">
        <v>12576</v>
      </c>
      <c r="E70" s="17">
        <v>15212</v>
      </c>
      <c r="F70" s="17">
        <v>13930</v>
      </c>
      <c r="G70" s="24"/>
      <c r="H70" s="7"/>
      <c r="I70" s="25">
        <f t="shared" si="16"/>
        <v>-3914</v>
      </c>
      <c r="J70" s="24">
        <f t="shared" si="16"/>
        <v>-1354</v>
      </c>
      <c r="K70" s="7"/>
      <c r="L70" s="25">
        <f t="shared" si="3"/>
        <v>-3917.1276499029527</v>
      </c>
      <c r="M70" s="17">
        <f t="shared" si="1"/>
        <v>9.782193915440196</v>
      </c>
      <c r="N70" s="17">
        <f t="shared" si="4"/>
        <v>-1358.5111344200791</v>
      </c>
      <c r="O70" s="24">
        <f t="shared" si="2"/>
        <v>20.350333756022291</v>
      </c>
      <c r="P70" s="7"/>
      <c r="Q70" s="25">
        <f t="shared" si="5"/>
        <v>-3882.6206177279028</v>
      </c>
      <c r="R70" s="24">
        <f t="shared" si="6"/>
        <v>-1363.5995718688025</v>
      </c>
      <c r="S70" s="7"/>
      <c r="T70" s="25">
        <f t="shared" si="7"/>
        <v>0.94808355831611746</v>
      </c>
      <c r="U70" s="24">
        <f t="shared" si="8"/>
        <v>-0.33235756898174867</v>
      </c>
      <c r="V70" s="7"/>
      <c r="W70" s="25">
        <f t="shared" si="9"/>
        <v>0.94330646131526752</v>
      </c>
      <c r="X70" s="24">
        <f t="shared" si="10"/>
        <v>281.12612199864247</v>
      </c>
      <c r="Y70" s="7"/>
      <c r="Z70" s="25">
        <f t="shared" si="11"/>
        <v>641</v>
      </c>
      <c r="AA70" s="17">
        <f t="shared" si="15"/>
        <v>281.16000000000008</v>
      </c>
      <c r="AB70" s="24">
        <f t="shared" si="12"/>
        <v>4.9071677249072581</v>
      </c>
      <c r="AC70" s="17">
        <f t="shared" si="13"/>
        <v>-3.387800135760699E-2</v>
      </c>
      <c r="AD70" s="17">
        <f t="shared" ca="1" si="14"/>
        <v>8.5638108777743582E-3</v>
      </c>
      <c r="AE70" s="17">
        <v>99</v>
      </c>
    </row>
    <row r="71" spans="1:31" s="17" customFormat="1" x14ac:dyDescent="0.25">
      <c r="A71" s="17">
        <v>51</v>
      </c>
      <c r="B71" s="17">
        <v>640</v>
      </c>
      <c r="C71" s="17">
        <v>11381</v>
      </c>
      <c r="D71" s="17">
        <v>12390</v>
      </c>
      <c r="E71" s="17">
        <v>15141</v>
      </c>
      <c r="F71" s="17">
        <v>14121</v>
      </c>
      <c r="G71" s="24"/>
      <c r="H71" s="7"/>
      <c r="I71" s="25">
        <f t="shared" si="16"/>
        <v>-3760</v>
      </c>
      <c r="J71" s="24">
        <f t="shared" si="16"/>
        <v>-1731</v>
      </c>
      <c r="K71" s="7"/>
      <c r="L71" s="25">
        <f t="shared" si="3"/>
        <v>-3765.9590581553807</v>
      </c>
      <c r="M71" s="17">
        <f t="shared" si="1"/>
        <v>35.510374099209436</v>
      </c>
      <c r="N71" s="17">
        <f t="shared" si="4"/>
        <v>-1740.4768058027453</v>
      </c>
      <c r="O71" s="24">
        <f t="shared" si="2"/>
        <v>89.809848222946528</v>
      </c>
      <c r="P71" s="7"/>
      <c r="Q71" s="25">
        <f t="shared" si="5"/>
        <v>-3728.6206177279028</v>
      </c>
      <c r="R71" s="24">
        <f t="shared" si="6"/>
        <v>-1740.5995718688025</v>
      </c>
      <c r="S71" s="7"/>
      <c r="T71" s="25">
        <f t="shared" si="7"/>
        <v>0.91047883656863871</v>
      </c>
      <c r="U71" s="24">
        <f t="shared" si="8"/>
        <v>-0.42424583742289979</v>
      </c>
      <c r="V71" s="7"/>
      <c r="W71" s="25">
        <f t="shared" si="9"/>
        <v>0.90434869851936783</v>
      </c>
      <c r="X71" s="24">
        <f t="shared" si="10"/>
        <v>286.84919962128834</v>
      </c>
      <c r="Y71" s="7"/>
      <c r="Z71" s="25">
        <f t="shared" si="11"/>
        <v>640</v>
      </c>
      <c r="AA71" s="17">
        <f t="shared" si="15"/>
        <v>286.92000000000007</v>
      </c>
      <c r="AB71" s="24">
        <f t="shared" si="12"/>
        <v>5.0076986898221314</v>
      </c>
      <c r="AC71" s="17">
        <f t="shared" si="13"/>
        <v>-7.0800378711737721E-2</v>
      </c>
      <c r="AD71" s="17">
        <f t="shared" ca="1" si="14"/>
        <v>8.6901284304872206E-2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11464</v>
      </c>
      <c r="D72" s="17">
        <v>12205</v>
      </c>
      <c r="E72" s="17">
        <v>15036</v>
      </c>
      <c r="F72" s="17">
        <v>14290</v>
      </c>
      <c r="G72" s="24"/>
      <c r="H72" s="7"/>
      <c r="I72" s="25">
        <f t="shared" si="16"/>
        <v>-3572</v>
      </c>
      <c r="J72" s="24">
        <f t="shared" si="16"/>
        <v>-2085</v>
      </c>
      <c r="K72" s="7"/>
      <c r="L72" s="25">
        <f t="shared" si="3"/>
        <v>-3582.8590037331096</v>
      </c>
      <c r="M72" s="17">
        <f t="shared" si="1"/>
        <v>117.91796207568829</v>
      </c>
      <c r="N72" s="17">
        <f t="shared" si="4"/>
        <v>-2094.7776155632027</v>
      </c>
      <c r="O72" s="24">
        <f t="shared" si="2"/>
        <v>95.601766101784506</v>
      </c>
      <c r="P72" s="7"/>
      <c r="Q72" s="25">
        <f t="shared" si="5"/>
        <v>-3540.6206177279028</v>
      </c>
      <c r="R72" s="24">
        <f t="shared" si="6"/>
        <v>-2094.5995718688027</v>
      </c>
      <c r="S72" s="7"/>
      <c r="T72" s="25">
        <f t="shared" si="7"/>
        <v>0.86457177365613203</v>
      </c>
      <c r="U72" s="24">
        <f t="shared" si="8"/>
        <v>-0.51052819028276064</v>
      </c>
      <c r="V72" s="7"/>
      <c r="W72" s="25">
        <f t="shared" si="9"/>
        <v>0.85716999898515434</v>
      </c>
      <c r="X72" s="24">
        <f t="shared" si="10"/>
        <v>292.4950185988348</v>
      </c>
      <c r="Y72" s="7"/>
      <c r="Z72" s="25">
        <f t="shared" si="11"/>
        <v>622</v>
      </c>
      <c r="AA72" s="17">
        <f t="shared" si="15"/>
        <v>292.51800000000009</v>
      </c>
      <c r="AB72" s="24">
        <f t="shared" si="12"/>
        <v>5.1054022213487746</v>
      </c>
      <c r="AC72" s="17">
        <f t="shared" si="13"/>
        <v>-2.2981401165282023E-2</v>
      </c>
      <c r="AD72" s="17">
        <f t="shared" ca="1" si="14"/>
        <v>-5.143004068315804E-3</v>
      </c>
      <c r="AE72" s="17">
        <v>97</v>
      </c>
    </row>
    <row r="73" spans="1:31" s="17" customFormat="1" x14ac:dyDescent="0.25">
      <c r="A73" s="17">
        <v>53</v>
      </c>
      <c r="B73" s="17">
        <v>616</v>
      </c>
      <c r="C73" s="17">
        <v>11571</v>
      </c>
      <c r="D73" s="17">
        <v>12040</v>
      </c>
      <c r="E73" s="17">
        <v>14932</v>
      </c>
      <c r="F73" s="17">
        <v>14453</v>
      </c>
      <c r="G73" s="24"/>
      <c r="H73" s="7"/>
      <c r="I73" s="25">
        <f t="shared" si="16"/>
        <v>-3361</v>
      </c>
      <c r="J73" s="24">
        <f t="shared" si="16"/>
        <v>-2413</v>
      </c>
      <c r="K73" s="7"/>
      <c r="L73" s="25">
        <f t="shared" si="3"/>
        <v>-3368.1033700529165</v>
      </c>
      <c r="M73" s="17">
        <f t="shared" si="1"/>
        <v>50.4578661086708</v>
      </c>
      <c r="N73" s="17">
        <f t="shared" si="4"/>
        <v>-2425.8644937322783</v>
      </c>
      <c r="O73" s="24">
        <f t="shared" si="2"/>
        <v>165.49519898782853</v>
      </c>
      <c r="P73" s="7"/>
      <c r="Q73" s="25">
        <f t="shared" si="5"/>
        <v>-3329.6206177279028</v>
      </c>
      <c r="R73" s="24">
        <f t="shared" si="6"/>
        <v>-2422.5995718688027</v>
      </c>
      <c r="S73" s="7"/>
      <c r="T73" s="25">
        <f t="shared" si="7"/>
        <v>0.81304842113198905</v>
      </c>
      <c r="U73" s="24">
        <f t="shared" si="8"/>
        <v>-0.59047342118116264</v>
      </c>
      <c r="V73" s="7"/>
      <c r="W73" s="25">
        <f t="shared" si="9"/>
        <v>0.80446743836502499</v>
      </c>
      <c r="X73" s="24">
        <f t="shared" si="10"/>
        <v>297.99550842740541</v>
      </c>
      <c r="Y73" s="7"/>
      <c r="Z73" s="25">
        <f t="shared" si="11"/>
        <v>616</v>
      </c>
      <c r="AA73" s="17">
        <f t="shared" si="15"/>
        <v>298.06200000000007</v>
      </c>
      <c r="AB73" s="24">
        <f t="shared" si="12"/>
        <v>5.2021632750793394</v>
      </c>
      <c r="AC73" s="17">
        <f t="shared" si="13"/>
        <v>-6.64915725946571E-2</v>
      </c>
      <c r="AD73" s="17">
        <f t="shared" ca="1" si="14"/>
        <v>1.6699986411481405E-3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11702</v>
      </c>
      <c r="D74" s="17">
        <v>11898</v>
      </c>
      <c r="E74" s="17">
        <v>14820</v>
      </c>
      <c r="F74" s="17">
        <v>14614</v>
      </c>
      <c r="G74" s="24"/>
      <c r="H74" s="7"/>
      <c r="I74" s="25">
        <f t="shared" si="16"/>
        <v>-3118</v>
      </c>
      <c r="J74" s="24">
        <f t="shared" si="16"/>
        <v>-2716</v>
      </c>
      <c r="K74" s="7"/>
      <c r="L74" s="25">
        <f t="shared" si="3"/>
        <v>-3125.0672859607484</v>
      </c>
      <c r="M74" s="17">
        <f t="shared" si="1"/>
        <v>49.94653085099214</v>
      </c>
      <c r="N74" s="17">
        <f t="shared" si="4"/>
        <v>-2730.7768921212441</v>
      </c>
      <c r="O74" s="24">
        <f t="shared" si="2"/>
        <v>218.35654076288731</v>
      </c>
      <c r="P74" s="7"/>
      <c r="Q74" s="25">
        <f t="shared" si="5"/>
        <v>-3086.6206177279028</v>
      </c>
      <c r="R74" s="24">
        <f t="shared" si="6"/>
        <v>-2725.5995718688027</v>
      </c>
      <c r="S74" s="7"/>
      <c r="T74" s="25">
        <f t="shared" si="7"/>
        <v>0.75371110045252565</v>
      </c>
      <c r="U74" s="24">
        <f t="shared" si="8"/>
        <v>-0.66432526557816207</v>
      </c>
      <c r="V74" s="7"/>
      <c r="W74" s="25">
        <f t="shared" si="9"/>
        <v>0.74403952308139987</v>
      </c>
      <c r="X74" s="24">
        <f t="shared" si="10"/>
        <v>303.47758456896361</v>
      </c>
      <c r="Y74" s="7"/>
      <c r="Z74" s="25">
        <f t="shared" si="11"/>
        <v>609</v>
      </c>
      <c r="AA74" s="17">
        <f t="shared" si="15"/>
        <v>303.54300000000006</v>
      </c>
      <c r="AB74" s="24">
        <f t="shared" si="12"/>
        <v>5.2978247713811486</v>
      </c>
      <c r="AC74" s="17">
        <f t="shared" si="13"/>
        <v>-6.5415431036456084E-2</v>
      </c>
      <c r="AD74" s="17">
        <f t="shared" ca="1" si="14"/>
        <v>6.6246358670184691E-2</v>
      </c>
      <c r="AE74" s="17">
        <v>95</v>
      </c>
    </row>
    <row r="75" spans="1:31" s="17" customFormat="1" x14ac:dyDescent="0.25">
      <c r="A75" s="17">
        <v>55</v>
      </c>
      <c r="B75" s="17">
        <v>624</v>
      </c>
      <c r="C75" s="17">
        <v>11835</v>
      </c>
      <c r="D75" s="17">
        <v>11746</v>
      </c>
      <c r="E75" s="17">
        <v>14673</v>
      </c>
      <c r="F75" s="17">
        <v>14750</v>
      </c>
      <c r="G75" s="24"/>
      <c r="H75" s="7"/>
      <c r="I75" s="25">
        <f t="shared" si="16"/>
        <v>-2838</v>
      </c>
      <c r="J75" s="24">
        <f t="shared" si="16"/>
        <v>-3004</v>
      </c>
      <c r="K75" s="7"/>
      <c r="L75" s="25">
        <f t="shared" si="3"/>
        <v>-2846.6979236850566</v>
      </c>
      <c r="M75" s="17">
        <f t="shared" si="1"/>
        <v>75.653876431068483</v>
      </c>
      <c r="N75" s="17">
        <f t="shared" si="4"/>
        <v>-3017.1572635577672</v>
      </c>
      <c r="O75" s="24">
        <f t="shared" si="2"/>
        <v>173.11358432854976</v>
      </c>
      <c r="P75" s="7"/>
      <c r="Q75" s="25">
        <f t="shared" si="5"/>
        <v>-2806.6206177279028</v>
      </c>
      <c r="R75" s="24">
        <f t="shared" si="6"/>
        <v>-3013.5995718688027</v>
      </c>
      <c r="S75" s="7"/>
      <c r="T75" s="25">
        <f t="shared" si="7"/>
        <v>0.68533887909347335</v>
      </c>
      <c r="U75" s="24">
        <f t="shared" si="8"/>
        <v>-0.73452107807431999</v>
      </c>
      <c r="V75" s="7"/>
      <c r="W75" s="25">
        <f t="shared" si="9"/>
        <v>0.67462940684779649</v>
      </c>
      <c r="X75" s="24">
        <f t="shared" si="10"/>
        <v>309.15082096478113</v>
      </c>
      <c r="Y75" s="7"/>
      <c r="Z75" s="25">
        <f t="shared" si="11"/>
        <v>624</v>
      </c>
      <c r="AA75" s="17">
        <f t="shared" si="15"/>
        <v>309.15900000000005</v>
      </c>
      <c r="AB75" s="24">
        <f t="shared" si="12"/>
        <v>5.3958424621731496</v>
      </c>
      <c r="AC75" s="17">
        <f t="shared" si="13"/>
        <v>-8.1790352189159421E-3</v>
      </c>
      <c r="AD75" s="17">
        <f t="shared" ca="1" si="14"/>
        <v>-2.734261706154939E-2</v>
      </c>
      <c r="AE75" s="17">
        <v>94</v>
      </c>
    </row>
    <row r="76" spans="1:31" s="17" customFormat="1" x14ac:dyDescent="0.25">
      <c r="A76" s="17">
        <v>56</v>
      </c>
      <c r="B76" s="17">
        <v>638</v>
      </c>
      <c r="C76" s="17">
        <v>11997</v>
      </c>
      <c r="D76" s="17">
        <v>11619</v>
      </c>
      <c r="E76" s="17">
        <v>14524</v>
      </c>
      <c r="F76" s="17">
        <v>14888</v>
      </c>
      <c r="G76" s="24"/>
      <c r="H76" s="7"/>
      <c r="I76" s="25">
        <f t="shared" si="16"/>
        <v>-2527</v>
      </c>
      <c r="J76" s="24">
        <f t="shared" si="16"/>
        <v>-3269</v>
      </c>
      <c r="K76" s="7"/>
      <c r="L76" s="25">
        <f t="shared" si="3"/>
        <v>-2534.1390189987987</v>
      </c>
      <c r="M76" s="17">
        <f t="shared" si="1"/>
        <v>50.965592265209466</v>
      </c>
      <c r="N76" s="17">
        <f t="shared" si="4"/>
        <v>-3279.8704573004879</v>
      </c>
      <c r="O76" s="24">
        <f t="shared" si="2"/>
        <v>118.1668419217316</v>
      </c>
      <c r="P76" s="7"/>
      <c r="Q76" s="25">
        <f t="shared" si="5"/>
        <v>-2495.6206177279028</v>
      </c>
      <c r="R76" s="24">
        <f t="shared" si="6"/>
        <v>-3278.5995718688027</v>
      </c>
      <c r="S76" s="7"/>
      <c r="T76" s="25">
        <f t="shared" si="7"/>
        <v>0.60939687608395443</v>
      </c>
      <c r="U76" s="24">
        <f t="shared" si="8"/>
        <v>-0.79911097498918748</v>
      </c>
      <c r="V76" s="7"/>
      <c r="W76" s="25">
        <f t="shared" si="9"/>
        <v>0.5977309923284434</v>
      </c>
      <c r="X76" s="24">
        <f t="shared" si="10"/>
        <v>314.92079827941814</v>
      </c>
      <c r="Y76" s="7"/>
      <c r="Z76" s="25">
        <f t="shared" si="11"/>
        <v>638</v>
      </c>
      <c r="AA76" s="17">
        <f t="shared" si="15"/>
        <v>314.90100000000007</v>
      </c>
      <c r="AB76" s="24">
        <f t="shared" si="12"/>
        <v>5.4960592678226643</v>
      </c>
      <c r="AC76" s="17">
        <f t="shared" si="13"/>
        <v>1.9798279418068887E-2</v>
      </c>
      <c r="AD76" s="17">
        <f t="shared" ca="1" si="14"/>
        <v>6.0133079837783043E-3</v>
      </c>
      <c r="AE76" s="17">
        <v>93</v>
      </c>
    </row>
    <row r="77" spans="1:31" s="17" customFormat="1" x14ac:dyDescent="0.25">
      <c r="A77" s="17">
        <v>57</v>
      </c>
      <c r="B77" s="17">
        <v>633</v>
      </c>
      <c r="C77" s="17">
        <v>12157</v>
      </c>
      <c r="D77" s="17">
        <v>11501</v>
      </c>
      <c r="E77" s="17">
        <v>14350</v>
      </c>
      <c r="F77" s="17">
        <v>14999</v>
      </c>
      <c r="G77" s="24"/>
      <c r="H77" s="7"/>
      <c r="I77" s="25">
        <f t="shared" si="16"/>
        <v>-2193</v>
      </c>
      <c r="J77" s="24">
        <f t="shared" si="16"/>
        <v>-3498</v>
      </c>
      <c r="K77" s="7"/>
      <c r="L77" s="25">
        <f t="shared" si="3"/>
        <v>-2199.1796549136852</v>
      </c>
      <c r="M77" s="17">
        <f t="shared" si="1"/>
        <v>38.188134852233965</v>
      </c>
      <c r="N77" s="17">
        <f t="shared" si="4"/>
        <v>-3507.8749939763043</v>
      </c>
      <c r="O77" s="24">
        <f t="shared" si="2"/>
        <v>97.515506032045565</v>
      </c>
      <c r="P77" s="7"/>
      <c r="Q77" s="25">
        <f t="shared" si="5"/>
        <v>-2161.6206177279028</v>
      </c>
      <c r="R77" s="24">
        <f t="shared" si="6"/>
        <v>-3507.5995718688027</v>
      </c>
      <c r="S77" s="7"/>
      <c r="T77" s="25">
        <f t="shared" si="7"/>
        <v>0.5278385834627991</v>
      </c>
      <c r="U77" s="24">
        <f t="shared" si="8"/>
        <v>-0.85492639534203518</v>
      </c>
      <c r="V77" s="7"/>
      <c r="W77" s="25">
        <f t="shared" si="9"/>
        <v>0.51534449892205014</v>
      </c>
      <c r="X77" s="24">
        <f t="shared" si="10"/>
        <v>320.63578176545934</v>
      </c>
      <c r="Y77" s="7"/>
      <c r="Z77" s="25">
        <f t="shared" si="11"/>
        <v>633</v>
      </c>
      <c r="AA77" s="17">
        <f t="shared" si="15"/>
        <v>320.59800000000007</v>
      </c>
      <c r="AB77" s="24">
        <f t="shared" si="12"/>
        <v>5.5954906753087821</v>
      </c>
      <c r="AC77" s="17">
        <f t="shared" si="13"/>
        <v>3.778176545927181E-2</v>
      </c>
      <c r="AD77" s="17">
        <f t="shared" ca="1" si="14"/>
        <v>4.1612098164705458E-2</v>
      </c>
      <c r="AE77" s="17">
        <v>92</v>
      </c>
    </row>
    <row r="78" spans="1:31" s="17" customFormat="1" x14ac:dyDescent="0.25">
      <c r="A78" s="17">
        <v>58</v>
      </c>
      <c r="B78" s="17">
        <v>640</v>
      </c>
      <c r="C78" s="17">
        <v>12337</v>
      </c>
      <c r="D78" s="17">
        <v>11398</v>
      </c>
      <c r="E78" s="17">
        <v>14166</v>
      </c>
      <c r="F78" s="17">
        <v>15092</v>
      </c>
      <c r="G78" s="24"/>
      <c r="H78" s="7"/>
      <c r="I78" s="25">
        <f t="shared" si="16"/>
        <v>-1829</v>
      </c>
      <c r="J78" s="24">
        <f t="shared" si="16"/>
        <v>-3694</v>
      </c>
      <c r="K78" s="7"/>
      <c r="L78" s="25">
        <f t="shared" si="3"/>
        <v>-1838.7403405898017</v>
      </c>
      <c r="M78" s="17">
        <f t="shared" si="1"/>
        <v>94.874234805338332</v>
      </c>
      <c r="N78" s="17">
        <f t="shared" si="4"/>
        <v>-3703.0325243120815</v>
      </c>
      <c r="O78" s="24">
        <f t="shared" si="2"/>
        <v>81.586495448342973</v>
      </c>
      <c r="P78" s="7"/>
      <c r="Q78" s="25">
        <f t="shared" si="5"/>
        <v>-1797.620617727903</v>
      </c>
      <c r="R78" s="24">
        <f t="shared" si="6"/>
        <v>-3703.5995718688027</v>
      </c>
      <c r="S78" s="7"/>
      <c r="T78" s="25">
        <f t="shared" si="7"/>
        <v>0.43895469569603102</v>
      </c>
      <c r="U78" s="24">
        <f t="shared" si="8"/>
        <v>-0.90269854551303153</v>
      </c>
      <c r="V78" s="7"/>
      <c r="W78" s="25">
        <f t="shared" si="9"/>
        <v>0.4257497022463041</v>
      </c>
      <c r="X78" s="24">
        <f t="shared" si="10"/>
        <v>326.46661265560874</v>
      </c>
      <c r="Y78" s="7"/>
      <c r="Z78" s="25">
        <f t="shared" si="11"/>
        <v>640</v>
      </c>
      <c r="AA78" s="17">
        <f t="shared" si="15"/>
        <v>326.35800000000006</v>
      </c>
      <c r="AB78" s="24">
        <f t="shared" si="12"/>
        <v>5.6960216402236545</v>
      </c>
      <c r="AC78" s="17">
        <f t="shared" si="13"/>
        <v>0.10861265560868105</v>
      </c>
      <c r="AD78" s="17">
        <f t="shared" ca="1" si="14"/>
        <v>-3.5880140342726463E-2</v>
      </c>
      <c r="AE78" s="17">
        <v>91</v>
      </c>
    </row>
    <row r="79" spans="1:31" s="17" customFormat="1" x14ac:dyDescent="0.25">
      <c r="A79" s="17">
        <v>59</v>
      </c>
      <c r="B79" s="17">
        <v>629</v>
      </c>
      <c r="C79" s="17">
        <v>12527</v>
      </c>
      <c r="D79" s="17">
        <v>11325</v>
      </c>
      <c r="E79" s="17">
        <v>13992</v>
      </c>
      <c r="F79" s="17">
        <v>15176</v>
      </c>
      <c r="G79" s="24"/>
      <c r="H79" s="7"/>
      <c r="I79" s="25">
        <f t="shared" si="16"/>
        <v>-1465</v>
      </c>
      <c r="J79" s="24">
        <f t="shared" si="16"/>
        <v>-3851</v>
      </c>
      <c r="K79" s="7"/>
      <c r="L79" s="25">
        <f t="shared" si="3"/>
        <v>-1466.6779559918195</v>
      </c>
      <c r="M79" s="17">
        <f t="shared" si="1"/>
        <v>2.8155363104831115</v>
      </c>
      <c r="N79" s="17">
        <f t="shared" si="4"/>
        <v>-3858.2804188505511</v>
      </c>
      <c r="O79" s="24">
        <f t="shared" si="2"/>
        <v>53.004498639459605</v>
      </c>
      <c r="P79" s="7"/>
      <c r="Q79" s="25">
        <f t="shared" si="5"/>
        <v>-1433.620617727903</v>
      </c>
      <c r="R79" s="24">
        <f t="shared" si="6"/>
        <v>-3860.5995718688027</v>
      </c>
      <c r="S79" s="7"/>
      <c r="T79" s="25">
        <f t="shared" si="7"/>
        <v>0.35007080792926287</v>
      </c>
      <c r="U79" s="24">
        <f t="shared" si="8"/>
        <v>-0.94096501274183986</v>
      </c>
      <c r="V79" s="7"/>
      <c r="W79" s="25">
        <f t="shared" si="9"/>
        <v>0.33629445614617237</v>
      </c>
      <c r="X79" s="24">
        <f t="shared" si="10"/>
        <v>332.05056035650148</v>
      </c>
      <c r="Y79" s="7"/>
      <c r="Z79" s="25">
        <f t="shared" si="11"/>
        <v>629</v>
      </c>
      <c r="AA79" s="17">
        <f t="shared" si="15"/>
        <v>332.01900000000006</v>
      </c>
      <c r="AB79" s="24">
        <f t="shared" si="12"/>
        <v>5.7948247291790542</v>
      </c>
      <c r="AC79" s="17">
        <f t="shared" si="13"/>
        <v>3.1560356501415754E-2</v>
      </c>
      <c r="AD79" s="17">
        <f t="shared" ca="1" si="14"/>
        <v>8.8140709230003722E-2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12725</v>
      </c>
      <c r="D80" s="17">
        <v>11278</v>
      </c>
      <c r="E80" s="17">
        <v>13805</v>
      </c>
      <c r="F80" s="17">
        <v>15248</v>
      </c>
      <c r="G80" s="24"/>
      <c r="H80" s="7"/>
      <c r="I80" s="25">
        <f t="shared" si="16"/>
        <v>-1080</v>
      </c>
      <c r="J80" s="24">
        <f t="shared" si="16"/>
        <v>-3970</v>
      </c>
      <c r="K80" s="7"/>
      <c r="L80" s="25">
        <f t="shared" si="3"/>
        <v>-1080.6048468918782</v>
      </c>
      <c r="M80" s="17">
        <f t="shared" si="1"/>
        <v>0.36583976261471463</v>
      </c>
      <c r="N80" s="17">
        <f t="shared" si="4"/>
        <v>-3975.7640535439559</v>
      </c>
      <c r="O80" s="24">
        <f t="shared" si="2"/>
        <v>33.22431325759085</v>
      </c>
      <c r="P80" s="7"/>
      <c r="Q80" s="25">
        <f t="shared" si="5"/>
        <v>-1048.620617727903</v>
      </c>
      <c r="R80" s="24">
        <f t="shared" si="6"/>
        <v>-3979.5995718688027</v>
      </c>
      <c r="S80" s="7"/>
      <c r="T80" s="25">
        <f t="shared" si="7"/>
        <v>0.25605900356056588</v>
      </c>
      <c r="U80" s="24">
        <f t="shared" si="8"/>
        <v>-0.96996953248851614</v>
      </c>
      <c r="V80" s="7"/>
      <c r="W80" s="25">
        <f t="shared" si="9"/>
        <v>0.24184671323381829</v>
      </c>
      <c r="X80" s="24">
        <f t="shared" si="10"/>
        <v>337.71676036837664</v>
      </c>
      <c r="Y80" s="7"/>
      <c r="Z80" s="25">
        <f t="shared" si="11"/>
        <v>629</v>
      </c>
      <c r="AA80" s="17">
        <f t="shared" si="15"/>
        <v>337.68000000000006</v>
      </c>
      <c r="AB80" s="24">
        <f t="shared" si="12"/>
        <v>5.893627818134453</v>
      </c>
      <c r="AC80" s="17">
        <f t="shared" si="13"/>
        <v>3.676036837657648E-2</v>
      </c>
      <c r="AD80" s="17">
        <f t="shared" ca="1" si="14"/>
        <v>4.9518570999282474E-2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12909</v>
      </c>
      <c r="D81" s="17">
        <v>11226</v>
      </c>
      <c r="E81" s="17">
        <v>13612</v>
      </c>
      <c r="F81" s="17">
        <v>15279</v>
      </c>
      <c r="G81" s="24"/>
      <c r="H81" s="7"/>
      <c r="I81" s="25">
        <f t="shared" si="16"/>
        <v>-703</v>
      </c>
      <c r="J81" s="24">
        <f t="shared" si="16"/>
        <v>-4053</v>
      </c>
      <c r="K81" s="7"/>
      <c r="L81" s="25">
        <f t="shared" si="3"/>
        <v>-696.37463309601947</v>
      </c>
      <c r="M81" s="17">
        <f t="shared" si="1"/>
        <v>43.895486612360614</v>
      </c>
      <c r="N81" s="17">
        <f t="shared" si="4"/>
        <v>-4052.5415269027239</v>
      </c>
      <c r="O81" s="24">
        <f t="shared" si="2"/>
        <v>0.2101975809258993</v>
      </c>
      <c r="P81" s="7"/>
      <c r="Q81" s="25">
        <f t="shared" si="5"/>
        <v>-671.62061772790298</v>
      </c>
      <c r="R81" s="24">
        <f t="shared" si="6"/>
        <v>-4062.5995718688027</v>
      </c>
      <c r="S81" s="7"/>
      <c r="T81" s="25">
        <f t="shared" si="7"/>
        <v>0.16400069123069888</v>
      </c>
      <c r="U81" s="24">
        <f t="shared" si="8"/>
        <v>-0.99019957567317274</v>
      </c>
      <c r="V81" s="7"/>
      <c r="W81" s="25">
        <f t="shared" si="9"/>
        <v>0.14948148877758699</v>
      </c>
      <c r="X81" s="24">
        <f t="shared" si="10"/>
        <v>343.13249624176603</v>
      </c>
      <c r="Y81" s="7"/>
      <c r="Z81" s="25">
        <f t="shared" si="11"/>
        <v>610</v>
      </c>
      <c r="AA81" s="17">
        <f t="shared" si="15"/>
        <v>343.17000000000007</v>
      </c>
      <c r="AB81" s="24">
        <f t="shared" si="12"/>
        <v>5.989446394068942</v>
      </c>
      <c r="AC81" s="17">
        <f t="shared" si="13"/>
        <v>-3.7503758234038287E-2</v>
      </c>
      <c r="AD81" s="17">
        <f t="shared" ca="1" si="14"/>
        <v>3.6846823721703004E-2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13096</v>
      </c>
      <c r="D82" s="17">
        <v>11201</v>
      </c>
      <c r="E82" s="17">
        <v>13409</v>
      </c>
      <c r="F82" s="17">
        <v>15295</v>
      </c>
      <c r="G82" s="24"/>
      <c r="H82" s="7"/>
      <c r="I82" s="25">
        <f t="shared" si="16"/>
        <v>-313</v>
      </c>
      <c r="J82" s="24">
        <f t="shared" si="16"/>
        <v>-4094</v>
      </c>
      <c r="K82" s="7"/>
      <c r="L82" s="25">
        <f t="shared" si="3"/>
        <v>-304.11129037090808</v>
      </c>
      <c r="M82" s="17">
        <f t="shared" si="1"/>
        <v>79.009158870311424</v>
      </c>
      <c r="N82" s="17">
        <f t="shared" si="4"/>
        <v>-4092.1178208527786</v>
      </c>
      <c r="O82" s="24">
        <f t="shared" si="2"/>
        <v>3.5425983422352645</v>
      </c>
      <c r="P82" s="7"/>
      <c r="Q82" s="25">
        <f t="shared" si="5"/>
        <v>-281.62061772790292</v>
      </c>
      <c r="R82" s="24">
        <f t="shared" si="6"/>
        <v>-4103.5995718688027</v>
      </c>
      <c r="S82" s="7"/>
      <c r="T82" s="25">
        <f t="shared" si="7"/>
        <v>6.8767954337733042E-2</v>
      </c>
      <c r="U82" s="24">
        <f t="shared" si="8"/>
        <v>-1.0001927295354731</v>
      </c>
      <c r="V82" s="7"/>
      <c r="W82" s="25">
        <f t="shared" si="9"/>
        <v>5.4091782928854554E-2</v>
      </c>
      <c r="X82" s="24">
        <f t="shared" si="10"/>
        <v>348.62148420573624</v>
      </c>
      <c r="Y82" s="7"/>
      <c r="Z82" s="25">
        <f t="shared" si="11"/>
        <v>613</v>
      </c>
      <c r="AA82" s="17">
        <f t="shared" si="15"/>
        <v>348.68700000000007</v>
      </c>
      <c r="AB82" s="24">
        <f t="shared" si="12"/>
        <v>6.0857362089014693</v>
      </c>
      <c r="AC82" s="17">
        <f t="shared" si="13"/>
        <v>-6.551579426383114E-2</v>
      </c>
      <c r="AD82" s="17">
        <f t="shared" ca="1" si="14"/>
        <v>0.1003523915788378</v>
      </c>
      <c r="AE82" s="17">
        <v>87</v>
      </c>
    </row>
    <row r="83" spans="1:31" s="17" customFormat="1" x14ac:dyDescent="0.25">
      <c r="A83" s="17">
        <v>63</v>
      </c>
      <c r="B83" s="17">
        <v>624</v>
      </c>
      <c r="C83" s="17">
        <v>13293</v>
      </c>
      <c r="D83" s="17">
        <v>11199</v>
      </c>
      <c r="E83" s="17">
        <v>13214</v>
      </c>
      <c r="F83" s="17">
        <v>15293</v>
      </c>
      <c r="G83" s="24"/>
      <c r="H83" s="7"/>
      <c r="I83" s="25">
        <f t="shared" si="16"/>
        <v>79</v>
      </c>
      <c r="J83" s="24">
        <f t="shared" si="16"/>
        <v>-4094</v>
      </c>
      <c r="K83" s="7"/>
      <c r="L83" s="25">
        <f t="shared" si="3"/>
        <v>97.763872310718298</v>
      </c>
      <c r="M83" s="17">
        <f t="shared" si="1"/>
        <v>352.08290409294085</v>
      </c>
      <c r="N83" s="17">
        <f t="shared" si="4"/>
        <v>-4093.3368782312605</v>
      </c>
      <c r="O83" s="24">
        <f t="shared" si="2"/>
        <v>0.43973048017624167</v>
      </c>
      <c r="P83" s="7"/>
      <c r="Q83" s="25">
        <f t="shared" si="5"/>
        <v>110.37938227209708</v>
      </c>
      <c r="R83" s="24">
        <f t="shared" si="6"/>
        <v>-4103.5995718688027</v>
      </c>
      <c r="S83" s="7"/>
      <c r="T83" s="25">
        <f t="shared" si="7"/>
        <v>-2.6953155564940302E-2</v>
      </c>
      <c r="U83" s="24">
        <f t="shared" si="8"/>
        <v>-1.0001927295354731</v>
      </c>
      <c r="V83" s="7"/>
      <c r="W83" s="25">
        <f t="shared" si="9"/>
        <v>-4.1639641539531196E-2</v>
      </c>
      <c r="X83" s="24">
        <f t="shared" si="10"/>
        <v>354.10104157271849</v>
      </c>
      <c r="Y83" s="7"/>
      <c r="Z83" s="25">
        <f t="shared" si="11"/>
        <v>624</v>
      </c>
      <c r="AA83" s="17">
        <f t="shared" si="15"/>
        <v>354.30300000000005</v>
      </c>
      <c r="AB83" s="24">
        <f t="shared" si="12"/>
        <v>6.1837538996934702</v>
      </c>
      <c r="AC83" s="17">
        <f t="shared" si="13"/>
        <v>-0.20195842728156777</v>
      </c>
      <c r="AD83" s="17">
        <f t="shared" ca="1" si="14"/>
        <v>0.11789697076795846</v>
      </c>
      <c r="AE83" s="17">
        <v>86</v>
      </c>
    </row>
    <row r="84" spans="1:31" s="17" customFormat="1" x14ac:dyDescent="0.25">
      <c r="A84" s="17">
        <v>64</v>
      </c>
      <c r="B84" s="17">
        <v>628</v>
      </c>
      <c r="C84" s="17">
        <v>13499</v>
      </c>
      <c r="D84" s="17">
        <v>11217</v>
      </c>
      <c r="E84" s="17">
        <v>13012</v>
      </c>
      <c r="F84" s="17">
        <v>15277</v>
      </c>
      <c r="G84" s="24"/>
      <c r="H84" s="7"/>
      <c r="I84" s="25">
        <f t="shared" ref="I84:J115" si="17">C84-E84</f>
        <v>487</v>
      </c>
      <c r="J84" s="24">
        <f t="shared" si="17"/>
        <v>-4060</v>
      </c>
      <c r="K84" s="7"/>
      <c r="L84" s="25">
        <f t="shared" si="3"/>
        <v>500.95170084321552</v>
      </c>
      <c r="M84" s="17">
        <f t="shared" ref="M84:M147" si="18">(I84-L84)^2</f>
        <v>194.64995641858064</v>
      </c>
      <c r="N84" s="17">
        <f t="shared" si="4"/>
        <v>-4054.7596430095273</v>
      </c>
      <c r="O84" s="24">
        <f t="shared" ref="O84:O147" si="19">(J84-N84)^2</f>
        <v>27.461341387596296</v>
      </c>
      <c r="P84" s="7"/>
      <c r="Q84" s="25">
        <f t="shared" si="5"/>
        <v>518.37938227209702</v>
      </c>
      <c r="R84" s="24">
        <f t="shared" si="6"/>
        <v>-4069.5995718688027</v>
      </c>
      <c r="S84" s="7"/>
      <c r="T84" s="25">
        <f t="shared" si="7"/>
        <v>-0.12658124954527378</v>
      </c>
      <c r="U84" s="24">
        <f t="shared" si="8"/>
        <v>-0.99190572389356546</v>
      </c>
      <c r="V84" s="7"/>
      <c r="W84" s="25">
        <f t="shared" si="9"/>
        <v>-0.1411568116120826</v>
      </c>
      <c r="X84" s="24">
        <f>IF(MOD(ATAN2(U84,W84)*180/PI()-$J$9+360,360)&lt;355,MOD(ATAN2(U84,W84)*180/PI()-$J$9+360,360)+360,MOD(ATAN2(U84,W84)*180/PI()-$J$9+360,360))</f>
        <v>359.81640707185636</v>
      </c>
      <c r="Y84" s="7"/>
      <c r="Z84" s="25">
        <f t="shared" si="11"/>
        <v>628</v>
      </c>
      <c r="AA84" s="17">
        <f t="shared" si="15"/>
        <v>359.95500000000004</v>
      </c>
      <c r="AB84" s="24">
        <f t="shared" si="12"/>
        <v>6.2823999090161893</v>
      </c>
      <c r="AC84" s="17">
        <f t="shared" si="13"/>
        <v>-0.13859292814368018</v>
      </c>
    </row>
    <row r="85" spans="1:31" s="17" customFormat="1" x14ac:dyDescent="0.25">
      <c r="A85" s="17">
        <v>0</v>
      </c>
      <c r="B85" s="17">
        <v>0</v>
      </c>
      <c r="C85" s="17">
        <v>13462</v>
      </c>
      <c r="D85" s="17">
        <v>11180</v>
      </c>
      <c r="E85" s="17">
        <v>12967</v>
      </c>
      <c r="F85" s="17">
        <v>15228</v>
      </c>
      <c r="G85" s="24"/>
      <c r="H85" s="7"/>
      <c r="I85" s="25">
        <f t="shared" si="17"/>
        <v>495</v>
      </c>
      <c r="J85" s="24">
        <f t="shared" si="17"/>
        <v>-4048</v>
      </c>
      <c r="K85" s="7"/>
      <c r="L85" s="25">
        <f>$M$9*SIN(2*PI()/$M$10*(AA85+$M$11))+$M$12</f>
        <v>506.90453091709247</v>
      </c>
      <c r="M85" s="17">
        <f t="shared" si="18"/>
        <v>141.71785635601054</v>
      </c>
      <c r="N85" s="17">
        <f>$O$9*COS(2*PI()/$O$10*(AA85+$O$11))+$O$12</f>
        <v>-4046.1323631084788</v>
      </c>
      <c r="O85" s="24">
        <f t="shared" si="19"/>
        <v>3.4880675585710272</v>
      </c>
      <c r="P85" s="7"/>
      <c r="Q85" s="25">
        <f t="shared" ref="Q85:Q148" si="20">I85-$J$4</f>
        <v>526.37938227209702</v>
      </c>
      <c r="R85" s="24">
        <f t="shared" ref="R85:R148" si="21">J85-$J$3</f>
        <v>-4057.5995718688027</v>
      </c>
      <c r="S85" s="7"/>
      <c r="T85" s="25">
        <f t="shared" ref="T85:T148" si="22">Q85/$J$7</f>
        <v>-0.12853474158410383</v>
      </c>
      <c r="U85" s="24">
        <f t="shared" ref="U85:U148" si="23">R85/$J$6</f>
        <v>-0.98898089837289227</v>
      </c>
      <c r="V85" s="7"/>
      <c r="W85" s="25">
        <f t="shared" ref="W85:W148" si="24">(T85-U85*SIN(-$J$11*PI()/180))/(COS(-$J$11*PI()/180))</f>
        <v>-0.14306757551360319</v>
      </c>
      <c r="X85" s="24">
        <f>IF(MOD(ATAN2(U85,W85)*180/PI()-$J$9+360,360)&lt;355,MOD(ATAN2(U85,W85)*180/PI()-$J$9+360,360)+360,MOD(ATAN2(U85,W85)*180/PI()-$J$9+360,360))</f>
        <v>359.94849982356629</v>
      </c>
      <c r="Y85" s="7"/>
      <c r="Z85" s="25">
        <f>I165-J159</f>
        <v>3</v>
      </c>
      <c r="AA85" s="17">
        <f t="shared" si="15"/>
        <v>359.98200000000003</v>
      </c>
      <c r="AB85" s="24">
        <f t="shared" ref="AB85:AB148" si="25">AA85*PI()/180</f>
        <v>6.2828711479142285</v>
      </c>
      <c r="AC85" s="17">
        <f t="shared" ref="AC85:AC148" si="26">X85-AA85</f>
        <v>-3.3500176433733486E-2</v>
      </c>
    </row>
    <row r="86" spans="1:31" s="17" customFormat="1" x14ac:dyDescent="0.25">
      <c r="A86" s="17">
        <v>1</v>
      </c>
      <c r="B86" s="17">
        <v>-630</v>
      </c>
      <c r="C86" s="17">
        <v>13260</v>
      </c>
      <c r="D86" s="17">
        <v>11163</v>
      </c>
      <c r="E86" s="17">
        <v>13172</v>
      </c>
      <c r="F86" s="17">
        <v>15254</v>
      </c>
      <c r="G86" s="24"/>
      <c r="H86" s="7"/>
      <c r="I86" s="25">
        <f t="shared" si="17"/>
        <v>88</v>
      </c>
      <c r="J86" s="24">
        <f t="shared" si="17"/>
        <v>-4091</v>
      </c>
      <c r="K86" s="7"/>
      <c r="L86" s="25">
        <f t="shared" ref="L86:L149" si="27">$M$9*SIN(2*PI()/$M$10*(AA86+$M$11))+$M$12</f>
        <v>103.44362856874962</v>
      </c>
      <c r="M86" s="17">
        <f t="shared" si="18"/>
        <v>238.50566336949933</v>
      </c>
      <c r="N86" s="17">
        <f t="shared" ref="N86:N149" si="28">$O$9*COS(2*PI()/$O$10*(AA86+$O$11))+$O$12</f>
        <v>-4084.5182641745064</v>
      </c>
      <c r="O86" s="24">
        <f t="shared" si="19"/>
        <v>42.012899311487395</v>
      </c>
      <c r="P86" s="7"/>
      <c r="Q86" s="25">
        <f t="shared" si="20"/>
        <v>119.37938227209708</v>
      </c>
      <c r="R86" s="24">
        <f t="shared" si="21"/>
        <v>-4100.5995718688027</v>
      </c>
      <c r="S86" s="7"/>
      <c r="T86" s="25">
        <f t="shared" si="22"/>
        <v>-2.9150834108624128E-2</v>
      </c>
      <c r="U86" s="24">
        <f t="shared" si="23"/>
        <v>-0.99946152315530468</v>
      </c>
      <c r="V86" s="7"/>
      <c r="W86" s="25">
        <f t="shared" si="24"/>
        <v>-4.3826822237561083E-2</v>
      </c>
      <c r="X86" s="24">
        <f t="shared" ref="X86:X148" si="29">MOD(ATAN2(U86,W86)*180/PI()-$J$9+360,360)</f>
        <v>354.2279385434864</v>
      </c>
      <c r="Y86" s="7"/>
      <c r="Z86" s="25">
        <f t="shared" ref="Z86:Z149" si="30">B86</f>
        <v>-630</v>
      </c>
      <c r="AA86" s="17">
        <f t="shared" ref="AA86:AA149" si="31">360/40000*Z86+AA85</f>
        <v>354.31200000000001</v>
      </c>
      <c r="AB86" s="24">
        <f t="shared" si="25"/>
        <v>6.1839109793261491</v>
      </c>
      <c r="AC86" s="17">
        <f t="shared" si="26"/>
        <v>-8.4061456513609301E-2</v>
      </c>
    </row>
    <row r="87" spans="1:31" s="17" customFormat="1" x14ac:dyDescent="0.25">
      <c r="A87" s="17">
        <v>2</v>
      </c>
      <c r="B87" s="17">
        <v>-611</v>
      </c>
      <c r="C87" s="17">
        <v>13073</v>
      </c>
      <c r="D87" s="17">
        <v>11167</v>
      </c>
      <c r="E87" s="17">
        <v>13369</v>
      </c>
      <c r="F87" s="17">
        <v>15249</v>
      </c>
      <c r="G87" s="24"/>
      <c r="H87" s="7"/>
      <c r="I87" s="25">
        <f t="shared" si="17"/>
        <v>-296</v>
      </c>
      <c r="J87" s="24">
        <f t="shared" si="17"/>
        <v>-4082</v>
      </c>
      <c r="K87" s="7"/>
      <c r="L87" s="25">
        <f t="shared" si="27"/>
        <v>-289.14702814563975</v>
      </c>
      <c r="M87" s="17">
        <f t="shared" si="18"/>
        <v>46.963223236653739</v>
      </c>
      <c r="N87" s="17">
        <f t="shared" si="28"/>
        <v>-4083.493484240827</v>
      </c>
      <c r="O87" s="24">
        <f t="shared" si="19"/>
        <v>2.230495177598605</v>
      </c>
      <c r="P87" s="7"/>
      <c r="Q87" s="25">
        <f t="shared" si="20"/>
        <v>-264.62061772790292</v>
      </c>
      <c r="R87" s="24">
        <f t="shared" si="21"/>
        <v>-4091.5995718688027</v>
      </c>
      <c r="S87" s="7"/>
      <c r="T87" s="25">
        <f t="shared" si="22"/>
        <v>6.4616783755219148E-2</v>
      </c>
      <c r="U87" s="24">
        <f t="shared" si="23"/>
        <v>-0.99726790401479981</v>
      </c>
      <c r="V87" s="7"/>
      <c r="W87" s="25">
        <f t="shared" si="24"/>
        <v>4.9983103669641454E-2</v>
      </c>
      <c r="X87" s="24">
        <f t="shared" si="29"/>
        <v>348.84783659731499</v>
      </c>
      <c r="Y87" s="7"/>
      <c r="Z87" s="25">
        <f t="shared" si="30"/>
        <v>-611</v>
      </c>
      <c r="AA87" s="17">
        <f t="shared" si="31"/>
        <v>348.81299999999999</v>
      </c>
      <c r="AB87" s="24">
        <f t="shared" si="25"/>
        <v>6.0879353237589804</v>
      </c>
      <c r="AC87" s="17">
        <f t="shared" si="26"/>
        <v>3.4836597315006657E-2</v>
      </c>
    </row>
    <row r="88" spans="1:31" s="17" customFormat="1" x14ac:dyDescent="0.25">
      <c r="A88" s="17">
        <v>3</v>
      </c>
      <c r="B88" s="17">
        <v>-619</v>
      </c>
      <c r="C88" s="17">
        <v>12862</v>
      </c>
      <c r="D88" s="17">
        <v>11185</v>
      </c>
      <c r="E88" s="17">
        <v>13555</v>
      </c>
      <c r="F88" s="17">
        <v>15225</v>
      </c>
      <c r="G88" s="24"/>
      <c r="H88" s="7"/>
      <c r="I88" s="25">
        <f t="shared" si="17"/>
        <v>-693</v>
      </c>
      <c r="J88" s="24">
        <f t="shared" si="17"/>
        <v>-4040</v>
      </c>
      <c r="K88" s="7"/>
      <c r="L88" s="25">
        <f t="shared" si="27"/>
        <v>-684.43741146063189</v>
      </c>
      <c r="M88" s="17">
        <f t="shared" si="18"/>
        <v>73.317922494518058</v>
      </c>
      <c r="N88" s="17">
        <f t="shared" si="28"/>
        <v>-4044.0530676388548</v>
      </c>
      <c r="O88" s="24">
        <f t="shared" si="19"/>
        <v>16.427357285132246</v>
      </c>
      <c r="P88" s="7"/>
      <c r="Q88" s="25">
        <f t="shared" si="20"/>
        <v>-661.62061772790298</v>
      </c>
      <c r="R88" s="24">
        <f t="shared" si="21"/>
        <v>-4049.5995718688027</v>
      </c>
      <c r="S88" s="7"/>
      <c r="T88" s="25">
        <f t="shared" si="22"/>
        <v>0.1615588261821613</v>
      </c>
      <c r="U88" s="24">
        <f t="shared" si="23"/>
        <v>-0.98703101469244348</v>
      </c>
      <c r="V88" s="7"/>
      <c r="W88" s="25">
        <f t="shared" si="24"/>
        <v>0.14708587746091117</v>
      </c>
      <c r="X88" s="24">
        <f t="shared" si="29"/>
        <v>343.24134306548763</v>
      </c>
      <c r="Y88" s="7"/>
      <c r="Z88" s="25">
        <f t="shared" si="30"/>
        <v>-619</v>
      </c>
      <c r="AA88" s="17">
        <f t="shared" si="31"/>
        <v>343.24199999999996</v>
      </c>
      <c r="AB88" s="24">
        <f t="shared" si="25"/>
        <v>5.9907030311303755</v>
      </c>
      <c r="AC88" s="17">
        <f t="shared" si="26"/>
        <v>-6.5693451233528322E-4</v>
      </c>
    </row>
    <row r="89" spans="1:31" s="17" customFormat="1" x14ac:dyDescent="0.25">
      <c r="A89" s="17">
        <v>4</v>
      </c>
      <c r="B89" s="17">
        <v>-629</v>
      </c>
      <c r="C89" s="17">
        <v>12676</v>
      </c>
      <c r="D89" s="17">
        <v>11228</v>
      </c>
      <c r="E89" s="17">
        <v>13757</v>
      </c>
      <c r="F89" s="17">
        <v>15188</v>
      </c>
      <c r="G89" s="24"/>
      <c r="H89" s="7"/>
      <c r="I89" s="25">
        <f t="shared" si="17"/>
        <v>-1081</v>
      </c>
      <c r="J89" s="24">
        <f t="shared" si="17"/>
        <v>-3960</v>
      </c>
      <c r="K89" s="7"/>
      <c r="L89" s="25">
        <f t="shared" si="27"/>
        <v>-1079.7638109420177</v>
      </c>
      <c r="M89" s="17">
        <f t="shared" si="18"/>
        <v>1.5281633870751692</v>
      </c>
      <c r="N89" s="17">
        <f t="shared" si="28"/>
        <v>-3964.7665575169453</v>
      </c>
      <c r="O89" s="24">
        <f t="shared" si="19"/>
        <v>22.72007056234813</v>
      </c>
      <c r="P89" s="7"/>
      <c r="Q89" s="25">
        <f t="shared" si="20"/>
        <v>-1049.620617727903</v>
      </c>
      <c r="R89" s="24">
        <f t="shared" si="21"/>
        <v>-3969.5995718688027</v>
      </c>
      <c r="S89" s="7"/>
      <c r="T89" s="25">
        <f t="shared" si="22"/>
        <v>0.25630319006541963</v>
      </c>
      <c r="U89" s="24">
        <f t="shared" si="23"/>
        <v>-0.96753217788795509</v>
      </c>
      <c r="V89" s="7"/>
      <c r="W89" s="25">
        <f t="shared" si="24"/>
        <v>0.24212670825021515</v>
      </c>
      <c r="X89" s="24">
        <f t="shared" si="29"/>
        <v>337.66727893937582</v>
      </c>
      <c r="Y89" s="7"/>
      <c r="Z89" s="25">
        <f t="shared" si="30"/>
        <v>-629</v>
      </c>
      <c r="AA89" s="17">
        <f t="shared" si="31"/>
        <v>337.58099999999996</v>
      </c>
      <c r="AB89" s="24">
        <f t="shared" si="25"/>
        <v>5.8918999421749767</v>
      </c>
      <c r="AC89" s="17">
        <f t="shared" si="26"/>
        <v>8.6278939375858954E-2</v>
      </c>
    </row>
    <row r="90" spans="1:31" s="17" customFormat="1" x14ac:dyDescent="0.25">
      <c r="A90" s="17">
        <v>5</v>
      </c>
      <c r="B90" s="17">
        <v>-638</v>
      </c>
      <c r="C90" s="17">
        <v>12476</v>
      </c>
      <c r="D90" s="17">
        <v>11284</v>
      </c>
      <c r="E90" s="17">
        <v>13942</v>
      </c>
      <c r="F90" s="17">
        <v>15119</v>
      </c>
      <c r="G90" s="24"/>
      <c r="H90" s="7"/>
      <c r="I90" s="25">
        <f t="shared" si="17"/>
        <v>-1466</v>
      </c>
      <c r="J90" s="24">
        <f t="shared" si="17"/>
        <v>-3835</v>
      </c>
      <c r="K90" s="7"/>
      <c r="L90" s="25">
        <f t="shared" si="27"/>
        <v>-1470.2665475838135</v>
      </c>
      <c r="M90" s="17">
        <f t="shared" si="18"/>
        <v>18.203428284944493</v>
      </c>
      <c r="N90" s="17">
        <f t="shared" si="28"/>
        <v>-3844.762661092811</v>
      </c>
      <c r="O90" s="24">
        <f t="shared" si="19"/>
        <v>95.309551613084864</v>
      </c>
      <c r="P90" s="7"/>
      <c r="Q90" s="25">
        <f t="shared" si="20"/>
        <v>-1434.620617727903</v>
      </c>
      <c r="R90" s="24">
        <f t="shared" si="21"/>
        <v>-3844.5995718688027</v>
      </c>
      <c r="S90" s="7"/>
      <c r="T90" s="25">
        <f t="shared" si="22"/>
        <v>0.35031499443411668</v>
      </c>
      <c r="U90" s="24">
        <f t="shared" si="23"/>
        <v>-0.93706524538094216</v>
      </c>
      <c r="V90" s="7"/>
      <c r="W90" s="25">
        <f t="shared" si="24"/>
        <v>0.33659592048189457</v>
      </c>
      <c r="X90" s="24">
        <f t="shared" si="29"/>
        <v>331.95870106573136</v>
      </c>
      <c r="Y90" s="7"/>
      <c r="Z90" s="25">
        <f t="shared" si="30"/>
        <v>-638</v>
      </c>
      <c r="AA90" s="17">
        <f t="shared" si="31"/>
        <v>331.83899999999994</v>
      </c>
      <c r="AB90" s="24">
        <f t="shared" si="25"/>
        <v>5.791683136525462</v>
      </c>
      <c r="AC90" s="17">
        <f t="shared" si="26"/>
        <v>0.11970106573141948</v>
      </c>
    </row>
    <row r="91" spans="1:31" s="17" customFormat="1" x14ac:dyDescent="0.25">
      <c r="A91" s="17">
        <v>6</v>
      </c>
      <c r="B91" s="17">
        <v>-635</v>
      </c>
      <c r="C91" s="17">
        <v>12279</v>
      </c>
      <c r="D91" s="17">
        <v>11360</v>
      </c>
      <c r="E91" s="17">
        <v>14120</v>
      </c>
      <c r="F91" s="17">
        <v>15035</v>
      </c>
      <c r="G91" s="24"/>
      <c r="H91" s="7"/>
      <c r="I91" s="25">
        <f t="shared" si="17"/>
        <v>-1841</v>
      </c>
      <c r="J91" s="24">
        <f t="shared" si="17"/>
        <v>-3675</v>
      </c>
      <c r="K91" s="7"/>
      <c r="L91" s="25">
        <f t="shared" si="27"/>
        <v>-1844.5815956451231</v>
      </c>
      <c r="M91" s="17">
        <f t="shared" si="18"/>
        <v>12.827827365164868</v>
      </c>
      <c r="N91" s="17">
        <f t="shared" si="28"/>
        <v>-3686.9287624355061</v>
      </c>
      <c r="O91" s="24">
        <f t="shared" si="19"/>
        <v>142.29537324274111</v>
      </c>
      <c r="P91" s="7"/>
      <c r="Q91" s="25">
        <f t="shared" si="20"/>
        <v>-1809.620617727903</v>
      </c>
      <c r="R91" s="24">
        <f t="shared" si="21"/>
        <v>-3684.5995718688027</v>
      </c>
      <c r="S91" s="7"/>
      <c r="T91" s="25">
        <f t="shared" si="22"/>
        <v>0.44188493375427612</v>
      </c>
      <c r="U91" s="24">
        <f t="shared" si="23"/>
        <v>-0.89806757177196561</v>
      </c>
      <c r="V91" s="7"/>
      <c r="W91" s="25">
        <f t="shared" si="24"/>
        <v>0.42874824223442426</v>
      </c>
      <c r="X91" s="24">
        <f t="shared" si="29"/>
        <v>326.19673251526592</v>
      </c>
      <c r="Y91" s="7"/>
      <c r="Z91" s="25">
        <f t="shared" si="30"/>
        <v>-635</v>
      </c>
      <c r="AA91" s="17">
        <f t="shared" si="31"/>
        <v>326.12399999999997</v>
      </c>
      <c r="AB91" s="24">
        <f t="shared" si="25"/>
        <v>5.6919375697739865</v>
      </c>
      <c r="AC91" s="17">
        <f t="shared" si="26"/>
        <v>7.2732515265954589E-2</v>
      </c>
    </row>
    <row r="92" spans="1:31" s="17" customFormat="1" x14ac:dyDescent="0.25">
      <c r="A92" s="17">
        <v>7</v>
      </c>
      <c r="B92" s="17">
        <v>-635</v>
      </c>
      <c r="C92" s="17">
        <v>12118</v>
      </c>
      <c r="D92" s="17">
        <v>11466</v>
      </c>
      <c r="E92" s="17">
        <v>14314</v>
      </c>
      <c r="F92" s="17">
        <v>14949</v>
      </c>
      <c r="G92" s="24"/>
      <c r="H92" s="7"/>
      <c r="I92" s="25">
        <f t="shared" si="17"/>
        <v>-2196</v>
      </c>
      <c r="J92" s="24">
        <f t="shared" si="17"/>
        <v>-3483</v>
      </c>
      <c r="K92" s="7"/>
      <c r="L92" s="25">
        <f t="shared" si="27"/>
        <v>-2200.8473660215545</v>
      </c>
      <c r="M92" s="17">
        <f t="shared" si="18"/>
        <v>23.496957346921441</v>
      </c>
      <c r="N92" s="17">
        <f t="shared" si="28"/>
        <v>-3492.3619471532761</v>
      </c>
      <c r="O92" s="24">
        <f t="shared" si="19"/>
        <v>87.646054500734579</v>
      </c>
      <c r="P92" s="7"/>
      <c r="Q92" s="25">
        <f t="shared" si="20"/>
        <v>-2164.6206177279028</v>
      </c>
      <c r="R92" s="24">
        <f t="shared" si="21"/>
        <v>-3492.5995718688027</v>
      </c>
      <c r="S92" s="7"/>
      <c r="T92" s="25">
        <f t="shared" si="22"/>
        <v>0.5285711429773603</v>
      </c>
      <c r="U92" s="24">
        <f t="shared" si="23"/>
        <v>-0.85127036344119367</v>
      </c>
      <c r="V92" s="7"/>
      <c r="W92" s="25">
        <f t="shared" si="24"/>
        <v>0.51613081067292754</v>
      </c>
      <c r="X92" s="24">
        <f t="shared" si="29"/>
        <v>320.48839386362397</v>
      </c>
      <c r="Y92" s="7"/>
      <c r="Z92" s="25">
        <f t="shared" si="30"/>
        <v>-635</v>
      </c>
      <c r="AA92" s="17">
        <f t="shared" si="31"/>
        <v>320.40899999999999</v>
      </c>
      <c r="AB92" s="24">
        <f t="shared" si="25"/>
        <v>5.592192003022511</v>
      </c>
      <c r="AC92" s="17">
        <f t="shared" si="26"/>
        <v>7.9393863623977268E-2</v>
      </c>
    </row>
    <row r="93" spans="1:31" s="17" customFormat="1" x14ac:dyDescent="0.25">
      <c r="A93" s="17">
        <v>8</v>
      </c>
      <c r="B93" s="17">
        <v>-621</v>
      </c>
      <c r="C93" s="17">
        <v>11958</v>
      </c>
      <c r="D93" s="17">
        <v>11586</v>
      </c>
      <c r="E93" s="17">
        <v>14481</v>
      </c>
      <c r="F93" s="17">
        <v>14841</v>
      </c>
      <c r="G93" s="24"/>
      <c r="H93" s="7"/>
      <c r="I93" s="25">
        <f t="shared" si="17"/>
        <v>-2523</v>
      </c>
      <c r="J93" s="24">
        <f t="shared" si="17"/>
        <v>-3255</v>
      </c>
      <c r="K93" s="7"/>
      <c r="L93" s="25">
        <f t="shared" si="27"/>
        <v>-2528.3962679835081</v>
      </c>
      <c r="M93" s="17">
        <f t="shared" si="18"/>
        <v>29.119708149834533</v>
      </c>
      <c r="N93" s="17">
        <f t="shared" si="28"/>
        <v>-3268.4126365540487</v>
      </c>
      <c r="O93" s="24">
        <f t="shared" si="19"/>
        <v>179.89881933100423</v>
      </c>
      <c r="P93" s="7"/>
      <c r="Q93" s="25">
        <f t="shared" si="20"/>
        <v>-2491.6206177279028</v>
      </c>
      <c r="R93" s="24">
        <f t="shared" si="21"/>
        <v>-3264.5995718688027</v>
      </c>
      <c r="S93" s="7"/>
      <c r="T93" s="25">
        <f t="shared" si="22"/>
        <v>0.60842013006453932</v>
      </c>
      <c r="U93" s="24">
        <f t="shared" si="23"/>
        <v>-0.79569867854840204</v>
      </c>
      <c r="V93" s="7"/>
      <c r="W93" s="25">
        <f t="shared" si="24"/>
        <v>0.59680423613678346</v>
      </c>
      <c r="X93" s="24">
        <f t="shared" si="29"/>
        <v>314.84581158740184</v>
      </c>
      <c r="Y93" s="7"/>
      <c r="Z93" s="25">
        <f t="shared" si="30"/>
        <v>-621</v>
      </c>
      <c r="AA93" s="17">
        <f t="shared" si="31"/>
        <v>314.82</v>
      </c>
      <c r="AB93" s="24">
        <f t="shared" si="25"/>
        <v>5.4946455511285475</v>
      </c>
      <c r="AC93" s="17">
        <f t="shared" si="26"/>
        <v>2.5811587401847191E-2</v>
      </c>
    </row>
    <row r="94" spans="1:31" s="17" customFormat="1" x14ac:dyDescent="0.25">
      <c r="A94" s="17">
        <v>9</v>
      </c>
      <c r="B94" s="17">
        <v>-632</v>
      </c>
      <c r="C94" s="17">
        <v>11803</v>
      </c>
      <c r="D94" s="17">
        <v>11717</v>
      </c>
      <c r="E94" s="17">
        <v>14636</v>
      </c>
      <c r="F94" s="17">
        <v>14710</v>
      </c>
      <c r="G94" s="24"/>
      <c r="H94" s="7"/>
      <c r="I94" s="25">
        <f t="shared" si="17"/>
        <v>-2833</v>
      </c>
      <c r="J94" s="24">
        <f t="shared" si="17"/>
        <v>-2993</v>
      </c>
      <c r="K94" s="7"/>
      <c r="L94" s="25">
        <f t="shared" si="27"/>
        <v>-2837.3216151186634</v>
      </c>
      <c r="M94" s="17">
        <f t="shared" si="18"/>
        <v>18.676357233860337</v>
      </c>
      <c r="N94" s="17">
        <f t="shared" si="28"/>
        <v>-3008.5245139320732</v>
      </c>
      <c r="O94" s="24">
        <f t="shared" si="19"/>
        <v>241.01053282713505</v>
      </c>
      <c r="P94" s="7"/>
      <c r="Q94" s="25">
        <f t="shared" si="20"/>
        <v>-2801.6206177279028</v>
      </c>
      <c r="R94" s="24">
        <f t="shared" si="21"/>
        <v>-3002.5995718688027</v>
      </c>
      <c r="S94" s="7"/>
      <c r="T94" s="25">
        <f t="shared" si="22"/>
        <v>0.68411794656920455</v>
      </c>
      <c r="U94" s="24">
        <f t="shared" si="23"/>
        <v>-0.73183998801370276</v>
      </c>
      <c r="V94" s="7"/>
      <c r="W94" s="25">
        <f t="shared" si="24"/>
        <v>0.67344770317895253</v>
      </c>
      <c r="X94" s="24">
        <f t="shared" si="29"/>
        <v>309.09647834771954</v>
      </c>
      <c r="Y94" s="7"/>
      <c r="Z94" s="25">
        <f t="shared" si="30"/>
        <v>-632</v>
      </c>
      <c r="AA94" s="17">
        <f t="shared" si="31"/>
        <v>309.13200000000001</v>
      </c>
      <c r="AB94" s="24">
        <f t="shared" si="25"/>
        <v>5.3953712232751112</v>
      </c>
      <c r="AC94" s="17">
        <f t="shared" si="26"/>
        <v>-3.5521652280465332E-2</v>
      </c>
    </row>
    <row r="95" spans="1:31" s="17" customFormat="1" x14ac:dyDescent="0.25">
      <c r="A95" s="17">
        <v>10</v>
      </c>
      <c r="B95" s="17">
        <v>-607</v>
      </c>
      <c r="C95" s="17">
        <v>11672</v>
      </c>
      <c r="D95" s="17">
        <v>11856</v>
      </c>
      <c r="E95" s="17">
        <v>14774</v>
      </c>
      <c r="F95" s="17">
        <v>14576</v>
      </c>
      <c r="G95" s="24"/>
      <c r="H95" s="7"/>
      <c r="I95" s="25">
        <f t="shared" si="17"/>
        <v>-3102</v>
      </c>
      <c r="J95" s="24">
        <f t="shared" si="17"/>
        <v>-2720</v>
      </c>
      <c r="K95" s="7"/>
      <c r="L95" s="25">
        <f t="shared" si="27"/>
        <v>-3108.0151342921454</v>
      </c>
      <c r="M95" s="17">
        <f t="shared" si="18"/>
        <v>36.181840552543257</v>
      </c>
      <c r="N95" s="17">
        <f t="shared" si="28"/>
        <v>-2730.9145737244285</v>
      </c>
      <c r="O95" s="24">
        <f t="shared" si="19"/>
        <v>119.12791958598424</v>
      </c>
      <c r="P95" s="7"/>
      <c r="Q95" s="25">
        <f t="shared" si="20"/>
        <v>-3070.6206177279028</v>
      </c>
      <c r="R95" s="24">
        <f t="shared" si="21"/>
        <v>-2729.5995718688027</v>
      </c>
      <c r="S95" s="7"/>
      <c r="T95" s="25">
        <f t="shared" si="22"/>
        <v>0.74980411637486555</v>
      </c>
      <c r="U95" s="24">
        <f t="shared" si="23"/>
        <v>-0.66530020741838647</v>
      </c>
      <c r="V95" s="7"/>
      <c r="W95" s="25">
        <f t="shared" si="24"/>
        <v>0.74011780512150738</v>
      </c>
      <c r="X95" s="24">
        <f t="shared" si="29"/>
        <v>303.66983092763371</v>
      </c>
      <c r="Y95" s="7"/>
      <c r="Z95" s="25">
        <f t="shared" si="30"/>
        <v>-607</v>
      </c>
      <c r="AA95" s="17">
        <f t="shared" si="31"/>
        <v>303.66899999999998</v>
      </c>
      <c r="AB95" s="24">
        <f t="shared" si="25"/>
        <v>5.3000238862386606</v>
      </c>
      <c r="AC95" s="17">
        <f t="shared" si="26"/>
        <v>8.3092763372860645E-4</v>
      </c>
    </row>
    <row r="96" spans="1:31" s="17" customFormat="1" x14ac:dyDescent="0.25">
      <c r="A96" s="17">
        <v>11</v>
      </c>
      <c r="B96" s="17">
        <v>-610</v>
      </c>
      <c r="C96" s="17">
        <v>11524</v>
      </c>
      <c r="D96" s="17">
        <v>11988</v>
      </c>
      <c r="E96" s="17">
        <v>14868</v>
      </c>
      <c r="F96" s="17">
        <v>14399</v>
      </c>
      <c r="G96" s="24"/>
      <c r="H96" s="7"/>
      <c r="I96" s="25">
        <f t="shared" si="17"/>
        <v>-3344</v>
      </c>
      <c r="J96" s="24">
        <f t="shared" si="17"/>
        <v>-2411</v>
      </c>
      <c r="K96" s="7"/>
      <c r="L96" s="25">
        <f t="shared" si="27"/>
        <v>-3351.8497839843212</v>
      </c>
      <c r="M96" s="17">
        <f t="shared" si="18"/>
        <v>61.619108600505932</v>
      </c>
      <c r="N96" s="17">
        <f t="shared" si="28"/>
        <v>-2426.8687887497736</v>
      </c>
      <c r="O96" s="24">
        <f t="shared" si="19"/>
        <v>251.81845638493982</v>
      </c>
      <c r="P96" s="7"/>
      <c r="Q96" s="25">
        <f t="shared" si="20"/>
        <v>-3312.6206177279028</v>
      </c>
      <c r="R96" s="24">
        <f t="shared" si="21"/>
        <v>-2420.5995718688027</v>
      </c>
      <c r="S96" s="7"/>
      <c r="T96" s="25">
        <f t="shared" si="22"/>
        <v>0.80889725054947514</v>
      </c>
      <c r="U96" s="24">
        <f t="shared" si="23"/>
        <v>-0.58998595026105038</v>
      </c>
      <c r="V96" s="7"/>
      <c r="W96" s="25">
        <f t="shared" si="24"/>
        <v>0.80032297690693655</v>
      </c>
      <c r="X96" s="24">
        <f t="shared" si="29"/>
        <v>298.11417842604646</v>
      </c>
      <c r="Y96" s="7"/>
      <c r="Z96" s="25">
        <f t="shared" si="30"/>
        <v>-610</v>
      </c>
      <c r="AA96" s="17">
        <f t="shared" si="31"/>
        <v>298.17899999999997</v>
      </c>
      <c r="AB96" s="24">
        <f t="shared" si="25"/>
        <v>5.2042053103041708</v>
      </c>
      <c r="AC96" s="17">
        <f t="shared" si="26"/>
        <v>-6.482157395350896E-2</v>
      </c>
    </row>
    <row r="97" spans="1:29" s="17" customFormat="1" x14ac:dyDescent="0.25">
      <c r="A97" s="17">
        <v>12</v>
      </c>
      <c r="B97" s="17">
        <v>-642</v>
      </c>
      <c r="C97" s="17">
        <v>11423</v>
      </c>
      <c r="D97" s="17">
        <v>12166</v>
      </c>
      <c r="E97" s="17">
        <v>14990</v>
      </c>
      <c r="F97" s="17">
        <v>14238</v>
      </c>
      <c r="G97" s="24"/>
      <c r="H97" s="7"/>
      <c r="I97" s="25">
        <f t="shared" si="17"/>
        <v>-3567</v>
      </c>
      <c r="J97" s="24">
        <f t="shared" si="17"/>
        <v>-2072</v>
      </c>
      <c r="K97" s="7"/>
      <c r="L97" s="25">
        <f t="shared" si="27"/>
        <v>-3575.4933673886076</v>
      </c>
      <c r="M97" s="17">
        <f t="shared" si="18"/>
        <v>72.137289597862519</v>
      </c>
      <c r="N97" s="17">
        <f t="shared" si="28"/>
        <v>-2082.7992753532112</v>
      </c>
      <c r="O97" s="24">
        <f t="shared" si="19"/>
        <v>116.6243481544752</v>
      </c>
      <c r="P97" s="7"/>
      <c r="Q97" s="25">
        <f t="shared" si="20"/>
        <v>-3535.6206177279028</v>
      </c>
      <c r="R97" s="24">
        <f t="shared" si="21"/>
        <v>-2081.5995718688027</v>
      </c>
      <c r="S97" s="7"/>
      <c r="T97" s="25">
        <f t="shared" si="22"/>
        <v>0.86335084113186333</v>
      </c>
      <c r="U97" s="24">
        <f t="shared" si="23"/>
        <v>-0.50735962930203127</v>
      </c>
      <c r="V97" s="7"/>
      <c r="W97" s="25">
        <f t="shared" si="24"/>
        <v>0.85599545175608549</v>
      </c>
      <c r="X97" s="24">
        <f t="shared" si="29"/>
        <v>292.37287559476636</v>
      </c>
      <c r="Y97" s="7"/>
      <c r="Z97" s="25">
        <f t="shared" si="30"/>
        <v>-642</v>
      </c>
      <c r="AA97" s="17">
        <f t="shared" si="31"/>
        <v>292.40099999999995</v>
      </c>
      <c r="AB97" s="24">
        <f t="shared" si="25"/>
        <v>5.1033601861239379</v>
      </c>
      <c r="AC97" s="17">
        <f t="shared" si="26"/>
        <v>-2.8124405233597827E-2</v>
      </c>
    </row>
    <row r="98" spans="1:29" s="17" customFormat="1" x14ac:dyDescent="0.25">
      <c r="A98" s="17">
        <v>13</v>
      </c>
      <c r="B98" s="17">
        <v>-634</v>
      </c>
      <c r="C98" s="17">
        <v>11331</v>
      </c>
      <c r="D98" s="17">
        <v>12343</v>
      </c>
      <c r="E98" s="17">
        <v>15082</v>
      </c>
      <c r="F98" s="17">
        <v>14059</v>
      </c>
      <c r="G98" s="24"/>
      <c r="H98" s="7"/>
      <c r="I98" s="25">
        <f t="shared" si="17"/>
        <v>-3751</v>
      </c>
      <c r="J98" s="24">
        <f t="shared" si="17"/>
        <v>-1716</v>
      </c>
      <c r="K98" s="7"/>
      <c r="L98" s="25">
        <f t="shared" si="27"/>
        <v>-3760.9709193232648</v>
      </c>
      <c r="M98" s="17">
        <f t="shared" si="18"/>
        <v>99.41923215105443</v>
      </c>
      <c r="N98" s="17">
        <f t="shared" si="28"/>
        <v>-1722.1494310414312</v>
      </c>
      <c r="O98" s="24">
        <f t="shared" si="19"/>
        <v>37.81550213331726</v>
      </c>
      <c r="P98" s="7"/>
      <c r="Q98" s="25">
        <f t="shared" si="20"/>
        <v>-3719.6206177279028</v>
      </c>
      <c r="R98" s="24">
        <f t="shared" si="21"/>
        <v>-1725.5995718688025</v>
      </c>
      <c r="S98" s="7"/>
      <c r="T98" s="25">
        <f t="shared" si="22"/>
        <v>0.9082811580249549</v>
      </c>
      <c r="U98" s="24">
        <f t="shared" si="23"/>
        <v>-0.42058980552205827</v>
      </c>
      <c r="V98" s="7"/>
      <c r="W98" s="25">
        <f t="shared" si="24"/>
        <v>0.90220445645998859</v>
      </c>
      <c r="X98" s="24">
        <f t="shared" si="29"/>
        <v>286.71110090559307</v>
      </c>
      <c r="Y98" s="7"/>
      <c r="Z98" s="25">
        <f t="shared" si="30"/>
        <v>-634</v>
      </c>
      <c r="AA98" s="17">
        <f t="shared" si="31"/>
        <v>286.69499999999994</v>
      </c>
      <c r="AB98" s="24">
        <f t="shared" si="25"/>
        <v>5.0037716990051422</v>
      </c>
      <c r="AC98" s="17">
        <f t="shared" si="26"/>
        <v>1.6100905593134485E-2</v>
      </c>
    </row>
    <row r="99" spans="1:29" s="17" customFormat="1" x14ac:dyDescent="0.25">
      <c r="A99" s="17">
        <v>14</v>
      </c>
      <c r="B99" s="17">
        <v>-627</v>
      </c>
      <c r="C99" s="17">
        <v>11258</v>
      </c>
      <c r="D99" s="17">
        <v>12534</v>
      </c>
      <c r="E99" s="17">
        <v>15162</v>
      </c>
      <c r="F99" s="17">
        <v>13877</v>
      </c>
      <c r="G99" s="24"/>
      <c r="H99" s="7"/>
      <c r="I99" s="25">
        <f t="shared" si="17"/>
        <v>-3904</v>
      </c>
      <c r="J99" s="24">
        <f t="shared" si="17"/>
        <v>-1343</v>
      </c>
      <c r="K99" s="7"/>
      <c r="L99" s="25">
        <f t="shared" si="27"/>
        <v>-3908.0104089317092</v>
      </c>
      <c r="M99" s="17">
        <f t="shared" si="18"/>
        <v>16.083379799532988</v>
      </c>
      <c r="N99" s="17">
        <f t="shared" si="28"/>
        <v>-1348.6020833979076</v>
      </c>
      <c r="O99" s="24">
        <f t="shared" si="19"/>
        <v>31.383338397111551</v>
      </c>
      <c r="P99" s="7"/>
      <c r="Q99" s="25">
        <f t="shared" si="20"/>
        <v>-3872.6206177279028</v>
      </c>
      <c r="R99" s="24">
        <f t="shared" si="21"/>
        <v>-1352.5995718688025</v>
      </c>
      <c r="S99" s="7"/>
      <c r="T99" s="25">
        <f t="shared" si="22"/>
        <v>0.94564169326757996</v>
      </c>
      <c r="U99" s="24">
        <f t="shared" si="23"/>
        <v>-0.32967647892113155</v>
      </c>
      <c r="V99" s="7"/>
      <c r="W99" s="25">
        <f t="shared" si="24"/>
        <v>0.94090369355881665</v>
      </c>
      <c r="X99" s="24">
        <f t="shared" si="29"/>
        <v>281.02668580952013</v>
      </c>
      <c r="Y99" s="7"/>
      <c r="Z99" s="25">
        <f t="shared" si="30"/>
        <v>-627</v>
      </c>
      <c r="AA99" s="17">
        <f t="shared" si="31"/>
        <v>281.05199999999996</v>
      </c>
      <c r="AB99" s="24">
        <f t="shared" si="25"/>
        <v>4.905282769315102</v>
      </c>
      <c r="AC99" s="17">
        <f t="shared" si="26"/>
        <v>-2.5314190479832632E-2</v>
      </c>
    </row>
    <row r="100" spans="1:29" s="17" customFormat="1" x14ac:dyDescent="0.25">
      <c r="A100" s="17">
        <v>15</v>
      </c>
      <c r="B100" s="17">
        <v>-642</v>
      </c>
      <c r="C100" s="17">
        <v>11200</v>
      </c>
      <c r="D100" s="17">
        <v>12728</v>
      </c>
      <c r="E100" s="17">
        <v>15215</v>
      </c>
      <c r="F100" s="17">
        <v>13678</v>
      </c>
      <c r="G100" s="24"/>
      <c r="H100" s="7"/>
      <c r="I100" s="25">
        <f t="shared" si="17"/>
        <v>-4015</v>
      </c>
      <c r="J100" s="24">
        <f t="shared" si="17"/>
        <v>-950</v>
      </c>
      <c r="K100" s="7"/>
      <c r="L100" s="25">
        <f t="shared" si="27"/>
        <v>-4019.5758706884867</v>
      </c>
      <c r="M100" s="17">
        <f t="shared" si="18"/>
        <v>20.938592557751768</v>
      </c>
      <c r="N100" s="17">
        <f t="shared" si="28"/>
        <v>-952.52065114564232</v>
      </c>
      <c r="O100" s="24">
        <f t="shared" si="19"/>
        <v>6.3536821980279337</v>
      </c>
      <c r="P100" s="7"/>
      <c r="Q100" s="25">
        <f t="shared" si="20"/>
        <v>-3983.6206177279028</v>
      </c>
      <c r="R100" s="24">
        <f t="shared" si="21"/>
        <v>-959.59957186880263</v>
      </c>
      <c r="S100" s="7"/>
      <c r="T100" s="25">
        <f t="shared" si="22"/>
        <v>0.9727463953063471</v>
      </c>
      <c r="U100" s="24">
        <f t="shared" si="23"/>
        <v>-0.2338884431190828</v>
      </c>
      <c r="V100" s="7"/>
      <c r="W100" s="25">
        <f t="shared" si="24"/>
        <v>0.96941755671949725</v>
      </c>
      <c r="X100" s="24">
        <f t="shared" si="29"/>
        <v>275.28145455485719</v>
      </c>
      <c r="Y100" s="7"/>
      <c r="Z100" s="25">
        <f t="shared" si="30"/>
        <v>-642</v>
      </c>
      <c r="AA100" s="17">
        <f t="shared" si="31"/>
        <v>275.27399999999994</v>
      </c>
      <c r="AB100" s="24">
        <f t="shared" si="25"/>
        <v>4.8044376451348692</v>
      </c>
      <c r="AC100" s="17">
        <f t="shared" si="26"/>
        <v>7.4545548572473308E-3</v>
      </c>
    </row>
    <row r="101" spans="1:29" s="17" customFormat="1" x14ac:dyDescent="0.25">
      <c r="A101" s="17">
        <v>16</v>
      </c>
      <c r="B101" s="17">
        <v>-632</v>
      </c>
      <c r="C101" s="17">
        <v>11169</v>
      </c>
      <c r="D101" s="17">
        <v>12932</v>
      </c>
      <c r="E101" s="17">
        <v>15260</v>
      </c>
      <c r="F101" s="17">
        <v>13490</v>
      </c>
      <c r="G101" s="24"/>
      <c r="H101" s="7"/>
      <c r="I101" s="25">
        <f t="shared" si="17"/>
        <v>-4091</v>
      </c>
      <c r="J101" s="24">
        <f t="shared" si="17"/>
        <v>-558</v>
      </c>
      <c r="K101" s="7"/>
      <c r="L101" s="25">
        <f t="shared" si="27"/>
        <v>-4089.7744321469031</v>
      </c>
      <c r="M101" s="17">
        <f t="shared" si="18"/>
        <v>1.5020165625445221</v>
      </c>
      <c r="N101" s="17">
        <f t="shared" si="28"/>
        <v>-553.05024489387222</v>
      </c>
      <c r="O101" s="24">
        <f t="shared" si="19"/>
        <v>24.500075610638049</v>
      </c>
      <c r="P101" s="7"/>
      <c r="Q101" s="25">
        <f t="shared" si="20"/>
        <v>-4059.6206177279028</v>
      </c>
      <c r="R101" s="24">
        <f t="shared" si="21"/>
        <v>-567.59957186880263</v>
      </c>
      <c r="S101" s="7"/>
      <c r="T101" s="25">
        <f t="shared" si="22"/>
        <v>0.99130456967523273</v>
      </c>
      <c r="U101" s="24">
        <f t="shared" si="23"/>
        <v>-0.13834414277709015</v>
      </c>
      <c r="V101" s="7"/>
      <c r="W101" s="25">
        <f t="shared" si="24"/>
        <v>0.98938039304704162</v>
      </c>
      <c r="X101" s="24">
        <f t="shared" si="29"/>
        <v>269.67710722115953</v>
      </c>
      <c r="Y101" s="7"/>
      <c r="Z101" s="25">
        <f t="shared" si="30"/>
        <v>-632</v>
      </c>
      <c r="AA101" s="17">
        <f t="shared" si="31"/>
        <v>269.58599999999996</v>
      </c>
      <c r="AB101" s="24">
        <f t="shared" si="25"/>
        <v>4.7051633172814329</v>
      </c>
      <c r="AC101" s="17">
        <f t="shared" si="26"/>
        <v>9.1107221159575147E-2</v>
      </c>
    </row>
    <row r="102" spans="1:29" s="17" customFormat="1" x14ac:dyDescent="0.25">
      <c r="A102" s="17">
        <v>17</v>
      </c>
      <c r="B102" s="17">
        <v>-614</v>
      </c>
      <c r="C102" s="17">
        <v>11145</v>
      </c>
      <c r="D102" s="17">
        <v>13120</v>
      </c>
      <c r="E102" s="17">
        <v>15264</v>
      </c>
      <c r="F102" s="17">
        <v>13286</v>
      </c>
      <c r="G102" s="24"/>
      <c r="H102" s="7"/>
      <c r="I102" s="25">
        <f t="shared" si="17"/>
        <v>-4119</v>
      </c>
      <c r="J102" s="24">
        <f t="shared" si="17"/>
        <v>-166</v>
      </c>
      <c r="K102" s="7"/>
      <c r="L102" s="25">
        <f t="shared" si="27"/>
        <v>-4119.6552190709008</v>
      </c>
      <c r="M102" s="17">
        <f t="shared" si="18"/>
        <v>0.42931203087208736</v>
      </c>
      <c r="N102" s="17">
        <f t="shared" si="28"/>
        <v>-159.62525715142206</v>
      </c>
      <c r="O102" s="24">
        <f t="shared" si="19"/>
        <v>40.637346385495562</v>
      </c>
      <c r="P102" s="7"/>
      <c r="Q102" s="25">
        <f t="shared" si="20"/>
        <v>-4087.6206177279028</v>
      </c>
      <c r="R102" s="24">
        <f t="shared" si="21"/>
        <v>-175.59957186880257</v>
      </c>
      <c r="S102" s="7"/>
      <c r="T102" s="25">
        <f t="shared" si="22"/>
        <v>0.99814179181113805</v>
      </c>
      <c r="U102" s="24">
        <f t="shared" si="23"/>
        <v>-4.2799842435097449E-2</v>
      </c>
      <c r="V102" s="7"/>
      <c r="W102" s="25">
        <f t="shared" si="24"/>
        <v>0.99762101413355919</v>
      </c>
      <c r="X102" s="24">
        <f t="shared" si="29"/>
        <v>264.17369388739803</v>
      </c>
      <c r="Y102" s="7"/>
      <c r="Z102" s="25">
        <f t="shared" si="30"/>
        <v>-614</v>
      </c>
      <c r="AA102" s="17">
        <f t="shared" si="31"/>
        <v>264.05999999999995</v>
      </c>
      <c r="AB102" s="24">
        <f t="shared" si="25"/>
        <v>4.6087164228162258</v>
      </c>
      <c r="AC102" s="17">
        <f t="shared" si="26"/>
        <v>0.11369388739808528</v>
      </c>
    </row>
    <row r="103" spans="1:29" s="17" customFormat="1" x14ac:dyDescent="0.25">
      <c r="A103" s="17">
        <v>18</v>
      </c>
      <c r="B103" s="17">
        <v>-611</v>
      </c>
      <c r="C103" s="17">
        <v>11157</v>
      </c>
      <c r="D103" s="17">
        <v>13326</v>
      </c>
      <c r="E103" s="17">
        <v>15271</v>
      </c>
      <c r="F103" s="17">
        <v>13099</v>
      </c>
      <c r="G103" s="24"/>
      <c r="H103" s="7"/>
      <c r="I103" s="25">
        <f t="shared" si="17"/>
        <v>-4114</v>
      </c>
      <c r="J103" s="24">
        <f t="shared" si="17"/>
        <v>227</v>
      </c>
      <c r="K103" s="7"/>
      <c r="L103" s="25">
        <f t="shared" si="27"/>
        <v>-4111.6201391569311</v>
      </c>
      <c r="M103" s="17">
        <f t="shared" si="18"/>
        <v>5.6637376323723991</v>
      </c>
      <c r="N103" s="17">
        <f t="shared" si="28"/>
        <v>233.43496985829231</v>
      </c>
      <c r="O103" s="24">
        <f t="shared" si="19"/>
        <v>41.408837077130492</v>
      </c>
      <c r="P103" s="7"/>
      <c r="Q103" s="25">
        <f t="shared" si="20"/>
        <v>-4082.6206177279028</v>
      </c>
      <c r="R103" s="24">
        <f t="shared" si="21"/>
        <v>217.40042813119743</v>
      </c>
      <c r="S103" s="7"/>
      <c r="T103" s="25">
        <f t="shared" si="22"/>
        <v>0.99692085928686924</v>
      </c>
      <c r="U103" s="24">
        <f t="shared" si="23"/>
        <v>5.2988193366951326E-2</v>
      </c>
      <c r="V103" s="7"/>
      <c r="W103" s="25">
        <f t="shared" si="24"/>
        <v>0.99780619046175834</v>
      </c>
      <c r="X103" s="24">
        <f t="shared" si="29"/>
        <v>258.67728271295846</v>
      </c>
      <c r="Y103" s="7"/>
      <c r="Z103" s="25">
        <f t="shared" si="30"/>
        <v>-611</v>
      </c>
      <c r="AA103" s="17">
        <f t="shared" si="31"/>
        <v>258.56099999999992</v>
      </c>
      <c r="AB103" s="24">
        <f t="shared" si="25"/>
        <v>4.5127407672490571</v>
      </c>
      <c r="AC103" s="17">
        <f t="shared" si="26"/>
        <v>0.11628271295853665</v>
      </c>
    </row>
    <row r="104" spans="1:29" s="17" customFormat="1" x14ac:dyDescent="0.25">
      <c r="A104" s="17">
        <v>19</v>
      </c>
      <c r="B104" s="17">
        <v>-620</v>
      </c>
      <c r="C104" s="17">
        <v>11176</v>
      </c>
      <c r="D104" s="17">
        <v>13516</v>
      </c>
      <c r="E104" s="17">
        <v>15243</v>
      </c>
      <c r="F104" s="17">
        <v>12900</v>
      </c>
      <c r="G104" s="24"/>
      <c r="H104" s="7"/>
      <c r="I104" s="25">
        <f t="shared" si="17"/>
        <v>-4067</v>
      </c>
      <c r="J104" s="24">
        <f t="shared" si="17"/>
        <v>616</v>
      </c>
      <c r="K104" s="7"/>
      <c r="L104" s="25">
        <f t="shared" si="27"/>
        <v>-4065.0298279516346</v>
      </c>
      <c r="M104" s="17">
        <f t="shared" si="18"/>
        <v>3.8815779001602544</v>
      </c>
      <c r="N104" s="17">
        <f t="shared" si="28"/>
        <v>630.15120386401509</v>
      </c>
      <c r="O104" s="24">
        <f t="shared" si="19"/>
        <v>200.25657080091554</v>
      </c>
      <c r="P104" s="7"/>
      <c r="Q104" s="25">
        <f t="shared" si="20"/>
        <v>-4035.6206177279028</v>
      </c>
      <c r="R104" s="24">
        <f t="shared" si="21"/>
        <v>606.40042813119737</v>
      </c>
      <c r="S104" s="7"/>
      <c r="T104" s="25">
        <f t="shared" si="22"/>
        <v>0.98544409355874252</v>
      </c>
      <c r="U104" s="24">
        <f t="shared" si="23"/>
        <v>0.14780128732877568</v>
      </c>
      <c r="V104" s="7"/>
      <c r="W104" s="25">
        <f t="shared" si="24"/>
        <v>0.98772011557450867</v>
      </c>
      <c r="X104" s="24">
        <f t="shared" si="29"/>
        <v>253.20657555505238</v>
      </c>
      <c r="Y104" s="7"/>
      <c r="Z104" s="25">
        <f t="shared" si="30"/>
        <v>-620</v>
      </c>
      <c r="AA104" s="17">
        <f t="shared" si="31"/>
        <v>252.98099999999991</v>
      </c>
      <c r="AB104" s="24">
        <f t="shared" si="25"/>
        <v>4.4153513949877734</v>
      </c>
      <c r="AC104" s="17">
        <f t="shared" si="26"/>
        <v>0.22557555505247251</v>
      </c>
    </row>
    <row r="105" spans="1:29" s="17" customFormat="1" x14ac:dyDescent="0.25">
      <c r="A105" s="17">
        <v>20</v>
      </c>
      <c r="B105" s="17">
        <v>-620</v>
      </c>
      <c r="C105" s="17">
        <v>11218</v>
      </c>
      <c r="D105" s="17">
        <v>13711</v>
      </c>
      <c r="E105" s="17">
        <v>15203</v>
      </c>
      <c r="F105" s="17">
        <v>12702</v>
      </c>
      <c r="G105" s="24"/>
      <c r="H105" s="7"/>
      <c r="I105" s="25">
        <f t="shared" si="17"/>
        <v>-3985</v>
      </c>
      <c r="J105" s="24">
        <f t="shared" si="17"/>
        <v>1009</v>
      </c>
      <c r="K105" s="7"/>
      <c r="L105" s="25">
        <f t="shared" si="27"/>
        <v>-3980.1628959869577</v>
      </c>
      <c r="M105" s="17">
        <f t="shared" si="18"/>
        <v>23.397575232990263</v>
      </c>
      <c r="N105" s="17">
        <f t="shared" si="28"/>
        <v>1020.9769873476522</v>
      </c>
      <c r="O105" s="24">
        <f t="shared" si="19"/>
        <v>143.44822592582082</v>
      </c>
      <c r="P105" s="7"/>
      <c r="Q105" s="25">
        <f t="shared" si="20"/>
        <v>-3953.6206177279028</v>
      </c>
      <c r="R105" s="24">
        <f t="shared" si="21"/>
        <v>999.40042813119737</v>
      </c>
      <c r="S105" s="7"/>
      <c r="T105" s="25">
        <f t="shared" si="22"/>
        <v>0.96542080016073439</v>
      </c>
      <c r="U105" s="24">
        <f t="shared" si="23"/>
        <v>0.24358932313082446</v>
      </c>
      <c r="V105" s="7"/>
      <c r="W105" s="25">
        <f t="shared" si="24"/>
        <v>0.96910090495356072</v>
      </c>
      <c r="X105" s="24">
        <f t="shared" si="29"/>
        <v>247.6077594290839</v>
      </c>
      <c r="Y105" s="7"/>
      <c r="Z105" s="25">
        <f t="shared" si="30"/>
        <v>-620</v>
      </c>
      <c r="AA105" s="17">
        <f t="shared" si="31"/>
        <v>247.4009999999999</v>
      </c>
      <c r="AB105" s="24">
        <f t="shared" si="25"/>
        <v>4.3179620227264897</v>
      </c>
      <c r="AC105" s="17">
        <f t="shared" si="26"/>
        <v>0.20675942908400202</v>
      </c>
    </row>
    <row r="106" spans="1:29" s="17" customFormat="1" x14ac:dyDescent="0.25">
      <c r="A106" s="17">
        <v>21</v>
      </c>
      <c r="B106" s="17">
        <v>-634</v>
      </c>
      <c r="C106" s="17">
        <v>11273</v>
      </c>
      <c r="D106" s="17">
        <v>13900</v>
      </c>
      <c r="E106" s="17">
        <v>15132</v>
      </c>
      <c r="F106" s="17">
        <v>12502</v>
      </c>
      <c r="G106" s="24"/>
      <c r="H106" s="7"/>
      <c r="I106" s="25">
        <f t="shared" si="17"/>
        <v>-3859</v>
      </c>
      <c r="J106" s="24">
        <f t="shared" si="17"/>
        <v>1398</v>
      </c>
      <c r="K106" s="7"/>
      <c r="L106" s="25">
        <f t="shared" si="27"/>
        <v>-3854.6379034276993</v>
      </c>
      <c r="M106" s="17">
        <f t="shared" si="18"/>
        <v>19.027886506077891</v>
      </c>
      <c r="N106" s="17">
        <f t="shared" si="28"/>
        <v>1410.6781114811074</v>
      </c>
      <c r="O106" s="24">
        <f t="shared" si="19"/>
        <v>160.73451072738746</v>
      </c>
      <c r="P106" s="7"/>
      <c r="Q106" s="25">
        <f t="shared" si="20"/>
        <v>-3827.6206177279028</v>
      </c>
      <c r="R106" s="24">
        <f t="shared" si="21"/>
        <v>1388.4004281311975</v>
      </c>
      <c r="S106" s="7"/>
      <c r="T106" s="25">
        <f t="shared" si="22"/>
        <v>0.93465330054916074</v>
      </c>
      <c r="U106" s="24">
        <f t="shared" si="23"/>
        <v>0.33840241709264884</v>
      </c>
      <c r="V106" s="7"/>
      <c r="W106" s="25">
        <f t="shared" si="24"/>
        <v>0.93972201748212114</v>
      </c>
      <c r="X106" s="24">
        <f t="shared" si="29"/>
        <v>241.91269403329534</v>
      </c>
      <c r="Y106" s="7"/>
      <c r="Z106" s="25">
        <f t="shared" si="30"/>
        <v>-634</v>
      </c>
      <c r="AA106" s="17">
        <f t="shared" si="31"/>
        <v>241.69499999999991</v>
      </c>
      <c r="AB106" s="24">
        <f t="shared" si="25"/>
        <v>4.218373535607693</v>
      </c>
      <c r="AC106" s="17">
        <f t="shared" si="26"/>
        <v>0.21769403329543024</v>
      </c>
    </row>
    <row r="107" spans="1:29" s="17" customFormat="1" x14ac:dyDescent="0.25">
      <c r="A107" s="17">
        <v>22</v>
      </c>
      <c r="B107" s="17">
        <v>-639</v>
      </c>
      <c r="C107" s="17">
        <v>11366</v>
      </c>
      <c r="D107" s="17">
        <v>14099</v>
      </c>
      <c r="E107" s="17">
        <v>15060</v>
      </c>
      <c r="F107" s="17">
        <v>12323</v>
      </c>
      <c r="G107" s="24"/>
      <c r="H107" s="7"/>
      <c r="I107" s="25">
        <f t="shared" si="17"/>
        <v>-3694</v>
      </c>
      <c r="J107" s="24">
        <f t="shared" si="17"/>
        <v>1776</v>
      </c>
      <c r="K107" s="7"/>
      <c r="L107" s="25">
        <f t="shared" si="27"/>
        <v>-3689.7412394582771</v>
      </c>
      <c r="M107" s="17">
        <f t="shared" si="18"/>
        <v>18.137041351736354</v>
      </c>
      <c r="N107" s="17">
        <f t="shared" si="28"/>
        <v>1789.3845320707296</v>
      </c>
      <c r="O107" s="24">
        <f t="shared" si="19"/>
        <v>179.14569875238971</v>
      </c>
      <c r="P107" s="7"/>
      <c r="Q107" s="25">
        <f t="shared" si="20"/>
        <v>-3662.6206177279028</v>
      </c>
      <c r="R107" s="24">
        <f t="shared" si="21"/>
        <v>1766.4004281311975</v>
      </c>
      <c r="S107" s="7"/>
      <c r="T107" s="25">
        <f t="shared" si="22"/>
        <v>0.89436252724829057</v>
      </c>
      <c r="U107" s="24">
        <f t="shared" si="23"/>
        <v>0.43053442099385603</v>
      </c>
      <c r="V107" s="7"/>
      <c r="W107" s="25">
        <f t="shared" si="24"/>
        <v>0.90077946970858436</v>
      </c>
      <c r="X107" s="24">
        <f t="shared" si="29"/>
        <v>236.1712787283841</v>
      </c>
      <c r="Y107" s="7"/>
      <c r="Z107" s="25">
        <f t="shared" si="30"/>
        <v>-639</v>
      </c>
      <c r="AA107" s="17">
        <f t="shared" si="31"/>
        <v>235.9439999999999</v>
      </c>
      <c r="AB107" s="24">
        <f t="shared" si="25"/>
        <v>4.1179996503254994</v>
      </c>
      <c r="AC107" s="17">
        <f t="shared" si="26"/>
        <v>0.22727872838419216</v>
      </c>
    </row>
    <row r="108" spans="1:29" s="17" customFormat="1" x14ac:dyDescent="0.25">
      <c r="A108" s="17">
        <v>23</v>
      </c>
      <c r="B108" s="17">
        <v>-635</v>
      </c>
      <c r="C108" s="17">
        <v>11475</v>
      </c>
      <c r="D108" s="17">
        <v>14287</v>
      </c>
      <c r="E108" s="17">
        <v>14973</v>
      </c>
      <c r="F108" s="17">
        <v>12151</v>
      </c>
      <c r="G108" s="24"/>
      <c r="H108" s="7"/>
      <c r="I108" s="25">
        <f t="shared" si="17"/>
        <v>-3498</v>
      </c>
      <c r="J108" s="24">
        <f t="shared" si="17"/>
        <v>2136</v>
      </c>
      <c r="K108" s="7"/>
      <c r="L108" s="25">
        <f t="shared" si="27"/>
        <v>-3489.34418051599</v>
      </c>
      <c r="M108" s="17">
        <f t="shared" si="18"/>
        <v>74.923210939766335</v>
      </c>
      <c r="N108" s="17">
        <f t="shared" si="28"/>
        <v>2147.9709661072175</v>
      </c>
      <c r="O108" s="24">
        <f t="shared" si="19"/>
        <v>143.30402954014923</v>
      </c>
      <c r="P108" s="7"/>
      <c r="Q108" s="25">
        <f t="shared" si="20"/>
        <v>-3466.6206177279028</v>
      </c>
      <c r="R108" s="24">
        <f t="shared" si="21"/>
        <v>2126.4004281311973</v>
      </c>
      <c r="S108" s="7"/>
      <c r="T108" s="25">
        <f t="shared" si="22"/>
        <v>0.8465019722969539</v>
      </c>
      <c r="U108" s="24">
        <f t="shared" si="23"/>
        <v>0.51827918661405337</v>
      </c>
      <c r="V108" s="7"/>
      <c r="W108" s="25">
        <f t="shared" si="24"/>
        <v>0.85420191663390843</v>
      </c>
      <c r="X108" s="24">
        <f t="shared" si="29"/>
        <v>230.4702035854923</v>
      </c>
      <c r="Y108" s="7"/>
      <c r="Z108" s="25">
        <f t="shared" si="30"/>
        <v>-635</v>
      </c>
      <c r="AA108" s="17">
        <f t="shared" si="31"/>
        <v>230.2289999999999</v>
      </c>
      <c r="AB108" s="24">
        <f t="shared" si="25"/>
        <v>4.018254083574023</v>
      </c>
      <c r="AC108" s="17">
        <f t="shared" si="26"/>
        <v>0.24120358549239995</v>
      </c>
    </row>
    <row r="109" spans="1:29" s="17" customFormat="1" x14ac:dyDescent="0.25">
      <c r="A109" s="17">
        <v>24</v>
      </c>
      <c r="B109" s="17">
        <v>-619</v>
      </c>
      <c r="C109" s="17">
        <v>11577</v>
      </c>
      <c r="D109" s="17">
        <v>14441</v>
      </c>
      <c r="E109" s="17">
        <v>14839</v>
      </c>
      <c r="F109" s="17">
        <v>11974</v>
      </c>
      <c r="G109" s="24"/>
      <c r="H109" s="7"/>
      <c r="I109" s="25">
        <f t="shared" si="17"/>
        <v>-3262</v>
      </c>
      <c r="J109" s="24">
        <f t="shared" si="17"/>
        <v>2467</v>
      </c>
      <c r="K109" s="7"/>
      <c r="L109" s="25">
        <f t="shared" si="27"/>
        <v>-3260.8485399938918</v>
      </c>
      <c r="M109" s="17">
        <f t="shared" si="18"/>
        <v>1.3258601456667172</v>
      </c>
      <c r="N109" s="17">
        <f t="shared" si="28"/>
        <v>2477.0809843507536</v>
      </c>
      <c r="O109" s="24">
        <f t="shared" si="19"/>
        <v>101.62624548013947</v>
      </c>
      <c r="P109" s="7"/>
      <c r="Q109" s="25">
        <f t="shared" si="20"/>
        <v>-3230.6206177279028</v>
      </c>
      <c r="R109" s="24">
        <f t="shared" si="21"/>
        <v>2457.4004281311973</v>
      </c>
      <c r="S109" s="7"/>
      <c r="T109" s="25">
        <f t="shared" si="22"/>
        <v>0.78887395715146691</v>
      </c>
      <c r="U109" s="24">
        <f t="shared" si="23"/>
        <v>0.59895562389262369</v>
      </c>
      <c r="V109" s="7"/>
      <c r="W109" s="25">
        <f t="shared" si="24"/>
        <v>0.79775208248163809</v>
      </c>
      <c r="X109" s="24">
        <f t="shared" si="29"/>
        <v>224.81772604667322</v>
      </c>
      <c r="Y109" s="7"/>
      <c r="Z109" s="25">
        <f t="shared" si="30"/>
        <v>-619</v>
      </c>
      <c r="AA109" s="17">
        <f t="shared" si="31"/>
        <v>224.6579999999999</v>
      </c>
      <c r="AB109" s="24">
        <f t="shared" si="25"/>
        <v>3.921021790945419</v>
      </c>
      <c r="AC109" s="17">
        <f t="shared" si="26"/>
        <v>0.15972604667331325</v>
      </c>
    </row>
    <row r="110" spans="1:29" s="17" customFormat="1" x14ac:dyDescent="0.25">
      <c r="A110" s="17">
        <v>25</v>
      </c>
      <c r="B110" s="17">
        <v>-623</v>
      </c>
      <c r="C110" s="17">
        <v>11712</v>
      </c>
      <c r="D110" s="17">
        <v>14593</v>
      </c>
      <c r="E110" s="17">
        <v>14713</v>
      </c>
      <c r="F110" s="17">
        <v>11817</v>
      </c>
      <c r="G110" s="24"/>
      <c r="H110" s="7"/>
      <c r="I110" s="25">
        <f t="shared" si="17"/>
        <v>-3001</v>
      </c>
      <c r="J110" s="24">
        <f t="shared" si="17"/>
        <v>2776</v>
      </c>
      <c r="K110" s="7"/>
      <c r="L110" s="25">
        <f t="shared" si="27"/>
        <v>-3000.0375708324445</v>
      </c>
      <c r="M110" s="17">
        <f t="shared" si="18"/>
        <v>0.92626990256148789</v>
      </c>
      <c r="N110" s="17">
        <f t="shared" si="28"/>
        <v>2784.7676994466519</v>
      </c>
      <c r="O110" s="24">
        <f t="shared" si="19"/>
        <v>76.872553586820587</v>
      </c>
      <c r="P110" s="7"/>
      <c r="Q110" s="25">
        <f t="shared" si="20"/>
        <v>-2969.6206177279028</v>
      </c>
      <c r="R110" s="24">
        <f t="shared" si="21"/>
        <v>2766.4004281311973</v>
      </c>
      <c r="S110" s="7"/>
      <c r="T110" s="25">
        <f t="shared" si="22"/>
        <v>0.72514127938463591</v>
      </c>
      <c r="U110" s="24">
        <f t="shared" si="23"/>
        <v>0.67426988104995977</v>
      </c>
      <c r="V110" s="7"/>
      <c r="W110" s="25">
        <f t="shared" si="24"/>
        <v>0.73511820705380682</v>
      </c>
      <c r="X110" s="24">
        <f t="shared" si="29"/>
        <v>219.18923077662407</v>
      </c>
      <c r="Y110" s="7"/>
      <c r="Z110" s="25">
        <f t="shared" si="30"/>
        <v>-623</v>
      </c>
      <c r="AA110" s="17">
        <f t="shared" si="31"/>
        <v>219.0509999999999</v>
      </c>
      <c r="AB110" s="24">
        <f t="shared" si="25"/>
        <v>3.8231611797860974</v>
      </c>
      <c r="AC110" s="17">
        <f t="shared" si="26"/>
        <v>0.13823077662416949</v>
      </c>
    </row>
    <row r="111" spans="1:29" s="17" customFormat="1" x14ac:dyDescent="0.25">
      <c r="A111" s="17">
        <v>26</v>
      </c>
      <c r="B111" s="17">
        <v>-608</v>
      </c>
      <c r="C111" s="17">
        <v>11846</v>
      </c>
      <c r="D111" s="17">
        <v>14728</v>
      </c>
      <c r="E111" s="17">
        <v>14562</v>
      </c>
      <c r="F111" s="17">
        <v>11673</v>
      </c>
      <c r="G111" s="24"/>
      <c r="H111" s="7"/>
      <c r="I111" s="25">
        <f t="shared" si="17"/>
        <v>-2716</v>
      </c>
      <c r="J111" s="24">
        <f t="shared" si="17"/>
        <v>3055</v>
      </c>
      <c r="K111" s="7"/>
      <c r="L111" s="25">
        <f t="shared" si="27"/>
        <v>-2718.0600413994453</v>
      </c>
      <c r="M111" s="17">
        <f t="shared" si="18"/>
        <v>4.2437705674283599</v>
      </c>
      <c r="N111" s="17">
        <f t="shared" si="28"/>
        <v>3059.4560402125335</v>
      </c>
      <c r="O111" s="24">
        <f t="shared" si="19"/>
        <v>19.856294375715425</v>
      </c>
      <c r="P111" s="7"/>
      <c r="Q111" s="25">
        <f t="shared" si="20"/>
        <v>-2684.6206177279028</v>
      </c>
      <c r="R111" s="24">
        <f t="shared" si="21"/>
        <v>3045.4004281311973</v>
      </c>
      <c r="S111" s="7"/>
      <c r="T111" s="25">
        <f t="shared" si="22"/>
        <v>0.6555481255013148</v>
      </c>
      <c r="U111" s="24">
        <f t="shared" si="23"/>
        <v>0.74227207440561271</v>
      </c>
      <c r="V111" s="7"/>
      <c r="W111" s="25">
        <f t="shared" si="24"/>
        <v>0.66651587740883578</v>
      </c>
      <c r="X111" s="24">
        <f t="shared" si="29"/>
        <v>213.63904219631138</v>
      </c>
      <c r="Y111" s="7"/>
      <c r="Z111" s="25">
        <f t="shared" si="30"/>
        <v>-608</v>
      </c>
      <c r="AA111" s="17">
        <f t="shared" si="31"/>
        <v>213.57899999999989</v>
      </c>
      <c r="AB111" s="24">
        <f t="shared" si="25"/>
        <v>3.7276567631169675</v>
      </c>
      <c r="AC111" s="17">
        <f t="shared" si="26"/>
        <v>6.0042196311485441E-2</v>
      </c>
    </row>
    <row r="112" spans="1:29" s="17" customFormat="1" x14ac:dyDescent="0.25">
      <c r="A112" s="17">
        <v>27</v>
      </c>
      <c r="B112" s="17">
        <v>-619</v>
      </c>
      <c r="C112" s="17">
        <v>12004</v>
      </c>
      <c r="D112" s="17">
        <v>14857</v>
      </c>
      <c r="E112" s="17">
        <v>14412</v>
      </c>
      <c r="F112" s="17">
        <v>11550</v>
      </c>
      <c r="G112" s="24"/>
      <c r="H112" s="7"/>
      <c r="I112" s="25">
        <f t="shared" si="17"/>
        <v>-2408</v>
      </c>
      <c r="J112" s="24">
        <f t="shared" si="17"/>
        <v>3307</v>
      </c>
      <c r="K112" s="7"/>
      <c r="L112" s="25">
        <f t="shared" si="27"/>
        <v>-2405.8096413859503</v>
      </c>
      <c r="M112" s="17">
        <f t="shared" si="18"/>
        <v>4.7976708581418466</v>
      </c>
      <c r="N112" s="17">
        <f t="shared" si="28"/>
        <v>3310.5369112167577</v>
      </c>
      <c r="O112" s="24">
        <f t="shared" si="19"/>
        <v>12.509740955226746</v>
      </c>
      <c r="P112" s="7"/>
      <c r="Q112" s="25">
        <f t="shared" si="20"/>
        <v>-2376.6206177279028</v>
      </c>
      <c r="R112" s="24">
        <f t="shared" si="21"/>
        <v>3297.4004281311973</v>
      </c>
      <c r="S112" s="7"/>
      <c r="T112" s="25">
        <f t="shared" si="22"/>
        <v>0.58033868200635719</v>
      </c>
      <c r="U112" s="24">
        <f t="shared" si="23"/>
        <v>0.80369341033975084</v>
      </c>
      <c r="V112" s="7"/>
      <c r="W112" s="25">
        <f t="shared" si="24"/>
        <v>0.59220004102390889</v>
      </c>
      <c r="X112" s="24">
        <f t="shared" si="29"/>
        <v>208.10168026990038</v>
      </c>
      <c r="Y112" s="7"/>
      <c r="Z112" s="25">
        <f t="shared" si="30"/>
        <v>-619</v>
      </c>
      <c r="AA112" s="17">
        <f t="shared" si="31"/>
        <v>208.0079999999999</v>
      </c>
      <c r="AB112" s="24">
        <f t="shared" si="25"/>
        <v>3.6304244704883635</v>
      </c>
      <c r="AC112" s="17">
        <f t="shared" si="26"/>
        <v>9.3680269900488611E-2</v>
      </c>
    </row>
    <row r="113" spans="1:29" s="17" customFormat="1" x14ac:dyDescent="0.25">
      <c r="A113" s="17">
        <v>28</v>
      </c>
      <c r="B113" s="17">
        <v>-631</v>
      </c>
      <c r="C113" s="17">
        <v>12180</v>
      </c>
      <c r="D113" s="17">
        <v>14972</v>
      </c>
      <c r="E113" s="17">
        <v>14241</v>
      </c>
      <c r="F113" s="17">
        <v>11438</v>
      </c>
      <c r="G113" s="24"/>
      <c r="H113" s="7"/>
      <c r="I113" s="25">
        <f t="shared" si="17"/>
        <v>-2061</v>
      </c>
      <c r="J113" s="24">
        <f t="shared" si="17"/>
        <v>3534</v>
      </c>
      <c r="K113" s="7"/>
      <c r="L113" s="25">
        <f t="shared" si="27"/>
        <v>-2064.4092302033732</v>
      </c>
      <c r="M113" s="17">
        <f t="shared" si="18"/>
        <v>11.622850579592253</v>
      </c>
      <c r="N113" s="17">
        <f t="shared" si="28"/>
        <v>3534.3683881330235</v>
      </c>
      <c r="O113" s="24">
        <f t="shared" si="19"/>
        <v>0.13570981655251976</v>
      </c>
      <c r="P113" s="7"/>
      <c r="Q113" s="25">
        <f t="shared" si="20"/>
        <v>-2029.620617727903</v>
      </c>
      <c r="R113" s="24">
        <f t="shared" si="21"/>
        <v>3524.4004281311973</v>
      </c>
      <c r="S113" s="7"/>
      <c r="T113" s="25">
        <f t="shared" si="22"/>
        <v>0.49560596482210301</v>
      </c>
      <c r="U113" s="24">
        <f t="shared" si="23"/>
        <v>0.85902135977248639</v>
      </c>
      <c r="V113" s="7"/>
      <c r="W113" s="25">
        <f t="shared" si="24"/>
        <v>0.50827044925845899</v>
      </c>
      <c r="X113" s="24">
        <f t="shared" si="29"/>
        <v>202.32928822668305</v>
      </c>
      <c r="Y113" s="7"/>
      <c r="Z113" s="25">
        <f t="shared" si="30"/>
        <v>-631</v>
      </c>
      <c r="AA113" s="17">
        <f t="shared" si="31"/>
        <v>202.32899999999989</v>
      </c>
      <c r="AB113" s="24">
        <f t="shared" si="25"/>
        <v>3.5313072222676047</v>
      </c>
      <c r="AC113" s="17">
        <f t="shared" si="26"/>
        <v>2.8822668315342526E-4</v>
      </c>
    </row>
    <row r="114" spans="1:29" s="17" customFormat="1" x14ac:dyDescent="0.25">
      <c r="A114" s="17">
        <v>29</v>
      </c>
      <c r="B114" s="17">
        <v>-626</v>
      </c>
      <c r="C114" s="17">
        <v>12352</v>
      </c>
      <c r="D114" s="17">
        <v>15061</v>
      </c>
      <c r="E114" s="17">
        <v>14055</v>
      </c>
      <c r="F114" s="17">
        <v>11334</v>
      </c>
      <c r="G114" s="24"/>
      <c r="H114" s="7"/>
      <c r="I114" s="25">
        <f t="shared" si="17"/>
        <v>-1703</v>
      </c>
      <c r="J114" s="24">
        <f t="shared" si="17"/>
        <v>3727</v>
      </c>
      <c r="K114" s="7"/>
      <c r="L114" s="25">
        <f t="shared" si="27"/>
        <v>-1705.9584971876084</v>
      </c>
      <c r="M114" s="17">
        <f t="shared" si="18"/>
        <v>8.752705609086652</v>
      </c>
      <c r="N114" s="17">
        <f t="shared" si="28"/>
        <v>3722.2348626403723</v>
      </c>
      <c r="O114" s="24">
        <f t="shared" si="19"/>
        <v>22.706534056119793</v>
      </c>
      <c r="P114" s="7"/>
      <c r="Q114" s="25">
        <f t="shared" si="20"/>
        <v>-1671.620617727903</v>
      </c>
      <c r="R114" s="24">
        <f t="shared" si="21"/>
        <v>3717.4004281311973</v>
      </c>
      <c r="S114" s="7"/>
      <c r="T114" s="25">
        <f t="shared" si="22"/>
        <v>0.40818719608445742</v>
      </c>
      <c r="U114" s="24">
        <f t="shared" si="23"/>
        <v>0.90606230356331441</v>
      </c>
      <c r="V114" s="7"/>
      <c r="W114" s="25">
        <f t="shared" si="24"/>
        <v>0.42153285702409721</v>
      </c>
      <c r="X114" s="24">
        <f t="shared" si="29"/>
        <v>196.66664957878902</v>
      </c>
      <c r="Y114" s="7"/>
      <c r="Z114" s="25">
        <f t="shared" si="30"/>
        <v>-626</v>
      </c>
      <c r="AA114" s="17">
        <f t="shared" si="31"/>
        <v>196.69499999999991</v>
      </c>
      <c r="AB114" s="24">
        <f t="shared" si="25"/>
        <v>3.4329753722102447</v>
      </c>
      <c r="AC114" s="17">
        <f t="shared" si="26"/>
        <v>-2.8350421210888044E-2</v>
      </c>
    </row>
    <row r="115" spans="1:29" s="17" customFormat="1" x14ac:dyDescent="0.25">
      <c r="A115" s="17">
        <v>30</v>
      </c>
      <c r="B115" s="17">
        <v>-632</v>
      </c>
      <c r="C115" s="17">
        <v>12543</v>
      </c>
      <c r="D115" s="17">
        <v>15136</v>
      </c>
      <c r="E115" s="17">
        <v>13870</v>
      </c>
      <c r="F115" s="17">
        <v>11261</v>
      </c>
      <c r="G115" s="24"/>
      <c r="H115" s="7"/>
      <c r="I115" s="25">
        <f t="shared" si="17"/>
        <v>-1327</v>
      </c>
      <c r="J115" s="24">
        <f t="shared" si="17"/>
        <v>3875</v>
      </c>
      <c r="K115" s="7"/>
      <c r="L115" s="25">
        <f t="shared" si="27"/>
        <v>-1327.6493520692322</v>
      </c>
      <c r="M115" s="17">
        <f t="shared" si="18"/>
        <v>0.42165810981618701</v>
      </c>
      <c r="N115" s="17">
        <f t="shared" si="28"/>
        <v>3875.5037559852472</v>
      </c>
      <c r="O115" s="24">
        <f t="shared" si="19"/>
        <v>0.25377009267232997</v>
      </c>
      <c r="P115" s="7"/>
      <c r="Q115" s="25">
        <f t="shared" si="20"/>
        <v>-1295.620617727903</v>
      </c>
      <c r="R115" s="24">
        <f t="shared" si="21"/>
        <v>3865.4004281311973</v>
      </c>
      <c r="S115" s="7"/>
      <c r="T115" s="25">
        <f t="shared" si="22"/>
        <v>0.31637307025944422</v>
      </c>
      <c r="U115" s="24">
        <f t="shared" si="23"/>
        <v>0.94213515165161776</v>
      </c>
      <c r="V115" s="7"/>
      <c r="W115" s="25">
        <f t="shared" si="24"/>
        <v>0.33023841417941074</v>
      </c>
      <c r="X115" s="24">
        <f t="shared" si="29"/>
        <v>191.0337515285687</v>
      </c>
      <c r="Y115" s="7"/>
      <c r="Z115" s="25">
        <f t="shared" si="30"/>
        <v>-632</v>
      </c>
      <c r="AA115" s="17">
        <f t="shared" si="31"/>
        <v>191.00699999999992</v>
      </c>
      <c r="AB115" s="24">
        <f t="shared" si="25"/>
        <v>3.3337010443568076</v>
      </c>
      <c r="AC115" s="17">
        <f t="shared" si="26"/>
        <v>2.6751528568780714E-2</v>
      </c>
    </row>
    <row r="116" spans="1:29" s="17" customFormat="1" x14ac:dyDescent="0.25">
      <c r="A116" s="17">
        <v>31</v>
      </c>
      <c r="B116" s="17">
        <v>-624</v>
      </c>
      <c r="C116" s="17">
        <v>12738</v>
      </c>
      <c r="D116" s="17">
        <v>15194</v>
      </c>
      <c r="E116" s="17">
        <v>13673</v>
      </c>
      <c r="F116" s="17">
        <v>11199</v>
      </c>
      <c r="G116" s="24"/>
      <c r="H116" s="7"/>
      <c r="I116" s="25">
        <f t="shared" ref="I116:J149" si="32">C116-E116</f>
        <v>-935</v>
      </c>
      <c r="J116" s="24">
        <f t="shared" si="32"/>
        <v>3995</v>
      </c>
      <c r="K116" s="7"/>
      <c r="L116" s="25">
        <f t="shared" si="27"/>
        <v>-941.57209037164421</v>
      </c>
      <c r="M116" s="17">
        <f t="shared" si="18"/>
        <v>43.192371853058503</v>
      </c>
      <c r="N116" s="17">
        <f t="shared" si="28"/>
        <v>3989.4822114071203</v>
      </c>
      <c r="O116" s="24">
        <f t="shared" si="19"/>
        <v>30.445990955713306</v>
      </c>
      <c r="P116" s="7"/>
      <c r="Q116" s="25">
        <f t="shared" si="20"/>
        <v>-903.62061772790298</v>
      </c>
      <c r="R116" s="24">
        <f t="shared" si="21"/>
        <v>3985.4004281311973</v>
      </c>
      <c r="S116" s="7"/>
      <c r="T116" s="25">
        <f t="shared" si="22"/>
        <v>0.22065196035677087</v>
      </c>
      <c r="U116" s="24">
        <f t="shared" si="23"/>
        <v>0.97138340685835023</v>
      </c>
      <c r="V116" s="7"/>
      <c r="W116" s="25">
        <f t="shared" si="24"/>
        <v>0.23493637609753071</v>
      </c>
      <c r="X116" s="24">
        <f t="shared" si="29"/>
        <v>185.31342434502653</v>
      </c>
      <c r="Y116" s="7"/>
      <c r="Z116" s="25">
        <f t="shared" si="30"/>
        <v>-624</v>
      </c>
      <c r="AA116" s="17">
        <f t="shared" si="31"/>
        <v>185.39099999999991</v>
      </c>
      <c r="AB116" s="24">
        <f t="shared" si="25"/>
        <v>3.2356833535648053</v>
      </c>
      <c r="AC116" s="17">
        <f t="shared" si="26"/>
        <v>-7.7575654973372821E-2</v>
      </c>
    </row>
    <row r="117" spans="1:29" s="17" customFormat="1" x14ac:dyDescent="0.25">
      <c r="A117" s="17">
        <v>32</v>
      </c>
      <c r="B117" s="17">
        <v>-632</v>
      </c>
      <c r="C117" s="17">
        <v>12933</v>
      </c>
      <c r="D117" s="17">
        <v>15234</v>
      </c>
      <c r="E117" s="17">
        <v>13473</v>
      </c>
      <c r="F117" s="17">
        <v>11160</v>
      </c>
      <c r="G117" s="24"/>
      <c r="H117" s="7"/>
      <c r="I117" s="25">
        <f t="shared" si="32"/>
        <v>-540</v>
      </c>
      <c r="J117" s="24">
        <f t="shared" si="32"/>
        <v>4074</v>
      </c>
      <c r="K117" s="7"/>
      <c r="L117" s="25">
        <f t="shared" si="27"/>
        <v>-541.64200218264966</v>
      </c>
      <c r="M117" s="17">
        <f t="shared" si="18"/>
        <v>2.6961711678262548</v>
      </c>
      <c r="N117" s="17">
        <f t="shared" si="28"/>
        <v>4065.9680523966726</v>
      </c>
      <c r="O117" s="24">
        <f t="shared" si="19"/>
        <v>64.512182302596017</v>
      </c>
      <c r="P117" s="7"/>
      <c r="Q117" s="25">
        <f t="shared" si="20"/>
        <v>-508.62061772790292</v>
      </c>
      <c r="R117" s="24">
        <f t="shared" si="21"/>
        <v>4064.4004281311973</v>
      </c>
      <c r="S117" s="7"/>
      <c r="T117" s="25">
        <f t="shared" si="22"/>
        <v>0.12419829093953623</v>
      </c>
      <c r="U117" s="24">
        <f t="shared" si="23"/>
        <v>0.99063850820278243</v>
      </c>
      <c r="V117" s="7"/>
      <c r="W117" s="25">
        <f t="shared" si="24"/>
        <v>0.13875499254769699</v>
      </c>
      <c r="X117" s="24">
        <f t="shared" si="29"/>
        <v>179.69043383787448</v>
      </c>
      <c r="Y117" s="7"/>
      <c r="Z117" s="25">
        <f t="shared" si="30"/>
        <v>-632</v>
      </c>
      <c r="AA117" s="17">
        <f t="shared" si="31"/>
        <v>179.70299999999992</v>
      </c>
      <c r="AB117" s="24">
        <f t="shared" si="25"/>
        <v>3.1364090257113686</v>
      </c>
      <c r="AC117" s="17">
        <f t="shared" si="26"/>
        <v>-1.2566162125438041E-2</v>
      </c>
    </row>
    <row r="118" spans="1:29" s="17" customFormat="1" x14ac:dyDescent="0.25">
      <c r="A118" s="17">
        <v>33</v>
      </c>
      <c r="B118" s="17">
        <v>-621</v>
      </c>
      <c r="C118" s="17">
        <v>13138</v>
      </c>
      <c r="D118" s="17">
        <v>15253</v>
      </c>
      <c r="E118" s="17">
        <v>13281</v>
      </c>
      <c r="F118" s="17">
        <v>11146</v>
      </c>
      <c r="G118" s="24"/>
      <c r="H118" s="7"/>
      <c r="I118" s="25">
        <f t="shared" si="32"/>
        <v>-143</v>
      </c>
      <c r="J118" s="24">
        <f t="shared" si="32"/>
        <v>4107</v>
      </c>
      <c r="K118" s="7"/>
      <c r="L118" s="25">
        <f t="shared" si="27"/>
        <v>-143.74767217616517</v>
      </c>
      <c r="M118" s="17">
        <f t="shared" si="18"/>
        <v>0.55901368301155718</v>
      </c>
      <c r="N118" s="17">
        <f t="shared" si="28"/>
        <v>4102.2115246209687</v>
      </c>
      <c r="O118" s="24">
        <f t="shared" si="19"/>
        <v>22.929496455588925</v>
      </c>
      <c r="P118" s="7"/>
      <c r="Q118" s="25">
        <f t="shared" si="20"/>
        <v>-111.62061772790292</v>
      </c>
      <c r="R118" s="24">
        <f t="shared" si="21"/>
        <v>4097.4004281311973</v>
      </c>
      <c r="S118" s="7"/>
      <c r="T118" s="25">
        <f t="shared" si="22"/>
        <v>2.7256248512594092E-2</v>
      </c>
      <c r="U118" s="24">
        <f t="shared" si="23"/>
        <v>0.9986817783846339</v>
      </c>
      <c r="V118" s="7"/>
      <c r="W118" s="25">
        <f t="shared" si="24"/>
        <v>4.1920585247993324E-2</v>
      </c>
      <c r="X118" s="24">
        <f t="shared" si="29"/>
        <v>174.12073414794042</v>
      </c>
      <c r="Y118" s="7"/>
      <c r="Z118" s="25">
        <f t="shared" si="30"/>
        <v>-621</v>
      </c>
      <c r="AA118" s="17">
        <f t="shared" si="31"/>
        <v>174.11399999999992</v>
      </c>
      <c r="AB118" s="24">
        <f t="shared" si="25"/>
        <v>3.0388625738174051</v>
      </c>
      <c r="AC118" s="17">
        <f t="shared" si="26"/>
        <v>6.7341479405058635E-3</v>
      </c>
    </row>
    <row r="119" spans="1:29" s="17" customFormat="1" x14ac:dyDescent="0.25">
      <c r="A119" s="17">
        <v>34</v>
      </c>
      <c r="B119" s="17">
        <v>-605</v>
      </c>
      <c r="C119" s="17">
        <v>13343</v>
      </c>
      <c r="D119" s="17">
        <v>15265</v>
      </c>
      <c r="E119" s="17">
        <v>13095</v>
      </c>
      <c r="F119" s="17">
        <v>11155</v>
      </c>
      <c r="G119" s="24"/>
      <c r="H119" s="7"/>
      <c r="I119" s="25">
        <f t="shared" si="32"/>
        <v>248</v>
      </c>
      <c r="J119" s="24">
        <f t="shared" si="32"/>
        <v>4110</v>
      </c>
      <c r="K119" s="7"/>
      <c r="L119" s="25">
        <f t="shared" si="27"/>
        <v>244.9571892288206</v>
      </c>
      <c r="M119" s="17">
        <f t="shared" si="18"/>
        <v>9.2586973892054001</v>
      </c>
      <c r="N119" s="17">
        <f t="shared" si="28"/>
        <v>4100.095149769053</v>
      </c>
      <c r="O119" s="24">
        <f t="shared" si="19"/>
        <v>98.106058097490376</v>
      </c>
      <c r="P119" s="7"/>
      <c r="Q119" s="25">
        <f t="shared" si="20"/>
        <v>279.37938227209708</v>
      </c>
      <c r="R119" s="24">
        <f t="shared" si="21"/>
        <v>4100.4004281311973</v>
      </c>
      <c r="S119" s="7"/>
      <c r="T119" s="25">
        <f t="shared" si="22"/>
        <v>-6.8220674885225499E-2</v>
      </c>
      <c r="U119" s="24">
        <f t="shared" si="23"/>
        <v>0.99941298476480211</v>
      </c>
      <c r="V119" s="7"/>
      <c r="W119" s="25">
        <f t="shared" si="24"/>
        <v>-5.3555891743208399E-2</v>
      </c>
      <c r="X119" s="24">
        <f t="shared" si="29"/>
        <v>168.64970718623533</v>
      </c>
      <c r="Y119" s="7"/>
      <c r="Z119" s="25">
        <f t="shared" si="30"/>
        <v>-605</v>
      </c>
      <c r="AA119" s="17">
        <f t="shared" si="31"/>
        <v>168.66899999999993</v>
      </c>
      <c r="AB119" s="24">
        <f t="shared" si="25"/>
        <v>2.9438293960463144</v>
      </c>
      <c r="AC119" s="17">
        <f t="shared" si="26"/>
        <v>-1.9292813764593575E-2</v>
      </c>
    </row>
    <row r="120" spans="1:29" s="17" customFormat="1" x14ac:dyDescent="0.25">
      <c r="A120" s="17">
        <v>35</v>
      </c>
      <c r="B120" s="17">
        <v>-620</v>
      </c>
      <c r="C120" s="17">
        <v>13533</v>
      </c>
      <c r="D120" s="17">
        <v>15243</v>
      </c>
      <c r="E120" s="17">
        <v>12896</v>
      </c>
      <c r="F120" s="17">
        <v>11172</v>
      </c>
      <c r="G120" s="24"/>
      <c r="H120" s="7"/>
      <c r="I120" s="25">
        <f t="shared" si="32"/>
        <v>637</v>
      </c>
      <c r="J120" s="24">
        <f t="shared" si="32"/>
        <v>4071</v>
      </c>
      <c r="K120" s="7"/>
      <c r="L120" s="25">
        <f t="shared" si="27"/>
        <v>640.68108470966763</v>
      </c>
      <c r="M120" s="17">
        <f t="shared" si="18"/>
        <v>13.550384639748819</v>
      </c>
      <c r="N120" s="17">
        <f t="shared" si="28"/>
        <v>4059.6236362362797</v>
      </c>
      <c r="O120" s="24">
        <f t="shared" si="19"/>
        <v>129.42165248448813</v>
      </c>
      <c r="P120" s="7"/>
      <c r="Q120" s="25">
        <f t="shared" si="20"/>
        <v>668.37938227209702</v>
      </c>
      <c r="R120" s="24">
        <f t="shared" si="21"/>
        <v>4061.4004281311973</v>
      </c>
      <c r="S120" s="7"/>
      <c r="T120" s="25">
        <f t="shared" si="22"/>
        <v>-0.16320922527333756</v>
      </c>
      <c r="U120" s="24">
        <f t="shared" si="23"/>
        <v>0.98990730182261411</v>
      </c>
      <c r="V120" s="7"/>
      <c r="W120" s="25">
        <f t="shared" si="24"/>
        <v>-0.1486942283346443</v>
      </c>
      <c r="X120" s="24">
        <f t="shared" si="29"/>
        <v>163.17455532207259</v>
      </c>
      <c r="Y120" s="7"/>
      <c r="Z120" s="25">
        <f t="shared" si="30"/>
        <v>-620</v>
      </c>
      <c r="AA120" s="17">
        <f t="shared" si="31"/>
        <v>163.08899999999991</v>
      </c>
      <c r="AB120" s="24">
        <f t="shared" si="25"/>
        <v>2.8464400237850307</v>
      </c>
      <c r="AC120" s="17">
        <f t="shared" si="26"/>
        <v>8.5555322072679019E-2</v>
      </c>
    </row>
    <row r="121" spans="1:29" s="17" customFormat="1" x14ac:dyDescent="0.25">
      <c r="A121" s="17">
        <v>36</v>
      </c>
      <c r="B121" s="17">
        <v>-621</v>
      </c>
      <c r="C121" s="17">
        <v>13725</v>
      </c>
      <c r="D121" s="17">
        <v>15192</v>
      </c>
      <c r="E121" s="17">
        <v>12698</v>
      </c>
      <c r="F121" s="17">
        <v>11206</v>
      </c>
      <c r="G121" s="24"/>
      <c r="H121" s="7"/>
      <c r="I121" s="25">
        <f t="shared" si="32"/>
        <v>1027</v>
      </c>
      <c r="J121" s="24">
        <f t="shared" si="32"/>
        <v>3986</v>
      </c>
      <c r="K121" s="7"/>
      <c r="L121" s="25">
        <f t="shared" si="27"/>
        <v>1030.651015452321</v>
      </c>
      <c r="M121" s="17">
        <f t="shared" si="18"/>
        <v>13.32991383308644</v>
      </c>
      <c r="N121" s="17">
        <f t="shared" si="28"/>
        <v>3980.6052236220453</v>
      </c>
      <c r="O121" s="24">
        <f t="shared" si="19"/>
        <v>29.103612168138174</v>
      </c>
      <c r="P121" s="7"/>
      <c r="Q121" s="25">
        <f t="shared" si="20"/>
        <v>1058.379382272097</v>
      </c>
      <c r="R121" s="24">
        <f t="shared" si="21"/>
        <v>3976.4004281311973</v>
      </c>
      <c r="S121" s="7"/>
      <c r="T121" s="25">
        <f t="shared" si="22"/>
        <v>-0.25844196216630339</v>
      </c>
      <c r="U121" s="24">
        <f t="shared" si="23"/>
        <v>0.96918978771784525</v>
      </c>
      <c r="V121" s="7"/>
      <c r="W121" s="25">
        <f t="shared" si="24"/>
        <v>-0.24424137585842878</v>
      </c>
      <c r="X121" s="24">
        <f t="shared" si="29"/>
        <v>157.57275024865294</v>
      </c>
      <c r="Y121" s="7"/>
      <c r="Z121" s="25">
        <f t="shared" si="30"/>
        <v>-621</v>
      </c>
      <c r="AA121" s="17">
        <f t="shared" si="31"/>
        <v>157.49999999999991</v>
      </c>
      <c r="AB121" s="24">
        <f t="shared" si="25"/>
        <v>2.7488935718910676</v>
      </c>
      <c r="AC121" s="17">
        <f t="shared" si="26"/>
        <v>7.2750248653022709E-2</v>
      </c>
    </row>
    <row r="122" spans="1:29" s="17" customFormat="1" x14ac:dyDescent="0.25">
      <c r="A122" s="17">
        <v>37</v>
      </c>
      <c r="B122" s="17">
        <v>-631</v>
      </c>
      <c r="C122" s="17">
        <v>13921</v>
      </c>
      <c r="D122" s="17">
        <v>15139</v>
      </c>
      <c r="E122" s="17">
        <v>12507</v>
      </c>
      <c r="F122" s="17">
        <v>11273</v>
      </c>
      <c r="G122" s="24"/>
      <c r="H122" s="7"/>
      <c r="I122" s="25">
        <f t="shared" si="32"/>
        <v>1414</v>
      </c>
      <c r="J122" s="24">
        <f t="shared" si="32"/>
        <v>3866</v>
      </c>
      <c r="K122" s="7"/>
      <c r="L122" s="25">
        <f t="shared" si="27"/>
        <v>1416.5275270199304</v>
      </c>
      <c r="M122" s="17">
        <f t="shared" si="18"/>
        <v>6.3883928364782649</v>
      </c>
      <c r="N122" s="17">
        <f t="shared" si="28"/>
        <v>3861.641313189989</v>
      </c>
      <c r="O122" s="24">
        <f t="shared" si="19"/>
        <v>18.998150707764061</v>
      </c>
      <c r="P122" s="7"/>
      <c r="Q122" s="25">
        <f t="shared" si="20"/>
        <v>1445.379382272097</v>
      </c>
      <c r="R122" s="24">
        <f t="shared" si="21"/>
        <v>3856.4004281311973</v>
      </c>
      <c r="S122" s="7"/>
      <c r="T122" s="25">
        <f t="shared" si="22"/>
        <v>-0.35294213954470793</v>
      </c>
      <c r="U122" s="24">
        <f t="shared" si="23"/>
        <v>0.93994153251111279</v>
      </c>
      <c r="V122" s="7"/>
      <c r="W122" s="25">
        <f t="shared" si="24"/>
        <v>-0.33918112262571326</v>
      </c>
      <c r="X122" s="24">
        <f t="shared" si="29"/>
        <v>151.87494998413661</v>
      </c>
      <c r="Y122" s="7"/>
      <c r="Z122" s="25">
        <f t="shared" si="30"/>
        <v>-631</v>
      </c>
      <c r="AA122" s="17">
        <f t="shared" si="31"/>
        <v>151.82099999999991</v>
      </c>
      <c r="AB122" s="24">
        <f t="shared" si="25"/>
        <v>2.6497763236703094</v>
      </c>
      <c r="AC122" s="17">
        <f t="shared" si="26"/>
        <v>5.3949984136693274E-2</v>
      </c>
    </row>
    <row r="123" spans="1:29" s="17" customFormat="1" x14ac:dyDescent="0.25">
      <c r="A123" s="17">
        <v>38</v>
      </c>
      <c r="B123" s="17">
        <v>-635</v>
      </c>
      <c r="C123" s="17">
        <v>14107</v>
      </c>
      <c r="D123" s="17">
        <v>15060</v>
      </c>
      <c r="E123" s="17">
        <v>12324</v>
      </c>
      <c r="F123" s="17">
        <v>11347</v>
      </c>
      <c r="G123" s="24"/>
      <c r="H123" s="7"/>
      <c r="I123" s="25">
        <f t="shared" si="32"/>
        <v>1783</v>
      </c>
      <c r="J123" s="24">
        <f t="shared" si="32"/>
        <v>3713</v>
      </c>
      <c r="K123" s="7"/>
      <c r="L123" s="25">
        <f t="shared" si="27"/>
        <v>1790.4787372682615</v>
      </c>
      <c r="M123" s="17">
        <f t="shared" si="18"/>
        <v>55.931511127683656</v>
      </c>
      <c r="N123" s="17">
        <f t="shared" si="28"/>
        <v>3703.7470347521707</v>
      </c>
      <c r="O123" s="24">
        <f t="shared" si="19"/>
        <v>85.617365877535846</v>
      </c>
      <c r="P123" s="7"/>
      <c r="Q123" s="25">
        <f t="shared" si="20"/>
        <v>1814.379382272097</v>
      </c>
      <c r="R123" s="24">
        <f t="shared" si="21"/>
        <v>3703.4004281311973</v>
      </c>
      <c r="S123" s="7"/>
      <c r="T123" s="25">
        <f t="shared" si="22"/>
        <v>-0.44304695983574482</v>
      </c>
      <c r="U123" s="24">
        <f t="shared" si="23"/>
        <v>0.90265000712252896</v>
      </c>
      <c r="V123" s="7"/>
      <c r="W123" s="25">
        <f t="shared" si="24"/>
        <v>-0.42984311993390173</v>
      </c>
      <c r="X123" s="24">
        <f t="shared" si="29"/>
        <v>146.25325094738241</v>
      </c>
      <c r="Y123" s="7"/>
      <c r="Z123" s="25">
        <f t="shared" si="30"/>
        <v>-635</v>
      </c>
      <c r="AA123" s="17">
        <f t="shared" si="31"/>
        <v>146.10599999999991</v>
      </c>
      <c r="AB123" s="24">
        <f t="shared" si="25"/>
        <v>2.5500307569188334</v>
      </c>
      <c r="AC123" s="17">
        <f t="shared" si="26"/>
        <v>0.14725094738250277</v>
      </c>
    </row>
    <row r="124" spans="1:29" s="17" customFormat="1" x14ac:dyDescent="0.25">
      <c r="A124" s="17">
        <v>39</v>
      </c>
      <c r="B124" s="17">
        <v>-630</v>
      </c>
      <c r="C124" s="17">
        <v>14284</v>
      </c>
      <c r="D124" s="17">
        <v>14958</v>
      </c>
      <c r="E124" s="17">
        <v>12142</v>
      </c>
      <c r="F124" s="17">
        <v>11447</v>
      </c>
      <c r="G124" s="24"/>
      <c r="H124" s="7"/>
      <c r="I124" s="25">
        <f t="shared" si="32"/>
        <v>2142</v>
      </c>
      <c r="J124" s="24">
        <f t="shared" si="32"/>
        <v>3511</v>
      </c>
      <c r="K124" s="7"/>
      <c r="L124" s="25">
        <f t="shared" si="27"/>
        <v>2143.5776011377452</v>
      </c>
      <c r="M124" s="17">
        <f t="shared" si="18"/>
        <v>2.4888253498149653</v>
      </c>
      <c r="N124" s="17">
        <f t="shared" si="28"/>
        <v>3510.793816195654</v>
      </c>
      <c r="O124" s="24">
        <f t="shared" si="19"/>
        <v>4.2511761174582573E-2</v>
      </c>
      <c r="P124" s="7"/>
      <c r="Q124" s="25">
        <f t="shared" si="20"/>
        <v>2173.3793822720972</v>
      </c>
      <c r="R124" s="24">
        <f t="shared" si="21"/>
        <v>3501.4004281311973</v>
      </c>
      <c r="S124" s="7"/>
      <c r="T124" s="25">
        <f t="shared" si="22"/>
        <v>-0.53070991507824417</v>
      </c>
      <c r="U124" s="24">
        <f t="shared" si="23"/>
        <v>0.85341544419119597</v>
      </c>
      <c r="V124" s="7"/>
      <c r="W124" s="25">
        <f t="shared" si="24"/>
        <v>-0.51823832184136609</v>
      </c>
      <c r="X124" s="24">
        <f t="shared" si="29"/>
        <v>140.4487973561275</v>
      </c>
      <c r="Y124" s="7"/>
      <c r="Z124" s="25">
        <f t="shared" si="30"/>
        <v>-630</v>
      </c>
      <c r="AA124" s="17">
        <f t="shared" si="31"/>
        <v>140.43599999999992</v>
      </c>
      <c r="AB124" s="24">
        <f t="shared" si="25"/>
        <v>2.4510705883307553</v>
      </c>
      <c r="AC124" s="17">
        <f t="shared" si="26"/>
        <v>1.2797356127578041E-2</v>
      </c>
    </row>
    <row r="125" spans="1:29" s="17" customFormat="1" x14ac:dyDescent="0.25">
      <c r="A125" s="17">
        <v>40</v>
      </c>
      <c r="B125" s="17">
        <v>-626</v>
      </c>
      <c r="C125" s="17">
        <v>14445</v>
      </c>
      <c r="D125" s="17">
        <v>14849</v>
      </c>
      <c r="E125" s="17">
        <v>11976</v>
      </c>
      <c r="F125" s="17">
        <v>11561</v>
      </c>
      <c r="G125" s="24"/>
      <c r="H125" s="7"/>
      <c r="I125" s="25">
        <f t="shared" si="32"/>
        <v>2469</v>
      </c>
      <c r="J125" s="24">
        <f t="shared" si="32"/>
        <v>3288</v>
      </c>
      <c r="K125" s="7"/>
      <c r="L125" s="25">
        <f t="shared" si="27"/>
        <v>2473.3380691527827</v>
      </c>
      <c r="M125" s="17">
        <f t="shared" si="18"/>
        <v>18.81884397432513</v>
      </c>
      <c r="N125" s="17">
        <f t="shared" si="28"/>
        <v>3285.1203331180268</v>
      </c>
      <c r="O125" s="24">
        <f t="shared" si="19"/>
        <v>8.2924813511332953</v>
      </c>
      <c r="P125" s="7"/>
      <c r="Q125" s="25">
        <f t="shared" si="20"/>
        <v>2500.3793822720972</v>
      </c>
      <c r="R125" s="24">
        <f t="shared" si="21"/>
        <v>3278.4004281311973</v>
      </c>
      <c r="S125" s="7"/>
      <c r="T125" s="25">
        <f t="shared" si="22"/>
        <v>-0.6105589021654233</v>
      </c>
      <c r="U125" s="24">
        <f t="shared" si="23"/>
        <v>0.79906243659868492</v>
      </c>
      <c r="V125" s="7"/>
      <c r="W125" s="25">
        <f t="shared" si="24"/>
        <v>-0.5988938562057845</v>
      </c>
      <c r="X125" s="24">
        <f t="shared" si="29"/>
        <v>134.86570155609405</v>
      </c>
      <c r="Y125" s="7"/>
      <c r="Z125" s="25">
        <f t="shared" si="30"/>
        <v>-626</v>
      </c>
      <c r="AA125" s="17">
        <f t="shared" si="31"/>
        <v>134.80199999999994</v>
      </c>
      <c r="AB125" s="24">
        <f t="shared" si="25"/>
        <v>2.3527387382733949</v>
      </c>
      <c r="AC125" s="17">
        <f t="shared" si="26"/>
        <v>6.370155609411654E-2</v>
      </c>
    </row>
    <row r="126" spans="1:29" s="17" customFormat="1" x14ac:dyDescent="0.25">
      <c r="A126" s="17">
        <v>41</v>
      </c>
      <c r="B126" s="17">
        <v>-620</v>
      </c>
      <c r="C126" s="17">
        <v>14597</v>
      </c>
      <c r="D126" s="17">
        <v>14714</v>
      </c>
      <c r="E126" s="17">
        <v>11825</v>
      </c>
      <c r="F126" s="17">
        <v>11689</v>
      </c>
      <c r="G126" s="24"/>
      <c r="H126" s="7"/>
      <c r="I126" s="25">
        <f t="shared" si="32"/>
        <v>2772</v>
      </c>
      <c r="J126" s="24">
        <f t="shared" si="32"/>
        <v>3025</v>
      </c>
      <c r="K126" s="7"/>
      <c r="L126" s="25">
        <f t="shared" si="27"/>
        <v>2776.0683197175199</v>
      </c>
      <c r="M126" s="17">
        <f t="shared" si="18"/>
        <v>16.551225323961187</v>
      </c>
      <c r="N126" s="17">
        <f t="shared" si="28"/>
        <v>3030.4028485633294</v>
      </c>
      <c r="O126" s="24">
        <f t="shared" si="19"/>
        <v>29.19077259827025</v>
      </c>
      <c r="P126" s="7"/>
      <c r="Q126" s="25">
        <f t="shared" si="20"/>
        <v>2803.3793822720972</v>
      </c>
      <c r="R126" s="24">
        <f t="shared" si="21"/>
        <v>3015.4004281311973</v>
      </c>
      <c r="S126" s="7"/>
      <c r="T126" s="25">
        <f t="shared" si="22"/>
        <v>-0.68454741313611212</v>
      </c>
      <c r="U126" s="24">
        <f t="shared" si="23"/>
        <v>0.73496001060392957</v>
      </c>
      <c r="V126" s="7"/>
      <c r="W126" s="25">
        <f t="shared" si="24"/>
        <v>-0.67383141174519123</v>
      </c>
      <c r="X126" s="24">
        <f t="shared" si="29"/>
        <v>129.20165391833194</v>
      </c>
      <c r="Y126" s="7"/>
      <c r="Z126" s="25">
        <f t="shared" si="30"/>
        <v>-620</v>
      </c>
      <c r="AA126" s="17">
        <f t="shared" si="31"/>
        <v>129.22199999999992</v>
      </c>
      <c r="AB126" s="24">
        <f t="shared" si="25"/>
        <v>2.2553493660121111</v>
      </c>
      <c r="AC126" s="17">
        <f t="shared" si="26"/>
        <v>-2.0346081667980798E-2</v>
      </c>
    </row>
    <row r="127" spans="1:29" s="17" customFormat="1" x14ac:dyDescent="0.25">
      <c r="A127" s="17">
        <v>42</v>
      </c>
      <c r="B127" s="17">
        <v>-605</v>
      </c>
      <c r="C127" s="17">
        <v>14742</v>
      </c>
      <c r="D127" s="17">
        <v>14589</v>
      </c>
      <c r="E127" s="17">
        <v>11698</v>
      </c>
      <c r="F127" s="17">
        <v>11836</v>
      </c>
      <c r="G127" s="24"/>
      <c r="H127" s="7"/>
      <c r="I127" s="25">
        <f t="shared" si="32"/>
        <v>3044</v>
      </c>
      <c r="J127" s="24">
        <f t="shared" si="32"/>
        <v>2753</v>
      </c>
      <c r="K127" s="7"/>
      <c r="L127" s="25">
        <f t="shared" si="27"/>
        <v>3045.8172233940745</v>
      </c>
      <c r="M127" s="17">
        <f t="shared" si="18"/>
        <v>3.3023008639717082</v>
      </c>
      <c r="N127" s="17">
        <f t="shared" si="28"/>
        <v>2754.2224664168343</v>
      </c>
      <c r="O127" s="24">
        <f t="shared" si="19"/>
        <v>1.4944241402877474</v>
      </c>
      <c r="P127" s="7"/>
      <c r="Q127" s="25">
        <f t="shared" si="20"/>
        <v>3075.3793822720972</v>
      </c>
      <c r="R127" s="24">
        <f t="shared" si="21"/>
        <v>2743.4004281311973</v>
      </c>
      <c r="S127" s="7"/>
      <c r="T127" s="25">
        <f t="shared" si="22"/>
        <v>-0.75096614245633442</v>
      </c>
      <c r="U127" s="24">
        <f t="shared" si="23"/>
        <v>0.66866396546866935</v>
      </c>
      <c r="V127" s="7"/>
      <c r="W127" s="25">
        <f t="shared" si="24"/>
        <v>-0.7412305739204228</v>
      </c>
      <c r="X127" s="24">
        <f t="shared" si="29"/>
        <v>123.77071533775393</v>
      </c>
      <c r="Y127" s="7"/>
      <c r="Z127" s="25">
        <f t="shared" si="30"/>
        <v>-605</v>
      </c>
      <c r="AA127" s="17">
        <f t="shared" si="31"/>
        <v>123.77699999999993</v>
      </c>
      <c r="AB127" s="24">
        <f t="shared" si="25"/>
        <v>2.16031618824102</v>
      </c>
      <c r="AC127" s="17">
        <f t="shared" si="26"/>
        <v>-6.2846622460028811E-3</v>
      </c>
    </row>
    <row r="128" spans="1:29" s="17" customFormat="1" x14ac:dyDescent="0.25">
      <c r="A128" s="17">
        <v>43</v>
      </c>
      <c r="B128" s="17">
        <v>-609</v>
      </c>
      <c r="C128" s="17">
        <v>14854</v>
      </c>
      <c r="D128" s="17">
        <v>14433</v>
      </c>
      <c r="E128" s="17">
        <v>11574</v>
      </c>
      <c r="F128" s="17">
        <v>11985</v>
      </c>
      <c r="G128" s="24"/>
      <c r="H128" s="7"/>
      <c r="I128" s="25">
        <f t="shared" si="32"/>
        <v>3280</v>
      </c>
      <c r="J128" s="24">
        <f t="shared" si="32"/>
        <v>2448</v>
      </c>
      <c r="K128" s="7"/>
      <c r="L128" s="25">
        <f t="shared" si="27"/>
        <v>3289.2662624890932</v>
      </c>
      <c r="M128" s="17">
        <f t="shared" si="18"/>
        <v>85.863620516774802</v>
      </c>
      <c r="N128" s="17">
        <f t="shared" si="28"/>
        <v>2451.1998599155108</v>
      </c>
      <c r="O128" s="24">
        <f t="shared" si="19"/>
        <v>10.239103478893055</v>
      </c>
      <c r="P128" s="7"/>
      <c r="Q128" s="25">
        <f t="shared" si="20"/>
        <v>3311.3793822720972</v>
      </c>
      <c r="R128" s="24">
        <f t="shared" si="21"/>
        <v>2438.4004281311973</v>
      </c>
      <c r="S128" s="7"/>
      <c r="T128" s="25">
        <f t="shared" si="22"/>
        <v>-0.80859415760182141</v>
      </c>
      <c r="U128" s="24">
        <f t="shared" si="23"/>
        <v>0.59432465015155767</v>
      </c>
      <c r="V128" s="7"/>
      <c r="W128" s="25">
        <f t="shared" si="24"/>
        <v>-0.79995615592117331</v>
      </c>
      <c r="X128" s="24">
        <f t="shared" si="29"/>
        <v>118.32747716757382</v>
      </c>
      <c r="Y128" s="7"/>
      <c r="Z128" s="25">
        <f t="shared" si="30"/>
        <v>-609</v>
      </c>
      <c r="AA128" s="17">
        <f t="shared" si="31"/>
        <v>118.29599999999994</v>
      </c>
      <c r="AB128" s="24">
        <f t="shared" si="25"/>
        <v>2.0646546919392108</v>
      </c>
      <c r="AC128" s="17">
        <f t="shared" si="26"/>
        <v>3.1477167573882525E-2</v>
      </c>
    </row>
    <row r="129" spans="1:29" s="17" customFormat="1" x14ac:dyDescent="0.25">
      <c r="A129" s="17">
        <v>44</v>
      </c>
      <c r="B129" s="17">
        <v>-641</v>
      </c>
      <c r="C129" s="17">
        <v>14969</v>
      </c>
      <c r="D129" s="17">
        <v>14260</v>
      </c>
      <c r="E129" s="17">
        <v>11460</v>
      </c>
      <c r="F129" s="17">
        <v>12159</v>
      </c>
      <c r="G129" s="24"/>
      <c r="H129" s="7"/>
      <c r="I129" s="25">
        <f t="shared" si="32"/>
        <v>3509</v>
      </c>
      <c r="J129" s="24">
        <f t="shared" si="32"/>
        <v>2101</v>
      </c>
      <c r="K129" s="7"/>
      <c r="L129" s="25">
        <f t="shared" si="27"/>
        <v>3512.6317859355122</v>
      </c>
      <c r="M129" s="17">
        <f t="shared" si="18"/>
        <v>13.189869081384213</v>
      </c>
      <c r="N129" s="17">
        <f t="shared" si="28"/>
        <v>2108.185446074991</v>
      </c>
      <c r="O129" s="24">
        <f t="shared" si="19"/>
        <v>51.630635296603245</v>
      </c>
      <c r="P129" s="7"/>
      <c r="Q129" s="25">
        <f t="shared" si="20"/>
        <v>3540.3793822720972</v>
      </c>
      <c r="R129" s="24">
        <f t="shared" si="21"/>
        <v>2091.4004281311973</v>
      </c>
      <c r="S129" s="7"/>
      <c r="T129" s="25">
        <f t="shared" si="22"/>
        <v>-0.86451286721333209</v>
      </c>
      <c r="U129" s="24">
        <f t="shared" si="23"/>
        <v>0.50974844551208975</v>
      </c>
      <c r="V129" s="7"/>
      <c r="W129" s="25">
        <f t="shared" si="24"/>
        <v>-0.85712253343455103</v>
      </c>
      <c r="X129" s="24">
        <f t="shared" si="29"/>
        <v>112.45792435285568</v>
      </c>
      <c r="Y129" s="7"/>
      <c r="Z129" s="25">
        <f t="shared" si="30"/>
        <v>-641</v>
      </c>
      <c r="AA129" s="17">
        <f t="shared" si="31"/>
        <v>112.52699999999993</v>
      </c>
      <c r="AB129" s="24">
        <f t="shared" si="25"/>
        <v>1.9639666473916579</v>
      </c>
      <c r="AC129" s="17">
        <f t="shared" si="26"/>
        <v>-6.9075647144245522E-2</v>
      </c>
    </row>
    <row r="130" spans="1:29" s="17" customFormat="1" x14ac:dyDescent="0.25">
      <c r="A130" s="17">
        <v>45</v>
      </c>
      <c r="B130" s="17">
        <v>-624</v>
      </c>
      <c r="C130" s="17">
        <v>15068</v>
      </c>
      <c r="D130" s="17">
        <v>14089</v>
      </c>
      <c r="E130" s="17">
        <v>11373</v>
      </c>
      <c r="F130" s="17">
        <v>12338</v>
      </c>
      <c r="G130" s="24"/>
      <c r="H130" s="7"/>
      <c r="I130" s="25">
        <f t="shared" si="32"/>
        <v>3695</v>
      </c>
      <c r="J130" s="24">
        <f t="shared" si="32"/>
        <v>1751</v>
      </c>
      <c r="K130" s="7"/>
      <c r="L130" s="25">
        <f t="shared" si="27"/>
        <v>3695.5669218425246</v>
      </c>
      <c r="M130" s="17">
        <f t="shared" si="18"/>
        <v>0.32140037553149553</v>
      </c>
      <c r="N130" s="17">
        <f t="shared" si="28"/>
        <v>1753.809545164404</v>
      </c>
      <c r="O130" s="24">
        <f t="shared" si="19"/>
        <v>7.8935440308257379</v>
      </c>
      <c r="P130" s="7"/>
      <c r="Q130" s="25">
        <f t="shared" si="20"/>
        <v>3726.3793822720972</v>
      </c>
      <c r="R130" s="24">
        <f t="shared" si="21"/>
        <v>1741.4004281311975</v>
      </c>
      <c r="S130" s="7"/>
      <c r="T130" s="25">
        <f t="shared" si="22"/>
        <v>-0.90993155711613116</v>
      </c>
      <c r="U130" s="24">
        <f t="shared" si="23"/>
        <v>0.42444103449245346</v>
      </c>
      <c r="V130" s="7"/>
      <c r="W130" s="25">
        <f t="shared" si="24"/>
        <v>-0.90379849445417149</v>
      </c>
      <c r="X130" s="24">
        <f t="shared" si="29"/>
        <v>106.8727487532816</v>
      </c>
      <c r="Y130" s="7"/>
      <c r="Z130" s="25">
        <f t="shared" si="30"/>
        <v>-624</v>
      </c>
      <c r="AA130" s="17">
        <f t="shared" si="31"/>
        <v>106.91099999999993</v>
      </c>
      <c r="AB130" s="24">
        <f t="shared" si="25"/>
        <v>1.8659489565996563</v>
      </c>
      <c r="AC130" s="17">
        <f t="shared" si="26"/>
        <v>-3.8251246718331799E-2</v>
      </c>
    </row>
    <row r="131" spans="1:29" s="17" customFormat="1" x14ac:dyDescent="0.25">
      <c r="A131" s="17">
        <v>46</v>
      </c>
      <c r="B131" s="17">
        <v>-625</v>
      </c>
      <c r="C131" s="17">
        <v>15144</v>
      </c>
      <c r="D131" s="17">
        <v>13906</v>
      </c>
      <c r="E131" s="17">
        <v>11300</v>
      </c>
      <c r="F131" s="17">
        <v>12520</v>
      </c>
      <c r="G131" s="24"/>
      <c r="H131" s="7"/>
      <c r="I131" s="25">
        <f t="shared" si="32"/>
        <v>3844</v>
      </c>
      <c r="J131" s="24">
        <f t="shared" si="32"/>
        <v>1386</v>
      </c>
      <c r="K131" s="7"/>
      <c r="L131" s="25">
        <f t="shared" si="27"/>
        <v>3842.888970834917</v>
      </c>
      <c r="M131" s="17">
        <f t="shared" si="18"/>
        <v>1.2343858056649886</v>
      </c>
      <c r="N131" s="17">
        <f t="shared" si="28"/>
        <v>1382.0748756371013</v>
      </c>
      <c r="O131" s="24">
        <f t="shared" si="19"/>
        <v>15.406601264221036</v>
      </c>
      <c r="P131" s="7"/>
      <c r="Q131" s="25">
        <f t="shared" si="20"/>
        <v>3875.3793822720972</v>
      </c>
      <c r="R131" s="24">
        <f t="shared" si="21"/>
        <v>1376.4004281311975</v>
      </c>
      <c r="S131" s="7"/>
      <c r="T131" s="25">
        <f t="shared" si="22"/>
        <v>-0.94631534633934122</v>
      </c>
      <c r="U131" s="24">
        <f t="shared" si="23"/>
        <v>0.3354775915719756</v>
      </c>
      <c r="V131" s="7"/>
      <c r="W131" s="25">
        <f t="shared" si="24"/>
        <v>-0.9414922545238138</v>
      </c>
      <c r="X131" s="24">
        <f t="shared" si="29"/>
        <v>101.32937627870479</v>
      </c>
      <c r="Y131" s="7"/>
      <c r="Z131" s="25">
        <f t="shared" si="30"/>
        <v>-625</v>
      </c>
      <c r="AA131" s="17">
        <f t="shared" si="31"/>
        <v>101.28599999999993</v>
      </c>
      <c r="AB131" s="24">
        <f t="shared" si="25"/>
        <v>1.7677741861749754</v>
      </c>
      <c r="AC131" s="17">
        <f t="shared" si="26"/>
        <v>4.3376278704855054E-2</v>
      </c>
    </row>
    <row r="132" spans="1:29" s="17" customFormat="1" x14ac:dyDescent="0.25">
      <c r="A132" s="17">
        <v>47</v>
      </c>
      <c r="B132" s="17">
        <v>-643</v>
      </c>
      <c r="C132" s="17">
        <v>15196</v>
      </c>
      <c r="D132" s="17">
        <v>13698</v>
      </c>
      <c r="E132" s="17">
        <v>11235</v>
      </c>
      <c r="F132" s="17">
        <v>12711</v>
      </c>
      <c r="G132" s="24"/>
      <c r="H132" s="7"/>
      <c r="I132" s="25">
        <f t="shared" si="32"/>
        <v>3961</v>
      </c>
      <c r="J132" s="24">
        <f t="shared" si="32"/>
        <v>987</v>
      </c>
      <c r="K132" s="7"/>
      <c r="L132" s="25">
        <f t="shared" si="27"/>
        <v>3955.458539398398</v>
      </c>
      <c r="M132" s="17">
        <f t="shared" si="18"/>
        <v>30.707785599107329</v>
      </c>
      <c r="N132" s="17">
        <f t="shared" si="28"/>
        <v>985.86776830583472</v>
      </c>
      <c r="O132" s="24">
        <f t="shared" si="19"/>
        <v>1.28194860927239</v>
      </c>
      <c r="P132" s="7"/>
      <c r="Q132" s="25">
        <f t="shared" si="20"/>
        <v>3992.3793822720972</v>
      </c>
      <c r="R132" s="24">
        <f t="shared" si="21"/>
        <v>977.40042813119737</v>
      </c>
      <c r="S132" s="7"/>
      <c r="T132" s="25">
        <f t="shared" si="22"/>
        <v>-0.97488516740723097</v>
      </c>
      <c r="U132" s="24">
        <f t="shared" si="23"/>
        <v>0.23822714300959016</v>
      </c>
      <c r="V132" s="7"/>
      <c r="W132" s="25">
        <f t="shared" si="24"/>
        <v>-0.97149286390894807</v>
      </c>
      <c r="X132" s="24">
        <f t="shared" si="29"/>
        <v>95.495163572780882</v>
      </c>
      <c r="Y132" s="7"/>
      <c r="Z132" s="25">
        <f t="shared" si="30"/>
        <v>-643</v>
      </c>
      <c r="AA132" s="17">
        <f t="shared" si="31"/>
        <v>95.498999999999924</v>
      </c>
      <c r="AB132" s="24">
        <f t="shared" si="25"/>
        <v>1.6667719823620635</v>
      </c>
      <c r="AC132" s="17">
        <f t="shared" si="26"/>
        <v>-3.8364272190420934E-3</v>
      </c>
    </row>
    <row r="133" spans="1:29" s="17" customFormat="1" x14ac:dyDescent="0.25">
      <c r="A133" s="17">
        <v>48</v>
      </c>
      <c r="B133" s="17">
        <v>-629</v>
      </c>
      <c r="C133" s="17">
        <v>15234</v>
      </c>
      <c r="D133" s="17">
        <v>13505</v>
      </c>
      <c r="E133" s="17">
        <v>11202</v>
      </c>
      <c r="F133" s="17">
        <v>12913</v>
      </c>
      <c r="G133" s="24"/>
      <c r="H133" s="7"/>
      <c r="I133" s="25">
        <f t="shared" si="32"/>
        <v>4032</v>
      </c>
      <c r="J133" s="24">
        <f t="shared" si="32"/>
        <v>592</v>
      </c>
      <c r="K133" s="7"/>
      <c r="L133" s="25">
        <f t="shared" si="27"/>
        <v>4026.2179439325732</v>
      </c>
      <c r="M133" s="17">
        <f t="shared" si="18"/>
        <v>33.432172366866673</v>
      </c>
      <c r="N133" s="17">
        <f t="shared" si="28"/>
        <v>588.62067232060053</v>
      </c>
      <c r="O133" s="24">
        <f t="shared" si="19"/>
        <v>11.419855564755382</v>
      </c>
      <c r="P133" s="7"/>
      <c r="Q133" s="25">
        <f t="shared" si="20"/>
        <v>4063.3793822720972</v>
      </c>
      <c r="R133" s="24">
        <f t="shared" si="21"/>
        <v>582.40042813119737</v>
      </c>
      <c r="S133" s="7"/>
      <c r="T133" s="25">
        <f t="shared" si="22"/>
        <v>-0.99222240925184779</v>
      </c>
      <c r="U133" s="24">
        <f t="shared" si="23"/>
        <v>0.14195163628742918</v>
      </c>
      <c r="V133" s="7"/>
      <c r="W133" s="25">
        <f t="shared" si="24"/>
        <v>-0.99024537080854802</v>
      </c>
      <c r="X133" s="24">
        <f t="shared" si="29"/>
        <v>89.874874382886276</v>
      </c>
      <c r="Y133" s="7"/>
      <c r="Z133" s="25">
        <f t="shared" si="30"/>
        <v>-629</v>
      </c>
      <c r="AA133" s="17">
        <f t="shared" si="31"/>
        <v>89.837999999999923</v>
      </c>
      <c r="AB133" s="24">
        <f t="shared" si="25"/>
        <v>1.5679688934066645</v>
      </c>
      <c r="AC133" s="17">
        <f t="shared" si="26"/>
        <v>3.6874382886352919E-2</v>
      </c>
    </row>
    <row r="134" spans="1:29" s="17" customFormat="1" x14ac:dyDescent="0.25">
      <c r="A134" s="17">
        <v>49</v>
      </c>
      <c r="B134" s="17">
        <v>-605</v>
      </c>
      <c r="C134" s="17">
        <v>15259</v>
      </c>
      <c r="D134" s="17">
        <v>13317</v>
      </c>
      <c r="E134" s="17">
        <v>11192</v>
      </c>
      <c r="F134" s="17">
        <v>13112</v>
      </c>
      <c r="G134" s="24"/>
      <c r="H134" s="7"/>
      <c r="I134" s="25">
        <f t="shared" si="32"/>
        <v>4067</v>
      </c>
      <c r="J134" s="24">
        <f t="shared" si="32"/>
        <v>205</v>
      </c>
      <c r="K134" s="7"/>
      <c r="L134" s="25">
        <f t="shared" si="27"/>
        <v>4056.8970285389078</v>
      </c>
      <c r="M134" s="17">
        <f t="shared" si="18"/>
        <v>102.07003234364424</v>
      </c>
      <c r="N134" s="17">
        <f t="shared" si="28"/>
        <v>201.14597586652039</v>
      </c>
      <c r="O134" s="24">
        <f t="shared" si="19"/>
        <v>14.853502021443274</v>
      </c>
      <c r="P134" s="7"/>
      <c r="Q134" s="25">
        <f t="shared" si="20"/>
        <v>4098.3793822720972</v>
      </c>
      <c r="R134" s="24">
        <f t="shared" si="21"/>
        <v>195.40042813119743</v>
      </c>
      <c r="S134" s="7"/>
      <c r="T134" s="25">
        <f t="shared" si="22"/>
        <v>-1.0007689369217294</v>
      </c>
      <c r="U134" s="24">
        <f t="shared" si="23"/>
        <v>4.7626013245717046E-2</v>
      </c>
      <c r="V134" s="7"/>
      <c r="W134" s="25">
        <f t="shared" si="24"/>
        <v>-1.0001775905182777</v>
      </c>
      <c r="X134" s="24">
        <f t="shared" si="29"/>
        <v>84.44332798210479</v>
      </c>
      <c r="Y134" s="7"/>
      <c r="Z134" s="25">
        <f t="shared" si="30"/>
        <v>-605</v>
      </c>
      <c r="AA134" s="17">
        <f t="shared" si="31"/>
        <v>84.39299999999993</v>
      </c>
      <c r="AB134" s="24">
        <f t="shared" si="25"/>
        <v>1.4729357156355734</v>
      </c>
      <c r="AC134" s="17">
        <f t="shared" si="26"/>
        <v>5.032798210486078E-2</v>
      </c>
    </row>
    <row r="135" spans="1:29" s="17" customFormat="1" x14ac:dyDescent="0.25">
      <c r="A135" s="17">
        <v>50</v>
      </c>
      <c r="B135" s="17">
        <v>-614</v>
      </c>
      <c r="C135" s="17">
        <v>15245</v>
      </c>
      <c r="D135" s="17">
        <v>13111</v>
      </c>
      <c r="E135" s="17">
        <v>11189</v>
      </c>
      <c r="F135" s="17">
        <v>13304</v>
      </c>
      <c r="G135" s="24"/>
      <c r="H135" s="7"/>
      <c r="I135" s="25">
        <f t="shared" si="32"/>
        <v>4056</v>
      </c>
      <c r="J135" s="24">
        <f t="shared" si="32"/>
        <v>-193</v>
      </c>
      <c r="K135" s="7"/>
      <c r="L135" s="25">
        <f t="shared" si="27"/>
        <v>4050.2664180403699</v>
      </c>
      <c r="M135" s="17">
        <f t="shared" si="18"/>
        <v>32.873962087795746</v>
      </c>
      <c r="N135" s="17">
        <f t="shared" si="28"/>
        <v>-193.85187431198358</v>
      </c>
      <c r="O135" s="24">
        <f t="shared" si="19"/>
        <v>0.72568984341749609</v>
      </c>
      <c r="P135" s="7"/>
      <c r="Q135" s="25">
        <f t="shared" si="20"/>
        <v>4087.3793822720972</v>
      </c>
      <c r="R135" s="24">
        <f t="shared" si="21"/>
        <v>-202.59957186880257</v>
      </c>
      <c r="S135" s="7"/>
      <c r="T135" s="25">
        <f t="shared" si="22"/>
        <v>-0.998082885368338</v>
      </c>
      <c r="U135" s="24">
        <f t="shared" si="23"/>
        <v>-4.9380699856612253E-2</v>
      </c>
      <c r="V135" s="7"/>
      <c r="W135" s="25">
        <f t="shared" si="24"/>
        <v>-0.99891538104078614</v>
      </c>
      <c r="X135" s="24">
        <f t="shared" si="29"/>
        <v>78.887028301987868</v>
      </c>
      <c r="Y135" s="7"/>
      <c r="Z135" s="25">
        <f t="shared" si="30"/>
        <v>-614</v>
      </c>
      <c r="AA135" s="17">
        <f t="shared" si="31"/>
        <v>78.866999999999933</v>
      </c>
      <c r="AB135" s="24">
        <f t="shared" si="25"/>
        <v>1.3764888211703667</v>
      </c>
      <c r="AC135" s="17">
        <f t="shared" si="26"/>
        <v>2.0028301987935038E-2</v>
      </c>
    </row>
    <row r="136" spans="1:29" s="17" customFormat="1" x14ac:dyDescent="0.25">
      <c r="A136" s="17">
        <v>51</v>
      </c>
      <c r="B136" s="17">
        <v>-615</v>
      </c>
      <c r="C136" s="17">
        <v>15232</v>
      </c>
      <c r="D136" s="17">
        <v>12924</v>
      </c>
      <c r="E136" s="17">
        <v>11218</v>
      </c>
      <c r="F136" s="17">
        <v>13506</v>
      </c>
      <c r="G136" s="24"/>
      <c r="H136" s="7"/>
      <c r="I136" s="25">
        <f t="shared" si="32"/>
        <v>4014</v>
      </c>
      <c r="J136" s="24">
        <f t="shared" si="32"/>
        <v>-582</v>
      </c>
      <c r="K136" s="7"/>
      <c r="L136" s="25">
        <f t="shared" si="27"/>
        <v>4005.5501331130608</v>
      </c>
      <c r="M136" s="17">
        <f t="shared" si="18"/>
        <v>71.400250406990935</v>
      </c>
      <c r="N136" s="17">
        <f t="shared" si="28"/>
        <v>-587.60534330349867</v>
      </c>
      <c r="O136" s="24">
        <f t="shared" si="19"/>
        <v>31.419873550077394</v>
      </c>
      <c r="P136" s="7"/>
      <c r="Q136" s="25">
        <f t="shared" si="20"/>
        <v>4045.3793822720972</v>
      </c>
      <c r="R136" s="24">
        <f t="shared" si="21"/>
        <v>-591.59957186880263</v>
      </c>
      <c r="S136" s="7"/>
      <c r="T136" s="25">
        <f t="shared" si="22"/>
        <v>-0.98782705216448019</v>
      </c>
      <c r="U136" s="24">
        <f t="shared" si="23"/>
        <v>-0.14419379381843661</v>
      </c>
      <c r="V136" s="7"/>
      <c r="W136" s="25">
        <f t="shared" si="24"/>
        <v>-0.99005037024114351</v>
      </c>
      <c r="X136" s="24">
        <f t="shared" si="29"/>
        <v>73.430642092755193</v>
      </c>
      <c r="Y136" s="7"/>
      <c r="Z136" s="25">
        <f t="shared" si="30"/>
        <v>-615</v>
      </c>
      <c r="AA136" s="17">
        <f t="shared" si="31"/>
        <v>73.331999999999937</v>
      </c>
      <c r="AB136" s="24">
        <f t="shared" si="25"/>
        <v>1.2798848470724806</v>
      </c>
      <c r="AC136" s="17">
        <f t="shared" si="26"/>
        <v>9.8642092755255817E-2</v>
      </c>
    </row>
    <row r="137" spans="1:29" s="17" customFormat="1" x14ac:dyDescent="0.25">
      <c r="A137" s="17">
        <v>52</v>
      </c>
      <c r="B137" s="17">
        <v>-628</v>
      </c>
      <c r="C137" s="17">
        <v>15191</v>
      </c>
      <c r="D137" s="17">
        <v>12725</v>
      </c>
      <c r="E137" s="17">
        <v>11261</v>
      </c>
      <c r="F137" s="17">
        <v>13699</v>
      </c>
      <c r="G137" s="24"/>
      <c r="H137" s="7"/>
      <c r="I137" s="25">
        <f t="shared" si="32"/>
        <v>3930</v>
      </c>
      <c r="J137" s="24">
        <f t="shared" si="32"/>
        <v>-974</v>
      </c>
      <c r="K137" s="7"/>
      <c r="L137" s="25">
        <f t="shared" si="27"/>
        <v>3921.0017352364998</v>
      </c>
      <c r="M137" s="17">
        <f t="shared" si="18"/>
        <v>80.968768754048838</v>
      </c>
      <c r="N137" s="17">
        <f t="shared" si="28"/>
        <v>-983.91946098853043</v>
      </c>
      <c r="O137" s="24">
        <f t="shared" si="19"/>
        <v>98.395706302977132</v>
      </c>
      <c r="P137" s="7"/>
      <c r="Q137" s="25">
        <f t="shared" si="20"/>
        <v>3961.3793822720972</v>
      </c>
      <c r="R137" s="24">
        <f t="shared" si="21"/>
        <v>-983.59957186880263</v>
      </c>
      <c r="S137" s="7"/>
      <c r="T137" s="25">
        <f t="shared" si="22"/>
        <v>-0.96731538575676446</v>
      </c>
      <c r="U137" s="24">
        <f t="shared" si="23"/>
        <v>-0.23973809416042929</v>
      </c>
      <c r="V137" s="7"/>
      <c r="W137" s="25">
        <f t="shared" si="24"/>
        <v>-0.97093915576526513</v>
      </c>
      <c r="X137" s="24">
        <f t="shared" si="29"/>
        <v>67.847414048307655</v>
      </c>
      <c r="Y137" s="7"/>
      <c r="Z137" s="25">
        <f t="shared" si="30"/>
        <v>-628</v>
      </c>
      <c r="AA137" s="17">
        <f t="shared" si="31"/>
        <v>67.679999999999936</v>
      </c>
      <c r="AB137" s="24">
        <f t="shared" si="25"/>
        <v>1.1812388377497611</v>
      </c>
      <c r="AC137" s="17">
        <f t="shared" si="26"/>
        <v>0.16741404830771955</v>
      </c>
    </row>
    <row r="138" spans="1:29" s="17" customFormat="1" x14ac:dyDescent="0.25">
      <c r="A138" s="17">
        <v>53</v>
      </c>
      <c r="B138" s="17">
        <v>-632</v>
      </c>
      <c r="C138" s="17">
        <v>15124</v>
      </c>
      <c r="D138" s="17">
        <v>12524</v>
      </c>
      <c r="E138" s="17">
        <v>11317</v>
      </c>
      <c r="F138" s="17">
        <v>13896</v>
      </c>
      <c r="G138" s="24"/>
      <c r="H138" s="7"/>
      <c r="I138" s="25">
        <f t="shared" si="32"/>
        <v>3807</v>
      </c>
      <c r="J138" s="24">
        <f t="shared" si="32"/>
        <v>-1372</v>
      </c>
      <c r="K138" s="7"/>
      <c r="L138" s="25">
        <f t="shared" si="27"/>
        <v>3797.0745845319552</v>
      </c>
      <c r="M138" s="17">
        <f t="shared" si="18"/>
        <v>98.513872213302491</v>
      </c>
      <c r="N138" s="17">
        <f t="shared" si="28"/>
        <v>-1373.0083785293923</v>
      </c>
      <c r="O138" s="24">
        <f t="shared" si="19"/>
        <v>1.0168272585393834</v>
      </c>
      <c r="P138" s="7"/>
      <c r="Q138" s="25">
        <f t="shared" si="20"/>
        <v>3838.3793822720972</v>
      </c>
      <c r="R138" s="24">
        <f t="shared" si="21"/>
        <v>-1381.5995718688025</v>
      </c>
      <c r="S138" s="7"/>
      <c r="T138" s="25">
        <f t="shared" si="22"/>
        <v>-0.93728044565975221</v>
      </c>
      <c r="U138" s="24">
        <f t="shared" si="23"/>
        <v>-0.33674480726275857</v>
      </c>
      <c r="V138" s="7"/>
      <c r="W138" s="25">
        <f t="shared" si="24"/>
        <v>-0.94232511072537783</v>
      </c>
      <c r="X138" s="24">
        <f t="shared" si="29"/>
        <v>62.052487257848043</v>
      </c>
      <c r="Y138" s="7"/>
      <c r="Z138" s="25">
        <f t="shared" si="30"/>
        <v>-632</v>
      </c>
      <c r="AA138" s="17">
        <f t="shared" si="31"/>
        <v>61.991999999999933</v>
      </c>
      <c r="AB138" s="24">
        <f t="shared" si="25"/>
        <v>1.0819645098963235</v>
      </c>
      <c r="AC138" s="17">
        <f t="shared" si="26"/>
        <v>6.0487257848109266E-2</v>
      </c>
    </row>
    <row r="139" spans="1:29" s="17" customFormat="1" x14ac:dyDescent="0.25">
      <c r="A139" s="17">
        <v>54</v>
      </c>
      <c r="B139" s="17">
        <v>-631</v>
      </c>
      <c r="C139" s="17">
        <v>15048</v>
      </c>
      <c r="D139" s="17">
        <v>12340</v>
      </c>
      <c r="E139" s="17">
        <v>11406</v>
      </c>
      <c r="F139" s="17">
        <v>14087</v>
      </c>
      <c r="G139" s="24"/>
      <c r="H139" s="7"/>
      <c r="I139" s="25">
        <f t="shared" si="32"/>
        <v>3642</v>
      </c>
      <c r="J139" s="24">
        <f t="shared" si="32"/>
        <v>-1747</v>
      </c>
      <c r="K139" s="7"/>
      <c r="L139" s="25">
        <f t="shared" si="27"/>
        <v>3635.6885985305062</v>
      </c>
      <c r="M139" s="17">
        <f t="shared" si="18"/>
        <v>39.833788509128887</v>
      </c>
      <c r="N139" s="17">
        <f t="shared" si="28"/>
        <v>-1747.9125856504495</v>
      </c>
      <c r="O139" s="24">
        <f t="shared" si="19"/>
        <v>0.83281256940633785</v>
      </c>
      <c r="P139" s="7"/>
      <c r="Q139" s="25">
        <f t="shared" si="20"/>
        <v>3673.3793822720972</v>
      </c>
      <c r="R139" s="24">
        <f t="shared" si="21"/>
        <v>-1756.5995718688025</v>
      </c>
      <c r="S139" s="7"/>
      <c r="T139" s="25">
        <f t="shared" si="22"/>
        <v>-0.89698967235888205</v>
      </c>
      <c r="U139" s="24">
        <f t="shared" si="23"/>
        <v>-0.42814560478379748</v>
      </c>
      <c r="V139" s="7"/>
      <c r="W139" s="25">
        <f t="shared" si="24"/>
        <v>-0.90337182829217821</v>
      </c>
      <c r="X139" s="24">
        <f t="shared" si="29"/>
        <v>56.358876743041776</v>
      </c>
      <c r="Y139" s="7"/>
      <c r="Z139" s="25">
        <f t="shared" si="30"/>
        <v>-631</v>
      </c>
      <c r="AA139" s="17">
        <f t="shared" si="31"/>
        <v>56.312999999999931</v>
      </c>
      <c r="AB139" s="24">
        <f t="shared" si="25"/>
        <v>0.98284726167556546</v>
      </c>
      <c r="AC139" s="17">
        <f t="shared" si="26"/>
        <v>4.5876743041844747E-2</v>
      </c>
    </row>
    <row r="140" spans="1:29" s="17" customFormat="1" x14ac:dyDescent="0.25">
      <c r="A140" s="17">
        <v>55</v>
      </c>
      <c r="B140" s="17">
        <v>-636</v>
      </c>
      <c r="C140" s="17">
        <v>14944</v>
      </c>
      <c r="D140" s="17">
        <v>12162</v>
      </c>
      <c r="E140" s="17">
        <v>11504</v>
      </c>
      <c r="F140" s="17">
        <v>14271</v>
      </c>
      <c r="G140" s="24"/>
      <c r="H140" s="7"/>
      <c r="I140" s="25">
        <f t="shared" si="32"/>
        <v>3440</v>
      </c>
      <c r="J140" s="24">
        <f t="shared" si="32"/>
        <v>-2109</v>
      </c>
      <c r="K140" s="7"/>
      <c r="L140" s="25">
        <f t="shared" si="27"/>
        <v>3436.5609948947631</v>
      </c>
      <c r="M140" s="17">
        <f t="shared" si="18"/>
        <v>11.826756113845473</v>
      </c>
      <c r="N140" s="17">
        <f t="shared" si="28"/>
        <v>-2108.3324536668492</v>
      </c>
      <c r="O140" s="24">
        <f t="shared" si="19"/>
        <v>0.44561810690303505</v>
      </c>
      <c r="P140" s="7"/>
      <c r="Q140" s="25">
        <f t="shared" si="20"/>
        <v>3471.3793822720972</v>
      </c>
      <c r="R140" s="24">
        <f t="shared" si="21"/>
        <v>-2118.5995718688027</v>
      </c>
      <c r="S140" s="7"/>
      <c r="T140" s="25">
        <f t="shared" si="22"/>
        <v>-0.84766399837842277</v>
      </c>
      <c r="U140" s="24">
        <f t="shared" si="23"/>
        <v>-0.51637784132410713</v>
      </c>
      <c r="V140" s="7"/>
      <c r="W140" s="25">
        <f t="shared" si="24"/>
        <v>-0.85533615475214919</v>
      </c>
      <c r="X140" s="24">
        <f t="shared" si="29"/>
        <v>50.597161974832943</v>
      </c>
      <c r="Y140" s="7"/>
      <c r="Z140" s="25">
        <f t="shared" si="30"/>
        <v>-636</v>
      </c>
      <c r="AA140" s="17">
        <f t="shared" si="31"/>
        <v>50.588999999999935</v>
      </c>
      <c r="AB140" s="24">
        <f t="shared" si="25"/>
        <v>0.88294461529141022</v>
      </c>
      <c r="AC140" s="17">
        <f t="shared" si="26"/>
        <v>8.1619748330084008E-3</v>
      </c>
    </row>
    <row r="141" spans="1:29" s="17" customFormat="1" x14ac:dyDescent="0.25">
      <c r="A141" s="17">
        <v>56</v>
      </c>
      <c r="B141" s="17">
        <v>-632</v>
      </c>
      <c r="C141" s="17">
        <v>14837</v>
      </c>
      <c r="D141" s="17">
        <v>11992</v>
      </c>
      <c r="E141" s="17">
        <v>11630</v>
      </c>
      <c r="F141" s="17">
        <v>14441</v>
      </c>
      <c r="G141" s="24"/>
      <c r="H141" s="7"/>
      <c r="I141" s="25">
        <f t="shared" si="32"/>
        <v>3207</v>
      </c>
      <c r="J141" s="24">
        <f t="shared" si="32"/>
        <v>-2449</v>
      </c>
      <c r="K141" s="7"/>
      <c r="L141" s="25">
        <f t="shared" si="27"/>
        <v>3204.3840133857766</v>
      </c>
      <c r="M141" s="17">
        <f t="shared" si="18"/>
        <v>6.8433859657960197</v>
      </c>
      <c r="N141" s="17">
        <f t="shared" si="28"/>
        <v>-2445.5833873764836</v>
      </c>
      <c r="O141" s="24">
        <f t="shared" si="19"/>
        <v>11.673241819171327</v>
      </c>
      <c r="P141" s="7"/>
      <c r="Q141" s="25">
        <f t="shared" si="20"/>
        <v>3238.3793822720972</v>
      </c>
      <c r="R141" s="24">
        <f t="shared" si="21"/>
        <v>-2458.5995718688027</v>
      </c>
      <c r="S141" s="7"/>
      <c r="T141" s="25">
        <f t="shared" si="22"/>
        <v>-0.79076854274749708</v>
      </c>
      <c r="U141" s="24">
        <f t="shared" si="23"/>
        <v>-0.59924789774318232</v>
      </c>
      <c r="V141" s="7"/>
      <c r="W141" s="25">
        <f t="shared" si="24"/>
        <v>-0.79965116303143091</v>
      </c>
      <c r="X141" s="24">
        <f t="shared" si="29"/>
        <v>44.869702692016403</v>
      </c>
      <c r="Y141" s="7"/>
      <c r="Z141" s="25">
        <f t="shared" si="30"/>
        <v>-632</v>
      </c>
      <c r="AA141" s="17">
        <f t="shared" si="31"/>
        <v>44.900999999999932</v>
      </c>
      <c r="AB141" s="24">
        <f t="shared" si="25"/>
        <v>0.78367028743797262</v>
      </c>
      <c r="AC141" s="17">
        <f t="shared" si="26"/>
        <v>-3.129730798352881E-2</v>
      </c>
    </row>
    <row r="142" spans="1:29" s="17" customFormat="1" x14ac:dyDescent="0.25">
      <c r="A142" s="17">
        <v>57</v>
      </c>
      <c r="B142" s="17">
        <v>-620</v>
      </c>
      <c r="C142" s="17">
        <v>14696</v>
      </c>
      <c r="D142" s="17">
        <v>11835</v>
      </c>
      <c r="E142" s="17">
        <v>11750</v>
      </c>
      <c r="F142" s="17">
        <v>14593</v>
      </c>
      <c r="G142" s="24"/>
      <c r="H142" s="7"/>
      <c r="I142" s="25">
        <f t="shared" si="32"/>
        <v>2946</v>
      </c>
      <c r="J142" s="24">
        <f t="shared" si="32"/>
        <v>-2758</v>
      </c>
      <c r="K142" s="7"/>
      <c r="L142" s="25">
        <f t="shared" si="27"/>
        <v>2945.602575967966</v>
      </c>
      <c r="M142" s="17">
        <f t="shared" si="18"/>
        <v>0.1579458612381586</v>
      </c>
      <c r="N142" s="17">
        <f t="shared" si="28"/>
        <v>-2752.9698157263538</v>
      </c>
      <c r="O142" s="24">
        <f t="shared" si="19"/>
        <v>25.302753826837826</v>
      </c>
      <c r="P142" s="7"/>
      <c r="Q142" s="25">
        <f t="shared" si="20"/>
        <v>2977.3793822720972</v>
      </c>
      <c r="R142" s="24">
        <f t="shared" si="21"/>
        <v>-2767.5995718688027</v>
      </c>
      <c r="S142" s="7"/>
      <c r="T142" s="25">
        <f t="shared" si="22"/>
        <v>-0.72703586498066608</v>
      </c>
      <c r="U142" s="24">
        <f t="shared" si="23"/>
        <v>-0.67456215490051841</v>
      </c>
      <c r="V142" s="7"/>
      <c r="W142" s="25">
        <f t="shared" si="24"/>
        <v>-0.73701728760359952</v>
      </c>
      <c r="X142" s="24">
        <f t="shared" si="29"/>
        <v>39.250493602456345</v>
      </c>
      <c r="Y142" s="7"/>
      <c r="Z142" s="25">
        <f t="shared" si="30"/>
        <v>-620</v>
      </c>
      <c r="AA142" s="17">
        <f t="shared" si="31"/>
        <v>39.320999999999934</v>
      </c>
      <c r="AB142" s="24">
        <f t="shared" si="25"/>
        <v>0.68628091517668921</v>
      </c>
      <c r="AC142" s="17">
        <f t="shared" si="26"/>
        <v>-7.0506397543589117E-2</v>
      </c>
    </row>
    <row r="143" spans="1:29" s="17" customFormat="1" x14ac:dyDescent="0.25">
      <c r="A143" s="17">
        <v>58</v>
      </c>
      <c r="B143" s="17">
        <v>-604</v>
      </c>
      <c r="C143" s="17">
        <v>14556</v>
      </c>
      <c r="D143" s="17">
        <v>11693</v>
      </c>
      <c r="E143" s="17">
        <v>11889</v>
      </c>
      <c r="F143" s="17">
        <v>14730</v>
      </c>
      <c r="G143" s="24"/>
      <c r="H143" s="7"/>
      <c r="I143" s="25">
        <f t="shared" si="32"/>
        <v>2667</v>
      </c>
      <c r="J143" s="24">
        <f t="shared" si="32"/>
        <v>-3037</v>
      </c>
      <c r="K143" s="7"/>
      <c r="L143" s="25">
        <f t="shared" si="27"/>
        <v>2666.3156826592208</v>
      </c>
      <c r="M143" s="17">
        <f t="shared" si="18"/>
        <v>0.46829022289113825</v>
      </c>
      <c r="N143" s="17">
        <f t="shared" si="28"/>
        <v>-3027.281659719768</v>
      </c>
      <c r="O143" s="24">
        <f t="shared" si="19"/>
        <v>94.446137802380591</v>
      </c>
      <c r="P143" s="7"/>
      <c r="Q143" s="25">
        <f t="shared" si="20"/>
        <v>2698.3793822720972</v>
      </c>
      <c r="R143" s="24">
        <f t="shared" si="21"/>
        <v>-3046.5995718688027</v>
      </c>
      <c r="S143" s="7"/>
      <c r="T143" s="25">
        <f t="shared" si="22"/>
        <v>-0.65890783012646748</v>
      </c>
      <c r="U143" s="24">
        <f t="shared" si="23"/>
        <v>-0.74256434825617135</v>
      </c>
      <c r="V143" s="7"/>
      <c r="W143" s="25">
        <f t="shared" si="24"/>
        <v>-0.66988023486375681</v>
      </c>
      <c r="X143" s="24">
        <f t="shared" si="29"/>
        <v>33.771271414691228</v>
      </c>
      <c r="Y143" s="7"/>
      <c r="Z143" s="25">
        <f t="shared" si="30"/>
        <v>-604</v>
      </c>
      <c r="AA143" s="17">
        <f t="shared" si="31"/>
        <v>33.884999999999934</v>
      </c>
      <c r="AB143" s="24">
        <f t="shared" si="25"/>
        <v>0.59140481703827741</v>
      </c>
      <c r="AC143" s="17">
        <f t="shared" si="26"/>
        <v>-0.11372858530870644</v>
      </c>
    </row>
    <row r="144" spans="1:29" s="17" customFormat="1" x14ac:dyDescent="0.25">
      <c r="A144" s="17">
        <v>59</v>
      </c>
      <c r="B144" s="17">
        <v>-615</v>
      </c>
      <c r="C144" s="17">
        <v>14397</v>
      </c>
      <c r="D144" s="17">
        <v>11563</v>
      </c>
      <c r="E144" s="17">
        <v>12049</v>
      </c>
      <c r="F144" s="17">
        <v>14858</v>
      </c>
      <c r="G144" s="24"/>
      <c r="H144" s="7"/>
      <c r="I144" s="25">
        <f t="shared" si="32"/>
        <v>2348</v>
      </c>
      <c r="J144" s="24">
        <f t="shared" si="32"/>
        <v>-3295</v>
      </c>
      <c r="K144" s="7"/>
      <c r="L144" s="25">
        <f t="shared" si="27"/>
        <v>2356.998986030881</v>
      </c>
      <c r="M144" s="17">
        <f t="shared" si="18"/>
        <v>80.981749583992126</v>
      </c>
      <c r="N144" s="17">
        <f t="shared" si="28"/>
        <v>-3278.5207843196231</v>
      </c>
      <c r="O144" s="24">
        <f t="shared" si="19"/>
        <v>271.56454944038023</v>
      </c>
      <c r="P144" s="7"/>
      <c r="Q144" s="25">
        <f t="shared" si="20"/>
        <v>2379.3793822720972</v>
      </c>
      <c r="R144" s="24">
        <f t="shared" si="21"/>
        <v>-3304.5995718688027</v>
      </c>
      <c r="S144" s="7"/>
      <c r="T144" s="25">
        <f t="shared" si="22"/>
        <v>-0.58101233507811845</v>
      </c>
      <c r="U144" s="24">
        <f t="shared" si="23"/>
        <v>-0.80544809695064612</v>
      </c>
      <c r="V144" s="7"/>
      <c r="W144" s="25">
        <f t="shared" si="24"/>
        <v>-0.59289952680541991</v>
      </c>
      <c r="X144" s="24">
        <f t="shared" si="29"/>
        <v>28.074310391187964</v>
      </c>
      <c r="Y144" s="7"/>
      <c r="Z144" s="25">
        <f t="shared" si="30"/>
        <v>-615</v>
      </c>
      <c r="AA144" s="17">
        <f t="shared" si="31"/>
        <v>28.349999999999934</v>
      </c>
      <c r="AB144" s="24">
        <f t="shared" si="25"/>
        <v>0.49480084294039123</v>
      </c>
      <c r="AC144" s="17">
        <f t="shared" si="26"/>
        <v>-0.27568960881196958</v>
      </c>
    </row>
    <row r="145" spans="1:29" s="17" customFormat="1" x14ac:dyDescent="0.25">
      <c r="A145" s="17">
        <v>60</v>
      </c>
      <c r="B145" s="17">
        <v>-636</v>
      </c>
      <c r="C145" s="17">
        <v>14225</v>
      </c>
      <c r="D145" s="17">
        <v>11454</v>
      </c>
      <c r="E145" s="17">
        <v>12217</v>
      </c>
      <c r="F145" s="17">
        <v>14972</v>
      </c>
      <c r="G145" s="24"/>
      <c r="H145" s="7"/>
      <c r="I145" s="25">
        <f t="shared" si="32"/>
        <v>2008</v>
      </c>
      <c r="J145" s="24">
        <f t="shared" si="32"/>
        <v>-3518</v>
      </c>
      <c r="K145" s="7"/>
      <c r="L145" s="25">
        <f t="shared" si="27"/>
        <v>2013.7049298029094</v>
      </c>
      <c r="M145" s="17">
        <f t="shared" si="18"/>
        <v>32.546224056124103</v>
      </c>
      <c r="N145" s="17">
        <f t="shared" si="28"/>
        <v>-3506.0764352910214</v>
      </c>
      <c r="O145" s="24">
        <f t="shared" si="19"/>
        <v>142.1713953691993</v>
      </c>
      <c r="P145" s="7"/>
      <c r="Q145" s="25">
        <f t="shared" si="20"/>
        <v>2039.379382272097</v>
      </c>
      <c r="R145" s="24">
        <f t="shared" si="21"/>
        <v>-3527.5995718688027</v>
      </c>
      <c r="S145" s="7"/>
      <c r="T145" s="25">
        <f t="shared" si="22"/>
        <v>-0.49798892342784051</v>
      </c>
      <c r="U145" s="24">
        <f t="shared" si="23"/>
        <v>-0.85980110454315728</v>
      </c>
      <c r="V145" s="7"/>
      <c r="W145" s="25">
        <f t="shared" si="24"/>
        <v>-0.51066511188306962</v>
      </c>
      <c r="X145" s="24">
        <f t="shared" si="29"/>
        <v>22.424618806288663</v>
      </c>
      <c r="Y145" s="7"/>
      <c r="Z145" s="25">
        <f t="shared" si="30"/>
        <v>-636</v>
      </c>
      <c r="AA145" s="17">
        <f t="shared" si="31"/>
        <v>22.625999999999934</v>
      </c>
      <c r="AB145" s="24">
        <f t="shared" si="25"/>
        <v>0.39489819655623581</v>
      </c>
      <c r="AC145" s="17">
        <f t="shared" si="26"/>
        <v>-0.20138119371127061</v>
      </c>
    </row>
    <row r="146" spans="1:29" s="17" customFormat="1" x14ac:dyDescent="0.25">
      <c r="A146" s="17">
        <v>61</v>
      </c>
      <c r="B146" s="17">
        <v>-634</v>
      </c>
      <c r="C146" s="17">
        <v>14036</v>
      </c>
      <c r="D146" s="17">
        <v>11354</v>
      </c>
      <c r="E146" s="17">
        <v>12398</v>
      </c>
      <c r="F146" s="17">
        <v>15062</v>
      </c>
      <c r="G146" s="24"/>
      <c r="H146" s="7"/>
      <c r="I146" s="25">
        <f t="shared" si="32"/>
        <v>1638</v>
      </c>
      <c r="J146" s="24">
        <f t="shared" si="32"/>
        <v>-3708</v>
      </c>
      <c r="K146" s="7"/>
      <c r="L146" s="25">
        <f t="shared" si="27"/>
        <v>1651.1662442881106</v>
      </c>
      <c r="M146" s="17">
        <f t="shared" si="18"/>
        <v>173.34998865420624</v>
      </c>
      <c r="N146" s="17">
        <f t="shared" si="28"/>
        <v>-3698.0384551097613</v>
      </c>
      <c r="O146" s="24">
        <f t="shared" si="19"/>
        <v>99.232376600239874</v>
      </c>
      <c r="P146" s="7"/>
      <c r="Q146" s="25">
        <f t="shared" si="20"/>
        <v>1669.379382272097</v>
      </c>
      <c r="R146" s="24">
        <f t="shared" si="21"/>
        <v>-3717.5995718688027</v>
      </c>
      <c r="S146" s="7"/>
      <c r="T146" s="25">
        <f t="shared" si="22"/>
        <v>-0.40763991663194987</v>
      </c>
      <c r="U146" s="24">
        <f t="shared" si="23"/>
        <v>-0.90611084195381697</v>
      </c>
      <c r="V146" s="7"/>
      <c r="W146" s="25">
        <f t="shared" si="24"/>
        <v>-0.42098623117878842</v>
      </c>
      <c r="X146" s="24">
        <f t="shared" si="29"/>
        <v>16.63705419200096</v>
      </c>
      <c r="Y146" s="7"/>
      <c r="Z146" s="25">
        <f t="shared" si="30"/>
        <v>-634</v>
      </c>
      <c r="AA146" s="17">
        <f t="shared" si="31"/>
        <v>16.919999999999934</v>
      </c>
      <c r="AB146" s="24">
        <f t="shared" si="25"/>
        <v>0.29530970943743939</v>
      </c>
      <c r="AC146" s="17">
        <f t="shared" si="26"/>
        <v>-0.28294580799897417</v>
      </c>
    </row>
    <row r="147" spans="1:29" s="17" customFormat="1" x14ac:dyDescent="0.25">
      <c r="A147" s="17">
        <v>62</v>
      </c>
      <c r="B147" s="17">
        <v>-618</v>
      </c>
      <c r="C147" s="17">
        <v>13855</v>
      </c>
      <c r="D147" s="17">
        <v>11275</v>
      </c>
      <c r="E147" s="17">
        <v>12577</v>
      </c>
      <c r="F147" s="17">
        <v>15134</v>
      </c>
      <c r="G147" s="24"/>
      <c r="H147" s="7"/>
      <c r="I147" s="25">
        <f t="shared" si="32"/>
        <v>1278</v>
      </c>
      <c r="J147" s="24">
        <f t="shared" si="32"/>
        <v>-3859</v>
      </c>
      <c r="K147" s="7"/>
      <c r="L147" s="25">
        <f t="shared" si="27"/>
        <v>1281.6816670178325</v>
      </c>
      <c r="M147" s="17">
        <f t="shared" si="18"/>
        <v>13.55467203019583</v>
      </c>
      <c r="N147" s="17">
        <f t="shared" si="28"/>
        <v>-3849.8203646802408</v>
      </c>
      <c r="O147" s="24">
        <f t="shared" si="19"/>
        <v>84.265704603770587</v>
      </c>
      <c r="P147" s="7"/>
      <c r="Q147" s="25">
        <f t="shared" si="20"/>
        <v>1309.379382272097</v>
      </c>
      <c r="R147" s="24">
        <f t="shared" si="21"/>
        <v>-3868.5995718688027</v>
      </c>
      <c r="S147" s="7"/>
      <c r="T147" s="25">
        <f t="shared" si="22"/>
        <v>-0.31973277488459678</v>
      </c>
      <c r="U147" s="24">
        <f t="shared" si="23"/>
        <v>-0.94291489642228865</v>
      </c>
      <c r="V147" s="7"/>
      <c r="W147" s="25">
        <f t="shared" si="24"/>
        <v>-0.33360992807410683</v>
      </c>
      <c r="X147" s="24">
        <f t="shared" si="29"/>
        <v>11.201240052633693</v>
      </c>
      <c r="Y147" s="7"/>
      <c r="Z147" s="25">
        <f t="shared" si="30"/>
        <v>-618</v>
      </c>
      <c r="AA147" s="17">
        <f t="shared" si="31"/>
        <v>11.357999999999935</v>
      </c>
      <c r="AB147" s="24">
        <f t="shared" si="25"/>
        <v>0.19823449644151481</v>
      </c>
      <c r="AC147" s="17">
        <f t="shared" si="26"/>
        <v>-0.15675994736624155</v>
      </c>
    </row>
    <row r="148" spans="1:29" s="17" customFormat="1" x14ac:dyDescent="0.25">
      <c r="A148" s="17">
        <v>63</v>
      </c>
      <c r="B148" s="17">
        <v>-649</v>
      </c>
      <c r="C148" s="17">
        <v>13657</v>
      </c>
      <c r="D148" s="17">
        <v>11225</v>
      </c>
      <c r="E148" s="17">
        <v>12780</v>
      </c>
      <c r="F148" s="17">
        <v>15202</v>
      </c>
      <c r="G148" s="24"/>
      <c r="H148" s="7"/>
      <c r="I148" s="25">
        <f t="shared" si="32"/>
        <v>877</v>
      </c>
      <c r="J148" s="24">
        <f t="shared" si="32"/>
        <v>-3977</v>
      </c>
      <c r="K148" s="7"/>
      <c r="L148" s="25">
        <f t="shared" si="27"/>
        <v>880.40368961623142</v>
      </c>
      <c r="M148" s="17">
        <f t="shared" ref="M148:M149" si="33">(I148-L148)^2</f>
        <v>11.585103003641576</v>
      </c>
      <c r="N148" s="17">
        <f t="shared" si="28"/>
        <v>-3970.0881425473599</v>
      </c>
      <c r="O148" s="24">
        <f t="shared" ref="O148:O149" si="34">(J148-N148)^2</f>
        <v>47.773773445616577</v>
      </c>
      <c r="P148" s="7"/>
      <c r="Q148" s="25">
        <f t="shared" si="20"/>
        <v>908.37938227209702</v>
      </c>
      <c r="R148" s="24">
        <f t="shared" si="21"/>
        <v>-3986.5995718688027</v>
      </c>
      <c r="S148" s="7"/>
      <c r="T148" s="25">
        <f t="shared" si="22"/>
        <v>-0.2218139864382396</v>
      </c>
      <c r="U148" s="24">
        <f t="shared" si="23"/>
        <v>-0.97167568070890886</v>
      </c>
      <c r="V148" s="7"/>
      <c r="W148" s="25">
        <f t="shared" si="24"/>
        <v>-0.23610281819475915</v>
      </c>
      <c r="X148" s="24">
        <f t="shared" si="29"/>
        <v>5.3744501146900916</v>
      </c>
      <c r="Y148" s="7"/>
      <c r="Z148" s="25">
        <f t="shared" si="30"/>
        <v>-649</v>
      </c>
      <c r="AA148" s="17">
        <f t="shared" si="31"/>
        <v>5.5169999999999355</v>
      </c>
      <c r="AB148" s="24">
        <f t="shared" si="25"/>
        <v>9.6289814832526036E-2</v>
      </c>
      <c r="AC148" s="17">
        <f t="shared" si="26"/>
        <v>-0.14254988530984392</v>
      </c>
    </row>
    <row r="149" spans="1:29" s="17" customFormat="1" x14ac:dyDescent="0.25">
      <c r="A149" s="17">
        <v>64</v>
      </c>
      <c r="B149" s="17">
        <v>-624</v>
      </c>
      <c r="C149" s="17">
        <v>13467</v>
      </c>
      <c r="D149" s="17">
        <v>11186</v>
      </c>
      <c r="E149" s="17">
        <v>12982</v>
      </c>
      <c r="F149" s="17">
        <v>15241</v>
      </c>
      <c r="G149" s="24"/>
      <c r="H149" s="7"/>
      <c r="I149" s="25">
        <f t="shared" si="32"/>
        <v>485</v>
      </c>
      <c r="J149" s="24">
        <f t="shared" si="32"/>
        <v>-4055</v>
      </c>
      <c r="K149" s="7"/>
      <c r="L149" s="25">
        <f t="shared" si="27"/>
        <v>485.59551652021861</v>
      </c>
      <c r="M149" s="17">
        <f t="shared" si="33"/>
        <v>0.35463992585328147</v>
      </c>
      <c r="N149" s="17">
        <f t="shared" si="28"/>
        <v>-4046.7816069107148</v>
      </c>
      <c r="O149" s="24">
        <f t="shared" si="34"/>
        <v>67.541984970010745</v>
      </c>
      <c r="P149" s="7"/>
      <c r="Q149" s="25">
        <f t="shared" ref="Q149" si="35">I149-$J$4</f>
        <v>516.37938227209702</v>
      </c>
      <c r="R149" s="24">
        <f t="shared" ref="R149" si="36">J149-$J$3</f>
        <v>-4064.5995718688027</v>
      </c>
      <c r="S149" s="7"/>
      <c r="T149" s="25">
        <f t="shared" ref="T149" si="37">Q149/$J$7</f>
        <v>-0.12609287653556625</v>
      </c>
      <c r="U149" s="24">
        <f t="shared" ref="U149" si="38">R149/$J$6</f>
        <v>-0.99068704659328499</v>
      </c>
      <c r="V149" s="7"/>
      <c r="W149" s="25">
        <f t="shared" ref="W149" si="39">(T149-U149*SIN(-$J$11*PI()/180))/(COS(-$J$11*PI()/180))</f>
        <v>-0.14065049487760209</v>
      </c>
      <c r="X149" s="24">
        <f>IF(MOD(ATAN2(U149,W149)*180/PI()-$J$9+360,360)&gt;5,MOD(ATAN2(U149,W149)*180/PI()-$J$9+360,360)-360,MOD(ATAN2(U149,W149)*180/PI()-$J$9+360,360))</f>
        <v>-0.20246405073856977</v>
      </c>
      <c r="Y149" s="7"/>
      <c r="Z149" s="25">
        <f t="shared" si="30"/>
        <v>-624</v>
      </c>
      <c r="AA149" s="17">
        <f t="shared" si="31"/>
        <v>-9.9000000000064148E-2</v>
      </c>
      <c r="AB149" s="24">
        <f t="shared" ref="AB149" si="40">AA149*PI()/180</f>
        <v>-1.7278759594755058E-3</v>
      </c>
      <c r="AC149" s="17">
        <f t="shared" ref="AC149" si="41">X149-AA149</f>
        <v>-0.10346405073850562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-9977</v>
      </c>
      <c r="G154" s="2"/>
      <c r="I154" s="1"/>
      <c r="J154" s="3"/>
    </row>
    <row r="155" spans="1:29" x14ac:dyDescent="0.25">
      <c r="A155" t="s">
        <v>77</v>
      </c>
      <c r="B155">
        <v>-9985</v>
      </c>
      <c r="G155" s="2"/>
      <c r="I155" s="44">
        <v>0</v>
      </c>
      <c r="J155" s="40">
        <f>B155</f>
        <v>-9985</v>
      </c>
    </row>
    <row r="156" spans="1:29" x14ac:dyDescent="0.25">
      <c r="A156" s="32" t="s">
        <v>78</v>
      </c>
      <c r="B156" s="32">
        <v>9980</v>
      </c>
      <c r="G156" s="2"/>
      <c r="I156" s="1"/>
      <c r="J156" s="3"/>
    </row>
    <row r="157" spans="1:29" x14ac:dyDescent="0.25">
      <c r="A157" t="s">
        <v>79</v>
      </c>
      <c r="B157">
        <v>9980</v>
      </c>
      <c r="G157" s="2"/>
      <c r="I157" s="44">
        <f>J155</f>
        <v>-9985</v>
      </c>
      <c r="J157" s="40">
        <f>I157+B157</f>
        <v>-5</v>
      </c>
    </row>
    <row r="158" spans="1:29" x14ac:dyDescent="0.25">
      <c r="A158" s="32" t="s">
        <v>80</v>
      </c>
      <c r="B158" s="32">
        <v>40000</v>
      </c>
      <c r="G158" s="2"/>
      <c r="I158" s="1"/>
      <c r="J158" s="3"/>
    </row>
    <row r="159" spans="1:29" x14ac:dyDescent="0.25">
      <c r="A159" t="s">
        <v>81</v>
      </c>
      <c r="B159">
        <v>40000</v>
      </c>
      <c r="G159" s="2"/>
      <c r="I159" s="44">
        <f>J157</f>
        <v>-5</v>
      </c>
      <c r="J159" s="40">
        <f>I159+B159</f>
        <v>39995</v>
      </c>
    </row>
    <row r="160" spans="1:29" x14ac:dyDescent="0.25">
      <c r="A160" s="32" t="s">
        <v>82</v>
      </c>
      <c r="B160" s="32">
        <v>10007</v>
      </c>
      <c r="G160" s="2"/>
      <c r="I160" s="1"/>
      <c r="J160" s="3"/>
    </row>
    <row r="161" spans="1:10" x14ac:dyDescent="0.25">
      <c r="A161" t="s">
        <v>83</v>
      </c>
      <c r="B161">
        <v>10007</v>
      </c>
      <c r="G161" s="2"/>
      <c r="I161" s="44">
        <f>J159</f>
        <v>39995</v>
      </c>
      <c r="J161" s="40">
        <f>I161+B161</f>
        <v>50002</v>
      </c>
    </row>
    <row r="162" spans="1:10" x14ac:dyDescent="0.25">
      <c r="A162" s="32" t="s">
        <v>84</v>
      </c>
      <c r="B162" s="32">
        <v>-9977</v>
      </c>
      <c r="G162" s="2"/>
      <c r="I162" s="1"/>
      <c r="J162" s="3"/>
    </row>
    <row r="163" spans="1:10" x14ac:dyDescent="0.25">
      <c r="A163" t="s">
        <v>85</v>
      </c>
      <c r="B163">
        <v>-10004</v>
      </c>
      <c r="G163" s="2"/>
      <c r="I163" s="44">
        <f>J161</f>
        <v>50002</v>
      </c>
      <c r="J163" s="40">
        <f>I163+B163</f>
        <v>39998</v>
      </c>
    </row>
    <row r="164" spans="1:10" x14ac:dyDescent="0.25">
      <c r="A164" s="32" t="s">
        <v>86</v>
      </c>
      <c r="B164" s="32">
        <v>-40009</v>
      </c>
      <c r="G164" s="2"/>
      <c r="I164" s="1"/>
      <c r="J164" s="3"/>
    </row>
    <row r="165" spans="1:10" ht="15.75" thickBot="1" x14ac:dyDescent="0.3">
      <c r="A165" t="s">
        <v>87</v>
      </c>
      <c r="B165">
        <v>-40009</v>
      </c>
      <c r="G165" s="2"/>
      <c r="I165" s="4">
        <f>J163</f>
        <v>39998</v>
      </c>
      <c r="J165" s="6">
        <f>I165+B165</f>
        <v>-11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9.1366288720116806</v>
      </c>
      <c r="L3" s="36" t="s">
        <v>1</v>
      </c>
      <c r="M3" s="11">
        <v>-4103.8617659400743</v>
      </c>
      <c r="N3" s="10" t="s">
        <v>2</v>
      </c>
      <c r="O3" s="36">
        <v>4111.7810930539354</v>
      </c>
      <c r="Q3" s="117" t="s">
        <v>3</v>
      </c>
      <c r="R3" s="117"/>
      <c r="T3" s="49" t="s">
        <v>53</v>
      </c>
      <c r="U3" s="50">
        <v>43690</v>
      </c>
    </row>
    <row r="4" spans="1:21" ht="15.75" thickBot="1" x14ac:dyDescent="0.3">
      <c r="A4" t="s">
        <v>64</v>
      </c>
      <c r="I4" s="34" t="s">
        <v>4</v>
      </c>
      <c r="J4" s="34">
        <f>(M6+M12)/2</f>
        <v>-31.869678911515216</v>
      </c>
      <c r="L4" s="9" t="s">
        <v>5</v>
      </c>
      <c r="M4" s="13">
        <v>359.80672861215936</v>
      </c>
      <c r="N4" s="12" t="s">
        <v>6</v>
      </c>
      <c r="O4" s="9">
        <v>359.97122161888444</v>
      </c>
      <c r="Q4" s="2" t="s">
        <v>7</v>
      </c>
      <c r="R4" s="2">
        <f>MAX(AC20:AC149)</f>
        <v>0.27276298293872969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-172.58045767889121</v>
      </c>
      <c r="N5" s="14" t="s">
        <v>9</v>
      </c>
      <c r="O5" s="9">
        <v>-171.7210259960026</v>
      </c>
      <c r="Q5" s="5" t="s">
        <v>10</v>
      </c>
      <c r="R5" s="5">
        <f>MIN(AC20:AC149)</f>
        <v>-0.24770315139197407</v>
      </c>
      <c r="T5" s="49" t="s">
        <v>55</v>
      </c>
      <c r="U5" s="51">
        <v>9</v>
      </c>
    </row>
    <row r="6" spans="1:21" ht="15.75" thickBot="1" x14ac:dyDescent="0.3">
      <c r="A6" t="s">
        <v>65</v>
      </c>
      <c r="I6" s="33" t="s">
        <v>11</v>
      </c>
      <c r="J6" s="33">
        <f>(O3+O9)/2</f>
        <v>4105.550423194185</v>
      </c>
      <c r="L6" s="38" t="s">
        <v>12</v>
      </c>
      <c r="M6" s="13">
        <v>-31.824247474659231</v>
      </c>
      <c r="N6" s="14" t="s">
        <v>13</v>
      </c>
      <c r="O6" s="9">
        <v>9.3867059054854618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-4097.9401400475481</v>
      </c>
      <c r="L7" s="39" t="s">
        <v>15</v>
      </c>
      <c r="M7" s="16">
        <f>SUM(M20:M84)</f>
        <v>2313.3738607133128</v>
      </c>
      <c r="N7" s="15" t="s">
        <v>15</v>
      </c>
      <c r="O7" s="37">
        <f>SUM(O20:O84)</f>
        <v>3623.9624809511984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-171.70318528041139</v>
      </c>
      <c r="L9" s="36" t="s">
        <v>18</v>
      </c>
      <c r="M9" s="11">
        <v>-4092.0185141550219</v>
      </c>
      <c r="N9" s="10" t="s">
        <v>19</v>
      </c>
      <c r="O9" s="36">
        <v>4099.3197533344355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-172.56353401071578</v>
      </c>
      <c r="L10" s="9" t="s">
        <v>21</v>
      </c>
      <c r="M10" s="13">
        <v>359.78704619821895</v>
      </c>
      <c r="N10" s="12" t="s">
        <v>22</v>
      </c>
      <c r="O10" s="9">
        <v>360.01065310921672</v>
      </c>
      <c r="T10" s="52"/>
    </row>
    <row r="11" spans="1:21" ht="15.75" thickBot="1" x14ac:dyDescent="0.3">
      <c r="I11" s="34" t="s">
        <v>23</v>
      </c>
      <c r="J11" s="34">
        <f>J9-J10</f>
        <v>0.86034873030439485</v>
      </c>
      <c r="L11" s="38" t="s">
        <v>24</v>
      </c>
      <c r="M11" s="13">
        <v>-172.54661034254036</v>
      </c>
      <c r="N11" s="14" t="s">
        <v>25</v>
      </c>
      <c r="O11" s="9">
        <v>-171.68534456482021</v>
      </c>
    </row>
    <row r="12" spans="1:21" x14ac:dyDescent="0.25">
      <c r="I12" s="9"/>
      <c r="J12" s="9"/>
      <c r="L12" s="38" t="s">
        <v>26</v>
      </c>
      <c r="M12" s="13">
        <v>-31.915110348371204</v>
      </c>
      <c r="N12" s="14" t="s">
        <v>27</v>
      </c>
      <c r="O12" s="9">
        <v>8.8865518385378977</v>
      </c>
    </row>
    <row r="13" spans="1:21" ht="15.75" thickBot="1" x14ac:dyDescent="0.3">
      <c r="I13" s="9"/>
      <c r="J13" s="9"/>
      <c r="L13" s="39" t="s">
        <v>15</v>
      </c>
      <c r="M13" s="16">
        <f>SUM(M85:M149)</f>
        <v>2018.3505464752523</v>
      </c>
      <c r="N13" s="15" t="s">
        <v>15</v>
      </c>
      <c r="O13" s="37">
        <f>SUM(O85:O149)</f>
        <v>3477.0460109243008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13511</v>
      </c>
      <c r="D20" s="17">
        <v>11219</v>
      </c>
      <c r="E20" s="17">
        <v>13015</v>
      </c>
      <c r="F20" s="17">
        <v>15281</v>
      </c>
      <c r="G20" s="24"/>
      <c r="H20" s="7"/>
      <c r="I20" s="25">
        <f t="shared" ref="I20:J51" si="0">C20-E20</f>
        <v>496</v>
      </c>
      <c r="J20" s="24">
        <f t="shared" si="0"/>
        <v>-4062</v>
      </c>
      <c r="K20" s="7"/>
      <c r="L20" s="25">
        <f>$M$3*SIN(2*PI()/$M$4*(AA20+$M$5))+$M$6</f>
        <v>489.61895465893525</v>
      </c>
      <c r="M20" s="17">
        <f t="shared" ref="M20:M83" si="1">(I20-L20)^2</f>
        <v>40.717739644724126</v>
      </c>
      <c r="N20" s="17">
        <f>$O$3*COS(2*PI()/$O$4*(AA20+$O$5))+$O$6</f>
        <v>-4059.9641347100687</v>
      </c>
      <c r="O20" s="24">
        <f t="shared" ref="O20:O83" si="2">(J20-N20)^2</f>
        <v>4.1447474787469751</v>
      </c>
      <c r="P20" s="7"/>
      <c r="Q20" s="25">
        <f>I20-$J$4</f>
        <v>527.86967891151517</v>
      </c>
      <c r="R20" s="24">
        <f>J20-$J$3</f>
        <v>-4071.1366288720119</v>
      </c>
      <c r="S20" s="7"/>
      <c r="T20" s="25">
        <f>Q20/$J$7</f>
        <v>-0.12881341866194032</v>
      </c>
      <c r="U20" s="24">
        <f>R20/$J$6</f>
        <v>-0.99161773921280971</v>
      </c>
      <c r="V20" s="7"/>
      <c r="W20" s="25">
        <f>(T20-U20*SIN(-$J$11*PI()/180))/(COS(-$J$11*PI()/180))</f>
        <v>-0.14371911225348036</v>
      </c>
      <c r="X20" s="24">
        <f>IF(MOD(ATAN2(U20,W20)*180/PI()-$J$9+360,360)&gt;5,MOD(ATAN2(U20,W20)*180/PI()-$J$9+360,360)-360,MOD(ATAN2(U20,W20)*180/PI()-$J$9+360,360))</f>
        <v>-5.0131922385730832E-2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-2.3131922385730835E-2</v>
      </c>
      <c r="AD20" s="17">
        <f ca="1">INDIRECT("AC"&amp;AE20)-AC20</f>
        <v>-9.2626242455172342E-2</v>
      </c>
      <c r="AE20" s="17">
        <v>149</v>
      </c>
    </row>
    <row r="21" spans="1:31" s="17" customFormat="1" x14ac:dyDescent="0.25">
      <c r="A21" s="17">
        <v>1</v>
      </c>
      <c r="B21" s="17">
        <v>633</v>
      </c>
      <c r="C21" s="17">
        <v>13707</v>
      </c>
      <c r="D21" s="17">
        <v>11259</v>
      </c>
      <c r="E21" s="17">
        <v>12818</v>
      </c>
      <c r="F21" s="17">
        <v>15249</v>
      </c>
      <c r="G21" s="24"/>
      <c r="H21" s="7"/>
      <c r="I21" s="25">
        <f t="shared" si="0"/>
        <v>889</v>
      </c>
      <c r="J21" s="24">
        <f t="shared" si="0"/>
        <v>-3990</v>
      </c>
      <c r="K21" s="7"/>
      <c r="L21" s="25">
        <f t="shared" ref="L21:L84" si="3">$M$3*SIN(2*PI()/$M$4*(AA21+$M$5))+$M$6</f>
        <v>891.33581434900702</v>
      </c>
      <c r="M21" s="17">
        <f t="shared" si="1"/>
        <v>5.4560286730271041</v>
      </c>
      <c r="N21" s="17">
        <f t="shared" ref="N21:N84" si="4">$O$3*COS(2*PI()/$O$4*(AA21+$O$5))+$O$6</f>
        <v>-3981.3707559880113</v>
      </c>
      <c r="O21" s="24">
        <f t="shared" si="2"/>
        <v>74.463852218442895</v>
      </c>
      <c r="P21" s="7"/>
      <c r="Q21" s="25">
        <f t="shared" ref="Q21:Q84" si="5">I21-$J$4</f>
        <v>920.86967891151517</v>
      </c>
      <c r="R21" s="24">
        <f t="shared" ref="R21:R84" si="6">J21-$J$3</f>
        <v>-3999.1366288720119</v>
      </c>
      <c r="S21" s="7"/>
      <c r="T21" s="25">
        <f t="shared" ref="T21:T84" si="7">Q21/$J$7</f>
        <v>-0.22471525874968745</v>
      </c>
      <c r="U21" s="24">
        <f t="shared" ref="U21:U84" si="8">R21/$J$6</f>
        <v>-0.97408050484023001</v>
      </c>
      <c r="V21" s="7"/>
      <c r="W21" s="25">
        <f t="shared" ref="W21:W84" si="9">(T21-U21*SIN(-$J$11*PI()/180))/(COS(-$J$11*PI()/180))</f>
        <v>-0.23936840775643869</v>
      </c>
      <c r="X21" s="24">
        <f t="shared" ref="X21:X83" si="10">MOD(ATAN2(U21,W21)*180/PI()-$J$9+360,360)</f>
        <v>5.5093586589063079</v>
      </c>
      <c r="Y21" s="7"/>
      <c r="Z21" s="25">
        <f t="shared" ref="Z21:Z84" si="11">B21</f>
        <v>633</v>
      </c>
      <c r="AA21" s="17">
        <f>360/40000*Z21+AA20</f>
        <v>5.669999999999999</v>
      </c>
      <c r="AB21" s="24">
        <f t="shared" ref="AB21:AB84" si="12">AA21*PI()/180</f>
        <v>9.8960168588078462E-2</v>
      </c>
      <c r="AC21" s="17">
        <f t="shared" ref="AC21:AC84" si="13">X21-AA21</f>
        <v>-0.1606413410936911</v>
      </c>
      <c r="AD21" s="17">
        <f t="shared" ref="AD21:AD83" ca="1" si="14">INDIRECT("AC"&amp;AE21)-AC21</f>
        <v>2.737432581499899E-2</v>
      </c>
      <c r="AE21" s="17">
        <v>148</v>
      </c>
    </row>
    <row r="22" spans="1:31" s="17" customFormat="1" x14ac:dyDescent="0.25">
      <c r="A22" s="17">
        <v>2</v>
      </c>
      <c r="B22" s="17">
        <v>646</v>
      </c>
      <c r="C22" s="17">
        <v>13910</v>
      </c>
      <c r="D22" s="17">
        <v>11324</v>
      </c>
      <c r="E22" s="17">
        <v>12625</v>
      </c>
      <c r="F22" s="17">
        <v>15196</v>
      </c>
      <c r="G22" s="24"/>
      <c r="H22" s="7"/>
      <c r="I22" s="25">
        <f t="shared" si="0"/>
        <v>1285</v>
      </c>
      <c r="J22" s="24">
        <f t="shared" si="0"/>
        <v>-3872</v>
      </c>
      <c r="K22" s="7"/>
      <c r="L22" s="25">
        <f t="shared" si="3"/>
        <v>1291.8628356873251</v>
      </c>
      <c r="M22" s="17">
        <f t="shared" si="1"/>
        <v>47.09851367122242</v>
      </c>
      <c r="N22" s="17">
        <f>$O$3*COS(2*PI()/$O$4*(AA22+$O$5))+$O$6</f>
        <v>-3860.5190705156342</v>
      </c>
      <c r="O22" s="24">
        <f>(J22-N22)^2</f>
        <v>131.81174182497969</v>
      </c>
      <c r="P22" s="7"/>
      <c r="Q22" s="25">
        <f t="shared" si="5"/>
        <v>1316.8696789115152</v>
      </c>
      <c r="R22" s="24">
        <f t="shared" si="6"/>
        <v>-3881.1366288720119</v>
      </c>
      <c r="S22" s="7"/>
      <c r="T22" s="25">
        <f t="shared" si="7"/>
        <v>-0.3213491739526082</v>
      </c>
      <c r="U22" s="24">
        <f t="shared" si="8"/>
        <v>-0.94533892628516891</v>
      </c>
      <c r="V22" s="7"/>
      <c r="W22" s="25">
        <f t="shared" si="9"/>
        <v>-0.33558160475531645</v>
      </c>
      <c r="X22" s="24">
        <f t="shared" si="10"/>
        <v>11.247309438395007</v>
      </c>
      <c r="Y22" s="7"/>
      <c r="Z22" s="25">
        <f t="shared" si="11"/>
        <v>646</v>
      </c>
      <c r="AA22" s="17">
        <f t="shared" ref="AA22:AA85" si="15">360/40000*Z22+AA21</f>
        <v>11.483999999999998</v>
      </c>
      <c r="AB22" s="24">
        <f t="shared" si="12"/>
        <v>0.20043361129902876</v>
      </c>
      <c r="AC22" s="17">
        <f t="shared" si="13"/>
        <v>-0.23669056160499125</v>
      </c>
      <c r="AD22" s="17">
        <f t="shared" ca="1" si="14"/>
        <v>2.3071157886214166E-2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14088</v>
      </c>
      <c r="D23" s="17">
        <v>11394</v>
      </c>
      <c r="E23" s="17">
        <v>12428</v>
      </c>
      <c r="F23" s="17">
        <v>15104</v>
      </c>
      <c r="G23" s="24"/>
      <c r="H23" s="7"/>
      <c r="I23" s="25">
        <f t="shared" si="0"/>
        <v>1660</v>
      </c>
      <c r="J23" s="24">
        <f t="shared" si="0"/>
        <v>-3710</v>
      </c>
      <c r="K23" s="7"/>
      <c r="L23" s="25">
        <f t="shared" si="3"/>
        <v>1669.9581845177095</v>
      </c>
      <c r="M23" s="17">
        <f t="shared" si="1"/>
        <v>99.165438888748568</v>
      </c>
      <c r="N23" s="17">
        <f t="shared" si="4"/>
        <v>-3704.0180805941941</v>
      </c>
      <c r="O23" s="24">
        <f t="shared" si="2"/>
        <v>35.783359777557344</v>
      </c>
      <c r="P23" s="7"/>
      <c r="Q23" s="25">
        <f t="shared" si="5"/>
        <v>1691.8696789115152</v>
      </c>
      <c r="R23" s="24">
        <f t="shared" si="6"/>
        <v>-3719.1366288720119</v>
      </c>
      <c r="S23" s="7"/>
      <c r="T23" s="25">
        <f t="shared" si="7"/>
        <v>-0.41285856334931348</v>
      </c>
      <c r="U23" s="24">
        <f t="shared" si="8"/>
        <v>-0.90588014894686475</v>
      </c>
      <c r="V23" s="7"/>
      <c r="W23" s="25">
        <f t="shared" si="9"/>
        <v>-0.42650875748518863</v>
      </c>
      <c r="X23" s="24">
        <f t="shared" si="10"/>
        <v>16.915296848608023</v>
      </c>
      <c r="Y23" s="7"/>
      <c r="Z23" s="25">
        <f t="shared" si="11"/>
        <v>631</v>
      </c>
      <c r="AA23" s="17">
        <f t="shared" si="15"/>
        <v>17.162999999999997</v>
      </c>
      <c r="AB23" s="24">
        <f t="shared" si="12"/>
        <v>0.29955085951978672</v>
      </c>
      <c r="AC23" s="17">
        <f t="shared" si="13"/>
        <v>-0.24770315139197407</v>
      </c>
      <c r="AD23" s="17">
        <f t="shared" ca="1" si="14"/>
        <v>0.11211797531161238</v>
      </c>
      <c r="AE23" s="17">
        <v>146</v>
      </c>
    </row>
    <row r="24" spans="1:31" s="17" customFormat="1" x14ac:dyDescent="0.25">
      <c r="A24" s="17">
        <v>4</v>
      </c>
      <c r="B24" s="17">
        <v>620</v>
      </c>
      <c r="C24" s="17">
        <v>14269</v>
      </c>
      <c r="D24" s="17">
        <v>11488</v>
      </c>
      <c r="E24" s="17">
        <v>12247</v>
      </c>
      <c r="F24" s="17">
        <v>15009</v>
      </c>
      <c r="G24" s="24"/>
      <c r="H24" s="7"/>
      <c r="I24" s="25">
        <f t="shared" si="0"/>
        <v>2022</v>
      </c>
      <c r="J24" s="24">
        <f t="shared" si="0"/>
        <v>-3521</v>
      </c>
      <c r="K24" s="7"/>
      <c r="L24" s="25">
        <f t="shared" si="3"/>
        <v>2025.1944897463584</v>
      </c>
      <c r="M24" s="17">
        <f t="shared" si="1"/>
        <v>10.204764739588864</v>
      </c>
      <c r="N24" s="17">
        <f t="shared" si="4"/>
        <v>-3514.7255712938668</v>
      </c>
      <c r="O24" s="24">
        <f t="shared" si="2"/>
        <v>39.36845558834861</v>
      </c>
      <c r="P24" s="7"/>
      <c r="Q24" s="25">
        <f t="shared" si="5"/>
        <v>2053.8696789115152</v>
      </c>
      <c r="R24" s="24">
        <f t="shared" si="6"/>
        <v>-3530.1366288720119</v>
      </c>
      <c r="S24" s="7"/>
      <c r="T24" s="25">
        <f t="shared" si="7"/>
        <v>-0.50119562724693301</v>
      </c>
      <c r="U24" s="24">
        <f t="shared" si="8"/>
        <v>-0.85984490871884312</v>
      </c>
      <c r="V24" s="7"/>
      <c r="W24" s="25">
        <f t="shared" si="9"/>
        <v>-0.51416446798725168</v>
      </c>
      <c r="X24" s="24">
        <f t="shared" si="10"/>
        <v>22.581490478771002</v>
      </c>
      <c r="Y24" s="7"/>
      <c r="Z24" s="25">
        <f t="shared" si="11"/>
        <v>620</v>
      </c>
      <c r="AA24" s="17">
        <f t="shared" si="15"/>
        <v>22.742999999999995</v>
      </c>
      <c r="AB24" s="24">
        <f t="shared" si="12"/>
        <v>0.3969402317810703</v>
      </c>
      <c r="AC24" s="17">
        <f t="shared" si="13"/>
        <v>-0.16150952122899298</v>
      </c>
      <c r="AD24" s="17">
        <f t="shared" ca="1" si="14"/>
        <v>-1.1575867012041385E-3</v>
      </c>
      <c r="AE24" s="17">
        <v>145</v>
      </c>
    </row>
    <row r="25" spans="1:31" s="17" customFormat="1" x14ac:dyDescent="0.25">
      <c r="A25" s="17">
        <v>5</v>
      </c>
      <c r="B25" s="17">
        <v>613</v>
      </c>
      <c r="C25" s="17">
        <v>14449</v>
      </c>
      <c r="D25" s="17">
        <v>11605</v>
      </c>
      <c r="E25" s="17">
        <v>12093</v>
      </c>
      <c r="F25" s="17">
        <v>14909</v>
      </c>
      <c r="G25" s="24"/>
      <c r="H25" s="7"/>
      <c r="I25" s="25">
        <f t="shared" si="0"/>
        <v>2356</v>
      </c>
      <c r="J25" s="24">
        <f t="shared" si="0"/>
        <v>-3304</v>
      </c>
      <c r="K25" s="7"/>
      <c r="L25" s="25">
        <f t="shared" si="3"/>
        <v>2357.2456003598304</v>
      </c>
      <c r="M25" s="17">
        <f t="shared" si="1"/>
        <v>1.5515202564096346</v>
      </c>
      <c r="N25" s="17">
        <f t="shared" si="4"/>
        <v>-3294.7222578863816</v>
      </c>
      <c r="O25" s="24">
        <f t="shared" si="2"/>
        <v>86.076498726808182</v>
      </c>
      <c r="P25" s="7"/>
      <c r="Q25" s="25">
        <f t="shared" si="5"/>
        <v>2387.8696789115152</v>
      </c>
      <c r="R25" s="24">
        <f t="shared" si="6"/>
        <v>-3313.1366288720119</v>
      </c>
      <c r="S25" s="7"/>
      <c r="T25" s="25">
        <f t="shared" si="7"/>
        <v>-0.58269999006959849</v>
      </c>
      <c r="U25" s="24">
        <f t="shared" si="8"/>
        <v>-0.80698963290148507</v>
      </c>
      <c r="V25" s="7"/>
      <c r="W25" s="25">
        <f t="shared" si="9"/>
        <v>-0.59488429023754064</v>
      </c>
      <c r="X25" s="24">
        <f t="shared" si="10"/>
        <v>28.099515465442209</v>
      </c>
      <c r="Y25" s="7"/>
      <c r="Z25" s="25">
        <f t="shared" si="11"/>
        <v>613</v>
      </c>
      <c r="AA25" s="17">
        <f t="shared" si="15"/>
        <v>28.259999999999994</v>
      </c>
      <c r="AB25" s="24">
        <f t="shared" si="12"/>
        <v>0.49323004661359743</v>
      </c>
      <c r="AC25" s="17">
        <f t="shared" si="13"/>
        <v>-0.160484534557785</v>
      </c>
      <c r="AD25" s="17">
        <f t="shared" ca="1" si="14"/>
        <v>-4.0396187446418708E-3</v>
      </c>
      <c r="AE25" s="17">
        <v>144</v>
      </c>
    </row>
    <row r="26" spans="1:31" s="17" customFormat="1" x14ac:dyDescent="0.25">
      <c r="A26" s="17">
        <v>6</v>
      </c>
      <c r="B26" s="17">
        <v>623</v>
      </c>
      <c r="C26" s="17">
        <v>14600</v>
      </c>
      <c r="D26" s="17">
        <v>11734</v>
      </c>
      <c r="E26" s="17">
        <v>11932</v>
      </c>
      <c r="F26" s="17">
        <v>14781</v>
      </c>
      <c r="G26" s="24"/>
      <c r="H26" s="7"/>
      <c r="I26" s="25">
        <f t="shared" si="0"/>
        <v>2668</v>
      </c>
      <c r="J26" s="24">
        <f t="shared" si="0"/>
        <v>-3047</v>
      </c>
      <c r="K26" s="7"/>
      <c r="L26" s="25">
        <f t="shared" si="3"/>
        <v>2671.9946130892477</v>
      </c>
      <c r="M26" s="17">
        <f t="shared" si="1"/>
        <v>15.956933732788656</v>
      </c>
      <c r="N26" s="17">
        <f t="shared" si="4"/>
        <v>-3039.7732782723569</v>
      </c>
      <c r="O26" s="24">
        <f t="shared" si="2"/>
        <v>52.225506928788192</v>
      </c>
      <c r="P26" s="7"/>
      <c r="Q26" s="25">
        <f t="shared" si="5"/>
        <v>2699.8696789115152</v>
      </c>
      <c r="R26" s="24">
        <f t="shared" si="6"/>
        <v>-3056.1366288720119</v>
      </c>
      <c r="S26" s="7"/>
      <c r="T26" s="25">
        <f t="shared" si="7"/>
        <v>-0.65883580204765724</v>
      </c>
      <c r="U26" s="24">
        <f t="shared" si="8"/>
        <v>-0.7443914490993605</v>
      </c>
      <c r="V26" s="7"/>
      <c r="W26" s="25">
        <f t="shared" si="9"/>
        <v>-0.67008864663719925</v>
      </c>
      <c r="X26" s="24">
        <f t="shared" si="10"/>
        <v>33.696195188906813</v>
      </c>
      <c r="Y26" s="7"/>
      <c r="Z26" s="25">
        <f t="shared" si="11"/>
        <v>623</v>
      </c>
      <c r="AA26" s="17">
        <f t="shared" si="15"/>
        <v>33.86699999999999</v>
      </c>
      <c r="AB26" s="24">
        <f t="shared" si="12"/>
        <v>0.59109065777291936</v>
      </c>
      <c r="AC26" s="17">
        <f t="shared" si="13"/>
        <v>-0.17080481109317702</v>
      </c>
      <c r="AD26" s="17">
        <f t="shared" ca="1" si="14"/>
        <v>5.3156879385106492E-2</v>
      </c>
      <c r="AE26" s="17">
        <v>143</v>
      </c>
    </row>
    <row r="27" spans="1:31" s="17" customFormat="1" x14ac:dyDescent="0.25">
      <c r="A27" s="17">
        <v>7</v>
      </c>
      <c r="B27" s="17">
        <v>613</v>
      </c>
      <c r="C27" s="17">
        <v>14743</v>
      </c>
      <c r="D27" s="17">
        <v>11873</v>
      </c>
      <c r="E27" s="17">
        <v>11791</v>
      </c>
      <c r="F27" s="17">
        <v>14641</v>
      </c>
      <c r="G27" s="24"/>
      <c r="H27" s="7"/>
      <c r="I27" s="25">
        <f t="shared" si="0"/>
        <v>2952</v>
      </c>
      <c r="J27" s="24">
        <f t="shared" si="0"/>
        <v>-2768</v>
      </c>
      <c r="K27" s="7"/>
      <c r="L27" s="25">
        <f t="shared" si="3"/>
        <v>2956.4257705731675</v>
      </c>
      <c r="M27" s="17">
        <f t="shared" si="1"/>
        <v>19.587445166315234</v>
      </c>
      <c r="N27" s="17">
        <f t="shared" si="4"/>
        <v>-2760.4193370287398</v>
      </c>
      <c r="O27" s="24">
        <f t="shared" si="2"/>
        <v>57.466451083834819</v>
      </c>
      <c r="P27" s="7"/>
      <c r="Q27" s="25">
        <f t="shared" si="5"/>
        <v>2983.8696789115152</v>
      </c>
      <c r="R27" s="24">
        <f t="shared" si="6"/>
        <v>-2777.1366288720119</v>
      </c>
      <c r="S27" s="7"/>
      <c r="T27" s="25">
        <f t="shared" si="7"/>
        <v>-0.72813891295076205</v>
      </c>
      <c r="U27" s="24">
        <f t="shared" si="8"/>
        <v>-0.6764346659056143</v>
      </c>
      <c r="V27" s="7"/>
      <c r="W27" s="25">
        <f t="shared" si="9"/>
        <v>-0.73837906124078179</v>
      </c>
      <c r="X27" s="24">
        <f t="shared" si="10"/>
        <v>39.210149364974086</v>
      </c>
      <c r="Y27" s="7"/>
      <c r="Z27" s="25">
        <f t="shared" si="11"/>
        <v>613</v>
      </c>
      <c r="AA27" s="17">
        <f t="shared" si="15"/>
        <v>39.383999999999986</v>
      </c>
      <c r="AB27" s="24">
        <f t="shared" si="12"/>
        <v>0.68738047260544644</v>
      </c>
      <c r="AC27" s="17">
        <f t="shared" si="13"/>
        <v>-0.17385063502590015</v>
      </c>
      <c r="AD27" s="17">
        <f t="shared" ca="1" si="14"/>
        <v>9.7101429397525862E-2</v>
      </c>
      <c r="AE27" s="17">
        <v>142</v>
      </c>
    </row>
    <row r="28" spans="1:31" s="17" customFormat="1" x14ac:dyDescent="0.25">
      <c r="A28" s="17">
        <v>8</v>
      </c>
      <c r="B28" s="17">
        <v>631</v>
      </c>
      <c r="C28" s="17">
        <v>14876</v>
      </c>
      <c r="D28" s="17">
        <v>12027</v>
      </c>
      <c r="E28" s="17">
        <v>11654</v>
      </c>
      <c r="F28" s="17">
        <v>14475</v>
      </c>
      <c r="G28" s="24"/>
      <c r="H28" s="7"/>
      <c r="I28" s="25">
        <f t="shared" si="0"/>
        <v>3222</v>
      </c>
      <c r="J28" s="24">
        <f t="shared" si="0"/>
        <v>-2448</v>
      </c>
      <c r="K28" s="7"/>
      <c r="L28" s="25">
        <f t="shared" si="3"/>
        <v>3220.2366660718199</v>
      </c>
      <c r="M28" s="17">
        <f t="shared" si="1"/>
        <v>3.1093465422712225</v>
      </c>
      <c r="N28" s="17">
        <f t="shared" si="4"/>
        <v>-2446.0841922875275</v>
      </c>
      <c r="O28" s="24">
        <f t="shared" si="2"/>
        <v>3.6703191911692756</v>
      </c>
      <c r="P28" s="7"/>
      <c r="Q28" s="25">
        <f t="shared" si="5"/>
        <v>3253.8696789115152</v>
      </c>
      <c r="R28" s="24">
        <f t="shared" si="6"/>
        <v>-2457.1366288720119</v>
      </c>
      <c r="S28" s="7"/>
      <c r="T28" s="25">
        <f t="shared" si="7"/>
        <v>-0.79402567331638985</v>
      </c>
      <c r="U28" s="24">
        <f t="shared" si="8"/>
        <v>-0.59849140202748252</v>
      </c>
      <c r="V28" s="7"/>
      <c r="W28" s="25">
        <f t="shared" si="9"/>
        <v>-0.80310277266783692</v>
      </c>
      <c r="X28" s="24">
        <f t="shared" si="10"/>
        <v>45.008824756666058</v>
      </c>
      <c r="Y28" s="7"/>
      <c r="Z28" s="25">
        <f t="shared" si="11"/>
        <v>631</v>
      </c>
      <c r="AA28" s="17">
        <f t="shared" si="15"/>
        <v>45.062999999999988</v>
      </c>
      <c r="AB28" s="24">
        <f t="shared" si="12"/>
        <v>0.78649772082620462</v>
      </c>
      <c r="AC28" s="17">
        <f t="shared" si="13"/>
        <v>-5.4175243333929757E-2</v>
      </c>
      <c r="AD28" s="17">
        <f t="shared" ca="1" si="14"/>
        <v>-3.1464617539128881E-2</v>
      </c>
      <c r="AE28" s="17">
        <v>141</v>
      </c>
    </row>
    <row r="29" spans="1:31" s="17" customFormat="1" x14ac:dyDescent="0.25">
      <c r="A29" s="17">
        <v>9</v>
      </c>
      <c r="B29" s="17">
        <v>628</v>
      </c>
      <c r="C29" s="17">
        <v>14986</v>
      </c>
      <c r="D29" s="17">
        <v>12197</v>
      </c>
      <c r="E29" s="17">
        <v>11534</v>
      </c>
      <c r="F29" s="17">
        <v>14304</v>
      </c>
      <c r="G29" s="24"/>
      <c r="H29" s="7"/>
      <c r="I29" s="25">
        <f t="shared" si="0"/>
        <v>3452</v>
      </c>
      <c r="J29" s="24">
        <f t="shared" si="0"/>
        <v>-2107</v>
      </c>
      <c r="K29" s="7"/>
      <c r="L29" s="25">
        <f t="shared" si="3"/>
        <v>3451.0674477893772</v>
      </c>
      <c r="M29" s="17">
        <f t="shared" si="1"/>
        <v>0.86965362553750158</v>
      </c>
      <c r="N29" s="17">
        <f t="shared" si="4"/>
        <v>-2109.3027997864151</v>
      </c>
      <c r="O29" s="24">
        <f t="shared" si="2"/>
        <v>5.3028868563134646</v>
      </c>
      <c r="P29" s="7"/>
      <c r="Q29" s="25">
        <f t="shared" si="5"/>
        <v>3483.8696789115152</v>
      </c>
      <c r="R29" s="24">
        <f t="shared" si="6"/>
        <v>-2116.1366288720119</v>
      </c>
      <c r="S29" s="7"/>
      <c r="T29" s="25">
        <f t="shared" si="7"/>
        <v>-0.85015143214636901</v>
      </c>
      <c r="U29" s="24">
        <f t="shared" si="8"/>
        <v>-0.51543311145734827</v>
      </c>
      <c r="V29" s="7"/>
      <c r="W29" s="25">
        <f t="shared" si="9"/>
        <v>-0.85798756941635324</v>
      </c>
      <c r="X29" s="24">
        <f t="shared" si="10"/>
        <v>50.70798559273112</v>
      </c>
      <c r="Y29" s="7"/>
      <c r="Z29" s="25">
        <f t="shared" si="11"/>
        <v>628</v>
      </c>
      <c r="AA29" s="17">
        <f t="shared" si="15"/>
        <v>50.714999999999989</v>
      </c>
      <c r="AB29" s="24">
        <f t="shared" si="12"/>
        <v>0.885143730148924</v>
      </c>
      <c r="AC29" s="17">
        <f t="shared" si="13"/>
        <v>-7.0144072688691494E-3</v>
      </c>
      <c r="AD29" s="17">
        <f t="shared" ca="1" si="14"/>
        <v>3.7993500016732185E-2</v>
      </c>
      <c r="AE29" s="17">
        <v>140</v>
      </c>
    </row>
    <row r="30" spans="1:31" s="17" customFormat="1" x14ac:dyDescent="0.25">
      <c r="A30" s="17">
        <v>10</v>
      </c>
      <c r="B30" s="17">
        <v>633</v>
      </c>
      <c r="C30" s="17">
        <v>15095</v>
      </c>
      <c r="D30" s="17">
        <v>12382</v>
      </c>
      <c r="E30" s="17">
        <v>11441</v>
      </c>
      <c r="F30" s="17">
        <v>14132</v>
      </c>
      <c r="G30" s="24"/>
      <c r="H30" s="7"/>
      <c r="I30" s="25">
        <f t="shared" si="0"/>
        <v>3654</v>
      </c>
      <c r="J30" s="24">
        <f t="shared" si="0"/>
        <v>-1750</v>
      </c>
      <c r="K30" s="7"/>
      <c r="L30" s="25">
        <f t="shared" si="3"/>
        <v>3649.4237070805434</v>
      </c>
      <c r="M30" s="17">
        <f t="shared" si="1"/>
        <v>20.94245688466853</v>
      </c>
      <c r="N30" s="17">
        <f t="shared" si="4"/>
        <v>-1748.9989052982546</v>
      </c>
      <c r="O30" s="24">
        <f t="shared" si="2"/>
        <v>1.0021906018626858</v>
      </c>
      <c r="P30" s="7"/>
      <c r="Q30" s="25">
        <f t="shared" si="5"/>
        <v>3685.8696789115152</v>
      </c>
      <c r="R30" s="24">
        <f t="shared" si="6"/>
        <v>-1759.1366288720117</v>
      </c>
      <c r="S30" s="7"/>
      <c r="T30" s="25">
        <f t="shared" si="7"/>
        <v>-0.89944448990139425</v>
      </c>
      <c r="U30" s="24">
        <f t="shared" si="8"/>
        <v>-0.42847765769330748</v>
      </c>
      <c r="V30" s="7"/>
      <c r="W30" s="25">
        <f t="shared" si="9"/>
        <v>-0.90598037082449123</v>
      </c>
      <c r="X30" s="24">
        <f t="shared" si="10"/>
        <v>56.391674738499034</v>
      </c>
      <c r="Y30" s="7"/>
      <c r="Z30" s="25">
        <f t="shared" si="11"/>
        <v>633</v>
      </c>
      <c r="AA30" s="17">
        <f t="shared" si="15"/>
        <v>56.411999999999992</v>
      </c>
      <c r="AB30" s="24">
        <f t="shared" si="12"/>
        <v>0.98457513763504101</v>
      </c>
      <c r="AC30" s="17">
        <f t="shared" si="13"/>
        <v>-2.0325261500957481E-2</v>
      </c>
      <c r="AD30" s="17">
        <f t="shared" ca="1" si="14"/>
        <v>6.6939903095679654E-2</v>
      </c>
      <c r="AE30" s="17">
        <v>139</v>
      </c>
    </row>
    <row r="31" spans="1:31" s="17" customFormat="1" x14ac:dyDescent="0.25">
      <c r="A31" s="17">
        <v>11</v>
      </c>
      <c r="B31" s="17">
        <v>638</v>
      </c>
      <c r="C31" s="17">
        <v>15182</v>
      </c>
      <c r="D31" s="17">
        <v>12577</v>
      </c>
      <c r="E31" s="17">
        <v>11360</v>
      </c>
      <c r="F31" s="17">
        <v>13944</v>
      </c>
      <c r="G31" s="24"/>
      <c r="H31" s="7"/>
      <c r="I31" s="25">
        <f t="shared" si="0"/>
        <v>3822</v>
      </c>
      <c r="J31" s="24">
        <f t="shared" si="0"/>
        <v>-1367</v>
      </c>
      <c r="K31" s="7"/>
      <c r="L31" s="25">
        <f t="shared" si="3"/>
        <v>3812.5056720649195</v>
      </c>
      <c r="M31" s="17">
        <f t="shared" si="1"/>
        <v>90.142262938849782</v>
      </c>
      <c r="N31" s="17">
        <f t="shared" si="4"/>
        <v>-1368.2795480406005</v>
      </c>
      <c r="O31" s="24">
        <f t="shared" si="2"/>
        <v>1.6372431882045855</v>
      </c>
      <c r="P31" s="7"/>
      <c r="Q31" s="25">
        <f t="shared" si="5"/>
        <v>3853.8696789115152</v>
      </c>
      <c r="R31" s="24">
        <f t="shared" si="6"/>
        <v>-1376.1366288720117</v>
      </c>
      <c r="S31" s="7"/>
      <c r="T31" s="25">
        <f t="shared" si="7"/>
        <v>-0.94044069635111827</v>
      </c>
      <c r="U31" s="24">
        <f t="shared" si="8"/>
        <v>-0.33518931373916849</v>
      </c>
      <c r="V31" s="7"/>
      <c r="W31" s="25">
        <f t="shared" si="9"/>
        <v>-0.94558028415354867</v>
      </c>
      <c r="X31" s="24">
        <f t="shared" si="10"/>
        <v>62.184785778947969</v>
      </c>
      <c r="Y31" s="7"/>
      <c r="Z31" s="25">
        <f t="shared" si="11"/>
        <v>638</v>
      </c>
      <c r="AA31" s="17">
        <f t="shared" si="15"/>
        <v>62.153999999999989</v>
      </c>
      <c r="AB31" s="24">
        <f t="shared" si="12"/>
        <v>1.0847919432845552</v>
      </c>
      <c r="AC31" s="17">
        <f t="shared" si="13"/>
        <v>3.0785778947979736E-2</v>
      </c>
      <c r="AD31" s="17">
        <f t="shared" ca="1" si="14"/>
        <v>6.9402687058506274E-2</v>
      </c>
      <c r="AE31" s="17">
        <v>138</v>
      </c>
    </row>
    <row r="32" spans="1:31" s="17" customFormat="1" x14ac:dyDescent="0.25">
      <c r="A32" s="17">
        <v>12</v>
      </c>
      <c r="B32" s="17">
        <v>624</v>
      </c>
      <c r="C32" s="17">
        <v>15235</v>
      </c>
      <c r="D32" s="17">
        <v>12769</v>
      </c>
      <c r="E32" s="17">
        <v>11296</v>
      </c>
      <c r="F32" s="17">
        <v>13748</v>
      </c>
      <c r="G32" s="24"/>
      <c r="H32" s="7"/>
      <c r="I32" s="25">
        <f t="shared" si="0"/>
        <v>3939</v>
      </c>
      <c r="J32" s="24">
        <f t="shared" si="0"/>
        <v>-979</v>
      </c>
      <c r="K32" s="7"/>
      <c r="L32" s="25">
        <f t="shared" si="3"/>
        <v>3934.6611775810866</v>
      </c>
      <c r="M32" s="17">
        <f t="shared" si="1"/>
        <v>18.82537998286573</v>
      </c>
      <c r="N32" s="17">
        <f t="shared" si="4"/>
        <v>-982.51142233390999</v>
      </c>
      <c r="O32" s="24">
        <f t="shared" si="2"/>
        <v>12.330086807081887</v>
      </c>
      <c r="P32" s="7"/>
      <c r="Q32" s="25">
        <f t="shared" si="5"/>
        <v>3970.8696789115152</v>
      </c>
      <c r="R32" s="24">
        <f t="shared" si="6"/>
        <v>-988.13662887201167</v>
      </c>
      <c r="S32" s="7"/>
      <c r="T32" s="25">
        <f t="shared" si="7"/>
        <v>-0.96899162584289034</v>
      </c>
      <c r="U32" s="24">
        <f t="shared" si="8"/>
        <v>-0.24068310628693371</v>
      </c>
      <c r="V32" s="7"/>
      <c r="W32" s="25">
        <f t="shared" si="9"/>
        <v>-0.97271522861293924</v>
      </c>
      <c r="X32" s="24">
        <f t="shared" si="10"/>
        <v>67.805381918725516</v>
      </c>
      <c r="Y32" s="7"/>
      <c r="Z32" s="25">
        <f t="shared" si="11"/>
        <v>624</v>
      </c>
      <c r="AA32" s="17">
        <f t="shared" si="15"/>
        <v>67.769999999999982</v>
      </c>
      <c r="AB32" s="24">
        <f t="shared" si="12"/>
        <v>1.1828096340765568</v>
      </c>
      <c r="AC32" s="17">
        <f t="shared" si="13"/>
        <v>3.5381918725533978E-2</v>
      </c>
      <c r="AD32" s="17">
        <f t="shared" ca="1" si="14"/>
        <v>5.2076703807330205E-2</v>
      </c>
      <c r="AE32" s="17">
        <v>137</v>
      </c>
    </row>
    <row r="33" spans="1:31" s="17" customFormat="1" x14ac:dyDescent="0.25">
      <c r="A33" s="17">
        <v>13</v>
      </c>
      <c r="B33" s="17">
        <v>605</v>
      </c>
      <c r="C33" s="17">
        <v>15275</v>
      </c>
      <c r="D33" s="17">
        <v>12957</v>
      </c>
      <c r="E33" s="17">
        <v>11254</v>
      </c>
      <c r="F33" s="17">
        <v>13551</v>
      </c>
      <c r="G33" s="24"/>
      <c r="H33" s="7"/>
      <c r="I33" s="25">
        <f t="shared" si="0"/>
        <v>4021</v>
      </c>
      <c r="J33" s="24">
        <f t="shared" si="0"/>
        <v>-594</v>
      </c>
      <c r="K33" s="7"/>
      <c r="L33" s="25">
        <f t="shared" si="3"/>
        <v>4016.7110015525877</v>
      </c>
      <c r="M33" s="17">
        <f t="shared" si="1"/>
        <v>18.395507681904849</v>
      </c>
      <c r="N33" s="17">
        <f t="shared" si="4"/>
        <v>-599.35986719836205</v>
      </c>
      <c r="O33" s="24">
        <f t="shared" si="2"/>
        <v>28.728176384077486</v>
      </c>
      <c r="P33" s="7"/>
      <c r="Q33" s="25">
        <f t="shared" si="5"/>
        <v>4052.8696789115152</v>
      </c>
      <c r="R33" s="24">
        <f t="shared" si="6"/>
        <v>-603.13662887201167</v>
      </c>
      <c r="S33" s="7"/>
      <c r="T33" s="25">
        <f t="shared" si="7"/>
        <v>-0.9890016789909698</v>
      </c>
      <c r="U33" s="24">
        <f t="shared" si="8"/>
        <v>-0.14690761693355639</v>
      </c>
      <c r="V33" s="7"/>
      <c r="W33" s="25">
        <f t="shared" si="9"/>
        <v>-0.99131930697703186</v>
      </c>
      <c r="X33" s="24">
        <f t="shared" si="10"/>
        <v>73.273643116447317</v>
      </c>
      <c r="Y33" s="7"/>
      <c r="Z33" s="25">
        <f t="shared" si="11"/>
        <v>605</v>
      </c>
      <c r="AA33" s="17">
        <f t="shared" si="15"/>
        <v>73.214999999999975</v>
      </c>
      <c r="AB33" s="24">
        <f t="shared" si="12"/>
        <v>1.2778428118476479</v>
      </c>
      <c r="AC33" s="17">
        <f t="shared" si="13"/>
        <v>5.8643116447342436E-2</v>
      </c>
      <c r="AD33" s="17">
        <f t="shared" ca="1" si="14"/>
        <v>-5.8635155535725403E-2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15298</v>
      </c>
      <c r="D34" s="17">
        <v>13150</v>
      </c>
      <c r="E34" s="17">
        <v>11227</v>
      </c>
      <c r="F34" s="17">
        <v>13352</v>
      </c>
      <c r="G34" s="24"/>
      <c r="H34" s="7"/>
      <c r="I34" s="25">
        <f t="shared" si="0"/>
        <v>4071</v>
      </c>
      <c r="J34" s="24">
        <f t="shared" si="0"/>
        <v>-202</v>
      </c>
      <c r="K34" s="7"/>
      <c r="L34" s="25">
        <f t="shared" si="3"/>
        <v>4062.6707416216582</v>
      </c>
      <c r="M34" s="17">
        <f t="shared" si="1"/>
        <v>69.376545133177402</v>
      </c>
      <c r="N34" s="17">
        <f t="shared" si="4"/>
        <v>-203.61844092678905</v>
      </c>
      <c r="O34" s="24">
        <f t="shared" si="2"/>
        <v>2.619351033505795</v>
      </c>
      <c r="P34" s="7"/>
      <c r="Q34" s="25">
        <f t="shared" si="5"/>
        <v>4102.8696789115156</v>
      </c>
      <c r="R34" s="24">
        <f t="shared" si="6"/>
        <v>-211.13662887201167</v>
      </c>
      <c r="S34" s="7"/>
      <c r="T34" s="25">
        <f t="shared" si="7"/>
        <v>-1.0012029309105306</v>
      </c>
      <c r="U34" s="24">
        <f t="shared" si="8"/>
        <v>-5.1427118682844955E-2</v>
      </c>
      <c r="V34" s="7"/>
      <c r="W34" s="25">
        <f t="shared" si="9"/>
        <v>-1.0020880994759338</v>
      </c>
      <c r="X34" s="24">
        <f t="shared" si="10"/>
        <v>78.765345668213968</v>
      </c>
      <c r="Y34" s="7"/>
      <c r="Z34" s="25">
        <f t="shared" si="11"/>
        <v>616</v>
      </c>
      <c r="AA34" s="17">
        <f t="shared" si="15"/>
        <v>78.758999999999972</v>
      </c>
      <c r="AB34" s="24">
        <f t="shared" si="12"/>
        <v>1.3746038655782133</v>
      </c>
      <c r="AC34" s="17">
        <f t="shared" si="13"/>
        <v>6.3456682139957366E-3</v>
      </c>
      <c r="AD34" s="17">
        <f t="shared" ca="1" si="14"/>
        <v>3.7229310026091866E-2</v>
      </c>
      <c r="AE34" s="17">
        <v>135</v>
      </c>
    </row>
    <row r="35" spans="1:31" s="17" customFormat="1" x14ac:dyDescent="0.25">
      <c r="A35" s="17">
        <v>15</v>
      </c>
      <c r="B35" s="17">
        <v>622</v>
      </c>
      <c r="C35" s="17">
        <v>15308</v>
      </c>
      <c r="D35" s="17">
        <v>13364</v>
      </c>
      <c r="E35" s="17">
        <v>11232</v>
      </c>
      <c r="F35" s="17">
        <v>13160</v>
      </c>
      <c r="G35" s="24"/>
      <c r="H35" s="7"/>
      <c r="I35" s="25">
        <f t="shared" si="0"/>
        <v>4076</v>
      </c>
      <c r="J35" s="24">
        <f t="shared" si="0"/>
        <v>204</v>
      </c>
      <c r="K35" s="7"/>
      <c r="L35" s="25">
        <f t="shared" si="3"/>
        <v>4070.1687683073042</v>
      </c>
      <c r="M35" s="17">
        <f t="shared" si="1"/>
        <v>34.003263053900362</v>
      </c>
      <c r="N35" s="17">
        <f t="shared" si="4"/>
        <v>197.98762814683315</v>
      </c>
      <c r="O35" s="24">
        <f t="shared" si="2"/>
        <v>36.148615300753036</v>
      </c>
      <c r="P35" s="7"/>
      <c r="Q35" s="25">
        <f t="shared" si="5"/>
        <v>4107.8696789115156</v>
      </c>
      <c r="R35" s="24">
        <f t="shared" si="6"/>
        <v>194.86337112798833</v>
      </c>
      <c r="S35" s="7"/>
      <c r="T35" s="25">
        <f t="shared" si="7"/>
        <v>-1.0024230561024867</v>
      </c>
      <c r="U35" s="24">
        <f t="shared" si="8"/>
        <v>4.7463397362534757E-2</v>
      </c>
      <c r="V35" s="7"/>
      <c r="W35" s="25">
        <f t="shared" si="9"/>
        <v>-1.0018233187341614</v>
      </c>
      <c r="X35" s="24">
        <f t="shared" si="10"/>
        <v>84.415659983074363</v>
      </c>
      <c r="Y35" s="7"/>
      <c r="Z35" s="25">
        <f t="shared" si="11"/>
        <v>622</v>
      </c>
      <c r="AA35" s="17">
        <f t="shared" si="15"/>
        <v>84.356999999999971</v>
      </c>
      <c r="AB35" s="24">
        <f t="shared" si="12"/>
        <v>1.4723073971048561</v>
      </c>
      <c r="AC35" s="17">
        <f t="shared" si="13"/>
        <v>5.865998307439213E-2</v>
      </c>
      <c r="AD35" s="17">
        <f t="shared" ca="1" si="14"/>
        <v>-1.6365706639916766E-2</v>
      </c>
      <c r="AE35" s="17">
        <v>134</v>
      </c>
    </row>
    <row r="36" spans="1:31" s="17" customFormat="1" x14ac:dyDescent="0.25">
      <c r="A36" s="17">
        <v>16</v>
      </c>
      <c r="B36" s="17">
        <v>629</v>
      </c>
      <c r="C36" s="17">
        <v>15286</v>
      </c>
      <c r="D36" s="17">
        <v>13561</v>
      </c>
      <c r="E36" s="17">
        <v>11247</v>
      </c>
      <c r="F36" s="17">
        <v>12960</v>
      </c>
      <c r="G36" s="24"/>
      <c r="H36" s="7"/>
      <c r="I36" s="25">
        <f t="shared" si="0"/>
        <v>4039</v>
      </c>
      <c r="J36" s="24">
        <f t="shared" si="0"/>
        <v>601</v>
      </c>
      <c r="K36" s="7"/>
      <c r="L36" s="25">
        <f t="shared" si="3"/>
        <v>4037.919881031195</v>
      </c>
      <c r="M36" s="17">
        <f t="shared" si="1"/>
        <v>1.1666569867723371</v>
      </c>
      <c r="N36" s="17">
        <f t="shared" si="4"/>
        <v>602.26906901905954</v>
      </c>
      <c r="O36" s="24">
        <f t="shared" si="2"/>
        <v>1.6105361751367515</v>
      </c>
      <c r="P36" s="7"/>
      <c r="Q36" s="25">
        <f t="shared" si="5"/>
        <v>4070.8696789115152</v>
      </c>
      <c r="R36" s="24">
        <f t="shared" si="6"/>
        <v>591.86337112798833</v>
      </c>
      <c r="S36" s="7"/>
      <c r="T36" s="25">
        <f t="shared" si="7"/>
        <v>-0.99339412968201168</v>
      </c>
      <c r="U36" s="24">
        <f t="shared" si="8"/>
        <v>0.14416175911134202</v>
      </c>
      <c r="V36" s="7"/>
      <c r="W36" s="25">
        <f t="shared" si="9"/>
        <v>-0.99134125048815958</v>
      </c>
      <c r="X36" s="24">
        <f t="shared" si="10"/>
        <v>89.977191555974287</v>
      </c>
      <c r="Y36" s="7"/>
      <c r="Z36" s="25">
        <f t="shared" si="11"/>
        <v>629</v>
      </c>
      <c r="AA36" s="17">
        <f t="shared" si="15"/>
        <v>90.017999999999972</v>
      </c>
      <c r="AB36" s="24">
        <f t="shared" si="12"/>
        <v>1.5711104860602549</v>
      </c>
      <c r="AC36" s="17">
        <f t="shared" si="13"/>
        <v>-4.0808444025685731E-2</v>
      </c>
      <c r="AD36" s="17">
        <f t="shared" ca="1" si="14"/>
        <v>4.5139182805243649E-2</v>
      </c>
      <c r="AE36" s="17">
        <v>133</v>
      </c>
    </row>
    <row r="37" spans="1:31" s="17" customFormat="1" x14ac:dyDescent="0.25">
      <c r="A37" s="17">
        <v>17</v>
      </c>
      <c r="B37" s="17">
        <v>631</v>
      </c>
      <c r="C37" s="17">
        <v>15253</v>
      </c>
      <c r="D37" s="17">
        <v>13762</v>
      </c>
      <c r="E37" s="17">
        <v>11286</v>
      </c>
      <c r="F37" s="17">
        <v>12761</v>
      </c>
      <c r="G37" s="24"/>
      <c r="H37" s="7"/>
      <c r="I37" s="25">
        <f t="shared" si="0"/>
        <v>3967</v>
      </c>
      <c r="J37" s="24">
        <f t="shared" si="0"/>
        <v>1001</v>
      </c>
      <c r="K37" s="7"/>
      <c r="L37" s="25">
        <f t="shared" si="3"/>
        <v>3965.6400020899523</v>
      </c>
      <c r="M37" s="17">
        <f t="shared" si="1"/>
        <v>1.8495943153341003</v>
      </c>
      <c r="N37" s="17">
        <f t="shared" si="4"/>
        <v>1002.0202419810835</v>
      </c>
      <c r="O37" s="24">
        <f t="shared" si="2"/>
        <v>1.040893699965129</v>
      </c>
      <c r="P37" s="7"/>
      <c r="Q37" s="25">
        <f t="shared" si="5"/>
        <v>3998.8696789115152</v>
      </c>
      <c r="R37" s="24">
        <f t="shared" si="6"/>
        <v>991.86337112798833</v>
      </c>
      <c r="S37" s="7"/>
      <c r="T37" s="25">
        <f t="shared" si="7"/>
        <v>-0.97582432691784426</v>
      </c>
      <c r="U37" s="24">
        <f t="shared" si="8"/>
        <v>0.24159083895900674</v>
      </c>
      <c r="V37" s="7"/>
      <c r="W37" s="25">
        <f t="shared" si="9"/>
        <v>-0.97230636969116235</v>
      </c>
      <c r="X37" s="24">
        <f t="shared" si="10"/>
        <v>95.656997250454424</v>
      </c>
      <c r="Y37" s="7"/>
      <c r="Z37" s="25">
        <f t="shared" si="11"/>
        <v>631</v>
      </c>
      <c r="AA37" s="17">
        <f t="shared" si="15"/>
        <v>95.696999999999974</v>
      </c>
      <c r="AB37" s="24">
        <f t="shared" si="12"/>
        <v>1.6702277342810132</v>
      </c>
      <c r="AC37" s="17">
        <f t="shared" si="13"/>
        <v>-4.0002749545550387E-2</v>
      </c>
      <c r="AD37" s="17">
        <f t="shared" ca="1" si="14"/>
        <v>6.587146655175502E-2</v>
      </c>
      <c r="AE37" s="17">
        <v>132</v>
      </c>
    </row>
    <row r="38" spans="1:31" s="17" customFormat="1" x14ac:dyDescent="0.25">
      <c r="A38" s="17">
        <v>18</v>
      </c>
      <c r="B38" s="17">
        <v>633</v>
      </c>
      <c r="C38" s="17">
        <v>15192</v>
      </c>
      <c r="D38" s="17">
        <v>13954</v>
      </c>
      <c r="E38" s="17">
        <v>11337</v>
      </c>
      <c r="F38" s="17">
        <v>12561</v>
      </c>
      <c r="G38" s="24"/>
      <c r="H38" s="7"/>
      <c r="I38" s="25">
        <f t="shared" si="0"/>
        <v>3855</v>
      </c>
      <c r="J38" s="24">
        <f t="shared" si="0"/>
        <v>1393</v>
      </c>
      <c r="K38" s="7"/>
      <c r="L38" s="25">
        <f t="shared" si="3"/>
        <v>3853.6631367420246</v>
      </c>
      <c r="M38" s="17">
        <f t="shared" si="1"/>
        <v>1.7872033705247015</v>
      </c>
      <c r="N38" s="17">
        <f t="shared" si="4"/>
        <v>1393.2425421271264</v>
      </c>
      <c r="O38" s="24">
        <f t="shared" si="2"/>
        <v>5.8826683430998075E-2</v>
      </c>
      <c r="P38" s="7"/>
      <c r="Q38" s="25">
        <f t="shared" si="5"/>
        <v>3886.8696789115152</v>
      </c>
      <c r="R38" s="24">
        <f t="shared" si="6"/>
        <v>1383.8633711279883</v>
      </c>
      <c r="S38" s="7"/>
      <c r="T38" s="25">
        <f t="shared" si="7"/>
        <v>-0.94849352261802833</v>
      </c>
      <c r="U38" s="24">
        <f t="shared" si="8"/>
        <v>0.33707133720971816</v>
      </c>
      <c r="V38" s="7"/>
      <c r="W38" s="25">
        <f t="shared" si="9"/>
        <v>-0.94353864875149951</v>
      </c>
      <c r="X38" s="24">
        <f t="shared" si="10"/>
        <v>101.36203108037608</v>
      </c>
      <c r="Y38" s="7"/>
      <c r="Z38" s="25">
        <f t="shared" si="11"/>
        <v>633</v>
      </c>
      <c r="AA38" s="17">
        <f t="shared" si="15"/>
        <v>101.39399999999998</v>
      </c>
      <c r="AB38" s="24">
        <f t="shared" si="12"/>
        <v>1.7696591417671299</v>
      </c>
      <c r="AC38" s="17">
        <f t="shared" si="13"/>
        <v>-3.1968919623892589E-2</v>
      </c>
      <c r="AD38" s="17">
        <f t="shared" ca="1" si="14"/>
        <v>-1.5440746123104532E-2</v>
      </c>
      <c r="AE38" s="17">
        <v>131</v>
      </c>
    </row>
    <row r="39" spans="1:31" s="17" customFormat="1" x14ac:dyDescent="0.25">
      <c r="A39" s="17">
        <v>19</v>
      </c>
      <c r="B39" s="17">
        <v>632</v>
      </c>
      <c r="C39" s="17">
        <v>15115</v>
      </c>
      <c r="D39" s="17">
        <v>14142</v>
      </c>
      <c r="E39" s="17">
        <v>11409</v>
      </c>
      <c r="F39" s="17">
        <v>12374</v>
      </c>
      <c r="G39" s="24"/>
      <c r="H39" s="7"/>
      <c r="I39" s="25">
        <f t="shared" si="0"/>
        <v>3706</v>
      </c>
      <c r="J39" s="24">
        <f t="shared" si="0"/>
        <v>1768</v>
      </c>
      <c r="K39" s="7"/>
      <c r="L39" s="25">
        <f t="shared" si="3"/>
        <v>3703.5295899613561</v>
      </c>
      <c r="M39" s="17">
        <f t="shared" si="1"/>
        <v>6.1029257590324404</v>
      </c>
      <c r="N39" s="17">
        <f t="shared" si="4"/>
        <v>1770.208608820803</v>
      </c>
      <c r="O39" s="24">
        <f t="shared" si="2"/>
        <v>4.8779529233286638</v>
      </c>
      <c r="P39" s="7"/>
      <c r="Q39" s="25">
        <f t="shared" si="5"/>
        <v>3737.8696789115152</v>
      </c>
      <c r="R39" s="24">
        <f t="shared" si="6"/>
        <v>1758.8633711279883</v>
      </c>
      <c r="S39" s="7"/>
      <c r="T39" s="25">
        <f t="shared" si="7"/>
        <v>-0.91213379189773747</v>
      </c>
      <c r="U39" s="24">
        <f t="shared" si="8"/>
        <v>0.42841109956690387</v>
      </c>
      <c r="V39" s="7"/>
      <c r="W39" s="25">
        <f t="shared" si="9"/>
        <v>-0.90580316500898739</v>
      </c>
      <c r="X39" s="24">
        <f t="shared" si="10"/>
        <v>107.01558751326075</v>
      </c>
      <c r="Y39" s="7"/>
      <c r="Z39" s="25">
        <f t="shared" si="11"/>
        <v>632</v>
      </c>
      <c r="AA39" s="17">
        <f t="shared" si="15"/>
        <v>107.08199999999998</v>
      </c>
      <c r="AB39" s="24">
        <f t="shared" si="12"/>
        <v>1.8689334696205675</v>
      </c>
      <c r="AC39" s="17">
        <f t="shared" si="13"/>
        <v>-6.6412486739224619E-2</v>
      </c>
      <c r="AD39" s="17">
        <f t="shared" ca="1" si="14"/>
        <v>2.1544057399239591E-2</v>
      </c>
      <c r="AE39" s="17">
        <v>130</v>
      </c>
    </row>
    <row r="40" spans="1:31" s="17" customFormat="1" x14ac:dyDescent="0.25">
      <c r="A40" s="17">
        <v>20</v>
      </c>
      <c r="B40" s="17">
        <v>620</v>
      </c>
      <c r="C40" s="17">
        <v>15023</v>
      </c>
      <c r="D40" s="17">
        <v>14314</v>
      </c>
      <c r="E40" s="17">
        <v>11501</v>
      </c>
      <c r="F40" s="17">
        <v>12194</v>
      </c>
      <c r="G40" s="24"/>
      <c r="H40" s="7"/>
      <c r="I40" s="25">
        <f t="shared" si="0"/>
        <v>3522</v>
      </c>
      <c r="J40" s="24">
        <f t="shared" si="0"/>
        <v>2120</v>
      </c>
      <c r="K40" s="7"/>
      <c r="L40" s="25">
        <f t="shared" si="3"/>
        <v>3520.4553600278068</v>
      </c>
      <c r="M40" s="17">
        <f t="shared" si="1"/>
        <v>2.3859126436969516</v>
      </c>
      <c r="N40" s="17">
        <f t="shared" si="4"/>
        <v>2123.1878570699146</v>
      </c>
      <c r="O40" s="24">
        <f t="shared" si="2"/>
        <v>10.162432698204315</v>
      </c>
      <c r="P40" s="7"/>
      <c r="Q40" s="25">
        <f t="shared" si="5"/>
        <v>3553.8696789115152</v>
      </c>
      <c r="R40" s="24">
        <f t="shared" si="6"/>
        <v>2110.8633711279881</v>
      </c>
      <c r="S40" s="7"/>
      <c r="T40" s="25">
        <f t="shared" si="7"/>
        <v>-0.867233184833754</v>
      </c>
      <c r="U40" s="24">
        <f t="shared" si="8"/>
        <v>0.51414868983284878</v>
      </c>
      <c r="V40" s="7"/>
      <c r="W40" s="25">
        <f t="shared" si="9"/>
        <v>-0.85960997002350359</v>
      </c>
      <c r="X40" s="24">
        <f t="shared" si="10"/>
        <v>112.58761296927617</v>
      </c>
      <c r="Y40" s="7"/>
      <c r="Z40" s="25">
        <f t="shared" si="11"/>
        <v>620</v>
      </c>
      <c r="AA40" s="17">
        <f t="shared" si="15"/>
        <v>112.66199999999998</v>
      </c>
      <c r="AB40" s="24">
        <f t="shared" si="12"/>
        <v>1.9663228418818512</v>
      </c>
      <c r="AC40" s="17">
        <f t="shared" si="13"/>
        <v>-7.4387030723812586E-2</v>
      </c>
      <c r="AD40" s="17">
        <f t="shared" ca="1" si="14"/>
        <v>7.8447711694067834E-2</v>
      </c>
      <c r="AE40" s="17">
        <v>129</v>
      </c>
    </row>
    <row r="41" spans="1:31" s="17" customFormat="1" x14ac:dyDescent="0.25">
      <c r="A41" s="17">
        <v>21</v>
      </c>
      <c r="B41" s="17">
        <v>614</v>
      </c>
      <c r="C41" s="17">
        <v>14917</v>
      </c>
      <c r="D41" s="17">
        <v>14481</v>
      </c>
      <c r="E41" s="17">
        <v>11611</v>
      </c>
      <c r="F41" s="17">
        <v>12033</v>
      </c>
      <c r="G41" s="24"/>
      <c r="H41" s="7"/>
      <c r="I41" s="25">
        <f t="shared" si="0"/>
        <v>3306</v>
      </c>
      <c r="J41" s="24">
        <f t="shared" si="0"/>
        <v>2448</v>
      </c>
      <c r="K41" s="7"/>
      <c r="L41" s="25">
        <f t="shared" si="3"/>
        <v>3305.9323701377475</v>
      </c>
      <c r="M41" s="17">
        <f t="shared" si="1"/>
        <v>4.5737982682905335E-3</v>
      </c>
      <c r="N41" s="17">
        <f t="shared" si="4"/>
        <v>2453.0151779709986</v>
      </c>
      <c r="O41" s="24">
        <f t="shared" si="2"/>
        <v>25.152010080789566</v>
      </c>
      <c r="P41" s="7"/>
      <c r="Q41" s="25">
        <f t="shared" si="5"/>
        <v>3337.8696789115152</v>
      </c>
      <c r="R41" s="24">
        <f t="shared" si="6"/>
        <v>2438.8633711279881</v>
      </c>
      <c r="S41" s="7"/>
      <c r="T41" s="25">
        <f t="shared" si="7"/>
        <v>-0.81452377654125185</v>
      </c>
      <c r="U41" s="24">
        <f t="shared" si="8"/>
        <v>0.59404053530793388</v>
      </c>
      <c r="V41" s="7"/>
      <c r="W41" s="25">
        <f t="shared" si="9"/>
        <v>-0.80569487919393445</v>
      </c>
      <c r="X41" s="24">
        <f t="shared" si="10"/>
        <v>118.10461531393742</v>
      </c>
      <c r="Y41" s="7"/>
      <c r="Z41" s="25">
        <f t="shared" si="11"/>
        <v>614</v>
      </c>
      <c r="AA41" s="17">
        <f t="shared" si="15"/>
        <v>118.18799999999997</v>
      </c>
      <c r="AB41" s="24">
        <f t="shared" si="12"/>
        <v>2.0627697363470574</v>
      </c>
      <c r="AC41" s="17">
        <f t="shared" si="13"/>
        <v>-8.3384686062558444E-2</v>
      </c>
      <c r="AD41" s="17">
        <f t="shared" ca="1" si="14"/>
        <v>0.10543647937106471</v>
      </c>
      <c r="AE41" s="17">
        <v>128</v>
      </c>
    </row>
    <row r="42" spans="1:31" s="17" customFormat="1" x14ac:dyDescent="0.25">
      <c r="A42" s="17">
        <v>22</v>
      </c>
      <c r="B42" s="17">
        <v>606</v>
      </c>
      <c r="C42" s="17">
        <v>14791</v>
      </c>
      <c r="D42" s="17">
        <v>14635</v>
      </c>
      <c r="E42" s="17">
        <v>11733</v>
      </c>
      <c r="F42" s="17">
        <v>11881</v>
      </c>
      <c r="G42" s="24"/>
      <c r="H42" s="7"/>
      <c r="I42" s="25">
        <f t="shared" si="0"/>
        <v>3058</v>
      </c>
      <c r="J42" s="24">
        <f t="shared" si="0"/>
        <v>2754</v>
      </c>
      <c r="K42" s="7"/>
      <c r="L42" s="25">
        <f t="shared" si="3"/>
        <v>3063.7423020242395</v>
      </c>
      <c r="M42" s="17">
        <f t="shared" si="1"/>
        <v>32.974032537585138</v>
      </c>
      <c r="N42" s="17">
        <f t="shared" si="4"/>
        <v>2756.2828686460016</v>
      </c>
      <c r="O42" s="24">
        <f t="shared" si="2"/>
        <v>5.2114892548971277</v>
      </c>
      <c r="P42" s="7"/>
      <c r="Q42" s="25">
        <f t="shared" si="5"/>
        <v>3089.8696789115152</v>
      </c>
      <c r="R42" s="24">
        <f t="shared" si="6"/>
        <v>2744.8633711279881</v>
      </c>
      <c r="S42" s="7"/>
      <c r="T42" s="25">
        <f t="shared" si="7"/>
        <v>-0.75400556702023069</v>
      </c>
      <c r="U42" s="24">
        <f t="shared" si="8"/>
        <v>0.66857378139139745</v>
      </c>
      <c r="V42" s="7"/>
      <c r="W42" s="25">
        <f t="shared" si="9"/>
        <v>-0.74405057703504707</v>
      </c>
      <c r="X42" s="24">
        <f t="shared" si="10"/>
        <v>123.6447687419062</v>
      </c>
      <c r="Y42" s="7"/>
      <c r="Z42" s="25">
        <f t="shared" si="11"/>
        <v>606</v>
      </c>
      <c r="AA42" s="17">
        <f t="shared" si="15"/>
        <v>123.64199999999997</v>
      </c>
      <c r="AB42" s="24">
        <f t="shared" si="12"/>
        <v>2.1579599937508283</v>
      </c>
      <c r="AC42" s="17">
        <f t="shared" si="13"/>
        <v>2.7687419062374374E-3</v>
      </c>
      <c r="AD42" s="17">
        <f t="shared" ca="1" si="14"/>
        <v>4.9618529727027294E-2</v>
      </c>
      <c r="AE42" s="17">
        <v>127</v>
      </c>
    </row>
    <row r="43" spans="1:31" s="17" customFormat="1" x14ac:dyDescent="0.25">
      <c r="A43" s="17">
        <v>23</v>
      </c>
      <c r="B43" s="17">
        <v>625</v>
      </c>
      <c r="C43" s="17">
        <v>14653</v>
      </c>
      <c r="D43" s="17">
        <v>14775</v>
      </c>
      <c r="E43" s="17">
        <v>11869</v>
      </c>
      <c r="F43" s="17">
        <v>11732</v>
      </c>
      <c r="G43" s="24"/>
      <c r="H43" s="7"/>
      <c r="I43" s="25">
        <f t="shared" si="0"/>
        <v>2784</v>
      </c>
      <c r="J43" s="24">
        <f t="shared" si="0"/>
        <v>3043</v>
      </c>
      <c r="K43" s="7"/>
      <c r="L43" s="25">
        <f t="shared" si="3"/>
        <v>2784.5931987153613</v>
      </c>
      <c r="M43" s="17">
        <f t="shared" si="1"/>
        <v>0.3518847159062588</v>
      </c>
      <c r="N43" s="17">
        <f t="shared" si="4"/>
        <v>3042.9732923863012</v>
      </c>
      <c r="O43" s="24">
        <f t="shared" si="2"/>
        <v>7.1329662948529211E-4</v>
      </c>
      <c r="P43" s="7"/>
      <c r="Q43" s="25">
        <f t="shared" si="5"/>
        <v>2815.8696789115152</v>
      </c>
      <c r="R43" s="24">
        <f t="shared" si="6"/>
        <v>3033.8633711279881</v>
      </c>
      <c r="S43" s="7"/>
      <c r="T43" s="25">
        <f t="shared" si="7"/>
        <v>-0.68714270650103804</v>
      </c>
      <c r="U43" s="24">
        <f t="shared" si="8"/>
        <v>0.7389662915813352</v>
      </c>
      <c r="V43" s="7"/>
      <c r="W43" s="25">
        <f t="shared" si="9"/>
        <v>-0.67612309014629945</v>
      </c>
      <c r="X43" s="24">
        <f t="shared" si="10"/>
        <v>129.24598293036041</v>
      </c>
      <c r="Y43" s="7"/>
      <c r="Z43" s="25">
        <f t="shared" si="11"/>
        <v>625</v>
      </c>
      <c r="AA43" s="17">
        <f t="shared" si="15"/>
        <v>129.26699999999997</v>
      </c>
      <c r="AB43" s="24">
        <f t="shared" si="12"/>
        <v>2.2561347641755094</v>
      </c>
      <c r="AC43" s="17">
        <f t="shared" si="13"/>
        <v>-2.1017069639555075E-2</v>
      </c>
      <c r="AD43" s="17">
        <f t="shared" ca="1" si="14"/>
        <v>8.967898885001091E-2</v>
      </c>
      <c r="AE43" s="17">
        <v>126</v>
      </c>
    </row>
    <row r="44" spans="1:31" s="17" customFormat="1" x14ac:dyDescent="0.25">
      <c r="A44" s="17">
        <v>24</v>
      </c>
      <c r="B44" s="17">
        <v>628</v>
      </c>
      <c r="C44" s="17">
        <v>14499</v>
      </c>
      <c r="D44" s="17">
        <v>14905</v>
      </c>
      <c r="E44" s="17">
        <v>12021</v>
      </c>
      <c r="F44" s="17">
        <v>11600</v>
      </c>
      <c r="G44" s="24"/>
      <c r="H44" s="7"/>
      <c r="I44" s="25">
        <f t="shared" si="0"/>
        <v>2478</v>
      </c>
      <c r="J44" s="24">
        <f t="shared" si="0"/>
        <v>3305</v>
      </c>
      <c r="K44" s="7"/>
      <c r="L44" s="25">
        <f t="shared" si="3"/>
        <v>2476.7602645234383</v>
      </c>
      <c r="M44" s="17">
        <f t="shared" si="1"/>
        <v>1.5369440518456432</v>
      </c>
      <c r="N44" s="17">
        <f t="shared" si="4"/>
        <v>3301.6052309607844</v>
      </c>
      <c r="O44" s="24">
        <f t="shared" si="2"/>
        <v>11.524456829616735</v>
      </c>
      <c r="P44" s="7"/>
      <c r="Q44" s="25">
        <f t="shared" si="5"/>
        <v>2509.8696789115152</v>
      </c>
      <c r="R44" s="24">
        <f t="shared" si="6"/>
        <v>3295.8633711279881</v>
      </c>
      <c r="S44" s="7"/>
      <c r="T44" s="25">
        <f t="shared" si="7"/>
        <v>-0.61247104475332659</v>
      </c>
      <c r="U44" s="24">
        <f t="shared" si="8"/>
        <v>0.80278233888155559</v>
      </c>
      <c r="V44" s="7"/>
      <c r="W44" s="25">
        <f t="shared" si="9"/>
        <v>-0.60048468064131533</v>
      </c>
      <c r="X44" s="24">
        <f t="shared" si="10"/>
        <v>134.90653689058593</v>
      </c>
      <c r="Y44" s="7"/>
      <c r="Z44" s="25">
        <f t="shared" si="11"/>
        <v>628</v>
      </c>
      <c r="AA44" s="17">
        <f t="shared" si="15"/>
        <v>134.91899999999995</v>
      </c>
      <c r="AB44" s="24">
        <f t="shared" si="12"/>
        <v>2.3547807734982285</v>
      </c>
      <c r="AC44" s="17">
        <f t="shared" si="13"/>
        <v>-1.2463109414028395E-2</v>
      </c>
      <c r="AD44" s="17">
        <f t="shared" ca="1" si="14"/>
        <v>5.0898871655562061E-2</v>
      </c>
      <c r="AE44" s="17">
        <v>125</v>
      </c>
    </row>
    <row r="45" spans="1:31" s="17" customFormat="1" x14ac:dyDescent="0.25">
      <c r="A45" s="17">
        <v>25</v>
      </c>
      <c r="B45" s="17">
        <v>628</v>
      </c>
      <c r="C45" s="17">
        <v>14327</v>
      </c>
      <c r="D45" s="17">
        <v>15020</v>
      </c>
      <c r="E45" s="17">
        <v>12188</v>
      </c>
      <c r="F45" s="17">
        <v>11486</v>
      </c>
      <c r="G45" s="24"/>
      <c r="H45" s="7"/>
      <c r="I45" s="25">
        <f t="shared" si="0"/>
        <v>2139</v>
      </c>
      <c r="J45" s="24">
        <f t="shared" si="0"/>
        <v>3534</v>
      </c>
      <c r="K45" s="7"/>
      <c r="L45" s="25">
        <f t="shared" si="3"/>
        <v>2144.5098057632244</v>
      </c>
      <c r="M45" s="17">
        <f t="shared" si="1"/>
        <v>30.357959548461352</v>
      </c>
      <c r="N45" s="17">
        <f t="shared" si="4"/>
        <v>3528.2213317539763</v>
      </c>
      <c r="O45" s="24">
        <f t="shared" si="2"/>
        <v>33.393006697602615</v>
      </c>
      <c r="P45" s="7"/>
      <c r="Q45" s="25">
        <f t="shared" si="5"/>
        <v>2170.8696789115152</v>
      </c>
      <c r="R45" s="24">
        <f t="shared" si="6"/>
        <v>3524.8633711279881</v>
      </c>
      <c r="S45" s="7"/>
      <c r="T45" s="25">
        <f t="shared" si="7"/>
        <v>-0.52974655673870497</v>
      </c>
      <c r="U45" s="24">
        <f t="shared" si="8"/>
        <v>0.85856048709434363</v>
      </c>
      <c r="V45" s="7"/>
      <c r="W45" s="25">
        <f t="shared" si="9"/>
        <v>-0.5169132424237024</v>
      </c>
      <c r="X45" s="24">
        <f t="shared" si="10"/>
        <v>140.65231406370788</v>
      </c>
      <c r="Y45" s="7"/>
      <c r="Z45" s="25">
        <f t="shared" si="11"/>
        <v>628</v>
      </c>
      <c r="AA45" s="17">
        <f t="shared" si="15"/>
        <v>140.57099999999994</v>
      </c>
      <c r="AB45" s="24">
        <f t="shared" si="12"/>
        <v>2.4534267828209479</v>
      </c>
      <c r="AC45" s="17">
        <f t="shared" si="13"/>
        <v>8.1314063707935702E-2</v>
      </c>
      <c r="AD45" s="17">
        <f t="shared" ca="1" si="14"/>
        <v>8.4456835740525094E-3</v>
      </c>
      <c r="AE45" s="17">
        <v>124</v>
      </c>
    </row>
    <row r="46" spans="1:31" s="17" customFormat="1" x14ac:dyDescent="0.25">
      <c r="A46" s="17">
        <v>26</v>
      </c>
      <c r="B46" s="17">
        <v>644</v>
      </c>
      <c r="C46" s="17">
        <v>14149</v>
      </c>
      <c r="D46" s="17">
        <v>15113</v>
      </c>
      <c r="E46" s="17">
        <v>12372</v>
      </c>
      <c r="F46" s="17">
        <v>11389</v>
      </c>
      <c r="G46" s="24"/>
      <c r="H46" s="7"/>
      <c r="I46" s="25">
        <f t="shared" si="0"/>
        <v>1777</v>
      </c>
      <c r="J46" s="24">
        <f t="shared" si="0"/>
        <v>3724</v>
      </c>
      <c r="K46" s="7"/>
      <c r="L46" s="25">
        <f t="shared" si="3"/>
        <v>1781.8243357402603</v>
      </c>
      <c r="M46" s="17">
        <f t="shared" si="1"/>
        <v>23.274215334752576</v>
      </c>
      <c r="N46" s="17">
        <f t="shared" si="4"/>
        <v>3725.0553755756905</v>
      </c>
      <c r="O46" s="24">
        <f t="shared" si="2"/>
        <v>1.1138176057640643</v>
      </c>
      <c r="P46" s="7"/>
      <c r="Q46" s="25">
        <f t="shared" si="5"/>
        <v>1808.8696789115152</v>
      </c>
      <c r="R46" s="24">
        <f t="shared" si="6"/>
        <v>3714.8633711279881</v>
      </c>
      <c r="S46" s="7"/>
      <c r="T46" s="25">
        <f t="shared" si="7"/>
        <v>-0.44140949284108549</v>
      </c>
      <c r="U46" s="24">
        <f t="shared" si="8"/>
        <v>0.90483930002198443</v>
      </c>
      <c r="V46" s="7"/>
      <c r="W46" s="25">
        <f t="shared" si="9"/>
        <v>-0.42787124747005789</v>
      </c>
      <c r="X46" s="24">
        <f t="shared" si="10"/>
        <v>146.3951288451708</v>
      </c>
      <c r="Y46" s="7"/>
      <c r="Z46" s="25">
        <f t="shared" si="11"/>
        <v>644</v>
      </c>
      <c r="AA46" s="17">
        <f t="shared" si="15"/>
        <v>146.36699999999993</v>
      </c>
      <c r="AB46" s="24">
        <f t="shared" si="12"/>
        <v>2.5545860662665394</v>
      </c>
      <c r="AC46" s="17">
        <f t="shared" si="13"/>
        <v>2.8128845170868999E-2</v>
      </c>
      <c r="AD46" s="17">
        <f t="shared" ca="1" si="14"/>
        <v>0.10962026483193199</v>
      </c>
      <c r="AE46" s="17">
        <v>123</v>
      </c>
    </row>
    <row r="47" spans="1:31" s="17" customFormat="1" x14ac:dyDescent="0.25">
      <c r="A47" s="17">
        <v>27</v>
      </c>
      <c r="B47" s="17">
        <v>623</v>
      </c>
      <c r="C47" s="17">
        <v>13969</v>
      </c>
      <c r="D47" s="17">
        <v>15199</v>
      </c>
      <c r="E47" s="17">
        <v>12559</v>
      </c>
      <c r="F47" s="17">
        <v>11317</v>
      </c>
      <c r="G47" s="24"/>
      <c r="H47" s="7"/>
      <c r="I47" s="25">
        <f t="shared" si="0"/>
        <v>1410</v>
      </c>
      <c r="J47" s="24">
        <f t="shared" si="0"/>
        <v>3882</v>
      </c>
      <c r="K47" s="7"/>
      <c r="L47" s="25">
        <f t="shared" si="3"/>
        <v>1413.2602575325718</v>
      </c>
      <c r="M47" s="17">
        <f t="shared" si="1"/>
        <v>10.629279178691249</v>
      </c>
      <c r="N47" s="17">
        <f t="shared" si="4"/>
        <v>3879.3302860001272</v>
      </c>
      <c r="O47" s="24">
        <f t="shared" si="2"/>
        <v>7.1273728411167365</v>
      </c>
      <c r="P47" s="7"/>
      <c r="Q47" s="25">
        <f t="shared" si="5"/>
        <v>1441.8696789115152</v>
      </c>
      <c r="R47" s="24">
        <f t="shared" si="6"/>
        <v>3872.8633711279881</v>
      </c>
      <c r="S47" s="7"/>
      <c r="T47" s="25">
        <f t="shared" si="7"/>
        <v>-0.35185230375150994</v>
      </c>
      <c r="U47" s="24">
        <f t="shared" si="8"/>
        <v>0.94332378656181193</v>
      </c>
      <c r="V47" s="7"/>
      <c r="W47" s="25">
        <f t="shared" si="9"/>
        <v>-0.33772603751968577</v>
      </c>
      <c r="X47" s="24">
        <f t="shared" si="10"/>
        <v>152.00494992058384</v>
      </c>
      <c r="Y47" s="7"/>
      <c r="Z47" s="25">
        <f t="shared" si="11"/>
        <v>623</v>
      </c>
      <c r="AA47" s="17">
        <f t="shared" si="15"/>
        <v>151.97399999999993</v>
      </c>
      <c r="AB47" s="24">
        <f t="shared" si="12"/>
        <v>2.652446677425861</v>
      </c>
      <c r="AC47" s="17">
        <f t="shared" si="13"/>
        <v>3.0949920583907442E-2</v>
      </c>
      <c r="AD47" s="17">
        <f t="shared" ca="1" si="14"/>
        <v>8.5515169365919519E-3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13770</v>
      </c>
      <c r="D48" s="17">
        <v>15253</v>
      </c>
      <c r="E48" s="17">
        <v>12746</v>
      </c>
      <c r="F48" s="17">
        <v>11253</v>
      </c>
      <c r="G48" s="24"/>
      <c r="H48" s="7"/>
      <c r="I48" s="25">
        <f t="shared" si="0"/>
        <v>1024</v>
      </c>
      <c r="J48" s="24">
        <f t="shared" si="0"/>
        <v>4000</v>
      </c>
      <c r="K48" s="7"/>
      <c r="L48" s="25">
        <f t="shared" si="3"/>
        <v>1029.6072197265255</v>
      </c>
      <c r="M48" s="17">
        <f t="shared" si="1"/>
        <v>31.440913061536701</v>
      </c>
      <c r="N48" s="17">
        <f t="shared" si="4"/>
        <v>3996.8829807698912</v>
      </c>
      <c r="O48" s="24">
        <f t="shared" si="2"/>
        <v>9.7158088808679377</v>
      </c>
      <c r="P48" s="7"/>
      <c r="Q48" s="25">
        <f t="shared" si="5"/>
        <v>1055.8696789115152</v>
      </c>
      <c r="R48" s="24">
        <f t="shared" si="6"/>
        <v>3990.8633711279881</v>
      </c>
      <c r="S48" s="7"/>
      <c r="T48" s="25">
        <f t="shared" si="7"/>
        <v>-0.25765863893250135</v>
      </c>
      <c r="U48" s="24">
        <f t="shared" si="8"/>
        <v>0.97206536511687303</v>
      </c>
      <c r="V48" s="7"/>
      <c r="W48" s="25">
        <f t="shared" si="9"/>
        <v>-0.24309013878425786</v>
      </c>
      <c r="X48" s="24">
        <f t="shared" si="10"/>
        <v>157.66284796041873</v>
      </c>
      <c r="Y48" s="7"/>
      <c r="Z48" s="25">
        <f t="shared" si="11"/>
        <v>625</v>
      </c>
      <c r="AA48" s="17">
        <f t="shared" si="15"/>
        <v>157.59899999999993</v>
      </c>
      <c r="AB48" s="24">
        <f t="shared" si="12"/>
        <v>2.7506214478505422</v>
      </c>
      <c r="AC48" s="17">
        <f t="shared" si="13"/>
        <v>6.3847960418797811E-2</v>
      </c>
      <c r="AD48" s="17">
        <f t="shared" ca="1" si="14"/>
        <v>5.7037350423371436E-2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13595</v>
      </c>
      <c r="D49" s="17">
        <v>15300</v>
      </c>
      <c r="E49" s="17">
        <v>12943</v>
      </c>
      <c r="F49" s="17">
        <v>11217</v>
      </c>
      <c r="G49" s="24"/>
      <c r="H49" s="7"/>
      <c r="I49" s="25">
        <f t="shared" si="0"/>
        <v>652</v>
      </c>
      <c r="J49" s="24">
        <f t="shared" si="0"/>
        <v>4083</v>
      </c>
      <c r="K49" s="7"/>
      <c r="L49" s="25">
        <f t="shared" si="3"/>
        <v>647.1733627927598</v>
      </c>
      <c r="M49" s="17">
        <f t="shared" si="1"/>
        <v>23.296426730315442</v>
      </c>
      <c r="N49" s="17">
        <f t="shared" si="4"/>
        <v>4074.293438121952</v>
      </c>
      <c r="O49" s="24">
        <f t="shared" si="2"/>
        <v>75.804219736278341</v>
      </c>
      <c r="P49" s="7"/>
      <c r="Q49" s="25">
        <f t="shared" si="5"/>
        <v>683.86967891151517</v>
      </c>
      <c r="R49" s="24">
        <f t="shared" si="6"/>
        <v>4073.8633711279881</v>
      </c>
      <c r="S49" s="7"/>
      <c r="T49" s="25">
        <f t="shared" si="7"/>
        <v>-0.16688132465096972</v>
      </c>
      <c r="U49" s="24">
        <f t="shared" si="8"/>
        <v>0.99228189918526344</v>
      </c>
      <c r="V49" s="7"/>
      <c r="W49" s="25">
        <f t="shared" si="9"/>
        <v>-0.15199899676965944</v>
      </c>
      <c r="X49" s="24">
        <f t="shared" si="10"/>
        <v>162.99424122746598</v>
      </c>
      <c r="Y49" s="7"/>
      <c r="Z49" s="25">
        <f t="shared" si="11"/>
        <v>607</v>
      </c>
      <c r="AA49" s="17">
        <f t="shared" si="15"/>
        <v>163.06199999999993</v>
      </c>
      <c r="AB49" s="24">
        <f t="shared" si="12"/>
        <v>2.8459687848869923</v>
      </c>
      <c r="AC49" s="17">
        <f t="shared" si="13"/>
        <v>-6.7758772533949241E-2</v>
      </c>
      <c r="AD49" s="17">
        <f t="shared" ca="1" si="14"/>
        <v>0.10258924757403065</v>
      </c>
      <c r="AE49" s="17">
        <v>120</v>
      </c>
    </row>
    <row r="50" spans="1:31" s="17" customFormat="1" x14ac:dyDescent="0.25">
      <c r="A50" s="17">
        <v>30</v>
      </c>
      <c r="B50" s="17">
        <v>616</v>
      </c>
      <c r="C50" s="17">
        <v>13389</v>
      </c>
      <c r="D50" s="17">
        <v>15316</v>
      </c>
      <c r="E50" s="17">
        <v>13135</v>
      </c>
      <c r="F50" s="17">
        <v>11191</v>
      </c>
      <c r="G50" s="24"/>
      <c r="H50" s="7"/>
      <c r="I50" s="25">
        <f t="shared" si="0"/>
        <v>254</v>
      </c>
      <c r="J50" s="24">
        <f t="shared" si="0"/>
        <v>4125</v>
      </c>
      <c r="K50" s="7"/>
      <c r="L50" s="25">
        <f t="shared" si="3"/>
        <v>252.77416018272481</v>
      </c>
      <c r="M50" s="17">
        <f t="shared" si="1"/>
        <v>1.5026832576172633</v>
      </c>
      <c r="N50" s="17">
        <f t="shared" si="4"/>
        <v>4115.0914806177871</v>
      </c>
      <c r="O50" s="24">
        <f t="shared" si="2"/>
        <v>98.178756347689585</v>
      </c>
      <c r="P50" s="7"/>
      <c r="Q50" s="25">
        <f t="shared" si="5"/>
        <v>285.86967891151522</v>
      </c>
      <c r="R50" s="24">
        <f t="shared" si="6"/>
        <v>4115.8633711279881</v>
      </c>
      <c r="S50" s="7"/>
      <c r="T50" s="25">
        <f t="shared" si="7"/>
        <v>-6.9759359371266538E-2</v>
      </c>
      <c r="U50" s="24">
        <f t="shared" si="8"/>
        <v>1.0025119525692683</v>
      </c>
      <c r="V50" s="7"/>
      <c r="W50" s="25">
        <f t="shared" si="9"/>
        <v>-5.4712455847992232E-2</v>
      </c>
      <c r="X50" s="24">
        <f t="shared" si="10"/>
        <v>168.57934615506224</v>
      </c>
      <c r="Y50" s="7"/>
      <c r="Z50" s="25">
        <f t="shared" si="11"/>
        <v>616</v>
      </c>
      <c r="AA50" s="17">
        <f t="shared" si="15"/>
        <v>168.60599999999994</v>
      </c>
      <c r="AB50" s="24">
        <f t="shared" si="12"/>
        <v>2.9427298386175584</v>
      </c>
      <c r="AC50" s="17">
        <f t="shared" si="13"/>
        <v>-2.6653844937698068E-2</v>
      </c>
      <c r="AD50" s="17">
        <f t="shared" ca="1" si="14"/>
        <v>1.3288294041956306E-2</v>
      </c>
      <c r="AE50" s="17">
        <v>119</v>
      </c>
    </row>
    <row r="51" spans="1:31" s="17" customFormat="1" x14ac:dyDescent="0.25">
      <c r="A51" s="17">
        <v>31</v>
      </c>
      <c r="B51" s="17">
        <v>614</v>
      </c>
      <c r="C51" s="17">
        <v>13191</v>
      </c>
      <c r="D51" s="17">
        <v>15316</v>
      </c>
      <c r="E51" s="17">
        <v>13333</v>
      </c>
      <c r="F51" s="17">
        <v>11192</v>
      </c>
      <c r="G51" s="24"/>
      <c r="H51" s="7"/>
      <c r="I51" s="25">
        <f t="shared" si="0"/>
        <v>-142</v>
      </c>
      <c r="J51" s="24">
        <f t="shared" si="0"/>
        <v>4124</v>
      </c>
      <c r="K51" s="7"/>
      <c r="L51" s="25">
        <f t="shared" si="3"/>
        <v>-143.0009531580381</v>
      </c>
      <c r="M51" s="17">
        <f t="shared" si="1"/>
        <v>1.0019072245864473</v>
      </c>
      <c r="N51" s="17">
        <f t="shared" si="4"/>
        <v>4117.5274323382419</v>
      </c>
      <c r="O51" s="24">
        <f t="shared" si="2"/>
        <v>41.894132136037342</v>
      </c>
      <c r="P51" s="7"/>
      <c r="Q51" s="25">
        <f t="shared" si="5"/>
        <v>-110.13032108848478</v>
      </c>
      <c r="R51" s="24">
        <f t="shared" si="6"/>
        <v>4114.8633711279881</v>
      </c>
      <c r="S51" s="7"/>
      <c r="T51" s="25">
        <f t="shared" si="7"/>
        <v>2.6874555831654229E-2</v>
      </c>
      <c r="U51" s="24">
        <f t="shared" si="8"/>
        <v>1.0022683798696492</v>
      </c>
      <c r="V51" s="7"/>
      <c r="W51" s="25">
        <f t="shared" si="9"/>
        <v>4.1928697036993846E-2</v>
      </c>
      <c r="X51" s="24">
        <f t="shared" si="10"/>
        <v>174.09868880173406</v>
      </c>
      <c r="Y51" s="7"/>
      <c r="Z51" s="25">
        <f t="shared" si="11"/>
        <v>614</v>
      </c>
      <c r="AA51" s="17">
        <f t="shared" si="15"/>
        <v>174.13199999999995</v>
      </c>
      <c r="AB51" s="24">
        <f t="shared" si="12"/>
        <v>3.039176733082765</v>
      </c>
      <c r="AC51" s="17">
        <f t="shared" si="13"/>
        <v>-3.3311198265892017E-2</v>
      </c>
      <c r="AD51" s="17">
        <f t="shared" ca="1" si="14"/>
        <v>7.636809447478754E-2</v>
      </c>
      <c r="AE51" s="17">
        <v>118</v>
      </c>
    </row>
    <row r="52" spans="1:31" s="17" customFormat="1" x14ac:dyDescent="0.25">
      <c r="A52" s="17">
        <v>32</v>
      </c>
      <c r="B52" s="17">
        <v>633</v>
      </c>
      <c r="C52" s="17">
        <v>12985</v>
      </c>
      <c r="D52" s="17">
        <v>15297</v>
      </c>
      <c r="E52" s="17">
        <v>13539</v>
      </c>
      <c r="F52" s="17">
        <v>11210</v>
      </c>
      <c r="G52" s="24"/>
      <c r="H52" s="7"/>
      <c r="I52" s="25">
        <f t="shared" ref="I52:J83" si="16">C52-E52</f>
        <v>-554</v>
      </c>
      <c r="J52" s="24">
        <f t="shared" si="16"/>
        <v>4087</v>
      </c>
      <c r="K52" s="7"/>
      <c r="L52" s="25">
        <f t="shared" si="3"/>
        <v>-549.90044993924494</v>
      </c>
      <c r="M52" s="17">
        <f t="shared" si="1"/>
        <v>16.80631070063685</v>
      </c>
      <c r="N52" s="17">
        <f t="shared" si="4"/>
        <v>4080.0600325269615</v>
      </c>
      <c r="O52" s="24">
        <f t="shared" si="2"/>
        <v>48.163148526831698</v>
      </c>
      <c r="P52" s="7"/>
      <c r="Q52" s="25">
        <f t="shared" si="5"/>
        <v>-522.13032108848483</v>
      </c>
      <c r="R52" s="24">
        <f t="shared" si="6"/>
        <v>4077.8633711279881</v>
      </c>
      <c r="S52" s="7"/>
      <c r="T52" s="25">
        <f t="shared" si="7"/>
        <v>0.12741287164883444</v>
      </c>
      <c r="U52" s="24">
        <f t="shared" si="8"/>
        <v>0.9932561899837401</v>
      </c>
      <c r="V52" s="7"/>
      <c r="W52" s="25">
        <f t="shared" si="9"/>
        <v>0.14234301202123126</v>
      </c>
      <c r="X52" s="24">
        <f t="shared" si="10"/>
        <v>179.85868378513862</v>
      </c>
      <c r="Y52" s="7"/>
      <c r="Z52" s="25">
        <f t="shared" si="11"/>
        <v>633</v>
      </c>
      <c r="AA52" s="17">
        <f t="shared" si="15"/>
        <v>179.82899999999995</v>
      </c>
      <c r="AB52" s="24">
        <f t="shared" si="12"/>
        <v>3.1386081405688819</v>
      </c>
      <c r="AC52" s="17">
        <f t="shared" si="13"/>
        <v>2.9683785138672647E-2</v>
      </c>
      <c r="AD52" s="17">
        <f t="shared" ca="1" si="14"/>
        <v>-2.68039372988369E-2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12784</v>
      </c>
      <c r="D53" s="17">
        <v>15254</v>
      </c>
      <c r="E53" s="17">
        <v>13727</v>
      </c>
      <c r="F53" s="17">
        <v>11243</v>
      </c>
      <c r="G53" s="24"/>
      <c r="H53" s="7"/>
      <c r="I53" s="25">
        <f t="shared" si="16"/>
        <v>-943</v>
      </c>
      <c r="J53" s="24">
        <f t="shared" si="16"/>
        <v>4011</v>
      </c>
      <c r="K53" s="7"/>
      <c r="L53" s="25">
        <f t="shared" si="3"/>
        <v>-949.79084742067448</v>
      </c>
      <c r="M53" s="17">
        <f t="shared" si="1"/>
        <v>46.115608690881253</v>
      </c>
      <c r="N53" s="17">
        <f t="shared" si="4"/>
        <v>4002.836199107418</v>
      </c>
      <c r="O53" s="24">
        <f t="shared" si="2"/>
        <v>66.647645013722709</v>
      </c>
      <c r="P53" s="7"/>
      <c r="Q53" s="25">
        <f t="shared" si="5"/>
        <v>-911.13032108848483</v>
      </c>
      <c r="R53" s="24">
        <f t="shared" si="6"/>
        <v>4001.8633711279881</v>
      </c>
      <c r="S53" s="7"/>
      <c r="T53" s="25">
        <f t="shared" si="7"/>
        <v>0.22233861158301668</v>
      </c>
      <c r="U53" s="24">
        <f t="shared" si="8"/>
        <v>0.97474466481268385</v>
      </c>
      <c r="V53" s="7"/>
      <c r="W53" s="25">
        <f t="shared" si="9"/>
        <v>0.23700146634536473</v>
      </c>
      <c r="X53" s="24">
        <f t="shared" si="10"/>
        <v>185.3690210174143</v>
      </c>
      <c r="Y53" s="7"/>
      <c r="Z53" s="25">
        <f t="shared" si="11"/>
        <v>630</v>
      </c>
      <c r="AA53" s="17">
        <f t="shared" si="15"/>
        <v>185.49899999999994</v>
      </c>
      <c r="AB53" s="24">
        <f t="shared" si="12"/>
        <v>3.23756830915696</v>
      </c>
      <c r="AC53" s="17">
        <f t="shared" si="13"/>
        <v>-0.12997898258564078</v>
      </c>
      <c r="AD53" s="17">
        <f t="shared" ca="1" si="14"/>
        <v>0.13897809553023421</v>
      </c>
      <c r="AE53" s="17">
        <v>116</v>
      </c>
    </row>
    <row r="54" spans="1:31" s="17" customFormat="1" x14ac:dyDescent="0.25">
      <c r="A54" s="17">
        <v>34</v>
      </c>
      <c r="B54" s="17">
        <v>637</v>
      </c>
      <c r="C54" s="17">
        <v>12593</v>
      </c>
      <c r="D54" s="17">
        <v>15199</v>
      </c>
      <c r="E54" s="17">
        <v>13931</v>
      </c>
      <c r="F54" s="17">
        <v>11307</v>
      </c>
      <c r="G54" s="24"/>
      <c r="H54" s="7"/>
      <c r="I54" s="25">
        <f t="shared" si="16"/>
        <v>-1338</v>
      </c>
      <c r="J54" s="24">
        <f t="shared" si="16"/>
        <v>3892</v>
      </c>
      <c r="K54" s="7"/>
      <c r="L54" s="25">
        <f t="shared" si="3"/>
        <v>-1344.9674635050992</v>
      </c>
      <c r="M54" s="17">
        <f t="shared" si="1"/>
        <v>48.545547694889279</v>
      </c>
      <c r="N54" s="17">
        <f t="shared" si="4"/>
        <v>3885.0218213044391</v>
      </c>
      <c r="O54" s="24">
        <f t="shared" si="2"/>
        <v>48.694977907180409</v>
      </c>
      <c r="P54" s="7"/>
      <c r="Q54" s="25">
        <f t="shared" si="5"/>
        <v>-1306.1303210884848</v>
      </c>
      <c r="R54" s="24">
        <f t="shared" si="6"/>
        <v>3882.8633711279881</v>
      </c>
      <c r="S54" s="7"/>
      <c r="T54" s="25">
        <f t="shared" si="7"/>
        <v>0.31872850174754624</v>
      </c>
      <c r="U54" s="24">
        <f t="shared" si="8"/>
        <v>0.94575951355800358</v>
      </c>
      <c r="V54" s="7"/>
      <c r="W54" s="25">
        <f t="shared" si="9"/>
        <v>0.33296695304953627</v>
      </c>
      <c r="X54" s="24">
        <f t="shared" si="10"/>
        <v>191.0984665753499</v>
      </c>
      <c r="Y54" s="7"/>
      <c r="Z54" s="25">
        <f t="shared" si="11"/>
        <v>637</v>
      </c>
      <c r="AA54" s="17">
        <f t="shared" si="15"/>
        <v>191.23199999999994</v>
      </c>
      <c r="AB54" s="24">
        <f t="shared" si="12"/>
        <v>3.337628035173795</v>
      </c>
      <c r="AC54" s="17">
        <f t="shared" si="13"/>
        <v>-0.13353342465003948</v>
      </c>
      <c r="AD54" s="17">
        <f t="shared" ca="1" si="14"/>
        <v>9.2367237819502179E-2</v>
      </c>
      <c r="AE54" s="17">
        <v>115</v>
      </c>
    </row>
    <row r="55" spans="1:31" s="17" customFormat="1" x14ac:dyDescent="0.25">
      <c r="A55" s="17">
        <v>35</v>
      </c>
      <c r="B55" s="17">
        <v>631</v>
      </c>
      <c r="C55" s="17">
        <v>12398</v>
      </c>
      <c r="D55" s="17">
        <v>15115</v>
      </c>
      <c r="E55" s="17">
        <v>14115</v>
      </c>
      <c r="F55" s="17">
        <v>11385</v>
      </c>
      <c r="G55" s="24"/>
      <c r="H55" s="7"/>
      <c r="I55" s="25">
        <f t="shared" si="16"/>
        <v>-1717</v>
      </c>
      <c r="J55" s="24">
        <f t="shared" si="16"/>
        <v>3730</v>
      </c>
      <c r="K55" s="7"/>
      <c r="L55" s="25">
        <f t="shared" si="3"/>
        <v>-1723.4687660740801</v>
      </c>
      <c r="M55" s="17">
        <f t="shared" si="1"/>
        <v>41.844934521169954</v>
      </c>
      <c r="N55" s="17">
        <f t="shared" si="4"/>
        <v>3730.0822529909506</v>
      </c>
      <c r="O55" s="24">
        <f t="shared" si="2"/>
        <v>6.7655545203136802E-3</v>
      </c>
      <c r="P55" s="7"/>
      <c r="Q55" s="25">
        <f t="shared" si="5"/>
        <v>-1685.1303210884848</v>
      </c>
      <c r="R55" s="24">
        <f t="shared" si="6"/>
        <v>3720.8633711279881</v>
      </c>
      <c r="S55" s="7"/>
      <c r="T55" s="25">
        <f t="shared" si="7"/>
        <v>0.41121399129781638</v>
      </c>
      <c r="U55" s="24">
        <f t="shared" si="8"/>
        <v>0.90630073621969931</v>
      </c>
      <c r="V55" s="7"/>
      <c r="W55" s="25">
        <f t="shared" si="9"/>
        <v>0.42487031598776809</v>
      </c>
      <c r="X55" s="24">
        <f t="shared" si="10"/>
        <v>196.82018903328412</v>
      </c>
      <c r="Y55" s="7"/>
      <c r="Z55" s="25">
        <f t="shared" si="11"/>
        <v>631</v>
      </c>
      <c r="AA55" s="17">
        <f t="shared" si="15"/>
        <v>196.91099999999994</v>
      </c>
      <c r="AB55" s="24">
        <f t="shared" si="12"/>
        <v>3.4367452833945529</v>
      </c>
      <c r="AC55" s="17">
        <f t="shared" si="13"/>
        <v>-9.0810966715821451E-2</v>
      </c>
      <c r="AD55" s="17">
        <f t="shared" ca="1" si="14"/>
        <v>2.1840368133354104E-2</v>
      </c>
      <c r="AE55" s="17">
        <v>114</v>
      </c>
    </row>
    <row r="56" spans="1:31" s="17" customFormat="1" x14ac:dyDescent="0.25">
      <c r="A56" s="17">
        <v>36</v>
      </c>
      <c r="B56" s="17">
        <v>616</v>
      </c>
      <c r="C56" s="17">
        <v>12222</v>
      </c>
      <c r="D56" s="17">
        <v>15027</v>
      </c>
      <c r="E56" s="17">
        <v>14296</v>
      </c>
      <c r="F56" s="17">
        <v>11479</v>
      </c>
      <c r="G56" s="24"/>
      <c r="H56" s="7"/>
      <c r="I56" s="25">
        <f t="shared" si="16"/>
        <v>-2074</v>
      </c>
      <c r="J56" s="24">
        <f t="shared" si="16"/>
        <v>3548</v>
      </c>
      <c r="K56" s="7"/>
      <c r="L56" s="25">
        <f t="shared" si="3"/>
        <v>-2076.9646785926848</v>
      </c>
      <c r="M56" s="17">
        <f t="shared" si="1"/>
        <v>8.7893191579233889</v>
      </c>
      <c r="N56" s="17">
        <f t="shared" si="4"/>
        <v>3543.5755186995852</v>
      </c>
      <c r="O56" s="24">
        <f t="shared" si="2"/>
        <v>19.576034777719837</v>
      </c>
      <c r="P56" s="7"/>
      <c r="Q56" s="25">
        <f t="shared" si="5"/>
        <v>-2042.1303210884848</v>
      </c>
      <c r="R56" s="24">
        <f t="shared" si="6"/>
        <v>3538.8633711279881</v>
      </c>
      <c r="S56" s="7"/>
      <c r="T56" s="25">
        <f t="shared" si="7"/>
        <v>0.49833093000347978</v>
      </c>
      <c r="U56" s="24">
        <f t="shared" si="8"/>
        <v>0.86197050488901195</v>
      </c>
      <c r="V56" s="7"/>
      <c r="W56" s="25">
        <f t="shared" si="9"/>
        <v>0.51133136792769573</v>
      </c>
      <c r="X56" s="24">
        <f t="shared" si="10"/>
        <v>202.3801178222227</v>
      </c>
      <c r="Y56" s="7"/>
      <c r="Z56" s="25">
        <f t="shared" si="11"/>
        <v>616</v>
      </c>
      <c r="AA56" s="17">
        <f t="shared" si="15"/>
        <v>202.45499999999996</v>
      </c>
      <c r="AB56" s="24">
        <f t="shared" si="12"/>
        <v>3.5335063371251194</v>
      </c>
      <c r="AC56" s="17">
        <f t="shared" si="13"/>
        <v>-7.488217777725481E-2</v>
      </c>
      <c r="AD56" s="17">
        <f t="shared" ca="1" si="14"/>
        <v>7.3943279587751931E-2</v>
      </c>
      <c r="AE56" s="17">
        <v>113</v>
      </c>
    </row>
    <row r="57" spans="1:31" s="17" customFormat="1" x14ac:dyDescent="0.25">
      <c r="A57" s="17">
        <v>37</v>
      </c>
      <c r="B57" s="17">
        <v>614</v>
      </c>
      <c r="C57" s="17">
        <v>12058</v>
      </c>
      <c r="D57" s="17">
        <v>14923</v>
      </c>
      <c r="E57" s="17">
        <v>14471</v>
      </c>
      <c r="F57" s="17">
        <v>11596</v>
      </c>
      <c r="G57" s="24"/>
      <c r="H57" s="7"/>
      <c r="I57" s="25">
        <f t="shared" si="16"/>
        <v>-2413</v>
      </c>
      <c r="J57" s="24">
        <f t="shared" si="16"/>
        <v>3327</v>
      </c>
      <c r="K57" s="7"/>
      <c r="L57" s="25">
        <f t="shared" si="3"/>
        <v>-2410.2558339597153</v>
      </c>
      <c r="M57" s="17">
        <f t="shared" si="1"/>
        <v>7.5304472566515557</v>
      </c>
      <c r="N57" s="17">
        <f t="shared" si="4"/>
        <v>3324.7640413657409</v>
      </c>
      <c r="O57" s="24">
        <f t="shared" si="2"/>
        <v>4.9995110141177186</v>
      </c>
      <c r="P57" s="7"/>
      <c r="Q57" s="25">
        <f t="shared" si="5"/>
        <v>-2381.1303210884848</v>
      </c>
      <c r="R57" s="24">
        <f t="shared" si="6"/>
        <v>3317.8633711279881</v>
      </c>
      <c r="S57" s="7"/>
      <c r="T57" s="25">
        <f t="shared" si="7"/>
        <v>0.58105541801810134</v>
      </c>
      <c r="U57" s="24">
        <f t="shared" si="8"/>
        <v>0.80814093827317712</v>
      </c>
      <c r="V57" s="7"/>
      <c r="W57" s="25">
        <f t="shared" si="9"/>
        <v>0.59325682196796892</v>
      </c>
      <c r="X57" s="24">
        <f t="shared" si="10"/>
        <v>207.98560342995256</v>
      </c>
      <c r="Y57" s="7"/>
      <c r="Z57" s="25">
        <f t="shared" si="11"/>
        <v>614</v>
      </c>
      <c r="AA57" s="17">
        <f t="shared" si="15"/>
        <v>207.98099999999997</v>
      </c>
      <c r="AB57" s="24">
        <f t="shared" si="12"/>
        <v>3.6299532315903256</v>
      </c>
      <c r="AC57" s="17">
        <f t="shared" si="13"/>
        <v>4.6034299525956612E-3</v>
      </c>
      <c r="AD57" s="17">
        <f t="shared" ca="1" si="14"/>
        <v>5.2001943580080479E-2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11893</v>
      </c>
      <c r="D58" s="17">
        <v>14783</v>
      </c>
      <c r="E58" s="17">
        <v>14616</v>
      </c>
      <c r="F58" s="17">
        <v>11715</v>
      </c>
      <c r="G58" s="24"/>
      <c r="H58" s="7"/>
      <c r="I58" s="25">
        <f t="shared" si="16"/>
        <v>-2723</v>
      </c>
      <c r="J58" s="24">
        <f t="shared" si="16"/>
        <v>3068</v>
      </c>
      <c r="K58" s="7"/>
      <c r="L58" s="25">
        <f t="shared" si="3"/>
        <v>-2721.4162174387529</v>
      </c>
      <c r="M58" s="17">
        <f t="shared" si="1"/>
        <v>2.5083672013103051</v>
      </c>
      <c r="N58" s="17">
        <f t="shared" si="4"/>
        <v>3075.1318874908779</v>
      </c>
      <c r="O58" s="24">
        <f t="shared" si="2"/>
        <v>50.863819182541292</v>
      </c>
      <c r="P58" s="7"/>
      <c r="Q58" s="25">
        <f t="shared" si="5"/>
        <v>-2691.1303210884848</v>
      </c>
      <c r="R58" s="24">
        <f t="shared" si="6"/>
        <v>3058.8633711279881</v>
      </c>
      <c r="S58" s="7"/>
      <c r="T58" s="25">
        <f t="shared" si="7"/>
        <v>0.65670317991937766</v>
      </c>
      <c r="U58" s="24">
        <f t="shared" si="8"/>
        <v>0.74505560907181423</v>
      </c>
      <c r="V58" s="7"/>
      <c r="W58" s="25">
        <f t="shared" si="9"/>
        <v>0.66796575777821521</v>
      </c>
      <c r="X58" s="24">
        <f t="shared" si="10"/>
        <v>213.58040964402448</v>
      </c>
      <c r="Y58" s="7"/>
      <c r="Z58" s="25">
        <f t="shared" si="11"/>
        <v>614</v>
      </c>
      <c r="AA58" s="17">
        <f t="shared" si="15"/>
        <v>213.50699999999998</v>
      </c>
      <c r="AB58" s="24">
        <f t="shared" si="12"/>
        <v>3.7264001260555326</v>
      </c>
      <c r="AC58" s="17">
        <f t="shared" si="13"/>
        <v>7.3409644024508225E-2</v>
      </c>
      <c r="AD58" s="17">
        <f t="shared" ca="1" si="14"/>
        <v>1.1120270365950091E-2</v>
      </c>
      <c r="AE58" s="17">
        <v>111</v>
      </c>
    </row>
    <row r="59" spans="1:31" s="17" customFormat="1" x14ac:dyDescent="0.25">
      <c r="A59" s="17">
        <v>39</v>
      </c>
      <c r="B59" s="17">
        <v>622</v>
      </c>
      <c r="C59" s="17">
        <v>11756</v>
      </c>
      <c r="D59" s="17">
        <v>14652</v>
      </c>
      <c r="E59" s="17">
        <v>14770</v>
      </c>
      <c r="F59" s="17">
        <v>11865</v>
      </c>
      <c r="G59" s="24"/>
      <c r="H59" s="7"/>
      <c r="I59" s="25">
        <f t="shared" si="16"/>
        <v>-3014</v>
      </c>
      <c r="J59" s="24">
        <f t="shared" si="16"/>
        <v>2787</v>
      </c>
      <c r="K59" s="7"/>
      <c r="L59" s="25">
        <f t="shared" si="3"/>
        <v>-3011.101464392681</v>
      </c>
      <c r="M59" s="17">
        <f t="shared" si="1"/>
        <v>8.4015086668960688</v>
      </c>
      <c r="N59" s="17">
        <f t="shared" si="4"/>
        <v>2793.1989241674323</v>
      </c>
      <c r="O59" s="24">
        <f t="shared" si="2"/>
        <v>38.426660833576527</v>
      </c>
      <c r="P59" s="7"/>
      <c r="Q59" s="25">
        <f t="shared" si="5"/>
        <v>-2982.1303210884848</v>
      </c>
      <c r="R59" s="24">
        <f t="shared" si="6"/>
        <v>2777.8633711279881</v>
      </c>
      <c r="S59" s="7"/>
      <c r="T59" s="25">
        <f t="shared" si="7"/>
        <v>0.72771446609122103</v>
      </c>
      <c r="U59" s="24">
        <f t="shared" si="8"/>
        <v>0.67661168047882969</v>
      </c>
      <c r="V59" s="7"/>
      <c r="W59" s="25">
        <f t="shared" si="9"/>
        <v>0.73795722476119452</v>
      </c>
      <c r="X59" s="24">
        <f t="shared" si="10"/>
        <v>219.18637277609446</v>
      </c>
      <c r="Y59" s="7"/>
      <c r="Z59" s="25">
        <f t="shared" si="11"/>
        <v>622</v>
      </c>
      <c r="AA59" s="17">
        <f t="shared" si="15"/>
        <v>219.10499999999999</v>
      </c>
      <c r="AB59" s="24">
        <f t="shared" si="12"/>
        <v>3.8241036575821759</v>
      </c>
      <c r="AC59" s="17">
        <f t="shared" si="13"/>
        <v>8.1372776094468691E-2</v>
      </c>
      <c r="AD59" s="17">
        <f t="shared" ca="1" si="14"/>
        <v>4.1134564508411131E-2</v>
      </c>
      <c r="AE59" s="17">
        <v>110</v>
      </c>
    </row>
    <row r="60" spans="1:31" s="17" customFormat="1" x14ac:dyDescent="0.25">
      <c r="A60" s="17">
        <v>40</v>
      </c>
      <c r="B60" s="17">
        <v>623</v>
      </c>
      <c r="C60" s="17">
        <v>11620</v>
      </c>
      <c r="D60" s="17">
        <v>14494</v>
      </c>
      <c r="E60" s="17">
        <v>14902</v>
      </c>
      <c r="F60" s="17">
        <v>12023</v>
      </c>
      <c r="G60" s="24"/>
      <c r="H60" s="7"/>
      <c r="I60" s="25">
        <f t="shared" si="16"/>
        <v>-3282</v>
      </c>
      <c r="J60" s="24">
        <f t="shared" si="16"/>
        <v>2471</v>
      </c>
      <c r="K60" s="7"/>
      <c r="L60" s="25">
        <f t="shared" si="3"/>
        <v>-3272.7344064495655</v>
      </c>
      <c r="M60" s="17">
        <f t="shared" si="1"/>
        <v>85.851223841852658</v>
      </c>
      <c r="N60" s="17">
        <f t="shared" si="4"/>
        <v>2484.1928369062857</v>
      </c>
      <c r="O60" s="24">
        <f t="shared" si="2"/>
        <v>174.05094563585456</v>
      </c>
      <c r="P60" s="7"/>
      <c r="Q60" s="25">
        <f t="shared" si="5"/>
        <v>-3250.1303210884848</v>
      </c>
      <c r="R60" s="24">
        <f t="shared" si="6"/>
        <v>2461.8633711279881</v>
      </c>
      <c r="S60" s="7"/>
      <c r="T60" s="25">
        <f t="shared" si="7"/>
        <v>0.7931131763800664</v>
      </c>
      <c r="U60" s="24">
        <f t="shared" si="8"/>
        <v>0.59964270739917458</v>
      </c>
      <c r="V60" s="7"/>
      <c r="W60" s="25">
        <f t="shared" si="9"/>
        <v>0.80220746205453497</v>
      </c>
      <c r="X60" s="24">
        <f t="shared" si="10"/>
        <v>224.92540866258128</v>
      </c>
      <c r="Y60" s="7"/>
      <c r="Z60" s="25">
        <f t="shared" si="11"/>
        <v>623</v>
      </c>
      <c r="AA60" s="17">
        <f t="shared" si="15"/>
        <v>224.71199999999999</v>
      </c>
      <c r="AB60" s="24">
        <f t="shared" si="12"/>
        <v>3.9219642687414975</v>
      </c>
      <c r="AC60" s="17">
        <f t="shared" si="13"/>
        <v>0.21340866258128699</v>
      </c>
      <c r="AD60" s="17">
        <f t="shared" ca="1" si="14"/>
        <v>-7.8983414258402718E-2</v>
      </c>
      <c r="AE60" s="17">
        <v>109</v>
      </c>
    </row>
    <row r="61" spans="1:31" s="17" customFormat="1" x14ac:dyDescent="0.25">
      <c r="A61" s="17">
        <v>41</v>
      </c>
      <c r="B61" s="17">
        <v>638</v>
      </c>
      <c r="C61" s="17">
        <v>11500</v>
      </c>
      <c r="D61" s="17">
        <v>14324</v>
      </c>
      <c r="E61" s="17">
        <v>15019</v>
      </c>
      <c r="F61" s="17">
        <v>12192</v>
      </c>
      <c r="G61" s="24"/>
      <c r="H61" s="7"/>
      <c r="I61" s="25">
        <f t="shared" si="16"/>
        <v>-3519</v>
      </c>
      <c r="J61" s="24">
        <f t="shared" si="16"/>
        <v>2132</v>
      </c>
      <c r="K61" s="7"/>
      <c r="L61" s="25">
        <f t="shared" si="3"/>
        <v>-3508.4716998789563</v>
      </c>
      <c r="M61" s="17">
        <f t="shared" si="1"/>
        <v>110.84510343876848</v>
      </c>
      <c r="N61" s="17">
        <f t="shared" si="4"/>
        <v>2143.2252323833404</v>
      </c>
      <c r="O61" s="24">
        <f t="shared" si="2"/>
        <v>126.00584205999458</v>
      </c>
      <c r="P61" s="7"/>
      <c r="Q61" s="25">
        <f t="shared" si="5"/>
        <v>-3487.1303210884848</v>
      </c>
      <c r="R61" s="24">
        <f t="shared" si="6"/>
        <v>2122.8633711279881</v>
      </c>
      <c r="S61" s="7"/>
      <c r="T61" s="25">
        <f t="shared" si="7"/>
        <v>0.85094711047878413</v>
      </c>
      <c r="U61" s="24">
        <f t="shared" si="8"/>
        <v>0.51707156222827877</v>
      </c>
      <c r="V61" s="7"/>
      <c r="W61" s="25">
        <f t="shared" si="9"/>
        <v>0.85880794215291334</v>
      </c>
      <c r="X61" s="24">
        <f t="shared" si="10"/>
        <v>230.65185698787161</v>
      </c>
      <c r="Y61" s="7"/>
      <c r="Z61" s="25">
        <f t="shared" si="11"/>
        <v>638</v>
      </c>
      <c r="AA61" s="17">
        <f t="shared" si="15"/>
        <v>230.45399999999998</v>
      </c>
      <c r="AB61" s="24">
        <f t="shared" si="12"/>
        <v>4.0221810743910122</v>
      </c>
      <c r="AC61" s="17">
        <f t="shared" si="13"/>
        <v>0.19785698787163142</v>
      </c>
      <c r="AD61" s="17">
        <f t="shared" ca="1" si="14"/>
        <v>1.8623648569274565E-2</v>
      </c>
      <c r="AE61" s="17">
        <v>108</v>
      </c>
    </row>
    <row r="62" spans="1:31" s="17" customFormat="1" x14ac:dyDescent="0.25">
      <c r="A62" s="17">
        <v>42</v>
      </c>
      <c r="B62" s="17">
        <v>637</v>
      </c>
      <c r="C62" s="17">
        <v>11398</v>
      </c>
      <c r="D62" s="17">
        <v>14134</v>
      </c>
      <c r="E62" s="17">
        <v>15112</v>
      </c>
      <c r="F62" s="17">
        <v>12368</v>
      </c>
      <c r="G62" s="24"/>
      <c r="H62" s="7"/>
      <c r="I62" s="25">
        <f t="shared" si="16"/>
        <v>-3714</v>
      </c>
      <c r="J62" s="24">
        <f t="shared" si="16"/>
        <v>1766</v>
      </c>
      <c r="K62" s="7"/>
      <c r="L62" s="25">
        <f t="shared" si="3"/>
        <v>-3708.9970345452384</v>
      </c>
      <c r="M62" s="17">
        <f t="shared" si="1"/>
        <v>25.029663341537734</v>
      </c>
      <c r="N62" s="17">
        <f t="shared" si="4"/>
        <v>1781.4240136753378</v>
      </c>
      <c r="O62" s="24">
        <f t="shared" si="2"/>
        <v>237.90019785700889</v>
      </c>
      <c r="P62" s="7"/>
      <c r="Q62" s="25">
        <f t="shared" si="5"/>
        <v>-3682.1303210884848</v>
      </c>
      <c r="R62" s="24">
        <f t="shared" si="6"/>
        <v>1756.8633711279883</v>
      </c>
      <c r="S62" s="7"/>
      <c r="T62" s="25">
        <f t="shared" si="7"/>
        <v>0.8985319929650708</v>
      </c>
      <c r="U62" s="24">
        <f t="shared" si="8"/>
        <v>0.42792395416766554</v>
      </c>
      <c r="V62" s="7"/>
      <c r="W62" s="25">
        <f t="shared" si="9"/>
        <v>0.90505945601287519</v>
      </c>
      <c r="X62" s="24">
        <f t="shared" si="10"/>
        <v>236.39778812114002</v>
      </c>
      <c r="Y62" s="7"/>
      <c r="Z62" s="25">
        <f t="shared" si="11"/>
        <v>637</v>
      </c>
      <c r="AA62" s="17">
        <f t="shared" si="15"/>
        <v>236.18699999999998</v>
      </c>
      <c r="AB62" s="24">
        <f t="shared" si="12"/>
        <v>4.1222408004078472</v>
      </c>
      <c r="AC62" s="17">
        <f t="shared" si="13"/>
        <v>0.21078812114004108</v>
      </c>
      <c r="AD62" s="17">
        <f t="shared" ca="1" si="14"/>
        <v>-7.3423109766309835E-2</v>
      </c>
      <c r="AE62" s="17">
        <v>107</v>
      </c>
    </row>
    <row r="63" spans="1:31" s="17" customFormat="1" x14ac:dyDescent="0.25">
      <c r="A63" s="17">
        <v>43</v>
      </c>
      <c r="B63" s="17">
        <v>621</v>
      </c>
      <c r="C63" s="17">
        <v>11323</v>
      </c>
      <c r="D63" s="17">
        <v>13957</v>
      </c>
      <c r="E63" s="17">
        <v>15195</v>
      </c>
      <c r="F63" s="17">
        <v>12559</v>
      </c>
      <c r="G63" s="24"/>
      <c r="H63" s="7"/>
      <c r="I63" s="25">
        <f t="shared" si="16"/>
        <v>-3872</v>
      </c>
      <c r="J63" s="24">
        <f t="shared" si="16"/>
        <v>1398</v>
      </c>
      <c r="K63" s="7"/>
      <c r="L63" s="25">
        <f t="shared" si="3"/>
        <v>-3869.0509713804558</v>
      </c>
      <c r="M63" s="17">
        <f t="shared" si="1"/>
        <v>8.6967697988904824</v>
      </c>
      <c r="N63" s="17">
        <f t="shared" si="4"/>
        <v>1411.6129550362275</v>
      </c>
      <c r="O63" s="24">
        <f t="shared" si="2"/>
        <v>185.31254481835177</v>
      </c>
      <c r="P63" s="7"/>
      <c r="Q63" s="25">
        <f t="shared" si="5"/>
        <v>-3840.1303210884848</v>
      </c>
      <c r="R63" s="24">
        <f t="shared" si="6"/>
        <v>1388.8633711279883</v>
      </c>
      <c r="S63" s="7"/>
      <c r="T63" s="25">
        <f t="shared" si="7"/>
        <v>0.93708794903088266</v>
      </c>
      <c r="U63" s="24">
        <f t="shared" si="8"/>
        <v>0.33828920070781399</v>
      </c>
      <c r="V63" s="7"/>
      <c r="W63" s="25">
        <f t="shared" si="9"/>
        <v>0.94227370996027815</v>
      </c>
      <c r="X63" s="24">
        <f t="shared" si="10"/>
        <v>241.95435033492129</v>
      </c>
      <c r="Y63" s="7"/>
      <c r="Z63" s="25">
        <f t="shared" si="11"/>
        <v>621</v>
      </c>
      <c r="AA63" s="17">
        <f t="shared" si="15"/>
        <v>241.77599999999998</v>
      </c>
      <c r="AB63" s="24">
        <f t="shared" si="12"/>
        <v>4.2197872523018098</v>
      </c>
      <c r="AC63" s="17">
        <f t="shared" si="13"/>
        <v>0.17835033492130492</v>
      </c>
      <c r="AD63" s="17">
        <f t="shared" ca="1" si="14"/>
        <v>9.4412648017424772E-2</v>
      </c>
      <c r="AE63" s="17">
        <v>106</v>
      </c>
    </row>
    <row r="64" spans="1:31" s="17" customFormat="1" x14ac:dyDescent="0.25">
      <c r="A64" s="17">
        <v>44</v>
      </c>
      <c r="B64" s="17">
        <v>627</v>
      </c>
      <c r="C64" s="17">
        <v>11253</v>
      </c>
      <c r="D64" s="17">
        <v>13757</v>
      </c>
      <c r="E64" s="17">
        <v>15252</v>
      </c>
      <c r="F64" s="17">
        <v>12744</v>
      </c>
      <c r="G64" s="24"/>
      <c r="H64" s="7"/>
      <c r="I64" s="25">
        <f t="shared" si="16"/>
        <v>-3999</v>
      </c>
      <c r="J64" s="24">
        <f t="shared" si="16"/>
        <v>1013</v>
      </c>
      <c r="K64" s="7"/>
      <c r="L64" s="25">
        <f t="shared" si="3"/>
        <v>-3993.5935422094194</v>
      </c>
      <c r="M64" s="17">
        <f t="shared" si="1"/>
        <v>29.229785841329544</v>
      </c>
      <c r="N64" s="17">
        <f t="shared" si="4"/>
        <v>1024.7126189321909</v>
      </c>
      <c r="O64" s="24">
        <f t="shared" si="2"/>
        <v>137.18544225071753</v>
      </c>
      <c r="P64" s="7"/>
      <c r="Q64" s="25">
        <f t="shared" si="5"/>
        <v>-3967.1303210884848</v>
      </c>
      <c r="R64" s="24">
        <f t="shared" si="6"/>
        <v>1003.8633711279883</v>
      </c>
      <c r="S64" s="7"/>
      <c r="T64" s="25">
        <f t="shared" si="7"/>
        <v>0.96807912890656678</v>
      </c>
      <c r="U64" s="24">
        <f t="shared" si="8"/>
        <v>0.2445137113544367</v>
      </c>
      <c r="V64" s="7"/>
      <c r="W64" s="25">
        <f t="shared" si="9"/>
        <v>0.97186015316841656</v>
      </c>
      <c r="X64" s="24">
        <f t="shared" si="10"/>
        <v>247.58104312447517</v>
      </c>
      <c r="Y64" s="7"/>
      <c r="Z64" s="25">
        <f t="shared" si="11"/>
        <v>627</v>
      </c>
      <c r="AA64" s="17">
        <f t="shared" si="15"/>
        <v>247.41899999999998</v>
      </c>
      <c r="AB64" s="24">
        <f t="shared" si="12"/>
        <v>4.3182761819918491</v>
      </c>
      <c r="AC64" s="17">
        <f t="shared" si="13"/>
        <v>0.16204312447518987</v>
      </c>
      <c r="AD64" s="17">
        <f t="shared" ca="1" si="14"/>
        <v>8.9540067350128538E-2</v>
      </c>
      <c r="AE64" s="17">
        <v>105</v>
      </c>
    </row>
    <row r="65" spans="1:31" s="17" customFormat="1" x14ac:dyDescent="0.25">
      <c r="A65" s="17">
        <v>45</v>
      </c>
      <c r="B65" s="17">
        <v>614</v>
      </c>
      <c r="C65" s="17">
        <v>11222</v>
      </c>
      <c r="D65" s="17">
        <v>13574</v>
      </c>
      <c r="E65" s="17">
        <v>15304</v>
      </c>
      <c r="F65" s="17">
        <v>12950</v>
      </c>
      <c r="G65" s="24"/>
      <c r="H65" s="7"/>
      <c r="I65" s="25">
        <f t="shared" si="16"/>
        <v>-4082</v>
      </c>
      <c r="J65" s="24">
        <f t="shared" si="16"/>
        <v>624</v>
      </c>
      <c r="K65" s="7"/>
      <c r="L65" s="25">
        <f t="shared" si="3"/>
        <v>-4078.3077492145921</v>
      </c>
      <c r="M65" s="17">
        <f t="shared" si="1"/>
        <v>13.632715862344888</v>
      </c>
      <c r="N65" s="17">
        <f t="shared" si="4"/>
        <v>636.27014677637067</v>
      </c>
      <c r="O65" s="24">
        <f t="shared" si="2"/>
        <v>150.55650191367945</v>
      </c>
      <c r="P65" s="7"/>
      <c r="Q65" s="25">
        <f t="shared" si="5"/>
        <v>-4050.1303210884848</v>
      </c>
      <c r="R65" s="24">
        <f t="shared" si="6"/>
        <v>614.86337112798833</v>
      </c>
      <c r="S65" s="7"/>
      <c r="T65" s="25">
        <f t="shared" si="7"/>
        <v>0.98833320709303762</v>
      </c>
      <c r="U65" s="24">
        <f t="shared" si="8"/>
        <v>0.14976393120258272</v>
      </c>
      <c r="V65" s="7"/>
      <c r="W65" s="25">
        <f t="shared" si="9"/>
        <v>0.99069365311413415</v>
      </c>
      <c r="X65" s="24">
        <f t="shared" si="10"/>
        <v>253.10682637784612</v>
      </c>
      <c r="Y65" s="7"/>
      <c r="Z65" s="25">
        <f t="shared" si="11"/>
        <v>614</v>
      </c>
      <c r="AA65" s="17">
        <f t="shared" si="15"/>
        <v>252.94499999999999</v>
      </c>
      <c r="AB65" s="24">
        <f t="shared" si="12"/>
        <v>4.4147230764570562</v>
      </c>
      <c r="AC65" s="17">
        <f t="shared" si="13"/>
        <v>0.16182637784612552</v>
      </c>
      <c r="AD65" s="17">
        <f t="shared" ca="1" si="14"/>
        <v>2.8122987278379696E-2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11192</v>
      </c>
      <c r="D66" s="17">
        <v>13371</v>
      </c>
      <c r="E66" s="17">
        <v>15323</v>
      </c>
      <c r="F66" s="17">
        <v>13140</v>
      </c>
      <c r="G66" s="24"/>
      <c r="H66" s="7"/>
      <c r="I66" s="25">
        <f t="shared" si="16"/>
        <v>-4131</v>
      </c>
      <c r="J66" s="24">
        <f t="shared" si="16"/>
        <v>231</v>
      </c>
      <c r="K66" s="7"/>
      <c r="L66" s="25">
        <f t="shared" si="3"/>
        <v>-4125.3703357845206</v>
      </c>
      <c r="M66" s="17">
        <f t="shared" si="1"/>
        <v>31.693119179048743</v>
      </c>
      <c r="N66" s="17">
        <f t="shared" si="4"/>
        <v>241.99999052759733</v>
      </c>
      <c r="O66" s="24">
        <f t="shared" si="2"/>
        <v>120.99979160723106</v>
      </c>
      <c r="P66" s="7"/>
      <c r="Q66" s="25">
        <f t="shared" si="5"/>
        <v>-4099.1303210884844</v>
      </c>
      <c r="R66" s="24">
        <f t="shared" si="6"/>
        <v>221.86337112798833</v>
      </c>
      <c r="S66" s="7"/>
      <c r="T66" s="25">
        <f t="shared" si="7"/>
        <v>1.0002904339742069</v>
      </c>
      <c r="U66" s="24">
        <f t="shared" si="8"/>
        <v>5.4039860252252124E-2</v>
      </c>
      <c r="V66" s="7"/>
      <c r="W66" s="25">
        <f t="shared" si="9"/>
        <v>1.0012147353183294</v>
      </c>
      <c r="X66" s="24">
        <f t="shared" si="10"/>
        <v>258.61368374082565</v>
      </c>
      <c r="Y66" s="7"/>
      <c r="Z66" s="25">
        <f t="shared" si="11"/>
        <v>614</v>
      </c>
      <c r="AA66" s="17">
        <f t="shared" si="15"/>
        <v>258.471</v>
      </c>
      <c r="AB66" s="24">
        <f t="shared" si="12"/>
        <v>4.5111699709222632</v>
      </c>
      <c r="AC66" s="17">
        <f t="shared" si="13"/>
        <v>0.14268374082564605</v>
      </c>
      <c r="AD66" s="17">
        <f t="shared" ca="1" si="14"/>
        <v>-2.491620420136087E-2</v>
      </c>
      <c r="AE66" s="17">
        <v>103</v>
      </c>
    </row>
    <row r="67" spans="1:31" s="17" customFormat="1" x14ac:dyDescent="0.25">
      <c r="A67" s="17">
        <v>47</v>
      </c>
      <c r="B67" s="17">
        <v>632</v>
      </c>
      <c r="C67" s="17">
        <v>11182</v>
      </c>
      <c r="D67" s="17">
        <v>13164</v>
      </c>
      <c r="E67" s="17">
        <v>15317</v>
      </c>
      <c r="F67" s="17">
        <v>13333</v>
      </c>
      <c r="G67" s="24"/>
      <c r="H67" s="7"/>
      <c r="I67" s="25">
        <f t="shared" si="16"/>
        <v>-4135</v>
      </c>
      <c r="J67" s="24">
        <f t="shared" si="16"/>
        <v>-169</v>
      </c>
      <c r="K67" s="7"/>
      <c r="L67" s="25">
        <f t="shared" si="3"/>
        <v>-4134.0300331920907</v>
      </c>
      <c r="M67" s="17">
        <f t="shared" si="1"/>
        <v>0.94083560844567726</v>
      </c>
      <c r="N67" s="17">
        <f t="shared" si="4"/>
        <v>-166.04941872122109</v>
      </c>
      <c r="O67" s="24">
        <f t="shared" si="2"/>
        <v>8.7059298826806035</v>
      </c>
      <c r="P67" s="7"/>
      <c r="Q67" s="25">
        <f t="shared" si="5"/>
        <v>-4103.1303210884844</v>
      </c>
      <c r="R67" s="24">
        <f t="shared" si="6"/>
        <v>-178.13662887201167</v>
      </c>
      <c r="S67" s="7"/>
      <c r="T67" s="25">
        <f t="shared" si="7"/>
        <v>1.0012665341277718</v>
      </c>
      <c r="U67" s="24">
        <f t="shared" si="8"/>
        <v>-4.3389219595412608E-2</v>
      </c>
      <c r="V67" s="7"/>
      <c r="W67" s="25">
        <f t="shared" si="9"/>
        <v>1.0007278484801649</v>
      </c>
      <c r="X67" s="24">
        <f t="shared" si="10"/>
        <v>264.18584138530832</v>
      </c>
      <c r="Y67" s="7"/>
      <c r="Z67" s="25">
        <f t="shared" si="11"/>
        <v>632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2.6841385308330246E-2</v>
      </c>
      <c r="AD67" s="17">
        <f t="shared" ca="1" si="14"/>
        <v>5.7606423613890456E-2</v>
      </c>
      <c r="AE67" s="17">
        <v>102</v>
      </c>
    </row>
    <row r="68" spans="1:31" s="17" customFormat="1" x14ac:dyDescent="0.25">
      <c r="A68" s="17">
        <v>48</v>
      </c>
      <c r="B68" s="17">
        <v>620</v>
      </c>
      <c r="C68" s="17">
        <v>11208</v>
      </c>
      <c r="D68" s="17">
        <v>12970</v>
      </c>
      <c r="E68" s="17">
        <v>15305</v>
      </c>
      <c r="F68" s="17">
        <v>13537</v>
      </c>
      <c r="G68" s="24"/>
      <c r="H68" s="7"/>
      <c r="I68" s="25">
        <f t="shared" si="16"/>
        <v>-4097</v>
      </c>
      <c r="J68" s="24">
        <f t="shared" si="16"/>
        <v>-567</v>
      </c>
      <c r="K68" s="7"/>
      <c r="L68" s="25">
        <f t="shared" si="3"/>
        <v>-4103.2294296854461</v>
      </c>
      <c r="M68" s="17">
        <f t="shared" si="1"/>
        <v>38.805794205917358</v>
      </c>
      <c r="N68" s="17">
        <f t="shared" si="4"/>
        <v>-564.69678019949549</v>
      </c>
      <c r="O68" s="24">
        <f t="shared" si="2"/>
        <v>5.3048214494360231</v>
      </c>
      <c r="P68" s="7"/>
      <c r="Q68" s="25">
        <f t="shared" si="5"/>
        <v>-4065.1303210884848</v>
      </c>
      <c r="R68" s="24">
        <f t="shared" si="6"/>
        <v>-576.13662887201167</v>
      </c>
      <c r="S68" s="7"/>
      <c r="T68" s="25">
        <f t="shared" si="7"/>
        <v>0.9919935826689058</v>
      </c>
      <c r="U68" s="24">
        <f t="shared" si="8"/>
        <v>-0.14033115404383903</v>
      </c>
      <c r="V68" s="7"/>
      <c r="W68" s="25">
        <f t="shared" si="9"/>
        <v>0.98999806993945738</v>
      </c>
      <c r="X68" s="24">
        <f t="shared" si="10"/>
        <v>269.7710512604242</v>
      </c>
      <c r="Y68" s="7"/>
      <c r="Z68" s="25">
        <f t="shared" si="11"/>
        <v>620</v>
      </c>
      <c r="AA68" s="17">
        <f t="shared" si="15"/>
        <v>269.73899999999998</v>
      </c>
      <c r="AB68" s="24">
        <f t="shared" si="12"/>
        <v>4.7078336710369841</v>
      </c>
      <c r="AC68" s="17">
        <f t="shared" si="13"/>
        <v>3.2051260424225347E-2</v>
      </c>
      <c r="AD68" s="17">
        <f t="shared" ca="1" si="14"/>
        <v>2.3155681426658248E-2</v>
      </c>
      <c r="AE68" s="17">
        <v>101</v>
      </c>
    </row>
    <row r="69" spans="1:31" s="17" customFormat="1" x14ac:dyDescent="0.25">
      <c r="A69" s="17">
        <v>49</v>
      </c>
      <c r="B69" s="17">
        <v>635</v>
      </c>
      <c r="C69" s="17">
        <v>11245</v>
      </c>
      <c r="D69" s="17">
        <v>12768</v>
      </c>
      <c r="E69" s="17">
        <v>15272</v>
      </c>
      <c r="F69" s="17">
        <v>13735</v>
      </c>
      <c r="G69" s="24"/>
      <c r="H69" s="7"/>
      <c r="I69" s="25">
        <f t="shared" si="16"/>
        <v>-4027</v>
      </c>
      <c r="J69" s="24">
        <f t="shared" si="16"/>
        <v>-967</v>
      </c>
      <c r="K69" s="7"/>
      <c r="L69" s="25">
        <f t="shared" si="3"/>
        <v>-4031.6483927265444</v>
      </c>
      <c r="M69" s="17">
        <f t="shared" si="1"/>
        <v>21.607554940191285</v>
      </c>
      <c r="N69" s="17">
        <f t="shared" si="4"/>
        <v>-967.31689049670581</v>
      </c>
      <c r="O69" s="24">
        <f t="shared" si="2"/>
        <v>0.1004195869024548</v>
      </c>
      <c r="P69" s="7"/>
      <c r="Q69" s="25">
        <f t="shared" si="5"/>
        <v>-3995.1303210884848</v>
      </c>
      <c r="R69" s="24">
        <f t="shared" si="6"/>
        <v>-976.13662887201167</v>
      </c>
      <c r="S69" s="7"/>
      <c r="T69" s="25">
        <f t="shared" si="7"/>
        <v>0.97491182998152082</v>
      </c>
      <c r="U69" s="24">
        <f t="shared" si="8"/>
        <v>-0.23776023389150375</v>
      </c>
      <c r="V69" s="7"/>
      <c r="W69" s="25">
        <f t="shared" si="9"/>
        <v>0.97145129424664001</v>
      </c>
      <c r="X69" s="24">
        <f t="shared" si="10"/>
        <v>275.45583488131388</v>
      </c>
      <c r="Y69" s="7"/>
      <c r="Z69" s="25">
        <f t="shared" si="11"/>
        <v>635</v>
      </c>
      <c r="AA69" s="17">
        <f t="shared" si="15"/>
        <v>275.45399999999995</v>
      </c>
      <c r="AB69" s="24">
        <f t="shared" si="12"/>
        <v>4.8075792377884596</v>
      </c>
      <c r="AC69" s="17">
        <f t="shared" si="13"/>
        <v>1.8348813139255071E-3</v>
      </c>
      <c r="AD69" s="17">
        <f t="shared" ca="1" si="14"/>
        <v>-1.2705845095808854E-2</v>
      </c>
      <c r="AE69" s="17">
        <v>100</v>
      </c>
    </row>
    <row r="70" spans="1:31" s="17" customFormat="1" x14ac:dyDescent="0.25">
      <c r="A70" s="17">
        <v>50</v>
      </c>
      <c r="B70" s="17">
        <v>635</v>
      </c>
      <c r="C70" s="17">
        <v>11307</v>
      </c>
      <c r="D70" s="17">
        <v>12586</v>
      </c>
      <c r="E70" s="17">
        <v>15225</v>
      </c>
      <c r="F70" s="17">
        <v>13942</v>
      </c>
      <c r="G70" s="24"/>
      <c r="H70" s="7"/>
      <c r="I70" s="25">
        <f t="shared" si="16"/>
        <v>-3918</v>
      </c>
      <c r="J70" s="24">
        <f t="shared" si="16"/>
        <v>-1356</v>
      </c>
      <c r="K70" s="7"/>
      <c r="L70" s="25">
        <f t="shared" si="3"/>
        <v>-3920.2626834585008</v>
      </c>
      <c r="M70" s="17">
        <f t="shared" si="1"/>
        <v>5.1197364333729602</v>
      </c>
      <c r="N70" s="17">
        <f t="shared" si="4"/>
        <v>-1360.2261055535764</v>
      </c>
      <c r="O70" s="24">
        <f t="shared" si="2"/>
        <v>17.859968149969436</v>
      </c>
      <c r="P70" s="7"/>
      <c r="Q70" s="25">
        <f t="shared" si="5"/>
        <v>-3886.1303210884848</v>
      </c>
      <c r="R70" s="24">
        <f t="shared" si="6"/>
        <v>-1365.1366288720117</v>
      </c>
      <c r="S70" s="7"/>
      <c r="T70" s="25">
        <f t="shared" si="7"/>
        <v>0.94831310079687847</v>
      </c>
      <c r="U70" s="24">
        <f t="shared" si="8"/>
        <v>-0.33251001404335773</v>
      </c>
      <c r="V70" s="7"/>
      <c r="W70" s="25">
        <f t="shared" si="9"/>
        <v>0.94342670419109564</v>
      </c>
      <c r="X70" s="24">
        <f t="shared" si="10"/>
        <v>281.1181518991923</v>
      </c>
      <c r="Y70" s="7"/>
      <c r="Z70" s="25">
        <f t="shared" si="11"/>
        <v>635</v>
      </c>
      <c r="AA70" s="17">
        <f t="shared" si="15"/>
        <v>281.16899999999993</v>
      </c>
      <c r="AB70" s="24">
        <f t="shared" si="12"/>
        <v>4.9073248045399351</v>
      </c>
      <c r="AC70" s="17">
        <f t="shared" si="13"/>
        <v>-5.0848100807627361E-2</v>
      </c>
      <c r="AD70" s="17">
        <f t="shared" ca="1" si="14"/>
        <v>8.6359031112863249E-2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11382</v>
      </c>
      <c r="D71" s="17">
        <v>12395</v>
      </c>
      <c r="E71" s="17">
        <v>15148</v>
      </c>
      <c r="F71" s="17">
        <v>14128</v>
      </c>
      <c r="G71" s="24"/>
      <c r="H71" s="7"/>
      <c r="I71" s="25">
        <f t="shared" si="16"/>
        <v>-3766</v>
      </c>
      <c r="J71" s="24">
        <f t="shared" si="16"/>
        <v>-1733</v>
      </c>
      <c r="K71" s="7"/>
      <c r="L71" s="25">
        <f t="shared" si="3"/>
        <v>-3770.9786060859992</v>
      </c>
      <c r="M71" s="17">
        <f t="shared" si="1"/>
        <v>24.786518559548448</v>
      </c>
      <c r="N71" s="17">
        <f t="shared" si="4"/>
        <v>-1737.763961731903</v>
      </c>
      <c r="O71" s="24">
        <f t="shared" si="2"/>
        <v>22.695331383036322</v>
      </c>
      <c r="P71" s="7"/>
      <c r="Q71" s="25">
        <f t="shared" si="5"/>
        <v>-3734.1303210884848</v>
      </c>
      <c r="R71" s="24">
        <f t="shared" si="6"/>
        <v>-1742.1366288720117</v>
      </c>
      <c r="S71" s="7"/>
      <c r="T71" s="25">
        <f t="shared" si="7"/>
        <v>0.91122129496141391</v>
      </c>
      <c r="U71" s="24">
        <f t="shared" si="8"/>
        <v>-0.42433692179978172</v>
      </c>
      <c r="V71" s="7"/>
      <c r="W71" s="25">
        <f t="shared" si="9"/>
        <v>0.90495174730708106</v>
      </c>
      <c r="X71" s="24">
        <f t="shared" si="10"/>
        <v>286.82532787713262</v>
      </c>
      <c r="Y71" s="7"/>
      <c r="Z71" s="25">
        <f t="shared" si="11"/>
        <v>632</v>
      </c>
      <c r="AA71" s="17">
        <f t="shared" si="15"/>
        <v>286.85699999999991</v>
      </c>
      <c r="AB71" s="24">
        <f t="shared" si="12"/>
        <v>5.0065991323933723</v>
      </c>
      <c r="AC71" s="17">
        <f t="shared" si="13"/>
        <v>-3.1672122867291819E-2</v>
      </c>
      <c r="AD71" s="17">
        <f t="shared" ca="1" si="14"/>
        <v>-1.1124900657875969E-2</v>
      </c>
      <c r="AE71" s="17">
        <v>98</v>
      </c>
    </row>
    <row r="72" spans="1:31" s="17" customFormat="1" x14ac:dyDescent="0.25">
      <c r="A72" s="17">
        <v>52</v>
      </c>
      <c r="B72" s="17">
        <v>624</v>
      </c>
      <c r="C72" s="17">
        <v>11469</v>
      </c>
      <c r="D72" s="17">
        <v>12211</v>
      </c>
      <c r="E72" s="17">
        <v>15049</v>
      </c>
      <c r="F72" s="17">
        <v>14292</v>
      </c>
      <c r="G72" s="24"/>
      <c r="H72" s="7"/>
      <c r="I72" s="25">
        <f t="shared" si="16"/>
        <v>-3580</v>
      </c>
      <c r="J72" s="24">
        <f t="shared" si="16"/>
        <v>-2081</v>
      </c>
      <c r="K72" s="7"/>
      <c r="L72" s="25">
        <f t="shared" si="3"/>
        <v>-3587.4137848512391</v>
      </c>
      <c r="M72" s="17">
        <f t="shared" si="1"/>
        <v>54.964205820463</v>
      </c>
      <c r="N72" s="17">
        <f t="shared" si="4"/>
        <v>-2093.6556271260529</v>
      </c>
      <c r="O72" s="24">
        <f t="shared" si="2"/>
        <v>160.16489795368543</v>
      </c>
      <c r="P72" s="7"/>
      <c r="Q72" s="25">
        <f t="shared" si="5"/>
        <v>-3548.1303210884848</v>
      </c>
      <c r="R72" s="24">
        <f t="shared" si="6"/>
        <v>-2090.1366288720119</v>
      </c>
      <c r="S72" s="7"/>
      <c r="T72" s="25">
        <f t="shared" si="7"/>
        <v>0.86583263782064812</v>
      </c>
      <c r="U72" s="24">
        <f t="shared" si="8"/>
        <v>-0.50910022126725007</v>
      </c>
      <c r="V72" s="7"/>
      <c r="W72" s="25">
        <f t="shared" si="9"/>
        <v>0.85828507818788291</v>
      </c>
      <c r="X72" s="24">
        <f t="shared" si="10"/>
        <v>292.37790029799544</v>
      </c>
      <c r="Y72" s="7"/>
      <c r="Z72" s="25">
        <f t="shared" si="11"/>
        <v>624</v>
      </c>
      <c r="AA72" s="17">
        <f t="shared" si="15"/>
        <v>292.4729999999999</v>
      </c>
      <c r="AB72" s="24">
        <f t="shared" si="12"/>
        <v>5.1046168231853732</v>
      </c>
      <c r="AC72" s="17">
        <f t="shared" si="13"/>
        <v>-9.5099702004461051E-2</v>
      </c>
      <c r="AD72" s="17">
        <f t="shared" ca="1" si="14"/>
        <v>1.4000272340069841E-2</v>
      </c>
      <c r="AE72" s="17">
        <v>97</v>
      </c>
    </row>
    <row r="73" spans="1:31" s="17" customFormat="1" x14ac:dyDescent="0.25">
      <c r="A73" s="17">
        <v>53</v>
      </c>
      <c r="B73" s="17">
        <v>622</v>
      </c>
      <c r="C73" s="17">
        <v>11571</v>
      </c>
      <c r="D73" s="17">
        <v>12041</v>
      </c>
      <c r="E73" s="17">
        <v>14930</v>
      </c>
      <c r="F73" s="17">
        <v>14454</v>
      </c>
      <c r="G73" s="24"/>
      <c r="H73" s="7"/>
      <c r="I73" s="25">
        <f t="shared" si="16"/>
        <v>-3359</v>
      </c>
      <c r="J73" s="24">
        <f t="shared" si="16"/>
        <v>-2413</v>
      </c>
      <c r="K73" s="7"/>
      <c r="L73" s="25">
        <f t="shared" si="3"/>
        <v>-3370.4297525543602</v>
      </c>
      <c r="M73" s="17">
        <f t="shared" si="1"/>
        <v>130.63924345390399</v>
      </c>
      <c r="N73" s="17">
        <f t="shared" si="4"/>
        <v>-2428.315105351784</v>
      </c>
      <c r="O73" s="24">
        <f t="shared" si="2"/>
        <v>234.55245193624418</v>
      </c>
      <c r="P73" s="7"/>
      <c r="Q73" s="25">
        <f t="shared" si="5"/>
        <v>-3327.1303210884848</v>
      </c>
      <c r="R73" s="24">
        <f t="shared" si="6"/>
        <v>-2422.1366288720119</v>
      </c>
      <c r="S73" s="7"/>
      <c r="T73" s="25">
        <f t="shared" si="7"/>
        <v>0.81190310433618984</v>
      </c>
      <c r="U73" s="24">
        <f t="shared" si="8"/>
        <v>-0.58996635754081184</v>
      </c>
      <c r="V73" s="7"/>
      <c r="W73" s="25">
        <f t="shared" si="9"/>
        <v>0.80313509362739888</v>
      </c>
      <c r="X73" s="24">
        <f t="shared" si="10"/>
        <v>298.00341602653543</v>
      </c>
      <c r="Y73" s="7"/>
      <c r="Z73" s="25">
        <f t="shared" si="11"/>
        <v>622</v>
      </c>
      <c r="AA73" s="17">
        <f t="shared" si="15"/>
        <v>298.07099999999991</v>
      </c>
      <c r="AB73" s="24">
        <f t="shared" si="12"/>
        <v>5.2023203547120165</v>
      </c>
      <c r="AC73" s="17">
        <f t="shared" si="13"/>
        <v>-6.7583973464479641E-2</v>
      </c>
      <c r="AD73" s="17">
        <f t="shared" ca="1" si="14"/>
        <v>2.4404633630467742E-2</v>
      </c>
      <c r="AE73" s="17">
        <v>96</v>
      </c>
    </row>
    <row r="74" spans="1:31" s="17" customFormat="1" x14ac:dyDescent="0.25">
      <c r="A74" s="17">
        <v>54</v>
      </c>
      <c r="B74" s="17">
        <v>612</v>
      </c>
      <c r="C74" s="17">
        <v>11703</v>
      </c>
      <c r="D74" s="17">
        <v>11890</v>
      </c>
      <c r="E74" s="17">
        <v>14818</v>
      </c>
      <c r="F74" s="17">
        <v>14615</v>
      </c>
      <c r="G74" s="24"/>
      <c r="H74" s="7"/>
      <c r="I74" s="25">
        <f t="shared" si="16"/>
        <v>-3115</v>
      </c>
      <c r="J74" s="24">
        <f t="shared" si="16"/>
        <v>-2725</v>
      </c>
      <c r="K74" s="7"/>
      <c r="L74" s="25">
        <f t="shared" si="3"/>
        <v>-3125.8077261992689</v>
      </c>
      <c r="M74" s="17">
        <f t="shared" si="1"/>
        <v>116.80694559836397</v>
      </c>
      <c r="N74" s="17">
        <f t="shared" si="4"/>
        <v>-2734.9124178266125</v>
      </c>
      <c r="O74" s="24">
        <f t="shared" si="2"/>
        <v>98.256027169344378</v>
      </c>
      <c r="P74" s="7"/>
      <c r="Q74" s="25">
        <f t="shared" si="5"/>
        <v>-3083.1303210884848</v>
      </c>
      <c r="R74" s="24">
        <f t="shared" si="6"/>
        <v>-2734.1366288720119</v>
      </c>
      <c r="S74" s="7"/>
      <c r="T74" s="25">
        <f t="shared" si="7"/>
        <v>0.75236099496873365</v>
      </c>
      <c r="U74" s="24">
        <f t="shared" si="8"/>
        <v>-0.66596103982199029</v>
      </c>
      <c r="V74" s="7"/>
      <c r="W74" s="25">
        <f t="shared" si="9"/>
        <v>0.74244505522117332</v>
      </c>
      <c r="X74" s="24">
        <f t="shared" si="10"/>
        <v>303.59476997061984</v>
      </c>
      <c r="Y74" s="7"/>
      <c r="Z74" s="25">
        <f t="shared" si="11"/>
        <v>612</v>
      </c>
      <c r="AA74" s="17">
        <f t="shared" si="15"/>
        <v>303.57899999999989</v>
      </c>
      <c r="AB74" s="24">
        <f t="shared" si="12"/>
        <v>5.298453089911864</v>
      </c>
      <c r="AC74" s="17">
        <f t="shared" si="13"/>
        <v>1.5769970619942342E-2</v>
      </c>
      <c r="AD74" s="17">
        <f t="shared" ca="1" si="14"/>
        <v>-5.0978074709234988E-2</v>
      </c>
      <c r="AE74" s="17">
        <v>95</v>
      </c>
    </row>
    <row r="75" spans="1:31" s="17" customFormat="1" x14ac:dyDescent="0.25">
      <c r="A75" s="17">
        <v>55</v>
      </c>
      <c r="B75" s="17">
        <v>620</v>
      </c>
      <c r="C75" s="17">
        <v>11837</v>
      </c>
      <c r="D75" s="17">
        <v>11749</v>
      </c>
      <c r="E75" s="17">
        <v>14676</v>
      </c>
      <c r="F75" s="17">
        <v>14756</v>
      </c>
      <c r="G75" s="24"/>
      <c r="H75" s="7"/>
      <c r="I75" s="25">
        <f t="shared" si="16"/>
        <v>-2839</v>
      </c>
      <c r="J75" s="24">
        <f t="shared" si="16"/>
        <v>-3007</v>
      </c>
      <c r="K75" s="7"/>
      <c r="L75" s="25">
        <f t="shared" si="3"/>
        <v>-2848.833989774856</v>
      </c>
      <c r="M75" s="17">
        <f t="shared" si="1"/>
        <v>96.707354891973068</v>
      </c>
      <c r="N75" s="17">
        <f t="shared" si="4"/>
        <v>-3019.6606070703724</v>
      </c>
      <c r="O75" s="24">
        <f t="shared" si="2"/>
        <v>160.29097139036378</v>
      </c>
      <c r="P75" s="7"/>
      <c r="Q75" s="25">
        <f t="shared" si="5"/>
        <v>-2807.1303210884848</v>
      </c>
      <c r="R75" s="24">
        <f t="shared" si="6"/>
        <v>-3016.1366288720119</v>
      </c>
      <c r="S75" s="7"/>
      <c r="T75" s="25">
        <f t="shared" si="7"/>
        <v>0.68501008437275857</v>
      </c>
      <c r="U75" s="24">
        <f t="shared" si="8"/>
        <v>-0.73464854111459399</v>
      </c>
      <c r="V75" s="7"/>
      <c r="W75" s="25">
        <f t="shared" si="9"/>
        <v>0.67405506742656007</v>
      </c>
      <c r="X75" s="24">
        <f t="shared" si="10"/>
        <v>309.16616723603488</v>
      </c>
      <c r="Y75" s="7"/>
      <c r="Z75" s="25">
        <f t="shared" si="11"/>
        <v>620</v>
      </c>
      <c r="AA75" s="17">
        <f t="shared" si="15"/>
        <v>309.15899999999988</v>
      </c>
      <c r="AB75" s="24">
        <f t="shared" si="12"/>
        <v>5.3958424621731478</v>
      </c>
      <c r="AC75" s="17">
        <f t="shared" si="13"/>
        <v>7.1672360350021336E-3</v>
      </c>
      <c r="AD75" s="17">
        <f t="shared" ca="1" si="14"/>
        <v>2.9549681344633427E-2</v>
      </c>
      <c r="AE75" s="17">
        <v>94</v>
      </c>
    </row>
    <row r="76" spans="1:31" s="17" customFormat="1" x14ac:dyDescent="0.25">
      <c r="A76" s="17">
        <v>56</v>
      </c>
      <c r="B76" s="17">
        <v>633</v>
      </c>
      <c r="C76" s="17">
        <v>11996</v>
      </c>
      <c r="D76" s="17">
        <v>11625</v>
      </c>
      <c r="E76" s="17">
        <v>14530</v>
      </c>
      <c r="F76" s="17">
        <v>14891</v>
      </c>
      <c r="G76" s="24"/>
      <c r="H76" s="7"/>
      <c r="I76" s="25">
        <f t="shared" si="16"/>
        <v>-2534</v>
      </c>
      <c r="J76" s="24">
        <f t="shared" si="16"/>
        <v>-3266</v>
      </c>
      <c r="K76" s="7"/>
      <c r="L76" s="25">
        <f t="shared" si="3"/>
        <v>-2538.5006265650386</v>
      </c>
      <c r="M76" s="17">
        <f t="shared" si="1"/>
        <v>20.255639477931158</v>
      </c>
      <c r="N76" s="17">
        <f t="shared" si="4"/>
        <v>-3280.740524090857</v>
      </c>
      <c r="O76" s="24">
        <f t="shared" si="2"/>
        <v>217.28305047313498</v>
      </c>
      <c r="P76" s="7"/>
      <c r="Q76" s="25">
        <f t="shared" si="5"/>
        <v>-2502.1303210884848</v>
      </c>
      <c r="R76" s="24">
        <f t="shared" si="6"/>
        <v>-3275.1366288720119</v>
      </c>
      <c r="S76" s="7"/>
      <c r="T76" s="25">
        <f t="shared" si="7"/>
        <v>0.61058244766343828</v>
      </c>
      <c r="U76" s="24">
        <f t="shared" si="8"/>
        <v>-0.79773387031595688</v>
      </c>
      <c r="V76" s="7"/>
      <c r="W76" s="25">
        <f t="shared" si="9"/>
        <v>0.5986716837015148</v>
      </c>
      <c r="X76" s="24">
        <f t="shared" si="10"/>
        <v>314.81622483716023</v>
      </c>
      <c r="Y76" s="7"/>
      <c r="Z76" s="25">
        <f t="shared" si="11"/>
        <v>633</v>
      </c>
      <c r="AA76" s="17">
        <f t="shared" si="15"/>
        <v>314.85599999999988</v>
      </c>
      <c r="AB76" s="24">
        <f t="shared" si="12"/>
        <v>5.4952738696592638</v>
      </c>
      <c r="AC76" s="17">
        <f t="shared" si="13"/>
        <v>-3.9775162839646327E-2</v>
      </c>
      <c r="AD76" s="17">
        <f t="shared" ca="1" si="14"/>
        <v>0.10060043095631954</v>
      </c>
      <c r="AE76" s="17">
        <v>93</v>
      </c>
    </row>
    <row r="77" spans="1:31" s="17" customFormat="1" x14ac:dyDescent="0.25">
      <c r="A77" s="17">
        <v>57</v>
      </c>
      <c r="B77" s="17">
        <v>645</v>
      </c>
      <c r="C77" s="17">
        <v>12173</v>
      </c>
      <c r="D77" s="17">
        <v>11507</v>
      </c>
      <c r="E77" s="17">
        <v>14367</v>
      </c>
      <c r="F77" s="17">
        <v>15014</v>
      </c>
      <c r="G77" s="24"/>
      <c r="H77" s="7"/>
      <c r="I77" s="25">
        <f t="shared" si="16"/>
        <v>-2194</v>
      </c>
      <c r="J77" s="24">
        <f t="shared" si="16"/>
        <v>-3507</v>
      </c>
      <c r="K77" s="7"/>
      <c r="L77" s="25">
        <f t="shared" si="3"/>
        <v>-2196.8073066582533</v>
      </c>
      <c r="M77" s="17">
        <f t="shared" si="1"/>
        <v>7.8809706734733673</v>
      </c>
      <c r="N77" s="17">
        <f t="shared" si="4"/>
        <v>-3513.3178211751119</v>
      </c>
      <c r="O77" s="24">
        <f t="shared" si="2"/>
        <v>39.914864400692693</v>
      </c>
      <c r="P77" s="7"/>
      <c r="Q77" s="25">
        <f t="shared" si="5"/>
        <v>-2162.1303210884848</v>
      </c>
      <c r="R77" s="24">
        <f t="shared" si="6"/>
        <v>-3516.1366288720119</v>
      </c>
      <c r="S77" s="7"/>
      <c r="T77" s="25">
        <f t="shared" si="7"/>
        <v>0.52761393461042549</v>
      </c>
      <c r="U77" s="24">
        <f t="shared" si="8"/>
        <v>-0.85643489092417491</v>
      </c>
      <c r="V77" s="7"/>
      <c r="W77" s="25">
        <f t="shared" si="9"/>
        <v>0.51481230002041634</v>
      </c>
      <c r="X77" s="24">
        <f t="shared" si="10"/>
        <v>320.69265266311186</v>
      </c>
      <c r="Y77" s="7"/>
      <c r="Z77" s="25">
        <f t="shared" si="11"/>
        <v>645</v>
      </c>
      <c r="AA77" s="17">
        <f t="shared" si="15"/>
        <v>320.66099999999989</v>
      </c>
      <c r="AB77" s="24">
        <f t="shared" si="12"/>
        <v>5.596590232737535</v>
      </c>
      <c r="AC77" s="17">
        <f t="shared" si="13"/>
        <v>3.1652663111970014E-2</v>
      </c>
      <c r="AD77" s="17">
        <f t="shared" ca="1" si="14"/>
        <v>2.1891192107091229E-2</v>
      </c>
      <c r="AE77" s="17">
        <v>92</v>
      </c>
    </row>
    <row r="78" spans="1:31" s="17" customFormat="1" x14ac:dyDescent="0.25">
      <c r="A78" s="17">
        <v>58</v>
      </c>
      <c r="B78" s="17">
        <v>635</v>
      </c>
      <c r="C78" s="17">
        <v>12340</v>
      </c>
      <c r="D78" s="17">
        <v>11403</v>
      </c>
      <c r="E78" s="17">
        <v>14171</v>
      </c>
      <c r="F78" s="17">
        <v>15097</v>
      </c>
      <c r="G78" s="24"/>
      <c r="H78" s="7"/>
      <c r="I78" s="25">
        <f t="shared" si="16"/>
        <v>-1831</v>
      </c>
      <c r="J78" s="24">
        <f t="shared" si="16"/>
        <v>-3694</v>
      </c>
      <c r="K78" s="7"/>
      <c r="L78" s="25">
        <f t="shared" si="3"/>
        <v>-1838.6788267070347</v>
      </c>
      <c r="M78" s="17">
        <f t="shared" si="1"/>
        <v>58.964379596668749</v>
      </c>
      <c r="N78" s="17">
        <f t="shared" si="4"/>
        <v>-3707.0005179687791</v>
      </c>
      <c r="O78" s="24">
        <f t="shared" si="2"/>
        <v>169.01346745654953</v>
      </c>
      <c r="P78" s="7"/>
      <c r="Q78" s="25">
        <f t="shared" si="5"/>
        <v>-1799.1303210884848</v>
      </c>
      <c r="R78" s="24">
        <f t="shared" si="6"/>
        <v>-3703.1366288720119</v>
      </c>
      <c r="S78" s="7"/>
      <c r="T78" s="25">
        <f t="shared" si="7"/>
        <v>0.43903284567441475</v>
      </c>
      <c r="U78" s="24">
        <f t="shared" si="8"/>
        <v>-0.90198298575295821</v>
      </c>
      <c r="V78" s="7"/>
      <c r="W78" s="25">
        <f t="shared" si="9"/>
        <v>0.42553722574253072</v>
      </c>
      <c r="X78" s="24">
        <f t="shared" si="10"/>
        <v>326.44620012288988</v>
      </c>
      <c r="Y78" s="7"/>
      <c r="Z78" s="25">
        <f t="shared" si="11"/>
        <v>635</v>
      </c>
      <c r="AA78" s="17">
        <f t="shared" si="15"/>
        <v>326.37599999999986</v>
      </c>
      <c r="AB78" s="24">
        <f t="shared" si="12"/>
        <v>5.6963357994890105</v>
      </c>
      <c r="AC78" s="17">
        <f t="shared" si="13"/>
        <v>7.0200122890014427E-2</v>
      </c>
      <c r="AD78" s="17">
        <f t="shared" ca="1" si="14"/>
        <v>-3.3309617770555633E-2</v>
      </c>
      <c r="AE78" s="17">
        <v>91</v>
      </c>
    </row>
    <row r="79" spans="1:31" s="17" customFormat="1" x14ac:dyDescent="0.25">
      <c r="A79" s="17">
        <v>59</v>
      </c>
      <c r="B79" s="17">
        <v>628</v>
      </c>
      <c r="C79" s="17">
        <v>12530</v>
      </c>
      <c r="D79" s="17">
        <v>11328</v>
      </c>
      <c r="E79" s="17">
        <v>13996</v>
      </c>
      <c r="F79" s="17">
        <v>15180</v>
      </c>
      <c r="G79" s="24"/>
      <c r="H79" s="7"/>
      <c r="I79" s="25">
        <f t="shared" si="16"/>
        <v>-1466</v>
      </c>
      <c r="J79" s="24">
        <f t="shared" si="16"/>
        <v>-3852</v>
      </c>
      <c r="K79" s="7"/>
      <c r="L79" s="25">
        <f t="shared" si="3"/>
        <v>-1466.799965017693</v>
      </c>
      <c r="M79" s="17">
        <f t="shared" si="1"/>
        <v>0.63994402953258067</v>
      </c>
      <c r="N79" s="17">
        <f t="shared" si="4"/>
        <v>-3862.2125947155118</v>
      </c>
      <c r="O79" s="24">
        <f t="shared" si="2"/>
        <v>104.29709082330038</v>
      </c>
      <c r="P79" s="7"/>
      <c r="Q79" s="25">
        <f t="shared" si="5"/>
        <v>-1434.1303210884848</v>
      </c>
      <c r="R79" s="24">
        <f t="shared" si="6"/>
        <v>-3861.1366288720119</v>
      </c>
      <c r="S79" s="7"/>
      <c r="T79" s="25">
        <f t="shared" si="7"/>
        <v>0.34996370666162163</v>
      </c>
      <c r="U79" s="24">
        <f t="shared" si="8"/>
        <v>-0.94046747229278571</v>
      </c>
      <c r="V79" s="7"/>
      <c r="W79" s="25">
        <f t="shared" si="9"/>
        <v>0.3358801208963384</v>
      </c>
      <c r="X79" s="24">
        <f t="shared" si="10"/>
        <v>332.04942169427125</v>
      </c>
      <c r="Y79" s="7"/>
      <c r="Z79" s="25">
        <f t="shared" si="11"/>
        <v>628</v>
      </c>
      <c r="AA79" s="17">
        <f t="shared" si="15"/>
        <v>332.02799999999985</v>
      </c>
      <c r="AB79" s="24">
        <f t="shared" si="12"/>
        <v>5.7949818088117304</v>
      </c>
      <c r="AC79" s="17">
        <f t="shared" si="13"/>
        <v>2.1421694271396063E-2</v>
      </c>
      <c r="AD79" s="17">
        <f t="shared" ca="1" si="14"/>
        <v>1.1357877686180018E-2</v>
      </c>
      <c r="AE79" s="17">
        <v>90</v>
      </c>
    </row>
    <row r="80" spans="1:31" s="17" customFormat="1" x14ac:dyDescent="0.25">
      <c r="A80" s="17">
        <v>60</v>
      </c>
      <c r="B80" s="17">
        <v>627</v>
      </c>
      <c r="C80" s="17">
        <v>12718</v>
      </c>
      <c r="D80" s="17">
        <v>11263</v>
      </c>
      <c r="E80" s="17">
        <v>13800</v>
      </c>
      <c r="F80" s="17">
        <v>15240</v>
      </c>
      <c r="G80" s="24"/>
      <c r="H80" s="7"/>
      <c r="I80" s="25">
        <f t="shared" si="16"/>
        <v>-1082</v>
      </c>
      <c r="J80" s="24">
        <f t="shared" si="16"/>
        <v>-3977</v>
      </c>
      <c r="K80" s="7"/>
      <c r="L80" s="25">
        <f t="shared" si="3"/>
        <v>-1081.5771772322391</v>
      </c>
      <c r="M80" s="17">
        <f t="shared" si="1"/>
        <v>0.17877909293695662</v>
      </c>
      <c r="N80" s="17">
        <f t="shared" si="4"/>
        <v>-3979.6179122644339</v>
      </c>
      <c r="O80" s="24">
        <f t="shared" si="2"/>
        <v>6.8534646242735651</v>
      </c>
      <c r="P80" s="7"/>
      <c r="Q80" s="25">
        <f t="shared" si="5"/>
        <v>-1050.1303210884848</v>
      </c>
      <c r="R80" s="24">
        <f t="shared" si="6"/>
        <v>-3986.1366288720119</v>
      </c>
      <c r="S80" s="7"/>
      <c r="T80" s="25">
        <f t="shared" si="7"/>
        <v>0.25625809191939547</v>
      </c>
      <c r="U80" s="24">
        <f t="shared" si="8"/>
        <v>-0.97091405974518097</v>
      </c>
      <c r="V80" s="7"/>
      <c r="W80" s="25">
        <f t="shared" si="9"/>
        <v>0.24170672306677618</v>
      </c>
      <c r="X80" s="24">
        <f t="shared" si="10"/>
        <v>337.72370708918686</v>
      </c>
      <c r="Y80" s="7"/>
      <c r="Z80" s="25">
        <f t="shared" si="11"/>
        <v>627</v>
      </c>
      <c r="AA80" s="17">
        <f t="shared" si="15"/>
        <v>337.67099999999982</v>
      </c>
      <c r="AB80" s="24">
        <f t="shared" si="12"/>
        <v>5.8934707385017697</v>
      </c>
      <c r="AC80" s="17">
        <f t="shared" si="13"/>
        <v>5.2707089187038036E-2</v>
      </c>
      <c r="AD80" s="17">
        <f t="shared" ca="1" si="14"/>
        <v>7.9083813508304956E-3</v>
      </c>
      <c r="AE80" s="17">
        <v>89</v>
      </c>
    </row>
    <row r="81" spans="1:31" s="17" customFormat="1" x14ac:dyDescent="0.25">
      <c r="A81" s="17">
        <v>61</v>
      </c>
      <c r="B81" s="17">
        <v>612</v>
      </c>
      <c r="C81" s="17">
        <v>12911</v>
      </c>
      <c r="D81" s="17">
        <v>11226</v>
      </c>
      <c r="E81" s="17">
        <v>13612</v>
      </c>
      <c r="F81" s="17">
        <v>15281</v>
      </c>
      <c r="G81" s="24"/>
      <c r="H81" s="7"/>
      <c r="I81" s="25">
        <f t="shared" si="16"/>
        <v>-701</v>
      </c>
      <c r="J81" s="24">
        <f t="shared" si="16"/>
        <v>-4055</v>
      </c>
      <c r="K81" s="7"/>
      <c r="L81" s="25">
        <f t="shared" si="3"/>
        <v>-695.71810863132055</v>
      </c>
      <c r="M81" s="17">
        <f t="shared" si="1"/>
        <v>27.898376430530504</v>
      </c>
      <c r="N81" s="17">
        <f t="shared" si="4"/>
        <v>-4056.929138480009</v>
      </c>
      <c r="O81" s="24">
        <f t="shared" si="2"/>
        <v>3.7215752750513857</v>
      </c>
      <c r="P81" s="7"/>
      <c r="Q81" s="25">
        <f t="shared" si="5"/>
        <v>-669.13032108848483</v>
      </c>
      <c r="R81" s="24">
        <f t="shared" si="6"/>
        <v>-4064.1366288720119</v>
      </c>
      <c r="S81" s="7"/>
      <c r="T81" s="25">
        <f t="shared" si="7"/>
        <v>0.1632845522923429</v>
      </c>
      <c r="U81" s="24">
        <f t="shared" si="8"/>
        <v>-0.98991273031547555</v>
      </c>
      <c r="V81" s="7"/>
      <c r="W81" s="25">
        <f t="shared" si="9"/>
        <v>0.14843739679645013</v>
      </c>
      <c r="X81" s="24">
        <f t="shared" si="10"/>
        <v>343.17522240941059</v>
      </c>
      <c r="Y81" s="7"/>
      <c r="Z81" s="25">
        <f t="shared" si="11"/>
        <v>612</v>
      </c>
      <c r="AA81" s="17">
        <f t="shared" si="15"/>
        <v>343.1789999999998</v>
      </c>
      <c r="AB81" s="24">
        <f t="shared" si="12"/>
        <v>5.9896034737016164</v>
      </c>
      <c r="AC81" s="17">
        <f t="shared" si="13"/>
        <v>-3.7775905892090123E-3</v>
      </c>
      <c r="AD81" s="17">
        <f t="shared" ca="1" si="14"/>
        <v>9.3842032269549236E-2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13110</v>
      </c>
      <c r="D82" s="17">
        <v>11212</v>
      </c>
      <c r="E82" s="17">
        <v>13425</v>
      </c>
      <c r="F82" s="17">
        <v>15311</v>
      </c>
      <c r="G82" s="24"/>
      <c r="H82" s="7"/>
      <c r="I82" s="25">
        <f t="shared" si="16"/>
        <v>-315</v>
      </c>
      <c r="J82" s="24">
        <f t="shared" si="16"/>
        <v>-4099</v>
      </c>
      <c r="K82" s="7"/>
      <c r="L82" s="25">
        <f t="shared" si="3"/>
        <v>-302.43466590573166</v>
      </c>
      <c r="M82" s="17">
        <f t="shared" si="1"/>
        <v>157.88762090058231</v>
      </c>
      <c r="N82" s="17">
        <f t="shared" si="4"/>
        <v>-4096.7522829859327</v>
      </c>
      <c r="O82" s="24">
        <f t="shared" si="2"/>
        <v>5.0522317753278347</v>
      </c>
      <c r="P82" s="7"/>
      <c r="Q82" s="25">
        <f t="shared" si="5"/>
        <v>-283.13032108848478</v>
      </c>
      <c r="R82" s="24">
        <f t="shared" si="6"/>
        <v>-4108.1366288720119</v>
      </c>
      <c r="S82" s="7"/>
      <c r="T82" s="25">
        <f t="shared" si="7"/>
        <v>6.9090887473334264E-2</v>
      </c>
      <c r="U82" s="24">
        <f t="shared" si="8"/>
        <v>-1.0006299290987186</v>
      </c>
      <c r="V82" s="7"/>
      <c r="W82" s="25">
        <f t="shared" si="9"/>
        <v>5.407217101462914E-2</v>
      </c>
      <c r="X82" s="24">
        <f t="shared" si="10"/>
        <v>348.61003689824872</v>
      </c>
      <c r="Y82" s="7"/>
      <c r="Z82" s="25">
        <f t="shared" si="11"/>
        <v>614</v>
      </c>
      <c r="AA82" s="17">
        <f t="shared" si="15"/>
        <v>348.70499999999981</v>
      </c>
      <c r="AB82" s="24">
        <f t="shared" si="12"/>
        <v>6.0860503681668234</v>
      </c>
      <c r="AC82" s="17">
        <f t="shared" si="13"/>
        <v>-9.4963101751091017E-2</v>
      </c>
      <c r="AD82" s="17">
        <f t="shared" ca="1" si="14"/>
        <v>9.196440037510456E-2</v>
      </c>
      <c r="AE82" s="17">
        <v>87</v>
      </c>
    </row>
    <row r="83" spans="1:31" s="17" customFormat="1" x14ac:dyDescent="0.25">
      <c r="A83" s="17">
        <v>63</v>
      </c>
      <c r="B83" s="17">
        <v>622</v>
      </c>
      <c r="C83" s="17">
        <v>13299</v>
      </c>
      <c r="D83" s="17">
        <v>11199</v>
      </c>
      <c r="E83" s="17">
        <v>13213</v>
      </c>
      <c r="F83" s="17">
        <v>15301</v>
      </c>
      <c r="G83" s="24"/>
      <c r="H83" s="7"/>
      <c r="I83" s="25">
        <f t="shared" si="16"/>
        <v>86</v>
      </c>
      <c r="J83" s="24">
        <f t="shared" si="16"/>
        <v>-4102</v>
      </c>
      <c r="K83" s="7"/>
      <c r="L83" s="25">
        <f t="shared" si="3"/>
        <v>98.524079199407495</v>
      </c>
      <c r="M83" s="17">
        <f t="shared" si="1"/>
        <v>156.8525597930315</v>
      </c>
      <c r="N83" s="17">
        <f t="shared" si="4"/>
        <v>-4098.1727517736881</v>
      </c>
      <c r="O83" s="24">
        <f t="shared" si="2"/>
        <v>14.647828985807543</v>
      </c>
      <c r="P83" s="7"/>
      <c r="Q83" s="25">
        <f t="shared" si="5"/>
        <v>117.86967891151522</v>
      </c>
      <c r="R83" s="24">
        <f t="shared" si="6"/>
        <v>-4111.1366288720119</v>
      </c>
      <c r="S83" s="7"/>
      <c r="T83" s="25">
        <f t="shared" si="7"/>
        <v>-2.8763152921542575E-2</v>
      </c>
      <c r="U83" s="24">
        <f t="shared" si="8"/>
        <v>-1.0013606471975762</v>
      </c>
      <c r="V83" s="7"/>
      <c r="W83" s="25">
        <f t="shared" si="9"/>
        <v>-4.3803875601271705E-2</v>
      </c>
      <c r="X83" s="24">
        <f t="shared" si="10"/>
        <v>354.20795532891793</v>
      </c>
      <c r="Y83" s="7"/>
      <c r="Z83" s="25">
        <f t="shared" si="11"/>
        <v>622</v>
      </c>
      <c r="AA83" s="17">
        <f t="shared" si="15"/>
        <v>354.30299999999983</v>
      </c>
      <c r="AB83" s="24">
        <f t="shared" si="12"/>
        <v>6.1837538996934667</v>
      </c>
      <c r="AC83" s="17">
        <f t="shared" si="13"/>
        <v>-9.5044671081893739E-2</v>
      </c>
      <c r="AD83" s="17">
        <f t="shared" ca="1" si="14"/>
        <v>-7.1151221290506328E-3</v>
      </c>
      <c r="AE83" s="17">
        <v>86</v>
      </c>
    </row>
    <row r="84" spans="1:31" s="17" customFormat="1" x14ac:dyDescent="0.25">
      <c r="A84" s="17">
        <v>64</v>
      </c>
      <c r="B84" s="17">
        <v>635</v>
      </c>
      <c r="C84" s="17">
        <v>13513</v>
      </c>
      <c r="D84" s="17">
        <v>11226</v>
      </c>
      <c r="E84" s="17">
        <v>13022</v>
      </c>
      <c r="F84" s="17">
        <v>15292</v>
      </c>
      <c r="G84" s="24"/>
      <c r="H84" s="7"/>
      <c r="I84" s="25">
        <f t="shared" ref="I84:J115" si="17">C84-E84</f>
        <v>491</v>
      </c>
      <c r="J84" s="24">
        <f t="shared" si="17"/>
        <v>-4066</v>
      </c>
      <c r="K84" s="7"/>
      <c r="L84" s="25">
        <f t="shared" si="3"/>
        <v>506.55156142904588</v>
      </c>
      <c r="M84" s="17">
        <f t="shared" ref="M84:M147" si="18">(I84-L84)^2</f>
        <v>241.85106288138741</v>
      </c>
      <c r="N84" s="17">
        <f t="shared" si="4"/>
        <v>-4059.2020333625032</v>
      </c>
      <c r="O84" s="24">
        <f t="shared" ref="O84:O147" si="19">(J84-N84)^2</f>
        <v>46.212350404518958</v>
      </c>
      <c r="P84" s="7"/>
      <c r="Q84" s="25">
        <f t="shared" si="5"/>
        <v>522.86967891151517</v>
      </c>
      <c r="R84" s="24">
        <f t="shared" si="6"/>
        <v>-4075.1366288720119</v>
      </c>
      <c r="S84" s="7"/>
      <c r="T84" s="25">
        <f t="shared" si="7"/>
        <v>-0.12759329346998424</v>
      </c>
      <c r="U84" s="24">
        <f t="shared" si="8"/>
        <v>-0.99259203001128637</v>
      </c>
      <c r="V84" s="7"/>
      <c r="W84" s="25">
        <f t="shared" si="9"/>
        <v>-0.14251348046349605</v>
      </c>
      <c r="X84" s="24">
        <f>IF(MOD(ATAN2(U84,W84)*180/PI()-$J$9+360,360)&lt;355,MOD(ATAN2(U84,W84)*180/PI()-$J$9+360,360)+360,MOD(ATAN2(U84,W84)*180/PI()-$J$9+360,360))</f>
        <v>359.87370878404863</v>
      </c>
      <c r="Y84" s="7"/>
      <c r="Z84" s="25">
        <f t="shared" si="11"/>
        <v>635</v>
      </c>
      <c r="AA84" s="17">
        <f t="shared" si="15"/>
        <v>360.0179999999998</v>
      </c>
      <c r="AB84" s="24">
        <f t="shared" si="12"/>
        <v>6.2834994664449422</v>
      </c>
      <c r="AC84" s="17">
        <f t="shared" si="13"/>
        <v>-0.14429121595117067</v>
      </c>
    </row>
    <row r="85" spans="1:31" s="17" customFormat="1" x14ac:dyDescent="0.25">
      <c r="A85" s="17">
        <v>0</v>
      </c>
      <c r="B85" s="17">
        <v>0</v>
      </c>
      <c r="C85" s="17">
        <v>13472</v>
      </c>
      <c r="D85" s="17">
        <v>11186</v>
      </c>
      <c r="E85" s="17">
        <v>12971</v>
      </c>
      <c r="F85" s="17">
        <v>15237</v>
      </c>
      <c r="G85" s="24"/>
      <c r="H85" s="7"/>
      <c r="I85" s="25">
        <f t="shared" si="17"/>
        <v>501</v>
      </c>
      <c r="J85" s="24">
        <f t="shared" si="17"/>
        <v>-4051</v>
      </c>
      <c r="K85" s="7"/>
      <c r="L85" s="25">
        <f>$M$9*SIN(2*PI()/$M$10*(AA85+$M$11))+$M$12</f>
        <v>509.94364291847461</v>
      </c>
      <c r="M85" s="17">
        <f t="shared" si="18"/>
        <v>79.98874865318102</v>
      </c>
      <c r="N85" s="17">
        <f>$O$9*COS(2*PI()/$O$10*(AA85+$O$11))+$O$12</f>
        <v>-4046.9356885551711</v>
      </c>
      <c r="O85" s="24">
        <f t="shared" si="19"/>
        <v>16.518627520567549</v>
      </c>
      <c r="P85" s="7"/>
      <c r="Q85" s="25">
        <f t="shared" ref="Q85:Q148" si="20">I85-$J$4</f>
        <v>532.86967891151517</v>
      </c>
      <c r="R85" s="24">
        <f t="shared" ref="R85:R148" si="21">J85-$J$3</f>
        <v>-4060.1366288720119</v>
      </c>
      <c r="S85" s="7"/>
      <c r="T85" s="25">
        <f t="shared" ref="T85:T148" si="22">Q85/$J$7</f>
        <v>-0.1300335438538964</v>
      </c>
      <c r="U85" s="24">
        <f t="shared" ref="U85:U148" si="23">R85/$J$6</f>
        <v>-0.98893843951699889</v>
      </c>
      <c r="V85" s="7"/>
      <c r="W85" s="25">
        <f t="shared" ref="W85:W148" si="24">(T85-U85*SIN(-$J$11*PI()/180))/(COS(-$J$11*PI()/180))</f>
        <v>-0.14489913984515046</v>
      </c>
      <c r="X85" s="24">
        <f>IF(MOD(ATAN2(U85,W85)*180/PI()-$J$9+360,360)&lt;355,MOD(ATAN2(U85,W85)*180/PI()-$J$9+360,360)+360,MOD(ATAN2(U85,W85)*180/PI()-$J$9+360,360))</f>
        <v>360.03884344571031</v>
      </c>
      <c r="Y85" s="7"/>
      <c r="Z85" s="25">
        <f>I165-J159</f>
        <v>3</v>
      </c>
      <c r="AA85" s="17">
        <f t="shared" si="15"/>
        <v>360.04499999999979</v>
      </c>
      <c r="AB85" s="24">
        <f t="shared" ref="AB85:AB148" si="25">AA85*PI()/180</f>
        <v>6.2839707053429796</v>
      </c>
      <c r="AC85" s="17">
        <f t="shared" ref="AC85:AC148" si="26">X85-AA85</f>
        <v>-6.1565542894754799E-3</v>
      </c>
    </row>
    <row r="86" spans="1:31" s="17" customFormat="1" x14ac:dyDescent="0.25">
      <c r="A86" s="17">
        <v>1</v>
      </c>
      <c r="B86" s="17">
        <v>-621</v>
      </c>
      <c r="C86" s="17">
        <v>13258</v>
      </c>
      <c r="D86" s="17">
        <v>11162</v>
      </c>
      <c r="E86" s="17">
        <v>13162</v>
      </c>
      <c r="F86" s="17">
        <v>15249</v>
      </c>
      <c r="G86" s="24"/>
      <c r="H86" s="7"/>
      <c r="I86" s="25">
        <f t="shared" si="17"/>
        <v>96</v>
      </c>
      <c r="J86" s="24">
        <f t="shared" si="17"/>
        <v>-4087</v>
      </c>
      <c r="K86" s="7"/>
      <c r="L86" s="25">
        <f t="shared" ref="L86:L149" si="27">$M$9*SIN(2*PI()/$M$10*(AA86+$M$11))+$M$12</f>
        <v>112.11191968654811</v>
      </c>
      <c r="M86" s="17">
        <f t="shared" si="18"/>
        <v>259.5939559857764</v>
      </c>
      <c r="N86" s="17">
        <f t="shared" ref="N86:N149" si="28">$O$9*COS(2*PI()/$O$10*(AA86+$O$11))+$O$12</f>
        <v>-4085.6598863403729</v>
      </c>
      <c r="O86" s="24">
        <f t="shared" si="19"/>
        <v>1.7959046207192726</v>
      </c>
      <c r="P86" s="7"/>
      <c r="Q86" s="25">
        <f t="shared" si="20"/>
        <v>127.86967891151522</v>
      </c>
      <c r="R86" s="24">
        <f t="shared" si="21"/>
        <v>-4096.1366288720119</v>
      </c>
      <c r="S86" s="7"/>
      <c r="T86" s="25">
        <f t="shared" si="22"/>
        <v>-3.1203403305454715E-2</v>
      </c>
      <c r="U86" s="24">
        <f t="shared" si="23"/>
        <v>-0.99770705670328874</v>
      </c>
      <c r="V86" s="7"/>
      <c r="W86" s="25">
        <f t="shared" si="24"/>
        <v>-4.6189534982926106E-2</v>
      </c>
      <c r="X86" s="24">
        <f t="shared" ref="X86:X148" si="29">MOD(ATAN2(U86,W86)*180/PI()-$J$9+360,360)</f>
        <v>354.35384020678885</v>
      </c>
      <c r="Y86" s="7"/>
      <c r="Z86" s="25">
        <f t="shared" ref="Z86:Z149" si="30">B86</f>
        <v>-621</v>
      </c>
      <c r="AA86" s="17">
        <f t="shared" ref="AA86:AA149" si="31">360/40000*Z86+AA85</f>
        <v>354.45599999999979</v>
      </c>
      <c r="AB86" s="24">
        <f t="shared" si="25"/>
        <v>6.186424253449017</v>
      </c>
      <c r="AC86" s="17">
        <f t="shared" si="26"/>
        <v>-0.10215979321094437</v>
      </c>
    </row>
    <row r="87" spans="1:31" s="17" customFormat="1" x14ac:dyDescent="0.25">
      <c r="A87" s="17">
        <v>2</v>
      </c>
      <c r="B87" s="17">
        <v>-624</v>
      </c>
      <c r="C87" s="17">
        <v>13070</v>
      </c>
      <c r="D87" s="17">
        <v>11168</v>
      </c>
      <c r="E87" s="17">
        <v>13368</v>
      </c>
      <c r="F87" s="17">
        <v>15256</v>
      </c>
      <c r="G87" s="24"/>
      <c r="H87" s="7"/>
      <c r="I87" s="25">
        <f t="shared" si="17"/>
        <v>-298</v>
      </c>
      <c r="J87" s="24">
        <f t="shared" si="17"/>
        <v>-4088</v>
      </c>
      <c r="K87" s="7"/>
      <c r="L87" s="25">
        <f t="shared" si="27"/>
        <v>-289.01647531560565</v>
      </c>
      <c r="M87" s="17">
        <f t="shared" si="18"/>
        <v>80.703715755122673</v>
      </c>
      <c r="N87" s="17">
        <f t="shared" si="28"/>
        <v>-4085.3607783146604</v>
      </c>
      <c r="O87" s="24">
        <f t="shared" si="19"/>
        <v>6.9654911043669827</v>
      </c>
      <c r="P87" s="7"/>
      <c r="Q87" s="25">
        <f t="shared" si="20"/>
        <v>-266.13032108848478</v>
      </c>
      <c r="R87" s="24">
        <f t="shared" si="21"/>
        <v>-4097.1366288720119</v>
      </c>
      <c r="S87" s="7"/>
      <c r="T87" s="25">
        <f t="shared" si="22"/>
        <v>6.4942461820683625E-2</v>
      </c>
      <c r="U87" s="24">
        <f t="shared" si="23"/>
        <v>-0.99795062940290791</v>
      </c>
      <c r="V87" s="7"/>
      <c r="W87" s="25">
        <f t="shared" si="24"/>
        <v>4.9963512797880166E-2</v>
      </c>
      <c r="X87" s="24">
        <f t="shared" si="29"/>
        <v>348.83700129862382</v>
      </c>
      <c r="Y87" s="7"/>
      <c r="Z87" s="25">
        <f t="shared" si="30"/>
        <v>-624</v>
      </c>
      <c r="AA87" s="17">
        <f t="shared" si="31"/>
        <v>348.8399999999998</v>
      </c>
      <c r="AB87" s="24">
        <f t="shared" si="25"/>
        <v>6.0884065626570152</v>
      </c>
      <c r="AC87" s="17">
        <f t="shared" si="26"/>
        <v>-2.9987013759864567E-3</v>
      </c>
    </row>
    <row r="88" spans="1:31" s="17" customFormat="1" x14ac:dyDescent="0.25">
      <c r="A88" s="17">
        <v>3</v>
      </c>
      <c r="B88" s="17">
        <v>-614</v>
      </c>
      <c r="C88" s="17">
        <v>12876</v>
      </c>
      <c r="D88" s="17">
        <v>11186</v>
      </c>
      <c r="E88" s="17">
        <v>13559</v>
      </c>
      <c r="F88" s="17">
        <v>15232</v>
      </c>
      <c r="G88" s="24"/>
      <c r="H88" s="7"/>
      <c r="I88" s="25">
        <f t="shared" si="17"/>
        <v>-683</v>
      </c>
      <c r="J88" s="24">
        <f t="shared" si="17"/>
        <v>-4046</v>
      </c>
      <c r="K88" s="7"/>
      <c r="L88" s="25">
        <f t="shared" si="27"/>
        <v>-681.32461593038056</v>
      </c>
      <c r="M88" s="17">
        <f t="shared" si="18"/>
        <v>2.8069117807345974</v>
      </c>
      <c r="N88" s="17">
        <f t="shared" si="28"/>
        <v>-4046.7031390647435</v>
      </c>
      <c r="O88" s="24">
        <f t="shared" si="19"/>
        <v>0.49440454436833836</v>
      </c>
      <c r="P88" s="7"/>
      <c r="Q88" s="25">
        <f t="shared" si="20"/>
        <v>-651.13032108848483</v>
      </c>
      <c r="R88" s="24">
        <f t="shared" si="21"/>
        <v>-4055.1366288720119</v>
      </c>
      <c r="S88" s="7"/>
      <c r="T88" s="25">
        <f t="shared" si="22"/>
        <v>0.15889210160130104</v>
      </c>
      <c r="U88" s="24">
        <f t="shared" si="23"/>
        <v>-0.98772057601890317</v>
      </c>
      <c r="V88" s="7"/>
      <c r="W88" s="25">
        <f t="shared" si="24"/>
        <v>0.14407737054237865</v>
      </c>
      <c r="X88" s="24">
        <f t="shared" si="29"/>
        <v>343.40406444168013</v>
      </c>
      <c r="Y88" s="7"/>
      <c r="Z88" s="25">
        <f t="shared" si="30"/>
        <v>-614</v>
      </c>
      <c r="AA88" s="17">
        <f t="shared" si="31"/>
        <v>343.31399999999979</v>
      </c>
      <c r="AB88" s="24">
        <f t="shared" si="25"/>
        <v>5.991959668191809</v>
      </c>
      <c r="AC88" s="17">
        <f t="shared" si="26"/>
        <v>9.0064441680340224E-2</v>
      </c>
    </row>
    <row r="89" spans="1:31" s="17" customFormat="1" x14ac:dyDescent="0.25">
      <c r="A89" s="17">
        <v>4</v>
      </c>
      <c r="B89" s="17">
        <v>-613</v>
      </c>
      <c r="C89" s="17">
        <v>12688</v>
      </c>
      <c r="D89" s="17">
        <v>11236</v>
      </c>
      <c r="E89" s="17">
        <v>13757</v>
      </c>
      <c r="F89" s="17">
        <v>15201</v>
      </c>
      <c r="G89" s="24"/>
      <c r="H89" s="7"/>
      <c r="I89" s="25">
        <f t="shared" si="17"/>
        <v>-1069</v>
      </c>
      <c r="J89" s="24">
        <f t="shared" si="17"/>
        <v>-3965</v>
      </c>
      <c r="K89" s="7"/>
      <c r="L89" s="25">
        <f t="shared" si="27"/>
        <v>-1066.9672606183469</v>
      </c>
      <c r="M89" s="17">
        <f t="shared" si="18"/>
        <v>4.1320293937233172</v>
      </c>
      <c r="N89" s="17">
        <f t="shared" si="28"/>
        <v>-3970.5065124036723</v>
      </c>
      <c r="O89" s="24">
        <f t="shared" si="19"/>
        <v>30.321678851797241</v>
      </c>
      <c r="P89" s="7"/>
      <c r="Q89" s="25">
        <f t="shared" si="20"/>
        <v>-1037.1303210884848</v>
      </c>
      <c r="R89" s="24">
        <f t="shared" si="21"/>
        <v>-3974.1366288720119</v>
      </c>
      <c r="S89" s="7"/>
      <c r="T89" s="25">
        <f t="shared" si="22"/>
        <v>0.25308576642030967</v>
      </c>
      <c r="U89" s="24">
        <f t="shared" si="23"/>
        <v>-0.96799118734975098</v>
      </c>
      <c r="V89" s="7"/>
      <c r="W89" s="25">
        <f t="shared" si="24"/>
        <v>0.23857793280100309</v>
      </c>
      <c r="X89" s="24">
        <f t="shared" si="29"/>
        <v>337.85761547053767</v>
      </c>
      <c r="Y89" s="7"/>
      <c r="Z89" s="25">
        <f t="shared" si="30"/>
        <v>-613</v>
      </c>
      <c r="AA89" s="17">
        <f t="shared" si="31"/>
        <v>337.7969999999998</v>
      </c>
      <c r="AB89" s="24">
        <f t="shared" si="25"/>
        <v>5.8956698533592817</v>
      </c>
      <c r="AC89" s="17">
        <f t="shared" si="26"/>
        <v>6.0615470537868532E-2</v>
      </c>
    </row>
    <row r="90" spans="1:31" s="17" customFormat="1" x14ac:dyDescent="0.25">
      <c r="A90" s="17">
        <v>5</v>
      </c>
      <c r="B90" s="17">
        <v>-632</v>
      </c>
      <c r="C90" s="17">
        <v>12494</v>
      </c>
      <c r="D90" s="17">
        <v>11289</v>
      </c>
      <c r="E90" s="17">
        <v>13953</v>
      </c>
      <c r="F90" s="17">
        <v>15141</v>
      </c>
      <c r="G90" s="24"/>
      <c r="H90" s="7"/>
      <c r="I90" s="25">
        <f t="shared" si="17"/>
        <v>-1459</v>
      </c>
      <c r="J90" s="24">
        <f t="shared" si="17"/>
        <v>-3852</v>
      </c>
      <c r="K90" s="7"/>
      <c r="L90" s="25">
        <f t="shared" si="27"/>
        <v>-1454.4732973211637</v>
      </c>
      <c r="M90" s="17">
        <f t="shared" si="18"/>
        <v>20.491037142583487</v>
      </c>
      <c r="N90" s="17">
        <f t="shared" si="28"/>
        <v>-3853.3617707148451</v>
      </c>
      <c r="O90" s="24">
        <f t="shared" si="19"/>
        <v>1.8544194798096776</v>
      </c>
      <c r="P90" s="7"/>
      <c r="Q90" s="25">
        <f t="shared" si="20"/>
        <v>-1427.1303210884848</v>
      </c>
      <c r="R90" s="24">
        <f t="shared" si="21"/>
        <v>-3861.1366288720119</v>
      </c>
      <c r="S90" s="7"/>
      <c r="T90" s="25">
        <f t="shared" si="22"/>
        <v>0.34825553139288312</v>
      </c>
      <c r="U90" s="24">
        <f t="shared" si="23"/>
        <v>-0.94046747229278571</v>
      </c>
      <c r="V90" s="7"/>
      <c r="W90" s="25">
        <f t="shared" si="24"/>
        <v>0.33417175303170904</v>
      </c>
      <c r="X90" s="24">
        <f t="shared" si="29"/>
        <v>332.14177957195739</v>
      </c>
      <c r="Y90" s="7"/>
      <c r="Z90" s="25">
        <f t="shared" si="30"/>
        <v>-632</v>
      </c>
      <c r="AA90" s="17">
        <f t="shared" si="31"/>
        <v>332.10899999999981</v>
      </c>
      <c r="AB90" s="24">
        <f t="shared" si="25"/>
        <v>5.7963955255058446</v>
      </c>
      <c r="AC90" s="17">
        <f t="shared" si="26"/>
        <v>3.2779571957576081E-2</v>
      </c>
    </row>
    <row r="91" spans="1:31" s="17" customFormat="1" x14ac:dyDescent="0.25">
      <c r="A91" s="17">
        <v>6</v>
      </c>
      <c r="B91" s="17">
        <v>-631</v>
      </c>
      <c r="C91" s="17">
        <v>12293</v>
      </c>
      <c r="D91" s="17">
        <v>11358</v>
      </c>
      <c r="E91" s="17">
        <v>14118</v>
      </c>
      <c r="F91" s="17">
        <v>15043</v>
      </c>
      <c r="G91" s="24"/>
      <c r="H91" s="7"/>
      <c r="I91" s="25">
        <f t="shared" si="17"/>
        <v>-1825</v>
      </c>
      <c r="J91" s="24">
        <f t="shared" si="17"/>
        <v>-3685</v>
      </c>
      <c r="K91" s="7"/>
      <c r="L91" s="25">
        <f t="shared" si="27"/>
        <v>-1827.3764872382417</v>
      </c>
      <c r="M91" s="17">
        <f t="shared" si="18"/>
        <v>5.6476915935255665</v>
      </c>
      <c r="N91" s="17">
        <f t="shared" si="28"/>
        <v>-3698.4613715965902</v>
      </c>
      <c r="O91" s="24">
        <f t="shared" si="19"/>
        <v>181.20852526148533</v>
      </c>
      <c r="P91" s="7"/>
      <c r="Q91" s="25">
        <f t="shared" si="20"/>
        <v>-1793.1303210884848</v>
      </c>
      <c r="R91" s="24">
        <f t="shared" si="21"/>
        <v>-3694.1366288720119</v>
      </c>
      <c r="S91" s="7"/>
      <c r="T91" s="25">
        <f t="shared" si="22"/>
        <v>0.43756869544406751</v>
      </c>
      <c r="U91" s="24">
        <f t="shared" si="23"/>
        <v>-0.89979083145638572</v>
      </c>
      <c r="V91" s="7"/>
      <c r="W91" s="25">
        <f t="shared" si="24"/>
        <v>0.4241058301135382</v>
      </c>
      <c r="X91" s="24">
        <f t="shared" si="29"/>
        <v>326.4668905051193</v>
      </c>
      <c r="Y91" s="7"/>
      <c r="Z91" s="25">
        <f t="shared" si="30"/>
        <v>-631</v>
      </c>
      <c r="AA91" s="17">
        <f t="shared" si="31"/>
        <v>326.42999999999984</v>
      </c>
      <c r="AB91" s="24">
        <f t="shared" si="25"/>
        <v>5.6972782772850872</v>
      </c>
      <c r="AC91" s="17">
        <f t="shared" si="26"/>
        <v>3.6890505119458794E-2</v>
      </c>
    </row>
    <row r="92" spans="1:31" s="17" customFormat="1" x14ac:dyDescent="0.25">
      <c r="A92" s="17">
        <v>7</v>
      </c>
      <c r="B92" s="17">
        <v>-636</v>
      </c>
      <c r="C92" s="17">
        <v>12124</v>
      </c>
      <c r="D92" s="17">
        <v>11465</v>
      </c>
      <c r="E92" s="17">
        <v>14302</v>
      </c>
      <c r="F92" s="17">
        <v>14955</v>
      </c>
      <c r="G92" s="24"/>
      <c r="H92" s="7"/>
      <c r="I92" s="25">
        <f t="shared" si="17"/>
        <v>-2178</v>
      </c>
      <c r="J92" s="24">
        <f t="shared" si="17"/>
        <v>-3490</v>
      </c>
      <c r="K92" s="7"/>
      <c r="L92" s="25">
        <f t="shared" si="27"/>
        <v>-2185.369349441009</v>
      </c>
      <c r="M92" s="17">
        <f t="shared" si="18"/>
        <v>54.307311183700179</v>
      </c>
      <c r="N92" s="17">
        <f t="shared" si="28"/>
        <v>-3505.5147981100959</v>
      </c>
      <c r="O92" s="24">
        <f t="shared" si="19"/>
        <v>240.70896039703385</v>
      </c>
      <c r="P92" s="7"/>
      <c r="Q92" s="25">
        <f t="shared" si="20"/>
        <v>-2146.1303210884848</v>
      </c>
      <c r="R92" s="24">
        <f t="shared" si="21"/>
        <v>-3499.1366288720119</v>
      </c>
      <c r="S92" s="7"/>
      <c r="T92" s="25">
        <f t="shared" si="22"/>
        <v>0.52370953399616604</v>
      </c>
      <c r="U92" s="24">
        <f t="shared" si="23"/>
        <v>-0.85229415503064909</v>
      </c>
      <c r="V92" s="7"/>
      <c r="W92" s="25">
        <f t="shared" si="24"/>
        <v>0.51096964081145513</v>
      </c>
      <c r="X92" s="24">
        <f t="shared" si="29"/>
        <v>320.75954385521891</v>
      </c>
      <c r="Y92" s="7"/>
      <c r="Z92" s="25">
        <f t="shared" si="30"/>
        <v>-636</v>
      </c>
      <c r="AA92" s="17">
        <f t="shared" si="31"/>
        <v>320.70599999999985</v>
      </c>
      <c r="AB92" s="24">
        <f t="shared" si="25"/>
        <v>5.5973756309009319</v>
      </c>
      <c r="AC92" s="17">
        <f t="shared" si="26"/>
        <v>5.3543855219061243E-2</v>
      </c>
    </row>
    <row r="93" spans="1:31" s="17" customFormat="1" x14ac:dyDescent="0.25">
      <c r="A93" s="17">
        <v>8</v>
      </c>
      <c r="B93" s="17">
        <v>-645</v>
      </c>
      <c r="C93" s="17">
        <v>11959</v>
      </c>
      <c r="D93" s="17">
        <v>11579</v>
      </c>
      <c r="E93" s="17">
        <v>14477</v>
      </c>
      <c r="F93" s="17">
        <v>14841</v>
      </c>
      <c r="G93" s="24"/>
      <c r="H93" s="7"/>
      <c r="I93" s="25">
        <f t="shared" si="17"/>
        <v>-2518</v>
      </c>
      <c r="J93" s="24">
        <f t="shared" si="17"/>
        <v>-3262</v>
      </c>
      <c r="K93" s="7"/>
      <c r="L93" s="25">
        <f t="shared" si="27"/>
        <v>-2526.4529883128757</v>
      </c>
      <c r="M93" s="17">
        <f t="shared" si="18"/>
        <v>71.453011417613709</v>
      </c>
      <c r="N93" s="17">
        <f t="shared" si="28"/>
        <v>-3274.0566427562226</v>
      </c>
      <c r="O93" s="24">
        <f t="shared" si="19"/>
        <v>145.36263455117424</v>
      </c>
      <c r="P93" s="7"/>
      <c r="Q93" s="25">
        <f t="shared" si="20"/>
        <v>-2486.1303210884848</v>
      </c>
      <c r="R93" s="24">
        <f t="shared" si="21"/>
        <v>-3271.1366288720119</v>
      </c>
      <c r="S93" s="7"/>
      <c r="T93" s="25">
        <f t="shared" si="22"/>
        <v>0.60667804704917883</v>
      </c>
      <c r="U93" s="24">
        <f t="shared" si="23"/>
        <v>-0.79675957951748022</v>
      </c>
      <c r="V93" s="7"/>
      <c r="W93" s="25">
        <f t="shared" si="24"/>
        <v>0.59478147383854152</v>
      </c>
      <c r="X93" s="24">
        <f t="shared" si="29"/>
        <v>314.96182526811651</v>
      </c>
      <c r="Y93" s="7"/>
      <c r="Z93" s="25">
        <f t="shared" si="30"/>
        <v>-645</v>
      </c>
      <c r="AA93" s="17">
        <f t="shared" si="31"/>
        <v>314.90099999999984</v>
      </c>
      <c r="AB93" s="24">
        <f t="shared" si="25"/>
        <v>5.4960592678226607</v>
      </c>
      <c r="AC93" s="17">
        <f t="shared" si="26"/>
        <v>6.0825268116673215E-2</v>
      </c>
    </row>
    <row r="94" spans="1:31" s="17" customFormat="1" x14ac:dyDescent="0.25">
      <c r="A94" s="17">
        <v>9</v>
      </c>
      <c r="B94" s="17">
        <v>-625</v>
      </c>
      <c r="C94" s="17">
        <v>11803</v>
      </c>
      <c r="D94" s="17">
        <v>11707</v>
      </c>
      <c r="E94" s="17">
        <v>14626</v>
      </c>
      <c r="F94" s="17">
        <v>14712</v>
      </c>
      <c r="G94" s="24"/>
      <c r="H94" s="7"/>
      <c r="I94" s="25">
        <f t="shared" si="17"/>
        <v>-2823</v>
      </c>
      <c r="J94" s="24">
        <f t="shared" si="17"/>
        <v>-3005</v>
      </c>
      <c r="K94" s="7"/>
      <c r="L94" s="25">
        <f t="shared" si="27"/>
        <v>-2832.5573061259593</v>
      </c>
      <c r="M94" s="17">
        <f t="shared" si="18"/>
        <v>91.342100385298352</v>
      </c>
      <c r="N94" s="17">
        <f t="shared" si="28"/>
        <v>-3017.6306865333336</v>
      </c>
      <c r="O94" s="24">
        <f t="shared" si="19"/>
        <v>159.53424230333408</v>
      </c>
      <c r="P94" s="7"/>
      <c r="Q94" s="25">
        <f t="shared" si="20"/>
        <v>-2791.1303210884848</v>
      </c>
      <c r="R94" s="24">
        <f t="shared" si="21"/>
        <v>-3014.1366288720119</v>
      </c>
      <c r="S94" s="7"/>
      <c r="T94" s="25">
        <f t="shared" si="22"/>
        <v>0.68110568375849911</v>
      </c>
      <c r="U94" s="24">
        <f t="shared" si="23"/>
        <v>-0.73416139571535566</v>
      </c>
      <c r="V94" s="7"/>
      <c r="W94" s="25">
        <f t="shared" si="24"/>
        <v>0.67015754207835432</v>
      </c>
      <c r="X94" s="24">
        <f t="shared" si="29"/>
        <v>309.31271691737948</v>
      </c>
      <c r="Y94" s="7"/>
      <c r="Z94" s="25">
        <f t="shared" si="30"/>
        <v>-625</v>
      </c>
      <c r="AA94" s="17">
        <f t="shared" si="31"/>
        <v>309.27599999999984</v>
      </c>
      <c r="AB94" s="24">
        <f t="shared" si="25"/>
        <v>5.39788449739798</v>
      </c>
      <c r="AC94" s="17">
        <f t="shared" si="26"/>
        <v>3.6716917379635561E-2</v>
      </c>
    </row>
    <row r="95" spans="1:31" s="17" customFormat="1" x14ac:dyDescent="0.25">
      <c r="A95" s="17">
        <v>10</v>
      </c>
      <c r="B95" s="17">
        <v>-616</v>
      </c>
      <c r="C95" s="17">
        <v>11665</v>
      </c>
      <c r="D95" s="17">
        <v>11851</v>
      </c>
      <c r="E95" s="17">
        <v>14768</v>
      </c>
      <c r="F95" s="17">
        <v>14575</v>
      </c>
      <c r="G95" s="24"/>
      <c r="H95" s="7"/>
      <c r="I95" s="25">
        <f t="shared" si="17"/>
        <v>-3103</v>
      </c>
      <c r="J95" s="24">
        <f t="shared" si="17"/>
        <v>-2724</v>
      </c>
      <c r="K95" s="7"/>
      <c r="L95" s="25">
        <f t="shared" si="27"/>
        <v>-3107.8435414867122</v>
      </c>
      <c r="M95" s="17">
        <f t="shared" si="18"/>
        <v>23.459894133502068</v>
      </c>
      <c r="N95" s="17">
        <f t="shared" si="28"/>
        <v>-2736.365888332251</v>
      </c>
      <c r="O95" s="24">
        <f t="shared" si="19"/>
        <v>152.91519424570046</v>
      </c>
      <c r="P95" s="7"/>
      <c r="Q95" s="25">
        <f t="shared" si="20"/>
        <v>-3071.1303210884848</v>
      </c>
      <c r="R95" s="24">
        <f t="shared" si="21"/>
        <v>-2733.1366288720119</v>
      </c>
      <c r="S95" s="7"/>
      <c r="T95" s="25">
        <f t="shared" si="22"/>
        <v>0.74943269450803907</v>
      </c>
      <c r="U95" s="24">
        <f t="shared" si="23"/>
        <v>-0.66571746712237112</v>
      </c>
      <c r="V95" s="7"/>
      <c r="W95" s="25">
        <f t="shared" si="24"/>
        <v>0.7395200823387108</v>
      </c>
      <c r="X95" s="24">
        <f t="shared" si="29"/>
        <v>303.69679189591056</v>
      </c>
      <c r="Y95" s="7"/>
      <c r="Z95" s="25">
        <f t="shared" si="30"/>
        <v>-616</v>
      </c>
      <c r="AA95" s="17">
        <f t="shared" si="31"/>
        <v>303.73199999999986</v>
      </c>
      <c r="AB95" s="24">
        <f t="shared" si="25"/>
        <v>5.3011234436674144</v>
      </c>
      <c r="AC95" s="17">
        <f t="shared" si="26"/>
        <v>-3.5208104089292647E-2</v>
      </c>
    </row>
    <row r="96" spans="1:31" s="17" customFormat="1" x14ac:dyDescent="0.25">
      <c r="A96" s="17">
        <v>11</v>
      </c>
      <c r="B96" s="17">
        <v>-613</v>
      </c>
      <c r="C96" s="17">
        <v>11537</v>
      </c>
      <c r="D96" s="17">
        <v>11996</v>
      </c>
      <c r="E96" s="17">
        <v>14884</v>
      </c>
      <c r="F96" s="17">
        <v>14415</v>
      </c>
      <c r="G96" s="24"/>
      <c r="H96" s="7"/>
      <c r="I96" s="25">
        <f t="shared" si="17"/>
        <v>-3347</v>
      </c>
      <c r="J96" s="24">
        <f t="shared" si="17"/>
        <v>-2419</v>
      </c>
      <c r="K96" s="7"/>
      <c r="L96" s="25">
        <f t="shared" si="27"/>
        <v>-3353.192471951505</v>
      </c>
      <c r="M96" s="17">
        <f t="shared" si="18"/>
        <v>38.3467088701763</v>
      </c>
      <c r="N96" s="17">
        <f t="shared" si="28"/>
        <v>-2430.9722403113001</v>
      </c>
      <c r="O96" s="24">
        <f t="shared" si="19"/>
        <v>143.33453807151872</v>
      </c>
      <c r="P96" s="7"/>
      <c r="Q96" s="25">
        <f t="shared" si="20"/>
        <v>-3315.1303210884848</v>
      </c>
      <c r="R96" s="24">
        <f t="shared" si="21"/>
        <v>-2428.1366288720119</v>
      </c>
      <c r="S96" s="7"/>
      <c r="T96" s="25">
        <f t="shared" si="22"/>
        <v>0.80897480387549525</v>
      </c>
      <c r="U96" s="24">
        <f t="shared" si="23"/>
        <v>-0.59142779373852683</v>
      </c>
      <c r="V96" s="7"/>
      <c r="W96" s="25">
        <f t="shared" si="24"/>
        <v>0.80018451654662215</v>
      </c>
      <c r="X96" s="24">
        <f t="shared" si="29"/>
        <v>298.17182066016585</v>
      </c>
      <c r="Y96" s="7"/>
      <c r="Z96" s="25">
        <f t="shared" si="30"/>
        <v>-613</v>
      </c>
      <c r="AA96" s="17">
        <f t="shared" si="31"/>
        <v>298.21499999999986</v>
      </c>
      <c r="AB96" s="24">
        <f t="shared" si="25"/>
        <v>5.2048336288348871</v>
      </c>
      <c r="AC96" s="17">
        <f t="shared" si="26"/>
        <v>-4.3179339834011898E-2</v>
      </c>
    </row>
    <row r="97" spans="1:29" s="17" customFormat="1" x14ac:dyDescent="0.25">
      <c r="A97" s="17">
        <v>12</v>
      </c>
      <c r="B97" s="17">
        <v>-630</v>
      </c>
      <c r="C97" s="17">
        <v>11433</v>
      </c>
      <c r="D97" s="17">
        <v>12174</v>
      </c>
      <c r="E97" s="17">
        <v>15001</v>
      </c>
      <c r="F97" s="17">
        <v>14255</v>
      </c>
      <c r="G97" s="24"/>
      <c r="H97" s="7"/>
      <c r="I97" s="25">
        <f t="shared" si="17"/>
        <v>-3568</v>
      </c>
      <c r="J97" s="24">
        <f t="shared" si="17"/>
        <v>-2081</v>
      </c>
      <c r="K97" s="7"/>
      <c r="L97" s="25">
        <f t="shared" si="27"/>
        <v>-3573.2257030174246</v>
      </c>
      <c r="M97" s="17">
        <f t="shared" si="18"/>
        <v>27.30797202632079</v>
      </c>
      <c r="N97" s="17">
        <f t="shared" si="28"/>
        <v>-2093.5862500111061</v>
      </c>
      <c r="O97" s="24">
        <f t="shared" si="19"/>
        <v>158.41368934206909</v>
      </c>
      <c r="P97" s="7"/>
      <c r="Q97" s="25">
        <f t="shared" si="20"/>
        <v>-3536.1303210884848</v>
      </c>
      <c r="R97" s="24">
        <f t="shared" si="21"/>
        <v>-2090.1366288720119</v>
      </c>
      <c r="S97" s="7"/>
      <c r="T97" s="25">
        <f t="shared" si="22"/>
        <v>0.86290433735995353</v>
      </c>
      <c r="U97" s="24">
        <f t="shared" si="23"/>
        <v>-0.50910022126725007</v>
      </c>
      <c r="V97" s="7"/>
      <c r="W97" s="25">
        <f t="shared" si="24"/>
        <v>0.85535644756280405</v>
      </c>
      <c r="X97" s="24">
        <f t="shared" si="29"/>
        <v>292.46390057033545</v>
      </c>
      <c r="Y97" s="7"/>
      <c r="Z97" s="25">
        <f t="shared" si="30"/>
        <v>-630</v>
      </c>
      <c r="AA97" s="17">
        <f t="shared" si="31"/>
        <v>292.54499999999985</v>
      </c>
      <c r="AB97" s="24">
        <f t="shared" si="25"/>
        <v>5.1058734602468085</v>
      </c>
      <c r="AC97" s="17">
        <f t="shared" si="26"/>
        <v>-8.1099429664391209E-2</v>
      </c>
    </row>
    <row r="98" spans="1:29" s="17" customFormat="1" x14ac:dyDescent="0.25">
      <c r="A98" s="17">
        <v>13</v>
      </c>
      <c r="B98" s="17">
        <v>-616</v>
      </c>
      <c r="C98" s="17">
        <v>11344</v>
      </c>
      <c r="D98" s="17">
        <v>12345</v>
      </c>
      <c r="E98" s="17">
        <v>15092</v>
      </c>
      <c r="F98" s="17">
        <v>14080</v>
      </c>
      <c r="G98" s="24"/>
      <c r="H98" s="7"/>
      <c r="I98" s="25">
        <f t="shared" si="17"/>
        <v>-3748</v>
      </c>
      <c r="J98" s="24">
        <f t="shared" si="17"/>
        <v>-1735</v>
      </c>
      <c r="K98" s="7"/>
      <c r="L98" s="25">
        <f t="shared" si="27"/>
        <v>-3754.8376594001461</v>
      </c>
      <c r="M98" s="17">
        <f t="shared" si="18"/>
        <v>46.75358607240625</v>
      </c>
      <c r="N98" s="17">
        <f t="shared" si="28"/>
        <v>-1743.7818738730043</v>
      </c>
      <c r="O98" s="24">
        <f t="shared" si="19"/>
        <v>77.121308721355803</v>
      </c>
      <c r="P98" s="7"/>
      <c r="Q98" s="25">
        <f t="shared" si="20"/>
        <v>-3716.1303210884848</v>
      </c>
      <c r="R98" s="24">
        <f t="shared" si="21"/>
        <v>-1744.1366288720117</v>
      </c>
      <c r="S98" s="7"/>
      <c r="T98" s="25">
        <f t="shared" si="22"/>
        <v>0.90682884427037214</v>
      </c>
      <c r="U98" s="24">
        <f t="shared" si="23"/>
        <v>-0.42482406719902005</v>
      </c>
      <c r="V98" s="7"/>
      <c r="W98" s="25">
        <f t="shared" si="24"/>
        <v>0.90055148588423028</v>
      </c>
      <c r="X98" s="24">
        <f t="shared" si="29"/>
        <v>286.95820297647469</v>
      </c>
      <c r="Y98" s="7"/>
      <c r="Z98" s="25">
        <f t="shared" si="30"/>
        <v>-616</v>
      </c>
      <c r="AA98" s="17">
        <f t="shared" si="31"/>
        <v>287.00099999999986</v>
      </c>
      <c r="AB98" s="24">
        <f t="shared" si="25"/>
        <v>5.0091124065162429</v>
      </c>
      <c r="AC98" s="17">
        <f t="shared" si="26"/>
        <v>-4.2797023525167788E-2</v>
      </c>
    </row>
    <row r="99" spans="1:29" s="17" customFormat="1" x14ac:dyDescent="0.25">
      <c r="A99" s="17">
        <v>14</v>
      </c>
      <c r="B99" s="17">
        <v>-633</v>
      </c>
      <c r="C99" s="17">
        <v>11261</v>
      </c>
      <c r="D99" s="17">
        <v>12525</v>
      </c>
      <c r="E99" s="17">
        <v>15160</v>
      </c>
      <c r="F99" s="17">
        <v>13891</v>
      </c>
      <c r="G99" s="24"/>
      <c r="H99" s="7"/>
      <c r="I99" s="25">
        <f t="shared" si="17"/>
        <v>-3899</v>
      </c>
      <c r="J99" s="24">
        <f t="shared" si="17"/>
        <v>-1366</v>
      </c>
      <c r="K99" s="7"/>
      <c r="L99" s="25">
        <f t="shared" si="27"/>
        <v>-3905.1202587623857</v>
      </c>
      <c r="M99" s="17">
        <f t="shared" si="18"/>
        <v>37.457567318558624</v>
      </c>
      <c r="N99" s="17">
        <f t="shared" si="28"/>
        <v>-1367.2754090123105</v>
      </c>
      <c r="O99" s="24">
        <f t="shared" si="19"/>
        <v>1.6266681486829651</v>
      </c>
      <c r="P99" s="7"/>
      <c r="Q99" s="25">
        <f t="shared" si="20"/>
        <v>-3867.1303210884848</v>
      </c>
      <c r="R99" s="24">
        <f t="shared" si="21"/>
        <v>-1375.1366288720117</v>
      </c>
      <c r="S99" s="7"/>
      <c r="T99" s="25">
        <f t="shared" si="22"/>
        <v>0.94367662506744543</v>
      </c>
      <c r="U99" s="24">
        <f t="shared" si="23"/>
        <v>-0.33494574103954933</v>
      </c>
      <c r="V99" s="7"/>
      <c r="W99" s="25">
        <f t="shared" si="24"/>
        <v>0.93875312827522439</v>
      </c>
      <c r="X99" s="24">
        <f t="shared" si="29"/>
        <v>281.3395109303051</v>
      </c>
      <c r="Y99" s="7"/>
      <c r="Z99" s="25">
        <f t="shared" si="30"/>
        <v>-633</v>
      </c>
      <c r="AA99" s="17">
        <f t="shared" si="31"/>
        <v>281.30399999999986</v>
      </c>
      <c r="AB99" s="24">
        <f t="shared" si="25"/>
        <v>4.909680999030126</v>
      </c>
      <c r="AC99" s="17">
        <f t="shared" si="26"/>
        <v>3.5510930305235888E-2</v>
      </c>
    </row>
    <row r="100" spans="1:29" s="17" customFormat="1" x14ac:dyDescent="0.25">
      <c r="A100" s="17">
        <v>15</v>
      </c>
      <c r="B100" s="17">
        <v>-643</v>
      </c>
      <c r="C100" s="17">
        <v>11207</v>
      </c>
      <c r="D100" s="17">
        <v>12727</v>
      </c>
      <c r="E100" s="17">
        <v>15223</v>
      </c>
      <c r="F100" s="17">
        <v>13695</v>
      </c>
      <c r="G100" s="24"/>
      <c r="H100" s="7"/>
      <c r="I100" s="25">
        <f t="shared" si="17"/>
        <v>-4016</v>
      </c>
      <c r="J100" s="24">
        <f t="shared" si="17"/>
        <v>-968</v>
      </c>
      <c r="K100" s="7"/>
      <c r="L100" s="25">
        <f t="shared" si="27"/>
        <v>-4018.551409800255</v>
      </c>
      <c r="M100" s="17">
        <f t="shared" si="18"/>
        <v>6.5096919688371937</v>
      </c>
      <c r="N100" s="17">
        <f t="shared" si="28"/>
        <v>-970.92422325607913</v>
      </c>
      <c r="O100" s="24">
        <f t="shared" si="19"/>
        <v>8.5510816513940338</v>
      </c>
      <c r="P100" s="7"/>
      <c r="Q100" s="25">
        <f t="shared" si="20"/>
        <v>-3984.1303210884848</v>
      </c>
      <c r="R100" s="24">
        <f t="shared" si="21"/>
        <v>-977.13662887201167</v>
      </c>
      <c r="S100" s="7"/>
      <c r="T100" s="25">
        <f t="shared" si="22"/>
        <v>0.9722275545592175</v>
      </c>
      <c r="U100" s="24">
        <f t="shared" si="23"/>
        <v>-0.23800380659112291</v>
      </c>
      <c r="V100" s="7"/>
      <c r="W100" s="25">
        <f t="shared" si="24"/>
        <v>0.96876305843103472</v>
      </c>
      <c r="X100" s="24">
        <f t="shared" si="29"/>
        <v>275.506129036218</v>
      </c>
      <c r="Y100" s="7"/>
      <c r="Z100" s="25">
        <f t="shared" si="30"/>
        <v>-643</v>
      </c>
      <c r="AA100" s="17">
        <f t="shared" si="31"/>
        <v>275.51699999999988</v>
      </c>
      <c r="AB100" s="24">
        <f t="shared" si="25"/>
        <v>4.8086787952172152</v>
      </c>
      <c r="AC100" s="17">
        <f t="shared" si="26"/>
        <v>-1.0870963781883347E-2</v>
      </c>
    </row>
    <row r="101" spans="1:29" s="17" customFormat="1" x14ac:dyDescent="0.25">
      <c r="A101" s="17">
        <v>16</v>
      </c>
      <c r="B101" s="17">
        <v>-636</v>
      </c>
      <c r="C101" s="17">
        <v>11173</v>
      </c>
      <c r="D101" s="17">
        <v>12931</v>
      </c>
      <c r="E101" s="17">
        <v>15266</v>
      </c>
      <c r="F101" s="17">
        <v>13503</v>
      </c>
      <c r="G101" s="24"/>
      <c r="H101" s="7"/>
      <c r="I101" s="25">
        <f t="shared" si="17"/>
        <v>-4093</v>
      </c>
      <c r="J101" s="24">
        <f t="shared" si="17"/>
        <v>-572</v>
      </c>
      <c r="K101" s="7"/>
      <c r="L101" s="25">
        <f t="shared" si="27"/>
        <v>-4090.7296902463086</v>
      </c>
      <c r="M101" s="17">
        <f t="shared" si="18"/>
        <v>5.154306377706467</v>
      </c>
      <c r="N101" s="17">
        <f t="shared" si="28"/>
        <v>-569.04927007183778</v>
      </c>
      <c r="O101" s="24">
        <f t="shared" si="19"/>
        <v>8.7068071089522086</v>
      </c>
      <c r="P101" s="7"/>
      <c r="Q101" s="25">
        <f t="shared" si="20"/>
        <v>-4061.1303210884848</v>
      </c>
      <c r="R101" s="24">
        <f t="shared" si="21"/>
        <v>-581.13662887201167</v>
      </c>
      <c r="S101" s="7"/>
      <c r="T101" s="25">
        <f t="shared" si="22"/>
        <v>0.99101748251534094</v>
      </c>
      <c r="U101" s="24">
        <f t="shared" si="23"/>
        <v>-0.14154901754193483</v>
      </c>
      <c r="V101" s="7"/>
      <c r="W101" s="25">
        <f t="shared" si="24"/>
        <v>0.98900357101801617</v>
      </c>
      <c r="X101" s="24">
        <f t="shared" si="29"/>
        <v>269.84820694185078</v>
      </c>
      <c r="Y101" s="7"/>
      <c r="Z101" s="25">
        <f t="shared" si="30"/>
        <v>-636</v>
      </c>
      <c r="AA101" s="17">
        <f t="shared" si="31"/>
        <v>269.79299999999989</v>
      </c>
      <c r="AB101" s="24">
        <f t="shared" si="25"/>
        <v>4.7087761488330591</v>
      </c>
      <c r="AC101" s="17">
        <f t="shared" si="26"/>
        <v>5.5206941850883595E-2</v>
      </c>
    </row>
    <row r="102" spans="1:29" s="17" customFormat="1" x14ac:dyDescent="0.25">
      <c r="A102" s="17">
        <v>17</v>
      </c>
      <c r="B102" s="17">
        <v>-622</v>
      </c>
      <c r="C102" s="17">
        <v>11141</v>
      </c>
      <c r="D102" s="17">
        <v>13111</v>
      </c>
      <c r="E102" s="17">
        <v>15260</v>
      </c>
      <c r="F102" s="17">
        <v>13286</v>
      </c>
      <c r="G102" s="24"/>
      <c r="H102" s="7"/>
      <c r="I102" s="25">
        <f t="shared" si="17"/>
        <v>-4119</v>
      </c>
      <c r="J102" s="24">
        <f t="shared" si="17"/>
        <v>-175</v>
      </c>
      <c r="K102" s="7"/>
      <c r="L102" s="25">
        <f t="shared" si="27"/>
        <v>-4122.1269761612639</v>
      </c>
      <c r="M102" s="17">
        <f t="shared" si="18"/>
        <v>9.7779799131126097</v>
      </c>
      <c r="N102" s="17">
        <f t="shared" si="28"/>
        <v>-170.41774967102629</v>
      </c>
      <c r="O102" s="24">
        <f t="shared" si="19"/>
        <v>20.99701807737971</v>
      </c>
      <c r="P102" s="7"/>
      <c r="Q102" s="25">
        <f t="shared" si="20"/>
        <v>-4087.1303210884848</v>
      </c>
      <c r="R102" s="24">
        <f t="shared" si="21"/>
        <v>-184.13662887201167</v>
      </c>
      <c r="S102" s="7"/>
      <c r="T102" s="25">
        <f t="shared" si="22"/>
        <v>0.99736213351351255</v>
      </c>
      <c r="U102" s="24">
        <f t="shared" si="23"/>
        <v>-4.4850655793127581E-2</v>
      </c>
      <c r="V102" s="7"/>
      <c r="W102" s="25">
        <f t="shared" si="24"/>
        <v>0.99680106119102885</v>
      </c>
      <c r="X102" s="24">
        <f t="shared" si="29"/>
        <v>264.2794478089221</v>
      </c>
      <c r="Y102" s="7"/>
      <c r="Z102" s="25">
        <f t="shared" si="30"/>
        <v>-622</v>
      </c>
      <c r="AA102" s="17">
        <f t="shared" si="31"/>
        <v>264.19499999999988</v>
      </c>
      <c r="AB102" s="24">
        <f t="shared" si="25"/>
        <v>4.6110726173064167</v>
      </c>
      <c r="AC102" s="17">
        <f t="shared" si="26"/>
        <v>8.4447808922220702E-2</v>
      </c>
    </row>
    <row r="103" spans="1:29" s="17" customFormat="1" x14ac:dyDescent="0.25">
      <c r="A103" s="17">
        <v>18</v>
      </c>
      <c r="B103" s="17">
        <v>-619</v>
      </c>
      <c r="C103" s="17">
        <v>11159</v>
      </c>
      <c r="D103" s="17">
        <v>13324</v>
      </c>
      <c r="E103" s="17">
        <v>15275</v>
      </c>
      <c r="F103" s="17">
        <v>13103</v>
      </c>
      <c r="G103" s="24"/>
      <c r="H103" s="7"/>
      <c r="I103" s="25">
        <f t="shared" si="17"/>
        <v>-4116</v>
      </c>
      <c r="J103" s="24">
        <f t="shared" si="17"/>
        <v>221</v>
      </c>
      <c r="K103" s="7"/>
      <c r="L103" s="25">
        <f t="shared" si="27"/>
        <v>-4114.5948052564754</v>
      </c>
      <c r="M103" s="17">
        <f t="shared" si="18"/>
        <v>1.9745722672291364</v>
      </c>
      <c r="N103" s="17">
        <f t="shared" si="28"/>
        <v>227.99502766244092</v>
      </c>
      <c r="O103" s="24">
        <f t="shared" si="19"/>
        <v>48.930411998313659</v>
      </c>
      <c r="P103" s="7"/>
      <c r="Q103" s="25">
        <f t="shared" si="20"/>
        <v>-4084.1303210884848</v>
      </c>
      <c r="R103" s="24">
        <f t="shared" si="21"/>
        <v>211.86337112798833</v>
      </c>
      <c r="S103" s="7"/>
      <c r="T103" s="25">
        <f t="shared" si="22"/>
        <v>0.99663005839833885</v>
      </c>
      <c r="U103" s="24">
        <f t="shared" si="23"/>
        <v>5.160413325606051E-2</v>
      </c>
      <c r="V103" s="7"/>
      <c r="W103" s="25">
        <f t="shared" si="24"/>
        <v>0.99751736961081783</v>
      </c>
      <c r="X103" s="24">
        <f t="shared" si="29"/>
        <v>258.74176753662414</v>
      </c>
      <c r="Y103" s="7"/>
      <c r="Z103" s="25">
        <f t="shared" si="30"/>
        <v>-619</v>
      </c>
      <c r="AA103" s="17">
        <f t="shared" si="31"/>
        <v>258.62399999999985</v>
      </c>
      <c r="AB103" s="24">
        <f t="shared" si="25"/>
        <v>4.5138403246778118</v>
      </c>
      <c r="AC103" s="17">
        <f t="shared" si="26"/>
        <v>0.11776753662428519</v>
      </c>
    </row>
    <row r="104" spans="1:29" s="17" customFormat="1" x14ac:dyDescent="0.25">
      <c r="A104" s="17">
        <v>19</v>
      </c>
      <c r="B104" s="17">
        <v>-617</v>
      </c>
      <c r="C104" s="17">
        <v>11171</v>
      </c>
      <c r="D104" s="17">
        <v>13511</v>
      </c>
      <c r="E104" s="17">
        <v>15241</v>
      </c>
      <c r="F104" s="17">
        <v>12900</v>
      </c>
      <c r="G104" s="24"/>
      <c r="H104" s="7"/>
      <c r="I104" s="25">
        <f t="shared" si="17"/>
        <v>-4070</v>
      </c>
      <c r="J104" s="24">
        <f t="shared" si="17"/>
        <v>611</v>
      </c>
      <c r="K104" s="7"/>
      <c r="L104" s="25">
        <f t="shared" si="27"/>
        <v>-4068.6601680813983</v>
      </c>
      <c r="M104" s="17">
        <f t="shared" si="18"/>
        <v>1.7951495701039215</v>
      </c>
      <c r="N104" s="17">
        <f t="shared" si="28"/>
        <v>623.06484639647226</v>
      </c>
      <c r="O104" s="24">
        <f t="shared" si="19"/>
        <v>145.56051857046972</v>
      </c>
      <c r="P104" s="7"/>
      <c r="Q104" s="25">
        <f t="shared" si="20"/>
        <v>-4038.1303210884848</v>
      </c>
      <c r="R104" s="24">
        <f t="shared" si="21"/>
        <v>601.86337112798833</v>
      </c>
      <c r="S104" s="7"/>
      <c r="T104" s="25">
        <f t="shared" si="22"/>
        <v>0.98540490663234304</v>
      </c>
      <c r="U104" s="24">
        <f t="shared" si="23"/>
        <v>0.14659748610753362</v>
      </c>
      <c r="V104" s="7"/>
      <c r="W104" s="25">
        <f t="shared" si="24"/>
        <v>0.98771747183504321</v>
      </c>
      <c r="X104" s="24">
        <f t="shared" si="29"/>
        <v>253.26094936512436</v>
      </c>
      <c r="Y104" s="7"/>
      <c r="Z104" s="25">
        <f t="shared" si="30"/>
        <v>-617</v>
      </c>
      <c r="AA104" s="17">
        <f t="shared" si="31"/>
        <v>253.07099999999986</v>
      </c>
      <c r="AB104" s="24">
        <f t="shared" si="25"/>
        <v>4.4169221913145673</v>
      </c>
      <c r="AC104" s="17">
        <f t="shared" si="26"/>
        <v>0.18994936512450522</v>
      </c>
    </row>
    <row r="105" spans="1:29" s="17" customFormat="1" x14ac:dyDescent="0.25">
      <c r="A105" s="17">
        <v>20</v>
      </c>
      <c r="B105" s="17">
        <v>-602</v>
      </c>
      <c r="C105" s="17">
        <v>11221</v>
      </c>
      <c r="D105" s="17">
        <v>13709</v>
      </c>
      <c r="E105" s="17">
        <v>15216</v>
      </c>
      <c r="F105" s="17">
        <v>12721</v>
      </c>
      <c r="G105" s="24"/>
      <c r="H105" s="7"/>
      <c r="I105" s="25">
        <f t="shared" si="17"/>
        <v>-3995</v>
      </c>
      <c r="J105" s="24">
        <f t="shared" si="17"/>
        <v>988</v>
      </c>
      <c r="K105" s="7"/>
      <c r="L105" s="25">
        <f t="shared" si="27"/>
        <v>-3987.2760765301127</v>
      </c>
      <c r="M105" s="17">
        <f t="shared" si="18"/>
        <v>59.658993768675373</v>
      </c>
      <c r="N105" s="17">
        <f t="shared" si="28"/>
        <v>1003.0030377853774</v>
      </c>
      <c r="O105" s="24">
        <f t="shared" si="19"/>
        <v>225.0911427894616</v>
      </c>
      <c r="P105" s="7"/>
      <c r="Q105" s="25">
        <f t="shared" si="20"/>
        <v>-3963.1303210884848</v>
      </c>
      <c r="R105" s="24">
        <f t="shared" si="21"/>
        <v>978.86337112798833</v>
      </c>
      <c r="S105" s="7"/>
      <c r="T105" s="25">
        <f t="shared" si="22"/>
        <v>0.96710302875300203</v>
      </c>
      <c r="U105" s="24">
        <f t="shared" si="23"/>
        <v>0.23842439386395764</v>
      </c>
      <c r="V105" s="7"/>
      <c r="W105" s="25">
        <f t="shared" si="24"/>
        <v>0.9707924993946494</v>
      </c>
      <c r="X105" s="24">
        <f t="shared" si="29"/>
        <v>247.90458319182517</v>
      </c>
      <c r="Y105" s="7"/>
      <c r="Z105" s="25">
        <f t="shared" si="30"/>
        <v>-602</v>
      </c>
      <c r="AA105" s="17">
        <f t="shared" si="31"/>
        <v>247.65299999999985</v>
      </c>
      <c r="AB105" s="24">
        <f t="shared" si="25"/>
        <v>4.3223602524415137</v>
      </c>
      <c r="AC105" s="17">
        <f t="shared" si="26"/>
        <v>0.25158319182531841</v>
      </c>
    </row>
    <row r="106" spans="1:29" s="17" customFormat="1" x14ac:dyDescent="0.25">
      <c r="A106" s="17">
        <v>21</v>
      </c>
      <c r="B106" s="17">
        <v>-636</v>
      </c>
      <c r="C106" s="17">
        <v>11278</v>
      </c>
      <c r="D106" s="17">
        <v>13898</v>
      </c>
      <c r="E106" s="17">
        <v>15147</v>
      </c>
      <c r="F106" s="17">
        <v>12520</v>
      </c>
      <c r="G106" s="24"/>
      <c r="H106" s="7"/>
      <c r="I106" s="25">
        <f t="shared" si="17"/>
        <v>-3869</v>
      </c>
      <c r="J106" s="24">
        <f t="shared" si="17"/>
        <v>1378</v>
      </c>
      <c r="K106" s="7"/>
      <c r="L106" s="25">
        <f t="shared" si="27"/>
        <v>-3862.8771554935925</v>
      </c>
      <c r="M106" s="17">
        <f t="shared" si="18"/>
        <v>37.489224849645062</v>
      </c>
      <c r="N106" s="17">
        <f t="shared" si="28"/>
        <v>1394.6824118730619</v>
      </c>
      <c r="O106" s="24">
        <f t="shared" si="19"/>
        <v>278.30286590247789</v>
      </c>
      <c r="P106" s="7"/>
      <c r="Q106" s="25">
        <f t="shared" si="20"/>
        <v>-3837.1303210884848</v>
      </c>
      <c r="R106" s="24">
        <f t="shared" si="21"/>
        <v>1368.8633711279883</v>
      </c>
      <c r="S106" s="7"/>
      <c r="T106" s="25">
        <f t="shared" si="22"/>
        <v>0.93635587391570896</v>
      </c>
      <c r="U106" s="24">
        <f t="shared" si="23"/>
        <v>0.33341774671543079</v>
      </c>
      <c r="V106" s="7"/>
      <c r="W106" s="25">
        <f t="shared" si="24"/>
        <v>0.94146839745168209</v>
      </c>
      <c r="X106" s="24">
        <f t="shared" si="29"/>
        <v>242.20176298293859</v>
      </c>
      <c r="Y106" s="7"/>
      <c r="Z106" s="25">
        <f t="shared" si="30"/>
        <v>-636</v>
      </c>
      <c r="AA106" s="17">
        <f t="shared" si="31"/>
        <v>241.92899999999986</v>
      </c>
      <c r="AB106" s="24">
        <f t="shared" si="25"/>
        <v>4.2224576060573593</v>
      </c>
      <c r="AC106" s="17">
        <f t="shared" si="26"/>
        <v>0.27276298293872969</v>
      </c>
    </row>
    <row r="107" spans="1:29" s="17" customFormat="1" x14ac:dyDescent="0.25">
      <c r="A107" s="17">
        <v>22</v>
      </c>
      <c r="B107" s="17">
        <v>-640</v>
      </c>
      <c r="C107" s="17">
        <v>11362</v>
      </c>
      <c r="D107" s="17">
        <v>14099</v>
      </c>
      <c r="E107" s="17">
        <v>15067</v>
      </c>
      <c r="F107" s="17">
        <v>12330</v>
      </c>
      <c r="G107" s="24"/>
      <c r="H107" s="7"/>
      <c r="I107" s="25">
        <f t="shared" si="17"/>
        <v>-3705</v>
      </c>
      <c r="J107" s="24">
        <f t="shared" si="17"/>
        <v>1769</v>
      </c>
      <c r="K107" s="7"/>
      <c r="L107" s="25">
        <f t="shared" si="27"/>
        <v>-3699.0890256223756</v>
      </c>
      <c r="M107" s="17">
        <f t="shared" si="18"/>
        <v>34.939618092931816</v>
      </c>
      <c r="N107" s="17">
        <f t="shared" si="28"/>
        <v>1774.867809254233</v>
      </c>
      <c r="O107" s="24">
        <f t="shared" si="19"/>
        <v>34.431185444061875</v>
      </c>
      <c r="P107" s="7"/>
      <c r="Q107" s="25">
        <f t="shared" si="20"/>
        <v>-3673.1303210884848</v>
      </c>
      <c r="R107" s="24">
        <f t="shared" si="21"/>
        <v>1759.8633711279883</v>
      </c>
      <c r="S107" s="7"/>
      <c r="T107" s="25">
        <f t="shared" si="22"/>
        <v>0.89633576761954992</v>
      </c>
      <c r="U107" s="24">
        <f t="shared" si="23"/>
        <v>0.42865467226652304</v>
      </c>
      <c r="V107" s="7"/>
      <c r="W107" s="25">
        <f t="shared" si="24"/>
        <v>0.90287395627191502</v>
      </c>
      <c r="X107" s="24">
        <f t="shared" si="29"/>
        <v>236.3063650113736</v>
      </c>
      <c r="Y107" s="7"/>
      <c r="Z107" s="25">
        <f t="shared" si="30"/>
        <v>-640</v>
      </c>
      <c r="AA107" s="17">
        <f t="shared" si="31"/>
        <v>236.16899999999987</v>
      </c>
      <c r="AB107" s="24">
        <f t="shared" si="25"/>
        <v>4.121926641142486</v>
      </c>
      <c r="AC107" s="17">
        <f t="shared" si="26"/>
        <v>0.13736501137373125</v>
      </c>
    </row>
    <row r="108" spans="1:29" s="17" customFormat="1" x14ac:dyDescent="0.25">
      <c r="A108" s="17">
        <v>23</v>
      </c>
      <c r="B108" s="17">
        <v>-633</v>
      </c>
      <c r="C108" s="17">
        <v>11461</v>
      </c>
      <c r="D108" s="17">
        <v>14270</v>
      </c>
      <c r="E108" s="17">
        <v>14967</v>
      </c>
      <c r="F108" s="17">
        <v>12149</v>
      </c>
      <c r="G108" s="24"/>
      <c r="H108" s="7"/>
      <c r="I108" s="25">
        <f t="shared" si="17"/>
        <v>-3506</v>
      </c>
      <c r="J108" s="24">
        <f t="shared" si="17"/>
        <v>2121</v>
      </c>
      <c r="K108" s="7"/>
      <c r="L108" s="25">
        <f t="shared" si="27"/>
        <v>-3500.6166060065348</v>
      </c>
      <c r="M108" s="17">
        <f t="shared" si="18"/>
        <v>28.980930888877555</v>
      </c>
      <c r="N108" s="17">
        <f t="shared" si="28"/>
        <v>2133.3679553291399</v>
      </c>
      <c r="O108" s="24">
        <f t="shared" si="19"/>
        <v>152.96631902360085</v>
      </c>
      <c r="P108" s="7"/>
      <c r="Q108" s="25">
        <f t="shared" si="20"/>
        <v>-3474.1303210884848</v>
      </c>
      <c r="R108" s="24">
        <f t="shared" si="21"/>
        <v>2111.8633711279881</v>
      </c>
      <c r="S108" s="7"/>
      <c r="T108" s="25">
        <f t="shared" si="22"/>
        <v>0.84777478497969827</v>
      </c>
      <c r="U108" s="24">
        <f t="shared" si="23"/>
        <v>0.51439226253246795</v>
      </c>
      <c r="V108" s="7"/>
      <c r="W108" s="25">
        <f t="shared" si="24"/>
        <v>0.85559502380696506</v>
      </c>
      <c r="X108" s="24">
        <f t="shared" si="29"/>
        <v>230.68848063644077</v>
      </c>
      <c r="Y108" s="7"/>
      <c r="Z108" s="25">
        <f t="shared" si="30"/>
        <v>-633</v>
      </c>
      <c r="AA108" s="17">
        <f t="shared" si="31"/>
        <v>230.47199999999987</v>
      </c>
      <c r="AB108" s="24">
        <f t="shared" si="25"/>
        <v>4.0224952336563682</v>
      </c>
      <c r="AC108" s="17">
        <f t="shared" si="26"/>
        <v>0.21648063644090598</v>
      </c>
    </row>
    <row r="109" spans="1:29" s="17" customFormat="1" x14ac:dyDescent="0.25">
      <c r="A109" s="17">
        <v>24</v>
      </c>
      <c r="B109" s="17">
        <v>-636</v>
      </c>
      <c r="C109" s="17">
        <v>11580</v>
      </c>
      <c r="D109" s="17">
        <v>14439</v>
      </c>
      <c r="E109" s="17">
        <v>14845</v>
      </c>
      <c r="F109" s="17">
        <v>11977</v>
      </c>
      <c r="G109" s="24"/>
      <c r="H109" s="7"/>
      <c r="I109" s="25">
        <f t="shared" si="17"/>
        <v>-3265</v>
      </c>
      <c r="J109" s="24">
        <f t="shared" si="17"/>
        <v>2462</v>
      </c>
      <c r="K109" s="7"/>
      <c r="L109" s="25">
        <f t="shared" si="27"/>
        <v>-3266.6568485996554</v>
      </c>
      <c r="M109" s="17">
        <f t="shared" si="18"/>
        <v>2.7451472821800751</v>
      </c>
      <c r="N109" s="17">
        <f t="shared" si="28"/>
        <v>2472.4269710621384</v>
      </c>
      <c r="O109" s="24">
        <f t="shared" si="19"/>
        <v>108.72172553067084</v>
      </c>
      <c r="P109" s="7"/>
      <c r="Q109" s="25">
        <f t="shared" si="20"/>
        <v>-3233.1303210884848</v>
      </c>
      <c r="R109" s="24">
        <f t="shared" si="21"/>
        <v>2452.8633711279881</v>
      </c>
      <c r="S109" s="7"/>
      <c r="T109" s="25">
        <f t="shared" si="22"/>
        <v>0.78896475072741568</v>
      </c>
      <c r="U109" s="24">
        <f t="shared" si="23"/>
        <v>0.59745055310260209</v>
      </c>
      <c r="V109" s="7"/>
      <c r="W109" s="25">
        <f t="shared" si="24"/>
        <v>0.79802564898545969</v>
      </c>
      <c r="X109" s="24">
        <f t="shared" si="29"/>
        <v>224.88242524832276</v>
      </c>
      <c r="Y109" s="7"/>
      <c r="Z109" s="25">
        <f t="shared" si="30"/>
        <v>-636</v>
      </c>
      <c r="AA109" s="17">
        <f t="shared" si="31"/>
        <v>224.74799999999988</v>
      </c>
      <c r="AB109" s="24">
        <f t="shared" si="25"/>
        <v>3.9225925872722138</v>
      </c>
      <c r="AC109" s="17">
        <f t="shared" si="26"/>
        <v>0.13442524832288427</v>
      </c>
    </row>
    <row r="110" spans="1:29" s="17" customFormat="1" x14ac:dyDescent="0.25">
      <c r="A110" s="17">
        <v>25</v>
      </c>
      <c r="B110" s="17">
        <v>-619</v>
      </c>
      <c r="C110" s="17">
        <v>11711</v>
      </c>
      <c r="D110" s="17">
        <v>14602</v>
      </c>
      <c r="E110" s="17">
        <v>14723</v>
      </c>
      <c r="F110" s="17">
        <v>11828</v>
      </c>
      <c r="G110" s="24"/>
      <c r="H110" s="7"/>
      <c r="I110" s="25">
        <f t="shared" si="17"/>
        <v>-3012</v>
      </c>
      <c r="J110" s="24">
        <f t="shared" si="17"/>
        <v>2774</v>
      </c>
      <c r="K110" s="7"/>
      <c r="L110" s="25">
        <f t="shared" si="27"/>
        <v>-3007.9162163471929</v>
      </c>
      <c r="M110" s="17">
        <f t="shared" si="18"/>
        <v>16.677288922934846</v>
      </c>
      <c r="N110" s="17">
        <f t="shared" si="28"/>
        <v>2778.8610990693569</v>
      </c>
      <c r="O110" s="24">
        <f t="shared" si="19"/>
        <v>23.630284162102484</v>
      </c>
      <c r="P110" s="7"/>
      <c r="Q110" s="25">
        <f t="shared" si="20"/>
        <v>-2980.1303210884848</v>
      </c>
      <c r="R110" s="24">
        <f t="shared" si="21"/>
        <v>2764.8633711279881</v>
      </c>
      <c r="S110" s="7"/>
      <c r="T110" s="25">
        <f t="shared" si="22"/>
        <v>0.7272264160144386</v>
      </c>
      <c r="U110" s="24">
        <f t="shared" si="23"/>
        <v>0.67344523538378065</v>
      </c>
      <c r="V110" s="7"/>
      <c r="W110" s="25">
        <f t="shared" si="24"/>
        <v>0.7374215690030026</v>
      </c>
      <c r="X110" s="24">
        <f t="shared" si="29"/>
        <v>219.29950734060276</v>
      </c>
      <c r="Y110" s="7"/>
      <c r="Z110" s="25">
        <f t="shared" si="30"/>
        <v>-619</v>
      </c>
      <c r="AA110" s="17">
        <f t="shared" si="31"/>
        <v>219.17699999999988</v>
      </c>
      <c r="AB110" s="24">
        <f t="shared" si="25"/>
        <v>3.8253602946436098</v>
      </c>
      <c r="AC110" s="17">
        <f t="shared" si="26"/>
        <v>0.12250734060287982</v>
      </c>
    </row>
    <row r="111" spans="1:29" s="17" customFormat="1" x14ac:dyDescent="0.25">
      <c r="A111" s="17">
        <v>26</v>
      </c>
      <c r="B111" s="17">
        <v>-613</v>
      </c>
      <c r="C111" s="17">
        <v>11852</v>
      </c>
      <c r="D111" s="17">
        <v>14730</v>
      </c>
      <c r="E111" s="17">
        <v>14574</v>
      </c>
      <c r="F111" s="17">
        <v>11681</v>
      </c>
      <c r="G111" s="24"/>
      <c r="H111" s="7"/>
      <c r="I111" s="25">
        <f t="shared" si="17"/>
        <v>-2722</v>
      </c>
      <c r="J111" s="24">
        <f t="shared" si="17"/>
        <v>3049</v>
      </c>
      <c r="K111" s="7"/>
      <c r="L111" s="25">
        <f t="shared" si="27"/>
        <v>-2723.9364782273656</v>
      </c>
      <c r="M111" s="17">
        <f t="shared" si="18"/>
        <v>3.7499479250608969</v>
      </c>
      <c r="N111" s="17">
        <f t="shared" si="28"/>
        <v>3056.5472963347497</v>
      </c>
      <c r="O111" s="24">
        <f t="shared" si="19"/>
        <v>56.961681964526512</v>
      </c>
      <c r="P111" s="7"/>
      <c r="Q111" s="25">
        <f t="shared" si="20"/>
        <v>-2690.1303210884848</v>
      </c>
      <c r="R111" s="24">
        <f t="shared" si="21"/>
        <v>3039.8633711279881</v>
      </c>
      <c r="S111" s="7"/>
      <c r="T111" s="25">
        <f t="shared" si="22"/>
        <v>0.6564591548809865</v>
      </c>
      <c r="U111" s="24">
        <f t="shared" si="23"/>
        <v>0.74042772777905019</v>
      </c>
      <c r="V111" s="7"/>
      <c r="W111" s="25">
        <f t="shared" si="24"/>
        <v>0.66765220811641546</v>
      </c>
      <c r="X111" s="24">
        <f t="shared" si="29"/>
        <v>213.74452991439034</v>
      </c>
      <c r="Y111" s="7"/>
      <c r="Z111" s="25">
        <f t="shared" si="30"/>
        <v>-613</v>
      </c>
      <c r="AA111" s="17">
        <f t="shared" si="31"/>
        <v>213.65999999999988</v>
      </c>
      <c r="AB111" s="24">
        <f t="shared" si="25"/>
        <v>3.7290704798110825</v>
      </c>
      <c r="AC111" s="17">
        <f t="shared" si="26"/>
        <v>8.4529914390458316E-2</v>
      </c>
    </row>
    <row r="112" spans="1:29" s="17" customFormat="1" x14ac:dyDescent="0.25">
      <c r="A112" s="17">
        <v>27</v>
      </c>
      <c r="B112" s="17">
        <v>-613</v>
      </c>
      <c r="C112" s="17">
        <v>11997</v>
      </c>
      <c r="D112" s="17">
        <v>14853</v>
      </c>
      <c r="E112" s="17">
        <v>14411</v>
      </c>
      <c r="F112" s="17">
        <v>11551</v>
      </c>
      <c r="G112" s="24"/>
      <c r="H112" s="7"/>
      <c r="I112" s="25">
        <f t="shared" si="17"/>
        <v>-2414</v>
      </c>
      <c r="J112" s="24">
        <f t="shared" si="17"/>
        <v>3302</v>
      </c>
      <c r="K112" s="7"/>
      <c r="L112" s="25">
        <f t="shared" si="27"/>
        <v>-2414.986818252858</v>
      </c>
      <c r="M112" s="17">
        <f t="shared" si="18"/>
        <v>0.97381026417377314</v>
      </c>
      <c r="N112" s="17">
        <f t="shared" si="28"/>
        <v>3305.99990642691</v>
      </c>
      <c r="O112" s="24">
        <f t="shared" si="19"/>
        <v>15.999251424035938</v>
      </c>
      <c r="P112" s="7"/>
      <c r="Q112" s="25">
        <f t="shared" si="20"/>
        <v>-2382.1303210884848</v>
      </c>
      <c r="R112" s="24">
        <f t="shared" si="21"/>
        <v>3292.8633711279881</v>
      </c>
      <c r="S112" s="7"/>
      <c r="T112" s="25">
        <f t="shared" si="22"/>
        <v>0.58129944305649262</v>
      </c>
      <c r="U112" s="24">
        <f t="shared" si="23"/>
        <v>0.80205162078269809</v>
      </c>
      <c r="V112" s="7"/>
      <c r="W112" s="25">
        <f t="shared" si="24"/>
        <v>0.59340943095465126</v>
      </c>
      <c r="X112" s="24">
        <f t="shared" si="29"/>
        <v>208.19960537353256</v>
      </c>
      <c r="Y112" s="7"/>
      <c r="Z112" s="25">
        <f t="shared" si="30"/>
        <v>-613</v>
      </c>
      <c r="AA112" s="17">
        <f t="shared" si="31"/>
        <v>208.14299999999989</v>
      </c>
      <c r="AB112" s="24">
        <f t="shared" si="25"/>
        <v>3.6327806649785557</v>
      </c>
      <c r="AC112" s="17">
        <f t="shared" si="26"/>
        <v>5.660537353267614E-2</v>
      </c>
    </row>
    <row r="113" spans="1:29" s="17" customFormat="1" x14ac:dyDescent="0.25">
      <c r="A113" s="17">
        <v>28</v>
      </c>
      <c r="B113" s="17">
        <v>-628</v>
      </c>
      <c r="C113" s="17">
        <v>12170</v>
      </c>
      <c r="D113" s="17">
        <v>14964</v>
      </c>
      <c r="E113" s="17">
        <v>14241</v>
      </c>
      <c r="F113" s="17">
        <v>11437</v>
      </c>
      <c r="G113" s="24"/>
      <c r="H113" s="7"/>
      <c r="I113" s="25">
        <f t="shared" si="17"/>
        <v>-2071</v>
      </c>
      <c r="J113" s="24">
        <f t="shared" si="17"/>
        <v>3527</v>
      </c>
      <c r="K113" s="7"/>
      <c r="L113" s="25">
        <f t="shared" si="27"/>
        <v>-2075.5806020934169</v>
      </c>
      <c r="M113" s="17">
        <f t="shared" si="18"/>
        <v>20.981915538215546</v>
      </c>
      <c r="N113" s="17">
        <f t="shared" si="28"/>
        <v>3529.8640214766242</v>
      </c>
      <c r="O113" s="24">
        <f t="shared" si="19"/>
        <v>8.2026190185646772</v>
      </c>
      <c r="P113" s="7"/>
      <c r="Q113" s="25">
        <f t="shared" si="20"/>
        <v>-2039.1303210884848</v>
      </c>
      <c r="R113" s="24">
        <f t="shared" si="21"/>
        <v>3517.8633711279881</v>
      </c>
      <c r="S113" s="7"/>
      <c r="T113" s="25">
        <f t="shared" si="22"/>
        <v>0.49759885488830613</v>
      </c>
      <c r="U113" s="24">
        <f t="shared" si="23"/>
        <v>0.85685547819700947</v>
      </c>
      <c r="V113" s="7"/>
      <c r="W113" s="25">
        <f t="shared" si="24"/>
        <v>0.51052239767648344</v>
      </c>
      <c r="X113" s="24">
        <f t="shared" si="29"/>
        <v>202.4900611018104</v>
      </c>
      <c r="Y113" s="7"/>
      <c r="Z113" s="25">
        <f t="shared" si="30"/>
        <v>-628</v>
      </c>
      <c r="AA113" s="17">
        <f t="shared" si="31"/>
        <v>202.4909999999999</v>
      </c>
      <c r="AB113" s="24">
        <f t="shared" si="25"/>
        <v>3.5341346556558362</v>
      </c>
      <c r="AC113" s="17">
        <f t="shared" si="26"/>
        <v>-9.3889818950287918E-4</v>
      </c>
    </row>
    <row r="114" spans="1:29" s="17" customFormat="1" x14ac:dyDescent="0.25">
      <c r="A114" s="17">
        <v>29</v>
      </c>
      <c r="B114" s="17">
        <v>-614</v>
      </c>
      <c r="C114" s="17">
        <v>12360</v>
      </c>
      <c r="D114" s="17">
        <v>15068</v>
      </c>
      <c r="E114" s="17">
        <v>14078</v>
      </c>
      <c r="F114" s="17">
        <v>11349</v>
      </c>
      <c r="G114" s="24"/>
      <c r="H114" s="7"/>
      <c r="I114" s="25">
        <f t="shared" si="17"/>
        <v>-1718</v>
      </c>
      <c r="J114" s="24">
        <f t="shared" si="17"/>
        <v>3719</v>
      </c>
      <c r="K114" s="7"/>
      <c r="L114" s="25">
        <f t="shared" si="27"/>
        <v>-1724.481901369445</v>
      </c>
      <c r="M114" s="17">
        <f t="shared" si="18"/>
        <v>42.015045363213488</v>
      </c>
      <c r="N114" s="17">
        <f t="shared" si="28"/>
        <v>3715.6546833176576</v>
      </c>
      <c r="O114" s="24">
        <f t="shared" si="19"/>
        <v>11.19114370515836</v>
      </c>
      <c r="P114" s="7"/>
      <c r="Q114" s="25">
        <f t="shared" si="20"/>
        <v>-1686.1303210884848</v>
      </c>
      <c r="R114" s="24">
        <f t="shared" si="21"/>
        <v>3709.8633711279881</v>
      </c>
      <c r="S114" s="7"/>
      <c r="T114" s="25">
        <f t="shared" si="22"/>
        <v>0.4114580163362076</v>
      </c>
      <c r="U114" s="24">
        <f t="shared" si="23"/>
        <v>0.9036214365238886</v>
      </c>
      <c r="V114" s="7"/>
      <c r="W114" s="25">
        <f t="shared" si="24"/>
        <v>0.42507413337107858</v>
      </c>
      <c r="X114" s="24">
        <f t="shared" si="29"/>
        <v>196.89602940141742</v>
      </c>
      <c r="Y114" s="7"/>
      <c r="Z114" s="25">
        <f t="shared" si="30"/>
        <v>-614</v>
      </c>
      <c r="AA114" s="17">
        <f t="shared" si="31"/>
        <v>196.96499999999989</v>
      </c>
      <c r="AB114" s="24">
        <f t="shared" si="25"/>
        <v>3.4376877611906291</v>
      </c>
      <c r="AC114" s="17">
        <f t="shared" si="26"/>
        <v>-6.8970598582467346E-2</v>
      </c>
    </row>
    <row r="115" spans="1:29" s="17" customFormat="1" x14ac:dyDescent="0.25">
      <c r="A115" s="17">
        <v>30</v>
      </c>
      <c r="B115" s="17">
        <v>-634</v>
      </c>
      <c r="C115" s="17">
        <v>12534</v>
      </c>
      <c r="D115" s="17">
        <v>15140</v>
      </c>
      <c r="E115" s="17">
        <v>13876</v>
      </c>
      <c r="F115" s="17">
        <v>11263</v>
      </c>
      <c r="G115" s="24"/>
      <c r="H115" s="7"/>
      <c r="I115" s="25">
        <f t="shared" si="17"/>
        <v>-1342</v>
      </c>
      <c r="J115" s="24">
        <f t="shared" si="17"/>
        <v>3877</v>
      </c>
      <c r="K115" s="7"/>
      <c r="L115" s="25">
        <f t="shared" si="27"/>
        <v>-1345.4566979720403</v>
      </c>
      <c r="M115" s="17">
        <f t="shared" si="18"/>
        <v>11.948760869907344</v>
      </c>
      <c r="N115" s="17">
        <f t="shared" si="28"/>
        <v>3871.3270324600662</v>
      </c>
      <c r="O115" s="24">
        <f t="shared" si="19"/>
        <v>32.182560709142315</v>
      </c>
      <c r="P115" s="7"/>
      <c r="Q115" s="25">
        <f t="shared" si="20"/>
        <v>-1310.1303210884848</v>
      </c>
      <c r="R115" s="24">
        <f t="shared" si="21"/>
        <v>3867.8633711279881</v>
      </c>
      <c r="S115" s="7"/>
      <c r="T115" s="25">
        <f t="shared" si="22"/>
        <v>0.31970460190111111</v>
      </c>
      <c r="U115" s="24">
        <f t="shared" si="23"/>
        <v>0.9421059230637161</v>
      </c>
      <c r="V115" s="7"/>
      <c r="W115" s="25">
        <f t="shared" si="24"/>
        <v>0.33388829711865126</v>
      </c>
      <c r="X115" s="24">
        <f t="shared" si="29"/>
        <v>191.21783381316936</v>
      </c>
      <c r="Y115" s="7"/>
      <c r="Z115" s="25">
        <f t="shared" si="30"/>
        <v>-634</v>
      </c>
      <c r="AA115" s="17">
        <f t="shared" si="31"/>
        <v>191.2589999999999</v>
      </c>
      <c r="AB115" s="24">
        <f t="shared" si="25"/>
        <v>3.3380992740718329</v>
      </c>
      <c r="AC115" s="17">
        <f t="shared" si="26"/>
        <v>-4.1166186830537299E-2</v>
      </c>
    </row>
    <row r="116" spans="1:29" s="17" customFormat="1" x14ac:dyDescent="0.25">
      <c r="A116" s="17">
        <v>31</v>
      </c>
      <c r="B116" s="17">
        <v>-641</v>
      </c>
      <c r="C116" s="17">
        <v>12739</v>
      </c>
      <c r="D116" s="17">
        <v>15199</v>
      </c>
      <c r="E116" s="17">
        <v>13687</v>
      </c>
      <c r="F116" s="17">
        <v>11208</v>
      </c>
      <c r="G116" s="24"/>
      <c r="H116" s="7"/>
      <c r="I116" s="25">
        <f t="shared" ref="I116:J149" si="32">C116-E116</f>
        <v>-948</v>
      </c>
      <c r="J116" s="24">
        <f t="shared" si="32"/>
        <v>3991</v>
      </c>
      <c r="K116" s="7"/>
      <c r="L116" s="25">
        <f t="shared" si="27"/>
        <v>-949.0123345609295</v>
      </c>
      <c r="M116" s="17">
        <f t="shared" si="18"/>
        <v>1.0248212632523295</v>
      </c>
      <c r="N116" s="17">
        <f t="shared" si="28"/>
        <v>3989.8039982703622</v>
      </c>
      <c r="O116" s="24">
        <f t="shared" si="19"/>
        <v>1.4304201372966767</v>
      </c>
      <c r="P116" s="7"/>
      <c r="Q116" s="25">
        <f t="shared" si="20"/>
        <v>-916.13032108848483</v>
      </c>
      <c r="R116" s="24">
        <f t="shared" si="21"/>
        <v>3981.8633711279881</v>
      </c>
      <c r="S116" s="7"/>
      <c r="T116" s="25">
        <f t="shared" si="22"/>
        <v>0.22355873677497276</v>
      </c>
      <c r="U116" s="24">
        <f t="shared" si="23"/>
        <v>0.96987321082030065</v>
      </c>
      <c r="V116" s="7"/>
      <c r="W116" s="25">
        <f t="shared" si="24"/>
        <v>0.23814857425348804</v>
      </c>
      <c r="X116" s="24">
        <f t="shared" si="29"/>
        <v>185.49899911294449</v>
      </c>
      <c r="Y116" s="7"/>
      <c r="Z116" s="25">
        <f t="shared" si="30"/>
        <v>-641</v>
      </c>
      <c r="AA116" s="17">
        <f t="shared" si="31"/>
        <v>185.4899999999999</v>
      </c>
      <c r="AB116" s="24">
        <f t="shared" si="25"/>
        <v>3.2374112295242798</v>
      </c>
      <c r="AC116" s="17">
        <f t="shared" si="26"/>
        <v>8.9991129445934348E-3</v>
      </c>
    </row>
    <row r="117" spans="1:29" s="17" customFormat="1" x14ac:dyDescent="0.25">
      <c r="A117" s="17">
        <v>32</v>
      </c>
      <c r="B117" s="17">
        <v>-625</v>
      </c>
      <c r="C117" s="17">
        <v>12943</v>
      </c>
      <c r="D117" s="17">
        <v>15248</v>
      </c>
      <c r="E117" s="17">
        <v>13496</v>
      </c>
      <c r="F117" s="17">
        <v>11174</v>
      </c>
      <c r="G117" s="24"/>
      <c r="H117" s="7"/>
      <c r="I117" s="25">
        <f t="shared" si="32"/>
        <v>-553</v>
      </c>
      <c r="J117" s="24">
        <f t="shared" si="32"/>
        <v>4074</v>
      </c>
      <c r="K117" s="7"/>
      <c r="L117" s="25">
        <f t="shared" si="27"/>
        <v>-553.47538607982699</v>
      </c>
      <c r="M117" s="17">
        <f t="shared" si="18"/>
        <v>0.22599192489327311</v>
      </c>
      <c r="N117" s="17">
        <f t="shared" si="28"/>
        <v>4066.5056231816693</v>
      </c>
      <c r="O117" s="24">
        <f t="shared" si="19"/>
        <v>56.165683895132481</v>
      </c>
      <c r="P117" s="7"/>
      <c r="Q117" s="25">
        <f t="shared" si="20"/>
        <v>-521.13032108848483</v>
      </c>
      <c r="R117" s="24">
        <f t="shared" si="21"/>
        <v>4064.8633711279881</v>
      </c>
      <c r="S117" s="7"/>
      <c r="T117" s="25">
        <f t="shared" si="22"/>
        <v>0.12716884661044323</v>
      </c>
      <c r="U117" s="24">
        <f t="shared" si="23"/>
        <v>0.99008974488869106</v>
      </c>
      <c r="V117" s="7"/>
      <c r="W117" s="25">
        <f t="shared" si="24"/>
        <v>0.14205140881512934</v>
      </c>
      <c r="X117" s="24">
        <f t="shared" si="29"/>
        <v>179.86787984783973</v>
      </c>
      <c r="Y117" s="7"/>
      <c r="Z117" s="25">
        <f t="shared" si="30"/>
        <v>-625</v>
      </c>
      <c r="AA117" s="17">
        <f t="shared" si="31"/>
        <v>179.8649999999999</v>
      </c>
      <c r="AB117" s="24">
        <f t="shared" si="25"/>
        <v>3.1392364590995991</v>
      </c>
      <c r="AC117" s="17">
        <f t="shared" si="26"/>
        <v>2.8798478398357474E-3</v>
      </c>
    </row>
    <row r="118" spans="1:29" s="17" customFormat="1" x14ac:dyDescent="0.25">
      <c r="A118" s="17">
        <v>33</v>
      </c>
      <c r="B118" s="17">
        <v>-625</v>
      </c>
      <c r="C118" s="17">
        <v>13134</v>
      </c>
      <c r="D118" s="17">
        <v>15264</v>
      </c>
      <c r="E118" s="17">
        <v>13289</v>
      </c>
      <c r="F118" s="17">
        <v>11148</v>
      </c>
      <c r="G118" s="24"/>
      <c r="H118" s="7"/>
      <c r="I118" s="25">
        <f t="shared" si="32"/>
        <v>-155</v>
      </c>
      <c r="J118" s="24">
        <f t="shared" si="32"/>
        <v>4116</v>
      </c>
      <c r="K118" s="7"/>
      <c r="L118" s="25">
        <f t="shared" si="27"/>
        <v>-152.90958404787443</v>
      </c>
      <c r="M118" s="17">
        <f t="shared" si="18"/>
        <v>4.3698388529010446</v>
      </c>
      <c r="N118" s="17">
        <f t="shared" si="28"/>
        <v>4104.1324690915417</v>
      </c>
      <c r="O118" s="24">
        <f t="shared" si="19"/>
        <v>140.83828986321356</v>
      </c>
      <c r="P118" s="7"/>
      <c r="Q118" s="25">
        <f t="shared" si="20"/>
        <v>-123.13032108848478</v>
      </c>
      <c r="R118" s="24">
        <f t="shared" si="21"/>
        <v>4106.8633711279881</v>
      </c>
      <c r="S118" s="7"/>
      <c r="T118" s="25">
        <f t="shared" si="22"/>
        <v>3.0046881330740009E-2</v>
      </c>
      <c r="U118" s="24">
        <f t="shared" si="23"/>
        <v>1.0003197982726959</v>
      </c>
      <c r="V118" s="7"/>
      <c r="W118" s="25">
        <f t="shared" si="24"/>
        <v>4.5072118273232126E-2</v>
      </c>
      <c r="X118" s="24">
        <f t="shared" si="29"/>
        <v>174.28305689620879</v>
      </c>
      <c r="Y118" s="7"/>
      <c r="Z118" s="25">
        <f t="shared" si="30"/>
        <v>-625</v>
      </c>
      <c r="AA118" s="17">
        <f t="shared" si="31"/>
        <v>174.2399999999999</v>
      </c>
      <c r="AB118" s="24">
        <f t="shared" si="25"/>
        <v>3.041061688674918</v>
      </c>
      <c r="AC118" s="17">
        <f t="shared" si="26"/>
        <v>4.3056896208895523E-2</v>
      </c>
    </row>
    <row r="119" spans="1:29" s="17" customFormat="1" x14ac:dyDescent="0.25">
      <c r="A119" s="17">
        <v>34</v>
      </c>
      <c r="B119" s="17">
        <v>-617</v>
      </c>
      <c r="C119" s="17">
        <v>13334</v>
      </c>
      <c r="D119" s="17">
        <v>15254</v>
      </c>
      <c r="E119" s="17">
        <v>13088</v>
      </c>
      <c r="F119" s="17">
        <v>11147</v>
      </c>
      <c r="G119" s="24"/>
      <c r="H119" s="7"/>
      <c r="I119" s="25">
        <f t="shared" si="32"/>
        <v>246</v>
      </c>
      <c r="J119" s="24">
        <f t="shared" si="32"/>
        <v>4107</v>
      </c>
      <c r="K119" s="7"/>
      <c r="L119" s="25">
        <f t="shared" si="27"/>
        <v>243.68951639660642</v>
      </c>
      <c r="M119" s="17">
        <f t="shared" si="18"/>
        <v>5.3383344815505742</v>
      </c>
      <c r="N119" s="17">
        <f t="shared" si="28"/>
        <v>4102.5948589617383</v>
      </c>
      <c r="O119" s="24">
        <f t="shared" si="19"/>
        <v>19.405267566977525</v>
      </c>
      <c r="P119" s="7"/>
      <c r="Q119" s="25">
        <f t="shared" si="20"/>
        <v>277.86967891151522</v>
      </c>
      <c r="R119" s="24">
        <f t="shared" si="21"/>
        <v>4097.8633711279881</v>
      </c>
      <c r="S119" s="7"/>
      <c r="T119" s="25">
        <f t="shared" si="22"/>
        <v>-6.7807159064136827E-2</v>
      </c>
      <c r="U119" s="24">
        <f t="shared" si="23"/>
        <v>0.99812764397612341</v>
      </c>
      <c r="V119" s="7"/>
      <c r="W119" s="25">
        <f t="shared" si="24"/>
        <v>-5.2825874798366583E-2</v>
      </c>
      <c r="X119" s="24">
        <f t="shared" si="29"/>
        <v>168.67363444910416</v>
      </c>
      <c r="Y119" s="7"/>
      <c r="Z119" s="25">
        <f t="shared" si="30"/>
        <v>-617</v>
      </c>
      <c r="AA119" s="17">
        <f t="shared" si="31"/>
        <v>168.6869999999999</v>
      </c>
      <c r="AB119" s="24">
        <f t="shared" si="25"/>
        <v>2.944143555311673</v>
      </c>
      <c r="AC119" s="17">
        <f t="shared" si="26"/>
        <v>-1.3365550895741762E-2</v>
      </c>
    </row>
    <row r="120" spans="1:29" s="17" customFormat="1" x14ac:dyDescent="0.25">
      <c r="A120" s="17">
        <v>35</v>
      </c>
      <c r="B120" s="17">
        <v>-608</v>
      </c>
      <c r="C120" s="17">
        <v>13523</v>
      </c>
      <c r="D120" s="17">
        <v>15235</v>
      </c>
      <c r="E120" s="17">
        <v>12892</v>
      </c>
      <c r="F120" s="17">
        <v>11167</v>
      </c>
      <c r="G120" s="24"/>
      <c r="H120" s="7"/>
      <c r="I120" s="25">
        <f t="shared" si="32"/>
        <v>631</v>
      </c>
      <c r="J120" s="24">
        <f t="shared" si="32"/>
        <v>4068</v>
      </c>
      <c r="K120" s="7"/>
      <c r="L120" s="25">
        <f t="shared" si="27"/>
        <v>631.98777209848879</v>
      </c>
      <c r="M120" s="17">
        <f t="shared" si="18"/>
        <v>0.97569371855294806</v>
      </c>
      <c r="N120" s="17">
        <f t="shared" si="28"/>
        <v>4063.4945293203414</v>
      </c>
      <c r="O120" s="24">
        <f t="shared" si="19"/>
        <v>20.299266045263586</v>
      </c>
      <c r="P120" s="7"/>
      <c r="Q120" s="25">
        <f t="shared" si="20"/>
        <v>662.86967891151517</v>
      </c>
      <c r="R120" s="24">
        <f t="shared" si="21"/>
        <v>4058.8633711279881</v>
      </c>
      <c r="S120" s="7"/>
      <c r="T120" s="25">
        <f t="shared" si="22"/>
        <v>-0.16175679884475422</v>
      </c>
      <c r="U120" s="24">
        <f t="shared" si="23"/>
        <v>0.98862830869097607</v>
      </c>
      <c r="V120" s="7"/>
      <c r="W120" s="25">
        <f t="shared" si="24"/>
        <v>-0.14692875931501609</v>
      </c>
      <c r="X120" s="24">
        <f t="shared" si="29"/>
        <v>163.24983047503997</v>
      </c>
      <c r="Y120" s="7"/>
      <c r="Z120" s="25">
        <f t="shared" si="30"/>
        <v>-608</v>
      </c>
      <c r="AA120" s="17">
        <f t="shared" si="31"/>
        <v>163.21499999999989</v>
      </c>
      <c r="AB120" s="24">
        <f t="shared" si="25"/>
        <v>2.8486391386425427</v>
      </c>
      <c r="AC120" s="17">
        <f t="shared" si="26"/>
        <v>3.483047504008141E-2</v>
      </c>
    </row>
    <row r="121" spans="1:29" s="17" customFormat="1" x14ac:dyDescent="0.25">
      <c r="A121" s="17">
        <v>36</v>
      </c>
      <c r="B121" s="17">
        <v>-609</v>
      </c>
      <c r="C121" s="17">
        <v>13718</v>
      </c>
      <c r="D121" s="17">
        <v>15204</v>
      </c>
      <c r="E121" s="17">
        <v>12710</v>
      </c>
      <c r="F121" s="17">
        <v>11211</v>
      </c>
      <c r="G121" s="24"/>
      <c r="H121" s="7"/>
      <c r="I121" s="25">
        <f t="shared" si="32"/>
        <v>1008</v>
      </c>
      <c r="J121" s="24">
        <f t="shared" si="32"/>
        <v>3993</v>
      </c>
      <c r="K121" s="7"/>
      <c r="L121" s="25">
        <f t="shared" si="27"/>
        <v>1014.8497163646007</v>
      </c>
      <c r="M121" s="17">
        <f t="shared" si="18"/>
        <v>46.918614275478369</v>
      </c>
      <c r="N121" s="17">
        <f t="shared" si="28"/>
        <v>3987.2868381745816</v>
      </c>
      <c r="O121" s="24">
        <f t="shared" si="19"/>
        <v>32.640218043418223</v>
      </c>
      <c r="P121" s="7"/>
      <c r="Q121" s="25">
        <f t="shared" si="20"/>
        <v>1039.8696789115152</v>
      </c>
      <c r="R121" s="24">
        <f t="shared" si="21"/>
        <v>3983.8633711279881</v>
      </c>
      <c r="S121" s="7"/>
      <c r="T121" s="25">
        <f t="shared" si="22"/>
        <v>-0.2537542383182419</v>
      </c>
      <c r="U121" s="24">
        <f t="shared" si="23"/>
        <v>0.97036035621953887</v>
      </c>
      <c r="V121" s="7"/>
      <c r="W121" s="25">
        <f t="shared" si="24"/>
        <v>-0.23921090214913354</v>
      </c>
      <c r="X121" s="24">
        <f t="shared" si="29"/>
        <v>157.85488531084206</v>
      </c>
      <c r="Y121" s="7"/>
      <c r="Z121" s="25">
        <f t="shared" si="30"/>
        <v>-609</v>
      </c>
      <c r="AA121" s="17">
        <f t="shared" si="31"/>
        <v>157.7339999999999</v>
      </c>
      <c r="AB121" s="24">
        <f t="shared" si="25"/>
        <v>2.7529776423407339</v>
      </c>
      <c r="AC121" s="17">
        <f t="shared" si="26"/>
        <v>0.12088531084216925</v>
      </c>
    </row>
    <row r="122" spans="1:29" s="17" customFormat="1" x14ac:dyDescent="0.25">
      <c r="A122" s="17">
        <v>37</v>
      </c>
      <c r="B122" s="17">
        <v>-640</v>
      </c>
      <c r="C122" s="17">
        <v>13922</v>
      </c>
      <c r="D122" s="17">
        <v>15147</v>
      </c>
      <c r="E122" s="17">
        <v>12516</v>
      </c>
      <c r="F122" s="17">
        <v>11274</v>
      </c>
      <c r="G122" s="24"/>
      <c r="H122" s="7"/>
      <c r="I122" s="25">
        <f t="shared" si="32"/>
        <v>1406</v>
      </c>
      <c r="J122" s="24">
        <f t="shared" si="32"/>
        <v>3873</v>
      </c>
      <c r="K122" s="7"/>
      <c r="L122" s="25">
        <f t="shared" si="27"/>
        <v>1406.8103515580542</v>
      </c>
      <c r="M122" s="17">
        <f t="shared" si="18"/>
        <v>0.65666964764088243</v>
      </c>
      <c r="N122" s="17">
        <f t="shared" si="28"/>
        <v>3868.0157443287585</v>
      </c>
      <c r="O122" s="24">
        <f t="shared" si="19"/>
        <v>24.842804596303043</v>
      </c>
      <c r="P122" s="7"/>
      <c r="Q122" s="25">
        <f t="shared" si="20"/>
        <v>1437.8696789115152</v>
      </c>
      <c r="R122" s="24">
        <f t="shared" si="21"/>
        <v>3863.8633711279881</v>
      </c>
      <c r="S122" s="7"/>
      <c r="T122" s="25">
        <f t="shared" si="22"/>
        <v>-0.35087620359794508</v>
      </c>
      <c r="U122" s="24">
        <f t="shared" si="23"/>
        <v>0.94113163226523955</v>
      </c>
      <c r="V122" s="7"/>
      <c r="W122" s="25">
        <f t="shared" si="24"/>
        <v>-0.33678274699487293</v>
      </c>
      <c r="X122" s="24">
        <f t="shared" si="29"/>
        <v>152.0135014375204</v>
      </c>
      <c r="Y122" s="7"/>
      <c r="Z122" s="25">
        <f t="shared" si="30"/>
        <v>-640</v>
      </c>
      <c r="AA122" s="17">
        <f t="shared" si="31"/>
        <v>151.9739999999999</v>
      </c>
      <c r="AB122" s="24">
        <f t="shared" si="25"/>
        <v>2.6524466774258606</v>
      </c>
      <c r="AC122" s="17">
        <f t="shared" si="26"/>
        <v>3.9501437520499394E-2</v>
      </c>
    </row>
    <row r="123" spans="1:29" s="17" customFormat="1" x14ac:dyDescent="0.25">
      <c r="A123" s="17">
        <v>38</v>
      </c>
      <c r="B123" s="17">
        <v>-619</v>
      </c>
      <c r="C123" s="17">
        <v>14094</v>
      </c>
      <c r="D123" s="17">
        <v>15066</v>
      </c>
      <c r="E123" s="17">
        <v>12329</v>
      </c>
      <c r="F123" s="17">
        <v>11343</v>
      </c>
      <c r="G123" s="24"/>
      <c r="H123" s="7"/>
      <c r="I123" s="25">
        <f t="shared" si="32"/>
        <v>1765</v>
      </c>
      <c r="J123" s="24">
        <f t="shared" si="32"/>
        <v>3723</v>
      </c>
      <c r="K123" s="7"/>
      <c r="L123" s="25">
        <f t="shared" si="27"/>
        <v>1772.1126239088942</v>
      </c>
      <c r="M123" s="17">
        <f t="shared" si="18"/>
        <v>50.589418869373311</v>
      </c>
      <c r="N123" s="17">
        <f t="shared" si="28"/>
        <v>3715.5725228425717</v>
      </c>
      <c r="O123" s="24">
        <f t="shared" si="19"/>
        <v>55.167416924118534</v>
      </c>
      <c r="P123" s="7"/>
      <c r="Q123" s="25">
        <f t="shared" si="20"/>
        <v>1796.8696789115152</v>
      </c>
      <c r="R123" s="24">
        <f t="shared" si="21"/>
        <v>3713.8633711279881</v>
      </c>
      <c r="S123" s="7"/>
      <c r="T123" s="25">
        <f t="shared" si="22"/>
        <v>-0.43848119238039096</v>
      </c>
      <c r="U123" s="24">
        <f t="shared" si="23"/>
        <v>0.90459572732236526</v>
      </c>
      <c r="V123" s="7"/>
      <c r="W123" s="25">
        <f t="shared" si="24"/>
        <v>-0.42494627458759543</v>
      </c>
      <c r="X123" s="24">
        <f t="shared" si="29"/>
        <v>146.54074911000271</v>
      </c>
      <c r="Y123" s="7"/>
      <c r="Z123" s="25">
        <f t="shared" si="30"/>
        <v>-619</v>
      </c>
      <c r="AA123" s="17">
        <f t="shared" si="31"/>
        <v>146.40299999999991</v>
      </c>
      <c r="AB123" s="24">
        <f t="shared" si="25"/>
        <v>2.5552143847972566</v>
      </c>
      <c r="AC123" s="17">
        <f t="shared" si="26"/>
        <v>0.13774911000280099</v>
      </c>
    </row>
    <row r="124" spans="1:29" s="17" customFormat="1" x14ac:dyDescent="0.25">
      <c r="A124" s="17">
        <v>39</v>
      </c>
      <c r="B124" s="17">
        <v>-643</v>
      </c>
      <c r="C124" s="17">
        <v>14283</v>
      </c>
      <c r="D124" s="17">
        <v>14974</v>
      </c>
      <c r="E124" s="17">
        <v>12154</v>
      </c>
      <c r="F124" s="17">
        <v>11449</v>
      </c>
      <c r="G124" s="24"/>
      <c r="H124" s="7"/>
      <c r="I124" s="25">
        <f t="shared" si="32"/>
        <v>2129</v>
      </c>
      <c r="J124" s="24">
        <f t="shared" si="32"/>
        <v>3525</v>
      </c>
      <c r="K124" s="7"/>
      <c r="L124" s="25">
        <f t="shared" si="27"/>
        <v>2133.4654468678355</v>
      </c>
      <c r="M124" s="17">
        <f t="shared" si="18"/>
        <v>19.94021572946146</v>
      </c>
      <c r="N124" s="17">
        <f t="shared" si="28"/>
        <v>3520.1654783914514</v>
      </c>
      <c r="O124" s="24">
        <f t="shared" si="19"/>
        <v>23.372599183523192</v>
      </c>
      <c r="P124" s="7"/>
      <c r="Q124" s="25">
        <f t="shared" si="20"/>
        <v>2160.8696789115152</v>
      </c>
      <c r="R124" s="24">
        <f t="shared" si="21"/>
        <v>3515.8633711279881</v>
      </c>
      <c r="S124" s="7"/>
      <c r="T124" s="25">
        <f t="shared" si="22"/>
        <v>-0.52730630635479292</v>
      </c>
      <c r="U124" s="24">
        <f t="shared" si="23"/>
        <v>0.85636833279777114</v>
      </c>
      <c r="V124" s="7"/>
      <c r="W124" s="25">
        <f t="shared" si="24"/>
        <v>-0.51450563658635029</v>
      </c>
      <c r="X124" s="24">
        <f t="shared" si="29"/>
        <v>140.70575974728189</v>
      </c>
      <c r="Y124" s="7"/>
      <c r="Z124" s="25">
        <f t="shared" si="30"/>
        <v>-643</v>
      </c>
      <c r="AA124" s="17">
        <f t="shared" si="31"/>
        <v>140.6159999999999</v>
      </c>
      <c r="AB124" s="24">
        <f t="shared" si="25"/>
        <v>2.4542121809843449</v>
      </c>
      <c r="AC124" s="17">
        <f t="shared" si="26"/>
        <v>8.9759747281988211E-2</v>
      </c>
    </row>
    <row r="125" spans="1:29" s="17" customFormat="1" x14ac:dyDescent="0.25">
      <c r="A125" s="17">
        <v>40</v>
      </c>
      <c r="B125" s="17">
        <v>-631</v>
      </c>
      <c r="C125" s="17">
        <v>14452</v>
      </c>
      <c r="D125" s="17">
        <v>14859</v>
      </c>
      <c r="E125" s="17">
        <v>11987</v>
      </c>
      <c r="F125" s="17">
        <v>11563</v>
      </c>
      <c r="G125" s="24"/>
      <c r="H125" s="7"/>
      <c r="I125" s="25">
        <f t="shared" si="32"/>
        <v>2465</v>
      </c>
      <c r="J125" s="24">
        <f t="shared" si="32"/>
        <v>3296</v>
      </c>
      <c r="K125" s="7"/>
      <c r="L125" s="25">
        <f t="shared" si="27"/>
        <v>2466.6132230278627</v>
      </c>
      <c r="M125" s="17">
        <f t="shared" si="18"/>
        <v>2.6024885376263667</v>
      </c>
      <c r="N125" s="17">
        <f t="shared" si="28"/>
        <v>3293.5995464713155</v>
      </c>
      <c r="O125" s="24">
        <f t="shared" si="19"/>
        <v>5.7621771433737035</v>
      </c>
      <c r="P125" s="7"/>
      <c r="Q125" s="25">
        <f t="shared" si="20"/>
        <v>2496.8696789115152</v>
      </c>
      <c r="R125" s="24">
        <f t="shared" si="21"/>
        <v>3286.8633711279881</v>
      </c>
      <c r="S125" s="7"/>
      <c r="T125" s="25">
        <f t="shared" si="22"/>
        <v>-0.60929871925424084</v>
      </c>
      <c r="U125" s="24">
        <f t="shared" si="23"/>
        <v>0.8005901845849831</v>
      </c>
      <c r="V125" s="7"/>
      <c r="W125" s="25">
        <f t="shared" si="24"/>
        <v>-0.59734491714769344</v>
      </c>
      <c r="X125" s="24">
        <f t="shared" si="29"/>
        <v>134.97543576224143</v>
      </c>
      <c r="Y125" s="7"/>
      <c r="Z125" s="25">
        <f t="shared" si="30"/>
        <v>-631</v>
      </c>
      <c r="AA125" s="17">
        <f t="shared" si="31"/>
        <v>134.9369999999999</v>
      </c>
      <c r="AB125" s="24">
        <f t="shared" si="25"/>
        <v>2.3550949327635866</v>
      </c>
      <c r="AC125" s="17">
        <f t="shared" si="26"/>
        <v>3.8435762241533666E-2</v>
      </c>
    </row>
    <row r="126" spans="1:29" s="17" customFormat="1" x14ac:dyDescent="0.25">
      <c r="A126" s="17">
        <v>41</v>
      </c>
      <c r="B126" s="17">
        <v>-617</v>
      </c>
      <c r="C126" s="17">
        <v>14596</v>
      </c>
      <c r="D126" s="17">
        <v>14731</v>
      </c>
      <c r="E126" s="17">
        <v>11832</v>
      </c>
      <c r="F126" s="17">
        <v>11688</v>
      </c>
      <c r="G126" s="24"/>
      <c r="H126" s="7"/>
      <c r="I126" s="25">
        <f t="shared" si="32"/>
        <v>2764</v>
      </c>
      <c r="J126" s="24">
        <f t="shared" si="32"/>
        <v>3043</v>
      </c>
      <c r="K126" s="7"/>
      <c r="L126" s="25">
        <f t="shared" si="27"/>
        <v>2768.647727963355</v>
      </c>
      <c r="M126" s="17">
        <f t="shared" si="18"/>
        <v>21.601375221352107</v>
      </c>
      <c r="N126" s="17">
        <f t="shared" si="28"/>
        <v>3040.866440129173</v>
      </c>
      <c r="O126" s="24">
        <f t="shared" si="19"/>
        <v>4.5520777224031423</v>
      </c>
      <c r="P126" s="7"/>
      <c r="Q126" s="25">
        <f t="shared" si="20"/>
        <v>2795.8696789115152</v>
      </c>
      <c r="R126" s="24">
        <f t="shared" si="21"/>
        <v>3033.8633711279881</v>
      </c>
      <c r="S126" s="7"/>
      <c r="T126" s="25">
        <f t="shared" si="22"/>
        <v>-0.68226220573321383</v>
      </c>
      <c r="U126" s="24">
        <f t="shared" si="23"/>
        <v>0.7389662915813352</v>
      </c>
      <c r="V126" s="7"/>
      <c r="W126" s="25">
        <f t="shared" si="24"/>
        <v>-0.67124203910450142</v>
      </c>
      <c r="X126" s="24">
        <f t="shared" si="29"/>
        <v>129.45266191921036</v>
      </c>
      <c r="Y126" s="7"/>
      <c r="Z126" s="25">
        <f t="shared" si="30"/>
        <v>-617</v>
      </c>
      <c r="AA126" s="17">
        <f t="shared" si="31"/>
        <v>129.3839999999999</v>
      </c>
      <c r="AB126" s="24">
        <f t="shared" si="25"/>
        <v>2.2581767994003417</v>
      </c>
      <c r="AC126" s="17">
        <f t="shared" si="26"/>
        <v>6.8661919210455835E-2</v>
      </c>
    </row>
    <row r="127" spans="1:29" s="17" customFormat="1" x14ac:dyDescent="0.25">
      <c r="A127" s="17">
        <v>42</v>
      </c>
      <c r="B127" s="17">
        <v>-618</v>
      </c>
      <c r="C127" s="17">
        <v>14733</v>
      </c>
      <c r="D127" s="17">
        <v>14588</v>
      </c>
      <c r="E127" s="17">
        <v>11695</v>
      </c>
      <c r="F127" s="17">
        <v>11830</v>
      </c>
      <c r="G127" s="24"/>
      <c r="H127" s="7"/>
      <c r="I127" s="25">
        <f t="shared" si="32"/>
        <v>3038</v>
      </c>
      <c r="J127" s="24">
        <f t="shared" si="32"/>
        <v>2758</v>
      </c>
      <c r="K127" s="7"/>
      <c r="L127" s="25">
        <f t="shared" si="27"/>
        <v>3044.7897504986877</v>
      </c>
      <c r="M127" s="17">
        <f t="shared" si="18"/>
        <v>46.100711834429617</v>
      </c>
      <c r="N127" s="17">
        <f t="shared" si="28"/>
        <v>2759.2000998776125</v>
      </c>
      <c r="O127" s="24">
        <f t="shared" si="19"/>
        <v>1.4402397162455414</v>
      </c>
      <c r="P127" s="7"/>
      <c r="Q127" s="25">
        <f t="shared" si="20"/>
        <v>3069.8696789115152</v>
      </c>
      <c r="R127" s="24">
        <f t="shared" si="21"/>
        <v>2748.8633711279881</v>
      </c>
      <c r="S127" s="7"/>
      <c r="T127" s="25">
        <f t="shared" si="22"/>
        <v>-0.74912506625240649</v>
      </c>
      <c r="U127" s="24">
        <f t="shared" si="23"/>
        <v>0.669548072189874</v>
      </c>
      <c r="V127" s="7"/>
      <c r="W127" s="25">
        <f t="shared" si="24"/>
        <v>-0.73915489502278375</v>
      </c>
      <c r="X127" s="24">
        <f t="shared" si="29"/>
        <v>123.87438727163317</v>
      </c>
      <c r="Y127" s="7"/>
      <c r="Z127" s="25">
        <f t="shared" si="30"/>
        <v>-618</v>
      </c>
      <c r="AA127" s="17">
        <f t="shared" si="31"/>
        <v>123.8219999999999</v>
      </c>
      <c r="AB127" s="24">
        <f t="shared" si="25"/>
        <v>2.161101586404417</v>
      </c>
      <c r="AC127" s="17">
        <f t="shared" si="26"/>
        <v>5.2387271633264731E-2</v>
      </c>
    </row>
    <row r="128" spans="1:29" s="17" customFormat="1" x14ac:dyDescent="0.25">
      <c r="A128" s="17">
        <v>43</v>
      </c>
      <c r="B128" s="17">
        <v>-607</v>
      </c>
      <c r="C128" s="17">
        <v>14851</v>
      </c>
      <c r="D128" s="17">
        <v>14430</v>
      </c>
      <c r="E128" s="17">
        <v>11570</v>
      </c>
      <c r="F128" s="17">
        <v>11976</v>
      </c>
      <c r="G128" s="24"/>
      <c r="H128" s="7"/>
      <c r="I128" s="25">
        <f t="shared" si="32"/>
        <v>3281</v>
      </c>
      <c r="J128" s="24">
        <f t="shared" si="32"/>
        <v>2454</v>
      </c>
      <c r="K128" s="7"/>
      <c r="L128" s="25">
        <f t="shared" si="27"/>
        <v>3287.7951732225533</v>
      </c>
      <c r="M128" s="17">
        <f t="shared" si="18"/>
        <v>46.174379124505812</v>
      </c>
      <c r="N128" s="17">
        <f t="shared" si="28"/>
        <v>2457.3221745139431</v>
      </c>
      <c r="O128" s="24">
        <f t="shared" si="19"/>
        <v>11.036843501092955</v>
      </c>
      <c r="P128" s="7"/>
      <c r="Q128" s="25">
        <f t="shared" si="20"/>
        <v>3312.8696789115152</v>
      </c>
      <c r="R128" s="24">
        <f t="shared" si="21"/>
        <v>2444.8633711279881</v>
      </c>
      <c r="S128" s="7"/>
      <c r="T128" s="25">
        <f t="shared" si="22"/>
        <v>-0.80842315058147141</v>
      </c>
      <c r="U128" s="24">
        <f t="shared" si="23"/>
        <v>0.59550197150564887</v>
      </c>
      <c r="V128" s="7"/>
      <c r="W128" s="25">
        <f t="shared" si="24"/>
        <v>-0.79957161893598894</v>
      </c>
      <c r="X128" s="24">
        <f t="shared" si="29"/>
        <v>118.38105179330842</v>
      </c>
      <c r="Y128" s="7"/>
      <c r="Z128" s="25">
        <f t="shared" si="30"/>
        <v>-607</v>
      </c>
      <c r="AA128" s="17">
        <f t="shared" si="31"/>
        <v>118.35899999999991</v>
      </c>
      <c r="AB128" s="24">
        <f t="shared" si="25"/>
        <v>2.0657542493679668</v>
      </c>
      <c r="AC128" s="17">
        <f t="shared" si="26"/>
        <v>2.2051793308506262E-2</v>
      </c>
    </row>
    <row r="129" spans="1:29" s="17" customFormat="1" x14ac:dyDescent="0.25">
      <c r="A129" s="17">
        <v>44</v>
      </c>
      <c r="B129" s="17">
        <v>-619</v>
      </c>
      <c r="C129" s="17">
        <v>14970</v>
      </c>
      <c r="D129" s="17">
        <v>14274</v>
      </c>
      <c r="E129" s="17">
        <v>11463</v>
      </c>
      <c r="F129" s="17">
        <v>12146</v>
      </c>
      <c r="G129" s="24"/>
      <c r="H129" s="7"/>
      <c r="I129" s="25">
        <f t="shared" si="32"/>
        <v>3507</v>
      </c>
      <c r="J129" s="24">
        <f t="shared" si="32"/>
        <v>2128</v>
      </c>
      <c r="K129" s="7"/>
      <c r="L129" s="25">
        <f t="shared" si="27"/>
        <v>3504.4971186876401</v>
      </c>
      <c r="M129" s="17">
        <f t="shared" si="18"/>
        <v>6.2644148637605754</v>
      </c>
      <c r="N129" s="17">
        <f t="shared" si="28"/>
        <v>2126.5912753141533</v>
      </c>
      <c r="O129" s="24">
        <f t="shared" si="19"/>
        <v>1.9845052405137829</v>
      </c>
      <c r="P129" s="7"/>
      <c r="Q129" s="25">
        <f t="shared" si="20"/>
        <v>3538.8696789115152</v>
      </c>
      <c r="R129" s="24">
        <f t="shared" si="21"/>
        <v>2118.8633711279881</v>
      </c>
      <c r="S129" s="7"/>
      <c r="T129" s="25">
        <f t="shared" si="22"/>
        <v>-0.86357280925788582</v>
      </c>
      <c r="U129" s="24">
        <f t="shared" si="23"/>
        <v>0.51609727142980211</v>
      </c>
      <c r="V129" s="7"/>
      <c r="W129" s="25">
        <f t="shared" si="24"/>
        <v>-0.85591991980122462</v>
      </c>
      <c r="X129" s="24">
        <f t="shared" si="29"/>
        <v>112.79206068097017</v>
      </c>
      <c r="Y129" s="7"/>
      <c r="Z129" s="25">
        <f t="shared" si="30"/>
        <v>-619</v>
      </c>
      <c r="AA129" s="17">
        <f t="shared" si="31"/>
        <v>112.78799999999991</v>
      </c>
      <c r="AB129" s="24">
        <f t="shared" si="25"/>
        <v>1.9685219567393628</v>
      </c>
      <c r="AC129" s="17">
        <f t="shared" si="26"/>
        <v>4.0606809702552482E-3</v>
      </c>
    </row>
    <row r="130" spans="1:29" s="17" customFormat="1" x14ac:dyDescent="0.25">
      <c r="A130" s="17">
        <v>45</v>
      </c>
      <c r="B130" s="17">
        <v>-623</v>
      </c>
      <c r="C130" s="17">
        <v>15068</v>
      </c>
      <c r="D130" s="17">
        <v>14103</v>
      </c>
      <c r="E130" s="17">
        <v>11380</v>
      </c>
      <c r="F130" s="17">
        <v>12334</v>
      </c>
      <c r="G130" s="24"/>
      <c r="H130" s="7"/>
      <c r="I130" s="25">
        <f t="shared" si="32"/>
        <v>3688</v>
      </c>
      <c r="J130" s="24">
        <f t="shared" si="32"/>
        <v>1769</v>
      </c>
      <c r="K130" s="7"/>
      <c r="L130" s="25">
        <f t="shared" si="27"/>
        <v>3688.8236969569525</v>
      </c>
      <c r="M130" s="17">
        <f t="shared" si="18"/>
        <v>0.67847667689283697</v>
      </c>
      <c r="N130" s="17">
        <f t="shared" si="28"/>
        <v>1773.5318962383969</v>
      </c>
      <c r="O130" s="24">
        <f t="shared" si="19"/>
        <v>20.538083515596327</v>
      </c>
      <c r="P130" s="7"/>
      <c r="Q130" s="25">
        <f t="shared" si="20"/>
        <v>3719.8696789115152</v>
      </c>
      <c r="R130" s="24">
        <f t="shared" si="21"/>
        <v>1759.8633711279883</v>
      </c>
      <c r="S130" s="7"/>
      <c r="T130" s="25">
        <f t="shared" si="22"/>
        <v>-0.90774134120669558</v>
      </c>
      <c r="U130" s="24">
        <f t="shared" si="23"/>
        <v>0.42865467226652304</v>
      </c>
      <c r="V130" s="7"/>
      <c r="W130" s="25">
        <f t="shared" si="24"/>
        <v>-0.90140656132875274</v>
      </c>
      <c r="X130" s="24">
        <f t="shared" si="29"/>
        <v>107.13613157065993</v>
      </c>
      <c r="Y130" s="7"/>
      <c r="Z130" s="25">
        <f t="shared" si="30"/>
        <v>-623</v>
      </c>
      <c r="AA130" s="17">
        <f t="shared" si="31"/>
        <v>107.18099999999991</v>
      </c>
      <c r="AB130" s="24">
        <f t="shared" si="25"/>
        <v>1.8706613455800407</v>
      </c>
      <c r="AC130" s="17">
        <f t="shared" si="26"/>
        <v>-4.4868429339985028E-2</v>
      </c>
    </row>
    <row r="131" spans="1:29" s="17" customFormat="1" x14ac:dyDescent="0.25">
      <c r="A131" s="17">
        <v>46</v>
      </c>
      <c r="B131" s="17">
        <v>-637</v>
      </c>
      <c r="C131" s="17">
        <v>15143</v>
      </c>
      <c r="D131" s="17">
        <v>13911</v>
      </c>
      <c r="E131" s="17">
        <v>11299</v>
      </c>
      <c r="F131" s="17">
        <v>12519</v>
      </c>
      <c r="G131" s="24"/>
      <c r="H131" s="7"/>
      <c r="I131" s="25">
        <f t="shared" si="32"/>
        <v>3844</v>
      </c>
      <c r="J131" s="24">
        <f t="shared" si="32"/>
        <v>1392</v>
      </c>
      <c r="K131" s="7"/>
      <c r="L131" s="25">
        <f t="shared" si="27"/>
        <v>3840.4241012744919</v>
      </c>
      <c r="M131" s="17">
        <f t="shared" si="18"/>
        <v>12.787051695090227</v>
      </c>
      <c r="N131" s="17">
        <f t="shared" si="28"/>
        <v>1395.1073296501766</v>
      </c>
      <c r="O131" s="24">
        <f t="shared" si="19"/>
        <v>9.6554975548663364</v>
      </c>
      <c r="P131" s="7"/>
      <c r="Q131" s="25">
        <f t="shared" si="20"/>
        <v>3875.8696789115152</v>
      </c>
      <c r="R131" s="24">
        <f t="shared" si="21"/>
        <v>1382.8633711279883</v>
      </c>
      <c r="S131" s="7"/>
      <c r="T131" s="25">
        <f t="shared" si="22"/>
        <v>-0.94580924719572501</v>
      </c>
      <c r="U131" s="24">
        <f t="shared" si="23"/>
        <v>0.33682776451009905</v>
      </c>
      <c r="V131" s="7"/>
      <c r="W131" s="25">
        <f t="shared" si="24"/>
        <v>-0.9408577284211268</v>
      </c>
      <c r="X131" s="24">
        <f t="shared" si="29"/>
        <v>101.40059033425291</v>
      </c>
      <c r="Y131" s="7"/>
      <c r="Z131" s="25">
        <f t="shared" si="30"/>
        <v>-637</v>
      </c>
      <c r="AA131" s="17">
        <f t="shared" si="31"/>
        <v>101.44799999999991</v>
      </c>
      <c r="AB131" s="24">
        <f t="shared" si="25"/>
        <v>1.7706016195632057</v>
      </c>
      <c r="AC131" s="17">
        <f t="shared" si="26"/>
        <v>-4.7409665746997121E-2</v>
      </c>
    </row>
    <row r="132" spans="1:29" s="17" customFormat="1" x14ac:dyDescent="0.25">
      <c r="A132" s="17">
        <v>47</v>
      </c>
      <c r="B132" s="17">
        <v>-632</v>
      </c>
      <c r="C132" s="17">
        <v>15194</v>
      </c>
      <c r="D132" s="17">
        <v>13710</v>
      </c>
      <c r="E132" s="17">
        <v>11233</v>
      </c>
      <c r="F132" s="17">
        <v>12701</v>
      </c>
      <c r="G132" s="24"/>
      <c r="H132" s="7"/>
      <c r="I132" s="25">
        <f t="shared" si="32"/>
        <v>3961</v>
      </c>
      <c r="J132" s="24">
        <f t="shared" si="32"/>
        <v>1009</v>
      </c>
      <c r="K132" s="7"/>
      <c r="L132" s="25">
        <f t="shared" si="27"/>
        <v>3952.5100074235938</v>
      </c>
      <c r="M132" s="17">
        <f t="shared" si="18"/>
        <v>72.07997394743181</v>
      </c>
      <c r="N132" s="17">
        <f t="shared" si="28"/>
        <v>1005.9395161499432</v>
      </c>
      <c r="O132" s="24">
        <f t="shared" si="19"/>
        <v>9.3665613964585681</v>
      </c>
      <c r="P132" s="7"/>
      <c r="Q132" s="25">
        <f t="shared" si="20"/>
        <v>3992.8696789115152</v>
      </c>
      <c r="R132" s="24">
        <f t="shared" si="21"/>
        <v>999.86337112798833</v>
      </c>
      <c r="S132" s="7"/>
      <c r="T132" s="25">
        <f t="shared" si="22"/>
        <v>-0.97436017668749697</v>
      </c>
      <c r="U132" s="24">
        <f t="shared" si="23"/>
        <v>0.24353942055596003</v>
      </c>
      <c r="V132" s="7"/>
      <c r="W132" s="25">
        <f t="shared" si="24"/>
        <v>-0.97081279243769247</v>
      </c>
      <c r="X132" s="24">
        <f t="shared" si="29"/>
        <v>95.78586871700611</v>
      </c>
      <c r="Y132" s="7"/>
      <c r="Z132" s="25">
        <f t="shared" si="30"/>
        <v>-632</v>
      </c>
      <c r="AA132" s="17">
        <f t="shared" si="31"/>
        <v>95.759999999999906</v>
      </c>
      <c r="AB132" s="24">
        <f t="shared" si="25"/>
        <v>1.6713272917097681</v>
      </c>
      <c r="AC132" s="17">
        <f t="shared" si="26"/>
        <v>2.5868717006204633E-2</v>
      </c>
    </row>
    <row r="133" spans="1:29" s="17" customFormat="1" x14ac:dyDescent="0.25">
      <c r="A133" s="17">
        <v>48</v>
      </c>
      <c r="B133" s="17">
        <v>-632</v>
      </c>
      <c r="C133" s="17">
        <v>15231</v>
      </c>
      <c r="D133" s="17">
        <v>13513</v>
      </c>
      <c r="E133" s="17">
        <v>11200</v>
      </c>
      <c r="F133" s="17">
        <v>12906</v>
      </c>
      <c r="G133" s="24"/>
      <c r="H133" s="7"/>
      <c r="I133" s="25">
        <f t="shared" si="32"/>
        <v>4031</v>
      </c>
      <c r="J133" s="24">
        <f t="shared" si="32"/>
        <v>607</v>
      </c>
      <c r="K133" s="7"/>
      <c r="L133" s="25">
        <f t="shared" si="27"/>
        <v>4025.3136590464987</v>
      </c>
      <c r="M133" s="17">
        <f t="shared" si="18"/>
        <v>32.334473439465597</v>
      </c>
      <c r="N133" s="17">
        <f t="shared" si="28"/>
        <v>606.95400281158197</v>
      </c>
      <c r="O133" s="24">
        <f t="shared" si="19"/>
        <v>2.1157413423635407E-3</v>
      </c>
      <c r="P133" s="7"/>
      <c r="Q133" s="25">
        <f t="shared" si="20"/>
        <v>4062.8696789115152</v>
      </c>
      <c r="R133" s="24">
        <f t="shared" si="21"/>
        <v>597.86337112798833</v>
      </c>
      <c r="S133" s="7"/>
      <c r="T133" s="25">
        <f t="shared" si="22"/>
        <v>-0.99144192937488196</v>
      </c>
      <c r="U133" s="24">
        <f t="shared" si="23"/>
        <v>0.14562319530905699</v>
      </c>
      <c r="V133" s="7"/>
      <c r="W133" s="25">
        <f t="shared" si="24"/>
        <v>-0.98936688361574243</v>
      </c>
      <c r="X133" s="24">
        <f t="shared" si="29"/>
        <v>90.076330738779461</v>
      </c>
      <c r="Y133" s="7"/>
      <c r="Z133" s="25">
        <f t="shared" si="30"/>
        <v>-632</v>
      </c>
      <c r="AA133" s="17">
        <f t="shared" si="31"/>
        <v>90.071999999999903</v>
      </c>
      <c r="AB133" s="24">
        <f t="shared" si="25"/>
        <v>1.572052963856331</v>
      </c>
      <c r="AC133" s="17">
        <f t="shared" si="26"/>
        <v>4.3307387795579189E-3</v>
      </c>
    </row>
    <row r="134" spans="1:29" s="17" customFormat="1" x14ac:dyDescent="0.25">
      <c r="A134" s="17">
        <v>49</v>
      </c>
      <c r="B134" s="17">
        <v>-623</v>
      </c>
      <c r="C134" s="17">
        <v>15254</v>
      </c>
      <c r="D134" s="17">
        <v>13318</v>
      </c>
      <c r="E134" s="17">
        <v>11190</v>
      </c>
      <c r="F134" s="17">
        <v>13108</v>
      </c>
      <c r="G134" s="24"/>
      <c r="H134" s="7"/>
      <c r="I134" s="25">
        <f t="shared" si="32"/>
        <v>4064</v>
      </c>
      <c r="J134" s="24">
        <f t="shared" si="32"/>
        <v>210</v>
      </c>
      <c r="K134" s="7"/>
      <c r="L134" s="25">
        <f t="shared" si="27"/>
        <v>4057.9328728765408</v>
      </c>
      <c r="M134" s="17">
        <f t="shared" si="18"/>
        <v>36.810031532213806</v>
      </c>
      <c r="N134" s="17">
        <f t="shared" si="28"/>
        <v>207.86795877048093</v>
      </c>
      <c r="O134" s="24">
        <f t="shared" si="19"/>
        <v>4.5455998043692087</v>
      </c>
      <c r="P134" s="7"/>
      <c r="Q134" s="25">
        <f t="shared" si="20"/>
        <v>4095.8696789115152</v>
      </c>
      <c r="R134" s="24">
        <f t="shared" si="21"/>
        <v>200.86337112798833</v>
      </c>
      <c r="S134" s="7"/>
      <c r="T134" s="25">
        <f t="shared" si="22"/>
        <v>-0.99949475564179202</v>
      </c>
      <c r="U134" s="24">
        <f t="shared" si="23"/>
        <v>4.8924833560249729E-2</v>
      </c>
      <c r="V134" s="7"/>
      <c r="W134" s="25">
        <f t="shared" si="24"/>
        <v>-0.99887274165338447</v>
      </c>
      <c r="X134" s="24">
        <f t="shared" si="29"/>
        <v>84.507294276434379</v>
      </c>
      <c r="Y134" s="7"/>
      <c r="Z134" s="25">
        <f t="shared" si="30"/>
        <v>-623</v>
      </c>
      <c r="AA134" s="17">
        <f t="shared" si="31"/>
        <v>84.464999999999904</v>
      </c>
      <c r="AB134" s="24">
        <f t="shared" si="25"/>
        <v>1.4741923526970087</v>
      </c>
      <c r="AC134" s="17">
        <f t="shared" si="26"/>
        <v>4.2294276434475364E-2</v>
      </c>
    </row>
    <row r="135" spans="1:29" s="17" customFormat="1" x14ac:dyDescent="0.25">
      <c r="A135" s="17">
        <v>50</v>
      </c>
      <c r="B135" s="17">
        <v>-622</v>
      </c>
      <c r="C135" s="17">
        <v>15250</v>
      </c>
      <c r="D135" s="17">
        <v>13117</v>
      </c>
      <c r="E135" s="17">
        <v>11190</v>
      </c>
      <c r="F135" s="17">
        <v>13308</v>
      </c>
      <c r="G135" s="24"/>
      <c r="H135" s="7"/>
      <c r="I135" s="25">
        <f t="shared" si="32"/>
        <v>4060</v>
      </c>
      <c r="J135" s="24">
        <f t="shared" si="32"/>
        <v>-191</v>
      </c>
      <c r="K135" s="7"/>
      <c r="L135" s="25">
        <f t="shared" si="27"/>
        <v>4051.4117328324123</v>
      </c>
      <c r="M135" s="17">
        <f t="shared" si="18"/>
        <v>73.758332941864396</v>
      </c>
      <c r="N135" s="17">
        <f t="shared" si="28"/>
        <v>-192.47891669246752</v>
      </c>
      <c r="O135" s="24">
        <f t="shared" si="19"/>
        <v>2.1871945832590733</v>
      </c>
      <c r="P135" s="7"/>
      <c r="Q135" s="25">
        <f t="shared" si="20"/>
        <v>4091.8696789115152</v>
      </c>
      <c r="R135" s="24">
        <f t="shared" si="21"/>
        <v>-200.13662887201167</v>
      </c>
      <c r="S135" s="7"/>
      <c r="T135" s="25">
        <f t="shared" si="22"/>
        <v>-0.99851865548822716</v>
      </c>
      <c r="U135" s="24">
        <f t="shared" si="23"/>
        <v>-4.8747818987034175E-2</v>
      </c>
      <c r="V135" s="7"/>
      <c r="W135" s="25">
        <f t="shared" si="24"/>
        <v>-0.99936328623416515</v>
      </c>
      <c r="X135" s="24">
        <f t="shared" si="29"/>
        <v>78.910574978239993</v>
      </c>
      <c r="Y135" s="7"/>
      <c r="Z135" s="25">
        <f t="shared" si="30"/>
        <v>-622</v>
      </c>
      <c r="AA135" s="17">
        <f t="shared" si="31"/>
        <v>78.866999999999905</v>
      </c>
      <c r="AB135" s="24">
        <f t="shared" si="25"/>
        <v>1.3764888211703661</v>
      </c>
      <c r="AC135" s="17">
        <f t="shared" si="26"/>
        <v>4.3574978240087603E-2</v>
      </c>
    </row>
    <row r="136" spans="1:29" s="17" customFormat="1" x14ac:dyDescent="0.25">
      <c r="A136" s="17">
        <v>51</v>
      </c>
      <c r="B136" s="17">
        <v>-608</v>
      </c>
      <c r="C136" s="17">
        <v>15228</v>
      </c>
      <c r="D136" s="17">
        <v>12919</v>
      </c>
      <c r="E136" s="17">
        <v>11215</v>
      </c>
      <c r="F136" s="17">
        <v>13503</v>
      </c>
      <c r="G136" s="24"/>
      <c r="H136" s="7"/>
      <c r="I136" s="25">
        <f t="shared" si="32"/>
        <v>4013</v>
      </c>
      <c r="J136" s="24">
        <f t="shared" si="32"/>
        <v>-584</v>
      </c>
      <c r="K136" s="7"/>
      <c r="L136" s="25">
        <f t="shared" si="27"/>
        <v>4007.3471194931708</v>
      </c>
      <c r="M136" s="17">
        <f t="shared" si="18"/>
        <v>31.95505802448962</v>
      </c>
      <c r="N136" s="17">
        <f t="shared" si="28"/>
        <v>-581.98616704748554</v>
      </c>
      <c r="O136" s="24">
        <f t="shared" si="19"/>
        <v>4.0555231606331184</v>
      </c>
      <c r="P136" s="7"/>
      <c r="Q136" s="25">
        <f t="shared" si="20"/>
        <v>4044.8696789115152</v>
      </c>
      <c r="R136" s="24">
        <f t="shared" si="21"/>
        <v>-593.13662887201167</v>
      </c>
      <c r="S136" s="7"/>
      <c r="T136" s="25">
        <f t="shared" si="22"/>
        <v>-0.98704947868384019</v>
      </c>
      <c r="U136" s="24">
        <f t="shared" si="23"/>
        <v>-0.14447188993736479</v>
      </c>
      <c r="V136" s="7"/>
      <c r="W136" s="25">
        <f t="shared" si="24"/>
        <v>-0.98933030913414977</v>
      </c>
      <c r="X136" s="24">
        <f t="shared" si="29"/>
        <v>73.395007960911528</v>
      </c>
      <c r="Y136" s="7"/>
      <c r="Z136" s="25">
        <f t="shared" si="30"/>
        <v>-608</v>
      </c>
      <c r="AA136" s="17">
        <f t="shared" si="31"/>
        <v>73.394999999999911</v>
      </c>
      <c r="AB136" s="24">
        <f t="shared" si="25"/>
        <v>1.2809844045012366</v>
      </c>
      <c r="AC136" s="17">
        <f t="shared" si="26"/>
        <v>7.9609116170331617E-6</v>
      </c>
    </row>
    <row r="137" spans="1:29" s="17" customFormat="1" x14ac:dyDescent="0.25">
      <c r="A137" s="17">
        <v>52</v>
      </c>
      <c r="B137" s="17">
        <v>-612</v>
      </c>
      <c r="C137" s="17">
        <v>15188</v>
      </c>
      <c r="D137" s="17">
        <v>12728</v>
      </c>
      <c r="E137" s="17">
        <v>11259</v>
      </c>
      <c r="F137" s="17">
        <v>13692</v>
      </c>
      <c r="G137" s="24"/>
      <c r="H137" s="7"/>
      <c r="I137" s="25">
        <f t="shared" si="32"/>
        <v>3929</v>
      </c>
      <c r="J137" s="24">
        <f t="shared" si="32"/>
        <v>-964</v>
      </c>
      <c r="K137" s="7"/>
      <c r="L137" s="25">
        <f t="shared" si="27"/>
        <v>3925.7714775698114</v>
      </c>
      <c r="M137" s="17">
        <f t="shared" si="18"/>
        <v>10.423357082230934</v>
      </c>
      <c r="N137" s="17">
        <f t="shared" si="28"/>
        <v>-968.6099248694253</v>
      </c>
      <c r="O137" s="24">
        <f t="shared" si="19"/>
        <v>21.251407301745861</v>
      </c>
      <c r="P137" s="7"/>
      <c r="Q137" s="25">
        <f t="shared" si="20"/>
        <v>3960.8696789115152</v>
      </c>
      <c r="R137" s="24">
        <f t="shared" si="21"/>
        <v>-973.13662887201167</v>
      </c>
      <c r="S137" s="7"/>
      <c r="T137" s="25">
        <f t="shared" si="22"/>
        <v>-0.96655137545897818</v>
      </c>
      <c r="U137" s="24">
        <f t="shared" si="23"/>
        <v>-0.23702951579264628</v>
      </c>
      <c r="V137" s="7"/>
      <c r="W137" s="25">
        <f t="shared" si="24"/>
        <v>-0.97021983695279546</v>
      </c>
      <c r="X137" s="24">
        <f t="shared" si="29"/>
        <v>67.974458622532779</v>
      </c>
      <c r="Y137" s="7"/>
      <c r="Z137" s="25">
        <f t="shared" si="30"/>
        <v>-612</v>
      </c>
      <c r="AA137" s="17">
        <f t="shared" si="31"/>
        <v>67.886999999999915</v>
      </c>
      <c r="AB137" s="24">
        <f t="shared" si="25"/>
        <v>1.1848516693013891</v>
      </c>
      <c r="AC137" s="17">
        <f t="shared" si="26"/>
        <v>8.7458622532864183E-2</v>
      </c>
    </row>
    <row r="138" spans="1:29" s="17" customFormat="1" x14ac:dyDescent="0.25">
      <c r="A138" s="17">
        <v>53</v>
      </c>
      <c r="B138" s="17">
        <v>-628</v>
      </c>
      <c r="C138" s="17">
        <v>15129</v>
      </c>
      <c r="D138" s="17">
        <v>12538</v>
      </c>
      <c r="E138" s="17">
        <v>11314</v>
      </c>
      <c r="F138" s="17">
        <v>13891</v>
      </c>
      <c r="G138" s="24"/>
      <c r="H138" s="7"/>
      <c r="I138" s="25">
        <f t="shared" si="32"/>
        <v>3815</v>
      </c>
      <c r="J138" s="24">
        <f t="shared" si="32"/>
        <v>-1353</v>
      </c>
      <c r="K138" s="7"/>
      <c r="L138" s="25">
        <f t="shared" si="27"/>
        <v>3804.0348378260446</v>
      </c>
      <c r="M138" s="17">
        <f t="shared" si="18"/>
        <v>120.23478150114182</v>
      </c>
      <c r="N138" s="17">
        <f t="shared" si="28"/>
        <v>-1355.9265840930643</v>
      </c>
      <c r="O138" s="24">
        <f t="shared" si="19"/>
        <v>8.5648944537771126</v>
      </c>
      <c r="P138" s="7"/>
      <c r="Q138" s="25">
        <f t="shared" si="20"/>
        <v>3846.8696789115152</v>
      </c>
      <c r="R138" s="24">
        <f t="shared" si="21"/>
        <v>-1362.1366288720117</v>
      </c>
      <c r="S138" s="7"/>
      <c r="T138" s="25">
        <f t="shared" si="22"/>
        <v>-0.9387325210823797</v>
      </c>
      <c r="U138" s="24">
        <f t="shared" si="23"/>
        <v>-0.33177929594450023</v>
      </c>
      <c r="V138" s="7"/>
      <c r="W138" s="25">
        <f t="shared" si="24"/>
        <v>-0.94382070789229089</v>
      </c>
      <c r="X138" s="24">
        <f t="shared" si="29"/>
        <v>62.3351884660064</v>
      </c>
      <c r="Y138" s="7"/>
      <c r="Z138" s="25">
        <f t="shared" si="30"/>
        <v>-628</v>
      </c>
      <c r="AA138" s="17">
        <f t="shared" si="31"/>
        <v>62.234999999999914</v>
      </c>
      <c r="AB138" s="24">
        <f t="shared" si="25"/>
        <v>1.0862056599786694</v>
      </c>
      <c r="AC138" s="17">
        <f t="shared" si="26"/>
        <v>0.10018846600648601</v>
      </c>
    </row>
    <row r="139" spans="1:29" s="17" customFormat="1" x14ac:dyDescent="0.25">
      <c r="A139" s="17">
        <v>54</v>
      </c>
      <c r="B139" s="17">
        <v>-639</v>
      </c>
      <c r="C139" s="17">
        <v>15055</v>
      </c>
      <c r="D139" s="17">
        <v>12350</v>
      </c>
      <c r="E139" s="17">
        <v>11405</v>
      </c>
      <c r="F139" s="17">
        <v>14087</v>
      </c>
      <c r="G139" s="24"/>
      <c r="H139" s="7"/>
      <c r="I139" s="25">
        <f t="shared" si="32"/>
        <v>3650</v>
      </c>
      <c r="J139" s="24">
        <f t="shared" si="32"/>
        <v>-1737</v>
      </c>
      <c r="K139" s="7"/>
      <c r="L139" s="25">
        <f t="shared" si="27"/>
        <v>3641.8461551367864</v>
      </c>
      <c r="M139" s="17">
        <f t="shared" si="18"/>
        <v>66.485186053355378</v>
      </c>
      <c r="N139" s="17">
        <f t="shared" si="28"/>
        <v>-1736.385265775783</v>
      </c>
      <c r="O139" s="24">
        <f t="shared" si="19"/>
        <v>0.37789816642373247</v>
      </c>
      <c r="P139" s="7"/>
      <c r="Q139" s="25">
        <f t="shared" si="20"/>
        <v>3681.8696789115152</v>
      </c>
      <c r="R139" s="24">
        <f t="shared" si="21"/>
        <v>-1746.1366288720117</v>
      </c>
      <c r="S139" s="7"/>
      <c r="T139" s="25">
        <f t="shared" si="22"/>
        <v>-0.89846838974782939</v>
      </c>
      <c r="U139" s="24">
        <f t="shared" si="23"/>
        <v>-0.42531121259825838</v>
      </c>
      <c r="V139" s="7"/>
      <c r="W139" s="25">
        <f t="shared" si="24"/>
        <v>-0.90495660996211957</v>
      </c>
      <c r="X139" s="24">
        <f t="shared" si="29"/>
        <v>56.530614641594639</v>
      </c>
      <c r="Y139" s="7"/>
      <c r="Z139" s="25">
        <f t="shared" si="30"/>
        <v>-639</v>
      </c>
      <c r="AA139" s="17">
        <f t="shared" si="31"/>
        <v>56.483999999999916</v>
      </c>
      <c r="AB139" s="24">
        <f t="shared" si="25"/>
        <v>0.98583177469647565</v>
      </c>
      <c r="AC139" s="17">
        <f t="shared" si="26"/>
        <v>4.6614641594722173E-2</v>
      </c>
    </row>
    <row r="140" spans="1:29" s="17" customFormat="1" x14ac:dyDescent="0.25">
      <c r="A140" s="17">
        <v>55</v>
      </c>
      <c r="B140" s="17">
        <v>-631</v>
      </c>
      <c r="C140" s="17">
        <v>14950</v>
      </c>
      <c r="D140" s="17">
        <v>12167</v>
      </c>
      <c r="E140" s="17">
        <v>11500</v>
      </c>
      <c r="F140" s="17">
        <v>14262</v>
      </c>
      <c r="G140" s="24"/>
      <c r="H140" s="7"/>
      <c r="I140" s="25">
        <f t="shared" si="32"/>
        <v>3450</v>
      </c>
      <c r="J140" s="24">
        <f t="shared" si="32"/>
        <v>-2095</v>
      </c>
      <c r="K140" s="7"/>
      <c r="L140" s="25">
        <f t="shared" si="27"/>
        <v>3445.3470411953535</v>
      </c>
      <c r="M140" s="17">
        <f t="shared" si="18"/>
        <v>21.650025637737009</v>
      </c>
      <c r="N140" s="17">
        <f t="shared" si="28"/>
        <v>-2094.8567974582784</v>
      </c>
      <c r="O140" s="24">
        <f t="shared" si="19"/>
        <v>2.0506967955532588E-2</v>
      </c>
      <c r="P140" s="7"/>
      <c r="Q140" s="25">
        <f t="shared" si="20"/>
        <v>3481.8696789115152</v>
      </c>
      <c r="R140" s="24">
        <f t="shared" si="21"/>
        <v>-2104.1366288720119</v>
      </c>
      <c r="S140" s="7"/>
      <c r="T140" s="25">
        <f t="shared" si="22"/>
        <v>-0.84966338206958658</v>
      </c>
      <c r="U140" s="24">
        <f t="shared" si="23"/>
        <v>-0.51251023906191839</v>
      </c>
      <c r="V140" s="7"/>
      <c r="W140" s="25">
        <f t="shared" si="24"/>
        <v>-0.85745557140077766</v>
      </c>
      <c r="X140" s="24">
        <f t="shared" si="29"/>
        <v>50.835979092747777</v>
      </c>
      <c r="Y140" s="7"/>
      <c r="Z140" s="25">
        <f t="shared" si="30"/>
        <v>-631</v>
      </c>
      <c r="AA140" s="17">
        <f t="shared" si="31"/>
        <v>50.804999999999914</v>
      </c>
      <c r="AB140" s="24">
        <f t="shared" si="25"/>
        <v>0.88671452647571758</v>
      </c>
      <c r="AC140" s="17">
        <f t="shared" si="26"/>
        <v>3.0979092747863035E-2</v>
      </c>
    </row>
    <row r="141" spans="1:29" s="17" customFormat="1" x14ac:dyDescent="0.25">
      <c r="A141" s="17">
        <v>56</v>
      </c>
      <c r="B141" s="17">
        <v>-642</v>
      </c>
      <c r="C141" s="17">
        <v>14813</v>
      </c>
      <c r="D141" s="17">
        <v>11983</v>
      </c>
      <c r="E141" s="17">
        <v>11607</v>
      </c>
      <c r="F141" s="17">
        <v>14425</v>
      </c>
      <c r="G141" s="24"/>
      <c r="H141" s="7"/>
      <c r="I141" s="25">
        <f t="shared" si="32"/>
        <v>3206</v>
      </c>
      <c r="J141" s="24">
        <f t="shared" si="32"/>
        <v>-2442</v>
      </c>
      <c r="K141" s="7"/>
      <c r="L141" s="25">
        <f t="shared" si="27"/>
        <v>3210.362824431289</v>
      </c>
      <c r="M141" s="17">
        <f t="shared" si="18"/>
        <v>19.034237018252426</v>
      </c>
      <c r="N141" s="17">
        <f t="shared" si="28"/>
        <v>-2438.3647134463022</v>
      </c>
      <c r="O141" s="24">
        <f t="shared" si="19"/>
        <v>13.215308327496205</v>
      </c>
      <c r="P141" s="7"/>
      <c r="Q141" s="25">
        <f t="shared" si="20"/>
        <v>3237.8696789115152</v>
      </c>
      <c r="R141" s="24">
        <f t="shared" si="21"/>
        <v>-2451.1366288720119</v>
      </c>
      <c r="S141" s="7"/>
      <c r="T141" s="25">
        <f t="shared" si="22"/>
        <v>-0.79012127270213039</v>
      </c>
      <c r="U141" s="24">
        <f t="shared" si="23"/>
        <v>-0.59702996582976753</v>
      </c>
      <c r="V141" s="7"/>
      <c r="W141" s="25">
        <f t="shared" si="24"/>
        <v>-0.79917598537870049</v>
      </c>
      <c r="X141" s="24">
        <f t="shared" si="29"/>
        <v>44.941360139126857</v>
      </c>
      <c r="Y141" s="7"/>
      <c r="Z141" s="25">
        <f t="shared" si="30"/>
        <v>-642</v>
      </c>
      <c r="AA141" s="17">
        <f t="shared" si="31"/>
        <v>45.026999999999916</v>
      </c>
      <c r="AB141" s="24">
        <f t="shared" si="25"/>
        <v>0.7858694022954853</v>
      </c>
      <c r="AC141" s="17">
        <f t="shared" si="26"/>
        <v>-8.5639860873058637E-2</v>
      </c>
    </row>
    <row r="142" spans="1:29" s="17" customFormat="1" x14ac:dyDescent="0.25">
      <c r="A142" s="17">
        <v>57</v>
      </c>
      <c r="B142" s="17">
        <v>-624</v>
      </c>
      <c r="C142" s="17">
        <v>14689</v>
      </c>
      <c r="D142" s="17">
        <v>11824</v>
      </c>
      <c r="E142" s="17">
        <v>11740</v>
      </c>
      <c r="F142" s="17">
        <v>14577</v>
      </c>
      <c r="G142" s="24"/>
      <c r="H142" s="7"/>
      <c r="I142" s="25">
        <f t="shared" si="32"/>
        <v>2949</v>
      </c>
      <c r="J142" s="24">
        <f t="shared" si="32"/>
        <v>-2753</v>
      </c>
      <c r="K142" s="7"/>
      <c r="L142" s="25">
        <f t="shared" si="27"/>
        <v>2950.3333261198695</v>
      </c>
      <c r="M142" s="17">
        <f t="shared" si="18"/>
        <v>1.777758541926324</v>
      </c>
      <c r="N142" s="17">
        <f t="shared" si="28"/>
        <v>-2748.4418055258666</v>
      </c>
      <c r="O142" s="24">
        <f t="shared" si="19"/>
        <v>20.777136864020406</v>
      </c>
      <c r="P142" s="7"/>
      <c r="Q142" s="25">
        <f t="shared" si="20"/>
        <v>2980.8696789115152</v>
      </c>
      <c r="R142" s="24">
        <f t="shared" si="21"/>
        <v>-2762.1366288720119</v>
      </c>
      <c r="S142" s="7"/>
      <c r="T142" s="25">
        <f t="shared" si="22"/>
        <v>-0.72740683783558835</v>
      </c>
      <c r="U142" s="24">
        <f t="shared" si="23"/>
        <v>-0.67278107541132681</v>
      </c>
      <c r="V142" s="7"/>
      <c r="W142" s="25">
        <f t="shared" si="24"/>
        <v>-0.73759203744526736</v>
      </c>
      <c r="X142" s="24">
        <f t="shared" si="29"/>
        <v>39.334250794371542</v>
      </c>
      <c r="Y142" s="7"/>
      <c r="Z142" s="25">
        <f t="shared" si="30"/>
        <v>-624</v>
      </c>
      <c r="AA142" s="17">
        <f t="shared" si="31"/>
        <v>39.410999999999916</v>
      </c>
      <c r="AB142" s="24">
        <f t="shared" si="25"/>
        <v>0.68785171150348379</v>
      </c>
      <c r="AC142" s="17">
        <f t="shared" si="26"/>
        <v>-7.6749205628374284E-2</v>
      </c>
    </row>
    <row r="143" spans="1:29" s="17" customFormat="1" x14ac:dyDescent="0.25">
      <c r="A143" s="17">
        <v>58</v>
      </c>
      <c r="B143" s="17">
        <v>-608</v>
      </c>
      <c r="C143" s="17">
        <v>14546</v>
      </c>
      <c r="D143" s="17">
        <v>11688</v>
      </c>
      <c r="E143" s="17">
        <v>11881</v>
      </c>
      <c r="F143" s="17">
        <v>14718</v>
      </c>
      <c r="G143" s="24"/>
      <c r="H143" s="7"/>
      <c r="I143" s="25">
        <f t="shared" si="32"/>
        <v>2665</v>
      </c>
      <c r="J143" s="24">
        <f t="shared" si="32"/>
        <v>-3030</v>
      </c>
      <c r="K143" s="7"/>
      <c r="L143" s="25">
        <f t="shared" si="27"/>
        <v>2669.3791846534355</v>
      </c>
      <c r="M143" s="17">
        <f t="shared" si="18"/>
        <v>19.177258228884643</v>
      </c>
      <c r="N143" s="17">
        <f t="shared" si="28"/>
        <v>-3025.1322840377024</v>
      </c>
      <c r="O143" s="24">
        <f t="shared" si="19"/>
        <v>23.694658689606385</v>
      </c>
      <c r="P143" s="7"/>
      <c r="Q143" s="25">
        <f t="shared" si="20"/>
        <v>2696.8696789115152</v>
      </c>
      <c r="R143" s="24">
        <f t="shared" si="21"/>
        <v>-3039.1366288720119</v>
      </c>
      <c r="S143" s="7"/>
      <c r="T143" s="25">
        <f t="shared" si="22"/>
        <v>-0.65810372693248365</v>
      </c>
      <c r="U143" s="24">
        <f t="shared" si="23"/>
        <v>-0.74025071320583469</v>
      </c>
      <c r="V143" s="7"/>
      <c r="W143" s="25">
        <f t="shared" si="24"/>
        <v>-0.66929430735645234</v>
      </c>
      <c r="X143" s="24">
        <f t="shared" si="29"/>
        <v>33.821352068291844</v>
      </c>
      <c r="Y143" s="7"/>
      <c r="Z143" s="25">
        <f t="shared" si="30"/>
        <v>-608</v>
      </c>
      <c r="AA143" s="17">
        <f t="shared" si="31"/>
        <v>33.938999999999915</v>
      </c>
      <c r="AB143" s="24">
        <f t="shared" si="25"/>
        <v>0.592347294834354</v>
      </c>
      <c r="AC143" s="17">
        <f t="shared" si="26"/>
        <v>-0.11764793170807053</v>
      </c>
    </row>
    <row r="144" spans="1:29" s="17" customFormat="1" x14ac:dyDescent="0.25">
      <c r="A144" s="17">
        <v>59</v>
      </c>
      <c r="B144" s="17">
        <v>-610</v>
      </c>
      <c r="C144" s="17">
        <v>14406</v>
      </c>
      <c r="D144" s="17">
        <v>11578</v>
      </c>
      <c r="E144" s="17">
        <v>12048</v>
      </c>
      <c r="F144" s="17">
        <v>14862</v>
      </c>
      <c r="G144" s="24"/>
      <c r="H144" s="7"/>
      <c r="I144" s="25">
        <f t="shared" si="32"/>
        <v>2358</v>
      </c>
      <c r="J144" s="24">
        <f t="shared" si="32"/>
        <v>-3284</v>
      </c>
      <c r="K144" s="7"/>
      <c r="L144" s="25">
        <f t="shared" si="27"/>
        <v>2362.7329423474816</v>
      </c>
      <c r="M144" s="17">
        <f t="shared" si="18"/>
        <v>22.40074326458501</v>
      </c>
      <c r="N144" s="17">
        <f t="shared" si="28"/>
        <v>-3274.9428634345181</v>
      </c>
      <c r="O144" s="24">
        <f t="shared" si="19"/>
        <v>82.031722765788714</v>
      </c>
      <c r="P144" s="7"/>
      <c r="Q144" s="25">
        <f t="shared" si="20"/>
        <v>2389.8696789115152</v>
      </c>
      <c r="R144" s="24">
        <f t="shared" si="21"/>
        <v>-3293.1366288720119</v>
      </c>
      <c r="S144" s="7"/>
      <c r="T144" s="25">
        <f t="shared" si="22"/>
        <v>-0.58318804014638093</v>
      </c>
      <c r="U144" s="24">
        <f t="shared" si="23"/>
        <v>-0.80211817890910175</v>
      </c>
      <c r="V144" s="7"/>
      <c r="W144" s="25">
        <f t="shared" si="24"/>
        <v>-0.5952992404893942</v>
      </c>
      <c r="X144" s="24">
        <f t="shared" si="29"/>
        <v>28.284475846697489</v>
      </c>
      <c r="Y144" s="7"/>
      <c r="Z144" s="25">
        <f t="shared" si="30"/>
        <v>-610</v>
      </c>
      <c r="AA144" s="17">
        <f t="shared" si="31"/>
        <v>28.448999999999916</v>
      </c>
      <c r="AB144" s="24">
        <f t="shared" si="25"/>
        <v>0.49652871889986538</v>
      </c>
      <c r="AC144" s="17">
        <f t="shared" si="26"/>
        <v>-0.16452415330242687</v>
      </c>
    </row>
    <row r="145" spans="1:29" s="17" customFormat="1" x14ac:dyDescent="0.25">
      <c r="A145" s="17">
        <v>60</v>
      </c>
      <c r="B145" s="17">
        <v>-628</v>
      </c>
      <c r="C145" s="17">
        <v>14233</v>
      </c>
      <c r="D145" s="17">
        <v>11455</v>
      </c>
      <c r="E145" s="17">
        <v>12213</v>
      </c>
      <c r="F145" s="17">
        <v>14965</v>
      </c>
      <c r="G145" s="24"/>
      <c r="H145" s="7"/>
      <c r="I145" s="25">
        <f t="shared" si="32"/>
        <v>2020</v>
      </c>
      <c r="J145" s="24">
        <f t="shared" si="32"/>
        <v>-3510</v>
      </c>
      <c r="K145" s="7"/>
      <c r="L145" s="25">
        <f t="shared" si="27"/>
        <v>2024.0906369317665</v>
      </c>
      <c r="M145" s="17">
        <f t="shared" si="18"/>
        <v>16.733310507532369</v>
      </c>
      <c r="N145" s="17">
        <f t="shared" si="28"/>
        <v>-3500.6323229355289</v>
      </c>
      <c r="O145" s="24">
        <f t="shared" si="19"/>
        <v>87.753373584217542</v>
      </c>
      <c r="P145" s="7"/>
      <c r="Q145" s="25">
        <f t="shared" si="20"/>
        <v>2051.8696789115152</v>
      </c>
      <c r="R145" s="24">
        <f t="shared" si="21"/>
        <v>-3519.1366288720119</v>
      </c>
      <c r="S145" s="7"/>
      <c r="T145" s="25">
        <f t="shared" si="22"/>
        <v>-0.50070757717015058</v>
      </c>
      <c r="U145" s="24">
        <f t="shared" si="23"/>
        <v>-0.8571656090230324</v>
      </c>
      <c r="V145" s="7"/>
      <c r="W145" s="25">
        <f t="shared" si="24"/>
        <v>-0.51363612771429246</v>
      </c>
      <c r="X145" s="24">
        <f t="shared" si="29"/>
        <v>22.634332892069722</v>
      </c>
      <c r="Y145" s="7"/>
      <c r="Z145" s="25">
        <f t="shared" si="30"/>
        <v>-628</v>
      </c>
      <c r="AA145" s="17">
        <f t="shared" si="31"/>
        <v>22.796999999999919</v>
      </c>
      <c r="AB145" s="24">
        <f t="shared" si="25"/>
        <v>0.39788270957714589</v>
      </c>
      <c r="AC145" s="17">
        <f t="shared" si="26"/>
        <v>-0.16266710793019712</v>
      </c>
    </row>
    <row r="146" spans="1:29" s="17" customFormat="1" x14ac:dyDescent="0.25">
      <c r="A146" s="17">
        <v>61</v>
      </c>
      <c r="B146" s="17">
        <v>-619</v>
      </c>
      <c r="C146" s="17">
        <v>14043</v>
      </c>
      <c r="D146" s="17">
        <v>11352</v>
      </c>
      <c r="E146" s="17">
        <v>12376</v>
      </c>
      <c r="F146" s="17">
        <v>15047</v>
      </c>
      <c r="G146" s="24"/>
      <c r="H146" s="7"/>
      <c r="I146" s="25">
        <f t="shared" si="32"/>
        <v>1667</v>
      </c>
      <c r="J146" s="24">
        <f t="shared" si="32"/>
        <v>-3695</v>
      </c>
      <c r="K146" s="7"/>
      <c r="L146" s="25">
        <f t="shared" si="27"/>
        <v>1670.699065868055</v>
      </c>
      <c r="M146" s="17">
        <f t="shared" si="18"/>
        <v>13.683088296209185</v>
      </c>
      <c r="N146" s="17">
        <f t="shared" si="28"/>
        <v>-3689.7049451960115</v>
      </c>
      <c r="O146" s="24">
        <f t="shared" si="19"/>
        <v>28.037605377241459</v>
      </c>
      <c r="P146" s="7"/>
      <c r="Q146" s="25">
        <f t="shared" si="20"/>
        <v>1698.8696789115152</v>
      </c>
      <c r="R146" s="24">
        <f t="shared" si="21"/>
        <v>-3704.1366288720119</v>
      </c>
      <c r="S146" s="7"/>
      <c r="T146" s="25">
        <f t="shared" si="22"/>
        <v>-0.41456673861805199</v>
      </c>
      <c r="U146" s="24">
        <f t="shared" si="23"/>
        <v>-0.90222655845257738</v>
      </c>
      <c r="V146" s="7"/>
      <c r="W146" s="25">
        <f t="shared" si="24"/>
        <v>-0.42816225921057333</v>
      </c>
      <c r="X146" s="24">
        <f t="shared" si="29"/>
        <v>17.090414823919559</v>
      </c>
      <c r="Y146" s="7"/>
      <c r="Z146" s="25">
        <f t="shared" si="30"/>
        <v>-619</v>
      </c>
      <c r="AA146" s="17">
        <f t="shared" si="31"/>
        <v>17.225999999999921</v>
      </c>
      <c r="AB146" s="24">
        <f t="shared" si="25"/>
        <v>0.30065041694854183</v>
      </c>
      <c r="AC146" s="17">
        <f t="shared" si="26"/>
        <v>-0.13558517608036169</v>
      </c>
    </row>
    <row r="147" spans="1:29" s="17" customFormat="1" x14ac:dyDescent="0.25">
      <c r="A147" s="17">
        <v>62</v>
      </c>
      <c r="B147" s="17">
        <v>-638</v>
      </c>
      <c r="C147" s="17">
        <v>13859</v>
      </c>
      <c r="D147" s="17">
        <v>11281</v>
      </c>
      <c r="E147" s="17">
        <v>12577</v>
      </c>
      <c r="F147" s="17">
        <v>15139</v>
      </c>
      <c r="G147" s="24"/>
      <c r="H147" s="7"/>
      <c r="I147" s="25">
        <f t="shared" si="32"/>
        <v>1282</v>
      </c>
      <c r="J147" s="24">
        <f t="shared" si="32"/>
        <v>-3858</v>
      </c>
      <c r="K147" s="7"/>
      <c r="L147" s="25">
        <f t="shared" si="27"/>
        <v>1289.6452594374134</v>
      </c>
      <c r="M147" s="17">
        <f t="shared" si="18"/>
        <v>58.449991865358889</v>
      </c>
      <c r="N147" s="17">
        <f t="shared" si="28"/>
        <v>-3848.0022599151175</v>
      </c>
      <c r="O147" s="24">
        <f t="shared" si="19"/>
        <v>99.954806804865939</v>
      </c>
      <c r="P147" s="7"/>
      <c r="Q147" s="25">
        <f t="shared" si="20"/>
        <v>1313.8696789115152</v>
      </c>
      <c r="R147" s="24">
        <f t="shared" si="21"/>
        <v>-3867.1366288720119</v>
      </c>
      <c r="S147" s="7"/>
      <c r="T147" s="25">
        <f t="shared" si="22"/>
        <v>-0.32061709883743456</v>
      </c>
      <c r="U147" s="24">
        <f t="shared" si="23"/>
        <v>-0.9419289084905007</v>
      </c>
      <c r="V147" s="7"/>
      <c r="W147" s="25">
        <f t="shared" si="24"/>
        <v>-0.33479823870241843</v>
      </c>
      <c r="X147" s="24">
        <f t="shared" si="29"/>
        <v>11.270380596281143</v>
      </c>
      <c r="Y147" s="7"/>
      <c r="Z147" s="25">
        <f t="shared" si="30"/>
        <v>-638</v>
      </c>
      <c r="AA147" s="17">
        <f t="shared" si="31"/>
        <v>11.48399999999992</v>
      </c>
      <c r="AB147" s="24">
        <f t="shared" si="25"/>
        <v>0.2004336112990274</v>
      </c>
      <c r="AC147" s="17">
        <f t="shared" si="26"/>
        <v>-0.21361940371877708</v>
      </c>
    </row>
    <row r="148" spans="1:29" s="17" customFormat="1" x14ac:dyDescent="0.25">
      <c r="A148" s="17">
        <v>63</v>
      </c>
      <c r="B148" s="17">
        <v>-640</v>
      </c>
      <c r="C148" s="17">
        <v>13665</v>
      </c>
      <c r="D148" s="17">
        <v>11220</v>
      </c>
      <c r="E148" s="17">
        <v>12773</v>
      </c>
      <c r="F148" s="17">
        <v>15197</v>
      </c>
      <c r="G148" s="24"/>
      <c r="H148" s="7"/>
      <c r="I148" s="25">
        <f t="shared" si="32"/>
        <v>892</v>
      </c>
      <c r="J148" s="24">
        <f t="shared" si="32"/>
        <v>-3977</v>
      </c>
      <c r="K148" s="7"/>
      <c r="L148" s="25">
        <f t="shared" si="27"/>
        <v>894.06100303356106</v>
      </c>
      <c r="M148" s="17">
        <f t="shared" ref="M148:M149" si="33">(I148-L148)^2</f>
        <v>4.2477335043479103</v>
      </c>
      <c r="N148" s="17">
        <f t="shared" si="28"/>
        <v>-3967.9106578954061</v>
      </c>
      <c r="O148" s="24">
        <f t="shared" ref="O148:O149" si="34">(J148-N148)^2</f>
        <v>82.616139894343917</v>
      </c>
      <c r="P148" s="7"/>
      <c r="Q148" s="25">
        <f t="shared" si="20"/>
        <v>923.86967891151517</v>
      </c>
      <c r="R148" s="24">
        <f t="shared" si="21"/>
        <v>-3986.1366288720119</v>
      </c>
      <c r="S148" s="7"/>
      <c r="T148" s="25">
        <f t="shared" si="22"/>
        <v>-0.2254473338648611</v>
      </c>
      <c r="U148" s="24">
        <f t="shared" si="23"/>
        <v>-0.97091405974518097</v>
      </c>
      <c r="V148" s="7"/>
      <c r="W148" s="25">
        <f t="shared" si="24"/>
        <v>-0.24005301475869636</v>
      </c>
      <c r="X148" s="24">
        <f t="shared" si="29"/>
        <v>5.5907329847212281</v>
      </c>
      <c r="Y148" s="7"/>
      <c r="Z148" s="25">
        <f t="shared" si="30"/>
        <v>-640</v>
      </c>
      <c r="AA148" s="17">
        <f t="shared" si="31"/>
        <v>5.7239999999999203</v>
      </c>
      <c r="AB148" s="24">
        <f t="shared" si="25"/>
        <v>9.9902646384154026E-2</v>
      </c>
      <c r="AC148" s="17">
        <f t="shared" si="26"/>
        <v>-0.13326701527869211</v>
      </c>
    </row>
    <row r="149" spans="1:29" s="17" customFormat="1" x14ac:dyDescent="0.25">
      <c r="A149" s="17">
        <v>64</v>
      </c>
      <c r="B149" s="17">
        <v>-635</v>
      </c>
      <c r="C149" s="17">
        <v>13466</v>
      </c>
      <c r="D149" s="17">
        <v>11187</v>
      </c>
      <c r="E149" s="17">
        <v>12975</v>
      </c>
      <c r="F149" s="17">
        <v>15242</v>
      </c>
      <c r="G149" s="24"/>
      <c r="H149" s="7"/>
      <c r="I149" s="25">
        <f t="shared" si="32"/>
        <v>491</v>
      </c>
      <c r="J149" s="24">
        <f t="shared" si="32"/>
        <v>-4055</v>
      </c>
      <c r="K149" s="7"/>
      <c r="L149" s="25">
        <f t="shared" si="27"/>
        <v>492.30463895252063</v>
      </c>
      <c r="M149" s="17">
        <f t="shared" si="33"/>
        <v>1.7020827964341363</v>
      </c>
      <c r="N149" s="17">
        <f t="shared" si="28"/>
        <v>-4047.1987653446959</v>
      </c>
      <c r="O149" s="24">
        <f t="shared" si="34"/>
        <v>60.859262147118343</v>
      </c>
      <c r="P149" s="7"/>
      <c r="Q149" s="25">
        <f t="shared" ref="Q149" si="35">I149-$J$4</f>
        <v>522.86967891151517</v>
      </c>
      <c r="R149" s="24">
        <f t="shared" ref="R149" si="36">J149-$J$3</f>
        <v>-4064.1366288720119</v>
      </c>
      <c r="S149" s="7"/>
      <c r="T149" s="25">
        <f t="shared" ref="T149" si="37">Q149/$J$7</f>
        <v>-0.12759329346998424</v>
      </c>
      <c r="U149" s="24">
        <f t="shared" ref="U149" si="38">R149/$J$6</f>
        <v>-0.98991273031547555</v>
      </c>
      <c r="V149" s="7"/>
      <c r="W149" s="25">
        <f t="shared" ref="W149" si="39">(T149-U149*SIN(-$J$11*PI()/180))/(COS(-$J$11*PI()/180))</f>
        <v>-0.14247324529471664</v>
      </c>
      <c r="X149" s="24">
        <f>IF(MOD(ATAN2(U149,W149)*180/PI()-$J$9+360,360)&gt;5,MOD(ATAN2(U149,W149)*180/PI()-$J$9+360,360)-360,MOD(ATAN2(U149,W149)*180/PI()-$J$9+360,360))</f>
        <v>-0.10675816484098277</v>
      </c>
      <c r="Y149" s="7"/>
      <c r="Z149" s="25">
        <f t="shared" si="30"/>
        <v>-635</v>
      </c>
      <c r="AA149" s="17">
        <f t="shared" si="31"/>
        <v>8.999999999920405E-3</v>
      </c>
      <c r="AB149" s="24">
        <f t="shared" ref="AB149" si="40">AA149*PI()/180</f>
        <v>1.5707963267810047E-4</v>
      </c>
      <c r="AC149" s="17">
        <f t="shared" ref="AC149" si="41">X149-AA149</f>
        <v>-0.11575816484090318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-9980</v>
      </c>
      <c r="G154" s="2"/>
      <c r="I154" s="1"/>
      <c r="J154" s="3"/>
    </row>
    <row r="155" spans="1:29" x14ac:dyDescent="0.25">
      <c r="A155" t="s">
        <v>77</v>
      </c>
      <c r="B155">
        <v>-9991</v>
      </c>
      <c r="G155" s="2"/>
      <c r="I155" s="44">
        <v>0</v>
      </c>
      <c r="J155" s="40">
        <f>B155</f>
        <v>-9991</v>
      </c>
    </row>
    <row r="156" spans="1:29" x14ac:dyDescent="0.25">
      <c r="A156" s="32" t="s">
        <v>78</v>
      </c>
      <c r="B156" s="32">
        <v>9988</v>
      </c>
      <c r="G156" s="2"/>
      <c r="I156" s="1"/>
      <c r="J156" s="3"/>
    </row>
    <row r="157" spans="1:29" x14ac:dyDescent="0.25">
      <c r="A157" t="s">
        <v>79</v>
      </c>
      <c r="B157">
        <v>9988</v>
      </c>
      <c r="G157" s="2"/>
      <c r="I157" s="44">
        <f>J155</f>
        <v>-9991</v>
      </c>
      <c r="J157" s="40">
        <f>I157+B157</f>
        <v>-3</v>
      </c>
    </row>
    <row r="158" spans="1:29" x14ac:dyDescent="0.25">
      <c r="A158" s="32" t="s">
        <v>80</v>
      </c>
      <c r="B158" s="32">
        <v>40005</v>
      </c>
      <c r="G158" s="2"/>
      <c r="I158" s="1"/>
      <c r="J158" s="3"/>
    </row>
    <row r="159" spans="1:29" x14ac:dyDescent="0.25">
      <c r="A159" t="s">
        <v>81</v>
      </c>
      <c r="B159">
        <v>40005</v>
      </c>
      <c r="G159" s="2"/>
      <c r="I159" s="44">
        <f>J157</f>
        <v>-3</v>
      </c>
      <c r="J159" s="40">
        <f>I159+B159</f>
        <v>40002</v>
      </c>
    </row>
    <row r="160" spans="1:29" x14ac:dyDescent="0.25">
      <c r="A160" s="32" t="s">
        <v>82</v>
      </c>
      <c r="B160" s="32">
        <v>9996</v>
      </c>
      <c r="G160" s="2"/>
      <c r="I160" s="1"/>
      <c r="J160" s="3"/>
    </row>
    <row r="161" spans="1:10" x14ac:dyDescent="0.25">
      <c r="A161" t="s">
        <v>83</v>
      </c>
      <c r="B161">
        <v>9996</v>
      </c>
      <c r="G161" s="2"/>
      <c r="I161" s="44">
        <f>J159</f>
        <v>40002</v>
      </c>
      <c r="J161" s="40">
        <f>I161+B161</f>
        <v>49998</v>
      </c>
    </row>
    <row r="162" spans="1:10" x14ac:dyDescent="0.25">
      <c r="A162" s="32" t="s">
        <v>84</v>
      </c>
      <c r="B162" s="32">
        <v>-9983</v>
      </c>
      <c r="G162" s="2"/>
      <c r="I162" s="1"/>
      <c r="J162" s="3"/>
    </row>
    <row r="163" spans="1:10" x14ac:dyDescent="0.25">
      <c r="A163" t="s">
        <v>85</v>
      </c>
      <c r="B163">
        <v>-9993</v>
      </c>
      <c r="G163" s="2"/>
      <c r="I163" s="44">
        <f>J161</f>
        <v>49998</v>
      </c>
      <c r="J163" s="40">
        <f>I163+B163</f>
        <v>40005</v>
      </c>
    </row>
    <row r="164" spans="1:10" x14ac:dyDescent="0.25">
      <c r="A164" s="32" t="s">
        <v>86</v>
      </c>
      <c r="B164" s="32">
        <v>-40004</v>
      </c>
      <c r="G164" s="2"/>
      <c r="I164" s="1"/>
      <c r="J164" s="3"/>
    </row>
    <row r="165" spans="1:10" ht="15.75" thickBot="1" x14ac:dyDescent="0.3">
      <c r="A165" t="s">
        <v>87</v>
      </c>
      <c r="B165">
        <v>-40004</v>
      </c>
      <c r="G165" s="2"/>
      <c r="I165" s="4">
        <f>J163</f>
        <v>40005</v>
      </c>
      <c r="J165" s="6">
        <f>I165+B165</f>
        <v>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9.3262203229331497</v>
      </c>
      <c r="L3" s="36" t="s">
        <v>1</v>
      </c>
      <c r="M3" s="11">
        <v>-4105.4759833621874</v>
      </c>
      <c r="N3" s="10" t="s">
        <v>2</v>
      </c>
      <c r="O3" s="36">
        <v>4113.3155439502898</v>
      </c>
      <c r="Q3" s="117" t="s">
        <v>3</v>
      </c>
      <c r="R3" s="117"/>
      <c r="T3" s="49" t="s">
        <v>53</v>
      </c>
      <c r="U3" s="50">
        <v>43690</v>
      </c>
    </row>
    <row r="4" spans="1:21" ht="15.75" thickBot="1" x14ac:dyDescent="0.3">
      <c r="A4" t="s">
        <v>64</v>
      </c>
      <c r="I4" s="34" t="s">
        <v>4</v>
      </c>
      <c r="J4" s="34">
        <f>(M6+M12)/2</f>
        <v>-31.758842438654927</v>
      </c>
      <c r="L4" s="9" t="s">
        <v>5</v>
      </c>
      <c r="M4" s="13">
        <v>359.82895817869468</v>
      </c>
      <c r="N4" s="12" t="s">
        <v>6</v>
      </c>
      <c r="O4" s="9">
        <v>360.02607940524041</v>
      </c>
      <c r="Q4" s="2" t="s">
        <v>7</v>
      </c>
      <c r="R4" s="2">
        <f>MAX(AC20:AC149)</f>
        <v>0.2662476312131048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-172.57440565136247</v>
      </c>
      <c r="N5" s="14" t="s">
        <v>9</v>
      </c>
      <c r="O5" s="9">
        <v>-171.72869084607314</v>
      </c>
      <c r="Q5" s="5" t="s">
        <v>10</v>
      </c>
      <c r="R5" s="5">
        <f>MIN(AC20:AC149)</f>
        <v>-0.22680891857941177</v>
      </c>
      <c r="T5" s="49" t="s">
        <v>55</v>
      </c>
      <c r="U5" s="51">
        <v>9</v>
      </c>
    </row>
    <row r="6" spans="1:21" ht="15.75" thickBot="1" x14ac:dyDescent="0.3">
      <c r="A6" t="s">
        <v>65</v>
      </c>
      <c r="I6" s="33" t="s">
        <v>11</v>
      </c>
      <c r="J6" s="33">
        <f>(O3+O9)/2</f>
        <v>4106.1482114753508</v>
      </c>
      <c r="L6" s="38" t="s">
        <v>12</v>
      </c>
      <c r="M6" s="13">
        <v>-31.72135851084877</v>
      </c>
      <c r="N6" s="14" t="s">
        <v>13</v>
      </c>
      <c r="O6" s="9">
        <v>8.3234291274099448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-4098.6148045558284</v>
      </c>
      <c r="L7" s="39" t="s">
        <v>15</v>
      </c>
      <c r="M7" s="16">
        <f>SUM(M20:M84)</f>
        <v>2504.5328936830283</v>
      </c>
      <c r="N7" s="15" t="s">
        <v>15</v>
      </c>
      <c r="O7" s="37">
        <f>SUM(O20:O84)</f>
        <v>3805.4277317225751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-171.70882884103946</v>
      </c>
      <c r="L9" s="36" t="s">
        <v>18</v>
      </c>
      <c r="M9" s="11">
        <v>-4091.7536257494689</v>
      </c>
      <c r="N9" s="10" t="s">
        <v>19</v>
      </c>
      <c r="O9" s="36">
        <v>4098.9808790004117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-172.55967595960104</v>
      </c>
      <c r="L10" s="9" t="s">
        <v>21</v>
      </c>
      <c r="M10" s="13">
        <v>359.79018419447448</v>
      </c>
      <c r="N10" s="12" t="s">
        <v>22</v>
      </c>
      <c r="O10" s="9">
        <v>359.91153105819836</v>
      </c>
      <c r="T10" s="52"/>
    </row>
    <row r="11" spans="1:21" ht="15.75" thickBot="1" x14ac:dyDescent="0.3">
      <c r="I11" s="34" t="s">
        <v>23</v>
      </c>
      <c r="J11" s="34">
        <f>J9-J10</f>
        <v>0.85084711856157469</v>
      </c>
      <c r="L11" s="38" t="s">
        <v>24</v>
      </c>
      <c r="M11" s="13">
        <v>-172.54494626783961</v>
      </c>
      <c r="N11" s="14" t="s">
        <v>25</v>
      </c>
      <c r="O11" s="9">
        <v>-171.68896683600576</v>
      </c>
    </row>
    <row r="12" spans="1:21" x14ac:dyDescent="0.25">
      <c r="I12" s="9"/>
      <c r="J12" s="9"/>
      <c r="L12" s="38" t="s">
        <v>26</v>
      </c>
      <c r="M12" s="13">
        <v>-31.796326366461084</v>
      </c>
      <c r="N12" s="14" t="s">
        <v>27</v>
      </c>
      <c r="O12" s="9">
        <v>10.329011518456355</v>
      </c>
    </row>
    <row r="13" spans="1:21" ht="15.75" thickBot="1" x14ac:dyDescent="0.3">
      <c r="I13" s="9"/>
      <c r="J13" s="9"/>
      <c r="L13" s="39" t="s">
        <v>15</v>
      </c>
      <c r="M13" s="16">
        <f>SUM(M85:M149)</f>
        <v>2016.9838866491766</v>
      </c>
      <c r="N13" s="15" t="s">
        <v>15</v>
      </c>
      <c r="O13" s="37">
        <f>SUM(O85:O149)</f>
        <v>3981.8190290063035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13515</v>
      </c>
      <c r="D20" s="17">
        <v>11225</v>
      </c>
      <c r="E20" s="17">
        <v>13021</v>
      </c>
      <c r="F20" s="17">
        <v>15293</v>
      </c>
      <c r="G20" s="24"/>
      <c r="H20" s="7"/>
      <c r="I20" s="25">
        <f t="shared" ref="I20:J51" si="0">C20-E20</f>
        <v>494</v>
      </c>
      <c r="J20" s="24">
        <f t="shared" si="0"/>
        <v>-4068</v>
      </c>
      <c r="K20" s="7"/>
      <c r="L20" s="25">
        <f>$M$3*SIN(2*PI()/$M$4*(AA20+$M$5))+$M$6</f>
        <v>491.11555645051726</v>
      </c>
      <c r="M20" s="17">
        <f t="shared" ref="M20:M83" si="1">(I20-L20)^2</f>
        <v>8.320014590152585</v>
      </c>
      <c r="N20" s="17">
        <f>$O$3*COS(2*PI()/$O$4*(AA20+$O$5))+$O$6</f>
        <v>-4062.3554328701234</v>
      </c>
      <c r="O20" s="24">
        <f t="shared" ref="O20:O83" si="2">(J20-N20)^2</f>
        <v>31.861138083683102</v>
      </c>
      <c r="P20" s="7"/>
      <c r="Q20" s="25">
        <f>I20-$J$4</f>
        <v>525.75884243865494</v>
      </c>
      <c r="R20" s="24">
        <f>J20-$J$3</f>
        <v>-4077.3262203229333</v>
      </c>
      <c r="S20" s="7"/>
      <c r="T20" s="25">
        <f>Q20/$J$7</f>
        <v>-0.12827720278915844</v>
      </c>
      <c r="U20" s="24">
        <f>R20/$J$6</f>
        <v>-0.99298077184065847</v>
      </c>
      <c r="V20" s="7"/>
      <c r="W20" s="25">
        <f>(T20-U20*SIN(-$J$11*PI()/180))/(COS(-$J$11*PI()/180))</f>
        <v>-0.14303827981589304</v>
      </c>
      <c r="X20" s="24">
        <f>IF(MOD(ATAN2(U20,W20)*180/PI()-$J$9+360,360)&gt;5,MOD(ATAN2(U20,W20)*180/PI()-$J$9+360,360)-360,MOD(ATAN2(U20,W20)*180/PI()-$J$9+360,360))</f>
        <v>-9.4135190117867751E-2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-6.7135190117867755E-2</v>
      </c>
      <c r="AD20" s="17">
        <f ca="1">INDIRECT("AC"&amp;AE20)-AC20</f>
        <v>-1.9938108210482003E-2</v>
      </c>
      <c r="AE20" s="17">
        <v>149</v>
      </c>
    </row>
    <row r="21" spans="1:31" s="17" customFormat="1" x14ac:dyDescent="0.25">
      <c r="A21" s="17">
        <v>1</v>
      </c>
      <c r="B21" s="17">
        <v>635</v>
      </c>
      <c r="C21" s="17">
        <v>13710</v>
      </c>
      <c r="D21" s="17">
        <v>11264</v>
      </c>
      <c r="E21" s="17">
        <v>12823</v>
      </c>
      <c r="F21" s="17">
        <v>15255</v>
      </c>
      <c r="G21" s="24"/>
      <c r="H21" s="7"/>
      <c r="I21" s="25">
        <f t="shared" si="0"/>
        <v>887</v>
      </c>
      <c r="J21" s="24">
        <f t="shared" si="0"/>
        <v>-3991</v>
      </c>
      <c r="K21" s="7"/>
      <c r="L21" s="25">
        <f t="shared" ref="L21:L84" si="3">$M$3*SIN(2*PI()/$M$4*(AA21+$M$5))+$M$6</f>
        <v>894.20201252257209</v>
      </c>
      <c r="M21" s="17">
        <f t="shared" si="1"/>
        <v>51.868984375285201</v>
      </c>
      <c r="N21" s="17">
        <f t="shared" ref="N21:N84" si="4">$O$3*COS(2*PI()/$O$4*(AA21+$O$5))+$O$6</f>
        <v>-3983.3063821440592</v>
      </c>
      <c r="O21" s="24">
        <f t="shared" si="2"/>
        <v>59.19175571325156</v>
      </c>
      <c r="P21" s="7"/>
      <c r="Q21" s="25">
        <f t="shared" ref="Q21:Q84" si="5">I21-$J$4</f>
        <v>918.75884243865494</v>
      </c>
      <c r="R21" s="24">
        <f t="shared" ref="R21:R84" si="6">J21-$J$3</f>
        <v>-4000.3262203229333</v>
      </c>
      <c r="S21" s="7"/>
      <c r="T21" s="25">
        <f t="shared" ref="T21:T84" si="7">Q21/$J$7</f>
        <v>-0.22416325667330475</v>
      </c>
      <c r="U21" s="24">
        <f t="shared" ref="U21:U84" si="8">R21/$J$6</f>
        <v>-0.97422840440667013</v>
      </c>
      <c r="V21" s="7"/>
      <c r="W21" s="25">
        <f t="shared" ref="W21:W84" si="9">(T21-U21*SIN(-$J$11*PI()/180))/(COS(-$J$11*PI()/180))</f>
        <v>-0.23865641260985554</v>
      </c>
      <c r="X21" s="24">
        <f t="shared" ref="X21:X83" si="10">MOD(ATAN2(U21,W21)*180/PI()-$J$9+360,360)</f>
        <v>5.4734902418276761</v>
      </c>
      <c r="Y21" s="7"/>
      <c r="Z21" s="25">
        <f t="shared" ref="Z21:Z84" si="11">B21</f>
        <v>635</v>
      </c>
      <c r="AA21" s="17">
        <f>360/40000*Z21+AA20</f>
        <v>5.6879999999999997</v>
      </c>
      <c r="AB21" s="24">
        <f t="shared" ref="AB21:AB84" si="12">AA21*PI()/180</f>
        <v>9.9274327853437469E-2</v>
      </c>
      <c r="AC21" s="17">
        <f t="shared" ref="AC21:AC84" si="13">X21-AA21</f>
        <v>-0.21450975817232365</v>
      </c>
      <c r="AD21" s="17">
        <f t="shared" ref="AD21:AD83" ca="1" si="14">INDIRECT("AC"&amp;AE21)-AC21</f>
        <v>7.9340011127413845E-2</v>
      </c>
      <c r="AE21" s="17">
        <v>148</v>
      </c>
    </row>
    <row r="22" spans="1:31" s="17" customFormat="1" x14ac:dyDescent="0.25">
      <c r="A22" s="17">
        <v>2</v>
      </c>
      <c r="B22" s="17">
        <v>637</v>
      </c>
      <c r="C22" s="17">
        <v>13919</v>
      </c>
      <c r="D22" s="17">
        <v>11329</v>
      </c>
      <c r="E22" s="17">
        <v>12633</v>
      </c>
      <c r="F22" s="17">
        <v>15202</v>
      </c>
      <c r="G22" s="24"/>
      <c r="H22" s="7"/>
      <c r="I22" s="25">
        <f t="shared" si="0"/>
        <v>1286</v>
      </c>
      <c r="J22" s="24">
        <f t="shared" si="0"/>
        <v>-3873</v>
      </c>
      <c r="K22" s="7"/>
      <c r="L22" s="25">
        <f t="shared" si="3"/>
        <v>1289.2970081195122</v>
      </c>
      <c r="M22" s="17">
        <f t="shared" si="1"/>
        <v>10.870262540129087</v>
      </c>
      <c r="N22" s="17">
        <f>$O$3*COS(2*PI()/$O$4*(AA22+$O$5))+$O$6</f>
        <v>-3864.1470874143433</v>
      </c>
      <c r="O22" s="24">
        <f>(J22-N22)^2</f>
        <v>78.374061249278228</v>
      </c>
      <c r="P22" s="7"/>
      <c r="Q22" s="25">
        <f t="shared" si="5"/>
        <v>1317.7588424386549</v>
      </c>
      <c r="R22" s="24">
        <f t="shared" si="6"/>
        <v>-3882.3262203229333</v>
      </c>
      <c r="S22" s="7"/>
      <c r="T22" s="25">
        <f t="shared" si="7"/>
        <v>-0.32151321977705638</v>
      </c>
      <c r="U22" s="24">
        <f t="shared" si="8"/>
        <v>-0.9454910101571814</v>
      </c>
      <c r="V22" s="7"/>
      <c r="W22" s="25">
        <f t="shared" si="9"/>
        <v>-0.33559032666841254</v>
      </c>
      <c r="X22" s="24">
        <f t="shared" si="10"/>
        <v>11.250516891047312</v>
      </c>
      <c r="Y22" s="7"/>
      <c r="Z22" s="25">
        <f t="shared" si="11"/>
        <v>637</v>
      </c>
      <c r="AA22" s="17">
        <f t="shared" ref="AA22:AA85" si="15">360/40000*Z22+AA21</f>
        <v>11.420999999999999</v>
      </c>
      <c r="AB22" s="24">
        <f t="shared" si="12"/>
        <v>0.19933405387027239</v>
      </c>
      <c r="AC22" s="17">
        <f t="shared" si="13"/>
        <v>-0.1704831089526877</v>
      </c>
      <c r="AD22" s="17">
        <f t="shared" ca="1" si="14"/>
        <v>-2.7938707508681659E-2</v>
      </c>
      <c r="AE22" s="17">
        <v>147</v>
      </c>
    </row>
    <row r="23" spans="1:31" s="17" customFormat="1" x14ac:dyDescent="0.25">
      <c r="A23" s="17">
        <v>3</v>
      </c>
      <c r="B23" s="17">
        <v>640</v>
      </c>
      <c r="C23" s="17">
        <v>14104</v>
      </c>
      <c r="D23" s="17">
        <v>11402</v>
      </c>
      <c r="E23" s="17">
        <v>12436</v>
      </c>
      <c r="F23" s="17">
        <v>15115</v>
      </c>
      <c r="G23" s="24"/>
      <c r="H23" s="7"/>
      <c r="I23" s="25">
        <f t="shared" si="0"/>
        <v>1668</v>
      </c>
      <c r="J23" s="24">
        <f t="shared" si="0"/>
        <v>-3713</v>
      </c>
      <c r="K23" s="7"/>
      <c r="L23" s="25">
        <f t="shared" si="3"/>
        <v>1672.9255439745134</v>
      </c>
      <c r="M23" s="17">
        <f t="shared" si="1"/>
        <v>24.260983444865289</v>
      </c>
      <c r="N23" s="17">
        <f t="shared" si="4"/>
        <v>-3705.4218648228057</v>
      </c>
      <c r="O23" s="24">
        <f t="shared" si="2"/>
        <v>57.428132763830085</v>
      </c>
      <c r="P23" s="7"/>
      <c r="Q23" s="25">
        <f t="shared" si="5"/>
        <v>1699.7588424386549</v>
      </c>
      <c r="R23" s="24">
        <f t="shared" si="6"/>
        <v>-3722.3262203229333</v>
      </c>
      <c r="S23" s="7"/>
      <c r="T23" s="25">
        <f t="shared" si="7"/>
        <v>-0.41471544009192629</v>
      </c>
      <c r="U23" s="24">
        <f t="shared" si="8"/>
        <v>-0.90652505185278998</v>
      </c>
      <c r="V23" s="7"/>
      <c r="W23" s="25">
        <f t="shared" si="9"/>
        <v>-0.42822413435723461</v>
      </c>
      <c r="X23" s="24">
        <f t="shared" si="10"/>
        <v>16.993933558364574</v>
      </c>
      <c r="Y23" s="7"/>
      <c r="Z23" s="25">
        <f t="shared" si="11"/>
        <v>640</v>
      </c>
      <c r="AA23" s="17">
        <f t="shared" si="15"/>
        <v>17.180999999999997</v>
      </c>
      <c r="AB23" s="24">
        <f t="shared" si="12"/>
        <v>0.29986501878514571</v>
      </c>
      <c r="AC23" s="17">
        <f t="shared" si="13"/>
        <v>-0.18706644163542308</v>
      </c>
      <c r="AD23" s="17">
        <f t="shared" ca="1" si="14"/>
        <v>-1.1384896482869777E-2</v>
      </c>
      <c r="AE23" s="17">
        <v>146</v>
      </c>
    </row>
    <row r="24" spans="1:31" s="17" customFormat="1" x14ac:dyDescent="0.25">
      <c r="A24" s="17">
        <v>4</v>
      </c>
      <c r="B24" s="17">
        <v>615</v>
      </c>
      <c r="C24" s="17">
        <v>14270</v>
      </c>
      <c r="D24" s="17">
        <v>11491</v>
      </c>
      <c r="E24" s="17">
        <v>12253</v>
      </c>
      <c r="F24" s="17">
        <v>15016</v>
      </c>
      <c r="G24" s="24"/>
      <c r="H24" s="7"/>
      <c r="I24" s="25">
        <f t="shared" si="0"/>
        <v>2017</v>
      </c>
      <c r="J24" s="24">
        <f t="shared" si="0"/>
        <v>-3525</v>
      </c>
      <c r="K24" s="7"/>
      <c r="L24" s="25">
        <f t="shared" si="3"/>
        <v>2025.3812430159783</v>
      </c>
      <c r="M24" s="17">
        <f t="shared" si="1"/>
        <v>70.245234492884535</v>
      </c>
      <c r="N24" s="17">
        <f t="shared" si="4"/>
        <v>-3517.54628246127</v>
      </c>
      <c r="O24" s="24">
        <f t="shared" si="2"/>
        <v>55.557905147170629</v>
      </c>
      <c r="P24" s="7"/>
      <c r="Q24" s="25">
        <f t="shared" si="5"/>
        <v>2048.7588424386549</v>
      </c>
      <c r="R24" s="24">
        <f t="shared" si="6"/>
        <v>-3534.3262203229333</v>
      </c>
      <c r="S24" s="7"/>
      <c r="T24" s="25">
        <f t="shared" si="7"/>
        <v>-0.49986615969896719</v>
      </c>
      <c r="U24" s="24">
        <f t="shared" si="8"/>
        <v>-0.86074005084513006</v>
      </c>
      <c r="V24" s="7"/>
      <c r="W24" s="25">
        <f t="shared" si="9"/>
        <v>-0.51270428267919943</v>
      </c>
      <c r="X24" s="24">
        <f t="shared" si="10"/>
        <v>22.489191081420586</v>
      </c>
      <c r="Y24" s="7"/>
      <c r="Z24" s="25">
        <f t="shared" si="11"/>
        <v>615</v>
      </c>
      <c r="AA24" s="17">
        <f t="shared" si="15"/>
        <v>22.715999999999998</v>
      </c>
      <c r="AB24" s="24">
        <f t="shared" si="12"/>
        <v>0.39646899288303183</v>
      </c>
      <c r="AC24" s="17">
        <f t="shared" si="13"/>
        <v>-0.22680891857941177</v>
      </c>
      <c r="AD24" s="17">
        <f t="shared" ca="1" si="14"/>
        <v>6.7577159204059711E-2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14458</v>
      </c>
      <c r="D25" s="17">
        <v>11613</v>
      </c>
      <c r="E25" s="17">
        <v>12100</v>
      </c>
      <c r="F25" s="17">
        <v>14919</v>
      </c>
      <c r="G25" s="24"/>
      <c r="H25" s="7"/>
      <c r="I25" s="25">
        <f t="shared" si="0"/>
        <v>2358</v>
      </c>
      <c r="J25" s="24">
        <f t="shared" si="0"/>
        <v>-3306</v>
      </c>
      <c r="K25" s="7"/>
      <c r="L25" s="25">
        <f t="shared" si="3"/>
        <v>2359.6850759625772</v>
      </c>
      <c r="M25" s="17">
        <f t="shared" si="1"/>
        <v>2.8394809996555774</v>
      </c>
      <c r="N25" s="17">
        <f t="shared" si="4"/>
        <v>-3296.0271176867277</v>
      </c>
      <c r="O25" s="24">
        <f t="shared" si="2"/>
        <v>99.458381634379336</v>
      </c>
      <c r="P25" s="7"/>
      <c r="Q25" s="25">
        <f t="shared" si="5"/>
        <v>2389.7588424386549</v>
      </c>
      <c r="R25" s="24">
        <f t="shared" si="6"/>
        <v>-3315.3262203229333</v>
      </c>
      <c r="S25" s="7"/>
      <c r="T25" s="25">
        <f t="shared" si="7"/>
        <v>-0.5830650003465343</v>
      </c>
      <c r="U25" s="24">
        <f t="shared" si="8"/>
        <v>-0.80740539541599432</v>
      </c>
      <c r="V25" s="7"/>
      <c r="W25" s="25">
        <f t="shared" si="9"/>
        <v>-0.59512021556122074</v>
      </c>
      <c r="X25" s="24">
        <f t="shared" si="10"/>
        <v>28.101914683576638</v>
      </c>
      <c r="Y25" s="7"/>
      <c r="Z25" s="25">
        <f t="shared" si="11"/>
        <v>617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-0.16708531642336055</v>
      </c>
      <c r="AD25" s="17">
        <f t="shared" ca="1" si="14"/>
        <v>1.2187937981980923E-2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14607</v>
      </c>
      <c r="D26" s="17">
        <v>11734</v>
      </c>
      <c r="E26" s="17">
        <v>11940</v>
      </c>
      <c r="F26" s="17">
        <v>14787</v>
      </c>
      <c r="G26" s="24"/>
      <c r="H26" s="7"/>
      <c r="I26" s="25">
        <f t="shared" si="0"/>
        <v>2667</v>
      </c>
      <c r="J26" s="24">
        <f t="shared" si="0"/>
        <v>-3053</v>
      </c>
      <c r="K26" s="7"/>
      <c r="L26" s="25">
        <f t="shared" si="3"/>
        <v>2671.0367586656171</v>
      </c>
      <c r="M26" s="17">
        <f t="shared" si="1"/>
        <v>16.295420524434519</v>
      </c>
      <c r="N26" s="17">
        <f t="shared" si="4"/>
        <v>-3043.9316872405743</v>
      </c>
      <c r="O26" s="24">
        <f t="shared" si="2"/>
        <v>82.234296302762601</v>
      </c>
      <c r="P26" s="7"/>
      <c r="Q26" s="25">
        <f t="shared" si="5"/>
        <v>2698.7588424386549</v>
      </c>
      <c r="R26" s="24">
        <f t="shared" si="6"/>
        <v>-3062.3262203229333</v>
      </c>
      <c r="S26" s="7"/>
      <c r="T26" s="25">
        <f t="shared" si="7"/>
        <v>-0.65845632515620667</v>
      </c>
      <c r="U26" s="24">
        <f t="shared" si="8"/>
        <v>-0.74579047384717534</v>
      </c>
      <c r="V26" s="7"/>
      <c r="W26" s="25">
        <f t="shared" si="9"/>
        <v>-0.66960479996568967</v>
      </c>
      <c r="X26" s="24">
        <f t="shared" si="10"/>
        <v>33.627774873856936</v>
      </c>
      <c r="Y26" s="7"/>
      <c r="Z26" s="25">
        <f t="shared" si="11"/>
        <v>616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-0.18522512614305953</v>
      </c>
      <c r="AD26" s="17">
        <f t="shared" ca="1" si="14"/>
        <v>0.10971284042486218</v>
      </c>
      <c r="AE26" s="17">
        <v>143</v>
      </c>
    </row>
    <row r="27" spans="1:31" s="17" customFormat="1" x14ac:dyDescent="0.25">
      <c r="A27" s="17">
        <v>7</v>
      </c>
      <c r="B27" s="17">
        <v>612</v>
      </c>
      <c r="C27" s="17">
        <v>14747</v>
      </c>
      <c r="D27" s="17">
        <v>11880</v>
      </c>
      <c r="E27" s="17">
        <v>11795</v>
      </c>
      <c r="F27" s="17">
        <v>14646</v>
      </c>
      <c r="G27" s="24"/>
      <c r="H27" s="7"/>
      <c r="I27" s="25">
        <f t="shared" si="0"/>
        <v>2952</v>
      </c>
      <c r="J27" s="24">
        <f t="shared" si="0"/>
        <v>-2766</v>
      </c>
      <c r="K27" s="7"/>
      <c r="L27" s="25">
        <f t="shared" si="3"/>
        <v>2955.3091360714693</v>
      </c>
      <c r="M27" s="17">
        <f t="shared" si="1"/>
        <v>10.950381539499345</v>
      </c>
      <c r="N27" s="17">
        <f t="shared" si="4"/>
        <v>-2765.1943107787752</v>
      </c>
      <c r="O27" s="24">
        <f t="shared" si="2"/>
        <v>0.64913512119788686</v>
      </c>
      <c r="P27" s="7"/>
      <c r="Q27" s="25">
        <f t="shared" si="5"/>
        <v>2983.7588424386549</v>
      </c>
      <c r="R27" s="24">
        <f t="shared" si="6"/>
        <v>-2775.3262203229333</v>
      </c>
      <c r="S27" s="7"/>
      <c r="T27" s="25">
        <f t="shared" si="7"/>
        <v>-0.72799201308745776</v>
      </c>
      <c r="U27" s="24">
        <f t="shared" si="8"/>
        <v>-0.67589528613867322</v>
      </c>
      <c r="V27" s="7"/>
      <c r="W27" s="25">
        <f t="shared" si="9"/>
        <v>-0.73811013009089543</v>
      </c>
      <c r="X27" s="24">
        <f t="shared" si="10"/>
        <v>39.228161741596068</v>
      </c>
      <c r="Y27" s="7"/>
      <c r="Z27" s="25">
        <f t="shared" si="11"/>
        <v>612</v>
      </c>
      <c r="AA27" s="17">
        <f t="shared" si="15"/>
        <v>39.320999999999998</v>
      </c>
      <c r="AB27" s="24">
        <f t="shared" si="12"/>
        <v>0.68628091517669021</v>
      </c>
      <c r="AC27" s="17">
        <f t="shared" si="13"/>
        <v>-9.2838258403929785E-2</v>
      </c>
      <c r="AD27" s="17">
        <f t="shared" ca="1" si="14"/>
        <v>6.1937959670999021E-2</v>
      </c>
      <c r="AE27" s="17">
        <v>142</v>
      </c>
    </row>
    <row r="28" spans="1:31" s="17" customFormat="1" x14ac:dyDescent="0.25">
      <c r="A28" s="17">
        <v>8</v>
      </c>
      <c r="B28" s="17">
        <v>631</v>
      </c>
      <c r="C28" s="17">
        <v>14884</v>
      </c>
      <c r="D28" s="17">
        <v>12028</v>
      </c>
      <c r="E28" s="17">
        <v>11659</v>
      </c>
      <c r="F28" s="17">
        <v>14483</v>
      </c>
      <c r="G28" s="24"/>
      <c r="H28" s="7"/>
      <c r="I28" s="25">
        <f t="shared" si="0"/>
        <v>3225</v>
      </c>
      <c r="J28" s="24">
        <f t="shared" si="0"/>
        <v>-2455</v>
      </c>
      <c r="K28" s="7"/>
      <c r="L28" s="25">
        <f t="shared" si="3"/>
        <v>3219.4718968768807</v>
      </c>
      <c r="M28" s="17">
        <f t="shared" si="1"/>
        <v>30.559924139841449</v>
      </c>
      <c r="N28" s="17">
        <f t="shared" si="4"/>
        <v>-2451.0202878100017</v>
      </c>
      <c r="O28" s="24">
        <f t="shared" si="2"/>
        <v>15.838109115220917</v>
      </c>
      <c r="P28" s="7"/>
      <c r="Q28" s="25">
        <f t="shared" si="5"/>
        <v>3256.7588424386549</v>
      </c>
      <c r="R28" s="24">
        <f t="shared" si="6"/>
        <v>-2464.3262203229333</v>
      </c>
      <c r="S28" s="7"/>
      <c r="T28" s="25">
        <f t="shared" si="7"/>
        <v>-0.79459988257949843</v>
      </c>
      <c r="U28" s="24">
        <f t="shared" si="8"/>
        <v>-0.60015520468451233</v>
      </c>
      <c r="V28" s="7"/>
      <c r="W28" s="25">
        <f t="shared" si="9"/>
        <v>-0.80360051537674149</v>
      </c>
      <c r="X28" s="24">
        <f t="shared" si="10"/>
        <v>44.955247706086823</v>
      </c>
      <c r="Y28" s="7"/>
      <c r="Z28" s="25">
        <f t="shared" si="11"/>
        <v>631</v>
      </c>
      <c r="AA28" s="17">
        <f t="shared" si="15"/>
        <v>45</v>
      </c>
      <c r="AB28" s="24">
        <f t="shared" si="12"/>
        <v>0.78539816339744828</v>
      </c>
      <c r="AC28" s="17">
        <f t="shared" si="13"/>
        <v>-4.4752293913177255E-2</v>
      </c>
      <c r="AD28" s="17">
        <f t="shared" ca="1" si="14"/>
        <v>-2.1176216251944879E-2</v>
      </c>
      <c r="AE28" s="17">
        <v>141</v>
      </c>
    </row>
    <row r="29" spans="1:31" s="17" customFormat="1" x14ac:dyDescent="0.25">
      <c r="A29" s="17">
        <v>9</v>
      </c>
      <c r="B29" s="17">
        <v>631</v>
      </c>
      <c r="C29" s="17">
        <v>14993</v>
      </c>
      <c r="D29" s="17">
        <v>12198</v>
      </c>
      <c r="E29" s="17">
        <v>11537</v>
      </c>
      <c r="F29" s="17">
        <v>14311</v>
      </c>
      <c r="G29" s="24"/>
      <c r="H29" s="7"/>
      <c r="I29" s="25">
        <f t="shared" si="0"/>
        <v>3456</v>
      </c>
      <c r="J29" s="24">
        <f t="shared" si="0"/>
        <v>-2113</v>
      </c>
      <c r="K29" s="7"/>
      <c r="L29" s="25">
        <f t="shared" si="3"/>
        <v>3451.6900088247726</v>
      </c>
      <c r="M29" s="17">
        <f t="shared" si="1"/>
        <v>18.57602393053827</v>
      </c>
      <c r="N29" s="17">
        <f t="shared" si="4"/>
        <v>-2112.7083776469312</v>
      </c>
      <c r="O29" s="24">
        <f t="shared" si="2"/>
        <v>8.5043596809360675E-2</v>
      </c>
      <c r="P29" s="7"/>
      <c r="Q29" s="25">
        <f t="shared" si="5"/>
        <v>3487.7588424386549</v>
      </c>
      <c r="R29" s="24">
        <f t="shared" si="6"/>
        <v>-2122.3262203229333</v>
      </c>
      <c r="S29" s="7"/>
      <c r="T29" s="25">
        <f t="shared" si="7"/>
        <v>-0.85096038753430192</v>
      </c>
      <c r="U29" s="24">
        <f t="shared" si="8"/>
        <v>-0.51686546880887563</v>
      </c>
      <c r="V29" s="7"/>
      <c r="W29" s="25">
        <f t="shared" si="9"/>
        <v>-0.85873028487991376</v>
      </c>
      <c r="X29" s="24">
        <f t="shared" si="10"/>
        <v>50.665303925551484</v>
      </c>
      <c r="Y29" s="7"/>
      <c r="Z29" s="25">
        <f t="shared" si="11"/>
        <v>631</v>
      </c>
      <c r="AA29" s="17">
        <f t="shared" si="15"/>
        <v>50.679000000000002</v>
      </c>
      <c r="AB29" s="24">
        <f t="shared" si="12"/>
        <v>0.88451541161820635</v>
      </c>
      <c r="AC29" s="17">
        <f t="shared" si="13"/>
        <v>-1.3696074448517948E-2</v>
      </c>
      <c r="AD29" s="17">
        <f t="shared" ca="1" si="14"/>
        <v>2.5196581161935683E-2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15097</v>
      </c>
      <c r="D30" s="17">
        <v>12386</v>
      </c>
      <c r="E30" s="17">
        <v>11443</v>
      </c>
      <c r="F30" s="17">
        <v>14132</v>
      </c>
      <c r="G30" s="24"/>
      <c r="H30" s="7"/>
      <c r="I30" s="25">
        <f t="shared" si="0"/>
        <v>3654</v>
      </c>
      <c r="J30" s="24">
        <f t="shared" si="0"/>
        <v>-1746</v>
      </c>
      <c r="K30" s="7"/>
      <c r="L30" s="25">
        <f t="shared" si="3"/>
        <v>3652.5330647808564</v>
      </c>
      <c r="M30" s="17">
        <f t="shared" si="1"/>
        <v>2.1518989371638204</v>
      </c>
      <c r="N30" s="17">
        <f t="shared" si="4"/>
        <v>-1747.7388516020039</v>
      </c>
      <c r="O30" s="24">
        <f t="shared" si="2"/>
        <v>3.0236048937916453</v>
      </c>
      <c r="P30" s="7"/>
      <c r="Q30" s="25">
        <f t="shared" si="5"/>
        <v>3685.7588424386549</v>
      </c>
      <c r="R30" s="24">
        <f t="shared" si="6"/>
        <v>-1755.3262203229331</v>
      </c>
      <c r="S30" s="7"/>
      <c r="T30" s="25">
        <f t="shared" si="7"/>
        <v>-0.89926939178127641</v>
      </c>
      <c r="U30" s="24">
        <f t="shared" si="8"/>
        <v>-0.42748730194817769</v>
      </c>
      <c r="V30" s="7"/>
      <c r="W30" s="25">
        <f t="shared" si="9"/>
        <v>-0.90571724545896926</v>
      </c>
      <c r="X30" s="24">
        <f t="shared" si="10"/>
        <v>56.442099731049097</v>
      </c>
      <c r="Y30" s="7"/>
      <c r="Z30" s="25">
        <f t="shared" si="11"/>
        <v>641</v>
      </c>
      <c r="AA30" s="17">
        <f t="shared" si="15"/>
        <v>56.448</v>
      </c>
      <c r="AB30" s="24">
        <f t="shared" si="12"/>
        <v>0.98520345616575911</v>
      </c>
      <c r="AC30" s="17">
        <f t="shared" si="13"/>
        <v>-5.9002689509028983E-3</v>
      </c>
      <c r="AD30" s="17">
        <f t="shared" ca="1" si="14"/>
        <v>2.4754420123912269E-2</v>
      </c>
      <c r="AE30" s="17">
        <v>139</v>
      </c>
    </row>
    <row r="31" spans="1:31" s="17" customFormat="1" x14ac:dyDescent="0.25">
      <c r="A31" s="17">
        <v>11</v>
      </c>
      <c r="B31" s="17">
        <v>625</v>
      </c>
      <c r="C31" s="17">
        <v>15184</v>
      </c>
      <c r="D31" s="17">
        <v>12573</v>
      </c>
      <c r="E31" s="17">
        <v>11365</v>
      </c>
      <c r="F31" s="17">
        <v>13950</v>
      </c>
      <c r="G31" s="24"/>
      <c r="H31" s="7"/>
      <c r="I31" s="25">
        <f t="shared" si="0"/>
        <v>3819</v>
      </c>
      <c r="J31" s="24">
        <f t="shared" si="0"/>
        <v>-1377</v>
      </c>
      <c r="K31" s="7"/>
      <c r="L31" s="25">
        <f t="shared" si="3"/>
        <v>3812.4087670566191</v>
      </c>
      <c r="M31" s="17">
        <f t="shared" si="1"/>
        <v>43.444351713909292</v>
      </c>
      <c r="N31" s="17">
        <f t="shared" si="4"/>
        <v>-1374.7234765124467</v>
      </c>
      <c r="O31" s="24">
        <f t="shared" si="2"/>
        <v>5.1825591893817347</v>
      </c>
      <c r="P31" s="7"/>
      <c r="Q31" s="25">
        <f t="shared" si="5"/>
        <v>3850.7588424386549</v>
      </c>
      <c r="R31" s="24">
        <f t="shared" si="6"/>
        <v>-1386.3262203229331</v>
      </c>
      <c r="S31" s="7"/>
      <c r="T31" s="25">
        <f t="shared" si="7"/>
        <v>-0.93952689532042177</v>
      </c>
      <c r="U31" s="24">
        <f t="shared" si="8"/>
        <v>-0.33762206060867495</v>
      </c>
      <c r="V31" s="7"/>
      <c r="W31" s="25">
        <f t="shared" si="9"/>
        <v>-0.94464458384158667</v>
      </c>
      <c r="X31" s="24">
        <f t="shared" si="10"/>
        <v>62.04161195574261</v>
      </c>
      <c r="Y31" s="7"/>
      <c r="Z31" s="25">
        <f t="shared" si="11"/>
        <v>625</v>
      </c>
      <c r="AA31" s="17">
        <f t="shared" si="15"/>
        <v>62.073</v>
      </c>
      <c r="AB31" s="24">
        <f t="shared" si="12"/>
        <v>1.0833782265904401</v>
      </c>
      <c r="AC31" s="17">
        <f t="shared" si="13"/>
        <v>-3.1388044257390391E-2</v>
      </c>
      <c r="AD31" s="17">
        <f t="shared" ca="1" si="14"/>
        <v>8.6185680485598937E-2</v>
      </c>
      <c r="AE31" s="17">
        <v>138</v>
      </c>
    </row>
    <row r="32" spans="1:31" s="17" customFormat="1" x14ac:dyDescent="0.25">
      <c r="A32" s="17">
        <v>12</v>
      </c>
      <c r="B32" s="17">
        <v>633</v>
      </c>
      <c r="C32" s="17">
        <v>15238</v>
      </c>
      <c r="D32" s="17">
        <v>12769</v>
      </c>
      <c r="E32" s="17">
        <v>11296</v>
      </c>
      <c r="F32" s="17">
        <v>13747</v>
      </c>
      <c r="G32" s="24"/>
      <c r="H32" s="7"/>
      <c r="I32" s="25">
        <f t="shared" si="0"/>
        <v>3942</v>
      </c>
      <c r="J32" s="24">
        <f t="shared" si="0"/>
        <v>-978</v>
      </c>
      <c r="K32" s="7"/>
      <c r="L32" s="25">
        <f t="shared" si="3"/>
        <v>3936.5545723238747</v>
      </c>
      <c r="M32" s="17">
        <f t="shared" si="1"/>
        <v>29.652682575911292</v>
      </c>
      <c r="N32" s="17">
        <f t="shared" si="4"/>
        <v>-983.375210204067</v>
      </c>
      <c r="O32" s="24">
        <f t="shared" si="2"/>
        <v>28.892884737906027</v>
      </c>
      <c r="P32" s="7"/>
      <c r="Q32" s="25">
        <f t="shared" si="5"/>
        <v>3973.7588424386549</v>
      </c>
      <c r="R32" s="24">
        <f t="shared" si="6"/>
        <v>-987.32622032293318</v>
      </c>
      <c r="S32" s="7"/>
      <c r="T32" s="25">
        <f t="shared" si="7"/>
        <v>-0.96953703432233018</v>
      </c>
      <c r="U32" s="24">
        <f t="shared" si="8"/>
        <v>-0.24045070208709882</v>
      </c>
      <c r="V32" s="7"/>
      <c r="W32" s="25">
        <f t="shared" si="9"/>
        <v>-0.97321492325577708</v>
      </c>
      <c r="X32" s="24">
        <f t="shared" si="10"/>
        <v>67.830779240861091</v>
      </c>
      <c r="Y32" s="7"/>
      <c r="Z32" s="25">
        <f t="shared" si="11"/>
        <v>633</v>
      </c>
      <c r="AA32" s="17">
        <f t="shared" si="15"/>
        <v>67.77</v>
      </c>
      <c r="AB32" s="24">
        <f t="shared" si="12"/>
        <v>1.182809634076557</v>
      </c>
      <c r="AC32" s="17">
        <f t="shared" si="13"/>
        <v>6.0779240861094763E-2</v>
      </c>
      <c r="AD32" s="17">
        <f t="shared" ca="1" si="14"/>
        <v>2.4553907583424461E-3</v>
      </c>
      <c r="AE32" s="17">
        <v>137</v>
      </c>
    </row>
    <row r="33" spans="1:31" s="17" customFormat="1" x14ac:dyDescent="0.25">
      <c r="A33" s="17">
        <v>13</v>
      </c>
      <c r="B33" s="17">
        <v>604</v>
      </c>
      <c r="C33" s="17">
        <v>15283</v>
      </c>
      <c r="D33" s="17">
        <v>12962</v>
      </c>
      <c r="E33" s="17">
        <v>11257</v>
      </c>
      <c r="F33" s="17">
        <v>13555</v>
      </c>
      <c r="G33" s="24"/>
      <c r="H33" s="7"/>
      <c r="I33" s="25">
        <f t="shared" si="0"/>
        <v>4026</v>
      </c>
      <c r="J33" s="24">
        <f t="shared" si="0"/>
        <v>-593</v>
      </c>
      <c r="K33" s="7"/>
      <c r="L33" s="25">
        <f t="shared" si="3"/>
        <v>4018.443775809088</v>
      </c>
      <c r="M33" s="17">
        <f t="shared" si="1"/>
        <v>57.096524023323134</v>
      </c>
      <c r="N33" s="17">
        <f t="shared" si="4"/>
        <v>-600.76767457008145</v>
      </c>
      <c r="O33" s="24">
        <f t="shared" si="2"/>
        <v>60.336768226690097</v>
      </c>
      <c r="P33" s="7"/>
      <c r="Q33" s="25">
        <f t="shared" si="5"/>
        <v>4057.7588424386549</v>
      </c>
      <c r="R33" s="24">
        <f t="shared" si="6"/>
        <v>-602.32622032293318</v>
      </c>
      <c r="S33" s="7"/>
      <c r="T33" s="25">
        <f t="shared" si="7"/>
        <v>-0.99003176339680421</v>
      </c>
      <c r="U33" s="24">
        <f t="shared" si="8"/>
        <v>-0.14668886491715691</v>
      </c>
      <c r="V33" s="7"/>
      <c r="W33" s="25">
        <f t="shared" si="9"/>
        <v>-0.99231943885276253</v>
      </c>
      <c r="X33" s="24">
        <f t="shared" si="10"/>
        <v>73.300020779462784</v>
      </c>
      <c r="Y33" s="7"/>
      <c r="Z33" s="25">
        <f t="shared" si="11"/>
        <v>604</v>
      </c>
      <c r="AA33" s="17">
        <f t="shared" si="15"/>
        <v>73.205999999999989</v>
      </c>
      <c r="AB33" s="24">
        <f t="shared" si="12"/>
        <v>1.2776857322149686</v>
      </c>
      <c r="AC33" s="17">
        <f t="shared" si="13"/>
        <v>9.402077946279519E-2</v>
      </c>
      <c r="AD33" s="17">
        <f t="shared" ca="1" si="14"/>
        <v>-0.15286150319528247</v>
      </c>
      <c r="AE33" s="17">
        <v>136</v>
      </c>
    </row>
    <row r="34" spans="1:31" s="17" customFormat="1" x14ac:dyDescent="0.25">
      <c r="A34" s="17">
        <v>14</v>
      </c>
      <c r="B34" s="17">
        <v>617</v>
      </c>
      <c r="C34" s="17">
        <v>15298</v>
      </c>
      <c r="D34" s="17">
        <v>13151</v>
      </c>
      <c r="E34" s="17">
        <v>11227</v>
      </c>
      <c r="F34" s="17">
        <v>13353</v>
      </c>
      <c r="G34" s="24"/>
      <c r="H34" s="7"/>
      <c r="I34" s="25">
        <f t="shared" si="0"/>
        <v>4071</v>
      </c>
      <c r="J34" s="24">
        <f t="shared" si="0"/>
        <v>-202</v>
      </c>
      <c r="K34" s="7"/>
      <c r="L34" s="25">
        <f t="shared" si="3"/>
        <v>4064.4414316870848</v>
      </c>
      <c r="M34" s="17">
        <f t="shared" si="1"/>
        <v>43.014818315175503</v>
      </c>
      <c r="N34" s="17">
        <f t="shared" si="4"/>
        <v>-204.29507604131803</v>
      </c>
      <c r="O34" s="24">
        <f t="shared" si="2"/>
        <v>5.2673740354320229</v>
      </c>
      <c r="P34" s="7"/>
      <c r="Q34" s="25">
        <f t="shared" si="5"/>
        <v>4102.7588424386549</v>
      </c>
      <c r="R34" s="24">
        <f t="shared" si="6"/>
        <v>-211.32622032293315</v>
      </c>
      <c r="S34" s="7"/>
      <c r="T34" s="25">
        <f t="shared" si="7"/>
        <v>-1.0010110825438439</v>
      </c>
      <c r="U34" s="24">
        <f t="shared" si="8"/>
        <v>-5.1465804310800327E-2</v>
      </c>
      <c r="V34" s="7"/>
      <c r="W34" s="25">
        <f t="shared" si="9"/>
        <v>-1.0018857943476052</v>
      </c>
      <c r="X34" s="24">
        <f t="shared" si="10"/>
        <v>78.768190514032426</v>
      </c>
      <c r="Y34" s="7"/>
      <c r="Z34" s="25">
        <f t="shared" si="11"/>
        <v>617</v>
      </c>
      <c r="AA34" s="17">
        <f t="shared" si="15"/>
        <v>78.758999999999986</v>
      </c>
      <c r="AB34" s="24">
        <f t="shared" si="12"/>
        <v>1.3746038655782138</v>
      </c>
      <c r="AC34" s="17">
        <f t="shared" si="13"/>
        <v>9.1905140324399781E-3</v>
      </c>
      <c r="AD34" s="17">
        <f t="shared" ca="1" si="14"/>
        <v>5.7252292771863722E-2</v>
      </c>
      <c r="AE34" s="17">
        <v>135</v>
      </c>
    </row>
    <row r="35" spans="1:31" s="17" customFormat="1" x14ac:dyDescent="0.25">
      <c r="A35" s="17">
        <v>15</v>
      </c>
      <c r="B35" s="17">
        <v>620</v>
      </c>
      <c r="C35" s="17">
        <v>15299</v>
      </c>
      <c r="D35" s="17">
        <v>13352</v>
      </c>
      <c r="E35" s="17">
        <v>11225</v>
      </c>
      <c r="F35" s="17">
        <v>13156</v>
      </c>
      <c r="G35" s="24"/>
      <c r="H35" s="7"/>
      <c r="I35" s="25">
        <f t="shared" si="0"/>
        <v>4074</v>
      </c>
      <c r="J35" s="24">
        <f t="shared" si="0"/>
        <v>196</v>
      </c>
      <c r="K35" s="7"/>
      <c r="L35" s="25">
        <f t="shared" si="3"/>
        <v>4071.8991681540006</v>
      </c>
      <c r="M35" s="17">
        <f t="shared" si="1"/>
        <v>4.4134944451654023</v>
      </c>
      <c r="N35" s="17">
        <f t="shared" si="4"/>
        <v>196.10903669551993</v>
      </c>
      <c r="O35" s="24">
        <f t="shared" si="2"/>
        <v>1.1889000969906553E-2</v>
      </c>
      <c r="P35" s="7"/>
      <c r="Q35" s="25">
        <f t="shared" si="5"/>
        <v>4105.7588424386549</v>
      </c>
      <c r="R35" s="24">
        <f t="shared" si="6"/>
        <v>186.67377967706685</v>
      </c>
      <c r="S35" s="7"/>
      <c r="T35" s="25">
        <f t="shared" si="7"/>
        <v>-1.0017430371536464</v>
      </c>
      <c r="U35" s="24">
        <f t="shared" si="8"/>
        <v>4.5462016971373378E-2</v>
      </c>
      <c r="V35" s="7"/>
      <c r="W35" s="25">
        <f t="shared" si="9"/>
        <v>-1.0011783376016994</v>
      </c>
      <c r="X35" s="24">
        <f t="shared" si="10"/>
        <v>84.308758863010894</v>
      </c>
      <c r="Y35" s="7"/>
      <c r="Z35" s="25">
        <f t="shared" si="11"/>
        <v>620</v>
      </c>
      <c r="AA35" s="17">
        <f t="shared" si="15"/>
        <v>84.338999999999984</v>
      </c>
      <c r="AB35" s="24">
        <f t="shared" si="12"/>
        <v>1.4719932378394973</v>
      </c>
      <c r="AC35" s="17">
        <f t="shared" si="13"/>
        <v>-3.0241136989090478E-2</v>
      </c>
      <c r="AD35" s="17">
        <f t="shared" ca="1" si="14"/>
        <v>7.6099870049972651E-2</v>
      </c>
      <c r="AE35" s="17">
        <v>134</v>
      </c>
    </row>
    <row r="36" spans="1:31" s="17" customFormat="1" x14ac:dyDescent="0.25">
      <c r="A36" s="17">
        <v>16</v>
      </c>
      <c r="B36" s="17">
        <v>629</v>
      </c>
      <c r="C36" s="17">
        <v>15288</v>
      </c>
      <c r="D36" s="17">
        <v>13561</v>
      </c>
      <c r="E36" s="17">
        <v>11247</v>
      </c>
      <c r="F36" s="17">
        <v>12957</v>
      </c>
      <c r="G36" s="24"/>
      <c r="H36" s="7"/>
      <c r="I36" s="25">
        <f t="shared" si="0"/>
        <v>4041</v>
      </c>
      <c r="J36" s="24">
        <f t="shared" si="0"/>
        <v>604</v>
      </c>
      <c r="K36" s="7"/>
      <c r="L36" s="25">
        <f t="shared" si="3"/>
        <v>4039.6867007066166</v>
      </c>
      <c r="M36" s="17">
        <f t="shared" si="1"/>
        <v>1.7247550340012119</v>
      </c>
      <c r="N36" s="17">
        <f t="shared" si="4"/>
        <v>600.48838684063935</v>
      </c>
      <c r="O36" s="24">
        <f t="shared" si="2"/>
        <v>12.331426980994884</v>
      </c>
      <c r="P36" s="7"/>
      <c r="Q36" s="25">
        <f t="shared" si="5"/>
        <v>4072.7588424386549</v>
      </c>
      <c r="R36" s="24">
        <f t="shared" si="6"/>
        <v>594.67377967706682</v>
      </c>
      <c r="S36" s="7"/>
      <c r="T36" s="25">
        <f t="shared" si="7"/>
        <v>-0.99369153644581742</v>
      </c>
      <c r="U36" s="24">
        <f t="shared" si="8"/>
        <v>0.14482521064757153</v>
      </c>
      <c r="V36" s="7"/>
      <c r="W36" s="25">
        <f t="shared" si="9"/>
        <v>-0.99165028882102202</v>
      </c>
      <c r="X36" s="24">
        <f t="shared" si="10"/>
        <v>90.017828380132528</v>
      </c>
      <c r="Y36" s="7"/>
      <c r="Z36" s="25">
        <f t="shared" si="11"/>
        <v>629</v>
      </c>
      <c r="AA36" s="17">
        <f t="shared" si="15"/>
        <v>89.999999999999986</v>
      </c>
      <c r="AB36" s="24">
        <f t="shared" si="12"/>
        <v>1.5707963267948963</v>
      </c>
      <c r="AC36" s="17">
        <f t="shared" si="13"/>
        <v>1.7828380132542065E-2</v>
      </c>
      <c r="AD36" s="17">
        <f t="shared" ca="1" si="14"/>
        <v>-2.805993339370616E-2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15258</v>
      </c>
      <c r="D37" s="17">
        <v>13761</v>
      </c>
      <c r="E37" s="17">
        <v>11282</v>
      </c>
      <c r="F37" s="17">
        <v>12762</v>
      </c>
      <c r="G37" s="24"/>
      <c r="H37" s="7"/>
      <c r="I37" s="25">
        <f t="shared" si="0"/>
        <v>3976</v>
      </c>
      <c r="J37" s="24">
        <f t="shared" si="0"/>
        <v>999</v>
      </c>
      <c r="K37" s="7"/>
      <c r="L37" s="25">
        <f t="shared" si="3"/>
        <v>3967.7235323773539</v>
      </c>
      <c r="M37" s="17">
        <f t="shared" si="1"/>
        <v>68.499916308709572</v>
      </c>
      <c r="N37" s="17">
        <f t="shared" si="4"/>
        <v>999.09253005443702</v>
      </c>
      <c r="O37" s="24">
        <f t="shared" si="2"/>
        <v>8.5618109741179265E-3</v>
      </c>
      <c r="P37" s="7"/>
      <c r="Q37" s="25">
        <f t="shared" si="5"/>
        <v>4007.7588424386549</v>
      </c>
      <c r="R37" s="24">
        <f t="shared" si="6"/>
        <v>989.67377967706682</v>
      </c>
      <c r="S37" s="7"/>
      <c r="T37" s="25">
        <f t="shared" si="7"/>
        <v>-0.97783251990009346</v>
      </c>
      <c r="U37" s="24">
        <f t="shared" si="8"/>
        <v>0.24102242021153791</v>
      </c>
      <c r="V37" s="7"/>
      <c r="W37" s="25">
        <f t="shared" si="9"/>
        <v>-0.974360881832396</v>
      </c>
      <c r="X37" s="24">
        <f t="shared" si="10"/>
        <v>95.602871003899168</v>
      </c>
      <c r="Y37" s="7"/>
      <c r="Z37" s="25">
        <f t="shared" si="11"/>
        <v>629</v>
      </c>
      <c r="AA37" s="17">
        <f t="shared" si="15"/>
        <v>95.660999999999987</v>
      </c>
      <c r="AB37" s="24">
        <f t="shared" si="12"/>
        <v>1.6695994157502951</v>
      </c>
      <c r="AC37" s="17">
        <f t="shared" si="13"/>
        <v>-5.8128996100819563E-2</v>
      </c>
      <c r="AD37" s="17">
        <f t="shared" ca="1" si="14"/>
        <v>2.6502224817846809E-2</v>
      </c>
      <c r="AE37" s="17">
        <v>132</v>
      </c>
    </row>
    <row r="38" spans="1:31" s="17" customFormat="1" x14ac:dyDescent="0.25">
      <c r="A38" s="17">
        <v>18</v>
      </c>
      <c r="B38" s="17">
        <v>644</v>
      </c>
      <c r="C38" s="17">
        <v>15199</v>
      </c>
      <c r="D38" s="17">
        <v>13960</v>
      </c>
      <c r="E38" s="17">
        <v>11342</v>
      </c>
      <c r="F38" s="17">
        <v>12564</v>
      </c>
      <c r="G38" s="24"/>
      <c r="H38" s="7"/>
      <c r="I38" s="25">
        <f t="shared" si="0"/>
        <v>3857</v>
      </c>
      <c r="J38" s="24">
        <f t="shared" si="0"/>
        <v>1396</v>
      </c>
      <c r="K38" s="7"/>
      <c r="L38" s="25">
        <f t="shared" si="3"/>
        <v>3853.5964101960544</v>
      </c>
      <c r="M38" s="17">
        <f t="shared" si="1"/>
        <v>11.584423553522303</v>
      </c>
      <c r="N38" s="17">
        <f t="shared" si="4"/>
        <v>1397.1597965346664</v>
      </c>
      <c r="O38" s="24">
        <f t="shared" si="2"/>
        <v>1.3451280018241532</v>
      </c>
      <c r="P38" s="7"/>
      <c r="Q38" s="25">
        <f t="shared" si="5"/>
        <v>3888.7588424386549</v>
      </c>
      <c r="R38" s="24">
        <f t="shared" si="6"/>
        <v>1386.6737796770669</v>
      </c>
      <c r="S38" s="7"/>
      <c r="T38" s="25">
        <f t="shared" si="7"/>
        <v>-0.948798320377922</v>
      </c>
      <c r="U38" s="24">
        <f t="shared" si="8"/>
        <v>0.33770670425430921</v>
      </c>
      <c r="V38" s="7"/>
      <c r="W38" s="25">
        <f t="shared" si="9"/>
        <v>-0.94388760537682181</v>
      </c>
      <c r="X38" s="24">
        <f t="shared" si="10"/>
        <v>101.39516211019833</v>
      </c>
      <c r="Y38" s="7"/>
      <c r="Z38" s="25">
        <f t="shared" si="11"/>
        <v>644</v>
      </c>
      <c r="AA38" s="17">
        <f t="shared" si="15"/>
        <v>101.45699999999999</v>
      </c>
      <c r="AB38" s="24">
        <f t="shared" si="12"/>
        <v>1.7707586991958868</v>
      </c>
      <c r="AC38" s="17">
        <f t="shared" si="13"/>
        <v>-6.1837889801665824E-2</v>
      </c>
      <c r="AD38" s="17">
        <f t="shared" ca="1" si="14"/>
        <v>3.6513039707983808E-2</v>
      </c>
      <c r="AE38" s="17">
        <v>131</v>
      </c>
    </row>
    <row r="39" spans="1:31" s="17" customFormat="1" x14ac:dyDescent="0.25">
      <c r="A39" s="17">
        <v>19</v>
      </c>
      <c r="B39" s="17">
        <v>630</v>
      </c>
      <c r="C39" s="17">
        <v>15116</v>
      </c>
      <c r="D39" s="17">
        <v>14144</v>
      </c>
      <c r="E39" s="17">
        <v>11410</v>
      </c>
      <c r="F39" s="17">
        <v>12372</v>
      </c>
      <c r="G39" s="24"/>
      <c r="H39" s="7"/>
      <c r="I39" s="25">
        <f t="shared" si="0"/>
        <v>3706</v>
      </c>
      <c r="J39" s="24">
        <f t="shared" si="0"/>
        <v>1772</v>
      </c>
      <c r="K39" s="7"/>
      <c r="L39" s="25">
        <f t="shared" si="3"/>
        <v>3703.4641234947039</v>
      </c>
      <c r="M39" s="17">
        <f t="shared" si="1"/>
        <v>6.4306696501126268</v>
      </c>
      <c r="N39" s="17">
        <f t="shared" si="4"/>
        <v>1772.8628019514581</v>
      </c>
      <c r="O39" s="24">
        <f t="shared" si="2"/>
        <v>0.74442720743989788</v>
      </c>
      <c r="P39" s="7"/>
      <c r="Q39" s="25">
        <f t="shared" si="5"/>
        <v>3737.7588424386549</v>
      </c>
      <c r="R39" s="24">
        <f t="shared" si="6"/>
        <v>1762.6737796770669</v>
      </c>
      <c r="S39" s="7"/>
      <c r="T39" s="25">
        <f t="shared" si="7"/>
        <v>-0.91195660501785558</v>
      </c>
      <c r="U39" s="24">
        <f t="shared" si="8"/>
        <v>0.4292767062696291</v>
      </c>
      <c r="V39" s="7"/>
      <c r="W39" s="25">
        <f t="shared" si="9"/>
        <v>-0.90568190522727421</v>
      </c>
      <c r="X39" s="24">
        <f t="shared" si="10"/>
        <v>107.06892741394785</v>
      </c>
      <c r="Y39" s="7"/>
      <c r="Z39" s="25">
        <f t="shared" si="11"/>
        <v>630</v>
      </c>
      <c r="AA39" s="17">
        <f t="shared" si="15"/>
        <v>107.127</v>
      </c>
      <c r="AB39" s="24">
        <f t="shared" si="12"/>
        <v>1.8697188677839653</v>
      </c>
      <c r="AC39" s="17">
        <f t="shared" si="13"/>
        <v>-5.8072586052148267E-2</v>
      </c>
      <c r="AD39" s="17">
        <f t="shared" ca="1" si="14"/>
        <v>9.5390426702493869E-2</v>
      </c>
      <c r="AE39" s="17">
        <v>130</v>
      </c>
    </row>
    <row r="40" spans="1:31" s="17" customFormat="1" x14ac:dyDescent="0.25">
      <c r="A40" s="17">
        <v>20</v>
      </c>
      <c r="B40" s="17">
        <v>613</v>
      </c>
      <c r="C40" s="17">
        <v>15030</v>
      </c>
      <c r="D40" s="17">
        <v>14320</v>
      </c>
      <c r="E40" s="17">
        <v>11506</v>
      </c>
      <c r="F40" s="17">
        <v>12203</v>
      </c>
      <c r="G40" s="24"/>
      <c r="H40" s="7"/>
      <c r="I40" s="25">
        <f t="shared" si="0"/>
        <v>3524</v>
      </c>
      <c r="J40" s="24">
        <f t="shared" si="0"/>
        <v>2117</v>
      </c>
      <c r="K40" s="7"/>
      <c r="L40" s="25">
        <f t="shared" si="3"/>
        <v>3522.2514840423837</v>
      </c>
      <c r="M40" s="17">
        <f t="shared" si="1"/>
        <v>3.0573080540388164</v>
      </c>
      <c r="N40" s="17">
        <f t="shared" si="4"/>
        <v>2121.8872335065512</v>
      </c>
      <c r="O40" s="24">
        <f t="shared" si="2"/>
        <v>23.885051347556576</v>
      </c>
      <c r="P40" s="7"/>
      <c r="Q40" s="25">
        <f t="shared" si="5"/>
        <v>3555.7588424386549</v>
      </c>
      <c r="R40" s="24">
        <f t="shared" si="6"/>
        <v>2107.6737796770667</v>
      </c>
      <c r="S40" s="7"/>
      <c r="T40" s="25">
        <f t="shared" si="7"/>
        <v>-0.86755135868982858</v>
      </c>
      <c r="U40" s="24">
        <f t="shared" si="8"/>
        <v>0.51329705386347302</v>
      </c>
      <c r="V40" s="7"/>
      <c r="W40" s="25">
        <f t="shared" si="9"/>
        <v>-0.86002396130100855</v>
      </c>
      <c r="X40" s="24">
        <f t="shared" si="10"/>
        <v>112.53928865955686</v>
      </c>
      <c r="Y40" s="7"/>
      <c r="Z40" s="25">
        <f t="shared" si="11"/>
        <v>613</v>
      </c>
      <c r="AA40" s="17">
        <f t="shared" si="15"/>
        <v>112.64399999999999</v>
      </c>
      <c r="AB40" s="24">
        <f t="shared" si="12"/>
        <v>1.9660086826164924</v>
      </c>
      <c r="AC40" s="17">
        <f t="shared" si="13"/>
        <v>-0.10471134044313146</v>
      </c>
      <c r="AD40" s="17">
        <f t="shared" ca="1" si="14"/>
        <v>0.11588035267310204</v>
      </c>
      <c r="AE40" s="17">
        <v>129</v>
      </c>
    </row>
    <row r="41" spans="1:31" s="17" customFormat="1" x14ac:dyDescent="0.25">
      <c r="A41" s="17">
        <v>21</v>
      </c>
      <c r="B41" s="17">
        <v>617</v>
      </c>
      <c r="C41" s="17">
        <v>14923</v>
      </c>
      <c r="D41" s="17">
        <v>14489</v>
      </c>
      <c r="E41" s="17">
        <v>11617</v>
      </c>
      <c r="F41" s="17">
        <v>12038</v>
      </c>
      <c r="G41" s="24"/>
      <c r="H41" s="7"/>
      <c r="I41" s="25">
        <f t="shared" si="0"/>
        <v>3306</v>
      </c>
      <c r="J41" s="24">
        <f t="shared" si="0"/>
        <v>2451</v>
      </c>
      <c r="K41" s="7"/>
      <c r="L41" s="25">
        <f t="shared" si="3"/>
        <v>3306.579991647563</v>
      </c>
      <c r="M41" s="17">
        <f t="shared" si="1"/>
        <v>0.33639031124286617</v>
      </c>
      <c r="N41" s="17">
        <f t="shared" si="4"/>
        <v>2453.4118700725917</v>
      </c>
      <c r="O41" s="24">
        <f t="shared" si="2"/>
        <v>5.8171172470634076</v>
      </c>
      <c r="P41" s="7"/>
      <c r="Q41" s="25">
        <f t="shared" si="5"/>
        <v>3337.7588424386549</v>
      </c>
      <c r="R41" s="24">
        <f t="shared" si="6"/>
        <v>2441.6737796770667</v>
      </c>
      <c r="S41" s="7"/>
      <c r="T41" s="25">
        <f t="shared" si="7"/>
        <v>-0.81436265704416977</v>
      </c>
      <c r="U41" s="24">
        <f t="shared" si="8"/>
        <v>0.59463849182389017</v>
      </c>
      <c r="V41" s="7"/>
      <c r="W41" s="25">
        <f t="shared" si="9"/>
        <v>-0.80562137843915571</v>
      </c>
      <c r="X41" s="24">
        <f t="shared" si="10"/>
        <v>118.14029414754515</v>
      </c>
      <c r="Y41" s="7"/>
      <c r="Z41" s="25">
        <f t="shared" si="11"/>
        <v>617</v>
      </c>
      <c r="AA41" s="17">
        <f t="shared" si="15"/>
        <v>118.19699999999999</v>
      </c>
      <c r="AB41" s="24">
        <f t="shared" si="12"/>
        <v>2.0629268159797376</v>
      </c>
      <c r="AC41" s="17">
        <f t="shared" si="13"/>
        <v>-5.6705852454840056E-2</v>
      </c>
      <c r="AD41" s="17">
        <f t="shared" ca="1" si="14"/>
        <v>5.3133047377073694E-2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14799</v>
      </c>
      <c r="D42" s="17">
        <v>14644</v>
      </c>
      <c r="E42" s="17">
        <v>11735</v>
      </c>
      <c r="F42" s="17">
        <v>11884</v>
      </c>
      <c r="G42" s="24"/>
      <c r="H42" s="7"/>
      <c r="I42" s="25">
        <f t="shared" si="0"/>
        <v>3064</v>
      </c>
      <c r="J42" s="24">
        <f t="shared" si="0"/>
        <v>2760</v>
      </c>
      <c r="K42" s="7"/>
      <c r="L42" s="25">
        <f t="shared" si="3"/>
        <v>3063.3642973539677</v>
      </c>
      <c r="M42" s="17">
        <f t="shared" si="1"/>
        <v>0.40411785417248558</v>
      </c>
      <c r="N42" s="17">
        <f t="shared" si="4"/>
        <v>2757.6685930953549</v>
      </c>
      <c r="O42" s="24">
        <f t="shared" si="2"/>
        <v>5.4354581550266792</v>
      </c>
      <c r="P42" s="7"/>
      <c r="Q42" s="25">
        <f t="shared" si="5"/>
        <v>3095.7588424386549</v>
      </c>
      <c r="R42" s="24">
        <f t="shared" si="6"/>
        <v>2750.6737796770667</v>
      </c>
      <c r="S42" s="7"/>
      <c r="T42" s="25">
        <f t="shared" si="7"/>
        <v>-0.75531831852008979</v>
      </c>
      <c r="U42" s="24">
        <f t="shared" si="8"/>
        <v>0.66989149879924614</v>
      </c>
      <c r="V42" s="7"/>
      <c r="W42" s="25">
        <f t="shared" si="9"/>
        <v>-0.74545293333860652</v>
      </c>
      <c r="X42" s="24">
        <f t="shared" si="10"/>
        <v>123.65286236747863</v>
      </c>
      <c r="Y42" s="7"/>
      <c r="Z42" s="25">
        <f t="shared" si="11"/>
        <v>608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-1.6137632521349587E-2</v>
      </c>
      <c r="AD42" s="17">
        <f t="shared" ca="1" si="14"/>
        <v>6.6826120469130501E-2</v>
      </c>
      <c r="AE42" s="17">
        <v>127</v>
      </c>
    </row>
    <row r="43" spans="1:31" s="17" customFormat="1" x14ac:dyDescent="0.25">
      <c r="A43" s="17">
        <v>23</v>
      </c>
      <c r="B43" s="17">
        <v>622</v>
      </c>
      <c r="C43" s="17">
        <v>14648</v>
      </c>
      <c r="D43" s="17">
        <v>14768</v>
      </c>
      <c r="E43" s="17">
        <v>11866</v>
      </c>
      <c r="F43" s="17">
        <v>11730</v>
      </c>
      <c r="G43" s="24"/>
      <c r="H43" s="7"/>
      <c r="I43" s="25">
        <f t="shared" si="0"/>
        <v>2782</v>
      </c>
      <c r="J43" s="24">
        <f t="shared" si="0"/>
        <v>3038</v>
      </c>
      <c r="K43" s="7"/>
      <c r="L43" s="25">
        <f t="shared" si="3"/>
        <v>2785.3487787645968</v>
      </c>
      <c r="M43" s="17">
        <f t="shared" si="1"/>
        <v>11.214319214214289</v>
      </c>
      <c r="N43" s="17">
        <f t="shared" si="4"/>
        <v>3042.984189666593</v>
      </c>
      <c r="O43" s="24">
        <f t="shared" si="2"/>
        <v>24.842146632572547</v>
      </c>
      <c r="P43" s="7"/>
      <c r="Q43" s="25">
        <f t="shared" si="5"/>
        <v>2813.7588424386549</v>
      </c>
      <c r="R43" s="24">
        <f t="shared" si="6"/>
        <v>3028.6737796770667</v>
      </c>
      <c r="S43" s="7"/>
      <c r="T43" s="25">
        <f t="shared" si="7"/>
        <v>-0.68651458519864128</v>
      </c>
      <c r="U43" s="24">
        <f t="shared" si="8"/>
        <v>0.7375948513531263</v>
      </c>
      <c r="V43" s="7"/>
      <c r="W43" s="25">
        <f t="shared" si="9"/>
        <v>-0.67563613848826365</v>
      </c>
      <c r="X43" s="24">
        <f t="shared" si="10"/>
        <v>129.21917634659235</v>
      </c>
      <c r="Y43" s="7"/>
      <c r="Z43" s="25">
        <f t="shared" si="11"/>
        <v>622</v>
      </c>
      <c r="AA43" s="17">
        <f t="shared" si="15"/>
        <v>129.267</v>
      </c>
      <c r="AB43" s="24">
        <f t="shared" si="12"/>
        <v>2.2561347641755098</v>
      </c>
      <c r="AC43" s="17">
        <f t="shared" si="13"/>
        <v>-4.7823653407647271E-2</v>
      </c>
      <c r="AD43" s="17">
        <f t="shared" ca="1" si="14"/>
        <v>8.9477229478490017E-2</v>
      </c>
      <c r="AE43" s="17">
        <v>126</v>
      </c>
    </row>
    <row r="44" spans="1:31" s="17" customFormat="1" x14ac:dyDescent="0.25">
      <c r="A44" s="17">
        <v>24</v>
      </c>
      <c r="B44" s="17">
        <v>627</v>
      </c>
      <c r="C44" s="17">
        <v>14498</v>
      </c>
      <c r="D44" s="17">
        <v>14905</v>
      </c>
      <c r="E44" s="17">
        <v>12024</v>
      </c>
      <c r="F44" s="17">
        <v>11604</v>
      </c>
      <c r="G44" s="24"/>
      <c r="H44" s="7"/>
      <c r="I44" s="25">
        <f t="shared" si="0"/>
        <v>2474</v>
      </c>
      <c r="J44" s="24">
        <f t="shared" si="0"/>
        <v>3301</v>
      </c>
      <c r="K44" s="7"/>
      <c r="L44" s="25">
        <f t="shared" si="3"/>
        <v>2477.8851251839505</v>
      </c>
      <c r="M44" s="17">
        <f t="shared" si="1"/>
        <v>15.094197694966791</v>
      </c>
      <c r="N44" s="17">
        <f t="shared" si="4"/>
        <v>3301.2950007989875</v>
      </c>
      <c r="O44" s="24">
        <f t="shared" si="2"/>
        <v>8.7025471403281249E-2</v>
      </c>
      <c r="P44" s="7"/>
      <c r="Q44" s="25">
        <f t="shared" si="5"/>
        <v>2505.7588424386549</v>
      </c>
      <c r="R44" s="24">
        <f t="shared" si="6"/>
        <v>3291.6737796770667</v>
      </c>
      <c r="S44" s="7"/>
      <c r="T44" s="25">
        <f t="shared" si="7"/>
        <v>-0.61136724525890329</v>
      </c>
      <c r="U44" s="24">
        <f t="shared" si="8"/>
        <v>0.80164514531596975</v>
      </c>
      <c r="V44" s="7"/>
      <c r="W44" s="25">
        <f t="shared" si="9"/>
        <v>-0.59952928970718322</v>
      </c>
      <c r="X44" s="24">
        <f t="shared" si="10"/>
        <v>134.91698216684637</v>
      </c>
      <c r="Y44" s="7"/>
      <c r="Z44" s="25">
        <f t="shared" si="11"/>
        <v>627</v>
      </c>
      <c r="AA44" s="17">
        <f t="shared" si="15"/>
        <v>134.91</v>
      </c>
      <c r="AB44" s="24">
        <f t="shared" si="12"/>
        <v>2.35462369386555</v>
      </c>
      <c r="AC44" s="17">
        <f t="shared" si="13"/>
        <v>6.982166846370319E-3</v>
      </c>
      <c r="AD44" s="17">
        <f t="shared" ca="1" si="14"/>
        <v>2.1421225307420855E-2</v>
      </c>
      <c r="AE44" s="17">
        <v>125</v>
      </c>
    </row>
    <row r="45" spans="1:31" s="17" customFormat="1" x14ac:dyDescent="0.25">
      <c r="A45" s="17">
        <v>25</v>
      </c>
      <c r="B45" s="17">
        <v>630</v>
      </c>
      <c r="C45" s="17">
        <v>14332</v>
      </c>
      <c r="D45" s="17">
        <v>15026</v>
      </c>
      <c r="E45" s="17">
        <v>12189</v>
      </c>
      <c r="F45" s="17">
        <v>11494</v>
      </c>
      <c r="G45" s="24"/>
      <c r="H45" s="7"/>
      <c r="I45" s="25">
        <f t="shared" si="0"/>
        <v>2143</v>
      </c>
      <c r="J45" s="24">
        <f t="shared" si="0"/>
        <v>3532</v>
      </c>
      <c r="K45" s="7"/>
      <c r="L45" s="25">
        <f t="shared" si="3"/>
        <v>2144.4336247238116</v>
      </c>
      <c r="M45" s="17">
        <f t="shared" si="1"/>
        <v>2.0552798487238584</v>
      </c>
      <c r="N45" s="17">
        <f t="shared" si="4"/>
        <v>3528.6970787445189</v>
      </c>
      <c r="O45" s="24">
        <f t="shared" si="2"/>
        <v>10.909288819909003</v>
      </c>
      <c r="P45" s="7"/>
      <c r="Q45" s="25">
        <f t="shared" si="5"/>
        <v>2174.7588424386549</v>
      </c>
      <c r="R45" s="24">
        <f t="shared" si="6"/>
        <v>3522.6737796770667</v>
      </c>
      <c r="S45" s="7"/>
      <c r="T45" s="25">
        <f t="shared" si="7"/>
        <v>-0.53060825331067818</v>
      </c>
      <c r="U45" s="24">
        <f t="shared" si="8"/>
        <v>0.85790224761793488</v>
      </c>
      <c r="V45" s="7"/>
      <c r="W45" s="25">
        <f t="shared" si="9"/>
        <v>-0.51792590816192074</v>
      </c>
      <c r="X45" s="24">
        <f t="shared" si="10"/>
        <v>140.58894330890257</v>
      </c>
      <c r="Y45" s="7"/>
      <c r="Z45" s="25">
        <f t="shared" si="11"/>
        <v>630</v>
      </c>
      <c r="AA45" s="17">
        <f t="shared" si="15"/>
        <v>140.57999999999998</v>
      </c>
      <c r="AB45" s="24">
        <f t="shared" si="12"/>
        <v>2.4535838624536281</v>
      </c>
      <c r="AC45" s="17">
        <f t="shared" si="13"/>
        <v>8.9433089025874324E-3</v>
      </c>
      <c r="AD45" s="17">
        <f t="shared" ca="1" si="14"/>
        <v>9.2681304618963622E-2</v>
      </c>
      <c r="AE45" s="17">
        <v>124</v>
      </c>
    </row>
    <row r="46" spans="1:31" s="17" customFormat="1" x14ac:dyDescent="0.25">
      <c r="A46" s="17">
        <v>26</v>
      </c>
      <c r="B46" s="17">
        <v>634</v>
      </c>
      <c r="C46" s="17">
        <v>14155</v>
      </c>
      <c r="D46" s="17">
        <v>15117</v>
      </c>
      <c r="E46" s="17">
        <v>12382</v>
      </c>
      <c r="F46" s="17">
        <v>11394</v>
      </c>
      <c r="G46" s="24"/>
      <c r="H46" s="7"/>
      <c r="I46" s="25">
        <f t="shared" si="0"/>
        <v>1773</v>
      </c>
      <c r="J46" s="24">
        <f t="shared" si="0"/>
        <v>3723</v>
      </c>
      <c r="K46" s="7"/>
      <c r="L46" s="25">
        <f t="shared" si="3"/>
        <v>1787.3546923549957</v>
      </c>
      <c r="M46" s="17">
        <f t="shared" si="1"/>
        <v>206.05719260657133</v>
      </c>
      <c r="N46" s="17">
        <f t="shared" si="4"/>
        <v>3722.7677328405452</v>
      </c>
      <c r="O46" s="24">
        <f t="shared" si="2"/>
        <v>5.3948033361178295E-2</v>
      </c>
      <c r="P46" s="7"/>
      <c r="Q46" s="25">
        <f t="shared" si="5"/>
        <v>1804.7588424386549</v>
      </c>
      <c r="R46" s="24">
        <f t="shared" si="6"/>
        <v>3713.6737796770667</v>
      </c>
      <c r="S46" s="7"/>
      <c r="T46" s="25">
        <f t="shared" si="7"/>
        <v>-0.44033385143501885</v>
      </c>
      <c r="U46" s="24">
        <f t="shared" si="8"/>
        <v>0.90441786034380212</v>
      </c>
      <c r="V46" s="7"/>
      <c r="W46" s="25">
        <f t="shared" si="9"/>
        <v>-0.42695073996987282</v>
      </c>
      <c r="X46" s="24">
        <f t="shared" si="10"/>
        <v>146.43812444519961</v>
      </c>
      <c r="Y46" s="7"/>
      <c r="Z46" s="25">
        <f t="shared" si="11"/>
        <v>634</v>
      </c>
      <c r="AA46" s="17">
        <f t="shared" si="15"/>
        <v>146.28599999999997</v>
      </c>
      <c r="AB46" s="24">
        <f t="shared" si="12"/>
        <v>2.5531723495724243</v>
      </c>
      <c r="AC46" s="17">
        <f t="shared" si="13"/>
        <v>0.15212444519963242</v>
      </c>
      <c r="AD46" s="17">
        <f t="shared" ca="1" si="14"/>
        <v>-1.0724219006476687E-2</v>
      </c>
      <c r="AE46" s="17">
        <v>123</v>
      </c>
    </row>
    <row r="47" spans="1:31" s="17" customFormat="1" x14ac:dyDescent="0.25">
      <c r="A47" s="17">
        <v>27</v>
      </c>
      <c r="B47" s="17">
        <v>625</v>
      </c>
      <c r="C47" s="17">
        <v>13964</v>
      </c>
      <c r="D47" s="17">
        <v>15193</v>
      </c>
      <c r="E47" s="17">
        <v>12551</v>
      </c>
      <c r="F47" s="17">
        <v>11312</v>
      </c>
      <c r="G47" s="24"/>
      <c r="H47" s="7"/>
      <c r="I47" s="25">
        <f t="shared" si="0"/>
        <v>1413</v>
      </c>
      <c r="J47" s="24">
        <f t="shared" si="0"/>
        <v>3881</v>
      </c>
      <c r="K47" s="7"/>
      <c r="L47" s="25">
        <f t="shared" si="3"/>
        <v>1417.6664703533913</v>
      </c>
      <c r="M47" s="17">
        <f t="shared" si="1"/>
        <v>21.775945559080228</v>
      </c>
      <c r="N47" s="17">
        <f t="shared" si="4"/>
        <v>3878.0674640305801</v>
      </c>
      <c r="O47" s="24">
        <f t="shared" si="2"/>
        <v>8.5997672119412751</v>
      </c>
      <c r="P47" s="7"/>
      <c r="Q47" s="25">
        <f t="shared" si="5"/>
        <v>1444.7588424386549</v>
      </c>
      <c r="R47" s="24">
        <f t="shared" si="6"/>
        <v>3871.6737796770667</v>
      </c>
      <c r="S47" s="7"/>
      <c r="T47" s="25">
        <f t="shared" si="7"/>
        <v>-0.35249929825870158</v>
      </c>
      <c r="U47" s="24">
        <f t="shared" si="8"/>
        <v>0.94289674416938873</v>
      </c>
      <c r="V47" s="7"/>
      <c r="W47" s="25">
        <f t="shared" si="9"/>
        <v>-0.33853504439583426</v>
      </c>
      <c r="X47" s="24">
        <f t="shared" si="10"/>
        <v>151.95880076568278</v>
      </c>
      <c r="Y47" s="7"/>
      <c r="Z47" s="25">
        <f t="shared" si="11"/>
        <v>625</v>
      </c>
      <c r="AA47" s="17">
        <f t="shared" si="15"/>
        <v>151.91099999999997</v>
      </c>
      <c r="AB47" s="24">
        <f t="shared" si="12"/>
        <v>2.6513471199971055</v>
      </c>
      <c r="AC47" s="17">
        <f t="shared" si="13"/>
        <v>4.7800765682808333E-2</v>
      </c>
      <c r="AD47" s="17">
        <f t="shared" ca="1" si="14"/>
        <v>4.2878626495081562E-2</v>
      </c>
      <c r="AE47" s="17">
        <v>122</v>
      </c>
    </row>
    <row r="48" spans="1:31" s="17" customFormat="1" x14ac:dyDescent="0.25">
      <c r="A48" s="17">
        <v>28</v>
      </c>
      <c r="B48" s="17">
        <v>631</v>
      </c>
      <c r="C48" s="17">
        <v>13776</v>
      </c>
      <c r="D48" s="17">
        <v>15257</v>
      </c>
      <c r="E48" s="17">
        <v>12749</v>
      </c>
      <c r="F48" s="17">
        <v>11252</v>
      </c>
      <c r="G48" s="24"/>
      <c r="H48" s="7"/>
      <c r="I48" s="25">
        <f t="shared" si="0"/>
        <v>1027</v>
      </c>
      <c r="J48" s="24">
        <f t="shared" si="0"/>
        <v>4005</v>
      </c>
      <c r="K48" s="7"/>
      <c r="L48" s="25">
        <f t="shared" si="3"/>
        <v>1030.2676606456289</v>
      </c>
      <c r="M48" s="17">
        <f t="shared" si="1"/>
        <v>10.677606094991839</v>
      </c>
      <c r="N48" s="17">
        <f t="shared" si="4"/>
        <v>3997.0534379126143</v>
      </c>
      <c r="O48" s="24">
        <f t="shared" si="2"/>
        <v>63.147849008675784</v>
      </c>
      <c r="P48" s="7"/>
      <c r="Q48" s="25">
        <f t="shared" si="5"/>
        <v>1058.7588424386549</v>
      </c>
      <c r="R48" s="24">
        <f t="shared" si="6"/>
        <v>3995.6737796770667</v>
      </c>
      <c r="S48" s="7"/>
      <c r="T48" s="25">
        <f t="shared" si="7"/>
        <v>-0.25832113846409477</v>
      </c>
      <c r="U48" s="24">
        <f t="shared" si="8"/>
        <v>0.973095361855292</v>
      </c>
      <c r="V48" s="7"/>
      <c r="W48" s="25">
        <f t="shared" si="9"/>
        <v>-0.24389801436174915</v>
      </c>
      <c r="X48" s="24">
        <f t="shared" si="10"/>
        <v>157.63800112800038</v>
      </c>
      <c r="Y48" s="7"/>
      <c r="Z48" s="25">
        <f t="shared" si="11"/>
        <v>631</v>
      </c>
      <c r="AA48" s="17">
        <f t="shared" si="15"/>
        <v>157.58999999999997</v>
      </c>
      <c r="AB48" s="24">
        <f t="shared" si="12"/>
        <v>2.7504643682178633</v>
      </c>
      <c r="AC48" s="17">
        <f t="shared" si="13"/>
        <v>4.8001128000407789E-2</v>
      </c>
      <c r="AD48" s="17">
        <f t="shared" ca="1" si="14"/>
        <v>2.4683697317669839E-2</v>
      </c>
      <c r="AE48" s="17">
        <v>121</v>
      </c>
    </row>
    <row r="49" spans="1:31" s="17" customFormat="1" x14ac:dyDescent="0.25">
      <c r="A49" s="17">
        <v>29</v>
      </c>
      <c r="B49" s="17">
        <v>609</v>
      </c>
      <c r="C49" s="17">
        <v>13578</v>
      </c>
      <c r="D49" s="17">
        <v>15286</v>
      </c>
      <c r="E49" s="17">
        <v>12935</v>
      </c>
      <c r="F49" s="17">
        <v>11210</v>
      </c>
      <c r="G49" s="24"/>
      <c r="H49" s="7"/>
      <c r="I49" s="25">
        <f t="shared" si="0"/>
        <v>643</v>
      </c>
      <c r="J49" s="24">
        <f t="shared" si="0"/>
        <v>4076</v>
      </c>
      <c r="K49" s="7"/>
      <c r="L49" s="25">
        <f t="shared" si="3"/>
        <v>646.43754769741611</v>
      </c>
      <c r="M49" s="17">
        <f t="shared" si="1"/>
        <v>11.816734172010783</v>
      </c>
      <c r="N49" s="17">
        <f t="shared" si="4"/>
        <v>4074.7758088163564</v>
      </c>
      <c r="O49" s="24">
        <f t="shared" si="2"/>
        <v>1.4986440541107122</v>
      </c>
      <c r="P49" s="7"/>
      <c r="Q49" s="25">
        <f t="shared" si="5"/>
        <v>674.75884243865494</v>
      </c>
      <c r="R49" s="24">
        <f t="shared" si="6"/>
        <v>4066.6737796770667</v>
      </c>
      <c r="S49" s="7"/>
      <c r="T49" s="25">
        <f t="shared" si="7"/>
        <v>-0.16463094840935641</v>
      </c>
      <c r="U49" s="24">
        <f t="shared" si="8"/>
        <v>0.9903865058528657</v>
      </c>
      <c r="V49" s="7"/>
      <c r="W49" s="25">
        <f t="shared" si="9"/>
        <v>-0.14994069903232191</v>
      </c>
      <c r="X49" s="24">
        <f t="shared" si="10"/>
        <v>163.09984632617636</v>
      </c>
      <c r="Y49" s="7"/>
      <c r="Z49" s="25">
        <f t="shared" si="11"/>
        <v>609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2.8846326176392267E-2</v>
      </c>
      <c r="AD49" s="17">
        <f t="shared" ca="1" si="14"/>
        <v>-1.854621928208644E-2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13386</v>
      </c>
      <c r="D50" s="17">
        <v>15312</v>
      </c>
      <c r="E50" s="17">
        <v>13130</v>
      </c>
      <c r="F50" s="17">
        <v>11190</v>
      </c>
      <c r="G50" s="24"/>
      <c r="H50" s="7"/>
      <c r="I50" s="25">
        <f t="shared" si="0"/>
        <v>256</v>
      </c>
      <c r="J50" s="24">
        <f t="shared" si="0"/>
        <v>4122</v>
      </c>
      <c r="K50" s="7"/>
      <c r="L50" s="25">
        <f t="shared" si="3"/>
        <v>254.46951972975276</v>
      </c>
      <c r="M50" s="17">
        <f t="shared" si="1"/>
        <v>2.3423698576160605</v>
      </c>
      <c r="N50" s="17">
        <f t="shared" si="4"/>
        <v>4115.4262736007031</v>
      </c>
      <c r="O50" s="24">
        <f t="shared" si="2"/>
        <v>43.213878772813011</v>
      </c>
      <c r="P50" s="7"/>
      <c r="Q50" s="25">
        <f t="shared" si="5"/>
        <v>287.75884243865494</v>
      </c>
      <c r="R50" s="24">
        <f t="shared" si="6"/>
        <v>4112.6737796770667</v>
      </c>
      <c r="S50" s="7"/>
      <c r="T50" s="25">
        <f t="shared" si="7"/>
        <v>-7.0208803744815362E-2</v>
      </c>
      <c r="U50" s="24">
        <f t="shared" si="8"/>
        <v>1.0015892188653783</v>
      </c>
      <c r="V50" s="7"/>
      <c r="W50" s="25">
        <f t="shared" si="9"/>
        <v>-5.5341768734708419E-2</v>
      </c>
      <c r="X50" s="24">
        <f t="shared" si="10"/>
        <v>168.54622609957994</v>
      </c>
      <c r="Y50" s="7"/>
      <c r="Z50" s="25">
        <f t="shared" si="11"/>
        <v>612</v>
      </c>
      <c r="AA50" s="17">
        <f t="shared" si="15"/>
        <v>168.57899999999998</v>
      </c>
      <c r="AB50" s="24">
        <f t="shared" si="12"/>
        <v>2.9422585997195205</v>
      </c>
      <c r="AC50" s="17">
        <f t="shared" si="13"/>
        <v>-3.2773900420039581E-2</v>
      </c>
      <c r="AD50" s="17">
        <f t="shared" ca="1" si="14"/>
        <v>7.141205975125331E-2</v>
      </c>
      <c r="AE50" s="17">
        <v>119</v>
      </c>
    </row>
    <row r="51" spans="1:31" s="17" customFormat="1" x14ac:dyDescent="0.25">
      <c r="A51" s="17">
        <v>31</v>
      </c>
      <c r="B51" s="17">
        <v>616</v>
      </c>
      <c r="C51" s="17">
        <v>13190</v>
      </c>
      <c r="D51" s="17">
        <v>15312</v>
      </c>
      <c r="E51" s="17">
        <v>13331</v>
      </c>
      <c r="F51" s="17">
        <v>11187</v>
      </c>
      <c r="G51" s="24"/>
      <c r="H51" s="7"/>
      <c r="I51" s="25">
        <f t="shared" si="0"/>
        <v>-141</v>
      </c>
      <c r="J51" s="24">
        <f t="shared" si="0"/>
        <v>4125</v>
      </c>
      <c r="K51" s="7"/>
      <c r="L51" s="25">
        <f t="shared" si="3"/>
        <v>-142.72366801211913</v>
      </c>
      <c r="M51" s="17">
        <f t="shared" si="1"/>
        <v>2.9710314160027274</v>
      </c>
      <c r="N51" s="17">
        <f t="shared" si="4"/>
        <v>4118.0485047056536</v>
      </c>
      <c r="O51" s="24">
        <f t="shared" si="2"/>
        <v>48.323286827319961</v>
      </c>
      <c r="P51" s="7"/>
      <c r="Q51" s="25">
        <f t="shared" si="5"/>
        <v>-109.24115756134508</v>
      </c>
      <c r="R51" s="24">
        <f t="shared" si="6"/>
        <v>4115.6737796770667</v>
      </c>
      <c r="S51" s="7"/>
      <c r="T51" s="25">
        <f t="shared" si="7"/>
        <v>2.6653189619067819E-2</v>
      </c>
      <c r="U51" s="24">
        <f t="shared" si="8"/>
        <v>1.0023198305835856</v>
      </c>
      <c r="V51" s="7"/>
      <c r="W51" s="25">
        <f t="shared" si="9"/>
        <v>4.1541756298150483E-2</v>
      </c>
      <c r="X51" s="24">
        <f t="shared" si="10"/>
        <v>174.08212906387348</v>
      </c>
      <c r="Y51" s="7"/>
      <c r="Z51" s="25">
        <f t="shared" si="11"/>
        <v>616</v>
      </c>
      <c r="AA51" s="17">
        <f t="shared" si="15"/>
        <v>174.12299999999999</v>
      </c>
      <c r="AB51" s="24">
        <f t="shared" si="12"/>
        <v>3.0390196534500862</v>
      </c>
      <c r="AC51" s="17">
        <f t="shared" si="13"/>
        <v>-4.0870936126509605E-2</v>
      </c>
      <c r="AD51" s="17">
        <f t="shared" ca="1" si="14"/>
        <v>0.10636304386554229</v>
      </c>
      <c r="AE51" s="17">
        <v>118</v>
      </c>
    </row>
    <row r="52" spans="1:31" s="17" customFormat="1" x14ac:dyDescent="0.25">
      <c r="A52" s="17">
        <v>32</v>
      </c>
      <c r="B52" s="17">
        <v>630</v>
      </c>
      <c r="C52" s="17">
        <v>12994</v>
      </c>
      <c r="D52" s="17">
        <v>15304</v>
      </c>
      <c r="E52" s="17">
        <v>13536</v>
      </c>
      <c r="F52" s="17">
        <v>11212</v>
      </c>
      <c r="G52" s="24"/>
      <c r="H52" s="7"/>
      <c r="I52" s="25">
        <f t="shared" ref="I52:J83" si="16">C52-E52</f>
        <v>-542</v>
      </c>
      <c r="J52" s="24">
        <f t="shared" si="16"/>
        <v>4092</v>
      </c>
      <c r="K52" s="7"/>
      <c r="L52" s="25">
        <f t="shared" si="3"/>
        <v>-547.839683497289</v>
      </c>
      <c r="M52" s="17">
        <f t="shared" si="1"/>
        <v>34.101903348509509</v>
      </c>
      <c r="N52" s="17">
        <f t="shared" si="4"/>
        <v>4080.9692502363614</v>
      </c>
      <c r="O52" s="24">
        <f t="shared" si="2"/>
        <v>121.67744034801294</v>
      </c>
      <c r="P52" s="7"/>
      <c r="Q52" s="25">
        <f t="shared" si="5"/>
        <v>-510.24115756134506</v>
      </c>
      <c r="R52" s="24">
        <f t="shared" si="6"/>
        <v>4082.6737796770667</v>
      </c>
      <c r="S52" s="7"/>
      <c r="T52" s="25">
        <f t="shared" si="7"/>
        <v>0.12449112246268786</v>
      </c>
      <c r="U52" s="24">
        <f t="shared" si="8"/>
        <v>0.99428310168330492</v>
      </c>
      <c r="V52" s="7"/>
      <c r="W52" s="25">
        <f t="shared" si="9"/>
        <v>0.13927112311726592</v>
      </c>
      <c r="X52" s="24">
        <f t="shared" si="10"/>
        <v>179.68247956651044</v>
      </c>
      <c r="Y52" s="7"/>
      <c r="Z52" s="25">
        <f t="shared" si="11"/>
        <v>630</v>
      </c>
      <c r="AA52" s="17">
        <f t="shared" si="15"/>
        <v>179.79299999999998</v>
      </c>
      <c r="AB52" s="24">
        <f t="shared" si="12"/>
        <v>3.1379798220381643</v>
      </c>
      <c r="AC52" s="17">
        <f t="shared" si="13"/>
        <v>-0.11052043348954044</v>
      </c>
      <c r="AD52" s="17">
        <f t="shared" ca="1" si="14"/>
        <v>-4.1701925804318307E-2</v>
      </c>
      <c r="AE52" s="17">
        <v>117</v>
      </c>
    </row>
    <row r="53" spans="1:31" s="17" customFormat="1" x14ac:dyDescent="0.25">
      <c r="A53" s="17">
        <v>33</v>
      </c>
      <c r="B53" s="17">
        <v>636</v>
      </c>
      <c r="C53" s="17">
        <v>12799</v>
      </c>
      <c r="D53" s="17">
        <v>15263</v>
      </c>
      <c r="E53" s="17">
        <v>13741</v>
      </c>
      <c r="F53" s="17">
        <v>11254</v>
      </c>
      <c r="G53" s="24"/>
      <c r="H53" s="7"/>
      <c r="I53" s="25">
        <f t="shared" si="16"/>
        <v>-942</v>
      </c>
      <c r="J53" s="24">
        <f t="shared" si="16"/>
        <v>4009</v>
      </c>
      <c r="K53" s="7"/>
      <c r="L53" s="25">
        <f t="shared" si="3"/>
        <v>-951.67374550186616</v>
      </c>
      <c r="M53" s="17">
        <f t="shared" si="1"/>
        <v>93.581352034875863</v>
      </c>
      <c r="N53" s="17">
        <f t="shared" si="4"/>
        <v>4003.1223640643598</v>
      </c>
      <c r="O53" s="24">
        <f t="shared" si="2"/>
        <v>34.546604191929383</v>
      </c>
      <c r="P53" s="7"/>
      <c r="Q53" s="25">
        <f t="shared" si="5"/>
        <v>-910.24115756134506</v>
      </c>
      <c r="R53" s="24">
        <f t="shared" si="6"/>
        <v>3999.6737796770667</v>
      </c>
      <c r="S53" s="7"/>
      <c r="T53" s="25">
        <f t="shared" si="7"/>
        <v>0.22208507043637368</v>
      </c>
      <c r="U53" s="24">
        <f t="shared" si="8"/>
        <v>0.97406951081290183</v>
      </c>
      <c r="V53" s="7"/>
      <c r="W53" s="25">
        <f t="shared" si="9"/>
        <v>0.23657563744925045</v>
      </c>
      <c r="X53" s="24">
        <f t="shared" si="10"/>
        <v>185.36013108874442</v>
      </c>
      <c r="Y53" s="7"/>
      <c r="Z53" s="25">
        <f t="shared" si="11"/>
        <v>636</v>
      </c>
      <c r="AA53" s="17">
        <f t="shared" si="15"/>
        <v>185.51699999999997</v>
      </c>
      <c r="AB53" s="24">
        <f t="shared" si="12"/>
        <v>3.23788246842232</v>
      </c>
      <c r="AC53" s="17">
        <f t="shared" si="13"/>
        <v>-0.15686891125554325</v>
      </c>
      <c r="AD53" s="17">
        <f t="shared" ca="1" si="14"/>
        <v>0.12581467022891957</v>
      </c>
      <c r="AE53" s="17">
        <v>116</v>
      </c>
    </row>
    <row r="54" spans="1:31" s="17" customFormat="1" x14ac:dyDescent="0.25">
      <c r="A54" s="17">
        <v>34</v>
      </c>
      <c r="B54" s="17">
        <v>632</v>
      </c>
      <c r="C54" s="17">
        <v>12600</v>
      </c>
      <c r="D54" s="17">
        <v>15208</v>
      </c>
      <c r="E54" s="17">
        <v>13940</v>
      </c>
      <c r="F54" s="17">
        <v>11313</v>
      </c>
      <c r="G54" s="24"/>
      <c r="H54" s="7"/>
      <c r="I54" s="25">
        <f t="shared" si="16"/>
        <v>-1340</v>
      </c>
      <c r="J54" s="24">
        <f t="shared" si="16"/>
        <v>3895</v>
      </c>
      <c r="K54" s="7"/>
      <c r="L54" s="25">
        <f t="shared" si="3"/>
        <v>-1343.8799564400388</v>
      </c>
      <c r="M54" s="17">
        <f t="shared" si="1"/>
        <v>15.054061976598311</v>
      </c>
      <c r="N54" s="17">
        <f t="shared" si="4"/>
        <v>3886.3064983093818</v>
      </c>
      <c r="O54" s="24">
        <f t="shared" si="2"/>
        <v>75.576971644781111</v>
      </c>
      <c r="P54" s="7"/>
      <c r="Q54" s="25">
        <f t="shared" si="5"/>
        <v>-1308.2411575613451</v>
      </c>
      <c r="R54" s="24">
        <f t="shared" si="6"/>
        <v>3885.6737796770667</v>
      </c>
      <c r="S54" s="7"/>
      <c r="T54" s="25">
        <f t="shared" si="7"/>
        <v>0.31919104867019105</v>
      </c>
      <c r="U54" s="24">
        <f t="shared" si="8"/>
        <v>0.94630626552102293</v>
      </c>
      <c r="V54" s="7"/>
      <c r="W54" s="25">
        <f t="shared" si="9"/>
        <v>0.33328000699000881</v>
      </c>
      <c r="X54" s="24">
        <f t="shared" si="10"/>
        <v>191.11060455815459</v>
      </c>
      <c r="Y54" s="7"/>
      <c r="Z54" s="25">
        <f t="shared" si="11"/>
        <v>632</v>
      </c>
      <c r="AA54" s="17">
        <f t="shared" si="15"/>
        <v>191.20499999999996</v>
      </c>
      <c r="AB54" s="24">
        <f t="shared" si="12"/>
        <v>3.3371567962757567</v>
      </c>
      <c r="AC54" s="17">
        <f t="shared" si="13"/>
        <v>-9.4395441845364303E-2</v>
      </c>
      <c r="AD54" s="17">
        <f t="shared" ca="1" si="14"/>
        <v>6.8243308120713664E-2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12402</v>
      </c>
      <c r="D55" s="17">
        <v>15130</v>
      </c>
      <c r="E55" s="17">
        <v>14121</v>
      </c>
      <c r="F55" s="17">
        <v>11389</v>
      </c>
      <c r="G55" s="24"/>
      <c r="H55" s="7"/>
      <c r="I55" s="25">
        <f t="shared" si="16"/>
        <v>-1719</v>
      </c>
      <c r="J55" s="24">
        <f t="shared" si="16"/>
        <v>3741</v>
      </c>
      <c r="K55" s="7"/>
      <c r="L55" s="25">
        <f t="shared" si="3"/>
        <v>-1720.800770623192</v>
      </c>
      <c r="M55" s="17">
        <f t="shared" si="1"/>
        <v>3.2427748373511802</v>
      </c>
      <c r="N55" s="17">
        <f t="shared" si="4"/>
        <v>3732.4065636278679</v>
      </c>
      <c r="O55" s="24">
        <f t="shared" si="2"/>
        <v>73.847148681883695</v>
      </c>
      <c r="P55" s="7"/>
      <c r="Q55" s="25">
        <f t="shared" si="5"/>
        <v>-1687.2411575613451</v>
      </c>
      <c r="R55" s="24">
        <f t="shared" si="6"/>
        <v>3731.6737796770667</v>
      </c>
      <c r="S55" s="7"/>
      <c r="T55" s="25">
        <f t="shared" si="7"/>
        <v>0.41166131437525838</v>
      </c>
      <c r="U55" s="24">
        <f t="shared" si="8"/>
        <v>0.90880153065304614</v>
      </c>
      <c r="V55" s="7"/>
      <c r="W55" s="25">
        <f t="shared" si="9"/>
        <v>0.42520348023995375</v>
      </c>
      <c r="X55" s="24">
        <f t="shared" si="10"/>
        <v>196.78244210782611</v>
      </c>
      <c r="Y55" s="7"/>
      <c r="Z55" s="25">
        <f t="shared" si="11"/>
        <v>628</v>
      </c>
      <c r="AA55" s="17">
        <f t="shared" si="15"/>
        <v>196.85699999999994</v>
      </c>
      <c r="AB55" s="24">
        <f t="shared" si="12"/>
        <v>3.4358028055984766</v>
      </c>
      <c r="AC55" s="17">
        <f t="shared" si="13"/>
        <v>-7.4557892173828577E-2</v>
      </c>
      <c r="AD55" s="17">
        <f t="shared" ca="1" si="14"/>
        <v>8.699530832501523E-3</v>
      </c>
      <c r="AE55" s="17">
        <v>114</v>
      </c>
    </row>
    <row r="56" spans="1:31" s="17" customFormat="1" x14ac:dyDescent="0.25">
      <c r="A56" s="17">
        <v>36</v>
      </c>
      <c r="B56" s="17">
        <v>621</v>
      </c>
      <c r="C56" s="17">
        <v>12221</v>
      </c>
      <c r="D56" s="17">
        <v>15023</v>
      </c>
      <c r="E56" s="17">
        <v>14298</v>
      </c>
      <c r="F56" s="17">
        <v>11477</v>
      </c>
      <c r="G56" s="24"/>
      <c r="H56" s="7"/>
      <c r="I56" s="25">
        <f t="shared" si="16"/>
        <v>-2077</v>
      </c>
      <c r="J56" s="24">
        <f t="shared" si="16"/>
        <v>3546</v>
      </c>
      <c r="K56" s="7"/>
      <c r="L56" s="25">
        <f t="shared" si="3"/>
        <v>-2077.3682830102211</v>
      </c>
      <c r="M56" s="17">
        <f t="shared" si="1"/>
        <v>0.13563237561755043</v>
      </c>
      <c r="N56" s="17">
        <f t="shared" si="4"/>
        <v>3544.6141545279511</v>
      </c>
      <c r="O56" s="24">
        <f t="shared" si="2"/>
        <v>1.9205676723984759</v>
      </c>
      <c r="P56" s="7"/>
      <c r="Q56" s="25">
        <f t="shared" si="5"/>
        <v>-2045.2411575613451</v>
      </c>
      <c r="R56" s="24">
        <f t="shared" si="6"/>
        <v>3536.6737796770667</v>
      </c>
      <c r="S56" s="7"/>
      <c r="T56" s="25">
        <f t="shared" si="7"/>
        <v>0.49900789781170718</v>
      </c>
      <c r="U56" s="24">
        <f t="shared" si="8"/>
        <v>0.86131176896956907</v>
      </c>
      <c r="V56" s="7"/>
      <c r="W56" s="25">
        <f t="shared" si="9"/>
        <v>0.51185441683526589</v>
      </c>
      <c r="X56" s="24">
        <f t="shared" si="10"/>
        <v>202.43070576943524</v>
      </c>
      <c r="Y56" s="7"/>
      <c r="Z56" s="25">
        <f t="shared" si="11"/>
        <v>621</v>
      </c>
      <c r="AA56" s="17">
        <f t="shared" si="15"/>
        <v>202.44599999999994</v>
      </c>
      <c r="AB56" s="24">
        <f t="shared" si="12"/>
        <v>3.5333492574924392</v>
      </c>
      <c r="AC56" s="17">
        <f t="shared" si="13"/>
        <v>-1.5294230564705913E-2</v>
      </c>
      <c r="AD56" s="17">
        <f t="shared" ca="1" si="14"/>
        <v>2.8404677736602935E-2</v>
      </c>
      <c r="AE56" s="17">
        <v>113</v>
      </c>
    </row>
    <row r="57" spans="1:31" s="17" customFormat="1" x14ac:dyDescent="0.25">
      <c r="A57" s="17">
        <v>37</v>
      </c>
      <c r="B57" s="17">
        <v>615</v>
      </c>
      <c r="C57" s="17">
        <v>12061</v>
      </c>
      <c r="D57" s="17">
        <v>14928</v>
      </c>
      <c r="E57" s="17">
        <v>14472</v>
      </c>
      <c r="F57" s="17">
        <v>11599</v>
      </c>
      <c r="G57" s="24"/>
      <c r="H57" s="7"/>
      <c r="I57" s="25">
        <f t="shared" si="16"/>
        <v>-2411</v>
      </c>
      <c r="J57" s="24">
        <f t="shared" si="16"/>
        <v>3329</v>
      </c>
      <c r="K57" s="7"/>
      <c r="L57" s="25">
        <f t="shared" si="3"/>
        <v>-2411.3142657509884</v>
      </c>
      <c r="M57" s="17">
        <f t="shared" si="1"/>
        <v>9.876296224430145E-2</v>
      </c>
      <c r="N57" s="17">
        <f t="shared" si="4"/>
        <v>3325.4980066671319</v>
      </c>
      <c r="O57" s="24">
        <f t="shared" si="2"/>
        <v>12.263957303452598</v>
      </c>
      <c r="P57" s="7"/>
      <c r="Q57" s="25">
        <f t="shared" si="5"/>
        <v>-2379.2411575613451</v>
      </c>
      <c r="R57" s="24">
        <f t="shared" si="6"/>
        <v>3319.6737796770667</v>
      </c>
      <c r="S57" s="7"/>
      <c r="T57" s="25">
        <f t="shared" si="7"/>
        <v>0.58049884436973487</v>
      </c>
      <c r="U57" s="24">
        <f t="shared" si="8"/>
        <v>0.80846418801923825</v>
      </c>
      <c r="V57" s="7"/>
      <c r="W57" s="25">
        <f t="shared" si="9"/>
        <v>0.59256950092227789</v>
      </c>
      <c r="X57" s="24">
        <f t="shared" si="10"/>
        <v>207.94864302191661</v>
      </c>
      <c r="Y57" s="7"/>
      <c r="Z57" s="25">
        <f t="shared" si="11"/>
        <v>615</v>
      </c>
      <c r="AA57" s="17">
        <f t="shared" si="15"/>
        <v>207.98099999999994</v>
      </c>
      <c r="AB57" s="24">
        <f t="shared" si="12"/>
        <v>3.6299532315903251</v>
      </c>
      <c r="AC57" s="17">
        <f t="shared" si="13"/>
        <v>-3.2356978083328158E-2</v>
      </c>
      <c r="AD57" s="17">
        <f t="shared" ca="1" si="14"/>
        <v>5.074899688207779E-2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11893</v>
      </c>
      <c r="D58" s="17">
        <v>14786</v>
      </c>
      <c r="E58" s="17">
        <v>14616</v>
      </c>
      <c r="F58" s="17">
        <v>11714</v>
      </c>
      <c r="G58" s="24"/>
      <c r="H58" s="7"/>
      <c r="I58" s="25">
        <f t="shared" si="16"/>
        <v>-2723</v>
      </c>
      <c r="J58" s="24">
        <f t="shared" si="16"/>
        <v>3072</v>
      </c>
      <c r="K58" s="7"/>
      <c r="L58" s="25">
        <f t="shared" si="3"/>
        <v>-2722.5620339453394</v>
      </c>
      <c r="M58" s="17">
        <f t="shared" si="1"/>
        <v>0.19181426503496457</v>
      </c>
      <c r="N58" s="17">
        <f t="shared" si="4"/>
        <v>3075.8839010706379</v>
      </c>
      <c r="O58" s="24">
        <f t="shared" si="2"/>
        <v>15.084687526502037</v>
      </c>
      <c r="P58" s="7"/>
      <c r="Q58" s="25">
        <f t="shared" si="5"/>
        <v>-2691.2411575613451</v>
      </c>
      <c r="R58" s="24">
        <f t="shared" si="6"/>
        <v>3062.6737796770667</v>
      </c>
      <c r="S58" s="7"/>
      <c r="T58" s="25">
        <f t="shared" si="7"/>
        <v>0.65662212378920981</v>
      </c>
      <c r="U58" s="24">
        <f t="shared" si="8"/>
        <v>0.74587511749280944</v>
      </c>
      <c r="V58" s="7"/>
      <c r="W58" s="25">
        <f t="shared" si="9"/>
        <v>0.6677716533941177</v>
      </c>
      <c r="X58" s="24">
        <f t="shared" si="10"/>
        <v>213.54647320333402</v>
      </c>
      <c r="Y58" s="7"/>
      <c r="Z58" s="25">
        <f t="shared" si="11"/>
        <v>614</v>
      </c>
      <c r="AA58" s="17">
        <f t="shared" si="15"/>
        <v>213.50699999999995</v>
      </c>
      <c r="AB58" s="24">
        <f t="shared" si="12"/>
        <v>3.7264001260555322</v>
      </c>
      <c r="AC58" s="17">
        <f t="shared" si="13"/>
        <v>3.9473203334068785E-2</v>
      </c>
      <c r="AD58" s="17">
        <f t="shared" ca="1" si="14"/>
        <v>7.2906574848218497E-2</v>
      </c>
      <c r="AE58" s="17">
        <v>111</v>
      </c>
    </row>
    <row r="59" spans="1:31" s="17" customFormat="1" x14ac:dyDescent="0.25">
      <c r="A59" s="17">
        <v>39</v>
      </c>
      <c r="B59" s="17">
        <v>614</v>
      </c>
      <c r="C59" s="17">
        <v>11758</v>
      </c>
      <c r="D59" s="17">
        <v>14651</v>
      </c>
      <c r="E59" s="17">
        <v>14773</v>
      </c>
      <c r="F59" s="17">
        <v>11868</v>
      </c>
      <c r="G59" s="24"/>
      <c r="H59" s="7"/>
      <c r="I59" s="25">
        <f t="shared" si="16"/>
        <v>-3015</v>
      </c>
      <c r="J59" s="24">
        <f t="shared" si="16"/>
        <v>2783</v>
      </c>
      <c r="K59" s="7"/>
      <c r="L59" s="25">
        <f t="shared" si="3"/>
        <v>-3008.7752248889628</v>
      </c>
      <c r="M59" s="17">
        <f t="shared" si="1"/>
        <v>38.747825182987697</v>
      </c>
      <c r="N59" s="17">
        <f t="shared" si="4"/>
        <v>2797.761576863868</v>
      </c>
      <c r="O59" s="24">
        <f t="shared" si="2"/>
        <v>217.90415150788178</v>
      </c>
      <c r="P59" s="7"/>
      <c r="Q59" s="25">
        <f t="shared" si="5"/>
        <v>-2983.2411575613451</v>
      </c>
      <c r="R59" s="24">
        <f t="shared" si="6"/>
        <v>2773.6737796770667</v>
      </c>
      <c r="S59" s="7"/>
      <c r="T59" s="25">
        <f t="shared" si="7"/>
        <v>0.72786570581000043</v>
      </c>
      <c r="U59" s="24">
        <f t="shared" si="8"/>
        <v>0.6754928553055024</v>
      </c>
      <c r="V59" s="7"/>
      <c r="W59" s="25">
        <f t="shared" si="9"/>
        <v>0.737977832314333</v>
      </c>
      <c r="X59" s="24">
        <f t="shared" si="10"/>
        <v>219.24004231981439</v>
      </c>
      <c r="Y59" s="7"/>
      <c r="Z59" s="25">
        <f t="shared" si="11"/>
        <v>614</v>
      </c>
      <c r="AA59" s="17">
        <f t="shared" si="15"/>
        <v>219.03299999999996</v>
      </c>
      <c r="AB59" s="24">
        <f t="shared" si="12"/>
        <v>3.8228470205207392</v>
      </c>
      <c r="AC59" s="17">
        <f t="shared" si="13"/>
        <v>0.20704231981443399</v>
      </c>
      <c r="AD59" s="17">
        <f t="shared" ca="1" si="14"/>
        <v>-6.2894044988155429E-2</v>
      </c>
      <c r="AE59" s="17">
        <v>110</v>
      </c>
    </row>
    <row r="60" spans="1:31" s="17" customFormat="1" x14ac:dyDescent="0.25">
      <c r="A60" s="17">
        <v>40</v>
      </c>
      <c r="B60" s="17">
        <v>631</v>
      </c>
      <c r="C60" s="17">
        <v>11624</v>
      </c>
      <c r="D60" s="17">
        <v>14497</v>
      </c>
      <c r="E60" s="17">
        <v>14905</v>
      </c>
      <c r="F60" s="17">
        <v>12024</v>
      </c>
      <c r="G60" s="24"/>
      <c r="H60" s="7"/>
      <c r="I60" s="25">
        <f t="shared" si="16"/>
        <v>-3281</v>
      </c>
      <c r="J60" s="24">
        <f t="shared" si="16"/>
        <v>2473</v>
      </c>
      <c r="K60" s="7"/>
      <c r="L60" s="25">
        <f t="shared" si="3"/>
        <v>-3274.0308092481355</v>
      </c>
      <c r="M60" s="17">
        <f t="shared" si="1"/>
        <v>48.569619735873907</v>
      </c>
      <c r="N60" s="17">
        <f t="shared" si="4"/>
        <v>2484.9553749178767</v>
      </c>
      <c r="O60" s="24">
        <f t="shared" si="2"/>
        <v>142.93098942699589</v>
      </c>
      <c r="P60" s="7"/>
      <c r="Q60" s="25">
        <f t="shared" si="5"/>
        <v>-3249.2411575613451</v>
      </c>
      <c r="R60" s="24">
        <f t="shared" si="6"/>
        <v>2463.6737796770667</v>
      </c>
      <c r="S60" s="7"/>
      <c r="T60" s="25">
        <f t="shared" si="7"/>
        <v>0.79276568121250146</v>
      </c>
      <c r="U60" s="24">
        <f t="shared" si="8"/>
        <v>0.59999631109074403</v>
      </c>
      <c r="V60" s="7"/>
      <c r="W60" s="25">
        <f t="shared" si="9"/>
        <v>0.80176375199092254</v>
      </c>
      <c r="X60" s="24">
        <f t="shared" si="10"/>
        <v>224.89964804950239</v>
      </c>
      <c r="Y60" s="7"/>
      <c r="Z60" s="25">
        <f t="shared" si="11"/>
        <v>631</v>
      </c>
      <c r="AA60" s="17">
        <f t="shared" si="15"/>
        <v>224.71199999999996</v>
      </c>
      <c r="AB60" s="24">
        <f t="shared" si="12"/>
        <v>3.9219642687414971</v>
      </c>
      <c r="AC60" s="17">
        <f t="shared" si="13"/>
        <v>0.18764804950242819</v>
      </c>
      <c r="AD60" s="17">
        <f t="shared" ca="1" si="14"/>
        <v>-6.4097437004306812E-2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11501</v>
      </c>
      <c r="D61" s="17">
        <v>14326</v>
      </c>
      <c r="E61" s="17">
        <v>15018</v>
      </c>
      <c r="F61" s="17">
        <v>12187</v>
      </c>
      <c r="G61" s="24"/>
      <c r="H61" s="7"/>
      <c r="I61" s="25">
        <f t="shared" si="16"/>
        <v>-3517</v>
      </c>
      <c r="J61" s="24">
        <f t="shared" si="16"/>
        <v>2139</v>
      </c>
      <c r="K61" s="7"/>
      <c r="L61" s="25">
        <f t="shared" si="3"/>
        <v>-3507.7723778349209</v>
      </c>
      <c r="M61" s="17">
        <f t="shared" si="1"/>
        <v>85.149010821458788</v>
      </c>
      <c r="N61" s="17">
        <f t="shared" si="4"/>
        <v>2147.2897839581356</v>
      </c>
      <c r="O61" s="24">
        <f t="shared" si="2"/>
        <v>68.720518072561646</v>
      </c>
      <c r="P61" s="7"/>
      <c r="Q61" s="25">
        <f t="shared" si="5"/>
        <v>-3485.2411575613451</v>
      </c>
      <c r="R61" s="24">
        <f t="shared" si="6"/>
        <v>2129.6737796770667</v>
      </c>
      <c r="S61" s="7"/>
      <c r="T61" s="25">
        <f t="shared" si="7"/>
        <v>0.85034611051697617</v>
      </c>
      <c r="U61" s="24">
        <f t="shared" si="8"/>
        <v>0.51865487313032688</v>
      </c>
      <c r="V61" s="7"/>
      <c r="W61" s="25">
        <f t="shared" si="9"/>
        <v>0.858142514882001</v>
      </c>
      <c r="X61" s="24">
        <f t="shared" si="10"/>
        <v>230.56037944413549</v>
      </c>
      <c r="Y61" s="7"/>
      <c r="Z61" s="25">
        <f t="shared" si="11"/>
        <v>632</v>
      </c>
      <c r="AA61" s="17">
        <f t="shared" si="15"/>
        <v>230.39999999999995</v>
      </c>
      <c r="AB61" s="24">
        <f t="shared" si="12"/>
        <v>4.0212385965949347</v>
      </c>
      <c r="AC61" s="17">
        <f t="shared" si="13"/>
        <v>0.16037944413554328</v>
      </c>
      <c r="AD61" s="17">
        <f t="shared" ca="1" si="14"/>
        <v>6.9375415268069673E-2</v>
      </c>
      <c r="AE61" s="17">
        <v>108</v>
      </c>
    </row>
    <row r="62" spans="1:31" s="17" customFormat="1" x14ac:dyDescent="0.25">
      <c r="A62" s="17">
        <v>42</v>
      </c>
      <c r="B62" s="17">
        <v>638</v>
      </c>
      <c r="C62" s="17">
        <v>11404</v>
      </c>
      <c r="D62" s="17">
        <v>14139</v>
      </c>
      <c r="E62" s="17">
        <v>15113</v>
      </c>
      <c r="F62" s="17">
        <v>12370</v>
      </c>
      <c r="G62" s="24"/>
      <c r="H62" s="7"/>
      <c r="I62" s="25">
        <f t="shared" si="16"/>
        <v>-3709</v>
      </c>
      <c r="J62" s="24">
        <f t="shared" si="16"/>
        <v>1769</v>
      </c>
      <c r="K62" s="7"/>
      <c r="L62" s="25">
        <f t="shared" si="3"/>
        <v>-3708.9747244787864</v>
      </c>
      <c r="M62" s="17">
        <f t="shared" si="1"/>
        <v>6.3885197262134334E-4</v>
      </c>
      <c r="N62" s="17">
        <f t="shared" si="4"/>
        <v>1785.0688451190981</v>
      </c>
      <c r="O62" s="24">
        <f t="shared" si="2"/>
        <v>258.20778346156328</v>
      </c>
      <c r="P62" s="7"/>
      <c r="Q62" s="25">
        <f t="shared" si="5"/>
        <v>-3677.2411575613451</v>
      </c>
      <c r="R62" s="24">
        <f t="shared" si="6"/>
        <v>1759.6737796770669</v>
      </c>
      <c r="S62" s="7"/>
      <c r="T62" s="25">
        <f t="shared" si="7"/>
        <v>0.89719120554434539</v>
      </c>
      <c r="U62" s="24">
        <f t="shared" si="8"/>
        <v>0.42854609455142173</v>
      </c>
      <c r="V62" s="7"/>
      <c r="W62" s="25">
        <f t="shared" si="9"/>
        <v>0.90365455436959863</v>
      </c>
      <c r="X62" s="24">
        <f t="shared" si="10"/>
        <v>236.33680726508612</v>
      </c>
      <c r="Y62" s="7"/>
      <c r="Z62" s="25">
        <f t="shared" si="11"/>
        <v>638</v>
      </c>
      <c r="AA62" s="17">
        <f t="shared" si="15"/>
        <v>236.14199999999994</v>
      </c>
      <c r="AB62" s="24">
        <f t="shared" si="12"/>
        <v>4.1214554022444485</v>
      </c>
      <c r="AC62" s="17">
        <f t="shared" si="13"/>
        <v>0.19480726508618318</v>
      </c>
      <c r="AD62" s="17">
        <f t="shared" ca="1" si="14"/>
        <v>4.9445185736033181E-2</v>
      </c>
      <c r="AE62" s="17">
        <v>107</v>
      </c>
    </row>
    <row r="63" spans="1:31" s="17" customFormat="1" x14ac:dyDescent="0.25">
      <c r="A63" s="17">
        <v>43</v>
      </c>
      <c r="B63" s="17">
        <v>626</v>
      </c>
      <c r="C63" s="17">
        <v>11318</v>
      </c>
      <c r="D63" s="17">
        <v>13953</v>
      </c>
      <c r="E63" s="17">
        <v>15192</v>
      </c>
      <c r="F63" s="17">
        <v>12554</v>
      </c>
      <c r="G63" s="24"/>
      <c r="H63" s="7"/>
      <c r="I63" s="25">
        <f t="shared" si="16"/>
        <v>-3874</v>
      </c>
      <c r="J63" s="24">
        <f t="shared" si="16"/>
        <v>1399</v>
      </c>
      <c r="K63" s="7"/>
      <c r="L63" s="25">
        <f t="shared" si="3"/>
        <v>-3870.5025882598302</v>
      </c>
      <c r="M63" s="17">
        <f t="shared" si="1"/>
        <v>12.231888880277616</v>
      </c>
      <c r="N63" s="17">
        <f t="shared" si="4"/>
        <v>1412.310581064103</v>
      </c>
      <c r="O63" s="24">
        <f t="shared" si="2"/>
        <v>177.17156826405633</v>
      </c>
      <c r="P63" s="7"/>
      <c r="Q63" s="25">
        <f t="shared" si="5"/>
        <v>-3842.2411575613451</v>
      </c>
      <c r="R63" s="24">
        <f t="shared" si="6"/>
        <v>1389.6737796770669</v>
      </c>
      <c r="S63" s="7"/>
      <c r="T63" s="25">
        <f t="shared" si="7"/>
        <v>0.93744870908349076</v>
      </c>
      <c r="U63" s="24">
        <f t="shared" si="8"/>
        <v>0.33843731597251653</v>
      </c>
      <c r="V63" s="7"/>
      <c r="W63" s="25">
        <f t="shared" si="9"/>
        <v>0.94257827593796917</v>
      </c>
      <c r="X63" s="24">
        <f t="shared" si="10"/>
        <v>241.95790621226593</v>
      </c>
      <c r="Y63" s="7"/>
      <c r="Z63" s="25">
        <f t="shared" si="11"/>
        <v>626</v>
      </c>
      <c r="AA63" s="17">
        <f t="shared" si="15"/>
        <v>241.77599999999993</v>
      </c>
      <c r="AB63" s="24">
        <f t="shared" si="12"/>
        <v>4.219787252301809</v>
      </c>
      <c r="AC63" s="17">
        <f t="shared" si="13"/>
        <v>0.18190621226600001</v>
      </c>
      <c r="AD63" s="17">
        <f t="shared" ca="1" si="14"/>
        <v>8.4341418947104785E-2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11265</v>
      </c>
      <c r="D64" s="17">
        <v>13769</v>
      </c>
      <c r="E64" s="17">
        <v>15266</v>
      </c>
      <c r="F64" s="17">
        <v>12756</v>
      </c>
      <c r="G64" s="24"/>
      <c r="H64" s="7"/>
      <c r="I64" s="25">
        <f t="shared" si="16"/>
        <v>-4001</v>
      </c>
      <c r="J64" s="24">
        <f t="shared" si="16"/>
        <v>1013</v>
      </c>
      <c r="K64" s="7"/>
      <c r="L64" s="25">
        <f t="shared" si="3"/>
        <v>-3995.4120767968066</v>
      </c>
      <c r="M64" s="17">
        <f t="shared" si="1"/>
        <v>31.224885724787644</v>
      </c>
      <c r="N64" s="17">
        <f t="shared" si="4"/>
        <v>1024.1117787924186</v>
      </c>
      <c r="O64" s="24">
        <f t="shared" si="2"/>
        <v>123.47162793164355</v>
      </c>
      <c r="P64" s="7"/>
      <c r="Q64" s="25">
        <f t="shared" si="5"/>
        <v>-3969.2411575613451</v>
      </c>
      <c r="R64" s="24">
        <f t="shared" si="6"/>
        <v>1003.6737796770668</v>
      </c>
      <c r="S64" s="7"/>
      <c r="T64" s="25">
        <f t="shared" si="7"/>
        <v>0.96843478756513601</v>
      </c>
      <c r="U64" s="24">
        <f t="shared" si="8"/>
        <v>0.24443194156317216</v>
      </c>
      <c r="V64" s="7"/>
      <c r="W64" s="25">
        <f t="shared" si="9"/>
        <v>0.97217168103651397</v>
      </c>
      <c r="X64" s="24">
        <f t="shared" si="10"/>
        <v>247.59556362089825</v>
      </c>
      <c r="Y64" s="7"/>
      <c r="Z64" s="25">
        <f t="shared" si="11"/>
        <v>629</v>
      </c>
      <c r="AA64" s="17">
        <f t="shared" si="15"/>
        <v>247.43699999999993</v>
      </c>
      <c r="AB64" s="24">
        <f t="shared" si="12"/>
        <v>4.3185903412572078</v>
      </c>
      <c r="AC64" s="17">
        <f t="shared" si="13"/>
        <v>0.15856362089832032</v>
      </c>
      <c r="AD64" s="17">
        <f t="shared" ca="1" si="14"/>
        <v>6.813900959843977E-2</v>
      </c>
      <c r="AE64" s="17">
        <v>105</v>
      </c>
    </row>
    <row r="65" spans="1:31" s="17" customFormat="1" x14ac:dyDescent="0.25">
      <c r="A65" s="17">
        <v>45</v>
      </c>
      <c r="B65" s="17">
        <v>611</v>
      </c>
      <c r="C65" s="17">
        <v>11215</v>
      </c>
      <c r="D65" s="17">
        <v>13569</v>
      </c>
      <c r="E65" s="17">
        <v>15301</v>
      </c>
      <c r="F65" s="17">
        <v>12948</v>
      </c>
      <c r="G65" s="24"/>
      <c r="H65" s="7"/>
      <c r="I65" s="25">
        <f t="shared" si="16"/>
        <v>-4086</v>
      </c>
      <c r="J65" s="24">
        <f t="shared" si="16"/>
        <v>621</v>
      </c>
      <c r="K65" s="7"/>
      <c r="L65" s="25">
        <f t="shared" si="3"/>
        <v>-4079.7019418464056</v>
      </c>
      <c r="M65" s="17">
        <f t="shared" si="1"/>
        <v>39.665536506057045</v>
      </c>
      <c r="N65" s="17">
        <f t="shared" si="4"/>
        <v>637.50122924012146</v>
      </c>
      <c r="O65" s="24">
        <f t="shared" si="2"/>
        <v>272.29056643503947</v>
      </c>
      <c r="P65" s="7"/>
      <c r="Q65" s="25">
        <f t="shared" si="5"/>
        <v>-4054.2411575613451</v>
      </c>
      <c r="R65" s="24">
        <f t="shared" si="6"/>
        <v>611.67377967706682</v>
      </c>
      <c r="S65" s="7"/>
      <c r="T65" s="25">
        <f t="shared" si="7"/>
        <v>0.9891735015095442</v>
      </c>
      <c r="U65" s="24">
        <f t="shared" si="8"/>
        <v>0.14896534371741313</v>
      </c>
      <c r="V65" s="7"/>
      <c r="W65" s="25">
        <f t="shared" si="9"/>
        <v>0.99149489070855745</v>
      </c>
      <c r="X65" s="24">
        <f t="shared" si="10"/>
        <v>253.16443721939481</v>
      </c>
      <c r="Y65" s="7"/>
      <c r="Z65" s="25">
        <f t="shared" si="11"/>
        <v>611</v>
      </c>
      <c r="AA65" s="17">
        <f t="shared" si="15"/>
        <v>252.93599999999992</v>
      </c>
      <c r="AB65" s="24">
        <f t="shared" si="12"/>
        <v>4.4145659968243756</v>
      </c>
      <c r="AC65" s="17">
        <f t="shared" si="13"/>
        <v>0.22843721939489114</v>
      </c>
      <c r="AD65" s="17">
        <f t="shared" ca="1" si="14"/>
        <v>-9.2416290152215197E-2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11196</v>
      </c>
      <c r="D66" s="17">
        <v>13376</v>
      </c>
      <c r="E66" s="17">
        <v>15327</v>
      </c>
      <c r="F66" s="17">
        <v>13139</v>
      </c>
      <c r="G66" s="24"/>
      <c r="H66" s="7"/>
      <c r="I66" s="25">
        <f t="shared" si="16"/>
        <v>-4131</v>
      </c>
      <c r="J66" s="24">
        <f t="shared" si="16"/>
        <v>237</v>
      </c>
      <c r="K66" s="7"/>
      <c r="L66" s="25">
        <f t="shared" si="3"/>
        <v>-4126.8356335982571</v>
      </c>
      <c r="M66" s="17">
        <f t="shared" si="1"/>
        <v>17.341947527964958</v>
      </c>
      <c r="N66" s="17">
        <f t="shared" si="4"/>
        <v>243.16537702090631</v>
      </c>
      <c r="O66" s="24">
        <f t="shared" si="2"/>
        <v>38.011873809919507</v>
      </c>
      <c r="P66" s="7"/>
      <c r="Q66" s="25">
        <f t="shared" si="5"/>
        <v>-4099.2411575613451</v>
      </c>
      <c r="R66" s="24">
        <f t="shared" si="6"/>
        <v>227.67377967706685</v>
      </c>
      <c r="S66" s="7"/>
      <c r="T66" s="25">
        <f t="shared" si="7"/>
        <v>1.000152820656584</v>
      </c>
      <c r="U66" s="24">
        <f t="shared" si="8"/>
        <v>5.5447043786873686E-2</v>
      </c>
      <c r="V66" s="7"/>
      <c r="W66" s="25">
        <f t="shared" si="9"/>
        <v>1.0010865639031283</v>
      </c>
      <c r="X66" s="24">
        <f t="shared" si="10"/>
        <v>258.53863447602134</v>
      </c>
      <c r="Y66" s="7"/>
      <c r="Z66" s="25">
        <f t="shared" si="11"/>
        <v>614</v>
      </c>
      <c r="AA66" s="17">
        <f t="shared" si="15"/>
        <v>258.46199999999993</v>
      </c>
      <c r="AB66" s="24">
        <f t="shared" si="12"/>
        <v>4.5110128912895826</v>
      </c>
      <c r="AC66" s="17">
        <f t="shared" si="13"/>
        <v>7.6634476021411047E-2</v>
      </c>
      <c r="AD66" s="17">
        <f t="shared" ca="1" si="14"/>
        <v>7.1318437305933458E-2</v>
      </c>
      <c r="AE66" s="17">
        <v>103</v>
      </c>
    </row>
    <row r="67" spans="1:31" s="17" customFormat="1" x14ac:dyDescent="0.25">
      <c r="A67" s="17">
        <v>47</v>
      </c>
      <c r="B67" s="17">
        <v>627</v>
      </c>
      <c r="C67" s="17">
        <v>11190</v>
      </c>
      <c r="D67" s="17">
        <v>13172</v>
      </c>
      <c r="E67" s="17">
        <v>15323</v>
      </c>
      <c r="F67" s="17">
        <v>13338</v>
      </c>
      <c r="G67" s="24"/>
      <c r="H67" s="7"/>
      <c r="I67" s="25">
        <f t="shared" si="16"/>
        <v>-4133</v>
      </c>
      <c r="J67" s="24">
        <f t="shared" si="16"/>
        <v>-166</v>
      </c>
      <c r="K67" s="7"/>
      <c r="L67" s="25">
        <f t="shared" si="3"/>
        <v>-4135.6480720611653</v>
      </c>
      <c r="M67" s="17">
        <f t="shared" si="1"/>
        <v>7.0122856411242092</v>
      </c>
      <c r="N67" s="17">
        <f t="shared" si="4"/>
        <v>-161.74506053148073</v>
      </c>
      <c r="O67" s="24">
        <f t="shared" si="2"/>
        <v>18.104509880763032</v>
      </c>
      <c r="P67" s="7"/>
      <c r="Q67" s="25">
        <f t="shared" si="5"/>
        <v>-4101.2411575613451</v>
      </c>
      <c r="R67" s="24">
        <f t="shared" si="6"/>
        <v>-175.32622032293315</v>
      </c>
      <c r="S67" s="7"/>
      <c r="T67" s="25">
        <f t="shared" si="7"/>
        <v>1.0006407903964523</v>
      </c>
      <c r="U67" s="24">
        <f t="shared" si="8"/>
        <v>-4.2698463692312248E-2</v>
      </c>
      <c r="V67" s="7"/>
      <c r="W67" s="25">
        <f t="shared" si="9"/>
        <v>1.0001170113112019</v>
      </c>
      <c r="X67" s="24">
        <f t="shared" si="10"/>
        <v>264.1534997688882</v>
      </c>
      <c r="Y67" s="7"/>
      <c r="Z67" s="25">
        <f t="shared" si="11"/>
        <v>627</v>
      </c>
      <c r="AA67" s="17">
        <f t="shared" si="15"/>
        <v>264.1049999999999</v>
      </c>
      <c r="AB67" s="24">
        <f t="shared" si="12"/>
        <v>4.6095018209796228</v>
      </c>
      <c r="AC67" s="17">
        <f t="shared" si="13"/>
        <v>4.8499768888291328E-2</v>
      </c>
      <c r="AD67" s="17">
        <f t="shared" ca="1" si="14"/>
        <v>8.8236031197595821E-2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11207</v>
      </c>
      <c r="D68" s="17">
        <v>12970</v>
      </c>
      <c r="E68" s="17">
        <v>15309</v>
      </c>
      <c r="F68" s="17">
        <v>13540</v>
      </c>
      <c r="G68" s="24"/>
      <c r="H68" s="7"/>
      <c r="I68" s="25">
        <f t="shared" si="16"/>
        <v>-4102</v>
      </c>
      <c r="J68" s="24">
        <f t="shared" si="16"/>
        <v>-570</v>
      </c>
      <c r="K68" s="7"/>
      <c r="L68" s="25">
        <f t="shared" si="3"/>
        <v>-4104.4841408528291</v>
      </c>
      <c r="M68" s="17">
        <f t="shared" si="1"/>
        <v>6.1709557766945577</v>
      </c>
      <c r="N68" s="17">
        <f t="shared" si="4"/>
        <v>-566.28689450420711</v>
      </c>
      <c r="O68" s="24">
        <f t="shared" si="2"/>
        <v>13.787152422887351</v>
      </c>
      <c r="P68" s="7"/>
      <c r="Q68" s="25">
        <f t="shared" si="5"/>
        <v>-4070.2411575613451</v>
      </c>
      <c r="R68" s="24">
        <f t="shared" si="6"/>
        <v>-579.32622032293318</v>
      </c>
      <c r="S68" s="7"/>
      <c r="T68" s="25">
        <f t="shared" si="7"/>
        <v>0.99307725942849168</v>
      </c>
      <c r="U68" s="24">
        <f t="shared" si="8"/>
        <v>-0.14108750841090065</v>
      </c>
      <c r="V68" s="7"/>
      <c r="W68" s="25">
        <f t="shared" si="9"/>
        <v>0.99109145333708448</v>
      </c>
      <c r="X68" s="24">
        <f t="shared" si="10"/>
        <v>269.81077275163227</v>
      </c>
      <c r="Y68" s="7"/>
      <c r="Z68" s="25">
        <f t="shared" si="11"/>
        <v>629</v>
      </c>
      <c r="AA68" s="17">
        <f t="shared" si="15"/>
        <v>269.76599999999991</v>
      </c>
      <c r="AB68" s="24">
        <f t="shared" si="12"/>
        <v>4.7083049099350216</v>
      </c>
      <c r="AC68" s="17">
        <f t="shared" si="13"/>
        <v>4.4772751632365271E-2</v>
      </c>
      <c r="AD68" s="17">
        <f t="shared" ca="1" si="14"/>
        <v>5.7538744173655232E-2</v>
      </c>
      <c r="AE68" s="17">
        <v>101</v>
      </c>
    </row>
    <row r="69" spans="1:31" s="17" customFormat="1" x14ac:dyDescent="0.25">
      <c r="A69" s="17">
        <v>49</v>
      </c>
      <c r="B69" s="17">
        <v>632</v>
      </c>
      <c r="C69" s="17">
        <v>11240</v>
      </c>
      <c r="D69" s="17">
        <v>12769</v>
      </c>
      <c r="E69" s="17">
        <v>15270</v>
      </c>
      <c r="F69" s="17">
        <v>13734</v>
      </c>
      <c r="G69" s="24"/>
      <c r="H69" s="7"/>
      <c r="I69" s="25">
        <f t="shared" si="16"/>
        <v>-4030</v>
      </c>
      <c r="J69" s="24">
        <f t="shared" si="16"/>
        <v>-965</v>
      </c>
      <c r="K69" s="7"/>
      <c r="L69" s="25">
        <f t="shared" si="3"/>
        <v>-4033.1236700894051</v>
      </c>
      <c r="M69" s="17">
        <f t="shared" si="1"/>
        <v>9.7573148274440378</v>
      </c>
      <c r="N69" s="17">
        <f t="shared" si="4"/>
        <v>-967.10776215651617</v>
      </c>
      <c r="O69" s="24">
        <f t="shared" si="2"/>
        <v>4.4426613084417106</v>
      </c>
      <c r="P69" s="7"/>
      <c r="Q69" s="25">
        <f t="shared" si="5"/>
        <v>-3998.2411575613451</v>
      </c>
      <c r="R69" s="24">
        <f t="shared" si="6"/>
        <v>-974.32622032293318</v>
      </c>
      <c r="S69" s="7"/>
      <c r="T69" s="25">
        <f t="shared" si="7"/>
        <v>0.97551034879322818</v>
      </c>
      <c r="U69" s="24">
        <f t="shared" si="8"/>
        <v>-0.237284717974867</v>
      </c>
      <c r="V69" s="7"/>
      <c r="W69" s="25">
        <f t="shared" si="9"/>
        <v>0.97209396392495506</v>
      </c>
      <c r="X69" s="24">
        <f t="shared" si="10"/>
        <v>275.42628303972742</v>
      </c>
      <c r="Y69" s="7"/>
      <c r="Z69" s="25">
        <f t="shared" si="11"/>
        <v>632</v>
      </c>
      <c r="AA69" s="17">
        <f t="shared" si="15"/>
        <v>275.45399999999989</v>
      </c>
      <c r="AB69" s="24">
        <f t="shared" si="12"/>
        <v>4.8075792377884587</v>
      </c>
      <c r="AC69" s="17">
        <f t="shared" si="13"/>
        <v>-2.7716960272471169E-2</v>
      </c>
      <c r="AD69" s="17">
        <f t="shared" ca="1" si="14"/>
        <v>2.7511284090223853E-2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11302</v>
      </c>
      <c r="D70" s="17">
        <v>12581</v>
      </c>
      <c r="E70" s="17">
        <v>15222</v>
      </c>
      <c r="F70" s="17">
        <v>13942</v>
      </c>
      <c r="G70" s="24"/>
      <c r="H70" s="7"/>
      <c r="I70" s="25">
        <f t="shared" si="16"/>
        <v>-3920</v>
      </c>
      <c r="J70" s="24">
        <f t="shared" si="16"/>
        <v>-1361</v>
      </c>
      <c r="K70" s="7"/>
      <c r="L70" s="25">
        <f t="shared" si="3"/>
        <v>-3920.8784284608846</v>
      </c>
      <c r="M70" s="17">
        <f t="shared" si="1"/>
        <v>0.77163656089209864</v>
      </c>
      <c r="N70" s="17">
        <f t="shared" si="4"/>
        <v>-1362.5894113796139</v>
      </c>
      <c r="O70" s="24">
        <f t="shared" si="2"/>
        <v>2.5262285336462273</v>
      </c>
      <c r="P70" s="7"/>
      <c r="Q70" s="25">
        <f t="shared" si="5"/>
        <v>-3888.2411575613451</v>
      </c>
      <c r="R70" s="24">
        <f t="shared" si="6"/>
        <v>-1370.3262203229331</v>
      </c>
      <c r="S70" s="7"/>
      <c r="T70" s="25">
        <f t="shared" si="7"/>
        <v>0.94867201310046456</v>
      </c>
      <c r="U70" s="24">
        <f t="shared" si="8"/>
        <v>-0.33372546477823578</v>
      </c>
      <c r="V70" s="7"/>
      <c r="W70" s="25">
        <f t="shared" si="9"/>
        <v>0.94382041025670338</v>
      </c>
      <c r="X70" s="24">
        <f t="shared" si="10"/>
        <v>281.18191427505553</v>
      </c>
      <c r="Y70" s="7"/>
      <c r="Z70" s="25">
        <f t="shared" si="11"/>
        <v>639</v>
      </c>
      <c r="AA70" s="17">
        <f t="shared" si="15"/>
        <v>281.20499999999987</v>
      </c>
      <c r="AB70" s="24">
        <f t="shared" si="12"/>
        <v>4.9079531230706515</v>
      </c>
      <c r="AC70" s="17">
        <f t="shared" si="13"/>
        <v>-2.3085724944337471E-2</v>
      </c>
      <c r="AD70" s="17">
        <f t="shared" ca="1" si="14"/>
        <v>4.4275023711008998E-2</v>
      </c>
      <c r="AE70" s="17">
        <v>99</v>
      </c>
    </row>
    <row r="71" spans="1:31" s="17" customFormat="1" x14ac:dyDescent="0.25">
      <c r="A71" s="17">
        <v>51</v>
      </c>
      <c r="B71" s="17">
        <v>634</v>
      </c>
      <c r="C71" s="17">
        <v>11372</v>
      </c>
      <c r="D71" s="17">
        <v>12384</v>
      </c>
      <c r="E71" s="17">
        <v>15139</v>
      </c>
      <c r="F71" s="17">
        <v>14120</v>
      </c>
      <c r="G71" s="24"/>
      <c r="H71" s="7"/>
      <c r="I71" s="25">
        <f t="shared" si="16"/>
        <v>-3767</v>
      </c>
      <c r="J71" s="24">
        <f t="shared" si="16"/>
        <v>-1736</v>
      </c>
      <c r="K71" s="7"/>
      <c r="L71" s="25">
        <f t="shared" si="3"/>
        <v>-3770.779292520022</v>
      </c>
      <c r="M71" s="17">
        <f t="shared" si="1"/>
        <v>14.283051951893894</v>
      </c>
      <c r="N71" s="17">
        <f t="shared" si="4"/>
        <v>-1741.3498187710461</v>
      </c>
      <c r="O71" s="24">
        <f t="shared" si="2"/>
        <v>28.620560883037232</v>
      </c>
      <c r="P71" s="7"/>
      <c r="Q71" s="25">
        <f t="shared" si="5"/>
        <v>-3735.2411575613451</v>
      </c>
      <c r="R71" s="24">
        <f t="shared" si="6"/>
        <v>-1745.3262203229331</v>
      </c>
      <c r="S71" s="7"/>
      <c r="T71" s="25">
        <f t="shared" si="7"/>
        <v>0.91134232800052983</v>
      </c>
      <c r="U71" s="24">
        <f t="shared" si="8"/>
        <v>-0.42505192955415322</v>
      </c>
      <c r="V71" s="7"/>
      <c r="W71" s="25">
        <f t="shared" si="9"/>
        <v>0.90513030337183042</v>
      </c>
      <c r="X71" s="24">
        <f t="shared" si="10"/>
        <v>286.86372088146413</v>
      </c>
      <c r="Y71" s="7"/>
      <c r="Z71" s="25">
        <f t="shared" si="11"/>
        <v>634</v>
      </c>
      <c r="AA71" s="17">
        <f t="shared" si="15"/>
        <v>286.91099999999989</v>
      </c>
      <c r="AB71" s="24">
        <f t="shared" si="12"/>
        <v>5.007541610189449</v>
      </c>
      <c r="AC71" s="17">
        <f t="shared" si="13"/>
        <v>-4.727911853575506E-2</v>
      </c>
      <c r="AD71" s="17">
        <f t="shared" ca="1" si="14"/>
        <v>-2.9964927405274011E-2</v>
      </c>
      <c r="AE71" s="17">
        <v>98</v>
      </c>
    </row>
    <row r="72" spans="1:31" s="17" customFormat="1" x14ac:dyDescent="0.25">
      <c r="A72" s="17">
        <v>52</v>
      </c>
      <c r="B72" s="17">
        <v>614</v>
      </c>
      <c r="C72" s="17">
        <v>11471</v>
      </c>
      <c r="D72" s="17">
        <v>12213</v>
      </c>
      <c r="E72" s="17">
        <v>15047</v>
      </c>
      <c r="F72" s="17">
        <v>14293</v>
      </c>
      <c r="G72" s="24"/>
      <c r="H72" s="7"/>
      <c r="I72" s="25">
        <f t="shared" si="16"/>
        <v>-3576</v>
      </c>
      <c r="J72" s="24">
        <f t="shared" si="16"/>
        <v>-2080</v>
      </c>
      <c r="K72" s="7"/>
      <c r="L72" s="25">
        <f t="shared" si="3"/>
        <v>-3590.0459165212196</v>
      </c>
      <c r="M72" s="17">
        <f t="shared" si="1"/>
        <v>197.28777092107038</v>
      </c>
      <c r="N72" s="17">
        <f t="shared" si="4"/>
        <v>-2091.6738595611578</v>
      </c>
      <c r="O72" s="24">
        <f t="shared" si="2"/>
        <v>136.27899705363467</v>
      </c>
      <c r="P72" s="7"/>
      <c r="Q72" s="25">
        <f t="shared" si="5"/>
        <v>-3544.2411575613451</v>
      </c>
      <c r="R72" s="24">
        <f t="shared" si="6"/>
        <v>-2089.3262203229333</v>
      </c>
      <c r="S72" s="7"/>
      <c r="T72" s="25">
        <f t="shared" si="7"/>
        <v>0.86474121784309477</v>
      </c>
      <c r="U72" s="24">
        <f t="shared" si="8"/>
        <v>-0.5088287399085949</v>
      </c>
      <c r="V72" s="7"/>
      <c r="W72" s="25">
        <f t="shared" si="9"/>
        <v>0.85727987028673569</v>
      </c>
      <c r="X72" s="24">
        <f t="shared" si="10"/>
        <v>292.39959757709562</v>
      </c>
      <c r="Y72" s="7"/>
      <c r="Z72" s="25">
        <f t="shared" si="11"/>
        <v>614</v>
      </c>
      <c r="AA72" s="17">
        <f t="shared" si="15"/>
        <v>292.4369999999999</v>
      </c>
      <c r="AB72" s="24">
        <f t="shared" si="12"/>
        <v>5.103988504654656</v>
      </c>
      <c r="AC72" s="17">
        <f t="shared" si="13"/>
        <v>-3.7402422904278865E-2</v>
      </c>
      <c r="AD72" s="17">
        <f t="shared" ca="1" si="14"/>
        <v>1.0080009982971205E-2</v>
      </c>
      <c r="AE72" s="17">
        <v>97</v>
      </c>
    </row>
    <row r="73" spans="1:31" s="17" customFormat="1" x14ac:dyDescent="0.25">
      <c r="A73" s="17">
        <v>53</v>
      </c>
      <c r="B73" s="17">
        <v>628</v>
      </c>
      <c r="C73" s="17">
        <v>11577</v>
      </c>
      <c r="D73" s="17">
        <v>12047</v>
      </c>
      <c r="E73" s="17">
        <v>14938</v>
      </c>
      <c r="F73" s="17">
        <v>14463</v>
      </c>
      <c r="G73" s="24"/>
      <c r="H73" s="7"/>
      <c r="I73" s="25">
        <f t="shared" si="16"/>
        <v>-3361</v>
      </c>
      <c r="J73" s="24">
        <f t="shared" si="16"/>
        <v>-2416</v>
      </c>
      <c r="K73" s="7"/>
      <c r="L73" s="25">
        <f t="shared" si="3"/>
        <v>-3370.9604588963498</v>
      </c>
      <c r="M73" s="17">
        <f t="shared" si="1"/>
        <v>99.210741425873707</v>
      </c>
      <c r="N73" s="17">
        <f t="shared" si="4"/>
        <v>-2429.7724060509627</v>
      </c>
      <c r="O73" s="24">
        <f t="shared" si="2"/>
        <v>189.67916843259323</v>
      </c>
      <c r="P73" s="7"/>
      <c r="Q73" s="25">
        <f t="shared" si="5"/>
        <v>-3329.2411575613451</v>
      </c>
      <c r="R73" s="24">
        <f t="shared" si="6"/>
        <v>-2425.3262203229333</v>
      </c>
      <c r="S73" s="7"/>
      <c r="T73" s="25">
        <f t="shared" si="7"/>
        <v>0.81228447080723865</v>
      </c>
      <c r="U73" s="24">
        <f t="shared" si="8"/>
        <v>-0.59065725234781685</v>
      </c>
      <c r="V73" s="7"/>
      <c r="W73" s="25">
        <f t="shared" si="9"/>
        <v>0.80360208912074771</v>
      </c>
      <c r="X73" s="24">
        <f t="shared" si="10"/>
        <v>298.02516506569236</v>
      </c>
      <c r="Y73" s="7"/>
      <c r="Z73" s="25">
        <f t="shared" si="11"/>
        <v>628</v>
      </c>
      <c r="AA73" s="17">
        <f t="shared" si="15"/>
        <v>298.08899999999988</v>
      </c>
      <c r="AB73" s="24">
        <f t="shared" si="12"/>
        <v>5.2026345139773742</v>
      </c>
      <c r="AC73" s="17">
        <f t="shared" si="13"/>
        <v>-6.3834934307521962E-2</v>
      </c>
      <c r="AD73" s="17">
        <f t="shared" ca="1" si="14"/>
        <v>3.1841438429751179E-2</v>
      </c>
      <c r="AE73" s="17">
        <v>96</v>
      </c>
    </row>
    <row r="74" spans="1:31" s="17" customFormat="1" x14ac:dyDescent="0.25">
      <c r="A74" s="17">
        <v>54</v>
      </c>
      <c r="B74" s="17">
        <v>608</v>
      </c>
      <c r="C74" s="17">
        <v>11705</v>
      </c>
      <c r="D74" s="17">
        <v>11898</v>
      </c>
      <c r="E74" s="17">
        <v>14826</v>
      </c>
      <c r="F74" s="17">
        <v>14622</v>
      </c>
      <c r="G74" s="24"/>
      <c r="H74" s="7"/>
      <c r="I74" s="25">
        <f t="shared" si="16"/>
        <v>-3121</v>
      </c>
      <c r="J74" s="24">
        <f t="shared" si="16"/>
        <v>-2724</v>
      </c>
      <c r="K74" s="7"/>
      <c r="L74" s="25">
        <f t="shared" si="3"/>
        <v>-3127.8655181706426</v>
      </c>
      <c r="M74" s="17">
        <f t="shared" si="1"/>
        <v>47.135339751424326</v>
      </c>
      <c r="N74" s="17">
        <f t="shared" si="4"/>
        <v>-2734.5527792305988</v>
      </c>
      <c r="O74" s="24">
        <f t="shared" si="2"/>
        <v>111.36114948975833</v>
      </c>
      <c r="P74" s="7"/>
      <c r="Q74" s="25">
        <f t="shared" si="5"/>
        <v>-3089.2411575613451</v>
      </c>
      <c r="R74" s="24">
        <f t="shared" si="6"/>
        <v>-2733.3262203229333</v>
      </c>
      <c r="S74" s="7"/>
      <c r="T74" s="25">
        <f t="shared" si="7"/>
        <v>0.7537281020230272</v>
      </c>
      <c r="U74" s="24">
        <f t="shared" si="8"/>
        <v>-0.66566672208377042</v>
      </c>
      <c r="V74" s="7"/>
      <c r="W74" s="25">
        <f t="shared" si="9"/>
        <v>0.74392528438401806</v>
      </c>
      <c r="X74" s="24">
        <f t="shared" si="10"/>
        <v>303.5311101131017</v>
      </c>
      <c r="Y74" s="7"/>
      <c r="Z74" s="25">
        <f t="shared" si="11"/>
        <v>608</v>
      </c>
      <c r="AA74" s="17">
        <f t="shared" si="15"/>
        <v>303.56099999999986</v>
      </c>
      <c r="AB74" s="24">
        <f t="shared" si="12"/>
        <v>5.2981389306465045</v>
      </c>
      <c r="AC74" s="17">
        <f t="shared" si="13"/>
        <v>-2.9889886898160967E-2</v>
      </c>
      <c r="AD74" s="17">
        <f t="shared" ca="1" si="14"/>
        <v>2.0728985944401757E-2</v>
      </c>
      <c r="AE74" s="17">
        <v>95</v>
      </c>
    </row>
    <row r="75" spans="1:31" s="17" customFormat="1" x14ac:dyDescent="0.25">
      <c r="A75" s="17">
        <v>55</v>
      </c>
      <c r="B75" s="17">
        <v>622</v>
      </c>
      <c r="C75" s="17">
        <v>11837</v>
      </c>
      <c r="D75" s="17">
        <v>11746</v>
      </c>
      <c r="E75" s="17">
        <v>14675</v>
      </c>
      <c r="F75" s="17">
        <v>14755</v>
      </c>
      <c r="G75" s="24"/>
      <c r="H75" s="7"/>
      <c r="I75" s="25">
        <f t="shared" si="16"/>
        <v>-2838</v>
      </c>
      <c r="J75" s="24">
        <f t="shared" si="16"/>
        <v>-3009</v>
      </c>
      <c r="K75" s="7"/>
      <c r="L75" s="25">
        <f t="shared" si="3"/>
        <v>-2849.963532792246</v>
      </c>
      <c r="M75" s="17">
        <f t="shared" si="1"/>
        <v>143.12611687114637</v>
      </c>
      <c r="N75" s="17">
        <f t="shared" si="4"/>
        <v>-3020.4650448415573</v>
      </c>
      <c r="O75" s="24">
        <f t="shared" si="2"/>
        <v>131.44725321891968</v>
      </c>
      <c r="P75" s="7"/>
      <c r="Q75" s="25">
        <f t="shared" si="5"/>
        <v>-2806.2411575613451</v>
      </c>
      <c r="R75" s="24">
        <f t="shared" si="6"/>
        <v>-3018.3262203229333</v>
      </c>
      <c r="S75" s="7"/>
      <c r="T75" s="25">
        <f t="shared" si="7"/>
        <v>0.68468038383164442</v>
      </c>
      <c r="U75" s="24">
        <f t="shared" si="8"/>
        <v>-0.73507483531346762</v>
      </c>
      <c r="V75" s="7"/>
      <c r="W75" s="25">
        <f t="shared" si="9"/>
        <v>0.67383916005916056</v>
      </c>
      <c r="X75" s="24">
        <f t="shared" si="10"/>
        <v>309.19751090705904</v>
      </c>
      <c r="Y75" s="7"/>
      <c r="Z75" s="25">
        <f t="shared" si="11"/>
        <v>622</v>
      </c>
      <c r="AA75" s="17">
        <f t="shared" si="15"/>
        <v>309.15899999999988</v>
      </c>
      <c r="AB75" s="24">
        <f t="shared" si="12"/>
        <v>5.3958424621731478</v>
      </c>
      <c r="AC75" s="17">
        <f t="shared" si="13"/>
        <v>3.8510907059162491E-2</v>
      </c>
      <c r="AD75" s="17">
        <f t="shared" ca="1" si="14"/>
        <v>-1.8439025155203126E-2</v>
      </c>
      <c r="AE75" s="17">
        <v>94</v>
      </c>
    </row>
    <row r="76" spans="1:31" s="17" customFormat="1" x14ac:dyDescent="0.25">
      <c r="A76" s="17">
        <v>56</v>
      </c>
      <c r="B76" s="17">
        <v>634</v>
      </c>
      <c r="C76" s="17">
        <v>11998</v>
      </c>
      <c r="D76" s="17">
        <v>11628</v>
      </c>
      <c r="E76" s="17">
        <v>14532</v>
      </c>
      <c r="F76" s="17">
        <v>14894</v>
      </c>
      <c r="G76" s="24"/>
      <c r="H76" s="7"/>
      <c r="I76" s="25">
        <f t="shared" si="16"/>
        <v>-2534</v>
      </c>
      <c r="J76" s="24">
        <f t="shared" si="16"/>
        <v>-3266</v>
      </c>
      <c r="K76" s="7"/>
      <c r="L76" s="25">
        <f t="shared" si="3"/>
        <v>-2539.0282655332248</v>
      </c>
      <c r="M76" s="17">
        <f t="shared" si="1"/>
        <v>25.283454272616879</v>
      </c>
      <c r="N76" s="17">
        <f t="shared" si="4"/>
        <v>-3282.149736494951</v>
      </c>
      <c r="O76" s="24">
        <f t="shared" si="2"/>
        <v>260.81398885635082</v>
      </c>
      <c r="P76" s="7"/>
      <c r="Q76" s="25">
        <f t="shared" si="5"/>
        <v>-2502.2411575613451</v>
      </c>
      <c r="R76" s="24">
        <f t="shared" si="6"/>
        <v>-3275.3262203229333</v>
      </c>
      <c r="S76" s="7"/>
      <c r="T76" s="25">
        <f t="shared" si="7"/>
        <v>0.61050898337164328</v>
      </c>
      <c r="U76" s="24">
        <f t="shared" si="8"/>
        <v>-0.79766390583989644</v>
      </c>
      <c r="V76" s="7"/>
      <c r="W76" s="25">
        <f t="shared" si="9"/>
        <v>0.59873005926270617</v>
      </c>
      <c r="X76" s="24">
        <f t="shared" si="10"/>
        <v>314.81677369750241</v>
      </c>
      <c r="Y76" s="7"/>
      <c r="Z76" s="25">
        <f t="shared" si="11"/>
        <v>634</v>
      </c>
      <c r="AA76" s="17">
        <f t="shared" si="15"/>
        <v>314.8649999999999</v>
      </c>
      <c r="AB76" s="24">
        <f t="shared" si="12"/>
        <v>5.4954309492919435</v>
      </c>
      <c r="AC76" s="17">
        <f t="shared" si="13"/>
        <v>-4.822630249748272E-2</v>
      </c>
      <c r="AD76" s="17">
        <f t="shared" ca="1" si="14"/>
        <v>8.6491428212468691E-2</v>
      </c>
      <c r="AE76" s="17">
        <v>93</v>
      </c>
    </row>
    <row r="77" spans="1:31" s="17" customFormat="1" x14ac:dyDescent="0.25">
      <c r="A77" s="17">
        <v>57</v>
      </c>
      <c r="B77" s="17">
        <v>637</v>
      </c>
      <c r="C77" s="17">
        <v>12162</v>
      </c>
      <c r="D77" s="17">
        <v>11501</v>
      </c>
      <c r="E77" s="17">
        <v>14357</v>
      </c>
      <c r="F77" s="17">
        <v>15003</v>
      </c>
      <c r="G77" s="24"/>
      <c r="H77" s="7"/>
      <c r="I77" s="25">
        <f t="shared" si="16"/>
        <v>-2195</v>
      </c>
      <c r="J77" s="24">
        <f t="shared" si="16"/>
        <v>-3502</v>
      </c>
      <c r="K77" s="7"/>
      <c r="L77" s="25">
        <f t="shared" si="3"/>
        <v>-2201.5798975601369</v>
      </c>
      <c r="M77" s="17">
        <f t="shared" si="1"/>
        <v>43.29505190189608</v>
      </c>
      <c r="N77" s="17">
        <f t="shared" si="4"/>
        <v>-3512.2343807076304</v>
      </c>
      <c r="O77" s="24">
        <f t="shared" si="2"/>
        <v>104.74254846871747</v>
      </c>
      <c r="P77" s="7"/>
      <c r="Q77" s="25">
        <f t="shared" si="5"/>
        <v>-2163.2411575613451</v>
      </c>
      <c r="R77" s="24">
        <f t="shared" si="6"/>
        <v>-3511.3262203229333</v>
      </c>
      <c r="S77" s="7"/>
      <c r="T77" s="25">
        <f t="shared" si="7"/>
        <v>0.52779811246394448</v>
      </c>
      <c r="U77" s="24">
        <f t="shared" si="8"/>
        <v>-0.85513869433887379</v>
      </c>
      <c r="V77" s="7"/>
      <c r="W77" s="25">
        <f t="shared" si="9"/>
        <v>0.51515649944791986</v>
      </c>
      <c r="X77" s="24">
        <f t="shared" si="10"/>
        <v>320.64303923432908</v>
      </c>
      <c r="Y77" s="7"/>
      <c r="Z77" s="25">
        <f t="shared" si="11"/>
        <v>637</v>
      </c>
      <c r="AA77" s="17">
        <f t="shared" si="15"/>
        <v>320.5979999999999</v>
      </c>
      <c r="AB77" s="24">
        <f t="shared" si="12"/>
        <v>5.5954906753087785</v>
      </c>
      <c r="AC77" s="17">
        <f t="shared" si="13"/>
        <v>4.5039234329180999E-2</v>
      </c>
      <c r="AD77" s="17">
        <f t="shared" ca="1" si="14"/>
        <v>-3.4522783174622873E-2</v>
      </c>
      <c r="AE77" s="17">
        <v>92</v>
      </c>
    </row>
    <row r="78" spans="1:31" s="17" customFormat="1" x14ac:dyDescent="0.25">
      <c r="A78" s="17">
        <v>58</v>
      </c>
      <c r="B78" s="17">
        <v>640</v>
      </c>
      <c r="C78" s="17">
        <v>12337</v>
      </c>
      <c r="D78" s="17">
        <v>11400</v>
      </c>
      <c r="E78" s="17">
        <v>14169</v>
      </c>
      <c r="F78" s="17">
        <v>15096</v>
      </c>
      <c r="G78" s="24"/>
      <c r="H78" s="7"/>
      <c r="I78" s="25">
        <f t="shared" si="16"/>
        <v>-1832</v>
      </c>
      <c r="J78" s="24">
        <f t="shared" si="16"/>
        <v>-3696</v>
      </c>
      <c r="K78" s="7"/>
      <c r="L78" s="25">
        <f t="shared" si="3"/>
        <v>-1840.6671541763221</v>
      </c>
      <c r="M78" s="17">
        <f t="shared" si="1"/>
        <v>75.11956151613812</v>
      </c>
      <c r="N78" s="17">
        <f t="shared" si="4"/>
        <v>-3707.9371037794558</v>
      </c>
      <c r="O78" s="24">
        <f t="shared" si="2"/>
        <v>142.4944466414982</v>
      </c>
      <c r="P78" s="7"/>
      <c r="Q78" s="25">
        <f t="shared" si="5"/>
        <v>-1800.2411575613451</v>
      </c>
      <c r="R78" s="24">
        <f t="shared" si="6"/>
        <v>-3705.3262203229333</v>
      </c>
      <c r="S78" s="7"/>
      <c r="T78" s="25">
        <f t="shared" si="7"/>
        <v>0.43923160467782463</v>
      </c>
      <c r="U78" s="24">
        <f t="shared" si="8"/>
        <v>-0.90238491878294846</v>
      </c>
      <c r="V78" s="7"/>
      <c r="W78" s="25">
        <f t="shared" si="9"/>
        <v>0.42587856323663453</v>
      </c>
      <c r="X78" s="24">
        <f t="shared" si="10"/>
        <v>326.44396504007489</v>
      </c>
      <c r="Y78" s="7"/>
      <c r="Z78" s="25">
        <f t="shared" si="11"/>
        <v>640</v>
      </c>
      <c r="AA78" s="17">
        <f t="shared" si="15"/>
        <v>326.35799999999989</v>
      </c>
      <c r="AB78" s="24">
        <f t="shared" si="12"/>
        <v>5.6960216402236519</v>
      </c>
      <c r="AC78" s="17">
        <f t="shared" si="13"/>
        <v>8.5965040074995613E-2</v>
      </c>
      <c r="AD78" s="17">
        <f t="shared" ca="1" si="14"/>
        <v>3.3930686697374313E-2</v>
      </c>
      <c r="AE78" s="17">
        <v>91</v>
      </c>
    </row>
    <row r="79" spans="1:31" s="17" customFormat="1" x14ac:dyDescent="0.25">
      <c r="A79" s="17">
        <v>59</v>
      </c>
      <c r="B79" s="17">
        <v>621</v>
      </c>
      <c r="C79" s="17">
        <v>12521</v>
      </c>
      <c r="D79" s="17">
        <v>11324</v>
      </c>
      <c r="E79" s="17">
        <v>13994</v>
      </c>
      <c r="F79" s="17">
        <v>15176</v>
      </c>
      <c r="G79" s="24"/>
      <c r="H79" s="7"/>
      <c r="I79" s="25">
        <f t="shared" si="16"/>
        <v>-1473</v>
      </c>
      <c r="J79" s="24">
        <f t="shared" si="16"/>
        <v>-3852</v>
      </c>
      <c r="K79" s="7"/>
      <c r="L79" s="25">
        <f t="shared" si="3"/>
        <v>-1472.9552714607719</v>
      </c>
      <c r="M79" s="17">
        <f t="shared" si="1"/>
        <v>2.0006422214812344E-3</v>
      </c>
      <c r="N79" s="17">
        <f t="shared" si="4"/>
        <v>-3861.9790499908277</v>
      </c>
      <c r="O79" s="24">
        <f t="shared" si="2"/>
        <v>99.581438719437557</v>
      </c>
      <c r="P79" s="7"/>
      <c r="Q79" s="25">
        <f t="shared" si="5"/>
        <v>-1441.2411575613451</v>
      </c>
      <c r="R79" s="24">
        <f t="shared" si="6"/>
        <v>-3861.3262203229333</v>
      </c>
      <c r="S79" s="7"/>
      <c r="T79" s="25">
        <f t="shared" si="7"/>
        <v>0.35164103637144162</v>
      </c>
      <c r="U79" s="24">
        <f t="shared" si="8"/>
        <v>-0.94037672812973006</v>
      </c>
      <c r="V79" s="7"/>
      <c r="W79" s="25">
        <f t="shared" si="9"/>
        <v>0.33771411306587601</v>
      </c>
      <c r="X79" s="24">
        <f t="shared" si="10"/>
        <v>331.95427549965916</v>
      </c>
      <c r="Y79" s="7"/>
      <c r="Z79" s="25">
        <f t="shared" si="11"/>
        <v>621</v>
      </c>
      <c r="AA79" s="17">
        <f t="shared" si="15"/>
        <v>331.94699999999989</v>
      </c>
      <c r="AB79" s="24">
        <f t="shared" si="12"/>
        <v>5.7935680921176145</v>
      </c>
      <c r="AC79" s="17">
        <f t="shared" si="13"/>
        <v>7.2754996592721E-3</v>
      </c>
      <c r="AD79" s="17">
        <f t="shared" ca="1" si="14"/>
        <v>4.4494349877879813E-2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12722</v>
      </c>
      <c r="D80" s="17">
        <v>11273</v>
      </c>
      <c r="E80" s="17">
        <v>13813</v>
      </c>
      <c r="F80" s="17">
        <v>15254</v>
      </c>
      <c r="G80" s="24"/>
      <c r="H80" s="7"/>
      <c r="I80" s="25">
        <f t="shared" si="16"/>
        <v>-1091</v>
      </c>
      <c r="J80" s="24">
        <f t="shared" si="16"/>
        <v>-3981</v>
      </c>
      <c r="K80" s="7"/>
      <c r="L80" s="25">
        <f t="shared" si="3"/>
        <v>-1086.5400137044853</v>
      </c>
      <c r="M80" s="17">
        <f t="shared" si="1"/>
        <v>19.891477756178777</v>
      </c>
      <c r="N80" s="17">
        <f t="shared" si="4"/>
        <v>-3980.4935377766233</v>
      </c>
      <c r="O80" s="24">
        <f t="shared" si="2"/>
        <v>0.25650398370770028</v>
      </c>
      <c r="P80" s="7"/>
      <c r="Q80" s="25">
        <f t="shared" si="5"/>
        <v>-1059.2411575613451</v>
      </c>
      <c r="R80" s="24">
        <f t="shared" si="6"/>
        <v>-3990.3262203229333</v>
      </c>
      <c r="S80" s="7"/>
      <c r="T80" s="25">
        <f t="shared" si="7"/>
        <v>0.25843881605657165</v>
      </c>
      <c r="U80" s="24">
        <f t="shared" si="8"/>
        <v>-0.97179303201264566</v>
      </c>
      <c r="V80" s="7"/>
      <c r="W80" s="25">
        <f t="shared" si="9"/>
        <v>0.24403504605970117</v>
      </c>
      <c r="X80" s="24">
        <f t="shared" si="10"/>
        <v>337.61229467041233</v>
      </c>
      <c r="Y80" s="7"/>
      <c r="Z80" s="25">
        <f t="shared" si="11"/>
        <v>629</v>
      </c>
      <c r="AA80" s="17">
        <f t="shared" si="15"/>
        <v>337.60799999999989</v>
      </c>
      <c r="AB80" s="24">
        <f t="shared" si="12"/>
        <v>5.8923711810730151</v>
      </c>
      <c r="AC80" s="17">
        <f t="shared" si="13"/>
        <v>4.2946704124346979E-3</v>
      </c>
      <c r="AD80" s="17">
        <f t="shared" ca="1" si="14"/>
        <v>5.8632256451573994E-2</v>
      </c>
      <c r="AE80" s="17">
        <v>89</v>
      </c>
    </row>
    <row r="81" spans="1:31" s="17" customFormat="1" x14ac:dyDescent="0.25">
      <c r="A81" s="17">
        <v>61</v>
      </c>
      <c r="B81" s="17">
        <v>620</v>
      </c>
      <c r="C81" s="17">
        <v>12916</v>
      </c>
      <c r="D81" s="17">
        <v>11231</v>
      </c>
      <c r="E81" s="17">
        <v>13619</v>
      </c>
      <c r="F81" s="17">
        <v>15288</v>
      </c>
      <c r="G81" s="24"/>
      <c r="H81" s="7"/>
      <c r="I81" s="25">
        <f t="shared" si="16"/>
        <v>-703</v>
      </c>
      <c r="J81" s="24">
        <f t="shared" si="16"/>
        <v>-4057</v>
      </c>
      <c r="K81" s="7"/>
      <c r="L81" s="25">
        <f t="shared" si="3"/>
        <v>-695.55714995333972</v>
      </c>
      <c r="M81" s="17">
        <f t="shared" si="1"/>
        <v>55.396016817070972</v>
      </c>
      <c r="N81" s="17">
        <f t="shared" si="4"/>
        <v>-4059.2455673101249</v>
      </c>
      <c r="O81" s="24">
        <f t="shared" si="2"/>
        <v>5.0425725443015681</v>
      </c>
      <c r="P81" s="7"/>
      <c r="Q81" s="25">
        <f t="shared" si="5"/>
        <v>-671.24115756134506</v>
      </c>
      <c r="R81" s="24">
        <f t="shared" si="6"/>
        <v>-4066.3262203229333</v>
      </c>
      <c r="S81" s="7"/>
      <c r="T81" s="25">
        <f t="shared" si="7"/>
        <v>0.16377268652209639</v>
      </c>
      <c r="U81" s="24">
        <f t="shared" si="8"/>
        <v>-0.9903018622072316</v>
      </c>
      <c r="V81" s="7"/>
      <c r="W81" s="25">
        <f t="shared" si="9"/>
        <v>0.14908359955989464</v>
      </c>
      <c r="X81" s="24">
        <f t="shared" si="10"/>
        <v>343.14760548599156</v>
      </c>
      <c r="Y81" s="7"/>
      <c r="Z81" s="25">
        <f t="shared" si="11"/>
        <v>620</v>
      </c>
      <c r="AA81" s="17">
        <f t="shared" si="15"/>
        <v>343.18799999999987</v>
      </c>
      <c r="AB81" s="24">
        <f t="shared" si="12"/>
        <v>5.9897605533342979</v>
      </c>
      <c r="AC81" s="17">
        <f t="shared" si="13"/>
        <v>-4.0394514008312399E-2</v>
      </c>
      <c r="AD81" s="17">
        <f t="shared" ca="1" si="14"/>
        <v>0.11851910943897792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13116</v>
      </c>
      <c r="D82" s="17">
        <v>11215</v>
      </c>
      <c r="E82" s="17">
        <v>13428</v>
      </c>
      <c r="F82" s="17">
        <v>15315</v>
      </c>
      <c r="G82" s="24"/>
      <c r="H82" s="7"/>
      <c r="I82" s="25">
        <f t="shared" si="16"/>
        <v>-312</v>
      </c>
      <c r="J82" s="24">
        <f t="shared" si="16"/>
        <v>-4100</v>
      </c>
      <c r="K82" s="7"/>
      <c r="L82" s="25">
        <f t="shared" si="3"/>
        <v>-302.78366766294738</v>
      </c>
      <c r="M82" s="17">
        <f t="shared" si="1"/>
        <v>84.940781747001807</v>
      </c>
      <c r="N82" s="17">
        <f t="shared" si="4"/>
        <v>-4099.216945659834</v>
      </c>
      <c r="O82" s="24">
        <f t="shared" si="2"/>
        <v>0.61317409965283776</v>
      </c>
      <c r="P82" s="7"/>
      <c r="Q82" s="25">
        <f t="shared" si="5"/>
        <v>-280.24115756134506</v>
      </c>
      <c r="R82" s="24">
        <f t="shared" si="6"/>
        <v>-4109.3262203229333</v>
      </c>
      <c r="S82" s="7"/>
      <c r="T82" s="25">
        <f t="shared" si="7"/>
        <v>6.8374602377818505E-2</v>
      </c>
      <c r="U82" s="24">
        <f t="shared" si="8"/>
        <v>-1.0007739635015367</v>
      </c>
      <c r="V82" s="7"/>
      <c r="W82" s="25">
        <f t="shared" si="9"/>
        <v>5.3519472605877083E-2</v>
      </c>
      <c r="X82" s="24">
        <f t="shared" si="10"/>
        <v>348.64767639591423</v>
      </c>
      <c r="Y82" s="7"/>
      <c r="Z82" s="25">
        <f t="shared" si="11"/>
        <v>613</v>
      </c>
      <c r="AA82" s="17">
        <f t="shared" si="15"/>
        <v>348.70499999999987</v>
      </c>
      <c r="AB82" s="24">
        <f t="shared" si="12"/>
        <v>6.0860503681668243</v>
      </c>
      <c r="AC82" s="17">
        <f t="shared" si="13"/>
        <v>-5.7323604085638635E-2</v>
      </c>
      <c r="AD82" s="17">
        <f t="shared" ca="1" si="14"/>
        <v>-3.5294293124934484E-2</v>
      </c>
      <c r="AE82" s="17">
        <v>87</v>
      </c>
    </row>
    <row r="83" spans="1:31" s="17" customFormat="1" x14ac:dyDescent="0.25">
      <c r="A83" s="17">
        <v>63</v>
      </c>
      <c r="B83" s="17">
        <v>629</v>
      </c>
      <c r="C83" s="17">
        <v>13306</v>
      </c>
      <c r="D83" s="17">
        <v>11206</v>
      </c>
      <c r="E83" s="17">
        <v>13217</v>
      </c>
      <c r="F83" s="17">
        <v>15306</v>
      </c>
      <c r="G83" s="24"/>
      <c r="H83" s="7"/>
      <c r="I83" s="25">
        <f t="shared" si="16"/>
        <v>89</v>
      </c>
      <c r="J83" s="24">
        <f t="shared" si="16"/>
        <v>-4100</v>
      </c>
      <c r="K83" s="7"/>
      <c r="L83" s="25">
        <f t="shared" si="3"/>
        <v>102.82143649326244</v>
      </c>
      <c r="M83" s="17">
        <f t="shared" si="1"/>
        <v>191.03210673728671</v>
      </c>
      <c r="N83" s="17">
        <f t="shared" si="4"/>
        <v>-4100.6789626402906</v>
      </c>
      <c r="O83" s="24">
        <f t="shared" si="2"/>
        <v>0.46099026691037237</v>
      </c>
      <c r="P83" s="7"/>
      <c r="Q83" s="25">
        <f t="shared" si="5"/>
        <v>120.75884243865492</v>
      </c>
      <c r="R83" s="24">
        <f t="shared" si="6"/>
        <v>-4109.3262203229333</v>
      </c>
      <c r="S83" s="7"/>
      <c r="T83" s="25">
        <f t="shared" si="7"/>
        <v>-2.9463330465801529E-2</v>
      </c>
      <c r="U83" s="24">
        <f t="shared" si="8"/>
        <v>-1.0007739635015367</v>
      </c>
      <c r="V83" s="7"/>
      <c r="W83" s="25">
        <f t="shared" si="9"/>
        <v>-4.4329249083385903E-2</v>
      </c>
      <c r="X83" s="24">
        <f t="shared" si="10"/>
        <v>354.24508558704474</v>
      </c>
      <c r="Y83" s="7"/>
      <c r="Z83" s="25">
        <f t="shared" si="11"/>
        <v>629</v>
      </c>
      <c r="AA83" s="17">
        <f t="shared" si="15"/>
        <v>354.36599999999987</v>
      </c>
      <c r="AB83" s="24">
        <f t="shared" si="12"/>
        <v>6.1848534571222231</v>
      </c>
      <c r="AC83" s="17">
        <f t="shared" si="13"/>
        <v>-0.1209144129551305</v>
      </c>
      <c r="AD83" s="17">
        <f t="shared" ca="1" si="14"/>
        <v>6.4986433250055597E-2</v>
      </c>
      <c r="AE83" s="17">
        <v>86</v>
      </c>
    </row>
    <row r="84" spans="1:31" s="17" customFormat="1" x14ac:dyDescent="0.25">
      <c r="A84" s="17">
        <v>64</v>
      </c>
      <c r="B84" s="17">
        <v>623</v>
      </c>
      <c r="C84" s="17">
        <v>13513</v>
      </c>
      <c r="D84" s="17">
        <v>11224</v>
      </c>
      <c r="E84" s="17">
        <v>13026</v>
      </c>
      <c r="F84" s="17">
        <v>15296</v>
      </c>
      <c r="G84" s="24"/>
      <c r="H84" s="7"/>
      <c r="I84" s="25">
        <f t="shared" ref="I84:J115" si="17">C84-E84</f>
        <v>487</v>
      </c>
      <c r="J84" s="24">
        <f t="shared" si="17"/>
        <v>-4072</v>
      </c>
      <c r="K84" s="7"/>
      <c r="L84" s="25">
        <f t="shared" si="3"/>
        <v>503.27503719551908</v>
      </c>
      <c r="M84" s="17">
        <f t="shared" ref="M84:M147" si="18">(I84-L84)^2</f>
        <v>264.87683571552941</v>
      </c>
      <c r="N84" s="17">
        <f t="shared" si="4"/>
        <v>-4062.6238661355037</v>
      </c>
      <c r="O84" s="24">
        <f t="shared" ref="O84:O147" si="19">(J84-N84)^2</f>
        <v>87.911886244954246</v>
      </c>
      <c r="P84" s="7"/>
      <c r="Q84" s="25">
        <f t="shared" si="5"/>
        <v>518.75884243865494</v>
      </c>
      <c r="R84" s="24">
        <f t="shared" si="6"/>
        <v>-4081.3262203229333</v>
      </c>
      <c r="S84" s="7"/>
      <c r="T84" s="25">
        <f t="shared" si="7"/>
        <v>-0.12656930869961894</v>
      </c>
      <c r="U84" s="24">
        <f t="shared" si="8"/>
        <v>-0.9939549207982683</v>
      </c>
      <c r="V84" s="7"/>
      <c r="W84" s="25">
        <f t="shared" si="9"/>
        <v>-0.14134466464937728</v>
      </c>
      <c r="X84" s="24">
        <f>IF(MOD(ATAN2(U84,W84)*180/PI()-$J$9+360,360)&lt;355,MOD(ATAN2(U84,W84)*180/PI()-$J$9+360,360)+360,MOD(ATAN2(U84,W84)*180/PI()-$J$9+360,360))</f>
        <v>359.80227086309446</v>
      </c>
      <c r="Y84" s="7"/>
      <c r="Z84" s="25">
        <f t="shared" si="11"/>
        <v>623</v>
      </c>
      <c r="AA84" s="17">
        <f t="shared" si="15"/>
        <v>359.97299999999984</v>
      </c>
      <c r="AB84" s="24">
        <f t="shared" si="12"/>
        <v>6.2827140682815452</v>
      </c>
      <c r="AC84" s="17">
        <f t="shared" si="13"/>
        <v>-0.17072913690537916</v>
      </c>
    </row>
    <row r="85" spans="1:31" s="17" customFormat="1" x14ac:dyDescent="0.25">
      <c r="A85" s="17">
        <v>0</v>
      </c>
      <c r="B85" s="17">
        <v>0</v>
      </c>
      <c r="C85" s="17">
        <v>13472</v>
      </c>
      <c r="D85" s="17">
        <v>11182</v>
      </c>
      <c r="E85" s="17">
        <v>12972</v>
      </c>
      <c r="F85" s="17">
        <v>15236</v>
      </c>
      <c r="G85" s="24"/>
      <c r="H85" s="7"/>
      <c r="I85" s="25">
        <f t="shared" si="17"/>
        <v>500</v>
      </c>
      <c r="J85" s="24">
        <f t="shared" si="17"/>
        <v>-4054</v>
      </c>
      <c r="K85" s="7"/>
      <c r="L85" s="25">
        <f>$M$9*SIN(2*PI()/$M$10*(AA85+$M$11))+$M$12</f>
        <v>510.02938694500079</v>
      </c>
      <c r="M85" s="17">
        <f t="shared" si="18"/>
        <v>100.58860249255237</v>
      </c>
      <c r="N85" s="17">
        <f>$O$9*COS(2*PI()/$O$10*(AA85+$O$11))+$O$12</f>
        <v>-4044.65498554755</v>
      </c>
      <c r="O85" s="24">
        <f t="shared" si="19"/>
        <v>87.329295116498614</v>
      </c>
      <c r="P85" s="7"/>
      <c r="Q85" s="25">
        <f t="shared" ref="Q85:Q148" si="20">I85-$J$4</f>
        <v>531.75884243865494</v>
      </c>
      <c r="R85" s="24">
        <f t="shared" ref="R85:R148" si="21">J85-$J$3</f>
        <v>-4063.3262203229333</v>
      </c>
      <c r="S85" s="7"/>
      <c r="T85" s="25">
        <f t="shared" ref="T85:T148" si="22">Q85/$J$7</f>
        <v>-0.1297411120087637</v>
      </c>
      <c r="U85" s="24">
        <f t="shared" ref="U85:U148" si="23">R85/$J$6</f>
        <v>-0.98957125048902428</v>
      </c>
      <c r="V85" s="7"/>
      <c r="W85" s="25">
        <f t="shared" ref="W85:W148" si="24">(T85-U85*SIN(-$J$11*PI()/180))/(COS(-$J$11*PI()/180))</f>
        <v>-0.14445171506515361</v>
      </c>
      <c r="X85" s="24">
        <f>IF(MOD(ATAN2(U85,W85)*180/PI()-$J$9+360,360)&lt;355,MOD(ATAN2(U85,W85)*180/PI()-$J$9+360,360)+360,MOD(ATAN2(U85,W85)*180/PI()-$J$9+360,360))</f>
        <v>360.01386776550839</v>
      </c>
      <c r="Y85" s="7"/>
      <c r="Z85" s="25">
        <f>I165-J159</f>
        <v>8</v>
      </c>
      <c r="AA85" s="17">
        <f t="shared" si="15"/>
        <v>360.04499999999985</v>
      </c>
      <c r="AB85" s="24">
        <f t="shared" ref="AB85:AB148" si="25">AA85*PI()/180</f>
        <v>6.2839707053429805</v>
      </c>
      <c r="AC85" s="17">
        <f t="shared" ref="AC85:AC148" si="26">X85-AA85</f>
        <v>-3.1132234491451527E-2</v>
      </c>
    </row>
    <row r="86" spans="1:31" s="17" customFormat="1" x14ac:dyDescent="0.25">
      <c r="A86" s="17">
        <v>1</v>
      </c>
      <c r="B86" s="17">
        <v>-630</v>
      </c>
      <c r="C86" s="17">
        <v>13252</v>
      </c>
      <c r="D86" s="17">
        <v>11157</v>
      </c>
      <c r="E86" s="17">
        <v>13158</v>
      </c>
      <c r="F86" s="17">
        <v>15247</v>
      </c>
      <c r="G86" s="24"/>
      <c r="H86" s="7"/>
      <c r="I86" s="25">
        <f t="shared" si="17"/>
        <v>94</v>
      </c>
      <c r="J86" s="24">
        <f t="shared" si="17"/>
        <v>-4090</v>
      </c>
      <c r="K86" s="7"/>
      <c r="L86" s="25">
        <f t="shared" ref="L86:L149" si="27">$M$9*SIN(2*PI()/$M$10*(AA86+$M$11))+$M$12</f>
        <v>106.44240503815622</v>
      </c>
      <c r="M86" s="17">
        <f t="shared" si="18"/>
        <v>154.81344313353537</v>
      </c>
      <c r="N86" s="17">
        <f t="shared" ref="N86:N149" si="28">$O$9*COS(2*PI()/$O$10*(AA86+$O$11))+$O$12</f>
        <v>-4083.9966247491716</v>
      </c>
      <c r="O86" s="24">
        <f t="shared" si="19"/>
        <v>36.040514402259106</v>
      </c>
      <c r="P86" s="7"/>
      <c r="Q86" s="25">
        <f t="shared" si="20"/>
        <v>125.75884243865492</v>
      </c>
      <c r="R86" s="24">
        <f t="shared" si="21"/>
        <v>-4099.3262203229333</v>
      </c>
      <c r="S86" s="7"/>
      <c r="T86" s="25">
        <f t="shared" si="22"/>
        <v>-3.0683254815472603E-2</v>
      </c>
      <c r="U86" s="24">
        <f t="shared" si="23"/>
        <v>-0.99833859110751233</v>
      </c>
      <c r="V86" s="7"/>
      <c r="W86" s="25">
        <f t="shared" si="24"/>
        <v>-4.5513139814847912E-2</v>
      </c>
      <c r="X86" s="24">
        <f t="shared" ref="X86:X148" si="29">MOD(ATAN2(U86,W86)*180/PI()-$J$9+360,360)</f>
        <v>354.31907202029475</v>
      </c>
      <c r="Y86" s="7"/>
      <c r="Z86" s="25">
        <f t="shared" ref="Z86:Z149" si="30">B86</f>
        <v>-630</v>
      </c>
      <c r="AA86" s="17">
        <f t="shared" ref="AA86:AA149" si="31">360/40000*Z86+AA85</f>
        <v>354.37499999999983</v>
      </c>
      <c r="AB86" s="24">
        <f t="shared" si="25"/>
        <v>6.1850105367549029</v>
      </c>
      <c r="AC86" s="17">
        <f t="shared" si="26"/>
        <v>-5.5927979705074904E-2</v>
      </c>
    </row>
    <row r="87" spans="1:31" s="17" customFormat="1" x14ac:dyDescent="0.25">
      <c r="A87" s="17">
        <v>2</v>
      </c>
      <c r="B87" s="17">
        <v>-617</v>
      </c>
      <c r="C87" s="17">
        <v>13064</v>
      </c>
      <c r="D87" s="17">
        <v>11167</v>
      </c>
      <c r="E87" s="17">
        <v>13369</v>
      </c>
      <c r="F87" s="17">
        <v>15250</v>
      </c>
      <c r="G87" s="24"/>
      <c r="H87" s="7"/>
      <c r="I87" s="25">
        <f t="shared" si="17"/>
        <v>-305</v>
      </c>
      <c r="J87" s="24">
        <f t="shared" si="17"/>
        <v>-4083</v>
      </c>
      <c r="K87" s="7"/>
      <c r="L87" s="25">
        <f t="shared" si="27"/>
        <v>-290.15568690793538</v>
      </c>
      <c r="M87" s="17">
        <f t="shared" si="18"/>
        <v>220.35363117524119</v>
      </c>
      <c r="N87" s="17">
        <f t="shared" si="28"/>
        <v>-4083.6760363718063</v>
      </c>
      <c r="O87" s="24">
        <f t="shared" si="19"/>
        <v>0.45702517600499382</v>
      </c>
      <c r="P87" s="7"/>
      <c r="Q87" s="25">
        <f t="shared" si="20"/>
        <v>-273.24115756134506</v>
      </c>
      <c r="R87" s="24">
        <f t="shared" si="21"/>
        <v>-4092.3262203229333</v>
      </c>
      <c r="S87" s="7"/>
      <c r="T87" s="25">
        <f t="shared" si="22"/>
        <v>6.6666708288279003E-2</v>
      </c>
      <c r="U87" s="24">
        <f t="shared" si="23"/>
        <v>-0.99663383043169518</v>
      </c>
      <c r="V87" s="7"/>
      <c r="W87" s="25">
        <f t="shared" si="24"/>
        <v>5.1872876024570955E-2</v>
      </c>
      <c r="X87" s="24">
        <f t="shared" si="29"/>
        <v>348.72938210278926</v>
      </c>
      <c r="Y87" s="7"/>
      <c r="Z87" s="25">
        <f t="shared" si="30"/>
        <v>-617</v>
      </c>
      <c r="AA87" s="17">
        <f t="shared" si="31"/>
        <v>348.82199999999983</v>
      </c>
      <c r="AB87" s="24">
        <f t="shared" si="25"/>
        <v>6.0880924033916575</v>
      </c>
      <c r="AC87" s="17">
        <f t="shared" si="26"/>
        <v>-9.2617897210573119E-2</v>
      </c>
    </row>
    <row r="88" spans="1:31" s="17" customFormat="1" x14ac:dyDescent="0.25">
      <c r="A88" s="17">
        <v>3</v>
      </c>
      <c r="B88" s="17">
        <v>-624</v>
      </c>
      <c r="C88" s="17">
        <v>12876</v>
      </c>
      <c r="D88" s="17">
        <v>11192</v>
      </c>
      <c r="E88" s="17">
        <v>13567</v>
      </c>
      <c r="F88" s="17">
        <v>15236</v>
      </c>
      <c r="G88" s="24"/>
      <c r="H88" s="7"/>
      <c r="I88" s="25">
        <f t="shared" si="17"/>
        <v>-691</v>
      </c>
      <c r="J88" s="24">
        <f t="shared" si="17"/>
        <v>-4044</v>
      </c>
      <c r="K88" s="7"/>
      <c r="L88" s="25">
        <f t="shared" si="27"/>
        <v>-688.76978240552876</v>
      </c>
      <c r="M88" s="17">
        <f t="shared" si="18"/>
        <v>4.9738705186890915</v>
      </c>
      <c r="N88" s="17">
        <f t="shared" si="28"/>
        <v>-4044.2518712614783</v>
      </c>
      <c r="O88" s="24">
        <f t="shared" si="19"/>
        <v>6.3439132358670103E-2</v>
      </c>
      <c r="P88" s="7"/>
      <c r="Q88" s="25">
        <f t="shared" si="20"/>
        <v>-659.24115756134506</v>
      </c>
      <c r="R88" s="24">
        <f t="shared" si="21"/>
        <v>-4053.3262203229333</v>
      </c>
      <c r="S88" s="7"/>
      <c r="T88" s="25">
        <f t="shared" si="22"/>
        <v>0.16084486808288581</v>
      </c>
      <c r="U88" s="24">
        <f t="shared" si="23"/>
        <v>-0.98713587809499981</v>
      </c>
      <c r="V88" s="7"/>
      <c r="W88" s="25">
        <f t="shared" si="24"/>
        <v>0.14620247684766996</v>
      </c>
      <c r="X88" s="24">
        <f t="shared" si="29"/>
        <v>343.28412459543051</v>
      </c>
      <c r="Y88" s="7"/>
      <c r="Z88" s="25">
        <f t="shared" si="30"/>
        <v>-624</v>
      </c>
      <c r="AA88" s="17">
        <f t="shared" si="31"/>
        <v>343.20599999999985</v>
      </c>
      <c r="AB88" s="24">
        <f t="shared" si="25"/>
        <v>5.9900747125996556</v>
      </c>
      <c r="AC88" s="17">
        <f t="shared" si="26"/>
        <v>7.8124595430665522E-2</v>
      </c>
    </row>
    <row r="89" spans="1:31" s="17" customFormat="1" x14ac:dyDescent="0.25">
      <c r="A89" s="17">
        <v>4</v>
      </c>
      <c r="B89" s="17">
        <v>-618</v>
      </c>
      <c r="C89" s="17">
        <v>12678</v>
      </c>
      <c r="D89" s="17">
        <v>11229</v>
      </c>
      <c r="E89" s="17">
        <v>13757</v>
      </c>
      <c r="F89" s="17">
        <v>15191</v>
      </c>
      <c r="G89" s="24"/>
      <c r="H89" s="7"/>
      <c r="I89" s="25">
        <f t="shared" si="17"/>
        <v>-1079</v>
      </c>
      <c r="J89" s="24">
        <f t="shared" si="17"/>
        <v>-3962</v>
      </c>
      <c r="K89" s="7"/>
      <c r="L89" s="25">
        <f t="shared" si="27"/>
        <v>-1077.3396527948196</v>
      </c>
      <c r="M89" s="17">
        <f t="shared" si="18"/>
        <v>2.7567528417504139</v>
      </c>
      <c r="N89" s="17">
        <f t="shared" si="28"/>
        <v>-3966.8223689885699</v>
      </c>
      <c r="O89" s="24">
        <f t="shared" si="19"/>
        <v>23.255242661920736</v>
      </c>
      <c r="P89" s="7"/>
      <c r="Q89" s="25">
        <f t="shared" si="20"/>
        <v>-1047.2411575613451</v>
      </c>
      <c r="R89" s="24">
        <f t="shared" si="21"/>
        <v>-3971.3262203229333</v>
      </c>
      <c r="S89" s="7"/>
      <c r="T89" s="25">
        <f t="shared" si="22"/>
        <v>0.25551099761736107</v>
      </c>
      <c r="U89" s="24">
        <f t="shared" si="23"/>
        <v>-0.96716582446399924</v>
      </c>
      <c r="V89" s="7"/>
      <c r="W89" s="25">
        <f t="shared" si="24"/>
        <v>0.24117562423295785</v>
      </c>
      <c r="X89" s="24">
        <f t="shared" si="29"/>
        <v>337.70692692686384</v>
      </c>
      <c r="Y89" s="7"/>
      <c r="Z89" s="25">
        <f t="shared" si="30"/>
        <v>-618</v>
      </c>
      <c r="AA89" s="17">
        <f t="shared" si="31"/>
        <v>337.64399999999983</v>
      </c>
      <c r="AB89" s="24">
        <f t="shared" si="25"/>
        <v>5.8929994996037305</v>
      </c>
      <c r="AC89" s="17">
        <f t="shared" si="26"/>
        <v>6.2926926864008692E-2</v>
      </c>
    </row>
    <row r="90" spans="1:31" s="17" customFormat="1" x14ac:dyDescent="0.25">
      <c r="A90" s="17">
        <v>5</v>
      </c>
      <c r="B90" s="17">
        <v>-639</v>
      </c>
      <c r="C90" s="17">
        <v>12484</v>
      </c>
      <c r="D90" s="17">
        <v>11293</v>
      </c>
      <c r="E90" s="17">
        <v>13951</v>
      </c>
      <c r="F90" s="17">
        <v>15127</v>
      </c>
      <c r="G90" s="24"/>
      <c r="H90" s="7"/>
      <c r="I90" s="25">
        <f t="shared" si="17"/>
        <v>-1467</v>
      </c>
      <c r="J90" s="24">
        <f t="shared" si="17"/>
        <v>-3834</v>
      </c>
      <c r="K90" s="7"/>
      <c r="L90" s="25">
        <f t="shared" si="27"/>
        <v>-1468.7058965661299</v>
      </c>
      <c r="M90" s="17">
        <f t="shared" si="18"/>
        <v>2.9100830943338614</v>
      </c>
      <c r="N90" s="17">
        <f t="shared" si="28"/>
        <v>-3847.3742020606696</v>
      </c>
      <c r="O90" s="24">
        <f t="shared" si="19"/>
        <v>178.86928075961981</v>
      </c>
      <c r="P90" s="7"/>
      <c r="Q90" s="25">
        <f t="shared" si="20"/>
        <v>-1435.2411575613451</v>
      </c>
      <c r="R90" s="24">
        <f t="shared" si="21"/>
        <v>-3843.3262203229333</v>
      </c>
      <c r="S90" s="7"/>
      <c r="T90" s="25">
        <f t="shared" si="22"/>
        <v>0.3501771271518363</v>
      </c>
      <c r="U90" s="24">
        <f t="shared" si="23"/>
        <v>-0.93599305782048603</v>
      </c>
      <c r="V90" s="7"/>
      <c r="W90" s="25">
        <f t="shared" si="24"/>
        <v>0.33631514507360294</v>
      </c>
      <c r="X90" s="24">
        <f t="shared" si="29"/>
        <v>331.94476984953701</v>
      </c>
      <c r="Y90" s="7"/>
      <c r="Z90" s="25">
        <f t="shared" si="30"/>
        <v>-639</v>
      </c>
      <c r="AA90" s="17">
        <f t="shared" si="31"/>
        <v>331.89299999999986</v>
      </c>
      <c r="AB90" s="24">
        <f t="shared" si="25"/>
        <v>5.7926256143215378</v>
      </c>
      <c r="AC90" s="17">
        <f t="shared" si="26"/>
        <v>5.1769849537151913E-2</v>
      </c>
    </row>
    <row r="91" spans="1:31" s="17" customFormat="1" x14ac:dyDescent="0.25">
      <c r="A91" s="17">
        <v>6</v>
      </c>
      <c r="B91" s="17">
        <v>-627</v>
      </c>
      <c r="C91" s="17">
        <v>12287</v>
      </c>
      <c r="D91" s="17">
        <v>11357</v>
      </c>
      <c r="E91" s="17">
        <v>14119</v>
      </c>
      <c r="F91" s="17">
        <v>15041</v>
      </c>
      <c r="G91" s="24"/>
      <c r="H91" s="7"/>
      <c r="I91" s="25">
        <f t="shared" si="17"/>
        <v>-1832</v>
      </c>
      <c r="J91" s="24">
        <f t="shared" si="17"/>
        <v>-3684</v>
      </c>
      <c r="K91" s="7"/>
      <c r="L91" s="25">
        <f t="shared" si="27"/>
        <v>-1838.6698321273059</v>
      </c>
      <c r="M91" s="17">
        <f t="shared" si="18"/>
        <v>44.486660606441696</v>
      </c>
      <c r="N91" s="17">
        <f t="shared" si="28"/>
        <v>-3692.3951744419337</v>
      </c>
      <c r="O91" s="24">
        <f t="shared" si="19"/>
        <v>70.478953910496884</v>
      </c>
      <c r="P91" s="7"/>
      <c r="Q91" s="25">
        <f t="shared" si="20"/>
        <v>-1800.2411575613451</v>
      </c>
      <c r="R91" s="24">
        <f t="shared" si="21"/>
        <v>-3693.3262203229333</v>
      </c>
      <c r="S91" s="7"/>
      <c r="T91" s="25">
        <f t="shared" si="22"/>
        <v>0.43923160467782463</v>
      </c>
      <c r="U91" s="24">
        <f t="shared" si="23"/>
        <v>-0.89946247191011908</v>
      </c>
      <c r="V91" s="7"/>
      <c r="W91" s="25">
        <f t="shared" si="24"/>
        <v>0.42592196500759727</v>
      </c>
      <c r="X91" s="24">
        <f t="shared" si="29"/>
        <v>326.36989572677226</v>
      </c>
      <c r="Y91" s="7"/>
      <c r="Z91" s="25">
        <f t="shared" si="30"/>
        <v>-627</v>
      </c>
      <c r="AA91" s="17">
        <f t="shared" si="31"/>
        <v>326.24999999999989</v>
      </c>
      <c r="AB91" s="24">
        <f t="shared" si="25"/>
        <v>5.6941366846314976</v>
      </c>
      <c r="AC91" s="17">
        <f t="shared" si="26"/>
        <v>0.11989572677236993</v>
      </c>
    </row>
    <row r="92" spans="1:31" s="17" customFormat="1" x14ac:dyDescent="0.25">
      <c r="A92" s="17">
        <v>7</v>
      </c>
      <c r="B92" s="17">
        <v>-639</v>
      </c>
      <c r="C92" s="17">
        <v>12110</v>
      </c>
      <c r="D92" s="17">
        <v>11460</v>
      </c>
      <c r="E92" s="17">
        <v>14305</v>
      </c>
      <c r="F92" s="17">
        <v>14944</v>
      </c>
      <c r="G92" s="24"/>
      <c r="H92" s="7"/>
      <c r="I92" s="25">
        <f t="shared" si="17"/>
        <v>-2195</v>
      </c>
      <c r="J92" s="24">
        <f t="shared" si="17"/>
        <v>-3484</v>
      </c>
      <c r="K92" s="7"/>
      <c r="L92" s="25">
        <f t="shared" si="27"/>
        <v>-2197.6520608937653</v>
      </c>
      <c r="M92" s="17">
        <f t="shared" si="18"/>
        <v>7.0334269842394024</v>
      </c>
      <c r="N92" s="17">
        <f t="shared" si="28"/>
        <v>-3497.5190086478087</v>
      </c>
      <c r="O92" s="24">
        <f t="shared" si="19"/>
        <v>182.7635948195273</v>
      </c>
      <c r="P92" s="7"/>
      <c r="Q92" s="25">
        <f t="shared" si="20"/>
        <v>-2163.2411575613451</v>
      </c>
      <c r="R92" s="24">
        <f t="shared" si="21"/>
        <v>-3493.3262203229333</v>
      </c>
      <c r="S92" s="7"/>
      <c r="T92" s="25">
        <f t="shared" si="22"/>
        <v>0.52779811246394448</v>
      </c>
      <c r="U92" s="24">
        <f t="shared" si="23"/>
        <v>-0.85075502402962977</v>
      </c>
      <c r="V92" s="7"/>
      <c r="W92" s="25">
        <f t="shared" si="24"/>
        <v>0.51522160210436396</v>
      </c>
      <c r="X92" s="24">
        <f t="shared" si="29"/>
        <v>320.50951645115447</v>
      </c>
      <c r="Y92" s="7"/>
      <c r="Z92" s="25">
        <f t="shared" si="30"/>
        <v>-639</v>
      </c>
      <c r="AA92" s="17">
        <f t="shared" si="31"/>
        <v>320.49899999999991</v>
      </c>
      <c r="AB92" s="24">
        <f t="shared" si="25"/>
        <v>5.5937627993493049</v>
      </c>
      <c r="AC92" s="17">
        <f t="shared" si="26"/>
        <v>1.0516451154558126E-2</v>
      </c>
    </row>
    <row r="93" spans="1:31" s="17" customFormat="1" x14ac:dyDescent="0.25">
      <c r="A93" s="17">
        <v>8</v>
      </c>
      <c r="B93" s="17">
        <v>-627</v>
      </c>
      <c r="C93" s="17">
        <v>11955</v>
      </c>
      <c r="D93" s="17">
        <v>11581</v>
      </c>
      <c r="E93" s="17">
        <v>14476</v>
      </c>
      <c r="F93" s="17">
        <v>14839</v>
      </c>
      <c r="G93" s="24"/>
      <c r="H93" s="7"/>
      <c r="I93" s="25">
        <f t="shared" si="17"/>
        <v>-2521</v>
      </c>
      <c r="J93" s="24">
        <f t="shared" si="17"/>
        <v>-3258</v>
      </c>
      <c r="K93" s="7"/>
      <c r="L93" s="25">
        <f t="shared" si="27"/>
        <v>-2528.6969922257776</v>
      </c>
      <c r="M93" s="17">
        <f t="shared" si="18"/>
        <v>59.243689323681565</v>
      </c>
      <c r="N93" s="17">
        <f t="shared" si="28"/>
        <v>-3271.9489028767744</v>
      </c>
      <c r="O93" s="24">
        <f t="shared" si="19"/>
        <v>194.57189146568388</v>
      </c>
      <c r="P93" s="7"/>
      <c r="Q93" s="25">
        <f t="shared" si="20"/>
        <v>-2489.2411575613451</v>
      </c>
      <c r="R93" s="24">
        <f t="shared" si="21"/>
        <v>-3267.3262203229333</v>
      </c>
      <c r="S93" s="7"/>
      <c r="T93" s="25">
        <f t="shared" si="22"/>
        <v>0.60733718006249848</v>
      </c>
      <c r="U93" s="24">
        <f t="shared" si="23"/>
        <v>-0.79571560792467688</v>
      </c>
      <c r="V93" s="7"/>
      <c r="W93" s="25">
        <f t="shared" si="24"/>
        <v>0.59558684070446088</v>
      </c>
      <c r="X93" s="24">
        <f t="shared" si="29"/>
        <v>314.89426512571492</v>
      </c>
      <c r="Y93" s="7"/>
      <c r="Z93" s="25">
        <f t="shared" si="30"/>
        <v>-627</v>
      </c>
      <c r="AA93" s="17">
        <f t="shared" si="31"/>
        <v>314.85599999999994</v>
      </c>
      <c r="AB93" s="24">
        <f t="shared" si="25"/>
        <v>5.4952738696592656</v>
      </c>
      <c r="AC93" s="17">
        <f t="shared" si="26"/>
        <v>3.826512571498597E-2</v>
      </c>
    </row>
    <row r="94" spans="1:31" s="17" customFormat="1" x14ac:dyDescent="0.25">
      <c r="A94" s="17">
        <v>9</v>
      </c>
      <c r="B94" s="17">
        <v>-628</v>
      </c>
      <c r="C94" s="17">
        <v>11804</v>
      </c>
      <c r="D94" s="17">
        <v>11711</v>
      </c>
      <c r="E94" s="17">
        <v>14632</v>
      </c>
      <c r="F94" s="17">
        <v>14712</v>
      </c>
      <c r="G94" s="24"/>
      <c r="H94" s="7"/>
      <c r="I94" s="25">
        <f t="shared" si="17"/>
        <v>-2828</v>
      </c>
      <c r="J94" s="24">
        <f t="shared" si="17"/>
        <v>-3001</v>
      </c>
      <c r="K94" s="7"/>
      <c r="L94" s="25">
        <f t="shared" si="27"/>
        <v>-2835.9815426535652</v>
      </c>
      <c r="M94" s="17">
        <f t="shared" si="18"/>
        <v>63.705023130679926</v>
      </c>
      <c r="N94" s="17">
        <f t="shared" si="28"/>
        <v>-3014.1159184284338</v>
      </c>
      <c r="O94" s="24">
        <f t="shared" si="19"/>
        <v>172.02731622132976</v>
      </c>
      <c r="P94" s="7"/>
      <c r="Q94" s="25">
        <f t="shared" si="20"/>
        <v>-2796.2411575613451</v>
      </c>
      <c r="R94" s="24">
        <f t="shared" si="21"/>
        <v>-3010.3262203229333</v>
      </c>
      <c r="S94" s="7"/>
      <c r="T94" s="25">
        <f t="shared" si="22"/>
        <v>0.68224053513230232</v>
      </c>
      <c r="U94" s="24">
        <f t="shared" si="23"/>
        <v>-0.73312653739824807</v>
      </c>
      <c r="V94" s="7"/>
      <c r="W94" s="25">
        <f t="shared" si="24"/>
        <v>0.67142797682527378</v>
      </c>
      <c r="X94" s="24">
        <f t="shared" si="29"/>
        <v>309.22407188190391</v>
      </c>
      <c r="Y94" s="7"/>
      <c r="Z94" s="25">
        <f t="shared" si="30"/>
        <v>-628</v>
      </c>
      <c r="AA94" s="17">
        <f t="shared" si="31"/>
        <v>309.20399999999995</v>
      </c>
      <c r="AB94" s="24">
        <f t="shared" si="25"/>
        <v>5.3966278603365456</v>
      </c>
      <c r="AC94" s="17">
        <f t="shared" si="26"/>
        <v>2.0071881903959365E-2</v>
      </c>
    </row>
    <row r="95" spans="1:31" s="17" customFormat="1" x14ac:dyDescent="0.25">
      <c r="A95" s="17">
        <v>10</v>
      </c>
      <c r="B95" s="17">
        <v>-615</v>
      </c>
      <c r="C95" s="17">
        <v>11673</v>
      </c>
      <c r="D95" s="17">
        <v>11859</v>
      </c>
      <c r="E95" s="17">
        <v>14778</v>
      </c>
      <c r="F95" s="17">
        <v>14581</v>
      </c>
      <c r="G95" s="24"/>
      <c r="H95" s="7"/>
      <c r="I95" s="25">
        <f t="shared" si="17"/>
        <v>-3105</v>
      </c>
      <c r="J95" s="24">
        <f t="shared" si="17"/>
        <v>-2722</v>
      </c>
      <c r="K95" s="7"/>
      <c r="L95" s="25">
        <f t="shared" si="27"/>
        <v>-3110.4682856759464</v>
      </c>
      <c r="M95" s="17">
        <f t="shared" si="18"/>
        <v>29.902148233760471</v>
      </c>
      <c r="N95" s="17">
        <f t="shared" si="28"/>
        <v>-2733.0877108153145</v>
      </c>
      <c r="O95" s="24">
        <f t="shared" si="19"/>
        <v>122.93733112404202</v>
      </c>
      <c r="P95" s="7"/>
      <c r="Q95" s="25">
        <f t="shared" si="20"/>
        <v>-3073.2411575613451</v>
      </c>
      <c r="R95" s="24">
        <f t="shared" si="21"/>
        <v>-2731.3262203229333</v>
      </c>
      <c r="S95" s="7"/>
      <c r="T95" s="25">
        <f t="shared" si="22"/>
        <v>0.74982434410407972</v>
      </c>
      <c r="U95" s="24">
        <f t="shared" si="23"/>
        <v>-0.66517964760496551</v>
      </c>
      <c r="V95" s="7"/>
      <c r="W95" s="25">
        <f t="shared" si="24"/>
        <v>0.74002832961593268</v>
      </c>
      <c r="X95" s="24">
        <f t="shared" si="29"/>
        <v>303.65983909904617</v>
      </c>
      <c r="Y95" s="7"/>
      <c r="Z95" s="25">
        <f t="shared" si="30"/>
        <v>-615</v>
      </c>
      <c r="AA95" s="17">
        <f t="shared" si="31"/>
        <v>303.66899999999993</v>
      </c>
      <c r="AB95" s="24">
        <f t="shared" si="25"/>
        <v>5.3000238862386588</v>
      </c>
      <c r="AC95" s="17">
        <f t="shared" si="26"/>
        <v>-9.1609009537592101E-3</v>
      </c>
    </row>
    <row r="96" spans="1:31" s="17" customFormat="1" x14ac:dyDescent="0.25">
      <c r="A96" s="17">
        <v>11</v>
      </c>
      <c r="B96" s="17">
        <v>-610</v>
      </c>
      <c r="C96" s="17">
        <v>11531</v>
      </c>
      <c r="D96" s="17">
        <v>11995</v>
      </c>
      <c r="E96" s="17">
        <v>14876</v>
      </c>
      <c r="F96" s="17">
        <v>14410</v>
      </c>
      <c r="G96" s="24"/>
      <c r="H96" s="7"/>
      <c r="I96" s="25">
        <f t="shared" si="17"/>
        <v>-3345</v>
      </c>
      <c r="J96" s="24">
        <f t="shared" si="17"/>
        <v>-2415</v>
      </c>
      <c r="K96" s="7"/>
      <c r="L96" s="25">
        <f t="shared" si="27"/>
        <v>-3354.3370208149404</v>
      </c>
      <c r="M96" s="17">
        <f t="shared" si="18"/>
        <v>87.179957698630062</v>
      </c>
      <c r="N96" s="17">
        <f t="shared" si="28"/>
        <v>-2429.0529395408294</v>
      </c>
      <c r="O96" s="24">
        <f t="shared" si="19"/>
        <v>197.48510973820521</v>
      </c>
      <c r="P96" s="7"/>
      <c r="Q96" s="25">
        <f t="shared" si="20"/>
        <v>-3313.2411575613451</v>
      </c>
      <c r="R96" s="24">
        <f t="shared" si="21"/>
        <v>-2424.3262203229333</v>
      </c>
      <c r="S96" s="7"/>
      <c r="T96" s="25">
        <f t="shared" si="22"/>
        <v>0.80838071288829128</v>
      </c>
      <c r="U96" s="24">
        <f t="shared" si="23"/>
        <v>-0.59041371510841445</v>
      </c>
      <c r="V96" s="7"/>
      <c r="W96" s="25">
        <f t="shared" si="24"/>
        <v>0.79970151753841567</v>
      </c>
      <c r="X96" s="24">
        <f t="shared" si="29"/>
        <v>298.14700650412215</v>
      </c>
      <c r="Y96" s="7"/>
      <c r="Z96" s="25">
        <f t="shared" si="30"/>
        <v>-610</v>
      </c>
      <c r="AA96" s="17">
        <f t="shared" si="31"/>
        <v>298.17899999999992</v>
      </c>
      <c r="AB96" s="24">
        <f t="shared" si="25"/>
        <v>5.2042053103041708</v>
      </c>
      <c r="AC96" s="17">
        <f t="shared" si="26"/>
        <v>-3.1993495877770783E-2</v>
      </c>
    </row>
    <row r="97" spans="1:29" s="17" customFormat="1" x14ac:dyDescent="0.25">
      <c r="A97" s="17">
        <v>12</v>
      </c>
      <c r="B97" s="17">
        <v>-629</v>
      </c>
      <c r="C97" s="17">
        <v>11429</v>
      </c>
      <c r="D97" s="17">
        <v>12162</v>
      </c>
      <c r="E97" s="17">
        <v>14994</v>
      </c>
      <c r="F97" s="17">
        <v>14243</v>
      </c>
      <c r="G97" s="24"/>
      <c r="H97" s="7"/>
      <c r="I97" s="25">
        <f t="shared" si="17"/>
        <v>-3565</v>
      </c>
      <c r="J97" s="24">
        <f t="shared" si="17"/>
        <v>-2081</v>
      </c>
      <c r="K97" s="7"/>
      <c r="L97" s="25">
        <f t="shared" si="27"/>
        <v>-3573.8218788741979</v>
      </c>
      <c r="M97" s="17">
        <f t="shared" si="18"/>
        <v>77.825546871018574</v>
      </c>
      <c r="N97" s="17">
        <f t="shared" si="28"/>
        <v>-2092.1330274512634</v>
      </c>
      <c r="O97" s="24">
        <f t="shared" si="19"/>
        <v>123.94430023058416</v>
      </c>
      <c r="P97" s="7"/>
      <c r="Q97" s="25">
        <f t="shared" si="20"/>
        <v>-3533.2411575613451</v>
      </c>
      <c r="R97" s="24">
        <f t="shared" si="21"/>
        <v>-2090.3262203229333</v>
      </c>
      <c r="S97" s="7"/>
      <c r="T97" s="25">
        <f t="shared" si="22"/>
        <v>0.86205738427381839</v>
      </c>
      <c r="U97" s="24">
        <f t="shared" si="23"/>
        <v>-0.5090722771479973</v>
      </c>
      <c r="V97" s="7"/>
      <c r="W97" s="25">
        <f t="shared" si="24"/>
        <v>0.85459212394984074</v>
      </c>
      <c r="X97" s="24">
        <f t="shared" si="29"/>
        <v>292.49067758707861</v>
      </c>
      <c r="Y97" s="7"/>
      <c r="Z97" s="25">
        <f t="shared" si="30"/>
        <v>-629</v>
      </c>
      <c r="AA97" s="17">
        <f t="shared" si="31"/>
        <v>292.51799999999992</v>
      </c>
      <c r="AB97" s="24">
        <f t="shared" si="25"/>
        <v>5.1054022213487711</v>
      </c>
      <c r="AC97" s="17">
        <f t="shared" si="26"/>
        <v>-2.7322412921307659E-2</v>
      </c>
    </row>
    <row r="98" spans="1:29" s="17" customFormat="1" x14ac:dyDescent="0.25">
      <c r="A98" s="17">
        <v>13</v>
      </c>
      <c r="B98" s="17">
        <v>-633</v>
      </c>
      <c r="C98" s="17">
        <v>11342</v>
      </c>
      <c r="D98" s="17">
        <v>12355</v>
      </c>
      <c r="E98" s="17">
        <v>15097</v>
      </c>
      <c r="F98" s="17">
        <v>14076</v>
      </c>
      <c r="G98" s="24"/>
      <c r="H98" s="7"/>
      <c r="I98" s="25">
        <f t="shared" si="17"/>
        <v>-3755</v>
      </c>
      <c r="J98" s="24">
        <f t="shared" si="17"/>
        <v>-1721</v>
      </c>
      <c r="K98" s="7"/>
      <c r="L98" s="25">
        <f t="shared" si="27"/>
        <v>-3759.7782229749009</v>
      </c>
      <c r="M98" s="17">
        <f t="shared" si="18"/>
        <v>22.831414797871069</v>
      </c>
      <c r="N98" s="17">
        <f t="shared" si="28"/>
        <v>-1732.3640530166915</v>
      </c>
      <c r="O98" s="24">
        <f t="shared" si="19"/>
        <v>129.14170096617551</v>
      </c>
      <c r="P98" s="7"/>
      <c r="Q98" s="25">
        <f t="shared" si="20"/>
        <v>-3723.2411575613451</v>
      </c>
      <c r="R98" s="24">
        <f t="shared" si="21"/>
        <v>-1730.3262203229331</v>
      </c>
      <c r="S98" s="7"/>
      <c r="T98" s="25">
        <f t="shared" si="22"/>
        <v>0.90841450956131919</v>
      </c>
      <c r="U98" s="24">
        <f t="shared" si="23"/>
        <v>-0.42139887096311651</v>
      </c>
      <c r="V98" s="7"/>
      <c r="W98" s="25">
        <f t="shared" si="24"/>
        <v>0.90225641428809955</v>
      </c>
      <c r="X98" s="24">
        <f t="shared" si="29"/>
        <v>286.74375595405888</v>
      </c>
      <c r="Y98" s="7"/>
      <c r="Z98" s="25">
        <f t="shared" si="30"/>
        <v>-633</v>
      </c>
      <c r="AA98" s="17">
        <f t="shared" si="31"/>
        <v>286.82099999999991</v>
      </c>
      <c r="AB98" s="24">
        <f t="shared" si="25"/>
        <v>5.0059708138626542</v>
      </c>
      <c r="AC98" s="17">
        <f t="shared" si="26"/>
        <v>-7.7244045941029071E-2</v>
      </c>
    </row>
    <row r="99" spans="1:29" s="17" customFormat="1" x14ac:dyDescent="0.25">
      <c r="A99" s="17">
        <v>14</v>
      </c>
      <c r="B99" s="17">
        <v>-633</v>
      </c>
      <c r="C99" s="17">
        <v>11258</v>
      </c>
      <c r="D99" s="17">
        <v>12532</v>
      </c>
      <c r="E99" s="17">
        <v>15166</v>
      </c>
      <c r="F99" s="17">
        <v>13886</v>
      </c>
      <c r="G99" s="24"/>
      <c r="H99" s="7"/>
      <c r="I99" s="25">
        <f t="shared" si="17"/>
        <v>-3908</v>
      </c>
      <c r="J99" s="24">
        <f t="shared" si="17"/>
        <v>-1354</v>
      </c>
      <c r="K99" s="7"/>
      <c r="L99" s="25">
        <f t="shared" si="27"/>
        <v>-3908.8649103851603</v>
      </c>
      <c r="M99" s="17">
        <f t="shared" si="18"/>
        <v>0.74806997435818789</v>
      </c>
      <c r="N99" s="17">
        <f t="shared" si="28"/>
        <v>-1355.3714939762729</v>
      </c>
      <c r="O99" s="24">
        <f t="shared" si="19"/>
        <v>1.8809957269527378</v>
      </c>
      <c r="P99" s="7"/>
      <c r="Q99" s="25">
        <f t="shared" si="20"/>
        <v>-3876.2411575613451</v>
      </c>
      <c r="R99" s="24">
        <f t="shared" si="21"/>
        <v>-1363.3262203229331</v>
      </c>
      <c r="S99" s="7"/>
      <c r="T99" s="25">
        <f t="shared" si="22"/>
        <v>0.94574419466125403</v>
      </c>
      <c r="U99" s="24">
        <f t="shared" si="23"/>
        <v>-0.33202070410241868</v>
      </c>
      <c r="V99" s="7"/>
      <c r="W99" s="25">
        <f t="shared" si="24"/>
        <v>0.94091758665899738</v>
      </c>
      <c r="X99" s="24">
        <f t="shared" si="29"/>
        <v>281.14518929876658</v>
      </c>
      <c r="Y99" s="7"/>
      <c r="Z99" s="25">
        <f t="shared" si="30"/>
        <v>-633</v>
      </c>
      <c r="AA99" s="17">
        <f t="shared" si="31"/>
        <v>281.12399999999991</v>
      </c>
      <c r="AB99" s="24">
        <f t="shared" si="25"/>
        <v>4.9065394063765373</v>
      </c>
      <c r="AC99" s="17">
        <f t="shared" si="26"/>
        <v>2.1189298766671527E-2</v>
      </c>
    </row>
    <row r="100" spans="1:29" s="17" customFormat="1" x14ac:dyDescent="0.25">
      <c r="A100" s="17">
        <v>15</v>
      </c>
      <c r="B100" s="17">
        <v>-643</v>
      </c>
      <c r="C100" s="17">
        <v>11205</v>
      </c>
      <c r="D100" s="17">
        <v>12732</v>
      </c>
      <c r="E100" s="17">
        <v>15225</v>
      </c>
      <c r="F100" s="17">
        <v>13688</v>
      </c>
      <c r="G100" s="24"/>
      <c r="H100" s="7"/>
      <c r="I100" s="25">
        <f t="shared" si="17"/>
        <v>-4020</v>
      </c>
      <c r="J100" s="24">
        <f t="shared" si="17"/>
        <v>-956</v>
      </c>
      <c r="K100" s="7"/>
      <c r="L100" s="25">
        <f t="shared" si="27"/>
        <v>-4021.0428862499493</v>
      </c>
      <c r="M100" s="17">
        <f t="shared" si="18"/>
        <v>1.0876117303333837</v>
      </c>
      <c r="N100" s="17">
        <f t="shared" si="28"/>
        <v>-958.62476451811744</v>
      </c>
      <c r="O100" s="24">
        <f t="shared" si="19"/>
        <v>6.8893887755683023</v>
      </c>
      <c r="P100" s="7"/>
      <c r="Q100" s="25">
        <f t="shared" si="20"/>
        <v>-3988.2411575613451</v>
      </c>
      <c r="R100" s="24">
        <f t="shared" si="21"/>
        <v>-965.32622032293318</v>
      </c>
      <c r="S100" s="7"/>
      <c r="T100" s="25">
        <f t="shared" si="22"/>
        <v>0.97307050009388607</v>
      </c>
      <c r="U100" s="24">
        <f t="shared" si="23"/>
        <v>-0.23509288282024499</v>
      </c>
      <c r="V100" s="7"/>
      <c r="W100" s="25">
        <f t="shared" si="24"/>
        <v>0.96968639750531527</v>
      </c>
      <c r="X100" s="24">
        <f t="shared" si="29"/>
        <v>275.33679432381768</v>
      </c>
      <c r="Y100" s="7"/>
      <c r="Z100" s="25">
        <f t="shared" si="30"/>
        <v>-643</v>
      </c>
      <c r="AA100" s="17">
        <f t="shared" si="31"/>
        <v>275.33699999999993</v>
      </c>
      <c r="AB100" s="24">
        <f t="shared" si="25"/>
        <v>4.8055372025636256</v>
      </c>
      <c r="AC100" s="17">
        <f t="shared" si="26"/>
        <v>-2.0567618224731632E-4</v>
      </c>
    </row>
    <row r="101" spans="1:29" s="17" customFormat="1" x14ac:dyDescent="0.25">
      <c r="A101" s="17">
        <v>16</v>
      </c>
      <c r="B101" s="17">
        <v>-621</v>
      </c>
      <c r="C101" s="17">
        <v>11167</v>
      </c>
      <c r="D101" s="17">
        <v>12925</v>
      </c>
      <c r="E101" s="17">
        <v>15256</v>
      </c>
      <c r="F101" s="17">
        <v>13496</v>
      </c>
      <c r="G101" s="24"/>
      <c r="H101" s="7"/>
      <c r="I101" s="25">
        <f t="shared" si="17"/>
        <v>-4089</v>
      </c>
      <c r="J101" s="24">
        <f t="shared" si="17"/>
        <v>-571</v>
      </c>
      <c r="K101" s="7"/>
      <c r="L101" s="25">
        <f t="shared" si="27"/>
        <v>-4090.7483467899124</v>
      </c>
      <c r="M101" s="17">
        <f t="shared" si="18"/>
        <v>3.056716497796907</v>
      </c>
      <c r="N101" s="17">
        <f t="shared" si="28"/>
        <v>-566.02804966081374</v>
      </c>
      <c r="O101" s="24">
        <f t="shared" si="19"/>
        <v>24.720290175334412</v>
      </c>
      <c r="P101" s="7"/>
      <c r="Q101" s="25">
        <f t="shared" si="20"/>
        <v>-4057.2411575613451</v>
      </c>
      <c r="R101" s="24">
        <f t="shared" si="21"/>
        <v>-580.32622032293318</v>
      </c>
      <c r="S101" s="7"/>
      <c r="T101" s="25">
        <f t="shared" si="22"/>
        <v>0.98990545611934688</v>
      </c>
      <c r="U101" s="24">
        <f t="shared" si="23"/>
        <v>-0.14133104565030308</v>
      </c>
      <c r="V101" s="7"/>
      <c r="W101" s="25">
        <f t="shared" si="24"/>
        <v>0.98791568345061709</v>
      </c>
      <c r="X101" s="24">
        <f t="shared" si="29"/>
        <v>269.85031149580595</v>
      </c>
      <c r="Y101" s="7"/>
      <c r="Z101" s="25">
        <f t="shared" si="30"/>
        <v>-621</v>
      </c>
      <c r="AA101" s="17">
        <f t="shared" si="31"/>
        <v>269.74799999999993</v>
      </c>
      <c r="AB101" s="24">
        <f t="shared" si="25"/>
        <v>4.7079907506696621</v>
      </c>
      <c r="AC101" s="17">
        <f t="shared" si="26"/>
        <v>0.1023114958060205</v>
      </c>
    </row>
    <row r="102" spans="1:29" s="17" customFormat="1" x14ac:dyDescent="0.25">
      <c r="A102" s="17">
        <v>17</v>
      </c>
      <c r="B102" s="17">
        <v>-630</v>
      </c>
      <c r="C102" s="17">
        <v>11143</v>
      </c>
      <c r="D102" s="17">
        <v>13116</v>
      </c>
      <c r="E102" s="17">
        <v>15267</v>
      </c>
      <c r="F102" s="17">
        <v>13286</v>
      </c>
      <c r="G102" s="24"/>
      <c r="H102" s="7"/>
      <c r="I102" s="25">
        <f t="shared" si="17"/>
        <v>-4124</v>
      </c>
      <c r="J102" s="24">
        <f t="shared" si="17"/>
        <v>-170</v>
      </c>
      <c r="K102" s="7"/>
      <c r="L102" s="25">
        <f t="shared" si="27"/>
        <v>-4121.9815784149205</v>
      </c>
      <c r="M102" s="17">
        <f t="shared" si="18"/>
        <v>4.0740256951149325</v>
      </c>
      <c r="N102" s="17">
        <f t="shared" si="28"/>
        <v>-162.15786006491888</v>
      </c>
      <c r="O102" s="24">
        <f t="shared" si="19"/>
        <v>61.499158761394135</v>
      </c>
      <c r="P102" s="7"/>
      <c r="Q102" s="25">
        <f t="shared" si="20"/>
        <v>-4092.2411575613451</v>
      </c>
      <c r="R102" s="24">
        <f t="shared" si="21"/>
        <v>-179.32622032293315</v>
      </c>
      <c r="S102" s="7"/>
      <c r="T102" s="25">
        <f t="shared" si="22"/>
        <v>0.99844492656704442</v>
      </c>
      <c r="U102" s="24">
        <f t="shared" si="23"/>
        <v>-4.3672612649922039E-2</v>
      </c>
      <c r="V102" s="7"/>
      <c r="W102" s="25">
        <f t="shared" si="24"/>
        <v>0.99790643808113866</v>
      </c>
      <c r="X102" s="24">
        <f t="shared" si="29"/>
        <v>264.2147358000858</v>
      </c>
      <c r="Y102" s="7"/>
      <c r="Z102" s="25">
        <f t="shared" si="30"/>
        <v>-630</v>
      </c>
      <c r="AA102" s="17">
        <f t="shared" si="31"/>
        <v>264.07799999999992</v>
      </c>
      <c r="AB102" s="24">
        <f t="shared" si="25"/>
        <v>4.6090305820815844</v>
      </c>
      <c r="AC102" s="17">
        <f t="shared" si="26"/>
        <v>0.13673580008588715</v>
      </c>
    </row>
    <row r="103" spans="1:29" s="17" customFormat="1" x14ac:dyDescent="0.25">
      <c r="A103" s="17">
        <v>18</v>
      </c>
      <c r="B103" s="17">
        <v>-613</v>
      </c>
      <c r="C103" s="17">
        <v>11160</v>
      </c>
      <c r="D103" s="17">
        <v>13327</v>
      </c>
      <c r="E103" s="17">
        <v>15277</v>
      </c>
      <c r="F103" s="17">
        <v>13103</v>
      </c>
      <c r="G103" s="24"/>
      <c r="H103" s="7"/>
      <c r="I103" s="25">
        <f t="shared" si="17"/>
        <v>-4117</v>
      </c>
      <c r="J103" s="24">
        <f t="shared" si="17"/>
        <v>224</v>
      </c>
      <c r="K103" s="7"/>
      <c r="L103" s="25">
        <f t="shared" si="27"/>
        <v>-4113.9097785930662</v>
      </c>
      <c r="M103" s="17">
        <f t="shared" si="18"/>
        <v>9.5494683438717836</v>
      </c>
      <c r="N103" s="17">
        <f t="shared" si="28"/>
        <v>232.46943982589519</v>
      </c>
      <c r="O103" s="24">
        <f t="shared" si="19"/>
        <v>71.731410964459599</v>
      </c>
      <c r="P103" s="7"/>
      <c r="Q103" s="25">
        <f t="shared" si="20"/>
        <v>-4085.2411575613451</v>
      </c>
      <c r="R103" s="24">
        <f t="shared" si="21"/>
        <v>214.67377967706685</v>
      </c>
      <c r="S103" s="7"/>
      <c r="T103" s="25">
        <f t="shared" si="22"/>
        <v>0.99673703247750489</v>
      </c>
      <c r="U103" s="24">
        <f t="shared" si="23"/>
        <v>5.2281059674641882E-2</v>
      </c>
      <c r="V103" s="7"/>
      <c r="W103" s="25">
        <f t="shared" si="24"/>
        <v>0.99762338047091204</v>
      </c>
      <c r="X103" s="24">
        <f t="shared" si="29"/>
        <v>258.70895291332727</v>
      </c>
      <c r="Y103" s="7"/>
      <c r="Z103" s="25">
        <f t="shared" si="30"/>
        <v>-613</v>
      </c>
      <c r="AA103" s="17">
        <f t="shared" si="31"/>
        <v>258.56099999999992</v>
      </c>
      <c r="AB103" s="24">
        <f t="shared" si="25"/>
        <v>4.5127407672490571</v>
      </c>
      <c r="AC103" s="17">
        <f t="shared" si="26"/>
        <v>0.1479529133273445</v>
      </c>
    </row>
    <row r="104" spans="1:29" s="17" customFormat="1" x14ac:dyDescent="0.25">
      <c r="A104" s="17">
        <v>19</v>
      </c>
      <c r="B104" s="17">
        <v>-611</v>
      </c>
      <c r="C104" s="17">
        <v>11175</v>
      </c>
      <c r="D104" s="17">
        <v>13517</v>
      </c>
      <c r="E104" s="17">
        <v>15244</v>
      </c>
      <c r="F104" s="17">
        <v>12901</v>
      </c>
      <c r="G104" s="24"/>
      <c r="H104" s="7"/>
      <c r="I104" s="25">
        <f t="shared" si="17"/>
        <v>-4069</v>
      </c>
      <c r="J104" s="24">
        <f t="shared" si="17"/>
        <v>616</v>
      </c>
      <c r="K104" s="7"/>
      <c r="L104" s="25">
        <f t="shared" si="27"/>
        <v>-4068.1859459466641</v>
      </c>
      <c r="M104" s="17">
        <f t="shared" si="18"/>
        <v>0.66268400175259923</v>
      </c>
      <c r="N104" s="17">
        <f t="shared" si="28"/>
        <v>623.76418046317656</v>
      </c>
      <c r="O104" s="24">
        <f t="shared" si="19"/>
        <v>60.282498264772549</v>
      </c>
      <c r="P104" s="7"/>
      <c r="Q104" s="25">
        <f t="shared" si="20"/>
        <v>-4037.2411575613451</v>
      </c>
      <c r="R104" s="24">
        <f t="shared" si="21"/>
        <v>606.67377967706682</v>
      </c>
      <c r="S104" s="7"/>
      <c r="T104" s="25">
        <f t="shared" si="22"/>
        <v>0.98502575872066256</v>
      </c>
      <c r="U104" s="24">
        <f t="shared" si="23"/>
        <v>0.14774765752040089</v>
      </c>
      <c r="V104" s="7"/>
      <c r="W104" s="25">
        <f t="shared" si="24"/>
        <v>0.98732860646595766</v>
      </c>
      <c r="X104" s="24">
        <f t="shared" si="29"/>
        <v>253.1980209292426</v>
      </c>
      <c r="Y104" s="7"/>
      <c r="Z104" s="25">
        <f t="shared" si="30"/>
        <v>-611</v>
      </c>
      <c r="AA104" s="17">
        <f t="shared" si="31"/>
        <v>253.06199999999993</v>
      </c>
      <c r="AB104" s="24">
        <f t="shared" si="25"/>
        <v>4.4167651116818885</v>
      </c>
      <c r="AC104" s="17">
        <f t="shared" si="26"/>
        <v>0.13602092924267595</v>
      </c>
    </row>
    <row r="105" spans="1:29" s="17" customFormat="1" x14ac:dyDescent="0.25">
      <c r="A105" s="17">
        <v>20</v>
      </c>
      <c r="B105" s="17">
        <v>-618</v>
      </c>
      <c r="C105" s="17">
        <v>11216</v>
      </c>
      <c r="D105" s="17">
        <v>13707</v>
      </c>
      <c r="E105" s="17">
        <v>15204</v>
      </c>
      <c r="F105" s="17">
        <v>12707</v>
      </c>
      <c r="G105" s="24"/>
      <c r="H105" s="7"/>
      <c r="I105" s="25">
        <f t="shared" si="17"/>
        <v>-3988</v>
      </c>
      <c r="J105" s="24">
        <f t="shared" si="17"/>
        <v>1000</v>
      </c>
      <c r="K105" s="7"/>
      <c r="L105" s="25">
        <f t="shared" si="27"/>
        <v>-3984.1039936232564</v>
      </c>
      <c r="M105" s="17">
        <f t="shared" si="18"/>
        <v>15.178865687626571</v>
      </c>
      <c r="N105" s="17">
        <f t="shared" si="28"/>
        <v>1013.7815367867846</v>
      </c>
      <c r="O105" s="24">
        <f t="shared" si="19"/>
        <v>189.93075620549757</v>
      </c>
      <c r="P105" s="7"/>
      <c r="Q105" s="25">
        <f t="shared" si="20"/>
        <v>-3956.2411575613451</v>
      </c>
      <c r="R105" s="24">
        <f t="shared" si="21"/>
        <v>990.67377967706682</v>
      </c>
      <c r="S105" s="7"/>
      <c r="T105" s="25">
        <f t="shared" si="22"/>
        <v>0.96526298425599122</v>
      </c>
      <c r="U105" s="24">
        <f t="shared" si="23"/>
        <v>0.24126595745094034</v>
      </c>
      <c r="V105" s="7"/>
      <c r="W105" s="25">
        <f t="shared" si="24"/>
        <v>0.96895250937908395</v>
      </c>
      <c r="X105" s="24">
        <f t="shared" si="29"/>
        <v>247.72670263049667</v>
      </c>
      <c r="Y105" s="7"/>
      <c r="Z105" s="25">
        <f t="shared" si="30"/>
        <v>-618</v>
      </c>
      <c r="AA105" s="17">
        <f t="shared" si="31"/>
        <v>247.49999999999991</v>
      </c>
      <c r="AB105" s="24">
        <f t="shared" si="25"/>
        <v>4.3196898986859642</v>
      </c>
      <c r="AC105" s="17">
        <f t="shared" si="26"/>
        <v>0.22670263049676009</v>
      </c>
    </row>
    <row r="106" spans="1:29" s="17" customFormat="1" x14ac:dyDescent="0.25">
      <c r="A106" s="17">
        <v>21</v>
      </c>
      <c r="B106" s="17">
        <v>-639</v>
      </c>
      <c r="C106" s="17">
        <v>11280</v>
      </c>
      <c r="D106" s="17">
        <v>13906</v>
      </c>
      <c r="E106" s="17">
        <v>15144</v>
      </c>
      <c r="F106" s="17">
        <v>12515</v>
      </c>
      <c r="G106" s="24"/>
      <c r="H106" s="7"/>
      <c r="I106" s="25">
        <f t="shared" si="17"/>
        <v>-3864</v>
      </c>
      <c r="J106" s="24">
        <f t="shared" si="17"/>
        <v>1391</v>
      </c>
      <c r="K106" s="7"/>
      <c r="L106" s="25">
        <f t="shared" si="27"/>
        <v>-3857.9977795024574</v>
      </c>
      <c r="M106" s="17">
        <f t="shared" si="18"/>
        <v>36.026650901120135</v>
      </c>
      <c r="N106" s="17">
        <f t="shared" si="28"/>
        <v>1407.068237643394</v>
      </c>
      <c r="O106" s="24">
        <f t="shared" si="19"/>
        <v>258.1882609645844</v>
      </c>
      <c r="P106" s="7"/>
      <c r="Q106" s="25">
        <f t="shared" si="20"/>
        <v>-3832.2411575613451</v>
      </c>
      <c r="R106" s="24">
        <f t="shared" si="21"/>
        <v>1381.6737796770669</v>
      </c>
      <c r="S106" s="7"/>
      <c r="T106" s="25">
        <f t="shared" si="22"/>
        <v>0.93500886038414854</v>
      </c>
      <c r="U106" s="24">
        <f t="shared" si="23"/>
        <v>0.33648901805729697</v>
      </c>
      <c r="V106" s="7"/>
      <c r="W106" s="25">
        <f t="shared" si="24"/>
        <v>0.94010922367613192</v>
      </c>
      <c r="X106" s="24">
        <f t="shared" si="29"/>
        <v>242.01524763121301</v>
      </c>
      <c r="Y106" s="7"/>
      <c r="Z106" s="25">
        <f t="shared" si="30"/>
        <v>-639</v>
      </c>
      <c r="AA106" s="17">
        <f t="shared" si="31"/>
        <v>241.74899999999991</v>
      </c>
      <c r="AB106" s="24">
        <f t="shared" si="25"/>
        <v>4.2193160134037697</v>
      </c>
      <c r="AC106" s="17">
        <f t="shared" si="26"/>
        <v>0.2662476312131048</v>
      </c>
    </row>
    <row r="107" spans="1:29" s="17" customFormat="1" x14ac:dyDescent="0.25">
      <c r="A107" s="17">
        <v>22</v>
      </c>
      <c r="B107" s="17">
        <v>-636</v>
      </c>
      <c r="C107" s="17">
        <v>11362</v>
      </c>
      <c r="D107" s="17">
        <v>14098</v>
      </c>
      <c r="E107" s="17">
        <v>15066</v>
      </c>
      <c r="F107" s="17">
        <v>12326</v>
      </c>
      <c r="G107" s="24"/>
      <c r="H107" s="7"/>
      <c r="I107" s="25">
        <f t="shared" si="17"/>
        <v>-3704</v>
      </c>
      <c r="J107" s="24">
        <f t="shared" si="17"/>
        <v>1772</v>
      </c>
      <c r="K107" s="7"/>
      <c r="L107" s="25">
        <f t="shared" si="27"/>
        <v>-3694.1911097955999</v>
      </c>
      <c r="M107" s="17">
        <f t="shared" si="18"/>
        <v>96.214327041975963</v>
      </c>
      <c r="N107" s="17">
        <f t="shared" si="28"/>
        <v>1784.5463024302119</v>
      </c>
      <c r="O107" s="24">
        <f t="shared" si="19"/>
        <v>157.40970467034055</v>
      </c>
      <c r="P107" s="7"/>
      <c r="Q107" s="25">
        <f t="shared" si="20"/>
        <v>-3672.2411575613451</v>
      </c>
      <c r="R107" s="24">
        <f t="shared" si="21"/>
        <v>1762.6737796770669</v>
      </c>
      <c r="S107" s="7"/>
      <c r="T107" s="25">
        <f t="shared" si="22"/>
        <v>0.89597128119467428</v>
      </c>
      <c r="U107" s="24">
        <f t="shared" si="23"/>
        <v>0.4292767062696291</v>
      </c>
      <c r="V107" s="7"/>
      <c r="W107" s="25">
        <f t="shared" si="24"/>
        <v>0.90244534593840842</v>
      </c>
      <c r="X107" s="24">
        <f t="shared" si="29"/>
        <v>236.26925245082214</v>
      </c>
      <c r="Y107" s="7"/>
      <c r="Z107" s="25">
        <f t="shared" si="30"/>
        <v>-636</v>
      </c>
      <c r="AA107" s="17">
        <f t="shared" si="31"/>
        <v>236.02499999999992</v>
      </c>
      <c r="AB107" s="24">
        <f t="shared" si="25"/>
        <v>4.1194133670196145</v>
      </c>
      <c r="AC107" s="17">
        <f t="shared" si="26"/>
        <v>0.24425245082221636</v>
      </c>
    </row>
    <row r="108" spans="1:29" s="17" customFormat="1" x14ac:dyDescent="0.25">
      <c r="A108" s="17">
        <v>23</v>
      </c>
      <c r="B108" s="17">
        <v>-633</v>
      </c>
      <c r="C108" s="17">
        <v>11459</v>
      </c>
      <c r="D108" s="17">
        <v>14265</v>
      </c>
      <c r="E108" s="17">
        <v>14956</v>
      </c>
      <c r="F108" s="17">
        <v>12138</v>
      </c>
      <c r="G108" s="24"/>
      <c r="H108" s="7"/>
      <c r="I108" s="25">
        <f t="shared" si="17"/>
        <v>-3497</v>
      </c>
      <c r="J108" s="24">
        <f t="shared" si="17"/>
        <v>2127</v>
      </c>
      <c r="K108" s="7"/>
      <c r="L108" s="25">
        <f t="shared" si="27"/>
        <v>-3494.8475798093423</v>
      </c>
      <c r="M108" s="17">
        <f t="shared" si="18"/>
        <v>4.6329126771510234</v>
      </c>
      <c r="N108" s="17">
        <f t="shared" si="28"/>
        <v>2142.6729289186537</v>
      </c>
      <c r="O108" s="24">
        <f t="shared" si="19"/>
        <v>245.64070088917219</v>
      </c>
      <c r="P108" s="7"/>
      <c r="Q108" s="25">
        <f t="shared" si="20"/>
        <v>-3465.2411575613451</v>
      </c>
      <c r="R108" s="24">
        <f t="shared" si="21"/>
        <v>2117.6737796770667</v>
      </c>
      <c r="S108" s="7"/>
      <c r="T108" s="25">
        <f t="shared" si="22"/>
        <v>0.84546641311829185</v>
      </c>
      <c r="U108" s="24">
        <f t="shared" si="23"/>
        <v>0.51573242625749749</v>
      </c>
      <c r="V108" s="7"/>
      <c r="W108" s="25">
        <f t="shared" si="24"/>
        <v>0.85321887761531434</v>
      </c>
      <c r="X108" s="24">
        <f t="shared" si="29"/>
        <v>230.55775485940353</v>
      </c>
      <c r="Y108" s="7"/>
      <c r="Z108" s="25">
        <f t="shared" si="30"/>
        <v>-633</v>
      </c>
      <c r="AA108" s="17">
        <f t="shared" si="31"/>
        <v>230.32799999999992</v>
      </c>
      <c r="AB108" s="24">
        <f t="shared" si="25"/>
        <v>4.0199819595334976</v>
      </c>
      <c r="AC108" s="17">
        <f t="shared" si="26"/>
        <v>0.22975485940361295</v>
      </c>
    </row>
    <row r="109" spans="1:29" s="17" customFormat="1" x14ac:dyDescent="0.25">
      <c r="A109" s="17">
        <v>24</v>
      </c>
      <c r="B109" s="17">
        <v>-626</v>
      </c>
      <c r="C109" s="17">
        <v>11581</v>
      </c>
      <c r="D109" s="17">
        <v>14442</v>
      </c>
      <c r="E109" s="17">
        <v>14843</v>
      </c>
      <c r="F109" s="17">
        <v>11976</v>
      </c>
      <c r="G109" s="24"/>
      <c r="H109" s="7"/>
      <c r="I109" s="25">
        <f t="shared" si="17"/>
        <v>-3262</v>
      </c>
      <c r="J109" s="24">
        <f t="shared" si="17"/>
        <v>2466</v>
      </c>
      <c r="K109" s="7"/>
      <c r="L109" s="25">
        <f t="shared" si="27"/>
        <v>-3264.0169308425307</v>
      </c>
      <c r="M109" s="17">
        <f t="shared" si="18"/>
        <v>4.0680100235514196</v>
      </c>
      <c r="N109" s="17">
        <f t="shared" si="28"/>
        <v>2476.1251787773181</v>
      </c>
      <c r="O109" s="24">
        <f t="shared" si="19"/>
        <v>102.51924527265224</v>
      </c>
      <c r="P109" s="7"/>
      <c r="Q109" s="25">
        <f t="shared" si="20"/>
        <v>-3230.2411575613451</v>
      </c>
      <c r="R109" s="24">
        <f t="shared" si="21"/>
        <v>2456.6737796770667</v>
      </c>
      <c r="S109" s="7"/>
      <c r="T109" s="25">
        <f t="shared" si="22"/>
        <v>0.7881299686837514</v>
      </c>
      <c r="U109" s="24">
        <f t="shared" si="23"/>
        <v>0.59829155041492688</v>
      </c>
      <c r="V109" s="7"/>
      <c r="W109" s="25">
        <f t="shared" si="24"/>
        <v>0.79710221057025665</v>
      </c>
      <c r="X109" s="24">
        <f t="shared" si="29"/>
        <v>224.81755061249805</v>
      </c>
      <c r="Y109" s="7"/>
      <c r="Z109" s="25">
        <f t="shared" si="30"/>
        <v>-626</v>
      </c>
      <c r="AA109" s="17">
        <f t="shared" si="31"/>
        <v>224.69399999999993</v>
      </c>
      <c r="AB109" s="24">
        <f t="shared" si="25"/>
        <v>3.9216501094761376</v>
      </c>
      <c r="AC109" s="17">
        <f t="shared" si="26"/>
        <v>0.12355061249812138</v>
      </c>
    </row>
    <row r="110" spans="1:29" s="17" customFormat="1" x14ac:dyDescent="0.25">
      <c r="A110" s="17">
        <v>25</v>
      </c>
      <c r="B110" s="17">
        <v>-628</v>
      </c>
      <c r="C110" s="17">
        <v>11700</v>
      </c>
      <c r="D110" s="17">
        <v>14589</v>
      </c>
      <c r="E110" s="17">
        <v>14705</v>
      </c>
      <c r="F110" s="17">
        <v>11810</v>
      </c>
      <c r="G110" s="24"/>
      <c r="H110" s="7"/>
      <c r="I110" s="25">
        <f t="shared" si="17"/>
        <v>-3005</v>
      </c>
      <c r="J110" s="24">
        <f t="shared" si="17"/>
        <v>2779</v>
      </c>
      <c r="K110" s="7"/>
      <c r="L110" s="25">
        <f t="shared" si="27"/>
        <v>-3001.0373891351683</v>
      </c>
      <c r="M110" s="17">
        <f t="shared" si="18"/>
        <v>15.702284866082481</v>
      </c>
      <c r="N110" s="17">
        <f t="shared" si="28"/>
        <v>2786.6904987954022</v>
      </c>
      <c r="O110" s="24">
        <f t="shared" si="19"/>
        <v>59.143771722082128</v>
      </c>
      <c r="P110" s="7"/>
      <c r="Q110" s="25">
        <f t="shared" si="20"/>
        <v>-2973.2411575613451</v>
      </c>
      <c r="R110" s="24">
        <f t="shared" si="21"/>
        <v>2769.6737796770667</v>
      </c>
      <c r="S110" s="7"/>
      <c r="T110" s="25">
        <f t="shared" si="22"/>
        <v>0.72542585711065832</v>
      </c>
      <c r="U110" s="24">
        <f t="shared" si="23"/>
        <v>0.67451870634789268</v>
      </c>
      <c r="V110" s="7"/>
      <c r="W110" s="25">
        <f t="shared" si="24"/>
        <v>0.73552324730948349</v>
      </c>
      <c r="X110" s="24">
        <f t="shared" si="29"/>
        <v>219.18614827482622</v>
      </c>
      <c r="Y110" s="7"/>
      <c r="Z110" s="25">
        <f t="shared" si="30"/>
        <v>-628</v>
      </c>
      <c r="AA110" s="17">
        <f t="shared" si="31"/>
        <v>219.04199999999994</v>
      </c>
      <c r="AB110" s="24">
        <f t="shared" si="25"/>
        <v>3.8230041001534181</v>
      </c>
      <c r="AC110" s="17">
        <f t="shared" si="26"/>
        <v>0.14414827482627857</v>
      </c>
    </row>
    <row r="111" spans="1:29" s="17" customFormat="1" x14ac:dyDescent="0.25">
      <c r="A111" s="17">
        <v>26</v>
      </c>
      <c r="B111" s="17">
        <v>-604</v>
      </c>
      <c r="C111" s="17">
        <v>11848</v>
      </c>
      <c r="D111" s="17">
        <v>14728</v>
      </c>
      <c r="E111" s="17">
        <v>14569</v>
      </c>
      <c r="F111" s="17">
        <v>11677</v>
      </c>
      <c r="G111" s="24"/>
      <c r="H111" s="7"/>
      <c r="I111" s="25">
        <f t="shared" si="17"/>
        <v>-2721</v>
      </c>
      <c r="J111" s="24">
        <f t="shared" si="17"/>
        <v>3051</v>
      </c>
      <c r="K111" s="7"/>
      <c r="L111" s="25">
        <f t="shared" si="27"/>
        <v>-2720.8064925738249</v>
      </c>
      <c r="M111" s="17">
        <f t="shared" si="18"/>
        <v>3.7445123984901796E-2</v>
      </c>
      <c r="N111" s="17">
        <f t="shared" si="28"/>
        <v>3059.9413896712522</v>
      </c>
      <c r="O111" s="24">
        <f t="shared" si="19"/>
        <v>79.948449253175198</v>
      </c>
      <c r="P111" s="7"/>
      <c r="Q111" s="25">
        <f t="shared" si="20"/>
        <v>-2689.2411575613451</v>
      </c>
      <c r="R111" s="24">
        <f t="shared" si="21"/>
        <v>3041.6737796770667</v>
      </c>
      <c r="S111" s="7"/>
      <c r="T111" s="25">
        <f t="shared" si="22"/>
        <v>0.65613415404934139</v>
      </c>
      <c r="U111" s="24">
        <f t="shared" si="23"/>
        <v>0.74076083546535809</v>
      </c>
      <c r="V111" s="7"/>
      <c r="W111" s="25">
        <f t="shared" si="24"/>
        <v>0.66720767674536052</v>
      </c>
      <c r="X111" s="24">
        <f t="shared" si="29"/>
        <v>213.71837977818222</v>
      </c>
      <c r="Y111" s="7"/>
      <c r="Z111" s="25">
        <f t="shared" si="30"/>
        <v>-604</v>
      </c>
      <c r="AA111" s="17">
        <f t="shared" si="31"/>
        <v>213.60599999999994</v>
      </c>
      <c r="AB111" s="24">
        <f t="shared" si="25"/>
        <v>3.7281280020150063</v>
      </c>
      <c r="AC111" s="17">
        <f t="shared" si="26"/>
        <v>0.11237977818228728</v>
      </c>
    </row>
    <row r="112" spans="1:29" s="17" customFormat="1" x14ac:dyDescent="0.25">
      <c r="A112" s="17">
        <v>27</v>
      </c>
      <c r="B112" s="17">
        <v>-613</v>
      </c>
      <c r="C112" s="17">
        <v>12009</v>
      </c>
      <c r="D112" s="17">
        <v>14864</v>
      </c>
      <c r="E112" s="17">
        <v>14419</v>
      </c>
      <c r="F112" s="17">
        <v>11556</v>
      </c>
      <c r="G112" s="24"/>
      <c r="H112" s="7"/>
      <c r="I112" s="25">
        <f t="shared" si="17"/>
        <v>-2410</v>
      </c>
      <c r="J112" s="24">
        <f t="shared" si="17"/>
        <v>3308</v>
      </c>
      <c r="K112" s="7"/>
      <c r="L112" s="25">
        <f t="shared" si="27"/>
        <v>-2411.6546182519864</v>
      </c>
      <c r="M112" s="17">
        <f t="shared" si="18"/>
        <v>2.7377615598066911</v>
      </c>
      <c r="N112" s="17">
        <f t="shared" si="28"/>
        <v>3309.1919986227826</v>
      </c>
      <c r="O112" s="24">
        <f t="shared" si="19"/>
        <v>1.4208607167157306</v>
      </c>
      <c r="P112" s="7"/>
      <c r="Q112" s="25">
        <f t="shared" si="20"/>
        <v>-2378.2411575613451</v>
      </c>
      <c r="R112" s="24">
        <f t="shared" si="21"/>
        <v>3298.6737796770667</v>
      </c>
      <c r="S112" s="7"/>
      <c r="T112" s="25">
        <f t="shared" si="22"/>
        <v>0.5802548594998006</v>
      </c>
      <c r="U112" s="24">
        <f t="shared" si="23"/>
        <v>0.80334990599178679</v>
      </c>
      <c r="V112" s="7"/>
      <c r="W112" s="25">
        <f t="shared" si="24"/>
        <v>0.59224953604830677</v>
      </c>
      <c r="X112" s="24">
        <f t="shared" si="29"/>
        <v>208.10739201879869</v>
      </c>
      <c r="Y112" s="7"/>
      <c r="Z112" s="25">
        <f t="shared" si="30"/>
        <v>-613</v>
      </c>
      <c r="AA112" s="17">
        <f t="shared" si="31"/>
        <v>208.08899999999994</v>
      </c>
      <c r="AB112" s="24">
        <f t="shared" si="25"/>
        <v>3.6318381871824794</v>
      </c>
      <c r="AC112" s="17">
        <f t="shared" si="26"/>
        <v>1.8392018798749632E-2</v>
      </c>
    </row>
    <row r="113" spans="1:29" s="17" customFormat="1" x14ac:dyDescent="0.25">
      <c r="A113" s="17">
        <v>28</v>
      </c>
      <c r="B113" s="17">
        <v>-627</v>
      </c>
      <c r="C113" s="17">
        <v>12166</v>
      </c>
      <c r="D113" s="17">
        <v>14964</v>
      </c>
      <c r="E113" s="17">
        <v>14239</v>
      </c>
      <c r="F113" s="17">
        <v>11429</v>
      </c>
      <c r="G113" s="24"/>
      <c r="H113" s="7"/>
      <c r="I113" s="25">
        <f t="shared" si="17"/>
        <v>-2073</v>
      </c>
      <c r="J113" s="24">
        <f t="shared" si="17"/>
        <v>3535</v>
      </c>
      <c r="K113" s="7"/>
      <c r="L113" s="25">
        <f t="shared" si="27"/>
        <v>-2072.6299895117586</v>
      </c>
      <c r="M113" s="17">
        <f t="shared" si="18"/>
        <v>0.13690776140864311</v>
      </c>
      <c r="N113" s="17">
        <f t="shared" si="28"/>
        <v>3532.485541296101</v>
      </c>
      <c r="O113" s="24">
        <f t="shared" si="19"/>
        <v>6.3225025736133444</v>
      </c>
      <c r="P113" s="7"/>
      <c r="Q113" s="25">
        <f t="shared" si="20"/>
        <v>-2041.2411575613451</v>
      </c>
      <c r="R113" s="24">
        <f t="shared" si="21"/>
        <v>3525.6737796770667</v>
      </c>
      <c r="S113" s="7"/>
      <c r="T113" s="25">
        <f t="shared" si="22"/>
        <v>0.49803195833197034</v>
      </c>
      <c r="U113" s="24">
        <f t="shared" si="23"/>
        <v>0.8586328593361422</v>
      </c>
      <c r="V113" s="7"/>
      <c r="W113" s="25">
        <f t="shared" si="24"/>
        <v>0.51083858477940525</v>
      </c>
      <c r="X113" s="24">
        <f t="shared" si="29"/>
        <v>202.45911044717184</v>
      </c>
      <c r="Y113" s="7"/>
      <c r="Z113" s="25">
        <f t="shared" si="30"/>
        <v>-627</v>
      </c>
      <c r="AA113" s="17">
        <f t="shared" si="31"/>
        <v>202.44599999999994</v>
      </c>
      <c r="AB113" s="24">
        <f t="shared" si="25"/>
        <v>3.5333492574924392</v>
      </c>
      <c r="AC113" s="17">
        <f t="shared" si="26"/>
        <v>1.3110447171897022E-2</v>
      </c>
    </row>
    <row r="114" spans="1:29" s="17" customFormat="1" x14ac:dyDescent="0.25">
      <c r="A114" s="17">
        <v>29</v>
      </c>
      <c r="B114" s="17">
        <v>-626</v>
      </c>
      <c r="C114" s="17">
        <v>12353</v>
      </c>
      <c r="D114" s="17">
        <v>15062</v>
      </c>
      <c r="E114" s="17">
        <v>14061</v>
      </c>
      <c r="F114" s="17">
        <v>11339</v>
      </c>
      <c r="G114" s="24"/>
      <c r="H114" s="7"/>
      <c r="I114" s="25">
        <f t="shared" si="17"/>
        <v>-1708</v>
      </c>
      <c r="J114" s="24">
        <f t="shared" si="17"/>
        <v>3723</v>
      </c>
      <c r="K114" s="7"/>
      <c r="L114" s="25">
        <f t="shared" si="27"/>
        <v>-1714.388308021576</v>
      </c>
      <c r="M114" s="17">
        <f t="shared" si="18"/>
        <v>40.8104793785322</v>
      </c>
      <c r="N114" s="17">
        <f t="shared" si="28"/>
        <v>3721.3513123704251</v>
      </c>
      <c r="O114" s="24">
        <f t="shared" si="19"/>
        <v>2.7181708999131429</v>
      </c>
      <c r="P114" s="7"/>
      <c r="Q114" s="25">
        <f t="shared" si="20"/>
        <v>-1676.2411575613451</v>
      </c>
      <c r="R114" s="24">
        <f t="shared" si="21"/>
        <v>3713.6737796770667</v>
      </c>
      <c r="S114" s="7"/>
      <c r="T114" s="25">
        <f t="shared" si="22"/>
        <v>0.40897748080598201</v>
      </c>
      <c r="U114" s="24">
        <f t="shared" si="23"/>
        <v>0.90441786034380212</v>
      </c>
      <c r="V114" s="7"/>
      <c r="W114" s="25">
        <f t="shared" si="24"/>
        <v>0.42245424806086151</v>
      </c>
      <c r="X114" s="24">
        <f t="shared" si="29"/>
        <v>196.74614163865863</v>
      </c>
      <c r="Y114" s="7"/>
      <c r="Z114" s="25">
        <f t="shared" si="30"/>
        <v>-626</v>
      </c>
      <c r="AA114" s="17">
        <f t="shared" si="31"/>
        <v>196.81199999999995</v>
      </c>
      <c r="AB114" s="24">
        <f t="shared" si="25"/>
        <v>3.4350174074350788</v>
      </c>
      <c r="AC114" s="17">
        <f t="shared" si="26"/>
        <v>-6.5858361341327054E-2</v>
      </c>
    </row>
    <row r="115" spans="1:29" s="17" customFormat="1" x14ac:dyDescent="0.25">
      <c r="A115" s="17">
        <v>30</v>
      </c>
      <c r="B115" s="17">
        <v>-630</v>
      </c>
      <c r="C115" s="17">
        <v>12539</v>
      </c>
      <c r="D115" s="17">
        <v>15138</v>
      </c>
      <c r="E115" s="17">
        <v>13873</v>
      </c>
      <c r="F115" s="17">
        <v>11262</v>
      </c>
      <c r="G115" s="24"/>
      <c r="H115" s="7"/>
      <c r="I115" s="25">
        <f t="shared" si="17"/>
        <v>-1334</v>
      </c>
      <c r="J115" s="24">
        <f t="shared" si="17"/>
        <v>3876</v>
      </c>
      <c r="K115" s="7"/>
      <c r="L115" s="25">
        <f t="shared" si="27"/>
        <v>-1337.4338516799946</v>
      </c>
      <c r="M115" s="17">
        <f t="shared" si="18"/>
        <v>11.791337360201956</v>
      </c>
      <c r="N115" s="17">
        <f t="shared" si="28"/>
        <v>3875.2048258322861</v>
      </c>
      <c r="O115" s="24">
        <f t="shared" si="19"/>
        <v>0.63230195699944114</v>
      </c>
      <c r="P115" s="7"/>
      <c r="Q115" s="25">
        <f t="shared" si="20"/>
        <v>-1302.2411575613451</v>
      </c>
      <c r="R115" s="24">
        <f t="shared" si="21"/>
        <v>3866.6737796770667</v>
      </c>
      <c r="S115" s="7"/>
      <c r="T115" s="25">
        <f t="shared" si="22"/>
        <v>0.31772713945058578</v>
      </c>
      <c r="U115" s="24">
        <f t="shared" si="23"/>
        <v>0.9416790579723765</v>
      </c>
      <c r="V115" s="7"/>
      <c r="W115" s="25">
        <f t="shared" si="24"/>
        <v>0.33174721687060066</v>
      </c>
      <c r="X115" s="24">
        <f t="shared" si="29"/>
        <v>191.11584786627532</v>
      </c>
      <c r="Y115" s="7"/>
      <c r="Z115" s="25">
        <f t="shared" si="30"/>
        <v>-630</v>
      </c>
      <c r="AA115" s="17">
        <f t="shared" si="31"/>
        <v>191.14199999999997</v>
      </c>
      <c r="AB115" s="24">
        <f t="shared" si="25"/>
        <v>3.3360572388470007</v>
      </c>
      <c r="AC115" s="17">
        <f t="shared" si="26"/>
        <v>-2.6152133724650639E-2</v>
      </c>
    </row>
    <row r="116" spans="1:29" s="17" customFormat="1" x14ac:dyDescent="0.25">
      <c r="A116" s="17">
        <v>31</v>
      </c>
      <c r="B116" s="17">
        <v>-633</v>
      </c>
      <c r="C116" s="17">
        <v>12743</v>
      </c>
      <c r="D116" s="17">
        <v>15203</v>
      </c>
      <c r="E116" s="17">
        <v>13686</v>
      </c>
      <c r="F116" s="17">
        <v>11207</v>
      </c>
      <c r="G116" s="24"/>
      <c r="H116" s="7"/>
      <c r="I116" s="25">
        <f t="shared" ref="I116:J149" si="32">C116-E116</f>
        <v>-943</v>
      </c>
      <c r="J116" s="24">
        <f t="shared" si="32"/>
        <v>3996</v>
      </c>
      <c r="K116" s="7"/>
      <c r="L116" s="25">
        <f t="shared" si="27"/>
        <v>-945.80820981884347</v>
      </c>
      <c r="M116" s="17">
        <f t="shared" si="18"/>
        <v>7.8860423866488505</v>
      </c>
      <c r="N116" s="17">
        <f t="shared" si="28"/>
        <v>3991.6814426987598</v>
      </c>
      <c r="O116" s="24">
        <f t="shared" si="19"/>
        <v>18.649937164094709</v>
      </c>
      <c r="P116" s="7"/>
      <c r="Q116" s="25">
        <f t="shared" si="20"/>
        <v>-911.24115756134506</v>
      </c>
      <c r="R116" s="24">
        <f t="shared" si="21"/>
        <v>3986.6737796770667</v>
      </c>
      <c r="S116" s="7"/>
      <c r="T116" s="25">
        <f t="shared" si="22"/>
        <v>0.22232905530630789</v>
      </c>
      <c r="U116" s="24">
        <f t="shared" si="23"/>
        <v>0.97090352670067004</v>
      </c>
      <c r="V116" s="7"/>
      <c r="W116" s="25">
        <f t="shared" si="24"/>
        <v>0.236772630638827</v>
      </c>
      <c r="X116" s="24">
        <f t="shared" si="29"/>
        <v>185.41394575897334</v>
      </c>
      <c r="Y116" s="7"/>
      <c r="Z116" s="25">
        <f t="shared" si="30"/>
        <v>-633</v>
      </c>
      <c r="AA116" s="17">
        <f t="shared" si="31"/>
        <v>185.44499999999996</v>
      </c>
      <c r="AB116" s="24">
        <f t="shared" si="25"/>
        <v>3.2366258313608842</v>
      </c>
      <c r="AC116" s="17">
        <f t="shared" si="26"/>
        <v>-3.1054241026623686E-2</v>
      </c>
    </row>
    <row r="117" spans="1:29" s="17" customFormat="1" x14ac:dyDescent="0.25">
      <c r="A117" s="17">
        <v>32</v>
      </c>
      <c r="B117" s="17">
        <v>-637</v>
      </c>
      <c r="C117" s="17">
        <v>12942</v>
      </c>
      <c r="D117" s="17">
        <v>15245</v>
      </c>
      <c r="E117" s="17">
        <v>13474</v>
      </c>
      <c r="F117" s="17">
        <v>11162</v>
      </c>
      <c r="G117" s="24"/>
      <c r="H117" s="7"/>
      <c r="I117" s="25">
        <f t="shared" si="32"/>
        <v>-532</v>
      </c>
      <c r="J117" s="24">
        <f t="shared" si="32"/>
        <v>4083</v>
      </c>
      <c r="K117" s="7"/>
      <c r="L117" s="25">
        <f t="shared" si="27"/>
        <v>-542.59081109117915</v>
      </c>
      <c r="M117" s="17">
        <f t="shared" si="18"/>
        <v>112.16527956904326</v>
      </c>
      <c r="N117" s="17">
        <f t="shared" si="28"/>
        <v>4069.1695376283205</v>
      </c>
      <c r="O117" s="24">
        <f t="shared" si="19"/>
        <v>191.28168941444142</v>
      </c>
      <c r="P117" s="7"/>
      <c r="Q117" s="25">
        <f t="shared" si="20"/>
        <v>-500.24115756134506</v>
      </c>
      <c r="R117" s="24">
        <f t="shared" si="21"/>
        <v>4073.6737796770667</v>
      </c>
      <c r="S117" s="7"/>
      <c r="T117" s="25">
        <f t="shared" si="22"/>
        <v>0.12205127376334571</v>
      </c>
      <c r="U117" s="24">
        <f t="shared" si="23"/>
        <v>0.99209126652868285</v>
      </c>
      <c r="V117" s="7"/>
      <c r="W117" s="25">
        <f t="shared" si="24"/>
        <v>0.13679845404118196</v>
      </c>
      <c r="X117" s="24">
        <f t="shared" si="29"/>
        <v>179.5597776407061</v>
      </c>
      <c r="Y117" s="7"/>
      <c r="Z117" s="25">
        <f t="shared" si="30"/>
        <v>-637</v>
      </c>
      <c r="AA117" s="17">
        <f t="shared" si="31"/>
        <v>179.71199999999996</v>
      </c>
      <c r="AB117" s="24">
        <f t="shared" si="25"/>
        <v>3.1365661053440488</v>
      </c>
      <c r="AC117" s="17">
        <f t="shared" si="26"/>
        <v>-0.15222235929385874</v>
      </c>
    </row>
    <row r="118" spans="1:29" s="17" customFormat="1" x14ac:dyDescent="0.25">
      <c r="A118" s="17">
        <v>33</v>
      </c>
      <c r="B118" s="17">
        <v>-620</v>
      </c>
      <c r="C118" s="17">
        <v>13145</v>
      </c>
      <c r="D118" s="17">
        <v>15269</v>
      </c>
      <c r="E118" s="17">
        <v>13294</v>
      </c>
      <c r="F118" s="17">
        <v>11154</v>
      </c>
      <c r="G118" s="24"/>
      <c r="H118" s="7"/>
      <c r="I118" s="25">
        <f t="shared" si="32"/>
        <v>-149</v>
      </c>
      <c r="J118" s="24">
        <f t="shared" si="32"/>
        <v>4115</v>
      </c>
      <c r="K118" s="7"/>
      <c r="L118" s="25">
        <f t="shared" si="27"/>
        <v>-145.186667663788</v>
      </c>
      <c r="M118" s="17">
        <f t="shared" si="18"/>
        <v>14.541503506400066</v>
      </c>
      <c r="N118" s="17">
        <f t="shared" si="28"/>
        <v>4105.5824819052832</v>
      </c>
      <c r="O118" s="24">
        <f t="shared" si="19"/>
        <v>88.689647064318294</v>
      </c>
      <c r="P118" s="7"/>
      <c r="Q118" s="25">
        <f t="shared" si="20"/>
        <v>-117.24115756134508</v>
      </c>
      <c r="R118" s="24">
        <f t="shared" si="21"/>
        <v>4105.6737796770667</v>
      </c>
      <c r="S118" s="7"/>
      <c r="T118" s="25">
        <f t="shared" si="22"/>
        <v>2.8605068578541535E-2</v>
      </c>
      <c r="U118" s="24">
        <f t="shared" si="23"/>
        <v>0.99988445818956118</v>
      </c>
      <c r="V118" s="7"/>
      <c r="W118" s="25">
        <f t="shared" si="24"/>
        <v>4.3457682353971072E-2</v>
      </c>
      <c r="X118" s="24">
        <f t="shared" si="29"/>
        <v>174.19749210773898</v>
      </c>
      <c r="Y118" s="7"/>
      <c r="Z118" s="25">
        <f t="shared" si="30"/>
        <v>-620</v>
      </c>
      <c r="AA118" s="17">
        <f t="shared" si="31"/>
        <v>174.13199999999995</v>
      </c>
      <c r="AB118" s="24">
        <f t="shared" si="25"/>
        <v>3.039176733082765</v>
      </c>
      <c r="AC118" s="17">
        <f t="shared" si="26"/>
        <v>6.549210773903269E-2</v>
      </c>
    </row>
    <row r="119" spans="1:29" s="17" customFormat="1" x14ac:dyDescent="0.25">
      <c r="A119" s="17">
        <v>34</v>
      </c>
      <c r="B119" s="17">
        <v>-607</v>
      </c>
      <c r="C119" s="17">
        <v>13348</v>
      </c>
      <c r="D119" s="17">
        <v>15277</v>
      </c>
      <c r="E119" s="17">
        <v>13104</v>
      </c>
      <c r="F119" s="17">
        <v>11161</v>
      </c>
      <c r="G119" s="24"/>
      <c r="H119" s="7"/>
      <c r="I119" s="25">
        <f t="shared" si="32"/>
        <v>244</v>
      </c>
      <c r="J119" s="24">
        <f t="shared" si="32"/>
        <v>4116</v>
      </c>
      <c r="K119" s="7"/>
      <c r="L119" s="25">
        <f t="shared" si="27"/>
        <v>244.95270139463253</v>
      </c>
      <c r="M119" s="17">
        <f t="shared" si="18"/>
        <v>0.90763994733476172</v>
      </c>
      <c r="N119" s="17">
        <f t="shared" si="28"/>
        <v>4103.6145740450829</v>
      </c>
      <c r="O119" s="24">
        <f t="shared" si="19"/>
        <v>153.39877608473373</v>
      </c>
      <c r="P119" s="7"/>
      <c r="Q119" s="25">
        <f t="shared" si="20"/>
        <v>275.75884243865494</v>
      </c>
      <c r="R119" s="24">
        <f t="shared" si="21"/>
        <v>4106.6737796770667</v>
      </c>
      <c r="S119" s="7"/>
      <c r="T119" s="25">
        <f t="shared" si="22"/>
        <v>-6.7280985305604793E-2</v>
      </c>
      <c r="U119" s="24">
        <f t="shared" si="23"/>
        <v>1.0001279954289637</v>
      </c>
      <c r="V119" s="7"/>
      <c r="W119" s="25">
        <f t="shared" si="24"/>
        <v>-5.2435328322755492E-2</v>
      </c>
      <c r="X119" s="24">
        <f t="shared" si="29"/>
        <v>168.70763815933117</v>
      </c>
      <c r="Y119" s="7"/>
      <c r="Z119" s="25">
        <f t="shared" si="30"/>
        <v>-607</v>
      </c>
      <c r="AA119" s="17">
        <f t="shared" si="31"/>
        <v>168.66899999999995</v>
      </c>
      <c r="AB119" s="24">
        <f t="shared" si="25"/>
        <v>2.9438293960463153</v>
      </c>
      <c r="AC119" s="17">
        <f t="shared" si="26"/>
        <v>3.8638159331213728E-2</v>
      </c>
    </row>
    <row r="120" spans="1:29" s="17" customFormat="1" x14ac:dyDescent="0.25">
      <c r="A120" s="17">
        <v>35</v>
      </c>
      <c r="B120" s="17">
        <v>-612</v>
      </c>
      <c r="C120" s="17">
        <v>13542</v>
      </c>
      <c r="D120" s="17">
        <v>15252</v>
      </c>
      <c r="E120" s="17">
        <v>12905</v>
      </c>
      <c r="F120" s="17">
        <v>11181</v>
      </c>
      <c r="G120" s="24"/>
      <c r="H120" s="7"/>
      <c r="I120" s="25">
        <f t="shared" si="32"/>
        <v>637</v>
      </c>
      <c r="J120" s="24">
        <f t="shared" si="32"/>
        <v>4071</v>
      </c>
      <c r="K120" s="7"/>
      <c r="L120" s="25">
        <f t="shared" si="27"/>
        <v>635.7477429561909</v>
      </c>
      <c r="M120" s="17">
        <f t="shared" si="18"/>
        <v>1.5681477037694942</v>
      </c>
      <c r="N120" s="17">
        <f t="shared" si="28"/>
        <v>4063.96766774962</v>
      </c>
      <c r="O120" s="24">
        <f t="shared" si="19"/>
        <v>49.453696879734956</v>
      </c>
      <c r="P120" s="7"/>
      <c r="Q120" s="25">
        <f t="shared" si="20"/>
        <v>668.75884243865494</v>
      </c>
      <c r="R120" s="24">
        <f t="shared" si="21"/>
        <v>4061.6737796770667</v>
      </c>
      <c r="S120" s="7"/>
      <c r="T120" s="25">
        <f t="shared" si="22"/>
        <v>-0.16316703918975112</v>
      </c>
      <c r="U120" s="24">
        <f t="shared" si="23"/>
        <v>0.98916881965585357</v>
      </c>
      <c r="V120" s="7"/>
      <c r="W120" s="25">
        <f t="shared" si="24"/>
        <v>-0.14849471245483922</v>
      </c>
      <c r="X120" s="24">
        <f t="shared" si="29"/>
        <v>163.17130010689425</v>
      </c>
      <c r="Y120" s="7"/>
      <c r="Z120" s="25">
        <f t="shared" si="30"/>
        <v>-612</v>
      </c>
      <c r="AA120" s="17">
        <f t="shared" si="31"/>
        <v>163.16099999999994</v>
      </c>
      <c r="AB120" s="24">
        <f t="shared" si="25"/>
        <v>2.8476966608464669</v>
      </c>
      <c r="AC120" s="17">
        <f t="shared" si="26"/>
        <v>1.0300106894305827E-2</v>
      </c>
    </row>
    <row r="121" spans="1:29" s="17" customFormat="1" x14ac:dyDescent="0.25">
      <c r="A121" s="17">
        <v>36</v>
      </c>
      <c r="B121" s="17">
        <v>-619</v>
      </c>
      <c r="C121" s="17">
        <v>13733</v>
      </c>
      <c r="D121" s="17">
        <v>15209</v>
      </c>
      <c r="E121" s="17">
        <v>12711</v>
      </c>
      <c r="F121" s="17">
        <v>11216</v>
      </c>
      <c r="G121" s="24"/>
      <c r="H121" s="7"/>
      <c r="I121" s="25">
        <f t="shared" si="32"/>
        <v>1022</v>
      </c>
      <c r="J121" s="24">
        <f t="shared" si="32"/>
        <v>3993</v>
      </c>
      <c r="K121" s="7"/>
      <c r="L121" s="25">
        <f t="shared" si="27"/>
        <v>1024.7209626728275</v>
      </c>
      <c r="M121" s="17">
        <f t="shared" si="18"/>
        <v>7.4036378669203238</v>
      </c>
      <c r="N121" s="17">
        <f t="shared" si="28"/>
        <v>3985.7734596726532</v>
      </c>
      <c r="O121" s="24">
        <f t="shared" si="19"/>
        <v>52.222885102769752</v>
      </c>
      <c r="P121" s="7"/>
      <c r="Q121" s="25">
        <f t="shared" si="20"/>
        <v>1053.7588424386549</v>
      </c>
      <c r="R121" s="24">
        <f t="shared" si="21"/>
        <v>3983.6737796770667</v>
      </c>
      <c r="S121" s="7"/>
      <c r="T121" s="25">
        <f t="shared" si="22"/>
        <v>-0.25710121411442372</v>
      </c>
      <c r="U121" s="24">
        <f t="shared" si="23"/>
        <v>0.97017291498246272</v>
      </c>
      <c r="V121" s="7"/>
      <c r="W121" s="25">
        <f t="shared" si="24"/>
        <v>-0.24272135725878097</v>
      </c>
      <c r="X121" s="24">
        <f t="shared" si="29"/>
        <v>157.66268482531802</v>
      </c>
      <c r="Y121" s="7"/>
      <c r="Z121" s="25">
        <f t="shared" si="30"/>
        <v>-619</v>
      </c>
      <c r="AA121" s="17">
        <f t="shared" si="31"/>
        <v>157.58999999999995</v>
      </c>
      <c r="AB121" s="24">
        <f t="shared" si="25"/>
        <v>2.7504643682178629</v>
      </c>
      <c r="AC121" s="17">
        <f t="shared" si="26"/>
        <v>7.2684825318077628E-2</v>
      </c>
    </row>
    <row r="122" spans="1:29" s="17" customFormat="1" x14ac:dyDescent="0.25">
      <c r="A122" s="17">
        <v>37</v>
      </c>
      <c r="B122" s="17">
        <v>-635</v>
      </c>
      <c r="C122" s="17">
        <v>13923</v>
      </c>
      <c r="D122" s="17">
        <v>15147</v>
      </c>
      <c r="E122" s="17">
        <v>12515</v>
      </c>
      <c r="F122" s="17">
        <v>11278</v>
      </c>
      <c r="G122" s="24"/>
      <c r="H122" s="7"/>
      <c r="I122" s="25">
        <f t="shared" si="32"/>
        <v>1408</v>
      </c>
      <c r="J122" s="24">
        <f t="shared" si="32"/>
        <v>3869</v>
      </c>
      <c r="K122" s="7"/>
      <c r="L122" s="25">
        <f t="shared" si="27"/>
        <v>1413.3331103025018</v>
      </c>
      <c r="M122" s="17">
        <f t="shared" si="18"/>
        <v>28.442065498651228</v>
      </c>
      <c r="N122" s="17">
        <f t="shared" si="28"/>
        <v>3866.5245908051947</v>
      </c>
      <c r="O122" s="24">
        <f t="shared" si="19"/>
        <v>6.1276506817263856</v>
      </c>
      <c r="P122" s="7"/>
      <c r="Q122" s="25">
        <f t="shared" si="20"/>
        <v>1439.7588424386549</v>
      </c>
      <c r="R122" s="24">
        <f t="shared" si="21"/>
        <v>3859.6737796770667</v>
      </c>
      <c r="S122" s="7"/>
      <c r="T122" s="25">
        <f t="shared" si="22"/>
        <v>-0.35127937390903052</v>
      </c>
      <c r="U122" s="24">
        <f t="shared" si="23"/>
        <v>0.93997429729655935</v>
      </c>
      <c r="V122" s="7"/>
      <c r="W122" s="25">
        <f t="shared" si="24"/>
        <v>-0.33735838729286605</v>
      </c>
      <c r="X122" s="24">
        <f t="shared" si="29"/>
        <v>151.96567939217783</v>
      </c>
      <c r="Y122" s="7"/>
      <c r="Z122" s="25">
        <f t="shared" si="30"/>
        <v>-635</v>
      </c>
      <c r="AA122" s="17">
        <f t="shared" si="31"/>
        <v>151.87499999999994</v>
      </c>
      <c r="AB122" s="24">
        <f t="shared" si="25"/>
        <v>2.6507188014663869</v>
      </c>
      <c r="AC122" s="17">
        <f t="shared" si="26"/>
        <v>9.0679392177889895E-2</v>
      </c>
    </row>
    <row r="123" spans="1:29" s="17" customFormat="1" x14ac:dyDescent="0.25">
      <c r="A123" s="17">
        <v>38</v>
      </c>
      <c r="B123" s="17">
        <v>-626</v>
      </c>
      <c r="C123" s="17">
        <v>14113</v>
      </c>
      <c r="D123" s="17">
        <v>15075</v>
      </c>
      <c r="E123" s="17">
        <v>12339</v>
      </c>
      <c r="F123" s="17">
        <v>11359</v>
      </c>
      <c r="G123" s="24"/>
      <c r="H123" s="7"/>
      <c r="I123" s="25">
        <f t="shared" si="32"/>
        <v>1774</v>
      </c>
      <c r="J123" s="24">
        <f t="shared" si="32"/>
        <v>3716</v>
      </c>
      <c r="K123" s="7"/>
      <c r="L123" s="25">
        <f t="shared" si="27"/>
        <v>1782.3764364513381</v>
      </c>
      <c r="M123" s="17">
        <f t="shared" si="18"/>
        <v>70.164687623305994</v>
      </c>
      <c r="N123" s="17">
        <f t="shared" si="28"/>
        <v>3711.4175683749954</v>
      </c>
      <c r="O123" s="24">
        <f t="shared" si="19"/>
        <v>20.99867959784206</v>
      </c>
      <c r="P123" s="7"/>
      <c r="Q123" s="25">
        <f t="shared" si="20"/>
        <v>1805.7588424386549</v>
      </c>
      <c r="R123" s="24">
        <f t="shared" si="21"/>
        <v>3706.6737796770667</v>
      </c>
      <c r="S123" s="7"/>
      <c r="T123" s="25">
        <f t="shared" si="22"/>
        <v>-0.44057783630495306</v>
      </c>
      <c r="U123" s="24">
        <f t="shared" si="23"/>
        <v>0.90271309966798496</v>
      </c>
      <c r="V123" s="7"/>
      <c r="W123" s="25">
        <f t="shared" si="24"/>
        <v>-0.42722006944438728</v>
      </c>
      <c r="X123" s="24">
        <f t="shared" si="29"/>
        <v>146.38240022619311</v>
      </c>
      <c r="Y123" s="7"/>
      <c r="Z123" s="25">
        <f t="shared" si="30"/>
        <v>-626</v>
      </c>
      <c r="AA123" s="17">
        <f t="shared" si="31"/>
        <v>146.24099999999996</v>
      </c>
      <c r="AB123" s="24">
        <f t="shared" si="25"/>
        <v>2.5523869514090265</v>
      </c>
      <c r="AC123" s="17">
        <f t="shared" si="26"/>
        <v>0.14140022619315573</v>
      </c>
    </row>
    <row r="124" spans="1:29" s="17" customFormat="1" x14ac:dyDescent="0.25">
      <c r="A124" s="17">
        <v>39</v>
      </c>
      <c r="B124" s="17">
        <v>-638</v>
      </c>
      <c r="C124" s="17">
        <v>14277</v>
      </c>
      <c r="D124" s="17">
        <v>14964</v>
      </c>
      <c r="E124" s="17">
        <v>12143</v>
      </c>
      <c r="F124" s="17">
        <v>11445</v>
      </c>
      <c r="G124" s="24"/>
      <c r="H124" s="7"/>
      <c r="I124" s="25">
        <f t="shared" si="32"/>
        <v>2134</v>
      </c>
      <c r="J124" s="24">
        <f t="shared" si="32"/>
        <v>3519</v>
      </c>
      <c r="K124" s="7"/>
      <c r="L124" s="25">
        <f t="shared" si="27"/>
        <v>2140.4158064434005</v>
      </c>
      <c r="M124" s="17">
        <f t="shared" si="18"/>
        <v>41.162572319178992</v>
      </c>
      <c r="N124" s="17">
        <f t="shared" si="28"/>
        <v>3516.5384557209554</v>
      </c>
      <c r="O124" s="24">
        <f t="shared" si="19"/>
        <v>6.0592002376970715</v>
      </c>
      <c r="P124" s="7"/>
      <c r="Q124" s="25">
        <f t="shared" si="20"/>
        <v>2165.7588424386549</v>
      </c>
      <c r="R124" s="24">
        <f t="shared" si="21"/>
        <v>3509.6737796770667</v>
      </c>
      <c r="S124" s="7"/>
      <c r="T124" s="25">
        <f t="shared" si="22"/>
        <v>-0.52841238948127034</v>
      </c>
      <c r="U124" s="24">
        <f t="shared" si="23"/>
        <v>0.85473626350570309</v>
      </c>
      <c r="V124" s="7"/>
      <c r="W124" s="25">
        <f t="shared" si="24"/>
        <v>-0.51577682077405484</v>
      </c>
      <c r="X124" s="24">
        <f t="shared" si="29"/>
        <v>140.60062461352152</v>
      </c>
      <c r="Y124" s="7"/>
      <c r="Z124" s="25">
        <f t="shared" si="30"/>
        <v>-638</v>
      </c>
      <c r="AA124" s="17">
        <f t="shared" si="31"/>
        <v>140.49899999999997</v>
      </c>
      <c r="AB124" s="24">
        <f t="shared" si="25"/>
        <v>2.4521701457595126</v>
      </c>
      <c r="AC124" s="17">
        <f t="shared" si="26"/>
        <v>0.10162461352155105</v>
      </c>
    </row>
    <row r="125" spans="1:29" s="17" customFormat="1" x14ac:dyDescent="0.25">
      <c r="A125" s="17">
        <v>40</v>
      </c>
      <c r="B125" s="17">
        <v>-621</v>
      </c>
      <c r="C125" s="17">
        <v>14448</v>
      </c>
      <c r="D125" s="17">
        <v>14854</v>
      </c>
      <c r="E125" s="17">
        <v>11982</v>
      </c>
      <c r="F125" s="17">
        <v>11561</v>
      </c>
      <c r="G125" s="24"/>
      <c r="H125" s="7"/>
      <c r="I125" s="25">
        <f t="shared" si="32"/>
        <v>2466</v>
      </c>
      <c r="J125" s="24">
        <f t="shared" si="32"/>
        <v>3293</v>
      </c>
      <c r="K125" s="7"/>
      <c r="L125" s="25">
        <f t="shared" si="27"/>
        <v>2467.9852227854376</v>
      </c>
      <c r="M125" s="17">
        <f t="shared" si="18"/>
        <v>3.941109507820622</v>
      </c>
      <c r="N125" s="17">
        <f t="shared" si="28"/>
        <v>3293.0254569546751</v>
      </c>
      <c r="O125" s="24">
        <f t="shared" si="19"/>
        <v>6.4805654132828725E-4</v>
      </c>
      <c r="P125" s="7"/>
      <c r="Q125" s="25">
        <f t="shared" si="20"/>
        <v>2497.7588424386549</v>
      </c>
      <c r="R125" s="24">
        <f t="shared" si="21"/>
        <v>3283.6737796770667</v>
      </c>
      <c r="S125" s="7"/>
      <c r="T125" s="25">
        <f t="shared" si="22"/>
        <v>-0.6094153662994295</v>
      </c>
      <c r="U125" s="24">
        <f t="shared" si="23"/>
        <v>0.79969684740075009</v>
      </c>
      <c r="V125" s="7"/>
      <c r="W125" s="25">
        <f t="shared" si="24"/>
        <v>-0.59760613002286866</v>
      </c>
      <c r="X125" s="24">
        <f t="shared" si="29"/>
        <v>134.93840339215376</v>
      </c>
      <c r="Y125" s="7"/>
      <c r="Z125" s="25">
        <f t="shared" si="30"/>
        <v>-621</v>
      </c>
      <c r="AA125" s="17">
        <f t="shared" si="31"/>
        <v>134.90999999999997</v>
      </c>
      <c r="AB125" s="24">
        <f t="shared" si="25"/>
        <v>2.3546236938655496</v>
      </c>
      <c r="AC125" s="17">
        <f t="shared" si="26"/>
        <v>2.8403392153791174E-2</v>
      </c>
    </row>
    <row r="126" spans="1:29" s="17" customFormat="1" x14ac:dyDescent="0.25">
      <c r="A126" s="17">
        <v>41</v>
      </c>
      <c r="B126" s="17">
        <v>-623</v>
      </c>
      <c r="C126" s="17">
        <v>14593</v>
      </c>
      <c r="D126" s="17">
        <v>14721</v>
      </c>
      <c r="E126" s="17">
        <v>11825</v>
      </c>
      <c r="F126" s="17">
        <v>11685</v>
      </c>
      <c r="G126" s="24"/>
      <c r="H126" s="7"/>
      <c r="I126" s="25">
        <f t="shared" si="32"/>
        <v>2768</v>
      </c>
      <c r="J126" s="24">
        <f t="shared" si="32"/>
        <v>3036</v>
      </c>
      <c r="K126" s="7"/>
      <c r="L126" s="25">
        <f t="shared" si="27"/>
        <v>2772.6963046473147</v>
      </c>
      <c r="M126" s="17">
        <f t="shared" si="18"/>
        <v>22.055277340389825</v>
      </c>
      <c r="N126" s="17">
        <f t="shared" si="28"/>
        <v>3037.417684520356</v>
      </c>
      <c r="O126" s="24">
        <f t="shared" si="19"/>
        <v>2.0098293992571161</v>
      </c>
      <c r="P126" s="7"/>
      <c r="Q126" s="25">
        <f t="shared" si="20"/>
        <v>2799.7588424386549</v>
      </c>
      <c r="R126" s="24">
        <f t="shared" si="21"/>
        <v>3026.6737796770667</v>
      </c>
      <c r="S126" s="7"/>
      <c r="T126" s="25">
        <f t="shared" si="22"/>
        <v>-0.68309879701956233</v>
      </c>
      <c r="U126" s="24">
        <f t="shared" si="23"/>
        <v>0.73710777687432139</v>
      </c>
      <c r="V126" s="7"/>
      <c r="W126" s="25">
        <f t="shared" si="24"/>
        <v>-0.67222720726975072</v>
      </c>
      <c r="X126" s="24">
        <f t="shared" si="29"/>
        <v>129.34465357607081</v>
      </c>
      <c r="Y126" s="7"/>
      <c r="Z126" s="25">
        <f t="shared" si="30"/>
        <v>-623</v>
      </c>
      <c r="AA126" s="17">
        <f t="shared" si="31"/>
        <v>129.30299999999997</v>
      </c>
      <c r="AB126" s="24">
        <f t="shared" si="25"/>
        <v>2.2567630827062271</v>
      </c>
      <c r="AC126" s="17">
        <f t="shared" si="26"/>
        <v>4.1653576070842746E-2</v>
      </c>
    </row>
    <row r="127" spans="1:29" s="17" customFormat="1" x14ac:dyDescent="0.25">
      <c r="A127" s="17">
        <v>42</v>
      </c>
      <c r="B127" s="17">
        <v>-613</v>
      </c>
      <c r="C127" s="17">
        <v>14735</v>
      </c>
      <c r="D127" s="17">
        <v>14590</v>
      </c>
      <c r="E127" s="17">
        <v>11694</v>
      </c>
      <c r="F127" s="17">
        <v>11833</v>
      </c>
      <c r="G127" s="24"/>
      <c r="H127" s="7"/>
      <c r="I127" s="25">
        <f t="shared" si="32"/>
        <v>3041</v>
      </c>
      <c r="J127" s="24">
        <f t="shared" si="32"/>
        <v>2757</v>
      </c>
      <c r="K127" s="7"/>
      <c r="L127" s="25">
        <f t="shared" si="27"/>
        <v>3046.3064141168115</v>
      </c>
      <c r="M127" s="17">
        <f t="shared" si="18"/>
        <v>28.15803077909678</v>
      </c>
      <c r="N127" s="17">
        <f t="shared" si="28"/>
        <v>2757.6122989161963</v>
      </c>
      <c r="O127" s="24">
        <f t="shared" si="19"/>
        <v>0.37490996277519212</v>
      </c>
      <c r="P127" s="7"/>
      <c r="Q127" s="25">
        <f t="shared" si="20"/>
        <v>3072.7588424386549</v>
      </c>
      <c r="R127" s="24">
        <f t="shared" si="21"/>
        <v>2747.6737796770667</v>
      </c>
      <c r="S127" s="7"/>
      <c r="T127" s="25">
        <f t="shared" si="22"/>
        <v>-0.74970666651160289</v>
      </c>
      <c r="U127" s="24">
        <f t="shared" si="23"/>
        <v>0.66916088708103882</v>
      </c>
      <c r="V127" s="7"/>
      <c r="W127" s="25">
        <f t="shared" si="24"/>
        <v>-0.73985151296126495</v>
      </c>
      <c r="X127" s="24">
        <f t="shared" si="29"/>
        <v>123.83668848794775</v>
      </c>
      <c r="Y127" s="7"/>
      <c r="Z127" s="25">
        <f t="shared" si="30"/>
        <v>-613</v>
      </c>
      <c r="AA127" s="17">
        <f t="shared" si="31"/>
        <v>123.78599999999997</v>
      </c>
      <c r="AB127" s="24">
        <f t="shared" si="25"/>
        <v>2.1604732678737002</v>
      </c>
      <c r="AC127" s="17">
        <f t="shared" si="26"/>
        <v>5.0688487947780914E-2</v>
      </c>
    </row>
    <row r="128" spans="1:29" s="17" customFormat="1" x14ac:dyDescent="0.25">
      <c r="A128" s="17">
        <v>43</v>
      </c>
      <c r="B128" s="17">
        <v>-609</v>
      </c>
      <c r="C128" s="17">
        <v>14862</v>
      </c>
      <c r="D128" s="17">
        <v>14437</v>
      </c>
      <c r="E128" s="17">
        <v>11574</v>
      </c>
      <c r="F128" s="17">
        <v>11985</v>
      </c>
      <c r="G128" s="24"/>
      <c r="H128" s="7"/>
      <c r="I128" s="25">
        <f t="shared" si="32"/>
        <v>3288</v>
      </c>
      <c r="J128" s="24">
        <f t="shared" si="32"/>
        <v>2452</v>
      </c>
      <c r="K128" s="7"/>
      <c r="L128" s="25">
        <f t="shared" si="27"/>
        <v>3289.8644955145824</v>
      </c>
      <c r="M128" s="17">
        <f t="shared" si="18"/>
        <v>3.4763435238977345</v>
      </c>
      <c r="N128" s="17">
        <f t="shared" si="28"/>
        <v>2454.4105604114975</v>
      </c>
      <c r="O128" s="24">
        <f t="shared" si="19"/>
        <v>5.8108014974789937</v>
      </c>
      <c r="P128" s="7"/>
      <c r="Q128" s="25">
        <f t="shared" si="20"/>
        <v>3319.7588424386549</v>
      </c>
      <c r="R128" s="24">
        <f t="shared" si="21"/>
        <v>2442.6737796770667</v>
      </c>
      <c r="S128" s="7"/>
      <c r="T128" s="25">
        <f t="shared" si="22"/>
        <v>-0.80997092938535387</v>
      </c>
      <c r="U128" s="24">
        <f t="shared" si="23"/>
        <v>0.59488202906329268</v>
      </c>
      <c r="V128" s="7"/>
      <c r="W128" s="25">
        <f t="shared" si="24"/>
        <v>-0.80122554967875725</v>
      </c>
      <c r="X128" s="24">
        <f t="shared" si="29"/>
        <v>118.30142719492221</v>
      </c>
      <c r="Y128" s="7"/>
      <c r="Z128" s="25">
        <f t="shared" si="30"/>
        <v>-609</v>
      </c>
      <c r="AA128" s="17">
        <f t="shared" si="31"/>
        <v>118.30499999999998</v>
      </c>
      <c r="AB128" s="24">
        <f t="shared" si="25"/>
        <v>2.064811771571891</v>
      </c>
      <c r="AC128" s="17">
        <f t="shared" si="26"/>
        <v>-3.5728050777663611E-3</v>
      </c>
    </row>
    <row r="129" spans="1:29" s="17" customFormat="1" x14ac:dyDescent="0.25">
      <c r="A129" s="17">
        <v>44</v>
      </c>
      <c r="B129" s="17">
        <v>-635</v>
      </c>
      <c r="C129" s="17">
        <v>14966</v>
      </c>
      <c r="D129" s="17">
        <v>14264</v>
      </c>
      <c r="E129" s="17">
        <v>11454</v>
      </c>
      <c r="F129" s="17">
        <v>12149</v>
      </c>
      <c r="G129" s="24"/>
      <c r="H129" s="7"/>
      <c r="I129" s="25">
        <f t="shared" si="32"/>
        <v>3512</v>
      </c>
      <c r="J129" s="24">
        <f t="shared" si="32"/>
        <v>2115</v>
      </c>
      <c r="K129" s="7"/>
      <c r="L129" s="25">
        <f t="shared" si="27"/>
        <v>3511.4059069462287</v>
      </c>
      <c r="M129" s="17">
        <f t="shared" si="18"/>
        <v>0.35294655653931223</v>
      </c>
      <c r="N129" s="17">
        <f t="shared" si="28"/>
        <v>2114.4963875476992</v>
      </c>
      <c r="O129" s="24">
        <f t="shared" si="19"/>
        <v>0.25362550211241114</v>
      </c>
      <c r="P129" s="7"/>
      <c r="Q129" s="25">
        <f t="shared" si="20"/>
        <v>3543.7588424386549</v>
      </c>
      <c r="R129" s="24">
        <f t="shared" si="21"/>
        <v>2105.6737796770667</v>
      </c>
      <c r="S129" s="7"/>
      <c r="T129" s="25">
        <f t="shared" si="22"/>
        <v>-0.86462354025061794</v>
      </c>
      <c r="U129" s="24">
        <f t="shared" si="23"/>
        <v>0.51280997938466821</v>
      </c>
      <c r="V129" s="7"/>
      <c r="W129" s="25">
        <f t="shared" si="24"/>
        <v>-0.85710305363206796</v>
      </c>
      <c r="X129" s="24">
        <f t="shared" si="29"/>
        <v>112.60116901222995</v>
      </c>
      <c r="Y129" s="7"/>
      <c r="Z129" s="25">
        <f t="shared" si="30"/>
        <v>-635</v>
      </c>
      <c r="AA129" s="17">
        <f t="shared" si="31"/>
        <v>112.58999999999997</v>
      </c>
      <c r="AB129" s="24">
        <f t="shared" si="25"/>
        <v>1.9650662048204153</v>
      </c>
      <c r="AC129" s="17">
        <f t="shared" si="26"/>
        <v>1.1169012229970576E-2</v>
      </c>
    </row>
    <row r="130" spans="1:29" s="17" customFormat="1" x14ac:dyDescent="0.25">
      <c r="A130" s="17">
        <v>45</v>
      </c>
      <c r="B130" s="17">
        <v>-618</v>
      </c>
      <c r="C130" s="17">
        <v>15070</v>
      </c>
      <c r="D130" s="17">
        <v>14102</v>
      </c>
      <c r="E130" s="17">
        <v>11374</v>
      </c>
      <c r="F130" s="17">
        <v>12335</v>
      </c>
      <c r="G130" s="24"/>
      <c r="H130" s="7"/>
      <c r="I130" s="25">
        <f t="shared" si="32"/>
        <v>3696</v>
      </c>
      <c r="J130" s="24">
        <f t="shared" si="32"/>
        <v>1767</v>
      </c>
      <c r="K130" s="7"/>
      <c r="L130" s="25">
        <f t="shared" si="27"/>
        <v>3693.1726484905457</v>
      </c>
      <c r="M130" s="17">
        <f t="shared" si="18"/>
        <v>7.993916558013364</v>
      </c>
      <c r="N130" s="17">
        <f t="shared" si="28"/>
        <v>1763.5571808069221</v>
      </c>
      <c r="O130" s="24">
        <f t="shared" si="19"/>
        <v>11.853003996225333</v>
      </c>
      <c r="P130" s="7"/>
      <c r="Q130" s="25">
        <f t="shared" si="20"/>
        <v>3727.7588424386549</v>
      </c>
      <c r="R130" s="24">
        <f t="shared" si="21"/>
        <v>1757.6737796770669</v>
      </c>
      <c r="S130" s="7"/>
      <c r="T130" s="25">
        <f t="shared" si="22"/>
        <v>-0.90951675631851348</v>
      </c>
      <c r="U130" s="24">
        <f t="shared" si="23"/>
        <v>0.42805902007261687</v>
      </c>
      <c r="V130" s="7"/>
      <c r="W130" s="25">
        <f t="shared" si="24"/>
        <v>-0.9032598715506468</v>
      </c>
      <c r="X130" s="24">
        <f t="shared" si="29"/>
        <v>107.06531784065032</v>
      </c>
      <c r="Y130" s="7"/>
      <c r="Z130" s="25">
        <f t="shared" si="30"/>
        <v>-618</v>
      </c>
      <c r="AA130" s="17">
        <f t="shared" si="31"/>
        <v>107.02799999999998</v>
      </c>
      <c r="AB130" s="24">
        <f t="shared" si="25"/>
        <v>1.8679909918244906</v>
      </c>
      <c r="AC130" s="17">
        <f t="shared" si="26"/>
        <v>3.7317840650345602E-2</v>
      </c>
    </row>
    <row r="131" spans="1:29" s="17" customFormat="1" x14ac:dyDescent="0.25">
      <c r="A131" s="17">
        <v>46</v>
      </c>
      <c r="B131" s="17">
        <v>-628</v>
      </c>
      <c r="C131" s="17">
        <v>15142</v>
      </c>
      <c r="D131" s="17">
        <v>13905</v>
      </c>
      <c r="E131" s="17">
        <v>11298</v>
      </c>
      <c r="F131" s="17">
        <v>12517</v>
      </c>
      <c r="G131" s="24"/>
      <c r="H131" s="7"/>
      <c r="I131" s="25">
        <f t="shared" si="32"/>
        <v>3844</v>
      </c>
      <c r="J131" s="24">
        <f t="shared" si="32"/>
        <v>1388</v>
      </c>
      <c r="K131" s="7"/>
      <c r="L131" s="25">
        <f t="shared" si="27"/>
        <v>3841.8996357950996</v>
      </c>
      <c r="M131" s="17">
        <f t="shared" si="18"/>
        <v>4.411529793226955</v>
      </c>
      <c r="N131" s="17">
        <f t="shared" si="28"/>
        <v>1390.0383757233708</v>
      </c>
      <c r="O131" s="24">
        <f t="shared" si="19"/>
        <v>4.1549755896273961</v>
      </c>
      <c r="P131" s="7"/>
      <c r="Q131" s="25">
        <f t="shared" si="20"/>
        <v>3875.7588424386549</v>
      </c>
      <c r="R131" s="24">
        <f t="shared" si="21"/>
        <v>1378.6737796770669</v>
      </c>
      <c r="S131" s="7"/>
      <c r="T131" s="25">
        <f t="shared" si="22"/>
        <v>-0.94562651706877721</v>
      </c>
      <c r="U131" s="24">
        <f t="shared" si="23"/>
        <v>0.3357584063390896</v>
      </c>
      <c r="V131" s="7"/>
      <c r="W131" s="25">
        <f t="shared" si="24"/>
        <v>-0.94074438681857642</v>
      </c>
      <c r="X131" s="24">
        <f t="shared" si="29"/>
        <v>101.35067514990629</v>
      </c>
      <c r="Y131" s="7"/>
      <c r="Z131" s="25">
        <f t="shared" si="30"/>
        <v>-628</v>
      </c>
      <c r="AA131" s="17">
        <f t="shared" si="31"/>
        <v>101.37599999999998</v>
      </c>
      <c r="AB131" s="24">
        <f t="shared" si="25"/>
        <v>1.7693449825017711</v>
      </c>
      <c r="AC131" s="17">
        <f t="shared" si="26"/>
        <v>-2.5324850093682016E-2</v>
      </c>
    </row>
    <row r="132" spans="1:29" s="17" customFormat="1" x14ac:dyDescent="0.25">
      <c r="A132" s="17">
        <v>47</v>
      </c>
      <c r="B132" s="17">
        <v>-649</v>
      </c>
      <c r="C132" s="17">
        <v>15192</v>
      </c>
      <c r="D132" s="17">
        <v>13700</v>
      </c>
      <c r="E132" s="17">
        <v>11235</v>
      </c>
      <c r="F132" s="17">
        <v>12713</v>
      </c>
      <c r="G132" s="24"/>
      <c r="H132" s="7"/>
      <c r="I132" s="25">
        <f t="shared" si="32"/>
        <v>3957</v>
      </c>
      <c r="J132" s="24">
        <f t="shared" si="32"/>
        <v>987</v>
      </c>
      <c r="K132" s="7"/>
      <c r="L132" s="25">
        <f t="shared" si="27"/>
        <v>3955.9653335170892</v>
      </c>
      <c r="M132" s="17">
        <f t="shared" si="18"/>
        <v>1.0705347308589623</v>
      </c>
      <c r="N132" s="17">
        <f t="shared" si="28"/>
        <v>989.9706360891272</v>
      </c>
      <c r="O132" s="24">
        <f t="shared" si="19"/>
        <v>8.8246787740249282</v>
      </c>
      <c r="P132" s="7"/>
      <c r="Q132" s="25">
        <f t="shared" si="20"/>
        <v>3988.7588424386549</v>
      </c>
      <c r="R132" s="24">
        <f t="shared" si="21"/>
        <v>977.67377967706682</v>
      </c>
      <c r="S132" s="7"/>
      <c r="T132" s="25">
        <f t="shared" si="22"/>
        <v>-0.9731968073713434</v>
      </c>
      <c r="U132" s="24">
        <f t="shared" si="23"/>
        <v>0.23809997333870855</v>
      </c>
      <c r="V132" s="7"/>
      <c r="W132" s="25">
        <f t="shared" si="24"/>
        <v>-0.9697680598824211</v>
      </c>
      <c r="X132" s="24">
        <f t="shared" si="29"/>
        <v>95.50337322871701</v>
      </c>
      <c r="Y132" s="7"/>
      <c r="Z132" s="25">
        <f t="shared" si="30"/>
        <v>-649</v>
      </c>
      <c r="AA132" s="17">
        <f t="shared" si="31"/>
        <v>95.534999999999982</v>
      </c>
      <c r="AB132" s="24">
        <f t="shared" si="25"/>
        <v>1.6674003008927822</v>
      </c>
      <c r="AC132" s="17">
        <f t="shared" si="26"/>
        <v>-3.1626771282972754E-2</v>
      </c>
    </row>
    <row r="133" spans="1:29" s="17" customFormat="1" x14ac:dyDescent="0.25">
      <c r="A133" s="17">
        <v>48</v>
      </c>
      <c r="B133" s="17">
        <v>-627</v>
      </c>
      <c r="C133" s="17">
        <v>15246</v>
      </c>
      <c r="D133" s="17">
        <v>13517</v>
      </c>
      <c r="E133" s="17">
        <v>11213</v>
      </c>
      <c r="F133" s="17">
        <v>12924</v>
      </c>
      <c r="G133" s="24"/>
      <c r="H133" s="7"/>
      <c r="I133" s="25">
        <f t="shared" si="32"/>
        <v>4033</v>
      </c>
      <c r="J133" s="24">
        <f t="shared" si="32"/>
        <v>593</v>
      </c>
      <c r="K133" s="7"/>
      <c r="L133" s="25">
        <f t="shared" si="27"/>
        <v>4026.801756379893</v>
      </c>
      <c r="M133" s="17">
        <f t="shared" si="18"/>
        <v>38.418223974196515</v>
      </c>
      <c r="N133" s="17">
        <f t="shared" si="28"/>
        <v>593.75332051023781</v>
      </c>
      <c r="O133" s="24">
        <f t="shared" si="19"/>
        <v>0.5674917911449594</v>
      </c>
      <c r="P133" s="7"/>
      <c r="Q133" s="25">
        <f t="shared" si="20"/>
        <v>4064.7588424386549</v>
      </c>
      <c r="R133" s="24">
        <f t="shared" si="21"/>
        <v>583.67377967706682</v>
      </c>
      <c r="S133" s="7"/>
      <c r="T133" s="25">
        <f t="shared" si="22"/>
        <v>-0.99173965748634374</v>
      </c>
      <c r="U133" s="24">
        <f t="shared" si="23"/>
        <v>0.14214630101414463</v>
      </c>
      <c r="V133" s="7"/>
      <c r="W133" s="25">
        <f t="shared" si="24"/>
        <v>-0.98973797957944842</v>
      </c>
      <c r="X133" s="24">
        <f t="shared" si="29"/>
        <v>89.881768446738818</v>
      </c>
      <c r="Y133" s="7"/>
      <c r="Z133" s="25">
        <f t="shared" si="30"/>
        <v>-627</v>
      </c>
      <c r="AA133" s="17">
        <f t="shared" si="31"/>
        <v>89.891999999999982</v>
      </c>
      <c r="AB133" s="24">
        <f t="shared" si="25"/>
        <v>1.5689113712027425</v>
      </c>
      <c r="AC133" s="17">
        <f t="shared" si="26"/>
        <v>-1.0231553261164095E-2</v>
      </c>
    </row>
    <row r="134" spans="1:29" s="17" customFormat="1" x14ac:dyDescent="0.25">
      <c r="A134" s="17">
        <v>49</v>
      </c>
      <c r="B134" s="17">
        <v>-617</v>
      </c>
      <c r="C134" s="17">
        <v>15254</v>
      </c>
      <c r="D134" s="17">
        <v>13313</v>
      </c>
      <c r="E134" s="17">
        <v>11190</v>
      </c>
      <c r="F134" s="17">
        <v>13112</v>
      </c>
      <c r="G134" s="24"/>
      <c r="H134" s="7"/>
      <c r="I134" s="25">
        <f t="shared" si="32"/>
        <v>4064</v>
      </c>
      <c r="J134" s="24">
        <f t="shared" si="32"/>
        <v>201</v>
      </c>
      <c r="K134" s="7"/>
      <c r="L134" s="25">
        <f t="shared" si="27"/>
        <v>4058.0649390329104</v>
      </c>
      <c r="M134" s="17">
        <f t="shared" si="18"/>
        <v>35.224948683070679</v>
      </c>
      <c r="N134" s="17">
        <f t="shared" si="28"/>
        <v>198.31224376145286</v>
      </c>
      <c r="O134" s="24">
        <f t="shared" si="19"/>
        <v>7.2240335978490586</v>
      </c>
      <c r="P134" s="7"/>
      <c r="Q134" s="25">
        <f t="shared" si="20"/>
        <v>4095.7588424386549</v>
      </c>
      <c r="R134" s="24">
        <f t="shared" si="21"/>
        <v>191.67377967706685</v>
      </c>
      <c r="S134" s="7"/>
      <c r="T134" s="25">
        <f t="shared" si="22"/>
        <v>-0.99930318845430444</v>
      </c>
      <c r="U134" s="24">
        <f t="shared" si="23"/>
        <v>4.6679703168385614E-2</v>
      </c>
      <c r="V134" s="7"/>
      <c r="W134" s="25">
        <f t="shared" si="24"/>
        <v>-0.99872013578260321</v>
      </c>
      <c r="X134" s="24">
        <f t="shared" si="29"/>
        <v>84.384858733060867</v>
      </c>
      <c r="Y134" s="7"/>
      <c r="Z134" s="25">
        <f t="shared" si="30"/>
        <v>-617</v>
      </c>
      <c r="AA134" s="17">
        <f t="shared" si="31"/>
        <v>84.338999999999984</v>
      </c>
      <c r="AB134" s="24">
        <f t="shared" si="25"/>
        <v>1.4719932378394973</v>
      </c>
      <c r="AC134" s="17">
        <f t="shared" si="26"/>
        <v>4.5858733060882173E-2</v>
      </c>
    </row>
    <row r="135" spans="1:29" s="17" customFormat="1" x14ac:dyDescent="0.25">
      <c r="A135" s="17">
        <v>50</v>
      </c>
      <c r="B135" s="17">
        <v>-612</v>
      </c>
      <c r="C135" s="17">
        <v>15246</v>
      </c>
      <c r="D135" s="17">
        <v>13115</v>
      </c>
      <c r="E135" s="17">
        <v>11189</v>
      </c>
      <c r="F135" s="17">
        <v>13307</v>
      </c>
      <c r="G135" s="24"/>
      <c r="H135" s="7"/>
      <c r="I135" s="25">
        <f t="shared" si="32"/>
        <v>4057</v>
      </c>
      <c r="J135" s="24">
        <f t="shared" si="32"/>
        <v>-192</v>
      </c>
      <c r="K135" s="7"/>
      <c r="L135" s="25">
        <f t="shared" si="27"/>
        <v>4051.1094657152103</v>
      </c>
      <c r="M135" s="17">
        <f t="shared" si="18"/>
        <v>34.698394160283343</v>
      </c>
      <c r="N135" s="17">
        <f t="shared" si="28"/>
        <v>-195.67807789838568</v>
      </c>
      <c r="O135" s="24">
        <f t="shared" si="19"/>
        <v>13.528257026593225</v>
      </c>
      <c r="P135" s="7"/>
      <c r="Q135" s="25">
        <f t="shared" si="20"/>
        <v>4088.7588424386549</v>
      </c>
      <c r="R135" s="24">
        <f t="shared" si="21"/>
        <v>-201.32622032293315</v>
      </c>
      <c r="S135" s="7"/>
      <c r="T135" s="25">
        <f t="shared" si="22"/>
        <v>-0.99759529436476491</v>
      </c>
      <c r="U135" s="24">
        <f t="shared" si="23"/>
        <v>-4.9030431916775863E-2</v>
      </c>
      <c r="V135" s="7"/>
      <c r="W135" s="25">
        <f t="shared" si="24"/>
        <v>-0.99843346135812971</v>
      </c>
      <c r="X135" s="24">
        <f t="shared" si="29"/>
        <v>78.897442806804293</v>
      </c>
      <c r="Y135" s="7"/>
      <c r="Z135" s="25">
        <f t="shared" si="30"/>
        <v>-612</v>
      </c>
      <c r="AA135" s="17">
        <f t="shared" si="31"/>
        <v>78.830999999999989</v>
      </c>
      <c r="AB135" s="24">
        <f t="shared" si="25"/>
        <v>1.3758605026396498</v>
      </c>
      <c r="AC135" s="17">
        <f t="shared" si="26"/>
        <v>6.64428068043037E-2</v>
      </c>
    </row>
    <row r="136" spans="1:29" s="17" customFormat="1" x14ac:dyDescent="0.25">
      <c r="A136" s="17">
        <v>51</v>
      </c>
      <c r="B136" s="17">
        <v>-607</v>
      </c>
      <c r="C136" s="17">
        <v>15231</v>
      </c>
      <c r="D136" s="17">
        <v>12917</v>
      </c>
      <c r="E136" s="17">
        <v>11214</v>
      </c>
      <c r="F136" s="17">
        <v>13508</v>
      </c>
      <c r="G136" s="24"/>
      <c r="H136" s="7"/>
      <c r="I136" s="25">
        <f t="shared" si="32"/>
        <v>4017</v>
      </c>
      <c r="J136" s="24">
        <f t="shared" si="32"/>
        <v>-591</v>
      </c>
      <c r="K136" s="7"/>
      <c r="L136" s="25">
        <f t="shared" si="27"/>
        <v>4006.9241804161879</v>
      </c>
      <c r="M136" s="17">
        <f t="shared" si="18"/>
        <v>101.5221402855307</v>
      </c>
      <c r="N136" s="17">
        <f t="shared" si="28"/>
        <v>-584.57927151143713</v>
      </c>
      <c r="O136" s="24">
        <f t="shared" si="19"/>
        <v>41.225754323842871</v>
      </c>
      <c r="P136" s="7"/>
      <c r="Q136" s="25">
        <f t="shared" si="20"/>
        <v>4048.7588424386549</v>
      </c>
      <c r="R136" s="24">
        <f t="shared" si="21"/>
        <v>-600.32622032293318</v>
      </c>
      <c r="S136" s="7"/>
      <c r="T136" s="25">
        <f t="shared" si="22"/>
        <v>-0.98783589956739626</v>
      </c>
      <c r="U136" s="24">
        <f t="shared" si="23"/>
        <v>-0.14620179043835202</v>
      </c>
      <c r="V136" s="7"/>
      <c r="W136" s="25">
        <f t="shared" si="24"/>
        <v>-0.99011609925119304</v>
      </c>
      <c r="X136" s="24">
        <f t="shared" si="29"/>
        <v>73.309159276267508</v>
      </c>
      <c r="Y136" s="7"/>
      <c r="Z136" s="25">
        <f t="shared" si="30"/>
        <v>-607</v>
      </c>
      <c r="AA136" s="17">
        <f t="shared" si="31"/>
        <v>73.367999999999995</v>
      </c>
      <c r="AB136" s="24">
        <f t="shared" si="25"/>
        <v>1.2805131656031996</v>
      </c>
      <c r="AC136" s="17">
        <f t="shared" si="26"/>
        <v>-5.8840723732487277E-2</v>
      </c>
    </row>
    <row r="137" spans="1:29" s="17" customFormat="1" x14ac:dyDescent="0.25">
      <c r="A137" s="17">
        <v>52</v>
      </c>
      <c r="B137" s="17">
        <v>-620</v>
      </c>
      <c r="C137" s="17">
        <v>15186</v>
      </c>
      <c r="D137" s="17">
        <v>12723</v>
      </c>
      <c r="E137" s="17">
        <v>11254</v>
      </c>
      <c r="F137" s="17">
        <v>13697</v>
      </c>
      <c r="G137" s="24"/>
      <c r="H137" s="7"/>
      <c r="I137" s="25">
        <f t="shared" si="32"/>
        <v>3932</v>
      </c>
      <c r="J137" s="24">
        <f t="shared" si="32"/>
        <v>-974</v>
      </c>
      <c r="K137" s="7"/>
      <c r="L137" s="25">
        <f t="shared" si="27"/>
        <v>3923.877551802213</v>
      </c>
      <c r="M137" s="17">
        <f t="shared" si="18"/>
        <v>65.974164725732962</v>
      </c>
      <c r="N137" s="17">
        <f t="shared" si="28"/>
        <v>-976.20179737192927</v>
      </c>
      <c r="O137" s="24">
        <f t="shared" si="19"/>
        <v>4.8479116670346576</v>
      </c>
      <c r="P137" s="7"/>
      <c r="Q137" s="25">
        <f t="shared" si="20"/>
        <v>3963.7588424386549</v>
      </c>
      <c r="R137" s="24">
        <f t="shared" si="21"/>
        <v>-983.32622032293318</v>
      </c>
      <c r="S137" s="7"/>
      <c r="T137" s="25">
        <f t="shared" si="22"/>
        <v>-0.96709718562298808</v>
      </c>
      <c r="U137" s="24">
        <f t="shared" si="23"/>
        <v>-0.23947655312948904</v>
      </c>
      <c r="V137" s="7"/>
      <c r="W137" s="25">
        <f t="shared" si="24"/>
        <v>-0.97076033825092756</v>
      </c>
      <c r="X137" s="24">
        <f t="shared" si="29"/>
        <v>67.851234631619434</v>
      </c>
      <c r="Y137" s="7"/>
      <c r="Z137" s="25">
        <f t="shared" si="30"/>
        <v>-620</v>
      </c>
      <c r="AA137" s="17">
        <f t="shared" si="31"/>
        <v>67.787999999999997</v>
      </c>
      <c r="AB137" s="24">
        <f t="shared" si="25"/>
        <v>1.1831237933419161</v>
      </c>
      <c r="AC137" s="17">
        <f t="shared" si="26"/>
        <v>6.3234631619437209E-2</v>
      </c>
    </row>
    <row r="138" spans="1:29" s="17" customFormat="1" x14ac:dyDescent="0.25">
      <c r="A138" s="17">
        <v>53</v>
      </c>
      <c r="B138" s="17">
        <v>-638</v>
      </c>
      <c r="C138" s="17">
        <v>15111</v>
      </c>
      <c r="D138" s="17">
        <v>12519</v>
      </c>
      <c r="E138" s="17">
        <v>11310</v>
      </c>
      <c r="F138" s="17">
        <v>13885</v>
      </c>
      <c r="G138" s="24"/>
      <c r="H138" s="7"/>
      <c r="I138" s="25">
        <f t="shared" si="32"/>
        <v>3801</v>
      </c>
      <c r="J138" s="24">
        <f t="shared" si="32"/>
        <v>-1366</v>
      </c>
      <c r="K138" s="7"/>
      <c r="L138" s="25">
        <f t="shared" si="27"/>
        <v>3799.2479018434151</v>
      </c>
      <c r="M138" s="17">
        <f t="shared" si="18"/>
        <v>3.0698479503082292</v>
      </c>
      <c r="N138" s="17">
        <f t="shared" si="28"/>
        <v>-1369.391682613284</v>
      </c>
      <c r="O138" s="24">
        <f t="shared" si="19"/>
        <v>11.503510949253302</v>
      </c>
      <c r="P138" s="7"/>
      <c r="Q138" s="25">
        <f t="shared" si="20"/>
        <v>3832.7588424386549</v>
      </c>
      <c r="R138" s="24">
        <f t="shared" si="21"/>
        <v>-1375.3262203229331</v>
      </c>
      <c r="S138" s="7"/>
      <c r="T138" s="25">
        <f t="shared" si="22"/>
        <v>-0.93513516766160598</v>
      </c>
      <c r="U138" s="24">
        <f t="shared" si="23"/>
        <v>-0.33494315097524802</v>
      </c>
      <c r="V138" s="7"/>
      <c r="W138" s="25">
        <f t="shared" si="24"/>
        <v>-0.94021258693871945</v>
      </c>
      <c r="X138" s="24">
        <f t="shared" si="29"/>
        <v>62.100797636228208</v>
      </c>
      <c r="Y138" s="7"/>
      <c r="Z138" s="25">
        <f t="shared" si="30"/>
        <v>-638</v>
      </c>
      <c r="AA138" s="17">
        <f t="shared" si="31"/>
        <v>62.045999999999999</v>
      </c>
      <c r="AB138" s="24">
        <f t="shared" si="25"/>
        <v>1.0829069876924018</v>
      </c>
      <c r="AC138" s="17">
        <f t="shared" si="26"/>
        <v>5.4797636228208546E-2</v>
      </c>
    </row>
    <row r="139" spans="1:29" s="17" customFormat="1" x14ac:dyDescent="0.25">
      <c r="A139" s="17">
        <v>54</v>
      </c>
      <c r="B139" s="17">
        <v>-628</v>
      </c>
      <c r="C139" s="17">
        <v>15044</v>
      </c>
      <c r="D139" s="17">
        <v>12334</v>
      </c>
      <c r="E139" s="17">
        <v>11397</v>
      </c>
      <c r="F139" s="17">
        <v>14079</v>
      </c>
      <c r="G139" s="24"/>
      <c r="H139" s="7"/>
      <c r="I139" s="25">
        <f t="shared" si="32"/>
        <v>3647</v>
      </c>
      <c r="J139" s="24">
        <f t="shared" si="32"/>
        <v>-1745</v>
      </c>
      <c r="K139" s="7"/>
      <c r="L139" s="25">
        <f t="shared" si="27"/>
        <v>3638.974653714034</v>
      </c>
      <c r="M139" s="17">
        <f t="shared" si="18"/>
        <v>64.406183009667501</v>
      </c>
      <c r="N139" s="17">
        <f t="shared" si="28"/>
        <v>-1742.9100336247911</v>
      </c>
      <c r="O139" s="24">
        <f t="shared" si="19"/>
        <v>4.3679594495036609</v>
      </c>
      <c r="P139" s="7"/>
      <c r="Q139" s="25">
        <f t="shared" si="20"/>
        <v>3678.7588424386549</v>
      </c>
      <c r="R139" s="24">
        <f t="shared" si="21"/>
        <v>-1754.3262203229331</v>
      </c>
      <c r="S139" s="7"/>
      <c r="T139" s="25">
        <f t="shared" si="22"/>
        <v>-0.89756149769173688</v>
      </c>
      <c r="U139" s="24">
        <f t="shared" si="23"/>
        <v>-0.42724376470877523</v>
      </c>
      <c r="V139" s="7"/>
      <c r="W139" s="25">
        <f t="shared" si="24"/>
        <v>-0.90400554622121898</v>
      </c>
      <c r="X139" s="24">
        <f t="shared" si="29"/>
        <v>56.412854151173008</v>
      </c>
      <c r="Y139" s="7"/>
      <c r="Z139" s="25">
        <f t="shared" si="30"/>
        <v>-628</v>
      </c>
      <c r="AA139" s="17">
        <f t="shared" si="31"/>
        <v>56.393999999999998</v>
      </c>
      <c r="AB139" s="24">
        <f t="shared" si="25"/>
        <v>0.98426097836968218</v>
      </c>
      <c r="AC139" s="17">
        <f t="shared" si="26"/>
        <v>1.885415117300937E-2</v>
      </c>
    </row>
    <row r="140" spans="1:29" s="17" customFormat="1" x14ac:dyDescent="0.25">
      <c r="A140" s="17">
        <v>55</v>
      </c>
      <c r="B140" s="17">
        <v>-639</v>
      </c>
      <c r="C140" s="17">
        <v>14934</v>
      </c>
      <c r="D140" s="17">
        <v>12151</v>
      </c>
      <c r="E140" s="17">
        <v>11491</v>
      </c>
      <c r="F140" s="17">
        <v>14257</v>
      </c>
      <c r="G140" s="24"/>
      <c r="H140" s="7"/>
      <c r="I140" s="25">
        <f t="shared" si="32"/>
        <v>3443</v>
      </c>
      <c r="J140" s="24">
        <f t="shared" si="32"/>
        <v>-2106</v>
      </c>
      <c r="K140" s="7"/>
      <c r="L140" s="25">
        <f t="shared" si="27"/>
        <v>3439.2276315644181</v>
      </c>
      <c r="M140" s="17">
        <f t="shared" si="18"/>
        <v>14.230763613774924</v>
      </c>
      <c r="N140" s="17">
        <f t="shared" si="28"/>
        <v>-2105.4437449890384</v>
      </c>
      <c r="O140" s="24">
        <f t="shared" si="19"/>
        <v>0.30941963721994487</v>
      </c>
      <c r="P140" s="7"/>
      <c r="Q140" s="25">
        <f t="shared" si="20"/>
        <v>3474.7588424386549</v>
      </c>
      <c r="R140" s="24">
        <f t="shared" si="21"/>
        <v>-2115.3262203229333</v>
      </c>
      <c r="S140" s="7"/>
      <c r="T140" s="25">
        <f t="shared" si="22"/>
        <v>-0.84778858422515713</v>
      </c>
      <c r="U140" s="24">
        <f t="shared" si="23"/>
        <v>-0.51516070813305848</v>
      </c>
      <c r="V140" s="7"/>
      <c r="W140" s="25">
        <f t="shared" si="24"/>
        <v>-0.855532814107965</v>
      </c>
      <c r="X140" s="24">
        <f t="shared" si="29"/>
        <v>50.654500506713418</v>
      </c>
      <c r="Y140" s="7"/>
      <c r="Z140" s="25">
        <f t="shared" si="30"/>
        <v>-639</v>
      </c>
      <c r="AA140" s="17">
        <f t="shared" si="31"/>
        <v>50.643000000000001</v>
      </c>
      <c r="AB140" s="24">
        <f t="shared" si="25"/>
        <v>0.88388709308748836</v>
      </c>
      <c r="AC140" s="17">
        <f t="shared" si="26"/>
        <v>1.1500506713417735E-2</v>
      </c>
    </row>
    <row r="141" spans="1:29" s="17" customFormat="1" x14ac:dyDescent="0.25">
      <c r="A141" s="17">
        <v>56</v>
      </c>
      <c r="B141" s="17">
        <v>-635</v>
      </c>
      <c r="C141" s="17">
        <v>14817</v>
      </c>
      <c r="D141" s="17">
        <v>11984</v>
      </c>
      <c r="E141" s="17">
        <v>11615</v>
      </c>
      <c r="F141" s="17">
        <v>14430</v>
      </c>
      <c r="G141" s="24"/>
      <c r="H141" s="7"/>
      <c r="I141" s="25">
        <f t="shared" si="32"/>
        <v>3202</v>
      </c>
      <c r="J141" s="24">
        <f t="shared" si="32"/>
        <v>-2446</v>
      </c>
      <c r="K141" s="7"/>
      <c r="L141" s="25">
        <f t="shared" si="27"/>
        <v>3206.072391869061</v>
      </c>
      <c r="M141" s="17">
        <f t="shared" si="18"/>
        <v>16.584375535194091</v>
      </c>
      <c r="N141" s="17">
        <f t="shared" si="28"/>
        <v>-2444.6061591353309</v>
      </c>
      <c r="O141" s="24">
        <f t="shared" si="19"/>
        <v>1.9427923560214295</v>
      </c>
      <c r="P141" s="7"/>
      <c r="Q141" s="25">
        <f t="shared" si="20"/>
        <v>3233.7588424386549</v>
      </c>
      <c r="R141" s="24">
        <f t="shared" si="21"/>
        <v>-2455.3262203229333</v>
      </c>
      <c r="S141" s="7"/>
      <c r="T141" s="25">
        <f t="shared" si="22"/>
        <v>-0.78898823057101142</v>
      </c>
      <c r="U141" s="24">
        <f t="shared" si="23"/>
        <v>-0.59796336952989027</v>
      </c>
      <c r="V141" s="7"/>
      <c r="W141" s="25">
        <f t="shared" si="24"/>
        <v>-0.79795569322843696</v>
      </c>
      <c r="X141" s="24">
        <f t="shared" si="29"/>
        <v>44.862071489834875</v>
      </c>
      <c r="Y141" s="7"/>
      <c r="Z141" s="25">
        <f t="shared" si="30"/>
        <v>-635</v>
      </c>
      <c r="AA141" s="17">
        <f t="shared" si="31"/>
        <v>44.927999999999997</v>
      </c>
      <c r="AB141" s="24">
        <f t="shared" si="25"/>
        <v>0.78414152633601242</v>
      </c>
      <c r="AC141" s="17">
        <f t="shared" si="26"/>
        <v>-6.5928510165122134E-2</v>
      </c>
    </row>
    <row r="142" spans="1:29" s="17" customFormat="1" x14ac:dyDescent="0.25">
      <c r="A142" s="17">
        <v>57</v>
      </c>
      <c r="B142" s="17">
        <v>-624</v>
      </c>
      <c r="C142" s="17">
        <v>14694</v>
      </c>
      <c r="D142" s="17">
        <v>11828</v>
      </c>
      <c r="E142" s="17">
        <v>11745</v>
      </c>
      <c r="F142" s="17">
        <v>14586</v>
      </c>
      <c r="G142" s="24"/>
      <c r="H142" s="7"/>
      <c r="I142" s="25">
        <f t="shared" si="32"/>
        <v>2949</v>
      </c>
      <c r="J142" s="24">
        <f t="shared" si="32"/>
        <v>-2758</v>
      </c>
      <c r="K142" s="7"/>
      <c r="L142" s="25">
        <f t="shared" si="27"/>
        <v>2945.5491949503685</v>
      </c>
      <c r="M142" s="17">
        <f t="shared" si="18"/>
        <v>11.908055490562441</v>
      </c>
      <c r="N142" s="17">
        <f t="shared" si="28"/>
        <v>-2754.1257465660779</v>
      </c>
      <c r="O142" s="24">
        <f t="shared" si="19"/>
        <v>15.009839670257566</v>
      </c>
      <c r="P142" s="7"/>
      <c r="Q142" s="25">
        <f t="shared" si="20"/>
        <v>2980.7588424386549</v>
      </c>
      <c r="R142" s="24">
        <f t="shared" si="21"/>
        <v>-2767.3262203229333</v>
      </c>
      <c r="S142" s="7"/>
      <c r="T142" s="25">
        <f t="shared" si="22"/>
        <v>-0.72726005847765518</v>
      </c>
      <c r="U142" s="24">
        <f t="shared" si="23"/>
        <v>-0.67394698822345356</v>
      </c>
      <c r="V142" s="7"/>
      <c r="W142" s="25">
        <f t="shared" si="24"/>
        <v>-0.73734916025256181</v>
      </c>
      <c r="X142" s="24">
        <f t="shared" si="29"/>
        <v>39.281099701267067</v>
      </c>
      <c r="Y142" s="7"/>
      <c r="Z142" s="25">
        <f t="shared" si="30"/>
        <v>-624</v>
      </c>
      <c r="AA142" s="17">
        <f t="shared" si="31"/>
        <v>39.311999999999998</v>
      </c>
      <c r="AB142" s="24">
        <f t="shared" si="25"/>
        <v>0.6861238355440108</v>
      </c>
      <c r="AC142" s="17">
        <f t="shared" si="26"/>
        <v>-3.0900298732930764E-2</v>
      </c>
    </row>
    <row r="143" spans="1:29" s="17" customFormat="1" x14ac:dyDescent="0.25">
      <c r="A143" s="17">
        <v>58</v>
      </c>
      <c r="B143" s="17">
        <v>-601</v>
      </c>
      <c r="C143" s="17">
        <v>14546</v>
      </c>
      <c r="D143" s="17">
        <v>11688</v>
      </c>
      <c r="E143" s="17">
        <v>11881</v>
      </c>
      <c r="F143" s="17">
        <v>14717</v>
      </c>
      <c r="G143" s="24"/>
      <c r="H143" s="7"/>
      <c r="I143" s="25">
        <f t="shared" si="32"/>
        <v>2665</v>
      </c>
      <c r="J143" s="24">
        <f t="shared" si="32"/>
        <v>-3029</v>
      </c>
      <c r="K143" s="7"/>
      <c r="L143" s="25">
        <f t="shared" si="27"/>
        <v>2667.544595413257</v>
      </c>
      <c r="M143" s="17">
        <f t="shared" si="18"/>
        <v>6.4749658171683429</v>
      </c>
      <c r="N143" s="17">
        <f t="shared" si="28"/>
        <v>-3027.167891501821</v>
      </c>
      <c r="O143" s="24">
        <f t="shared" si="19"/>
        <v>3.3566215490995943</v>
      </c>
      <c r="P143" s="7"/>
      <c r="Q143" s="25">
        <f t="shared" si="20"/>
        <v>2696.7588424386549</v>
      </c>
      <c r="R143" s="24">
        <f t="shared" si="21"/>
        <v>-3038.3262203229333</v>
      </c>
      <c r="S143" s="7"/>
      <c r="T143" s="25">
        <f t="shared" si="22"/>
        <v>-0.65796835541633825</v>
      </c>
      <c r="U143" s="24">
        <f t="shared" si="23"/>
        <v>-0.73994558010151656</v>
      </c>
      <c r="V143" s="7"/>
      <c r="W143" s="25">
        <f t="shared" si="24"/>
        <v>-0.66902997287419186</v>
      </c>
      <c r="X143" s="24">
        <f t="shared" si="29"/>
        <v>33.827487714281801</v>
      </c>
      <c r="Y143" s="7"/>
      <c r="Z143" s="25">
        <f t="shared" si="30"/>
        <v>-601</v>
      </c>
      <c r="AA143" s="17">
        <f t="shared" si="31"/>
        <v>33.902999999999999</v>
      </c>
      <c r="AB143" s="24">
        <f t="shared" si="25"/>
        <v>0.59171897630363746</v>
      </c>
      <c r="AC143" s="17">
        <f t="shared" si="26"/>
        <v>-7.5512285718197347E-2</v>
      </c>
    </row>
    <row r="144" spans="1:29" s="17" customFormat="1" x14ac:dyDescent="0.25">
      <c r="A144" s="17">
        <v>59</v>
      </c>
      <c r="B144" s="17">
        <v>-615</v>
      </c>
      <c r="C144" s="17">
        <v>14391</v>
      </c>
      <c r="D144" s="17">
        <v>11562</v>
      </c>
      <c r="E144" s="17">
        <v>12039</v>
      </c>
      <c r="F144" s="17">
        <v>14846</v>
      </c>
      <c r="G144" s="24"/>
      <c r="H144" s="7"/>
      <c r="I144" s="25">
        <f t="shared" si="32"/>
        <v>2352</v>
      </c>
      <c r="J144" s="24">
        <f t="shared" si="32"/>
        <v>-3284</v>
      </c>
      <c r="K144" s="7"/>
      <c r="L144" s="25">
        <f t="shared" si="27"/>
        <v>2358.1703440140082</v>
      </c>
      <c r="M144" s="17">
        <f t="shared" si="18"/>
        <v>38.073145251206221</v>
      </c>
      <c r="N144" s="17">
        <f t="shared" si="28"/>
        <v>-3278.535084373902</v>
      </c>
      <c r="O144" s="24">
        <f t="shared" si="19"/>
        <v>29.865302800369996</v>
      </c>
      <c r="P144" s="7"/>
      <c r="Q144" s="25">
        <f t="shared" si="20"/>
        <v>2383.7588424386549</v>
      </c>
      <c r="R144" s="24">
        <f t="shared" si="21"/>
        <v>-3293.3262203229333</v>
      </c>
      <c r="S144" s="7"/>
      <c r="T144" s="25">
        <f t="shared" si="22"/>
        <v>-0.58160109112692904</v>
      </c>
      <c r="U144" s="24">
        <f t="shared" si="23"/>
        <v>-0.80204757614914046</v>
      </c>
      <c r="V144" s="7"/>
      <c r="W144" s="25">
        <f t="shared" si="24"/>
        <v>-0.5935765749990719</v>
      </c>
      <c r="X144" s="24">
        <f t="shared" si="29"/>
        <v>28.213102621558619</v>
      </c>
      <c r="Y144" s="7"/>
      <c r="Z144" s="25">
        <f t="shared" si="30"/>
        <v>-615</v>
      </c>
      <c r="AA144" s="17">
        <f t="shared" si="31"/>
        <v>28.367999999999999</v>
      </c>
      <c r="AB144" s="24">
        <f t="shared" si="25"/>
        <v>0.49511500220575139</v>
      </c>
      <c r="AC144" s="17">
        <f t="shared" si="26"/>
        <v>-0.15489737844137963</v>
      </c>
    </row>
    <row r="145" spans="1:29" s="17" customFormat="1" x14ac:dyDescent="0.25">
      <c r="A145" s="17">
        <v>60</v>
      </c>
      <c r="B145" s="17">
        <v>-640</v>
      </c>
      <c r="C145" s="17">
        <v>14217</v>
      </c>
      <c r="D145" s="17">
        <v>11443</v>
      </c>
      <c r="E145" s="17">
        <v>12208</v>
      </c>
      <c r="F145" s="17">
        <v>14960</v>
      </c>
      <c r="G145" s="24"/>
      <c r="H145" s="7"/>
      <c r="I145" s="25">
        <f t="shared" si="32"/>
        <v>2009</v>
      </c>
      <c r="J145" s="24">
        <f t="shared" si="32"/>
        <v>-3517</v>
      </c>
      <c r="K145" s="7"/>
      <c r="L145" s="25">
        <f t="shared" si="27"/>
        <v>2012.572244679933</v>
      </c>
      <c r="M145" s="17">
        <f t="shared" si="18"/>
        <v>12.760932053309368</v>
      </c>
      <c r="N145" s="17">
        <f t="shared" si="28"/>
        <v>-3507.5095148285</v>
      </c>
      <c r="O145" s="24">
        <f t="shared" si="19"/>
        <v>90.069308790462159</v>
      </c>
      <c r="P145" s="7"/>
      <c r="Q145" s="25">
        <f t="shared" si="20"/>
        <v>2040.7588424386549</v>
      </c>
      <c r="R145" s="24">
        <f t="shared" si="21"/>
        <v>-3526.3262203229333</v>
      </c>
      <c r="S145" s="7"/>
      <c r="T145" s="25">
        <f t="shared" si="22"/>
        <v>-0.49791428073949345</v>
      </c>
      <c r="U145" s="24">
        <f t="shared" si="23"/>
        <v>-0.8587917529299105</v>
      </c>
      <c r="V145" s="7"/>
      <c r="W145" s="25">
        <f t="shared" si="24"/>
        <v>-0.51072325396693463</v>
      </c>
      <c r="X145" s="24">
        <f t="shared" si="29"/>
        <v>22.448768240624645</v>
      </c>
      <c r="Y145" s="7"/>
      <c r="Z145" s="25">
        <f t="shared" si="30"/>
        <v>-640</v>
      </c>
      <c r="AA145" s="17">
        <f t="shared" si="31"/>
        <v>22.607999999999997</v>
      </c>
      <c r="AB145" s="24">
        <f t="shared" si="25"/>
        <v>0.39458403729087793</v>
      </c>
      <c r="AC145" s="17">
        <f t="shared" si="26"/>
        <v>-0.15923175937535206</v>
      </c>
    </row>
    <row r="146" spans="1:29" s="17" customFormat="1" x14ac:dyDescent="0.25">
      <c r="A146" s="17">
        <v>61</v>
      </c>
      <c r="B146" s="17">
        <v>-615</v>
      </c>
      <c r="C146" s="17">
        <v>14039</v>
      </c>
      <c r="D146" s="17">
        <v>11352</v>
      </c>
      <c r="E146" s="17">
        <v>12385</v>
      </c>
      <c r="F146" s="17">
        <v>15055</v>
      </c>
      <c r="G146" s="24"/>
      <c r="H146" s="7"/>
      <c r="I146" s="25">
        <f t="shared" si="32"/>
        <v>1654</v>
      </c>
      <c r="J146" s="24">
        <f t="shared" si="32"/>
        <v>-3703</v>
      </c>
      <c r="K146" s="7"/>
      <c r="L146" s="25">
        <f t="shared" si="27"/>
        <v>1660.95646177298</v>
      </c>
      <c r="M146" s="17">
        <f t="shared" si="18"/>
        <v>48.392360398931935</v>
      </c>
      <c r="N146" s="17">
        <f t="shared" si="28"/>
        <v>-3694.0796587616401</v>
      </c>
      <c r="O146" s="24">
        <f t="shared" si="19"/>
        <v>79.572487808784672</v>
      </c>
      <c r="P146" s="7"/>
      <c r="Q146" s="25">
        <f t="shared" si="20"/>
        <v>1685.7588424386549</v>
      </c>
      <c r="R146" s="24">
        <f t="shared" si="21"/>
        <v>-3712.3262203229333</v>
      </c>
      <c r="S146" s="7"/>
      <c r="T146" s="25">
        <f t="shared" si="22"/>
        <v>-0.41129965191284729</v>
      </c>
      <c r="U146" s="24">
        <f t="shared" si="23"/>
        <v>-0.9040896794587655</v>
      </c>
      <c r="V146" s="7"/>
      <c r="W146" s="25">
        <f t="shared" si="24"/>
        <v>-0.42477180136775899</v>
      </c>
      <c r="X146" s="24">
        <f t="shared" si="29"/>
        <v>16.874548661881704</v>
      </c>
      <c r="Y146" s="7"/>
      <c r="Z146" s="25">
        <f t="shared" si="30"/>
        <v>-615</v>
      </c>
      <c r="AA146" s="17">
        <f t="shared" si="31"/>
        <v>17.072999999999997</v>
      </c>
      <c r="AB146" s="24">
        <f t="shared" si="25"/>
        <v>0.29798006319299181</v>
      </c>
      <c r="AC146" s="17">
        <f t="shared" si="26"/>
        <v>-0.19845133811829285</v>
      </c>
    </row>
    <row r="147" spans="1:29" s="17" customFormat="1" x14ac:dyDescent="0.25">
      <c r="A147" s="17">
        <v>62</v>
      </c>
      <c r="B147" s="17">
        <v>-637</v>
      </c>
      <c r="C147" s="17">
        <v>13849</v>
      </c>
      <c r="D147" s="17">
        <v>11273</v>
      </c>
      <c r="E147" s="17">
        <v>12575</v>
      </c>
      <c r="F147" s="17">
        <v>15135</v>
      </c>
      <c r="G147" s="24"/>
      <c r="H147" s="7"/>
      <c r="I147" s="25">
        <f t="shared" si="32"/>
        <v>1274</v>
      </c>
      <c r="J147" s="24">
        <f t="shared" si="32"/>
        <v>-3862</v>
      </c>
      <c r="K147" s="7"/>
      <c r="L147" s="25">
        <f t="shared" si="27"/>
        <v>1280.1437425326199</v>
      </c>
      <c r="M147" s="17">
        <f t="shared" si="18"/>
        <v>37.74557230712221</v>
      </c>
      <c r="N147" s="17">
        <f t="shared" si="28"/>
        <v>-3850.8675764906243</v>
      </c>
      <c r="O147" s="24">
        <f t="shared" si="19"/>
        <v>123.93085319210105</v>
      </c>
      <c r="P147" s="7"/>
      <c r="Q147" s="25">
        <f t="shared" si="20"/>
        <v>1305.7588424386549</v>
      </c>
      <c r="R147" s="24">
        <f t="shared" si="21"/>
        <v>-3871.3262203229333</v>
      </c>
      <c r="S147" s="7"/>
      <c r="T147" s="25">
        <f t="shared" si="22"/>
        <v>-0.3185854013378458</v>
      </c>
      <c r="U147" s="24">
        <f t="shared" si="23"/>
        <v>-0.94281210052375453</v>
      </c>
      <c r="V147" s="7"/>
      <c r="W147" s="25">
        <f t="shared" si="24"/>
        <v>-0.33262240041426239</v>
      </c>
      <c r="X147" s="24">
        <f t="shared" si="29"/>
        <v>11.141578183538627</v>
      </c>
      <c r="Y147" s="7"/>
      <c r="Z147" s="25">
        <f t="shared" si="30"/>
        <v>-637</v>
      </c>
      <c r="AA147" s="17">
        <f t="shared" si="31"/>
        <v>11.339999999999996</v>
      </c>
      <c r="AB147" s="24">
        <f t="shared" si="25"/>
        <v>0.1979203371761569</v>
      </c>
      <c r="AC147" s="17">
        <f t="shared" si="26"/>
        <v>-0.19842181646136936</v>
      </c>
    </row>
    <row r="148" spans="1:29" s="17" customFormat="1" x14ac:dyDescent="0.25">
      <c r="A148" s="17">
        <v>63</v>
      </c>
      <c r="B148" s="17">
        <v>-638</v>
      </c>
      <c r="C148" s="17">
        <v>13653</v>
      </c>
      <c r="D148" s="17">
        <v>11215</v>
      </c>
      <c r="E148" s="17">
        <v>12770</v>
      </c>
      <c r="F148" s="17">
        <v>15192</v>
      </c>
      <c r="G148" s="24"/>
      <c r="H148" s="7"/>
      <c r="I148" s="25">
        <f t="shared" si="32"/>
        <v>883</v>
      </c>
      <c r="J148" s="24">
        <f t="shared" si="32"/>
        <v>-3977</v>
      </c>
      <c r="K148" s="7"/>
      <c r="L148" s="25">
        <f t="shared" si="27"/>
        <v>885.56487966426084</v>
      </c>
      <c r="M148" s="17">
        <f t="shared" ref="M148:M149" si="33">(I148-L148)^2</f>
        <v>6.5786076921388155</v>
      </c>
      <c r="N148" s="17">
        <f t="shared" si="28"/>
        <v>-3969.1650740562213</v>
      </c>
      <c r="O148" s="24">
        <f t="shared" ref="O148:O149" si="34">(J148-N148)^2</f>
        <v>61.386064544496101</v>
      </c>
      <c r="P148" s="7"/>
      <c r="Q148" s="25">
        <f t="shared" si="20"/>
        <v>914.75884243865494</v>
      </c>
      <c r="R148" s="24">
        <f t="shared" si="21"/>
        <v>-3986.3262203229333</v>
      </c>
      <c r="S148" s="7"/>
      <c r="T148" s="25">
        <f t="shared" si="22"/>
        <v>-0.22318731719356788</v>
      </c>
      <c r="U148" s="24">
        <f t="shared" si="23"/>
        <v>-0.97081888305503583</v>
      </c>
      <c r="V148" s="7"/>
      <c r="W148" s="25">
        <f t="shared" si="24"/>
        <v>-0.23762973011125424</v>
      </c>
      <c r="X148" s="24">
        <f t="shared" si="29"/>
        <v>5.4628302529550865</v>
      </c>
      <c r="Y148" s="7"/>
      <c r="Z148" s="25">
        <f t="shared" si="30"/>
        <v>-638</v>
      </c>
      <c r="AA148" s="17">
        <f t="shared" si="31"/>
        <v>5.5979999999999963</v>
      </c>
      <c r="AB148" s="24">
        <f t="shared" si="25"/>
        <v>9.7703531526642504E-2</v>
      </c>
      <c r="AC148" s="17">
        <f t="shared" si="26"/>
        <v>-0.1351697470449098</v>
      </c>
    </row>
    <row r="149" spans="1:29" s="17" customFormat="1" x14ac:dyDescent="0.25">
      <c r="A149" s="17">
        <v>64</v>
      </c>
      <c r="B149" s="17">
        <v>-635</v>
      </c>
      <c r="C149" s="17">
        <v>13453</v>
      </c>
      <c r="D149" s="17">
        <v>11177</v>
      </c>
      <c r="E149" s="17">
        <v>12969</v>
      </c>
      <c r="F149" s="17">
        <v>15229</v>
      </c>
      <c r="G149" s="24"/>
      <c r="H149" s="7"/>
      <c r="I149" s="25">
        <f t="shared" si="32"/>
        <v>484</v>
      </c>
      <c r="J149" s="24">
        <f t="shared" si="32"/>
        <v>-4052</v>
      </c>
      <c r="K149" s="7"/>
      <c r="L149" s="25">
        <f t="shared" si="27"/>
        <v>483.68356523138624</v>
      </c>
      <c r="M149" s="17">
        <f t="shared" si="33"/>
        <v>0.10013096278764402</v>
      </c>
      <c r="N149" s="17">
        <f t="shared" si="28"/>
        <v>-4047.235199759808</v>
      </c>
      <c r="O149" s="24">
        <f t="shared" si="34"/>
        <v>22.7033213289339</v>
      </c>
      <c r="P149" s="7"/>
      <c r="Q149" s="25">
        <f t="shared" ref="Q149" si="35">I149-$J$4</f>
        <v>515.75884243865494</v>
      </c>
      <c r="R149" s="24">
        <f t="shared" ref="R149" si="36">J149-$J$3</f>
        <v>-4061.3262203229333</v>
      </c>
      <c r="S149" s="7"/>
      <c r="T149" s="25">
        <f t="shared" ref="T149" si="37">Q149/$J$7</f>
        <v>-0.12583735408981628</v>
      </c>
      <c r="U149" s="24">
        <f t="shared" ref="U149" si="38">R149/$J$6</f>
        <v>-0.98908417601021936</v>
      </c>
      <c r="V149" s="7"/>
      <c r="W149" s="25">
        <f t="shared" ref="W149" si="39">(T149-U149*SIN(-$J$11*PI()/180))/(COS(-$J$11*PI()/180))</f>
        <v>-0.14054029304008078</v>
      </c>
      <c r="X149" s="24">
        <f>IF(MOD(ATAN2(U149,W149)*180/PI()-$J$9+360,360)&gt;5,MOD(ATAN2(U149,W149)*180/PI()-$J$9+360,360)-360,MOD(ATAN2(U149,W149)*180/PI()-$J$9+360,360))</f>
        <v>-0.2040732983283533</v>
      </c>
      <c r="Y149" s="7"/>
      <c r="Z149" s="25">
        <f t="shared" si="30"/>
        <v>-635</v>
      </c>
      <c r="AA149" s="17">
        <f t="shared" si="31"/>
        <v>-0.11700000000000355</v>
      </c>
      <c r="AB149" s="24">
        <f t="shared" ref="AB149" si="40">AA149*PI()/180</f>
        <v>-2.0420352248334273E-3</v>
      </c>
      <c r="AC149" s="17">
        <f t="shared" ref="AC149" si="41">X149-AA149</f>
        <v>-8.7073298328349757E-2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-9979</v>
      </c>
      <c r="G154" s="2"/>
      <c r="I154" s="1"/>
      <c r="J154" s="3"/>
    </row>
    <row r="155" spans="1:29" x14ac:dyDescent="0.25">
      <c r="A155" t="s">
        <v>77</v>
      </c>
      <c r="B155">
        <v>-9990</v>
      </c>
      <c r="G155" s="2"/>
      <c r="I155" s="44">
        <v>0</v>
      </c>
      <c r="J155" s="40">
        <f>B155</f>
        <v>-9990</v>
      </c>
    </row>
    <row r="156" spans="1:29" x14ac:dyDescent="0.25">
      <c r="A156" s="32" t="s">
        <v>78</v>
      </c>
      <c r="B156" s="32">
        <v>9987</v>
      </c>
      <c r="G156" s="2"/>
      <c r="I156" s="1"/>
      <c r="J156" s="3"/>
    </row>
    <row r="157" spans="1:29" x14ac:dyDescent="0.25">
      <c r="A157" t="s">
        <v>79</v>
      </c>
      <c r="B157">
        <v>9987</v>
      </c>
      <c r="G157" s="2"/>
      <c r="I157" s="44">
        <f>J155</f>
        <v>-9990</v>
      </c>
      <c r="J157" s="40">
        <f>I157+B157</f>
        <v>-3</v>
      </c>
    </row>
    <row r="158" spans="1:29" x14ac:dyDescent="0.25">
      <c r="A158" s="32" t="s">
        <v>80</v>
      </c>
      <c r="B158" s="32">
        <v>40000</v>
      </c>
      <c r="G158" s="2"/>
      <c r="I158" s="1"/>
      <c r="J158" s="3"/>
    </row>
    <row r="159" spans="1:29" x14ac:dyDescent="0.25">
      <c r="A159" t="s">
        <v>81</v>
      </c>
      <c r="B159">
        <v>40000</v>
      </c>
      <c r="G159" s="2"/>
      <c r="I159" s="44">
        <f>J157</f>
        <v>-3</v>
      </c>
      <c r="J159" s="40">
        <f>I159+B159</f>
        <v>39997</v>
      </c>
    </row>
    <row r="160" spans="1:29" x14ac:dyDescent="0.25">
      <c r="A160" s="32" t="s">
        <v>82</v>
      </c>
      <c r="B160" s="32">
        <v>10006</v>
      </c>
      <c r="G160" s="2"/>
      <c r="I160" s="1"/>
      <c r="J160" s="3"/>
    </row>
    <row r="161" spans="1:10" x14ac:dyDescent="0.25">
      <c r="A161" t="s">
        <v>83</v>
      </c>
      <c r="B161">
        <v>10006</v>
      </c>
      <c r="G161" s="2"/>
      <c r="I161" s="44">
        <f>J159</f>
        <v>39997</v>
      </c>
      <c r="J161" s="40">
        <f>I161+B161</f>
        <v>50003</v>
      </c>
    </row>
    <row r="162" spans="1:10" x14ac:dyDescent="0.25">
      <c r="A162" s="32" t="s">
        <v>84</v>
      </c>
      <c r="B162" s="32">
        <v>-9979</v>
      </c>
      <c r="G162" s="2"/>
      <c r="I162" s="1"/>
      <c r="J162" s="3"/>
    </row>
    <row r="163" spans="1:10" x14ac:dyDescent="0.25">
      <c r="A163" t="s">
        <v>85</v>
      </c>
      <c r="B163">
        <v>-9998</v>
      </c>
      <c r="G163" s="2"/>
      <c r="I163" s="44">
        <f>J161</f>
        <v>50003</v>
      </c>
      <c r="J163" s="40">
        <f>I163+B163</f>
        <v>40005</v>
      </c>
    </row>
    <row r="164" spans="1:10" x14ac:dyDescent="0.25">
      <c r="A164" s="32" t="s">
        <v>86</v>
      </c>
      <c r="B164" s="32">
        <v>-40018</v>
      </c>
      <c r="G164" s="2"/>
      <c r="I164" s="1"/>
      <c r="J164" s="3"/>
    </row>
    <row r="165" spans="1:10" ht="15.75" thickBot="1" x14ac:dyDescent="0.3">
      <c r="A165" t="s">
        <v>87</v>
      </c>
      <c r="B165">
        <v>-40018</v>
      </c>
      <c r="G165" s="2"/>
      <c r="I165" s="4">
        <f>J163</f>
        <v>40005</v>
      </c>
      <c r="J165" s="6">
        <f>I165+B165</f>
        <v>-13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9.3541403545824693</v>
      </c>
      <c r="L3" s="9" t="s">
        <v>172</v>
      </c>
      <c r="M3" s="9"/>
      <c r="N3" s="9"/>
      <c r="O3" s="9"/>
      <c r="Q3" s="117" t="s">
        <v>3</v>
      </c>
      <c r="R3" s="117"/>
      <c r="T3" s="49" t="s">
        <v>53</v>
      </c>
      <c r="U3" s="50">
        <v>43690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-31.669301207422407</v>
      </c>
      <c r="L4" s="9" t="s">
        <v>173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174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9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4104.8358246988601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-4097.2617843371527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0.28548616038875707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-171.70970544431637</v>
      </c>
      <c r="L9" s="9"/>
      <c r="M9" s="9"/>
      <c r="N9" s="9"/>
      <c r="O9" s="9"/>
      <c r="Q9" s="5" t="s">
        <v>10</v>
      </c>
      <c r="R9" s="5">
        <f ca="1">MIN(W16:W145)</f>
        <v>-0.23339476027859618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-172.56046563357572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0.85076018925931862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13520</v>
      </c>
      <c r="D16" s="26">
        <v>11220</v>
      </c>
      <c r="E16" s="26">
        <v>13003</v>
      </c>
      <c r="F16" s="26">
        <v>15282</v>
      </c>
      <c r="G16" s="27"/>
      <c r="H16" s="7"/>
      <c r="I16" s="28">
        <f>C16-E16</f>
        <v>517</v>
      </c>
      <c r="J16" s="27">
        <f>D16-F16</f>
        <v>-4062</v>
      </c>
      <c r="K16" s="7"/>
      <c r="L16" s="28">
        <f ca="1">I16-$J$4</f>
        <v>548.66930120742245</v>
      </c>
      <c r="M16" s="26">
        <f ca="1">J16-$J$3</f>
        <v>-4071.3541403545823</v>
      </c>
      <c r="N16" s="26">
        <f ca="1">L16/$J$7</f>
        <v>-0.13391121438831499</v>
      </c>
      <c r="O16" s="27">
        <f ca="1">M16/$J$6</f>
        <v>-0.99184335603806173</v>
      </c>
      <c r="P16" s="7"/>
      <c r="Q16" s="28">
        <f ca="1">(N16-O16*SIN(-$J$11*PI()/180))/(COS(-$J$11*PI()/180))</f>
        <v>-0.14865451255413928</v>
      </c>
      <c r="R16" s="27">
        <f ca="1">IF(MOD(ATAN2(O16,Q16)*180/PI()-$J$9+360,360)&gt;5,MOD(ATAN2(O16,Q16)*180/PI()-$J$9+360,360)-360,MOD(ATAN2(O16,Q16)*180/PI()-$J$9+360,360))</f>
        <v>0.23357895816792507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0.23357895816792507</v>
      </c>
      <c r="X16" s="27">
        <f ca="1">INDIRECT("W"&amp;Y16)-W16</f>
        <v>-0.32489328969425202</v>
      </c>
      <c r="Y16" s="7">
        <v>145</v>
      </c>
      <c r="Z16" s="46"/>
    </row>
    <row r="17" spans="1:26" s="26" customFormat="1" x14ac:dyDescent="0.25">
      <c r="A17" s="26">
        <v>1</v>
      </c>
      <c r="B17" s="26">
        <v>654</v>
      </c>
      <c r="C17" s="26">
        <v>13712</v>
      </c>
      <c r="D17" s="26">
        <v>11257</v>
      </c>
      <c r="E17" s="26">
        <v>12804</v>
      </c>
      <c r="F17" s="26">
        <v>15239</v>
      </c>
      <c r="G17" s="27"/>
      <c r="H17" s="7"/>
      <c r="I17" s="28">
        <f t="shared" ref="I17:J80" si="0">C17-E17</f>
        <v>908</v>
      </c>
      <c r="J17" s="27">
        <f t="shared" si="0"/>
        <v>-3982</v>
      </c>
      <c r="K17" s="7"/>
      <c r="L17" s="28">
        <f t="shared" ref="L17:L80" ca="1" si="1">I17-$J$4</f>
        <v>939.66930120742245</v>
      </c>
      <c r="M17" s="26">
        <f t="shared" ref="M17:M80" ca="1" si="2">J17-$J$3</f>
        <v>-3991.3541403545823</v>
      </c>
      <c r="N17" s="26">
        <f t="shared" ref="N17:N80" ca="1" si="3">L17/$J$7</f>
        <v>-0.22934080141023755</v>
      </c>
      <c r="O17" s="27">
        <f t="shared" ref="O17:O80" ca="1" si="4">M17/$J$6</f>
        <v>-0.97235414784156371</v>
      </c>
      <c r="P17" s="7"/>
      <c r="Q17" s="28">
        <f t="shared" ref="Q17:Q80" ca="1" si="5">(N17-O17*SIN(-$J$11*PI()/180))/(COS(-$J$11*PI()/180))</f>
        <v>-0.24380521262393673</v>
      </c>
      <c r="R17" s="27">
        <f t="shared" ref="R17:R79" ca="1" si="6">MOD(ATAN2(O17,Q17)*180/PI()-$J$9+360,360)</f>
        <v>5.7856878724670082</v>
      </c>
      <c r="S17" s="7"/>
      <c r="T17" s="28">
        <f t="shared" ref="T17:T80" si="7">360/40000*B17+T16</f>
        <v>5.8859999999999992</v>
      </c>
      <c r="U17" s="27">
        <f t="shared" ref="U17:U80" si="8">T17*PI()/180</f>
        <v>0.10273007977238623</v>
      </c>
      <c r="V17" s="7"/>
      <c r="W17" s="28">
        <f t="shared" ref="W17:W80" ca="1" si="9">R17-T17</f>
        <v>-0.10031212753299101</v>
      </c>
      <c r="X17" s="27">
        <f t="shared" ref="X17:X79" ca="1" si="10">INDIRECT("W"&amp;Y17)-W17</f>
        <v>-4.064881284503219E-2</v>
      </c>
      <c r="Y17" s="7">
        <v>144</v>
      </c>
      <c r="Z17" s="46"/>
    </row>
    <row r="18" spans="1:26" s="26" customFormat="1" x14ac:dyDescent="0.25">
      <c r="A18" s="26">
        <v>2</v>
      </c>
      <c r="B18" s="26">
        <v>635</v>
      </c>
      <c r="C18" s="26">
        <v>13917</v>
      </c>
      <c r="D18" s="26">
        <v>11323</v>
      </c>
      <c r="E18" s="26">
        <v>12617</v>
      </c>
      <c r="F18" s="26">
        <v>15192</v>
      </c>
      <c r="G18" s="27"/>
      <c r="H18" s="7"/>
      <c r="I18" s="28">
        <f t="shared" si="0"/>
        <v>1300</v>
      </c>
      <c r="J18" s="27">
        <f t="shared" si="0"/>
        <v>-3869</v>
      </c>
      <c r="K18" s="7"/>
      <c r="L18" s="28">
        <f t="shared" ca="1" si="1"/>
        <v>1331.6693012074224</v>
      </c>
      <c r="M18" s="26">
        <f t="shared" ca="1" si="2"/>
        <v>-3878.3541403545823</v>
      </c>
      <c r="N18" s="26">
        <f t="shared" ca="1" si="3"/>
        <v>-0.32501445387211386</v>
      </c>
      <c r="O18" s="27">
        <f t="shared" ca="1" si="4"/>
        <v>-0.94482564126401014</v>
      </c>
      <c r="P18" s="7"/>
      <c r="Q18" s="28">
        <f t="shared" ca="1" si="5"/>
        <v>-0.33908062421190172</v>
      </c>
      <c r="R18" s="27">
        <f t="shared" ca="1" si="6"/>
        <v>11.451838538803031</v>
      </c>
      <c r="S18" s="7"/>
      <c r="T18" s="28">
        <f t="shared" si="7"/>
        <v>11.600999999999999</v>
      </c>
      <c r="U18" s="27">
        <f t="shared" si="8"/>
        <v>0.20247564652386213</v>
      </c>
      <c r="V18" s="7"/>
      <c r="W18" s="28">
        <f t="shared" ca="1" si="9"/>
        <v>-0.14916146119696805</v>
      </c>
      <c r="X18" s="27">
        <f t="shared" ca="1" si="10"/>
        <v>-6.98379677011296E-2</v>
      </c>
      <c r="Y18" s="7">
        <v>143</v>
      </c>
      <c r="Z18" s="46"/>
    </row>
    <row r="19" spans="1:26" s="26" customFormat="1" x14ac:dyDescent="0.25">
      <c r="A19" s="26">
        <v>3</v>
      </c>
      <c r="B19" s="26">
        <v>634</v>
      </c>
      <c r="C19" s="26">
        <v>14105</v>
      </c>
      <c r="D19" s="26">
        <v>11401</v>
      </c>
      <c r="E19" s="26">
        <v>12430</v>
      </c>
      <c r="F19" s="26">
        <v>15115</v>
      </c>
      <c r="G19" s="27"/>
      <c r="H19" s="7"/>
      <c r="I19" s="28">
        <f t="shared" si="0"/>
        <v>1675</v>
      </c>
      <c r="J19" s="27">
        <f t="shared" si="0"/>
        <v>-3714</v>
      </c>
      <c r="K19" s="7"/>
      <c r="L19" s="28">
        <f t="shared" ca="1" si="1"/>
        <v>1706.6693012074224</v>
      </c>
      <c r="M19" s="26">
        <f t="shared" ca="1" si="2"/>
        <v>-3723.3541403545823</v>
      </c>
      <c r="N19" s="26">
        <f t="shared" ca="1" si="3"/>
        <v>-0.41653899385477616</v>
      </c>
      <c r="O19" s="27">
        <f t="shared" ca="1" si="4"/>
        <v>-0.90706530038329514</v>
      </c>
      <c r="P19" s="7"/>
      <c r="Q19" s="28">
        <f t="shared" ca="1" si="5"/>
        <v>-0.43005452664241256</v>
      </c>
      <c r="R19" s="27">
        <f t="shared" ca="1" si="6"/>
        <v>17.076102268761247</v>
      </c>
      <c r="S19" s="7"/>
      <c r="T19" s="28">
        <f t="shared" si="7"/>
        <v>17.306999999999999</v>
      </c>
      <c r="U19" s="27">
        <f t="shared" si="8"/>
        <v>0.30206413364265861</v>
      </c>
      <c r="V19" s="7"/>
      <c r="W19" s="28">
        <f t="shared" ca="1" si="9"/>
        <v>-0.2308977312387519</v>
      </c>
      <c r="X19" s="27">
        <f t="shared" ca="1" si="10"/>
        <v>7.2535212333594501E-2</v>
      </c>
      <c r="Y19" s="7">
        <v>142</v>
      </c>
      <c r="Z19" s="46"/>
    </row>
    <row r="20" spans="1:26" s="26" customFormat="1" x14ac:dyDescent="0.25">
      <c r="A20" s="26">
        <v>4</v>
      </c>
      <c r="B20" s="26">
        <v>611</v>
      </c>
      <c r="C20" s="26">
        <v>14280</v>
      </c>
      <c r="D20" s="26">
        <v>11498</v>
      </c>
      <c r="E20" s="26">
        <v>12257</v>
      </c>
      <c r="F20" s="26">
        <v>15019</v>
      </c>
      <c r="G20" s="27"/>
      <c r="H20" s="7"/>
      <c r="I20" s="28">
        <f t="shared" si="0"/>
        <v>2023</v>
      </c>
      <c r="J20" s="27">
        <f t="shared" si="0"/>
        <v>-3521</v>
      </c>
      <c r="K20" s="7"/>
      <c r="L20" s="28">
        <f t="shared" ca="1" si="1"/>
        <v>2054.6693012074224</v>
      </c>
      <c r="M20" s="26">
        <f t="shared" ca="1" si="2"/>
        <v>-3530.3541403545823</v>
      </c>
      <c r="N20" s="26">
        <f t="shared" ca="1" si="3"/>
        <v>-0.50147376695868673</v>
      </c>
      <c r="O20" s="27">
        <f t="shared" ca="1" si="4"/>
        <v>-0.86004758560924344</v>
      </c>
      <c r="P20" s="7"/>
      <c r="Q20" s="28">
        <f t="shared" ca="1" si="5"/>
        <v>-0.5143004668372011</v>
      </c>
      <c r="R20" s="27">
        <f t="shared" ca="1" si="6"/>
        <v>22.588737077340852</v>
      </c>
      <c r="S20" s="7"/>
      <c r="T20" s="28">
        <f t="shared" si="7"/>
        <v>22.805999999999997</v>
      </c>
      <c r="U20" s="27">
        <f t="shared" si="8"/>
        <v>0.39803978920982674</v>
      </c>
      <c r="V20" s="7"/>
      <c r="W20" s="28">
        <f t="shared" ca="1" si="9"/>
        <v>-0.21726292265914537</v>
      </c>
      <c r="X20" s="27">
        <f t="shared" ca="1" si="10"/>
        <v>-1.6131837619450806E-2</v>
      </c>
      <c r="Y20" s="7">
        <v>141</v>
      </c>
      <c r="Z20" s="46"/>
    </row>
    <row r="21" spans="1:26" s="26" customFormat="1" x14ac:dyDescent="0.25">
      <c r="A21" s="26">
        <v>5</v>
      </c>
      <c r="B21" s="26">
        <v>610</v>
      </c>
      <c r="C21" s="26">
        <v>14452</v>
      </c>
      <c r="D21" s="26">
        <v>11612</v>
      </c>
      <c r="E21" s="26">
        <v>12092</v>
      </c>
      <c r="F21" s="26">
        <v>14914</v>
      </c>
      <c r="G21" s="27"/>
      <c r="H21" s="7"/>
      <c r="I21" s="28">
        <f t="shared" si="0"/>
        <v>2360</v>
      </c>
      <c r="J21" s="27">
        <f t="shared" si="0"/>
        <v>-3302</v>
      </c>
      <c r="K21" s="7"/>
      <c r="L21" s="28">
        <f t="shared" ca="1" si="1"/>
        <v>2391.6693012074224</v>
      </c>
      <c r="M21" s="26">
        <f t="shared" ca="1" si="2"/>
        <v>-3311.3541403545823</v>
      </c>
      <c r="N21" s="26">
        <f t="shared" ca="1" si="3"/>
        <v>-0.58372382022310598</v>
      </c>
      <c r="O21" s="27">
        <f t="shared" ca="1" si="4"/>
        <v>-0.80669587817132993</v>
      </c>
      <c r="P21" s="7"/>
      <c r="Q21" s="28">
        <f t="shared" ca="1" si="5"/>
        <v>-0.59576733357823697</v>
      </c>
      <c r="R21" s="27">
        <f t="shared" ca="1" si="6"/>
        <v>28.156603955863602</v>
      </c>
      <c r="S21" s="7"/>
      <c r="T21" s="28">
        <f t="shared" si="7"/>
        <v>28.295999999999996</v>
      </c>
      <c r="U21" s="27">
        <f t="shared" si="8"/>
        <v>0.49385836514431541</v>
      </c>
      <c r="V21" s="7"/>
      <c r="W21" s="28">
        <f t="shared" ca="1" si="9"/>
        <v>-0.13939604413639373</v>
      </c>
      <c r="X21" s="27">
        <f t="shared" ca="1" si="10"/>
        <v>-5.0794900188478209E-2</v>
      </c>
      <c r="Y21" s="7">
        <v>140</v>
      </c>
      <c r="Z21" s="46"/>
    </row>
    <row r="22" spans="1:26" s="26" customFormat="1" x14ac:dyDescent="0.25">
      <c r="A22" s="26">
        <v>6</v>
      </c>
      <c r="B22" s="26">
        <v>627</v>
      </c>
      <c r="C22" s="26">
        <v>14607</v>
      </c>
      <c r="D22" s="26">
        <v>11733</v>
      </c>
      <c r="E22" s="26">
        <v>11928</v>
      </c>
      <c r="F22" s="26">
        <v>14774</v>
      </c>
      <c r="G22" s="27"/>
      <c r="H22" s="7"/>
      <c r="I22" s="28">
        <f t="shared" si="0"/>
        <v>2679</v>
      </c>
      <c r="J22" s="27">
        <f t="shared" si="0"/>
        <v>-3041</v>
      </c>
      <c r="K22" s="7"/>
      <c r="L22" s="28">
        <f t="shared" ca="1" si="1"/>
        <v>2710.6693012074224</v>
      </c>
      <c r="M22" s="26">
        <f t="shared" ca="1" si="2"/>
        <v>-3050.3541403545823</v>
      </c>
      <c r="N22" s="26">
        <f t="shared" ca="1" si="3"/>
        <v>-0.6615806955683573</v>
      </c>
      <c r="O22" s="27">
        <f t="shared" ca="1" si="4"/>
        <v>-0.74311233643025498</v>
      </c>
      <c r="P22" s="7"/>
      <c r="Q22" s="28">
        <f t="shared" ca="1" si="5"/>
        <v>-0.67268859881362775</v>
      </c>
      <c r="R22" s="27">
        <f t="shared" ca="1" si="6"/>
        <v>33.862087536210083</v>
      </c>
      <c r="S22" s="7"/>
      <c r="T22" s="28">
        <f t="shared" si="7"/>
        <v>33.938999999999993</v>
      </c>
      <c r="U22" s="27">
        <f t="shared" si="8"/>
        <v>0.59234729483435544</v>
      </c>
      <c r="V22" s="7"/>
      <c r="W22" s="28">
        <f t="shared" ca="1" si="9"/>
        <v>-7.691246378990968E-2</v>
      </c>
      <c r="X22" s="27">
        <f t="shared" ca="1" si="10"/>
        <v>-4.9744527689156826E-2</v>
      </c>
      <c r="Y22" s="7">
        <v>139</v>
      </c>
      <c r="Z22" s="46"/>
    </row>
    <row r="23" spans="1:26" s="26" customFormat="1" x14ac:dyDescent="0.25">
      <c r="A23" s="26">
        <v>7</v>
      </c>
      <c r="B23" s="26">
        <v>623</v>
      </c>
      <c r="C23" s="26">
        <v>14748</v>
      </c>
      <c r="D23" s="26">
        <v>11878</v>
      </c>
      <c r="E23" s="26">
        <v>11785</v>
      </c>
      <c r="F23" s="26">
        <v>14636</v>
      </c>
      <c r="G23" s="27"/>
      <c r="H23" s="7"/>
      <c r="I23" s="28">
        <f t="shared" si="0"/>
        <v>2963</v>
      </c>
      <c r="J23" s="27">
        <f t="shared" si="0"/>
        <v>-2758</v>
      </c>
      <c r="K23" s="7"/>
      <c r="L23" s="28">
        <f t="shared" ca="1" si="1"/>
        <v>2994.6693012074224</v>
      </c>
      <c r="M23" s="26">
        <f t="shared" ca="1" si="2"/>
        <v>-2767.3541403545823</v>
      </c>
      <c r="N23" s="26">
        <f t="shared" ca="1" si="3"/>
        <v>-0.7308952805152269</v>
      </c>
      <c r="O23" s="27">
        <f t="shared" ca="1" si="4"/>
        <v>-0.67416926243514297</v>
      </c>
      <c r="P23" s="7"/>
      <c r="Q23" s="28">
        <f t="shared" ca="1" si="5"/>
        <v>-0.74098704464232723</v>
      </c>
      <c r="R23" s="27">
        <f t="shared" ca="1" si="6"/>
        <v>39.412965703134262</v>
      </c>
      <c r="S23" s="7"/>
      <c r="T23" s="28">
        <f t="shared" si="7"/>
        <v>39.545999999999992</v>
      </c>
      <c r="U23" s="27">
        <f t="shared" si="8"/>
        <v>0.69020790599367743</v>
      </c>
      <c r="V23" s="7"/>
      <c r="W23" s="28">
        <f t="shared" ca="1" si="9"/>
        <v>-0.13303429686573054</v>
      </c>
      <c r="X23" s="27">
        <f t="shared" ca="1" si="10"/>
        <v>6.9686685592003528E-2</v>
      </c>
      <c r="Y23" s="7">
        <v>138</v>
      </c>
      <c r="Z23" s="46"/>
    </row>
    <row r="24" spans="1:26" s="26" customFormat="1" x14ac:dyDescent="0.25">
      <c r="A24" s="26">
        <v>8</v>
      </c>
      <c r="B24" s="26">
        <v>624</v>
      </c>
      <c r="C24" s="26">
        <v>14873</v>
      </c>
      <c r="D24" s="26">
        <v>12033</v>
      </c>
      <c r="E24" s="26">
        <v>11651</v>
      </c>
      <c r="F24" s="26">
        <v>14472</v>
      </c>
      <c r="G24" s="27"/>
      <c r="H24" s="7"/>
      <c r="I24" s="28">
        <f t="shared" si="0"/>
        <v>3222</v>
      </c>
      <c r="J24" s="27">
        <f t="shared" si="0"/>
        <v>-2439</v>
      </c>
      <c r="K24" s="7"/>
      <c r="L24" s="28">
        <f t="shared" ca="1" si="1"/>
        <v>3253.6693012074224</v>
      </c>
      <c r="M24" s="26">
        <f t="shared" ca="1" si="2"/>
        <v>-2448.3541403545823</v>
      </c>
      <c r="N24" s="26">
        <f t="shared" ca="1" si="3"/>
        <v>-0.79410822946325232</v>
      </c>
      <c r="O24" s="27">
        <f t="shared" ca="1" si="4"/>
        <v>-0.59645604475160685</v>
      </c>
      <c r="P24" s="7"/>
      <c r="Q24" s="28">
        <f t="shared" ca="1" si="5"/>
        <v>-0.80305294813350536</v>
      </c>
      <c r="R24" s="27">
        <f t="shared" ca="1" si="6"/>
        <v>45.107116961313409</v>
      </c>
      <c r="S24" s="7"/>
      <c r="T24" s="28">
        <f t="shared" si="7"/>
        <v>45.161999999999992</v>
      </c>
      <c r="U24" s="27">
        <f t="shared" si="8"/>
        <v>0.78822559678567894</v>
      </c>
      <c r="V24" s="7"/>
      <c r="W24" s="28">
        <f t="shared" ca="1" si="9"/>
        <v>-5.4883038686583063E-2</v>
      </c>
      <c r="X24" s="27">
        <f t="shared" ca="1" si="10"/>
        <v>7.8348883276568415E-2</v>
      </c>
      <c r="Y24" s="7">
        <v>137</v>
      </c>
      <c r="Z24" s="46"/>
    </row>
    <row r="25" spans="1:26" s="26" customFormat="1" x14ac:dyDescent="0.25">
      <c r="A25" s="26">
        <v>9</v>
      </c>
      <c r="B25" s="26">
        <v>637</v>
      </c>
      <c r="C25" s="26">
        <v>14992</v>
      </c>
      <c r="D25" s="26">
        <v>12198</v>
      </c>
      <c r="E25" s="26">
        <v>11529</v>
      </c>
      <c r="F25" s="26">
        <v>14298</v>
      </c>
      <c r="G25" s="27"/>
      <c r="H25" s="7"/>
      <c r="I25" s="28">
        <f t="shared" si="0"/>
        <v>3463</v>
      </c>
      <c r="J25" s="27">
        <f t="shared" si="0"/>
        <v>-2100</v>
      </c>
      <c r="K25" s="7"/>
      <c r="L25" s="28">
        <f t="shared" ca="1" si="1"/>
        <v>3494.6693012074224</v>
      </c>
      <c r="M25" s="26">
        <f t="shared" ca="1" si="2"/>
        <v>-2109.3541403545823</v>
      </c>
      <c r="N25" s="26">
        <f t="shared" ca="1" si="3"/>
        <v>-0.85292800049211004</v>
      </c>
      <c r="O25" s="27">
        <f t="shared" ca="1" si="4"/>
        <v>-0.51387052501894626</v>
      </c>
      <c r="P25" s="7"/>
      <c r="Q25" s="28">
        <f t="shared" ca="1" si="5"/>
        <v>-0.86065283733905429</v>
      </c>
      <c r="R25" s="27">
        <f t="shared" ca="1" si="6"/>
        <v>50.869520913982399</v>
      </c>
      <c r="S25" s="7"/>
      <c r="T25" s="28">
        <f t="shared" si="7"/>
        <v>50.894999999999989</v>
      </c>
      <c r="U25" s="27">
        <f t="shared" si="8"/>
        <v>0.88828532280251382</v>
      </c>
      <c r="V25" s="7"/>
      <c r="W25" s="28">
        <f t="shared" ca="1" si="9"/>
        <v>-2.5479086017590191E-2</v>
      </c>
      <c r="X25" s="27">
        <f t="shared" ca="1" si="10"/>
        <v>2.759093293565229E-2</v>
      </c>
      <c r="Y25" s="7">
        <v>136</v>
      </c>
      <c r="Z25" s="46"/>
    </row>
    <row r="26" spans="1:26" s="26" customFormat="1" x14ac:dyDescent="0.25">
      <c r="A26" s="26">
        <v>10</v>
      </c>
      <c r="B26" s="26">
        <v>638</v>
      </c>
      <c r="C26" s="26">
        <v>15103</v>
      </c>
      <c r="D26" s="26">
        <v>12396</v>
      </c>
      <c r="E26" s="26">
        <v>11438</v>
      </c>
      <c r="F26" s="26">
        <v>14128</v>
      </c>
      <c r="G26" s="27"/>
      <c r="H26" s="7"/>
      <c r="I26" s="28">
        <f t="shared" si="0"/>
        <v>3665</v>
      </c>
      <c r="J26" s="27">
        <f t="shared" si="0"/>
        <v>-1732</v>
      </c>
      <c r="K26" s="7"/>
      <c r="L26" s="28">
        <f t="shared" ca="1" si="1"/>
        <v>3696.6693012074224</v>
      </c>
      <c r="M26" s="26">
        <f t="shared" ca="1" si="2"/>
        <v>-1741.3541403545826</v>
      </c>
      <c r="N26" s="26">
        <f t="shared" ca="1" si="3"/>
        <v>-0.90222921936277078</v>
      </c>
      <c r="O26" s="27">
        <f t="shared" ca="1" si="4"/>
        <v>-0.42422016731505507</v>
      </c>
      <c r="P26" s="7"/>
      <c r="Q26" s="28">
        <f t="shared" ca="1" si="5"/>
        <v>-0.90862821453878018</v>
      </c>
      <c r="R26" s="27">
        <f t="shared" ca="1" si="6"/>
        <v>56.682784551876864</v>
      </c>
      <c r="S26" s="7"/>
      <c r="T26" s="28">
        <f t="shared" si="7"/>
        <v>56.636999999999986</v>
      </c>
      <c r="U26" s="27">
        <f t="shared" si="8"/>
        <v>0.98850212845202823</v>
      </c>
      <c r="V26" s="7"/>
      <c r="W26" s="28">
        <f t="shared" ca="1" si="9"/>
        <v>4.5784551876877799E-2</v>
      </c>
      <c r="X26" s="27">
        <f t="shared" ca="1" si="10"/>
        <v>-5.0187107965271593E-2</v>
      </c>
      <c r="Y26" s="7">
        <v>135</v>
      </c>
      <c r="Z26" s="46"/>
    </row>
    <row r="27" spans="1:26" s="26" customFormat="1" x14ac:dyDescent="0.25">
      <c r="A27" s="26">
        <v>11</v>
      </c>
      <c r="B27" s="26">
        <v>622</v>
      </c>
      <c r="C27" s="26">
        <v>15175</v>
      </c>
      <c r="D27" s="26">
        <v>12578</v>
      </c>
      <c r="E27" s="26">
        <v>11358</v>
      </c>
      <c r="F27" s="26">
        <v>13935</v>
      </c>
      <c r="G27" s="27"/>
      <c r="H27" s="7"/>
      <c r="I27" s="28">
        <f t="shared" si="0"/>
        <v>3817</v>
      </c>
      <c r="J27" s="27">
        <f t="shared" si="0"/>
        <v>-1357</v>
      </c>
      <c r="K27" s="7"/>
      <c r="L27" s="28">
        <f t="shared" ca="1" si="1"/>
        <v>3848.6693012074224</v>
      </c>
      <c r="M27" s="26">
        <f t="shared" ca="1" si="2"/>
        <v>-1366.3541403545826</v>
      </c>
      <c r="N27" s="26">
        <f t="shared" ca="1" si="3"/>
        <v>-0.93932716623574319</v>
      </c>
      <c r="O27" s="27">
        <f t="shared" ca="1" si="4"/>
        <v>-0.33286450389397032</v>
      </c>
      <c r="P27" s="7"/>
      <c r="Q27" s="28">
        <f t="shared" ca="1" si="5"/>
        <v>-0.94437365112260008</v>
      </c>
      <c r="R27" s="27">
        <f t="shared" ca="1" si="6"/>
        <v>62.293619606884477</v>
      </c>
      <c r="S27" s="7"/>
      <c r="T27" s="28">
        <f t="shared" si="7"/>
        <v>62.234999999999985</v>
      </c>
      <c r="U27" s="27">
        <f t="shared" si="8"/>
        <v>1.0862056599786707</v>
      </c>
      <c r="V27" s="7"/>
      <c r="W27" s="28">
        <f t="shared" ca="1" si="9"/>
        <v>5.8619606884491304E-2</v>
      </c>
      <c r="X27" s="27">
        <f t="shared" ca="1" si="10"/>
        <v>-1.3164506237899332E-2</v>
      </c>
      <c r="Y27" s="7">
        <v>134</v>
      </c>
      <c r="Z27" s="46"/>
    </row>
    <row r="28" spans="1:26" s="26" customFormat="1" x14ac:dyDescent="0.25">
      <c r="A28" s="26">
        <v>12</v>
      </c>
      <c r="B28" s="26">
        <v>627</v>
      </c>
      <c r="C28" s="26">
        <v>15238</v>
      </c>
      <c r="D28" s="26">
        <v>12769</v>
      </c>
      <c r="E28" s="26">
        <v>11294</v>
      </c>
      <c r="F28" s="26">
        <v>13739</v>
      </c>
      <c r="G28" s="27"/>
      <c r="H28" s="7"/>
      <c r="I28" s="28">
        <f t="shared" si="0"/>
        <v>3944</v>
      </c>
      <c r="J28" s="27">
        <f t="shared" si="0"/>
        <v>-970</v>
      </c>
      <c r="K28" s="7"/>
      <c r="L28" s="28">
        <f t="shared" ca="1" si="1"/>
        <v>3975.6693012074224</v>
      </c>
      <c r="M28" s="26">
        <f t="shared" ca="1" si="2"/>
        <v>-979.35414035458246</v>
      </c>
      <c r="N28" s="26">
        <f t="shared" ca="1" si="3"/>
        <v>-0.97032347710987155</v>
      </c>
      <c r="O28" s="27">
        <f t="shared" ca="1" si="4"/>
        <v>-0.23858545924341079</v>
      </c>
      <c r="P28" s="7"/>
      <c r="Q28" s="28">
        <f t="shared" ca="1" si="5"/>
        <v>-0.97397336779073407</v>
      </c>
      <c r="R28" s="27">
        <f t="shared" ca="1" si="6"/>
        <v>67.945514495467933</v>
      </c>
      <c r="S28" s="7"/>
      <c r="T28" s="28">
        <f t="shared" si="7"/>
        <v>67.877999999999986</v>
      </c>
      <c r="U28" s="27">
        <f t="shared" si="8"/>
        <v>1.1846945896687109</v>
      </c>
      <c r="V28" s="7"/>
      <c r="W28" s="28">
        <f t="shared" ca="1" si="9"/>
        <v>6.7514495467946745E-2</v>
      </c>
      <c r="X28" s="27">
        <f t="shared" ca="1" si="10"/>
        <v>-9.7073465736485787E-3</v>
      </c>
      <c r="Y28" s="7">
        <v>133</v>
      </c>
      <c r="Z28" s="46"/>
    </row>
    <row r="29" spans="1:26" s="26" customFormat="1" x14ac:dyDescent="0.25">
      <c r="A29" s="26">
        <v>13</v>
      </c>
      <c r="B29" s="26">
        <v>601</v>
      </c>
      <c r="C29" s="26">
        <v>15271</v>
      </c>
      <c r="D29" s="26">
        <v>12957</v>
      </c>
      <c r="E29" s="26">
        <v>11248</v>
      </c>
      <c r="F29" s="26">
        <v>13544</v>
      </c>
      <c r="G29" s="27"/>
      <c r="H29" s="7"/>
      <c r="I29" s="28">
        <f t="shared" si="0"/>
        <v>4023</v>
      </c>
      <c r="J29" s="27">
        <f t="shared" si="0"/>
        <v>-587</v>
      </c>
      <c r="K29" s="7"/>
      <c r="L29" s="28">
        <f t="shared" ca="1" si="1"/>
        <v>4054.6693012074224</v>
      </c>
      <c r="M29" s="26">
        <f t="shared" ca="1" si="2"/>
        <v>-596.35414035458246</v>
      </c>
      <c r="N29" s="26">
        <f t="shared" ca="1" si="3"/>
        <v>-0.98960464686621907</v>
      </c>
      <c r="O29" s="27">
        <f t="shared" ca="1" si="4"/>
        <v>-0.14528087500267622</v>
      </c>
      <c r="P29" s="7"/>
      <c r="Q29" s="28">
        <f t="shared" ca="1" si="5"/>
        <v>-0.99187112214935125</v>
      </c>
      <c r="R29" s="27">
        <f t="shared" ca="1" si="6"/>
        <v>73.37675956289894</v>
      </c>
      <c r="S29" s="7"/>
      <c r="T29" s="28">
        <f t="shared" si="7"/>
        <v>73.286999999999992</v>
      </c>
      <c r="U29" s="27">
        <f t="shared" si="8"/>
        <v>1.2790994489090841</v>
      </c>
      <c r="V29" s="7"/>
      <c r="W29" s="28">
        <f t="shared" ca="1" si="9"/>
        <v>8.975956289894782E-2</v>
      </c>
      <c r="X29" s="27">
        <f t="shared" ca="1" si="10"/>
        <v>-1.2780245464512063E-3</v>
      </c>
      <c r="Y29" s="7">
        <v>132</v>
      </c>
      <c r="Z29" s="46"/>
    </row>
    <row r="30" spans="1:26" s="26" customFormat="1" x14ac:dyDescent="0.25">
      <c r="A30" s="26">
        <v>14</v>
      </c>
      <c r="B30" s="26">
        <v>622</v>
      </c>
      <c r="C30" s="26">
        <v>15306</v>
      </c>
      <c r="D30" s="26">
        <v>13169</v>
      </c>
      <c r="E30" s="26">
        <v>11234</v>
      </c>
      <c r="F30" s="26">
        <v>13357</v>
      </c>
      <c r="G30" s="27"/>
      <c r="H30" s="7"/>
      <c r="I30" s="28">
        <f t="shared" si="0"/>
        <v>4072</v>
      </c>
      <c r="J30" s="27">
        <f t="shared" si="0"/>
        <v>-188</v>
      </c>
      <c r="K30" s="7"/>
      <c r="L30" s="28">
        <f t="shared" ca="1" si="1"/>
        <v>4103.669301207422</v>
      </c>
      <c r="M30" s="26">
        <f t="shared" ca="1" si="2"/>
        <v>-197.35414035458246</v>
      </c>
      <c r="N30" s="26">
        <f t="shared" ca="1" si="3"/>
        <v>-1.0015638534239535</v>
      </c>
      <c r="O30" s="27">
        <f t="shared" ca="1" si="4"/>
        <v>-4.8078449122642024E-2</v>
      </c>
      <c r="P30" s="7"/>
      <c r="Q30" s="28">
        <f t="shared" ca="1" si="5"/>
        <v>-1.0023882244476894</v>
      </c>
      <c r="R30" s="27">
        <f t="shared" ca="1" si="6"/>
        <v>78.963680858715293</v>
      </c>
      <c r="S30" s="7"/>
      <c r="T30" s="28">
        <f t="shared" si="7"/>
        <v>78.884999999999991</v>
      </c>
      <c r="U30" s="27">
        <f t="shared" si="8"/>
        <v>1.3768029804357267</v>
      </c>
      <c r="V30" s="7"/>
      <c r="W30" s="28">
        <f t="shared" ca="1" si="9"/>
        <v>7.8680858715301838E-2</v>
      </c>
      <c r="X30" s="27">
        <f t="shared" ca="1" si="10"/>
        <v>2.2702813066359795E-2</v>
      </c>
      <c r="Y30" s="7">
        <v>131</v>
      </c>
      <c r="Z30" s="46"/>
    </row>
    <row r="31" spans="1:26" s="26" customFormat="1" x14ac:dyDescent="0.25">
      <c r="A31" s="26">
        <v>15</v>
      </c>
      <c r="B31" s="26">
        <v>633</v>
      </c>
      <c r="C31" s="26">
        <v>15299</v>
      </c>
      <c r="D31" s="26">
        <v>13360</v>
      </c>
      <c r="E31" s="26">
        <v>11224</v>
      </c>
      <c r="F31" s="26">
        <v>13146</v>
      </c>
      <c r="G31" s="27"/>
      <c r="H31" s="7"/>
      <c r="I31" s="28">
        <f t="shared" si="0"/>
        <v>4075</v>
      </c>
      <c r="J31" s="27">
        <f t="shared" si="0"/>
        <v>214</v>
      </c>
      <c r="K31" s="7"/>
      <c r="L31" s="28">
        <f t="shared" ca="1" si="1"/>
        <v>4106.669301207422</v>
      </c>
      <c r="M31" s="26">
        <f t="shared" ca="1" si="2"/>
        <v>204.64585964541754</v>
      </c>
      <c r="N31" s="26">
        <f t="shared" ca="1" si="3"/>
        <v>-1.0022960497438147</v>
      </c>
      <c r="O31" s="27">
        <f t="shared" ca="1" si="4"/>
        <v>4.9854822064760856E-2</v>
      </c>
      <c r="P31" s="7"/>
      <c r="Q31" s="28">
        <f t="shared" ca="1" si="5"/>
        <v>-1.0016662259265239</v>
      </c>
      <c r="R31" s="27">
        <f t="shared" ca="1" si="6"/>
        <v>84.559073423501331</v>
      </c>
      <c r="S31" s="7"/>
      <c r="T31" s="28">
        <f t="shared" si="7"/>
        <v>84.581999999999994</v>
      </c>
      <c r="U31" s="27">
        <f t="shared" si="8"/>
        <v>1.4762343879218438</v>
      </c>
      <c r="V31" s="7"/>
      <c r="W31" s="28">
        <f t="shared" ca="1" si="9"/>
        <v>-2.2926576498662143E-2</v>
      </c>
      <c r="X31" s="27">
        <f t="shared" ca="1" si="10"/>
        <v>5.172714582826643E-2</v>
      </c>
      <c r="Y31" s="7">
        <v>130</v>
      </c>
      <c r="Z31" s="46"/>
    </row>
    <row r="32" spans="1:26" s="26" customFormat="1" x14ac:dyDescent="0.25">
      <c r="A32" s="26">
        <v>16</v>
      </c>
      <c r="B32" s="26">
        <v>629</v>
      </c>
      <c r="C32" s="26">
        <v>15278</v>
      </c>
      <c r="D32" s="26">
        <v>13559</v>
      </c>
      <c r="E32" s="26">
        <v>11238</v>
      </c>
      <c r="F32" s="26">
        <v>12940</v>
      </c>
      <c r="G32" s="27"/>
      <c r="H32" s="7"/>
      <c r="I32" s="28">
        <f t="shared" si="0"/>
        <v>4040</v>
      </c>
      <c r="J32" s="27">
        <f t="shared" si="0"/>
        <v>619</v>
      </c>
      <c r="K32" s="7"/>
      <c r="L32" s="28">
        <f t="shared" ca="1" si="1"/>
        <v>4071.6693012074224</v>
      </c>
      <c r="M32" s="26">
        <f t="shared" ca="1" si="2"/>
        <v>609.64585964541754</v>
      </c>
      <c r="N32" s="26">
        <f t="shared" ca="1" si="3"/>
        <v>-0.99375375934543309</v>
      </c>
      <c r="O32" s="27">
        <f t="shared" ca="1" si="4"/>
        <v>0.14851893855953241</v>
      </c>
      <c r="P32" s="7"/>
      <c r="Q32" s="28">
        <f t="shared" ca="1" si="5"/>
        <v>-0.99165786537138101</v>
      </c>
      <c r="R32" s="27">
        <f t="shared" ca="1" si="6"/>
        <v>90.227488768030071</v>
      </c>
      <c r="S32" s="7"/>
      <c r="T32" s="28">
        <f t="shared" si="7"/>
        <v>90.242999999999995</v>
      </c>
      <c r="U32" s="27">
        <f t="shared" si="8"/>
        <v>1.5750374768772426</v>
      </c>
      <c r="V32" s="7"/>
      <c r="W32" s="28">
        <f t="shared" ca="1" si="9"/>
        <v>-1.5511231969924211E-2</v>
      </c>
      <c r="X32" s="27">
        <f t="shared" ca="1" si="10"/>
        <v>5.7873323002596067E-2</v>
      </c>
      <c r="Y32" s="7">
        <v>129</v>
      </c>
      <c r="Z32" s="46"/>
    </row>
    <row r="33" spans="1:26" s="26" customFormat="1" x14ac:dyDescent="0.25">
      <c r="A33" s="26">
        <v>17</v>
      </c>
      <c r="B33" s="26">
        <v>626</v>
      </c>
      <c r="C33" s="26">
        <v>15256</v>
      </c>
      <c r="D33" s="26">
        <v>13772</v>
      </c>
      <c r="E33" s="26">
        <v>11289</v>
      </c>
      <c r="F33" s="26">
        <v>12758</v>
      </c>
      <c r="G33" s="27"/>
      <c r="H33" s="7"/>
      <c r="I33" s="28">
        <f t="shared" si="0"/>
        <v>3967</v>
      </c>
      <c r="J33" s="27">
        <f t="shared" si="0"/>
        <v>1014</v>
      </c>
      <c r="K33" s="7"/>
      <c r="L33" s="28">
        <f t="shared" ca="1" si="1"/>
        <v>3998.6693012074224</v>
      </c>
      <c r="M33" s="26">
        <f t="shared" ca="1" si="2"/>
        <v>1004.6458596454175</v>
      </c>
      <c r="N33" s="26">
        <f t="shared" ca="1" si="3"/>
        <v>-0.97593698222880809</v>
      </c>
      <c r="O33" s="27">
        <f t="shared" ca="1" si="4"/>
        <v>0.2447469040297417</v>
      </c>
      <c r="P33" s="7"/>
      <c r="Q33" s="28">
        <f t="shared" ca="1" si="5"/>
        <v>-0.97241017159408771</v>
      </c>
      <c r="R33" s="27">
        <f t="shared" ca="1" si="6"/>
        <v>95.837101346569057</v>
      </c>
      <c r="S33" s="7"/>
      <c r="T33" s="28">
        <f t="shared" si="7"/>
        <v>95.876999999999995</v>
      </c>
      <c r="U33" s="27">
        <f t="shared" si="8"/>
        <v>1.6733693269346033</v>
      </c>
      <c r="V33" s="7"/>
      <c r="W33" s="28">
        <f t="shared" ca="1" si="9"/>
        <v>-3.989865343093868E-2</v>
      </c>
      <c r="X33" s="27">
        <f t="shared" ca="1" si="10"/>
        <v>3.8382527545209655E-2</v>
      </c>
      <c r="Y33" s="7">
        <v>128</v>
      </c>
      <c r="Z33" s="46"/>
    </row>
    <row r="34" spans="1:26" s="26" customFormat="1" x14ac:dyDescent="0.25">
      <c r="A34" s="26">
        <v>18</v>
      </c>
      <c r="B34" s="26">
        <v>640</v>
      </c>
      <c r="C34" s="26">
        <v>15196</v>
      </c>
      <c r="D34" s="26">
        <v>13968</v>
      </c>
      <c r="E34" s="26">
        <v>11343</v>
      </c>
      <c r="F34" s="26">
        <v>12557</v>
      </c>
      <c r="G34" s="27"/>
      <c r="H34" s="7"/>
      <c r="I34" s="28">
        <f t="shared" si="0"/>
        <v>3853</v>
      </c>
      <c r="J34" s="27">
        <f t="shared" si="0"/>
        <v>1411</v>
      </c>
      <c r="K34" s="7"/>
      <c r="L34" s="28">
        <f t="shared" ca="1" si="1"/>
        <v>3884.6693012074224</v>
      </c>
      <c r="M34" s="26">
        <f t="shared" ca="1" si="2"/>
        <v>1401.6458596454174</v>
      </c>
      <c r="N34" s="26">
        <f t="shared" ca="1" si="3"/>
        <v>-0.94811352207407884</v>
      </c>
      <c r="O34" s="27">
        <f t="shared" ca="1" si="4"/>
        <v>0.34146209970486341</v>
      </c>
      <c r="P34" s="7"/>
      <c r="Q34" s="28">
        <f t="shared" ca="1" si="5"/>
        <v>-0.9431474563391542</v>
      </c>
      <c r="R34" s="27">
        <f t="shared" ca="1" si="6"/>
        <v>101.61225597266321</v>
      </c>
      <c r="S34" s="7"/>
      <c r="T34" s="28">
        <f t="shared" si="7"/>
        <v>101.637</v>
      </c>
      <c r="U34" s="27">
        <f t="shared" si="8"/>
        <v>1.7739002918494766</v>
      </c>
      <c r="V34" s="7"/>
      <c r="W34" s="28">
        <f t="shared" ca="1" si="9"/>
        <v>-2.4744027336794261E-2</v>
      </c>
      <c r="X34" s="27">
        <f t="shared" ca="1" si="10"/>
        <v>-4.2633735539695294E-2</v>
      </c>
      <c r="Y34" s="7">
        <v>127</v>
      </c>
      <c r="Z34" s="46"/>
    </row>
    <row r="35" spans="1:26" s="26" customFormat="1" x14ac:dyDescent="0.25">
      <c r="A35" s="26">
        <v>19</v>
      </c>
      <c r="B35" s="26">
        <v>630</v>
      </c>
      <c r="C35" s="26">
        <v>15109</v>
      </c>
      <c r="D35" s="26">
        <v>14146</v>
      </c>
      <c r="E35" s="26">
        <v>11413</v>
      </c>
      <c r="F35" s="26">
        <v>12362</v>
      </c>
      <c r="G35" s="27"/>
      <c r="H35" s="7"/>
      <c r="I35" s="28">
        <f t="shared" si="0"/>
        <v>3696</v>
      </c>
      <c r="J35" s="27">
        <f t="shared" si="0"/>
        <v>1784</v>
      </c>
      <c r="K35" s="7"/>
      <c r="L35" s="28">
        <f t="shared" ca="1" si="1"/>
        <v>3727.6693012074224</v>
      </c>
      <c r="M35" s="26">
        <f t="shared" ca="1" si="2"/>
        <v>1774.6458596454174</v>
      </c>
      <c r="N35" s="26">
        <f t="shared" ca="1" si="3"/>
        <v>-0.90979524800133749</v>
      </c>
      <c r="O35" s="27">
        <f t="shared" ca="1" si="4"/>
        <v>0.43233053292103574</v>
      </c>
      <c r="P35" s="7"/>
      <c r="Q35" s="28">
        <f t="shared" ca="1" si="5"/>
        <v>-0.90347559253385368</v>
      </c>
      <c r="R35" s="27">
        <f t="shared" ca="1" si="6"/>
        <v>107.28172128259331</v>
      </c>
      <c r="S35" s="7"/>
      <c r="T35" s="28">
        <f t="shared" si="7"/>
        <v>107.307</v>
      </c>
      <c r="U35" s="27">
        <f t="shared" si="8"/>
        <v>1.8728604604375552</v>
      </c>
      <c r="V35" s="7"/>
      <c r="W35" s="28">
        <f t="shared" ca="1" si="9"/>
        <v>-2.5278717406692408E-2</v>
      </c>
      <c r="X35" s="27">
        <f t="shared" ca="1" si="10"/>
        <v>2.4819864284353343E-3</v>
      </c>
      <c r="Y35" s="7">
        <v>126</v>
      </c>
      <c r="Z35" s="46"/>
    </row>
    <row r="36" spans="1:26" s="26" customFormat="1" x14ac:dyDescent="0.25">
      <c r="A36" s="26">
        <v>20</v>
      </c>
      <c r="B36" s="26">
        <v>606</v>
      </c>
      <c r="C36" s="26">
        <v>15021</v>
      </c>
      <c r="D36" s="26">
        <v>14323</v>
      </c>
      <c r="E36" s="26">
        <v>11504</v>
      </c>
      <c r="F36" s="26">
        <v>12195</v>
      </c>
      <c r="G36" s="27"/>
      <c r="H36" s="7"/>
      <c r="I36" s="28">
        <f t="shared" si="0"/>
        <v>3517</v>
      </c>
      <c r="J36" s="27">
        <f t="shared" si="0"/>
        <v>2128</v>
      </c>
      <c r="K36" s="7"/>
      <c r="L36" s="28">
        <f t="shared" ca="1" si="1"/>
        <v>3548.6693012074224</v>
      </c>
      <c r="M36" s="26">
        <f t="shared" ca="1" si="2"/>
        <v>2118.6458596454177</v>
      </c>
      <c r="N36" s="26">
        <f t="shared" ca="1" si="3"/>
        <v>-0.8661075342496134</v>
      </c>
      <c r="O36" s="27">
        <f t="shared" ca="1" si="4"/>
        <v>0.51613412816597759</v>
      </c>
      <c r="P36" s="7"/>
      <c r="Q36" s="28">
        <f t="shared" ca="1" si="5"/>
        <v>-0.85853860749474109</v>
      </c>
      <c r="R36" s="27">
        <f t="shared" ca="1" si="6"/>
        <v>112.72304508780832</v>
      </c>
      <c r="S36" s="7"/>
      <c r="T36" s="28">
        <f t="shared" si="7"/>
        <v>112.761</v>
      </c>
      <c r="U36" s="27">
        <f t="shared" si="8"/>
        <v>1.9680507178413258</v>
      </c>
      <c r="V36" s="7"/>
      <c r="W36" s="28">
        <f t="shared" ca="1" si="9"/>
        <v>-3.7954912191679568E-2</v>
      </c>
      <c r="X36" s="27">
        <f t="shared" ca="1" si="10"/>
        <v>4.8733266054597379E-2</v>
      </c>
      <c r="Y36" s="7">
        <v>125</v>
      </c>
      <c r="Z36" s="46"/>
    </row>
    <row r="37" spans="1:26" s="26" customFormat="1" x14ac:dyDescent="0.25">
      <c r="A37" s="26">
        <v>21</v>
      </c>
      <c r="B37" s="26">
        <v>608</v>
      </c>
      <c r="C37" s="26">
        <v>14915</v>
      </c>
      <c r="D37" s="26">
        <v>14482</v>
      </c>
      <c r="E37" s="26">
        <v>11618</v>
      </c>
      <c r="F37" s="26">
        <v>12029</v>
      </c>
      <c r="G37" s="27"/>
      <c r="H37" s="7"/>
      <c r="I37" s="28">
        <f t="shared" si="0"/>
        <v>3297</v>
      </c>
      <c r="J37" s="27">
        <f t="shared" si="0"/>
        <v>2453</v>
      </c>
      <c r="K37" s="7"/>
      <c r="L37" s="28">
        <f t="shared" ca="1" si="1"/>
        <v>3328.6693012074224</v>
      </c>
      <c r="M37" s="26">
        <f t="shared" ca="1" si="2"/>
        <v>2443.6458596454177</v>
      </c>
      <c r="N37" s="26">
        <f t="shared" ca="1" si="3"/>
        <v>-0.81241313745978483</v>
      </c>
      <c r="O37" s="27">
        <f t="shared" ca="1" si="4"/>
        <v>0.59530903646425104</v>
      </c>
      <c r="P37" s="7"/>
      <c r="Q37" s="28">
        <f t="shared" ca="1" si="5"/>
        <v>-0.80366257059709389</v>
      </c>
      <c r="R37" s="27">
        <f t="shared" ca="1" si="6"/>
        <v>118.23871864518941</v>
      </c>
      <c r="S37" s="7"/>
      <c r="T37" s="28">
        <f t="shared" si="7"/>
        <v>118.23299999999999</v>
      </c>
      <c r="U37" s="27">
        <f t="shared" si="8"/>
        <v>2.0635551345104557</v>
      </c>
      <c r="V37" s="7"/>
      <c r="W37" s="28">
        <f t="shared" ca="1" si="9"/>
        <v>5.7186451894182255E-3</v>
      </c>
      <c r="X37" s="27">
        <f t="shared" ca="1" si="10"/>
        <v>-0.10389635176669287</v>
      </c>
      <c r="Y37" s="7">
        <v>124</v>
      </c>
      <c r="Z37" s="46"/>
    </row>
    <row r="38" spans="1:26" s="26" customFormat="1" x14ac:dyDescent="0.25">
      <c r="A38" s="26">
        <v>22</v>
      </c>
      <c r="B38" s="26">
        <v>621</v>
      </c>
      <c r="C38" s="26">
        <v>14788</v>
      </c>
      <c r="D38" s="26">
        <v>14633</v>
      </c>
      <c r="E38" s="26">
        <v>11732</v>
      </c>
      <c r="F38" s="26">
        <v>11870</v>
      </c>
      <c r="G38" s="27"/>
      <c r="H38" s="7"/>
      <c r="I38" s="28">
        <f t="shared" si="0"/>
        <v>3056</v>
      </c>
      <c r="J38" s="27">
        <f t="shared" si="0"/>
        <v>2763</v>
      </c>
      <c r="K38" s="7"/>
      <c r="L38" s="28">
        <f t="shared" ca="1" si="1"/>
        <v>3087.6693012074224</v>
      </c>
      <c r="M38" s="26">
        <f t="shared" ca="1" si="2"/>
        <v>2753.6458596454177</v>
      </c>
      <c r="N38" s="26">
        <f t="shared" ca="1" si="3"/>
        <v>-0.75359336643092723</v>
      </c>
      <c r="O38" s="27">
        <f t="shared" ca="1" si="4"/>
        <v>0.67082971822568116</v>
      </c>
      <c r="P38" s="7"/>
      <c r="Q38" s="28">
        <f t="shared" ca="1" si="5"/>
        <v>-0.74371485840108797</v>
      </c>
      <c r="R38" s="27">
        <f t="shared" ca="1" si="6"/>
        <v>123.7601192207045</v>
      </c>
      <c r="S38" s="7"/>
      <c r="T38" s="28">
        <f t="shared" si="7"/>
        <v>123.82199999999999</v>
      </c>
      <c r="U38" s="27">
        <f t="shared" si="8"/>
        <v>2.1611015864044183</v>
      </c>
      <c r="V38" s="7"/>
      <c r="W38" s="28">
        <f t="shared" ca="1" si="9"/>
        <v>-6.1880779295492516E-2</v>
      </c>
      <c r="X38" s="27">
        <f t="shared" ca="1" si="10"/>
        <v>7.0565553244904322E-2</v>
      </c>
      <c r="Y38" s="7">
        <v>123</v>
      </c>
      <c r="Z38" s="46"/>
    </row>
    <row r="39" spans="1:26" s="26" customFormat="1" x14ac:dyDescent="0.25">
      <c r="A39" s="26">
        <v>23</v>
      </c>
      <c r="B39" s="26">
        <v>624</v>
      </c>
      <c r="C39" s="26">
        <v>14648</v>
      </c>
      <c r="D39" s="26">
        <v>14784</v>
      </c>
      <c r="E39" s="26">
        <v>11877</v>
      </c>
      <c r="F39" s="26">
        <v>11731</v>
      </c>
      <c r="G39" s="27"/>
      <c r="H39" s="7"/>
      <c r="I39" s="28">
        <f t="shared" si="0"/>
        <v>2771</v>
      </c>
      <c r="J39" s="27">
        <f t="shared" si="0"/>
        <v>3053</v>
      </c>
      <c r="K39" s="7"/>
      <c r="L39" s="28">
        <f t="shared" ca="1" si="1"/>
        <v>2802.6693012074224</v>
      </c>
      <c r="M39" s="26">
        <f t="shared" ca="1" si="2"/>
        <v>3043.6458596454177</v>
      </c>
      <c r="N39" s="26">
        <f t="shared" ca="1" si="3"/>
        <v>-0.68403471604410382</v>
      </c>
      <c r="O39" s="27">
        <f t="shared" ca="1" si="4"/>
        <v>0.74147809793798669</v>
      </c>
      <c r="P39" s="7"/>
      <c r="Q39" s="28">
        <f t="shared" ca="1" si="5"/>
        <v>-0.67309943490288515</v>
      </c>
      <c r="R39" s="27">
        <f t="shared" ca="1" si="6"/>
        <v>129.47714767118316</v>
      </c>
      <c r="S39" s="7"/>
      <c r="T39" s="28">
        <f t="shared" si="7"/>
        <v>129.43799999999999</v>
      </c>
      <c r="U39" s="27">
        <f t="shared" si="8"/>
        <v>2.2591192771964201</v>
      </c>
      <c r="V39" s="7"/>
      <c r="W39" s="28">
        <f t="shared" ca="1" si="9"/>
        <v>3.9147671183172861E-2</v>
      </c>
      <c r="X39" s="27">
        <f t="shared" ca="1" si="10"/>
        <v>-1.9958642712424535E-2</v>
      </c>
      <c r="Y39" s="7">
        <v>122</v>
      </c>
      <c r="Z39" s="46"/>
    </row>
    <row r="40" spans="1:26" s="26" customFormat="1" x14ac:dyDescent="0.25">
      <c r="A40" s="26">
        <v>24</v>
      </c>
      <c r="B40" s="26">
        <v>635</v>
      </c>
      <c r="C40" s="26">
        <v>14509</v>
      </c>
      <c r="D40" s="26">
        <v>14920</v>
      </c>
      <c r="E40" s="26">
        <v>12044</v>
      </c>
      <c r="F40" s="26">
        <v>11611</v>
      </c>
      <c r="G40" s="27"/>
      <c r="H40" s="7"/>
      <c r="I40" s="28">
        <f t="shared" si="0"/>
        <v>2465</v>
      </c>
      <c r="J40" s="27">
        <f t="shared" si="0"/>
        <v>3309</v>
      </c>
      <c r="K40" s="7"/>
      <c r="L40" s="28">
        <f t="shared" ca="1" si="1"/>
        <v>2496.6693012074224</v>
      </c>
      <c r="M40" s="26">
        <f t="shared" ca="1" si="2"/>
        <v>3299.6458596454177</v>
      </c>
      <c r="N40" s="26">
        <f t="shared" ca="1" si="3"/>
        <v>-0.60935069141825138</v>
      </c>
      <c r="O40" s="27">
        <f t="shared" ca="1" si="4"/>
        <v>0.8038435641667806</v>
      </c>
      <c r="P40" s="7"/>
      <c r="Q40" s="28">
        <f t="shared" ca="1" si="5"/>
        <v>-0.59748107052360977</v>
      </c>
      <c r="R40" s="27">
        <f t="shared" ca="1" si="6"/>
        <v>135.08701098688988</v>
      </c>
      <c r="S40" s="7"/>
      <c r="T40" s="28">
        <f t="shared" si="7"/>
        <v>135.15299999999999</v>
      </c>
      <c r="U40" s="27">
        <f t="shared" si="8"/>
        <v>2.3588648439478961</v>
      </c>
      <c r="V40" s="7"/>
      <c r="W40" s="28">
        <f t="shared" ca="1" si="9"/>
        <v>-6.5989013110112182E-2</v>
      </c>
      <c r="X40" s="27">
        <f t="shared" ca="1" si="10"/>
        <v>0.14627426242711294</v>
      </c>
      <c r="Y40" s="7">
        <v>121</v>
      </c>
      <c r="Z40" s="46"/>
    </row>
    <row r="41" spans="1:26" s="26" customFormat="1" x14ac:dyDescent="0.25">
      <c r="A41" s="26">
        <v>25</v>
      </c>
      <c r="B41" s="26">
        <v>636</v>
      </c>
      <c r="C41" s="26">
        <v>14327</v>
      </c>
      <c r="D41" s="26">
        <v>15032</v>
      </c>
      <c r="E41" s="26">
        <v>12206</v>
      </c>
      <c r="F41" s="26">
        <v>11489</v>
      </c>
      <c r="G41" s="27"/>
      <c r="H41" s="7"/>
      <c r="I41" s="28">
        <f t="shared" si="0"/>
        <v>2121</v>
      </c>
      <c r="J41" s="27">
        <f t="shared" si="0"/>
        <v>3543</v>
      </c>
      <c r="K41" s="7"/>
      <c r="L41" s="28">
        <f t="shared" ca="1" si="1"/>
        <v>2152.6693012074224</v>
      </c>
      <c r="M41" s="26">
        <f t="shared" ca="1" si="2"/>
        <v>3533.6458596454177</v>
      </c>
      <c r="N41" s="26">
        <f t="shared" ca="1" si="3"/>
        <v>-0.52539218007415589</v>
      </c>
      <c r="O41" s="27">
        <f t="shared" ca="1" si="4"/>
        <v>0.86084949814153744</v>
      </c>
      <c r="P41" s="7"/>
      <c r="Q41" s="28">
        <f t="shared" ca="1" si="5"/>
        <v>-0.51266678413310174</v>
      </c>
      <c r="R41" s="27">
        <f t="shared" ca="1" si="6"/>
        <v>140.93438836939174</v>
      </c>
      <c r="S41" s="7"/>
      <c r="T41" s="28">
        <f t="shared" si="7"/>
        <v>140.87699999999998</v>
      </c>
      <c r="U41" s="27">
        <f t="shared" si="8"/>
        <v>2.4587674903320513</v>
      </c>
      <c r="V41" s="7"/>
      <c r="W41" s="28">
        <f t="shared" ca="1" si="9"/>
        <v>5.7388369391759397E-2</v>
      </c>
      <c r="X41" s="27">
        <f t="shared" ca="1" si="10"/>
        <v>3.6227444192064695E-2</v>
      </c>
      <c r="Y41" s="7">
        <v>120</v>
      </c>
      <c r="Z41" s="46"/>
    </row>
    <row r="42" spans="1:26" s="26" customFormat="1" x14ac:dyDescent="0.25">
      <c r="A42" s="26">
        <v>26</v>
      </c>
      <c r="B42" s="26">
        <v>633</v>
      </c>
      <c r="C42" s="26">
        <v>14140</v>
      </c>
      <c r="D42" s="26">
        <v>15124</v>
      </c>
      <c r="E42" s="26">
        <v>12379</v>
      </c>
      <c r="F42" s="26">
        <v>11386</v>
      </c>
      <c r="G42" s="27"/>
      <c r="H42" s="7"/>
      <c r="I42" s="28">
        <f t="shared" si="0"/>
        <v>1761</v>
      </c>
      <c r="J42" s="27">
        <f t="shared" si="0"/>
        <v>3738</v>
      </c>
      <c r="K42" s="7"/>
      <c r="L42" s="28">
        <f t="shared" ca="1" si="1"/>
        <v>1792.6693012074224</v>
      </c>
      <c r="M42" s="26">
        <f t="shared" ca="1" si="2"/>
        <v>3728.6458596454177</v>
      </c>
      <c r="N42" s="26">
        <f t="shared" ca="1" si="3"/>
        <v>-0.43752862169080003</v>
      </c>
      <c r="O42" s="27">
        <f t="shared" ca="1" si="4"/>
        <v>0.90835444312050151</v>
      </c>
      <c r="P42" s="7"/>
      <c r="Q42" s="28">
        <f t="shared" ca="1" si="5"/>
        <v>-0.42408810660702367</v>
      </c>
      <c r="R42" s="27">
        <f t="shared" ca="1" si="6"/>
        <v>146.6830042552067</v>
      </c>
      <c r="S42" s="7"/>
      <c r="T42" s="28">
        <f t="shared" si="7"/>
        <v>146.57399999999998</v>
      </c>
      <c r="U42" s="27">
        <f t="shared" si="8"/>
        <v>2.5581988978181682</v>
      </c>
      <c r="V42" s="7"/>
      <c r="W42" s="28">
        <f t="shared" ca="1" si="9"/>
        <v>0.1090042552067132</v>
      </c>
      <c r="X42" s="27">
        <f t="shared" ca="1" si="10"/>
        <v>-4.798683572948903E-2</v>
      </c>
      <c r="Y42" s="7">
        <v>119</v>
      </c>
      <c r="Z42" s="46"/>
    </row>
    <row r="43" spans="1:26" s="26" customFormat="1" x14ac:dyDescent="0.25">
      <c r="A43" s="26">
        <v>27</v>
      </c>
      <c r="B43" s="26">
        <v>608</v>
      </c>
      <c r="C43" s="26">
        <v>13969</v>
      </c>
      <c r="D43" s="26">
        <v>15197</v>
      </c>
      <c r="E43" s="26">
        <v>12563</v>
      </c>
      <c r="F43" s="26">
        <v>11312</v>
      </c>
      <c r="G43" s="27"/>
      <c r="H43" s="7"/>
      <c r="I43" s="28">
        <f t="shared" si="0"/>
        <v>1406</v>
      </c>
      <c r="J43" s="27">
        <f t="shared" si="0"/>
        <v>3885</v>
      </c>
      <c r="K43" s="7"/>
      <c r="L43" s="28">
        <f t="shared" ca="1" si="1"/>
        <v>1437.6693012074224</v>
      </c>
      <c r="M43" s="26">
        <f t="shared" ca="1" si="2"/>
        <v>3875.6458596454177</v>
      </c>
      <c r="N43" s="26">
        <f t="shared" ca="1" si="3"/>
        <v>-0.35088539050721307</v>
      </c>
      <c r="O43" s="27">
        <f t="shared" ca="1" si="4"/>
        <v>0.94416586318156681</v>
      </c>
      <c r="P43" s="7"/>
      <c r="Q43" s="28">
        <f t="shared" ca="1" si="5"/>
        <v>-0.33690353566556958</v>
      </c>
      <c r="R43" s="27">
        <f t="shared" ca="1" si="6"/>
        <v>152.07195119894766</v>
      </c>
      <c r="S43" s="7"/>
      <c r="T43" s="28">
        <f t="shared" si="7"/>
        <v>152.04599999999999</v>
      </c>
      <c r="U43" s="27">
        <f t="shared" si="8"/>
        <v>2.6537033144872981</v>
      </c>
      <c r="V43" s="7"/>
      <c r="W43" s="28">
        <f t="shared" ca="1" si="9"/>
        <v>2.5951198947666398E-2</v>
      </c>
      <c r="X43" s="27">
        <f t="shared" ca="1" si="10"/>
        <v>9.3946620468500441E-2</v>
      </c>
      <c r="Y43" s="7">
        <v>118</v>
      </c>
      <c r="Z43" s="46"/>
    </row>
    <row r="44" spans="1:26" s="26" customFormat="1" x14ac:dyDescent="0.25">
      <c r="A44" s="26">
        <v>28</v>
      </c>
      <c r="B44" s="26">
        <v>631</v>
      </c>
      <c r="C44" s="26">
        <v>13772</v>
      </c>
      <c r="D44" s="26">
        <v>15260</v>
      </c>
      <c r="E44" s="26">
        <v>12754</v>
      </c>
      <c r="F44" s="26">
        <v>11252</v>
      </c>
      <c r="G44" s="27"/>
      <c r="H44" s="7"/>
      <c r="I44" s="28">
        <f t="shared" si="0"/>
        <v>1018</v>
      </c>
      <c r="J44" s="27">
        <f t="shared" si="0"/>
        <v>4008</v>
      </c>
      <c r="K44" s="7"/>
      <c r="L44" s="28">
        <f t="shared" ca="1" si="1"/>
        <v>1049.6693012074224</v>
      </c>
      <c r="M44" s="26">
        <f t="shared" ca="1" si="2"/>
        <v>3998.6458596454177</v>
      </c>
      <c r="N44" s="26">
        <f t="shared" ca="1" si="3"/>
        <v>-0.25618799980515183</v>
      </c>
      <c r="O44" s="27">
        <f t="shared" ca="1" si="4"/>
        <v>0.97413052078368256</v>
      </c>
      <c r="P44" s="7"/>
      <c r="Q44" s="28">
        <f t="shared" ca="1" si="5"/>
        <v>-0.24175073965565599</v>
      </c>
      <c r="R44" s="27">
        <f t="shared" ca="1" si="6"/>
        <v>157.77214537492728</v>
      </c>
      <c r="S44" s="7"/>
      <c r="T44" s="28">
        <f t="shared" si="7"/>
        <v>157.72499999999999</v>
      </c>
      <c r="U44" s="27">
        <f t="shared" si="8"/>
        <v>2.7528205627080564</v>
      </c>
      <c r="V44" s="7"/>
      <c r="W44" s="28">
        <f t="shared" ca="1" si="9"/>
        <v>4.7145374927282546E-2</v>
      </c>
      <c r="X44" s="27">
        <f t="shared" ca="1" si="10"/>
        <v>1.3224105532572139E-3</v>
      </c>
      <c r="Y44" s="7">
        <v>117</v>
      </c>
      <c r="Z44" s="46"/>
    </row>
    <row r="45" spans="1:26" s="26" customFormat="1" x14ac:dyDescent="0.25">
      <c r="A45" s="26">
        <v>29</v>
      </c>
      <c r="B45" s="26">
        <v>600</v>
      </c>
      <c r="C45" s="26">
        <v>13581</v>
      </c>
      <c r="D45" s="26">
        <v>15297</v>
      </c>
      <c r="E45" s="26">
        <v>12943</v>
      </c>
      <c r="F45" s="26">
        <v>11210</v>
      </c>
      <c r="G45" s="27"/>
      <c r="H45" s="7"/>
      <c r="I45" s="28">
        <f t="shared" si="0"/>
        <v>638</v>
      </c>
      <c r="J45" s="27">
        <f t="shared" si="0"/>
        <v>4087</v>
      </c>
      <c r="K45" s="7"/>
      <c r="L45" s="28">
        <f t="shared" ca="1" si="1"/>
        <v>669.66930120742245</v>
      </c>
      <c r="M45" s="26">
        <f t="shared" ca="1" si="2"/>
        <v>4077.6458596454177</v>
      </c>
      <c r="N45" s="26">
        <f t="shared" ca="1" si="3"/>
        <v>-0.1634431326227207</v>
      </c>
      <c r="O45" s="27">
        <f t="shared" ca="1" si="4"/>
        <v>0.9933761138777244</v>
      </c>
      <c r="P45" s="7"/>
      <c r="Q45" s="28">
        <f t="shared" ca="1" si="5"/>
        <v>-0.14870985687129931</v>
      </c>
      <c r="R45" s="27">
        <f t="shared" ca="1" si="6"/>
        <v>163.19566912368487</v>
      </c>
      <c r="S45" s="7"/>
      <c r="T45" s="28">
        <f t="shared" si="7"/>
        <v>163.125</v>
      </c>
      <c r="U45" s="27">
        <f t="shared" si="8"/>
        <v>2.8470683423157501</v>
      </c>
      <c r="V45" s="7"/>
      <c r="W45" s="28">
        <f t="shared" ca="1" si="9"/>
        <v>7.0669123684865554E-2</v>
      </c>
      <c r="X45" s="27">
        <f t="shared" ca="1" si="10"/>
        <v>-0.10438982788022599</v>
      </c>
      <c r="Y45" s="7">
        <v>116</v>
      </c>
      <c r="Z45" s="46"/>
    </row>
    <row r="46" spans="1:26" s="26" customFormat="1" x14ac:dyDescent="0.25">
      <c r="A46" s="26">
        <v>30</v>
      </c>
      <c r="B46" s="26">
        <v>625</v>
      </c>
      <c r="C46" s="26">
        <v>13385</v>
      </c>
      <c r="D46" s="26">
        <v>15311</v>
      </c>
      <c r="E46" s="26">
        <v>13142</v>
      </c>
      <c r="F46" s="26">
        <v>11187</v>
      </c>
      <c r="G46" s="27"/>
      <c r="H46" s="7"/>
      <c r="I46" s="28">
        <f t="shared" si="0"/>
        <v>243</v>
      </c>
      <c r="J46" s="27">
        <f t="shared" si="0"/>
        <v>4124</v>
      </c>
      <c r="K46" s="7"/>
      <c r="L46" s="28">
        <f t="shared" ca="1" si="1"/>
        <v>274.66930120742239</v>
      </c>
      <c r="M46" s="26">
        <f t="shared" ca="1" si="2"/>
        <v>4114.6458596454177</v>
      </c>
      <c r="N46" s="26">
        <f t="shared" ca="1" si="3"/>
        <v>-6.703728384098305E-2</v>
      </c>
      <c r="O46" s="27">
        <f t="shared" ca="1" si="4"/>
        <v>1.0023898726686047</v>
      </c>
      <c r="P46" s="7"/>
      <c r="Q46" s="28">
        <f t="shared" ca="1" si="5"/>
        <v>-5.2159528102292803E-2</v>
      </c>
      <c r="R46" s="27">
        <f t="shared" ca="1" si="6"/>
        <v>168.7309962831315</v>
      </c>
      <c r="S46" s="7"/>
      <c r="T46" s="28">
        <f t="shared" si="7"/>
        <v>168.75</v>
      </c>
      <c r="U46" s="27">
        <f t="shared" si="8"/>
        <v>2.9452431127404313</v>
      </c>
      <c r="V46" s="7"/>
      <c r="W46" s="28">
        <f t="shared" ca="1" si="9"/>
        <v>-1.9003716868496667E-2</v>
      </c>
      <c r="X46" s="27">
        <f t="shared" ca="1" si="10"/>
        <v>8.6537058920129084E-2</v>
      </c>
      <c r="Y46" s="7">
        <v>115</v>
      </c>
      <c r="Z46" s="46"/>
    </row>
    <row r="47" spans="1:26" s="26" customFormat="1" x14ac:dyDescent="0.25">
      <c r="A47" s="26">
        <v>31</v>
      </c>
      <c r="B47" s="26">
        <v>624</v>
      </c>
      <c r="C47" s="26">
        <v>13181</v>
      </c>
      <c r="D47" s="26">
        <v>15317</v>
      </c>
      <c r="E47" s="26">
        <v>13343</v>
      </c>
      <c r="F47" s="26">
        <v>11192</v>
      </c>
      <c r="G47" s="27"/>
      <c r="H47" s="7"/>
      <c r="I47" s="28">
        <f t="shared" si="0"/>
        <v>-162</v>
      </c>
      <c r="J47" s="27">
        <f t="shared" si="0"/>
        <v>4125</v>
      </c>
      <c r="K47" s="7"/>
      <c r="L47" s="28">
        <f t="shared" ca="1" si="1"/>
        <v>-130.33069879257761</v>
      </c>
      <c r="M47" s="26">
        <f t="shared" ca="1" si="2"/>
        <v>4115.6458596454177</v>
      </c>
      <c r="N47" s="26">
        <f t="shared" ca="1" si="3"/>
        <v>3.1809219340292232E-2</v>
      </c>
      <c r="O47" s="27">
        <f t="shared" ca="1" si="4"/>
        <v>1.002633487771061</v>
      </c>
      <c r="P47" s="7"/>
      <c r="Q47" s="28">
        <f t="shared" ca="1" si="5"/>
        <v>4.6701490515868471E-2</v>
      </c>
      <c r="R47" s="27">
        <f t="shared" ca="1" si="6"/>
        <v>174.37654803989494</v>
      </c>
      <c r="S47" s="7"/>
      <c r="T47" s="28">
        <f t="shared" si="7"/>
        <v>174.36599999999999</v>
      </c>
      <c r="U47" s="27">
        <f t="shared" si="8"/>
        <v>3.0432608035324322</v>
      </c>
      <c r="V47" s="7"/>
      <c r="W47" s="28">
        <f t="shared" ca="1" si="9"/>
        <v>1.0548039894956673E-2</v>
      </c>
      <c r="X47" s="27">
        <f t="shared" ca="1" si="10"/>
        <v>2.3157229006216085E-2</v>
      </c>
      <c r="Y47" s="7">
        <v>114</v>
      </c>
      <c r="Z47" s="46"/>
    </row>
    <row r="48" spans="1:26" s="26" customFormat="1" x14ac:dyDescent="0.25">
      <c r="A48" s="26">
        <v>32</v>
      </c>
      <c r="B48" s="26">
        <v>630</v>
      </c>
      <c r="C48" s="26">
        <v>12976</v>
      </c>
      <c r="D48" s="26">
        <v>15290</v>
      </c>
      <c r="E48" s="26">
        <v>13539</v>
      </c>
      <c r="F48" s="26">
        <v>11205</v>
      </c>
      <c r="G48" s="27"/>
      <c r="H48" s="7"/>
      <c r="I48" s="28">
        <f t="shared" si="0"/>
        <v>-563</v>
      </c>
      <c r="J48" s="27">
        <f t="shared" si="0"/>
        <v>4085</v>
      </c>
      <c r="K48" s="7"/>
      <c r="L48" s="28">
        <f t="shared" ca="1" si="1"/>
        <v>-531.33069879257755</v>
      </c>
      <c r="M48" s="26">
        <f t="shared" ca="1" si="2"/>
        <v>4075.6458596454177</v>
      </c>
      <c r="N48" s="26">
        <f t="shared" ca="1" si="3"/>
        <v>0.12967946076175244</v>
      </c>
      <c r="O48" s="27">
        <f t="shared" ca="1" si="4"/>
        <v>0.99288888367281203</v>
      </c>
      <c r="P48" s="7"/>
      <c r="Q48" s="28">
        <f t="shared" ca="1" si="5"/>
        <v>0.14443781810396517</v>
      </c>
      <c r="R48" s="27">
        <f t="shared" ca="1" si="6"/>
        <v>179.98659380615027</v>
      </c>
      <c r="S48" s="7"/>
      <c r="T48" s="28">
        <f t="shared" si="7"/>
        <v>180.03599999999997</v>
      </c>
      <c r="U48" s="27">
        <f t="shared" si="8"/>
        <v>3.1422209721205103</v>
      </c>
      <c r="V48" s="7"/>
      <c r="W48" s="28">
        <f t="shared" ca="1" si="9"/>
        <v>-4.940619384970546E-2</v>
      </c>
      <c r="X48" s="27">
        <f t="shared" ca="1" si="10"/>
        <v>1.3439235269771643E-2</v>
      </c>
      <c r="Y48" s="7">
        <v>113</v>
      </c>
      <c r="Z48" s="46"/>
    </row>
    <row r="49" spans="1:26" s="26" customFormat="1" x14ac:dyDescent="0.25">
      <c r="A49" s="26">
        <v>33</v>
      </c>
      <c r="B49" s="26">
        <v>632</v>
      </c>
      <c r="C49" s="26">
        <v>12789</v>
      </c>
      <c r="D49" s="26">
        <v>15264</v>
      </c>
      <c r="E49" s="26">
        <v>13747</v>
      </c>
      <c r="F49" s="26">
        <v>11255</v>
      </c>
      <c r="G49" s="27"/>
      <c r="H49" s="7"/>
      <c r="I49" s="28">
        <f t="shared" si="0"/>
        <v>-958</v>
      </c>
      <c r="J49" s="27">
        <f t="shared" si="0"/>
        <v>4009</v>
      </c>
      <c r="K49" s="7"/>
      <c r="L49" s="28">
        <f t="shared" ca="1" si="1"/>
        <v>-926.33069879257755</v>
      </c>
      <c r="M49" s="26">
        <f t="shared" ca="1" si="2"/>
        <v>3999.6458596454177</v>
      </c>
      <c r="N49" s="26">
        <f t="shared" ca="1" si="3"/>
        <v>0.22608530954349004</v>
      </c>
      <c r="O49" s="27">
        <f t="shared" ca="1" si="4"/>
        <v>0.97437413588613875</v>
      </c>
      <c r="P49" s="7"/>
      <c r="Q49" s="28">
        <f t="shared" ca="1" si="5"/>
        <v>0.24057935797016475</v>
      </c>
      <c r="R49" s="27">
        <f t="shared" ca="1" si="6"/>
        <v>185.57901231754101</v>
      </c>
      <c r="S49" s="7"/>
      <c r="T49" s="28">
        <f t="shared" si="7"/>
        <v>185.72399999999996</v>
      </c>
      <c r="U49" s="27">
        <f t="shared" si="8"/>
        <v>3.2414952999739479</v>
      </c>
      <c r="V49" s="7"/>
      <c r="W49" s="28">
        <f t="shared" ca="1" si="9"/>
        <v>-0.14498768245894667</v>
      </c>
      <c r="X49" s="27">
        <f t="shared" ca="1" si="10"/>
        <v>7.0595187610138055E-2</v>
      </c>
      <c r="Y49" s="7">
        <v>112</v>
      </c>
      <c r="Z49" s="46"/>
    </row>
    <row r="50" spans="1:26" s="26" customFormat="1" x14ac:dyDescent="0.25">
      <c r="A50" s="26">
        <v>34</v>
      </c>
      <c r="B50" s="26">
        <v>636</v>
      </c>
      <c r="C50" s="26">
        <v>12579</v>
      </c>
      <c r="D50" s="26">
        <v>15192</v>
      </c>
      <c r="E50" s="26">
        <v>13933</v>
      </c>
      <c r="F50" s="26">
        <v>11307</v>
      </c>
      <c r="G50" s="27"/>
      <c r="H50" s="7"/>
      <c r="I50" s="28">
        <f t="shared" si="0"/>
        <v>-1354</v>
      </c>
      <c r="J50" s="27">
        <f t="shared" si="0"/>
        <v>3885</v>
      </c>
      <c r="K50" s="7"/>
      <c r="L50" s="28">
        <f t="shared" ca="1" si="1"/>
        <v>-1322.3306987925776</v>
      </c>
      <c r="M50" s="26">
        <f t="shared" ca="1" si="2"/>
        <v>3875.6458596454177</v>
      </c>
      <c r="N50" s="26">
        <f t="shared" ca="1" si="3"/>
        <v>0.32273522376518143</v>
      </c>
      <c r="O50" s="27">
        <f t="shared" ca="1" si="4"/>
        <v>0.94416586318156681</v>
      </c>
      <c r="P50" s="7"/>
      <c r="Q50" s="28">
        <f t="shared" ca="1" si="5"/>
        <v>0.33679134534088495</v>
      </c>
      <c r="R50" s="27">
        <f t="shared" ca="1" si="6"/>
        <v>191.34142024733228</v>
      </c>
      <c r="S50" s="7"/>
      <c r="T50" s="28">
        <f t="shared" si="7"/>
        <v>191.44799999999995</v>
      </c>
      <c r="U50" s="27">
        <f t="shared" si="8"/>
        <v>3.3413979463581027</v>
      </c>
      <c r="V50" s="7"/>
      <c r="W50" s="28">
        <f t="shared" ca="1" si="9"/>
        <v>-0.10657975266767039</v>
      </c>
      <c r="X50" s="27">
        <f t="shared" ca="1" si="10"/>
        <v>9.0492872395799395E-2</v>
      </c>
      <c r="Y50" s="7">
        <v>111</v>
      </c>
      <c r="Z50" s="46"/>
    </row>
    <row r="51" spans="1:26" s="26" customFormat="1" x14ac:dyDescent="0.25">
      <c r="A51" s="26">
        <v>35</v>
      </c>
      <c r="B51" s="26">
        <v>628</v>
      </c>
      <c r="C51" s="26">
        <v>12393</v>
      </c>
      <c r="D51" s="26">
        <v>15116</v>
      </c>
      <c r="E51" s="26">
        <v>14128</v>
      </c>
      <c r="F51" s="26">
        <v>11387</v>
      </c>
      <c r="G51" s="27"/>
      <c r="H51" s="7"/>
      <c r="I51" s="28">
        <f t="shared" si="0"/>
        <v>-1735</v>
      </c>
      <c r="J51" s="27">
        <f t="shared" si="0"/>
        <v>3729</v>
      </c>
      <c r="K51" s="7"/>
      <c r="L51" s="28">
        <f t="shared" ca="1" si="1"/>
        <v>-1703.3306987925776</v>
      </c>
      <c r="M51" s="26">
        <f t="shared" ca="1" si="2"/>
        <v>3719.6458596454177</v>
      </c>
      <c r="N51" s="26">
        <f t="shared" ca="1" si="3"/>
        <v>0.41572415638756632</v>
      </c>
      <c r="O51" s="27">
        <f t="shared" ca="1" si="4"/>
        <v>0.90616190719839551</v>
      </c>
      <c r="P51" s="7"/>
      <c r="Q51" s="28">
        <f t="shared" ca="1" si="5"/>
        <v>0.42922618425963055</v>
      </c>
      <c r="R51" s="27">
        <f t="shared" ca="1" si="6"/>
        <v>197.05544741964377</v>
      </c>
      <c r="S51" s="7"/>
      <c r="T51" s="28">
        <f t="shared" si="7"/>
        <v>197.09999999999994</v>
      </c>
      <c r="U51" s="27">
        <f t="shared" si="8"/>
        <v>3.4400439556808227</v>
      </c>
      <c r="V51" s="7"/>
      <c r="W51" s="28">
        <f t="shared" ca="1" si="9"/>
        <v>-4.4552580356167937E-2</v>
      </c>
      <c r="X51" s="27">
        <f t="shared" ca="1" si="10"/>
        <v>1.6854222507419081E-2</v>
      </c>
      <c r="Y51" s="7">
        <v>110</v>
      </c>
      <c r="Z51" s="46"/>
    </row>
    <row r="52" spans="1:26" s="26" customFormat="1" x14ac:dyDescent="0.25">
      <c r="A52" s="26">
        <v>36</v>
      </c>
      <c r="B52" s="26">
        <v>604</v>
      </c>
      <c r="C52" s="26">
        <v>12213</v>
      </c>
      <c r="D52" s="26">
        <v>15020</v>
      </c>
      <c r="E52" s="26">
        <v>14296</v>
      </c>
      <c r="F52" s="26">
        <v>11479</v>
      </c>
      <c r="G52" s="27"/>
      <c r="H52" s="7"/>
      <c r="I52" s="28">
        <f t="shared" si="0"/>
        <v>-2083</v>
      </c>
      <c r="J52" s="27">
        <f t="shared" si="0"/>
        <v>3541</v>
      </c>
      <c r="K52" s="7"/>
      <c r="L52" s="28">
        <f t="shared" ca="1" si="1"/>
        <v>-2051.3306987925776</v>
      </c>
      <c r="M52" s="26">
        <f t="shared" ca="1" si="2"/>
        <v>3531.6458596454177</v>
      </c>
      <c r="N52" s="26">
        <f t="shared" ca="1" si="3"/>
        <v>0.50065892949147695</v>
      </c>
      <c r="O52" s="27">
        <f t="shared" ca="1" si="4"/>
        <v>0.86036226793662496</v>
      </c>
      <c r="P52" s="7"/>
      <c r="Q52" s="28">
        <f t="shared" ca="1" si="5"/>
        <v>0.51349021245896809</v>
      </c>
      <c r="R52" s="27">
        <f t="shared" ca="1" si="6"/>
        <v>202.53973528812435</v>
      </c>
      <c r="S52" s="7"/>
      <c r="T52" s="28">
        <f t="shared" si="7"/>
        <v>202.53599999999994</v>
      </c>
      <c r="U52" s="27">
        <f t="shared" si="8"/>
        <v>3.5349200538192345</v>
      </c>
      <c r="V52" s="7"/>
      <c r="W52" s="28">
        <f t="shared" ca="1" si="9"/>
        <v>3.7352881244032687E-3</v>
      </c>
      <c r="X52" s="27">
        <f t="shared" ca="1" si="10"/>
        <v>-9.1693612881442732E-3</v>
      </c>
      <c r="Y52" s="7">
        <v>109</v>
      </c>
      <c r="Z52" s="46"/>
    </row>
    <row r="53" spans="1:26" s="26" customFormat="1" x14ac:dyDescent="0.25">
      <c r="A53" s="26">
        <v>37</v>
      </c>
      <c r="B53" s="26">
        <v>609</v>
      </c>
      <c r="C53" s="26">
        <v>12059</v>
      </c>
      <c r="D53" s="26">
        <v>14919</v>
      </c>
      <c r="E53" s="26">
        <v>14474</v>
      </c>
      <c r="F53" s="26">
        <v>11596</v>
      </c>
      <c r="G53" s="27"/>
      <c r="H53" s="7"/>
      <c r="I53" s="28">
        <f t="shared" si="0"/>
        <v>-2415</v>
      </c>
      <c r="J53" s="27">
        <f t="shared" si="0"/>
        <v>3323</v>
      </c>
      <c r="K53" s="7"/>
      <c r="L53" s="28">
        <f t="shared" ca="1" si="1"/>
        <v>-2383.3306987925776</v>
      </c>
      <c r="M53" s="26">
        <f t="shared" ca="1" si="2"/>
        <v>3313.6458596454177</v>
      </c>
      <c r="N53" s="26">
        <f t="shared" ca="1" si="3"/>
        <v>0.58168865555612725</v>
      </c>
      <c r="O53" s="27">
        <f t="shared" ca="1" si="4"/>
        <v>0.80725417560116774</v>
      </c>
      <c r="P53" s="7"/>
      <c r="Q53" s="28">
        <f t="shared" ca="1" si="5"/>
        <v>0.59374023505995988</v>
      </c>
      <c r="R53" s="27">
        <f t="shared" ca="1" si="6"/>
        <v>208.04440781384756</v>
      </c>
      <c r="S53" s="7"/>
      <c r="T53" s="28">
        <f t="shared" si="7"/>
        <v>208.01699999999994</v>
      </c>
      <c r="U53" s="27">
        <f t="shared" si="8"/>
        <v>3.6305815501210432</v>
      </c>
      <c r="V53" s="7"/>
      <c r="W53" s="28">
        <f t="shared" ca="1" si="9"/>
        <v>2.7407813847617035E-2</v>
      </c>
      <c r="X53" s="27">
        <f t="shared" ca="1" si="10"/>
        <v>-3.1665948285194645E-2</v>
      </c>
      <c r="Y53" s="7">
        <v>108</v>
      </c>
      <c r="Z53" s="46"/>
    </row>
    <row r="54" spans="1:26" s="26" customFormat="1" x14ac:dyDescent="0.25">
      <c r="A54" s="26">
        <v>38</v>
      </c>
      <c r="B54" s="26">
        <v>632</v>
      </c>
      <c r="C54" s="26">
        <v>11893</v>
      </c>
      <c r="D54" s="26">
        <v>14788</v>
      </c>
      <c r="E54" s="26">
        <v>14629</v>
      </c>
      <c r="F54" s="26">
        <v>11726</v>
      </c>
      <c r="G54" s="27"/>
      <c r="H54" s="7"/>
      <c r="I54" s="28">
        <f t="shared" si="0"/>
        <v>-2736</v>
      </c>
      <c r="J54" s="27">
        <f t="shared" si="0"/>
        <v>3062</v>
      </c>
      <c r="K54" s="7"/>
      <c r="L54" s="28">
        <f t="shared" ca="1" si="1"/>
        <v>-2704.3306987925776</v>
      </c>
      <c r="M54" s="26">
        <f t="shared" ca="1" si="2"/>
        <v>3052.6458596454177</v>
      </c>
      <c r="N54" s="26">
        <f t="shared" ca="1" si="3"/>
        <v>0.6600336617812862</v>
      </c>
      <c r="O54" s="27">
        <f t="shared" ca="1" si="4"/>
        <v>0.74367063386009269</v>
      </c>
      <c r="P54" s="7"/>
      <c r="Q54" s="28">
        <f t="shared" ca="1" si="5"/>
        <v>0.67114968499173233</v>
      </c>
      <c r="R54" s="27">
        <f t="shared" ca="1" si="6"/>
        <v>213.77540282866801</v>
      </c>
      <c r="S54" s="7"/>
      <c r="T54" s="28">
        <f t="shared" si="7"/>
        <v>213.70499999999993</v>
      </c>
      <c r="U54" s="27">
        <f t="shared" si="8"/>
        <v>3.7298558779744804</v>
      </c>
      <c r="V54" s="7"/>
      <c r="W54" s="28">
        <f t="shared" ca="1" si="9"/>
        <v>7.0402828668079565E-2</v>
      </c>
      <c r="X54" s="27">
        <f t="shared" ca="1" si="10"/>
        <v>-9.9564340167148657E-3</v>
      </c>
      <c r="Y54" s="7">
        <v>107</v>
      </c>
      <c r="Z54" s="46"/>
    </row>
    <row r="55" spans="1:26" s="26" customFormat="1" x14ac:dyDescent="0.25">
      <c r="A55" s="26">
        <v>39</v>
      </c>
      <c r="B55" s="26">
        <v>619</v>
      </c>
      <c r="C55" s="26">
        <v>11742</v>
      </c>
      <c r="D55" s="26">
        <v>14641</v>
      </c>
      <c r="E55" s="26">
        <v>14765</v>
      </c>
      <c r="F55" s="26">
        <v>11862</v>
      </c>
      <c r="G55" s="27"/>
      <c r="H55" s="7"/>
      <c r="I55" s="28">
        <f t="shared" si="0"/>
        <v>-3023</v>
      </c>
      <c r="J55" s="27">
        <f t="shared" si="0"/>
        <v>2779</v>
      </c>
      <c r="K55" s="7"/>
      <c r="L55" s="28">
        <f t="shared" ca="1" si="1"/>
        <v>-2991.3306987925776</v>
      </c>
      <c r="M55" s="26">
        <f t="shared" ca="1" si="2"/>
        <v>2769.6458596454177</v>
      </c>
      <c r="N55" s="26">
        <f t="shared" ca="1" si="3"/>
        <v>0.73008044304801711</v>
      </c>
      <c r="O55" s="27">
        <f t="shared" ca="1" si="4"/>
        <v>0.67472755986498079</v>
      </c>
      <c r="P55" s="7"/>
      <c r="Q55" s="28">
        <f t="shared" ca="1" si="5"/>
        <v>0.74018040786500394</v>
      </c>
      <c r="R55" s="27">
        <f t="shared" ca="1" si="6"/>
        <v>219.35828783991133</v>
      </c>
      <c r="S55" s="7"/>
      <c r="T55" s="28">
        <f t="shared" si="7"/>
        <v>219.27599999999993</v>
      </c>
      <c r="U55" s="27">
        <f t="shared" si="8"/>
        <v>3.8270881706030844</v>
      </c>
      <c r="V55" s="7"/>
      <c r="W55" s="28">
        <f t="shared" ca="1" si="9"/>
        <v>8.2287839911401761E-2</v>
      </c>
      <c r="X55" s="27">
        <f t="shared" ca="1" si="10"/>
        <v>4.3505744982979877E-2</v>
      </c>
      <c r="Y55" s="7">
        <v>106</v>
      </c>
      <c r="Z55" s="46"/>
    </row>
    <row r="56" spans="1:26" s="26" customFormat="1" x14ac:dyDescent="0.25">
      <c r="A56" s="26">
        <v>40</v>
      </c>
      <c r="B56" s="26">
        <v>630</v>
      </c>
      <c r="C56" s="26">
        <v>11613</v>
      </c>
      <c r="D56" s="26">
        <v>14480</v>
      </c>
      <c r="E56" s="26">
        <v>14903</v>
      </c>
      <c r="F56" s="26">
        <v>12024</v>
      </c>
      <c r="G56" s="27"/>
      <c r="H56" s="7"/>
      <c r="I56" s="28">
        <f t="shared" si="0"/>
        <v>-3290</v>
      </c>
      <c r="J56" s="27">
        <f t="shared" si="0"/>
        <v>2456</v>
      </c>
      <c r="K56" s="7"/>
      <c r="L56" s="28">
        <f t="shared" ca="1" si="1"/>
        <v>-3258.3306987925776</v>
      </c>
      <c r="M56" s="26">
        <f t="shared" ca="1" si="2"/>
        <v>2446.6458596454177</v>
      </c>
      <c r="N56" s="26">
        <f t="shared" ca="1" si="3"/>
        <v>0.7952459155156727</v>
      </c>
      <c r="O56" s="27">
        <f t="shared" ca="1" si="4"/>
        <v>0.59603988177161971</v>
      </c>
      <c r="P56" s="7"/>
      <c r="Q56" s="28">
        <f t="shared" ca="1" si="5"/>
        <v>0.80418457973806901</v>
      </c>
      <c r="R56" s="27">
        <f t="shared" ca="1" si="6"/>
        <v>225.1648621906196</v>
      </c>
      <c r="S56" s="7"/>
      <c r="T56" s="28">
        <f t="shared" si="7"/>
        <v>224.94599999999991</v>
      </c>
      <c r="U56" s="27">
        <f t="shared" si="8"/>
        <v>3.9260483391911629</v>
      </c>
      <c r="V56" s="7"/>
      <c r="W56" s="28">
        <f t="shared" ca="1" si="9"/>
        <v>0.21886219061968859</v>
      </c>
      <c r="X56" s="27">
        <f t="shared" ca="1" si="10"/>
        <v>-6.284050157398724E-2</v>
      </c>
      <c r="Y56" s="7">
        <v>105</v>
      </c>
      <c r="Z56" s="46"/>
    </row>
    <row r="57" spans="1:26" s="26" customFormat="1" x14ac:dyDescent="0.25">
      <c r="A57" s="26">
        <v>41</v>
      </c>
      <c r="B57" s="26">
        <v>628</v>
      </c>
      <c r="C57" s="26">
        <v>11494</v>
      </c>
      <c r="D57" s="26">
        <v>14317</v>
      </c>
      <c r="E57" s="26">
        <v>15016</v>
      </c>
      <c r="F57" s="26">
        <v>12195</v>
      </c>
      <c r="G57" s="27"/>
      <c r="H57" s="7"/>
      <c r="I57" s="28">
        <f t="shared" si="0"/>
        <v>-3522</v>
      </c>
      <c r="J57" s="27">
        <f t="shared" si="0"/>
        <v>2122</v>
      </c>
      <c r="K57" s="7"/>
      <c r="L57" s="28">
        <f t="shared" ca="1" si="1"/>
        <v>-3490.3306987925776</v>
      </c>
      <c r="M57" s="26">
        <f t="shared" ca="1" si="2"/>
        <v>2112.6458596454177</v>
      </c>
      <c r="N57" s="26">
        <f t="shared" ca="1" si="3"/>
        <v>0.85186909758494644</v>
      </c>
      <c r="O57" s="27">
        <f t="shared" ca="1" si="4"/>
        <v>0.51467243755124026</v>
      </c>
      <c r="P57" s="7"/>
      <c r="Q57" s="28">
        <f t="shared" ca="1" si="5"/>
        <v>0.85960572581445016</v>
      </c>
      <c r="R57" s="27">
        <f t="shared" ca="1" si="6"/>
        <v>230.79944862769253</v>
      </c>
      <c r="S57" s="7"/>
      <c r="T57" s="28">
        <f t="shared" si="7"/>
        <v>230.5979999999999</v>
      </c>
      <c r="U57" s="27">
        <f t="shared" si="8"/>
        <v>4.024694348513882</v>
      </c>
      <c r="V57" s="7"/>
      <c r="W57" s="28">
        <f t="shared" ca="1" si="9"/>
        <v>0.20144862769262772</v>
      </c>
      <c r="X57" s="27">
        <f t="shared" ca="1" si="10"/>
        <v>8.8593202728475262E-3</v>
      </c>
      <c r="Y57" s="7">
        <v>104</v>
      </c>
      <c r="Z57" s="46"/>
    </row>
    <row r="58" spans="1:26" s="26" customFormat="1" x14ac:dyDescent="0.25">
      <c r="A58" s="26">
        <v>42</v>
      </c>
      <c r="B58" s="26">
        <v>636</v>
      </c>
      <c r="C58" s="26">
        <v>11398</v>
      </c>
      <c r="D58" s="26">
        <v>14141</v>
      </c>
      <c r="E58" s="26">
        <v>15125</v>
      </c>
      <c r="F58" s="26">
        <v>12377</v>
      </c>
      <c r="G58" s="27"/>
      <c r="H58" s="7"/>
      <c r="I58" s="28">
        <f t="shared" si="0"/>
        <v>-3727</v>
      </c>
      <c r="J58" s="27">
        <f t="shared" si="0"/>
        <v>1764</v>
      </c>
      <c r="K58" s="7"/>
      <c r="L58" s="28">
        <f t="shared" ca="1" si="1"/>
        <v>-3695.3306987925776</v>
      </c>
      <c r="M58" s="26">
        <f t="shared" ca="1" si="2"/>
        <v>1754.6458596454174</v>
      </c>
      <c r="N58" s="26">
        <f t="shared" ca="1" si="3"/>
        <v>0.90190251277546851</v>
      </c>
      <c r="O58" s="27">
        <f t="shared" ca="1" si="4"/>
        <v>0.4274582308719112</v>
      </c>
      <c r="P58" s="7"/>
      <c r="Q58" s="28">
        <f t="shared" ca="1" si="5"/>
        <v>0.90834955606784618</v>
      </c>
      <c r="R58" s="27">
        <f t="shared" ca="1" si="6"/>
        <v>236.50860161590208</v>
      </c>
      <c r="S58" s="7"/>
      <c r="T58" s="28">
        <f t="shared" si="7"/>
        <v>236.32199999999989</v>
      </c>
      <c r="U58" s="27">
        <f t="shared" si="8"/>
        <v>4.1245969948980372</v>
      </c>
      <c r="V58" s="7"/>
      <c r="W58" s="28">
        <f t="shared" ca="1" si="9"/>
        <v>0.18660161590219104</v>
      </c>
      <c r="X58" s="27">
        <f t="shared" ca="1" si="10"/>
        <v>7.1540558824466416E-2</v>
      </c>
      <c r="Y58" s="7">
        <v>103</v>
      </c>
      <c r="Z58" s="46"/>
    </row>
    <row r="59" spans="1:26" s="26" customFormat="1" x14ac:dyDescent="0.25">
      <c r="A59" s="26">
        <v>43</v>
      </c>
      <c r="B59" s="26">
        <v>624</v>
      </c>
      <c r="C59" s="26">
        <v>11323</v>
      </c>
      <c r="D59" s="26">
        <v>13954</v>
      </c>
      <c r="E59" s="26">
        <v>15202</v>
      </c>
      <c r="F59" s="26">
        <v>12568</v>
      </c>
      <c r="G59" s="27"/>
      <c r="H59" s="7"/>
      <c r="I59" s="28">
        <f t="shared" si="0"/>
        <v>-3879</v>
      </c>
      <c r="J59" s="27">
        <f t="shared" si="0"/>
        <v>1386</v>
      </c>
      <c r="K59" s="7"/>
      <c r="L59" s="28">
        <f t="shared" ca="1" si="1"/>
        <v>-3847.3306987925776</v>
      </c>
      <c r="M59" s="26">
        <f t="shared" ca="1" si="2"/>
        <v>1376.6458596454174</v>
      </c>
      <c r="N59" s="26">
        <f t="shared" ca="1" si="3"/>
        <v>0.93900045964844092</v>
      </c>
      <c r="O59" s="27">
        <f t="shared" ca="1" si="4"/>
        <v>0.33537172214345778</v>
      </c>
      <c r="P59" s="7"/>
      <c r="Q59" s="28">
        <f t="shared" ca="1" si="5"/>
        <v>0.9440841398489368</v>
      </c>
      <c r="R59" s="27">
        <f t="shared" ca="1" si="6"/>
        <v>242.15288683873416</v>
      </c>
      <c r="S59" s="7"/>
      <c r="T59" s="28">
        <f t="shared" si="7"/>
        <v>241.93799999999987</v>
      </c>
      <c r="U59" s="27">
        <f t="shared" si="8"/>
        <v>4.2226146856900391</v>
      </c>
      <c r="V59" s="7"/>
      <c r="W59" s="28">
        <f t="shared" ca="1" si="9"/>
        <v>0.21488683873428727</v>
      </c>
      <c r="X59" s="27">
        <f t="shared" ca="1" si="10"/>
        <v>7.0599321654469804E-2</v>
      </c>
      <c r="Y59" s="7">
        <v>102</v>
      </c>
      <c r="Z59" s="46"/>
    </row>
    <row r="60" spans="1:26" s="26" customFormat="1" x14ac:dyDescent="0.25">
      <c r="A60" s="26">
        <v>44</v>
      </c>
      <c r="B60" s="26">
        <v>627</v>
      </c>
      <c r="C60" s="26">
        <v>11260</v>
      </c>
      <c r="D60" s="26">
        <v>13766</v>
      </c>
      <c r="E60" s="26">
        <v>15268</v>
      </c>
      <c r="F60" s="26">
        <v>12763</v>
      </c>
      <c r="G60" s="27"/>
      <c r="H60" s="7"/>
      <c r="I60" s="28">
        <f t="shared" si="0"/>
        <v>-4008</v>
      </c>
      <c r="J60" s="27">
        <f t="shared" si="0"/>
        <v>1003</v>
      </c>
      <c r="K60" s="7"/>
      <c r="L60" s="28">
        <f t="shared" ca="1" si="1"/>
        <v>-3976.3306987925776</v>
      </c>
      <c r="M60" s="26">
        <f t="shared" ca="1" si="2"/>
        <v>993.64585964541754</v>
      </c>
      <c r="N60" s="26">
        <f t="shared" ca="1" si="3"/>
        <v>0.97048490140247679</v>
      </c>
      <c r="O60" s="27">
        <f t="shared" ca="1" si="4"/>
        <v>0.24206713790272322</v>
      </c>
      <c r="P60" s="7"/>
      <c r="Q60" s="28">
        <f t="shared" ca="1" si="5"/>
        <v>0.97418651161709124</v>
      </c>
      <c r="R60" s="27">
        <f t="shared" ca="1" si="6"/>
        <v>247.75538737033639</v>
      </c>
      <c r="S60" s="7"/>
      <c r="T60" s="28">
        <f t="shared" si="7"/>
        <v>247.58099999999988</v>
      </c>
      <c r="U60" s="27">
        <f t="shared" si="8"/>
        <v>4.3211036153800784</v>
      </c>
      <c r="V60" s="7"/>
      <c r="W60" s="28">
        <f t="shared" ca="1" si="9"/>
        <v>0.17438737033651819</v>
      </c>
      <c r="X60" s="27">
        <f t="shared" ca="1" si="10"/>
        <v>8.9187302228822318E-2</v>
      </c>
      <c r="Y60" s="7">
        <v>101</v>
      </c>
      <c r="Z60" s="46"/>
    </row>
    <row r="61" spans="1:26" s="26" customFormat="1" x14ac:dyDescent="0.25">
      <c r="A61" s="26">
        <v>45</v>
      </c>
      <c r="B61" s="26">
        <v>602</v>
      </c>
      <c r="C61" s="26">
        <v>11213</v>
      </c>
      <c r="D61" s="26">
        <v>13563</v>
      </c>
      <c r="E61" s="26">
        <v>15299</v>
      </c>
      <c r="F61" s="26">
        <v>12942</v>
      </c>
      <c r="G61" s="27"/>
      <c r="H61" s="7"/>
      <c r="I61" s="28">
        <f t="shared" si="0"/>
        <v>-4086</v>
      </c>
      <c r="J61" s="27">
        <f t="shared" si="0"/>
        <v>621</v>
      </c>
      <c r="K61" s="7"/>
      <c r="L61" s="28">
        <f t="shared" ca="1" si="1"/>
        <v>-4054.3306987925776</v>
      </c>
      <c r="M61" s="26">
        <f t="shared" ca="1" si="2"/>
        <v>611.64585964541754</v>
      </c>
      <c r="N61" s="26">
        <f t="shared" ca="1" si="3"/>
        <v>0.9895220057188705</v>
      </c>
      <c r="O61" s="27">
        <f t="shared" ca="1" si="4"/>
        <v>0.14900616876444486</v>
      </c>
      <c r="P61" s="7"/>
      <c r="Q61" s="28">
        <f t="shared" ca="1" si="5"/>
        <v>0.99184379122842758</v>
      </c>
      <c r="R61" s="27">
        <f t="shared" ca="1" si="6"/>
        <v>253.16596883863053</v>
      </c>
      <c r="S61" s="7"/>
      <c r="T61" s="28">
        <f t="shared" si="7"/>
        <v>252.99899999999988</v>
      </c>
      <c r="U61" s="27">
        <f t="shared" si="8"/>
        <v>4.415665554253132</v>
      </c>
      <c r="V61" s="7"/>
      <c r="W61" s="28">
        <f t="shared" ca="1" si="9"/>
        <v>0.16696883863065182</v>
      </c>
      <c r="X61" s="27">
        <f t="shared" ca="1" si="10"/>
        <v>-8.6928839833774418E-2</v>
      </c>
      <c r="Y61" s="7">
        <v>100</v>
      </c>
      <c r="Z61" s="46"/>
    </row>
    <row r="62" spans="1:26" s="26" customFormat="1" x14ac:dyDescent="0.25">
      <c r="A62" s="26">
        <v>46</v>
      </c>
      <c r="B62" s="26">
        <v>618</v>
      </c>
      <c r="C62" s="26">
        <v>11201</v>
      </c>
      <c r="D62" s="26">
        <v>13373</v>
      </c>
      <c r="E62" s="26">
        <v>15327</v>
      </c>
      <c r="F62" s="26">
        <v>13147</v>
      </c>
      <c r="G62" s="27"/>
      <c r="H62" s="7"/>
      <c r="I62" s="28">
        <f t="shared" si="0"/>
        <v>-4126</v>
      </c>
      <c r="J62" s="27">
        <f t="shared" si="0"/>
        <v>226</v>
      </c>
      <c r="K62" s="7"/>
      <c r="L62" s="28">
        <f t="shared" ca="1" si="1"/>
        <v>-4094.3306987925776</v>
      </c>
      <c r="M62" s="26">
        <f t="shared" ca="1" si="2"/>
        <v>216.64585964541754</v>
      </c>
      <c r="N62" s="26">
        <f t="shared" ca="1" si="3"/>
        <v>0.99928462331702117</v>
      </c>
      <c r="O62" s="27">
        <f t="shared" ca="1" si="4"/>
        <v>5.2778203294235569E-2</v>
      </c>
      <c r="P62" s="7"/>
      <c r="Q62" s="28">
        <f t="shared" ca="1" si="5"/>
        <v>1.0001785327966883</v>
      </c>
      <c r="R62" s="27">
        <f t="shared" ca="1" si="6"/>
        <v>258.68907853748851</v>
      </c>
      <c r="S62" s="7"/>
      <c r="T62" s="28">
        <f t="shared" si="7"/>
        <v>258.56099999999986</v>
      </c>
      <c r="U62" s="27">
        <f t="shared" si="8"/>
        <v>4.5127407672490563</v>
      </c>
      <c r="V62" s="7"/>
      <c r="W62" s="28">
        <f t="shared" ca="1" si="9"/>
        <v>0.12807853748864773</v>
      </c>
      <c r="X62" s="27">
        <f t="shared" ca="1" si="10"/>
        <v>-2.0338957946705705E-2</v>
      </c>
      <c r="Y62" s="7">
        <v>99</v>
      </c>
      <c r="Z62" s="46"/>
    </row>
    <row r="63" spans="1:26" s="26" customFormat="1" x14ac:dyDescent="0.25">
      <c r="A63" s="26">
        <v>47</v>
      </c>
      <c r="B63" s="26">
        <v>640</v>
      </c>
      <c r="C63" s="26">
        <v>11195</v>
      </c>
      <c r="D63" s="26">
        <v>13165</v>
      </c>
      <c r="E63" s="26">
        <v>15330</v>
      </c>
      <c r="F63" s="26">
        <v>13348</v>
      </c>
      <c r="G63" s="27"/>
      <c r="H63" s="7"/>
      <c r="I63" s="28">
        <f t="shared" si="0"/>
        <v>-4135</v>
      </c>
      <c r="J63" s="27">
        <f t="shared" si="0"/>
        <v>-183</v>
      </c>
      <c r="K63" s="7"/>
      <c r="L63" s="28">
        <f t="shared" ca="1" si="1"/>
        <v>-4103.330698792578</v>
      </c>
      <c r="M63" s="26">
        <f t="shared" ca="1" si="2"/>
        <v>-192.35414035458246</v>
      </c>
      <c r="N63" s="26">
        <f t="shared" ca="1" si="3"/>
        <v>1.0014812122766052</v>
      </c>
      <c r="O63" s="27">
        <f t="shared" ca="1" si="4"/>
        <v>-4.6860373610360891E-2</v>
      </c>
      <c r="P63" s="7"/>
      <c r="Q63" s="28">
        <f t="shared" ca="1" si="5"/>
        <v>1.000895765158299</v>
      </c>
      <c r="R63" s="27">
        <f t="shared" ca="1" si="6"/>
        <v>264.39024678147189</v>
      </c>
      <c r="S63" s="7"/>
      <c r="T63" s="28">
        <f t="shared" si="7"/>
        <v>264.32099999999986</v>
      </c>
      <c r="U63" s="27">
        <f t="shared" si="8"/>
        <v>4.6132717321639287</v>
      </c>
      <c r="V63" s="7"/>
      <c r="W63" s="28">
        <f t="shared" ca="1" si="9"/>
        <v>6.9246781472031671E-2</v>
      </c>
      <c r="X63" s="27">
        <f t="shared" ca="1" si="10"/>
        <v>-3.3426925127059803E-2</v>
      </c>
      <c r="Y63" s="7">
        <v>98</v>
      </c>
      <c r="Z63" s="46"/>
    </row>
    <row r="64" spans="1:26" s="26" customFormat="1" x14ac:dyDescent="0.25">
      <c r="A64" s="26">
        <v>48</v>
      </c>
      <c r="B64" s="26">
        <v>633</v>
      </c>
      <c r="C64" s="26">
        <v>11209</v>
      </c>
      <c r="D64" s="26">
        <v>12966</v>
      </c>
      <c r="E64" s="26">
        <v>15316</v>
      </c>
      <c r="F64" s="26">
        <v>13555</v>
      </c>
      <c r="G64" s="27"/>
      <c r="H64" s="7"/>
      <c r="I64" s="28">
        <f t="shared" si="0"/>
        <v>-4107</v>
      </c>
      <c r="J64" s="27">
        <f t="shared" si="0"/>
        <v>-589</v>
      </c>
      <c r="K64" s="7"/>
      <c r="L64" s="28">
        <f t="shared" ca="1" si="1"/>
        <v>-4075.3306987925776</v>
      </c>
      <c r="M64" s="26">
        <f t="shared" ca="1" si="2"/>
        <v>-598.35414035458246</v>
      </c>
      <c r="N64" s="26">
        <f t="shared" ca="1" si="3"/>
        <v>0.99464737995789965</v>
      </c>
      <c r="O64" s="27">
        <f t="shared" ca="1" si="4"/>
        <v>-0.14576810520758868</v>
      </c>
      <c r="P64" s="7"/>
      <c r="Q64" s="28">
        <f t="shared" ca="1" si="5"/>
        <v>0.99259243343958115</v>
      </c>
      <c r="R64" s="27">
        <f t="shared" ca="1" si="6"/>
        <v>270.06421352198913</v>
      </c>
      <c r="S64" s="7"/>
      <c r="T64" s="28">
        <f t="shared" si="7"/>
        <v>270.01799999999986</v>
      </c>
      <c r="U64" s="27">
        <f t="shared" si="8"/>
        <v>4.7127031396500465</v>
      </c>
      <c r="V64" s="7"/>
      <c r="W64" s="28">
        <f t="shared" ca="1" si="9"/>
        <v>4.6213521989272976E-2</v>
      </c>
      <c r="X64" s="27">
        <f t="shared" ca="1" si="10"/>
        <v>-7.6567511500229557E-3</v>
      </c>
      <c r="Y64" s="7">
        <v>97</v>
      </c>
      <c r="Z64" s="46"/>
    </row>
    <row r="65" spans="1:26" s="26" customFormat="1" x14ac:dyDescent="0.25">
      <c r="A65" s="26">
        <v>49</v>
      </c>
      <c r="B65" s="26">
        <v>626</v>
      </c>
      <c r="C65" s="26">
        <v>11256</v>
      </c>
      <c r="D65" s="26">
        <v>12774</v>
      </c>
      <c r="E65" s="26">
        <v>15281</v>
      </c>
      <c r="F65" s="26">
        <v>13753</v>
      </c>
      <c r="G65" s="27"/>
      <c r="H65" s="7"/>
      <c r="I65" s="28">
        <f t="shared" si="0"/>
        <v>-4025</v>
      </c>
      <c r="J65" s="27">
        <f t="shared" si="0"/>
        <v>-979</v>
      </c>
      <c r="K65" s="7"/>
      <c r="L65" s="28">
        <f t="shared" ca="1" si="1"/>
        <v>-3993.3306987925776</v>
      </c>
      <c r="M65" s="26">
        <f t="shared" ca="1" si="2"/>
        <v>-988.35414035458246</v>
      </c>
      <c r="N65" s="26">
        <f t="shared" ca="1" si="3"/>
        <v>0.9746340138816908</v>
      </c>
      <c r="O65" s="27">
        <f t="shared" ca="1" si="4"/>
        <v>-0.24077799516551684</v>
      </c>
      <c r="P65" s="7"/>
      <c r="Q65" s="28">
        <f t="shared" ca="1" si="5"/>
        <v>0.97116599653312008</v>
      </c>
      <c r="R65" s="27">
        <f t="shared" ca="1" si="6"/>
        <v>275.6340916777051</v>
      </c>
      <c r="S65" s="7"/>
      <c r="T65" s="28">
        <f t="shared" si="7"/>
        <v>275.65199999999987</v>
      </c>
      <c r="U65" s="27">
        <f t="shared" si="8"/>
        <v>4.811034989707407</v>
      </c>
      <c r="V65" s="7"/>
      <c r="W65" s="28">
        <f t="shared" ca="1" si="9"/>
        <v>-1.7908322294772461E-2</v>
      </c>
      <c r="X65" s="27">
        <f t="shared" ca="1" si="10"/>
        <v>2.9047486372576259E-2</v>
      </c>
      <c r="Y65" s="7">
        <v>96</v>
      </c>
      <c r="Z65" s="46"/>
    </row>
    <row r="66" spans="1:26" s="26" customFormat="1" x14ac:dyDescent="0.25">
      <c r="A66" s="26">
        <v>50</v>
      </c>
      <c r="B66" s="26">
        <v>635</v>
      </c>
      <c r="C66" s="26">
        <v>11305</v>
      </c>
      <c r="D66" s="26">
        <v>12576</v>
      </c>
      <c r="E66" s="26">
        <v>15224</v>
      </c>
      <c r="F66" s="26">
        <v>13944</v>
      </c>
      <c r="G66" s="27"/>
      <c r="H66" s="7"/>
      <c r="I66" s="28">
        <f t="shared" si="0"/>
        <v>-3919</v>
      </c>
      <c r="J66" s="27">
        <f t="shared" si="0"/>
        <v>-1368</v>
      </c>
      <c r="K66" s="7"/>
      <c r="L66" s="28">
        <f t="shared" ca="1" si="1"/>
        <v>-3887.3306987925776</v>
      </c>
      <c r="M66" s="26">
        <f t="shared" ca="1" si="2"/>
        <v>-1377.3541403545826</v>
      </c>
      <c r="N66" s="26">
        <f t="shared" ca="1" si="3"/>
        <v>0.94876307724659159</v>
      </c>
      <c r="O66" s="27">
        <f t="shared" ca="1" si="4"/>
        <v>-0.3355442700209888</v>
      </c>
      <c r="P66" s="7"/>
      <c r="Q66" s="28">
        <f t="shared" ca="1" si="5"/>
        <v>0.94388496087099094</v>
      </c>
      <c r="R66" s="27">
        <f t="shared" ca="1" si="6"/>
        <v>281.27963709956248</v>
      </c>
      <c r="S66" s="7"/>
      <c r="T66" s="28">
        <f t="shared" si="7"/>
        <v>281.36699999999985</v>
      </c>
      <c r="U66" s="27">
        <f t="shared" si="8"/>
        <v>4.9107805564588825</v>
      </c>
      <c r="V66" s="7"/>
      <c r="W66" s="28">
        <f t="shared" ca="1" si="9"/>
        <v>-8.7362900437369717E-2</v>
      </c>
      <c r="X66" s="27">
        <f t="shared" ca="1" si="10"/>
        <v>4.6320466171607677E-2</v>
      </c>
      <c r="Y66" s="7">
        <v>95</v>
      </c>
      <c r="Z66" s="46"/>
    </row>
    <row r="67" spans="1:26" s="26" customFormat="1" x14ac:dyDescent="0.25">
      <c r="A67" s="26">
        <v>51</v>
      </c>
      <c r="B67" s="26">
        <v>634</v>
      </c>
      <c r="C67" s="26">
        <v>11385</v>
      </c>
      <c r="D67" s="26">
        <v>12392</v>
      </c>
      <c r="E67" s="26">
        <v>15148</v>
      </c>
      <c r="F67" s="26">
        <v>14137</v>
      </c>
      <c r="G67" s="27"/>
      <c r="H67" s="7"/>
      <c r="I67" s="28">
        <f t="shared" si="0"/>
        <v>-3763</v>
      </c>
      <c r="J67" s="27">
        <f t="shared" si="0"/>
        <v>-1745</v>
      </c>
      <c r="K67" s="7"/>
      <c r="L67" s="28">
        <f t="shared" ca="1" si="1"/>
        <v>-3731.3306987925776</v>
      </c>
      <c r="M67" s="26">
        <f t="shared" ca="1" si="2"/>
        <v>-1754.3541403545826</v>
      </c>
      <c r="N67" s="26">
        <f t="shared" ca="1" si="3"/>
        <v>0.91068886861380405</v>
      </c>
      <c r="O67" s="27">
        <f t="shared" ca="1" si="4"/>
        <v>-0.42738716364698603</v>
      </c>
      <c r="P67" s="7"/>
      <c r="Q67" s="28">
        <f t="shared" ca="1" si="5"/>
        <v>0.90444271901024198</v>
      </c>
      <c r="R67" s="27">
        <f t="shared" ca="1" si="6"/>
        <v>287.00240663387228</v>
      </c>
      <c r="S67" s="7"/>
      <c r="T67" s="28">
        <f t="shared" si="7"/>
        <v>287.07299999999987</v>
      </c>
      <c r="U67" s="27">
        <f t="shared" si="8"/>
        <v>5.0103690435776791</v>
      </c>
      <c r="V67" s="7"/>
      <c r="W67" s="28">
        <f t="shared" ca="1" si="9"/>
        <v>-7.0593366127582158E-2</v>
      </c>
      <c r="X67" s="27">
        <f t="shared" ca="1" si="10"/>
        <v>2.7617625891480202E-2</v>
      </c>
      <c r="Y67" s="7">
        <v>94</v>
      </c>
      <c r="Z67" s="46"/>
    </row>
    <row r="68" spans="1:26" s="26" customFormat="1" x14ac:dyDescent="0.25">
      <c r="A68" s="26">
        <v>52</v>
      </c>
      <c r="B68" s="26">
        <v>616</v>
      </c>
      <c r="C68" s="26">
        <v>11472</v>
      </c>
      <c r="D68" s="26">
        <v>12206</v>
      </c>
      <c r="E68" s="26">
        <v>15045</v>
      </c>
      <c r="F68" s="26">
        <v>14300</v>
      </c>
      <c r="G68" s="27"/>
      <c r="H68" s="7"/>
      <c r="I68" s="28">
        <f t="shared" si="0"/>
        <v>-3573</v>
      </c>
      <c r="J68" s="27">
        <f t="shared" si="0"/>
        <v>-2094</v>
      </c>
      <c r="K68" s="7"/>
      <c r="L68" s="28">
        <f t="shared" ca="1" si="1"/>
        <v>-3541.3306987925776</v>
      </c>
      <c r="M68" s="26">
        <f t="shared" ca="1" si="2"/>
        <v>-2103.3541403545823</v>
      </c>
      <c r="N68" s="26">
        <f t="shared" ca="1" si="3"/>
        <v>0.86431643502258848</v>
      </c>
      <c r="O68" s="27">
        <f t="shared" ca="1" si="4"/>
        <v>-0.51240883440420892</v>
      </c>
      <c r="P68" s="7"/>
      <c r="Q68" s="28">
        <f t="shared" ca="1" si="5"/>
        <v>0.85680263013648206</v>
      </c>
      <c r="R68" s="27">
        <f t="shared" ca="1" si="6"/>
        <v>292.59114180689926</v>
      </c>
      <c r="S68" s="7"/>
      <c r="T68" s="28">
        <f t="shared" si="7"/>
        <v>292.61699999999985</v>
      </c>
      <c r="U68" s="27">
        <f t="shared" si="8"/>
        <v>5.1071300973082439</v>
      </c>
      <c r="V68" s="7"/>
      <c r="W68" s="28">
        <f t="shared" ca="1" si="9"/>
        <v>-2.5858193100589233E-2</v>
      </c>
      <c r="X68" s="27">
        <f t="shared" ca="1" si="10"/>
        <v>6.7650638965687904E-2</v>
      </c>
      <c r="Y68" s="7">
        <v>93</v>
      </c>
      <c r="Z68" s="46"/>
    </row>
    <row r="69" spans="1:26" s="26" customFormat="1" x14ac:dyDescent="0.25">
      <c r="A69" s="26">
        <v>53</v>
      </c>
      <c r="B69" s="26">
        <v>612</v>
      </c>
      <c r="C69" s="26">
        <v>11579</v>
      </c>
      <c r="D69" s="26">
        <v>12043</v>
      </c>
      <c r="E69" s="26">
        <v>14937</v>
      </c>
      <c r="F69" s="26">
        <v>14460</v>
      </c>
      <c r="G69" s="27"/>
      <c r="H69" s="7"/>
      <c r="I69" s="28">
        <f t="shared" si="0"/>
        <v>-3358</v>
      </c>
      <c r="J69" s="27">
        <f t="shared" si="0"/>
        <v>-2417</v>
      </c>
      <c r="K69" s="7"/>
      <c r="L69" s="28">
        <f t="shared" ca="1" si="1"/>
        <v>-3326.3306987925776</v>
      </c>
      <c r="M69" s="26">
        <f t="shared" ca="1" si="2"/>
        <v>-2426.3541403545823</v>
      </c>
      <c r="N69" s="26">
        <f t="shared" ca="1" si="3"/>
        <v>0.81184236543252875</v>
      </c>
      <c r="O69" s="27">
        <f t="shared" ca="1" si="4"/>
        <v>-0.59109651249756989</v>
      </c>
      <c r="P69" s="7"/>
      <c r="Q69" s="28">
        <f t="shared" ca="1" si="5"/>
        <v>0.80315429018160811</v>
      </c>
      <c r="R69" s="27">
        <f t="shared" ca="1" si="6"/>
        <v>298.06161481565277</v>
      </c>
      <c r="S69" s="7"/>
      <c r="T69" s="28">
        <f t="shared" si="7"/>
        <v>298.12499999999983</v>
      </c>
      <c r="U69" s="27">
        <f t="shared" si="8"/>
        <v>5.2032628325080923</v>
      </c>
      <c r="V69" s="7"/>
      <c r="W69" s="28">
        <f t="shared" ca="1" si="9"/>
        <v>-6.3385184347055201E-2</v>
      </c>
      <c r="X69" s="27">
        <f t="shared" ca="1" si="10"/>
        <v>-7.5476944878118957E-3</v>
      </c>
      <c r="Y69" s="7">
        <v>92</v>
      </c>
      <c r="Z69" s="46"/>
    </row>
    <row r="70" spans="1:26" s="26" customFormat="1" x14ac:dyDescent="0.25">
      <c r="A70" s="26">
        <v>54</v>
      </c>
      <c r="B70" s="26">
        <v>628</v>
      </c>
      <c r="C70" s="26">
        <v>11709</v>
      </c>
      <c r="D70" s="26">
        <v>11895</v>
      </c>
      <c r="E70" s="26">
        <v>14817</v>
      </c>
      <c r="F70" s="26">
        <v>14625</v>
      </c>
      <c r="G70" s="27"/>
      <c r="H70" s="7"/>
      <c r="I70" s="28">
        <f t="shared" si="0"/>
        <v>-3108</v>
      </c>
      <c r="J70" s="27">
        <f t="shared" si="0"/>
        <v>-2730</v>
      </c>
      <c r="K70" s="7"/>
      <c r="L70" s="28">
        <f t="shared" ca="1" si="1"/>
        <v>-3076.3306987925776</v>
      </c>
      <c r="M70" s="26">
        <f t="shared" ca="1" si="2"/>
        <v>-2739.3541403545823</v>
      </c>
      <c r="N70" s="26">
        <f t="shared" ca="1" si="3"/>
        <v>0.75082600544408717</v>
      </c>
      <c r="O70" s="27">
        <f t="shared" ca="1" si="4"/>
        <v>-0.66734803956636868</v>
      </c>
      <c r="P70" s="7"/>
      <c r="Q70" s="28">
        <f t="shared" ca="1" si="5"/>
        <v>0.7409988940491562</v>
      </c>
      <c r="R70" s="27">
        <f t="shared" ca="1" si="6"/>
        <v>303.71609472331977</v>
      </c>
      <c r="S70" s="7"/>
      <c r="T70" s="28">
        <f t="shared" si="7"/>
        <v>303.77699999999982</v>
      </c>
      <c r="U70" s="27">
        <f t="shared" si="8"/>
        <v>5.3019088418308105</v>
      </c>
      <c r="V70" s="7"/>
      <c r="W70" s="28">
        <f t="shared" ca="1" si="9"/>
        <v>-6.0905276680045972E-2</v>
      </c>
      <c r="X70" s="27">
        <f t="shared" ca="1" si="10"/>
        <v>6.8245442519014432E-2</v>
      </c>
      <c r="Y70" s="7">
        <v>91</v>
      </c>
      <c r="Z70" s="46"/>
    </row>
    <row r="71" spans="1:26" s="26" customFormat="1" x14ac:dyDescent="0.25">
      <c r="A71" s="26">
        <v>55</v>
      </c>
      <c r="B71" s="26">
        <v>630</v>
      </c>
      <c r="C71" s="26">
        <v>11842</v>
      </c>
      <c r="D71" s="26">
        <v>11738</v>
      </c>
      <c r="E71" s="26">
        <v>14666</v>
      </c>
      <c r="F71" s="26">
        <v>14758</v>
      </c>
      <c r="G71" s="27"/>
      <c r="H71" s="7"/>
      <c r="I71" s="28">
        <f t="shared" si="0"/>
        <v>-2824</v>
      </c>
      <c r="J71" s="27">
        <f t="shared" si="0"/>
        <v>-3020</v>
      </c>
      <c r="K71" s="7"/>
      <c r="L71" s="28">
        <f t="shared" ca="1" si="1"/>
        <v>-2792.3306987925776</v>
      </c>
      <c r="M71" s="26">
        <f t="shared" ca="1" si="2"/>
        <v>-3029.3541403545823</v>
      </c>
      <c r="N71" s="26">
        <f t="shared" ca="1" si="3"/>
        <v>0.68151142049721769</v>
      </c>
      <c r="O71" s="27">
        <f t="shared" ca="1" si="4"/>
        <v>-0.73799641927867421</v>
      </c>
      <c r="P71" s="7"/>
      <c r="Q71" s="28">
        <f t="shared" ca="1" si="5"/>
        <v>0.67062756289914427</v>
      </c>
      <c r="R71" s="27">
        <f t="shared" ca="1" si="6"/>
        <v>309.44784722849681</v>
      </c>
      <c r="S71" s="7"/>
      <c r="T71" s="28">
        <f t="shared" si="7"/>
        <v>309.44699999999983</v>
      </c>
      <c r="U71" s="27">
        <f t="shared" si="8"/>
        <v>5.4008690104188899</v>
      </c>
      <c r="V71" s="7"/>
      <c r="W71" s="28">
        <f t="shared" ca="1" si="9"/>
        <v>8.4722849697982383E-4</v>
      </c>
      <c r="X71" s="27">
        <f t="shared" ca="1" si="10"/>
        <v>1.3178954018826516E-2</v>
      </c>
      <c r="Y71" s="7">
        <v>90</v>
      </c>
      <c r="Z71" s="46"/>
    </row>
    <row r="72" spans="1:26" s="26" customFormat="1" x14ac:dyDescent="0.25">
      <c r="A72" s="26">
        <v>56</v>
      </c>
      <c r="B72" s="26">
        <v>621</v>
      </c>
      <c r="C72" s="26">
        <v>12000</v>
      </c>
      <c r="D72" s="26">
        <v>11617</v>
      </c>
      <c r="E72" s="26">
        <v>14519</v>
      </c>
      <c r="F72" s="26">
        <v>14893</v>
      </c>
      <c r="G72" s="27"/>
      <c r="H72" s="7"/>
      <c r="I72" s="28">
        <f t="shared" si="0"/>
        <v>-2519</v>
      </c>
      <c r="J72" s="27">
        <f t="shared" si="0"/>
        <v>-3276</v>
      </c>
      <c r="K72" s="7"/>
      <c r="L72" s="28">
        <f t="shared" ca="1" si="1"/>
        <v>-2487.3306987925776</v>
      </c>
      <c r="M72" s="26">
        <f t="shared" ca="1" si="2"/>
        <v>-3285.3541403545823</v>
      </c>
      <c r="N72" s="26">
        <f t="shared" ca="1" si="3"/>
        <v>0.60707146131131895</v>
      </c>
      <c r="O72" s="27">
        <f t="shared" ca="1" si="4"/>
        <v>-0.80036188550746812</v>
      </c>
      <c r="P72" s="7"/>
      <c r="Q72" s="28">
        <f t="shared" ca="1" si="5"/>
        <v>0.59525329086805956</v>
      </c>
      <c r="R72" s="27">
        <f t="shared" ca="1" si="6"/>
        <v>315.07041038435682</v>
      </c>
      <c r="S72" s="7"/>
      <c r="T72" s="28">
        <f t="shared" si="7"/>
        <v>315.03599999999983</v>
      </c>
      <c r="U72" s="27">
        <f t="shared" si="8"/>
        <v>5.4984154623128534</v>
      </c>
      <c r="V72" s="7"/>
      <c r="W72" s="28">
        <f t="shared" ca="1" si="9"/>
        <v>3.4410384356988288E-2</v>
      </c>
      <c r="X72" s="27">
        <f t="shared" ca="1" si="10"/>
        <v>-3.2977001483459389E-2</v>
      </c>
      <c r="Y72" s="7">
        <v>89</v>
      </c>
      <c r="Z72" s="46"/>
    </row>
    <row r="73" spans="1:26" s="26" customFormat="1" x14ac:dyDescent="0.25">
      <c r="A73" s="26">
        <v>57</v>
      </c>
      <c r="B73" s="26">
        <v>646</v>
      </c>
      <c r="C73" s="26">
        <v>12173</v>
      </c>
      <c r="D73" s="26">
        <v>11509</v>
      </c>
      <c r="E73" s="26">
        <v>14356</v>
      </c>
      <c r="F73" s="26">
        <v>15016</v>
      </c>
      <c r="G73" s="27"/>
      <c r="H73" s="7"/>
      <c r="I73" s="28">
        <f t="shared" si="0"/>
        <v>-2183</v>
      </c>
      <c r="J73" s="27">
        <f t="shared" si="0"/>
        <v>-3507</v>
      </c>
      <c r="K73" s="7"/>
      <c r="L73" s="28">
        <f t="shared" ca="1" si="1"/>
        <v>-2151.3306987925776</v>
      </c>
      <c r="M73" s="26">
        <f t="shared" ca="1" si="2"/>
        <v>-3516.3541403545823</v>
      </c>
      <c r="N73" s="26">
        <f t="shared" ca="1" si="3"/>
        <v>0.52506547348685351</v>
      </c>
      <c r="O73" s="27">
        <f t="shared" ca="1" si="4"/>
        <v>-0.85663697417485629</v>
      </c>
      <c r="P73" s="7"/>
      <c r="Q73" s="28">
        <f t="shared" ca="1" si="5"/>
        <v>0.51240259606580685</v>
      </c>
      <c r="R73" s="27">
        <f t="shared" ca="1" si="6"/>
        <v>320.82369598248511</v>
      </c>
      <c r="S73" s="7"/>
      <c r="T73" s="28">
        <f t="shared" si="7"/>
        <v>320.84999999999985</v>
      </c>
      <c r="U73" s="27">
        <f t="shared" si="8"/>
        <v>5.5998889050238034</v>
      </c>
      <c r="V73" s="7"/>
      <c r="W73" s="28">
        <f t="shared" ca="1" si="9"/>
        <v>-2.6304017514746647E-2</v>
      </c>
      <c r="X73" s="27">
        <f t="shared" ca="1" si="10"/>
        <v>0.11254227147367146</v>
      </c>
      <c r="Y73" s="7">
        <v>88</v>
      </c>
      <c r="Z73" s="46"/>
    </row>
    <row r="74" spans="1:26" s="26" customFormat="1" x14ac:dyDescent="0.25">
      <c r="A74" s="26">
        <v>58</v>
      </c>
      <c r="B74" s="26">
        <v>639</v>
      </c>
      <c r="C74" s="26">
        <v>12355</v>
      </c>
      <c r="D74" s="26">
        <v>11400</v>
      </c>
      <c r="E74" s="26">
        <v>14173</v>
      </c>
      <c r="F74" s="26">
        <v>15108</v>
      </c>
      <c r="G74" s="27"/>
      <c r="H74" s="7"/>
      <c r="I74" s="28">
        <f t="shared" si="0"/>
        <v>-1818</v>
      </c>
      <c r="J74" s="27">
        <f t="shared" si="0"/>
        <v>-3708</v>
      </c>
      <c r="K74" s="7"/>
      <c r="L74" s="28">
        <f t="shared" ca="1" si="1"/>
        <v>-1786.3306987925776</v>
      </c>
      <c r="M74" s="26">
        <f t="shared" ca="1" si="2"/>
        <v>-3717.3541403545823</v>
      </c>
      <c r="N74" s="26">
        <f t="shared" ca="1" si="3"/>
        <v>0.43598158790372893</v>
      </c>
      <c r="O74" s="27">
        <f t="shared" ca="1" si="4"/>
        <v>-0.90560360976855769</v>
      </c>
      <c r="P74" s="7"/>
      <c r="Q74" s="28">
        <f t="shared" ca="1" si="5"/>
        <v>0.42258175119331642</v>
      </c>
      <c r="R74" s="27">
        <f t="shared" ca="1" si="6"/>
        <v>326.69454031847158</v>
      </c>
      <c r="S74" s="7"/>
      <c r="T74" s="28">
        <f t="shared" si="7"/>
        <v>326.60099999999983</v>
      </c>
      <c r="U74" s="27">
        <f t="shared" si="8"/>
        <v>5.7002627903059979</v>
      </c>
      <c r="V74" s="7"/>
      <c r="W74" s="28">
        <f t="shared" ca="1" si="9"/>
        <v>9.3540318471752926E-2</v>
      </c>
      <c r="X74" s="27">
        <f t="shared" ca="1" si="10"/>
        <v>-3.0155918644823032E-2</v>
      </c>
      <c r="Y74" s="7">
        <v>87</v>
      </c>
      <c r="Z74" s="46"/>
    </row>
    <row r="75" spans="1:26" s="26" customFormat="1" x14ac:dyDescent="0.25">
      <c r="A75" s="26">
        <v>59</v>
      </c>
      <c r="B75" s="26">
        <v>618</v>
      </c>
      <c r="C75" s="26">
        <v>12535</v>
      </c>
      <c r="D75" s="26">
        <v>11331</v>
      </c>
      <c r="E75" s="26">
        <v>13994</v>
      </c>
      <c r="F75" s="26">
        <v>15187</v>
      </c>
      <c r="G75" s="27"/>
      <c r="H75" s="7"/>
      <c r="I75" s="28">
        <f t="shared" si="0"/>
        <v>-1459</v>
      </c>
      <c r="J75" s="27">
        <f t="shared" si="0"/>
        <v>-3856</v>
      </c>
      <c r="K75" s="7"/>
      <c r="L75" s="28">
        <f t="shared" ca="1" si="1"/>
        <v>-1427.3306987925776</v>
      </c>
      <c r="M75" s="26">
        <f t="shared" ca="1" si="2"/>
        <v>-3865.3541403545823</v>
      </c>
      <c r="N75" s="26">
        <f t="shared" ca="1" si="3"/>
        <v>0.34836209496032688</v>
      </c>
      <c r="O75" s="27">
        <f t="shared" ca="1" si="4"/>
        <v>-0.94165864493207918</v>
      </c>
      <c r="P75" s="7"/>
      <c r="Q75" s="28">
        <f t="shared" ca="1" si="5"/>
        <v>0.33441719325818947</v>
      </c>
      <c r="R75" s="27">
        <f t="shared" ca="1" si="6"/>
        <v>332.15790661518463</v>
      </c>
      <c r="S75" s="7"/>
      <c r="T75" s="28">
        <f t="shared" si="7"/>
        <v>332.16299999999984</v>
      </c>
      <c r="U75" s="27">
        <f t="shared" si="8"/>
        <v>5.7973380033019222</v>
      </c>
      <c r="V75" s="7"/>
      <c r="W75" s="28">
        <f t="shared" ca="1" si="9"/>
        <v>-5.093384815211266E-3</v>
      </c>
      <c r="X75" s="27">
        <f t="shared" ca="1" si="10"/>
        <v>8.0376373396006784E-2</v>
      </c>
      <c r="Y75" s="7">
        <v>86</v>
      </c>
      <c r="Z75" s="46"/>
    </row>
    <row r="76" spans="1:26" s="26" customFormat="1" x14ac:dyDescent="0.25">
      <c r="A76" s="26">
        <v>60</v>
      </c>
      <c r="B76" s="26">
        <v>623</v>
      </c>
      <c r="C76" s="26">
        <v>12731</v>
      </c>
      <c r="D76" s="26">
        <v>11274</v>
      </c>
      <c r="E76" s="26">
        <v>13807</v>
      </c>
      <c r="F76" s="26">
        <v>15250</v>
      </c>
      <c r="G76" s="27"/>
      <c r="H76" s="7"/>
      <c r="I76" s="28">
        <f t="shared" si="0"/>
        <v>-1076</v>
      </c>
      <c r="J76" s="27">
        <f t="shared" si="0"/>
        <v>-3976</v>
      </c>
      <c r="K76" s="7"/>
      <c r="L76" s="28">
        <f t="shared" ca="1" si="1"/>
        <v>-1044.3306987925776</v>
      </c>
      <c r="M76" s="26">
        <f t="shared" ca="1" si="2"/>
        <v>-3985.3541403545823</v>
      </c>
      <c r="N76" s="26">
        <f t="shared" ca="1" si="3"/>
        <v>0.25488503145803448</v>
      </c>
      <c r="O76" s="27">
        <f t="shared" ca="1" si="4"/>
        <v>-0.97089245722682638</v>
      </c>
      <c r="P76" s="7"/>
      <c r="Q76" s="28">
        <f t="shared" ca="1" si="5"/>
        <v>0.240495711791959</v>
      </c>
      <c r="R76" s="27">
        <f t="shared" ca="1" si="6"/>
        <v>337.79724329224393</v>
      </c>
      <c r="S76" s="7"/>
      <c r="T76" s="28">
        <f t="shared" si="7"/>
        <v>337.76999999999987</v>
      </c>
      <c r="U76" s="27">
        <f t="shared" si="8"/>
        <v>5.8951986144612443</v>
      </c>
      <c r="V76" s="7"/>
      <c r="W76" s="28">
        <f t="shared" ca="1" si="9"/>
        <v>2.7243292244065742E-2</v>
      </c>
      <c r="X76" s="27">
        <f t="shared" ca="1" si="10"/>
        <v>2.3105329049371903E-2</v>
      </c>
      <c r="Y76" s="7">
        <v>85</v>
      </c>
      <c r="Z76" s="46"/>
    </row>
    <row r="77" spans="1:26" s="26" customFormat="1" x14ac:dyDescent="0.25">
      <c r="A77" s="26">
        <v>61</v>
      </c>
      <c r="B77" s="26">
        <v>609</v>
      </c>
      <c r="C77" s="26">
        <v>12916</v>
      </c>
      <c r="D77" s="26">
        <v>11222</v>
      </c>
      <c r="E77" s="26">
        <v>13605</v>
      </c>
      <c r="F77" s="26">
        <v>15280</v>
      </c>
      <c r="G77" s="27"/>
      <c r="H77" s="7"/>
      <c r="I77" s="28">
        <f t="shared" si="0"/>
        <v>-689</v>
      </c>
      <c r="J77" s="27">
        <f t="shared" si="0"/>
        <v>-4058</v>
      </c>
      <c r="K77" s="7"/>
      <c r="L77" s="28">
        <f t="shared" ca="1" si="1"/>
        <v>-657.33069879257755</v>
      </c>
      <c r="M77" s="26">
        <f t="shared" ca="1" si="2"/>
        <v>-4067.3541403545823</v>
      </c>
      <c r="N77" s="26">
        <f t="shared" ca="1" si="3"/>
        <v>0.16043170619592698</v>
      </c>
      <c r="O77" s="27">
        <f t="shared" ca="1" si="4"/>
        <v>-0.99086889562823688</v>
      </c>
      <c r="P77" s="7"/>
      <c r="Q77" s="28">
        <f t="shared" ca="1" si="5"/>
        <v>0.1457353297675377</v>
      </c>
      <c r="R77" s="27">
        <f t="shared" ca="1" si="6"/>
        <v>343.34272605965407</v>
      </c>
      <c r="S77" s="7"/>
      <c r="T77" s="28">
        <f t="shared" si="7"/>
        <v>343.25099999999986</v>
      </c>
      <c r="U77" s="27">
        <f t="shared" si="8"/>
        <v>5.9908601107630535</v>
      </c>
      <c r="V77" s="7"/>
      <c r="W77" s="28">
        <f t="shared" ca="1" si="9"/>
        <v>9.1726059654206438E-2</v>
      </c>
      <c r="X77" s="27">
        <f t="shared" ca="1" si="10"/>
        <v>-9.9581177708898849E-2</v>
      </c>
      <c r="Y77" s="7">
        <v>84</v>
      </c>
      <c r="Z77" s="46"/>
    </row>
    <row r="78" spans="1:26" s="26" customFormat="1" x14ac:dyDescent="0.25">
      <c r="A78" s="26">
        <v>62</v>
      </c>
      <c r="B78" s="26">
        <v>622</v>
      </c>
      <c r="C78" s="26">
        <v>13115</v>
      </c>
      <c r="D78" s="26">
        <v>11209</v>
      </c>
      <c r="E78" s="26">
        <v>13415</v>
      </c>
      <c r="F78" s="26">
        <v>15309</v>
      </c>
      <c r="G78" s="27"/>
      <c r="H78" s="7"/>
      <c r="I78" s="28">
        <f t="shared" si="0"/>
        <v>-300</v>
      </c>
      <c r="J78" s="27">
        <f t="shared" si="0"/>
        <v>-4100</v>
      </c>
      <c r="K78" s="7"/>
      <c r="L78" s="28">
        <f t="shared" ca="1" si="1"/>
        <v>-268.33069879257761</v>
      </c>
      <c r="M78" s="26">
        <f t="shared" ca="1" si="2"/>
        <v>-4109.3541403545823</v>
      </c>
      <c r="N78" s="26">
        <f t="shared" ca="1" si="3"/>
        <v>6.5490250053911958E-2</v>
      </c>
      <c r="O78" s="27">
        <f t="shared" ca="1" si="4"/>
        <v>-1.0011007299313983</v>
      </c>
      <c r="P78" s="7"/>
      <c r="Q78" s="28">
        <f t="shared" ca="1" si="5"/>
        <v>5.0631467083126734E-2</v>
      </c>
      <c r="R78" s="27">
        <f t="shared" ca="1" si="6"/>
        <v>348.81439271208683</v>
      </c>
      <c r="S78" s="7"/>
      <c r="T78" s="28">
        <f t="shared" si="7"/>
        <v>348.84899999999988</v>
      </c>
      <c r="U78" s="27">
        <f t="shared" si="8"/>
        <v>6.0885636422896958</v>
      </c>
      <c r="V78" s="7"/>
      <c r="W78" s="28">
        <f t="shared" ca="1" si="9"/>
        <v>-3.4607287913047458E-2</v>
      </c>
      <c r="X78" s="27">
        <f t="shared" ca="1" si="10"/>
        <v>-4.1226279361694651E-2</v>
      </c>
      <c r="Y78" s="7">
        <v>83</v>
      </c>
      <c r="Z78" s="46"/>
    </row>
    <row r="79" spans="1:26" s="26" customFormat="1" x14ac:dyDescent="0.25">
      <c r="A79" s="26">
        <v>63</v>
      </c>
      <c r="B79" s="26">
        <v>636</v>
      </c>
      <c r="C79" s="26">
        <v>13319</v>
      </c>
      <c r="D79" s="26">
        <v>11210</v>
      </c>
      <c r="E79" s="26">
        <v>13217</v>
      </c>
      <c r="F79" s="26">
        <v>15311</v>
      </c>
      <c r="G79" s="27"/>
      <c r="H79" s="7"/>
      <c r="I79" s="28">
        <f t="shared" si="0"/>
        <v>102</v>
      </c>
      <c r="J79" s="27">
        <f t="shared" si="0"/>
        <v>-4101</v>
      </c>
      <c r="K79" s="7"/>
      <c r="L79" s="28">
        <f t="shared" ca="1" si="1"/>
        <v>133.66930120742239</v>
      </c>
      <c r="M79" s="26">
        <f t="shared" ca="1" si="2"/>
        <v>-4110.3541403545823</v>
      </c>
      <c r="N79" s="26">
        <f t="shared" ca="1" si="3"/>
        <v>-3.2624056807502029E-2</v>
      </c>
      <c r="O79" s="27">
        <f t="shared" ca="1" si="4"/>
        <v>-1.0013443450338546</v>
      </c>
      <c r="P79" s="7"/>
      <c r="Q79" s="28">
        <f t="shared" ca="1" si="5"/>
        <v>-4.7497274490462316E-2</v>
      </c>
      <c r="R79" s="27">
        <f t="shared" ca="1" si="6"/>
        <v>354.4254097298126</v>
      </c>
      <c r="S79" s="7"/>
      <c r="T79" s="28">
        <f t="shared" si="7"/>
        <v>354.57299999999987</v>
      </c>
      <c r="U79" s="27">
        <f t="shared" si="8"/>
        <v>6.1884662886738511</v>
      </c>
      <c r="V79" s="7"/>
      <c r="W79" s="28">
        <f t="shared" ca="1" si="9"/>
        <v>-0.14759027018726556</v>
      </c>
      <c r="X79" s="27">
        <f t="shared" ca="1" si="10"/>
        <v>5.4116148212244752E-2</v>
      </c>
      <c r="Y79" s="7">
        <v>82</v>
      </c>
      <c r="Z79" s="46"/>
    </row>
    <row r="80" spans="1:26" s="26" customFormat="1" x14ac:dyDescent="0.25">
      <c r="A80" s="26">
        <v>64</v>
      </c>
      <c r="B80" s="26">
        <v>621</v>
      </c>
      <c r="C80" s="26">
        <v>13511</v>
      </c>
      <c r="D80" s="26">
        <v>11224</v>
      </c>
      <c r="E80" s="26">
        <v>13013</v>
      </c>
      <c r="F80" s="26">
        <v>15289</v>
      </c>
      <c r="G80" s="27"/>
      <c r="H80" s="7"/>
      <c r="I80" s="28">
        <f t="shared" si="0"/>
        <v>498</v>
      </c>
      <c r="J80" s="27">
        <f t="shared" si="0"/>
        <v>-4065</v>
      </c>
      <c r="K80" s="7"/>
      <c r="L80" s="28">
        <f t="shared" ca="1" si="1"/>
        <v>529.66930120742245</v>
      </c>
      <c r="M80" s="26">
        <f t="shared" ca="1" si="2"/>
        <v>-4074.3541403545823</v>
      </c>
      <c r="N80" s="26">
        <f t="shared" ca="1" si="3"/>
        <v>-0.12927397102919344</v>
      </c>
      <c r="O80" s="27">
        <f t="shared" ca="1" si="4"/>
        <v>-0.9925742013454304</v>
      </c>
      <c r="P80" s="7"/>
      <c r="Q80" s="28">
        <f t="shared" ca="1" si="5"/>
        <v>-0.14402761074124451</v>
      </c>
      <c r="R80" s="27">
        <f ca="1">IF(MOD(ATAN2(O80,Q80)*180/PI()-$J$9+360,360)&lt;355,MOD(ATAN2(O80,Q80)*180/PI()-$J$9+360,360)+360,MOD(ATAN2(O80,Q80)*180/PI()-$J$9+360,360))</f>
        <v>359.96599217961534</v>
      </c>
      <c r="S80" s="7"/>
      <c r="T80" s="28">
        <f t="shared" si="7"/>
        <v>360.16199999999986</v>
      </c>
      <c r="U80" s="27">
        <f t="shared" si="8"/>
        <v>6.2860127405678146</v>
      </c>
      <c r="V80" s="7"/>
      <c r="W80" s="28">
        <f t="shared" ca="1" si="9"/>
        <v>-0.1960078203845228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13468</v>
      </c>
      <c r="D81" s="26">
        <v>11183</v>
      </c>
      <c r="E81" s="26">
        <v>12964</v>
      </c>
      <c r="F81" s="26">
        <v>15234</v>
      </c>
      <c r="G81" s="27"/>
      <c r="H81" s="7"/>
      <c r="I81" s="28">
        <f t="shared" ref="I81:J144" si="11">C81-E81</f>
        <v>504</v>
      </c>
      <c r="J81" s="27">
        <f t="shared" si="11"/>
        <v>-4051</v>
      </c>
      <c r="K81" s="7"/>
      <c r="L81" s="28">
        <f t="shared" ref="L81:L144" ca="1" si="12">I81-$J$4</f>
        <v>535.66930120742245</v>
      </c>
      <c r="M81" s="26">
        <f t="shared" ref="M81:M144" ca="1" si="13">J81-$J$3</f>
        <v>-4060.3541403545823</v>
      </c>
      <c r="N81" s="26">
        <f t="shared" ref="N81:N144" ca="1" si="14">L81/$J$7</f>
        <v>-0.13073836366891603</v>
      </c>
      <c r="O81" s="27">
        <f t="shared" ref="O81:O144" ca="1" si="15">M81/$J$6</f>
        <v>-0.98916358991104325</v>
      </c>
      <c r="P81" s="7"/>
      <c r="Q81" s="28">
        <f t="shared" ref="Q81:Q144" ca="1" si="16">(N81-O81*SIN(-$J$11*PI()/180))/(COS(-$J$11*PI()/180))</f>
        <v>-0.14544151841765182</v>
      </c>
      <c r="R81" s="27">
        <f ca="1">IF(MOD(ATAN2(O81,Q81)*180/PI()-$J$9+360,360)&lt;355,MOD(ATAN2(O81,Q81)*180/PI()-$J$9+360,360)+360,MOD(ATAN2(O81,Q81)*180/PI()-$J$9+360,360))</f>
        <v>360.07424696475482</v>
      </c>
      <c r="S81" s="7"/>
      <c r="T81" s="28">
        <f t="shared" ref="T81:T144" si="17">360/40000*B81+T80</f>
        <v>360.16199999999986</v>
      </c>
      <c r="U81" s="27">
        <f t="shared" ref="U81:U144" si="18">T81*PI()/180</f>
        <v>6.2860127405678146</v>
      </c>
      <c r="V81" s="7"/>
      <c r="W81" s="28">
        <f t="shared" ref="W81:W144" ca="1" si="19">R81-T81</f>
        <v>-8.775303524504352E-2</v>
      </c>
      <c r="X81" s="27"/>
      <c r="Y81" s="7"/>
      <c r="Z81" s="46"/>
    </row>
    <row r="82" spans="1:26" s="26" customFormat="1" x14ac:dyDescent="0.25">
      <c r="A82" s="26">
        <v>1</v>
      </c>
      <c r="B82" s="26">
        <v>-606</v>
      </c>
      <c r="C82" s="26">
        <v>13275</v>
      </c>
      <c r="D82" s="26">
        <v>11166</v>
      </c>
      <c r="E82" s="26">
        <v>13160</v>
      </c>
      <c r="F82" s="26">
        <v>15251</v>
      </c>
      <c r="G82" s="27"/>
      <c r="H82" s="7"/>
      <c r="I82" s="28">
        <f t="shared" si="11"/>
        <v>115</v>
      </c>
      <c r="J82" s="27">
        <f t="shared" si="11"/>
        <v>-4085</v>
      </c>
      <c r="K82" s="7"/>
      <c r="L82" s="28">
        <f t="shared" ca="1" si="12"/>
        <v>146.66930120742239</v>
      </c>
      <c r="M82" s="26">
        <f t="shared" ca="1" si="13"/>
        <v>-4094.3541403545823</v>
      </c>
      <c r="N82" s="26">
        <f t="shared" ca="1" si="14"/>
        <v>-3.5796907526900991E-2</v>
      </c>
      <c r="O82" s="27">
        <f t="shared" ca="1" si="15"/>
        <v>-0.99744650339455498</v>
      </c>
      <c r="P82" s="7"/>
      <c r="Q82" s="28">
        <f t="shared" ca="1" si="16"/>
        <v>-5.0612593402385275E-2</v>
      </c>
      <c r="R82" s="27">
        <f t="shared" ref="R82:R144" ca="1" si="20">MOD(ATAN2(O82,Q82)*180/PI()-$J$9+360,360)</f>
        <v>354.61452587802484</v>
      </c>
      <c r="S82" s="7"/>
      <c r="T82" s="28">
        <f t="shared" si="17"/>
        <v>354.70799999999986</v>
      </c>
      <c r="U82" s="27">
        <f t="shared" si="18"/>
        <v>6.1908224831640428</v>
      </c>
      <c r="V82" s="7"/>
      <c r="W82" s="28">
        <f t="shared" ca="1" si="19"/>
        <v>-9.3474121975020807E-2</v>
      </c>
      <c r="X82" s="27"/>
      <c r="Y82" s="7"/>
      <c r="Z82" s="46"/>
    </row>
    <row r="83" spans="1:26" s="26" customFormat="1" x14ac:dyDescent="0.25">
      <c r="A83" s="26">
        <v>2</v>
      </c>
      <c r="B83" s="26">
        <v>-629</v>
      </c>
      <c r="C83" s="26">
        <v>13074</v>
      </c>
      <c r="D83" s="26">
        <v>11169</v>
      </c>
      <c r="E83" s="26">
        <v>13362</v>
      </c>
      <c r="F83" s="26">
        <v>15257</v>
      </c>
      <c r="G83" s="27"/>
      <c r="H83" s="7"/>
      <c r="I83" s="28">
        <f t="shared" si="11"/>
        <v>-288</v>
      </c>
      <c r="J83" s="27">
        <f t="shared" si="11"/>
        <v>-4088</v>
      </c>
      <c r="K83" s="7"/>
      <c r="L83" s="28">
        <f t="shared" ca="1" si="12"/>
        <v>-256.33069879257761</v>
      </c>
      <c r="M83" s="26">
        <f t="shared" ca="1" si="13"/>
        <v>-4097.3541403545823</v>
      </c>
      <c r="N83" s="26">
        <f t="shared" ca="1" si="14"/>
        <v>6.2561464774466766E-2</v>
      </c>
      <c r="O83" s="27">
        <f t="shared" ca="1" si="15"/>
        <v>-0.99817734870192365</v>
      </c>
      <c r="P83" s="7"/>
      <c r="Q83" s="28">
        <f t="shared" ca="1" si="16"/>
        <v>4.7745770115755343E-2</v>
      </c>
      <c r="R83" s="27">
        <f t="shared" ca="1" si="20"/>
        <v>348.97116643272511</v>
      </c>
      <c r="S83" s="7"/>
      <c r="T83" s="28">
        <f t="shared" si="17"/>
        <v>349.04699999999985</v>
      </c>
      <c r="U83" s="27">
        <f t="shared" si="18"/>
        <v>6.0920193942086449</v>
      </c>
      <c r="V83" s="7"/>
      <c r="W83" s="28">
        <f t="shared" ca="1" si="19"/>
        <v>-7.5833567274742109E-2</v>
      </c>
      <c r="X83" s="27"/>
      <c r="Y83" s="7"/>
      <c r="Z83" s="46"/>
    </row>
    <row r="84" spans="1:26" s="26" customFormat="1" x14ac:dyDescent="0.25">
      <c r="A84" s="26">
        <v>3</v>
      </c>
      <c r="B84" s="26">
        <v>-618</v>
      </c>
      <c r="C84" s="26">
        <v>12892</v>
      </c>
      <c r="D84" s="26">
        <v>11197</v>
      </c>
      <c r="E84" s="26">
        <v>13570</v>
      </c>
      <c r="F84" s="26">
        <v>15247</v>
      </c>
      <c r="G84" s="27"/>
      <c r="H84" s="7"/>
      <c r="I84" s="28">
        <f t="shared" si="11"/>
        <v>-678</v>
      </c>
      <c r="J84" s="27">
        <f t="shared" si="11"/>
        <v>-4050</v>
      </c>
      <c r="K84" s="7"/>
      <c r="L84" s="28">
        <f t="shared" ca="1" si="12"/>
        <v>-646.33069879257755</v>
      </c>
      <c r="M84" s="26">
        <f t="shared" ca="1" si="13"/>
        <v>-4059.3541403545823</v>
      </c>
      <c r="N84" s="26">
        <f t="shared" ca="1" si="14"/>
        <v>0.15774698635643553</v>
      </c>
      <c r="O84" s="27">
        <f t="shared" ca="1" si="15"/>
        <v>-0.98891997480858707</v>
      </c>
      <c r="P84" s="7"/>
      <c r="Q84" s="28">
        <f t="shared" ca="1" si="16"/>
        <v>0.14307925474471786</v>
      </c>
      <c r="R84" s="27">
        <f t="shared" ca="1" si="20"/>
        <v>343.47714488194515</v>
      </c>
      <c r="S84" s="7"/>
      <c r="T84" s="28">
        <f t="shared" si="17"/>
        <v>343.48499999999984</v>
      </c>
      <c r="U84" s="27">
        <f t="shared" si="18"/>
        <v>5.9949441812127198</v>
      </c>
      <c r="V84" s="7"/>
      <c r="W84" s="28">
        <f t="shared" ca="1" si="19"/>
        <v>-7.8551180546924115E-3</v>
      </c>
      <c r="X84" s="27"/>
      <c r="Y84" s="7"/>
      <c r="Z84" s="46"/>
    </row>
    <row r="85" spans="1:26" s="26" customFormat="1" x14ac:dyDescent="0.25">
      <c r="A85" s="26">
        <v>4</v>
      </c>
      <c r="B85" s="26">
        <v>-612</v>
      </c>
      <c r="C85" s="26">
        <v>12700</v>
      </c>
      <c r="D85" s="26">
        <v>11237</v>
      </c>
      <c r="E85" s="26">
        <v>13757</v>
      </c>
      <c r="F85" s="26">
        <v>15205</v>
      </c>
      <c r="G85" s="27"/>
      <c r="H85" s="7"/>
      <c r="I85" s="28">
        <f t="shared" si="11"/>
        <v>-1057</v>
      </c>
      <c r="J85" s="27">
        <f t="shared" si="11"/>
        <v>-3968</v>
      </c>
      <c r="K85" s="7"/>
      <c r="L85" s="28">
        <f t="shared" ca="1" si="12"/>
        <v>-1025.3306987925776</v>
      </c>
      <c r="M85" s="26">
        <f t="shared" ca="1" si="13"/>
        <v>-3977.3541403545823</v>
      </c>
      <c r="N85" s="26">
        <f t="shared" ca="1" si="14"/>
        <v>0.2502477880989129</v>
      </c>
      <c r="O85" s="27">
        <f t="shared" ca="1" si="15"/>
        <v>-0.96894353640717656</v>
      </c>
      <c r="P85" s="7"/>
      <c r="Q85" s="28">
        <f t="shared" ca="1" si="16"/>
        <v>0.23588689798361318</v>
      </c>
      <c r="R85" s="27">
        <f t="shared" ca="1" si="20"/>
        <v>338.0273486212933</v>
      </c>
      <c r="S85" s="7"/>
      <c r="T85" s="28">
        <f t="shared" si="17"/>
        <v>337.97699999999986</v>
      </c>
      <c r="U85" s="27">
        <f t="shared" si="18"/>
        <v>5.8988114460128722</v>
      </c>
      <c r="V85" s="7"/>
      <c r="W85" s="28">
        <f t="shared" ca="1" si="19"/>
        <v>5.0348621293437645E-2</v>
      </c>
      <c r="X85" s="27"/>
      <c r="Y85" s="7"/>
      <c r="Z85" s="46"/>
    </row>
    <row r="86" spans="1:26" s="26" customFormat="1" x14ac:dyDescent="0.25">
      <c r="A86" s="26">
        <v>5</v>
      </c>
      <c r="B86" s="26">
        <v>-615</v>
      </c>
      <c r="C86" s="26">
        <v>12501</v>
      </c>
      <c r="D86" s="26">
        <v>11287</v>
      </c>
      <c r="E86" s="26">
        <v>13931</v>
      </c>
      <c r="F86" s="26">
        <v>15138</v>
      </c>
      <c r="G86" s="27"/>
      <c r="H86" s="7"/>
      <c r="I86" s="28">
        <f t="shared" si="11"/>
        <v>-1430</v>
      </c>
      <c r="J86" s="27">
        <f t="shared" si="11"/>
        <v>-3851</v>
      </c>
      <c r="K86" s="7"/>
      <c r="L86" s="28">
        <f t="shared" ca="1" si="12"/>
        <v>-1398.3306987925776</v>
      </c>
      <c r="M86" s="26">
        <f t="shared" ca="1" si="13"/>
        <v>-3860.3541403545823</v>
      </c>
      <c r="N86" s="26">
        <f t="shared" ca="1" si="14"/>
        <v>0.34128419720166769</v>
      </c>
      <c r="O86" s="27">
        <f t="shared" ca="1" si="15"/>
        <v>-0.94044056941979803</v>
      </c>
      <c r="P86" s="7"/>
      <c r="Q86" s="28">
        <f t="shared" ca="1" si="16"/>
        <v>0.32735660316520687</v>
      </c>
      <c r="R86" s="27">
        <f t="shared" ca="1" si="20"/>
        <v>332.51728298858063</v>
      </c>
      <c r="S86" s="7"/>
      <c r="T86" s="28">
        <f t="shared" si="17"/>
        <v>332.44199999999984</v>
      </c>
      <c r="U86" s="27">
        <f t="shared" si="18"/>
        <v>5.8022074719149863</v>
      </c>
      <c r="V86" s="7"/>
      <c r="W86" s="28">
        <f t="shared" ca="1" si="19"/>
        <v>7.5282988580795518E-2</v>
      </c>
      <c r="X86" s="27"/>
      <c r="Y86" s="7"/>
      <c r="Z86" s="46"/>
    </row>
    <row r="87" spans="1:26" s="26" customFormat="1" x14ac:dyDescent="0.25">
      <c r="A87" s="26">
        <v>6</v>
      </c>
      <c r="B87" s="26">
        <v>-634</v>
      </c>
      <c r="C87" s="26">
        <v>12309</v>
      </c>
      <c r="D87" s="26">
        <v>11354</v>
      </c>
      <c r="E87" s="26">
        <v>14113</v>
      </c>
      <c r="F87" s="26">
        <v>15050</v>
      </c>
      <c r="G87" s="27"/>
      <c r="H87" s="7"/>
      <c r="I87" s="28">
        <f t="shared" si="11"/>
        <v>-1804</v>
      </c>
      <c r="J87" s="27">
        <f t="shared" si="11"/>
        <v>-3696</v>
      </c>
      <c r="K87" s="7"/>
      <c r="L87" s="28">
        <f t="shared" ca="1" si="12"/>
        <v>-1772.3306987925776</v>
      </c>
      <c r="M87" s="26">
        <f t="shared" ca="1" si="13"/>
        <v>-3705.3541403545823</v>
      </c>
      <c r="N87" s="26">
        <f t="shared" ca="1" si="14"/>
        <v>0.43256467174437618</v>
      </c>
      <c r="O87" s="27">
        <f t="shared" ca="1" si="15"/>
        <v>-0.90268022853908303</v>
      </c>
      <c r="P87" s="7"/>
      <c r="Q87" s="28">
        <f t="shared" ca="1" si="16"/>
        <v>0.41920786952956346</v>
      </c>
      <c r="R87" s="27">
        <f t="shared" ca="1" si="20"/>
        <v>326.79938439982675</v>
      </c>
      <c r="S87" s="7"/>
      <c r="T87" s="28">
        <f t="shared" si="17"/>
        <v>326.73599999999982</v>
      </c>
      <c r="U87" s="27">
        <f t="shared" si="18"/>
        <v>5.7026189847961897</v>
      </c>
      <c r="V87" s="7"/>
      <c r="W87" s="28">
        <f t="shared" ca="1" si="19"/>
        <v>6.3384399826929894E-2</v>
      </c>
      <c r="X87" s="27"/>
      <c r="Y87" s="7"/>
      <c r="Z87" s="46"/>
    </row>
    <row r="88" spans="1:26" s="26" customFormat="1" x14ac:dyDescent="0.25">
      <c r="A88" s="26">
        <v>7</v>
      </c>
      <c r="B88" s="26">
        <v>-633</v>
      </c>
      <c r="C88" s="26">
        <v>12133</v>
      </c>
      <c r="D88" s="26">
        <v>11453</v>
      </c>
      <c r="E88" s="26">
        <v>14291</v>
      </c>
      <c r="F88" s="26">
        <v>14960</v>
      </c>
      <c r="G88" s="27"/>
      <c r="H88" s="7"/>
      <c r="I88" s="28">
        <f t="shared" si="11"/>
        <v>-2158</v>
      </c>
      <c r="J88" s="27">
        <f t="shared" si="11"/>
        <v>-3507</v>
      </c>
      <c r="K88" s="7"/>
      <c r="L88" s="28">
        <f t="shared" ca="1" si="12"/>
        <v>-2126.3306987925776</v>
      </c>
      <c r="M88" s="26">
        <f t="shared" ca="1" si="13"/>
        <v>-3516.3541403545823</v>
      </c>
      <c r="N88" s="26">
        <f t="shared" ca="1" si="14"/>
        <v>0.51896383748800945</v>
      </c>
      <c r="O88" s="27">
        <f t="shared" ca="1" si="15"/>
        <v>-0.85663697417485629</v>
      </c>
      <c r="P88" s="7"/>
      <c r="Q88" s="28">
        <f t="shared" ca="1" si="16"/>
        <v>0.50630028736103838</v>
      </c>
      <c r="R88" s="27">
        <f t="shared" ca="1" si="20"/>
        <v>321.12523825395874</v>
      </c>
      <c r="S88" s="7"/>
      <c r="T88" s="28">
        <f t="shared" si="17"/>
        <v>321.03899999999982</v>
      </c>
      <c r="U88" s="27">
        <f t="shared" si="18"/>
        <v>5.6031875773100728</v>
      </c>
      <c r="V88" s="7"/>
      <c r="W88" s="28">
        <f t="shared" ca="1" si="19"/>
        <v>8.6238253958924815E-2</v>
      </c>
      <c r="X88" s="27"/>
      <c r="Y88" s="7"/>
      <c r="Z88" s="46"/>
    </row>
    <row r="89" spans="1:26" s="26" customFormat="1" x14ac:dyDescent="0.25">
      <c r="A89" s="26">
        <v>8</v>
      </c>
      <c r="B89" s="26">
        <v>-637</v>
      </c>
      <c r="C89" s="26">
        <v>11967</v>
      </c>
      <c r="D89" s="26">
        <v>11573</v>
      </c>
      <c r="E89" s="26">
        <v>14468</v>
      </c>
      <c r="F89" s="26">
        <v>14853</v>
      </c>
      <c r="G89" s="27"/>
      <c r="H89" s="7"/>
      <c r="I89" s="28">
        <f t="shared" si="11"/>
        <v>-2501</v>
      </c>
      <c r="J89" s="27">
        <f t="shared" si="11"/>
        <v>-3280</v>
      </c>
      <c r="K89" s="7"/>
      <c r="L89" s="28">
        <f t="shared" ca="1" si="12"/>
        <v>-2469.3306987925776</v>
      </c>
      <c r="M89" s="26">
        <f t="shared" ca="1" si="13"/>
        <v>-3289.3541403545823</v>
      </c>
      <c r="N89" s="26">
        <f t="shared" ca="1" si="14"/>
        <v>0.60267828339215124</v>
      </c>
      <c r="O89" s="27">
        <f t="shared" ca="1" si="15"/>
        <v>-0.80133634591729297</v>
      </c>
      <c r="P89" s="7"/>
      <c r="Q89" s="28">
        <f t="shared" ca="1" si="16"/>
        <v>0.59084515819698713</v>
      </c>
      <c r="R89" s="27">
        <f t="shared" ca="1" si="20"/>
        <v>315.30743338287334</v>
      </c>
      <c r="S89" s="7"/>
      <c r="T89" s="28">
        <f t="shared" si="17"/>
        <v>315.30599999999981</v>
      </c>
      <c r="U89" s="27">
        <f t="shared" si="18"/>
        <v>5.5031278512932378</v>
      </c>
      <c r="V89" s="7"/>
      <c r="W89" s="28">
        <f t="shared" ca="1" si="19"/>
        <v>1.4333828735288989E-3</v>
      </c>
      <c r="X89" s="27"/>
      <c r="Y89" s="7"/>
      <c r="Z89" s="46"/>
    </row>
    <row r="90" spans="1:26" s="26" customFormat="1" x14ac:dyDescent="0.25">
      <c r="A90" s="26">
        <v>9</v>
      </c>
      <c r="B90" s="26">
        <v>-627</v>
      </c>
      <c r="C90" s="26">
        <v>11819</v>
      </c>
      <c r="D90" s="26">
        <v>11702</v>
      </c>
      <c r="E90" s="26">
        <v>14621</v>
      </c>
      <c r="F90" s="26">
        <v>14722</v>
      </c>
      <c r="G90" s="27"/>
      <c r="H90" s="7"/>
      <c r="I90" s="28">
        <f t="shared" si="11"/>
        <v>-2802</v>
      </c>
      <c r="J90" s="27">
        <f t="shared" si="11"/>
        <v>-3020</v>
      </c>
      <c r="K90" s="7"/>
      <c r="L90" s="28">
        <f t="shared" ca="1" si="12"/>
        <v>-2770.3306987925776</v>
      </c>
      <c r="M90" s="26">
        <f t="shared" ca="1" si="13"/>
        <v>-3029.3541403545823</v>
      </c>
      <c r="N90" s="26">
        <f t="shared" ca="1" si="14"/>
        <v>0.67614198081823484</v>
      </c>
      <c r="O90" s="27">
        <f t="shared" ca="1" si="15"/>
        <v>-0.73799641927867421</v>
      </c>
      <c r="P90" s="7"/>
      <c r="Q90" s="28">
        <f t="shared" ca="1" si="16"/>
        <v>0.66525753123894804</v>
      </c>
      <c r="R90" s="27">
        <f t="shared" ca="1" si="20"/>
        <v>309.67702618251565</v>
      </c>
      <c r="S90" s="7"/>
      <c r="T90" s="28">
        <f t="shared" si="17"/>
        <v>309.66299999999984</v>
      </c>
      <c r="U90" s="27">
        <f t="shared" si="18"/>
        <v>5.4046389216031976</v>
      </c>
      <c r="V90" s="7"/>
      <c r="W90" s="28">
        <f t="shared" ca="1" si="19"/>
        <v>1.402618251580634E-2</v>
      </c>
      <c r="X90" s="27"/>
      <c r="Y90" s="7"/>
      <c r="Z90" s="46"/>
    </row>
    <row r="91" spans="1:26" s="26" customFormat="1" x14ac:dyDescent="0.25">
      <c r="A91" s="26">
        <v>10</v>
      </c>
      <c r="B91" s="26">
        <v>-630</v>
      </c>
      <c r="C91" s="26">
        <v>11684</v>
      </c>
      <c r="D91" s="26">
        <v>11853</v>
      </c>
      <c r="E91" s="26">
        <v>14773</v>
      </c>
      <c r="F91" s="26">
        <v>14593</v>
      </c>
      <c r="G91" s="27"/>
      <c r="H91" s="7"/>
      <c r="I91" s="28">
        <f t="shared" si="11"/>
        <v>-3089</v>
      </c>
      <c r="J91" s="27">
        <f t="shared" si="11"/>
        <v>-2740</v>
      </c>
      <c r="K91" s="7"/>
      <c r="L91" s="28">
        <f t="shared" ca="1" si="12"/>
        <v>-3057.3306987925776</v>
      </c>
      <c r="M91" s="26">
        <f t="shared" ca="1" si="13"/>
        <v>-2749.3541403545823</v>
      </c>
      <c r="N91" s="26">
        <f t="shared" ca="1" si="14"/>
        <v>0.74618876208496565</v>
      </c>
      <c r="O91" s="27">
        <f t="shared" ca="1" si="15"/>
        <v>-0.66978419059093086</v>
      </c>
      <c r="P91" s="7"/>
      <c r="Q91" s="28">
        <f t="shared" ca="1" si="16"/>
        <v>0.7363249634244341</v>
      </c>
      <c r="R91" s="27">
        <f t="shared" ca="1" si="20"/>
        <v>304.00034016583879</v>
      </c>
      <c r="S91" s="7"/>
      <c r="T91" s="28">
        <f t="shared" si="17"/>
        <v>303.99299999999982</v>
      </c>
      <c r="U91" s="27">
        <f t="shared" si="18"/>
        <v>5.305678753015119</v>
      </c>
      <c r="V91" s="7"/>
      <c r="W91" s="28">
        <f t="shared" ca="1" si="19"/>
        <v>7.3401658389684599E-3</v>
      </c>
      <c r="X91" s="27"/>
      <c r="Y91" s="7"/>
      <c r="Z91" s="46"/>
    </row>
    <row r="92" spans="1:26" s="26" customFormat="1" x14ac:dyDescent="0.25">
      <c r="A92" s="26">
        <v>11</v>
      </c>
      <c r="B92" s="26">
        <v>-630</v>
      </c>
      <c r="C92" s="26">
        <v>11538</v>
      </c>
      <c r="D92" s="26">
        <v>11996</v>
      </c>
      <c r="E92" s="26">
        <v>14880</v>
      </c>
      <c r="F92" s="26">
        <v>14418</v>
      </c>
      <c r="G92" s="27"/>
      <c r="H92" s="7"/>
      <c r="I92" s="28">
        <f t="shared" si="11"/>
        <v>-3342</v>
      </c>
      <c r="J92" s="27">
        <f t="shared" si="11"/>
        <v>-2422</v>
      </c>
      <c r="K92" s="7"/>
      <c r="L92" s="28">
        <f t="shared" ca="1" si="12"/>
        <v>-3310.3306987925776</v>
      </c>
      <c r="M92" s="26">
        <f t="shared" ca="1" si="13"/>
        <v>-2431.3541403545823</v>
      </c>
      <c r="N92" s="26">
        <f t="shared" ca="1" si="14"/>
        <v>0.80793731839326854</v>
      </c>
      <c r="O92" s="27">
        <f t="shared" ca="1" si="15"/>
        <v>-0.59231458800985104</v>
      </c>
      <c r="P92" s="7"/>
      <c r="Q92" s="28">
        <f t="shared" ca="1" si="16"/>
        <v>0.7992307246060073</v>
      </c>
      <c r="R92" s="27">
        <f t="shared" ca="1" si="20"/>
        <v>298.25206712116494</v>
      </c>
      <c r="S92" s="7"/>
      <c r="T92" s="28">
        <f t="shared" si="17"/>
        <v>298.32299999999981</v>
      </c>
      <c r="U92" s="27">
        <f t="shared" si="18"/>
        <v>5.2067185844270405</v>
      </c>
      <c r="V92" s="7"/>
      <c r="W92" s="28">
        <f t="shared" ca="1" si="19"/>
        <v>-7.0932878834867097E-2</v>
      </c>
      <c r="X92" s="27"/>
      <c r="Y92" s="7"/>
      <c r="Z92" s="46"/>
    </row>
    <row r="93" spans="1:26" s="26" customFormat="1" x14ac:dyDescent="0.25">
      <c r="A93" s="26">
        <v>12</v>
      </c>
      <c r="B93" s="26">
        <v>-612</v>
      </c>
      <c r="C93" s="26">
        <v>11433</v>
      </c>
      <c r="D93" s="26">
        <v>12152</v>
      </c>
      <c r="E93" s="26">
        <v>14986</v>
      </c>
      <c r="F93" s="26">
        <v>14256</v>
      </c>
      <c r="G93" s="27"/>
      <c r="H93" s="7"/>
      <c r="I93" s="28">
        <f t="shared" si="11"/>
        <v>-3553</v>
      </c>
      <c r="J93" s="27">
        <f t="shared" si="11"/>
        <v>-2104</v>
      </c>
      <c r="K93" s="7"/>
      <c r="L93" s="28">
        <f t="shared" ca="1" si="12"/>
        <v>-3521.3306987925776</v>
      </c>
      <c r="M93" s="26">
        <f t="shared" ca="1" si="13"/>
        <v>-2113.3541403545823</v>
      </c>
      <c r="N93" s="26">
        <f t="shared" ca="1" si="14"/>
        <v>0.85943512622351315</v>
      </c>
      <c r="O93" s="27">
        <f t="shared" ca="1" si="15"/>
        <v>-0.51484498542877111</v>
      </c>
      <c r="P93" s="7"/>
      <c r="Q93" s="28">
        <f t="shared" ca="1" si="16"/>
        <v>0.85188460716356917</v>
      </c>
      <c r="R93" s="27">
        <f t="shared" ca="1" si="20"/>
        <v>292.85679244586493</v>
      </c>
      <c r="S93" s="7"/>
      <c r="T93" s="28">
        <f t="shared" si="17"/>
        <v>292.81499999999983</v>
      </c>
      <c r="U93" s="27">
        <f t="shared" si="18"/>
        <v>5.1105858492271929</v>
      </c>
      <c r="V93" s="7"/>
      <c r="W93" s="28">
        <f t="shared" ca="1" si="19"/>
        <v>4.1792445865098671E-2</v>
      </c>
      <c r="X93" s="27"/>
      <c r="Y93" s="7"/>
      <c r="Z93" s="46"/>
    </row>
    <row r="94" spans="1:26" s="26" customFormat="1" x14ac:dyDescent="0.25">
      <c r="A94" s="26">
        <v>13</v>
      </c>
      <c r="B94" s="26">
        <v>-608</v>
      </c>
      <c r="C94" s="26">
        <v>11345</v>
      </c>
      <c r="D94" s="26">
        <v>12333</v>
      </c>
      <c r="E94" s="26">
        <v>15086</v>
      </c>
      <c r="F94" s="26">
        <v>14091</v>
      </c>
      <c r="G94" s="27"/>
      <c r="H94" s="7"/>
      <c r="I94" s="28">
        <f t="shared" si="11"/>
        <v>-3741</v>
      </c>
      <c r="J94" s="27">
        <f t="shared" si="11"/>
        <v>-1758</v>
      </c>
      <c r="K94" s="7"/>
      <c r="L94" s="28">
        <f t="shared" ca="1" si="12"/>
        <v>-3709.3306987925776</v>
      </c>
      <c r="M94" s="26">
        <f t="shared" ca="1" si="13"/>
        <v>-1767.3541403545826</v>
      </c>
      <c r="N94" s="26">
        <f t="shared" ca="1" si="14"/>
        <v>0.9053194289348212</v>
      </c>
      <c r="O94" s="27">
        <f t="shared" ca="1" si="15"/>
        <v>-0.43055415997891699</v>
      </c>
      <c r="P94" s="7"/>
      <c r="Q94" s="28">
        <f t="shared" ca="1" si="16"/>
        <v>0.89902565853821825</v>
      </c>
      <c r="R94" s="27">
        <f t="shared" ca="1" si="20"/>
        <v>287.30002425976375</v>
      </c>
      <c r="S94" s="7"/>
      <c r="T94" s="28">
        <f t="shared" si="17"/>
        <v>287.34299999999985</v>
      </c>
      <c r="U94" s="27">
        <f t="shared" si="18"/>
        <v>5.0150814325580635</v>
      </c>
      <c r="V94" s="7"/>
      <c r="W94" s="28">
        <f t="shared" ca="1" si="19"/>
        <v>-4.2975740236101956E-2</v>
      </c>
      <c r="X94" s="27"/>
      <c r="Y94" s="7"/>
      <c r="Z94" s="46"/>
    </row>
    <row r="95" spans="1:26" s="26" customFormat="1" x14ac:dyDescent="0.25">
      <c r="A95" s="26">
        <v>14</v>
      </c>
      <c r="B95" s="26">
        <v>-636</v>
      </c>
      <c r="C95" s="26">
        <v>11272</v>
      </c>
      <c r="D95" s="26">
        <v>12525</v>
      </c>
      <c r="E95" s="26">
        <v>15167</v>
      </c>
      <c r="F95" s="26">
        <v>13907</v>
      </c>
      <c r="G95" s="27"/>
      <c r="H95" s="7"/>
      <c r="I95" s="28">
        <f t="shared" si="11"/>
        <v>-3895</v>
      </c>
      <c r="J95" s="27">
        <f t="shared" si="11"/>
        <v>-1382</v>
      </c>
      <c r="K95" s="7"/>
      <c r="L95" s="28">
        <f t="shared" ca="1" si="12"/>
        <v>-3863.3306987925776</v>
      </c>
      <c r="M95" s="26">
        <f t="shared" ca="1" si="13"/>
        <v>-1391.3541403545826</v>
      </c>
      <c r="N95" s="26">
        <f t="shared" ca="1" si="14"/>
        <v>0.94290550668770112</v>
      </c>
      <c r="O95" s="27">
        <f t="shared" ca="1" si="15"/>
        <v>-0.33895488145537594</v>
      </c>
      <c r="P95" s="7"/>
      <c r="Q95" s="28">
        <f t="shared" ca="1" si="16"/>
        <v>0.93797609810167581</v>
      </c>
      <c r="R95" s="27">
        <f t="shared" ca="1" si="20"/>
        <v>281.5779575657341</v>
      </c>
      <c r="S95" s="7"/>
      <c r="T95" s="28">
        <f t="shared" si="17"/>
        <v>281.61899999999986</v>
      </c>
      <c r="U95" s="27">
        <f t="shared" si="18"/>
        <v>4.9151787861739082</v>
      </c>
      <c r="V95" s="7"/>
      <c r="W95" s="28">
        <f t="shared" ca="1" si="19"/>
        <v>-4.104243426576204E-2</v>
      </c>
      <c r="X95" s="27"/>
      <c r="Y95" s="7"/>
      <c r="Z95" s="46"/>
    </row>
    <row r="96" spans="1:26" s="26" customFormat="1" x14ac:dyDescent="0.25">
      <c r="A96" s="26">
        <v>15</v>
      </c>
      <c r="B96" s="26">
        <v>-636</v>
      </c>
      <c r="C96" s="26">
        <v>11212</v>
      </c>
      <c r="D96" s="26">
        <v>12717</v>
      </c>
      <c r="E96" s="26">
        <v>15221</v>
      </c>
      <c r="F96" s="26">
        <v>13712</v>
      </c>
      <c r="G96" s="27"/>
      <c r="H96" s="7"/>
      <c r="I96" s="28">
        <f t="shared" si="11"/>
        <v>-4009</v>
      </c>
      <c r="J96" s="27">
        <f t="shared" si="11"/>
        <v>-995</v>
      </c>
      <c r="K96" s="7"/>
      <c r="L96" s="28">
        <f t="shared" ca="1" si="12"/>
        <v>-3977.3306987925776</v>
      </c>
      <c r="M96" s="26">
        <f t="shared" ca="1" si="13"/>
        <v>-1004.3541403545825</v>
      </c>
      <c r="N96" s="26">
        <f t="shared" ca="1" si="14"/>
        <v>0.97072896684243049</v>
      </c>
      <c r="O96" s="27">
        <f t="shared" ca="1" si="15"/>
        <v>-0.24467583680481644</v>
      </c>
      <c r="P96" s="7"/>
      <c r="Q96" s="28">
        <f t="shared" ca="1" si="16"/>
        <v>0.96720263734751144</v>
      </c>
      <c r="R96" s="27">
        <f t="shared" ca="1" si="20"/>
        <v>275.90613916407767</v>
      </c>
      <c r="S96" s="7"/>
      <c r="T96" s="28">
        <f t="shared" si="17"/>
        <v>275.89499999999987</v>
      </c>
      <c r="U96" s="27">
        <f t="shared" si="18"/>
        <v>4.815276139789753</v>
      </c>
      <c r="V96" s="7"/>
      <c r="W96" s="28">
        <f t="shared" ca="1" si="19"/>
        <v>1.1139164077803798E-2</v>
      </c>
      <c r="X96" s="27"/>
      <c r="Y96" s="7"/>
      <c r="Z96" s="46"/>
    </row>
    <row r="97" spans="1:26" s="26" customFormat="1" x14ac:dyDescent="0.25">
      <c r="A97" s="26">
        <v>16</v>
      </c>
      <c r="B97" s="26">
        <v>-634</v>
      </c>
      <c r="C97" s="26">
        <v>11177</v>
      </c>
      <c r="D97" s="26">
        <v>12919</v>
      </c>
      <c r="E97" s="26">
        <v>15265</v>
      </c>
      <c r="F97" s="26">
        <v>13517</v>
      </c>
      <c r="G97" s="27"/>
      <c r="H97" s="7"/>
      <c r="I97" s="28">
        <f t="shared" si="11"/>
        <v>-4088</v>
      </c>
      <c r="J97" s="27">
        <f t="shared" si="11"/>
        <v>-598</v>
      </c>
      <c r="K97" s="7"/>
      <c r="L97" s="28">
        <f t="shared" ca="1" si="12"/>
        <v>-4056.3306987925776</v>
      </c>
      <c r="M97" s="26">
        <f t="shared" ca="1" si="13"/>
        <v>-607.35414035458246</v>
      </c>
      <c r="N97" s="26">
        <f t="shared" ca="1" si="14"/>
        <v>0.99001013659877801</v>
      </c>
      <c r="O97" s="27">
        <f t="shared" ca="1" si="15"/>
        <v>-0.1479606411296947</v>
      </c>
      <c r="P97" s="7"/>
      <c r="Q97" s="28">
        <f t="shared" ca="1" si="16"/>
        <v>0.98792212041576877</v>
      </c>
      <c r="R97" s="27">
        <f t="shared" ca="1" si="20"/>
        <v>270.2275567708391</v>
      </c>
      <c r="S97" s="7"/>
      <c r="T97" s="28">
        <f t="shared" si="17"/>
        <v>270.18899999999985</v>
      </c>
      <c r="U97" s="27">
        <f t="shared" si="18"/>
        <v>4.7156876526709564</v>
      </c>
      <c r="V97" s="7"/>
      <c r="W97" s="28">
        <f t="shared" ca="1" si="19"/>
        <v>3.8556770839250021E-2</v>
      </c>
      <c r="X97" s="27"/>
      <c r="Y97" s="7"/>
      <c r="Z97" s="46"/>
    </row>
    <row r="98" spans="1:26" s="26" customFormat="1" x14ac:dyDescent="0.25">
      <c r="A98" s="26">
        <v>17</v>
      </c>
      <c r="B98" s="26">
        <v>-635</v>
      </c>
      <c r="C98" s="26">
        <v>11146</v>
      </c>
      <c r="D98" s="26">
        <v>13108</v>
      </c>
      <c r="E98" s="26">
        <v>15269</v>
      </c>
      <c r="F98" s="26">
        <v>13299</v>
      </c>
      <c r="G98" s="27"/>
      <c r="H98" s="7"/>
      <c r="I98" s="28">
        <f t="shared" si="11"/>
        <v>-4123</v>
      </c>
      <c r="J98" s="27">
        <f t="shared" si="11"/>
        <v>-191</v>
      </c>
      <c r="K98" s="7"/>
      <c r="L98" s="28">
        <f t="shared" ca="1" si="12"/>
        <v>-4091.3306987925776</v>
      </c>
      <c r="M98" s="26">
        <f t="shared" ca="1" si="13"/>
        <v>-200.35414035458246</v>
      </c>
      <c r="N98" s="26">
        <f t="shared" ca="1" si="14"/>
        <v>0.99855242699715985</v>
      </c>
      <c r="O98" s="27">
        <f t="shared" ca="1" si="15"/>
        <v>-4.8809294430010704E-2</v>
      </c>
      <c r="P98" s="7"/>
      <c r="Q98" s="28">
        <f t="shared" ca="1" si="16"/>
        <v>0.99793771617273153</v>
      </c>
      <c r="R98" s="27">
        <f t="shared" ca="1" si="20"/>
        <v>264.50981985634485</v>
      </c>
      <c r="S98" s="7"/>
      <c r="T98" s="28">
        <f t="shared" si="17"/>
        <v>264.47399999999988</v>
      </c>
      <c r="U98" s="27">
        <f t="shared" si="18"/>
        <v>4.6159420859194809</v>
      </c>
      <c r="V98" s="7"/>
      <c r="W98" s="28">
        <f t="shared" ca="1" si="19"/>
        <v>3.5819856344971868E-2</v>
      </c>
      <c r="X98" s="27"/>
      <c r="Y98" s="7"/>
      <c r="Z98" s="46"/>
    </row>
    <row r="99" spans="1:26" s="26" customFormat="1" x14ac:dyDescent="0.25">
      <c r="A99" s="26">
        <v>18</v>
      </c>
      <c r="B99" s="26">
        <v>-631</v>
      </c>
      <c r="C99" s="26">
        <v>11149</v>
      </c>
      <c r="D99" s="26">
        <v>13309</v>
      </c>
      <c r="E99" s="26">
        <v>15262</v>
      </c>
      <c r="F99" s="26">
        <v>13099</v>
      </c>
      <c r="G99" s="27"/>
      <c r="H99" s="7"/>
      <c r="I99" s="28">
        <f t="shared" si="11"/>
        <v>-4113</v>
      </c>
      <c r="J99" s="27">
        <f t="shared" si="11"/>
        <v>210</v>
      </c>
      <c r="K99" s="7"/>
      <c r="L99" s="28">
        <f t="shared" ca="1" si="12"/>
        <v>-4081.3306987925776</v>
      </c>
      <c r="M99" s="26">
        <f t="shared" ca="1" si="13"/>
        <v>200.64585964541754</v>
      </c>
      <c r="N99" s="26">
        <f t="shared" ca="1" si="14"/>
        <v>0.99611177259762218</v>
      </c>
      <c r="O99" s="27">
        <f t="shared" ca="1" si="15"/>
        <v>4.888036165493595E-2</v>
      </c>
      <c r="P99" s="7"/>
      <c r="Q99" s="28">
        <f t="shared" ca="1" si="16"/>
        <v>0.99694745065565193</v>
      </c>
      <c r="R99" s="27">
        <f t="shared" ca="1" si="20"/>
        <v>258.90273957954184</v>
      </c>
      <c r="S99" s="7"/>
      <c r="T99" s="28">
        <f t="shared" si="17"/>
        <v>258.7949999999999</v>
      </c>
      <c r="U99" s="27">
        <f t="shared" si="18"/>
        <v>4.5168248376987234</v>
      </c>
      <c r="V99" s="7"/>
      <c r="W99" s="28">
        <f t="shared" ca="1" si="19"/>
        <v>0.10773957954194202</v>
      </c>
      <c r="X99" s="27"/>
      <c r="Y99" s="7"/>
      <c r="Z99" s="46"/>
    </row>
    <row r="100" spans="1:26" s="26" customFormat="1" x14ac:dyDescent="0.25">
      <c r="A100" s="26">
        <v>19</v>
      </c>
      <c r="B100" s="26">
        <v>-615</v>
      </c>
      <c r="C100" s="26">
        <v>11179</v>
      </c>
      <c r="D100" s="26">
        <v>13516</v>
      </c>
      <c r="E100" s="26">
        <v>15256</v>
      </c>
      <c r="F100" s="26">
        <v>12909</v>
      </c>
      <c r="G100" s="27"/>
      <c r="H100" s="7"/>
      <c r="I100" s="28">
        <f t="shared" si="11"/>
        <v>-4077</v>
      </c>
      <c r="J100" s="27">
        <f t="shared" si="11"/>
        <v>607</v>
      </c>
      <c r="K100" s="7"/>
      <c r="L100" s="28">
        <f t="shared" ca="1" si="12"/>
        <v>-4045.3306987925776</v>
      </c>
      <c r="M100" s="26">
        <f t="shared" ca="1" si="13"/>
        <v>597.64585964541754</v>
      </c>
      <c r="N100" s="26">
        <f t="shared" ca="1" si="14"/>
        <v>0.98732541675928664</v>
      </c>
      <c r="O100" s="27">
        <f t="shared" ca="1" si="15"/>
        <v>0.14559555733005769</v>
      </c>
      <c r="P100" s="7"/>
      <c r="Q100" s="28">
        <f t="shared" ca="1" si="16"/>
        <v>0.98959631368197376</v>
      </c>
      <c r="R100" s="27">
        <f t="shared" ca="1" si="20"/>
        <v>253.34003999879678</v>
      </c>
      <c r="S100" s="7"/>
      <c r="T100" s="28">
        <f t="shared" si="17"/>
        <v>253.25999999999991</v>
      </c>
      <c r="U100" s="27">
        <f t="shared" si="18"/>
        <v>4.4202208636008375</v>
      </c>
      <c r="V100" s="7"/>
      <c r="W100" s="28">
        <f t="shared" ca="1" si="19"/>
        <v>8.0039998796877398E-2</v>
      </c>
      <c r="X100" s="27"/>
      <c r="Y100" s="7"/>
      <c r="Z100" s="46"/>
    </row>
    <row r="101" spans="1:26" s="26" customFormat="1" x14ac:dyDescent="0.25">
      <c r="A101" s="26">
        <v>20</v>
      </c>
      <c r="B101" s="26">
        <v>-609</v>
      </c>
      <c r="C101" s="26">
        <v>11207</v>
      </c>
      <c r="D101" s="26">
        <v>13690</v>
      </c>
      <c r="E101" s="26">
        <v>15200</v>
      </c>
      <c r="F101" s="26">
        <v>12712</v>
      </c>
      <c r="G101" s="27"/>
      <c r="H101" s="7"/>
      <c r="I101" s="28">
        <f t="shared" si="11"/>
        <v>-3993</v>
      </c>
      <c r="J101" s="27">
        <f t="shared" si="11"/>
        <v>978</v>
      </c>
      <c r="K101" s="7"/>
      <c r="L101" s="28">
        <f t="shared" ca="1" si="12"/>
        <v>-3961.3306987925776</v>
      </c>
      <c r="M101" s="26">
        <f t="shared" ca="1" si="13"/>
        <v>968.64585964541754</v>
      </c>
      <c r="N101" s="26">
        <f t="shared" ca="1" si="14"/>
        <v>0.96682391980317028</v>
      </c>
      <c r="O101" s="27">
        <f t="shared" ca="1" si="15"/>
        <v>0.23597676034131757</v>
      </c>
      <c r="P101" s="7"/>
      <c r="Q101" s="28">
        <f t="shared" ca="1" si="16"/>
        <v>0.97043468637148522</v>
      </c>
      <c r="R101" s="27">
        <f t="shared" ca="1" si="20"/>
        <v>248.04257467256525</v>
      </c>
      <c r="S101" s="7"/>
      <c r="T101" s="28">
        <f t="shared" si="17"/>
        <v>247.77899999999991</v>
      </c>
      <c r="U101" s="27">
        <f t="shared" si="18"/>
        <v>4.3245593672990275</v>
      </c>
      <c r="V101" s="7"/>
      <c r="W101" s="28">
        <f t="shared" ca="1" si="19"/>
        <v>0.26357467256534051</v>
      </c>
      <c r="X101" s="27"/>
      <c r="Y101" s="7"/>
      <c r="Z101" s="46"/>
    </row>
    <row r="102" spans="1:26" s="26" customFormat="1" x14ac:dyDescent="0.25">
      <c r="A102" s="26">
        <v>21</v>
      </c>
      <c r="B102" s="26">
        <v>-627</v>
      </c>
      <c r="C102" s="26">
        <v>11276</v>
      </c>
      <c r="D102" s="26">
        <v>13893</v>
      </c>
      <c r="E102" s="26">
        <v>15148</v>
      </c>
      <c r="F102" s="26">
        <v>12530</v>
      </c>
      <c r="G102" s="27"/>
      <c r="H102" s="7"/>
      <c r="I102" s="28">
        <f t="shared" si="11"/>
        <v>-3872</v>
      </c>
      <c r="J102" s="27">
        <f t="shared" si="11"/>
        <v>1363</v>
      </c>
      <c r="K102" s="7"/>
      <c r="L102" s="28">
        <f t="shared" ca="1" si="12"/>
        <v>-3840.3306987925776</v>
      </c>
      <c r="M102" s="26">
        <f t="shared" ca="1" si="13"/>
        <v>1353.6458596454174</v>
      </c>
      <c r="N102" s="26">
        <f t="shared" ca="1" si="14"/>
        <v>0.93729200156876458</v>
      </c>
      <c r="O102" s="27">
        <f t="shared" ca="1" si="15"/>
        <v>0.32976857478696459</v>
      </c>
      <c r="P102" s="7"/>
      <c r="Q102" s="28">
        <f t="shared" ca="1" si="16"/>
        <v>0.94229228859067626</v>
      </c>
      <c r="R102" s="27">
        <f t="shared" ca="1" si="20"/>
        <v>242.42148616038867</v>
      </c>
      <c r="S102" s="7"/>
      <c r="T102" s="28">
        <f t="shared" si="17"/>
        <v>242.13599999999991</v>
      </c>
      <c r="U102" s="27">
        <f t="shared" si="18"/>
        <v>4.2260704376089882</v>
      </c>
      <c r="V102" s="7"/>
      <c r="W102" s="28">
        <f t="shared" ca="1" si="19"/>
        <v>0.28548616038875707</v>
      </c>
      <c r="X102" s="27"/>
      <c r="Y102" s="7"/>
      <c r="Z102" s="46"/>
    </row>
    <row r="103" spans="1:26" s="26" customFormat="1" x14ac:dyDescent="0.25">
      <c r="A103" s="26">
        <v>22</v>
      </c>
      <c r="B103" s="26">
        <v>-616</v>
      </c>
      <c r="C103" s="26">
        <v>11356</v>
      </c>
      <c r="D103" s="26">
        <v>14080</v>
      </c>
      <c r="E103" s="26">
        <v>15075</v>
      </c>
      <c r="F103" s="26">
        <v>12347</v>
      </c>
      <c r="G103" s="27"/>
      <c r="H103" s="7"/>
      <c r="I103" s="28">
        <f t="shared" si="11"/>
        <v>-3719</v>
      </c>
      <c r="J103" s="27">
        <f t="shared" si="11"/>
        <v>1733</v>
      </c>
      <c r="K103" s="7"/>
      <c r="L103" s="28">
        <f t="shared" ca="1" si="12"/>
        <v>-3687.3306987925776</v>
      </c>
      <c r="M103" s="26">
        <f t="shared" ca="1" si="13"/>
        <v>1723.6458596454174</v>
      </c>
      <c r="N103" s="26">
        <f t="shared" ca="1" si="14"/>
        <v>0.89994998925583836</v>
      </c>
      <c r="O103" s="27">
        <f t="shared" ca="1" si="15"/>
        <v>0.41990616269576819</v>
      </c>
      <c r="P103" s="7"/>
      <c r="Q103" s="28">
        <f t="shared" ca="1" si="16"/>
        <v>0.90628467165411652</v>
      </c>
      <c r="R103" s="27">
        <f t="shared" ca="1" si="20"/>
        <v>236.85014217472656</v>
      </c>
      <c r="S103" s="7"/>
      <c r="T103" s="28">
        <f t="shared" si="17"/>
        <v>236.5919999999999</v>
      </c>
      <c r="U103" s="27">
        <f t="shared" si="18"/>
        <v>4.1293093838784225</v>
      </c>
      <c r="V103" s="7"/>
      <c r="W103" s="28">
        <f t="shared" ca="1" si="19"/>
        <v>0.25814217472665746</v>
      </c>
      <c r="X103" s="27"/>
      <c r="Y103" s="7"/>
      <c r="Z103" s="46"/>
    </row>
    <row r="104" spans="1:26" s="26" customFormat="1" x14ac:dyDescent="0.25">
      <c r="A104" s="26">
        <v>23</v>
      </c>
      <c r="B104" s="26">
        <v>-639</v>
      </c>
      <c r="C104" s="26">
        <v>11455</v>
      </c>
      <c r="D104" s="26">
        <v>14260</v>
      </c>
      <c r="E104" s="26">
        <v>14974</v>
      </c>
      <c r="F104" s="26">
        <v>12161</v>
      </c>
      <c r="G104" s="27"/>
      <c r="H104" s="7"/>
      <c r="I104" s="28">
        <f t="shared" si="11"/>
        <v>-3519</v>
      </c>
      <c r="J104" s="27">
        <f t="shared" si="11"/>
        <v>2099</v>
      </c>
      <c r="K104" s="7"/>
      <c r="L104" s="28">
        <f t="shared" ca="1" si="12"/>
        <v>-3487.3306987925776</v>
      </c>
      <c r="M104" s="26">
        <f t="shared" ca="1" si="13"/>
        <v>2089.6458596454177</v>
      </c>
      <c r="N104" s="26">
        <f t="shared" ca="1" si="14"/>
        <v>0.85113690126508512</v>
      </c>
      <c r="O104" s="27">
        <f t="shared" ca="1" si="15"/>
        <v>0.509069290194747</v>
      </c>
      <c r="P104" s="7"/>
      <c r="Q104" s="28">
        <f t="shared" ca="1" si="16"/>
        <v>0.85879024394895265</v>
      </c>
      <c r="R104" s="27">
        <f t="shared" ca="1" si="20"/>
        <v>231.05130794796537</v>
      </c>
      <c r="S104" s="7"/>
      <c r="T104" s="28">
        <f t="shared" si="17"/>
        <v>230.84099999999989</v>
      </c>
      <c r="U104" s="27">
        <f t="shared" si="18"/>
        <v>4.028935498596228</v>
      </c>
      <c r="V104" s="7"/>
      <c r="W104" s="28">
        <f t="shared" ca="1" si="19"/>
        <v>0.21030794796547525</v>
      </c>
      <c r="X104" s="27"/>
      <c r="Y104" s="7"/>
      <c r="Z104" s="46"/>
    </row>
    <row r="105" spans="1:26" s="26" customFormat="1" x14ac:dyDescent="0.25">
      <c r="A105" s="26">
        <v>24</v>
      </c>
      <c r="B105" s="26">
        <v>-640</v>
      </c>
      <c r="C105" s="26">
        <v>11576</v>
      </c>
      <c r="D105" s="26">
        <v>14435</v>
      </c>
      <c r="E105" s="26">
        <v>14860</v>
      </c>
      <c r="F105" s="26">
        <v>11990</v>
      </c>
      <c r="G105" s="27"/>
      <c r="H105" s="7"/>
      <c r="I105" s="28">
        <f t="shared" si="11"/>
        <v>-3284</v>
      </c>
      <c r="J105" s="27">
        <f t="shared" si="11"/>
        <v>2445</v>
      </c>
      <c r="K105" s="7"/>
      <c r="L105" s="28">
        <f t="shared" ca="1" si="12"/>
        <v>-3252.3306987925776</v>
      </c>
      <c r="M105" s="26">
        <f t="shared" ca="1" si="13"/>
        <v>2435.6458596454177</v>
      </c>
      <c r="N105" s="26">
        <f t="shared" ca="1" si="14"/>
        <v>0.79378152287595005</v>
      </c>
      <c r="O105" s="27">
        <f t="shared" ca="1" si="15"/>
        <v>0.59336011564460123</v>
      </c>
      <c r="P105" s="7"/>
      <c r="Q105" s="28">
        <f t="shared" ca="1" si="16"/>
        <v>0.80268023203891681</v>
      </c>
      <c r="R105" s="27">
        <f t="shared" ca="1" si="20"/>
        <v>225.2370216890456</v>
      </c>
      <c r="S105" s="7"/>
      <c r="T105" s="28">
        <f t="shared" si="17"/>
        <v>225.0809999999999</v>
      </c>
      <c r="U105" s="27">
        <f t="shared" si="18"/>
        <v>3.9284045336813551</v>
      </c>
      <c r="V105" s="7"/>
      <c r="W105" s="28">
        <f t="shared" ca="1" si="19"/>
        <v>0.15602168904570135</v>
      </c>
      <c r="X105" s="27"/>
      <c r="Y105" s="7"/>
      <c r="Z105" s="46"/>
    </row>
    <row r="106" spans="1:26" s="26" customFormat="1" x14ac:dyDescent="0.25">
      <c r="A106" s="26">
        <v>25</v>
      </c>
      <c r="B106" s="26">
        <v>-625</v>
      </c>
      <c r="C106" s="26">
        <v>11702</v>
      </c>
      <c r="D106" s="26">
        <v>14590</v>
      </c>
      <c r="E106" s="26">
        <v>14726</v>
      </c>
      <c r="F106" s="26">
        <v>11832</v>
      </c>
      <c r="G106" s="27"/>
      <c r="H106" s="7"/>
      <c r="I106" s="28">
        <f t="shared" si="11"/>
        <v>-3024</v>
      </c>
      <c r="J106" s="27">
        <f t="shared" si="11"/>
        <v>2758</v>
      </c>
      <c r="K106" s="7"/>
      <c r="L106" s="28">
        <f t="shared" ca="1" si="12"/>
        <v>-2992.3306987925776</v>
      </c>
      <c r="M106" s="26">
        <f t="shared" ca="1" si="13"/>
        <v>2748.6458596454177</v>
      </c>
      <c r="N106" s="26">
        <f t="shared" ca="1" si="14"/>
        <v>0.73032450848797092</v>
      </c>
      <c r="O106" s="27">
        <f t="shared" ca="1" si="15"/>
        <v>0.66961164271340001</v>
      </c>
      <c r="P106" s="7"/>
      <c r="Q106" s="28">
        <f t="shared" ca="1" si="16"/>
        <v>0.74034853059408912</v>
      </c>
      <c r="R106" s="27">
        <f t="shared" ca="1" si="20"/>
        <v>219.58179358489429</v>
      </c>
      <c r="S106" s="7"/>
      <c r="T106" s="28">
        <f t="shared" si="17"/>
        <v>219.4559999999999</v>
      </c>
      <c r="U106" s="27">
        <f t="shared" si="18"/>
        <v>3.8302297632566744</v>
      </c>
      <c r="V106" s="7"/>
      <c r="W106" s="28">
        <f t="shared" ca="1" si="19"/>
        <v>0.12579358489438164</v>
      </c>
      <c r="X106" s="27"/>
      <c r="Y106" s="7"/>
      <c r="Z106" s="46"/>
    </row>
    <row r="107" spans="1:26" s="26" customFormat="1" x14ac:dyDescent="0.25">
      <c r="A107" s="26">
        <v>26</v>
      </c>
      <c r="B107" s="26">
        <v>-621</v>
      </c>
      <c r="C107" s="26">
        <v>11844</v>
      </c>
      <c r="D107" s="26">
        <v>14725</v>
      </c>
      <c r="E107" s="26">
        <v>14576</v>
      </c>
      <c r="F107" s="26">
        <v>11684</v>
      </c>
      <c r="G107" s="27"/>
      <c r="H107" s="7"/>
      <c r="I107" s="28">
        <f t="shared" si="11"/>
        <v>-2732</v>
      </c>
      <c r="J107" s="27">
        <f t="shared" si="11"/>
        <v>3041</v>
      </c>
      <c r="K107" s="7"/>
      <c r="L107" s="28">
        <f t="shared" ca="1" si="12"/>
        <v>-2700.3306987925776</v>
      </c>
      <c r="M107" s="26">
        <f t="shared" ca="1" si="13"/>
        <v>3031.6458596454177</v>
      </c>
      <c r="N107" s="26">
        <f t="shared" ca="1" si="14"/>
        <v>0.65905740002147117</v>
      </c>
      <c r="O107" s="27">
        <f t="shared" ca="1" si="15"/>
        <v>0.73855471670851192</v>
      </c>
      <c r="P107" s="7"/>
      <c r="Q107" s="28">
        <f t="shared" ca="1" si="16"/>
        <v>0.67009734597986381</v>
      </c>
      <c r="R107" s="27">
        <f t="shared" ca="1" si="20"/>
        <v>213.92744639465127</v>
      </c>
      <c r="S107" s="7"/>
      <c r="T107" s="28">
        <f t="shared" si="17"/>
        <v>213.8669999999999</v>
      </c>
      <c r="U107" s="27">
        <f t="shared" si="18"/>
        <v>3.7326833113627109</v>
      </c>
      <c r="V107" s="7"/>
      <c r="W107" s="28">
        <f t="shared" ca="1" si="19"/>
        <v>6.0446394651364699E-2</v>
      </c>
      <c r="X107" s="27"/>
      <c r="Y107" s="7"/>
      <c r="Z107" s="46"/>
    </row>
    <row r="108" spans="1:26" s="26" customFormat="1" x14ac:dyDescent="0.25">
      <c r="A108" s="26">
        <v>27</v>
      </c>
      <c r="B108" s="26">
        <v>-629</v>
      </c>
      <c r="C108" s="26">
        <v>12007</v>
      </c>
      <c r="D108" s="26">
        <v>14862</v>
      </c>
      <c r="E108" s="26">
        <v>14423</v>
      </c>
      <c r="F108" s="26">
        <v>11557</v>
      </c>
      <c r="G108" s="27"/>
      <c r="H108" s="7"/>
      <c r="I108" s="28">
        <f t="shared" si="11"/>
        <v>-2416</v>
      </c>
      <c r="J108" s="27">
        <f t="shared" si="11"/>
        <v>3305</v>
      </c>
      <c r="K108" s="7"/>
      <c r="L108" s="28">
        <f t="shared" ca="1" si="12"/>
        <v>-2384.3306987925776</v>
      </c>
      <c r="M108" s="26">
        <f t="shared" ca="1" si="13"/>
        <v>3295.6458596454177</v>
      </c>
      <c r="N108" s="26">
        <f t="shared" ca="1" si="14"/>
        <v>0.58193272099608107</v>
      </c>
      <c r="O108" s="27">
        <f t="shared" ca="1" si="15"/>
        <v>0.80286910375695564</v>
      </c>
      <c r="P108" s="7"/>
      <c r="Q108" s="28">
        <f t="shared" ca="1" si="16"/>
        <v>0.59391921059177433</v>
      </c>
      <c r="R108" s="27">
        <f t="shared" ca="1" si="20"/>
        <v>208.20174186556233</v>
      </c>
      <c r="S108" s="7"/>
      <c r="T108" s="28">
        <f t="shared" si="17"/>
        <v>208.2059999999999</v>
      </c>
      <c r="U108" s="27">
        <f t="shared" si="18"/>
        <v>3.6338802224073117</v>
      </c>
      <c r="V108" s="7"/>
      <c r="W108" s="28">
        <f t="shared" ca="1" si="19"/>
        <v>-4.2581344375776098E-3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-607</v>
      </c>
      <c r="C109" s="26">
        <v>12159</v>
      </c>
      <c r="D109" s="26">
        <v>14962</v>
      </c>
      <c r="E109" s="26">
        <v>14248</v>
      </c>
      <c r="F109" s="26">
        <v>11439</v>
      </c>
      <c r="G109" s="27"/>
      <c r="H109" s="7"/>
      <c r="I109" s="28">
        <f t="shared" si="11"/>
        <v>-2089</v>
      </c>
      <c r="J109" s="27">
        <f t="shared" si="11"/>
        <v>3523</v>
      </c>
      <c r="K109" s="7"/>
      <c r="L109" s="28">
        <f t="shared" ca="1" si="12"/>
        <v>-2057.3306987925776</v>
      </c>
      <c r="M109" s="26">
        <f t="shared" ca="1" si="13"/>
        <v>3513.6458596454177</v>
      </c>
      <c r="N109" s="26">
        <f t="shared" ca="1" si="14"/>
        <v>0.50212332213119959</v>
      </c>
      <c r="O109" s="27">
        <f t="shared" ca="1" si="15"/>
        <v>0.85597719609241296</v>
      </c>
      <c r="P109" s="7"/>
      <c r="Q109" s="28">
        <f t="shared" ca="1" si="16"/>
        <v>0.51488964973173634</v>
      </c>
      <c r="R109" s="27">
        <f t="shared" ca="1" si="20"/>
        <v>202.73756592683617</v>
      </c>
      <c r="S109" s="7"/>
      <c r="T109" s="28">
        <f t="shared" si="17"/>
        <v>202.74299999999991</v>
      </c>
      <c r="U109" s="27">
        <f t="shared" si="18"/>
        <v>3.538532885370862</v>
      </c>
      <c r="V109" s="7"/>
      <c r="W109" s="28">
        <f t="shared" ca="1" si="19"/>
        <v>-5.4340731637410045E-3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-604</v>
      </c>
      <c r="C110" s="26">
        <v>12342</v>
      </c>
      <c r="D110" s="26">
        <v>15059</v>
      </c>
      <c r="E110" s="26">
        <v>14086</v>
      </c>
      <c r="F110" s="26">
        <v>11349</v>
      </c>
      <c r="G110" s="27"/>
      <c r="H110" s="7"/>
      <c r="I110" s="28">
        <f t="shared" si="11"/>
        <v>-1744</v>
      </c>
      <c r="J110" s="27">
        <f t="shared" si="11"/>
        <v>3710</v>
      </c>
      <c r="K110" s="7"/>
      <c r="L110" s="28">
        <f t="shared" ca="1" si="12"/>
        <v>-1712.3306987925776</v>
      </c>
      <c r="M110" s="26">
        <f t="shared" ca="1" si="13"/>
        <v>3700.6458596454177</v>
      </c>
      <c r="N110" s="26">
        <f t="shared" ca="1" si="14"/>
        <v>0.41792074534715024</v>
      </c>
      <c r="O110" s="27">
        <f t="shared" ca="1" si="15"/>
        <v>0.90153322025172722</v>
      </c>
      <c r="P110" s="7"/>
      <c r="Q110" s="28">
        <f t="shared" ca="1" si="16"/>
        <v>0.43135428097606116</v>
      </c>
      <c r="R110" s="27">
        <f t="shared" ca="1" si="20"/>
        <v>197.27930164215115</v>
      </c>
      <c r="S110" s="7"/>
      <c r="T110" s="28">
        <f t="shared" si="17"/>
        <v>197.3069999999999</v>
      </c>
      <c r="U110" s="27">
        <f t="shared" si="18"/>
        <v>3.4436567872324497</v>
      </c>
      <c r="V110" s="7"/>
      <c r="W110" s="28">
        <f t="shared" ca="1" si="19"/>
        <v>-2.7698357848748856E-2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-636</v>
      </c>
      <c r="C111" s="26">
        <v>12534</v>
      </c>
      <c r="D111" s="26">
        <v>15145</v>
      </c>
      <c r="E111" s="26">
        <v>13900</v>
      </c>
      <c r="F111" s="26">
        <v>11275</v>
      </c>
      <c r="G111" s="27"/>
      <c r="H111" s="7"/>
      <c r="I111" s="28">
        <f t="shared" si="11"/>
        <v>-1366</v>
      </c>
      <c r="J111" s="27">
        <f t="shared" si="11"/>
        <v>3870</v>
      </c>
      <c r="K111" s="7"/>
      <c r="L111" s="28">
        <f t="shared" ca="1" si="12"/>
        <v>-1334.3306987925776</v>
      </c>
      <c r="M111" s="26">
        <f t="shared" ca="1" si="13"/>
        <v>3860.6458596454177</v>
      </c>
      <c r="N111" s="26">
        <f t="shared" ca="1" si="14"/>
        <v>0.32566400904462661</v>
      </c>
      <c r="O111" s="27">
        <f t="shared" ca="1" si="15"/>
        <v>0.94051163664472337</v>
      </c>
      <c r="P111" s="7"/>
      <c r="Q111" s="28">
        <f t="shared" ca="1" si="16"/>
        <v>0.33966618950552691</v>
      </c>
      <c r="R111" s="27">
        <f t="shared" ca="1" si="20"/>
        <v>191.56691311972804</v>
      </c>
      <c r="S111" s="7"/>
      <c r="T111" s="28">
        <f t="shared" si="17"/>
        <v>191.58299999999991</v>
      </c>
      <c r="U111" s="27">
        <f t="shared" si="18"/>
        <v>3.3437541408482949</v>
      </c>
      <c r="V111" s="7"/>
      <c r="W111" s="28">
        <f t="shared" ca="1" si="19"/>
        <v>-1.6086880271870996E-2</v>
      </c>
      <c r="X111" s="27"/>
      <c r="Y111" s="7"/>
      <c r="Z111" s="46"/>
    </row>
    <row r="112" spans="1:26" s="26" customFormat="1" x14ac:dyDescent="0.25">
      <c r="A112" s="26">
        <v>31</v>
      </c>
      <c r="B112" s="26">
        <v>-631</v>
      </c>
      <c r="C112" s="26">
        <v>12731</v>
      </c>
      <c r="D112" s="26">
        <v>15210</v>
      </c>
      <c r="E112" s="26">
        <v>13704</v>
      </c>
      <c r="F112" s="26">
        <v>11216</v>
      </c>
      <c r="G112" s="27"/>
      <c r="H112" s="7"/>
      <c r="I112" s="28">
        <f t="shared" si="11"/>
        <v>-973</v>
      </c>
      <c r="J112" s="27">
        <f t="shared" si="11"/>
        <v>3994</v>
      </c>
      <c r="K112" s="7"/>
      <c r="L112" s="28">
        <f t="shared" ca="1" si="12"/>
        <v>-941.33069879257755</v>
      </c>
      <c r="M112" s="26">
        <f t="shared" ca="1" si="13"/>
        <v>3984.6458596454177</v>
      </c>
      <c r="N112" s="26">
        <f t="shared" ca="1" si="14"/>
        <v>0.22974629114279654</v>
      </c>
      <c r="O112" s="27">
        <f t="shared" ca="1" si="15"/>
        <v>0.97071990934929542</v>
      </c>
      <c r="P112" s="7"/>
      <c r="Q112" s="28">
        <f t="shared" ca="1" si="16"/>
        <v>0.244186479179379</v>
      </c>
      <c r="R112" s="27">
        <f t="shared" ca="1" si="20"/>
        <v>185.8296075051511</v>
      </c>
      <c r="S112" s="7"/>
      <c r="T112" s="28">
        <f t="shared" si="17"/>
        <v>185.90399999999991</v>
      </c>
      <c r="U112" s="27">
        <f t="shared" si="18"/>
        <v>3.2446368926275366</v>
      </c>
      <c r="V112" s="7"/>
      <c r="W112" s="28">
        <f t="shared" ca="1" si="19"/>
        <v>-7.439249484880861E-2</v>
      </c>
      <c r="X112" s="27"/>
      <c r="Y112" s="7"/>
      <c r="Z112" s="46"/>
    </row>
    <row r="113" spans="1:26" s="26" customFormat="1" x14ac:dyDescent="0.25">
      <c r="A113" s="26">
        <v>32</v>
      </c>
      <c r="B113" s="26">
        <v>-639</v>
      </c>
      <c r="C113" s="26">
        <v>12935</v>
      </c>
      <c r="D113" s="26">
        <v>15250</v>
      </c>
      <c r="E113" s="26">
        <v>13506</v>
      </c>
      <c r="F113" s="26">
        <v>11176</v>
      </c>
      <c r="G113" s="27"/>
      <c r="H113" s="7"/>
      <c r="I113" s="28">
        <f t="shared" si="11"/>
        <v>-571</v>
      </c>
      <c r="J113" s="27">
        <f t="shared" si="11"/>
        <v>4074</v>
      </c>
      <c r="K113" s="7"/>
      <c r="L113" s="28">
        <f t="shared" ca="1" si="12"/>
        <v>-539.33069879257755</v>
      </c>
      <c r="M113" s="26">
        <f t="shared" ca="1" si="13"/>
        <v>4064.6458596454177</v>
      </c>
      <c r="N113" s="26">
        <f t="shared" ca="1" si="14"/>
        <v>0.13163198428138256</v>
      </c>
      <c r="O113" s="27">
        <f t="shared" ca="1" si="15"/>
        <v>0.99020911754579344</v>
      </c>
      <c r="P113" s="7"/>
      <c r="Q113" s="28">
        <f t="shared" ca="1" si="16"/>
        <v>0.14635076327948338</v>
      </c>
      <c r="R113" s="27">
        <f t="shared" ca="1" si="20"/>
        <v>180.11703304141997</v>
      </c>
      <c r="S113" s="7"/>
      <c r="T113" s="28">
        <f t="shared" si="17"/>
        <v>180.15299999999991</v>
      </c>
      <c r="U113" s="27">
        <f t="shared" si="18"/>
        <v>3.1442630073453426</v>
      </c>
      <c r="V113" s="7"/>
      <c r="W113" s="28">
        <f t="shared" ca="1" si="19"/>
        <v>-3.5966958579933817E-2</v>
      </c>
      <c r="X113" s="27"/>
      <c r="Y113" s="7"/>
      <c r="Z113" s="46"/>
    </row>
    <row r="114" spans="1:26" s="26" customFormat="1" x14ac:dyDescent="0.25">
      <c r="A114" s="26">
        <v>33</v>
      </c>
      <c r="B114" s="26">
        <v>-623</v>
      </c>
      <c r="C114" s="26">
        <v>13129</v>
      </c>
      <c r="D114" s="26">
        <v>15262</v>
      </c>
      <c r="E114" s="26">
        <v>13305</v>
      </c>
      <c r="F114" s="26">
        <v>11154</v>
      </c>
      <c r="G114" s="27"/>
      <c r="H114" s="7"/>
      <c r="I114" s="28">
        <f t="shared" si="11"/>
        <v>-176</v>
      </c>
      <c r="J114" s="27">
        <f t="shared" si="11"/>
        <v>4108</v>
      </c>
      <c r="K114" s="7"/>
      <c r="L114" s="28">
        <f t="shared" ca="1" si="12"/>
        <v>-144.33069879257761</v>
      </c>
      <c r="M114" s="26">
        <f t="shared" ca="1" si="13"/>
        <v>4098.6458596454177</v>
      </c>
      <c r="N114" s="26">
        <f t="shared" ca="1" si="14"/>
        <v>3.5226135499644956E-2</v>
      </c>
      <c r="O114" s="27">
        <f t="shared" ca="1" si="15"/>
        <v>0.99849203102930517</v>
      </c>
      <c r="P114" s="7"/>
      <c r="Q114" s="28">
        <f t="shared" ca="1" si="16"/>
        <v>5.0057284175072374E-2</v>
      </c>
      <c r="R114" s="27">
        <f t="shared" ca="1" si="20"/>
        <v>174.57970526890108</v>
      </c>
      <c r="S114" s="7"/>
      <c r="T114" s="28">
        <f t="shared" si="17"/>
        <v>174.54599999999991</v>
      </c>
      <c r="U114" s="27">
        <f t="shared" si="18"/>
        <v>3.0464023961860209</v>
      </c>
      <c r="V114" s="7"/>
      <c r="W114" s="28">
        <f t="shared" ca="1" si="19"/>
        <v>3.3705268901172758E-2</v>
      </c>
      <c r="X114" s="27"/>
      <c r="Y114" s="7"/>
      <c r="Z114" s="46"/>
    </row>
    <row r="115" spans="1:26" s="26" customFormat="1" x14ac:dyDescent="0.25">
      <c r="A115" s="26">
        <v>34</v>
      </c>
      <c r="B115" s="26">
        <v>-622</v>
      </c>
      <c r="C115" s="26">
        <v>13327</v>
      </c>
      <c r="D115" s="26">
        <v>15266</v>
      </c>
      <c r="E115" s="26">
        <v>13105</v>
      </c>
      <c r="F115" s="26">
        <v>11151</v>
      </c>
      <c r="G115" s="27"/>
      <c r="H115" s="7"/>
      <c r="I115" s="28">
        <f t="shared" si="11"/>
        <v>222</v>
      </c>
      <c r="J115" s="27">
        <f t="shared" si="11"/>
        <v>4115</v>
      </c>
      <c r="K115" s="7"/>
      <c r="L115" s="28">
        <f t="shared" ca="1" si="12"/>
        <v>253.66930120742239</v>
      </c>
      <c r="M115" s="26">
        <f t="shared" ca="1" si="13"/>
        <v>4105.6458596454177</v>
      </c>
      <c r="N115" s="26">
        <f t="shared" ca="1" si="14"/>
        <v>-6.1911909601953967E-2</v>
      </c>
      <c r="O115" s="27">
        <f t="shared" ca="1" si="15"/>
        <v>1.0001973367464987</v>
      </c>
      <c r="P115" s="7"/>
      <c r="Q115" s="28">
        <f t="shared" ca="1" si="16"/>
        <v>-4.7066147198475336E-2</v>
      </c>
      <c r="R115" s="27">
        <f t="shared" ca="1" si="20"/>
        <v>169.01553334205153</v>
      </c>
      <c r="S115" s="7"/>
      <c r="T115" s="28">
        <f t="shared" si="17"/>
        <v>168.94799999999989</v>
      </c>
      <c r="U115" s="27">
        <f t="shared" si="18"/>
        <v>2.9486988646593777</v>
      </c>
      <c r="V115" s="7"/>
      <c r="W115" s="28">
        <f t="shared" ca="1" si="19"/>
        <v>6.7533342051632417E-2</v>
      </c>
      <c r="X115" s="27"/>
      <c r="Y115" s="7"/>
      <c r="Z115" s="46"/>
    </row>
    <row r="116" spans="1:26" s="26" customFormat="1" x14ac:dyDescent="0.25">
      <c r="A116" s="26">
        <v>35</v>
      </c>
      <c r="B116" s="26">
        <v>-621</v>
      </c>
      <c r="C116" s="26">
        <v>13527</v>
      </c>
      <c r="D116" s="26">
        <v>15239</v>
      </c>
      <c r="E116" s="26">
        <v>12901</v>
      </c>
      <c r="F116" s="26">
        <v>11168</v>
      </c>
      <c r="G116" s="27"/>
      <c r="H116" s="7"/>
      <c r="I116" s="28">
        <f t="shared" si="11"/>
        <v>626</v>
      </c>
      <c r="J116" s="27">
        <f t="shared" si="11"/>
        <v>4071</v>
      </c>
      <c r="K116" s="7"/>
      <c r="L116" s="28">
        <f t="shared" ca="1" si="12"/>
        <v>657.66930120742245</v>
      </c>
      <c r="M116" s="26">
        <f t="shared" ca="1" si="13"/>
        <v>4061.6458596454177</v>
      </c>
      <c r="N116" s="26">
        <f t="shared" ca="1" si="14"/>
        <v>-0.16051434734327549</v>
      </c>
      <c r="O116" s="27">
        <f t="shared" ca="1" si="15"/>
        <v>0.98947827223842477</v>
      </c>
      <c r="P116" s="7"/>
      <c r="Q116" s="28">
        <f t="shared" ca="1" si="16"/>
        <v>-0.14583863030756705</v>
      </c>
      <c r="R116" s="27">
        <f t="shared" ca="1" si="20"/>
        <v>163.32527929580453</v>
      </c>
      <c r="S116" s="7"/>
      <c r="T116" s="28">
        <f t="shared" si="17"/>
        <v>163.3589999999999</v>
      </c>
      <c r="U116" s="27">
        <f t="shared" si="18"/>
        <v>2.8511524127654151</v>
      </c>
      <c r="V116" s="7"/>
      <c r="W116" s="28">
        <f t="shared" ca="1" si="19"/>
        <v>-3.372070419536044E-2</v>
      </c>
      <c r="X116" s="27"/>
      <c r="Y116" s="7"/>
      <c r="Z116" s="46"/>
    </row>
    <row r="117" spans="1:26" s="26" customFormat="1" x14ac:dyDescent="0.25">
      <c r="A117" s="26">
        <v>36</v>
      </c>
      <c r="B117" s="26">
        <v>-609</v>
      </c>
      <c r="C117" s="26">
        <v>13718</v>
      </c>
      <c r="D117" s="26">
        <v>15209</v>
      </c>
      <c r="E117" s="26">
        <v>12714</v>
      </c>
      <c r="F117" s="26">
        <v>11211</v>
      </c>
      <c r="G117" s="27"/>
      <c r="H117" s="7"/>
      <c r="I117" s="28">
        <f t="shared" si="11"/>
        <v>1004</v>
      </c>
      <c r="J117" s="27">
        <f t="shared" si="11"/>
        <v>3998</v>
      </c>
      <c r="K117" s="7"/>
      <c r="L117" s="28">
        <f t="shared" ca="1" si="12"/>
        <v>1035.6693012074224</v>
      </c>
      <c r="M117" s="26">
        <f t="shared" ca="1" si="13"/>
        <v>3988.6458596454177</v>
      </c>
      <c r="N117" s="26">
        <f t="shared" ca="1" si="14"/>
        <v>-0.25277108364579909</v>
      </c>
      <c r="O117" s="27">
        <f t="shared" ca="1" si="15"/>
        <v>0.97169436975912027</v>
      </c>
      <c r="P117" s="7"/>
      <c r="Q117" s="28">
        <f t="shared" ca="1" si="16"/>
        <v>-0.23836962279008347</v>
      </c>
      <c r="R117" s="27">
        <f t="shared" ca="1" si="20"/>
        <v>157.92646778548044</v>
      </c>
      <c r="S117" s="7"/>
      <c r="T117" s="28">
        <f t="shared" si="17"/>
        <v>157.8779999999999</v>
      </c>
      <c r="U117" s="27">
        <f t="shared" si="18"/>
        <v>2.7554909164636059</v>
      </c>
      <c r="V117" s="7"/>
      <c r="W117" s="28">
        <f t="shared" ca="1" si="19"/>
        <v>4.846778548053976E-2</v>
      </c>
      <c r="X117" s="27"/>
      <c r="Y117" s="7"/>
      <c r="Z117" s="46"/>
    </row>
    <row r="118" spans="1:26" s="26" customFormat="1" x14ac:dyDescent="0.25">
      <c r="A118" s="26">
        <v>37</v>
      </c>
      <c r="B118" s="26">
        <v>-616</v>
      </c>
      <c r="C118" s="26">
        <v>13907</v>
      </c>
      <c r="D118" s="26">
        <v>15155</v>
      </c>
      <c r="E118" s="26">
        <v>12530</v>
      </c>
      <c r="F118" s="26">
        <v>11270</v>
      </c>
      <c r="G118" s="27"/>
      <c r="H118" s="7"/>
      <c r="I118" s="28">
        <f t="shared" si="11"/>
        <v>1377</v>
      </c>
      <c r="J118" s="27">
        <f t="shared" si="11"/>
        <v>3885</v>
      </c>
      <c r="K118" s="7"/>
      <c r="L118" s="28">
        <f t="shared" ca="1" si="12"/>
        <v>1408.6693012074224</v>
      </c>
      <c r="M118" s="26">
        <f t="shared" ca="1" si="13"/>
        <v>3875.6458596454177</v>
      </c>
      <c r="N118" s="26">
        <f t="shared" ca="1" si="14"/>
        <v>-0.34380749274855388</v>
      </c>
      <c r="O118" s="27">
        <f t="shared" ca="1" si="15"/>
        <v>0.94416586318156681</v>
      </c>
      <c r="P118" s="7"/>
      <c r="Q118" s="28">
        <f t="shared" ca="1" si="16"/>
        <v>-0.32982485756803803</v>
      </c>
      <c r="R118" s="27">
        <f t="shared" ca="1" si="20"/>
        <v>152.45389781941606</v>
      </c>
      <c r="S118" s="7"/>
      <c r="T118" s="28">
        <f t="shared" si="17"/>
        <v>152.33399999999989</v>
      </c>
      <c r="U118" s="27">
        <f t="shared" si="18"/>
        <v>2.6587298627330402</v>
      </c>
      <c r="V118" s="7"/>
      <c r="W118" s="28">
        <f t="shared" ca="1" si="19"/>
        <v>0.11989781941616684</v>
      </c>
      <c r="X118" s="27"/>
      <c r="Y118" s="7"/>
      <c r="Z118" s="46"/>
    </row>
    <row r="119" spans="1:26" s="26" customFormat="1" x14ac:dyDescent="0.25">
      <c r="A119" s="26">
        <v>38</v>
      </c>
      <c r="B119" s="26">
        <v>-623</v>
      </c>
      <c r="C119" s="26">
        <v>14088</v>
      </c>
      <c r="D119" s="26">
        <v>15068</v>
      </c>
      <c r="E119" s="26">
        <v>12342</v>
      </c>
      <c r="F119" s="26">
        <v>11344</v>
      </c>
      <c r="G119" s="27"/>
      <c r="H119" s="7"/>
      <c r="I119" s="28">
        <f t="shared" si="11"/>
        <v>1746</v>
      </c>
      <c r="J119" s="27">
        <f t="shared" si="11"/>
        <v>3724</v>
      </c>
      <c r="K119" s="7"/>
      <c r="L119" s="28">
        <f t="shared" ca="1" si="12"/>
        <v>1777.6693012074224</v>
      </c>
      <c r="M119" s="26">
        <f t="shared" ca="1" si="13"/>
        <v>3714.6458596454177</v>
      </c>
      <c r="N119" s="26">
        <f t="shared" ca="1" si="14"/>
        <v>-0.43386764009149353</v>
      </c>
      <c r="O119" s="27">
        <f t="shared" ca="1" si="15"/>
        <v>0.90494383168611436</v>
      </c>
      <c r="P119" s="7"/>
      <c r="Q119" s="28">
        <f t="shared" ca="1" si="16"/>
        <v>-0.42047736779689965</v>
      </c>
      <c r="R119" s="27">
        <f t="shared" ca="1" si="20"/>
        <v>146.78801741947711</v>
      </c>
      <c r="S119" s="7"/>
      <c r="T119" s="28">
        <f t="shared" si="17"/>
        <v>146.72699999999989</v>
      </c>
      <c r="U119" s="27">
        <f t="shared" si="18"/>
        <v>2.5608692515737177</v>
      </c>
      <c r="V119" s="7"/>
      <c r="W119" s="28">
        <f t="shared" ca="1" si="19"/>
        <v>6.1017419477224166E-2</v>
      </c>
      <c r="X119" s="27"/>
      <c r="Y119" s="7"/>
      <c r="Z119" s="46"/>
    </row>
    <row r="120" spans="1:26" s="26" customFormat="1" x14ac:dyDescent="0.25">
      <c r="A120" s="26">
        <v>39</v>
      </c>
      <c r="B120" s="26">
        <v>-634</v>
      </c>
      <c r="C120" s="26">
        <v>14280</v>
      </c>
      <c r="D120" s="26">
        <v>14993</v>
      </c>
      <c r="E120" s="26">
        <v>12174</v>
      </c>
      <c r="F120" s="26">
        <v>11450</v>
      </c>
      <c r="G120" s="27"/>
      <c r="H120" s="7"/>
      <c r="I120" s="28">
        <f t="shared" si="11"/>
        <v>2106</v>
      </c>
      <c r="J120" s="27">
        <f t="shared" si="11"/>
        <v>3543</v>
      </c>
      <c r="K120" s="7"/>
      <c r="L120" s="28">
        <f t="shared" ca="1" si="12"/>
        <v>2137.6693012074224</v>
      </c>
      <c r="M120" s="26">
        <f t="shared" ca="1" si="13"/>
        <v>3533.6458596454177</v>
      </c>
      <c r="N120" s="26">
        <f t="shared" ca="1" si="14"/>
        <v>-0.52173119847484939</v>
      </c>
      <c r="O120" s="27">
        <f t="shared" ca="1" si="15"/>
        <v>0.86084949814153744</v>
      </c>
      <c r="P120" s="7"/>
      <c r="Q120" s="28">
        <f t="shared" ca="1" si="16"/>
        <v>-0.50900539891024066</v>
      </c>
      <c r="R120" s="27">
        <f t="shared" ca="1" si="20"/>
        <v>141.11461581358373</v>
      </c>
      <c r="S120" s="7"/>
      <c r="T120" s="28">
        <f t="shared" si="17"/>
        <v>141.0209999999999</v>
      </c>
      <c r="U120" s="27">
        <f t="shared" si="18"/>
        <v>2.4612807644549215</v>
      </c>
      <c r="V120" s="7"/>
      <c r="W120" s="28">
        <f t="shared" ca="1" si="19"/>
        <v>9.3615813583824092E-2</v>
      </c>
      <c r="X120" s="27"/>
      <c r="Y120" s="7"/>
      <c r="Z120" s="46"/>
    </row>
    <row r="121" spans="1:26" s="26" customFormat="1" x14ac:dyDescent="0.25">
      <c r="A121" s="26">
        <v>40</v>
      </c>
      <c r="B121" s="26">
        <v>-632</v>
      </c>
      <c r="C121" s="26">
        <v>14441</v>
      </c>
      <c r="D121" s="26">
        <v>14870</v>
      </c>
      <c r="E121" s="26">
        <v>12002</v>
      </c>
      <c r="F121" s="26">
        <v>11557</v>
      </c>
      <c r="G121" s="27"/>
      <c r="H121" s="7"/>
      <c r="I121" s="28">
        <f t="shared" si="11"/>
        <v>2439</v>
      </c>
      <c r="J121" s="27">
        <f t="shared" si="11"/>
        <v>3313</v>
      </c>
      <c r="K121" s="7"/>
      <c r="L121" s="28">
        <f t="shared" ca="1" si="12"/>
        <v>2470.6693012074224</v>
      </c>
      <c r="M121" s="26">
        <f t="shared" ca="1" si="13"/>
        <v>3303.6458596454177</v>
      </c>
      <c r="N121" s="26">
        <f t="shared" ca="1" si="14"/>
        <v>-0.60300498997945351</v>
      </c>
      <c r="O121" s="27">
        <f t="shared" ca="1" si="15"/>
        <v>0.80481802457660545</v>
      </c>
      <c r="P121" s="7"/>
      <c r="Q121" s="28">
        <f t="shared" ca="1" si="16"/>
        <v>-0.59112019906701141</v>
      </c>
      <c r="R121" s="27">
        <f t="shared" ca="1" si="20"/>
        <v>135.41328524931691</v>
      </c>
      <c r="S121" s="7"/>
      <c r="T121" s="28">
        <f t="shared" si="17"/>
        <v>135.33299999999991</v>
      </c>
      <c r="U121" s="27">
        <f t="shared" si="18"/>
        <v>2.3620064366014843</v>
      </c>
      <c r="V121" s="7"/>
      <c r="W121" s="28">
        <f t="shared" ca="1" si="19"/>
        <v>8.0285249317000762E-2</v>
      </c>
      <c r="X121" s="27"/>
      <c r="Y121" s="7"/>
      <c r="Z121" s="46"/>
    </row>
    <row r="122" spans="1:26" s="26" customFormat="1" x14ac:dyDescent="0.25">
      <c r="A122" s="26">
        <v>41</v>
      </c>
      <c r="B122" s="26">
        <v>-633</v>
      </c>
      <c r="C122" s="26">
        <v>14596</v>
      </c>
      <c r="D122" s="26">
        <v>14739</v>
      </c>
      <c r="E122" s="26">
        <v>11844</v>
      </c>
      <c r="F122" s="26">
        <v>11688</v>
      </c>
      <c r="G122" s="27"/>
      <c r="H122" s="7"/>
      <c r="I122" s="28">
        <f t="shared" si="11"/>
        <v>2752</v>
      </c>
      <c r="J122" s="27">
        <f t="shared" si="11"/>
        <v>3051</v>
      </c>
      <c r="K122" s="7"/>
      <c r="L122" s="28">
        <f t="shared" ca="1" si="12"/>
        <v>2783.6693012074224</v>
      </c>
      <c r="M122" s="26">
        <f t="shared" ca="1" si="13"/>
        <v>3041.6458596454177</v>
      </c>
      <c r="N122" s="26">
        <f t="shared" ca="1" si="14"/>
        <v>-0.6793974726849823</v>
      </c>
      <c r="O122" s="27">
        <f t="shared" ca="1" si="15"/>
        <v>0.74099086773307421</v>
      </c>
      <c r="P122" s="7"/>
      <c r="Q122" s="28">
        <f t="shared" ca="1" si="16"/>
        <v>-0.66846891548908072</v>
      </c>
      <c r="R122" s="27">
        <f t="shared" ca="1" si="20"/>
        <v>129.65518902847066</v>
      </c>
      <c r="S122" s="7"/>
      <c r="T122" s="28">
        <f t="shared" si="17"/>
        <v>129.63599999999991</v>
      </c>
      <c r="U122" s="27">
        <f t="shared" si="18"/>
        <v>2.2625750291153675</v>
      </c>
      <c r="V122" s="7"/>
      <c r="W122" s="28">
        <f t="shared" ca="1" si="19"/>
        <v>1.9189028470748326E-2</v>
      </c>
      <c r="X122" s="27"/>
      <c r="Y122" s="7"/>
      <c r="Z122" s="46"/>
    </row>
    <row r="123" spans="1:26" s="26" customFormat="1" x14ac:dyDescent="0.25">
      <c r="A123" s="26">
        <v>42</v>
      </c>
      <c r="B123" s="26">
        <v>-614</v>
      </c>
      <c r="C123" s="26">
        <v>14731</v>
      </c>
      <c r="D123" s="26">
        <v>14597</v>
      </c>
      <c r="E123" s="26">
        <v>11702</v>
      </c>
      <c r="F123" s="26">
        <v>11824</v>
      </c>
      <c r="G123" s="27"/>
      <c r="H123" s="7"/>
      <c r="I123" s="28">
        <f t="shared" si="11"/>
        <v>3029</v>
      </c>
      <c r="J123" s="27">
        <f t="shared" si="11"/>
        <v>2773</v>
      </c>
      <c r="K123" s="7"/>
      <c r="L123" s="28">
        <f t="shared" ca="1" si="12"/>
        <v>3060.6693012074224</v>
      </c>
      <c r="M123" s="26">
        <f t="shared" ca="1" si="13"/>
        <v>2763.6458596454177</v>
      </c>
      <c r="N123" s="26">
        <f t="shared" ca="1" si="14"/>
        <v>-0.74700359955217555</v>
      </c>
      <c r="O123" s="27">
        <f t="shared" ca="1" si="15"/>
        <v>0.67326586925024334</v>
      </c>
      <c r="P123" s="7"/>
      <c r="Q123" s="28">
        <f t="shared" ca="1" si="16"/>
        <v>-0.73708818899083994</v>
      </c>
      <c r="R123" s="27">
        <f t="shared" ca="1" si="20"/>
        <v>124.11868477394933</v>
      </c>
      <c r="S123" s="7"/>
      <c r="T123" s="28">
        <f t="shared" si="17"/>
        <v>124.10999999999991</v>
      </c>
      <c r="U123" s="27">
        <f t="shared" si="18"/>
        <v>2.1661281346501609</v>
      </c>
      <c r="V123" s="7"/>
      <c r="W123" s="28">
        <f t="shared" ca="1" si="19"/>
        <v>8.6847739494118059E-3</v>
      </c>
      <c r="X123" s="27"/>
      <c r="Y123" s="7"/>
      <c r="Z123" s="46"/>
    </row>
    <row r="124" spans="1:26" s="26" customFormat="1" x14ac:dyDescent="0.25">
      <c r="A124" s="26">
        <v>43</v>
      </c>
      <c r="B124" s="26">
        <v>-630</v>
      </c>
      <c r="C124" s="26">
        <v>14864</v>
      </c>
      <c r="D124" s="26">
        <v>14439</v>
      </c>
      <c r="E124" s="26">
        <v>11578</v>
      </c>
      <c r="F124" s="26">
        <v>11985</v>
      </c>
      <c r="G124" s="27"/>
      <c r="H124" s="7"/>
      <c r="I124" s="28">
        <f t="shared" si="11"/>
        <v>3286</v>
      </c>
      <c r="J124" s="27">
        <f t="shared" si="11"/>
        <v>2454</v>
      </c>
      <c r="K124" s="7"/>
      <c r="L124" s="28">
        <f t="shared" ca="1" si="12"/>
        <v>3317.6693012074224</v>
      </c>
      <c r="M124" s="26">
        <f t="shared" ca="1" si="13"/>
        <v>2444.6458596454177</v>
      </c>
      <c r="N124" s="26">
        <f t="shared" ca="1" si="14"/>
        <v>-0.80972841762029335</v>
      </c>
      <c r="O124" s="27">
        <f t="shared" ca="1" si="15"/>
        <v>0.59555265156670723</v>
      </c>
      <c r="P124" s="7"/>
      <c r="Q124" s="28">
        <f t="shared" ca="1" si="16"/>
        <v>-0.80097393716608578</v>
      </c>
      <c r="R124" s="27">
        <f t="shared" ca="1" si="20"/>
        <v>118.34182229342264</v>
      </c>
      <c r="S124" s="7"/>
      <c r="T124" s="28">
        <f t="shared" si="17"/>
        <v>118.43999999999991</v>
      </c>
      <c r="U124" s="27">
        <f t="shared" si="18"/>
        <v>2.0671679660620823</v>
      </c>
      <c r="V124" s="7"/>
      <c r="W124" s="28">
        <f t="shared" ca="1" si="19"/>
        <v>-9.8177706577274648E-2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-604</v>
      </c>
      <c r="C125" s="26">
        <v>14971</v>
      </c>
      <c r="D125" s="26">
        <v>14287</v>
      </c>
      <c r="E125" s="26">
        <v>11476</v>
      </c>
      <c r="F125" s="26">
        <v>12148</v>
      </c>
      <c r="G125" s="27"/>
      <c r="H125" s="7"/>
      <c r="I125" s="28">
        <f t="shared" si="11"/>
        <v>3495</v>
      </c>
      <c r="J125" s="27">
        <f t="shared" si="11"/>
        <v>2139</v>
      </c>
      <c r="K125" s="7"/>
      <c r="L125" s="28">
        <f t="shared" ca="1" si="12"/>
        <v>3526.6693012074224</v>
      </c>
      <c r="M125" s="26">
        <f t="shared" ca="1" si="13"/>
        <v>2129.6458596454177</v>
      </c>
      <c r="N125" s="26">
        <f t="shared" ca="1" si="14"/>
        <v>-0.86073809457063055</v>
      </c>
      <c r="O125" s="27">
        <f t="shared" ca="1" si="15"/>
        <v>0.51881389429299607</v>
      </c>
      <c r="P125" s="7"/>
      <c r="Q125" s="28">
        <f t="shared" ca="1" si="16"/>
        <v>-0.85312878222453692</v>
      </c>
      <c r="R125" s="27">
        <f t="shared" ca="1" si="20"/>
        <v>113.01477835386282</v>
      </c>
      <c r="S125" s="7"/>
      <c r="T125" s="28">
        <f t="shared" si="17"/>
        <v>113.00399999999991</v>
      </c>
      <c r="U125" s="27">
        <f t="shared" si="18"/>
        <v>1.9722918679236705</v>
      </c>
      <c r="V125" s="7"/>
      <c r="W125" s="28">
        <f t="shared" ca="1" si="19"/>
        <v>1.0778353862917811E-2</v>
      </c>
      <c r="X125" s="27"/>
      <c r="Y125" s="7"/>
      <c r="Z125" s="46"/>
    </row>
    <row r="126" spans="1:26" s="26" customFormat="1" x14ac:dyDescent="0.25">
      <c r="A126" s="26">
        <v>45</v>
      </c>
      <c r="B126" s="26">
        <v>-609</v>
      </c>
      <c r="C126" s="26">
        <v>15061</v>
      </c>
      <c r="D126" s="26">
        <v>14106</v>
      </c>
      <c r="E126" s="26">
        <v>11376</v>
      </c>
      <c r="F126" s="26">
        <v>12310</v>
      </c>
      <c r="G126" s="27"/>
      <c r="H126" s="7"/>
      <c r="I126" s="28">
        <f t="shared" si="11"/>
        <v>3685</v>
      </c>
      <c r="J126" s="27">
        <f t="shared" si="11"/>
        <v>1796</v>
      </c>
      <c r="K126" s="7"/>
      <c r="L126" s="28">
        <f t="shared" ca="1" si="12"/>
        <v>3716.6693012074224</v>
      </c>
      <c r="M126" s="26">
        <f t="shared" ca="1" si="13"/>
        <v>1786.6458596454174</v>
      </c>
      <c r="N126" s="26">
        <f t="shared" ca="1" si="14"/>
        <v>-0.90711052816184612</v>
      </c>
      <c r="O126" s="27">
        <f t="shared" ca="1" si="15"/>
        <v>0.43525391415051046</v>
      </c>
      <c r="P126" s="7"/>
      <c r="Q126" s="28">
        <f t="shared" ca="1" si="16"/>
        <v>-0.90074716549283806</v>
      </c>
      <c r="R126" s="27">
        <f t="shared" ca="1" si="20"/>
        <v>107.50020326902165</v>
      </c>
      <c r="S126" s="7"/>
      <c r="T126" s="28">
        <f t="shared" si="17"/>
        <v>107.52299999999991</v>
      </c>
      <c r="U126" s="27">
        <f t="shared" si="18"/>
        <v>1.8766303716218613</v>
      </c>
      <c r="V126" s="7"/>
      <c r="W126" s="28">
        <f t="shared" ca="1" si="19"/>
        <v>-2.2796730978257074E-2</v>
      </c>
      <c r="X126" s="27"/>
      <c r="Y126" s="7"/>
      <c r="Z126" s="46"/>
    </row>
    <row r="127" spans="1:26" s="26" customFormat="1" x14ac:dyDescent="0.25">
      <c r="A127" s="26">
        <v>46</v>
      </c>
      <c r="B127" s="26">
        <v>-632</v>
      </c>
      <c r="C127" s="26">
        <v>15137</v>
      </c>
      <c r="D127" s="26">
        <v>13918</v>
      </c>
      <c r="E127" s="26">
        <v>11300</v>
      </c>
      <c r="F127" s="26">
        <v>12501</v>
      </c>
      <c r="G127" s="27"/>
      <c r="H127" s="7"/>
      <c r="I127" s="28">
        <f t="shared" si="11"/>
        <v>3837</v>
      </c>
      <c r="J127" s="27">
        <f t="shared" si="11"/>
        <v>1417</v>
      </c>
      <c r="K127" s="7"/>
      <c r="L127" s="28">
        <f t="shared" ca="1" si="12"/>
        <v>3868.6693012074224</v>
      </c>
      <c r="M127" s="26">
        <f t="shared" ca="1" si="13"/>
        <v>1407.6458596454174</v>
      </c>
      <c r="N127" s="26">
        <f t="shared" ca="1" si="14"/>
        <v>-0.94420847503481853</v>
      </c>
      <c r="O127" s="27">
        <f t="shared" ca="1" si="15"/>
        <v>0.3429237903196008</v>
      </c>
      <c r="P127" s="7"/>
      <c r="Q127" s="28">
        <f t="shared" ca="1" si="16"/>
        <v>-0.93922027316264345</v>
      </c>
      <c r="R127" s="27">
        <f t="shared" ca="1" si="20"/>
        <v>101.76762223712342</v>
      </c>
      <c r="S127" s="7"/>
      <c r="T127" s="28">
        <f t="shared" si="17"/>
        <v>101.83499999999991</v>
      </c>
      <c r="U127" s="27">
        <f t="shared" si="18"/>
        <v>1.7773560437684239</v>
      </c>
      <c r="V127" s="7"/>
      <c r="W127" s="28">
        <f t="shared" ca="1" si="19"/>
        <v>-6.7377762876489555E-2</v>
      </c>
      <c r="X127" s="27"/>
      <c r="Y127" s="7"/>
      <c r="Z127" s="46"/>
    </row>
    <row r="128" spans="1:26" s="26" customFormat="1" x14ac:dyDescent="0.25">
      <c r="A128" s="26">
        <v>47</v>
      </c>
      <c r="B128" s="26">
        <v>-636</v>
      </c>
      <c r="C128" s="26">
        <v>15190</v>
      </c>
      <c r="D128" s="26">
        <v>13724</v>
      </c>
      <c r="E128" s="26">
        <v>11243</v>
      </c>
      <c r="F128" s="26">
        <v>12695</v>
      </c>
      <c r="G128" s="27"/>
      <c r="H128" s="7"/>
      <c r="I128" s="28">
        <f t="shared" si="11"/>
        <v>3947</v>
      </c>
      <c r="J128" s="27">
        <f t="shared" si="11"/>
        <v>1029</v>
      </c>
      <c r="K128" s="7"/>
      <c r="L128" s="28">
        <f t="shared" ca="1" si="12"/>
        <v>3978.6693012074224</v>
      </c>
      <c r="M128" s="26">
        <f t="shared" ca="1" si="13"/>
        <v>1019.6458596454175</v>
      </c>
      <c r="N128" s="26">
        <f t="shared" ca="1" si="14"/>
        <v>-0.97105567342973276</v>
      </c>
      <c r="O128" s="27">
        <f t="shared" ca="1" si="15"/>
        <v>0.24840113056658508</v>
      </c>
      <c r="P128" s="7"/>
      <c r="Q128" s="28">
        <f t="shared" ca="1" si="16"/>
        <v>-0.96747406061662589</v>
      </c>
      <c r="R128" s="27">
        <f t="shared" ca="1" si="20"/>
        <v>96.109483874114176</v>
      </c>
      <c r="S128" s="7"/>
      <c r="T128" s="28">
        <f t="shared" si="17"/>
        <v>96.110999999999905</v>
      </c>
      <c r="U128" s="27">
        <f t="shared" si="18"/>
        <v>1.6774533973842685</v>
      </c>
      <c r="V128" s="7"/>
      <c r="W128" s="28">
        <f t="shared" ca="1" si="19"/>
        <v>-1.516125885729025E-3</v>
      </c>
      <c r="X128" s="27"/>
      <c r="Y128" s="7"/>
      <c r="Z128" s="46"/>
    </row>
    <row r="129" spans="1:26" s="26" customFormat="1" x14ac:dyDescent="0.25">
      <c r="A129" s="26">
        <v>48</v>
      </c>
      <c r="B129" s="26">
        <v>-626</v>
      </c>
      <c r="C129" s="26">
        <v>15237</v>
      </c>
      <c r="D129" s="26">
        <v>13536</v>
      </c>
      <c r="E129" s="26">
        <v>11211</v>
      </c>
      <c r="F129" s="26">
        <v>12898</v>
      </c>
      <c r="G129" s="27"/>
      <c r="H129" s="7"/>
      <c r="I129" s="28">
        <f t="shared" si="11"/>
        <v>4026</v>
      </c>
      <c r="J129" s="27">
        <f t="shared" si="11"/>
        <v>638</v>
      </c>
      <c r="K129" s="7"/>
      <c r="L129" s="28">
        <f t="shared" ca="1" si="12"/>
        <v>4057.6693012074224</v>
      </c>
      <c r="M129" s="26">
        <f t="shared" ca="1" si="13"/>
        <v>628.64585964541754</v>
      </c>
      <c r="N129" s="26">
        <f t="shared" ca="1" si="14"/>
        <v>-0.99033684318608028</v>
      </c>
      <c r="O129" s="27">
        <f t="shared" ca="1" si="15"/>
        <v>0.1531476255062007</v>
      </c>
      <c r="P129" s="7"/>
      <c r="Q129" s="28">
        <f t="shared" ca="1" si="16"/>
        <v>-0.98817183807942444</v>
      </c>
      <c r="R129" s="27">
        <f t="shared" ca="1" si="20"/>
        <v>90.519362091032576</v>
      </c>
      <c r="S129" s="7"/>
      <c r="T129" s="28">
        <f t="shared" si="17"/>
        <v>90.476999999999904</v>
      </c>
      <c r="U129" s="27">
        <f t="shared" si="18"/>
        <v>1.5791215473269078</v>
      </c>
      <c r="V129" s="7"/>
      <c r="W129" s="28">
        <f t="shared" ca="1" si="19"/>
        <v>4.2362091032671856E-2</v>
      </c>
      <c r="X129" s="27"/>
      <c r="Y129" s="7"/>
      <c r="Z129" s="46"/>
    </row>
    <row r="130" spans="1:26" s="26" customFormat="1" x14ac:dyDescent="0.25">
      <c r="A130" s="26">
        <v>49</v>
      </c>
      <c r="B130" s="26">
        <v>-640</v>
      </c>
      <c r="C130" s="26">
        <v>15259</v>
      </c>
      <c r="D130" s="26">
        <v>13330</v>
      </c>
      <c r="E130" s="26">
        <v>11192</v>
      </c>
      <c r="F130" s="26">
        <v>13103</v>
      </c>
      <c r="G130" s="27"/>
      <c r="H130" s="7"/>
      <c r="I130" s="28">
        <f t="shared" si="11"/>
        <v>4067</v>
      </c>
      <c r="J130" s="27">
        <f t="shared" si="11"/>
        <v>227</v>
      </c>
      <c r="K130" s="7"/>
      <c r="L130" s="28">
        <f t="shared" ca="1" si="12"/>
        <v>4098.669301207422</v>
      </c>
      <c r="M130" s="26">
        <f t="shared" ca="1" si="13"/>
        <v>217.64585964541754</v>
      </c>
      <c r="N130" s="26">
        <f t="shared" ca="1" si="14"/>
        <v>-1.0003435262241847</v>
      </c>
      <c r="O130" s="27">
        <f t="shared" ca="1" si="15"/>
        <v>5.3021818396691796E-2</v>
      </c>
      <c r="P130" s="7"/>
      <c r="Q130" s="28">
        <f t="shared" ca="1" si="16"/>
        <v>-0.99966645832917078</v>
      </c>
      <c r="R130" s="27">
        <f t="shared" ca="1" si="20"/>
        <v>84.745800569329504</v>
      </c>
      <c r="S130" s="7"/>
      <c r="T130" s="28">
        <f t="shared" si="17"/>
        <v>84.716999999999899</v>
      </c>
      <c r="U130" s="27">
        <f t="shared" si="18"/>
        <v>1.4785905824120344</v>
      </c>
      <c r="V130" s="7"/>
      <c r="W130" s="28">
        <f t="shared" ca="1" si="19"/>
        <v>2.8800569329604286E-2</v>
      </c>
      <c r="X130" s="27"/>
      <c r="Y130" s="7"/>
      <c r="Z130" s="46"/>
    </row>
    <row r="131" spans="1:26" s="26" customFormat="1" x14ac:dyDescent="0.25">
      <c r="A131" s="26">
        <v>50</v>
      </c>
      <c r="B131" s="26">
        <v>-627</v>
      </c>
      <c r="C131" s="26">
        <v>15247</v>
      </c>
      <c r="D131" s="26">
        <v>13124</v>
      </c>
      <c r="E131" s="26">
        <v>11192</v>
      </c>
      <c r="F131" s="26">
        <v>13296</v>
      </c>
      <c r="G131" s="27"/>
      <c r="H131" s="7"/>
      <c r="I131" s="28">
        <f t="shared" si="11"/>
        <v>4055</v>
      </c>
      <c r="J131" s="27">
        <f t="shared" si="11"/>
        <v>-172</v>
      </c>
      <c r="K131" s="7"/>
      <c r="L131" s="28">
        <f t="shared" ca="1" si="12"/>
        <v>4086.6693012074224</v>
      </c>
      <c r="M131" s="26">
        <f t="shared" ca="1" si="13"/>
        <v>-181.35414035458246</v>
      </c>
      <c r="N131" s="26">
        <f t="shared" ca="1" si="14"/>
        <v>-0.99741474094473959</v>
      </c>
      <c r="O131" s="27">
        <f t="shared" ca="1" si="15"/>
        <v>-4.4180607483342405E-2</v>
      </c>
      <c r="P131" s="7"/>
      <c r="Q131" s="28">
        <f t="shared" ca="1" si="16"/>
        <v>-0.99818077291389018</v>
      </c>
      <c r="R131" s="27">
        <f t="shared" ca="1" si="20"/>
        <v>79.17538367178156</v>
      </c>
      <c r="S131" s="7"/>
      <c r="T131" s="28">
        <f t="shared" si="17"/>
        <v>79.073999999999899</v>
      </c>
      <c r="U131" s="27">
        <f t="shared" si="18"/>
        <v>1.3801016527219943</v>
      </c>
      <c r="V131" s="7"/>
      <c r="W131" s="28">
        <f t="shared" ca="1" si="19"/>
        <v>0.10138367178166163</v>
      </c>
      <c r="X131" s="27"/>
      <c r="Y131" s="7"/>
      <c r="Z131" s="46"/>
    </row>
    <row r="132" spans="1:26" s="26" customFormat="1" x14ac:dyDescent="0.25">
      <c r="A132" s="26">
        <v>51</v>
      </c>
      <c r="B132" s="26">
        <v>-616</v>
      </c>
      <c r="C132" s="26">
        <v>15234</v>
      </c>
      <c r="D132" s="26">
        <v>12931</v>
      </c>
      <c r="E132" s="26">
        <v>11214</v>
      </c>
      <c r="F132" s="26">
        <v>13500</v>
      </c>
      <c r="G132" s="27"/>
      <c r="H132" s="7"/>
      <c r="I132" s="28">
        <f t="shared" si="11"/>
        <v>4020</v>
      </c>
      <c r="J132" s="27">
        <f t="shared" si="11"/>
        <v>-569</v>
      </c>
      <c r="K132" s="7"/>
      <c r="L132" s="28">
        <f t="shared" ca="1" si="12"/>
        <v>4051.6693012074224</v>
      </c>
      <c r="M132" s="26">
        <f t="shared" ca="1" si="13"/>
        <v>-578.35414035458246</v>
      </c>
      <c r="N132" s="26">
        <f t="shared" ca="1" si="14"/>
        <v>-0.98887245054635775</v>
      </c>
      <c r="O132" s="27">
        <f t="shared" ca="1" si="15"/>
        <v>-0.14089580315846414</v>
      </c>
      <c r="P132" s="7"/>
      <c r="Q132" s="28">
        <f t="shared" ca="1" si="16"/>
        <v>-0.99107372828840279</v>
      </c>
      <c r="R132" s="27">
        <f t="shared" ca="1" si="20"/>
        <v>73.618481538352398</v>
      </c>
      <c r="S132" s="7"/>
      <c r="T132" s="28">
        <f t="shared" si="17"/>
        <v>73.529999999999902</v>
      </c>
      <c r="U132" s="27">
        <f t="shared" si="18"/>
        <v>1.2833405989914288</v>
      </c>
      <c r="V132" s="7"/>
      <c r="W132" s="28">
        <f t="shared" ca="1" si="19"/>
        <v>8.8481538352496614E-2</v>
      </c>
      <c r="X132" s="27"/>
      <c r="Y132" s="7"/>
      <c r="Z132" s="46"/>
    </row>
    <row r="133" spans="1:26" s="26" customFormat="1" x14ac:dyDescent="0.25">
      <c r="A133" s="26">
        <v>52</v>
      </c>
      <c r="B133" s="26">
        <v>-607</v>
      </c>
      <c r="C133" s="26">
        <v>15187</v>
      </c>
      <c r="D133" s="26">
        <v>12730</v>
      </c>
      <c r="E133" s="26">
        <v>11250</v>
      </c>
      <c r="F133" s="26">
        <v>13685</v>
      </c>
      <c r="G133" s="27"/>
      <c r="H133" s="7"/>
      <c r="I133" s="28">
        <f t="shared" si="11"/>
        <v>3937</v>
      </c>
      <c r="J133" s="27">
        <f t="shared" si="11"/>
        <v>-955</v>
      </c>
      <c r="K133" s="7"/>
      <c r="L133" s="28">
        <f t="shared" ca="1" si="12"/>
        <v>3968.6693012074224</v>
      </c>
      <c r="M133" s="26">
        <f t="shared" ca="1" si="13"/>
        <v>-964.35414035458246</v>
      </c>
      <c r="N133" s="26">
        <f t="shared" ca="1" si="14"/>
        <v>-0.96861501903019509</v>
      </c>
      <c r="O133" s="27">
        <f t="shared" ca="1" si="15"/>
        <v>-0.23493123270656741</v>
      </c>
      <c r="P133" s="7"/>
      <c r="Q133" s="28">
        <f t="shared" ca="1" si="16"/>
        <v>-0.97221045733975175</v>
      </c>
      <c r="R133" s="27">
        <f t="shared" ca="1" si="20"/>
        <v>68.124807148894206</v>
      </c>
      <c r="S133" s="7"/>
      <c r="T133" s="28">
        <f t="shared" si="17"/>
        <v>68.066999999999908</v>
      </c>
      <c r="U133" s="27">
        <f t="shared" si="18"/>
        <v>1.1879932619549787</v>
      </c>
      <c r="V133" s="7"/>
      <c r="W133" s="28">
        <f t="shared" ca="1" si="19"/>
        <v>5.7807148894298166E-2</v>
      </c>
      <c r="X133" s="27"/>
      <c r="Y133" s="7"/>
      <c r="Z133" s="46"/>
    </row>
    <row r="134" spans="1:26" s="26" customFormat="1" x14ac:dyDescent="0.25">
      <c r="A134" s="26">
        <v>53</v>
      </c>
      <c r="B134" s="26">
        <v>-614</v>
      </c>
      <c r="C134" s="26">
        <v>15134</v>
      </c>
      <c r="D134" s="26">
        <v>12547</v>
      </c>
      <c r="E134" s="26">
        <v>11316</v>
      </c>
      <c r="F134" s="26">
        <v>13882</v>
      </c>
      <c r="G134" s="27"/>
      <c r="H134" s="7"/>
      <c r="I134" s="28">
        <f t="shared" si="11"/>
        <v>3818</v>
      </c>
      <c r="J134" s="27">
        <f t="shared" si="11"/>
        <v>-1335</v>
      </c>
      <c r="K134" s="7"/>
      <c r="L134" s="28">
        <f t="shared" ca="1" si="12"/>
        <v>3849.6693012074224</v>
      </c>
      <c r="M134" s="26">
        <f t="shared" ca="1" si="13"/>
        <v>-1344.3541403545826</v>
      </c>
      <c r="N134" s="26">
        <f t="shared" ca="1" si="14"/>
        <v>-0.93957123167569701</v>
      </c>
      <c r="O134" s="27">
        <f t="shared" ca="1" si="15"/>
        <v>-0.32750497163993336</v>
      </c>
      <c r="P134" s="7"/>
      <c r="Q134" s="28">
        <f t="shared" ca="1" si="16"/>
        <v>-0.94453815625077542</v>
      </c>
      <c r="R134" s="27">
        <f t="shared" ca="1" si="20"/>
        <v>62.586455100646504</v>
      </c>
      <c r="S134" s="7"/>
      <c r="T134" s="28">
        <f t="shared" si="17"/>
        <v>62.540999999999912</v>
      </c>
      <c r="U134" s="27">
        <f t="shared" si="18"/>
        <v>1.0915463674897721</v>
      </c>
      <c r="V134" s="7"/>
      <c r="W134" s="28">
        <f t="shared" ca="1" si="19"/>
        <v>4.5455100646591973E-2</v>
      </c>
      <c r="X134" s="27"/>
      <c r="Y134" s="7"/>
      <c r="Z134" s="46"/>
    </row>
    <row r="135" spans="1:26" s="26" customFormat="1" x14ac:dyDescent="0.25">
      <c r="A135" s="26">
        <v>54</v>
      </c>
      <c r="B135" s="26">
        <v>-627</v>
      </c>
      <c r="C135" s="26">
        <v>15049</v>
      </c>
      <c r="D135" s="26">
        <v>12357</v>
      </c>
      <c r="E135" s="26">
        <v>11393</v>
      </c>
      <c r="F135" s="26">
        <v>14068</v>
      </c>
      <c r="G135" s="27"/>
      <c r="H135" s="7"/>
      <c r="I135" s="28">
        <f t="shared" si="11"/>
        <v>3656</v>
      </c>
      <c r="J135" s="27">
        <f t="shared" si="11"/>
        <v>-1711</v>
      </c>
      <c r="K135" s="7"/>
      <c r="L135" s="28">
        <f t="shared" ca="1" si="12"/>
        <v>3687.6693012074224</v>
      </c>
      <c r="M135" s="26">
        <f t="shared" ca="1" si="13"/>
        <v>-1720.3541403545826</v>
      </c>
      <c r="N135" s="26">
        <f t="shared" ca="1" si="14"/>
        <v>-0.90003263040318682</v>
      </c>
      <c r="O135" s="27">
        <f t="shared" ca="1" si="15"/>
        <v>-0.41910425016347436</v>
      </c>
      <c r="P135" s="7"/>
      <c r="Q135" s="28">
        <f t="shared" ca="1" si="16"/>
        <v>-0.90635541378595774</v>
      </c>
      <c r="R135" s="27">
        <f t="shared" ca="1" si="20"/>
        <v>56.893597443911517</v>
      </c>
      <c r="S135" s="7"/>
      <c r="T135" s="28">
        <f t="shared" si="17"/>
        <v>56.897999999999911</v>
      </c>
      <c r="U135" s="27">
        <f t="shared" si="18"/>
        <v>0.99305743779973199</v>
      </c>
      <c r="V135" s="7"/>
      <c r="W135" s="28">
        <f t="shared" ca="1" si="19"/>
        <v>-4.4025560883937942E-3</v>
      </c>
      <c r="X135" s="27"/>
      <c r="Y135" s="7"/>
      <c r="Z135" s="46"/>
    </row>
    <row r="136" spans="1:26" s="26" customFormat="1" x14ac:dyDescent="0.25">
      <c r="A136" s="26">
        <v>55</v>
      </c>
      <c r="B136" s="26">
        <v>-641</v>
      </c>
      <c r="C136" s="26">
        <v>14956</v>
      </c>
      <c r="D136" s="26">
        <v>12178</v>
      </c>
      <c r="E136" s="26">
        <v>11498</v>
      </c>
      <c r="F136" s="26">
        <v>14253</v>
      </c>
      <c r="G136" s="27"/>
      <c r="H136" s="7"/>
      <c r="I136" s="28">
        <f t="shared" si="11"/>
        <v>3458</v>
      </c>
      <c r="J136" s="27">
        <f t="shared" si="11"/>
        <v>-2075</v>
      </c>
      <c r="K136" s="7"/>
      <c r="L136" s="28">
        <f t="shared" ca="1" si="12"/>
        <v>3489.6693012074224</v>
      </c>
      <c r="M136" s="26">
        <f t="shared" ca="1" si="13"/>
        <v>-2084.3541403545823</v>
      </c>
      <c r="N136" s="26">
        <f t="shared" ca="1" si="14"/>
        <v>-0.85170767329234121</v>
      </c>
      <c r="O136" s="27">
        <f t="shared" ca="1" si="15"/>
        <v>-0.50778014745754063</v>
      </c>
      <c r="P136" s="7"/>
      <c r="Q136" s="28">
        <f t="shared" ca="1" si="16"/>
        <v>-0.85934193557535576</v>
      </c>
      <c r="R136" s="27">
        <f t="shared" ca="1" si="20"/>
        <v>51.131111846917975</v>
      </c>
      <c r="S136" s="7"/>
      <c r="T136" s="28">
        <f t="shared" si="17"/>
        <v>51.128999999999913</v>
      </c>
      <c r="U136" s="27">
        <f t="shared" si="18"/>
        <v>0.89236939325217923</v>
      </c>
      <c r="V136" s="7"/>
      <c r="W136" s="28">
        <f t="shared" ca="1" si="19"/>
        <v>2.1118469180620991E-3</v>
      </c>
      <c r="X136" s="27"/>
      <c r="Y136" s="7"/>
      <c r="Z136" s="46"/>
    </row>
    <row r="137" spans="1:26" s="26" customFormat="1" x14ac:dyDescent="0.25">
      <c r="A137" s="26">
        <v>56</v>
      </c>
      <c r="B137" s="26">
        <v>-631</v>
      </c>
      <c r="C137" s="26">
        <v>14840</v>
      </c>
      <c r="D137" s="26">
        <v>12003</v>
      </c>
      <c r="E137" s="26">
        <v>11606</v>
      </c>
      <c r="F137" s="26">
        <v>14418</v>
      </c>
      <c r="G137" s="27"/>
      <c r="H137" s="7"/>
      <c r="I137" s="28">
        <f t="shared" si="11"/>
        <v>3234</v>
      </c>
      <c r="J137" s="27">
        <f t="shared" si="11"/>
        <v>-2415</v>
      </c>
      <c r="K137" s="7"/>
      <c r="L137" s="28">
        <f t="shared" ca="1" si="12"/>
        <v>3265.6693012074224</v>
      </c>
      <c r="M137" s="26">
        <f t="shared" ca="1" si="13"/>
        <v>-2424.3541403545823</v>
      </c>
      <c r="N137" s="26">
        <f t="shared" ca="1" si="14"/>
        <v>-0.7970370147426975</v>
      </c>
      <c r="O137" s="27">
        <f t="shared" ca="1" si="15"/>
        <v>-0.59060928229265741</v>
      </c>
      <c r="P137" s="7"/>
      <c r="Q137" s="28">
        <f t="shared" ca="1" si="16"/>
        <v>-0.80589523388995932</v>
      </c>
      <c r="R137" s="27">
        <f t="shared" ca="1" si="20"/>
        <v>45.473465844589896</v>
      </c>
      <c r="S137" s="7"/>
      <c r="T137" s="28">
        <f t="shared" si="17"/>
        <v>45.44999999999991</v>
      </c>
      <c r="U137" s="27">
        <f t="shared" si="18"/>
        <v>0.79325214503142116</v>
      </c>
      <c r="V137" s="7"/>
      <c r="W137" s="28">
        <f t="shared" ca="1" si="19"/>
        <v>2.3465844589985352E-2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-637</v>
      </c>
      <c r="C138" s="26">
        <v>14709</v>
      </c>
      <c r="D138" s="26">
        <v>11846</v>
      </c>
      <c r="E138" s="26">
        <v>11741</v>
      </c>
      <c r="F138" s="26">
        <v>14585</v>
      </c>
      <c r="G138" s="27"/>
      <c r="H138" s="7"/>
      <c r="I138" s="28">
        <f t="shared" si="11"/>
        <v>2968</v>
      </c>
      <c r="J138" s="27">
        <f t="shared" si="11"/>
        <v>-2739</v>
      </c>
      <c r="K138" s="7"/>
      <c r="L138" s="28">
        <f t="shared" ca="1" si="12"/>
        <v>2999.6693012074224</v>
      </c>
      <c r="M138" s="26">
        <f t="shared" ca="1" si="13"/>
        <v>-2748.3541403545823</v>
      </c>
      <c r="N138" s="26">
        <f t="shared" ca="1" si="14"/>
        <v>-0.73211560771499573</v>
      </c>
      <c r="O138" s="27">
        <f t="shared" ca="1" si="15"/>
        <v>-0.66954057548847468</v>
      </c>
      <c r="P138" s="7"/>
      <c r="Q138" s="28">
        <f t="shared" ca="1" si="16"/>
        <v>-0.74213877196599487</v>
      </c>
      <c r="R138" s="27">
        <f t="shared" ca="1" si="20"/>
        <v>39.653652388726186</v>
      </c>
      <c r="S138" s="7"/>
      <c r="T138" s="28">
        <f t="shared" si="17"/>
        <v>39.716999999999913</v>
      </c>
      <c r="U138" s="27">
        <f t="shared" si="18"/>
        <v>0.69319241901458628</v>
      </c>
      <c r="V138" s="7"/>
      <c r="W138" s="28">
        <f t="shared" ca="1" si="19"/>
        <v>-6.3347611273727011E-2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-617</v>
      </c>
      <c r="C139" s="26">
        <v>14564</v>
      </c>
      <c r="D139" s="26">
        <v>11703</v>
      </c>
      <c r="E139" s="26">
        <v>11885</v>
      </c>
      <c r="F139" s="26">
        <v>14725</v>
      </c>
      <c r="G139" s="27"/>
      <c r="H139" s="7"/>
      <c r="I139" s="28">
        <f t="shared" si="11"/>
        <v>2679</v>
      </c>
      <c r="J139" s="27">
        <f t="shared" si="11"/>
        <v>-3022</v>
      </c>
      <c r="K139" s="7"/>
      <c r="L139" s="28">
        <f t="shared" ca="1" si="12"/>
        <v>2710.6693012074224</v>
      </c>
      <c r="M139" s="26">
        <f t="shared" ca="1" si="13"/>
        <v>-3031.3541403545823</v>
      </c>
      <c r="N139" s="26">
        <f t="shared" ca="1" si="14"/>
        <v>-0.6615806955683573</v>
      </c>
      <c r="O139" s="27">
        <f t="shared" ca="1" si="15"/>
        <v>-0.73848364948358669</v>
      </c>
      <c r="P139" s="7"/>
      <c r="Q139" s="28">
        <f t="shared" ca="1" si="16"/>
        <v>-0.67261986439634169</v>
      </c>
      <c r="R139" s="27">
        <f t="shared" ca="1" si="20"/>
        <v>34.03734300852085</v>
      </c>
      <c r="S139" s="7"/>
      <c r="T139" s="28">
        <f t="shared" si="17"/>
        <v>34.163999999999916</v>
      </c>
      <c r="U139" s="27">
        <f t="shared" si="18"/>
        <v>0.59627428565134133</v>
      </c>
      <c r="V139" s="7"/>
      <c r="W139" s="28">
        <f t="shared" ca="1" si="19"/>
        <v>-0.12665699147906651</v>
      </c>
      <c r="X139" s="27"/>
      <c r="Y139" s="7"/>
      <c r="Z139" s="46"/>
    </row>
    <row r="140" spans="1:26" s="26" customFormat="1" x14ac:dyDescent="0.25">
      <c r="A140" s="26">
        <v>59</v>
      </c>
      <c r="B140" s="26">
        <v>-631</v>
      </c>
      <c r="C140" s="26">
        <v>14403</v>
      </c>
      <c r="D140" s="26">
        <v>11573</v>
      </c>
      <c r="E140" s="26">
        <v>12043</v>
      </c>
      <c r="F140" s="26">
        <v>14858</v>
      </c>
      <c r="G140" s="27"/>
      <c r="H140" s="7"/>
      <c r="I140" s="28">
        <f t="shared" si="11"/>
        <v>2360</v>
      </c>
      <c r="J140" s="27">
        <f t="shared" si="11"/>
        <v>-3285</v>
      </c>
      <c r="K140" s="7"/>
      <c r="L140" s="28">
        <f t="shared" ca="1" si="12"/>
        <v>2391.6693012074224</v>
      </c>
      <c r="M140" s="26">
        <f t="shared" ca="1" si="13"/>
        <v>-3294.3541403545823</v>
      </c>
      <c r="N140" s="26">
        <f t="shared" ca="1" si="14"/>
        <v>-0.58372382022310598</v>
      </c>
      <c r="O140" s="27">
        <f t="shared" ca="1" si="15"/>
        <v>-0.80255442142957412</v>
      </c>
      <c r="P140" s="7"/>
      <c r="Q140" s="28">
        <f t="shared" ca="1" si="16"/>
        <v>-0.59570583436277047</v>
      </c>
      <c r="R140" s="27">
        <f t="shared" ca="1" si="20"/>
        <v>28.294809055675046</v>
      </c>
      <c r="S140" s="7"/>
      <c r="T140" s="28">
        <f t="shared" si="17"/>
        <v>28.484999999999918</v>
      </c>
      <c r="U140" s="27">
        <f t="shared" si="18"/>
        <v>0.49715703743058332</v>
      </c>
      <c r="V140" s="7"/>
      <c r="W140" s="28">
        <f t="shared" ca="1" si="19"/>
        <v>-0.19019094432487194</v>
      </c>
      <c r="X140" s="27"/>
      <c r="Y140" s="7"/>
      <c r="Z140" s="46"/>
    </row>
    <row r="141" spans="1:26" s="26" customFormat="1" x14ac:dyDescent="0.25">
      <c r="A141" s="26">
        <v>60</v>
      </c>
      <c r="B141" s="26">
        <v>-604</v>
      </c>
      <c r="C141" s="26">
        <v>14241</v>
      </c>
      <c r="D141" s="26">
        <v>11463</v>
      </c>
      <c r="E141" s="26">
        <v>12209</v>
      </c>
      <c r="F141" s="26">
        <v>14967</v>
      </c>
      <c r="G141" s="27"/>
      <c r="H141" s="7"/>
      <c r="I141" s="28">
        <f t="shared" si="11"/>
        <v>2032</v>
      </c>
      <c r="J141" s="27">
        <f t="shared" si="11"/>
        <v>-3504</v>
      </c>
      <c r="K141" s="7"/>
      <c r="L141" s="28">
        <f t="shared" ca="1" si="12"/>
        <v>2063.6693012074224</v>
      </c>
      <c r="M141" s="26">
        <f t="shared" ca="1" si="13"/>
        <v>-3513.3541403545823</v>
      </c>
      <c r="N141" s="26">
        <f t="shared" ca="1" si="14"/>
        <v>-0.5036703559182707</v>
      </c>
      <c r="O141" s="27">
        <f t="shared" ca="1" si="15"/>
        <v>-0.85590612886748763</v>
      </c>
      <c r="P141" s="7"/>
      <c r="Q141" s="28">
        <f t="shared" ca="1" si="16"/>
        <v>-0.51643579875545143</v>
      </c>
      <c r="R141" s="27">
        <f t="shared" ca="1" si="20"/>
        <v>22.815605239721322</v>
      </c>
      <c r="S141" s="7"/>
      <c r="T141" s="28">
        <f t="shared" si="17"/>
        <v>23.048999999999918</v>
      </c>
      <c r="U141" s="27">
        <f t="shared" si="18"/>
        <v>0.40228093929217162</v>
      </c>
      <c r="V141" s="7"/>
      <c r="W141" s="28">
        <f t="shared" ca="1" si="19"/>
        <v>-0.23339476027859618</v>
      </c>
      <c r="X141" s="27"/>
      <c r="Y141" s="7"/>
      <c r="Z141" s="46"/>
    </row>
    <row r="142" spans="1:26" s="26" customFormat="1" x14ac:dyDescent="0.25">
      <c r="A142" s="26">
        <v>61</v>
      </c>
      <c r="B142" s="26">
        <v>-609</v>
      </c>
      <c r="C142" s="26">
        <v>14061</v>
      </c>
      <c r="D142" s="26">
        <v>11363</v>
      </c>
      <c r="E142" s="26">
        <v>12372</v>
      </c>
      <c r="F142" s="26">
        <v>15050</v>
      </c>
      <c r="G142" s="27"/>
      <c r="H142" s="7"/>
      <c r="I142" s="28">
        <f t="shared" si="11"/>
        <v>1689</v>
      </c>
      <c r="J142" s="27">
        <f t="shared" si="11"/>
        <v>-3687</v>
      </c>
      <c r="K142" s="7"/>
      <c r="L142" s="28">
        <f t="shared" ca="1" si="12"/>
        <v>1720.6693012074224</v>
      </c>
      <c r="M142" s="26">
        <f t="shared" ca="1" si="13"/>
        <v>-3696.3541403545823</v>
      </c>
      <c r="N142" s="26">
        <f t="shared" ca="1" si="14"/>
        <v>-0.41995591001412891</v>
      </c>
      <c r="O142" s="27">
        <f t="shared" ca="1" si="15"/>
        <v>-0.90048769261697703</v>
      </c>
      <c r="P142" s="7"/>
      <c r="Q142" s="28">
        <f t="shared" ca="1" si="16"/>
        <v>-0.43337414429251853</v>
      </c>
      <c r="R142" s="27">
        <f t="shared" ca="1" si="20"/>
        <v>17.409637481094762</v>
      </c>
      <c r="S142" s="7"/>
      <c r="T142" s="28">
        <f t="shared" si="17"/>
        <v>17.56799999999992</v>
      </c>
      <c r="U142" s="27">
        <f t="shared" si="18"/>
        <v>0.30661944299036242</v>
      </c>
      <c r="V142" s="7"/>
      <c r="W142" s="28">
        <f t="shared" ca="1" si="19"/>
        <v>-0.1583625189051574</v>
      </c>
      <c r="X142" s="27"/>
      <c r="Y142" s="7"/>
      <c r="Z142" s="46"/>
    </row>
    <row r="143" spans="1:26" s="26" customFormat="1" x14ac:dyDescent="0.25">
      <c r="A143" s="26">
        <v>62</v>
      </c>
      <c r="B143" s="26">
        <v>-634</v>
      </c>
      <c r="C143" s="26">
        <v>13878</v>
      </c>
      <c r="D143" s="26">
        <v>11291</v>
      </c>
      <c r="E143" s="26">
        <v>12570</v>
      </c>
      <c r="F143" s="26">
        <v>15141</v>
      </c>
      <c r="G143" s="27"/>
      <c r="H143" s="7"/>
      <c r="I143" s="28">
        <f t="shared" si="11"/>
        <v>1308</v>
      </c>
      <c r="J143" s="27">
        <f t="shared" si="11"/>
        <v>-3850</v>
      </c>
      <c r="K143" s="7"/>
      <c r="L143" s="28">
        <f t="shared" ca="1" si="12"/>
        <v>1339.6693012074224</v>
      </c>
      <c r="M143" s="26">
        <f t="shared" ca="1" si="13"/>
        <v>-3859.3541403545823</v>
      </c>
      <c r="N143" s="26">
        <f t="shared" ca="1" si="14"/>
        <v>-0.32696697739174402</v>
      </c>
      <c r="O143" s="27">
        <f t="shared" ca="1" si="15"/>
        <v>-0.94019695431734185</v>
      </c>
      <c r="P143" s="7"/>
      <c r="Q143" s="28">
        <f t="shared" ca="1" si="16"/>
        <v>-0.34096462858014154</v>
      </c>
      <c r="R143" s="27">
        <f t="shared" ca="1" si="20"/>
        <v>11.643000571101823</v>
      </c>
      <c r="S143" s="7"/>
      <c r="T143" s="28">
        <f t="shared" si="17"/>
        <v>11.86199999999992</v>
      </c>
      <c r="U143" s="27">
        <f t="shared" si="18"/>
        <v>0.20703095587156595</v>
      </c>
      <c r="V143" s="7"/>
      <c r="W143" s="28">
        <f t="shared" ca="1" si="19"/>
        <v>-0.21899942889809765</v>
      </c>
      <c r="X143" s="27"/>
      <c r="Y143" s="7"/>
      <c r="Z143" s="46"/>
    </row>
    <row r="144" spans="1:26" s="26" customFormat="1" x14ac:dyDescent="0.25">
      <c r="A144" s="26">
        <v>63</v>
      </c>
      <c r="B144" s="26">
        <v>-636</v>
      </c>
      <c r="C144" s="26">
        <v>13679</v>
      </c>
      <c r="D144" s="26">
        <v>11225</v>
      </c>
      <c r="E144" s="26">
        <v>12758</v>
      </c>
      <c r="F144" s="26">
        <v>15196</v>
      </c>
      <c r="G144" s="27"/>
      <c r="H144" s="7"/>
      <c r="I144" s="28">
        <f t="shared" si="11"/>
        <v>921</v>
      </c>
      <c r="J144" s="27">
        <f t="shared" si="11"/>
        <v>-3971</v>
      </c>
      <c r="K144" s="7"/>
      <c r="L144" s="28">
        <f t="shared" ca="1" si="12"/>
        <v>952.66930120742245</v>
      </c>
      <c r="M144" s="26">
        <f t="shared" ca="1" si="13"/>
        <v>-3980.3541403545823</v>
      </c>
      <c r="N144" s="26">
        <f t="shared" ca="1" si="14"/>
        <v>-0.23251365212963651</v>
      </c>
      <c r="O144" s="27">
        <f t="shared" ca="1" si="15"/>
        <v>-0.96967438171454523</v>
      </c>
      <c r="P144" s="7"/>
      <c r="Q144" s="28">
        <f t="shared" ca="1" si="16"/>
        <v>-0.24693861954040863</v>
      </c>
      <c r="R144" s="27">
        <f t="shared" ca="1" si="20"/>
        <v>5.9970390596218976</v>
      </c>
      <c r="S144" s="7"/>
      <c r="T144" s="28">
        <f t="shared" si="17"/>
        <v>6.1379999999999209</v>
      </c>
      <c r="U144" s="27">
        <f t="shared" si="18"/>
        <v>0.10712830948741058</v>
      </c>
      <c r="V144" s="7"/>
      <c r="W144" s="28">
        <f t="shared" ca="1" si="19"/>
        <v>-0.1409609403780232</v>
      </c>
      <c r="X144" s="27"/>
      <c r="Y144" s="7"/>
      <c r="Z144" s="46"/>
    </row>
    <row r="145" spans="1:26" s="26" customFormat="1" x14ac:dyDescent="0.25">
      <c r="A145" s="26">
        <v>64</v>
      </c>
      <c r="B145" s="26">
        <v>-643</v>
      </c>
      <c r="C145" s="26">
        <v>13473</v>
      </c>
      <c r="D145" s="26">
        <v>11183</v>
      </c>
      <c r="E145" s="26">
        <v>12956</v>
      </c>
      <c r="F145" s="26">
        <v>15231</v>
      </c>
      <c r="G145" s="27"/>
      <c r="H145" s="7"/>
      <c r="I145" s="28">
        <f t="shared" ref="I145:J145" si="21">C145-E145</f>
        <v>517</v>
      </c>
      <c r="J145" s="27">
        <f t="shared" si="21"/>
        <v>-4048</v>
      </c>
      <c r="K145" s="7"/>
      <c r="L145" s="28">
        <f t="shared" ref="L145" ca="1" si="22">I145-$J$4</f>
        <v>548.66930120742245</v>
      </c>
      <c r="M145" s="26">
        <f t="shared" ref="M145" ca="1" si="23">J145-$J$3</f>
        <v>-4057.3541403545823</v>
      </c>
      <c r="N145" s="26">
        <f t="shared" ref="N145" ca="1" si="24">L145/$J$7</f>
        <v>-0.13391121438831499</v>
      </c>
      <c r="O145" s="27">
        <f t="shared" ref="O145" ca="1" si="25">M145/$J$6</f>
        <v>-0.98843274460367458</v>
      </c>
      <c r="P145" s="7"/>
      <c r="Q145" s="28">
        <f t="shared" ref="Q145" ca="1" si="26">(N145-O145*SIN(-$J$11*PI()/180))/(COS(-$J$11*PI()/180))</f>
        <v>-0.14860386614140214</v>
      </c>
      <c r="R145" s="27">
        <f ca="1">IF(MOD(ATAN2(O145,Q145)*180/PI()-$J$9+360,360)&gt;5,MOD(ATAN2(O145,Q145)*180/PI()-$J$9+360,360)-360,MOD(ATAN2(O145,Q145)*180/PI()-$J$9+360,360))</f>
        <v>0.25968566847359398</v>
      </c>
      <c r="S145" s="7"/>
      <c r="T145" s="28">
        <f t="shared" ref="T145" si="27">360/40000*B145+T144</f>
        <v>0.35099999999992093</v>
      </c>
      <c r="U145" s="27">
        <f t="shared" ref="U145" si="28">T145*PI()/180</f>
        <v>6.1261056744987162E-3</v>
      </c>
      <c r="V145" s="7"/>
      <c r="W145" s="28">
        <f t="shared" ref="W145" ca="1" si="29">R145-T145</f>
        <v>-9.1314331526326953E-2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40018</v>
      </c>
    </row>
    <row r="151" spans="1:26" x14ac:dyDescent="0.25">
      <c r="A151" t="s">
        <v>81</v>
      </c>
      <c r="B151">
        <v>40018</v>
      </c>
    </row>
    <row r="152" spans="1:26" x14ac:dyDescent="0.25">
      <c r="A152" s="32" t="s">
        <v>92</v>
      </c>
      <c r="B152" s="32">
        <v>-39979</v>
      </c>
    </row>
    <row r="153" spans="1:26" x14ac:dyDescent="0.25">
      <c r="A153" t="s">
        <v>87</v>
      </c>
      <c r="B153">
        <v>-39979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9.3541403545824693</v>
      </c>
      <c r="L3" s="9" t="s">
        <v>172</v>
      </c>
      <c r="M3" s="9"/>
      <c r="N3" s="9"/>
      <c r="O3" s="9"/>
      <c r="Q3" s="117" t="s">
        <v>3</v>
      </c>
      <c r="R3" s="117"/>
      <c r="T3" s="49" t="s">
        <v>53</v>
      </c>
      <c r="U3" s="50">
        <v>43690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-31.669301207422407</v>
      </c>
      <c r="L4" s="9" t="s">
        <v>173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174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9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4104.8358246988601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-4097.2617843371527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0.27915419397385222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-171.70970544431637</v>
      </c>
      <c r="L9" s="9"/>
      <c r="M9" s="9"/>
      <c r="N9" s="9"/>
      <c r="O9" s="9"/>
      <c r="Q9" s="5" t="s">
        <v>10</v>
      </c>
      <c r="R9" s="5">
        <f ca="1">MIN(W16:W145)</f>
        <v>-0.16423134321892974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-172.56046563357572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0.85076018925931862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13524</v>
      </c>
      <c r="D16" s="26">
        <v>11228</v>
      </c>
      <c r="E16" s="26">
        <v>13008</v>
      </c>
      <c r="F16" s="26">
        <v>15286</v>
      </c>
      <c r="G16" s="27"/>
      <c r="H16" s="7"/>
      <c r="I16" s="28">
        <f>C16-E16</f>
        <v>516</v>
      </c>
      <c r="J16" s="27">
        <f>D16-F16</f>
        <v>-4058</v>
      </c>
      <c r="K16" s="7"/>
      <c r="L16" s="28">
        <f ca="1">I16-$J$4</f>
        <v>547.66930120742245</v>
      </c>
      <c r="M16" s="26">
        <f ca="1">J16-$J$3</f>
        <v>-4067.3541403545823</v>
      </c>
      <c r="N16" s="26">
        <f ca="1">L16/$J$7</f>
        <v>-0.13366714894836121</v>
      </c>
      <c r="O16" s="27">
        <f ca="1">M16/$J$6</f>
        <v>-0.99086889562823688</v>
      </c>
      <c r="P16" s="7"/>
      <c r="Q16" s="28">
        <f ca="1">(N16-O16*SIN(-$J$11*PI()/180))/(COS(-$J$11*PI()/180))</f>
        <v>-0.14839594980230933</v>
      </c>
      <c r="R16" s="27">
        <f ca="1">IF(MOD(ATAN2(O16,Q16)*180/PI()-$J$9+360,360)&gt;5,MOD(ATAN2(O16,Q16)*180/PI()-$J$9+360,360)-360,MOD(ATAN2(O16,Q16)*180/PI()-$J$9+360,360))</f>
        <v>0.22721582789915828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0.22721582789915828</v>
      </c>
      <c r="X16" s="27">
        <f ca="1">INDIRECT("W"&amp;Y16)-W16</f>
        <v>-0.31153608872307093</v>
      </c>
      <c r="Y16" s="7">
        <v>145</v>
      </c>
      <c r="Z16" s="46"/>
    </row>
    <row r="17" spans="1:26" s="26" customFormat="1" x14ac:dyDescent="0.25">
      <c r="A17" s="26">
        <v>1</v>
      </c>
      <c r="B17" s="26">
        <v>652</v>
      </c>
      <c r="C17" s="26">
        <v>13715</v>
      </c>
      <c r="D17" s="26">
        <v>11260</v>
      </c>
      <c r="E17" s="26">
        <v>12808</v>
      </c>
      <c r="F17" s="26">
        <v>15238</v>
      </c>
      <c r="G17" s="27"/>
      <c r="H17" s="7"/>
      <c r="I17" s="28">
        <f t="shared" ref="I17:J80" si="0">C17-E17</f>
        <v>907</v>
      </c>
      <c r="J17" s="27">
        <f t="shared" si="0"/>
        <v>-3978</v>
      </c>
      <c r="K17" s="7"/>
      <c r="L17" s="28">
        <f t="shared" ref="L17:L80" ca="1" si="1">I17-$J$4</f>
        <v>938.66930120742245</v>
      </c>
      <c r="M17" s="26">
        <f t="shared" ref="M17:M80" ca="1" si="2">J17-$J$3</f>
        <v>-3987.3541403545823</v>
      </c>
      <c r="N17" s="26">
        <f t="shared" ref="N17:N80" ca="1" si="3">L17/$J$7</f>
        <v>-0.22909673597028377</v>
      </c>
      <c r="O17" s="27">
        <f t="shared" ref="O17:O80" ca="1" si="4">M17/$J$6</f>
        <v>-0.97137968743173875</v>
      </c>
      <c r="P17" s="7"/>
      <c r="Q17" s="28">
        <f t="shared" ref="Q17:Q80" ca="1" si="5">(N17-O17*SIN(-$J$11*PI()/180))/(COS(-$J$11*PI()/180))</f>
        <v>-0.24354664987210678</v>
      </c>
      <c r="R17" s="27">
        <f t="shared" ref="R17:R79" ca="1" si="6">MOD(ATAN2(O17,Q17)*180/PI()-$J$9+360,360)</f>
        <v>5.7848982080217297</v>
      </c>
      <c r="S17" s="7"/>
      <c r="T17" s="28">
        <f t="shared" ref="T17:T80" si="7">360/40000*B17+T16</f>
        <v>5.8679999999999994</v>
      </c>
      <c r="U17" s="27">
        <f t="shared" ref="U17:U80" si="8">T17*PI()/180</f>
        <v>0.10241592050702725</v>
      </c>
      <c r="V17" s="7"/>
      <c r="W17" s="28">
        <f t="shared" ref="W17:W80" ca="1" si="9">R17-T17</f>
        <v>-8.3101791978269723E-2</v>
      </c>
      <c r="X17" s="27">
        <f t="shared" ref="X17:X79" ca="1" si="10">INDIRECT("W"&amp;Y17)-W17</f>
        <v>1.0979471524815487E-2</v>
      </c>
      <c r="Y17" s="7">
        <v>144</v>
      </c>
      <c r="Z17" s="46"/>
    </row>
    <row r="18" spans="1:26" s="26" customFormat="1" x14ac:dyDescent="0.25">
      <c r="A18" s="26">
        <v>2</v>
      </c>
      <c r="B18" s="26">
        <v>638</v>
      </c>
      <c r="C18" s="26">
        <v>13912</v>
      </c>
      <c r="D18" s="26">
        <v>11324</v>
      </c>
      <c r="E18" s="26">
        <v>12613</v>
      </c>
      <c r="F18" s="26">
        <v>15185</v>
      </c>
      <c r="G18" s="27"/>
      <c r="H18" s="7"/>
      <c r="I18" s="28">
        <f t="shared" si="0"/>
        <v>1299</v>
      </c>
      <c r="J18" s="27">
        <f t="shared" si="0"/>
        <v>-3861</v>
      </c>
      <c r="K18" s="7"/>
      <c r="L18" s="28">
        <f t="shared" ca="1" si="1"/>
        <v>1330.6693012074224</v>
      </c>
      <c r="M18" s="26">
        <f t="shared" ca="1" si="2"/>
        <v>-3870.3541403545823</v>
      </c>
      <c r="N18" s="26">
        <f t="shared" ca="1" si="3"/>
        <v>-0.32477038843216011</v>
      </c>
      <c r="O18" s="27">
        <f t="shared" ca="1" si="4"/>
        <v>-0.94287672044436033</v>
      </c>
      <c r="P18" s="7"/>
      <c r="Q18" s="28">
        <f t="shared" ca="1" si="5"/>
        <v>-0.3388075910564326</v>
      </c>
      <c r="R18" s="27">
        <f t="shared" ca="1" si="6"/>
        <v>11.474789759496844</v>
      </c>
      <c r="S18" s="7"/>
      <c r="T18" s="28">
        <f t="shared" si="7"/>
        <v>11.61</v>
      </c>
      <c r="U18" s="27">
        <f t="shared" si="8"/>
        <v>0.20263272615654165</v>
      </c>
      <c r="V18" s="7"/>
      <c r="W18" s="28">
        <f t="shared" ca="1" si="9"/>
        <v>-0.13521024050315589</v>
      </c>
      <c r="X18" s="27">
        <f t="shared" ca="1" si="10"/>
        <v>3.664182834127061E-3</v>
      </c>
      <c r="Y18" s="7">
        <v>143</v>
      </c>
      <c r="Z18" s="46"/>
    </row>
    <row r="19" spans="1:26" s="26" customFormat="1" x14ac:dyDescent="0.25">
      <c r="A19" s="26">
        <v>3</v>
      </c>
      <c r="B19" s="26">
        <v>635</v>
      </c>
      <c r="C19" s="26">
        <v>14104</v>
      </c>
      <c r="D19" s="26">
        <v>11404</v>
      </c>
      <c r="E19" s="26">
        <v>12426</v>
      </c>
      <c r="F19" s="26">
        <v>15109</v>
      </c>
      <c r="G19" s="27"/>
      <c r="H19" s="7"/>
      <c r="I19" s="28">
        <f t="shared" si="0"/>
        <v>1678</v>
      </c>
      <c r="J19" s="27">
        <f t="shared" si="0"/>
        <v>-3705</v>
      </c>
      <c r="K19" s="7"/>
      <c r="L19" s="28">
        <f t="shared" ca="1" si="1"/>
        <v>1709.6693012074224</v>
      </c>
      <c r="M19" s="26">
        <f t="shared" ca="1" si="2"/>
        <v>-3714.3541403545823</v>
      </c>
      <c r="N19" s="26">
        <f t="shared" ca="1" si="3"/>
        <v>-0.41727119017463749</v>
      </c>
      <c r="O19" s="27">
        <f t="shared" ca="1" si="4"/>
        <v>-0.90487276446118903</v>
      </c>
      <c r="P19" s="7"/>
      <c r="Q19" s="28">
        <f t="shared" ca="1" si="5"/>
        <v>-0.43075424527879669</v>
      </c>
      <c r="R19" s="27">
        <f t="shared" ca="1" si="6"/>
        <v>17.165950573970804</v>
      </c>
      <c r="S19" s="7"/>
      <c r="T19" s="28">
        <f t="shared" si="7"/>
        <v>17.324999999999999</v>
      </c>
      <c r="U19" s="27">
        <f t="shared" si="8"/>
        <v>0.3023782929080176</v>
      </c>
      <c r="V19" s="7"/>
      <c r="W19" s="28">
        <f t="shared" ca="1" si="9"/>
        <v>-0.15904942602919547</v>
      </c>
      <c r="X19" s="27">
        <f t="shared" ca="1" si="10"/>
        <v>-5.1819171897342642E-3</v>
      </c>
      <c r="Y19" s="7">
        <v>142</v>
      </c>
      <c r="Z19" s="46"/>
    </row>
    <row r="20" spans="1:26" s="26" customFormat="1" x14ac:dyDescent="0.25">
      <c r="A20" s="26">
        <v>4</v>
      </c>
      <c r="B20" s="26">
        <v>607</v>
      </c>
      <c r="C20" s="26">
        <v>14283</v>
      </c>
      <c r="D20" s="26">
        <v>11498</v>
      </c>
      <c r="E20" s="26">
        <v>12255</v>
      </c>
      <c r="F20" s="26">
        <v>15017</v>
      </c>
      <c r="G20" s="27"/>
      <c r="H20" s="7"/>
      <c r="I20" s="28">
        <f t="shared" si="0"/>
        <v>2028</v>
      </c>
      <c r="J20" s="27">
        <f t="shared" si="0"/>
        <v>-3519</v>
      </c>
      <c r="K20" s="7"/>
      <c r="L20" s="28">
        <f t="shared" ca="1" si="1"/>
        <v>2059.6693012074224</v>
      </c>
      <c r="M20" s="26">
        <f t="shared" ca="1" si="2"/>
        <v>-3528.3541403545823</v>
      </c>
      <c r="N20" s="26">
        <f t="shared" ca="1" si="3"/>
        <v>-0.50269409415845556</v>
      </c>
      <c r="O20" s="27">
        <f t="shared" ca="1" si="4"/>
        <v>-0.85956035540433107</v>
      </c>
      <c r="P20" s="7"/>
      <c r="Q20" s="28">
        <f t="shared" ca="1" si="5"/>
        <v>-0.51551369337633524</v>
      </c>
      <c r="R20" s="27">
        <f t="shared" ca="1" si="6"/>
        <v>22.662554463473271</v>
      </c>
      <c r="S20" s="7"/>
      <c r="T20" s="28">
        <f t="shared" si="7"/>
        <v>22.787999999999997</v>
      </c>
      <c r="U20" s="27">
        <f t="shared" si="8"/>
        <v>0.39772562994446775</v>
      </c>
      <c r="V20" s="7"/>
      <c r="W20" s="28">
        <f t="shared" ca="1" si="9"/>
        <v>-0.12544553652672619</v>
      </c>
      <c r="X20" s="27">
        <f t="shared" ca="1" si="10"/>
        <v>-1.2092739293912302E-2</v>
      </c>
      <c r="Y20" s="7">
        <v>141</v>
      </c>
      <c r="Z20" s="46"/>
    </row>
    <row r="21" spans="1:26" s="26" customFormat="1" x14ac:dyDescent="0.25">
      <c r="A21" s="26">
        <v>5</v>
      </c>
      <c r="B21" s="26">
        <v>615</v>
      </c>
      <c r="C21" s="26">
        <v>14446</v>
      </c>
      <c r="D21" s="26">
        <v>11610</v>
      </c>
      <c r="E21" s="26">
        <v>12088</v>
      </c>
      <c r="F21" s="26">
        <v>14907</v>
      </c>
      <c r="G21" s="27"/>
      <c r="H21" s="7"/>
      <c r="I21" s="28">
        <f t="shared" si="0"/>
        <v>2358</v>
      </c>
      <c r="J21" s="27">
        <f t="shared" si="0"/>
        <v>-3297</v>
      </c>
      <c r="K21" s="7"/>
      <c r="L21" s="28">
        <f t="shared" ca="1" si="1"/>
        <v>2389.6693012074224</v>
      </c>
      <c r="M21" s="26">
        <f t="shared" ca="1" si="2"/>
        <v>-3306.3541403545823</v>
      </c>
      <c r="N21" s="26">
        <f t="shared" ca="1" si="3"/>
        <v>-0.58323568934319847</v>
      </c>
      <c r="O21" s="27">
        <f t="shared" ca="1" si="4"/>
        <v>-0.80547780265904878</v>
      </c>
      <c r="P21" s="7"/>
      <c r="Q21" s="28">
        <f t="shared" ca="1" si="5"/>
        <v>-0.59526106087730646</v>
      </c>
      <c r="R21" s="27">
        <f t="shared" ca="1" si="6"/>
        <v>28.174702980170593</v>
      </c>
      <c r="S21" s="7"/>
      <c r="T21" s="28">
        <f t="shared" si="7"/>
        <v>28.322999999999997</v>
      </c>
      <c r="U21" s="27">
        <f t="shared" si="8"/>
        <v>0.49432960404235388</v>
      </c>
      <c r="V21" s="7"/>
      <c r="W21" s="28">
        <f t="shared" ca="1" si="9"/>
        <v>-0.14829701982940335</v>
      </c>
      <c r="X21" s="27">
        <f t="shared" ca="1" si="10"/>
        <v>2.4284781085263774E-2</v>
      </c>
      <c r="Y21" s="7">
        <v>140</v>
      </c>
      <c r="Z21" s="46"/>
    </row>
    <row r="22" spans="1:26" s="26" customFormat="1" x14ac:dyDescent="0.25">
      <c r="A22" s="26">
        <v>6</v>
      </c>
      <c r="B22" s="26">
        <v>635</v>
      </c>
      <c r="C22" s="26">
        <v>14608</v>
      </c>
      <c r="D22" s="26">
        <v>11736</v>
      </c>
      <c r="E22" s="26">
        <v>11925</v>
      </c>
      <c r="F22" s="26">
        <v>14771</v>
      </c>
      <c r="G22" s="27"/>
      <c r="H22" s="7"/>
      <c r="I22" s="28">
        <f t="shared" si="0"/>
        <v>2683</v>
      </c>
      <c r="J22" s="27">
        <f t="shared" si="0"/>
        <v>-3035</v>
      </c>
      <c r="K22" s="7"/>
      <c r="L22" s="28">
        <f t="shared" ca="1" si="1"/>
        <v>2714.6693012074224</v>
      </c>
      <c r="M22" s="26">
        <f t="shared" ca="1" si="2"/>
        <v>-3044.3541403545823</v>
      </c>
      <c r="N22" s="26">
        <f t="shared" ca="1" si="3"/>
        <v>-0.66255695732817244</v>
      </c>
      <c r="O22" s="27">
        <f t="shared" ca="1" si="4"/>
        <v>-0.74165064581551765</v>
      </c>
      <c r="P22" s="7"/>
      <c r="Q22" s="28">
        <f t="shared" ca="1" si="5"/>
        <v>-0.6736432626009321</v>
      </c>
      <c r="R22" s="27">
        <f t="shared" ca="1" si="6"/>
        <v>33.958657651439694</v>
      </c>
      <c r="S22" s="7"/>
      <c r="T22" s="28">
        <f t="shared" si="7"/>
        <v>34.037999999999997</v>
      </c>
      <c r="U22" s="27">
        <f t="shared" si="8"/>
        <v>0.59407517079382988</v>
      </c>
      <c r="V22" s="7"/>
      <c r="W22" s="28">
        <f t="shared" ca="1" si="9"/>
        <v>-7.9342348560302867E-2</v>
      </c>
      <c r="X22" s="27">
        <f t="shared" ca="1" si="10"/>
        <v>-7.0179705395432279E-3</v>
      </c>
      <c r="Y22" s="7">
        <v>139</v>
      </c>
      <c r="Z22" s="46"/>
    </row>
    <row r="23" spans="1:26" s="26" customFormat="1" x14ac:dyDescent="0.25">
      <c r="A23" s="26">
        <v>7</v>
      </c>
      <c r="B23" s="26">
        <v>614</v>
      </c>
      <c r="C23" s="26">
        <v>14747</v>
      </c>
      <c r="D23" s="26">
        <v>11877</v>
      </c>
      <c r="E23" s="26">
        <v>11779</v>
      </c>
      <c r="F23" s="26">
        <v>14629</v>
      </c>
      <c r="G23" s="27"/>
      <c r="H23" s="7"/>
      <c r="I23" s="28">
        <f t="shared" si="0"/>
        <v>2968</v>
      </c>
      <c r="J23" s="27">
        <f t="shared" si="0"/>
        <v>-2752</v>
      </c>
      <c r="K23" s="7"/>
      <c r="L23" s="28">
        <f t="shared" ca="1" si="1"/>
        <v>2999.6693012074224</v>
      </c>
      <c r="M23" s="26">
        <f t="shared" ca="1" si="2"/>
        <v>-2761.3541403545823</v>
      </c>
      <c r="N23" s="26">
        <f t="shared" ca="1" si="3"/>
        <v>-0.73211560771499573</v>
      </c>
      <c r="O23" s="27">
        <f t="shared" ca="1" si="4"/>
        <v>-0.67270757182040564</v>
      </c>
      <c r="P23" s="7"/>
      <c r="Q23" s="28">
        <f t="shared" ca="1" si="5"/>
        <v>-0.74218580077782215</v>
      </c>
      <c r="R23" s="27">
        <f t="shared" ca="1" si="6"/>
        <v>39.520952109613177</v>
      </c>
      <c r="S23" s="7"/>
      <c r="T23" s="28">
        <f t="shared" si="7"/>
        <v>39.563999999999993</v>
      </c>
      <c r="U23" s="27">
        <f t="shared" si="8"/>
        <v>0.69052206525903637</v>
      </c>
      <c r="V23" s="7"/>
      <c r="W23" s="28">
        <f t="shared" ca="1" si="9"/>
        <v>-4.3047890386816334E-2</v>
      </c>
      <c r="X23" s="27">
        <f t="shared" ca="1" si="10"/>
        <v>-4.3396898244203896E-2</v>
      </c>
      <c r="Y23" s="7">
        <v>138</v>
      </c>
      <c r="Z23" s="46"/>
    </row>
    <row r="24" spans="1:26" s="26" customFormat="1" x14ac:dyDescent="0.25">
      <c r="A24" s="26">
        <v>8</v>
      </c>
      <c r="B24" s="26">
        <v>629</v>
      </c>
      <c r="C24" s="26">
        <v>14886</v>
      </c>
      <c r="D24" s="26">
        <v>12044</v>
      </c>
      <c r="E24" s="26">
        <v>11656</v>
      </c>
      <c r="F24" s="26">
        <v>14477</v>
      </c>
      <c r="G24" s="27"/>
      <c r="H24" s="7"/>
      <c r="I24" s="28">
        <f t="shared" si="0"/>
        <v>3230</v>
      </c>
      <c r="J24" s="27">
        <f t="shared" si="0"/>
        <v>-2433</v>
      </c>
      <c r="K24" s="7"/>
      <c r="L24" s="28">
        <f t="shared" ca="1" si="1"/>
        <v>3261.6693012074224</v>
      </c>
      <c r="M24" s="26">
        <f t="shared" ca="1" si="2"/>
        <v>-2442.3541403545823</v>
      </c>
      <c r="N24" s="26">
        <f t="shared" ca="1" si="3"/>
        <v>-0.79606075298288248</v>
      </c>
      <c r="O24" s="27">
        <f t="shared" ca="1" si="4"/>
        <v>-0.59499435413686952</v>
      </c>
      <c r="P24" s="7"/>
      <c r="Q24" s="28">
        <f t="shared" ca="1" si="5"/>
        <v>-0.80498398131357263</v>
      </c>
      <c r="R24" s="27">
        <f t="shared" ca="1" si="6"/>
        <v>45.240185945966459</v>
      </c>
      <c r="S24" s="7"/>
      <c r="T24" s="28">
        <f t="shared" si="7"/>
        <v>45.224999999999994</v>
      </c>
      <c r="U24" s="27">
        <f t="shared" si="8"/>
        <v>0.78932515421443539</v>
      </c>
      <c r="V24" s="7"/>
      <c r="W24" s="28">
        <f t="shared" ca="1" si="9"/>
        <v>1.5185945966464942E-2</v>
      </c>
      <c r="X24" s="27">
        <f t="shared" ca="1" si="10"/>
        <v>2.3000579149751843E-2</v>
      </c>
      <c r="Y24" s="7">
        <v>137</v>
      </c>
      <c r="Z24" s="46"/>
    </row>
    <row r="25" spans="1:26" s="26" customFormat="1" x14ac:dyDescent="0.25">
      <c r="A25" s="26">
        <v>9</v>
      </c>
      <c r="B25" s="26">
        <v>637</v>
      </c>
      <c r="C25" s="26">
        <v>14996</v>
      </c>
      <c r="D25" s="26">
        <v>12202</v>
      </c>
      <c r="E25" s="26">
        <v>11532</v>
      </c>
      <c r="F25" s="26">
        <v>14294</v>
      </c>
      <c r="G25" s="27"/>
      <c r="H25" s="7"/>
      <c r="I25" s="28">
        <f t="shared" si="0"/>
        <v>3464</v>
      </c>
      <c r="J25" s="27">
        <f t="shared" si="0"/>
        <v>-2092</v>
      </c>
      <c r="K25" s="7"/>
      <c r="L25" s="28">
        <f t="shared" ca="1" si="1"/>
        <v>3495.6693012074224</v>
      </c>
      <c r="M25" s="26">
        <f t="shared" ca="1" si="2"/>
        <v>-2101.3541403545823</v>
      </c>
      <c r="N25" s="26">
        <f t="shared" ca="1" si="3"/>
        <v>-0.85317206593206374</v>
      </c>
      <c r="O25" s="27">
        <f t="shared" ca="1" si="4"/>
        <v>-0.51192160419929644</v>
      </c>
      <c r="P25" s="7"/>
      <c r="Q25" s="28">
        <f t="shared" ca="1" si="5"/>
        <v>-0.86086798887996674</v>
      </c>
      <c r="R25" s="27">
        <f t="shared" ca="1" si="6"/>
        <v>50.971555108824361</v>
      </c>
      <c r="S25" s="7"/>
      <c r="T25" s="28">
        <f t="shared" si="7"/>
        <v>50.957999999999991</v>
      </c>
      <c r="U25" s="27">
        <f t="shared" si="8"/>
        <v>0.88938488023127038</v>
      </c>
      <c r="V25" s="7"/>
      <c r="W25" s="28">
        <f t="shared" ca="1" si="9"/>
        <v>1.3555108824370166E-2</v>
      </c>
      <c r="X25" s="27">
        <f t="shared" ca="1" si="10"/>
        <v>6.1584902957108056E-3</v>
      </c>
      <c r="Y25" s="7">
        <v>136</v>
      </c>
      <c r="Z25" s="46"/>
    </row>
    <row r="26" spans="1:26" s="26" customFormat="1" x14ac:dyDescent="0.25">
      <c r="A26" s="26">
        <v>10</v>
      </c>
      <c r="B26" s="26">
        <v>629</v>
      </c>
      <c r="C26" s="26">
        <v>15087</v>
      </c>
      <c r="D26" s="26">
        <v>12382</v>
      </c>
      <c r="E26" s="26">
        <v>11429</v>
      </c>
      <c r="F26" s="26">
        <v>14114</v>
      </c>
      <c r="G26" s="27"/>
      <c r="H26" s="7"/>
      <c r="I26" s="28">
        <f t="shared" si="0"/>
        <v>3658</v>
      </c>
      <c r="J26" s="27">
        <f t="shared" si="0"/>
        <v>-1732</v>
      </c>
      <c r="K26" s="7"/>
      <c r="L26" s="28">
        <f t="shared" ca="1" si="1"/>
        <v>3689.6693012074224</v>
      </c>
      <c r="M26" s="26">
        <f t="shared" ca="1" si="2"/>
        <v>-1741.3541403545826</v>
      </c>
      <c r="N26" s="26">
        <f t="shared" ca="1" si="3"/>
        <v>-0.90052076128309444</v>
      </c>
      <c r="O26" s="27">
        <f t="shared" ca="1" si="4"/>
        <v>-0.42422016731505507</v>
      </c>
      <c r="P26" s="7"/>
      <c r="Q26" s="28">
        <f t="shared" ca="1" si="5"/>
        <v>-0.90691956810144503</v>
      </c>
      <c r="R26" s="27">
        <f t="shared" ca="1" si="6"/>
        <v>56.641420252394767</v>
      </c>
      <c r="S26" s="7"/>
      <c r="T26" s="28">
        <f t="shared" si="7"/>
        <v>56.618999999999993</v>
      </c>
      <c r="U26" s="27">
        <f t="shared" si="8"/>
        <v>0.98818796918666929</v>
      </c>
      <c r="V26" s="7"/>
      <c r="W26" s="28">
        <f t="shared" ca="1" si="9"/>
        <v>2.2420252394773854E-2</v>
      </c>
      <c r="X26" s="27">
        <f t="shared" ca="1" si="10"/>
        <v>7.1871118848591209E-2</v>
      </c>
      <c r="Y26" s="7">
        <v>135</v>
      </c>
      <c r="Z26" s="46"/>
    </row>
    <row r="27" spans="1:26" s="26" customFormat="1" x14ac:dyDescent="0.25">
      <c r="A27" s="26">
        <v>11</v>
      </c>
      <c r="B27" s="26">
        <v>630</v>
      </c>
      <c r="C27" s="26">
        <v>15175</v>
      </c>
      <c r="D27" s="26">
        <v>12578</v>
      </c>
      <c r="E27" s="26">
        <v>11355</v>
      </c>
      <c r="F27" s="26">
        <v>13930</v>
      </c>
      <c r="G27" s="27"/>
      <c r="H27" s="7"/>
      <c r="I27" s="28">
        <f t="shared" si="0"/>
        <v>3820</v>
      </c>
      <c r="J27" s="27">
        <f t="shared" si="0"/>
        <v>-1352</v>
      </c>
      <c r="K27" s="7"/>
      <c r="L27" s="28">
        <f t="shared" ca="1" si="1"/>
        <v>3851.6693012074224</v>
      </c>
      <c r="M27" s="26">
        <f t="shared" ca="1" si="2"/>
        <v>-1361.3541403545826</v>
      </c>
      <c r="N27" s="26">
        <f t="shared" ca="1" si="3"/>
        <v>-0.94005936255560452</v>
      </c>
      <c r="O27" s="27">
        <f t="shared" ca="1" si="4"/>
        <v>-0.33164642838168917</v>
      </c>
      <c r="P27" s="7"/>
      <c r="Q27" s="28">
        <f t="shared" ca="1" si="5"/>
        <v>-0.94508784016262348</v>
      </c>
      <c r="R27" s="27">
        <f t="shared" ca="1" si="6"/>
        <v>62.372918058836945</v>
      </c>
      <c r="S27" s="7"/>
      <c r="T27" s="28">
        <f t="shared" si="7"/>
        <v>62.288999999999994</v>
      </c>
      <c r="U27" s="27">
        <f t="shared" si="8"/>
        <v>1.0871481377747478</v>
      </c>
      <c r="V27" s="7"/>
      <c r="W27" s="28">
        <f t="shared" ca="1" si="9"/>
        <v>8.3918058836950138E-2</v>
      </c>
      <c r="X27" s="27">
        <f t="shared" ca="1" si="10"/>
        <v>1.5459607834834799E-2</v>
      </c>
      <c r="Y27" s="7">
        <v>134</v>
      </c>
      <c r="Z27" s="46"/>
    </row>
    <row r="28" spans="1:26" s="26" customFormat="1" x14ac:dyDescent="0.25">
      <c r="A28" s="26">
        <v>12</v>
      </c>
      <c r="B28" s="26">
        <v>624</v>
      </c>
      <c r="C28" s="26">
        <v>15243</v>
      </c>
      <c r="D28" s="26">
        <v>12774</v>
      </c>
      <c r="E28" s="26">
        <v>11297</v>
      </c>
      <c r="F28" s="26">
        <v>13744</v>
      </c>
      <c r="G28" s="27"/>
      <c r="H28" s="7"/>
      <c r="I28" s="28">
        <f t="shared" si="0"/>
        <v>3946</v>
      </c>
      <c r="J28" s="27">
        <f t="shared" si="0"/>
        <v>-970</v>
      </c>
      <c r="K28" s="7"/>
      <c r="L28" s="28">
        <f t="shared" ca="1" si="1"/>
        <v>3977.6693012074224</v>
      </c>
      <c r="M28" s="26">
        <f t="shared" ca="1" si="2"/>
        <v>-979.35414035458246</v>
      </c>
      <c r="N28" s="26">
        <f t="shared" ca="1" si="3"/>
        <v>-0.97081160798977906</v>
      </c>
      <c r="O28" s="27">
        <f t="shared" ca="1" si="4"/>
        <v>-0.23858545924341079</v>
      </c>
      <c r="P28" s="7"/>
      <c r="Q28" s="28">
        <f t="shared" ca="1" si="5"/>
        <v>-0.97446155248711552</v>
      </c>
      <c r="R28" s="27">
        <f t="shared" ca="1" si="6"/>
        <v>67.95214799979675</v>
      </c>
      <c r="S28" s="7"/>
      <c r="T28" s="28">
        <f t="shared" si="7"/>
        <v>67.905000000000001</v>
      </c>
      <c r="U28" s="27">
        <f t="shared" si="8"/>
        <v>1.1851658285667495</v>
      </c>
      <c r="V28" s="7"/>
      <c r="W28" s="28">
        <f t="shared" ca="1" si="9"/>
        <v>4.7147999796749218E-2</v>
      </c>
      <c r="X28" s="27">
        <f t="shared" ca="1" si="10"/>
        <v>1.5143652928301776E-2</v>
      </c>
      <c r="Y28" s="7">
        <v>133</v>
      </c>
      <c r="Z28" s="46"/>
    </row>
    <row r="29" spans="1:26" s="26" customFormat="1" x14ac:dyDescent="0.25">
      <c r="A29" s="26">
        <v>13</v>
      </c>
      <c r="B29" s="26">
        <v>600</v>
      </c>
      <c r="C29" s="26">
        <v>15278</v>
      </c>
      <c r="D29" s="26">
        <v>12962</v>
      </c>
      <c r="E29" s="26">
        <v>11254</v>
      </c>
      <c r="F29" s="26">
        <v>13549</v>
      </c>
      <c r="G29" s="27"/>
      <c r="H29" s="7"/>
      <c r="I29" s="28">
        <f t="shared" si="0"/>
        <v>4024</v>
      </c>
      <c r="J29" s="27">
        <f t="shared" si="0"/>
        <v>-587</v>
      </c>
      <c r="K29" s="7"/>
      <c r="L29" s="28">
        <f t="shared" ca="1" si="1"/>
        <v>4055.6693012074224</v>
      </c>
      <c r="M29" s="26">
        <f t="shared" ca="1" si="2"/>
        <v>-596.35414035458246</v>
      </c>
      <c r="N29" s="26">
        <f t="shared" ca="1" si="3"/>
        <v>-0.98984871230617277</v>
      </c>
      <c r="O29" s="27">
        <f t="shared" ca="1" si="4"/>
        <v>-0.14528087500267622</v>
      </c>
      <c r="P29" s="7"/>
      <c r="Q29" s="28">
        <f t="shared" ca="1" si="5"/>
        <v>-0.99211521449754192</v>
      </c>
      <c r="R29" s="27">
        <f t="shared" ca="1" si="6"/>
        <v>73.378780958697348</v>
      </c>
      <c r="S29" s="7"/>
      <c r="T29" s="28">
        <f t="shared" si="7"/>
        <v>73.305000000000007</v>
      </c>
      <c r="U29" s="27">
        <f t="shared" si="8"/>
        <v>1.2794136081744434</v>
      </c>
      <c r="V29" s="7"/>
      <c r="W29" s="28">
        <f t="shared" ca="1" si="9"/>
        <v>7.3780958697341248E-2</v>
      </c>
      <c r="X29" s="27">
        <f t="shared" ca="1" si="10"/>
        <v>2.5938898641157948E-2</v>
      </c>
      <c r="Y29" s="7">
        <v>132</v>
      </c>
      <c r="Z29" s="46"/>
    </row>
    <row r="30" spans="1:26" s="26" customFormat="1" x14ac:dyDescent="0.25">
      <c r="A30" s="26">
        <v>14</v>
      </c>
      <c r="B30" s="26">
        <v>619</v>
      </c>
      <c r="C30" s="26">
        <v>15295</v>
      </c>
      <c r="D30" s="26">
        <v>13157</v>
      </c>
      <c r="E30" s="26">
        <v>11229</v>
      </c>
      <c r="F30" s="26">
        <v>13346</v>
      </c>
      <c r="G30" s="27"/>
      <c r="H30" s="7"/>
      <c r="I30" s="28">
        <f t="shared" si="0"/>
        <v>4066</v>
      </c>
      <c r="J30" s="27">
        <f t="shared" si="0"/>
        <v>-189</v>
      </c>
      <c r="K30" s="7"/>
      <c r="L30" s="28">
        <f t="shared" ca="1" si="1"/>
        <v>4097.669301207422</v>
      </c>
      <c r="M30" s="26">
        <f t="shared" ca="1" si="2"/>
        <v>-198.35414035458246</v>
      </c>
      <c r="N30" s="26">
        <f t="shared" ca="1" si="3"/>
        <v>-1.0000994607842308</v>
      </c>
      <c r="O30" s="27">
        <f t="shared" ca="1" si="4"/>
        <v>-4.832206422509825E-2</v>
      </c>
      <c r="P30" s="7"/>
      <c r="Q30" s="28">
        <f t="shared" ca="1" si="5"/>
        <v>-1.0009272879594546</v>
      </c>
      <c r="R30" s="27">
        <f t="shared" ca="1" si="6"/>
        <v>78.94576603372451</v>
      </c>
      <c r="S30" s="7"/>
      <c r="T30" s="28">
        <f t="shared" si="7"/>
        <v>78.876000000000005</v>
      </c>
      <c r="U30" s="27">
        <f t="shared" si="8"/>
        <v>1.3766459008030474</v>
      </c>
      <c r="V30" s="7"/>
      <c r="W30" s="28">
        <f t="shared" ca="1" si="9"/>
        <v>6.9766033724505405E-2</v>
      </c>
      <c r="X30" s="27">
        <f t="shared" ca="1" si="10"/>
        <v>2.3512524478377372E-2</v>
      </c>
      <c r="Y30" s="7">
        <v>131</v>
      </c>
      <c r="Z30" s="46"/>
    </row>
    <row r="31" spans="1:26" s="26" customFormat="1" x14ac:dyDescent="0.25">
      <c r="A31" s="26">
        <v>15</v>
      </c>
      <c r="B31" s="26">
        <v>635</v>
      </c>
      <c r="C31" s="26">
        <v>15290</v>
      </c>
      <c r="D31" s="26">
        <v>13355</v>
      </c>
      <c r="E31" s="26">
        <v>11222</v>
      </c>
      <c r="F31" s="26">
        <v>13138</v>
      </c>
      <c r="G31" s="27"/>
      <c r="H31" s="7"/>
      <c r="I31" s="28">
        <f t="shared" si="0"/>
        <v>4068</v>
      </c>
      <c r="J31" s="27">
        <f t="shared" si="0"/>
        <v>217</v>
      </c>
      <c r="K31" s="7"/>
      <c r="L31" s="28">
        <f t="shared" ca="1" si="1"/>
        <v>4099.669301207422</v>
      </c>
      <c r="M31" s="26">
        <f t="shared" ca="1" si="2"/>
        <v>207.64585964541754</v>
      </c>
      <c r="N31" s="26">
        <f t="shared" ca="1" si="3"/>
        <v>-1.0005875916641385</v>
      </c>
      <c r="O31" s="27">
        <f t="shared" ca="1" si="4"/>
        <v>5.0585667372129529E-2</v>
      </c>
      <c r="P31" s="7"/>
      <c r="Q31" s="28">
        <f t="shared" ca="1" si="5"/>
        <v>-0.99994672668645945</v>
      </c>
      <c r="R31" s="27">
        <f t="shared" ca="1" si="6"/>
        <v>84.605736294597364</v>
      </c>
      <c r="S31" s="7"/>
      <c r="T31" s="28">
        <f t="shared" si="7"/>
        <v>84.591000000000008</v>
      </c>
      <c r="U31" s="27">
        <f t="shared" si="8"/>
        <v>1.4763914675545233</v>
      </c>
      <c r="V31" s="7"/>
      <c r="W31" s="28">
        <f t="shared" ca="1" si="9"/>
        <v>1.4736294597355482E-2</v>
      </c>
      <c r="X31" s="27">
        <f t="shared" ca="1" si="10"/>
        <v>6.7870161966098408E-2</v>
      </c>
      <c r="Y31" s="7">
        <v>130</v>
      </c>
      <c r="Z31" s="46"/>
    </row>
    <row r="32" spans="1:26" s="26" customFormat="1" x14ac:dyDescent="0.25">
      <c r="A32" s="26">
        <v>16</v>
      </c>
      <c r="B32" s="26">
        <v>630</v>
      </c>
      <c r="C32" s="26">
        <v>15289</v>
      </c>
      <c r="D32" s="26">
        <v>13570</v>
      </c>
      <c r="E32" s="26">
        <v>11248</v>
      </c>
      <c r="F32" s="26">
        <v>12950</v>
      </c>
      <c r="G32" s="27"/>
      <c r="H32" s="7"/>
      <c r="I32" s="28">
        <f t="shared" si="0"/>
        <v>4041</v>
      </c>
      <c r="J32" s="27">
        <f t="shared" si="0"/>
        <v>620</v>
      </c>
      <c r="K32" s="7"/>
      <c r="L32" s="28">
        <f t="shared" ca="1" si="1"/>
        <v>4072.6693012074224</v>
      </c>
      <c r="M32" s="26">
        <f t="shared" ca="1" si="2"/>
        <v>610.64585964541754</v>
      </c>
      <c r="N32" s="26">
        <f t="shared" ca="1" si="3"/>
        <v>-0.99399782478538679</v>
      </c>
      <c r="O32" s="27">
        <f t="shared" ca="1" si="4"/>
        <v>0.14876255366198862</v>
      </c>
      <c r="P32" s="7"/>
      <c r="Q32" s="28">
        <f t="shared" ca="1" si="5"/>
        <v>-0.99189834011866207</v>
      </c>
      <c r="R32" s="27">
        <f t="shared" ca="1" si="6"/>
        <v>90.239217062103819</v>
      </c>
      <c r="S32" s="7"/>
      <c r="T32" s="28">
        <f t="shared" si="7"/>
        <v>90.26100000000001</v>
      </c>
      <c r="U32" s="27">
        <f t="shared" si="8"/>
        <v>1.5753516361426019</v>
      </c>
      <c r="V32" s="7"/>
      <c r="W32" s="28">
        <f t="shared" ca="1" si="9"/>
        <v>-2.1782937896190901E-2</v>
      </c>
      <c r="X32" s="27">
        <f t="shared" ca="1" si="10"/>
        <v>0.13692328428221856</v>
      </c>
      <c r="Y32" s="7">
        <v>129</v>
      </c>
      <c r="Z32" s="46"/>
    </row>
    <row r="33" spans="1:26" s="26" customFormat="1" x14ac:dyDescent="0.25">
      <c r="A33" s="26">
        <v>17</v>
      </c>
      <c r="B33" s="26">
        <v>620</v>
      </c>
      <c r="C33" s="26">
        <v>15252</v>
      </c>
      <c r="D33" s="26">
        <v>13767</v>
      </c>
      <c r="E33" s="26">
        <v>11286</v>
      </c>
      <c r="F33" s="26">
        <v>12754</v>
      </c>
      <c r="G33" s="27"/>
      <c r="H33" s="7"/>
      <c r="I33" s="28">
        <f t="shared" si="0"/>
        <v>3966</v>
      </c>
      <c r="J33" s="27">
        <f t="shared" si="0"/>
        <v>1013</v>
      </c>
      <c r="K33" s="7"/>
      <c r="L33" s="28">
        <f t="shared" ca="1" si="1"/>
        <v>3997.6693012074224</v>
      </c>
      <c r="M33" s="26">
        <f t="shared" ca="1" si="2"/>
        <v>1003.6458596454175</v>
      </c>
      <c r="N33" s="26">
        <f t="shared" ca="1" si="3"/>
        <v>-0.97569291678885439</v>
      </c>
      <c r="O33" s="27">
        <f t="shared" ca="1" si="4"/>
        <v>0.24450328892728548</v>
      </c>
      <c r="P33" s="7"/>
      <c r="Q33" s="28">
        <f t="shared" ca="1" si="5"/>
        <v>-0.97216969684680665</v>
      </c>
      <c r="R33" s="27">
        <f t="shared" ca="1" si="6"/>
        <v>95.826953160620519</v>
      </c>
      <c r="S33" s="7"/>
      <c r="T33" s="28">
        <f t="shared" si="7"/>
        <v>95.841000000000008</v>
      </c>
      <c r="U33" s="27">
        <f t="shared" si="8"/>
        <v>1.6727410084038856</v>
      </c>
      <c r="V33" s="7"/>
      <c r="W33" s="28">
        <f t="shared" ca="1" si="9"/>
        <v>-1.4046839379489029E-2</v>
      </c>
      <c r="X33" s="27">
        <f t="shared" ca="1" si="10"/>
        <v>-1.2765131279564912E-2</v>
      </c>
      <c r="Y33" s="7">
        <v>128</v>
      </c>
      <c r="Z33" s="46"/>
    </row>
    <row r="34" spans="1:26" s="26" customFormat="1" x14ac:dyDescent="0.25">
      <c r="A34" s="26">
        <v>18</v>
      </c>
      <c r="B34" s="26">
        <v>638</v>
      </c>
      <c r="C34" s="26">
        <v>15178</v>
      </c>
      <c r="D34" s="26">
        <v>13951</v>
      </c>
      <c r="E34" s="26">
        <v>11333</v>
      </c>
      <c r="F34" s="26">
        <v>12550</v>
      </c>
      <c r="G34" s="27"/>
      <c r="H34" s="7"/>
      <c r="I34" s="28">
        <f t="shared" si="0"/>
        <v>3845</v>
      </c>
      <c r="J34" s="27">
        <f t="shared" si="0"/>
        <v>1401</v>
      </c>
      <c r="K34" s="7"/>
      <c r="L34" s="28">
        <f t="shared" ca="1" si="1"/>
        <v>3876.6693012074224</v>
      </c>
      <c r="M34" s="26">
        <f t="shared" ca="1" si="2"/>
        <v>1391.6458596454174</v>
      </c>
      <c r="N34" s="26">
        <f t="shared" ca="1" si="3"/>
        <v>-0.94616099855444868</v>
      </c>
      <c r="O34" s="27">
        <f t="shared" ca="1" si="4"/>
        <v>0.33902594868030117</v>
      </c>
      <c r="P34" s="7"/>
      <c r="Q34" s="28">
        <f t="shared" ca="1" si="5"/>
        <v>-0.94123089356272616</v>
      </c>
      <c r="R34" s="27">
        <f t="shared" ca="1" si="6"/>
        <v>101.51843359040242</v>
      </c>
      <c r="S34" s="7"/>
      <c r="T34" s="28">
        <f t="shared" si="7"/>
        <v>101.58300000000001</v>
      </c>
      <c r="U34" s="27">
        <f t="shared" si="8"/>
        <v>1.7729578140534001</v>
      </c>
      <c r="V34" s="7"/>
      <c r="W34" s="28">
        <f t="shared" ca="1" si="9"/>
        <v>-6.4566409597588859E-2</v>
      </c>
      <c r="X34" s="27">
        <f t="shared" ca="1" si="10"/>
        <v>2.6011716574373622E-2</v>
      </c>
      <c r="Y34" s="7">
        <v>127</v>
      </c>
      <c r="Z34" s="46"/>
    </row>
    <row r="35" spans="1:26" s="26" customFormat="1" x14ac:dyDescent="0.25">
      <c r="A35" s="26">
        <v>19</v>
      </c>
      <c r="B35" s="26">
        <v>635</v>
      </c>
      <c r="C35" s="26">
        <v>15113</v>
      </c>
      <c r="D35" s="26">
        <v>14145</v>
      </c>
      <c r="E35" s="26">
        <v>11417</v>
      </c>
      <c r="F35" s="26">
        <v>12361</v>
      </c>
      <c r="G35" s="27"/>
      <c r="H35" s="7"/>
      <c r="I35" s="28">
        <f t="shared" si="0"/>
        <v>3696</v>
      </c>
      <c r="J35" s="27">
        <f t="shared" si="0"/>
        <v>1784</v>
      </c>
      <c r="K35" s="7"/>
      <c r="L35" s="28">
        <f t="shared" ca="1" si="1"/>
        <v>3727.6693012074224</v>
      </c>
      <c r="M35" s="26">
        <f t="shared" ca="1" si="2"/>
        <v>1774.6458596454174</v>
      </c>
      <c r="N35" s="26">
        <f t="shared" ca="1" si="3"/>
        <v>-0.90979524800133749</v>
      </c>
      <c r="O35" s="27">
        <f t="shared" ca="1" si="4"/>
        <v>0.43233053292103574</v>
      </c>
      <c r="P35" s="7"/>
      <c r="Q35" s="28">
        <f t="shared" ca="1" si="5"/>
        <v>-0.90347559253385368</v>
      </c>
      <c r="R35" s="27">
        <f t="shared" ca="1" si="6"/>
        <v>107.28172128259331</v>
      </c>
      <c r="S35" s="7"/>
      <c r="T35" s="28">
        <f t="shared" si="7"/>
        <v>107.29800000000002</v>
      </c>
      <c r="U35" s="27">
        <f t="shared" si="8"/>
        <v>1.8727033808048759</v>
      </c>
      <c r="V35" s="7"/>
      <c r="W35" s="28">
        <f t="shared" ca="1" si="9"/>
        <v>-1.6278717406706278E-2</v>
      </c>
      <c r="X35" s="27">
        <f t="shared" ca="1" si="10"/>
        <v>3.7015267909964678E-2</v>
      </c>
      <c r="Y35" s="7">
        <v>126</v>
      </c>
      <c r="Z35" s="46"/>
    </row>
    <row r="36" spans="1:26" s="26" customFormat="1" x14ac:dyDescent="0.25">
      <c r="A36" s="26">
        <v>20</v>
      </c>
      <c r="B36" s="26">
        <v>605</v>
      </c>
      <c r="C36" s="26">
        <v>15013</v>
      </c>
      <c r="D36" s="26">
        <v>14314</v>
      </c>
      <c r="E36" s="26">
        <v>11499</v>
      </c>
      <c r="F36" s="26">
        <v>12187</v>
      </c>
      <c r="G36" s="27"/>
      <c r="H36" s="7"/>
      <c r="I36" s="28">
        <f t="shared" si="0"/>
        <v>3514</v>
      </c>
      <c r="J36" s="27">
        <f t="shared" si="0"/>
        <v>2127</v>
      </c>
      <c r="K36" s="7"/>
      <c r="L36" s="28">
        <f t="shared" ca="1" si="1"/>
        <v>3545.6693012074224</v>
      </c>
      <c r="M36" s="26">
        <f t="shared" ca="1" si="2"/>
        <v>2117.6458596454177</v>
      </c>
      <c r="N36" s="26">
        <f t="shared" ca="1" si="3"/>
        <v>-0.86537533792975208</v>
      </c>
      <c r="O36" s="27">
        <f t="shared" ca="1" si="4"/>
        <v>0.51589051306352129</v>
      </c>
      <c r="P36" s="7"/>
      <c r="Q36" s="28">
        <f t="shared" ca="1" si="5"/>
        <v>-0.85780994805107846</v>
      </c>
      <c r="R36" s="27">
        <f t="shared" ca="1" si="6"/>
        <v>112.73258359020491</v>
      </c>
      <c r="S36" s="7"/>
      <c r="T36" s="28">
        <f t="shared" si="7"/>
        <v>112.74300000000001</v>
      </c>
      <c r="U36" s="27">
        <f t="shared" si="8"/>
        <v>1.967736558575967</v>
      </c>
      <c r="V36" s="7"/>
      <c r="W36" s="28">
        <f t="shared" ca="1" si="9"/>
        <v>-1.0416409795098502E-2</v>
      </c>
      <c r="X36" s="27">
        <f t="shared" ca="1" si="10"/>
        <v>-3.9411564496603546E-2</v>
      </c>
      <c r="Y36" s="7">
        <v>125</v>
      </c>
      <c r="Z36" s="46"/>
    </row>
    <row r="37" spans="1:26" s="26" customFormat="1" x14ac:dyDescent="0.25">
      <c r="A37" s="26">
        <v>21</v>
      </c>
      <c r="B37" s="26">
        <v>611</v>
      </c>
      <c r="C37" s="26">
        <v>14907</v>
      </c>
      <c r="D37" s="26">
        <v>14482</v>
      </c>
      <c r="E37" s="26">
        <v>11615</v>
      </c>
      <c r="F37" s="26">
        <v>12030</v>
      </c>
      <c r="G37" s="27"/>
      <c r="H37" s="7"/>
      <c r="I37" s="28">
        <f t="shared" si="0"/>
        <v>3292</v>
      </c>
      <c r="J37" s="27">
        <f t="shared" si="0"/>
        <v>2452</v>
      </c>
      <c r="K37" s="7"/>
      <c r="L37" s="28">
        <f t="shared" ca="1" si="1"/>
        <v>3323.6693012074224</v>
      </c>
      <c r="M37" s="26">
        <f t="shared" ca="1" si="2"/>
        <v>2442.6458596454177</v>
      </c>
      <c r="N37" s="26">
        <f t="shared" ca="1" si="3"/>
        <v>-0.811192810260016</v>
      </c>
      <c r="O37" s="27">
        <f t="shared" ca="1" si="4"/>
        <v>0.59506542136179486</v>
      </c>
      <c r="P37" s="7"/>
      <c r="Q37" s="28">
        <f t="shared" ca="1" si="5"/>
        <v>-0.80244572645704981</v>
      </c>
      <c r="R37" s="27">
        <f t="shared" ca="1" si="6"/>
        <v>118.26903195785212</v>
      </c>
      <c r="S37" s="7"/>
      <c r="T37" s="28">
        <f t="shared" si="7"/>
        <v>118.242</v>
      </c>
      <c r="U37" s="27">
        <f t="shared" si="8"/>
        <v>2.063712214143135</v>
      </c>
      <c r="V37" s="7"/>
      <c r="W37" s="28">
        <f t="shared" ca="1" si="9"/>
        <v>2.7031957852116761E-2</v>
      </c>
      <c r="X37" s="27">
        <f t="shared" ca="1" si="10"/>
        <v>-2.6041184824663333E-3</v>
      </c>
      <c r="Y37" s="7">
        <v>124</v>
      </c>
      <c r="Z37" s="46"/>
    </row>
    <row r="38" spans="1:26" s="26" customFormat="1" x14ac:dyDescent="0.25">
      <c r="A38" s="26">
        <v>22</v>
      </c>
      <c r="B38" s="26">
        <v>621</v>
      </c>
      <c r="C38" s="26">
        <v>14789</v>
      </c>
      <c r="D38" s="26">
        <v>14635</v>
      </c>
      <c r="E38" s="26">
        <v>11736</v>
      </c>
      <c r="F38" s="26">
        <v>11870</v>
      </c>
      <c r="G38" s="27"/>
      <c r="H38" s="7"/>
      <c r="I38" s="28">
        <f t="shared" si="0"/>
        <v>3053</v>
      </c>
      <c r="J38" s="27">
        <f t="shared" si="0"/>
        <v>2765</v>
      </c>
      <c r="K38" s="7"/>
      <c r="L38" s="28">
        <f t="shared" ca="1" si="1"/>
        <v>3084.6693012074224</v>
      </c>
      <c r="M38" s="26">
        <f t="shared" ca="1" si="2"/>
        <v>2755.6458596454177</v>
      </c>
      <c r="N38" s="26">
        <f t="shared" ca="1" si="3"/>
        <v>-0.7528611701110659</v>
      </c>
      <c r="O38" s="27">
        <f t="shared" ca="1" si="4"/>
        <v>0.67131694843059353</v>
      </c>
      <c r="P38" s="7"/>
      <c r="Q38" s="28">
        <f t="shared" ca="1" si="5"/>
        <v>-0.74297534615469618</v>
      </c>
      <c r="R38" s="27">
        <f t="shared" ca="1" si="6"/>
        <v>123.80916232437426</v>
      </c>
      <c r="S38" s="7"/>
      <c r="T38" s="28">
        <f t="shared" si="7"/>
        <v>123.831</v>
      </c>
      <c r="U38" s="27">
        <f t="shared" si="8"/>
        <v>2.161258666037098</v>
      </c>
      <c r="V38" s="7"/>
      <c r="W38" s="28">
        <f t="shared" ca="1" si="9"/>
        <v>-2.1837675625747011E-2</v>
      </c>
      <c r="X38" s="27">
        <f t="shared" ca="1" si="10"/>
        <v>6.1996388419260029E-2</v>
      </c>
      <c r="Y38" s="7">
        <v>123</v>
      </c>
      <c r="Z38" s="46"/>
    </row>
    <row r="39" spans="1:26" s="26" customFormat="1" x14ac:dyDescent="0.25">
      <c r="A39" s="26">
        <v>23</v>
      </c>
      <c r="B39" s="26">
        <v>631</v>
      </c>
      <c r="C39" s="26">
        <v>14642</v>
      </c>
      <c r="D39" s="26">
        <v>14781</v>
      </c>
      <c r="E39" s="26">
        <v>11879</v>
      </c>
      <c r="F39" s="26">
        <v>11730</v>
      </c>
      <c r="G39" s="27"/>
      <c r="H39" s="7"/>
      <c r="I39" s="28">
        <f t="shared" si="0"/>
        <v>2763</v>
      </c>
      <c r="J39" s="27">
        <f t="shared" si="0"/>
        <v>3051</v>
      </c>
      <c r="K39" s="7"/>
      <c r="L39" s="28">
        <f t="shared" ca="1" si="1"/>
        <v>2794.6693012074224</v>
      </c>
      <c r="M39" s="26">
        <f t="shared" ca="1" si="2"/>
        <v>3041.6458596454177</v>
      </c>
      <c r="N39" s="26">
        <f t="shared" ca="1" si="3"/>
        <v>-0.68208219252447366</v>
      </c>
      <c r="O39" s="27">
        <f t="shared" ca="1" si="4"/>
        <v>0.74099086773307421</v>
      </c>
      <c r="P39" s="7"/>
      <c r="Q39" s="28">
        <f t="shared" ca="1" si="5"/>
        <v>-0.67115393131917878</v>
      </c>
      <c r="R39" s="27">
        <f t="shared" ca="1" si="6"/>
        <v>129.5409337879384</v>
      </c>
      <c r="S39" s="7"/>
      <c r="T39" s="28">
        <f t="shared" si="7"/>
        <v>129.51</v>
      </c>
      <c r="U39" s="27">
        <f t="shared" si="8"/>
        <v>2.2603759142578559</v>
      </c>
      <c r="V39" s="7"/>
      <c r="W39" s="28">
        <f t="shared" ca="1" si="9"/>
        <v>3.0933787938408841E-2</v>
      </c>
      <c r="X39" s="27">
        <f t="shared" ca="1" si="10"/>
        <v>2.4776564322138483E-2</v>
      </c>
      <c r="Y39" s="7">
        <v>122</v>
      </c>
      <c r="Z39" s="46"/>
    </row>
    <row r="40" spans="1:26" s="26" customFormat="1" x14ac:dyDescent="0.25">
      <c r="A40" s="26">
        <v>24</v>
      </c>
      <c r="B40" s="26">
        <v>628</v>
      </c>
      <c r="C40" s="26">
        <v>14489</v>
      </c>
      <c r="D40" s="26">
        <v>14908</v>
      </c>
      <c r="E40" s="26">
        <v>12036</v>
      </c>
      <c r="F40" s="26">
        <v>11602</v>
      </c>
      <c r="G40" s="27"/>
      <c r="H40" s="7"/>
      <c r="I40" s="28">
        <f t="shared" si="0"/>
        <v>2453</v>
      </c>
      <c r="J40" s="27">
        <f t="shared" si="0"/>
        <v>3306</v>
      </c>
      <c r="K40" s="7"/>
      <c r="L40" s="28">
        <f t="shared" ca="1" si="1"/>
        <v>2484.6693012074224</v>
      </c>
      <c r="M40" s="26">
        <f t="shared" ca="1" si="2"/>
        <v>3296.6458596454177</v>
      </c>
      <c r="N40" s="26">
        <f t="shared" ca="1" si="3"/>
        <v>-0.6064219061388062</v>
      </c>
      <c r="O40" s="27">
        <f t="shared" ca="1" si="4"/>
        <v>0.80311271885941182</v>
      </c>
      <c r="P40" s="7"/>
      <c r="Q40" s="28">
        <f t="shared" ca="1" si="5"/>
        <v>-0.59456281514805032</v>
      </c>
      <c r="R40" s="27">
        <f t="shared" ca="1" si="6"/>
        <v>135.19630805562088</v>
      </c>
      <c r="S40" s="7"/>
      <c r="T40" s="28">
        <f t="shared" si="7"/>
        <v>135.16199999999998</v>
      </c>
      <c r="U40" s="27">
        <f t="shared" si="8"/>
        <v>2.3590219235805754</v>
      </c>
      <c r="V40" s="7"/>
      <c r="W40" s="28">
        <f t="shared" ca="1" si="9"/>
        <v>3.4308055620897449E-2</v>
      </c>
      <c r="X40" s="27">
        <f t="shared" ca="1" si="10"/>
        <v>-3.0136114319901708E-2</v>
      </c>
      <c r="Y40" s="7">
        <v>121</v>
      </c>
      <c r="Z40" s="46"/>
    </row>
    <row r="41" spans="1:26" s="26" customFormat="1" x14ac:dyDescent="0.25">
      <c r="A41" s="26">
        <v>25</v>
      </c>
      <c r="B41" s="26">
        <v>631</v>
      </c>
      <c r="C41" s="26">
        <v>14334</v>
      </c>
      <c r="D41" s="26">
        <v>15035</v>
      </c>
      <c r="E41" s="26">
        <v>12214</v>
      </c>
      <c r="F41" s="26">
        <v>11499</v>
      </c>
      <c r="G41" s="27"/>
      <c r="H41" s="7"/>
      <c r="I41" s="28">
        <f t="shared" si="0"/>
        <v>2120</v>
      </c>
      <c r="J41" s="27">
        <f t="shared" si="0"/>
        <v>3536</v>
      </c>
      <c r="K41" s="7"/>
      <c r="L41" s="28">
        <f t="shared" ca="1" si="1"/>
        <v>2151.6693012074224</v>
      </c>
      <c r="M41" s="26">
        <f t="shared" ca="1" si="2"/>
        <v>3526.6458596454177</v>
      </c>
      <c r="N41" s="26">
        <f t="shared" ca="1" si="3"/>
        <v>-0.52514811463420208</v>
      </c>
      <c r="O41" s="27">
        <f t="shared" ca="1" si="4"/>
        <v>0.85914419242434381</v>
      </c>
      <c r="P41" s="7"/>
      <c r="Q41" s="28">
        <f t="shared" ca="1" si="5"/>
        <v>-0.51244801499127957</v>
      </c>
      <c r="R41" s="27">
        <f t="shared" ca="1" si="6"/>
        <v>140.89517822712537</v>
      </c>
      <c r="S41" s="7"/>
      <c r="T41" s="28">
        <f t="shared" si="7"/>
        <v>140.84099999999998</v>
      </c>
      <c r="U41" s="27">
        <f t="shared" si="8"/>
        <v>2.4581391718013332</v>
      </c>
      <c r="V41" s="7"/>
      <c r="W41" s="28">
        <f t="shared" ca="1" si="9"/>
        <v>5.4178227125390777E-2</v>
      </c>
      <c r="X41" s="27">
        <f t="shared" ca="1" si="10"/>
        <v>2.3153964879611522E-2</v>
      </c>
      <c r="Y41" s="7">
        <v>120</v>
      </c>
      <c r="Z41" s="46"/>
    </row>
    <row r="42" spans="1:26" s="26" customFormat="1" x14ac:dyDescent="0.25">
      <c r="A42" s="26">
        <v>26</v>
      </c>
      <c r="B42" s="26">
        <v>634</v>
      </c>
      <c r="C42" s="26">
        <v>14137</v>
      </c>
      <c r="D42" s="26">
        <v>15119</v>
      </c>
      <c r="E42" s="26">
        <v>12377</v>
      </c>
      <c r="F42" s="26">
        <v>11385</v>
      </c>
      <c r="G42" s="27"/>
      <c r="H42" s="7"/>
      <c r="I42" s="28">
        <f t="shared" si="0"/>
        <v>1760</v>
      </c>
      <c r="J42" s="27">
        <f t="shared" si="0"/>
        <v>3734</v>
      </c>
      <c r="K42" s="7"/>
      <c r="L42" s="28">
        <f t="shared" ca="1" si="1"/>
        <v>1791.6693012074224</v>
      </c>
      <c r="M42" s="26">
        <f t="shared" ca="1" si="2"/>
        <v>3724.6458596454177</v>
      </c>
      <c r="N42" s="26">
        <f t="shared" ca="1" si="3"/>
        <v>-0.43728455625084628</v>
      </c>
      <c r="O42" s="27">
        <f t="shared" ca="1" si="4"/>
        <v>0.90737998271067666</v>
      </c>
      <c r="P42" s="7"/>
      <c r="Q42" s="28">
        <f t="shared" ca="1" si="5"/>
        <v>-0.42385848466247217</v>
      </c>
      <c r="R42" s="27">
        <f t="shared" ca="1" si="6"/>
        <v>146.67132345763184</v>
      </c>
      <c r="S42" s="7"/>
      <c r="T42" s="28">
        <f t="shared" si="7"/>
        <v>146.54699999999997</v>
      </c>
      <c r="U42" s="27">
        <f t="shared" si="8"/>
        <v>2.5577276589201294</v>
      </c>
      <c r="V42" s="7"/>
      <c r="W42" s="28">
        <f t="shared" ca="1" si="9"/>
        <v>0.12432345763187413</v>
      </c>
      <c r="X42" s="27">
        <f t="shared" ca="1" si="10"/>
        <v>-1.499112931549007E-2</v>
      </c>
      <c r="Y42" s="7">
        <v>119</v>
      </c>
      <c r="Z42" s="46"/>
    </row>
    <row r="43" spans="1:26" s="26" customFormat="1" x14ac:dyDescent="0.25">
      <c r="A43" s="26">
        <v>27</v>
      </c>
      <c r="B43" s="26">
        <v>611</v>
      </c>
      <c r="C43" s="26">
        <v>13960</v>
      </c>
      <c r="D43" s="26">
        <v>15189</v>
      </c>
      <c r="E43" s="26">
        <v>12559</v>
      </c>
      <c r="F43" s="26">
        <v>11309</v>
      </c>
      <c r="G43" s="27"/>
      <c r="H43" s="7"/>
      <c r="I43" s="28">
        <f t="shared" si="0"/>
        <v>1401</v>
      </c>
      <c r="J43" s="27">
        <f t="shared" si="0"/>
        <v>3880</v>
      </c>
      <c r="K43" s="7"/>
      <c r="L43" s="28">
        <f t="shared" ca="1" si="1"/>
        <v>1432.6693012074224</v>
      </c>
      <c r="M43" s="26">
        <f t="shared" ca="1" si="2"/>
        <v>3870.6458596454177</v>
      </c>
      <c r="N43" s="26">
        <f t="shared" ca="1" si="3"/>
        <v>-0.34966506330744423</v>
      </c>
      <c r="O43" s="27">
        <f t="shared" ca="1" si="4"/>
        <v>0.94294778766928566</v>
      </c>
      <c r="P43" s="7"/>
      <c r="Q43" s="28">
        <f t="shared" ca="1" si="5"/>
        <v>-0.33570116192916483</v>
      </c>
      <c r="R43" s="27">
        <f t="shared" ca="1" si="6"/>
        <v>152.11334232296758</v>
      </c>
      <c r="S43" s="7"/>
      <c r="T43" s="28">
        <f t="shared" si="7"/>
        <v>152.04599999999996</v>
      </c>
      <c r="U43" s="27">
        <f t="shared" si="8"/>
        <v>2.6537033144872977</v>
      </c>
      <c r="V43" s="7"/>
      <c r="W43" s="28">
        <f t="shared" ca="1" si="9"/>
        <v>6.7342322967618884E-2</v>
      </c>
      <c r="X43" s="27">
        <f t="shared" ca="1" si="10"/>
        <v>0.12757376114888075</v>
      </c>
      <c r="Y43" s="7">
        <v>118</v>
      </c>
      <c r="Z43" s="46"/>
    </row>
    <row r="44" spans="1:26" s="26" customFormat="1" x14ac:dyDescent="0.25">
      <c r="A44" s="26">
        <v>28</v>
      </c>
      <c r="B44" s="26">
        <v>629</v>
      </c>
      <c r="C44" s="26">
        <v>13764</v>
      </c>
      <c r="D44" s="26">
        <v>15249</v>
      </c>
      <c r="E44" s="26">
        <v>12748</v>
      </c>
      <c r="F44" s="26">
        <v>11249</v>
      </c>
      <c r="G44" s="27"/>
      <c r="H44" s="7"/>
      <c r="I44" s="28">
        <f t="shared" si="0"/>
        <v>1016</v>
      </c>
      <c r="J44" s="27">
        <f t="shared" si="0"/>
        <v>4000</v>
      </c>
      <c r="K44" s="7"/>
      <c r="L44" s="28">
        <f t="shared" ca="1" si="1"/>
        <v>1047.6693012074224</v>
      </c>
      <c r="M44" s="26">
        <f t="shared" ca="1" si="2"/>
        <v>3990.6458596454177</v>
      </c>
      <c r="N44" s="26">
        <f t="shared" ca="1" si="3"/>
        <v>-0.25569986892524427</v>
      </c>
      <c r="O44" s="27">
        <f t="shared" ca="1" si="4"/>
        <v>0.97218159996403275</v>
      </c>
      <c r="P44" s="7"/>
      <c r="Q44" s="28">
        <f t="shared" ca="1" si="5"/>
        <v>-0.24129149576655282</v>
      </c>
      <c r="R44" s="27">
        <f t="shared" ca="1" si="6"/>
        <v>157.77078960606502</v>
      </c>
      <c r="S44" s="7"/>
      <c r="T44" s="28">
        <f t="shared" si="7"/>
        <v>157.70699999999997</v>
      </c>
      <c r="U44" s="27">
        <f t="shared" si="8"/>
        <v>2.7525064034426965</v>
      </c>
      <c r="V44" s="7"/>
      <c r="W44" s="28">
        <f t="shared" ca="1" si="9"/>
        <v>6.3789606065057569E-2</v>
      </c>
      <c r="X44" s="27">
        <f t="shared" ca="1" si="10"/>
        <v>2.1408329081140209E-2</v>
      </c>
      <c r="Y44" s="7">
        <v>117</v>
      </c>
      <c r="Z44" s="46"/>
    </row>
    <row r="45" spans="1:26" s="26" customFormat="1" x14ac:dyDescent="0.25">
      <c r="A45" s="26">
        <v>29</v>
      </c>
      <c r="B45" s="26">
        <v>602</v>
      </c>
      <c r="C45" s="26">
        <v>13589</v>
      </c>
      <c r="D45" s="26">
        <v>15305</v>
      </c>
      <c r="E45" s="26">
        <v>12951</v>
      </c>
      <c r="F45" s="26">
        <v>11221</v>
      </c>
      <c r="G45" s="27"/>
      <c r="H45" s="7"/>
      <c r="I45" s="28">
        <f t="shared" si="0"/>
        <v>638</v>
      </c>
      <c r="J45" s="27">
        <f t="shared" si="0"/>
        <v>4084</v>
      </c>
      <c r="K45" s="7"/>
      <c r="L45" s="28">
        <f t="shared" ca="1" si="1"/>
        <v>669.66930120742245</v>
      </c>
      <c r="M45" s="26">
        <f t="shared" ca="1" si="2"/>
        <v>4074.6458596454177</v>
      </c>
      <c r="N45" s="26">
        <f t="shared" ca="1" si="3"/>
        <v>-0.1634431326227207</v>
      </c>
      <c r="O45" s="27">
        <f t="shared" ca="1" si="4"/>
        <v>0.99264526857035573</v>
      </c>
      <c r="P45" s="7"/>
      <c r="Q45" s="28">
        <f t="shared" ca="1" si="5"/>
        <v>-0.14872070967402867</v>
      </c>
      <c r="R45" s="27">
        <f t="shared" ca="1" si="6"/>
        <v>163.1888798730356</v>
      </c>
      <c r="S45" s="7"/>
      <c r="T45" s="28">
        <f t="shared" si="7"/>
        <v>163.12499999999997</v>
      </c>
      <c r="U45" s="27">
        <f t="shared" si="8"/>
        <v>2.8470683423157492</v>
      </c>
      <c r="V45" s="7"/>
      <c r="W45" s="28">
        <f t="shared" ca="1" si="9"/>
        <v>6.3879873035631363E-2</v>
      </c>
      <c r="X45" s="27">
        <f t="shared" ca="1" si="10"/>
        <v>-1.8740922438382768E-2</v>
      </c>
      <c r="Y45" s="7">
        <v>116</v>
      </c>
      <c r="Z45" s="46"/>
    </row>
    <row r="46" spans="1:26" s="26" customFormat="1" x14ac:dyDescent="0.25">
      <c r="A46" s="26">
        <v>30</v>
      </c>
      <c r="B46" s="26">
        <v>616</v>
      </c>
      <c r="C46" s="26">
        <v>13391</v>
      </c>
      <c r="D46" s="26">
        <v>15323</v>
      </c>
      <c r="E46" s="26">
        <v>13146</v>
      </c>
      <c r="F46" s="26">
        <v>11199</v>
      </c>
      <c r="G46" s="27"/>
      <c r="H46" s="7"/>
      <c r="I46" s="28">
        <f t="shared" si="0"/>
        <v>245</v>
      </c>
      <c r="J46" s="27">
        <f t="shared" si="0"/>
        <v>4124</v>
      </c>
      <c r="K46" s="7"/>
      <c r="L46" s="28">
        <f t="shared" ca="1" si="1"/>
        <v>276.66930120742239</v>
      </c>
      <c r="M46" s="26">
        <f t="shared" ca="1" si="2"/>
        <v>4114.6458596454177</v>
      </c>
      <c r="N46" s="26">
        <f t="shared" ca="1" si="3"/>
        <v>-6.7525414720890589E-2</v>
      </c>
      <c r="O46" s="27">
        <f t="shared" ca="1" si="4"/>
        <v>1.0023898726686047</v>
      </c>
      <c r="P46" s="7"/>
      <c r="Q46" s="28">
        <f t="shared" ca="1" si="5"/>
        <v>-5.26477127986743E-2</v>
      </c>
      <c r="R46" s="27">
        <f t="shared" ca="1" si="6"/>
        <v>168.70316810461429</v>
      </c>
      <c r="S46" s="7"/>
      <c r="T46" s="28">
        <f t="shared" si="7"/>
        <v>168.66899999999998</v>
      </c>
      <c r="U46" s="27">
        <f t="shared" si="8"/>
        <v>2.9438293960463153</v>
      </c>
      <c r="V46" s="7"/>
      <c r="W46" s="28">
        <f t="shared" ca="1" si="9"/>
        <v>3.4168104614309414E-2</v>
      </c>
      <c r="X46" s="27">
        <f t="shared" ca="1" si="10"/>
        <v>1.1607951936241534E-2</v>
      </c>
      <c r="Y46" s="7">
        <v>115</v>
      </c>
      <c r="Z46" s="46"/>
    </row>
    <row r="47" spans="1:26" s="26" customFormat="1" x14ac:dyDescent="0.25">
      <c r="A47" s="26">
        <v>31</v>
      </c>
      <c r="B47" s="26">
        <v>637</v>
      </c>
      <c r="C47" s="26">
        <v>13182</v>
      </c>
      <c r="D47" s="26">
        <v>15315</v>
      </c>
      <c r="E47" s="26">
        <v>13341</v>
      </c>
      <c r="F47" s="26">
        <v>11194</v>
      </c>
      <c r="G47" s="27"/>
      <c r="H47" s="7"/>
      <c r="I47" s="28">
        <f t="shared" si="0"/>
        <v>-159</v>
      </c>
      <c r="J47" s="27">
        <f t="shared" si="0"/>
        <v>4121</v>
      </c>
      <c r="K47" s="7"/>
      <c r="L47" s="28">
        <f t="shared" ca="1" si="1"/>
        <v>-127.33069879257759</v>
      </c>
      <c r="M47" s="26">
        <f t="shared" ca="1" si="2"/>
        <v>4111.6458596454177</v>
      </c>
      <c r="N47" s="26">
        <f t="shared" ca="1" si="3"/>
        <v>3.1077023020430927E-2</v>
      </c>
      <c r="O47" s="27">
        <f t="shared" ca="1" si="4"/>
        <v>1.001659027361236</v>
      </c>
      <c r="P47" s="7"/>
      <c r="Q47" s="28">
        <f t="shared" ca="1" si="5"/>
        <v>4.5954743067657053E-2</v>
      </c>
      <c r="R47" s="27">
        <f t="shared" ca="1" si="6"/>
        <v>174.33651528638575</v>
      </c>
      <c r="S47" s="7"/>
      <c r="T47" s="28">
        <f t="shared" si="7"/>
        <v>174.40199999999999</v>
      </c>
      <c r="U47" s="27">
        <f t="shared" si="8"/>
        <v>3.0438891220631503</v>
      </c>
      <c r="V47" s="7"/>
      <c r="W47" s="28">
        <f t="shared" ca="1" si="9"/>
        <v>-6.5484713614239354E-2</v>
      </c>
      <c r="X47" s="27">
        <f t="shared" ca="1" si="10"/>
        <v>0.11075362068746131</v>
      </c>
      <c r="Y47" s="7">
        <v>114</v>
      </c>
      <c r="Z47" s="46"/>
    </row>
    <row r="48" spans="1:26" s="26" customFormat="1" x14ac:dyDescent="0.25">
      <c r="A48" s="26">
        <v>32</v>
      </c>
      <c r="B48" s="26">
        <v>622</v>
      </c>
      <c r="C48" s="26">
        <v>12984</v>
      </c>
      <c r="D48" s="26">
        <v>15298</v>
      </c>
      <c r="E48" s="26">
        <v>13548</v>
      </c>
      <c r="F48" s="26">
        <v>11216</v>
      </c>
      <c r="G48" s="27"/>
      <c r="H48" s="7"/>
      <c r="I48" s="28">
        <f t="shared" si="0"/>
        <v>-564</v>
      </c>
      <c r="J48" s="27">
        <f t="shared" si="0"/>
        <v>4082</v>
      </c>
      <c r="K48" s="7"/>
      <c r="L48" s="28">
        <f t="shared" ca="1" si="1"/>
        <v>-532.33069879257755</v>
      </c>
      <c r="M48" s="26">
        <f t="shared" ca="1" si="2"/>
        <v>4072.6458596454177</v>
      </c>
      <c r="N48" s="26">
        <f t="shared" ca="1" si="3"/>
        <v>0.12992352620170619</v>
      </c>
      <c r="O48" s="27">
        <f t="shared" ca="1" si="4"/>
        <v>0.99215803836544325</v>
      </c>
      <c r="P48" s="7"/>
      <c r="Q48" s="28">
        <f t="shared" ca="1" si="5"/>
        <v>0.1446710576494265</v>
      </c>
      <c r="R48" s="27">
        <f t="shared" ca="1" si="6"/>
        <v>180.00579547231735</v>
      </c>
      <c r="S48" s="7"/>
      <c r="T48" s="28">
        <f t="shared" si="7"/>
        <v>180</v>
      </c>
      <c r="U48" s="27">
        <f t="shared" si="8"/>
        <v>3.1415926535897931</v>
      </c>
      <c r="V48" s="7"/>
      <c r="W48" s="28">
        <f t="shared" ca="1" si="9"/>
        <v>5.7954723173452294E-3</v>
      </c>
      <c r="X48" s="27">
        <f t="shared" ca="1" si="10"/>
        <v>8.6223859705398809E-3</v>
      </c>
      <c r="Y48" s="7">
        <v>113</v>
      </c>
      <c r="Z48" s="46"/>
    </row>
    <row r="49" spans="1:26" s="26" customFormat="1" x14ac:dyDescent="0.25">
      <c r="A49" s="26">
        <v>33</v>
      </c>
      <c r="B49" s="26">
        <v>640</v>
      </c>
      <c r="C49" s="26">
        <v>12775</v>
      </c>
      <c r="D49" s="26">
        <v>15257</v>
      </c>
      <c r="E49" s="26">
        <v>13745</v>
      </c>
      <c r="F49" s="26">
        <v>11251</v>
      </c>
      <c r="G49" s="27"/>
      <c r="H49" s="7"/>
      <c r="I49" s="28">
        <f t="shared" si="0"/>
        <v>-970</v>
      </c>
      <c r="J49" s="27">
        <f t="shared" si="0"/>
        <v>4006</v>
      </c>
      <c r="K49" s="7"/>
      <c r="L49" s="28">
        <f t="shared" ca="1" si="1"/>
        <v>-938.33069879257755</v>
      </c>
      <c r="M49" s="26">
        <f t="shared" ca="1" si="2"/>
        <v>3996.6458596454177</v>
      </c>
      <c r="N49" s="26">
        <f t="shared" ca="1" si="3"/>
        <v>0.22901409482293525</v>
      </c>
      <c r="O49" s="27">
        <f t="shared" ca="1" si="4"/>
        <v>0.97364329057877008</v>
      </c>
      <c r="P49" s="7"/>
      <c r="Q49" s="28">
        <f t="shared" ca="1" si="5"/>
        <v>0.24349761334572431</v>
      </c>
      <c r="R49" s="27">
        <f t="shared" ca="1" si="6"/>
        <v>185.75075573274262</v>
      </c>
      <c r="S49" s="7"/>
      <c r="T49" s="28">
        <f t="shared" si="7"/>
        <v>185.76</v>
      </c>
      <c r="U49" s="27">
        <f t="shared" si="8"/>
        <v>3.2421236185046665</v>
      </c>
      <c r="V49" s="7"/>
      <c r="W49" s="28">
        <f t="shared" ca="1" si="9"/>
        <v>-9.2442672573724849E-3</v>
      </c>
      <c r="X49" s="27">
        <f t="shared" ca="1" si="10"/>
        <v>-8.2087983271890153E-3</v>
      </c>
      <c r="Y49" s="7">
        <v>112</v>
      </c>
      <c r="Z49" s="46"/>
    </row>
    <row r="50" spans="1:26" s="26" customFormat="1" x14ac:dyDescent="0.25">
      <c r="A50" s="26">
        <v>34</v>
      </c>
      <c r="B50" s="26">
        <v>624</v>
      </c>
      <c r="C50" s="26">
        <v>12587</v>
      </c>
      <c r="D50" s="26">
        <v>15198</v>
      </c>
      <c r="E50" s="26">
        <v>13938</v>
      </c>
      <c r="F50" s="26">
        <v>11312</v>
      </c>
      <c r="G50" s="27"/>
      <c r="H50" s="7"/>
      <c r="I50" s="28">
        <f t="shared" si="0"/>
        <v>-1351</v>
      </c>
      <c r="J50" s="27">
        <f t="shared" si="0"/>
        <v>3886</v>
      </c>
      <c r="K50" s="7"/>
      <c r="L50" s="28">
        <f t="shared" ca="1" si="1"/>
        <v>-1319.3306987925776</v>
      </c>
      <c r="M50" s="26">
        <f t="shared" ca="1" si="2"/>
        <v>3876.6458596454177</v>
      </c>
      <c r="N50" s="26">
        <f t="shared" ca="1" si="3"/>
        <v>0.32200302744532017</v>
      </c>
      <c r="O50" s="27">
        <f t="shared" ca="1" si="4"/>
        <v>0.944409478284023</v>
      </c>
      <c r="P50" s="7"/>
      <c r="Q50" s="28">
        <f t="shared" ca="1" si="5"/>
        <v>0.33606268589722255</v>
      </c>
      <c r="R50" s="27">
        <f t="shared" ca="1" si="6"/>
        <v>191.29751467506651</v>
      </c>
      <c r="S50" s="7"/>
      <c r="T50" s="28">
        <f t="shared" si="7"/>
        <v>191.37599999999998</v>
      </c>
      <c r="U50" s="27">
        <f t="shared" si="8"/>
        <v>3.3401413092966674</v>
      </c>
      <c r="V50" s="7"/>
      <c r="W50" s="28">
        <f t="shared" ca="1" si="9"/>
        <v>-7.8485324933467382E-2</v>
      </c>
      <c r="X50" s="27">
        <f t="shared" ca="1" si="10"/>
        <v>8.96010247343213E-2</v>
      </c>
      <c r="Y50" s="7">
        <v>111</v>
      </c>
      <c r="Z50" s="46"/>
    </row>
    <row r="51" spans="1:26" s="26" customFormat="1" x14ac:dyDescent="0.25">
      <c r="A51" s="26">
        <v>35</v>
      </c>
      <c r="B51" s="26">
        <v>638</v>
      </c>
      <c r="C51" s="26">
        <v>12400</v>
      </c>
      <c r="D51" s="26">
        <v>15123</v>
      </c>
      <c r="E51" s="26">
        <v>14134</v>
      </c>
      <c r="F51" s="26">
        <v>11396</v>
      </c>
      <c r="G51" s="27"/>
      <c r="H51" s="7"/>
      <c r="I51" s="28">
        <f t="shared" si="0"/>
        <v>-1734</v>
      </c>
      <c r="J51" s="27">
        <f t="shared" si="0"/>
        <v>3727</v>
      </c>
      <c r="K51" s="7"/>
      <c r="L51" s="28">
        <f t="shared" ca="1" si="1"/>
        <v>-1702.3306987925776</v>
      </c>
      <c r="M51" s="26">
        <f t="shared" ca="1" si="2"/>
        <v>3717.6458596454177</v>
      </c>
      <c r="N51" s="26">
        <f t="shared" ca="1" si="3"/>
        <v>0.41548009094761257</v>
      </c>
      <c r="O51" s="27">
        <f t="shared" ca="1" si="4"/>
        <v>0.90567467699348303</v>
      </c>
      <c r="P51" s="7"/>
      <c r="Q51" s="28">
        <f t="shared" ca="1" si="5"/>
        <v>0.42897485670962021</v>
      </c>
      <c r="R51" s="27">
        <f t="shared" ca="1" si="6"/>
        <v>197.05438616985646</v>
      </c>
      <c r="S51" s="7"/>
      <c r="T51" s="28">
        <f t="shared" si="7"/>
        <v>197.11799999999997</v>
      </c>
      <c r="U51" s="27">
        <f t="shared" si="8"/>
        <v>3.4403581149461817</v>
      </c>
      <c r="V51" s="7"/>
      <c r="W51" s="28">
        <f t="shared" ca="1" si="9"/>
        <v>-6.3613830143509631E-2</v>
      </c>
      <c r="X51" s="27">
        <f t="shared" ca="1" si="10"/>
        <v>9.5023687184465189E-2</v>
      </c>
      <c r="Y51" s="7">
        <v>110</v>
      </c>
      <c r="Z51" s="46"/>
    </row>
    <row r="52" spans="1:26" s="26" customFormat="1" x14ac:dyDescent="0.25">
      <c r="A52" s="26">
        <v>36</v>
      </c>
      <c r="B52" s="26">
        <v>602</v>
      </c>
      <c r="C52" s="26">
        <v>12219</v>
      </c>
      <c r="D52" s="26">
        <v>15028</v>
      </c>
      <c r="E52" s="26">
        <v>14302</v>
      </c>
      <c r="F52" s="26">
        <v>11487</v>
      </c>
      <c r="G52" s="27"/>
      <c r="H52" s="7"/>
      <c r="I52" s="28">
        <f t="shared" si="0"/>
        <v>-2083</v>
      </c>
      <c r="J52" s="27">
        <f t="shared" si="0"/>
        <v>3541</v>
      </c>
      <c r="K52" s="7"/>
      <c r="L52" s="28">
        <f t="shared" ca="1" si="1"/>
        <v>-2051.3306987925776</v>
      </c>
      <c r="M52" s="26">
        <f t="shared" ca="1" si="2"/>
        <v>3531.6458596454177</v>
      </c>
      <c r="N52" s="26">
        <f t="shared" ca="1" si="3"/>
        <v>0.50065892949147695</v>
      </c>
      <c r="O52" s="27">
        <f t="shared" ca="1" si="4"/>
        <v>0.86036226793662496</v>
      </c>
      <c r="P52" s="7"/>
      <c r="Q52" s="28">
        <f t="shared" ca="1" si="5"/>
        <v>0.51349021245896809</v>
      </c>
      <c r="R52" s="27">
        <f t="shared" ca="1" si="6"/>
        <v>202.53973528812435</v>
      </c>
      <c r="S52" s="7"/>
      <c r="T52" s="28">
        <f t="shared" si="7"/>
        <v>202.53599999999997</v>
      </c>
      <c r="U52" s="27">
        <f t="shared" si="8"/>
        <v>3.5349200538192349</v>
      </c>
      <c r="V52" s="7"/>
      <c r="W52" s="28">
        <f t="shared" ca="1" si="9"/>
        <v>3.735288124374847E-3</v>
      </c>
      <c r="X52" s="27">
        <f t="shared" ca="1" si="10"/>
        <v>4.3865374039739891E-2</v>
      </c>
      <c r="Y52" s="7">
        <v>109</v>
      </c>
      <c r="Z52" s="46"/>
    </row>
    <row r="53" spans="1:26" s="26" customFormat="1" x14ac:dyDescent="0.25">
      <c r="A53" s="26">
        <v>37</v>
      </c>
      <c r="B53" s="26">
        <v>608</v>
      </c>
      <c r="C53" s="26">
        <v>12057</v>
      </c>
      <c r="D53" s="26">
        <v>14915</v>
      </c>
      <c r="E53" s="26">
        <v>14469</v>
      </c>
      <c r="F53" s="26">
        <v>11597</v>
      </c>
      <c r="G53" s="27"/>
      <c r="H53" s="7"/>
      <c r="I53" s="28">
        <f t="shared" si="0"/>
        <v>-2412</v>
      </c>
      <c r="J53" s="27">
        <f t="shared" si="0"/>
        <v>3318</v>
      </c>
      <c r="K53" s="7"/>
      <c r="L53" s="28">
        <f t="shared" ca="1" si="1"/>
        <v>-2380.3306987925776</v>
      </c>
      <c r="M53" s="26">
        <f t="shared" ca="1" si="2"/>
        <v>3308.6458596454177</v>
      </c>
      <c r="N53" s="26">
        <f t="shared" ca="1" si="3"/>
        <v>0.58095645923626604</v>
      </c>
      <c r="O53" s="27">
        <f t="shared" ca="1" si="4"/>
        <v>0.8060361000888866</v>
      </c>
      <c r="P53" s="7"/>
      <c r="Q53" s="28">
        <f t="shared" ca="1" si="5"/>
        <v>0.59298987001083869</v>
      </c>
      <c r="R53" s="27">
        <f t="shared" ca="1" si="6"/>
        <v>208.05112070163034</v>
      </c>
      <c r="S53" s="7"/>
      <c r="T53" s="28">
        <f t="shared" si="7"/>
        <v>208.00799999999998</v>
      </c>
      <c r="U53" s="27">
        <f t="shared" si="8"/>
        <v>3.6304244704883648</v>
      </c>
      <c r="V53" s="7"/>
      <c r="W53" s="28">
        <f t="shared" ca="1" si="9"/>
        <v>4.3120701630357416E-2</v>
      </c>
      <c r="X53" s="27">
        <f t="shared" ca="1" si="10"/>
        <v>-2.2081861019131566E-2</v>
      </c>
      <c r="Y53" s="7">
        <v>108</v>
      </c>
      <c r="Z53" s="46"/>
    </row>
    <row r="54" spans="1:26" s="26" customFormat="1" x14ac:dyDescent="0.25">
      <c r="A54" s="26">
        <v>38</v>
      </c>
      <c r="B54" s="26">
        <v>634</v>
      </c>
      <c r="C54" s="26">
        <v>11895</v>
      </c>
      <c r="D54" s="26">
        <v>14786</v>
      </c>
      <c r="E54" s="26">
        <v>14630</v>
      </c>
      <c r="F54" s="26">
        <v>11729</v>
      </c>
      <c r="G54" s="27"/>
      <c r="H54" s="7"/>
      <c r="I54" s="28">
        <f t="shared" si="0"/>
        <v>-2735</v>
      </c>
      <c r="J54" s="27">
        <f t="shared" si="0"/>
        <v>3057</v>
      </c>
      <c r="K54" s="7"/>
      <c r="L54" s="28">
        <f t="shared" ca="1" si="1"/>
        <v>-2703.3306987925776</v>
      </c>
      <c r="M54" s="26">
        <f t="shared" ca="1" si="2"/>
        <v>3047.6458596454177</v>
      </c>
      <c r="N54" s="26">
        <f t="shared" ca="1" si="3"/>
        <v>0.6597895963413325</v>
      </c>
      <c r="O54" s="27">
        <f t="shared" ca="1" si="4"/>
        <v>0.74245255834781154</v>
      </c>
      <c r="P54" s="7"/>
      <c r="Q54" s="28">
        <f t="shared" ca="1" si="5"/>
        <v>0.67088750463899272</v>
      </c>
      <c r="R54" s="27">
        <f t="shared" ca="1" si="6"/>
        <v>213.81098584539393</v>
      </c>
      <c r="S54" s="7"/>
      <c r="T54" s="28">
        <f t="shared" si="7"/>
        <v>213.71399999999997</v>
      </c>
      <c r="U54" s="27">
        <f t="shared" si="8"/>
        <v>3.730012957607161</v>
      </c>
      <c r="V54" s="7"/>
      <c r="W54" s="28">
        <f t="shared" ca="1" si="9"/>
        <v>9.698584539395938E-2</v>
      </c>
      <c r="X54" s="27">
        <f t="shared" ca="1" si="10"/>
        <v>7.0899163774868157E-2</v>
      </c>
      <c r="Y54" s="7">
        <v>107</v>
      </c>
      <c r="Z54" s="46"/>
    </row>
    <row r="55" spans="1:26" s="26" customFormat="1" x14ac:dyDescent="0.25">
      <c r="A55" s="26">
        <v>39</v>
      </c>
      <c r="B55" s="26">
        <v>619</v>
      </c>
      <c r="C55" s="26">
        <v>11756</v>
      </c>
      <c r="D55" s="26">
        <v>14656</v>
      </c>
      <c r="E55" s="26">
        <v>14780</v>
      </c>
      <c r="F55" s="26">
        <v>11877</v>
      </c>
      <c r="G55" s="27"/>
      <c r="H55" s="7"/>
      <c r="I55" s="28">
        <f t="shared" si="0"/>
        <v>-3024</v>
      </c>
      <c r="J55" s="27">
        <f t="shared" si="0"/>
        <v>2779</v>
      </c>
      <c r="K55" s="7"/>
      <c r="L55" s="28">
        <f t="shared" ca="1" si="1"/>
        <v>-2992.3306987925776</v>
      </c>
      <c r="M55" s="26">
        <f t="shared" ca="1" si="2"/>
        <v>2769.6458596454177</v>
      </c>
      <c r="N55" s="26">
        <f t="shared" ca="1" si="3"/>
        <v>0.73032450848797092</v>
      </c>
      <c r="O55" s="27">
        <f t="shared" ca="1" si="4"/>
        <v>0.67472755986498079</v>
      </c>
      <c r="P55" s="7"/>
      <c r="Q55" s="28">
        <f t="shared" ca="1" si="5"/>
        <v>0.74042450021319484</v>
      </c>
      <c r="R55" s="27">
        <f t="shared" ca="1" si="6"/>
        <v>219.36769313166337</v>
      </c>
      <c r="S55" s="7"/>
      <c r="T55" s="28">
        <f t="shared" si="7"/>
        <v>219.28499999999997</v>
      </c>
      <c r="U55" s="27">
        <f t="shared" si="8"/>
        <v>3.827245250235765</v>
      </c>
      <c r="V55" s="7"/>
      <c r="W55" s="28">
        <f t="shared" ca="1" si="9"/>
        <v>8.2693131663404529E-2</v>
      </c>
      <c r="X55" s="27">
        <f t="shared" ca="1" si="10"/>
        <v>8.5128488844418371E-2</v>
      </c>
      <c r="Y55" s="7">
        <v>106</v>
      </c>
      <c r="Z55" s="46"/>
    </row>
    <row r="56" spans="1:26" s="26" customFormat="1" x14ac:dyDescent="0.25">
      <c r="A56" s="26">
        <v>40</v>
      </c>
      <c r="B56" s="26">
        <v>629</v>
      </c>
      <c r="C56" s="26">
        <v>11619</v>
      </c>
      <c r="D56" s="26">
        <v>14484</v>
      </c>
      <c r="E56" s="26">
        <v>14905</v>
      </c>
      <c r="F56" s="26">
        <v>12028</v>
      </c>
      <c r="G56" s="27"/>
      <c r="H56" s="7"/>
      <c r="I56" s="28">
        <f t="shared" si="0"/>
        <v>-3286</v>
      </c>
      <c r="J56" s="27">
        <f t="shared" si="0"/>
        <v>2456</v>
      </c>
      <c r="K56" s="7"/>
      <c r="L56" s="28">
        <f t="shared" ca="1" si="1"/>
        <v>-3254.3306987925776</v>
      </c>
      <c r="M56" s="26">
        <f t="shared" ca="1" si="2"/>
        <v>2446.6458596454177</v>
      </c>
      <c r="N56" s="26">
        <f t="shared" ca="1" si="3"/>
        <v>0.79426965375585756</v>
      </c>
      <c r="O56" s="27">
        <f t="shared" ca="1" si="4"/>
        <v>0.59603988177161971</v>
      </c>
      <c r="P56" s="7"/>
      <c r="Q56" s="28">
        <f t="shared" ca="1" si="5"/>
        <v>0.80320821034530598</v>
      </c>
      <c r="R56" s="27">
        <f t="shared" ca="1" si="6"/>
        <v>225.13155829495145</v>
      </c>
      <c r="S56" s="7"/>
      <c r="T56" s="28">
        <f t="shared" si="7"/>
        <v>224.94599999999997</v>
      </c>
      <c r="U56" s="27">
        <f t="shared" si="8"/>
        <v>3.9260483391911642</v>
      </c>
      <c r="V56" s="7"/>
      <c r="W56" s="28">
        <f t="shared" ca="1" si="9"/>
        <v>0.18555829495147691</v>
      </c>
      <c r="X56" s="27">
        <f t="shared" ca="1" si="10"/>
        <v>-7.7497278156215543E-3</v>
      </c>
      <c r="Y56" s="7">
        <v>105</v>
      </c>
      <c r="Z56" s="46"/>
    </row>
    <row r="57" spans="1:26" s="26" customFormat="1" x14ac:dyDescent="0.25">
      <c r="A57" s="26">
        <v>41</v>
      </c>
      <c r="B57" s="26">
        <v>630</v>
      </c>
      <c r="C57" s="26">
        <v>11501</v>
      </c>
      <c r="D57" s="26">
        <v>14320</v>
      </c>
      <c r="E57" s="26">
        <v>15020</v>
      </c>
      <c r="F57" s="26">
        <v>12200</v>
      </c>
      <c r="G57" s="27"/>
      <c r="H57" s="7"/>
      <c r="I57" s="28">
        <f t="shared" si="0"/>
        <v>-3519</v>
      </c>
      <c r="J57" s="27">
        <f t="shared" si="0"/>
        <v>2120</v>
      </c>
      <c r="K57" s="7"/>
      <c r="L57" s="28">
        <f t="shared" ca="1" si="1"/>
        <v>-3487.3306987925776</v>
      </c>
      <c r="M57" s="26">
        <f t="shared" ca="1" si="2"/>
        <v>2110.6458596454177</v>
      </c>
      <c r="N57" s="26">
        <f t="shared" ca="1" si="3"/>
        <v>0.85113690126508512</v>
      </c>
      <c r="O57" s="27">
        <f t="shared" ca="1" si="4"/>
        <v>0.51418520734632778</v>
      </c>
      <c r="P57" s="7"/>
      <c r="Q57" s="28">
        <f t="shared" ca="1" si="5"/>
        <v>0.85886621356805837</v>
      </c>
      <c r="R57" s="27">
        <f t="shared" ca="1" si="6"/>
        <v>230.80163204974713</v>
      </c>
      <c r="S57" s="7"/>
      <c r="T57" s="28">
        <f t="shared" si="7"/>
        <v>230.61599999999996</v>
      </c>
      <c r="U57" s="27">
        <f t="shared" si="8"/>
        <v>4.0250085077792424</v>
      </c>
      <c r="V57" s="7"/>
      <c r="W57" s="28">
        <f t="shared" ca="1" si="9"/>
        <v>0.18563204974716996</v>
      </c>
      <c r="X57" s="27">
        <f t="shared" ca="1" si="10"/>
        <v>4.6092404949661159E-2</v>
      </c>
      <c r="Y57" s="7">
        <v>104</v>
      </c>
      <c r="Z57" s="46"/>
    </row>
    <row r="58" spans="1:26" s="26" customFormat="1" x14ac:dyDescent="0.25">
      <c r="A58" s="26">
        <v>42</v>
      </c>
      <c r="B58" s="26">
        <v>641</v>
      </c>
      <c r="C58" s="26">
        <v>11402</v>
      </c>
      <c r="D58" s="26">
        <v>14139</v>
      </c>
      <c r="E58" s="26">
        <v>15126</v>
      </c>
      <c r="F58" s="26">
        <v>12384</v>
      </c>
      <c r="G58" s="27"/>
      <c r="H58" s="7"/>
      <c r="I58" s="28">
        <f t="shared" si="0"/>
        <v>-3724</v>
      </c>
      <c r="J58" s="27">
        <f t="shared" si="0"/>
        <v>1755</v>
      </c>
      <c r="K58" s="7"/>
      <c r="L58" s="28">
        <f t="shared" ca="1" si="1"/>
        <v>-3692.3306987925776</v>
      </c>
      <c r="M58" s="26">
        <f t="shared" ca="1" si="2"/>
        <v>1745.6458596454174</v>
      </c>
      <c r="N58" s="26">
        <f t="shared" ca="1" si="3"/>
        <v>0.90117031645560719</v>
      </c>
      <c r="O58" s="27">
        <f t="shared" ca="1" si="4"/>
        <v>0.42526569494980521</v>
      </c>
      <c r="P58" s="7"/>
      <c r="Q58" s="28">
        <f t="shared" ca="1" si="5"/>
        <v>0.90758472061508566</v>
      </c>
      <c r="R58" s="27">
        <f t="shared" ca="1" si="6"/>
        <v>236.60339264775268</v>
      </c>
      <c r="S58" s="7"/>
      <c r="T58" s="28">
        <f t="shared" si="7"/>
        <v>236.38499999999996</v>
      </c>
      <c r="U58" s="27">
        <f t="shared" si="8"/>
        <v>4.1256965523267954</v>
      </c>
      <c r="V58" s="7"/>
      <c r="W58" s="28">
        <f t="shared" ca="1" si="9"/>
        <v>0.21839264775272227</v>
      </c>
      <c r="X58" s="27">
        <f t="shared" ca="1" si="10"/>
        <v>-3.2164871851136922E-4</v>
      </c>
      <c r="Y58" s="7">
        <v>103</v>
      </c>
      <c r="Z58" s="46"/>
    </row>
    <row r="59" spans="1:26" s="26" customFormat="1" x14ac:dyDescent="0.25">
      <c r="A59" s="26">
        <v>43</v>
      </c>
      <c r="B59" s="26">
        <v>620</v>
      </c>
      <c r="C59" s="26">
        <v>11322</v>
      </c>
      <c r="D59" s="26">
        <v>13949</v>
      </c>
      <c r="E59" s="26">
        <v>15202</v>
      </c>
      <c r="F59" s="26">
        <v>12568</v>
      </c>
      <c r="G59" s="27"/>
      <c r="H59" s="7"/>
      <c r="I59" s="28">
        <f t="shared" si="0"/>
        <v>-3880</v>
      </c>
      <c r="J59" s="27">
        <f t="shared" si="0"/>
        <v>1381</v>
      </c>
      <c r="K59" s="7"/>
      <c r="L59" s="28">
        <f t="shared" ca="1" si="1"/>
        <v>-3848.3306987925776</v>
      </c>
      <c r="M59" s="26">
        <f t="shared" ca="1" si="2"/>
        <v>1371.6458596454174</v>
      </c>
      <c r="N59" s="26">
        <f t="shared" ca="1" si="3"/>
        <v>0.93924452508839473</v>
      </c>
      <c r="O59" s="27">
        <f t="shared" ca="1" si="4"/>
        <v>0.33415364663117664</v>
      </c>
      <c r="P59" s="7"/>
      <c r="Q59" s="28">
        <f t="shared" ca="1" si="5"/>
        <v>0.94431014419257853</v>
      </c>
      <c r="R59" s="27">
        <f t="shared" ca="1" si="6"/>
        <v>242.22286764406022</v>
      </c>
      <c r="S59" s="7"/>
      <c r="T59" s="28">
        <f t="shared" si="7"/>
        <v>241.96499999999997</v>
      </c>
      <c r="U59" s="27">
        <f t="shared" si="8"/>
        <v>4.2230859245880792</v>
      </c>
      <c r="V59" s="7"/>
      <c r="W59" s="28">
        <f t="shared" ca="1" si="9"/>
        <v>0.25786764406024076</v>
      </c>
      <c r="X59" s="27">
        <f t="shared" ca="1" si="10"/>
        <v>2.1286549913611452E-2</v>
      </c>
      <c r="Y59" s="7">
        <v>102</v>
      </c>
      <c r="Z59" s="46"/>
    </row>
    <row r="60" spans="1:26" s="26" customFormat="1" x14ac:dyDescent="0.25">
      <c r="A60" s="26">
        <v>44</v>
      </c>
      <c r="B60" s="26">
        <v>627</v>
      </c>
      <c r="C60" s="26">
        <v>11261</v>
      </c>
      <c r="D60" s="26">
        <v>13760</v>
      </c>
      <c r="E60" s="26">
        <v>15259</v>
      </c>
      <c r="F60" s="26">
        <v>12761</v>
      </c>
      <c r="G60" s="27"/>
      <c r="H60" s="7"/>
      <c r="I60" s="28">
        <f t="shared" si="0"/>
        <v>-3998</v>
      </c>
      <c r="J60" s="27">
        <f t="shared" si="0"/>
        <v>999</v>
      </c>
      <c r="K60" s="7"/>
      <c r="L60" s="28">
        <f t="shared" ca="1" si="1"/>
        <v>-3966.3306987925776</v>
      </c>
      <c r="M60" s="26">
        <f t="shared" ca="1" si="2"/>
        <v>989.64585964541754</v>
      </c>
      <c r="N60" s="26">
        <f t="shared" ca="1" si="3"/>
        <v>0.96804424700293912</v>
      </c>
      <c r="O60" s="27">
        <f t="shared" ca="1" si="4"/>
        <v>0.24109267749289831</v>
      </c>
      <c r="P60" s="7"/>
      <c r="Q60" s="28">
        <f t="shared" ca="1" si="5"/>
        <v>0.97173111773154464</v>
      </c>
      <c r="R60" s="27">
        <f t="shared" ca="1" si="6"/>
        <v>247.77562236915594</v>
      </c>
      <c r="S60" s="7"/>
      <c r="T60" s="28">
        <f t="shared" si="7"/>
        <v>247.60799999999998</v>
      </c>
      <c r="U60" s="27">
        <f t="shared" si="8"/>
        <v>4.3215748542781194</v>
      </c>
      <c r="V60" s="7"/>
      <c r="W60" s="28">
        <f t="shared" ca="1" si="9"/>
        <v>0.16762236915596418</v>
      </c>
      <c r="X60" s="27">
        <f t="shared" ca="1" si="10"/>
        <v>8.5682774500412506E-2</v>
      </c>
      <c r="Y60" s="7">
        <v>101</v>
      </c>
      <c r="Z60" s="46"/>
    </row>
    <row r="61" spans="1:26" s="26" customFormat="1" x14ac:dyDescent="0.25">
      <c r="A61" s="26">
        <v>45</v>
      </c>
      <c r="B61" s="26">
        <v>599</v>
      </c>
      <c r="C61" s="26">
        <v>11214</v>
      </c>
      <c r="D61" s="26">
        <v>13563</v>
      </c>
      <c r="E61" s="26">
        <v>15295</v>
      </c>
      <c r="F61" s="26">
        <v>12941</v>
      </c>
      <c r="G61" s="27"/>
      <c r="H61" s="7"/>
      <c r="I61" s="28">
        <f t="shared" si="0"/>
        <v>-4081</v>
      </c>
      <c r="J61" s="27">
        <f t="shared" si="0"/>
        <v>622</v>
      </c>
      <c r="K61" s="7"/>
      <c r="L61" s="28">
        <f t="shared" ca="1" si="1"/>
        <v>-4049.3306987925776</v>
      </c>
      <c r="M61" s="26">
        <f t="shared" ca="1" si="2"/>
        <v>612.64585964541754</v>
      </c>
      <c r="N61" s="26">
        <f t="shared" ca="1" si="3"/>
        <v>0.98830167851910167</v>
      </c>
      <c r="O61" s="27">
        <f t="shared" ca="1" si="4"/>
        <v>0.14924978386690108</v>
      </c>
      <c r="P61" s="7"/>
      <c r="Q61" s="28">
        <f t="shared" ca="1" si="5"/>
        <v>0.99062694708838361</v>
      </c>
      <c r="R61" s="27">
        <f t="shared" ca="1" si="6"/>
        <v>253.14185128754468</v>
      </c>
      <c r="S61" s="7"/>
      <c r="T61" s="28">
        <f t="shared" si="7"/>
        <v>252.99899999999997</v>
      </c>
      <c r="U61" s="27">
        <f t="shared" si="8"/>
        <v>4.4156655542531329</v>
      </c>
      <c r="V61" s="7"/>
      <c r="W61" s="28">
        <f t="shared" ca="1" si="9"/>
        <v>0.14285128754471543</v>
      </c>
      <c r="X61" s="27">
        <f t="shared" ca="1" si="10"/>
        <v>6.2515057194957535E-2</v>
      </c>
      <c r="Y61" s="7">
        <v>100</v>
      </c>
      <c r="Z61" s="46"/>
    </row>
    <row r="62" spans="1:26" s="26" customFormat="1" x14ac:dyDescent="0.25">
      <c r="A62" s="26">
        <v>46</v>
      </c>
      <c r="B62" s="26">
        <v>623</v>
      </c>
      <c r="C62" s="26">
        <v>11202</v>
      </c>
      <c r="D62" s="26">
        <v>13375</v>
      </c>
      <c r="E62" s="26">
        <v>15330</v>
      </c>
      <c r="F62" s="26">
        <v>13152</v>
      </c>
      <c r="G62" s="27"/>
      <c r="H62" s="7"/>
      <c r="I62" s="28">
        <f t="shared" si="0"/>
        <v>-4128</v>
      </c>
      <c r="J62" s="27">
        <f t="shared" si="0"/>
        <v>223</v>
      </c>
      <c r="K62" s="7"/>
      <c r="L62" s="28">
        <f t="shared" ca="1" si="1"/>
        <v>-4096.330698792578</v>
      </c>
      <c r="M62" s="26">
        <f t="shared" ca="1" si="2"/>
        <v>213.64585964541754</v>
      </c>
      <c r="N62" s="26">
        <f t="shared" ca="1" si="3"/>
        <v>0.99977275419692879</v>
      </c>
      <c r="O62" s="27">
        <f t="shared" ca="1" si="4"/>
        <v>5.2047357986866889E-2</v>
      </c>
      <c r="P62" s="7"/>
      <c r="Q62" s="28">
        <f t="shared" ca="1" si="5"/>
        <v>1.0006558646903405</v>
      </c>
      <c r="R62" s="27">
        <f t="shared" ca="1" si="6"/>
        <v>258.73224917852428</v>
      </c>
      <c r="S62" s="7"/>
      <c r="T62" s="28">
        <f t="shared" si="7"/>
        <v>258.60599999999999</v>
      </c>
      <c r="U62" s="27">
        <f t="shared" si="8"/>
        <v>4.5135261654124559</v>
      </c>
      <c r="V62" s="7"/>
      <c r="W62" s="28">
        <f t="shared" ca="1" si="9"/>
        <v>0.12624917852429007</v>
      </c>
      <c r="X62" s="27">
        <f t="shared" ca="1" si="10"/>
        <v>4.1612023197387771E-2</v>
      </c>
      <c r="Y62" s="7">
        <v>99</v>
      </c>
      <c r="Z62" s="46"/>
    </row>
    <row r="63" spans="1:26" s="26" customFormat="1" x14ac:dyDescent="0.25">
      <c r="A63" s="26">
        <v>47</v>
      </c>
      <c r="B63" s="26">
        <v>632</v>
      </c>
      <c r="C63" s="26">
        <v>11193</v>
      </c>
      <c r="D63" s="26">
        <v>13164</v>
      </c>
      <c r="E63" s="26">
        <v>15328</v>
      </c>
      <c r="F63" s="26">
        <v>13350</v>
      </c>
      <c r="G63" s="27"/>
      <c r="H63" s="7"/>
      <c r="I63" s="28">
        <f t="shared" si="0"/>
        <v>-4135</v>
      </c>
      <c r="J63" s="27">
        <f t="shared" si="0"/>
        <v>-186</v>
      </c>
      <c r="K63" s="7"/>
      <c r="L63" s="28">
        <f t="shared" ca="1" si="1"/>
        <v>-4103.330698792578</v>
      </c>
      <c r="M63" s="26">
        <f t="shared" ca="1" si="2"/>
        <v>-195.35414035458246</v>
      </c>
      <c r="N63" s="26">
        <f t="shared" ca="1" si="3"/>
        <v>1.0014812122766052</v>
      </c>
      <c r="O63" s="27">
        <f t="shared" ca="1" si="4"/>
        <v>-4.7591218917729571E-2</v>
      </c>
      <c r="P63" s="7"/>
      <c r="Q63" s="28">
        <f t="shared" ca="1" si="5"/>
        <v>1.0008849123555694</v>
      </c>
      <c r="R63" s="27">
        <f t="shared" ca="1" si="6"/>
        <v>264.43202019517457</v>
      </c>
      <c r="S63" s="7"/>
      <c r="T63" s="28">
        <f t="shared" si="7"/>
        <v>264.29399999999998</v>
      </c>
      <c r="U63" s="27">
        <f t="shared" si="8"/>
        <v>4.612800493265893</v>
      </c>
      <c r="V63" s="7"/>
      <c r="W63" s="28">
        <f t="shared" ca="1" si="9"/>
        <v>0.1380201951745903</v>
      </c>
      <c r="X63" s="27">
        <f t="shared" ca="1" si="10"/>
        <v>-0.10852432189426509</v>
      </c>
      <c r="Y63" s="7">
        <v>98</v>
      </c>
      <c r="Z63" s="46"/>
    </row>
    <row r="64" spans="1:26" s="26" customFormat="1" x14ac:dyDescent="0.25">
      <c r="A64" s="26">
        <v>48</v>
      </c>
      <c r="B64" s="26">
        <v>635</v>
      </c>
      <c r="C64" s="26">
        <v>11216</v>
      </c>
      <c r="D64" s="26">
        <v>12971</v>
      </c>
      <c r="E64" s="26">
        <v>15318</v>
      </c>
      <c r="F64" s="26">
        <v>13558</v>
      </c>
      <c r="G64" s="27"/>
      <c r="H64" s="7"/>
      <c r="I64" s="28">
        <f t="shared" si="0"/>
        <v>-4102</v>
      </c>
      <c r="J64" s="27">
        <f t="shared" si="0"/>
        <v>-587</v>
      </c>
      <c r="K64" s="7"/>
      <c r="L64" s="28">
        <f t="shared" ca="1" si="1"/>
        <v>-4070.3306987925776</v>
      </c>
      <c r="M64" s="26">
        <f t="shared" ca="1" si="2"/>
        <v>-596.35414035458246</v>
      </c>
      <c r="N64" s="26">
        <f t="shared" ca="1" si="3"/>
        <v>0.99342705275813081</v>
      </c>
      <c r="O64" s="27">
        <f t="shared" ca="1" si="4"/>
        <v>-0.14528087500267622</v>
      </c>
      <c r="P64" s="7"/>
      <c r="Q64" s="28">
        <f t="shared" ca="1" si="5"/>
        <v>0.99137920690044712</v>
      </c>
      <c r="R64" s="27">
        <f t="shared" ca="1" si="6"/>
        <v>270.04672797183946</v>
      </c>
      <c r="S64" s="7"/>
      <c r="T64" s="28">
        <f t="shared" si="7"/>
        <v>270.00899999999996</v>
      </c>
      <c r="U64" s="27">
        <f t="shared" si="8"/>
        <v>4.7125460600173685</v>
      </c>
      <c r="V64" s="7"/>
      <c r="W64" s="28">
        <f t="shared" ca="1" si="9"/>
        <v>3.7727971839501606E-2</v>
      </c>
      <c r="X64" s="27">
        <f t="shared" ca="1" si="10"/>
        <v>3.4852034498669582E-2</v>
      </c>
      <c r="Y64" s="7">
        <v>97</v>
      </c>
      <c r="Z64" s="46"/>
    </row>
    <row r="65" spans="1:26" s="26" customFormat="1" x14ac:dyDescent="0.25">
      <c r="A65" s="26">
        <v>49</v>
      </c>
      <c r="B65" s="26">
        <v>630</v>
      </c>
      <c r="C65" s="26">
        <v>11248</v>
      </c>
      <c r="D65" s="26">
        <v>12765</v>
      </c>
      <c r="E65" s="26">
        <v>15267</v>
      </c>
      <c r="F65" s="26">
        <v>13746</v>
      </c>
      <c r="G65" s="27"/>
      <c r="H65" s="7"/>
      <c r="I65" s="28">
        <f t="shared" si="0"/>
        <v>-4019</v>
      </c>
      <c r="J65" s="27">
        <f t="shared" si="0"/>
        <v>-981</v>
      </c>
      <c r="K65" s="7"/>
      <c r="L65" s="28">
        <f t="shared" ca="1" si="1"/>
        <v>-3987.3306987925776</v>
      </c>
      <c r="M65" s="26">
        <f t="shared" ca="1" si="2"/>
        <v>-990.35414035458246</v>
      </c>
      <c r="N65" s="26">
        <f t="shared" ca="1" si="3"/>
        <v>0.97316962124196815</v>
      </c>
      <c r="O65" s="27">
        <f t="shared" ca="1" si="4"/>
        <v>-0.2412652253704293</v>
      </c>
      <c r="P65" s="7"/>
      <c r="Q65" s="28">
        <f t="shared" ca="1" si="5"/>
        <v>0.96969420724215594</v>
      </c>
      <c r="R65" s="27">
        <f t="shared" ca="1" si="6"/>
        <v>275.68151540650308</v>
      </c>
      <c r="S65" s="7"/>
      <c r="T65" s="28">
        <f t="shared" si="7"/>
        <v>275.67899999999997</v>
      </c>
      <c r="U65" s="27">
        <f t="shared" si="8"/>
        <v>4.8115062286054471</v>
      </c>
      <c r="V65" s="7"/>
      <c r="W65" s="28">
        <f t="shared" ca="1" si="9"/>
        <v>2.5154065031074424E-3</v>
      </c>
      <c r="X65" s="27">
        <f t="shared" ca="1" si="10"/>
        <v>7.6638415815466487E-2</v>
      </c>
      <c r="Y65" s="7">
        <v>96</v>
      </c>
      <c r="Z65" s="46"/>
    </row>
    <row r="66" spans="1:26" s="26" customFormat="1" x14ac:dyDescent="0.25">
      <c r="A66" s="26">
        <v>50</v>
      </c>
      <c r="B66" s="26">
        <v>637</v>
      </c>
      <c r="C66" s="26">
        <v>11311</v>
      </c>
      <c r="D66" s="26">
        <v>12575</v>
      </c>
      <c r="E66" s="26">
        <v>15220</v>
      </c>
      <c r="F66" s="26">
        <v>13945</v>
      </c>
      <c r="G66" s="27"/>
      <c r="H66" s="7"/>
      <c r="I66" s="28">
        <f t="shared" si="0"/>
        <v>-3909</v>
      </c>
      <c r="J66" s="27">
        <f t="shared" si="0"/>
        <v>-1370</v>
      </c>
      <c r="K66" s="7"/>
      <c r="L66" s="28">
        <f t="shared" ca="1" si="1"/>
        <v>-3877.3306987925776</v>
      </c>
      <c r="M66" s="26">
        <f t="shared" ca="1" si="2"/>
        <v>-1379.3541403545826</v>
      </c>
      <c r="N66" s="26">
        <f t="shared" ca="1" si="3"/>
        <v>0.94632242284705392</v>
      </c>
      <c r="O66" s="27">
        <f t="shared" ca="1" si="4"/>
        <v>-0.33603150022590128</v>
      </c>
      <c r="P66" s="7"/>
      <c r="Q66" s="28">
        <f t="shared" ca="1" si="5"/>
        <v>0.94143680218726389</v>
      </c>
      <c r="R66" s="27">
        <f t="shared" ca="1" si="6"/>
        <v>281.352953467215</v>
      </c>
      <c r="S66" s="7"/>
      <c r="T66" s="28">
        <f t="shared" si="7"/>
        <v>281.41199999999998</v>
      </c>
      <c r="U66" s="27">
        <f t="shared" si="8"/>
        <v>4.9115659546222821</v>
      </c>
      <c r="V66" s="7"/>
      <c r="W66" s="28">
        <f t="shared" ca="1" si="9"/>
        <v>-5.9046532784975625E-2</v>
      </c>
      <c r="X66" s="27">
        <f t="shared" ca="1" si="10"/>
        <v>4.3398936475512073E-2</v>
      </c>
      <c r="Y66" s="7">
        <v>95</v>
      </c>
      <c r="Z66" s="46"/>
    </row>
    <row r="67" spans="1:26" s="26" customFormat="1" x14ac:dyDescent="0.25">
      <c r="A67" s="26">
        <v>51</v>
      </c>
      <c r="B67" s="26">
        <v>633</v>
      </c>
      <c r="C67" s="26">
        <v>11387</v>
      </c>
      <c r="D67" s="26">
        <v>12391</v>
      </c>
      <c r="E67" s="26">
        <v>15145</v>
      </c>
      <c r="F67" s="26">
        <v>14137</v>
      </c>
      <c r="G67" s="27"/>
      <c r="H67" s="7"/>
      <c r="I67" s="28">
        <f t="shared" si="0"/>
        <v>-3758</v>
      </c>
      <c r="J67" s="27">
        <f t="shared" si="0"/>
        <v>-1746</v>
      </c>
      <c r="K67" s="7"/>
      <c r="L67" s="28">
        <f t="shared" ca="1" si="1"/>
        <v>-3726.3306987925776</v>
      </c>
      <c r="M67" s="26">
        <f t="shared" ca="1" si="2"/>
        <v>-1755.3541403545826</v>
      </c>
      <c r="N67" s="26">
        <f t="shared" ca="1" si="3"/>
        <v>0.90946854141403521</v>
      </c>
      <c r="O67" s="27">
        <f t="shared" ca="1" si="4"/>
        <v>-0.42763077874944228</v>
      </c>
      <c r="P67" s="7"/>
      <c r="Q67" s="28">
        <f t="shared" ca="1" si="5"/>
        <v>0.90321863966837845</v>
      </c>
      <c r="R67" s="27">
        <f t="shared" ca="1" si="6"/>
        <v>287.04501947890481</v>
      </c>
      <c r="S67" s="7"/>
      <c r="T67" s="28">
        <f t="shared" si="7"/>
        <v>287.10899999999998</v>
      </c>
      <c r="U67" s="27">
        <f t="shared" si="8"/>
        <v>5.010997362108399</v>
      </c>
      <c r="V67" s="7"/>
      <c r="W67" s="28">
        <f t="shared" ca="1" si="9"/>
        <v>-6.3980521095174936E-2</v>
      </c>
      <c r="X67" s="27">
        <f t="shared" ca="1" si="10"/>
        <v>4.6205539111042526E-2</v>
      </c>
      <c r="Y67" s="7">
        <v>94</v>
      </c>
      <c r="Z67" s="46"/>
    </row>
    <row r="68" spans="1:26" s="26" customFormat="1" x14ac:dyDescent="0.25">
      <c r="A68" s="26">
        <v>52</v>
      </c>
      <c r="B68" s="26">
        <v>611</v>
      </c>
      <c r="C68" s="26">
        <v>11473</v>
      </c>
      <c r="D68" s="26">
        <v>12207</v>
      </c>
      <c r="E68" s="26">
        <v>15045</v>
      </c>
      <c r="F68" s="26">
        <v>14301</v>
      </c>
      <c r="G68" s="27"/>
      <c r="H68" s="7"/>
      <c r="I68" s="28">
        <f t="shared" si="0"/>
        <v>-3572</v>
      </c>
      <c r="J68" s="27">
        <f t="shared" si="0"/>
        <v>-2094</v>
      </c>
      <c r="K68" s="7"/>
      <c r="L68" s="28">
        <f t="shared" ca="1" si="1"/>
        <v>-3540.3306987925776</v>
      </c>
      <c r="M68" s="26">
        <f t="shared" ca="1" si="2"/>
        <v>-2103.3541403545823</v>
      </c>
      <c r="N68" s="26">
        <f t="shared" ca="1" si="3"/>
        <v>0.86407236958263467</v>
      </c>
      <c r="O68" s="27">
        <f t="shared" ca="1" si="4"/>
        <v>-0.51240883440420892</v>
      </c>
      <c r="P68" s="7"/>
      <c r="Q68" s="28">
        <f t="shared" ca="1" si="5"/>
        <v>0.85655853778829127</v>
      </c>
      <c r="R68" s="27">
        <f t="shared" ca="1" si="6"/>
        <v>292.59833350763881</v>
      </c>
      <c r="S68" s="7"/>
      <c r="T68" s="28">
        <f t="shared" si="7"/>
        <v>292.608</v>
      </c>
      <c r="U68" s="27">
        <f t="shared" si="8"/>
        <v>5.1069730176755677</v>
      </c>
      <c r="V68" s="7"/>
      <c r="W68" s="28">
        <f t="shared" ca="1" si="9"/>
        <v>-9.6664923611911036E-3</v>
      </c>
      <c r="X68" s="27">
        <f t="shared" ca="1" si="10"/>
        <v>-2.2054223164218456E-3</v>
      </c>
      <c r="Y68" s="7">
        <v>93</v>
      </c>
      <c r="Z68" s="46"/>
    </row>
    <row r="69" spans="1:26" s="26" customFormat="1" x14ac:dyDescent="0.25">
      <c r="A69" s="26">
        <v>53</v>
      </c>
      <c r="B69" s="26">
        <v>618</v>
      </c>
      <c r="C69" s="26">
        <v>11586</v>
      </c>
      <c r="D69" s="26">
        <v>12049</v>
      </c>
      <c r="E69" s="26">
        <v>14943</v>
      </c>
      <c r="F69" s="26">
        <v>14468</v>
      </c>
      <c r="G69" s="27"/>
      <c r="H69" s="7"/>
      <c r="I69" s="28">
        <f t="shared" si="0"/>
        <v>-3357</v>
      </c>
      <c r="J69" s="27">
        <f t="shared" si="0"/>
        <v>-2419</v>
      </c>
      <c r="K69" s="7"/>
      <c r="L69" s="28">
        <f t="shared" ca="1" si="1"/>
        <v>-3325.3306987925776</v>
      </c>
      <c r="M69" s="26">
        <f t="shared" ca="1" si="2"/>
        <v>-2428.3541403545823</v>
      </c>
      <c r="N69" s="26">
        <f t="shared" ca="1" si="3"/>
        <v>0.81159829999257505</v>
      </c>
      <c r="O69" s="27">
        <f t="shared" ca="1" si="4"/>
        <v>-0.59158374270248237</v>
      </c>
      <c r="P69" s="7"/>
      <c r="Q69" s="28">
        <f t="shared" ca="1" si="5"/>
        <v>0.80290296263159799</v>
      </c>
      <c r="R69" s="27">
        <f t="shared" ca="1" si="6"/>
        <v>298.09271753207702</v>
      </c>
      <c r="S69" s="7"/>
      <c r="T69" s="28">
        <f t="shared" si="7"/>
        <v>298.17</v>
      </c>
      <c r="U69" s="27">
        <f t="shared" si="8"/>
        <v>5.2040482306714928</v>
      </c>
      <c r="V69" s="7"/>
      <c r="W69" s="28">
        <f t="shared" ca="1" si="9"/>
        <v>-7.7282467922998421E-2</v>
      </c>
      <c r="X69" s="27">
        <f t="shared" ca="1" si="10"/>
        <v>3.9280366868808869E-2</v>
      </c>
      <c r="Y69" s="7">
        <v>92</v>
      </c>
      <c r="Z69" s="46"/>
    </row>
    <row r="70" spans="1:26" s="26" customFormat="1" x14ac:dyDescent="0.25">
      <c r="A70" s="26">
        <v>54</v>
      </c>
      <c r="B70" s="26">
        <v>620</v>
      </c>
      <c r="C70" s="26">
        <v>11712</v>
      </c>
      <c r="D70" s="26">
        <v>11898</v>
      </c>
      <c r="E70" s="26">
        <v>14821</v>
      </c>
      <c r="F70" s="26">
        <v>14626</v>
      </c>
      <c r="G70" s="27"/>
      <c r="H70" s="7"/>
      <c r="I70" s="28">
        <f t="shared" si="0"/>
        <v>-3109</v>
      </c>
      <c r="J70" s="27">
        <f t="shared" si="0"/>
        <v>-2728</v>
      </c>
      <c r="K70" s="7"/>
      <c r="L70" s="28">
        <f t="shared" ca="1" si="1"/>
        <v>-3077.3306987925776</v>
      </c>
      <c r="M70" s="26">
        <f t="shared" ca="1" si="2"/>
        <v>-2737.3541403545823</v>
      </c>
      <c r="N70" s="26">
        <f t="shared" ca="1" si="3"/>
        <v>0.75107007088404099</v>
      </c>
      <c r="O70" s="27">
        <f t="shared" ca="1" si="4"/>
        <v>-0.6668608093614562</v>
      </c>
      <c r="P70" s="7"/>
      <c r="Q70" s="28">
        <f t="shared" ca="1" si="5"/>
        <v>0.74125022159916654</v>
      </c>
      <c r="R70" s="27">
        <f t="shared" ca="1" si="6"/>
        <v>303.68562514629741</v>
      </c>
      <c r="S70" s="7"/>
      <c r="T70" s="28">
        <f t="shared" si="7"/>
        <v>303.75</v>
      </c>
      <c r="U70" s="27">
        <f t="shared" si="8"/>
        <v>5.3014376029327757</v>
      </c>
      <c r="V70" s="7"/>
      <c r="W70" s="28">
        <f t="shared" ca="1" si="9"/>
        <v>-6.4374853702588553E-2</v>
      </c>
      <c r="X70" s="27">
        <f t="shared" ca="1" si="10"/>
        <v>0.12698560992174635</v>
      </c>
      <c r="Y70" s="7">
        <v>91</v>
      </c>
      <c r="Z70" s="46"/>
    </row>
    <row r="71" spans="1:26" s="26" customFormat="1" x14ac:dyDescent="0.25">
      <c r="A71" s="26">
        <v>55</v>
      </c>
      <c r="B71" s="26">
        <v>624</v>
      </c>
      <c r="C71" s="26">
        <v>11853</v>
      </c>
      <c r="D71" s="26">
        <v>11749</v>
      </c>
      <c r="E71" s="26">
        <v>14677</v>
      </c>
      <c r="F71" s="26">
        <v>14767</v>
      </c>
      <c r="G71" s="27"/>
      <c r="H71" s="7"/>
      <c r="I71" s="28">
        <f t="shared" si="0"/>
        <v>-2824</v>
      </c>
      <c r="J71" s="27">
        <f t="shared" si="0"/>
        <v>-3018</v>
      </c>
      <c r="K71" s="7"/>
      <c r="L71" s="28">
        <f t="shared" ca="1" si="1"/>
        <v>-2792.3306987925776</v>
      </c>
      <c r="M71" s="26">
        <f t="shared" ca="1" si="2"/>
        <v>-3027.3541403545823</v>
      </c>
      <c r="N71" s="26">
        <f t="shared" ca="1" si="3"/>
        <v>0.68151142049721769</v>
      </c>
      <c r="O71" s="27">
        <f t="shared" ca="1" si="4"/>
        <v>-0.73750918907376173</v>
      </c>
      <c r="P71" s="7"/>
      <c r="Q71" s="28">
        <f t="shared" ca="1" si="5"/>
        <v>0.67063479810096382</v>
      </c>
      <c r="R71" s="27">
        <f t="shared" ca="1" si="6"/>
        <v>309.42870553363218</v>
      </c>
      <c r="S71" s="7"/>
      <c r="T71" s="28">
        <f t="shared" si="7"/>
        <v>309.36599999999999</v>
      </c>
      <c r="U71" s="27">
        <f t="shared" si="8"/>
        <v>5.3994552937247775</v>
      </c>
      <c r="V71" s="7"/>
      <c r="W71" s="28">
        <f t="shared" ca="1" si="9"/>
        <v>6.270553363219733E-2</v>
      </c>
      <c r="X71" s="27">
        <f t="shared" ca="1" si="10"/>
        <v>-5.0132609844695253E-2</v>
      </c>
      <c r="Y71" s="7">
        <v>90</v>
      </c>
      <c r="Z71" s="46"/>
    </row>
    <row r="72" spans="1:26" s="26" customFormat="1" x14ac:dyDescent="0.25">
      <c r="A72" s="26">
        <v>56</v>
      </c>
      <c r="B72" s="26">
        <v>631</v>
      </c>
      <c r="C72" s="26">
        <v>12010</v>
      </c>
      <c r="D72" s="26">
        <v>11623</v>
      </c>
      <c r="E72" s="26">
        <v>14528</v>
      </c>
      <c r="F72" s="26">
        <v>14901</v>
      </c>
      <c r="G72" s="27"/>
      <c r="H72" s="7"/>
      <c r="I72" s="28">
        <f t="shared" si="0"/>
        <v>-2518</v>
      </c>
      <c r="J72" s="27">
        <f t="shared" si="0"/>
        <v>-3278</v>
      </c>
      <c r="K72" s="7"/>
      <c r="L72" s="28">
        <f t="shared" ca="1" si="1"/>
        <v>-2486.3306987925776</v>
      </c>
      <c r="M72" s="26">
        <f t="shared" ca="1" si="2"/>
        <v>-3287.3541403545823</v>
      </c>
      <c r="N72" s="26">
        <f t="shared" ca="1" si="3"/>
        <v>0.60682739587136525</v>
      </c>
      <c r="O72" s="27">
        <f t="shared" ca="1" si="4"/>
        <v>-0.80084911571238049</v>
      </c>
      <c r="P72" s="7"/>
      <c r="Q72" s="28">
        <f t="shared" ca="1" si="5"/>
        <v>0.59500196331804944</v>
      </c>
      <c r="R72" s="27">
        <f t="shared" ca="1" si="6"/>
        <v>315.09869010009379</v>
      </c>
      <c r="S72" s="7"/>
      <c r="T72" s="28">
        <f t="shared" si="7"/>
        <v>315.04499999999996</v>
      </c>
      <c r="U72" s="27">
        <f t="shared" si="8"/>
        <v>5.4985725419455349</v>
      </c>
      <c r="V72" s="7"/>
      <c r="W72" s="28">
        <f t="shared" ca="1" si="9"/>
        <v>5.3690100093831461E-2</v>
      </c>
      <c r="X72" s="27">
        <f t="shared" ca="1" si="10"/>
        <v>-6.34367557341875E-3</v>
      </c>
      <c r="Y72" s="7">
        <v>89</v>
      </c>
      <c r="Z72" s="46"/>
    </row>
    <row r="73" spans="1:26" s="26" customFormat="1" x14ac:dyDescent="0.25">
      <c r="A73" s="26">
        <v>57</v>
      </c>
      <c r="B73" s="26">
        <v>643</v>
      </c>
      <c r="C73" s="26">
        <v>12171</v>
      </c>
      <c r="D73" s="26">
        <v>11506</v>
      </c>
      <c r="E73" s="26">
        <v>14352</v>
      </c>
      <c r="F73" s="26">
        <v>15013</v>
      </c>
      <c r="G73" s="27"/>
      <c r="H73" s="7"/>
      <c r="I73" s="28">
        <f t="shared" si="0"/>
        <v>-2181</v>
      </c>
      <c r="J73" s="27">
        <f t="shared" si="0"/>
        <v>-3507</v>
      </c>
      <c r="K73" s="7"/>
      <c r="L73" s="28">
        <f t="shared" ca="1" si="1"/>
        <v>-2149.3306987925776</v>
      </c>
      <c r="M73" s="26">
        <f t="shared" ca="1" si="2"/>
        <v>-3516.3541403545823</v>
      </c>
      <c r="N73" s="26">
        <f t="shared" ca="1" si="3"/>
        <v>0.524577342606946</v>
      </c>
      <c r="O73" s="27">
        <f t="shared" ca="1" si="4"/>
        <v>-0.85663697417485629</v>
      </c>
      <c r="P73" s="7"/>
      <c r="Q73" s="28">
        <f t="shared" ca="1" si="5"/>
        <v>0.51191441136942539</v>
      </c>
      <c r="R73" s="27">
        <f t="shared" ca="1" si="6"/>
        <v>320.8477499199596</v>
      </c>
      <c r="S73" s="7"/>
      <c r="T73" s="28">
        <f t="shared" si="7"/>
        <v>320.83199999999994</v>
      </c>
      <c r="U73" s="27">
        <f t="shared" si="8"/>
        <v>5.5995747457584466</v>
      </c>
      <c r="V73" s="7"/>
      <c r="W73" s="28">
        <f t="shared" ca="1" si="9"/>
        <v>1.5749919959660019E-2</v>
      </c>
      <c r="X73" s="27">
        <f t="shared" ca="1" si="10"/>
        <v>7.4093475011409282E-2</v>
      </c>
      <c r="Y73" s="7">
        <v>88</v>
      </c>
      <c r="Z73" s="46"/>
    </row>
    <row r="74" spans="1:26" s="26" customFormat="1" x14ac:dyDescent="0.25">
      <c r="A74" s="26">
        <v>58</v>
      </c>
      <c r="B74" s="26">
        <v>637</v>
      </c>
      <c r="C74" s="26">
        <v>12354</v>
      </c>
      <c r="D74" s="26">
        <v>11404</v>
      </c>
      <c r="E74" s="26">
        <v>14176</v>
      </c>
      <c r="F74" s="26">
        <v>15105</v>
      </c>
      <c r="G74" s="27"/>
      <c r="H74" s="7"/>
      <c r="I74" s="28">
        <f t="shared" si="0"/>
        <v>-1822</v>
      </c>
      <c r="J74" s="27">
        <f t="shared" si="0"/>
        <v>-3701</v>
      </c>
      <c r="K74" s="7"/>
      <c r="L74" s="28">
        <f t="shared" ca="1" si="1"/>
        <v>-1790.3306987925776</v>
      </c>
      <c r="M74" s="26">
        <f t="shared" ca="1" si="2"/>
        <v>-3710.3541403545823</v>
      </c>
      <c r="N74" s="26">
        <f t="shared" ca="1" si="3"/>
        <v>0.43695784966354401</v>
      </c>
      <c r="O74" s="27">
        <f t="shared" ca="1" si="4"/>
        <v>-0.90389830405136418</v>
      </c>
      <c r="P74" s="7"/>
      <c r="Q74" s="28">
        <f t="shared" ca="1" si="5"/>
        <v>0.42358344379244794</v>
      </c>
      <c r="R74" s="27">
        <f t="shared" ca="1" si="6"/>
        <v>326.60104921523964</v>
      </c>
      <c r="S74" s="7"/>
      <c r="T74" s="28">
        <f t="shared" si="7"/>
        <v>326.56499999999994</v>
      </c>
      <c r="U74" s="27">
        <f t="shared" si="8"/>
        <v>5.6996344717752816</v>
      </c>
      <c r="V74" s="7"/>
      <c r="W74" s="28">
        <f t="shared" ca="1" si="9"/>
        <v>3.6049215239700061E-2</v>
      </c>
      <c r="X74" s="27">
        <f t="shared" ca="1" si="10"/>
        <v>6.4931798532256835E-2</v>
      </c>
      <c r="Y74" s="7">
        <v>87</v>
      </c>
      <c r="Z74" s="46"/>
    </row>
    <row r="75" spans="1:26" s="26" customFormat="1" x14ac:dyDescent="0.25">
      <c r="A75" s="26">
        <v>59</v>
      </c>
      <c r="B75" s="26">
        <v>628</v>
      </c>
      <c r="C75" s="26">
        <v>12544</v>
      </c>
      <c r="D75" s="26">
        <v>11332</v>
      </c>
      <c r="E75" s="26">
        <v>13992</v>
      </c>
      <c r="F75" s="26">
        <v>15191</v>
      </c>
      <c r="G75" s="27"/>
      <c r="H75" s="7"/>
      <c r="I75" s="28">
        <f t="shared" si="0"/>
        <v>-1448</v>
      </c>
      <c r="J75" s="27">
        <f t="shared" si="0"/>
        <v>-3859</v>
      </c>
      <c r="K75" s="7"/>
      <c r="L75" s="28">
        <f t="shared" ca="1" si="1"/>
        <v>-1416.3306987925776</v>
      </c>
      <c r="M75" s="26">
        <f t="shared" ca="1" si="2"/>
        <v>-3868.3541403545823</v>
      </c>
      <c r="N75" s="26">
        <f t="shared" ca="1" si="3"/>
        <v>0.34567737512083546</v>
      </c>
      <c r="O75" s="27">
        <f t="shared" ca="1" si="4"/>
        <v>-0.94238949023944785</v>
      </c>
      <c r="P75" s="7"/>
      <c r="Q75" s="28">
        <f t="shared" ca="1" si="5"/>
        <v>0.33172132462536191</v>
      </c>
      <c r="R75" s="27">
        <f t="shared" ca="1" si="6"/>
        <v>332.31762481278827</v>
      </c>
      <c r="S75" s="7"/>
      <c r="T75" s="28">
        <f t="shared" si="7"/>
        <v>332.21699999999993</v>
      </c>
      <c r="U75" s="27">
        <f t="shared" si="8"/>
        <v>5.7982804810980006</v>
      </c>
      <c r="V75" s="7"/>
      <c r="W75" s="28">
        <f t="shared" ca="1" si="9"/>
        <v>0.10062481278833957</v>
      </c>
      <c r="X75" s="27">
        <f t="shared" ca="1" si="10"/>
        <v>-3.2315541990328711E-2</v>
      </c>
      <c r="Y75" s="7">
        <v>86</v>
      </c>
      <c r="Z75" s="46"/>
    </row>
    <row r="76" spans="1:26" s="26" customFormat="1" x14ac:dyDescent="0.25">
      <c r="A76" s="26">
        <v>60</v>
      </c>
      <c r="B76" s="26">
        <v>617</v>
      </c>
      <c r="C76" s="26">
        <v>12730</v>
      </c>
      <c r="D76" s="26">
        <v>11273</v>
      </c>
      <c r="E76" s="26">
        <v>13805</v>
      </c>
      <c r="F76" s="26">
        <v>15248</v>
      </c>
      <c r="G76" s="27"/>
      <c r="H76" s="7"/>
      <c r="I76" s="28">
        <f t="shared" si="0"/>
        <v>-1075</v>
      </c>
      <c r="J76" s="27">
        <f t="shared" si="0"/>
        <v>-3975</v>
      </c>
      <c r="K76" s="7"/>
      <c r="L76" s="28">
        <f t="shared" ca="1" si="1"/>
        <v>-1043.3306987925776</v>
      </c>
      <c r="M76" s="26">
        <f t="shared" ca="1" si="2"/>
        <v>-3984.3541403545823</v>
      </c>
      <c r="N76" s="26">
        <f t="shared" ca="1" si="3"/>
        <v>0.25464096601808067</v>
      </c>
      <c r="O76" s="27">
        <f t="shared" ca="1" si="4"/>
        <v>-0.97064884212437008</v>
      </c>
      <c r="P76" s="7"/>
      <c r="Q76" s="28">
        <f t="shared" ca="1" si="5"/>
        <v>0.24025523704467799</v>
      </c>
      <c r="R76" s="27">
        <f t="shared" ca="1" si="6"/>
        <v>337.80726180051647</v>
      </c>
      <c r="S76" s="7"/>
      <c r="T76" s="28">
        <f t="shared" si="7"/>
        <v>337.76999999999992</v>
      </c>
      <c r="U76" s="27">
        <f t="shared" si="8"/>
        <v>5.895198614461246</v>
      </c>
      <c r="V76" s="7"/>
      <c r="W76" s="28">
        <f t="shared" ca="1" si="9"/>
        <v>3.7261800516546373E-2</v>
      </c>
      <c r="X76" s="27">
        <f t="shared" ca="1" si="10"/>
        <v>-9.9773368632440906E-3</v>
      </c>
      <c r="Y76" s="7">
        <v>85</v>
      </c>
      <c r="Z76" s="46"/>
    </row>
    <row r="77" spans="1:26" s="26" customFormat="1" x14ac:dyDescent="0.25">
      <c r="A77" s="26">
        <v>61</v>
      </c>
      <c r="B77" s="26">
        <v>609</v>
      </c>
      <c r="C77" s="26">
        <v>12918</v>
      </c>
      <c r="D77" s="26">
        <v>11227</v>
      </c>
      <c r="E77" s="26">
        <v>13607</v>
      </c>
      <c r="F77" s="26">
        <v>15282</v>
      </c>
      <c r="G77" s="27"/>
      <c r="H77" s="7"/>
      <c r="I77" s="28">
        <f t="shared" si="0"/>
        <v>-689</v>
      </c>
      <c r="J77" s="27">
        <f t="shared" si="0"/>
        <v>-4055</v>
      </c>
      <c r="K77" s="7"/>
      <c r="L77" s="28">
        <f t="shared" ca="1" si="1"/>
        <v>-657.33069879257755</v>
      </c>
      <c r="M77" s="26">
        <f t="shared" ca="1" si="2"/>
        <v>-4064.3541403545823</v>
      </c>
      <c r="N77" s="26">
        <f t="shared" ca="1" si="3"/>
        <v>0.16043170619592698</v>
      </c>
      <c r="O77" s="27">
        <f t="shared" ca="1" si="4"/>
        <v>-0.99013805032086821</v>
      </c>
      <c r="P77" s="7"/>
      <c r="Q77" s="28">
        <f t="shared" ca="1" si="5"/>
        <v>0.14574618257026706</v>
      </c>
      <c r="R77" s="27">
        <f t="shared" ca="1" si="6"/>
        <v>343.3360230128194</v>
      </c>
      <c r="S77" s="7"/>
      <c r="T77" s="28">
        <f t="shared" si="7"/>
        <v>343.25099999999992</v>
      </c>
      <c r="U77" s="27">
        <f t="shared" si="8"/>
        <v>5.9908601107630552</v>
      </c>
      <c r="V77" s="7"/>
      <c r="W77" s="28">
        <f t="shared" ca="1" si="9"/>
        <v>8.5023012819476662E-2</v>
      </c>
      <c r="X77" s="27">
        <f t="shared" ca="1" si="10"/>
        <v>-2.1909279182466435E-2</v>
      </c>
      <c r="Y77" s="7">
        <v>84</v>
      </c>
      <c r="Z77" s="46"/>
    </row>
    <row r="78" spans="1:26" s="26" customFormat="1" x14ac:dyDescent="0.25">
      <c r="A78" s="26">
        <v>62</v>
      </c>
      <c r="B78" s="26">
        <v>628</v>
      </c>
      <c r="C78" s="26">
        <v>13114</v>
      </c>
      <c r="D78" s="26">
        <v>11206</v>
      </c>
      <c r="E78" s="26">
        <v>13408</v>
      </c>
      <c r="F78" s="26">
        <v>15305</v>
      </c>
      <c r="G78" s="27"/>
      <c r="H78" s="7"/>
      <c r="I78" s="28">
        <f t="shared" si="0"/>
        <v>-294</v>
      </c>
      <c r="J78" s="27">
        <f t="shared" si="0"/>
        <v>-4099</v>
      </c>
      <c r="K78" s="7"/>
      <c r="L78" s="28">
        <f t="shared" ca="1" si="1"/>
        <v>-262.33069879257761</v>
      </c>
      <c r="M78" s="26">
        <f t="shared" ca="1" si="2"/>
        <v>-4108.3541403545823</v>
      </c>
      <c r="N78" s="26">
        <f t="shared" ca="1" si="3"/>
        <v>6.4025857414189355E-2</v>
      </c>
      <c r="O78" s="27">
        <f t="shared" ca="1" si="4"/>
        <v>-1.0008571148289422</v>
      </c>
      <c r="P78" s="7"/>
      <c r="Q78" s="28">
        <f t="shared" ca="1" si="5"/>
        <v>4.9170530594892049E-2</v>
      </c>
      <c r="R78" s="27">
        <f t="shared" ca="1" si="6"/>
        <v>348.89711558498107</v>
      </c>
      <c r="S78" s="7"/>
      <c r="T78" s="28">
        <f t="shared" si="7"/>
        <v>348.90299999999991</v>
      </c>
      <c r="U78" s="27">
        <f t="shared" si="8"/>
        <v>6.0895061200857743</v>
      </c>
      <c r="V78" s="7"/>
      <c r="W78" s="28">
        <f t="shared" ca="1" si="9"/>
        <v>-5.8844150188406275E-3</v>
      </c>
      <c r="X78" s="27">
        <f t="shared" ca="1" si="10"/>
        <v>-5.0053790423078226E-2</v>
      </c>
      <c r="Y78" s="7">
        <v>83</v>
      </c>
      <c r="Z78" s="46"/>
    </row>
    <row r="79" spans="1:26" s="26" customFormat="1" x14ac:dyDescent="0.25">
      <c r="A79" s="26">
        <v>63</v>
      </c>
      <c r="B79" s="26">
        <v>627</v>
      </c>
      <c r="C79" s="26">
        <v>13315</v>
      </c>
      <c r="D79" s="26">
        <v>11205</v>
      </c>
      <c r="E79" s="26">
        <v>13212</v>
      </c>
      <c r="F79" s="26">
        <v>15301</v>
      </c>
      <c r="G79" s="27"/>
      <c r="H79" s="7"/>
      <c r="I79" s="28">
        <f t="shared" si="0"/>
        <v>103</v>
      </c>
      <c r="J79" s="27">
        <f t="shared" si="0"/>
        <v>-4096</v>
      </c>
      <c r="K79" s="7"/>
      <c r="L79" s="28">
        <f t="shared" ca="1" si="1"/>
        <v>134.66930120742239</v>
      </c>
      <c r="M79" s="26">
        <f t="shared" ca="1" si="2"/>
        <v>-4105.3541403545823</v>
      </c>
      <c r="N79" s="26">
        <f t="shared" ca="1" si="3"/>
        <v>-3.2868122247455792E-2</v>
      </c>
      <c r="O79" s="27">
        <f t="shared" ca="1" si="4"/>
        <v>-1.0001262695215734</v>
      </c>
      <c r="P79" s="7"/>
      <c r="Q79" s="28">
        <f t="shared" ca="1" si="5"/>
        <v>-4.7723278834104085E-2</v>
      </c>
      <c r="R79" s="27">
        <f t="shared" ca="1" si="6"/>
        <v>354.44163046991275</v>
      </c>
      <c r="S79" s="7"/>
      <c r="T79" s="28">
        <f t="shared" si="7"/>
        <v>354.54599999999988</v>
      </c>
      <c r="U79" s="27">
        <f t="shared" si="8"/>
        <v>6.1879950497758136</v>
      </c>
      <c r="V79" s="7"/>
      <c r="W79" s="28">
        <f t="shared" ca="1" si="9"/>
        <v>-0.10436953008712635</v>
      </c>
      <c r="X79" s="27">
        <f t="shared" ca="1" si="10"/>
        <v>-3.709775384322711E-2</v>
      </c>
      <c r="Y79" s="7">
        <v>82</v>
      </c>
      <c r="Z79" s="46"/>
    </row>
    <row r="80" spans="1:26" s="26" customFormat="1" x14ac:dyDescent="0.25">
      <c r="A80" s="26">
        <v>64</v>
      </c>
      <c r="B80" s="26">
        <v>628</v>
      </c>
      <c r="C80" s="26">
        <v>13524</v>
      </c>
      <c r="D80" s="26">
        <v>11227</v>
      </c>
      <c r="E80" s="26">
        <v>13014</v>
      </c>
      <c r="F80" s="26">
        <v>15292</v>
      </c>
      <c r="G80" s="27"/>
      <c r="H80" s="7"/>
      <c r="I80" s="28">
        <f t="shared" si="0"/>
        <v>510</v>
      </c>
      <c r="J80" s="27">
        <f t="shared" si="0"/>
        <v>-4065</v>
      </c>
      <c r="K80" s="7"/>
      <c r="L80" s="28">
        <f t="shared" ca="1" si="1"/>
        <v>541.66930120742245</v>
      </c>
      <c r="M80" s="26">
        <f t="shared" ca="1" si="2"/>
        <v>-4074.3541403545823</v>
      </c>
      <c r="N80" s="26">
        <f t="shared" ca="1" si="3"/>
        <v>-0.13220275630863862</v>
      </c>
      <c r="O80" s="27">
        <f t="shared" ca="1" si="4"/>
        <v>-0.9925742013454304</v>
      </c>
      <c r="P80" s="7"/>
      <c r="Q80" s="28">
        <f t="shared" ca="1" si="5"/>
        <v>-0.14695671891953344</v>
      </c>
      <c r="R80" s="27">
        <f ca="1">IF(MOD(ATAN2(O80,Q80)*180/PI()-$J$9+360,360)&lt;355,MOD(ATAN2(O80,Q80)*180/PI()-$J$9+360,360)+360,MOD(ATAN2(O80,Q80)*180/PI()-$J$9+360,360))</f>
        <v>360.13151672676929</v>
      </c>
      <c r="S80" s="7"/>
      <c r="T80" s="28">
        <f t="shared" si="7"/>
        <v>360.19799999999987</v>
      </c>
      <c r="U80" s="27">
        <f t="shared" si="8"/>
        <v>6.2866410590985327</v>
      </c>
      <c r="V80" s="7"/>
      <c r="W80" s="28">
        <f t="shared" ca="1" si="9"/>
        <v>-6.6483273230574014E-2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13475</v>
      </c>
      <c r="D81" s="26">
        <v>11186</v>
      </c>
      <c r="E81" s="26">
        <v>12964</v>
      </c>
      <c r="F81" s="26">
        <v>15236</v>
      </c>
      <c r="G81" s="27"/>
      <c r="H81" s="7"/>
      <c r="I81" s="28">
        <f t="shared" ref="I81:J144" si="11">C81-E81</f>
        <v>511</v>
      </c>
      <c r="J81" s="27">
        <f t="shared" si="11"/>
        <v>-4050</v>
      </c>
      <c r="K81" s="7"/>
      <c r="L81" s="28">
        <f t="shared" ref="L81:L144" ca="1" si="12">I81-$J$4</f>
        <v>542.66930120742245</v>
      </c>
      <c r="M81" s="26">
        <f t="shared" ref="M81:M144" ca="1" si="13">J81-$J$3</f>
        <v>-4059.3541403545823</v>
      </c>
      <c r="N81" s="26">
        <f t="shared" ref="N81:N144" ca="1" si="14">L81/$J$7</f>
        <v>-0.13244682174859237</v>
      </c>
      <c r="O81" s="27">
        <f t="shared" ref="O81:O144" ca="1" si="15">M81/$J$6</f>
        <v>-0.98891997480858707</v>
      </c>
      <c r="P81" s="7"/>
      <c r="Q81" s="28">
        <f t="shared" ref="Q81:Q144" ca="1" si="16">(N81-O81*SIN(-$J$11*PI()/180))/(COS(-$J$11*PI()/180))</f>
        <v>-0.14714654725407725</v>
      </c>
      <c r="R81" s="27">
        <f ca="1">IF(MOD(ATAN2(O81,Q81)*180/PI()-$J$9+360,360)&lt;355,MOD(ATAN2(O81,Q81)*180/PI()-$J$9+360,360)+360,MOD(ATAN2(O81,Q81)*180/PI()-$J$9+360,360))</f>
        <v>360.17294829579203</v>
      </c>
      <c r="S81" s="7"/>
      <c r="T81" s="28">
        <f t="shared" ref="T81:T144" si="17">360/40000*B81+T80</f>
        <v>360.19799999999987</v>
      </c>
      <c r="U81" s="27">
        <f t="shared" ref="U81:U144" si="18">T81*PI()/180</f>
        <v>6.2866410590985327</v>
      </c>
      <c r="V81" s="7"/>
      <c r="W81" s="28">
        <f t="shared" ref="W81:W144" ca="1" si="19">R81-T81</f>
        <v>-2.5051704207839975E-2</v>
      </c>
      <c r="X81" s="27"/>
      <c r="Y81" s="7"/>
      <c r="Z81" s="46"/>
    </row>
    <row r="82" spans="1:26" s="26" customFormat="1" x14ac:dyDescent="0.25">
      <c r="A82" s="26">
        <v>1</v>
      </c>
      <c r="B82" s="26">
        <v>-606</v>
      </c>
      <c r="C82" s="26">
        <v>13278</v>
      </c>
      <c r="D82" s="26">
        <v>11173</v>
      </c>
      <c r="E82" s="26">
        <v>13164</v>
      </c>
      <c r="F82" s="26">
        <v>15254</v>
      </c>
      <c r="G82" s="27"/>
      <c r="H82" s="7"/>
      <c r="I82" s="28">
        <f t="shared" si="11"/>
        <v>114</v>
      </c>
      <c r="J82" s="27">
        <f t="shared" si="11"/>
        <v>-4081</v>
      </c>
      <c r="K82" s="7"/>
      <c r="L82" s="28">
        <f t="shared" ca="1" si="12"/>
        <v>145.66930120742239</v>
      </c>
      <c r="M82" s="26">
        <f t="shared" ca="1" si="13"/>
        <v>-4090.3541403545823</v>
      </c>
      <c r="N82" s="26">
        <f t="shared" ca="1" si="14"/>
        <v>-3.5552842086947221E-2</v>
      </c>
      <c r="O82" s="27">
        <f t="shared" ca="1" si="15"/>
        <v>-0.99647204298473002</v>
      </c>
      <c r="P82" s="7"/>
      <c r="Q82" s="28">
        <f t="shared" ca="1" si="16"/>
        <v>-5.0354030650555347E-2</v>
      </c>
      <c r="R82" s="27">
        <f t="shared" ref="R82:R144" ca="1" si="20">MOD(ATAN2(O82,Q82)*180/PI()-$J$9+360,360)</f>
        <v>354.6025327160695</v>
      </c>
      <c r="S82" s="7"/>
      <c r="T82" s="28">
        <f t="shared" si="17"/>
        <v>354.74399999999986</v>
      </c>
      <c r="U82" s="27">
        <f t="shared" si="18"/>
        <v>6.1914508016947618</v>
      </c>
      <c r="V82" s="7"/>
      <c r="W82" s="28">
        <f t="shared" ca="1" si="19"/>
        <v>-0.14146728393035346</v>
      </c>
      <c r="X82" s="27"/>
      <c r="Y82" s="7"/>
      <c r="Z82" s="46"/>
    </row>
    <row r="83" spans="1:26" s="26" customFormat="1" x14ac:dyDescent="0.25">
      <c r="A83" s="26">
        <v>2</v>
      </c>
      <c r="B83" s="26">
        <v>-625</v>
      </c>
      <c r="C83" s="26">
        <v>13075</v>
      </c>
      <c r="D83" s="26">
        <v>11167</v>
      </c>
      <c r="E83" s="26">
        <v>13356</v>
      </c>
      <c r="F83" s="26">
        <v>15248</v>
      </c>
      <c r="G83" s="27"/>
      <c r="H83" s="7"/>
      <c r="I83" s="28">
        <f t="shared" si="11"/>
        <v>-281</v>
      </c>
      <c r="J83" s="27">
        <f t="shared" si="11"/>
        <v>-4081</v>
      </c>
      <c r="K83" s="7"/>
      <c r="L83" s="28">
        <f t="shared" ca="1" si="12"/>
        <v>-249.33069879257761</v>
      </c>
      <c r="M83" s="26">
        <f t="shared" ca="1" si="13"/>
        <v>-4090.3541403545823</v>
      </c>
      <c r="N83" s="26">
        <f t="shared" ca="1" si="14"/>
        <v>6.08530066947904E-2</v>
      </c>
      <c r="O83" s="27">
        <f t="shared" ca="1" si="15"/>
        <v>-0.99647204298473002</v>
      </c>
      <c r="P83" s="7"/>
      <c r="Q83" s="28">
        <f t="shared" ca="1" si="16"/>
        <v>4.6062446884788694E-2</v>
      </c>
      <c r="R83" s="27">
        <f t="shared" ca="1" si="20"/>
        <v>349.06306179455794</v>
      </c>
      <c r="S83" s="7"/>
      <c r="T83" s="28">
        <f t="shared" si="17"/>
        <v>349.11899999999986</v>
      </c>
      <c r="U83" s="27">
        <f t="shared" si="18"/>
        <v>6.0932760312700802</v>
      </c>
      <c r="V83" s="7"/>
      <c r="W83" s="28">
        <f t="shared" ca="1" si="19"/>
        <v>-5.5938205441918853E-2</v>
      </c>
      <c r="X83" s="27"/>
      <c r="Y83" s="7"/>
      <c r="Z83" s="46"/>
    </row>
    <row r="84" spans="1:26" s="26" customFormat="1" x14ac:dyDescent="0.25">
      <c r="A84" s="26">
        <v>3</v>
      </c>
      <c r="B84" s="26">
        <v>-630</v>
      </c>
      <c r="C84" s="26">
        <v>12886</v>
      </c>
      <c r="D84" s="26">
        <v>11193</v>
      </c>
      <c r="E84" s="26">
        <v>13561</v>
      </c>
      <c r="F84" s="26">
        <v>15240</v>
      </c>
      <c r="G84" s="27"/>
      <c r="H84" s="7"/>
      <c r="I84" s="28">
        <f t="shared" si="11"/>
        <v>-675</v>
      </c>
      <c r="J84" s="27">
        <f t="shared" si="11"/>
        <v>-4047</v>
      </c>
      <c r="K84" s="7"/>
      <c r="L84" s="28">
        <f t="shared" ca="1" si="12"/>
        <v>-643.33069879257755</v>
      </c>
      <c r="M84" s="26">
        <f t="shared" ca="1" si="13"/>
        <v>-4056.3541403545823</v>
      </c>
      <c r="N84" s="26">
        <f t="shared" ca="1" si="14"/>
        <v>0.15701479003657423</v>
      </c>
      <c r="O84" s="27">
        <f t="shared" ca="1" si="15"/>
        <v>-0.9881891295012184</v>
      </c>
      <c r="P84" s="7"/>
      <c r="Q84" s="28">
        <f t="shared" ca="1" si="16"/>
        <v>0.14235783050287501</v>
      </c>
      <c r="R84" s="27">
        <f t="shared" ca="1" si="20"/>
        <v>343.51211373363685</v>
      </c>
      <c r="S84" s="7"/>
      <c r="T84" s="28">
        <f t="shared" si="17"/>
        <v>343.44899999999984</v>
      </c>
      <c r="U84" s="27">
        <f t="shared" si="18"/>
        <v>5.9943158626820026</v>
      </c>
      <c r="V84" s="7"/>
      <c r="W84" s="28">
        <f t="shared" ca="1" si="19"/>
        <v>6.3113733637010228E-2</v>
      </c>
      <c r="X84" s="27"/>
      <c r="Y84" s="7"/>
      <c r="Z84" s="46"/>
    </row>
    <row r="85" spans="1:26" s="26" customFormat="1" x14ac:dyDescent="0.25">
      <c r="A85" s="26">
        <v>4</v>
      </c>
      <c r="B85" s="26">
        <v>-607</v>
      </c>
      <c r="C85" s="26">
        <v>12691</v>
      </c>
      <c r="D85" s="26">
        <v>11230</v>
      </c>
      <c r="E85" s="26">
        <v>13748</v>
      </c>
      <c r="F85" s="26">
        <v>15194</v>
      </c>
      <c r="G85" s="27"/>
      <c r="H85" s="7"/>
      <c r="I85" s="28">
        <f t="shared" si="11"/>
        <v>-1057</v>
      </c>
      <c r="J85" s="27">
        <f t="shared" si="11"/>
        <v>-3964</v>
      </c>
      <c r="K85" s="7"/>
      <c r="L85" s="28">
        <f t="shared" ca="1" si="12"/>
        <v>-1025.3306987925776</v>
      </c>
      <c r="M85" s="26">
        <f t="shared" ca="1" si="13"/>
        <v>-3973.3541403545823</v>
      </c>
      <c r="N85" s="26">
        <f t="shared" ca="1" si="14"/>
        <v>0.2502477880989129</v>
      </c>
      <c r="O85" s="27">
        <f t="shared" ca="1" si="15"/>
        <v>-0.9679690759973516</v>
      </c>
      <c r="P85" s="7"/>
      <c r="Q85" s="28">
        <f t="shared" ca="1" si="16"/>
        <v>0.23590136838725237</v>
      </c>
      <c r="R85" s="27">
        <f t="shared" ca="1" si="20"/>
        <v>338.01328446365312</v>
      </c>
      <c r="S85" s="7"/>
      <c r="T85" s="28">
        <f t="shared" si="17"/>
        <v>337.98599999999982</v>
      </c>
      <c r="U85" s="27">
        <f t="shared" si="18"/>
        <v>5.8989685256455511</v>
      </c>
      <c r="V85" s="7"/>
      <c r="W85" s="28">
        <f t="shared" ca="1" si="19"/>
        <v>2.7284463653302282E-2</v>
      </c>
      <c r="X85" s="27"/>
      <c r="Y85" s="7"/>
      <c r="Z85" s="46"/>
    </row>
    <row r="86" spans="1:26" s="26" customFormat="1" x14ac:dyDescent="0.25">
      <c r="A86" s="26">
        <v>5</v>
      </c>
      <c r="B86" s="26">
        <v>-625</v>
      </c>
      <c r="C86" s="26">
        <v>12509</v>
      </c>
      <c r="D86" s="26">
        <v>11295</v>
      </c>
      <c r="E86" s="26">
        <v>13946</v>
      </c>
      <c r="F86" s="26">
        <v>15147</v>
      </c>
      <c r="G86" s="27"/>
      <c r="H86" s="7"/>
      <c r="I86" s="28">
        <f t="shared" si="11"/>
        <v>-1437</v>
      </c>
      <c r="J86" s="27">
        <f t="shared" si="11"/>
        <v>-3852</v>
      </c>
      <c r="K86" s="7"/>
      <c r="L86" s="28">
        <f t="shared" ca="1" si="12"/>
        <v>-1405.3306987925776</v>
      </c>
      <c r="M86" s="26">
        <f t="shared" ca="1" si="13"/>
        <v>-3861.3541403545823</v>
      </c>
      <c r="N86" s="26">
        <f t="shared" ca="1" si="14"/>
        <v>0.34299265528134404</v>
      </c>
      <c r="O86" s="27">
        <f t="shared" ca="1" si="15"/>
        <v>-0.94068418452225433</v>
      </c>
      <c r="P86" s="7"/>
      <c r="Q86" s="28">
        <f t="shared" ca="1" si="16"/>
        <v>0.3290616320016323</v>
      </c>
      <c r="R86" s="27">
        <f t="shared" ca="1" si="20"/>
        <v>332.42930927079783</v>
      </c>
      <c r="S86" s="7"/>
      <c r="T86" s="28">
        <f t="shared" si="17"/>
        <v>332.36099999999982</v>
      </c>
      <c r="U86" s="27">
        <f t="shared" si="18"/>
        <v>5.8007937552208695</v>
      </c>
      <c r="V86" s="7"/>
      <c r="W86" s="28">
        <f t="shared" ca="1" si="19"/>
        <v>6.8309270798010857E-2</v>
      </c>
      <c r="X86" s="27"/>
      <c r="Y86" s="7"/>
      <c r="Z86" s="46"/>
    </row>
    <row r="87" spans="1:26" s="26" customFormat="1" x14ac:dyDescent="0.25">
      <c r="A87" s="26">
        <v>6</v>
      </c>
      <c r="B87" s="26">
        <v>-620</v>
      </c>
      <c r="C87" s="26">
        <v>12315</v>
      </c>
      <c r="D87" s="26">
        <v>11359</v>
      </c>
      <c r="E87" s="26">
        <v>14113</v>
      </c>
      <c r="F87" s="26">
        <v>15056</v>
      </c>
      <c r="G87" s="27"/>
      <c r="H87" s="7"/>
      <c r="I87" s="28">
        <f t="shared" si="11"/>
        <v>-1798</v>
      </c>
      <c r="J87" s="27">
        <f t="shared" si="11"/>
        <v>-3697</v>
      </c>
      <c r="K87" s="7"/>
      <c r="L87" s="28">
        <f t="shared" ca="1" si="12"/>
        <v>-1766.3306987925776</v>
      </c>
      <c r="M87" s="26">
        <f t="shared" ca="1" si="13"/>
        <v>-3706.3541403545823</v>
      </c>
      <c r="N87" s="26">
        <f t="shared" ca="1" si="14"/>
        <v>0.43110027910465359</v>
      </c>
      <c r="O87" s="27">
        <f t="shared" ca="1" si="15"/>
        <v>-0.90292384364153921</v>
      </c>
      <c r="P87" s="7"/>
      <c r="Q87" s="28">
        <f t="shared" ca="1" si="16"/>
        <v>0.41773969783950926</v>
      </c>
      <c r="R87" s="27">
        <f t="shared" ca="1" si="20"/>
        <v>326.88198101377179</v>
      </c>
      <c r="S87" s="7"/>
      <c r="T87" s="28">
        <f t="shared" si="17"/>
        <v>326.78099999999984</v>
      </c>
      <c r="U87" s="27">
        <f t="shared" si="18"/>
        <v>5.7034043829595866</v>
      </c>
      <c r="V87" s="7"/>
      <c r="W87" s="28">
        <f t="shared" ca="1" si="19"/>
        <v>0.1009810137719569</v>
      </c>
      <c r="X87" s="27"/>
      <c r="Y87" s="7"/>
      <c r="Z87" s="46"/>
    </row>
    <row r="88" spans="1:26" s="26" customFormat="1" x14ac:dyDescent="0.25">
      <c r="A88" s="26">
        <v>7</v>
      </c>
      <c r="B88" s="26">
        <v>-643</v>
      </c>
      <c r="C88" s="26">
        <v>12135</v>
      </c>
      <c r="D88" s="26">
        <v>11456</v>
      </c>
      <c r="E88" s="26">
        <v>14294</v>
      </c>
      <c r="F88" s="26">
        <v>14959</v>
      </c>
      <c r="G88" s="27"/>
      <c r="H88" s="7"/>
      <c r="I88" s="28">
        <f t="shared" si="11"/>
        <v>-2159</v>
      </c>
      <c r="J88" s="27">
        <f t="shared" si="11"/>
        <v>-3503</v>
      </c>
      <c r="K88" s="7"/>
      <c r="L88" s="28">
        <f t="shared" ca="1" si="12"/>
        <v>-2127.3306987925776</v>
      </c>
      <c r="M88" s="26">
        <f t="shared" ca="1" si="13"/>
        <v>-3512.3541403545823</v>
      </c>
      <c r="N88" s="26">
        <f t="shared" ca="1" si="14"/>
        <v>0.51920790292796315</v>
      </c>
      <c r="O88" s="27">
        <f t="shared" ca="1" si="15"/>
        <v>-0.85566251376503144</v>
      </c>
      <c r="P88" s="7"/>
      <c r="Q88" s="28">
        <f t="shared" ca="1" si="16"/>
        <v>0.50655885011286816</v>
      </c>
      <c r="R88" s="27">
        <f t="shared" ca="1" si="20"/>
        <v>321.08384339497093</v>
      </c>
      <c r="S88" s="7"/>
      <c r="T88" s="28">
        <f t="shared" si="17"/>
        <v>320.99399999999986</v>
      </c>
      <c r="U88" s="27">
        <f t="shared" si="18"/>
        <v>5.6024021791466758</v>
      </c>
      <c r="V88" s="7"/>
      <c r="W88" s="28">
        <f t="shared" ca="1" si="19"/>
        <v>8.9843394971069301E-2</v>
      </c>
      <c r="X88" s="27"/>
      <c r="Y88" s="7"/>
      <c r="Z88" s="46"/>
    </row>
    <row r="89" spans="1:26" s="26" customFormat="1" x14ac:dyDescent="0.25">
      <c r="A89" s="26">
        <v>8</v>
      </c>
      <c r="B89" s="26">
        <v>-639</v>
      </c>
      <c r="C89" s="26">
        <v>11963</v>
      </c>
      <c r="D89" s="26">
        <v>11575</v>
      </c>
      <c r="E89" s="26">
        <v>14458</v>
      </c>
      <c r="F89" s="26">
        <v>14845</v>
      </c>
      <c r="G89" s="27"/>
      <c r="H89" s="7"/>
      <c r="I89" s="28">
        <f t="shared" si="11"/>
        <v>-2495</v>
      </c>
      <c r="J89" s="27">
        <f t="shared" si="11"/>
        <v>-3270</v>
      </c>
      <c r="K89" s="7"/>
      <c r="L89" s="28">
        <f t="shared" ca="1" si="12"/>
        <v>-2463.3306987925776</v>
      </c>
      <c r="M89" s="26">
        <f t="shared" ca="1" si="13"/>
        <v>-3279.3541403545823</v>
      </c>
      <c r="N89" s="26">
        <f t="shared" ca="1" si="14"/>
        <v>0.60121389075242859</v>
      </c>
      <c r="O89" s="27">
        <f t="shared" ca="1" si="15"/>
        <v>-0.79890019489273068</v>
      </c>
      <c r="P89" s="7"/>
      <c r="Q89" s="28">
        <f t="shared" ca="1" si="16"/>
        <v>0.58941678011694065</v>
      </c>
      <c r="R89" s="27">
        <f t="shared" ca="1" si="20"/>
        <v>315.29034642452029</v>
      </c>
      <c r="S89" s="7"/>
      <c r="T89" s="28">
        <f t="shared" si="17"/>
        <v>315.24299999999988</v>
      </c>
      <c r="U89" s="27">
        <f t="shared" si="18"/>
        <v>5.5020282938644822</v>
      </c>
      <c r="V89" s="7"/>
      <c r="W89" s="28">
        <f t="shared" ca="1" si="19"/>
        <v>4.7346424520412711E-2</v>
      </c>
      <c r="X89" s="27"/>
      <c r="Y89" s="7"/>
      <c r="Z89" s="46"/>
    </row>
    <row r="90" spans="1:26" s="26" customFormat="1" x14ac:dyDescent="0.25">
      <c r="A90" s="26">
        <v>9</v>
      </c>
      <c r="B90" s="26">
        <v>-621</v>
      </c>
      <c r="C90" s="26">
        <v>11817</v>
      </c>
      <c r="D90" s="26">
        <v>11701</v>
      </c>
      <c r="E90" s="26">
        <v>14620</v>
      </c>
      <c r="F90" s="26">
        <v>14721</v>
      </c>
      <c r="G90" s="27"/>
      <c r="H90" s="7"/>
      <c r="I90" s="28">
        <f t="shared" si="11"/>
        <v>-2803</v>
      </c>
      <c r="J90" s="27">
        <f t="shared" si="11"/>
        <v>-3020</v>
      </c>
      <c r="K90" s="7"/>
      <c r="L90" s="28">
        <f t="shared" ca="1" si="12"/>
        <v>-2771.3306987925776</v>
      </c>
      <c r="M90" s="26">
        <f t="shared" ca="1" si="13"/>
        <v>-3029.3541403545823</v>
      </c>
      <c r="N90" s="26">
        <f t="shared" ca="1" si="14"/>
        <v>0.67638604625818854</v>
      </c>
      <c r="O90" s="27">
        <f t="shared" ca="1" si="15"/>
        <v>-0.73799641927867421</v>
      </c>
      <c r="P90" s="7"/>
      <c r="Q90" s="28">
        <f t="shared" ca="1" si="16"/>
        <v>0.6655016235871386</v>
      </c>
      <c r="R90" s="27">
        <f t="shared" ca="1" si="20"/>
        <v>309.66657292378738</v>
      </c>
      <c r="S90" s="7"/>
      <c r="T90" s="28">
        <f t="shared" si="17"/>
        <v>309.65399999999988</v>
      </c>
      <c r="U90" s="27">
        <f t="shared" si="18"/>
        <v>5.4044818419705187</v>
      </c>
      <c r="V90" s="7"/>
      <c r="W90" s="28">
        <f t="shared" ca="1" si="19"/>
        <v>1.2572923787502077E-2</v>
      </c>
      <c r="X90" s="27"/>
      <c r="Y90" s="7"/>
      <c r="Z90" s="46"/>
    </row>
    <row r="91" spans="1:26" s="26" customFormat="1" x14ac:dyDescent="0.25">
      <c r="A91" s="26">
        <v>10</v>
      </c>
      <c r="B91" s="26">
        <v>-630</v>
      </c>
      <c r="C91" s="26">
        <v>11678</v>
      </c>
      <c r="D91" s="26">
        <v>11846</v>
      </c>
      <c r="E91" s="26">
        <v>14761</v>
      </c>
      <c r="F91" s="26">
        <v>14585</v>
      </c>
      <c r="G91" s="27"/>
      <c r="H91" s="7"/>
      <c r="I91" s="28">
        <f t="shared" si="11"/>
        <v>-3083</v>
      </c>
      <c r="J91" s="27">
        <f t="shared" si="11"/>
        <v>-2739</v>
      </c>
      <c r="K91" s="7"/>
      <c r="L91" s="28">
        <f t="shared" ca="1" si="12"/>
        <v>-3051.3306987925776</v>
      </c>
      <c r="M91" s="26">
        <f t="shared" ca="1" si="13"/>
        <v>-2748.3541403545823</v>
      </c>
      <c r="N91" s="26">
        <f t="shared" ca="1" si="14"/>
        <v>0.74472436944524312</v>
      </c>
      <c r="O91" s="27">
        <f t="shared" ca="1" si="15"/>
        <v>-0.66954057548847468</v>
      </c>
      <c r="P91" s="7"/>
      <c r="Q91" s="28">
        <f t="shared" ca="1" si="16"/>
        <v>0.73486402693619957</v>
      </c>
      <c r="R91" s="27">
        <f t="shared" ca="1" si="20"/>
        <v>304.04661075621902</v>
      </c>
      <c r="S91" s="7"/>
      <c r="T91" s="28">
        <f t="shared" si="17"/>
        <v>303.98399999999987</v>
      </c>
      <c r="U91" s="27">
        <f t="shared" si="18"/>
        <v>5.3055216733824402</v>
      </c>
      <c r="V91" s="7"/>
      <c r="W91" s="28">
        <f t="shared" ca="1" si="19"/>
        <v>6.2610756219157793E-2</v>
      </c>
      <c r="X91" s="27"/>
      <c r="Y91" s="7"/>
      <c r="Z91" s="46"/>
    </row>
    <row r="92" spans="1:26" s="26" customFormat="1" x14ac:dyDescent="0.25">
      <c r="A92" s="26">
        <v>11</v>
      </c>
      <c r="B92" s="26">
        <v>-627</v>
      </c>
      <c r="C92" s="26">
        <v>11547</v>
      </c>
      <c r="D92" s="26">
        <v>12002</v>
      </c>
      <c r="E92" s="26">
        <v>14887</v>
      </c>
      <c r="F92" s="26">
        <v>14427</v>
      </c>
      <c r="G92" s="27"/>
      <c r="H92" s="7"/>
      <c r="I92" s="28">
        <f t="shared" si="11"/>
        <v>-3340</v>
      </c>
      <c r="J92" s="27">
        <f t="shared" si="11"/>
        <v>-2425</v>
      </c>
      <c r="K92" s="7"/>
      <c r="L92" s="28">
        <f t="shared" ca="1" si="12"/>
        <v>-3308.3306987925776</v>
      </c>
      <c r="M92" s="26">
        <f t="shared" ca="1" si="13"/>
        <v>-2434.3541403545823</v>
      </c>
      <c r="N92" s="26">
        <f t="shared" ca="1" si="14"/>
        <v>0.80744918751336092</v>
      </c>
      <c r="O92" s="27">
        <f t="shared" ca="1" si="15"/>
        <v>-0.59304543331721971</v>
      </c>
      <c r="P92" s="7"/>
      <c r="Q92" s="28">
        <f t="shared" ca="1" si="16"/>
        <v>0.79873168710689646</v>
      </c>
      <c r="R92" s="27">
        <f t="shared" ca="1" si="20"/>
        <v>298.3029978989457</v>
      </c>
      <c r="S92" s="7"/>
      <c r="T92" s="28">
        <f t="shared" si="17"/>
        <v>298.34099999999989</v>
      </c>
      <c r="U92" s="27">
        <f t="shared" si="18"/>
        <v>5.2070327436924009</v>
      </c>
      <c r="V92" s="7"/>
      <c r="W92" s="28">
        <f t="shared" ca="1" si="19"/>
        <v>-3.8002101054189552E-2</v>
      </c>
      <c r="X92" s="27"/>
      <c r="Y92" s="7"/>
      <c r="Z92" s="46"/>
    </row>
    <row r="93" spans="1:26" s="26" customFormat="1" x14ac:dyDescent="0.25">
      <c r="A93" s="26">
        <v>12</v>
      </c>
      <c r="B93" s="26">
        <v>-611</v>
      </c>
      <c r="C93" s="26">
        <v>11440</v>
      </c>
      <c r="D93" s="26">
        <v>12159</v>
      </c>
      <c r="E93" s="26">
        <v>14990</v>
      </c>
      <c r="F93" s="26">
        <v>14259</v>
      </c>
      <c r="G93" s="27"/>
      <c r="H93" s="7"/>
      <c r="I93" s="28">
        <f t="shared" si="11"/>
        <v>-3550</v>
      </c>
      <c r="J93" s="27">
        <f t="shared" si="11"/>
        <v>-2100</v>
      </c>
      <c r="K93" s="7"/>
      <c r="L93" s="28">
        <f t="shared" ca="1" si="12"/>
        <v>-3518.3306987925776</v>
      </c>
      <c r="M93" s="26">
        <f t="shared" ca="1" si="13"/>
        <v>-2109.3541403545823</v>
      </c>
      <c r="N93" s="26">
        <f t="shared" ca="1" si="14"/>
        <v>0.85870292990365182</v>
      </c>
      <c r="O93" s="27">
        <f t="shared" ca="1" si="15"/>
        <v>-0.51387052501894626</v>
      </c>
      <c r="P93" s="7"/>
      <c r="Q93" s="28">
        <f t="shared" ca="1" si="16"/>
        <v>0.85116680052263616</v>
      </c>
      <c r="R93" s="27">
        <f t="shared" ca="1" si="20"/>
        <v>292.83012808532226</v>
      </c>
      <c r="S93" s="7"/>
      <c r="T93" s="28">
        <f t="shared" si="17"/>
        <v>292.84199999999987</v>
      </c>
      <c r="U93" s="27">
        <f t="shared" si="18"/>
        <v>5.1110570881252322</v>
      </c>
      <c r="V93" s="7"/>
      <c r="W93" s="28">
        <f t="shared" ca="1" si="19"/>
        <v>-1.1871914677612949E-2</v>
      </c>
      <c r="X93" s="27"/>
      <c r="Y93" s="7"/>
      <c r="Z93" s="46"/>
    </row>
    <row r="94" spans="1:26" s="26" customFormat="1" x14ac:dyDescent="0.25">
      <c r="A94" s="26">
        <v>13</v>
      </c>
      <c r="B94" s="26">
        <v>-614</v>
      </c>
      <c r="C94" s="26">
        <v>11350</v>
      </c>
      <c r="D94" s="26">
        <v>12336</v>
      </c>
      <c r="E94" s="26">
        <v>15085</v>
      </c>
      <c r="F94" s="26">
        <v>14091</v>
      </c>
      <c r="G94" s="27"/>
      <c r="H94" s="7"/>
      <c r="I94" s="28">
        <f t="shared" si="11"/>
        <v>-3735</v>
      </c>
      <c r="J94" s="27">
        <f t="shared" si="11"/>
        <v>-1755</v>
      </c>
      <c r="K94" s="7"/>
      <c r="L94" s="28">
        <f t="shared" ca="1" si="12"/>
        <v>-3703.3306987925776</v>
      </c>
      <c r="M94" s="26">
        <f t="shared" ca="1" si="13"/>
        <v>-1764.3541403545826</v>
      </c>
      <c r="N94" s="26">
        <f t="shared" ca="1" si="14"/>
        <v>0.90385503629509856</v>
      </c>
      <c r="O94" s="27">
        <f t="shared" ca="1" si="15"/>
        <v>-0.42982331467154827</v>
      </c>
      <c r="P94" s="7"/>
      <c r="Q94" s="28">
        <f t="shared" ca="1" si="16"/>
        <v>0.89757195725180317</v>
      </c>
      <c r="R94" s="27">
        <f t="shared" ca="1" si="20"/>
        <v>287.29822501801573</v>
      </c>
      <c r="S94" s="7"/>
      <c r="T94" s="28">
        <f t="shared" si="17"/>
        <v>287.31599999999986</v>
      </c>
      <c r="U94" s="27">
        <f t="shared" si="18"/>
        <v>5.0146101936600251</v>
      </c>
      <c r="V94" s="7"/>
      <c r="W94" s="28">
        <f t="shared" ca="1" si="19"/>
        <v>-1.777498198413241E-2</v>
      </c>
      <c r="X94" s="27"/>
      <c r="Y94" s="7"/>
      <c r="Z94" s="46"/>
    </row>
    <row r="95" spans="1:26" s="26" customFormat="1" x14ac:dyDescent="0.25">
      <c r="A95" s="26">
        <v>14</v>
      </c>
      <c r="B95" s="26">
        <v>-635</v>
      </c>
      <c r="C95" s="26">
        <v>11276</v>
      </c>
      <c r="D95" s="26">
        <v>12530</v>
      </c>
      <c r="E95" s="26">
        <v>15175</v>
      </c>
      <c r="F95" s="26">
        <v>13914</v>
      </c>
      <c r="G95" s="27"/>
      <c r="H95" s="7"/>
      <c r="I95" s="28">
        <f t="shared" si="11"/>
        <v>-3899</v>
      </c>
      <c r="J95" s="27">
        <f t="shared" si="11"/>
        <v>-1384</v>
      </c>
      <c r="K95" s="7"/>
      <c r="L95" s="28">
        <f t="shared" ca="1" si="12"/>
        <v>-3867.3306987925776</v>
      </c>
      <c r="M95" s="26">
        <f t="shared" ca="1" si="13"/>
        <v>-1393.3541403545826</v>
      </c>
      <c r="N95" s="26">
        <f t="shared" ca="1" si="14"/>
        <v>0.94388176844751626</v>
      </c>
      <c r="O95" s="27">
        <f t="shared" ca="1" si="15"/>
        <v>-0.33944211166028843</v>
      </c>
      <c r="P95" s="7"/>
      <c r="Q95" s="28">
        <f t="shared" ca="1" si="16"/>
        <v>0.93894523229261928</v>
      </c>
      <c r="R95" s="27">
        <f t="shared" ca="1" si="20"/>
        <v>281.58535240369042</v>
      </c>
      <c r="S95" s="7"/>
      <c r="T95" s="28">
        <f t="shared" si="17"/>
        <v>281.60099999999989</v>
      </c>
      <c r="U95" s="27">
        <f t="shared" si="18"/>
        <v>4.9148646269085496</v>
      </c>
      <c r="V95" s="7"/>
      <c r="W95" s="28">
        <f t="shared" ca="1" si="19"/>
        <v>-1.5647596309463552E-2</v>
      </c>
      <c r="X95" s="27"/>
      <c r="Y95" s="7"/>
      <c r="Z95" s="46"/>
    </row>
    <row r="96" spans="1:26" s="26" customFormat="1" x14ac:dyDescent="0.25">
      <c r="A96" s="26">
        <v>15</v>
      </c>
      <c r="B96" s="26">
        <v>-637</v>
      </c>
      <c r="C96" s="26">
        <v>11214</v>
      </c>
      <c r="D96" s="26">
        <v>12713</v>
      </c>
      <c r="E96" s="26">
        <v>15219</v>
      </c>
      <c r="F96" s="26">
        <v>13710</v>
      </c>
      <c r="G96" s="27"/>
      <c r="H96" s="7"/>
      <c r="I96" s="28">
        <f t="shared" si="11"/>
        <v>-4005</v>
      </c>
      <c r="J96" s="27">
        <f t="shared" si="11"/>
        <v>-997</v>
      </c>
      <c r="K96" s="7"/>
      <c r="L96" s="28">
        <f t="shared" ca="1" si="12"/>
        <v>-3973.3306987925776</v>
      </c>
      <c r="M96" s="26">
        <f t="shared" ca="1" si="13"/>
        <v>-1006.3541403545825</v>
      </c>
      <c r="N96" s="26">
        <f t="shared" ca="1" si="14"/>
        <v>0.96975270508261546</v>
      </c>
      <c r="O96" s="27">
        <f t="shared" ca="1" si="15"/>
        <v>-0.2451630670097289</v>
      </c>
      <c r="P96" s="7"/>
      <c r="Q96" s="28">
        <f t="shared" ca="1" si="16"/>
        <v>0.96621903275292886</v>
      </c>
      <c r="R96" s="27">
        <f t="shared" ca="1" si="20"/>
        <v>275.94715382231846</v>
      </c>
      <c r="S96" s="7"/>
      <c r="T96" s="28">
        <f t="shared" si="17"/>
        <v>275.86799999999988</v>
      </c>
      <c r="U96" s="27">
        <f t="shared" si="18"/>
        <v>4.8148049008917146</v>
      </c>
      <c r="V96" s="7"/>
      <c r="W96" s="28">
        <f t="shared" ca="1" si="19"/>
        <v>7.915382231857393E-2</v>
      </c>
      <c r="X96" s="27"/>
      <c r="Y96" s="7"/>
      <c r="Z96" s="46"/>
    </row>
    <row r="97" spans="1:26" s="26" customFormat="1" x14ac:dyDescent="0.25">
      <c r="A97" s="26">
        <v>16</v>
      </c>
      <c r="B97" s="26">
        <v>-627</v>
      </c>
      <c r="C97" s="26">
        <v>11180</v>
      </c>
      <c r="D97" s="26">
        <v>12918</v>
      </c>
      <c r="E97" s="26">
        <v>15261</v>
      </c>
      <c r="F97" s="26">
        <v>13520</v>
      </c>
      <c r="G97" s="27"/>
      <c r="H97" s="7"/>
      <c r="I97" s="28">
        <f t="shared" si="11"/>
        <v>-4081</v>
      </c>
      <c r="J97" s="27">
        <f t="shared" si="11"/>
        <v>-602</v>
      </c>
      <c r="K97" s="7"/>
      <c r="L97" s="28">
        <f t="shared" ca="1" si="12"/>
        <v>-4049.3306987925776</v>
      </c>
      <c r="M97" s="26">
        <f t="shared" ca="1" si="13"/>
        <v>-611.35414035458246</v>
      </c>
      <c r="N97" s="26">
        <f t="shared" ca="1" si="14"/>
        <v>0.98830167851910167</v>
      </c>
      <c r="O97" s="27">
        <f t="shared" ca="1" si="15"/>
        <v>-0.14893510153951961</v>
      </c>
      <c r="P97" s="7"/>
      <c r="Q97" s="28">
        <f t="shared" ca="1" si="16"/>
        <v>0.98619900357479451</v>
      </c>
      <c r="R97" s="27">
        <f t="shared" ca="1" si="20"/>
        <v>270.29758000633808</v>
      </c>
      <c r="S97" s="7"/>
      <c r="T97" s="28">
        <f t="shared" si="17"/>
        <v>270.22499999999991</v>
      </c>
      <c r="U97" s="27">
        <f t="shared" si="18"/>
        <v>4.7163159712016753</v>
      </c>
      <c r="V97" s="7"/>
      <c r="W97" s="28">
        <f t="shared" ca="1" si="19"/>
        <v>7.2580006338171188E-2</v>
      </c>
      <c r="X97" s="27"/>
      <c r="Y97" s="7"/>
      <c r="Z97" s="46"/>
    </row>
    <row r="98" spans="1:26" s="26" customFormat="1" x14ac:dyDescent="0.25">
      <c r="A98" s="26">
        <v>17</v>
      </c>
      <c r="B98" s="26">
        <v>-640</v>
      </c>
      <c r="C98" s="26">
        <v>11150</v>
      </c>
      <c r="D98" s="26">
        <v>13115</v>
      </c>
      <c r="E98" s="26">
        <v>15275</v>
      </c>
      <c r="F98" s="26">
        <v>13305</v>
      </c>
      <c r="G98" s="27"/>
      <c r="H98" s="7"/>
      <c r="I98" s="28">
        <f t="shared" si="11"/>
        <v>-4125</v>
      </c>
      <c r="J98" s="27">
        <f t="shared" si="11"/>
        <v>-190</v>
      </c>
      <c r="K98" s="7"/>
      <c r="L98" s="28">
        <f t="shared" ca="1" si="12"/>
        <v>-4093.3306987925776</v>
      </c>
      <c r="M98" s="26">
        <f t="shared" ca="1" si="13"/>
        <v>-199.35414035458246</v>
      </c>
      <c r="N98" s="26">
        <f t="shared" ca="1" si="14"/>
        <v>0.99904055787706736</v>
      </c>
      <c r="O98" s="27">
        <f t="shared" ca="1" si="15"/>
        <v>-4.8565679327554477E-2</v>
      </c>
      <c r="P98" s="7"/>
      <c r="Q98" s="28">
        <f t="shared" ca="1" si="16"/>
        <v>0.9984295184700227</v>
      </c>
      <c r="R98" s="27">
        <f t="shared" ca="1" si="20"/>
        <v>264.49449587328024</v>
      </c>
      <c r="S98" s="7"/>
      <c r="T98" s="28">
        <f t="shared" si="17"/>
        <v>264.46499999999992</v>
      </c>
      <c r="U98" s="27">
        <f t="shared" si="18"/>
        <v>4.615785006286802</v>
      </c>
      <c r="V98" s="7"/>
      <c r="W98" s="28">
        <f t="shared" ca="1" si="19"/>
        <v>2.9495873280325213E-2</v>
      </c>
      <c r="X98" s="27"/>
      <c r="Y98" s="7"/>
      <c r="Z98" s="46"/>
    </row>
    <row r="99" spans="1:26" s="26" customFormat="1" x14ac:dyDescent="0.25">
      <c r="A99" s="26">
        <v>18</v>
      </c>
      <c r="B99" s="26">
        <v>-629</v>
      </c>
      <c r="C99" s="26">
        <v>11160</v>
      </c>
      <c r="D99" s="26">
        <v>13313</v>
      </c>
      <c r="E99" s="26">
        <v>15272</v>
      </c>
      <c r="F99" s="26">
        <v>13108</v>
      </c>
      <c r="G99" s="27"/>
      <c r="H99" s="7"/>
      <c r="I99" s="28">
        <f t="shared" si="11"/>
        <v>-4112</v>
      </c>
      <c r="J99" s="27">
        <f t="shared" si="11"/>
        <v>205</v>
      </c>
      <c r="K99" s="7"/>
      <c r="L99" s="28">
        <f t="shared" ca="1" si="12"/>
        <v>-4080.3306987925776</v>
      </c>
      <c r="M99" s="26">
        <f t="shared" ca="1" si="13"/>
        <v>195.64585964541754</v>
      </c>
      <c r="N99" s="26">
        <f t="shared" ca="1" si="14"/>
        <v>0.99586770715766837</v>
      </c>
      <c r="O99" s="27">
        <f t="shared" ca="1" si="15"/>
        <v>4.7662286142654817E-2</v>
      </c>
      <c r="P99" s="7"/>
      <c r="Q99" s="28">
        <f t="shared" ca="1" si="16"/>
        <v>0.9966852703029121</v>
      </c>
      <c r="R99" s="27">
        <f t="shared" ca="1" si="20"/>
        <v>258.97186120172159</v>
      </c>
      <c r="S99" s="7"/>
      <c r="T99" s="28">
        <f t="shared" si="17"/>
        <v>258.80399999999992</v>
      </c>
      <c r="U99" s="27">
        <f t="shared" si="18"/>
        <v>4.5169819173314032</v>
      </c>
      <c r="V99" s="7"/>
      <c r="W99" s="28">
        <f t="shared" ca="1" si="19"/>
        <v>0.16786120172167784</v>
      </c>
      <c r="X99" s="27"/>
      <c r="Y99" s="7"/>
      <c r="Z99" s="46"/>
    </row>
    <row r="100" spans="1:26" s="26" customFormat="1" x14ac:dyDescent="0.25">
      <c r="A100" s="26">
        <v>19</v>
      </c>
      <c r="B100" s="26">
        <v>-621</v>
      </c>
      <c r="C100" s="26">
        <v>11178</v>
      </c>
      <c r="D100" s="26">
        <v>13510</v>
      </c>
      <c r="E100" s="26">
        <v>15247</v>
      </c>
      <c r="F100" s="26">
        <v>12910</v>
      </c>
      <c r="G100" s="27"/>
      <c r="H100" s="7"/>
      <c r="I100" s="28">
        <f t="shared" si="11"/>
        <v>-4069</v>
      </c>
      <c r="J100" s="27">
        <f t="shared" si="11"/>
        <v>600</v>
      </c>
      <c r="K100" s="7"/>
      <c r="L100" s="28">
        <f t="shared" ca="1" si="12"/>
        <v>-4037.3306987925776</v>
      </c>
      <c r="M100" s="26">
        <f t="shared" ca="1" si="13"/>
        <v>590.64585964541754</v>
      </c>
      <c r="N100" s="26">
        <f t="shared" ca="1" si="14"/>
        <v>0.98537289323965649</v>
      </c>
      <c r="O100" s="27">
        <f t="shared" ca="1" si="15"/>
        <v>0.14389025161286412</v>
      </c>
      <c r="P100" s="7"/>
      <c r="Q100" s="28">
        <f t="shared" ca="1" si="16"/>
        <v>0.98761825169007922</v>
      </c>
      <c r="R100" s="27">
        <f t="shared" ca="1" si="20"/>
        <v>253.42036634473959</v>
      </c>
      <c r="S100" s="7"/>
      <c r="T100" s="28">
        <f t="shared" si="17"/>
        <v>253.21499999999992</v>
      </c>
      <c r="U100" s="27">
        <f t="shared" si="18"/>
        <v>4.4194354654374406</v>
      </c>
      <c r="V100" s="7"/>
      <c r="W100" s="28">
        <f t="shared" ca="1" si="19"/>
        <v>0.20536634473967297</v>
      </c>
      <c r="X100" s="27"/>
      <c r="Y100" s="7"/>
      <c r="Z100" s="46"/>
    </row>
    <row r="101" spans="1:26" s="26" customFormat="1" x14ac:dyDescent="0.25">
      <c r="A101" s="26">
        <v>20</v>
      </c>
      <c r="B101" s="26">
        <v>-607</v>
      </c>
      <c r="C101" s="26">
        <v>11218</v>
      </c>
      <c r="D101" s="26">
        <v>13704</v>
      </c>
      <c r="E101" s="26">
        <v>15212</v>
      </c>
      <c r="F101" s="26">
        <v>12723</v>
      </c>
      <c r="G101" s="27"/>
      <c r="H101" s="7"/>
      <c r="I101" s="28">
        <f t="shared" si="11"/>
        <v>-3994</v>
      </c>
      <c r="J101" s="27">
        <f t="shared" si="11"/>
        <v>981</v>
      </c>
      <c r="K101" s="7"/>
      <c r="L101" s="28">
        <f t="shared" ca="1" si="12"/>
        <v>-3962.3306987925776</v>
      </c>
      <c r="M101" s="26">
        <f t="shared" ca="1" si="13"/>
        <v>971.64585964541754</v>
      </c>
      <c r="N101" s="26">
        <f t="shared" ca="1" si="14"/>
        <v>0.96706798524312398</v>
      </c>
      <c r="O101" s="27">
        <f t="shared" ca="1" si="15"/>
        <v>0.23670760564868623</v>
      </c>
      <c r="P101" s="7"/>
      <c r="Q101" s="28">
        <f t="shared" ca="1" si="16"/>
        <v>0.97068963152240528</v>
      </c>
      <c r="R101" s="27">
        <f t="shared" ca="1" si="20"/>
        <v>248.0053051436563</v>
      </c>
      <c r="S101" s="7"/>
      <c r="T101" s="28">
        <f t="shared" si="17"/>
        <v>247.75199999999992</v>
      </c>
      <c r="U101" s="27">
        <f t="shared" si="18"/>
        <v>4.32408812840099</v>
      </c>
      <c r="V101" s="7"/>
      <c r="W101" s="28">
        <f t="shared" ca="1" si="19"/>
        <v>0.25330514365637669</v>
      </c>
      <c r="X101" s="27"/>
      <c r="Y101" s="7"/>
      <c r="Z101" s="46"/>
    </row>
    <row r="102" spans="1:26" s="26" customFormat="1" x14ac:dyDescent="0.25">
      <c r="A102" s="26">
        <v>21</v>
      </c>
      <c r="B102" s="26">
        <v>-616</v>
      </c>
      <c r="C102" s="26">
        <v>11275</v>
      </c>
      <c r="D102" s="26">
        <v>13887</v>
      </c>
      <c r="E102" s="26">
        <v>15147</v>
      </c>
      <c r="F102" s="26">
        <v>12529</v>
      </c>
      <c r="G102" s="27"/>
      <c r="H102" s="7"/>
      <c r="I102" s="28">
        <f t="shared" si="11"/>
        <v>-3872</v>
      </c>
      <c r="J102" s="27">
        <f t="shared" si="11"/>
        <v>1358</v>
      </c>
      <c r="K102" s="7"/>
      <c r="L102" s="28">
        <f t="shared" ca="1" si="12"/>
        <v>-3840.3306987925776</v>
      </c>
      <c r="M102" s="26">
        <f t="shared" ca="1" si="13"/>
        <v>1348.6458596454174</v>
      </c>
      <c r="N102" s="26">
        <f t="shared" ca="1" si="14"/>
        <v>0.93729200156876458</v>
      </c>
      <c r="O102" s="27">
        <f t="shared" ca="1" si="15"/>
        <v>0.32855049927468344</v>
      </c>
      <c r="P102" s="7"/>
      <c r="Q102" s="28">
        <f t="shared" ca="1" si="16"/>
        <v>0.94227420058612732</v>
      </c>
      <c r="R102" s="27">
        <f t="shared" ca="1" si="20"/>
        <v>242.48715419397377</v>
      </c>
      <c r="S102" s="7"/>
      <c r="T102" s="28">
        <f t="shared" si="17"/>
        <v>242.20799999999991</v>
      </c>
      <c r="U102" s="27">
        <f t="shared" si="18"/>
        <v>4.2273270746704235</v>
      </c>
      <c r="V102" s="7"/>
      <c r="W102" s="28">
        <f t="shared" ca="1" si="19"/>
        <v>0.27915419397385222</v>
      </c>
      <c r="X102" s="27"/>
      <c r="Y102" s="7"/>
      <c r="Z102" s="46"/>
    </row>
    <row r="103" spans="1:26" s="26" customFormat="1" x14ac:dyDescent="0.25">
      <c r="A103" s="26">
        <v>22</v>
      </c>
      <c r="B103" s="26">
        <v>-623</v>
      </c>
      <c r="C103" s="26">
        <v>11358</v>
      </c>
      <c r="D103" s="26">
        <v>14083</v>
      </c>
      <c r="E103" s="26">
        <v>15076</v>
      </c>
      <c r="F103" s="26">
        <v>12348</v>
      </c>
      <c r="G103" s="27"/>
      <c r="H103" s="7"/>
      <c r="I103" s="28">
        <f t="shared" si="11"/>
        <v>-3718</v>
      </c>
      <c r="J103" s="27">
        <f t="shared" si="11"/>
        <v>1735</v>
      </c>
      <c r="K103" s="7"/>
      <c r="L103" s="28">
        <f t="shared" ca="1" si="12"/>
        <v>-3686.3306987925776</v>
      </c>
      <c r="M103" s="26">
        <f t="shared" ca="1" si="13"/>
        <v>1725.6458596454174</v>
      </c>
      <c r="N103" s="26">
        <f t="shared" ca="1" si="14"/>
        <v>0.89970592381588455</v>
      </c>
      <c r="O103" s="27">
        <f t="shared" ca="1" si="15"/>
        <v>0.42039339290068067</v>
      </c>
      <c r="P103" s="7"/>
      <c r="Q103" s="28">
        <f t="shared" ca="1" si="16"/>
        <v>0.9060478145077453</v>
      </c>
      <c r="R103" s="27">
        <f t="shared" ca="1" si="20"/>
        <v>236.81907099903412</v>
      </c>
      <c r="S103" s="7"/>
      <c r="T103" s="28">
        <f t="shared" si="17"/>
        <v>236.60099999999991</v>
      </c>
      <c r="U103" s="27">
        <f t="shared" si="18"/>
        <v>4.1294664635111022</v>
      </c>
      <c r="V103" s="7"/>
      <c r="W103" s="28">
        <f t="shared" ca="1" si="19"/>
        <v>0.2180709990342109</v>
      </c>
      <c r="X103" s="27"/>
      <c r="Y103" s="7"/>
      <c r="Z103" s="46"/>
    </row>
    <row r="104" spans="1:26" s="26" customFormat="1" x14ac:dyDescent="0.25">
      <c r="A104" s="26">
        <v>23</v>
      </c>
      <c r="B104" s="26">
        <v>-640</v>
      </c>
      <c r="C104" s="26">
        <v>11458</v>
      </c>
      <c r="D104" s="26">
        <v>14266</v>
      </c>
      <c r="E104" s="26">
        <v>14980</v>
      </c>
      <c r="F104" s="26">
        <v>12167</v>
      </c>
      <c r="G104" s="27"/>
      <c r="H104" s="7"/>
      <c r="I104" s="28">
        <f t="shared" si="11"/>
        <v>-3522</v>
      </c>
      <c r="J104" s="27">
        <f t="shared" si="11"/>
        <v>2099</v>
      </c>
      <c r="K104" s="7"/>
      <c r="L104" s="28">
        <f t="shared" ca="1" si="12"/>
        <v>-3490.3306987925776</v>
      </c>
      <c r="M104" s="26">
        <f t="shared" ca="1" si="13"/>
        <v>2089.6458596454177</v>
      </c>
      <c r="N104" s="26">
        <f t="shared" ca="1" si="14"/>
        <v>0.85186909758494644</v>
      </c>
      <c r="O104" s="27">
        <f t="shared" ca="1" si="15"/>
        <v>0.509069290194747</v>
      </c>
      <c r="P104" s="7"/>
      <c r="Q104" s="28">
        <f t="shared" ca="1" si="16"/>
        <v>0.85952252099352489</v>
      </c>
      <c r="R104" s="27">
        <f t="shared" ca="1" si="20"/>
        <v>231.07272445469675</v>
      </c>
      <c r="S104" s="7"/>
      <c r="T104" s="28">
        <f t="shared" si="17"/>
        <v>230.84099999999992</v>
      </c>
      <c r="U104" s="27">
        <f t="shared" si="18"/>
        <v>4.0289354985962289</v>
      </c>
      <c r="V104" s="7"/>
      <c r="W104" s="28">
        <f t="shared" ca="1" si="19"/>
        <v>0.23172445469683112</v>
      </c>
      <c r="X104" s="27"/>
      <c r="Y104" s="7"/>
      <c r="Z104" s="46"/>
    </row>
    <row r="105" spans="1:26" s="26" customFormat="1" x14ac:dyDescent="0.25">
      <c r="A105" s="26">
        <v>24</v>
      </c>
      <c r="B105" s="26">
        <v>-635</v>
      </c>
      <c r="C105" s="26">
        <v>11573</v>
      </c>
      <c r="D105" s="26">
        <v>14431</v>
      </c>
      <c r="E105" s="26">
        <v>14857</v>
      </c>
      <c r="F105" s="26">
        <v>11992</v>
      </c>
      <c r="G105" s="27"/>
      <c r="H105" s="7"/>
      <c r="I105" s="28">
        <f t="shared" si="11"/>
        <v>-3284</v>
      </c>
      <c r="J105" s="27">
        <f t="shared" si="11"/>
        <v>2439</v>
      </c>
      <c r="K105" s="7"/>
      <c r="L105" s="28">
        <f t="shared" ca="1" si="12"/>
        <v>-3252.3306987925776</v>
      </c>
      <c r="M105" s="26">
        <f t="shared" ca="1" si="13"/>
        <v>2429.6458596454177</v>
      </c>
      <c r="N105" s="26">
        <f t="shared" ca="1" si="14"/>
        <v>0.79378152287595005</v>
      </c>
      <c r="O105" s="27">
        <f t="shared" ca="1" si="15"/>
        <v>0.59189842502986389</v>
      </c>
      <c r="P105" s="7"/>
      <c r="Q105" s="28">
        <f t="shared" ca="1" si="16"/>
        <v>0.80265852643345803</v>
      </c>
      <c r="R105" s="27">
        <f t="shared" ca="1" si="20"/>
        <v>225.30380856713577</v>
      </c>
      <c r="S105" s="7"/>
      <c r="T105" s="28">
        <f t="shared" si="17"/>
        <v>225.12599999999992</v>
      </c>
      <c r="U105" s="27">
        <f t="shared" si="18"/>
        <v>3.9291899318447525</v>
      </c>
      <c r="V105" s="7"/>
      <c r="W105" s="28">
        <f t="shared" ca="1" si="19"/>
        <v>0.17780856713585536</v>
      </c>
      <c r="X105" s="27"/>
      <c r="Y105" s="7"/>
      <c r="Z105" s="46"/>
    </row>
    <row r="106" spans="1:26" s="26" customFormat="1" x14ac:dyDescent="0.25">
      <c r="A106" s="26">
        <v>25</v>
      </c>
      <c r="B106" s="26">
        <v>-625</v>
      </c>
      <c r="C106" s="26">
        <v>11703</v>
      </c>
      <c r="D106" s="26">
        <v>14593</v>
      </c>
      <c r="E106" s="26">
        <v>14733</v>
      </c>
      <c r="F106" s="26">
        <v>11838</v>
      </c>
      <c r="G106" s="27"/>
      <c r="H106" s="7"/>
      <c r="I106" s="28">
        <f t="shared" si="11"/>
        <v>-3030</v>
      </c>
      <c r="J106" s="27">
        <f t="shared" si="11"/>
        <v>2755</v>
      </c>
      <c r="K106" s="7"/>
      <c r="L106" s="28">
        <f t="shared" ca="1" si="12"/>
        <v>-2998.3306987925776</v>
      </c>
      <c r="M106" s="26">
        <f t="shared" ca="1" si="13"/>
        <v>2745.6458596454177</v>
      </c>
      <c r="N106" s="26">
        <f t="shared" ca="1" si="14"/>
        <v>0.73178890112769346</v>
      </c>
      <c r="O106" s="27">
        <f t="shared" ca="1" si="15"/>
        <v>0.66888079740603135</v>
      </c>
      <c r="P106" s="7"/>
      <c r="Q106" s="28">
        <f t="shared" ca="1" si="16"/>
        <v>0.7418022318805042</v>
      </c>
      <c r="R106" s="27">
        <f t="shared" ca="1" si="20"/>
        <v>219.66882162050774</v>
      </c>
      <c r="S106" s="7"/>
      <c r="T106" s="28">
        <f t="shared" si="17"/>
        <v>219.50099999999992</v>
      </c>
      <c r="U106" s="27">
        <f t="shared" si="18"/>
        <v>3.8310151614200718</v>
      </c>
      <c r="V106" s="7"/>
      <c r="W106" s="28">
        <f t="shared" ca="1" si="19"/>
        <v>0.1678216205078229</v>
      </c>
      <c r="X106" s="27"/>
      <c r="Y106" s="7"/>
      <c r="Z106" s="46"/>
    </row>
    <row r="107" spans="1:26" s="26" customFormat="1" x14ac:dyDescent="0.25">
      <c r="A107" s="26">
        <v>26</v>
      </c>
      <c r="B107" s="26">
        <v>-620</v>
      </c>
      <c r="C107" s="26">
        <v>11848</v>
      </c>
      <c r="D107" s="26">
        <v>14734</v>
      </c>
      <c r="E107" s="26">
        <v>14592</v>
      </c>
      <c r="F107" s="26">
        <v>11697</v>
      </c>
      <c r="G107" s="27"/>
      <c r="H107" s="7"/>
      <c r="I107" s="28">
        <f t="shared" si="11"/>
        <v>-2744</v>
      </c>
      <c r="J107" s="27">
        <f t="shared" si="11"/>
        <v>3037</v>
      </c>
      <c r="K107" s="7"/>
      <c r="L107" s="28">
        <f t="shared" ca="1" si="12"/>
        <v>-2712.3306987925776</v>
      </c>
      <c r="M107" s="26">
        <f t="shared" ca="1" si="13"/>
        <v>3027.6458596454177</v>
      </c>
      <c r="N107" s="26">
        <f t="shared" ca="1" si="14"/>
        <v>0.66198618530091635</v>
      </c>
      <c r="O107" s="27">
        <f t="shared" ca="1" si="15"/>
        <v>0.73758025629868706</v>
      </c>
      <c r="P107" s="7"/>
      <c r="Q107" s="28">
        <f t="shared" ca="1" si="16"/>
        <v>0.67301198375451343</v>
      </c>
      <c r="R107" s="27">
        <f t="shared" ca="1" si="20"/>
        <v>214.08888500916873</v>
      </c>
      <c r="S107" s="7"/>
      <c r="T107" s="28">
        <f t="shared" si="17"/>
        <v>213.92099999999991</v>
      </c>
      <c r="U107" s="27">
        <f t="shared" si="18"/>
        <v>3.7336257891587876</v>
      </c>
      <c r="V107" s="7"/>
      <c r="W107" s="28">
        <f t="shared" ca="1" si="19"/>
        <v>0.16788500916882754</v>
      </c>
      <c r="X107" s="27"/>
      <c r="Y107" s="7"/>
      <c r="Z107" s="46"/>
    </row>
    <row r="108" spans="1:26" s="26" customFormat="1" x14ac:dyDescent="0.25">
      <c r="A108" s="26">
        <v>27</v>
      </c>
      <c r="B108" s="26">
        <v>-636</v>
      </c>
      <c r="C108" s="26">
        <v>12012</v>
      </c>
      <c r="D108" s="26">
        <v>14867</v>
      </c>
      <c r="E108" s="26">
        <v>14428</v>
      </c>
      <c r="F108" s="26">
        <v>11564</v>
      </c>
      <c r="G108" s="27"/>
      <c r="H108" s="7"/>
      <c r="I108" s="28">
        <f t="shared" si="11"/>
        <v>-2416</v>
      </c>
      <c r="J108" s="27">
        <f t="shared" si="11"/>
        <v>3303</v>
      </c>
      <c r="K108" s="7"/>
      <c r="L108" s="28">
        <f t="shared" ca="1" si="12"/>
        <v>-2384.3306987925776</v>
      </c>
      <c r="M108" s="26">
        <f t="shared" ca="1" si="13"/>
        <v>3293.6458596454177</v>
      </c>
      <c r="N108" s="26">
        <f t="shared" ca="1" si="14"/>
        <v>0.58193272099608107</v>
      </c>
      <c r="O108" s="27">
        <f t="shared" ca="1" si="15"/>
        <v>0.80238187355204316</v>
      </c>
      <c r="P108" s="7"/>
      <c r="Q108" s="28">
        <f t="shared" ca="1" si="16"/>
        <v>0.59391197538995488</v>
      </c>
      <c r="R108" s="27">
        <f t="shared" ca="1" si="20"/>
        <v>208.21803884061114</v>
      </c>
      <c r="S108" s="7"/>
      <c r="T108" s="28">
        <f t="shared" si="17"/>
        <v>208.19699999999992</v>
      </c>
      <c r="U108" s="27">
        <f t="shared" si="18"/>
        <v>3.6337231427746328</v>
      </c>
      <c r="V108" s="7"/>
      <c r="W108" s="28">
        <f t="shared" ca="1" si="19"/>
        <v>2.1038840611225851E-2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-605</v>
      </c>
      <c r="C109" s="26">
        <v>12168</v>
      </c>
      <c r="D109" s="26">
        <v>14968</v>
      </c>
      <c r="E109" s="26">
        <v>14261</v>
      </c>
      <c r="F109" s="26">
        <v>11447</v>
      </c>
      <c r="G109" s="27"/>
      <c r="H109" s="7"/>
      <c r="I109" s="28">
        <f t="shared" si="11"/>
        <v>-2093</v>
      </c>
      <c r="J109" s="27">
        <f t="shared" si="11"/>
        <v>3521</v>
      </c>
      <c r="K109" s="7"/>
      <c r="L109" s="28">
        <f t="shared" ca="1" si="12"/>
        <v>-2061.3306987925776</v>
      </c>
      <c r="M109" s="26">
        <f t="shared" ca="1" si="13"/>
        <v>3511.6458596454177</v>
      </c>
      <c r="N109" s="26">
        <f t="shared" ca="1" si="14"/>
        <v>0.50309958389101461</v>
      </c>
      <c r="O109" s="27">
        <f t="shared" ca="1" si="15"/>
        <v>0.85548996588750048</v>
      </c>
      <c r="P109" s="7"/>
      <c r="Q109" s="28">
        <f t="shared" ca="1" si="16"/>
        <v>0.5158587839226797</v>
      </c>
      <c r="R109" s="27">
        <f t="shared" ca="1" si="20"/>
        <v>202.79960066216404</v>
      </c>
      <c r="S109" s="7"/>
      <c r="T109" s="28">
        <f t="shared" si="17"/>
        <v>202.75199999999992</v>
      </c>
      <c r="U109" s="27">
        <f t="shared" si="18"/>
        <v>3.5386899650035413</v>
      </c>
      <c r="V109" s="7"/>
      <c r="W109" s="28">
        <f t="shared" ca="1" si="19"/>
        <v>4.7600662164114738E-2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-600</v>
      </c>
      <c r="C110" s="26">
        <v>12341</v>
      </c>
      <c r="D110" s="26">
        <v>15060</v>
      </c>
      <c r="E110" s="26">
        <v>14090</v>
      </c>
      <c r="F110" s="26">
        <v>11357</v>
      </c>
      <c r="G110" s="27"/>
      <c r="H110" s="7"/>
      <c r="I110" s="28">
        <f t="shared" si="11"/>
        <v>-1749</v>
      </c>
      <c r="J110" s="27">
        <f t="shared" si="11"/>
        <v>3703</v>
      </c>
      <c r="K110" s="7"/>
      <c r="L110" s="28">
        <f t="shared" ca="1" si="12"/>
        <v>-1717.3306987925776</v>
      </c>
      <c r="M110" s="26">
        <f t="shared" ca="1" si="13"/>
        <v>3693.6458596454177</v>
      </c>
      <c r="N110" s="26">
        <f t="shared" ca="1" si="14"/>
        <v>0.41914107254691907</v>
      </c>
      <c r="O110" s="27">
        <f t="shared" ca="1" si="15"/>
        <v>0.89982791453453359</v>
      </c>
      <c r="P110" s="7"/>
      <c r="Q110" s="28">
        <f t="shared" ca="1" si="16"/>
        <v>0.43254941951064635</v>
      </c>
      <c r="R110" s="27">
        <f t="shared" ca="1" si="20"/>
        <v>197.38340985704087</v>
      </c>
      <c r="S110" s="7"/>
      <c r="T110" s="28">
        <f t="shared" si="17"/>
        <v>197.35199999999992</v>
      </c>
      <c r="U110" s="27">
        <f t="shared" si="18"/>
        <v>3.4444421853958476</v>
      </c>
      <c r="V110" s="7"/>
      <c r="W110" s="28">
        <f t="shared" ca="1" si="19"/>
        <v>3.1409857040955558E-2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-642</v>
      </c>
      <c r="C111" s="26">
        <v>12532</v>
      </c>
      <c r="D111" s="26">
        <v>15141</v>
      </c>
      <c r="E111" s="26">
        <v>13898</v>
      </c>
      <c r="F111" s="26">
        <v>11275</v>
      </c>
      <c r="G111" s="27"/>
      <c r="H111" s="7"/>
      <c r="I111" s="28">
        <f t="shared" si="11"/>
        <v>-1366</v>
      </c>
      <c r="J111" s="27">
        <f t="shared" si="11"/>
        <v>3866</v>
      </c>
      <c r="K111" s="7"/>
      <c r="L111" s="28">
        <f t="shared" ca="1" si="12"/>
        <v>-1334.3306987925776</v>
      </c>
      <c r="M111" s="26">
        <f t="shared" ca="1" si="13"/>
        <v>3856.6458596454177</v>
      </c>
      <c r="N111" s="26">
        <f t="shared" ca="1" si="14"/>
        <v>0.32566400904462661</v>
      </c>
      <c r="O111" s="27">
        <f t="shared" ca="1" si="15"/>
        <v>0.93953717623489852</v>
      </c>
      <c r="P111" s="7"/>
      <c r="Q111" s="28">
        <f t="shared" ca="1" si="16"/>
        <v>0.33965171910188779</v>
      </c>
      <c r="R111" s="27">
        <f t="shared" ca="1" si="20"/>
        <v>191.58511569980078</v>
      </c>
      <c r="S111" s="7"/>
      <c r="T111" s="28">
        <f t="shared" si="17"/>
        <v>191.57399999999993</v>
      </c>
      <c r="U111" s="27">
        <f t="shared" si="18"/>
        <v>3.3435970612156156</v>
      </c>
      <c r="V111" s="7"/>
      <c r="W111" s="28">
        <f t="shared" ca="1" si="19"/>
        <v>1.1115699800853918E-2</v>
      </c>
      <c r="X111" s="27"/>
      <c r="Y111" s="7"/>
      <c r="Z111" s="46"/>
    </row>
    <row r="112" spans="1:26" s="26" customFormat="1" x14ac:dyDescent="0.25">
      <c r="A112" s="26">
        <v>31</v>
      </c>
      <c r="B112" s="26">
        <v>-624</v>
      </c>
      <c r="C112" s="26">
        <v>12729</v>
      </c>
      <c r="D112" s="26">
        <v>15205</v>
      </c>
      <c r="E112" s="26">
        <v>13709</v>
      </c>
      <c r="F112" s="26">
        <v>11216</v>
      </c>
      <c r="G112" s="27"/>
      <c r="H112" s="7"/>
      <c r="I112" s="28">
        <f t="shared" si="11"/>
        <v>-980</v>
      </c>
      <c r="J112" s="27">
        <f t="shared" si="11"/>
        <v>3989</v>
      </c>
      <c r="K112" s="7"/>
      <c r="L112" s="28">
        <f t="shared" ca="1" si="12"/>
        <v>-948.33069879257755</v>
      </c>
      <c r="M112" s="26">
        <f t="shared" ca="1" si="13"/>
        <v>3979.6458596454177</v>
      </c>
      <c r="N112" s="26">
        <f t="shared" ca="1" si="14"/>
        <v>0.23145474922247292</v>
      </c>
      <c r="O112" s="27">
        <f t="shared" ca="1" si="15"/>
        <v>0.96950183383701427</v>
      </c>
      <c r="P112" s="7"/>
      <c r="Q112" s="28">
        <f t="shared" ca="1" si="16"/>
        <v>0.24587703761216526</v>
      </c>
      <c r="R112" s="27">
        <f t="shared" ca="1" si="20"/>
        <v>185.94054693441535</v>
      </c>
      <c r="S112" s="7"/>
      <c r="T112" s="28">
        <f t="shared" si="17"/>
        <v>185.95799999999991</v>
      </c>
      <c r="U112" s="27">
        <f t="shared" si="18"/>
        <v>3.2455793704236138</v>
      </c>
      <c r="V112" s="7"/>
      <c r="W112" s="28">
        <f t="shared" ca="1" si="19"/>
        <v>-1.74530655845615E-2</v>
      </c>
      <c r="X112" s="27"/>
      <c r="Y112" s="7"/>
      <c r="Z112" s="46"/>
    </row>
    <row r="113" spans="1:26" s="26" customFormat="1" x14ac:dyDescent="0.25">
      <c r="A113" s="26">
        <v>32</v>
      </c>
      <c r="B113" s="26">
        <v>-634</v>
      </c>
      <c r="C113" s="26">
        <v>12930</v>
      </c>
      <c r="D113" s="26">
        <v>15246</v>
      </c>
      <c r="E113" s="26">
        <v>13511</v>
      </c>
      <c r="F113" s="26">
        <v>11178</v>
      </c>
      <c r="G113" s="27"/>
      <c r="H113" s="7"/>
      <c r="I113" s="28">
        <f t="shared" si="11"/>
        <v>-581</v>
      </c>
      <c r="J113" s="27">
        <f t="shared" si="11"/>
        <v>4068</v>
      </c>
      <c r="K113" s="7"/>
      <c r="L113" s="28">
        <f t="shared" ca="1" si="12"/>
        <v>-549.33069879257755</v>
      </c>
      <c r="M113" s="26">
        <f t="shared" ca="1" si="13"/>
        <v>4058.6458596454177</v>
      </c>
      <c r="N113" s="26">
        <f t="shared" ca="1" si="14"/>
        <v>0.13407263868092023</v>
      </c>
      <c r="O113" s="27">
        <f t="shared" ca="1" si="15"/>
        <v>0.98874742693105611</v>
      </c>
      <c r="P113" s="7"/>
      <c r="Q113" s="28">
        <f t="shared" ca="1" si="16"/>
        <v>0.14876998115593204</v>
      </c>
      <c r="R113" s="27">
        <f t="shared" ca="1" si="20"/>
        <v>180.26641785828781</v>
      </c>
      <c r="S113" s="7"/>
      <c r="T113" s="28">
        <f t="shared" si="17"/>
        <v>180.25199999999992</v>
      </c>
      <c r="U113" s="27">
        <f t="shared" si="18"/>
        <v>3.1459908833048176</v>
      </c>
      <c r="V113" s="7"/>
      <c r="W113" s="28">
        <f t="shared" ca="1" si="19"/>
        <v>1.441785828788511E-2</v>
      </c>
      <c r="X113" s="27"/>
      <c r="Y113" s="7"/>
      <c r="Z113" s="46"/>
    </row>
    <row r="114" spans="1:26" s="26" customFormat="1" x14ac:dyDescent="0.25">
      <c r="A114" s="26">
        <v>33</v>
      </c>
      <c r="B114" s="26">
        <v>-637</v>
      </c>
      <c r="C114" s="26">
        <v>13127</v>
      </c>
      <c r="D114" s="26">
        <v>15262</v>
      </c>
      <c r="E114" s="26">
        <v>13302</v>
      </c>
      <c r="F114" s="26">
        <v>11151</v>
      </c>
      <c r="G114" s="27"/>
      <c r="H114" s="7"/>
      <c r="I114" s="28">
        <f t="shared" si="11"/>
        <v>-175</v>
      </c>
      <c r="J114" s="27">
        <f t="shared" si="11"/>
        <v>4111</v>
      </c>
      <c r="K114" s="7"/>
      <c r="L114" s="28">
        <f t="shared" ca="1" si="12"/>
        <v>-143.33069879257761</v>
      </c>
      <c r="M114" s="26">
        <f t="shared" ca="1" si="13"/>
        <v>4101.6458596454177</v>
      </c>
      <c r="N114" s="26">
        <f t="shared" ca="1" si="14"/>
        <v>3.4982070059691187E-2</v>
      </c>
      <c r="O114" s="27">
        <f t="shared" ca="1" si="15"/>
        <v>0.99922287633667384</v>
      </c>
      <c r="P114" s="7"/>
      <c r="Q114" s="28">
        <f t="shared" ca="1" si="16"/>
        <v>4.9824044629611014E-2</v>
      </c>
      <c r="R114" s="27">
        <f t="shared" ca="1" si="20"/>
        <v>174.56426890707314</v>
      </c>
      <c r="S114" s="7"/>
      <c r="T114" s="28">
        <f t="shared" si="17"/>
        <v>174.51899999999992</v>
      </c>
      <c r="U114" s="27">
        <f t="shared" si="18"/>
        <v>3.0459311572879826</v>
      </c>
      <c r="V114" s="7"/>
      <c r="W114" s="28">
        <f t="shared" ca="1" si="19"/>
        <v>4.5268907073221953E-2</v>
      </c>
      <c r="X114" s="27"/>
      <c r="Y114" s="7"/>
      <c r="Z114" s="46"/>
    </row>
    <row r="115" spans="1:26" s="26" customFormat="1" x14ac:dyDescent="0.25">
      <c r="A115" s="26">
        <v>34</v>
      </c>
      <c r="B115" s="26">
        <v>-619</v>
      </c>
      <c r="C115" s="26">
        <v>13330</v>
      </c>
      <c r="D115" s="26">
        <v>15263</v>
      </c>
      <c r="E115" s="26">
        <v>13107</v>
      </c>
      <c r="F115" s="26">
        <v>11157</v>
      </c>
      <c r="G115" s="27"/>
      <c r="H115" s="7"/>
      <c r="I115" s="28">
        <f t="shared" si="11"/>
        <v>223</v>
      </c>
      <c r="J115" s="27">
        <f t="shared" si="11"/>
        <v>4106</v>
      </c>
      <c r="K115" s="7"/>
      <c r="L115" s="28">
        <f t="shared" ca="1" si="12"/>
        <v>254.66930120742239</v>
      </c>
      <c r="M115" s="26">
        <f t="shared" ca="1" si="13"/>
        <v>4096.6458596454177</v>
      </c>
      <c r="N115" s="26">
        <f t="shared" ca="1" si="14"/>
        <v>-6.2155975041907729E-2</v>
      </c>
      <c r="O115" s="27">
        <f t="shared" ca="1" si="15"/>
        <v>0.99800480082439269</v>
      </c>
      <c r="P115" s="7"/>
      <c r="Q115" s="28">
        <f t="shared" ca="1" si="16"/>
        <v>-4.7342797954854236E-2</v>
      </c>
      <c r="R115" s="27">
        <f t="shared" ca="1" si="20"/>
        <v>168.99377605655047</v>
      </c>
      <c r="S115" s="7"/>
      <c r="T115" s="28">
        <f t="shared" si="17"/>
        <v>168.94799999999992</v>
      </c>
      <c r="U115" s="27">
        <f t="shared" si="18"/>
        <v>2.9486988646593786</v>
      </c>
      <c r="V115" s="7"/>
      <c r="W115" s="28">
        <f t="shared" ca="1" si="19"/>
        <v>4.5776056550550948E-2</v>
      </c>
      <c r="X115" s="27"/>
      <c r="Y115" s="7"/>
      <c r="Z115" s="46"/>
    </row>
    <row r="116" spans="1:26" s="26" customFormat="1" x14ac:dyDescent="0.25">
      <c r="A116" s="26">
        <v>35</v>
      </c>
      <c r="B116" s="26">
        <v>-619</v>
      </c>
      <c r="C116" s="26">
        <v>13530</v>
      </c>
      <c r="D116" s="26">
        <v>15247</v>
      </c>
      <c r="E116" s="26">
        <v>12911</v>
      </c>
      <c r="F116" s="26">
        <v>11176</v>
      </c>
      <c r="G116" s="27"/>
      <c r="H116" s="7"/>
      <c r="I116" s="28">
        <f t="shared" si="11"/>
        <v>619</v>
      </c>
      <c r="J116" s="27">
        <f t="shared" si="11"/>
        <v>4071</v>
      </c>
      <c r="K116" s="7"/>
      <c r="L116" s="28">
        <f t="shared" ca="1" si="12"/>
        <v>650.66930120742245</v>
      </c>
      <c r="M116" s="26">
        <f t="shared" ca="1" si="13"/>
        <v>4061.6458596454177</v>
      </c>
      <c r="N116" s="26">
        <f t="shared" ca="1" si="14"/>
        <v>-0.15880588926359912</v>
      </c>
      <c r="O116" s="27">
        <f t="shared" ca="1" si="15"/>
        <v>0.98947827223842477</v>
      </c>
      <c r="P116" s="7"/>
      <c r="Q116" s="28">
        <f t="shared" ca="1" si="16"/>
        <v>-0.14412998387023185</v>
      </c>
      <c r="R116" s="27">
        <f t="shared" ca="1" si="20"/>
        <v>163.42213895059717</v>
      </c>
      <c r="S116" s="7"/>
      <c r="T116" s="28">
        <f t="shared" si="17"/>
        <v>163.37699999999992</v>
      </c>
      <c r="U116" s="27">
        <f t="shared" si="18"/>
        <v>2.8514665720307746</v>
      </c>
      <c r="V116" s="7"/>
      <c r="W116" s="28">
        <f t="shared" ca="1" si="19"/>
        <v>4.5138950597248595E-2</v>
      </c>
      <c r="X116" s="27"/>
      <c r="Y116" s="7"/>
      <c r="Z116" s="46"/>
    </row>
    <row r="117" spans="1:26" s="26" customFormat="1" x14ac:dyDescent="0.25">
      <c r="A117" s="26">
        <v>36</v>
      </c>
      <c r="B117" s="26">
        <v>-611</v>
      </c>
      <c r="C117" s="26">
        <v>13717</v>
      </c>
      <c r="D117" s="26">
        <v>15203</v>
      </c>
      <c r="E117" s="26">
        <v>12717</v>
      </c>
      <c r="F117" s="26">
        <v>11210</v>
      </c>
      <c r="G117" s="27"/>
      <c r="H117" s="7"/>
      <c r="I117" s="28">
        <f t="shared" si="11"/>
        <v>1000</v>
      </c>
      <c r="J117" s="27">
        <f t="shared" si="11"/>
        <v>3993</v>
      </c>
      <c r="K117" s="7"/>
      <c r="L117" s="28">
        <f t="shared" ca="1" si="12"/>
        <v>1031.6693012074224</v>
      </c>
      <c r="M117" s="26">
        <f t="shared" ca="1" si="13"/>
        <v>3983.6458596454177</v>
      </c>
      <c r="N117" s="26">
        <f t="shared" ca="1" si="14"/>
        <v>-0.25179482188598401</v>
      </c>
      <c r="O117" s="27">
        <f t="shared" ca="1" si="15"/>
        <v>0.97047629424683912</v>
      </c>
      <c r="P117" s="7"/>
      <c r="Q117" s="28">
        <f t="shared" ca="1" si="16"/>
        <v>-0.23741134140186948</v>
      </c>
      <c r="R117" s="27">
        <f t="shared" ca="1" si="20"/>
        <v>157.96319793514613</v>
      </c>
      <c r="S117" s="7"/>
      <c r="T117" s="28">
        <f t="shared" si="17"/>
        <v>157.87799999999993</v>
      </c>
      <c r="U117" s="27">
        <f t="shared" si="18"/>
        <v>2.7554909164636063</v>
      </c>
      <c r="V117" s="7"/>
      <c r="W117" s="28">
        <f t="shared" ca="1" si="19"/>
        <v>8.5197935146197779E-2</v>
      </c>
      <c r="X117" s="27"/>
      <c r="Y117" s="7"/>
      <c r="Z117" s="46"/>
    </row>
    <row r="118" spans="1:26" s="26" customFormat="1" x14ac:dyDescent="0.25">
      <c r="A118" s="26">
        <v>37</v>
      </c>
      <c r="B118" s="26">
        <v>-623</v>
      </c>
      <c r="C118" s="26">
        <v>13901</v>
      </c>
      <c r="D118" s="26">
        <v>15152</v>
      </c>
      <c r="E118" s="26">
        <v>12526</v>
      </c>
      <c r="F118" s="26">
        <v>11270</v>
      </c>
      <c r="G118" s="27"/>
      <c r="H118" s="7"/>
      <c r="I118" s="28">
        <f t="shared" si="11"/>
        <v>1375</v>
      </c>
      <c r="J118" s="27">
        <f t="shared" si="11"/>
        <v>3882</v>
      </c>
      <c r="K118" s="7"/>
      <c r="L118" s="28">
        <f t="shared" ca="1" si="12"/>
        <v>1406.6693012074224</v>
      </c>
      <c r="M118" s="26">
        <f t="shared" ca="1" si="13"/>
        <v>3872.6458596454177</v>
      </c>
      <c r="N118" s="26">
        <f t="shared" ca="1" si="14"/>
        <v>-0.34331936186864631</v>
      </c>
      <c r="O118" s="27">
        <f t="shared" ca="1" si="15"/>
        <v>0.94343501787419803</v>
      </c>
      <c r="P118" s="7"/>
      <c r="Q118" s="28">
        <f t="shared" ca="1" si="16"/>
        <v>-0.32934752567438585</v>
      </c>
      <c r="R118" s="27">
        <f t="shared" ca="1" si="20"/>
        <v>152.46591608411643</v>
      </c>
      <c r="S118" s="7"/>
      <c r="T118" s="28">
        <f t="shared" si="17"/>
        <v>152.27099999999993</v>
      </c>
      <c r="U118" s="27">
        <f t="shared" si="18"/>
        <v>2.6576303053042842</v>
      </c>
      <c r="V118" s="7"/>
      <c r="W118" s="28">
        <f t="shared" ca="1" si="19"/>
        <v>0.19491608411649963</v>
      </c>
      <c r="X118" s="27"/>
      <c r="Y118" s="7"/>
      <c r="Z118" s="46"/>
    </row>
    <row r="119" spans="1:26" s="26" customFormat="1" x14ac:dyDescent="0.25">
      <c r="A119" s="26">
        <v>38</v>
      </c>
      <c r="B119" s="26">
        <v>-611</v>
      </c>
      <c r="C119" s="26">
        <v>14091</v>
      </c>
      <c r="D119" s="26">
        <v>15078</v>
      </c>
      <c r="E119" s="26">
        <v>12349</v>
      </c>
      <c r="F119" s="26">
        <v>11347</v>
      </c>
      <c r="G119" s="27"/>
      <c r="H119" s="7"/>
      <c r="I119" s="28">
        <f t="shared" si="11"/>
        <v>1742</v>
      </c>
      <c r="J119" s="27">
        <f t="shared" si="11"/>
        <v>3731</v>
      </c>
      <c r="K119" s="7"/>
      <c r="L119" s="28">
        <f t="shared" ca="1" si="12"/>
        <v>1773.6693012074224</v>
      </c>
      <c r="M119" s="26">
        <f t="shared" ca="1" si="13"/>
        <v>3721.6458596454177</v>
      </c>
      <c r="N119" s="26">
        <f t="shared" ca="1" si="14"/>
        <v>-0.43289137833167851</v>
      </c>
      <c r="O119" s="27">
        <f t="shared" ca="1" si="15"/>
        <v>0.90664913740330799</v>
      </c>
      <c r="P119" s="7"/>
      <c r="Q119" s="28">
        <f t="shared" ca="1" si="16"/>
        <v>-0.41947567519776813</v>
      </c>
      <c r="R119" s="27">
        <f t="shared" ca="1" si="20"/>
        <v>146.88133232831632</v>
      </c>
      <c r="S119" s="7"/>
      <c r="T119" s="28">
        <f t="shared" si="17"/>
        <v>146.77199999999993</v>
      </c>
      <c r="U119" s="27">
        <f t="shared" si="18"/>
        <v>2.561654649737116</v>
      </c>
      <c r="V119" s="7"/>
      <c r="W119" s="28">
        <f t="shared" ca="1" si="19"/>
        <v>0.10933232831638406</v>
      </c>
      <c r="X119" s="27"/>
      <c r="Y119" s="7"/>
      <c r="Z119" s="46"/>
    </row>
    <row r="120" spans="1:26" s="26" customFormat="1" x14ac:dyDescent="0.25">
      <c r="A120" s="26">
        <v>39</v>
      </c>
      <c r="B120" s="26">
        <v>-638</v>
      </c>
      <c r="C120" s="26">
        <v>14279</v>
      </c>
      <c r="D120" s="26">
        <v>14988</v>
      </c>
      <c r="E120" s="26">
        <v>12173</v>
      </c>
      <c r="F120" s="26">
        <v>11446</v>
      </c>
      <c r="G120" s="27"/>
      <c r="H120" s="7"/>
      <c r="I120" s="28">
        <f t="shared" si="11"/>
        <v>2106</v>
      </c>
      <c r="J120" s="27">
        <f t="shared" si="11"/>
        <v>3542</v>
      </c>
      <c r="K120" s="7"/>
      <c r="L120" s="28">
        <f t="shared" ca="1" si="12"/>
        <v>2137.6693012074224</v>
      </c>
      <c r="M120" s="26">
        <f t="shared" ca="1" si="13"/>
        <v>3532.6458596454177</v>
      </c>
      <c r="N120" s="26">
        <f t="shared" ca="1" si="14"/>
        <v>-0.52173119847484939</v>
      </c>
      <c r="O120" s="27">
        <f t="shared" ca="1" si="15"/>
        <v>0.86060588303908125</v>
      </c>
      <c r="P120" s="7"/>
      <c r="Q120" s="28">
        <f t="shared" ca="1" si="16"/>
        <v>-0.50900901651115038</v>
      </c>
      <c r="R120" s="27">
        <f t="shared" ca="1" si="20"/>
        <v>141.10733219200495</v>
      </c>
      <c r="S120" s="7"/>
      <c r="T120" s="28">
        <f t="shared" si="17"/>
        <v>141.02999999999994</v>
      </c>
      <c r="U120" s="27">
        <f t="shared" si="18"/>
        <v>2.4614378440876021</v>
      </c>
      <c r="V120" s="7"/>
      <c r="W120" s="28">
        <f t="shared" ca="1" si="19"/>
        <v>7.7332192005002298E-2</v>
      </c>
      <c r="X120" s="27"/>
      <c r="Y120" s="7"/>
      <c r="Z120" s="46"/>
    </row>
    <row r="121" spans="1:26" s="26" customFormat="1" x14ac:dyDescent="0.25">
      <c r="A121" s="26">
        <v>40</v>
      </c>
      <c r="B121" s="26">
        <v>-633</v>
      </c>
      <c r="C121" s="26">
        <v>14443</v>
      </c>
      <c r="D121" s="26">
        <v>14867</v>
      </c>
      <c r="E121" s="26">
        <v>12001</v>
      </c>
      <c r="F121" s="26">
        <v>11559</v>
      </c>
      <c r="G121" s="27"/>
      <c r="H121" s="7"/>
      <c r="I121" s="28">
        <f t="shared" si="11"/>
        <v>2442</v>
      </c>
      <c r="J121" s="27">
        <f t="shared" si="11"/>
        <v>3308</v>
      </c>
      <c r="K121" s="7"/>
      <c r="L121" s="28">
        <f t="shared" ca="1" si="12"/>
        <v>2473.6693012074224</v>
      </c>
      <c r="M121" s="26">
        <f t="shared" ca="1" si="13"/>
        <v>3298.6458596454177</v>
      </c>
      <c r="N121" s="26">
        <f t="shared" ca="1" si="14"/>
        <v>-0.60373718629931483</v>
      </c>
      <c r="O121" s="27">
        <f t="shared" ca="1" si="15"/>
        <v>0.8035999490643243</v>
      </c>
      <c r="P121" s="7"/>
      <c r="Q121" s="28">
        <f t="shared" ca="1" si="16"/>
        <v>-0.59187056411613259</v>
      </c>
      <c r="R121" s="27">
        <f t="shared" ca="1" si="20"/>
        <v>135.33717194130094</v>
      </c>
      <c r="S121" s="7"/>
      <c r="T121" s="28">
        <f t="shared" si="17"/>
        <v>135.33299999999994</v>
      </c>
      <c r="U121" s="27">
        <f t="shared" si="18"/>
        <v>2.3620064366014852</v>
      </c>
      <c r="V121" s="7"/>
      <c r="W121" s="28">
        <f t="shared" ca="1" si="19"/>
        <v>4.1719413009957407E-3</v>
      </c>
      <c r="X121" s="27"/>
      <c r="Y121" s="7"/>
      <c r="Z121" s="46"/>
    </row>
    <row r="122" spans="1:26" s="26" customFormat="1" x14ac:dyDescent="0.25">
      <c r="A122" s="26">
        <v>41</v>
      </c>
      <c r="B122" s="26">
        <v>-636</v>
      </c>
      <c r="C122" s="26">
        <v>14598</v>
      </c>
      <c r="D122" s="26">
        <v>14739</v>
      </c>
      <c r="E122" s="26">
        <v>11846</v>
      </c>
      <c r="F122" s="26">
        <v>11687</v>
      </c>
      <c r="G122" s="27"/>
      <c r="H122" s="7"/>
      <c r="I122" s="28">
        <f t="shared" si="11"/>
        <v>2752</v>
      </c>
      <c r="J122" s="27">
        <f t="shared" si="11"/>
        <v>3052</v>
      </c>
      <c r="K122" s="7"/>
      <c r="L122" s="28">
        <f t="shared" ca="1" si="12"/>
        <v>2783.6693012074224</v>
      </c>
      <c r="M122" s="26">
        <f t="shared" ca="1" si="13"/>
        <v>3042.6458596454177</v>
      </c>
      <c r="N122" s="26">
        <f t="shared" ca="1" si="14"/>
        <v>-0.6793974726849823</v>
      </c>
      <c r="O122" s="27">
        <f t="shared" ca="1" si="15"/>
        <v>0.74123448283553039</v>
      </c>
      <c r="P122" s="7"/>
      <c r="Q122" s="28">
        <f t="shared" ca="1" si="16"/>
        <v>-0.66846529788817088</v>
      </c>
      <c r="R122" s="27">
        <f t="shared" ca="1" si="20"/>
        <v>129.6647103522605</v>
      </c>
      <c r="S122" s="7"/>
      <c r="T122" s="28">
        <f t="shared" si="17"/>
        <v>129.60899999999995</v>
      </c>
      <c r="U122" s="27">
        <f t="shared" si="18"/>
        <v>2.2621037902173295</v>
      </c>
      <c r="V122" s="7"/>
      <c r="W122" s="28">
        <f t="shared" ca="1" si="19"/>
        <v>5.5710352260547324E-2</v>
      </c>
      <c r="X122" s="27"/>
      <c r="Y122" s="7"/>
      <c r="Z122" s="46"/>
    </row>
    <row r="123" spans="1:26" s="26" customFormat="1" x14ac:dyDescent="0.25">
      <c r="A123" s="26">
        <v>42</v>
      </c>
      <c r="B123" s="26">
        <v>-616</v>
      </c>
      <c r="C123" s="26">
        <v>14734</v>
      </c>
      <c r="D123" s="26">
        <v>14599</v>
      </c>
      <c r="E123" s="26">
        <v>11708</v>
      </c>
      <c r="F123" s="26">
        <v>11830</v>
      </c>
      <c r="G123" s="27"/>
      <c r="H123" s="7"/>
      <c r="I123" s="28">
        <f t="shared" si="11"/>
        <v>3026</v>
      </c>
      <c r="J123" s="27">
        <f t="shared" si="11"/>
        <v>2769</v>
      </c>
      <c r="K123" s="7"/>
      <c r="L123" s="28">
        <f t="shared" ca="1" si="12"/>
        <v>3057.6693012074224</v>
      </c>
      <c r="M123" s="26">
        <f t="shared" ca="1" si="13"/>
        <v>2759.6458596454177</v>
      </c>
      <c r="N123" s="26">
        <f t="shared" ca="1" si="14"/>
        <v>-0.74627140323231422</v>
      </c>
      <c r="O123" s="27">
        <f t="shared" ca="1" si="15"/>
        <v>0.67229140884041849</v>
      </c>
      <c r="P123" s="7"/>
      <c r="Q123" s="28">
        <f t="shared" ca="1" si="16"/>
        <v>-0.73637038234990682</v>
      </c>
      <c r="R123" s="27">
        <f t="shared" ca="1" si="20"/>
        <v>124.10515871279347</v>
      </c>
      <c r="S123" s="7"/>
      <c r="T123" s="28">
        <f t="shared" si="17"/>
        <v>124.06499999999996</v>
      </c>
      <c r="U123" s="27">
        <f t="shared" si="18"/>
        <v>2.1653427364867643</v>
      </c>
      <c r="V123" s="7"/>
      <c r="W123" s="28">
        <f t="shared" ca="1" si="19"/>
        <v>4.0158712793513018E-2</v>
      </c>
      <c r="X123" s="27"/>
      <c r="Y123" s="7"/>
      <c r="Z123" s="46"/>
    </row>
    <row r="124" spans="1:26" s="26" customFormat="1" x14ac:dyDescent="0.25">
      <c r="A124" s="26">
        <v>43</v>
      </c>
      <c r="B124" s="26">
        <v>-628</v>
      </c>
      <c r="C124" s="26">
        <v>14860</v>
      </c>
      <c r="D124" s="26">
        <v>14444</v>
      </c>
      <c r="E124" s="26">
        <v>11580</v>
      </c>
      <c r="F124" s="26">
        <v>11986</v>
      </c>
      <c r="G124" s="27"/>
      <c r="H124" s="7"/>
      <c r="I124" s="28">
        <f t="shared" si="11"/>
        <v>3280</v>
      </c>
      <c r="J124" s="27">
        <f t="shared" si="11"/>
        <v>2458</v>
      </c>
      <c r="K124" s="7"/>
      <c r="L124" s="28">
        <f t="shared" ca="1" si="12"/>
        <v>3311.6693012074224</v>
      </c>
      <c r="M124" s="26">
        <f t="shared" ca="1" si="13"/>
        <v>2448.6458596454177</v>
      </c>
      <c r="N124" s="26">
        <f t="shared" ca="1" si="14"/>
        <v>-0.80826402498057082</v>
      </c>
      <c r="O124" s="27">
        <f t="shared" ca="1" si="15"/>
        <v>0.59652711197653219</v>
      </c>
      <c r="P124" s="7"/>
      <c r="Q124" s="28">
        <f t="shared" ca="1" si="16"/>
        <v>-0.79949491267330219</v>
      </c>
      <c r="R124" s="27">
        <f t="shared" ca="1" si="20"/>
        <v>118.4374278393696</v>
      </c>
      <c r="S124" s="7"/>
      <c r="T124" s="28">
        <f t="shared" si="17"/>
        <v>118.41299999999995</v>
      </c>
      <c r="U124" s="27">
        <f t="shared" si="18"/>
        <v>2.0666967271640448</v>
      </c>
      <c r="V124" s="7"/>
      <c r="W124" s="28">
        <f t="shared" ca="1" si="19"/>
        <v>2.4427839369650428E-2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-605</v>
      </c>
      <c r="C125" s="26">
        <v>14972</v>
      </c>
      <c r="D125" s="26">
        <v>14279</v>
      </c>
      <c r="E125" s="26">
        <v>11472</v>
      </c>
      <c r="F125" s="26">
        <v>12145</v>
      </c>
      <c r="G125" s="27"/>
      <c r="H125" s="7"/>
      <c r="I125" s="28">
        <f t="shared" si="11"/>
        <v>3500</v>
      </c>
      <c r="J125" s="27">
        <f t="shared" si="11"/>
        <v>2134</v>
      </c>
      <c r="K125" s="7"/>
      <c r="L125" s="28">
        <f t="shared" ca="1" si="12"/>
        <v>3531.6693012074224</v>
      </c>
      <c r="M125" s="26">
        <f t="shared" ca="1" si="13"/>
        <v>2124.6458596454177</v>
      </c>
      <c r="N125" s="26">
        <f t="shared" ca="1" si="14"/>
        <v>-0.86195842177039939</v>
      </c>
      <c r="O125" s="27">
        <f t="shared" ca="1" si="15"/>
        <v>0.51759581878071492</v>
      </c>
      <c r="P125" s="7"/>
      <c r="Q125" s="28">
        <f t="shared" ca="1" si="16"/>
        <v>-0.85436733197003956</v>
      </c>
      <c r="R125" s="27">
        <f t="shared" ca="1" si="20"/>
        <v>112.91817202570826</v>
      </c>
      <c r="S125" s="7"/>
      <c r="T125" s="28">
        <f t="shared" si="17"/>
        <v>112.96799999999996</v>
      </c>
      <c r="U125" s="27">
        <f t="shared" si="18"/>
        <v>1.9716635493929535</v>
      </c>
      <c r="V125" s="7"/>
      <c r="W125" s="28">
        <f t="shared" ca="1" si="19"/>
        <v>-4.9827974291702049E-2</v>
      </c>
      <c r="X125" s="27"/>
      <c r="Y125" s="7"/>
      <c r="Z125" s="46"/>
    </row>
    <row r="126" spans="1:26" s="26" customFormat="1" x14ac:dyDescent="0.25">
      <c r="A126" s="26">
        <v>45</v>
      </c>
      <c r="B126" s="26">
        <v>-610</v>
      </c>
      <c r="C126" s="26">
        <v>15056</v>
      </c>
      <c r="D126" s="26">
        <v>14110</v>
      </c>
      <c r="E126" s="26">
        <v>11377</v>
      </c>
      <c r="F126" s="26">
        <v>12317</v>
      </c>
      <c r="G126" s="27"/>
      <c r="H126" s="7"/>
      <c r="I126" s="28">
        <f t="shared" si="11"/>
        <v>3679</v>
      </c>
      <c r="J126" s="27">
        <f t="shared" si="11"/>
        <v>1793</v>
      </c>
      <c r="K126" s="7"/>
      <c r="L126" s="28">
        <f t="shared" ca="1" si="12"/>
        <v>3710.6693012074224</v>
      </c>
      <c r="M126" s="26">
        <f t="shared" ca="1" si="13"/>
        <v>1783.6458596454174</v>
      </c>
      <c r="N126" s="26">
        <f t="shared" ca="1" si="14"/>
        <v>-0.90564613552212347</v>
      </c>
      <c r="O126" s="27">
        <f t="shared" ca="1" si="15"/>
        <v>0.43452306884314179</v>
      </c>
      <c r="P126" s="7"/>
      <c r="Q126" s="28">
        <f t="shared" ca="1" si="16"/>
        <v>-0.89929346420642287</v>
      </c>
      <c r="R126" s="27">
        <f t="shared" ca="1" si="20"/>
        <v>107.49873655050322</v>
      </c>
      <c r="S126" s="7"/>
      <c r="T126" s="28">
        <f t="shared" si="17"/>
        <v>107.47799999999997</v>
      </c>
      <c r="U126" s="27">
        <f t="shared" si="18"/>
        <v>1.8758449734584648</v>
      </c>
      <c r="V126" s="7"/>
      <c r="W126" s="28">
        <f t="shared" ca="1" si="19"/>
        <v>2.07365505032584E-2</v>
      </c>
      <c r="X126" s="27"/>
      <c r="Y126" s="7"/>
      <c r="Z126" s="46"/>
    </row>
    <row r="127" spans="1:26" s="26" customFormat="1" x14ac:dyDescent="0.25">
      <c r="A127" s="26">
        <v>46</v>
      </c>
      <c r="B127" s="26">
        <v>-627</v>
      </c>
      <c r="C127" s="26">
        <v>15135</v>
      </c>
      <c r="D127" s="26">
        <v>13919</v>
      </c>
      <c r="E127" s="26">
        <v>11304</v>
      </c>
      <c r="F127" s="26">
        <v>12502</v>
      </c>
      <c r="G127" s="27"/>
      <c r="H127" s="7"/>
      <c r="I127" s="28">
        <f t="shared" si="11"/>
        <v>3831</v>
      </c>
      <c r="J127" s="27">
        <f t="shared" si="11"/>
        <v>1417</v>
      </c>
      <c r="K127" s="7"/>
      <c r="L127" s="28">
        <f t="shared" ca="1" si="12"/>
        <v>3862.6693012074224</v>
      </c>
      <c r="M127" s="26">
        <f t="shared" ca="1" si="13"/>
        <v>1407.6458596454174</v>
      </c>
      <c r="N127" s="26">
        <f t="shared" ca="1" si="14"/>
        <v>-0.94274408239509588</v>
      </c>
      <c r="O127" s="27">
        <f t="shared" ca="1" si="15"/>
        <v>0.3429237903196008</v>
      </c>
      <c r="P127" s="7"/>
      <c r="Q127" s="28">
        <f t="shared" ca="1" si="16"/>
        <v>-0.93775571907349897</v>
      </c>
      <c r="R127" s="27">
        <f t="shared" ca="1" si="20"/>
        <v>101.79644530697675</v>
      </c>
      <c r="S127" s="7"/>
      <c r="T127" s="28">
        <f t="shared" si="17"/>
        <v>101.83499999999997</v>
      </c>
      <c r="U127" s="27">
        <f t="shared" si="18"/>
        <v>1.7773560437684248</v>
      </c>
      <c r="V127" s="7"/>
      <c r="W127" s="28">
        <f t="shared" ca="1" si="19"/>
        <v>-3.8554693023215236E-2</v>
      </c>
      <c r="X127" s="27"/>
      <c r="Y127" s="7"/>
      <c r="Z127" s="46"/>
    </row>
    <row r="128" spans="1:26" s="26" customFormat="1" x14ac:dyDescent="0.25">
      <c r="A128" s="26">
        <v>47</v>
      </c>
      <c r="B128" s="26">
        <v>-640</v>
      </c>
      <c r="C128" s="26">
        <v>15191</v>
      </c>
      <c r="D128" s="26">
        <v>13721</v>
      </c>
      <c r="E128" s="26">
        <v>11242</v>
      </c>
      <c r="F128" s="26">
        <v>12696</v>
      </c>
      <c r="G128" s="27"/>
      <c r="H128" s="7"/>
      <c r="I128" s="28">
        <f t="shared" si="11"/>
        <v>3949</v>
      </c>
      <c r="J128" s="27">
        <f t="shared" si="11"/>
        <v>1025</v>
      </c>
      <c r="K128" s="7"/>
      <c r="L128" s="28">
        <f t="shared" ca="1" si="12"/>
        <v>3980.6693012074224</v>
      </c>
      <c r="M128" s="26">
        <f t="shared" ca="1" si="13"/>
        <v>1015.6458596454175</v>
      </c>
      <c r="N128" s="26">
        <f t="shared" ca="1" si="14"/>
        <v>-0.97154380430964038</v>
      </c>
      <c r="O128" s="27">
        <f t="shared" ca="1" si="15"/>
        <v>0.2474266701567602</v>
      </c>
      <c r="P128" s="7"/>
      <c r="Q128" s="28">
        <f t="shared" ca="1" si="16"/>
        <v>-0.96797671571664656</v>
      </c>
      <c r="R128" s="27">
        <f t="shared" ca="1" si="20"/>
        <v>96.048188029340906</v>
      </c>
      <c r="S128" s="7"/>
      <c r="T128" s="28">
        <f t="shared" si="17"/>
        <v>96.07499999999996</v>
      </c>
      <c r="U128" s="27">
        <f t="shared" si="18"/>
        <v>1.6768250788535515</v>
      </c>
      <c r="V128" s="7"/>
      <c r="W128" s="28">
        <f t="shared" ca="1" si="19"/>
        <v>-2.6811970659053941E-2</v>
      </c>
      <c r="X128" s="27"/>
      <c r="Y128" s="7"/>
      <c r="Z128" s="46"/>
    </row>
    <row r="129" spans="1:26" s="26" customFormat="1" x14ac:dyDescent="0.25">
      <c r="A129" s="26">
        <v>48</v>
      </c>
      <c r="B129" s="26">
        <v>-625</v>
      </c>
      <c r="C129" s="26">
        <v>15232</v>
      </c>
      <c r="D129" s="26">
        <v>13535</v>
      </c>
      <c r="E129" s="26">
        <v>11208</v>
      </c>
      <c r="F129" s="26">
        <v>12894</v>
      </c>
      <c r="G129" s="27"/>
      <c r="H129" s="7"/>
      <c r="I129" s="28">
        <f t="shared" si="11"/>
        <v>4024</v>
      </c>
      <c r="J129" s="27">
        <f t="shared" si="11"/>
        <v>641</v>
      </c>
      <c r="K129" s="7"/>
      <c r="L129" s="28">
        <f t="shared" ca="1" si="12"/>
        <v>4055.6693012074224</v>
      </c>
      <c r="M129" s="26">
        <f t="shared" ca="1" si="13"/>
        <v>631.64585964541754</v>
      </c>
      <c r="N129" s="26">
        <f t="shared" ca="1" si="14"/>
        <v>-0.98984871230617277</v>
      </c>
      <c r="O129" s="27">
        <f t="shared" ca="1" si="15"/>
        <v>0.1538784708135694</v>
      </c>
      <c r="P129" s="7"/>
      <c r="Q129" s="28">
        <f t="shared" ca="1" si="16"/>
        <v>-0.9876728005803137</v>
      </c>
      <c r="R129" s="27">
        <f t="shared" ca="1" si="20"/>
        <v>90.565140346385988</v>
      </c>
      <c r="S129" s="7"/>
      <c r="T129" s="28">
        <f t="shared" si="17"/>
        <v>90.44999999999996</v>
      </c>
      <c r="U129" s="27">
        <f t="shared" si="18"/>
        <v>1.5786503084288706</v>
      </c>
      <c r="V129" s="7"/>
      <c r="W129" s="28">
        <f t="shared" ca="1" si="19"/>
        <v>0.11514034638602766</v>
      </c>
      <c r="X129" s="27"/>
      <c r="Y129" s="7"/>
      <c r="Z129" s="46"/>
    </row>
    <row r="130" spans="1:26" s="26" customFormat="1" x14ac:dyDescent="0.25">
      <c r="A130" s="26">
        <v>49</v>
      </c>
      <c r="B130" s="26">
        <v>-638</v>
      </c>
      <c r="C130" s="26">
        <v>15258</v>
      </c>
      <c r="D130" s="26">
        <v>13332</v>
      </c>
      <c r="E130" s="26">
        <v>11195</v>
      </c>
      <c r="F130" s="26">
        <v>13102</v>
      </c>
      <c r="G130" s="27"/>
      <c r="H130" s="7"/>
      <c r="I130" s="28">
        <f t="shared" si="11"/>
        <v>4063</v>
      </c>
      <c r="J130" s="27">
        <f t="shared" si="11"/>
        <v>230</v>
      </c>
      <c r="K130" s="7"/>
      <c r="L130" s="28">
        <f t="shared" ca="1" si="12"/>
        <v>4094.6693012074224</v>
      </c>
      <c r="M130" s="26">
        <f t="shared" ca="1" si="13"/>
        <v>220.64585964541754</v>
      </c>
      <c r="N130" s="26">
        <f t="shared" ca="1" si="14"/>
        <v>-0.99936726446436963</v>
      </c>
      <c r="O130" s="27">
        <f t="shared" ca="1" si="15"/>
        <v>5.3752663704060469E-2</v>
      </c>
      <c r="P130" s="7"/>
      <c r="Q130" s="28">
        <f t="shared" ca="1" si="16"/>
        <v>-0.99867923613367837</v>
      </c>
      <c r="R130" s="27">
        <f t="shared" ca="1" si="20"/>
        <v>84.79060645656341</v>
      </c>
      <c r="S130" s="7"/>
      <c r="T130" s="28">
        <f t="shared" si="17"/>
        <v>84.707999999999956</v>
      </c>
      <c r="U130" s="27">
        <f t="shared" si="18"/>
        <v>1.478433502779356</v>
      </c>
      <c r="V130" s="7"/>
      <c r="W130" s="28">
        <f t="shared" ca="1" si="19"/>
        <v>8.2606456563453889E-2</v>
      </c>
      <c r="X130" s="27"/>
      <c r="Y130" s="7"/>
      <c r="Z130" s="46"/>
    </row>
    <row r="131" spans="1:26" s="26" customFormat="1" x14ac:dyDescent="0.25">
      <c r="A131" s="26">
        <v>50</v>
      </c>
      <c r="B131" s="26">
        <v>-622</v>
      </c>
      <c r="C131" s="26">
        <v>15247</v>
      </c>
      <c r="D131" s="26">
        <v>13127</v>
      </c>
      <c r="E131" s="26">
        <v>11192</v>
      </c>
      <c r="F131" s="26">
        <v>13297</v>
      </c>
      <c r="G131" s="27"/>
      <c r="H131" s="7"/>
      <c r="I131" s="28">
        <f t="shared" si="11"/>
        <v>4055</v>
      </c>
      <c r="J131" s="27">
        <f t="shared" si="11"/>
        <v>-170</v>
      </c>
      <c r="K131" s="7"/>
      <c r="L131" s="28">
        <f t="shared" ca="1" si="12"/>
        <v>4086.6693012074224</v>
      </c>
      <c r="M131" s="26">
        <f t="shared" ca="1" si="13"/>
        <v>-179.35414035458246</v>
      </c>
      <c r="N131" s="26">
        <f t="shared" ca="1" si="14"/>
        <v>-0.99741474094473959</v>
      </c>
      <c r="O131" s="27">
        <f t="shared" ca="1" si="15"/>
        <v>-4.3693377278429951E-2</v>
      </c>
      <c r="P131" s="7"/>
      <c r="Q131" s="28">
        <f t="shared" ca="1" si="16"/>
        <v>-0.99817353771207051</v>
      </c>
      <c r="R131" s="27">
        <f t="shared" ca="1" si="20"/>
        <v>79.20327855820284</v>
      </c>
      <c r="S131" s="7"/>
      <c r="T131" s="28">
        <f t="shared" si="17"/>
        <v>79.109999999999957</v>
      </c>
      <c r="U131" s="27">
        <f t="shared" si="18"/>
        <v>1.3807299712527135</v>
      </c>
      <c r="V131" s="7"/>
      <c r="W131" s="28">
        <f t="shared" ca="1" si="19"/>
        <v>9.3278558202882778E-2</v>
      </c>
      <c r="X131" s="27"/>
      <c r="Y131" s="7"/>
      <c r="Z131" s="46"/>
    </row>
    <row r="132" spans="1:26" s="26" customFormat="1" x14ac:dyDescent="0.25">
      <c r="A132" s="26">
        <v>51</v>
      </c>
      <c r="B132" s="26">
        <v>-623</v>
      </c>
      <c r="C132" s="26">
        <v>15222</v>
      </c>
      <c r="D132" s="26">
        <v>12923</v>
      </c>
      <c r="E132" s="26">
        <v>11210</v>
      </c>
      <c r="F132" s="26">
        <v>13492</v>
      </c>
      <c r="G132" s="27"/>
      <c r="H132" s="7"/>
      <c r="I132" s="28">
        <f t="shared" si="11"/>
        <v>4012</v>
      </c>
      <c r="J132" s="27">
        <f t="shared" si="11"/>
        <v>-569</v>
      </c>
      <c r="K132" s="7"/>
      <c r="L132" s="28">
        <f t="shared" ca="1" si="12"/>
        <v>4043.6693012074224</v>
      </c>
      <c r="M132" s="26">
        <f t="shared" ca="1" si="13"/>
        <v>-578.35414035458246</v>
      </c>
      <c r="N132" s="26">
        <f t="shared" ca="1" si="14"/>
        <v>-0.98691992702672759</v>
      </c>
      <c r="O132" s="27">
        <f t="shared" ca="1" si="15"/>
        <v>-0.14089580315846414</v>
      </c>
      <c r="P132" s="7"/>
      <c r="Q132" s="28">
        <f t="shared" ca="1" si="16"/>
        <v>-0.98912098950287675</v>
      </c>
      <c r="R132" s="27">
        <f t="shared" ca="1" si="20"/>
        <v>73.602719857338457</v>
      </c>
      <c r="S132" s="7"/>
      <c r="T132" s="28">
        <f t="shared" si="17"/>
        <v>73.502999999999957</v>
      </c>
      <c r="U132" s="27">
        <f t="shared" si="18"/>
        <v>1.2828693600933911</v>
      </c>
      <c r="V132" s="7"/>
      <c r="W132" s="28">
        <f t="shared" ca="1" si="19"/>
        <v>9.9719857338499196E-2</v>
      </c>
      <c r="X132" s="27"/>
      <c r="Y132" s="7"/>
      <c r="Z132" s="46"/>
    </row>
    <row r="133" spans="1:26" s="26" customFormat="1" x14ac:dyDescent="0.25">
      <c r="A133" s="26">
        <v>52</v>
      </c>
      <c r="B133" s="26">
        <v>-606</v>
      </c>
      <c r="C133" s="26">
        <v>15197</v>
      </c>
      <c r="D133" s="26">
        <v>12737</v>
      </c>
      <c r="E133" s="26">
        <v>11260</v>
      </c>
      <c r="F133" s="26">
        <v>13693</v>
      </c>
      <c r="G133" s="27"/>
      <c r="H133" s="7"/>
      <c r="I133" s="28">
        <f t="shared" si="11"/>
        <v>3937</v>
      </c>
      <c r="J133" s="27">
        <f t="shared" si="11"/>
        <v>-956</v>
      </c>
      <c r="K133" s="7"/>
      <c r="L133" s="28">
        <f t="shared" ca="1" si="12"/>
        <v>3968.6693012074224</v>
      </c>
      <c r="M133" s="26">
        <f t="shared" ca="1" si="13"/>
        <v>-965.35414035458246</v>
      </c>
      <c r="N133" s="26">
        <f t="shared" ca="1" si="14"/>
        <v>-0.96861501903019509</v>
      </c>
      <c r="O133" s="27">
        <f t="shared" ca="1" si="15"/>
        <v>-0.23517484780902365</v>
      </c>
      <c r="P133" s="7"/>
      <c r="Q133" s="28">
        <f t="shared" ca="1" si="16"/>
        <v>-0.97221407494066159</v>
      </c>
      <c r="R133" s="27">
        <f t="shared" ca="1" si="20"/>
        <v>68.111291652725015</v>
      </c>
      <c r="S133" s="7"/>
      <c r="T133" s="28">
        <f t="shared" si="17"/>
        <v>68.048999999999964</v>
      </c>
      <c r="U133" s="27">
        <f t="shared" si="18"/>
        <v>1.1876791026896205</v>
      </c>
      <c r="V133" s="7"/>
      <c r="W133" s="28">
        <f t="shared" ca="1" si="19"/>
        <v>6.2291652725050994E-2</v>
      </c>
      <c r="X133" s="27"/>
      <c r="Y133" s="7"/>
      <c r="Z133" s="46"/>
    </row>
    <row r="134" spans="1:26" s="26" customFormat="1" x14ac:dyDescent="0.25">
      <c r="A134" s="26">
        <v>53</v>
      </c>
      <c r="B134" s="26">
        <v>-622</v>
      </c>
      <c r="C134" s="26">
        <v>15128</v>
      </c>
      <c r="D134" s="26">
        <v>12544</v>
      </c>
      <c r="E134" s="26">
        <v>11315</v>
      </c>
      <c r="F134" s="26">
        <v>13880</v>
      </c>
      <c r="G134" s="27"/>
      <c r="H134" s="7"/>
      <c r="I134" s="28">
        <f t="shared" si="11"/>
        <v>3813</v>
      </c>
      <c r="J134" s="27">
        <f t="shared" si="11"/>
        <v>-1336</v>
      </c>
      <c r="K134" s="7"/>
      <c r="L134" s="28">
        <f t="shared" ca="1" si="12"/>
        <v>3844.6693012074224</v>
      </c>
      <c r="M134" s="26">
        <f t="shared" ca="1" si="13"/>
        <v>-1345.3541403545826</v>
      </c>
      <c r="N134" s="26">
        <f t="shared" ca="1" si="14"/>
        <v>-0.93835090447592817</v>
      </c>
      <c r="O134" s="27">
        <f t="shared" ca="1" si="15"/>
        <v>-0.32774858674238955</v>
      </c>
      <c r="P134" s="7"/>
      <c r="Q134" s="28">
        <f t="shared" ca="1" si="16"/>
        <v>-0.94332131211073145</v>
      </c>
      <c r="R134" s="27">
        <f t="shared" ca="1" si="20"/>
        <v>62.55037766667175</v>
      </c>
      <c r="S134" s="7"/>
      <c r="T134" s="28">
        <f t="shared" si="17"/>
        <v>62.450999999999965</v>
      </c>
      <c r="U134" s="27">
        <f t="shared" si="18"/>
        <v>1.0899755711629782</v>
      </c>
      <c r="V134" s="7"/>
      <c r="W134" s="28">
        <f t="shared" ca="1" si="19"/>
        <v>9.9377666671784937E-2</v>
      </c>
      <c r="X134" s="27"/>
      <c r="Y134" s="7"/>
      <c r="Z134" s="46"/>
    </row>
    <row r="135" spans="1:26" s="26" customFormat="1" x14ac:dyDescent="0.25">
      <c r="A135" s="26">
        <v>54</v>
      </c>
      <c r="B135" s="26">
        <v>-612</v>
      </c>
      <c r="C135" s="26">
        <v>15049</v>
      </c>
      <c r="D135" s="26">
        <v>12358</v>
      </c>
      <c r="E135" s="26">
        <v>11390</v>
      </c>
      <c r="F135" s="26">
        <v>14059</v>
      </c>
      <c r="G135" s="27"/>
      <c r="H135" s="7"/>
      <c r="I135" s="28">
        <f t="shared" si="11"/>
        <v>3659</v>
      </c>
      <c r="J135" s="27">
        <f t="shared" si="11"/>
        <v>-1701</v>
      </c>
      <c r="K135" s="7"/>
      <c r="L135" s="28">
        <f t="shared" ca="1" si="12"/>
        <v>3690.6693012074224</v>
      </c>
      <c r="M135" s="26">
        <f t="shared" ca="1" si="13"/>
        <v>-1710.3541403545826</v>
      </c>
      <c r="N135" s="26">
        <f t="shared" ca="1" si="14"/>
        <v>-0.90076482672304814</v>
      </c>
      <c r="O135" s="27">
        <f t="shared" ca="1" si="15"/>
        <v>-0.41666809913891206</v>
      </c>
      <c r="P135" s="7"/>
      <c r="Q135" s="28">
        <f t="shared" ca="1" si="16"/>
        <v>-0.90705151482143198</v>
      </c>
      <c r="R135" s="27">
        <f t="shared" ca="1" si="20"/>
        <v>57.037291371243327</v>
      </c>
      <c r="S135" s="7"/>
      <c r="T135" s="28">
        <f t="shared" si="17"/>
        <v>56.942999999999962</v>
      </c>
      <c r="U135" s="27">
        <f t="shared" si="18"/>
        <v>0.99384283596313039</v>
      </c>
      <c r="V135" s="7"/>
      <c r="W135" s="28">
        <f t="shared" ca="1" si="19"/>
        <v>9.4291371243365063E-2</v>
      </c>
      <c r="X135" s="27"/>
      <c r="Y135" s="7"/>
      <c r="Z135" s="46"/>
    </row>
    <row r="136" spans="1:26" s="26" customFormat="1" x14ac:dyDescent="0.25">
      <c r="A136" s="26">
        <v>55</v>
      </c>
      <c r="B136" s="26">
        <v>-644</v>
      </c>
      <c r="C136" s="26">
        <v>14950</v>
      </c>
      <c r="D136" s="26">
        <v>12171</v>
      </c>
      <c r="E136" s="26">
        <v>11487</v>
      </c>
      <c r="F136" s="26">
        <v>14246</v>
      </c>
      <c r="G136" s="27"/>
      <c r="H136" s="7"/>
      <c r="I136" s="28">
        <f t="shared" si="11"/>
        <v>3463</v>
      </c>
      <c r="J136" s="27">
        <f t="shared" si="11"/>
        <v>-2075</v>
      </c>
      <c r="K136" s="7"/>
      <c r="L136" s="28">
        <f t="shared" ca="1" si="12"/>
        <v>3494.6693012074224</v>
      </c>
      <c r="M136" s="26">
        <f t="shared" ca="1" si="13"/>
        <v>-2084.3541403545823</v>
      </c>
      <c r="N136" s="26">
        <f t="shared" ca="1" si="14"/>
        <v>-0.85292800049211004</v>
      </c>
      <c r="O136" s="27">
        <f t="shared" ca="1" si="15"/>
        <v>-0.50778014745754063</v>
      </c>
      <c r="P136" s="7"/>
      <c r="Q136" s="28">
        <f t="shared" ca="1" si="16"/>
        <v>-0.86056239731630946</v>
      </c>
      <c r="R136" s="27">
        <f t="shared" ca="1" si="20"/>
        <v>51.166713599120044</v>
      </c>
      <c r="S136" s="7"/>
      <c r="T136" s="28">
        <f t="shared" si="17"/>
        <v>51.146999999999963</v>
      </c>
      <c r="U136" s="27">
        <f t="shared" si="18"/>
        <v>0.89268355251753906</v>
      </c>
      <c r="V136" s="7"/>
      <c r="W136" s="28">
        <f t="shared" ca="1" si="19"/>
        <v>1.9713599120080971E-2</v>
      </c>
      <c r="X136" s="27"/>
      <c r="Y136" s="7"/>
      <c r="Z136" s="46"/>
    </row>
    <row r="137" spans="1:26" s="26" customFormat="1" x14ac:dyDescent="0.25">
      <c r="A137" s="26">
        <v>56</v>
      </c>
      <c r="B137" s="26">
        <v>-630</v>
      </c>
      <c r="C137" s="26">
        <v>14845</v>
      </c>
      <c r="D137" s="26">
        <v>12010</v>
      </c>
      <c r="E137" s="26">
        <v>11610</v>
      </c>
      <c r="F137" s="26">
        <v>14422</v>
      </c>
      <c r="G137" s="27"/>
      <c r="H137" s="7"/>
      <c r="I137" s="28">
        <f t="shared" si="11"/>
        <v>3235</v>
      </c>
      <c r="J137" s="27">
        <f t="shared" si="11"/>
        <v>-2412</v>
      </c>
      <c r="K137" s="7"/>
      <c r="L137" s="28">
        <f t="shared" ca="1" si="12"/>
        <v>3266.6693012074224</v>
      </c>
      <c r="M137" s="26">
        <f t="shared" ca="1" si="13"/>
        <v>-2421.3541403545823</v>
      </c>
      <c r="N137" s="26">
        <f t="shared" ca="1" si="14"/>
        <v>-0.79728108018265131</v>
      </c>
      <c r="O137" s="27">
        <f t="shared" ca="1" si="15"/>
        <v>-0.58987843698528875</v>
      </c>
      <c r="P137" s="7"/>
      <c r="Q137" s="28">
        <f t="shared" ca="1" si="16"/>
        <v>-0.8061284734354206</v>
      </c>
      <c r="R137" s="27">
        <f t="shared" ca="1" si="20"/>
        <v>45.515186525116178</v>
      </c>
      <c r="S137" s="7"/>
      <c r="T137" s="28">
        <f t="shared" si="17"/>
        <v>45.476999999999961</v>
      </c>
      <c r="U137" s="27">
        <f t="shared" si="18"/>
        <v>0.79372338392946062</v>
      </c>
      <c r="V137" s="7"/>
      <c r="W137" s="28">
        <f t="shared" ca="1" si="19"/>
        <v>3.8186525116216785E-2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-638</v>
      </c>
      <c r="C138" s="26">
        <v>14699</v>
      </c>
      <c r="D138" s="26">
        <v>11839</v>
      </c>
      <c r="E138" s="26">
        <v>11737</v>
      </c>
      <c r="F138" s="26">
        <v>14573</v>
      </c>
      <c r="G138" s="27"/>
      <c r="H138" s="7"/>
      <c r="I138" s="28">
        <f t="shared" si="11"/>
        <v>2962</v>
      </c>
      <c r="J138" s="27">
        <f t="shared" si="11"/>
        <v>-2734</v>
      </c>
      <c r="K138" s="7"/>
      <c r="L138" s="28">
        <f t="shared" ca="1" si="12"/>
        <v>2993.6693012074224</v>
      </c>
      <c r="M138" s="26">
        <f t="shared" ca="1" si="13"/>
        <v>-2743.3541403545823</v>
      </c>
      <c r="N138" s="26">
        <f t="shared" ca="1" si="14"/>
        <v>-0.7306512150752732</v>
      </c>
      <c r="O138" s="27">
        <f t="shared" ca="1" si="15"/>
        <v>-0.66832249997619353</v>
      </c>
      <c r="P138" s="7"/>
      <c r="Q138" s="28">
        <f t="shared" ca="1" si="16"/>
        <v>-0.74065612987230156</v>
      </c>
      <c r="R138" s="27">
        <f t="shared" ca="1" si="20"/>
        <v>39.648555211368944</v>
      </c>
      <c r="S138" s="7"/>
      <c r="T138" s="28">
        <f t="shared" si="17"/>
        <v>39.734999999999964</v>
      </c>
      <c r="U138" s="27">
        <f t="shared" si="18"/>
        <v>0.69350657827994622</v>
      </c>
      <c r="V138" s="7"/>
      <c r="W138" s="28">
        <f t="shared" ca="1" si="19"/>
        <v>-8.6444788631020231E-2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-619</v>
      </c>
      <c r="C139" s="26">
        <v>14564</v>
      </c>
      <c r="D139" s="26">
        <v>11702</v>
      </c>
      <c r="E139" s="26">
        <v>11882</v>
      </c>
      <c r="F139" s="26">
        <v>14723</v>
      </c>
      <c r="G139" s="27"/>
      <c r="H139" s="7"/>
      <c r="I139" s="28">
        <f t="shared" si="11"/>
        <v>2682</v>
      </c>
      <c r="J139" s="27">
        <f t="shared" si="11"/>
        <v>-3021</v>
      </c>
      <c r="K139" s="7"/>
      <c r="L139" s="28">
        <f t="shared" ca="1" si="12"/>
        <v>2713.6693012074224</v>
      </c>
      <c r="M139" s="26">
        <f t="shared" ca="1" si="13"/>
        <v>-3030.3541403545823</v>
      </c>
      <c r="N139" s="26">
        <f t="shared" ca="1" si="14"/>
        <v>-0.66231289188821862</v>
      </c>
      <c r="O139" s="27">
        <f t="shared" ca="1" si="15"/>
        <v>-0.73824003438113039</v>
      </c>
      <c r="P139" s="7"/>
      <c r="Q139" s="28">
        <f t="shared" ca="1" si="16"/>
        <v>-0.6733485238400041</v>
      </c>
      <c r="R139" s="27">
        <f t="shared" ca="1" si="20"/>
        <v>34.07763968090012</v>
      </c>
      <c r="S139" s="7"/>
      <c r="T139" s="28">
        <f t="shared" si="17"/>
        <v>34.163999999999966</v>
      </c>
      <c r="U139" s="27">
        <f t="shared" si="18"/>
        <v>0.59627428565134211</v>
      </c>
      <c r="V139" s="7"/>
      <c r="W139" s="28">
        <f t="shared" ca="1" si="19"/>
        <v>-8.6360319099846095E-2</v>
      </c>
      <c r="X139" s="27"/>
      <c r="Y139" s="7"/>
      <c r="Z139" s="46"/>
    </row>
    <row r="140" spans="1:26" s="26" customFormat="1" x14ac:dyDescent="0.25">
      <c r="A140" s="26">
        <v>59</v>
      </c>
      <c r="B140" s="26">
        <v>-632</v>
      </c>
      <c r="C140" s="26">
        <v>14402</v>
      </c>
      <c r="D140" s="26">
        <v>11573</v>
      </c>
      <c r="E140" s="26">
        <v>12042</v>
      </c>
      <c r="F140" s="26">
        <v>14851</v>
      </c>
      <c r="G140" s="27"/>
      <c r="H140" s="7"/>
      <c r="I140" s="28">
        <f t="shared" si="11"/>
        <v>2360</v>
      </c>
      <c r="J140" s="27">
        <f t="shared" si="11"/>
        <v>-3278</v>
      </c>
      <c r="K140" s="7"/>
      <c r="L140" s="28">
        <f t="shared" ca="1" si="12"/>
        <v>2391.6693012074224</v>
      </c>
      <c r="M140" s="26">
        <f t="shared" ca="1" si="13"/>
        <v>-3287.3541403545823</v>
      </c>
      <c r="N140" s="26">
        <f t="shared" ca="1" si="14"/>
        <v>-0.58372382022310598</v>
      </c>
      <c r="O140" s="27">
        <f t="shared" ca="1" si="15"/>
        <v>-0.80084911571238049</v>
      </c>
      <c r="P140" s="7"/>
      <c r="Q140" s="28">
        <f t="shared" ca="1" si="16"/>
        <v>-0.59568051115640186</v>
      </c>
      <c r="R140" s="27">
        <f t="shared" ca="1" si="20"/>
        <v>28.351987761255828</v>
      </c>
      <c r="S140" s="7"/>
      <c r="T140" s="28">
        <f t="shared" si="17"/>
        <v>28.475999999999967</v>
      </c>
      <c r="U140" s="27">
        <f t="shared" si="18"/>
        <v>0.49699995779790473</v>
      </c>
      <c r="V140" s="7"/>
      <c r="W140" s="28">
        <f t="shared" ca="1" si="19"/>
        <v>-0.12401223874413958</v>
      </c>
      <c r="X140" s="27"/>
      <c r="Y140" s="7"/>
      <c r="Z140" s="46"/>
    </row>
    <row r="141" spans="1:26" s="26" customFormat="1" x14ac:dyDescent="0.25">
      <c r="A141" s="26">
        <v>60</v>
      </c>
      <c r="B141" s="26">
        <v>-607</v>
      </c>
      <c r="C141" s="26">
        <v>14248</v>
      </c>
      <c r="D141" s="26">
        <v>11465</v>
      </c>
      <c r="E141" s="26">
        <v>12211</v>
      </c>
      <c r="F141" s="26">
        <v>14969</v>
      </c>
      <c r="G141" s="27"/>
      <c r="H141" s="7"/>
      <c r="I141" s="28">
        <f t="shared" si="11"/>
        <v>2037</v>
      </c>
      <c r="J141" s="27">
        <f t="shared" si="11"/>
        <v>-3504</v>
      </c>
      <c r="K141" s="7"/>
      <c r="L141" s="28">
        <f t="shared" ca="1" si="12"/>
        <v>2068.6693012074224</v>
      </c>
      <c r="M141" s="26">
        <f t="shared" ca="1" si="13"/>
        <v>-3513.3541403545823</v>
      </c>
      <c r="N141" s="26">
        <f t="shared" ca="1" si="14"/>
        <v>-0.50489068311803953</v>
      </c>
      <c r="O141" s="27">
        <f t="shared" ca="1" si="15"/>
        <v>-0.85590612886748763</v>
      </c>
      <c r="P141" s="7"/>
      <c r="Q141" s="28">
        <f t="shared" ca="1" si="16"/>
        <v>-0.51765626049640523</v>
      </c>
      <c r="R141" s="27">
        <f t="shared" ca="1" si="20"/>
        <v>22.875461724179331</v>
      </c>
      <c r="S141" s="7"/>
      <c r="T141" s="28">
        <f t="shared" si="17"/>
        <v>23.01299999999997</v>
      </c>
      <c r="U141" s="27">
        <f t="shared" si="18"/>
        <v>0.40165262076145453</v>
      </c>
      <c r="V141" s="7"/>
      <c r="W141" s="28">
        <f t="shared" ca="1" si="19"/>
        <v>-0.13753827582063849</v>
      </c>
      <c r="X141" s="27"/>
      <c r="Y141" s="7"/>
      <c r="Z141" s="46"/>
    </row>
    <row r="142" spans="1:26" s="26" customFormat="1" x14ac:dyDescent="0.25">
      <c r="A142" s="26">
        <v>61</v>
      </c>
      <c r="B142" s="26">
        <v>-605</v>
      </c>
      <c r="C142" s="26">
        <v>14061</v>
      </c>
      <c r="D142" s="26">
        <v>11363</v>
      </c>
      <c r="E142" s="26">
        <v>12372</v>
      </c>
      <c r="F142" s="26">
        <v>15051</v>
      </c>
      <c r="G142" s="27"/>
      <c r="H142" s="7"/>
      <c r="I142" s="28">
        <f t="shared" si="11"/>
        <v>1689</v>
      </c>
      <c r="J142" s="27">
        <f t="shared" si="11"/>
        <v>-3688</v>
      </c>
      <c r="K142" s="7"/>
      <c r="L142" s="28">
        <f t="shared" ca="1" si="12"/>
        <v>1720.6693012074224</v>
      </c>
      <c r="M142" s="26">
        <f t="shared" ca="1" si="13"/>
        <v>-3697.3541403545823</v>
      </c>
      <c r="N142" s="26">
        <f t="shared" ca="1" si="14"/>
        <v>-0.41995591001412891</v>
      </c>
      <c r="O142" s="27">
        <f t="shared" ca="1" si="15"/>
        <v>-0.90073130771943322</v>
      </c>
      <c r="P142" s="7"/>
      <c r="Q142" s="28">
        <f t="shared" ca="1" si="16"/>
        <v>-0.43337776189342836</v>
      </c>
      <c r="R142" s="27">
        <f t="shared" ca="1" si="20"/>
        <v>17.40376865678104</v>
      </c>
      <c r="S142" s="7"/>
      <c r="T142" s="28">
        <f t="shared" si="17"/>
        <v>17.567999999999969</v>
      </c>
      <c r="U142" s="27">
        <f t="shared" si="18"/>
        <v>0.30661944299036331</v>
      </c>
      <c r="V142" s="7"/>
      <c r="W142" s="28">
        <f t="shared" ca="1" si="19"/>
        <v>-0.16423134321892974</v>
      </c>
      <c r="X142" s="27"/>
      <c r="Y142" s="7"/>
      <c r="Z142" s="46"/>
    </row>
    <row r="143" spans="1:26" s="26" customFormat="1" x14ac:dyDescent="0.25">
      <c r="A143" s="26">
        <v>62</v>
      </c>
      <c r="B143" s="26">
        <v>-630</v>
      </c>
      <c r="C143" s="26">
        <v>13879</v>
      </c>
      <c r="D143" s="26">
        <v>11290</v>
      </c>
      <c r="E143" s="26">
        <v>12563</v>
      </c>
      <c r="F143" s="26">
        <v>15136</v>
      </c>
      <c r="G143" s="27"/>
      <c r="H143" s="7"/>
      <c r="I143" s="28">
        <f t="shared" si="11"/>
        <v>1316</v>
      </c>
      <c r="J143" s="27">
        <f t="shared" si="11"/>
        <v>-3846</v>
      </c>
      <c r="K143" s="7"/>
      <c r="L143" s="28">
        <f t="shared" ca="1" si="12"/>
        <v>1347.6693012074224</v>
      </c>
      <c r="M143" s="26">
        <f t="shared" ca="1" si="13"/>
        <v>-3855.3541403545823</v>
      </c>
      <c r="N143" s="26">
        <f t="shared" ca="1" si="14"/>
        <v>-0.32891950091137412</v>
      </c>
      <c r="O143" s="27">
        <f t="shared" ca="1" si="15"/>
        <v>-0.93922249390751689</v>
      </c>
      <c r="P143" s="7"/>
      <c r="Q143" s="28">
        <f t="shared" ca="1" si="16"/>
        <v>-0.3429028969620283</v>
      </c>
      <c r="R143" s="27">
        <f t="shared" ca="1" si="20"/>
        <v>11.766453942330941</v>
      </c>
      <c r="S143" s="7"/>
      <c r="T143" s="28">
        <f t="shared" si="17"/>
        <v>11.897999999999969</v>
      </c>
      <c r="U143" s="27">
        <f t="shared" si="18"/>
        <v>0.20765927440228479</v>
      </c>
      <c r="V143" s="7"/>
      <c r="W143" s="28">
        <f t="shared" ca="1" si="19"/>
        <v>-0.13154605766902883</v>
      </c>
      <c r="X143" s="27"/>
      <c r="Y143" s="7"/>
      <c r="Z143" s="46"/>
    </row>
    <row r="144" spans="1:26" s="26" customFormat="1" x14ac:dyDescent="0.25">
      <c r="A144" s="26">
        <v>63</v>
      </c>
      <c r="B144" s="26">
        <v>-645</v>
      </c>
      <c r="C144" s="26">
        <v>13685</v>
      </c>
      <c r="D144" s="26">
        <v>11228</v>
      </c>
      <c r="E144" s="26">
        <v>12762</v>
      </c>
      <c r="F144" s="26">
        <v>15200</v>
      </c>
      <c r="G144" s="27"/>
      <c r="H144" s="7"/>
      <c r="I144" s="28">
        <f t="shared" si="11"/>
        <v>923</v>
      </c>
      <c r="J144" s="27">
        <f t="shared" si="11"/>
        <v>-3972</v>
      </c>
      <c r="K144" s="7"/>
      <c r="L144" s="28">
        <f t="shared" ca="1" si="12"/>
        <v>954.66930120742245</v>
      </c>
      <c r="M144" s="26">
        <f t="shared" ca="1" si="13"/>
        <v>-3981.3541403545823</v>
      </c>
      <c r="N144" s="26">
        <f t="shared" ca="1" si="14"/>
        <v>-0.23300178300954402</v>
      </c>
      <c r="O144" s="27">
        <f t="shared" ca="1" si="15"/>
        <v>-0.96991799681700142</v>
      </c>
      <c r="P144" s="7"/>
      <c r="Q144" s="28">
        <f t="shared" ca="1" si="16"/>
        <v>-0.24743042183769992</v>
      </c>
      <c r="R144" s="27">
        <f t="shared" ca="1" si="20"/>
        <v>6.0208776795465155</v>
      </c>
      <c r="S144" s="7"/>
      <c r="T144" s="28">
        <f t="shared" si="17"/>
        <v>6.0929999999999698</v>
      </c>
      <c r="U144" s="27">
        <f t="shared" si="18"/>
        <v>0.10634291132401397</v>
      </c>
      <c r="V144" s="7"/>
      <c r="W144" s="28">
        <f t="shared" ca="1" si="19"/>
        <v>-7.2122320453454236E-2</v>
      </c>
      <c r="X144" s="27"/>
      <c r="Y144" s="7"/>
      <c r="Z144" s="46"/>
    </row>
    <row r="145" spans="1:26" s="26" customFormat="1" x14ac:dyDescent="0.25">
      <c r="A145" s="26">
        <v>64</v>
      </c>
      <c r="B145" s="26">
        <v>-632</v>
      </c>
      <c r="C145" s="26">
        <v>13480</v>
      </c>
      <c r="D145" s="26">
        <v>11191</v>
      </c>
      <c r="E145" s="26">
        <v>12959</v>
      </c>
      <c r="F145" s="26">
        <v>15236</v>
      </c>
      <c r="G145" s="27"/>
      <c r="H145" s="7"/>
      <c r="I145" s="28">
        <f t="shared" ref="I145:J145" si="21">C145-E145</f>
        <v>521</v>
      </c>
      <c r="J145" s="27">
        <f t="shared" si="21"/>
        <v>-4045</v>
      </c>
      <c r="K145" s="7"/>
      <c r="L145" s="28">
        <f t="shared" ref="L145" ca="1" si="22">I145-$J$4</f>
        <v>552.66930120742245</v>
      </c>
      <c r="M145" s="26">
        <f t="shared" ref="M145" ca="1" si="23">J145-$J$3</f>
        <v>-4054.3541403545823</v>
      </c>
      <c r="N145" s="26">
        <f t="shared" ref="N145" ca="1" si="24">L145/$J$7</f>
        <v>-0.13488747614813004</v>
      </c>
      <c r="O145" s="27">
        <f t="shared" ref="O145" ca="1" si="25">M145/$J$6</f>
        <v>-0.98770189929630592</v>
      </c>
      <c r="P145" s="7"/>
      <c r="Q145" s="28">
        <f t="shared" ref="Q145" ca="1" si="26">(N145-O145*SIN(-$J$11*PI()/180))/(COS(-$J$11*PI()/180))</f>
        <v>-0.14956938273143569</v>
      </c>
      <c r="R145" s="27">
        <f ca="1">IF(MOD(ATAN2(O145,Q145)*180/PI()-$J$9+360,360)&gt;5,MOD(ATAN2(O145,Q145)*180/PI()-$J$9+360,360)-360,MOD(ATAN2(O145,Q145)*180/PI()-$J$9+360,360))</f>
        <v>0.32067973917605741</v>
      </c>
      <c r="S145" s="7"/>
      <c r="T145" s="28">
        <f t="shared" ref="T145" si="27">360/40000*B145+T144</f>
        <v>0.40499999999997005</v>
      </c>
      <c r="U145" s="27">
        <f t="shared" ref="U145" si="28">T145*PI()/180</f>
        <v>7.0685834705765125E-3</v>
      </c>
      <c r="V145" s="7"/>
      <c r="W145" s="28">
        <f t="shared" ref="W145" ca="1" si="29">R145-T145</f>
        <v>-8.4320260823912641E-2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40022</v>
      </c>
    </row>
    <row r="151" spans="1:26" x14ac:dyDescent="0.25">
      <c r="A151" t="s">
        <v>81</v>
      </c>
      <c r="B151">
        <v>40022</v>
      </c>
    </row>
    <row r="152" spans="1:26" x14ac:dyDescent="0.25">
      <c r="A152" s="32" t="s">
        <v>92</v>
      </c>
      <c r="B152" s="32">
        <v>-39977</v>
      </c>
    </row>
    <row r="153" spans="1:26" x14ac:dyDescent="0.25">
      <c r="A153" t="s">
        <v>87</v>
      </c>
      <c r="B153">
        <v>-39977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-1.9917559000637342</v>
      </c>
      <c r="L3" s="36" t="s">
        <v>1</v>
      </c>
      <c r="M3" s="11">
        <v>-3837.5968330746787</v>
      </c>
      <c r="N3" s="10" t="s">
        <v>2</v>
      </c>
      <c r="O3" s="36">
        <v>3816.6513682515329</v>
      </c>
      <c r="Q3" s="117" t="s">
        <v>3</v>
      </c>
      <c r="R3" s="117"/>
      <c r="T3" s="49" t="s">
        <v>53</v>
      </c>
      <c r="U3" s="50">
        <v>43690</v>
      </c>
    </row>
    <row r="4" spans="1:21" ht="15.75" thickBot="1" x14ac:dyDescent="0.3">
      <c r="A4" t="s">
        <v>64</v>
      </c>
      <c r="I4" s="34" t="s">
        <v>4</v>
      </c>
      <c r="J4" s="34">
        <f>(M6+M12)/2</f>
        <v>-32.897677034846737</v>
      </c>
      <c r="L4" s="9" t="s">
        <v>5</v>
      </c>
      <c r="M4" s="13">
        <v>360.00480624375558</v>
      </c>
      <c r="N4" s="12" t="s">
        <v>6</v>
      </c>
      <c r="O4" s="9">
        <v>359.66758622406633</v>
      </c>
      <c r="Q4" s="2" t="s">
        <v>7</v>
      </c>
      <c r="R4" s="2">
        <f>MAX(AC20:AC149)</f>
        <v>0.24683165303886767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-172.20753928292058</v>
      </c>
      <c r="N5" s="14" t="s">
        <v>9</v>
      </c>
      <c r="O5" s="9">
        <v>-172.39761527567131</v>
      </c>
      <c r="Q5" s="5" t="s">
        <v>10</v>
      </c>
      <c r="R5" s="5">
        <f>MIN(AC20:AC149)</f>
        <v>-0.20583405209373495</v>
      </c>
      <c r="T5" s="49" t="s">
        <v>55</v>
      </c>
      <c r="U5" s="51">
        <v>25</v>
      </c>
    </row>
    <row r="6" spans="1:21" ht="15.75" thickBot="1" x14ac:dyDescent="0.3">
      <c r="A6" t="s">
        <v>65</v>
      </c>
      <c r="I6" s="33" t="s">
        <v>11</v>
      </c>
      <c r="J6" s="33">
        <f>(O3+O9)/2</f>
        <v>3811.0624348085094</v>
      </c>
      <c r="L6" s="38" t="s">
        <v>12</v>
      </c>
      <c r="M6" s="13">
        <v>-32.752426527279404</v>
      </c>
      <c r="N6" s="14" t="s">
        <v>13</v>
      </c>
      <c r="O6" s="9">
        <v>-1.4866495293648603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-3831.7103514597225</v>
      </c>
      <c r="L7" s="39" t="s">
        <v>15</v>
      </c>
      <c r="M7" s="16">
        <f>SUM(M20:M84)</f>
        <v>1021.7546420966535</v>
      </c>
      <c r="N7" s="15" t="s">
        <v>15</v>
      </c>
      <c r="O7" s="37">
        <f>SUM(O20:O84)</f>
        <v>1938.6523548750572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-172.37779913780344</v>
      </c>
      <c r="L9" s="36" t="s">
        <v>18</v>
      </c>
      <c r="M9" s="11">
        <v>-3825.8238698447663</v>
      </c>
      <c r="N9" s="10" t="s">
        <v>19</v>
      </c>
      <c r="O9" s="36">
        <v>3805.4735013654858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-172.18551363942953</v>
      </c>
      <c r="L10" s="9" t="s">
        <v>21</v>
      </c>
      <c r="M10" s="13">
        <v>359.90641109646106</v>
      </c>
      <c r="N10" s="12" t="s">
        <v>22</v>
      </c>
      <c r="O10" s="9">
        <v>359.77893603990333</v>
      </c>
      <c r="T10" s="52"/>
    </row>
    <row r="11" spans="1:21" ht="15.75" thickBot="1" x14ac:dyDescent="0.3">
      <c r="I11" s="34" t="s">
        <v>23</v>
      </c>
      <c r="J11" s="34">
        <f>J9-J10</f>
        <v>-0.19228549837390574</v>
      </c>
      <c r="L11" s="38" t="s">
        <v>24</v>
      </c>
      <c r="M11" s="13">
        <v>-172.16348799593851</v>
      </c>
      <c r="N11" s="14" t="s">
        <v>25</v>
      </c>
      <c r="O11" s="9">
        <v>-172.35798299993553</v>
      </c>
    </row>
    <row r="12" spans="1:21" x14ac:dyDescent="0.25">
      <c r="I12" s="9"/>
      <c r="J12" s="9"/>
      <c r="L12" s="38" t="s">
        <v>26</v>
      </c>
      <c r="M12" s="13">
        <v>-33.042927542414063</v>
      </c>
      <c r="N12" s="14" t="s">
        <v>27</v>
      </c>
      <c r="O12" s="9">
        <v>-2.496862270762608</v>
      </c>
    </row>
    <row r="13" spans="1:21" ht="15.75" thickBot="1" x14ac:dyDescent="0.3">
      <c r="I13" s="9"/>
      <c r="J13" s="9"/>
      <c r="L13" s="39" t="s">
        <v>15</v>
      </c>
      <c r="M13" s="16">
        <f>SUM(M85:M149)</f>
        <v>1141.675936157453</v>
      </c>
      <c r="N13" s="15" t="s">
        <v>15</v>
      </c>
      <c r="O13" s="37">
        <f>SUM(O85:O149)</f>
        <v>2323.57882006096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13492</v>
      </c>
      <c r="D20" s="17">
        <v>11358</v>
      </c>
      <c r="E20" s="17">
        <v>13006</v>
      </c>
      <c r="F20" s="17">
        <v>15148</v>
      </c>
      <c r="G20" s="24"/>
      <c r="H20" s="7"/>
      <c r="I20" s="25">
        <f t="shared" ref="I20:J51" si="0">C20-E20</f>
        <v>486</v>
      </c>
      <c r="J20" s="24">
        <f t="shared" si="0"/>
        <v>-3790</v>
      </c>
      <c r="K20" s="7"/>
      <c r="L20" s="25">
        <f>$M$3*SIN(2*PI()/$M$4*(AA20+$M$5))+$M$6</f>
        <v>484.73517321382047</v>
      </c>
      <c r="M20" s="17">
        <f t="shared" ref="M20:M83" si="1">(I20-L20)^2</f>
        <v>1.5997867990372288</v>
      </c>
      <c r="N20" s="17">
        <f>$O$3*COS(2*PI()/$O$4*(AA20+$O$5))+$O$6</f>
        <v>-3786.3668281986756</v>
      </c>
      <c r="O20" s="24">
        <f t="shared" ref="O20:O83" si="2">(J20-N20)^2</f>
        <v>13.199937337938435</v>
      </c>
      <c r="P20" s="7"/>
      <c r="Q20" s="25">
        <f>I20-$J$4</f>
        <v>518.89767703484677</v>
      </c>
      <c r="R20" s="24">
        <f>J20-$J$3</f>
        <v>-3788.0082440999363</v>
      </c>
      <c r="S20" s="7"/>
      <c r="T20" s="25">
        <f>Q20/$J$7</f>
        <v>-0.13542194723491255</v>
      </c>
      <c r="U20" s="24">
        <f>R20/$J$6</f>
        <v>-0.99395071817821545</v>
      </c>
      <c r="V20" s="7"/>
      <c r="W20" s="25">
        <f>(T20-U20*SIN(-$J$11*PI()/180))/(COS(-$J$11*PI()/180))</f>
        <v>-0.13208698376327135</v>
      </c>
      <c r="X20" s="24">
        <f>IF(MOD(ATAN2(U20,W20)*180/PI()-$J$9+360,360)&gt;5,MOD(ATAN2(U20,W20)*180/PI()-$J$9+360,360)-360,MOD(ATAN2(U20,W20)*180/PI()-$J$9+360,360))</f>
        <v>-5.2466942266505612E-2</v>
      </c>
      <c r="Y20" s="7"/>
      <c r="Z20" s="25">
        <f>I159</f>
        <v>-5</v>
      </c>
      <c r="AA20" s="17">
        <f>360/40000*Z20</f>
        <v>-4.4999999999999998E-2</v>
      </c>
      <c r="AB20" s="24">
        <f>AA20*PI()/180</f>
        <v>-7.8539816339744833E-4</v>
      </c>
      <c r="AC20" s="17">
        <f>X20-AA20</f>
        <v>-7.4669422665056134E-3</v>
      </c>
      <c r="AD20" s="17">
        <f ca="1">INDIRECT("AC"&amp;AE20)-AC20</f>
        <v>-9.8105739747946855E-2</v>
      </c>
      <c r="AE20" s="17">
        <v>149</v>
      </c>
    </row>
    <row r="21" spans="1:31" s="17" customFormat="1" x14ac:dyDescent="0.25">
      <c r="A21" s="17">
        <v>1</v>
      </c>
      <c r="B21" s="17">
        <v>639</v>
      </c>
      <c r="C21" s="17">
        <v>13681</v>
      </c>
      <c r="D21" s="17">
        <v>11394</v>
      </c>
      <c r="E21" s="17">
        <v>12820</v>
      </c>
      <c r="F21" s="17">
        <v>15114</v>
      </c>
      <c r="G21" s="24"/>
      <c r="H21" s="7"/>
      <c r="I21" s="25">
        <f t="shared" si="0"/>
        <v>861</v>
      </c>
      <c r="J21" s="24">
        <f t="shared" si="0"/>
        <v>-3720</v>
      </c>
      <c r="K21" s="7"/>
      <c r="L21" s="25">
        <f t="shared" ref="L21:L84" si="3">$M$3*SIN(2*PI()/$M$4*(AA21+$M$5))+$M$6</f>
        <v>863.16128370853414</v>
      </c>
      <c r="M21" s="17">
        <f t="shared" si="1"/>
        <v>4.6711472687750968</v>
      </c>
      <c r="N21" s="17">
        <f t="shared" ref="N21:N84" si="4">$O$3*COS(2*PI()/$O$4*(AA21+$O$5))+$O$6</f>
        <v>-3717.9915032109138</v>
      </c>
      <c r="O21" s="24">
        <f t="shared" si="2"/>
        <v>4.0340593517694394</v>
      </c>
      <c r="P21" s="7"/>
      <c r="Q21" s="25">
        <f t="shared" ref="Q21:Q84" si="5">I21-$J$4</f>
        <v>893.89767703484677</v>
      </c>
      <c r="R21" s="24">
        <f t="shared" ref="R21:R84" si="6">J21-$J$3</f>
        <v>-3718.0082440999363</v>
      </c>
      <c r="S21" s="7"/>
      <c r="T21" s="25">
        <f t="shared" ref="T21:T84" si="7">Q21/$J$7</f>
        <v>-0.23328946998676683</v>
      </c>
      <c r="U21" s="24">
        <f t="shared" ref="U21:U84" si="8">R21/$J$6</f>
        <v>-0.97558313664487406</v>
      </c>
      <c r="V21" s="7"/>
      <c r="W21" s="25">
        <f t="shared" ref="W21:W84" si="9">(T21-U21*SIN(-$J$11*PI()/180))/(COS(-$J$11*PI()/180))</f>
        <v>-0.23001669976217948</v>
      </c>
      <c r="X21" s="24">
        <f t="shared" ref="X21:X83" si="10">MOD(ATAN2(U21,W21)*180/PI()-$J$9+360,360)</f>
        <v>5.6443447169023102</v>
      </c>
      <c r="Y21" s="7"/>
      <c r="Z21" s="25">
        <f t="shared" ref="Z21:Z84" si="11">B21</f>
        <v>639</v>
      </c>
      <c r="AA21" s="17">
        <f>360/40000*Z21+AA20</f>
        <v>5.7059999999999995</v>
      </c>
      <c r="AB21" s="24">
        <f t="shared" ref="AB21:AB84" si="12">AA21*PI()/180</f>
        <v>9.958848711879642E-2</v>
      </c>
      <c r="AC21" s="17">
        <f t="shared" ref="AC21:AC84" si="13">X21-AA21</f>
        <v>-6.1655283097689306E-2</v>
      </c>
      <c r="AD21" s="17">
        <f t="shared" ref="AD21:AD83" ca="1" si="14">INDIRECT("AC"&amp;AE21)-AC21</f>
        <v>-4.8812360764583396E-2</v>
      </c>
      <c r="AE21" s="17">
        <v>148</v>
      </c>
    </row>
    <row r="22" spans="1:31" s="17" customFormat="1" x14ac:dyDescent="0.25">
      <c r="A22" s="17">
        <v>2</v>
      </c>
      <c r="B22" s="17">
        <v>637</v>
      </c>
      <c r="C22" s="17">
        <v>13864</v>
      </c>
      <c r="D22" s="17">
        <v>11454</v>
      </c>
      <c r="E22" s="17">
        <v>12638</v>
      </c>
      <c r="F22" s="17">
        <v>15068</v>
      </c>
      <c r="G22" s="24"/>
      <c r="H22" s="7"/>
      <c r="I22" s="25">
        <f t="shared" si="0"/>
        <v>1226</v>
      </c>
      <c r="J22" s="24">
        <f t="shared" si="0"/>
        <v>-3614</v>
      </c>
      <c r="K22" s="7"/>
      <c r="L22" s="25">
        <f t="shared" si="3"/>
        <v>1231.4307088876342</v>
      </c>
      <c r="M22" s="17">
        <f t="shared" si="1"/>
        <v>29.492599022228898</v>
      </c>
      <c r="N22" s="17">
        <f>$O$3*COS(2*PI()/$O$4*(AA22+$O$5))+$O$6</f>
        <v>-3612.5237789593234</v>
      </c>
      <c r="O22" s="24">
        <f>(J22-N22)^2</f>
        <v>2.1792285609362794</v>
      </c>
      <c r="P22" s="7"/>
      <c r="Q22" s="25">
        <f t="shared" si="5"/>
        <v>1258.8976770348468</v>
      </c>
      <c r="R22" s="24">
        <f t="shared" si="6"/>
        <v>-3612.0082440999363</v>
      </c>
      <c r="S22" s="7"/>
      <c r="T22" s="25">
        <f t="shared" si="7"/>
        <v>-0.32854719213190503</v>
      </c>
      <c r="U22" s="24">
        <f t="shared" si="8"/>
        <v>-0.94776937032295705</v>
      </c>
      <c r="V22" s="7"/>
      <c r="W22" s="25">
        <f t="shared" si="9"/>
        <v>-0.32536830211476003</v>
      </c>
      <c r="X22" s="24">
        <f t="shared" si="10"/>
        <v>11.325095433113233</v>
      </c>
      <c r="Y22" s="7"/>
      <c r="Z22" s="25">
        <f t="shared" si="11"/>
        <v>637</v>
      </c>
      <c r="AA22" s="17">
        <f t="shared" ref="AA22:AA85" si="15">360/40000*Z22+AA21</f>
        <v>11.439</v>
      </c>
      <c r="AB22" s="24">
        <f t="shared" si="12"/>
        <v>0.19964821313563136</v>
      </c>
      <c r="AC22" s="17">
        <f t="shared" si="13"/>
        <v>-0.11390456688676664</v>
      </c>
      <c r="AD22" s="17">
        <f t="shared" ca="1" si="14"/>
        <v>6.757965021021306E-2</v>
      </c>
      <c r="AE22" s="17">
        <v>147</v>
      </c>
    </row>
    <row r="23" spans="1:31" s="17" customFormat="1" x14ac:dyDescent="0.25">
      <c r="A23" s="17">
        <v>3</v>
      </c>
      <c r="B23" s="17">
        <v>637</v>
      </c>
      <c r="C23" s="17">
        <v>14047</v>
      </c>
      <c r="D23" s="17">
        <v>11524</v>
      </c>
      <c r="E23" s="17">
        <v>12465</v>
      </c>
      <c r="F23" s="17">
        <v>14996</v>
      </c>
      <c r="G23" s="24"/>
      <c r="H23" s="7"/>
      <c r="I23" s="25">
        <f t="shared" si="0"/>
        <v>1582</v>
      </c>
      <c r="J23" s="24">
        <f t="shared" si="0"/>
        <v>-3472</v>
      </c>
      <c r="K23" s="7"/>
      <c r="L23" s="25">
        <f t="shared" si="3"/>
        <v>1587.0540911919329</v>
      </c>
      <c r="M23" s="17">
        <f t="shared" si="1"/>
        <v>25.543837776373842</v>
      </c>
      <c r="N23" s="17">
        <f t="shared" si="4"/>
        <v>-3470.8659425836886</v>
      </c>
      <c r="O23" s="24">
        <f t="shared" si="2"/>
        <v>1.2860862234909038</v>
      </c>
      <c r="P23" s="7"/>
      <c r="Q23" s="25">
        <f t="shared" si="5"/>
        <v>1614.8976770348468</v>
      </c>
      <c r="R23" s="24">
        <f t="shared" si="6"/>
        <v>-3470.0082440999363</v>
      </c>
      <c r="S23" s="7"/>
      <c r="T23" s="25">
        <f t="shared" si="7"/>
        <v>-0.42145609373099868</v>
      </c>
      <c r="U23" s="24">
        <f t="shared" si="8"/>
        <v>-0.91050941921246442</v>
      </c>
      <c r="V23" s="7"/>
      <c r="W23" s="25">
        <f t="shared" si="9"/>
        <v>-0.41840277235137924</v>
      </c>
      <c r="X23" s="24">
        <f t="shared" si="10"/>
        <v>17.05781126900888</v>
      </c>
      <c r="Y23" s="7"/>
      <c r="Z23" s="25">
        <f t="shared" si="11"/>
        <v>637</v>
      </c>
      <c r="AA23" s="17">
        <f t="shared" si="15"/>
        <v>17.172000000000001</v>
      </c>
      <c r="AB23" s="24">
        <f t="shared" si="12"/>
        <v>0.29970793915246624</v>
      </c>
      <c r="AC23" s="17">
        <f t="shared" si="13"/>
        <v>-0.11418873099112048</v>
      </c>
      <c r="AD23" s="17">
        <f t="shared" ca="1" si="14"/>
        <v>1.8254622541867604E-2</v>
      </c>
      <c r="AE23" s="17">
        <v>146</v>
      </c>
    </row>
    <row r="24" spans="1:31" s="17" customFormat="1" x14ac:dyDescent="0.25">
      <c r="A24" s="17">
        <v>4</v>
      </c>
      <c r="B24" s="17">
        <v>612</v>
      </c>
      <c r="C24" s="17">
        <v>14217</v>
      </c>
      <c r="D24" s="17">
        <v>11614</v>
      </c>
      <c r="E24" s="17">
        <v>12303</v>
      </c>
      <c r="F24" s="17">
        <v>14920</v>
      </c>
      <c r="G24" s="24"/>
      <c r="H24" s="7"/>
      <c r="I24" s="25">
        <f t="shared" si="0"/>
        <v>1914</v>
      </c>
      <c r="J24" s="24">
        <f t="shared" si="0"/>
        <v>-3306</v>
      </c>
      <c r="K24" s="7"/>
      <c r="L24" s="25">
        <f t="shared" si="3"/>
        <v>1913.5008864334352</v>
      </c>
      <c r="M24" s="17">
        <f t="shared" si="1"/>
        <v>0.2491143523290367</v>
      </c>
      <c r="N24" s="17">
        <f t="shared" si="4"/>
        <v>-3301.9967121137834</v>
      </c>
      <c r="O24" s="24">
        <f t="shared" si="2"/>
        <v>16.026313899928894</v>
      </c>
      <c r="P24" s="7"/>
      <c r="Q24" s="25">
        <f t="shared" si="5"/>
        <v>1946.8976770348468</v>
      </c>
      <c r="R24" s="24">
        <f t="shared" si="6"/>
        <v>-3304.0082440999363</v>
      </c>
      <c r="S24" s="7"/>
      <c r="T24" s="25">
        <f t="shared" si="7"/>
        <v>-0.50810147387397375</v>
      </c>
      <c r="U24" s="24">
        <f t="shared" si="8"/>
        <v>-0.86695201157625468</v>
      </c>
      <c r="V24" s="7"/>
      <c r="W24" s="25">
        <f t="shared" si="9"/>
        <v>-0.50519482029742835</v>
      </c>
      <c r="X24" s="24">
        <f t="shared" si="10"/>
        <v>22.608233991603811</v>
      </c>
      <c r="Y24" s="7"/>
      <c r="Z24" s="25">
        <f t="shared" si="11"/>
        <v>612</v>
      </c>
      <c r="AA24" s="17">
        <f t="shared" si="15"/>
        <v>22.68</v>
      </c>
      <c r="AB24" s="24">
        <f t="shared" si="12"/>
        <v>0.39584067435231396</v>
      </c>
      <c r="AC24" s="17">
        <f t="shared" si="13"/>
        <v>-7.1766008396188852E-2</v>
      </c>
      <c r="AD24" s="17">
        <f t="shared" ca="1" si="14"/>
        <v>-0.1027200057332962</v>
      </c>
      <c r="AE24" s="17">
        <v>145</v>
      </c>
    </row>
    <row r="25" spans="1:31" s="17" customFormat="1" x14ac:dyDescent="0.25">
      <c r="A25" s="17">
        <v>5</v>
      </c>
      <c r="B25" s="17">
        <v>620</v>
      </c>
      <c r="C25" s="17">
        <v>14369</v>
      </c>
      <c r="D25" s="17">
        <v>11719</v>
      </c>
      <c r="E25" s="17">
        <v>12148</v>
      </c>
      <c r="F25" s="17">
        <v>14822</v>
      </c>
      <c r="G25" s="24"/>
      <c r="H25" s="7"/>
      <c r="I25" s="25">
        <f t="shared" si="0"/>
        <v>2221</v>
      </c>
      <c r="J25" s="24">
        <f t="shared" si="0"/>
        <v>-3103</v>
      </c>
      <c r="K25" s="7"/>
      <c r="L25" s="25">
        <f t="shared" si="3"/>
        <v>2225.8761985217134</v>
      </c>
      <c r="M25" s="17">
        <f t="shared" si="1"/>
        <v>23.777312023159723</v>
      </c>
      <c r="N25" s="17">
        <f t="shared" si="4"/>
        <v>-3099.7921036421249</v>
      </c>
      <c r="O25" s="24">
        <f t="shared" si="2"/>
        <v>10.290599042868605</v>
      </c>
      <c r="P25" s="7"/>
      <c r="Q25" s="25">
        <f t="shared" si="5"/>
        <v>2253.8976770348468</v>
      </c>
      <c r="R25" s="24">
        <f t="shared" si="6"/>
        <v>-3101.0082440999363</v>
      </c>
      <c r="S25" s="7"/>
      <c r="T25" s="25">
        <f t="shared" si="7"/>
        <v>-0.58822235250015842</v>
      </c>
      <c r="U25" s="24">
        <f t="shared" si="8"/>
        <v>-0.81368602512956456</v>
      </c>
      <c r="V25" s="7"/>
      <c r="W25" s="25">
        <f t="shared" si="9"/>
        <v>-0.58549491224324546</v>
      </c>
      <c r="X25" s="24">
        <f t="shared" si="10"/>
        <v>28.115033251125624</v>
      </c>
      <c r="Y25" s="7"/>
      <c r="Z25" s="25">
        <f t="shared" si="11"/>
        <v>620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-0.14496674887437422</v>
      </c>
      <c r="AD25" s="17">
        <f t="shared" ca="1" si="14"/>
        <v>2.1138113542445325E-2</v>
      </c>
      <c r="AE25" s="17">
        <v>144</v>
      </c>
    </row>
    <row r="26" spans="1:31" s="17" customFormat="1" x14ac:dyDescent="0.25">
      <c r="A26" s="17">
        <v>6</v>
      </c>
      <c r="B26" s="17">
        <v>622</v>
      </c>
      <c r="C26" s="17">
        <v>14516</v>
      </c>
      <c r="D26" s="17">
        <v>11829</v>
      </c>
      <c r="E26" s="17">
        <v>11997</v>
      </c>
      <c r="F26" s="17">
        <v>14698</v>
      </c>
      <c r="G26" s="24"/>
      <c r="H26" s="7"/>
      <c r="I26" s="25">
        <f t="shared" si="0"/>
        <v>2519</v>
      </c>
      <c r="J26" s="24">
        <f t="shared" si="0"/>
        <v>-2869</v>
      </c>
      <c r="K26" s="7"/>
      <c r="L26" s="25">
        <f t="shared" si="3"/>
        <v>2517.7475569412559</v>
      </c>
      <c r="M26" s="17">
        <f t="shared" si="1"/>
        <v>1.5686136153963277</v>
      </c>
      <c r="N26" s="17">
        <f t="shared" si="4"/>
        <v>-2867.3775252722908</v>
      </c>
      <c r="O26" s="24">
        <f t="shared" si="2"/>
        <v>2.6324242420551465</v>
      </c>
      <c r="P26" s="7"/>
      <c r="Q26" s="25">
        <f t="shared" si="5"/>
        <v>2551.8976770348468</v>
      </c>
      <c r="R26" s="24">
        <f t="shared" si="6"/>
        <v>-2867.0082440999363</v>
      </c>
      <c r="S26" s="7"/>
      <c r="T26" s="25">
        <f t="shared" si="7"/>
        <v>-0.66599441058029862</v>
      </c>
      <c r="U26" s="24">
        <f t="shared" si="8"/>
        <v>-0.75228582400382327</v>
      </c>
      <c r="V26" s="7"/>
      <c r="W26" s="25">
        <f t="shared" si="9"/>
        <v>-0.66347346906513804</v>
      </c>
      <c r="X26" s="24">
        <f t="shared" si="10"/>
        <v>33.788266666186246</v>
      </c>
      <c r="Y26" s="7"/>
      <c r="Z26" s="25">
        <f t="shared" si="11"/>
        <v>622</v>
      </c>
      <c r="AA26" s="17">
        <f t="shared" si="15"/>
        <v>33.857999999999997</v>
      </c>
      <c r="AB26" s="24">
        <f t="shared" si="12"/>
        <v>0.59093357814024006</v>
      </c>
      <c r="AC26" s="17">
        <f t="shared" si="13"/>
        <v>-6.973333381375113E-2</v>
      </c>
      <c r="AD26" s="17">
        <f t="shared" ca="1" si="14"/>
        <v>-1.2914704789999121E-2</v>
      </c>
      <c r="AE26" s="17">
        <v>143</v>
      </c>
    </row>
    <row r="27" spans="1:31" s="17" customFormat="1" x14ac:dyDescent="0.25">
      <c r="A27" s="17">
        <v>7</v>
      </c>
      <c r="B27" s="17">
        <v>610</v>
      </c>
      <c r="C27" s="17">
        <v>14639</v>
      </c>
      <c r="D27" s="17">
        <v>11955</v>
      </c>
      <c r="E27" s="17">
        <v>11860</v>
      </c>
      <c r="F27" s="17">
        <v>14564</v>
      </c>
      <c r="G27" s="24"/>
      <c r="H27" s="7"/>
      <c r="I27" s="25">
        <f t="shared" si="0"/>
        <v>2779</v>
      </c>
      <c r="J27" s="24">
        <f t="shared" si="0"/>
        <v>-2609</v>
      </c>
      <c r="K27" s="7"/>
      <c r="L27" s="25">
        <f t="shared" si="3"/>
        <v>2780.37674742216</v>
      </c>
      <c r="M27" s="17">
        <f t="shared" si="1"/>
        <v>1.8954334644240713</v>
      </c>
      <c r="N27" s="17">
        <f t="shared" si="4"/>
        <v>-2612.8326627668098</v>
      </c>
      <c r="O27" s="24">
        <f t="shared" si="2"/>
        <v>14.689303884090075</v>
      </c>
      <c r="P27" s="7"/>
      <c r="Q27" s="25">
        <f t="shared" si="5"/>
        <v>2811.8976770348468</v>
      </c>
      <c r="R27" s="24">
        <f t="shared" si="6"/>
        <v>-2607.0082440999363</v>
      </c>
      <c r="S27" s="7"/>
      <c r="T27" s="25">
        <f t="shared" si="7"/>
        <v>-0.73384922635491756</v>
      </c>
      <c r="U27" s="24">
        <f t="shared" si="8"/>
        <v>-0.68406337830855501</v>
      </c>
      <c r="V27" s="7"/>
      <c r="W27" s="25">
        <f t="shared" si="9"/>
        <v>-0.73155762337451535</v>
      </c>
      <c r="X27" s="24">
        <f t="shared" si="10"/>
        <v>39.299358275718475</v>
      </c>
      <c r="Y27" s="7"/>
      <c r="Z27" s="25">
        <f t="shared" si="11"/>
        <v>610</v>
      </c>
      <c r="AA27" s="17">
        <f t="shared" si="15"/>
        <v>39.347999999999999</v>
      </c>
      <c r="AB27" s="24">
        <f t="shared" si="12"/>
        <v>0.68675215407472878</v>
      </c>
      <c r="AC27" s="17">
        <f t="shared" si="13"/>
        <v>-4.864172428152358E-2</v>
      </c>
      <c r="AD27" s="17">
        <f t="shared" ca="1" si="14"/>
        <v>-7.9181561630150554E-3</v>
      </c>
      <c r="AE27" s="17">
        <v>142</v>
      </c>
    </row>
    <row r="28" spans="1:31" s="17" customFormat="1" x14ac:dyDescent="0.25">
      <c r="A28" s="17">
        <v>8</v>
      </c>
      <c r="B28" s="17">
        <v>629</v>
      </c>
      <c r="C28" s="17">
        <v>14766</v>
      </c>
      <c r="D28" s="17">
        <v>12105</v>
      </c>
      <c r="E28" s="17">
        <v>11743</v>
      </c>
      <c r="F28" s="17">
        <v>14423</v>
      </c>
      <c r="G28" s="24"/>
      <c r="H28" s="7"/>
      <c r="I28" s="25">
        <f t="shared" si="0"/>
        <v>3023</v>
      </c>
      <c r="J28" s="24">
        <f t="shared" si="0"/>
        <v>-2318</v>
      </c>
      <c r="K28" s="7"/>
      <c r="L28" s="25">
        <f t="shared" si="3"/>
        <v>3024.1361794034078</v>
      </c>
      <c r="M28" s="17">
        <f t="shared" si="1"/>
        <v>1.2909036367281566</v>
      </c>
      <c r="N28" s="17">
        <f t="shared" si="4"/>
        <v>-2325.2524132928529</v>
      </c>
      <c r="O28" s="24">
        <f t="shared" si="2"/>
        <v>52.597498570349543</v>
      </c>
      <c r="P28" s="7"/>
      <c r="Q28" s="25">
        <f t="shared" si="5"/>
        <v>3055.8976770348468</v>
      </c>
      <c r="R28" s="24">
        <f t="shared" si="6"/>
        <v>-2316.0082440999363</v>
      </c>
      <c r="S28" s="7"/>
      <c r="T28" s="25">
        <f t="shared" si="7"/>
        <v>-0.79752836115879078</v>
      </c>
      <c r="U28" s="24">
        <f t="shared" si="8"/>
        <v>-0.6077067179342357</v>
      </c>
      <c r="V28" s="7"/>
      <c r="W28" s="25">
        <f t="shared" si="9"/>
        <v>-0.79549337184740287</v>
      </c>
      <c r="X28" s="24">
        <f t="shared" si="10"/>
        <v>45.000255549768781</v>
      </c>
      <c r="Y28" s="7"/>
      <c r="Z28" s="25">
        <f t="shared" si="11"/>
        <v>629</v>
      </c>
      <c r="AA28" s="17">
        <f t="shared" si="15"/>
        <v>45.009</v>
      </c>
      <c r="AB28" s="24">
        <f t="shared" si="12"/>
        <v>0.7855552430301278</v>
      </c>
      <c r="AC28" s="17">
        <f t="shared" si="13"/>
        <v>-8.7444502312195027E-3</v>
      </c>
      <c r="AD28" s="17">
        <f t="shared" ca="1" si="14"/>
        <v>-5.8034288824160285E-4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14876</v>
      </c>
      <c r="D29" s="17">
        <v>12261</v>
      </c>
      <c r="E29" s="17">
        <v>11634</v>
      </c>
      <c r="F29" s="17">
        <v>14274</v>
      </c>
      <c r="G29" s="24"/>
      <c r="H29" s="7"/>
      <c r="I29" s="25">
        <f t="shared" si="0"/>
        <v>3242</v>
      </c>
      <c r="J29" s="24">
        <f t="shared" si="0"/>
        <v>-2013</v>
      </c>
      <c r="K29" s="7"/>
      <c r="L29" s="25">
        <f t="shared" si="3"/>
        <v>3240.2841876884095</v>
      </c>
      <c r="M29" s="17">
        <f t="shared" si="1"/>
        <v>2.9440118886056226</v>
      </c>
      <c r="N29" s="17">
        <f t="shared" si="4"/>
        <v>-2011.3943635125511</v>
      </c>
      <c r="O29" s="24">
        <f t="shared" si="2"/>
        <v>2.5780685298273029</v>
      </c>
      <c r="P29" s="7"/>
      <c r="Q29" s="25">
        <f t="shared" si="5"/>
        <v>3274.8976770348468</v>
      </c>
      <c r="R29" s="24">
        <f t="shared" si="6"/>
        <v>-2011.0082440999363</v>
      </c>
      <c r="S29" s="7"/>
      <c r="T29" s="25">
        <f t="shared" si="7"/>
        <v>-0.8546829944458737</v>
      </c>
      <c r="U29" s="24">
        <f t="shared" si="8"/>
        <v>-0.52767654125324803</v>
      </c>
      <c r="V29" s="7"/>
      <c r="W29" s="25">
        <f t="shared" si="9"/>
        <v>-0.85291691048342677</v>
      </c>
      <c r="X29" s="24">
        <f t="shared" si="10"/>
        <v>50.633845087911936</v>
      </c>
      <c r="Y29" s="7"/>
      <c r="Z29" s="25">
        <f t="shared" si="11"/>
        <v>636</v>
      </c>
      <c r="AA29" s="17">
        <f t="shared" si="15"/>
        <v>50.732999999999997</v>
      </c>
      <c r="AB29" s="24">
        <f t="shared" si="12"/>
        <v>0.88545788941428316</v>
      </c>
      <c r="AC29" s="17">
        <f t="shared" si="13"/>
        <v>-9.9154912088060598E-2</v>
      </c>
      <c r="AD29" s="17">
        <f t="shared" ca="1" si="14"/>
        <v>0.15119349734650456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14965</v>
      </c>
      <c r="D30" s="17">
        <v>12429</v>
      </c>
      <c r="E30" s="17">
        <v>11539</v>
      </c>
      <c r="F30" s="17">
        <v>14100</v>
      </c>
      <c r="G30" s="24"/>
      <c r="H30" s="7"/>
      <c r="I30" s="25">
        <f t="shared" si="0"/>
        <v>3426</v>
      </c>
      <c r="J30" s="24">
        <f t="shared" si="0"/>
        <v>-1671</v>
      </c>
      <c r="K30" s="7"/>
      <c r="L30" s="25">
        <f t="shared" si="3"/>
        <v>3425.1018628825336</v>
      </c>
      <c r="M30" s="17">
        <f t="shared" si="1"/>
        <v>0.80665028177081155</v>
      </c>
      <c r="N30" s="17">
        <f t="shared" si="4"/>
        <v>-1674.7598681896566</v>
      </c>
      <c r="O30" s="24">
        <f t="shared" si="2"/>
        <v>14.13660880359139</v>
      </c>
      <c r="P30" s="7"/>
      <c r="Q30" s="25">
        <f t="shared" si="5"/>
        <v>3458.8976770348468</v>
      </c>
      <c r="R30" s="24">
        <f t="shared" si="6"/>
        <v>-1669.0082440999363</v>
      </c>
      <c r="S30" s="7"/>
      <c r="T30" s="25">
        <f t="shared" si="7"/>
        <v>-0.90270332560945021</v>
      </c>
      <c r="U30" s="24">
        <f t="shared" si="8"/>
        <v>-0.43793778576177989</v>
      </c>
      <c r="V30" s="7"/>
      <c r="W30" s="25">
        <f t="shared" si="9"/>
        <v>-0.90123867781555433</v>
      </c>
      <c r="X30" s="24">
        <f t="shared" si="10"/>
        <v>56.461349572006839</v>
      </c>
      <c r="Y30" s="7"/>
      <c r="Z30" s="25">
        <f t="shared" si="11"/>
        <v>641</v>
      </c>
      <c r="AA30" s="17">
        <f t="shared" si="15"/>
        <v>56.501999999999995</v>
      </c>
      <c r="AB30" s="24">
        <f t="shared" si="12"/>
        <v>0.98614593396183603</v>
      </c>
      <c r="AC30" s="17">
        <f t="shared" si="13"/>
        <v>-4.0650427993156768E-2</v>
      </c>
      <c r="AD30" s="17">
        <f t="shared" ca="1" si="14"/>
        <v>8.2982201603464034E-2</v>
      </c>
      <c r="AE30" s="17">
        <v>139</v>
      </c>
    </row>
    <row r="31" spans="1:31" s="17" customFormat="1" x14ac:dyDescent="0.25">
      <c r="A31" s="17">
        <v>11</v>
      </c>
      <c r="B31" s="17">
        <v>628</v>
      </c>
      <c r="C31" s="17">
        <v>15036</v>
      </c>
      <c r="D31" s="17">
        <v>12600</v>
      </c>
      <c r="E31" s="17">
        <v>11465</v>
      </c>
      <c r="F31" s="17">
        <v>13924</v>
      </c>
      <c r="G31" s="24"/>
      <c r="H31" s="7"/>
      <c r="I31" s="25">
        <f t="shared" si="0"/>
        <v>3571</v>
      </c>
      <c r="J31" s="24">
        <f t="shared" si="0"/>
        <v>-1324</v>
      </c>
      <c r="K31" s="7"/>
      <c r="L31" s="25">
        <f t="shared" si="3"/>
        <v>3572.2146868270856</v>
      </c>
      <c r="M31" s="17">
        <f t="shared" si="1"/>
        <v>1.4754640878953869</v>
      </c>
      <c r="N31" s="17">
        <f t="shared" si="4"/>
        <v>-1328.4616298589644</v>
      </c>
      <c r="O31" s="24">
        <f t="shared" si="2"/>
        <v>19.906140998403075</v>
      </c>
      <c r="P31" s="7"/>
      <c r="Q31" s="25">
        <f t="shared" si="5"/>
        <v>3603.8976770348468</v>
      </c>
      <c r="R31" s="24">
        <f t="shared" si="6"/>
        <v>-1322.0082440999363</v>
      </c>
      <c r="S31" s="7"/>
      <c r="T31" s="25">
        <f t="shared" si="7"/>
        <v>-0.94054543440683391</v>
      </c>
      <c r="U31" s="24">
        <f t="shared" si="8"/>
        <v>-0.34688706016078741</v>
      </c>
      <c r="V31" s="7"/>
      <c r="W31" s="25">
        <f t="shared" si="9"/>
        <v>-0.93938656847135371</v>
      </c>
      <c r="X31" s="24">
        <f t="shared" si="10"/>
        <v>62.11013530902494</v>
      </c>
      <c r="Y31" s="7"/>
      <c r="Z31" s="25">
        <f t="shared" si="11"/>
        <v>628</v>
      </c>
      <c r="AA31" s="17">
        <f t="shared" si="15"/>
        <v>62.153999999999996</v>
      </c>
      <c r="AB31" s="24">
        <f t="shared" si="12"/>
        <v>1.0847919432845554</v>
      </c>
      <c r="AC31" s="17">
        <f t="shared" si="13"/>
        <v>-4.3864690975055964E-2</v>
      </c>
      <c r="AD31" s="17">
        <f t="shared" ca="1" si="14"/>
        <v>2.2931237032388196E-2</v>
      </c>
      <c r="AE31" s="17">
        <v>138</v>
      </c>
    </row>
    <row r="32" spans="1:31" s="17" customFormat="1" x14ac:dyDescent="0.25">
      <c r="A32" s="17">
        <v>12</v>
      </c>
      <c r="B32" s="17">
        <v>628</v>
      </c>
      <c r="C32" s="17">
        <v>15088</v>
      </c>
      <c r="D32" s="17">
        <v>12776</v>
      </c>
      <c r="E32" s="17">
        <v>11405</v>
      </c>
      <c r="F32" s="17">
        <v>13748</v>
      </c>
      <c r="G32" s="24"/>
      <c r="H32" s="7"/>
      <c r="I32" s="25">
        <f t="shared" si="0"/>
        <v>3683</v>
      </c>
      <c r="J32" s="24">
        <f t="shared" si="0"/>
        <v>-972</v>
      </c>
      <c r="K32" s="7"/>
      <c r="L32" s="25">
        <f t="shared" si="3"/>
        <v>3684.2768220896833</v>
      </c>
      <c r="M32" s="17">
        <f t="shared" si="1"/>
        <v>1.6302746487031383</v>
      </c>
      <c r="N32" s="17">
        <f t="shared" si="4"/>
        <v>-969.23717820020283</v>
      </c>
      <c r="O32" s="24">
        <f t="shared" si="2"/>
        <v>7.6331842974344521</v>
      </c>
      <c r="P32" s="7"/>
      <c r="Q32" s="25">
        <f t="shared" si="5"/>
        <v>3715.8976770348468</v>
      </c>
      <c r="R32" s="24">
        <f t="shared" si="6"/>
        <v>-970.00824409993629</v>
      </c>
      <c r="S32" s="7"/>
      <c r="T32" s="25">
        <f t="shared" si="7"/>
        <v>-0.9697752012020544</v>
      </c>
      <c r="U32" s="24">
        <f t="shared" si="8"/>
        <v>-0.25452436445027049</v>
      </c>
      <c r="V32" s="7"/>
      <c r="W32" s="25">
        <f t="shared" si="9"/>
        <v>-0.96892647163302359</v>
      </c>
      <c r="X32" s="24">
        <f t="shared" si="10"/>
        <v>67.659473383520663</v>
      </c>
      <c r="Y32" s="7"/>
      <c r="Z32" s="25">
        <f t="shared" si="11"/>
        <v>628</v>
      </c>
      <c r="AA32" s="17">
        <f t="shared" si="15"/>
        <v>67.805999999999997</v>
      </c>
      <c r="AB32" s="24">
        <f t="shared" si="12"/>
        <v>1.1834379526072749</v>
      </c>
      <c r="AC32" s="17">
        <f t="shared" si="13"/>
        <v>-0.14652661647933485</v>
      </c>
      <c r="AD32" s="17">
        <f t="shared" ca="1" si="14"/>
        <v>0.15312475611270315</v>
      </c>
      <c r="AE32" s="17">
        <v>137</v>
      </c>
    </row>
    <row r="33" spans="1:31" s="17" customFormat="1" x14ac:dyDescent="0.25">
      <c r="A33" s="17">
        <v>13</v>
      </c>
      <c r="B33" s="17">
        <v>601</v>
      </c>
      <c r="C33" s="17">
        <v>15130</v>
      </c>
      <c r="D33" s="17">
        <v>12951</v>
      </c>
      <c r="E33" s="17">
        <v>11369</v>
      </c>
      <c r="F33" s="17">
        <v>13569</v>
      </c>
      <c r="G33" s="24"/>
      <c r="H33" s="7"/>
      <c r="I33" s="25">
        <f t="shared" si="0"/>
        <v>3761</v>
      </c>
      <c r="J33" s="24">
        <f t="shared" si="0"/>
        <v>-618</v>
      </c>
      <c r="K33" s="7"/>
      <c r="L33" s="25">
        <f t="shared" si="3"/>
        <v>3757.6891960368462</v>
      </c>
      <c r="M33" s="17">
        <f t="shared" si="1"/>
        <v>10.961422882435111</v>
      </c>
      <c r="N33" s="17">
        <f t="shared" si="4"/>
        <v>-616.58141564784125</v>
      </c>
      <c r="O33" s="24">
        <f t="shared" si="2"/>
        <v>2.0123815641896483</v>
      </c>
      <c r="P33" s="7"/>
      <c r="Q33" s="25">
        <f t="shared" si="5"/>
        <v>3793.8976770348468</v>
      </c>
      <c r="R33" s="24">
        <f t="shared" si="6"/>
        <v>-616.00824409993629</v>
      </c>
      <c r="S33" s="7"/>
      <c r="T33" s="25">
        <f t="shared" si="7"/>
        <v>-0.99013164593444003</v>
      </c>
      <c r="U33" s="24">
        <f t="shared" si="8"/>
        <v>-0.16163688069594384</v>
      </c>
      <c r="V33" s="7"/>
      <c r="W33" s="25">
        <f t="shared" si="9"/>
        <v>-0.98959476396541934</v>
      </c>
      <c r="X33" s="24">
        <f t="shared" si="10"/>
        <v>73.101227840392482</v>
      </c>
      <c r="Y33" s="7"/>
      <c r="Z33" s="25">
        <f t="shared" si="11"/>
        <v>601</v>
      </c>
      <c r="AA33" s="17">
        <f t="shared" si="15"/>
        <v>73.215000000000003</v>
      </c>
      <c r="AB33" s="24">
        <f t="shared" si="12"/>
        <v>1.2778428118476484</v>
      </c>
      <c r="AC33" s="17">
        <f t="shared" si="13"/>
        <v>-0.11377215960752096</v>
      </c>
      <c r="AD33" s="17">
        <f t="shared" ca="1" si="14"/>
        <v>6.1751270016273452E-2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15154</v>
      </c>
      <c r="D34" s="17">
        <v>13138</v>
      </c>
      <c r="E34" s="17">
        <v>11351</v>
      </c>
      <c r="F34" s="17">
        <v>13389</v>
      </c>
      <c r="G34" s="24"/>
      <c r="H34" s="7"/>
      <c r="I34" s="25">
        <f t="shared" si="0"/>
        <v>3803</v>
      </c>
      <c r="J34" s="24">
        <f t="shared" si="0"/>
        <v>-251</v>
      </c>
      <c r="K34" s="7"/>
      <c r="L34" s="25">
        <f t="shared" si="3"/>
        <v>3797.8641219317442</v>
      </c>
      <c r="M34" s="17">
        <f t="shared" si="1"/>
        <v>26.377243531990992</v>
      </c>
      <c r="N34" s="17">
        <f t="shared" si="4"/>
        <v>-250.05513803627019</v>
      </c>
      <c r="O34" s="24">
        <f t="shared" si="2"/>
        <v>0.89276413050334635</v>
      </c>
      <c r="P34" s="7"/>
      <c r="Q34" s="25">
        <f t="shared" si="5"/>
        <v>3835.8976770348468</v>
      </c>
      <c r="R34" s="24">
        <f t="shared" si="6"/>
        <v>-249.00824409993626</v>
      </c>
      <c r="S34" s="7"/>
      <c r="T34" s="25">
        <f t="shared" si="7"/>
        <v>-1.0010928084826478</v>
      </c>
      <c r="U34" s="24">
        <f t="shared" si="8"/>
        <v>-6.5338274656853768E-2</v>
      </c>
      <c r="V34" s="7"/>
      <c r="W34" s="25">
        <f t="shared" si="9"/>
        <v>-1.000879169025328</v>
      </c>
      <c r="X34" s="24">
        <f t="shared" si="10"/>
        <v>78.642779827156403</v>
      </c>
      <c r="Y34" s="7"/>
      <c r="Z34" s="25">
        <f t="shared" si="11"/>
        <v>615</v>
      </c>
      <c r="AA34" s="17">
        <f t="shared" si="15"/>
        <v>78.75</v>
      </c>
      <c r="AB34" s="24">
        <f t="shared" si="12"/>
        <v>1.3744467859455345</v>
      </c>
      <c r="AC34" s="17">
        <f t="shared" si="13"/>
        <v>-0.10722017284359708</v>
      </c>
      <c r="AD34" s="17">
        <f t="shared" ca="1" si="14"/>
        <v>3.2279043914584804E-2</v>
      </c>
      <c r="AE34" s="17">
        <v>135</v>
      </c>
    </row>
    <row r="35" spans="1:31" s="17" customFormat="1" x14ac:dyDescent="0.25">
      <c r="A35" s="17">
        <v>15</v>
      </c>
      <c r="B35" s="17">
        <v>619</v>
      </c>
      <c r="C35" s="17">
        <v>15165</v>
      </c>
      <c r="D35" s="17">
        <v>13336</v>
      </c>
      <c r="E35" s="17">
        <v>11359</v>
      </c>
      <c r="F35" s="17">
        <v>13214</v>
      </c>
      <c r="G35" s="24"/>
      <c r="H35" s="7"/>
      <c r="I35" s="25">
        <f t="shared" si="0"/>
        <v>3806</v>
      </c>
      <c r="J35" s="24">
        <f t="shared" si="0"/>
        <v>122</v>
      </c>
      <c r="K35" s="7"/>
      <c r="L35" s="25">
        <f t="shared" si="3"/>
        <v>3802.2310105083748</v>
      </c>
      <c r="M35" s="17">
        <f t="shared" si="1"/>
        <v>14.205281787981441</v>
      </c>
      <c r="N35" s="17">
        <f t="shared" si="4"/>
        <v>121.19241487341193</v>
      </c>
      <c r="O35" s="24">
        <f t="shared" si="2"/>
        <v>0.65219373668626224</v>
      </c>
      <c r="P35" s="7"/>
      <c r="Q35" s="25">
        <f t="shared" si="5"/>
        <v>3838.8976770348468</v>
      </c>
      <c r="R35" s="24">
        <f t="shared" si="6"/>
        <v>123.99175590006374</v>
      </c>
      <c r="S35" s="7"/>
      <c r="T35" s="25">
        <f t="shared" si="7"/>
        <v>-1.0018757486646626</v>
      </c>
      <c r="U35" s="24">
        <f t="shared" si="8"/>
        <v>3.2534695513665557E-2</v>
      </c>
      <c r="V35" s="7"/>
      <c r="W35" s="25">
        <f t="shared" si="9"/>
        <v>-1.001990578010501</v>
      </c>
      <c r="X35" s="24">
        <f t="shared" si="10"/>
        <v>84.237543216739994</v>
      </c>
      <c r="Y35" s="7"/>
      <c r="Z35" s="25">
        <f t="shared" si="11"/>
        <v>619</v>
      </c>
      <c r="AA35" s="17">
        <f t="shared" si="15"/>
        <v>84.320999999999998</v>
      </c>
      <c r="AB35" s="24">
        <f t="shared" si="12"/>
        <v>1.4716790785741385</v>
      </c>
      <c r="AC35" s="17">
        <f t="shared" si="13"/>
        <v>-8.3456783260004386E-2</v>
      </c>
      <c r="AD35" s="17">
        <f t="shared" ca="1" si="14"/>
        <v>1.0124230449747529E-2</v>
      </c>
      <c r="AE35" s="17">
        <v>134</v>
      </c>
    </row>
    <row r="36" spans="1:31" s="17" customFormat="1" x14ac:dyDescent="0.25">
      <c r="A36" s="17">
        <v>16</v>
      </c>
      <c r="B36" s="17">
        <v>632</v>
      </c>
      <c r="C36" s="17">
        <v>15152</v>
      </c>
      <c r="D36" s="17">
        <v>13518</v>
      </c>
      <c r="E36" s="17">
        <v>11372</v>
      </c>
      <c r="F36" s="17">
        <v>13024</v>
      </c>
      <c r="G36" s="24"/>
      <c r="H36" s="7"/>
      <c r="I36" s="25">
        <f t="shared" si="0"/>
        <v>3780</v>
      </c>
      <c r="J36" s="24">
        <f t="shared" si="0"/>
        <v>494</v>
      </c>
      <c r="K36" s="7"/>
      <c r="L36" s="25">
        <f t="shared" si="3"/>
        <v>3769.315091310335</v>
      </c>
      <c r="M36" s="17">
        <f t="shared" si="1"/>
        <v>114.1672737064788</v>
      </c>
      <c r="N36" s="17">
        <f t="shared" si="4"/>
        <v>499.01353126316047</v>
      </c>
      <c r="O36" s="24">
        <f t="shared" si="2"/>
        <v>25.135495726687452</v>
      </c>
      <c r="P36" s="7"/>
      <c r="Q36" s="25">
        <f t="shared" si="5"/>
        <v>3812.8976770348468</v>
      </c>
      <c r="R36" s="24">
        <f t="shared" si="6"/>
        <v>495.99175590006371</v>
      </c>
      <c r="S36" s="7"/>
      <c r="T36" s="25">
        <f t="shared" si="7"/>
        <v>-0.99509026708720072</v>
      </c>
      <c r="U36" s="24">
        <f t="shared" si="8"/>
        <v>0.13014527166227999</v>
      </c>
      <c r="V36" s="7"/>
      <c r="W36" s="25">
        <f t="shared" si="9"/>
        <v>-0.99553264201345426</v>
      </c>
      <c r="X36" s="24">
        <f t="shared" si="10"/>
        <v>89.825798018053774</v>
      </c>
      <c r="Y36" s="7"/>
      <c r="Z36" s="25">
        <f t="shared" si="11"/>
        <v>632</v>
      </c>
      <c r="AA36" s="17">
        <f t="shared" si="15"/>
        <v>90.009</v>
      </c>
      <c r="AB36" s="24">
        <f t="shared" si="12"/>
        <v>1.5709534064275759</v>
      </c>
      <c r="AC36" s="17">
        <f t="shared" si="13"/>
        <v>-0.18320198194622606</v>
      </c>
      <c r="AD36" s="17">
        <f t="shared" ca="1" si="14"/>
        <v>3.4349050667273673E-2</v>
      </c>
      <c r="AE36" s="17">
        <v>133</v>
      </c>
    </row>
    <row r="37" spans="1:31" s="17" customFormat="1" x14ac:dyDescent="0.25">
      <c r="A37" s="17">
        <v>17</v>
      </c>
      <c r="B37" s="17">
        <v>623</v>
      </c>
      <c r="C37" s="17">
        <v>15102</v>
      </c>
      <c r="D37" s="17">
        <v>13692</v>
      </c>
      <c r="E37" s="17">
        <v>11399</v>
      </c>
      <c r="F37" s="17">
        <v>12832</v>
      </c>
      <c r="G37" s="24"/>
      <c r="H37" s="7"/>
      <c r="I37" s="25">
        <f t="shared" si="0"/>
        <v>3703</v>
      </c>
      <c r="J37" s="24">
        <f t="shared" si="0"/>
        <v>860</v>
      </c>
      <c r="K37" s="7"/>
      <c r="L37" s="25">
        <f t="shared" si="3"/>
        <v>3700.2219511605231</v>
      </c>
      <c r="M37" s="17">
        <f t="shared" si="1"/>
        <v>7.7175553545190825</v>
      </c>
      <c r="N37" s="17">
        <f t="shared" si="4"/>
        <v>866.63874682973926</v>
      </c>
      <c r="O37" s="24">
        <f t="shared" si="2"/>
        <v>44.072959469373096</v>
      </c>
      <c r="P37" s="7"/>
      <c r="Q37" s="25">
        <f t="shared" si="5"/>
        <v>3735.8976770348468</v>
      </c>
      <c r="R37" s="24">
        <f t="shared" si="6"/>
        <v>861.99175590006371</v>
      </c>
      <c r="S37" s="7"/>
      <c r="T37" s="25">
        <f t="shared" si="7"/>
        <v>-0.97499480241548664</v>
      </c>
      <c r="U37" s="24">
        <f t="shared" si="8"/>
        <v>0.2261814836794652</v>
      </c>
      <c r="V37" s="7"/>
      <c r="W37" s="25">
        <f t="shared" si="9"/>
        <v>-0.97575936435816224</v>
      </c>
      <c r="X37" s="24">
        <f t="shared" si="10"/>
        <v>95.428501664141152</v>
      </c>
      <c r="Y37" s="7"/>
      <c r="Z37" s="25">
        <f t="shared" si="11"/>
        <v>623</v>
      </c>
      <c r="AA37" s="17">
        <f t="shared" si="15"/>
        <v>95.616</v>
      </c>
      <c r="AB37" s="24">
        <f t="shared" si="12"/>
        <v>1.6688140175868982</v>
      </c>
      <c r="AC37" s="17">
        <f t="shared" si="13"/>
        <v>-0.18749833585884801</v>
      </c>
      <c r="AD37" s="17">
        <f t="shared" ca="1" si="14"/>
        <v>0.11417192324346104</v>
      </c>
      <c r="AE37" s="17">
        <v>132</v>
      </c>
    </row>
    <row r="38" spans="1:31" s="17" customFormat="1" x14ac:dyDescent="0.25">
      <c r="A38" s="17">
        <v>18</v>
      </c>
      <c r="B38" s="17">
        <v>648</v>
      </c>
      <c r="C38" s="17">
        <v>15049</v>
      </c>
      <c r="D38" s="17">
        <v>13882</v>
      </c>
      <c r="E38" s="17">
        <v>11458</v>
      </c>
      <c r="F38" s="17">
        <v>12650</v>
      </c>
      <c r="G38" s="24"/>
      <c r="H38" s="7"/>
      <c r="I38" s="25">
        <f t="shared" si="0"/>
        <v>3591</v>
      </c>
      <c r="J38" s="24">
        <f t="shared" si="0"/>
        <v>1232</v>
      </c>
      <c r="K38" s="7"/>
      <c r="L38" s="25">
        <f t="shared" si="3"/>
        <v>3590.4703557953512</v>
      </c>
      <c r="M38" s="17">
        <f t="shared" si="1"/>
        <v>0.28052298351803395</v>
      </c>
      <c r="N38" s="17">
        <f t="shared" si="4"/>
        <v>1240.1368056049178</v>
      </c>
      <c r="O38" s="24">
        <f t="shared" si="2"/>
        <v>66.207605452220974</v>
      </c>
      <c r="P38" s="7"/>
      <c r="Q38" s="25">
        <f t="shared" si="5"/>
        <v>3623.8976770348468</v>
      </c>
      <c r="R38" s="24">
        <f t="shared" si="6"/>
        <v>1233.9917559000637</v>
      </c>
      <c r="S38" s="7"/>
      <c r="T38" s="25">
        <f t="shared" si="7"/>
        <v>-0.94576503562026615</v>
      </c>
      <c r="U38" s="24">
        <f t="shared" si="8"/>
        <v>0.32379205982807963</v>
      </c>
      <c r="V38" s="7"/>
      <c r="W38" s="25">
        <f t="shared" si="9"/>
        <v>-0.94685701674960054</v>
      </c>
      <c r="X38" s="24">
        <f t="shared" si="10"/>
        <v>101.25669714687865</v>
      </c>
      <c r="Y38" s="7"/>
      <c r="Z38" s="25">
        <f t="shared" si="11"/>
        <v>648</v>
      </c>
      <c r="AA38" s="17">
        <f t="shared" si="15"/>
        <v>101.44799999999999</v>
      </c>
      <c r="AB38" s="24">
        <f t="shared" si="12"/>
        <v>1.7706016195632073</v>
      </c>
      <c r="AC38" s="17">
        <f t="shared" si="13"/>
        <v>-0.19130285312134276</v>
      </c>
      <c r="AD38" s="17">
        <f t="shared" ca="1" si="14"/>
        <v>8.628229879684568E-2</v>
      </c>
      <c r="AE38" s="17">
        <v>131</v>
      </c>
    </row>
    <row r="39" spans="1:31" s="17" customFormat="1" x14ac:dyDescent="0.25">
      <c r="A39" s="17">
        <v>19</v>
      </c>
      <c r="B39" s="17">
        <v>622</v>
      </c>
      <c r="C39" s="17">
        <v>14985</v>
      </c>
      <c r="D39" s="17">
        <v>14054</v>
      </c>
      <c r="E39" s="17">
        <v>11527</v>
      </c>
      <c r="F39" s="17">
        <v>12474</v>
      </c>
      <c r="G39" s="24"/>
      <c r="H39" s="7"/>
      <c r="I39" s="25">
        <f t="shared" si="0"/>
        <v>3458</v>
      </c>
      <c r="J39" s="24">
        <f t="shared" si="0"/>
        <v>1580</v>
      </c>
      <c r="K39" s="7"/>
      <c r="L39" s="25">
        <f t="shared" si="3"/>
        <v>3449.8257601104528</v>
      </c>
      <c r="M39" s="17">
        <f t="shared" si="1"/>
        <v>66.818197771863836</v>
      </c>
      <c r="N39" s="17">
        <f t="shared" si="4"/>
        <v>1586.5842653297332</v>
      </c>
      <c r="O39" s="24">
        <f t="shared" si="2"/>
        <v>43.352549932326262</v>
      </c>
      <c r="P39" s="7"/>
      <c r="Q39" s="25">
        <f t="shared" si="5"/>
        <v>3490.8976770348468</v>
      </c>
      <c r="R39" s="24">
        <f t="shared" si="6"/>
        <v>1581.9917559000637</v>
      </c>
      <c r="S39" s="7"/>
      <c r="T39" s="25">
        <f t="shared" si="7"/>
        <v>-0.91105468755094177</v>
      </c>
      <c r="U39" s="24">
        <f t="shared" si="8"/>
        <v>0.41510517945097702</v>
      </c>
      <c r="V39" s="7"/>
      <c r="W39" s="25">
        <f t="shared" si="9"/>
        <v>-0.91245292256511856</v>
      </c>
      <c r="X39" s="24">
        <f t="shared" si="10"/>
        <v>106.84016594790626</v>
      </c>
      <c r="Y39" s="7"/>
      <c r="Z39" s="25">
        <f t="shared" si="11"/>
        <v>622</v>
      </c>
      <c r="AA39" s="17">
        <f t="shared" si="15"/>
        <v>107.04599999999999</v>
      </c>
      <c r="AB39" s="24">
        <f t="shared" si="12"/>
        <v>1.8683051510898498</v>
      </c>
      <c r="AC39" s="17">
        <f t="shared" si="13"/>
        <v>-0.20583405209373495</v>
      </c>
      <c r="AD39" s="17">
        <f t="shared" ca="1" si="14"/>
        <v>0.1090800972022663</v>
      </c>
      <c r="AE39" s="17">
        <v>130</v>
      </c>
    </row>
    <row r="40" spans="1:31" s="17" customFormat="1" x14ac:dyDescent="0.25">
      <c r="A40" s="17">
        <v>20</v>
      </c>
      <c r="B40" s="17">
        <v>616</v>
      </c>
      <c r="C40" s="17">
        <v>14899</v>
      </c>
      <c r="D40" s="17">
        <v>14225</v>
      </c>
      <c r="E40" s="17">
        <v>11616</v>
      </c>
      <c r="F40" s="17">
        <v>12313</v>
      </c>
      <c r="G40" s="24"/>
      <c r="H40" s="7"/>
      <c r="I40" s="25">
        <f t="shared" si="0"/>
        <v>3283</v>
      </c>
      <c r="J40" s="24">
        <f t="shared" si="0"/>
        <v>1912</v>
      </c>
      <c r="K40" s="7"/>
      <c r="L40" s="25">
        <f t="shared" si="3"/>
        <v>3277.7946483345945</v>
      </c>
      <c r="M40" s="17">
        <f t="shared" si="1"/>
        <v>27.095685960539683</v>
      </c>
      <c r="N40" s="17">
        <f t="shared" si="4"/>
        <v>1914.7432000490771</v>
      </c>
      <c r="O40" s="24">
        <f t="shared" si="2"/>
        <v>7.5251465092567766</v>
      </c>
      <c r="P40" s="7"/>
      <c r="Q40" s="25">
        <f t="shared" si="5"/>
        <v>3315.8976770348468</v>
      </c>
      <c r="R40" s="24">
        <f t="shared" si="6"/>
        <v>1913.9917559000637</v>
      </c>
      <c r="S40" s="7"/>
      <c r="T40" s="25">
        <f t="shared" si="7"/>
        <v>-0.86538317693340983</v>
      </c>
      <c r="U40" s="24">
        <f t="shared" si="8"/>
        <v>0.5022199947233964</v>
      </c>
      <c r="V40" s="7"/>
      <c r="W40" s="25">
        <f t="shared" si="9"/>
        <v>-0.86707351447976277</v>
      </c>
      <c r="X40" s="24">
        <f t="shared" si="10"/>
        <v>112.45776682776716</v>
      </c>
      <c r="Y40" s="7"/>
      <c r="Z40" s="25">
        <f t="shared" si="11"/>
        <v>616</v>
      </c>
      <c r="AA40" s="17">
        <f t="shared" si="15"/>
        <v>112.58999999999999</v>
      </c>
      <c r="AB40" s="24">
        <f t="shared" si="12"/>
        <v>1.9650662048204153</v>
      </c>
      <c r="AC40" s="17">
        <f t="shared" si="13"/>
        <v>-0.13223317223283004</v>
      </c>
      <c r="AD40" s="17">
        <f t="shared" ca="1" si="14"/>
        <v>-1.2326940153300825E-2</v>
      </c>
      <c r="AE40" s="17">
        <v>129</v>
      </c>
    </row>
    <row r="41" spans="1:31" s="17" customFormat="1" x14ac:dyDescent="0.25">
      <c r="A41" s="17">
        <v>21</v>
      </c>
      <c r="B41" s="17">
        <v>622</v>
      </c>
      <c r="C41" s="17">
        <v>14797</v>
      </c>
      <c r="D41" s="17">
        <v>14383</v>
      </c>
      <c r="E41" s="17">
        <v>11726</v>
      </c>
      <c r="F41" s="17">
        <v>12155</v>
      </c>
      <c r="G41" s="24"/>
      <c r="H41" s="7"/>
      <c r="I41" s="25">
        <f t="shared" si="0"/>
        <v>3071</v>
      </c>
      <c r="J41" s="24">
        <f t="shared" si="0"/>
        <v>2228</v>
      </c>
      <c r="K41" s="7"/>
      <c r="L41" s="25">
        <f t="shared" si="3"/>
        <v>3072.6693128439929</v>
      </c>
      <c r="M41" s="17">
        <f t="shared" si="1"/>
        <v>2.7866053711196113</v>
      </c>
      <c r="N41" s="17">
        <f t="shared" si="4"/>
        <v>2227.8652801908956</v>
      </c>
      <c r="O41" s="24">
        <f t="shared" si="2"/>
        <v>1.814942696511352E-2</v>
      </c>
      <c r="P41" s="7"/>
      <c r="Q41" s="25">
        <f t="shared" si="5"/>
        <v>3103.8976770348468</v>
      </c>
      <c r="R41" s="24">
        <f t="shared" si="6"/>
        <v>2229.9917559000637</v>
      </c>
      <c r="S41" s="7"/>
      <c r="T41" s="25">
        <f t="shared" si="7"/>
        <v>-0.81005540407102816</v>
      </c>
      <c r="U41" s="24">
        <f t="shared" si="8"/>
        <v>0.5851365056453377</v>
      </c>
      <c r="V41" s="7"/>
      <c r="W41" s="25">
        <f t="shared" si="9"/>
        <v>-0.81202370014536507</v>
      </c>
      <c r="X41" s="24">
        <f t="shared" si="10"/>
        <v>118.15395955024098</v>
      </c>
      <c r="Y41" s="7"/>
      <c r="Z41" s="25">
        <f t="shared" si="11"/>
        <v>622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-3.4040449759004332E-2</v>
      </c>
      <c r="AD41" s="17">
        <f t="shared" ca="1" si="14"/>
        <v>-6.744633963602098E-2</v>
      </c>
      <c r="AE41" s="17">
        <v>128</v>
      </c>
    </row>
    <row r="42" spans="1:31" s="17" customFormat="1" x14ac:dyDescent="0.25">
      <c r="A42" s="17">
        <v>22</v>
      </c>
      <c r="B42" s="17">
        <v>609</v>
      </c>
      <c r="C42" s="17">
        <v>14690</v>
      </c>
      <c r="D42" s="17">
        <v>14528</v>
      </c>
      <c r="E42" s="17">
        <v>11841</v>
      </c>
      <c r="F42" s="17">
        <v>12017</v>
      </c>
      <c r="G42" s="24"/>
      <c r="H42" s="7"/>
      <c r="I42" s="25">
        <f t="shared" si="0"/>
        <v>2849</v>
      </c>
      <c r="J42" s="24">
        <f t="shared" si="0"/>
        <v>2511</v>
      </c>
      <c r="K42" s="7"/>
      <c r="L42" s="25">
        <f t="shared" si="3"/>
        <v>2843.1187157366476</v>
      </c>
      <c r="M42" s="17">
        <f t="shared" si="1"/>
        <v>34.589504586356902</v>
      </c>
      <c r="N42" s="17">
        <f t="shared" si="4"/>
        <v>2513.8217204390053</v>
      </c>
      <c r="O42" s="24">
        <f t="shared" si="2"/>
        <v>7.9621062359001256</v>
      </c>
      <c r="P42" s="7"/>
      <c r="Q42" s="25">
        <f t="shared" si="5"/>
        <v>2881.8976770348468</v>
      </c>
      <c r="R42" s="24">
        <f t="shared" si="6"/>
        <v>2512.9917559000637</v>
      </c>
      <c r="S42" s="7"/>
      <c r="T42" s="25">
        <f t="shared" si="7"/>
        <v>-0.75211783060193038</v>
      </c>
      <c r="U42" s="24">
        <f t="shared" si="8"/>
        <v>0.65939401384441798</v>
      </c>
      <c r="V42" s="7"/>
      <c r="W42" s="25">
        <f t="shared" si="9"/>
        <v>-0.75433501065474395</v>
      </c>
      <c r="X42" s="24">
        <f t="shared" si="10"/>
        <v>123.53578790485665</v>
      </c>
      <c r="Y42" s="7"/>
      <c r="Z42" s="25">
        <f t="shared" si="11"/>
        <v>609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-0.13321209514333532</v>
      </c>
      <c r="AD42" s="17">
        <f t="shared" ca="1" si="14"/>
        <v>5.8665894165685017E-2</v>
      </c>
      <c r="AE42" s="17">
        <v>127</v>
      </c>
    </row>
    <row r="43" spans="1:31" s="17" customFormat="1" x14ac:dyDescent="0.25">
      <c r="A43" s="17">
        <v>23</v>
      </c>
      <c r="B43" s="17">
        <v>627</v>
      </c>
      <c r="C43" s="17">
        <v>14549</v>
      </c>
      <c r="D43" s="17">
        <v>14660</v>
      </c>
      <c r="E43" s="17">
        <v>11971</v>
      </c>
      <c r="F43" s="17">
        <v>11876</v>
      </c>
      <c r="G43" s="24"/>
      <c r="H43" s="7"/>
      <c r="I43" s="25">
        <f t="shared" si="0"/>
        <v>2578</v>
      </c>
      <c r="J43" s="24">
        <f t="shared" si="0"/>
        <v>2784</v>
      </c>
      <c r="K43" s="7"/>
      <c r="L43" s="25">
        <f t="shared" si="3"/>
        <v>2579.3328519962215</v>
      </c>
      <c r="M43" s="17">
        <f t="shared" si="1"/>
        <v>1.7764944438316557</v>
      </c>
      <c r="N43" s="17">
        <f t="shared" si="4"/>
        <v>2784.1302047177273</v>
      </c>
      <c r="O43" s="24">
        <f t="shared" si="2"/>
        <v>1.6953268518455765E-2</v>
      </c>
      <c r="P43" s="7"/>
      <c r="Q43" s="25">
        <f t="shared" si="5"/>
        <v>2610.8976770348468</v>
      </c>
      <c r="R43" s="24">
        <f t="shared" si="6"/>
        <v>2785.9917559000637</v>
      </c>
      <c r="S43" s="7"/>
      <c r="T43" s="25">
        <f t="shared" si="7"/>
        <v>-0.68139223415992367</v>
      </c>
      <c r="U43" s="24">
        <f t="shared" si="8"/>
        <v>0.7310275818244496</v>
      </c>
      <c r="V43" s="7"/>
      <c r="W43" s="25">
        <f t="shared" si="9"/>
        <v>-0.68384942016023986</v>
      </c>
      <c r="X43" s="24">
        <f t="shared" si="10"/>
        <v>129.28758239010011</v>
      </c>
      <c r="Y43" s="7"/>
      <c r="Z43" s="25">
        <f t="shared" si="11"/>
        <v>627</v>
      </c>
      <c r="AA43" s="17">
        <f t="shared" si="15"/>
        <v>129.31199999999998</v>
      </c>
      <c r="AB43" s="24">
        <f t="shared" si="12"/>
        <v>2.2569201623389072</v>
      </c>
      <c r="AC43" s="17">
        <f t="shared" si="13"/>
        <v>-2.441760989987074E-2</v>
      </c>
      <c r="AD43" s="17">
        <f t="shared" ca="1" si="14"/>
        <v>1.4007677456049805E-2</v>
      </c>
      <c r="AE43" s="17">
        <v>126</v>
      </c>
    </row>
    <row r="44" spans="1:31" s="17" customFormat="1" x14ac:dyDescent="0.25">
      <c r="A44" s="17">
        <v>24</v>
      </c>
      <c r="B44" s="17">
        <v>623</v>
      </c>
      <c r="C44" s="17">
        <v>14402</v>
      </c>
      <c r="D44" s="17">
        <v>14777</v>
      </c>
      <c r="E44" s="17">
        <v>12110</v>
      </c>
      <c r="F44" s="17">
        <v>11748</v>
      </c>
      <c r="G44" s="24"/>
      <c r="H44" s="7"/>
      <c r="I44" s="25">
        <f t="shared" si="0"/>
        <v>2292</v>
      </c>
      <c r="J44" s="24">
        <f t="shared" si="0"/>
        <v>3029</v>
      </c>
      <c r="K44" s="7"/>
      <c r="L44" s="25">
        <f t="shared" si="3"/>
        <v>2292.1495403107933</v>
      </c>
      <c r="M44" s="17">
        <f t="shared" si="1"/>
        <v>2.2362304552164855E-2</v>
      </c>
      <c r="N44" s="17">
        <f t="shared" si="4"/>
        <v>3025.9289135996328</v>
      </c>
      <c r="O44" s="24">
        <f t="shared" si="2"/>
        <v>9.4315716785204966</v>
      </c>
      <c r="P44" s="7"/>
      <c r="Q44" s="25">
        <f t="shared" si="5"/>
        <v>2324.8976770348468</v>
      </c>
      <c r="R44" s="24">
        <f t="shared" si="6"/>
        <v>3030.9917559000637</v>
      </c>
      <c r="S44" s="7"/>
      <c r="T44" s="25">
        <f t="shared" si="7"/>
        <v>-0.60675193680784278</v>
      </c>
      <c r="U44" s="24">
        <f t="shared" si="8"/>
        <v>0.79531411719114464</v>
      </c>
      <c r="V44" s="7"/>
      <c r="W44" s="25">
        <f t="shared" si="9"/>
        <v>-0.60942444986564359</v>
      </c>
      <c r="X44" s="24">
        <f t="shared" si="10"/>
        <v>134.91597703208117</v>
      </c>
      <c r="Y44" s="7"/>
      <c r="Z44" s="25">
        <f t="shared" si="11"/>
        <v>623</v>
      </c>
      <c r="AA44" s="17">
        <f t="shared" si="15"/>
        <v>134.91899999999998</v>
      </c>
      <c r="AB44" s="24">
        <f t="shared" si="12"/>
        <v>2.3547807734982293</v>
      </c>
      <c r="AC44" s="17">
        <f t="shared" si="13"/>
        <v>-3.022967918809627E-3</v>
      </c>
      <c r="AD44" s="17">
        <f t="shared" ca="1" si="14"/>
        <v>8.1903523173167514E-2</v>
      </c>
      <c r="AE44" s="17">
        <v>125</v>
      </c>
    </row>
    <row r="45" spans="1:31" s="17" customFormat="1" x14ac:dyDescent="0.25">
      <c r="A45" s="17">
        <v>25</v>
      </c>
      <c r="B45" s="17">
        <v>632</v>
      </c>
      <c r="C45" s="17">
        <v>14249</v>
      </c>
      <c r="D45" s="17">
        <v>14885</v>
      </c>
      <c r="E45" s="17">
        <v>12271</v>
      </c>
      <c r="F45" s="17">
        <v>11641</v>
      </c>
      <c r="G45" s="24"/>
      <c r="H45" s="7"/>
      <c r="I45" s="25">
        <f t="shared" si="0"/>
        <v>1978</v>
      </c>
      <c r="J45" s="24">
        <f t="shared" si="0"/>
        <v>3244</v>
      </c>
      <c r="K45" s="7"/>
      <c r="L45" s="25">
        <f t="shared" si="3"/>
        <v>1978.1009241764671</v>
      </c>
      <c r="M45" s="17">
        <f t="shared" si="1"/>
        <v>1.0185689395554375E-2</v>
      </c>
      <c r="N45" s="17">
        <f t="shared" si="4"/>
        <v>3241.5553257626921</v>
      </c>
      <c r="O45" s="24">
        <f t="shared" si="2"/>
        <v>5.9764321265571381</v>
      </c>
      <c r="P45" s="7"/>
      <c r="Q45" s="25">
        <f t="shared" si="5"/>
        <v>2010.8976770348468</v>
      </c>
      <c r="R45" s="24">
        <f t="shared" si="6"/>
        <v>3245.9917559000637</v>
      </c>
      <c r="S45" s="7"/>
      <c r="T45" s="25">
        <f t="shared" si="7"/>
        <v>-0.52480419775695686</v>
      </c>
      <c r="U45" s="24">
        <f t="shared" si="8"/>
        <v>0.85172883190069326</v>
      </c>
      <c r="V45" s="7"/>
      <c r="W45" s="25">
        <f t="shared" si="9"/>
        <v>-0.52766557867300612</v>
      </c>
      <c r="X45" s="24">
        <f t="shared" si="10"/>
        <v>140.59863308927191</v>
      </c>
      <c r="Y45" s="7"/>
      <c r="Z45" s="25">
        <f t="shared" si="11"/>
        <v>632</v>
      </c>
      <c r="AA45" s="17">
        <f t="shared" si="15"/>
        <v>140.60699999999997</v>
      </c>
      <c r="AB45" s="24">
        <f t="shared" si="12"/>
        <v>2.4540551013516665</v>
      </c>
      <c r="AC45" s="17">
        <f t="shared" si="13"/>
        <v>-8.3669107280570643E-3</v>
      </c>
      <c r="AD45" s="17">
        <f t="shared" ca="1" si="14"/>
        <v>8.739979831528899E-2</v>
      </c>
      <c r="AE45" s="17">
        <v>124</v>
      </c>
    </row>
    <row r="46" spans="1:31" s="17" customFormat="1" x14ac:dyDescent="0.25">
      <c r="A46" s="17">
        <v>26</v>
      </c>
      <c r="B46" s="17">
        <v>637</v>
      </c>
      <c r="C46" s="17">
        <v>14080</v>
      </c>
      <c r="D46" s="17">
        <v>14975</v>
      </c>
      <c r="E46" s="17">
        <v>12441</v>
      </c>
      <c r="F46" s="17">
        <v>11546</v>
      </c>
      <c r="G46" s="24"/>
      <c r="H46" s="7"/>
      <c r="I46" s="25">
        <f t="shared" si="0"/>
        <v>1639</v>
      </c>
      <c r="J46" s="24">
        <f t="shared" si="0"/>
        <v>3429</v>
      </c>
      <c r="K46" s="7"/>
      <c r="L46" s="25">
        <f t="shared" si="3"/>
        <v>1641.5398535956078</v>
      </c>
      <c r="M46" s="17">
        <f t="shared" si="1"/>
        <v>6.4508562871220612</v>
      </c>
      <c r="N46" s="17">
        <f t="shared" si="4"/>
        <v>3426.5076937687431</v>
      </c>
      <c r="O46" s="24">
        <f t="shared" si="2"/>
        <v>6.2115903503617815</v>
      </c>
      <c r="P46" s="7"/>
      <c r="Q46" s="25">
        <f t="shared" si="5"/>
        <v>1671.8976770348468</v>
      </c>
      <c r="R46" s="24">
        <f t="shared" si="6"/>
        <v>3430.9917559000637</v>
      </c>
      <c r="S46" s="7"/>
      <c r="T46" s="25">
        <f t="shared" si="7"/>
        <v>-0.43633195718928053</v>
      </c>
      <c r="U46" s="24">
        <f t="shared" si="8"/>
        <v>0.90027172595309568</v>
      </c>
      <c r="V46" s="7"/>
      <c r="W46" s="25">
        <f t="shared" si="9"/>
        <v>-0.43935575117342629</v>
      </c>
      <c r="X46" s="24">
        <f t="shared" si="10"/>
        <v>146.36423334344676</v>
      </c>
      <c r="Y46" s="7"/>
      <c r="Z46" s="25">
        <f t="shared" si="11"/>
        <v>637</v>
      </c>
      <c r="AA46" s="17">
        <f t="shared" si="15"/>
        <v>146.33999999999997</v>
      </c>
      <c r="AB46" s="24">
        <f t="shared" si="12"/>
        <v>2.5541148273685015</v>
      </c>
      <c r="AC46" s="17">
        <f t="shared" si="13"/>
        <v>2.4233343446780964E-2</v>
      </c>
      <c r="AD46" s="17">
        <f t="shared" ca="1" si="14"/>
        <v>4.417351201871611E-2</v>
      </c>
      <c r="AE46" s="17">
        <v>123</v>
      </c>
    </row>
    <row r="47" spans="1:31" s="17" customFormat="1" x14ac:dyDescent="0.25">
      <c r="A47" s="17">
        <v>27</v>
      </c>
      <c r="B47" s="17">
        <v>622</v>
      </c>
      <c r="C47" s="17">
        <v>13905</v>
      </c>
      <c r="D47" s="17">
        <v>15049</v>
      </c>
      <c r="E47" s="17">
        <v>12613</v>
      </c>
      <c r="F47" s="17">
        <v>11470</v>
      </c>
      <c r="G47" s="24"/>
      <c r="H47" s="7"/>
      <c r="I47" s="25">
        <f t="shared" si="0"/>
        <v>1292</v>
      </c>
      <c r="J47" s="24">
        <f t="shared" si="0"/>
        <v>3579</v>
      </c>
      <c r="K47" s="7"/>
      <c r="L47" s="25">
        <f t="shared" si="3"/>
        <v>1296.7160415280948</v>
      </c>
      <c r="M47" s="17">
        <f t="shared" si="1"/>
        <v>22.241047694714926</v>
      </c>
      <c r="N47" s="17">
        <f t="shared" si="4"/>
        <v>3573.9652798391667</v>
      </c>
      <c r="O47" s="24">
        <f t="shared" si="2"/>
        <v>25.3484070979016</v>
      </c>
      <c r="P47" s="7"/>
      <c r="Q47" s="25">
        <f t="shared" si="5"/>
        <v>1324.8976770348468</v>
      </c>
      <c r="R47" s="24">
        <f t="shared" si="6"/>
        <v>3580.9917559000637</v>
      </c>
      <c r="S47" s="7"/>
      <c r="T47" s="25">
        <f t="shared" si="7"/>
        <v>-0.34577187613623139</v>
      </c>
      <c r="U47" s="24">
        <f t="shared" si="8"/>
        <v>0.93963082923882724</v>
      </c>
      <c r="V47" s="7"/>
      <c r="W47" s="25">
        <f t="shared" si="9"/>
        <v>-0.34892725037517081</v>
      </c>
      <c r="X47" s="24">
        <f t="shared" si="10"/>
        <v>152.0055696775953</v>
      </c>
      <c r="Y47" s="7"/>
      <c r="Z47" s="25">
        <f t="shared" si="11"/>
        <v>622</v>
      </c>
      <c r="AA47" s="17">
        <f t="shared" si="15"/>
        <v>151.93799999999999</v>
      </c>
      <c r="AB47" s="24">
        <f t="shared" si="12"/>
        <v>2.6518183588951443</v>
      </c>
      <c r="AC47" s="17">
        <f t="shared" si="13"/>
        <v>6.7569677595315625E-2</v>
      </c>
      <c r="AD47" s="17">
        <f t="shared" ca="1" si="14"/>
        <v>2.4225360896849679E-2</v>
      </c>
      <c r="AE47" s="17">
        <v>122</v>
      </c>
    </row>
    <row r="48" spans="1:31" s="17" customFormat="1" x14ac:dyDescent="0.25">
      <c r="A48" s="17">
        <v>28</v>
      </c>
      <c r="B48" s="17">
        <v>627</v>
      </c>
      <c r="C48" s="17">
        <v>13727</v>
      </c>
      <c r="D48" s="17">
        <v>15109</v>
      </c>
      <c r="E48" s="17">
        <v>12794</v>
      </c>
      <c r="F48" s="17">
        <v>11412</v>
      </c>
      <c r="G48" s="24"/>
      <c r="H48" s="7"/>
      <c r="I48" s="25">
        <f t="shared" si="0"/>
        <v>933</v>
      </c>
      <c r="J48" s="24">
        <f t="shared" si="0"/>
        <v>3697</v>
      </c>
      <c r="K48" s="7"/>
      <c r="L48" s="25">
        <f t="shared" si="3"/>
        <v>936.29555293500414</v>
      </c>
      <c r="M48" s="17">
        <f t="shared" si="1"/>
        <v>10.860669147414393</v>
      </c>
      <c r="N48" s="17">
        <f t="shared" si="4"/>
        <v>3688.024901190553</v>
      </c>
      <c r="O48" s="24">
        <f t="shared" si="2"/>
        <v>80.552398639336786</v>
      </c>
      <c r="P48" s="7"/>
      <c r="Q48" s="25">
        <f t="shared" si="5"/>
        <v>965.89767703484677</v>
      </c>
      <c r="R48" s="24">
        <f t="shared" si="6"/>
        <v>3698.9917559000637</v>
      </c>
      <c r="S48" s="7"/>
      <c r="T48" s="25">
        <f t="shared" si="7"/>
        <v>-0.25208003435512288</v>
      </c>
      <c r="U48" s="24">
        <f t="shared" si="8"/>
        <v>0.97059332382360286</v>
      </c>
      <c r="V48" s="7"/>
      <c r="W48" s="25">
        <f t="shared" si="9"/>
        <v>-0.25533879196155179</v>
      </c>
      <c r="X48" s="24">
        <f t="shared" si="10"/>
        <v>157.6386808777288</v>
      </c>
      <c r="Y48" s="7"/>
      <c r="Z48" s="25">
        <f t="shared" si="11"/>
        <v>627</v>
      </c>
      <c r="AA48" s="17">
        <f t="shared" si="15"/>
        <v>157.58099999999999</v>
      </c>
      <c r="AB48" s="24">
        <f t="shared" si="12"/>
        <v>2.750307288585184</v>
      </c>
      <c r="AC48" s="17">
        <f t="shared" si="13"/>
        <v>5.7680877728813584E-2</v>
      </c>
      <c r="AD48" s="17">
        <f t="shared" ca="1" si="14"/>
        <v>5.663609526595792E-2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13538</v>
      </c>
      <c r="D49" s="17">
        <v>15135</v>
      </c>
      <c r="E49" s="17">
        <v>12967</v>
      </c>
      <c r="F49" s="17">
        <v>11364</v>
      </c>
      <c r="G49" s="24"/>
      <c r="H49" s="7"/>
      <c r="I49" s="25">
        <f t="shared" si="0"/>
        <v>571</v>
      </c>
      <c r="J49" s="24">
        <f t="shared" si="0"/>
        <v>3771</v>
      </c>
      <c r="K49" s="7"/>
      <c r="L49" s="25">
        <f t="shared" si="3"/>
        <v>576.60283248070652</v>
      </c>
      <c r="M49" s="17">
        <f t="shared" si="1"/>
        <v>31.39173180686003</v>
      </c>
      <c r="N49" s="17">
        <f t="shared" si="4"/>
        <v>3764.6175542240426</v>
      </c>
      <c r="O49" s="24">
        <f t="shared" si="2"/>
        <v>40.735614083036737</v>
      </c>
      <c r="P49" s="7"/>
      <c r="Q49" s="25">
        <f t="shared" si="5"/>
        <v>603.89767703484677</v>
      </c>
      <c r="R49" s="24">
        <f t="shared" si="6"/>
        <v>3772.9917559000637</v>
      </c>
      <c r="S49" s="7"/>
      <c r="T49" s="25">
        <f t="shared" si="7"/>
        <v>-0.15760525239199952</v>
      </c>
      <c r="U49" s="24">
        <f t="shared" si="8"/>
        <v>0.99001048144456372</v>
      </c>
      <c r="V49" s="7"/>
      <c r="W49" s="25">
        <f t="shared" si="9"/>
        <v>-0.16092864248675501</v>
      </c>
      <c r="X49" s="24">
        <f t="shared" si="10"/>
        <v>163.14498432389951</v>
      </c>
      <c r="Y49" s="7"/>
      <c r="Z49" s="25">
        <f t="shared" si="11"/>
        <v>610</v>
      </c>
      <c r="AA49" s="17">
        <f t="shared" si="15"/>
        <v>163.071</v>
      </c>
      <c r="AB49" s="24">
        <f t="shared" si="12"/>
        <v>2.846125864519673</v>
      </c>
      <c r="AC49" s="17">
        <f t="shared" si="13"/>
        <v>7.3984323899509263E-2</v>
      </c>
      <c r="AD49" s="17">
        <f t="shared" ca="1" si="14"/>
        <v>6.2491551289298286E-2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13365</v>
      </c>
      <c r="D50" s="17">
        <v>15171</v>
      </c>
      <c r="E50" s="17">
        <v>13162</v>
      </c>
      <c r="F50" s="17">
        <v>11353</v>
      </c>
      <c r="G50" s="24"/>
      <c r="H50" s="7"/>
      <c r="I50" s="25">
        <f t="shared" si="0"/>
        <v>203</v>
      </c>
      <c r="J50" s="24">
        <f t="shared" si="0"/>
        <v>3818</v>
      </c>
      <c r="K50" s="7"/>
      <c r="L50" s="25">
        <f t="shared" si="3"/>
        <v>208.91356067502608</v>
      </c>
      <c r="M50" s="17">
        <f t="shared" si="1"/>
        <v>34.970199857214865</v>
      </c>
      <c r="N50" s="17">
        <f t="shared" si="4"/>
        <v>3806.7554563001631</v>
      </c>
      <c r="O50" s="24">
        <f t="shared" si="2"/>
        <v>126.439763017541</v>
      </c>
      <c r="P50" s="7"/>
      <c r="Q50" s="25">
        <f t="shared" si="5"/>
        <v>235.89767703484674</v>
      </c>
      <c r="R50" s="24">
        <f t="shared" si="6"/>
        <v>3819.9917559000637</v>
      </c>
      <c r="S50" s="7"/>
      <c r="T50" s="25">
        <f t="shared" si="7"/>
        <v>-6.1564590064846506E-2</v>
      </c>
      <c r="U50" s="24">
        <f t="shared" si="8"/>
        <v>1.002343000474093</v>
      </c>
      <c r="V50" s="7"/>
      <c r="W50" s="25">
        <f t="shared" si="9"/>
        <v>-6.492882758675686E-2</v>
      </c>
      <c r="X50" s="24">
        <f t="shared" si="10"/>
        <v>168.67152541805433</v>
      </c>
      <c r="Y50" s="7"/>
      <c r="Z50" s="25">
        <f t="shared" si="11"/>
        <v>614</v>
      </c>
      <c r="AA50" s="17">
        <f t="shared" si="15"/>
        <v>168.59700000000001</v>
      </c>
      <c r="AB50" s="24">
        <f t="shared" si="12"/>
        <v>2.94257275898488</v>
      </c>
      <c r="AC50" s="17">
        <f t="shared" si="13"/>
        <v>7.4525418054321335E-2</v>
      </c>
      <c r="AD50" s="17">
        <f t="shared" ca="1" si="14"/>
        <v>4.0320082004342339E-2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13170</v>
      </c>
      <c r="D51" s="17">
        <v>15157</v>
      </c>
      <c r="E51" s="17">
        <v>13337</v>
      </c>
      <c r="F51" s="17">
        <v>11337</v>
      </c>
      <c r="G51" s="24"/>
      <c r="H51" s="7"/>
      <c r="I51" s="25">
        <f t="shared" si="0"/>
        <v>-167</v>
      </c>
      <c r="J51" s="24">
        <f t="shared" si="0"/>
        <v>3820</v>
      </c>
      <c r="K51" s="7"/>
      <c r="L51" s="25">
        <f t="shared" si="3"/>
        <v>-163.43171530158622</v>
      </c>
      <c r="M51" s="17">
        <f t="shared" si="1"/>
        <v>12.732655688933898</v>
      </c>
      <c r="N51" s="17">
        <f t="shared" si="4"/>
        <v>3813.3580279928351</v>
      </c>
      <c r="O51" s="24">
        <f t="shared" si="2"/>
        <v>44.115792143962068</v>
      </c>
      <c r="P51" s="7"/>
      <c r="Q51" s="25">
        <f t="shared" si="5"/>
        <v>-134.10232296515326</v>
      </c>
      <c r="R51" s="24">
        <f t="shared" si="6"/>
        <v>3821.9917559000637</v>
      </c>
      <c r="S51" s="7"/>
      <c r="T51" s="25">
        <f t="shared" si="7"/>
        <v>3.4998032383649735E-2</v>
      </c>
      <c r="U51" s="24">
        <f t="shared" si="8"/>
        <v>1.0028677885179027</v>
      </c>
      <c r="V51" s="7"/>
      <c r="W51" s="25">
        <f t="shared" si="9"/>
        <v>3.1632577445645287E-2</v>
      </c>
      <c r="X51" s="24">
        <f t="shared" si="10"/>
        <v>174.1844305822932</v>
      </c>
      <c r="Y51" s="7"/>
      <c r="Z51" s="25">
        <f t="shared" si="11"/>
        <v>618</v>
      </c>
      <c r="AA51" s="17">
        <f t="shared" si="15"/>
        <v>174.15900000000002</v>
      </c>
      <c r="AB51" s="24">
        <f t="shared" si="12"/>
        <v>3.0396479719808047</v>
      </c>
      <c r="AC51" s="17">
        <f t="shared" si="13"/>
        <v>2.5430582293182624E-2</v>
      </c>
      <c r="AD51" s="17">
        <f t="shared" ca="1" si="14"/>
        <v>3.6937386294368935E-2</v>
      </c>
      <c r="AE51" s="17">
        <v>118</v>
      </c>
    </row>
    <row r="52" spans="1:31" s="17" customFormat="1" x14ac:dyDescent="0.25">
      <c r="A52" s="17">
        <v>32</v>
      </c>
      <c r="B52" s="17">
        <v>630</v>
      </c>
      <c r="C52" s="17">
        <v>12985</v>
      </c>
      <c r="D52" s="17">
        <v>15149</v>
      </c>
      <c r="E52" s="17">
        <v>13533</v>
      </c>
      <c r="F52" s="17">
        <v>11360</v>
      </c>
      <c r="G52" s="24"/>
      <c r="H52" s="7"/>
      <c r="I52" s="25">
        <f t="shared" ref="I52:J83" si="16">C52-E52</f>
        <v>-548</v>
      </c>
      <c r="J52" s="24">
        <f t="shared" si="16"/>
        <v>3789</v>
      </c>
      <c r="K52" s="7"/>
      <c r="L52" s="25">
        <f t="shared" si="3"/>
        <v>-541.71712445137973</v>
      </c>
      <c r="M52" s="17">
        <f t="shared" si="1"/>
        <v>39.474525159450437</v>
      </c>
      <c r="N52" s="17">
        <f t="shared" si="4"/>
        <v>3783.0474149763204</v>
      </c>
      <c r="O52" s="24">
        <f t="shared" si="2"/>
        <v>35.433268464134699</v>
      </c>
      <c r="P52" s="7"/>
      <c r="Q52" s="25">
        <f t="shared" si="5"/>
        <v>-515.10232296515323</v>
      </c>
      <c r="R52" s="24">
        <f t="shared" si="6"/>
        <v>3790.9917559000637</v>
      </c>
      <c r="S52" s="7"/>
      <c r="T52" s="25">
        <f t="shared" si="7"/>
        <v>0.13443143549953368</v>
      </c>
      <c r="U52" s="24">
        <f t="shared" si="8"/>
        <v>0.99473357383885153</v>
      </c>
      <c r="V52" s="7"/>
      <c r="W52" s="25">
        <f t="shared" si="9"/>
        <v>0.13109383916463721</v>
      </c>
      <c r="X52" s="24">
        <f t="shared" si="10"/>
        <v>179.8854242744153</v>
      </c>
      <c r="Y52" s="7"/>
      <c r="Z52" s="25">
        <f t="shared" si="11"/>
        <v>630</v>
      </c>
      <c r="AA52" s="17">
        <f t="shared" si="15"/>
        <v>179.82900000000001</v>
      </c>
      <c r="AB52" s="24">
        <f t="shared" si="12"/>
        <v>3.1386081405688833</v>
      </c>
      <c r="AC52" s="17">
        <f t="shared" si="13"/>
        <v>5.6424274415292075E-2</v>
      </c>
      <c r="AD52" s="17">
        <f t="shared" ca="1" si="14"/>
        <v>3.8987412362075702E-2</v>
      </c>
      <c r="AE52" s="17">
        <v>117</v>
      </c>
    </row>
    <row r="53" spans="1:31" s="17" customFormat="1" x14ac:dyDescent="0.25">
      <c r="A53" s="17">
        <v>33</v>
      </c>
      <c r="B53" s="17">
        <v>624</v>
      </c>
      <c r="C53" s="17">
        <v>12801</v>
      </c>
      <c r="D53" s="17">
        <v>15117</v>
      </c>
      <c r="E53" s="17">
        <v>13717</v>
      </c>
      <c r="F53" s="17">
        <v>11395</v>
      </c>
      <c r="G53" s="24"/>
      <c r="H53" s="7"/>
      <c r="I53" s="25">
        <f t="shared" si="16"/>
        <v>-916</v>
      </c>
      <c r="J53" s="24">
        <f t="shared" si="16"/>
        <v>3722</v>
      </c>
      <c r="K53" s="7"/>
      <c r="L53" s="25">
        <f t="shared" si="3"/>
        <v>-911.502070353504</v>
      </c>
      <c r="M53" s="17">
        <f t="shared" si="1"/>
        <v>20.231371104827669</v>
      </c>
      <c r="N53" s="17">
        <f t="shared" si="4"/>
        <v>3716.4514483144189</v>
      </c>
      <c r="O53" s="24">
        <f t="shared" si="2"/>
        <v>30.786425807564424</v>
      </c>
      <c r="P53" s="7"/>
      <c r="Q53" s="25">
        <f t="shared" si="5"/>
        <v>-883.10232296515323</v>
      </c>
      <c r="R53" s="24">
        <f t="shared" si="6"/>
        <v>3723.9917559000637</v>
      </c>
      <c r="S53" s="7"/>
      <c r="T53" s="25">
        <f t="shared" si="7"/>
        <v>0.23047209782668671</v>
      </c>
      <c r="U53" s="24">
        <f t="shared" si="8"/>
        <v>0.97715317437122473</v>
      </c>
      <c r="V53" s="7"/>
      <c r="W53" s="25">
        <f t="shared" si="9"/>
        <v>0.2271940426462021</v>
      </c>
      <c r="X53" s="24">
        <f t="shared" si="10"/>
        <v>185.46686178120672</v>
      </c>
      <c r="Y53" s="7"/>
      <c r="Z53" s="25">
        <f t="shared" si="11"/>
        <v>624</v>
      </c>
      <c r="AA53" s="17">
        <f t="shared" si="15"/>
        <v>185.44499999999999</v>
      </c>
      <c r="AB53" s="24">
        <f t="shared" si="12"/>
        <v>3.2366258313608842</v>
      </c>
      <c r="AC53" s="17">
        <f t="shared" si="13"/>
        <v>2.1861781206723663E-2</v>
      </c>
      <c r="AD53" s="17">
        <f t="shared" ca="1" si="14"/>
        <v>5.1347902785607857E-2</v>
      </c>
      <c r="AE53" s="17">
        <v>116</v>
      </c>
    </row>
    <row r="54" spans="1:31" s="17" customFormat="1" x14ac:dyDescent="0.25">
      <c r="A54" s="17">
        <v>34</v>
      </c>
      <c r="B54" s="17">
        <v>643</v>
      </c>
      <c r="C54" s="17">
        <v>12619</v>
      </c>
      <c r="D54" s="17">
        <v>15056</v>
      </c>
      <c r="E54" s="17">
        <v>13902</v>
      </c>
      <c r="F54" s="17">
        <v>11444</v>
      </c>
      <c r="G54" s="24"/>
      <c r="H54" s="7"/>
      <c r="I54" s="25">
        <f t="shared" si="16"/>
        <v>-1283</v>
      </c>
      <c r="J54" s="24">
        <f t="shared" si="16"/>
        <v>3612</v>
      </c>
      <c r="K54" s="7"/>
      <c r="L54" s="25">
        <f t="shared" si="3"/>
        <v>-1283.6846361881992</v>
      </c>
      <c r="M54" s="17">
        <f t="shared" si="1"/>
        <v>0.46872671019192008</v>
      </c>
      <c r="N54" s="17">
        <f t="shared" si="4"/>
        <v>3610.4302443361466</v>
      </c>
      <c r="O54" s="24">
        <f t="shared" si="2"/>
        <v>2.4641328441996935</v>
      </c>
      <c r="P54" s="7"/>
      <c r="Q54" s="25">
        <f t="shared" si="5"/>
        <v>-1250.1023229651532</v>
      </c>
      <c r="R54" s="24">
        <f t="shared" si="6"/>
        <v>3613.9917559000637</v>
      </c>
      <c r="S54" s="7"/>
      <c r="T54" s="25">
        <f t="shared" si="7"/>
        <v>0.32625178009316808</v>
      </c>
      <c r="U54" s="24">
        <f t="shared" si="8"/>
        <v>0.94828983196168826</v>
      </c>
      <c r="V54" s="7"/>
      <c r="W54" s="25">
        <f t="shared" si="9"/>
        <v>0.3230711304658862</v>
      </c>
      <c r="X54" s="24">
        <f t="shared" si="10"/>
        <v>191.19116863132899</v>
      </c>
      <c r="Y54" s="7"/>
      <c r="Z54" s="25">
        <f t="shared" si="11"/>
        <v>643</v>
      </c>
      <c r="AA54" s="17">
        <f t="shared" si="15"/>
        <v>191.232</v>
      </c>
      <c r="AB54" s="24">
        <f t="shared" si="12"/>
        <v>3.3376280351737964</v>
      </c>
      <c r="AC54" s="17">
        <f t="shared" si="13"/>
        <v>-4.083136867100734E-2</v>
      </c>
      <c r="AD54" s="17">
        <f t="shared" ca="1" si="14"/>
        <v>0.15277257915928999</v>
      </c>
      <c r="AE54" s="17">
        <v>115</v>
      </c>
    </row>
    <row r="55" spans="1:31" s="17" customFormat="1" x14ac:dyDescent="0.25">
      <c r="A55" s="17">
        <v>35</v>
      </c>
      <c r="B55" s="17">
        <v>633</v>
      </c>
      <c r="C55" s="17">
        <v>12444</v>
      </c>
      <c r="D55" s="17">
        <v>14995</v>
      </c>
      <c r="E55" s="17">
        <v>14085</v>
      </c>
      <c r="F55" s="17">
        <v>11521</v>
      </c>
      <c r="G55" s="24"/>
      <c r="H55" s="7"/>
      <c r="I55" s="25">
        <f t="shared" si="16"/>
        <v>-1641</v>
      </c>
      <c r="J55" s="24">
        <f t="shared" si="16"/>
        <v>3474</v>
      </c>
      <c r="K55" s="7"/>
      <c r="L55" s="25">
        <f t="shared" si="3"/>
        <v>-1637.6434926975817</v>
      </c>
      <c r="M55" s="17">
        <f t="shared" si="1"/>
        <v>11.266141271187522</v>
      </c>
      <c r="N55" s="17">
        <f t="shared" si="4"/>
        <v>3470.02345633408</v>
      </c>
      <c r="O55" s="24">
        <f t="shared" si="2"/>
        <v>15.812899526968172</v>
      </c>
      <c r="P55" s="7"/>
      <c r="Q55" s="25">
        <f t="shared" si="5"/>
        <v>-1608.1023229651532</v>
      </c>
      <c r="R55" s="24">
        <f t="shared" si="6"/>
        <v>3475.9917559000637</v>
      </c>
      <c r="S55" s="7"/>
      <c r="T55" s="25">
        <f t="shared" si="7"/>
        <v>0.41968264181360498</v>
      </c>
      <c r="U55" s="24">
        <f t="shared" si="8"/>
        <v>0.91207945693881509</v>
      </c>
      <c r="V55" s="7"/>
      <c r="W55" s="25">
        <f t="shared" si="9"/>
        <v>0.41662404135686765</v>
      </c>
      <c r="X55" s="24">
        <f t="shared" si="10"/>
        <v>196.92799964033225</v>
      </c>
      <c r="Y55" s="7"/>
      <c r="Z55" s="25">
        <f t="shared" si="11"/>
        <v>633</v>
      </c>
      <c r="AA55" s="17">
        <f t="shared" si="15"/>
        <v>196.929</v>
      </c>
      <c r="AB55" s="24">
        <f t="shared" si="12"/>
        <v>3.4370594426599128</v>
      </c>
      <c r="AC55" s="17">
        <f t="shared" si="13"/>
        <v>-1.0003596677563564E-3</v>
      </c>
      <c r="AD55" s="17">
        <f t="shared" ca="1" si="14"/>
        <v>6.5933886020360433E-2</v>
      </c>
      <c r="AE55" s="17">
        <v>114</v>
      </c>
    </row>
    <row r="56" spans="1:31" s="17" customFormat="1" x14ac:dyDescent="0.25">
      <c r="A56" s="17">
        <v>36</v>
      </c>
      <c r="B56" s="17">
        <v>604</v>
      </c>
      <c r="C56" s="17">
        <v>12279</v>
      </c>
      <c r="D56" s="17">
        <v>14909</v>
      </c>
      <c r="E56" s="17">
        <v>14242</v>
      </c>
      <c r="F56" s="17">
        <v>11602</v>
      </c>
      <c r="G56" s="24"/>
      <c r="H56" s="7"/>
      <c r="I56" s="25">
        <f t="shared" si="16"/>
        <v>-1963</v>
      </c>
      <c r="J56" s="24">
        <f t="shared" si="16"/>
        <v>3307</v>
      </c>
      <c r="K56" s="7"/>
      <c r="L56" s="25">
        <f t="shared" si="3"/>
        <v>-1960.6538179264662</v>
      </c>
      <c r="M56" s="17">
        <f t="shared" si="1"/>
        <v>5.5045703221712783</v>
      </c>
      <c r="N56" s="17">
        <f t="shared" si="4"/>
        <v>3303.9942045754242</v>
      </c>
      <c r="O56" s="24">
        <f t="shared" si="2"/>
        <v>9.0348061344008634</v>
      </c>
      <c r="P56" s="7"/>
      <c r="Q56" s="25">
        <f t="shared" si="5"/>
        <v>-1930.1023229651532</v>
      </c>
      <c r="R56" s="24">
        <f t="shared" si="6"/>
        <v>3308.9917559000637</v>
      </c>
      <c r="S56" s="7"/>
      <c r="T56" s="25">
        <f t="shared" si="7"/>
        <v>0.50371822134986388</v>
      </c>
      <c r="U56" s="24">
        <f t="shared" si="8"/>
        <v>0.86825965528070059</v>
      </c>
      <c r="V56" s="7"/>
      <c r="W56" s="25">
        <f t="shared" si="9"/>
        <v>0.50080715460084479</v>
      </c>
      <c r="X56" s="24">
        <f t="shared" si="10"/>
        <v>202.35389912762093</v>
      </c>
      <c r="Y56" s="7"/>
      <c r="Z56" s="25">
        <f t="shared" si="11"/>
        <v>604</v>
      </c>
      <c r="AA56" s="17">
        <f t="shared" si="15"/>
        <v>202.36500000000001</v>
      </c>
      <c r="AB56" s="24">
        <f t="shared" si="12"/>
        <v>3.5319355407983246</v>
      </c>
      <c r="AC56" s="17">
        <f t="shared" si="13"/>
        <v>-1.1100872379074644E-2</v>
      </c>
      <c r="AD56" s="17">
        <f t="shared" ca="1" si="14"/>
        <v>1.8016386505252058E-2</v>
      </c>
      <c r="AE56" s="17">
        <v>113</v>
      </c>
    </row>
    <row r="57" spans="1:31" s="17" customFormat="1" x14ac:dyDescent="0.25">
      <c r="A57" s="17">
        <v>37</v>
      </c>
      <c r="B57" s="17">
        <v>623</v>
      </c>
      <c r="C57" s="17">
        <v>12122</v>
      </c>
      <c r="D57" s="17">
        <v>14798</v>
      </c>
      <c r="E57" s="17">
        <v>14398</v>
      </c>
      <c r="F57" s="17">
        <v>11701</v>
      </c>
      <c r="G57" s="24"/>
      <c r="H57" s="7"/>
      <c r="I57" s="25">
        <f t="shared" si="16"/>
        <v>-2276</v>
      </c>
      <c r="J57" s="24">
        <f t="shared" si="16"/>
        <v>3097</v>
      </c>
      <c r="K57" s="7"/>
      <c r="L57" s="25">
        <f t="shared" si="3"/>
        <v>-2275.6271298646498</v>
      </c>
      <c r="M57" s="17">
        <f t="shared" si="1"/>
        <v>0.13903213783610641</v>
      </c>
      <c r="N57" s="17">
        <f t="shared" si="4"/>
        <v>3101.5538022647092</v>
      </c>
      <c r="O57" s="24">
        <f t="shared" si="2"/>
        <v>20.737115066071073</v>
      </c>
      <c r="P57" s="7"/>
      <c r="Q57" s="25">
        <f t="shared" si="5"/>
        <v>-2243.1023229651532</v>
      </c>
      <c r="R57" s="24">
        <f t="shared" si="6"/>
        <v>3098.9917559000637</v>
      </c>
      <c r="S57" s="7"/>
      <c r="T57" s="25">
        <f t="shared" si="7"/>
        <v>0.58540498034007826</v>
      </c>
      <c r="U57" s="24">
        <f t="shared" si="8"/>
        <v>0.8131569106806763</v>
      </c>
      <c r="V57" s="7"/>
      <c r="W57" s="25">
        <f t="shared" si="9"/>
        <v>0.58267929994000967</v>
      </c>
      <c r="X57" s="24">
        <f t="shared" si="10"/>
        <v>208.00183535564224</v>
      </c>
      <c r="Y57" s="7"/>
      <c r="Z57" s="25">
        <f t="shared" si="11"/>
        <v>623</v>
      </c>
      <c r="AA57" s="17">
        <f t="shared" si="15"/>
        <v>207.97200000000001</v>
      </c>
      <c r="AB57" s="24">
        <f t="shared" si="12"/>
        <v>3.6297961519576472</v>
      </c>
      <c r="AC57" s="17">
        <f t="shared" si="13"/>
        <v>2.9835355642234163E-2</v>
      </c>
      <c r="AD57" s="17">
        <f t="shared" ca="1" si="14"/>
        <v>4.5986390428623736E-2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11969</v>
      </c>
      <c r="D58" s="17">
        <v>14677</v>
      </c>
      <c r="E58" s="17">
        <v>14532</v>
      </c>
      <c r="F58" s="17">
        <v>11810</v>
      </c>
      <c r="G58" s="24"/>
      <c r="H58" s="7"/>
      <c r="I58" s="25">
        <f t="shared" si="16"/>
        <v>-2563</v>
      </c>
      <c r="J58" s="24">
        <f t="shared" si="16"/>
        <v>2867</v>
      </c>
      <c r="K58" s="7"/>
      <c r="L58" s="25">
        <f t="shared" si="3"/>
        <v>-2565.5178567078797</v>
      </c>
      <c r="M58" s="17">
        <f t="shared" si="1"/>
        <v>6.3396024014146661</v>
      </c>
      <c r="N58" s="17">
        <f t="shared" si="4"/>
        <v>2872.5263995776886</v>
      </c>
      <c r="O58" s="24">
        <f t="shared" si="2"/>
        <v>30.541092292276822</v>
      </c>
      <c r="P58" s="7"/>
      <c r="Q58" s="25">
        <f t="shared" si="5"/>
        <v>-2530.1023229651532</v>
      </c>
      <c r="R58" s="24">
        <f t="shared" si="6"/>
        <v>2868.9917559000637</v>
      </c>
      <c r="S58" s="7"/>
      <c r="T58" s="25">
        <f t="shared" si="7"/>
        <v>0.66030625775283081</v>
      </c>
      <c r="U58" s="24">
        <f t="shared" si="8"/>
        <v>0.75280628564255447</v>
      </c>
      <c r="V58" s="7"/>
      <c r="W58" s="25">
        <f t="shared" si="9"/>
        <v>0.65778353752150043</v>
      </c>
      <c r="X58" s="24">
        <f t="shared" si="10"/>
        <v>213.52395776945855</v>
      </c>
      <c r="Y58" s="7"/>
      <c r="Z58" s="25">
        <f t="shared" si="11"/>
        <v>615</v>
      </c>
      <c r="AA58" s="17">
        <f t="shared" si="15"/>
        <v>213.50700000000001</v>
      </c>
      <c r="AB58" s="24">
        <f t="shared" si="12"/>
        <v>3.7264001260555335</v>
      </c>
      <c r="AC58" s="17">
        <f t="shared" si="13"/>
        <v>1.6957769458542771E-2</v>
      </c>
      <c r="AD58" s="17">
        <f t="shared" ca="1" si="14"/>
        <v>6.519074405076708E-2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11839</v>
      </c>
      <c r="D59" s="17">
        <v>14553</v>
      </c>
      <c r="E59" s="17">
        <v>14671</v>
      </c>
      <c r="F59" s="17">
        <v>11945</v>
      </c>
      <c r="G59" s="24"/>
      <c r="H59" s="7"/>
      <c r="I59" s="25">
        <f t="shared" si="16"/>
        <v>-2832</v>
      </c>
      <c r="J59" s="24">
        <f t="shared" si="16"/>
        <v>2608</v>
      </c>
      <c r="K59" s="7"/>
      <c r="L59" s="25">
        <f t="shared" si="3"/>
        <v>-2831.7909927445862</v>
      </c>
      <c r="M59" s="17">
        <f t="shared" si="1"/>
        <v>4.3684032815601286E-2</v>
      </c>
      <c r="N59" s="17">
        <f t="shared" si="4"/>
        <v>2616.6490937716917</v>
      </c>
      <c r="O59" s="24">
        <f t="shared" si="2"/>
        <v>74.806823071516092</v>
      </c>
      <c r="P59" s="7"/>
      <c r="Q59" s="25">
        <f t="shared" si="5"/>
        <v>-2799.1023229651532</v>
      </c>
      <c r="R59" s="24">
        <f t="shared" si="6"/>
        <v>2609.9917559000637</v>
      </c>
      <c r="S59" s="7"/>
      <c r="T59" s="25">
        <f t="shared" si="7"/>
        <v>0.7305098940734942</v>
      </c>
      <c r="U59" s="24">
        <f t="shared" si="8"/>
        <v>0.6848462339691912</v>
      </c>
      <c r="V59" s="7"/>
      <c r="W59" s="25">
        <f t="shared" si="9"/>
        <v>0.72821564500258307</v>
      </c>
      <c r="X59" s="24">
        <f t="shared" si="10"/>
        <v>219.13575782833288</v>
      </c>
      <c r="Y59" s="7"/>
      <c r="Z59" s="25">
        <f t="shared" si="11"/>
        <v>615</v>
      </c>
      <c r="AA59" s="17">
        <f t="shared" si="15"/>
        <v>219.042</v>
      </c>
      <c r="AB59" s="24">
        <f t="shared" si="12"/>
        <v>3.8230041001534194</v>
      </c>
      <c r="AC59" s="17">
        <f t="shared" si="13"/>
        <v>9.3757828332883264E-2</v>
      </c>
      <c r="AD59" s="17">
        <f t="shared" ca="1" si="14"/>
        <v>1.5499309518219206E-2</v>
      </c>
      <c r="AE59" s="17">
        <v>110</v>
      </c>
    </row>
    <row r="60" spans="1:31" s="17" customFormat="1" x14ac:dyDescent="0.25">
      <c r="A60" s="17">
        <v>40</v>
      </c>
      <c r="B60" s="17">
        <v>634</v>
      </c>
      <c r="C60" s="17">
        <v>11715</v>
      </c>
      <c r="D60" s="17">
        <v>14406</v>
      </c>
      <c r="E60" s="17">
        <v>14792</v>
      </c>
      <c r="F60" s="17">
        <v>12089</v>
      </c>
      <c r="G60" s="24"/>
      <c r="H60" s="7"/>
      <c r="I60" s="25">
        <f t="shared" si="16"/>
        <v>-3077</v>
      </c>
      <c r="J60" s="24">
        <f t="shared" si="16"/>
        <v>2317</v>
      </c>
      <c r="K60" s="7"/>
      <c r="L60" s="25">
        <f t="shared" si="3"/>
        <v>-3078.9431062318454</v>
      </c>
      <c r="M60" s="17">
        <f t="shared" si="1"/>
        <v>3.7756618282363394</v>
      </c>
      <c r="N60" s="17">
        <f t="shared" si="4"/>
        <v>2327.2897320443567</v>
      </c>
      <c r="O60" s="24">
        <f t="shared" si="2"/>
        <v>105.87858554466105</v>
      </c>
      <c r="P60" s="7"/>
      <c r="Q60" s="25">
        <f t="shared" si="5"/>
        <v>-3044.1023229651532</v>
      </c>
      <c r="R60" s="24">
        <f t="shared" si="6"/>
        <v>2318.9917559000637</v>
      </c>
      <c r="S60" s="7"/>
      <c r="T60" s="25">
        <f t="shared" si="7"/>
        <v>0.79445000893803908</v>
      </c>
      <c r="U60" s="24">
        <f t="shared" si="8"/>
        <v>0.60848957359487177</v>
      </c>
      <c r="V60" s="7"/>
      <c r="W60" s="25">
        <f t="shared" si="9"/>
        <v>0.79241237500583706</v>
      </c>
      <c r="X60" s="24">
        <f t="shared" si="10"/>
        <v>224.85731750234038</v>
      </c>
      <c r="Y60" s="7"/>
      <c r="Z60" s="25">
        <f t="shared" si="11"/>
        <v>634</v>
      </c>
      <c r="AA60" s="17">
        <f t="shared" si="15"/>
        <v>224.74799999999999</v>
      </c>
      <c r="AB60" s="24">
        <f t="shared" si="12"/>
        <v>3.9225925872722156</v>
      </c>
      <c r="AC60" s="17">
        <f t="shared" si="13"/>
        <v>0.10931750234038873</v>
      </c>
      <c r="AD60" s="17">
        <f t="shared" ca="1" si="14"/>
        <v>0.13751415069847894</v>
      </c>
      <c r="AE60" s="17">
        <v>109</v>
      </c>
    </row>
    <row r="61" spans="1:31" s="17" customFormat="1" x14ac:dyDescent="0.25">
      <c r="A61" s="17">
        <v>41</v>
      </c>
      <c r="B61" s="17">
        <v>633</v>
      </c>
      <c r="C61" s="17">
        <v>11609</v>
      </c>
      <c r="D61" s="17">
        <v>14256</v>
      </c>
      <c r="E61" s="17">
        <v>14905</v>
      </c>
      <c r="F61" s="17">
        <v>12248</v>
      </c>
      <c r="G61" s="24"/>
      <c r="H61" s="7"/>
      <c r="I61" s="25">
        <f t="shared" si="16"/>
        <v>-3296</v>
      </c>
      <c r="J61" s="24">
        <f t="shared" si="16"/>
        <v>2008</v>
      </c>
      <c r="K61" s="7"/>
      <c r="L61" s="25">
        <f t="shared" si="3"/>
        <v>-3295.591992387559</v>
      </c>
      <c r="M61" s="17">
        <f t="shared" si="1"/>
        <v>0.16647021180980284</v>
      </c>
      <c r="N61" s="17">
        <f t="shared" si="4"/>
        <v>2015.3197923369942</v>
      </c>
      <c r="O61" s="24">
        <f t="shared" si="2"/>
        <v>53.579359856718561</v>
      </c>
      <c r="P61" s="7"/>
      <c r="Q61" s="25">
        <f t="shared" si="5"/>
        <v>-3263.1023229651532</v>
      </c>
      <c r="R61" s="24">
        <f t="shared" si="6"/>
        <v>2009.9917559000637</v>
      </c>
      <c r="S61" s="7"/>
      <c r="T61" s="25">
        <f t="shared" si="7"/>
        <v>0.851604642225122</v>
      </c>
      <c r="U61" s="24">
        <f t="shared" si="8"/>
        <v>0.52740982082626464</v>
      </c>
      <c r="V61" s="7"/>
      <c r="W61" s="25">
        <f t="shared" si="9"/>
        <v>0.84983943604823176</v>
      </c>
      <c r="X61" s="24">
        <f t="shared" si="10"/>
        <v>230.55408690385377</v>
      </c>
      <c r="Y61" s="7"/>
      <c r="Z61" s="25">
        <f t="shared" si="11"/>
        <v>633</v>
      </c>
      <c r="AA61" s="17">
        <f t="shared" si="15"/>
        <v>230.44499999999999</v>
      </c>
      <c r="AB61" s="24">
        <f t="shared" si="12"/>
        <v>4.0220239947583325</v>
      </c>
      <c r="AC61" s="17">
        <f t="shared" si="13"/>
        <v>0.10908690385377895</v>
      </c>
      <c r="AD61" s="17">
        <f t="shared" ca="1" si="14"/>
        <v>5.7565385094818566E-2</v>
      </c>
      <c r="AE61" s="17">
        <v>108</v>
      </c>
    </row>
    <row r="62" spans="1:31" s="17" customFormat="1" x14ac:dyDescent="0.25">
      <c r="A62" s="17">
        <v>42</v>
      </c>
      <c r="B62" s="17">
        <v>638</v>
      </c>
      <c r="C62" s="17">
        <v>11507</v>
      </c>
      <c r="D62" s="17">
        <v>14077</v>
      </c>
      <c r="E62" s="17">
        <v>14985</v>
      </c>
      <c r="F62" s="17">
        <v>12404</v>
      </c>
      <c r="G62" s="24"/>
      <c r="H62" s="7"/>
      <c r="I62" s="25">
        <f t="shared" si="16"/>
        <v>-3478</v>
      </c>
      <c r="J62" s="24">
        <f t="shared" si="16"/>
        <v>1673</v>
      </c>
      <c r="K62" s="7"/>
      <c r="L62" s="25">
        <f t="shared" si="3"/>
        <v>-3481.3332276266083</v>
      </c>
      <c r="M62" s="17">
        <f t="shared" si="1"/>
        <v>11.110406410784648</v>
      </c>
      <c r="N62" s="17">
        <f t="shared" si="4"/>
        <v>1680.6973975214239</v>
      </c>
      <c r="O62" s="24">
        <f t="shared" si="2"/>
        <v>59.249928602822941</v>
      </c>
      <c r="P62" s="7"/>
      <c r="Q62" s="25">
        <f t="shared" si="5"/>
        <v>-3445.1023229651532</v>
      </c>
      <c r="R62" s="24">
        <f t="shared" si="6"/>
        <v>1674.9917559000637</v>
      </c>
      <c r="S62" s="7"/>
      <c r="T62" s="25">
        <f t="shared" si="7"/>
        <v>0.8991030132673552</v>
      </c>
      <c r="U62" s="24">
        <f t="shared" si="8"/>
        <v>0.43950782348813067</v>
      </c>
      <c r="V62" s="7"/>
      <c r="W62" s="25">
        <f t="shared" si="9"/>
        <v>0.89763307610847742</v>
      </c>
      <c r="X62" s="24">
        <f t="shared" si="10"/>
        <v>236.29005593469981</v>
      </c>
      <c r="Y62" s="7"/>
      <c r="Z62" s="25">
        <f t="shared" si="11"/>
        <v>638</v>
      </c>
      <c r="AA62" s="17">
        <f t="shared" si="15"/>
        <v>236.18699999999998</v>
      </c>
      <c r="AB62" s="24">
        <f t="shared" si="12"/>
        <v>4.1222408004078472</v>
      </c>
      <c r="AC62" s="17">
        <f t="shared" si="13"/>
        <v>0.10305593469982455</v>
      </c>
      <c r="AD62" s="17">
        <f t="shared" ca="1" si="14"/>
        <v>7.1772394441637744E-2</v>
      </c>
      <c r="AE62" s="17">
        <v>107</v>
      </c>
    </row>
    <row r="63" spans="1:31" s="17" customFormat="1" x14ac:dyDescent="0.25">
      <c r="A63" s="17">
        <v>43</v>
      </c>
      <c r="B63" s="17">
        <v>631</v>
      </c>
      <c r="C63" s="17">
        <v>11431</v>
      </c>
      <c r="D63" s="17">
        <v>13904</v>
      </c>
      <c r="E63" s="17">
        <v>15062</v>
      </c>
      <c r="F63" s="17">
        <v>12583</v>
      </c>
      <c r="G63" s="24"/>
      <c r="H63" s="7"/>
      <c r="I63" s="25">
        <f t="shared" si="16"/>
        <v>-3631</v>
      </c>
      <c r="J63" s="24">
        <f t="shared" si="16"/>
        <v>1321</v>
      </c>
      <c r="K63" s="7"/>
      <c r="L63" s="25">
        <f t="shared" si="3"/>
        <v>-3631.0041722662322</v>
      </c>
      <c r="M63" s="17">
        <f t="shared" si="1"/>
        <v>1.7407805512500124E-5</v>
      </c>
      <c r="N63" s="17">
        <f t="shared" si="4"/>
        <v>1333.0992264743061</v>
      </c>
      <c r="O63" s="24">
        <f t="shared" si="2"/>
        <v>146.39128127654911</v>
      </c>
      <c r="P63" s="7"/>
      <c r="Q63" s="25">
        <f t="shared" si="5"/>
        <v>-3598.1023229651532</v>
      </c>
      <c r="R63" s="24">
        <f t="shared" si="6"/>
        <v>1322.9917559000637</v>
      </c>
      <c r="S63" s="7"/>
      <c r="T63" s="25">
        <f t="shared" si="7"/>
        <v>0.93903296255011182</v>
      </c>
      <c r="U63" s="24">
        <f t="shared" si="8"/>
        <v>0.34714512777761375</v>
      </c>
      <c r="V63" s="7"/>
      <c r="W63" s="25">
        <f t="shared" si="9"/>
        <v>0.93787322201517209</v>
      </c>
      <c r="X63" s="24">
        <f t="shared" si="10"/>
        <v>242.06623083496595</v>
      </c>
      <c r="Y63" s="7"/>
      <c r="Z63" s="25">
        <f t="shared" si="11"/>
        <v>631</v>
      </c>
      <c r="AA63" s="17">
        <f t="shared" si="15"/>
        <v>241.86599999999999</v>
      </c>
      <c r="AB63" s="24">
        <f t="shared" si="12"/>
        <v>4.2213580486286046</v>
      </c>
      <c r="AC63" s="17">
        <f t="shared" si="13"/>
        <v>0.20023083496596428</v>
      </c>
      <c r="AD63" s="17">
        <f t="shared" ca="1" si="14"/>
        <v>-2.3839232423398471E-2</v>
      </c>
      <c r="AE63" s="17">
        <v>106</v>
      </c>
    </row>
    <row r="64" spans="1:31" s="17" customFormat="1" x14ac:dyDescent="0.25">
      <c r="A64" s="17">
        <v>44</v>
      </c>
      <c r="B64" s="17">
        <v>618</v>
      </c>
      <c r="C64" s="17">
        <v>11379</v>
      </c>
      <c r="D64" s="17">
        <v>13731</v>
      </c>
      <c r="E64" s="17">
        <v>15121</v>
      </c>
      <c r="F64" s="17">
        <v>12757</v>
      </c>
      <c r="G64" s="24"/>
      <c r="H64" s="7"/>
      <c r="I64" s="25">
        <f t="shared" si="16"/>
        <v>-3742</v>
      </c>
      <c r="J64" s="24">
        <f t="shared" si="16"/>
        <v>974</v>
      </c>
      <c r="K64" s="7"/>
      <c r="L64" s="25">
        <f t="shared" si="3"/>
        <v>-3743.3634761388721</v>
      </c>
      <c r="M64" s="17">
        <f t="shared" si="1"/>
        <v>1.8590671812735748</v>
      </c>
      <c r="N64" s="17">
        <f t="shared" si="4"/>
        <v>979.91697855624682</v>
      </c>
      <c r="O64" s="24">
        <f t="shared" si="2"/>
        <v>35.010635235084678</v>
      </c>
      <c r="P64" s="7"/>
      <c r="Q64" s="25">
        <f t="shared" si="5"/>
        <v>-3709.1023229651532</v>
      </c>
      <c r="R64" s="24">
        <f t="shared" si="6"/>
        <v>975.99175590006371</v>
      </c>
      <c r="S64" s="7"/>
      <c r="T64" s="25">
        <f t="shared" si="7"/>
        <v>0.96800174928466065</v>
      </c>
      <c r="U64" s="24">
        <f t="shared" si="8"/>
        <v>0.25609440217662122</v>
      </c>
      <c r="V64" s="7"/>
      <c r="W64" s="25">
        <f t="shared" si="9"/>
        <v>0.96714774063851194</v>
      </c>
      <c r="X64" s="24">
        <f t="shared" si="10"/>
        <v>247.54662970188281</v>
      </c>
      <c r="Y64" s="7"/>
      <c r="Z64" s="25">
        <f t="shared" si="11"/>
        <v>618</v>
      </c>
      <c r="AA64" s="17">
        <f t="shared" si="15"/>
        <v>247.428</v>
      </c>
      <c r="AB64" s="24">
        <f t="shared" si="12"/>
        <v>4.3184332616245298</v>
      </c>
      <c r="AC64" s="17">
        <f t="shared" si="13"/>
        <v>0.11862970188280997</v>
      </c>
      <c r="AD64" s="17">
        <f t="shared" ca="1" si="14"/>
        <v>8.2499050587671263E-2</v>
      </c>
      <c r="AE64" s="17">
        <v>105</v>
      </c>
    </row>
    <row r="65" spans="1:31" s="17" customFormat="1" x14ac:dyDescent="0.25">
      <c r="A65" s="17">
        <v>45</v>
      </c>
      <c r="B65" s="17">
        <v>615</v>
      </c>
      <c r="C65" s="17">
        <v>11336</v>
      </c>
      <c r="D65" s="17">
        <v>13548</v>
      </c>
      <c r="E65" s="17">
        <v>15153</v>
      </c>
      <c r="F65" s="17">
        <v>12935</v>
      </c>
      <c r="G65" s="24"/>
      <c r="H65" s="7"/>
      <c r="I65" s="25">
        <f t="shared" si="16"/>
        <v>-3817</v>
      </c>
      <c r="J65" s="24">
        <f t="shared" si="16"/>
        <v>613</v>
      </c>
      <c r="K65" s="7"/>
      <c r="L65" s="25">
        <f t="shared" si="3"/>
        <v>-3820.4937304312821</v>
      </c>
      <c r="M65" s="17">
        <f t="shared" si="1"/>
        <v>12.206152326466428</v>
      </c>
      <c r="N65" s="17">
        <f t="shared" si="4"/>
        <v>619.25287953932832</v>
      </c>
      <c r="O65" s="24">
        <f t="shared" si="2"/>
        <v>39.098502533350732</v>
      </c>
      <c r="P65" s="7"/>
      <c r="Q65" s="25">
        <f t="shared" si="5"/>
        <v>-3784.1023229651532</v>
      </c>
      <c r="R65" s="24">
        <f t="shared" si="6"/>
        <v>614.99175590006371</v>
      </c>
      <c r="S65" s="7"/>
      <c r="T65" s="25">
        <f t="shared" si="7"/>
        <v>0.98757525383503153</v>
      </c>
      <c r="U65" s="24">
        <f t="shared" si="8"/>
        <v>0.16137016026896042</v>
      </c>
      <c r="V65" s="7"/>
      <c r="W65" s="25">
        <f t="shared" si="9"/>
        <v>0.98703925259095726</v>
      </c>
      <c r="X65" s="24">
        <f t="shared" si="10"/>
        <v>253.09270820826896</v>
      </c>
      <c r="Y65" s="7"/>
      <c r="Z65" s="25">
        <f t="shared" si="11"/>
        <v>615</v>
      </c>
      <c r="AA65" s="17">
        <f t="shared" si="15"/>
        <v>252.96299999999999</v>
      </c>
      <c r="AB65" s="24">
        <f t="shared" si="12"/>
        <v>4.4150372357224157</v>
      </c>
      <c r="AC65" s="17">
        <f t="shared" si="13"/>
        <v>0.12970820826896556</v>
      </c>
      <c r="AD65" s="17">
        <f t="shared" ca="1" si="14"/>
        <v>7.7870914303218797E-2</v>
      </c>
      <c r="AE65" s="17">
        <v>104</v>
      </c>
    </row>
    <row r="66" spans="1:31" s="17" customFormat="1" x14ac:dyDescent="0.25">
      <c r="A66" s="17">
        <v>46</v>
      </c>
      <c r="B66" s="17">
        <v>611</v>
      </c>
      <c r="C66" s="17">
        <v>11319</v>
      </c>
      <c r="D66" s="17">
        <v>13371</v>
      </c>
      <c r="E66" s="17">
        <v>15183</v>
      </c>
      <c r="F66" s="17">
        <v>13121</v>
      </c>
      <c r="G66" s="24"/>
      <c r="H66" s="7"/>
      <c r="I66" s="25">
        <f t="shared" si="16"/>
        <v>-3864</v>
      </c>
      <c r="J66" s="24">
        <f t="shared" si="16"/>
        <v>250</v>
      </c>
      <c r="K66" s="7"/>
      <c r="L66" s="25">
        <f t="shared" si="3"/>
        <v>-3862.1471600517261</v>
      </c>
      <c r="M66" s="17">
        <f t="shared" si="1"/>
        <v>3.4330158739195089</v>
      </c>
      <c r="N66" s="17">
        <f t="shared" si="4"/>
        <v>255.18454904277797</v>
      </c>
      <c r="O66" s="24">
        <f t="shared" si="2"/>
        <v>26.879548776970005</v>
      </c>
      <c r="P66" s="7"/>
      <c r="Q66" s="25">
        <f t="shared" si="5"/>
        <v>-3831.1023229651532</v>
      </c>
      <c r="R66" s="24">
        <f t="shared" si="6"/>
        <v>251.99175590006374</v>
      </c>
      <c r="S66" s="7"/>
      <c r="T66" s="25">
        <f t="shared" si="7"/>
        <v>0.99984131668659726</v>
      </c>
      <c r="U66" s="24">
        <f t="shared" si="8"/>
        <v>6.6121130317489882E-2</v>
      </c>
      <c r="V66" s="7"/>
      <c r="W66" s="25">
        <f t="shared" si="9"/>
        <v>0.99962504289632736</v>
      </c>
      <c r="X66" s="24">
        <f t="shared" si="10"/>
        <v>258.59342919723485</v>
      </c>
      <c r="Y66" s="7"/>
      <c r="Z66" s="25">
        <f t="shared" si="11"/>
        <v>611</v>
      </c>
      <c r="AA66" s="17">
        <f t="shared" si="15"/>
        <v>258.46199999999999</v>
      </c>
      <c r="AB66" s="24">
        <f t="shared" si="12"/>
        <v>4.5110128912895835</v>
      </c>
      <c r="AC66" s="17">
        <f t="shared" si="13"/>
        <v>0.13142919723486557</v>
      </c>
      <c r="AD66" s="17">
        <f t="shared" ca="1" si="14"/>
        <v>-2.8737153897623102E-2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11314</v>
      </c>
      <c r="D67" s="17">
        <v>13177</v>
      </c>
      <c r="E67" s="17">
        <v>15175</v>
      </c>
      <c r="F67" s="17">
        <v>13298</v>
      </c>
      <c r="G67" s="24"/>
      <c r="H67" s="7"/>
      <c r="I67" s="25">
        <f t="shared" si="16"/>
        <v>-3861</v>
      </c>
      <c r="J67" s="24">
        <f t="shared" si="16"/>
        <v>-121</v>
      </c>
      <c r="K67" s="7"/>
      <c r="L67" s="25">
        <f t="shared" si="3"/>
        <v>-3868.3071784194008</v>
      </c>
      <c r="M67" s="17">
        <f t="shared" si="1"/>
        <v>53.39485645295634</v>
      </c>
      <c r="N67" s="17">
        <f t="shared" si="4"/>
        <v>-119.04809320308193</v>
      </c>
      <c r="O67" s="24">
        <f t="shared" si="2"/>
        <v>3.8099401438549472</v>
      </c>
      <c r="P67" s="7"/>
      <c r="Q67" s="25">
        <f t="shared" si="5"/>
        <v>-3828.1023229651532</v>
      </c>
      <c r="R67" s="24">
        <f t="shared" si="6"/>
        <v>-119.00824409993626</v>
      </c>
      <c r="S67" s="7"/>
      <c r="T67" s="25">
        <f t="shared" si="7"/>
        <v>0.9990583765045824</v>
      </c>
      <c r="U67" s="24">
        <f t="shared" si="8"/>
        <v>-3.122705180921969E-2</v>
      </c>
      <c r="V67" s="7"/>
      <c r="W67" s="25">
        <f t="shared" si="9"/>
        <v>0.9991688014961162</v>
      </c>
      <c r="X67" s="24">
        <f t="shared" si="10"/>
        <v>264.16788314168321</v>
      </c>
      <c r="Y67" s="7"/>
      <c r="Z67" s="25">
        <f t="shared" si="11"/>
        <v>624</v>
      </c>
      <c r="AA67" s="17">
        <f t="shared" si="15"/>
        <v>264.07799999999997</v>
      </c>
      <c r="AB67" s="24">
        <f t="shared" si="12"/>
        <v>4.6090305820815853</v>
      </c>
      <c r="AC67" s="17">
        <f t="shared" si="13"/>
        <v>8.9883141683230861E-2</v>
      </c>
      <c r="AD67" s="17">
        <f t="shared" ca="1" si="14"/>
        <v>3.1290083745034281E-2</v>
      </c>
      <c r="AE67" s="17">
        <v>102</v>
      </c>
    </row>
    <row r="68" spans="1:31" s="17" customFormat="1" x14ac:dyDescent="0.25">
      <c r="A68" s="17">
        <v>48</v>
      </c>
      <c r="B68" s="17">
        <v>637</v>
      </c>
      <c r="C68" s="17">
        <v>11332</v>
      </c>
      <c r="D68" s="17">
        <v>12993</v>
      </c>
      <c r="E68" s="17">
        <v>15160</v>
      </c>
      <c r="F68" s="17">
        <v>13489</v>
      </c>
      <c r="G68" s="24"/>
      <c r="H68" s="7"/>
      <c r="I68" s="25">
        <f t="shared" si="16"/>
        <v>-3828</v>
      </c>
      <c r="J68" s="24">
        <f t="shared" si="16"/>
        <v>-496</v>
      </c>
      <c r="K68" s="7"/>
      <c r="L68" s="25">
        <f t="shared" si="3"/>
        <v>-3836.6189286429758</v>
      </c>
      <c r="M68" s="17">
        <f t="shared" si="1"/>
        <v>74.285930952708469</v>
      </c>
      <c r="N68" s="17">
        <f t="shared" si="4"/>
        <v>-499.8852628023983</v>
      </c>
      <c r="O68" s="24">
        <f t="shared" si="2"/>
        <v>15.095267043699904</v>
      </c>
      <c r="P68" s="7"/>
      <c r="Q68" s="25">
        <f t="shared" si="5"/>
        <v>-3795.1023229651532</v>
      </c>
      <c r="R68" s="24">
        <f t="shared" si="6"/>
        <v>-494.00824409993629</v>
      </c>
      <c r="S68" s="7"/>
      <c r="T68" s="25">
        <f t="shared" si="7"/>
        <v>0.99044603450241919</v>
      </c>
      <c r="U68" s="24">
        <f t="shared" si="8"/>
        <v>-0.12962481002354878</v>
      </c>
      <c r="V68" s="7"/>
      <c r="W68" s="25">
        <f t="shared" si="9"/>
        <v>0.99088663659128229</v>
      </c>
      <c r="X68" s="24">
        <f t="shared" si="10"/>
        <v>269.83073874375418</v>
      </c>
      <c r="Y68" s="7"/>
      <c r="Z68" s="25">
        <f t="shared" si="11"/>
        <v>637</v>
      </c>
      <c r="AA68" s="17">
        <f t="shared" si="15"/>
        <v>269.81099999999998</v>
      </c>
      <c r="AB68" s="24">
        <f t="shared" si="12"/>
        <v>4.7090903080984203</v>
      </c>
      <c r="AC68" s="17">
        <f t="shared" si="13"/>
        <v>1.9738743754203369E-2</v>
      </c>
      <c r="AD68" s="17">
        <f t="shared" ca="1" si="14"/>
        <v>8.2143680221406612E-2</v>
      </c>
      <c r="AE68" s="17">
        <v>101</v>
      </c>
    </row>
    <row r="69" spans="1:31" s="17" customFormat="1" x14ac:dyDescent="0.25">
      <c r="A69" s="17">
        <v>49</v>
      </c>
      <c r="B69" s="17">
        <v>621</v>
      </c>
      <c r="C69" s="17">
        <v>11367</v>
      </c>
      <c r="D69" s="17">
        <v>12813</v>
      </c>
      <c r="E69" s="17">
        <v>15141</v>
      </c>
      <c r="F69" s="17">
        <v>13684</v>
      </c>
      <c r="G69" s="24"/>
      <c r="H69" s="7"/>
      <c r="I69" s="25">
        <f t="shared" si="16"/>
        <v>-3774</v>
      </c>
      <c r="J69" s="24">
        <f t="shared" si="16"/>
        <v>-871</v>
      </c>
      <c r="K69" s="7"/>
      <c r="L69" s="25">
        <f t="shared" si="3"/>
        <v>-3769.0920773314015</v>
      </c>
      <c r="M69" s="17">
        <f t="shared" si="1"/>
        <v>24.08770492094332</v>
      </c>
      <c r="N69" s="17">
        <f t="shared" si="4"/>
        <v>-866.37879927931181</v>
      </c>
      <c r="O69" s="24">
        <f t="shared" si="2"/>
        <v>21.355496100889081</v>
      </c>
      <c r="P69" s="7"/>
      <c r="Q69" s="25">
        <f t="shared" si="5"/>
        <v>-3741.1023229651532</v>
      </c>
      <c r="R69" s="24">
        <f t="shared" si="6"/>
        <v>-869.00824409993629</v>
      </c>
      <c r="S69" s="7"/>
      <c r="T69" s="25">
        <f t="shared" si="7"/>
        <v>0.9763531112261522</v>
      </c>
      <c r="U69" s="24">
        <f t="shared" si="8"/>
        <v>-0.22802256823787787</v>
      </c>
      <c r="V69" s="7"/>
      <c r="W69" s="25">
        <f t="shared" si="9"/>
        <v>0.97712385954875292</v>
      </c>
      <c r="X69" s="24">
        <f t="shared" si="10"/>
        <v>275.51332294878466</v>
      </c>
      <c r="Y69" s="7"/>
      <c r="Z69" s="25">
        <f t="shared" si="11"/>
        <v>621</v>
      </c>
      <c r="AA69" s="17">
        <f t="shared" si="15"/>
        <v>275.39999999999998</v>
      </c>
      <c r="AB69" s="24">
        <f t="shared" si="12"/>
        <v>4.8066367599923829</v>
      </c>
      <c r="AC69" s="17">
        <f t="shared" si="13"/>
        <v>0.11332294878468474</v>
      </c>
      <c r="AD69" s="17">
        <f t="shared" ca="1" si="14"/>
        <v>-8.6960789211673273E-2</v>
      </c>
      <c r="AE69" s="17">
        <v>100</v>
      </c>
    </row>
    <row r="70" spans="1:31" s="17" customFormat="1" x14ac:dyDescent="0.25">
      <c r="A70" s="17">
        <v>50</v>
      </c>
      <c r="B70" s="17">
        <v>643</v>
      </c>
      <c r="C70" s="17">
        <v>11426</v>
      </c>
      <c r="D70" s="17">
        <v>12626</v>
      </c>
      <c r="E70" s="17">
        <v>15080</v>
      </c>
      <c r="F70" s="17">
        <v>13860</v>
      </c>
      <c r="G70" s="24"/>
      <c r="H70" s="7"/>
      <c r="I70" s="25">
        <f t="shared" si="16"/>
        <v>-3654</v>
      </c>
      <c r="J70" s="24">
        <f t="shared" si="16"/>
        <v>-1234</v>
      </c>
      <c r="K70" s="7"/>
      <c r="L70" s="25">
        <f t="shared" si="3"/>
        <v>-3661.750859213339</v>
      </c>
      <c r="M70" s="17">
        <f t="shared" si="1"/>
        <v>60.075818545002477</v>
      </c>
      <c r="N70" s="17">
        <f t="shared" si="4"/>
        <v>-1237.13189661008</v>
      </c>
      <c r="O70" s="24">
        <f t="shared" si="2"/>
        <v>9.808776376230897</v>
      </c>
      <c r="P70" s="7"/>
      <c r="Q70" s="25">
        <f t="shared" si="5"/>
        <v>-3621.1023229651532</v>
      </c>
      <c r="R70" s="24">
        <f t="shared" si="6"/>
        <v>-1232.0082440999363</v>
      </c>
      <c r="S70" s="7"/>
      <c r="T70" s="25">
        <f t="shared" si="7"/>
        <v>0.9450355039455588</v>
      </c>
      <c r="U70" s="24">
        <f t="shared" si="8"/>
        <v>-0.32327159818934842</v>
      </c>
      <c r="V70" s="7"/>
      <c r="W70" s="25">
        <f t="shared" si="9"/>
        <v>0.94612573428292535</v>
      </c>
      <c r="X70" s="24">
        <f t="shared" si="10"/>
        <v>281.24203592475214</v>
      </c>
      <c r="Y70" s="7"/>
      <c r="Z70" s="25">
        <f t="shared" si="11"/>
        <v>643</v>
      </c>
      <c r="AA70" s="17">
        <f t="shared" si="15"/>
        <v>281.18699999999995</v>
      </c>
      <c r="AB70" s="24">
        <f t="shared" si="12"/>
        <v>4.9076389638052946</v>
      </c>
      <c r="AC70" s="17">
        <f t="shared" si="13"/>
        <v>5.5035924752189658E-2</v>
      </c>
      <c r="AD70" s="17">
        <f t="shared" ca="1" si="14"/>
        <v>-2.3524502098041467E-2</v>
      </c>
      <c r="AE70" s="17">
        <v>99</v>
      </c>
    </row>
    <row r="71" spans="1:31" s="17" customFormat="1" x14ac:dyDescent="0.25">
      <c r="A71" s="17">
        <v>51</v>
      </c>
      <c r="B71" s="17">
        <v>637</v>
      </c>
      <c r="C71" s="17">
        <v>11502</v>
      </c>
      <c r="D71" s="17">
        <v>12466</v>
      </c>
      <c r="E71" s="17">
        <v>15022</v>
      </c>
      <c r="F71" s="17">
        <v>14052</v>
      </c>
      <c r="G71" s="24"/>
      <c r="H71" s="7"/>
      <c r="I71" s="25">
        <f t="shared" si="16"/>
        <v>-3520</v>
      </c>
      <c r="J71" s="24">
        <f t="shared" si="16"/>
        <v>-1586</v>
      </c>
      <c r="K71" s="7"/>
      <c r="L71" s="25">
        <f t="shared" si="3"/>
        <v>-3518.9345780772769</v>
      </c>
      <c r="M71" s="17">
        <f t="shared" si="1"/>
        <v>1.1351238734189653</v>
      </c>
      <c r="N71" s="17">
        <f t="shared" si="4"/>
        <v>-1591.9948703181176</v>
      </c>
      <c r="O71" s="24">
        <f t="shared" si="2"/>
        <v>35.93847013104731</v>
      </c>
      <c r="P71" s="7"/>
      <c r="Q71" s="25">
        <f t="shared" si="5"/>
        <v>-3487.1023229651532</v>
      </c>
      <c r="R71" s="24">
        <f t="shared" si="6"/>
        <v>-1584.0082440999363</v>
      </c>
      <c r="S71" s="7"/>
      <c r="T71" s="25">
        <f t="shared" si="7"/>
        <v>0.91006417581556287</v>
      </c>
      <c r="U71" s="24">
        <f t="shared" si="8"/>
        <v>-0.41563429389986534</v>
      </c>
      <c r="V71" s="7"/>
      <c r="W71" s="25">
        <f t="shared" si="9"/>
        <v>0.91146418097444781</v>
      </c>
      <c r="X71" s="24">
        <f t="shared" si="10"/>
        <v>286.89112983358814</v>
      </c>
      <c r="Y71" s="7"/>
      <c r="Z71" s="25">
        <f t="shared" si="11"/>
        <v>637</v>
      </c>
      <c r="AA71" s="17">
        <f t="shared" si="15"/>
        <v>286.91999999999996</v>
      </c>
      <c r="AB71" s="24">
        <f t="shared" si="12"/>
        <v>5.0076986898221296</v>
      </c>
      <c r="AC71" s="17">
        <f t="shared" si="13"/>
        <v>-2.8870166411820719E-2</v>
      </c>
      <c r="AD71" s="17">
        <f t="shared" ca="1" si="14"/>
        <v>0.11314256737313144</v>
      </c>
      <c r="AE71" s="17">
        <v>98</v>
      </c>
    </row>
    <row r="72" spans="1:31" s="17" customFormat="1" x14ac:dyDescent="0.25">
      <c r="A72" s="17">
        <v>52</v>
      </c>
      <c r="B72" s="17">
        <v>618</v>
      </c>
      <c r="C72" s="17">
        <v>11580</v>
      </c>
      <c r="D72" s="17">
        <v>12288</v>
      </c>
      <c r="E72" s="17">
        <v>14927</v>
      </c>
      <c r="F72" s="17">
        <v>14203</v>
      </c>
      <c r="G72" s="24"/>
      <c r="H72" s="7"/>
      <c r="I72" s="25">
        <f t="shared" si="16"/>
        <v>-3347</v>
      </c>
      <c r="J72" s="24">
        <f t="shared" si="16"/>
        <v>-1915</v>
      </c>
      <c r="K72" s="7"/>
      <c r="L72" s="25">
        <f t="shared" si="3"/>
        <v>-3347.0333858193749</v>
      </c>
      <c r="M72" s="17">
        <f t="shared" si="1"/>
        <v>1.1146129353315161E-3</v>
      </c>
      <c r="N72" s="17">
        <f t="shared" si="4"/>
        <v>-1921.0718358239887</v>
      </c>
      <c r="O72" s="24">
        <f t="shared" si="2"/>
        <v>36.867190273473135</v>
      </c>
      <c r="P72" s="7"/>
      <c r="Q72" s="25">
        <f t="shared" si="5"/>
        <v>-3314.1023229651532</v>
      </c>
      <c r="R72" s="24">
        <f t="shared" si="6"/>
        <v>-1913.0082440999363</v>
      </c>
      <c r="S72" s="7"/>
      <c r="T72" s="25">
        <f t="shared" si="7"/>
        <v>0.86491462531937413</v>
      </c>
      <c r="U72" s="24">
        <f t="shared" si="8"/>
        <v>-0.50196192710657006</v>
      </c>
      <c r="V72" s="7"/>
      <c r="W72" s="25">
        <f t="shared" si="9"/>
        <v>0.8666040941450468</v>
      </c>
      <c r="X72" s="24">
        <f t="shared" si="10"/>
        <v>292.4584513296536</v>
      </c>
      <c r="Y72" s="7"/>
      <c r="Z72" s="25">
        <f t="shared" si="11"/>
        <v>618</v>
      </c>
      <c r="AA72" s="17">
        <f t="shared" si="15"/>
        <v>292.48199999999997</v>
      </c>
      <c r="AB72" s="24">
        <f t="shared" si="12"/>
        <v>5.1047739028180548</v>
      </c>
      <c r="AC72" s="17">
        <f t="shared" si="13"/>
        <v>-2.3548670346372091E-2</v>
      </c>
      <c r="AD72" s="17">
        <f t="shared" ca="1" si="14"/>
        <v>-1.7860841836068175E-3</v>
      </c>
      <c r="AE72" s="17">
        <v>97</v>
      </c>
    </row>
    <row r="73" spans="1:31" s="17" customFormat="1" x14ac:dyDescent="0.25">
      <c r="A73" s="17">
        <v>53</v>
      </c>
      <c r="B73" s="17">
        <v>620</v>
      </c>
      <c r="C73" s="17">
        <v>11677</v>
      </c>
      <c r="D73" s="17">
        <v>12130</v>
      </c>
      <c r="E73" s="17">
        <v>14816</v>
      </c>
      <c r="F73" s="17">
        <v>14352</v>
      </c>
      <c r="G73" s="24"/>
      <c r="H73" s="7"/>
      <c r="I73" s="25">
        <f t="shared" si="16"/>
        <v>-3139</v>
      </c>
      <c r="J73" s="24">
        <f t="shared" si="16"/>
        <v>-2222</v>
      </c>
      <c r="K73" s="7"/>
      <c r="L73" s="25">
        <f t="shared" si="3"/>
        <v>-3143.2191250546261</v>
      </c>
      <c r="M73" s="17">
        <f t="shared" si="1"/>
        <v>17.801016226574088</v>
      </c>
      <c r="N73" s="17">
        <f t="shared" si="4"/>
        <v>-2233.0139477637981</v>
      </c>
      <c r="O73" s="24">
        <f t="shared" si="2"/>
        <v>121.30704534367348</v>
      </c>
      <c r="P73" s="7"/>
      <c r="Q73" s="25">
        <f t="shared" si="5"/>
        <v>-3106.1023229651532</v>
      </c>
      <c r="R73" s="24">
        <f t="shared" si="6"/>
        <v>-2220.0082440999363</v>
      </c>
      <c r="S73" s="7"/>
      <c r="T73" s="25">
        <f t="shared" si="7"/>
        <v>0.81063077269967898</v>
      </c>
      <c r="U73" s="24">
        <f t="shared" si="8"/>
        <v>-0.58251689183136746</v>
      </c>
      <c r="V73" s="7"/>
      <c r="W73" s="25">
        <f t="shared" si="9"/>
        <v>0.81259028051778082</v>
      </c>
      <c r="X73" s="24">
        <f t="shared" si="10"/>
        <v>298.01318358444564</v>
      </c>
      <c r="Y73" s="7"/>
      <c r="Z73" s="25">
        <f t="shared" si="11"/>
        <v>620</v>
      </c>
      <c r="AA73" s="17">
        <f t="shared" si="15"/>
        <v>298.06199999999995</v>
      </c>
      <c r="AB73" s="24">
        <f t="shared" si="12"/>
        <v>5.2021632750793376</v>
      </c>
      <c r="AC73" s="17">
        <f t="shared" si="13"/>
        <v>-4.8816415554313153E-2</v>
      </c>
      <c r="AD73" s="17">
        <f t="shared" ca="1" si="14"/>
        <v>7.2065615008739314E-2</v>
      </c>
      <c r="AE73" s="17">
        <v>96</v>
      </c>
    </row>
    <row r="74" spans="1:31" s="17" customFormat="1" x14ac:dyDescent="0.25">
      <c r="A74" s="17">
        <v>54</v>
      </c>
      <c r="B74" s="17">
        <v>616</v>
      </c>
      <c r="C74" s="17">
        <v>11796</v>
      </c>
      <c r="D74" s="17">
        <v>11990</v>
      </c>
      <c r="E74" s="17">
        <v>14705</v>
      </c>
      <c r="F74" s="17">
        <v>14504</v>
      </c>
      <c r="G74" s="24"/>
      <c r="H74" s="7"/>
      <c r="I74" s="25">
        <f t="shared" si="16"/>
        <v>-2909</v>
      </c>
      <c r="J74" s="24">
        <f t="shared" si="16"/>
        <v>-2514</v>
      </c>
      <c r="K74" s="7"/>
      <c r="L74" s="25">
        <f t="shared" si="3"/>
        <v>-2911.5221694934949</v>
      </c>
      <c r="M74" s="17">
        <f t="shared" si="1"/>
        <v>6.3613389539161052</v>
      </c>
      <c r="N74" s="17">
        <f t="shared" si="4"/>
        <v>-2521.9664272712921</v>
      </c>
      <c r="O74" s="24">
        <f t="shared" si="2"/>
        <v>63.463963468786567</v>
      </c>
      <c r="P74" s="7"/>
      <c r="Q74" s="25">
        <f t="shared" si="5"/>
        <v>-2876.1023229651532</v>
      </c>
      <c r="R74" s="24">
        <f t="shared" si="6"/>
        <v>-2512.0082440999363</v>
      </c>
      <c r="S74" s="7"/>
      <c r="T74" s="25">
        <f t="shared" si="7"/>
        <v>0.75060535874520828</v>
      </c>
      <c r="U74" s="24">
        <f t="shared" si="8"/>
        <v>-0.65913594622759164</v>
      </c>
      <c r="V74" s="7"/>
      <c r="W74" s="25">
        <f t="shared" si="9"/>
        <v>0.75282166419856222</v>
      </c>
      <c r="X74" s="24">
        <f t="shared" si="10"/>
        <v>303.58169390884359</v>
      </c>
      <c r="Y74" s="7"/>
      <c r="Z74" s="25">
        <f t="shared" si="11"/>
        <v>616</v>
      </c>
      <c r="AA74" s="17">
        <f t="shared" si="15"/>
        <v>303.60599999999994</v>
      </c>
      <c r="AB74" s="24">
        <f t="shared" si="12"/>
        <v>5.2989243288099033</v>
      </c>
      <c r="AC74" s="17">
        <f t="shared" si="13"/>
        <v>-2.430609115634752E-2</v>
      </c>
      <c r="AD74" s="17">
        <f t="shared" ca="1" si="14"/>
        <v>5.1914374303066779E-2</v>
      </c>
      <c r="AE74" s="17">
        <v>95</v>
      </c>
    </row>
    <row r="75" spans="1:31" s="17" customFormat="1" x14ac:dyDescent="0.25">
      <c r="A75" s="17">
        <v>55</v>
      </c>
      <c r="B75" s="17">
        <v>624</v>
      </c>
      <c r="C75" s="17">
        <v>11923</v>
      </c>
      <c r="D75" s="17">
        <v>11854</v>
      </c>
      <c r="E75" s="17">
        <v>14573</v>
      </c>
      <c r="F75" s="17">
        <v>14636</v>
      </c>
      <c r="G75" s="24"/>
      <c r="H75" s="7"/>
      <c r="I75" s="25">
        <f t="shared" si="16"/>
        <v>-2650</v>
      </c>
      <c r="J75" s="24">
        <f t="shared" si="16"/>
        <v>-2782</v>
      </c>
      <c r="K75" s="7"/>
      <c r="L75" s="25">
        <f t="shared" si="3"/>
        <v>-2649.3683538427099</v>
      </c>
      <c r="M75" s="17">
        <f t="shared" si="1"/>
        <v>0.39897686801935761</v>
      </c>
      <c r="N75" s="17">
        <f t="shared" si="4"/>
        <v>-2790.5744436559999</v>
      </c>
      <c r="O75" s="24">
        <f t="shared" si="2"/>
        <v>73.521084009916208</v>
      </c>
      <c r="P75" s="7"/>
      <c r="Q75" s="25">
        <f t="shared" si="5"/>
        <v>-2617.1023229651532</v>
      </c>
      <c r="R75" s="24">
        <f t="shared" si="6"/>
        <v>-2780.0082440999363</v>
      </c>
      <c r="S75" s="7"/>
      <c r="T75" s="25">
        <f t="shared" si="7"/>
        <v>0.683011523031261</v>
      </c>
      <c r="U75" s="24">
        <f t="shared" si="8"/>
        <v>-0.72945754409809893</v>
      </c>
      <c r="V75" s="7"/>
      <c r="W75" s="25">
        <f t="shared" si="9"/>
        <v>0.68546344906049228</v>
      </c>
      <c r="X75" s="24">
        <f t="shared" si="10"/>
        <v>309.15872128487877</v>
      </c>
      <c r="Y75" s="7"/>
      <c r="Z75" s="25">
        <f t="shared" si="11"/>
        <v>624</v>
      </c>
      <c r="AA75" s="17">
        <f t="shared" si="15"/>
        <v>309.22199999999992</v>
      </c>
      <c r="AB75" s="24">
        <f t="shared" si="12"/>
        <v>5.3969420196019042</v>
      </c>
      <c r="AC75" s="17">
        <f t="shared" si="13"/>
        <v>-6.3278715121157347E-2</v>
      </c>
      <c r="AD75" s="17">
        <f t="shared" ca="1" si="14"/>
        <v>4.816968587908832E-2</v>
      </c>
      <c r="AE75" s="17">
        <v>94</v>
      </c>
    </row>
    <row r="76" spans="1:31" s="17" customFormat="1" x14ac:dyDescent="0.25">
      <c r="A76" s="17">
        <v>56</v>
      </c>
      <c r="B76" s="17">
        <v>631</v>
      </c>
      <c r="C76" s="17">
        <v>12074</v>
      </c>
      <c r="D76" s="17">
        <v>11732</v>
      </c>
      <c r="E76" s="17">
        <v>14428</v>
      </c>
      <c r="F76" s="17">
        <v>14764</v>
      </c>
      <c r="G76" s="24"/>
      <c r="H76" s="7"/>
      <c r="I76" s="25">
        <f t="shared" si="16"/>
        <v>-2354</v>
      </c>
      <c r="J76" s="24">
        <f t="shared" si="16"/>
        <v>-3032</v>
      </c>
      <c r="K76" s="7"/>
      <c r="L76" s="25">
        <f t="shared" si="3"/>
        <v>-2358.7414780814329</v>
      </c>
      <c r="M76" s="17">
        <f t="shared" si="1"/>
        <v>22.481614396708498</v>
      </c>
      <c r="N76" s="17">
        <f t="shared" si="4"/>
        <v>-3034.9094394207264</v>
      </c>
      <c r="O76" s="24">
        <f t="shared" si="2"/>
        <v>8.464837742876524</v>
      </c>
      <c r="P76" s="7"/>
      <c r="Q76" s="25">
        <f t="shared" si="5"/>
        <v>-2321.1023229651532</v>
      </c>
      <c r="R76" s="24">
        <f t="shared" si="6"/>
        <v>-3030.0082440999363</v>
      </c>
      <c r="S76" s="7"/>
      <c r="T76" s="25">
        <f t="shared" si="7"/>
        <v>0.605761425072464</v>
      </c>
      <c r="U76" s="24">
        <f t="shared" si="8"/>
        <v>-0.7950560495743183</v>
      </c>
      <c r="V76" s="7"/>
      <c r="W76" s="25">
        <f t="shared" si="9"/>
        <v>0.60843306647019491</v>
      </c>
      <c r="X76" s="24">
        <f t="shared" si="10"/>
        <v>314.95202922330429</v>
      </c>
      <c r="Y76" s="7"/>
      <c r="Z76" s="25">
        <f t="shared" si="11"/>
        <v>631</v>
      </c>
      <c r="AA76" s="17">
        <f t="shared" si="15"/>
        <v>314.9009999999999</v>
      </c>
      <c r="AB76" s="24">
        <f t="shared" si="12"/>
        <v>5.4960592678226616</v>
      </c>
      <c r="AC76" s="17">
        <f t="shared" si="13"/>
        <v>5.1029223304396965E-2</v>
      </c>
      <c r="AD76" s="17">
        <f t="shared" ca="1" si="14"/>
        <v>-2.0171229167317506E-2</v>
      </c>
      <c r="AE76" s="17">
        <v>93</v>
      </c>
    </row>
    <row r="77" spans="1:31" s="17" customFormat="1" x14ac:dyDescent="0.25">
      <c r="A77" s="17">
        <v>57</v>
      </c>
      <c r="B77" s="17">
        <v>638</v>
      </c>
      <c r="C77" s="17">
        <v>12222</v>
      </c>
      <c r="D77" s="17">
        <v>11622</v>
      </c>
      <c r="E77" s="17">
        <v>14269</v>
      </c>
      <c r="F77" s="17">
        <v>14868</v>
      </c>
      <c r="G77" s="24"/>
      <c r="H77" s="7"/>
      <c r="I77" s="25">
        <f t="shared" si="16"/>
        <v>-2047</v>
      </c>
      <c r="J77" s="24">
        <f t="shared" si="16"/>
        <v>-3246</v>
      </c>
      <c r="K77" s="7"/>
      <c r="L77" s="25">
        <f t="shared" si="3"/>
        <v>-2041.6888396334637</v>
      </c>
      <c r="M77" s="17">
        <f t="shared" si="1"/>
        <v>28.208424439066448</v>
      </c>
      <c r="N77" s="17">
        <f t="shared" si="4"/>
        <v>-3251.6168371036506</v>
      </c>
      <c r="O77" s="24">
        <f t="shared" si="2"/>
        <v>31.548859048946017</v>
      </c>
      <c r="P77" s="7"/>
      <c r="Q77" s="25">
        <f t="shared" si="5"/>
        <v>-2014.1023229651532</v>
      </c>
      <c r="R77" s="24">
        <f t="shared" si="6"/>
        <v>-3244.0082440999363</v>
      </c>
      <c r="S77" s="7"/>
      <c r="T77" s="25">
        <f t="shared" si="7"/>
        <v>0.52564054644627922</v>
      </c>
      <c r="U77" s="24">
        <f t="shared" si="8"/>
        <v>-0.85120837026196206</v>
      </c>
      <c r="V77" s="7"/>
      <c r="W77" s="25">
        <f t="shared" si="9"/>
        <v>0.52850018538852972</v>
      </c>
      <c r="X77" s="24">
        <f t="shared" si="10"/>
        <v>320.54238646557087</v>
      </c>
      <c r="Y77" s="7"/>
      <c r="Z77" s="25">
        <f t="shared" si="11"/>
        <v>638</v>
      </c>
      <c r="AA77" s="17">
        <f t="shared" si="15"/>
        <v>320.64299999999992</v>
      </c>
      <c r="AB77" s="24">
        <f t="shared" si="12"/>
        <v>5.5962760734721764</v>
      </c>
      <c r="AC77" s="17">
        <f t="shared" si="13"/>
        <v>-0.10061353442904419</v>
      </c>
      <c r="AD77" s="17">
        <f t="shared" ca="1" si="14"/>
        <v>0.16710032211466341</v>
      </c>
      <c r="AE77" s="17">
        <v>92</v>
      </c>
    </row>
    <row r="78" spans="1:31" s="17" customFormat="1" x14ac:dyDescent="0.25">
      <c r="A78" s="17">
        <v>58</v>
      </c>
      <c r="B78" s="17">
        <v>628</v>
      </c>
      <c r="C78" s="17">
        <v>12388</v>
      </c>
      <c r="D78" s="17">
        <v>11529</v>
      </c>
      <c r="E78" s="17">
        <v>14096</v>
      </c>
      <c r="F78" s="17">
        <v>14955</v>
      </c>
      <c r="G78" s="24"/>
      <c r="H78" s="7"/>
      <c r="I78" s="25">
        <f t="shared" si="16"/>
        <v>-1708</v>
      </c>
      <c r="J78" s="24">
        <f t="shared" si="16"/>
        <v>-3426</v>
      </c>
      <c r="K78" s="7"/>
      <c r="L78" s="25">
        <f t="shared" si="3"/>
        <v>-1709.9009842657963</v>
      </c>
      <c r="M78" s="17">
        <f t="shared" si="1"/>
        <v>3.6137411788050837</v>
      </c>
      <c r="N78" s="17">
        <f t="shared" si="4"/>
        <v>-3433.0263260027441</v>
      </c>
      <c r="O78" s="24">
        <f t="shared" si="2"/>
        <v>49.36925709683787</v>
      </c>
      <c r="P78" s="7"/>
      <c r="Q78" s="25">
        <f t="shared" si="5"/>
        <v>-1675.1023229651532</v>
      </c>
      <c r="R78" s="24">
        <f t="shared" si="6"/>
        <v>-3424.0082440999363</v>
      </c>
      <c r="S78" s="7"/>
      <c r="T78" s="25">
        <f t="shared" si="7"/>
        <v>0.43716830587860295</v>
      </c>
      <c r="U78" s="24">
        <f t="shared" si="8"/>
        <v>-0.89843929420484003</v>
      </c>
      <c r="V78" s="7"/>
      <c r="W78" s="25">
        <f t="shared" si="9"/>
        <v>0.44018595488098655</v>
      </c>
      <c r="X78" s="24">
        <f t="shared" si="10"/>
        <v>326.27548041596424</v>
      </c>
      <c r="Y78" s="7"/>
      <c r="Z78" s="25">
        <f t="shared" si="11"/>
        <v>628</v>
      </c>
      <c r="AA78" s="17">
        <f t="shared" si="15"/>
        <v>326.2949999999999</v>
      </c>
      <c r="AB78" s="24">
        <f t="shared" si="12"/>
        <v>5.6949220827948954</v>
      </c>
      <c r="AC78" s="17">
        <f t="shared" si="13"/>
        <v>-1.9519584035663229E-2</v>
      </c>
      <c r="AD78" s="17">
        <f t="shared" ca="1" si="14"/>
        <v>7.4437548957178024E-2</v>
      </c>
      <c r="AE78" s="17">
        <v>91</v>
      </c>
    </row>
    <row r="79" spans="1:31" s="17" customFormat="1" x14ac:dyDescent="0.25">
      <c r="A79" s="17">
        <v>59</v>
      </c>
      <c r="B79" s="17">
        <v>636</v>
      </c>
      <c r="C79" s="17">
        <v>12564</v>
      </c>
      <c r="D79" s="17">
        <v>11454</v>
      </c>
      <c r="E79" s="17">
        <v>13924</v>
      </c>
      <c r="F79" s="17">
        <v>15038</v>
      </c>
      <c r="G79" s="24"/>
      <c r="H79" s="7"/>
      <c r="I79" s="25">
        <f t="shared" si="16"/>
        <v>-1360</v>
      </c>
      <c r="J79" s="24">
        <f t="shared" si="16"/>
        <v>-3584</v>
      </c>
      <c r="K79" s="7"/>
      <c r="L79" s="25">
        <f t="shared" si="3"/>
        <v>-1357.2813879209177</v>
      </c>
      <c r="M79" s="17">
        <f t="shared" si="1"/>
        <v>7.3908516365320605</v>
      </c>
      <c r="N79" s="17">
        <f t="shared" si="4"/>
        <v>-3582.671706691342</v>
      </c>
      <c r="O79" s="24">
        <f t="shared" si="2"/>
        <v>1.7643631138255531</v>
      </c>
      <c r="P79" s="7"/>
      <c r="Q79" s="25">
        <f t="shared" si="5"/>
        <v>-1327.1023229651532</v>
      </c>
      <c r="R79" s="24">
        <f t="shared" si="6"/>
        <v>-3582.0082440999363</v>
      </c>
      <c r="S79" s="7"/>
      <c r="T79" s="25">
        <f t="shared" si="7"/>
        <v>0.34634724476488221</v>
      </c>
      <c r="U79" s="24">
        <f t="shared" si="8"/>
        <v>-0.93989754966581063</v>
      </c>
      <c r="V79" s="7"/>
      <c r="W79" s="25">
        <f t="shared" si="9"/>
        <v>0.34950351736510615</v>
      </c>
      <c r="X79" s="24">
        <f t="shared" si="10"/>
        <v>331.98000812132557</v>
      </c>
      <c r="Y79" s="7"/>
      <c r="Z79" s="25">
        <f t="shared" si="11"/>
        <v>636</v>
      </c>
      <c r="AA79" s="17">
        <f t="shared" si="15"/>
        <v>332.01899999999989</v>
      </c>
      <c r="AB79" s="24">
        <f t="shared" si="12"/>
        <v>5.7948247291790507</v>
      </c>
      <c r="AC79" s="17">
        <f t="shared" si="13"/>
        <v>-3.8991878674323743E-2</v>
      </c>
      <c r="AD79" s="17">
        <f t="shared" ca="1" si="14"/>
        <v>7.1379716369335711E-2</v>
      </c>
      <c r="AE79" s="17">
        <v>90</v>
      </c>
    </row>
    <row r="80" spans="1:31" s="17" customFormat="1" x14ac:dyDescent="0.25">
      <c r="A80" s="17">
        <v>60</v>
      </c>
      <c r="B80" s="17">
        <v>631</v>
      </c>
      <c r="C80" s="17">
        <v>12749</v>
      </c>
      <c r="D80" s="17">
        <v>11400</v>
      </c>
      <c r="E80" s="17">
        <v>13744</v>
      </c>
      <c r="F80" s="17">
        <v>15093</v>
      </c>
      <c r="G80" s="24"/>
      <c r="H80" s="7"/>
      <c r="I80" s="25">
        <f t="shared" si="16"/>
        <v>-995</v>
      </c>
      <c r="J80" s="24">
        <f t="shared" si="16"/>
        <v>-3693</v>
      </c>
      <c r="K80" s="7"/>
      <c r="L80" s="25">
        <f t="shared" si="3"/>
        <v>-994.37176218411878</v>
      </c>
      <c r="M80" s="17">
        <f t="shared" si="1"/>
        <v>0.39468275330320662</v>
      </c>
      <c r="N80" s="17">
        <f t="shared" si="4"/>
        <v>-3695.7861968976736</v>
      </c>
      <c r="O80" s="24">
        <f t="shared" si="2"/>
        <v>7.7628931526057841</v>
      </c>
      <c r="P80" s="7"/>
      <c r="Q80" s="25">
        <f t="shared" si="5"/>
        <v>-962.10232296515323</v>
      </c>
      <c r="R80" s="24">
        <f t="shared" si="6"/>
        <v>-3691.0082440999363</v>
      </c>
      <c r="S80" s="7"/>
      <c r="T80" s="25">
        <f t="shared" si="7"/>
        <v>0.25108952261974399</v>
      </c>
      <c r="U80" s="24">
        <f t="shared" si="8"/>
        <v>-0.96849849805344235</v>
      </c>
      <c r="V80" s="7"/>
      <c r="W80" s="25">
        <f t="shared" si="9"/>
        <v>0.25434124435495414</v>
      </c>
      <c r="X80" s="24">
        <f t="shared" si="10"/>
        <v>337.66338587140081</v>
      </c>
      <c r="Y80" s="7"/>
      <c r="Z80" s="25">
        <f t="shared" si="11"/>
        <v>631</v>
      </c>
      <c r="AA80" s="17">
        <f t="shared" si="15"/>
        <v>337.69799999999987</v>
      </c>
      <c r="AB80" s="24">
        <f t="shared" si="12"/>
        <v>5.893941977399809</v>
      </c>
      <c r="AC80" s="17">
        <f t="shared" si="13"/>
        <v>-3.4614128599059768E-2</v>
      </c>
      <c r="AD80" s="17">
        <f t="shared" ca="1" si="14"/>
        <v>7.4461981802528499E-2</v>
      </c>
      <c r="AE80" s="17">
        <v>89</v>
      </c>
    </row>
    <row r="81" spans="1:31" s="17" customFormat="1" x14ac:dyDescent="0.25">
      <c r="A81" s="17">
        <v>61</v>
      </c>
      <c r="B81" s="17">
        <v>609</v>
      </c>
      <c r="C81" s="17">
        <v>12928</v>
      </c>
      <c r="D81" s="17">
        <v>11365</v>
      </c>
      <c r="E81" s="17">
        <v>13563</v>
      </c>
      <c r="F81" s="17">
        <v>15135</v>
      </c>
      <c r="G81" s="24"/>
      <c r="H81" s="7"/>
      <c r="I81" s="25">
        <f t="shared" si="16"/>
        <v>-635</v>
      </c>
      <c r="J81" s="24">
        <f t="shared" si="16"/>
        <v>-3770</v>
      </c>
      <c r="K81" s="7"/>
      <c r="L81" s="25">
        <f t="shared" si="3"/>
        <v>-635.12373750869483</v>
      </c>
      <c r="M81" s="17">
        <f t="shared" si="1"/>
        <v>1.5310971058003246E-2</v>
      </c>
      <c r="N81" s="17">
        <f t="shared" si="4"/>
        <v>-3770.5132757276715</v>
      </c>
      <c r="O81" s="24">
        <f t="shared" si="2"/>
        <v>0.26345197261670611</v>
      </c>
      <c r="P81" s="7"/>
      <c r="Q81" s="25">
        <f t="shared" si="5"/>
        <v>-602.10232296515323</v>
      </c>
      <c r="R81" s="24">
        <f t="shared" si="6"/>
        <v>-3768.0082440999363</v>
      </c>
      <c r="S81" s="7"/>
      <c r="T81" s="25">
        <f t="shared" si="7"/>
        <v>0.15713670077796388</v>
      </c>
      <c r="U81" s="24">
        <f t="shared" si="8"/>
        <v>-0.98870283774011791</v>
      </c>
      <c r="V81" s="7"/>
      <c r="W81" s="25">
        <f t="shared" si="9"/>
        <v>0.16045569974566837</v>
      </c>
      <c r="X81" s="24">
        <f t="shared" si="10"/>
        <v>343.15968575018155</v>
      </c>
      <c r="Y81" s="7"/>
      <c r="Z81" s="25">
        <f t="shared" si="11"/>
        <v>609</v>
      </c>
      <c r="AA81" s="17">
        <f t="shared" si="15"/>
        <v>343.17899999999986</v>
      </c>
      <c r="AB81" s="24">
        <f t="shared" si="12"/>
        <v>5.9896034737016182</v>
      </c>
      <c r="AC81" s="17">
        <f t="shared" si="13"/>
        <v>-1.9314249818307871E-2</v>
      </c>
      <c r="AD81" s="17">
        <f t="shared" ca="1" si="14"/>
        <v>-2.4819127605098856E-2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13119</v>
      </c>
      <c r="D82" s="17">
        <v>11348</v>
      </c>
      <c r="E82" s="17">
        <v>13391</v>
      </c>
      <c r="F82" s="17">
        <v>15164</v>
      </c>
      <c r="G82" s="24"/>
      <c r="H82" s="7"/>
      <c r="I82" s="25">
        <f t="shared" si="16"/>
        <v>-272</v>
      </c>
      <c r="J82" s="24">
        <f t="shared" si="16"/>
        <v>-3816</v>
      </c>
      <c r="K82" s="7"/>
      <c r="L82" s="25">
        <f t="shared" si="3"/>
        <v>-267.35939778421726</v>
      </c>
      <c r="M82" s="17">
        <f t="shared" si="1"/>
        <v>21.535188925127631</v>
      </c>
      <c r="N82" s="17">
        <f t="shared" si="4"/>
        <v>-3810.8980357234054</v>
      </c>
      <c r="O82" s="24">
        <f t="shared" si="2"/>
        <v>26.030039479647172</v>
      </c>
      <c r="P82" s="7"/>
      <c r="Q82" s="25">
        <f t="shared" si="5"/>
        <v>-239.10232296515326</v>
      </c>
      <c r="R82" s="24">
        <f t="shared" si="6"/>
        <v>-3814.0082440999363</v>
      </c>
      <c r="S82" s="7"/>
      <c r="T82" s="25">
        <f t="shared" si="7"/>
        <v>6.2400938754168932E-2</v>
      </c>
      <c r="U82" s="24">
        <f t="shared" si="8"/>
        <v>-1.0007729627477422</v>
      </c>
      <c r="V82" s="7"/>
      <c r="W82" s="25">
        <f t="shared" si="9"/>
        <v>6.5759911895909795E-2</v>
      </c>
      <c r="X82" s="24">
        <f t="shared" si="10"/>
        <v>348.61834831483634</v>
      </c>
      <c r="Y82" s="7"/>
      <c r="Z82" s="25">
        <f t="shared" si="11"/>
        <v>614</v>
      </c>
      <c r="AA82" s="17">
        <f t="shared" si="15"/>
        <v>348.70499999999987</v>
      </c>
      <c r="AB82" s="24">
        <f t="shared" si="12"/>
        <v>6.0860503681668243</v>
      </c>
      <c r="AC82" s="17">
        <f t="shared" si="13"/>
        <v>-8.6651685163531056E-2</v>
      </c>
      <c r="AD82" s="17">
        <f t="shared" ca="1" si="14"/>
        <v>3.1111686847054898E-2</v>
      </c>
      <c r="AE82" s="17">
        <v>87</v>
      </c>
    </row>
    <row r="83" spans="1:31" s="17" customFormat="1" x14ac:dyDescent="0.25">
      <c r="A83" s="17">
        <v>63</v>
      </c>
      <c r="B83" s="17">
        <v>622</v>
      </c>
      <c r="C83" s="17">
        <v>13291</v>
      </c>
      <c r="D83" s="17">
        <v>11333</v>
      </c>
      <c r="E83" s="17">
        <v>13190</v>
      </c>
      <c r="F83" s="17">
        <v>15152</v>
      </c>
      <c r="G83" s="24"/>
      <c r="H83" s="7"/>
      <c r="I83" s="25">
        <f t="shared" si="16"/>
        <v>101</v>
      </c>
      <c r="J83" s="24">
        <f t="shared" si="16"/>
        <v>-3819</v>
      </c>
      <c r="K83" s="7"/>
      <c r="L83" s="25">
        <f t="shared" si="3"/>
        <v>107.40480160787436</v>
      </c>
      <c r="M83" s="17">
        <f t="shared" si="1"/>
        <v>41.021483636230009</v>
      </c>
      <c r="N83" s="17">
        <f t="shared" si="4"/>
        <v>-3815.6389932458442</v>
      </c>
      <c r="O83" s="24">
        <f t="shared" si="2"/>
        <v>11.296366401481066</v>
      </c>
      <c r="P83" s="7"/>
      <c r="Q83" s="25">
        <f t="shared" si="5"/>
        <v>133.89767703484674</v>
      </c>
      <c r="R83" s="24">
        <f t="shared" si="6"/>
        <v>-3817.0082440999363</v>
      </c>
      <c r="S83" s="7"/>
      <c r="T83" s="25">
        <f t="shared" si="7"/>
        <v>-3.4944623876342139E-2</v>
      </c>
      <c r="U83" s="24">
        <f t="shared" si="8"/>
        <v>-1.001560144813457</v>
      </c>
      <c r="V83" s="7"/>
      <c r="W83" s="25">
        <f t="shared" si="9"/>
        <v>-3.1583557125999008E-2</v>
      </c>
      <c r="X83" s="24">
        <f t="shared" si="10"/>
        <v>354.18398627416911</v>
      </c>
      <c r="Y83" s="7"/>
      <c r="Z83" s="25">
        <f t="shared" si="11"/>
        <v>622</v>
      </c>
      <c r="AA83" s="17">
        <f t="shared" si="15"/>
        <v>354.30299999999988</v>
      </c>
      <c r="AB83" s="24">
        <f t="shared" si="12"/>
        <v>6.1837538996934667</v>
      </c>
      <c r="AC83" s="17">
        <f t="shared" si="13"/>
        <v>-0.11901372583076864</v>
      </c>
      <c r="AD83" s="17">
        <f t="shared" ca="1" si="14"/>
        <v>0.10786430224862897</v>
      </c>
      <c r="AE83" s="17">
        <v>86</v>
      </c>
    </row>
    <row r="84" spans="1:31" s="17" customFormat="1" x14ac:dyDescent="0.25">
      <c r="A84" s="17">
        <v>64</v>
      </c>
      <c r="B84" s="17">
        <v>635</v>
      </c>
      <c r="C84" s="17">
        <v>13488</v>
      </c>
      <c r="D84" s="17">
        <v>11359</v>
      </c>
      <c r="E84" s="17">
        <v>13004</v>
      </c>
      <c r="F84" s="17">
        <v>15148</v>
      </c>
      <c r="G84" s="24"/>
      <c r="H84" s="7"/>
      <c r="I84" s="25">
        <f t="shared" ref="I84:J115" si="17">C84-E84</f>
        <v>484</v>
      </c>
      <c r="J84" s="24">
        <f t="shared" si="17"/>
        <v>-3789</v>
      </c>
      <c r="K84" s="7"/>
      <c r="L84" s="25">
        <f t="shared" si="3"/>
        <v>488.5969960464293</v>
      </c>
      <c r="M84" s="17">
        <f t="shared" ref="M84:M147" si="18">(I84-L84)^2</f>
        <v>21.132372650886584</v>
      </c>
      <c r="N84" s="17">
        <f t="shared" si="4"/>
        <v>-3782.8818858617356</v>
      </c>
      <c r="O84" s="24">
        <f t="shared" ref="O84:O147" si="19">(J84-N84)^2</f>
        <v>37.4313206088313</v>
      </c>
      <c r="P84" s="7"/>
      <c r="Q84" s="25">
        <f t="shared" si="5"/>
        <v>516.89767703484677</v>
      </c>
      <c r="R84" s="24">
        <f t="shared" si="6"/>
        <v>-3787.0082440999363</v>
      </c>
      <c r="S84" s="7"/>
      <c r="T84" s="25">
        <f t="shared" si="7"/>
        <v>-0.13489998711356932</v>
      </c>
      <c r="U84" s="24">
        <f t="shared" si="8"/>
        <v>-0.99368832415631059</v>
      </c>
      <c r="V84" s="7"/>
      <c r="W84" s="25">
        <f t="shared" si="9"/>
        <v>-0.13156590130413112</v>
      </c>
      <c r="X84" s="24">
        <f>IF(MOD(ATAN2(U84,W84)*180/PI()-$J$9+360,360)&lt;355,MOD(ATAN2(U84,W84)*180/PI()-$J$9+360,360)+360,MOD(ATAN2(U84,W84)*180/PI()-$J$9+360,360))</f>
        <v>359.91998292148344</v>
      </c>
      <c r="Y84" s="7"/>
      <c r="Z84" s="25">
        <f t="shared" si="11"/>
        <v>635</v>
      </c>
      <c r="AA84" s="17">
        <f t="shared" si="15"/>
        <v>360.01799999999986</v>
      </c>
      <c r="AB84" s="24">
        <f t="shared" si="12"/>
        <v>6.2834994664449431</v>
      </c>
      <c r="AC84" s="17">
        <f t="shared" si="13"/>
        <v>-9.8017078516420497E-2</v>
      </c>
    </row>
    <row r="85" spans="1:31" s="17" customFormat="1" x14ac:dyDescent="0.25">
      <c r="A85" s="17">
        <v>0</v>
      </c>
      <c r="B85" s="17">
        <v>0</v>
      </c>
      <c r="C85" s="17">
        <v>13447</v>
      </c>
      <c r="D85" s="17">
        <v>11313</v>
      </c>
      <c r="E85" s="17">
        <v>12952</v>
      </c>
      <c r="F85" s="17">
        <v>15089</v>
      </c>
      <c r="G85" s="24"/>
      <c r="H85" s="7"/>
      <c r="I85" s="25">
        <f t="shared" si="17"/>
        <v>495</v>
      </c>
      <c r="J85" s="24">
        <f t="shared" si="17"/>
        <v>-3776</v>
      </c>
      <c r="K85" s="7"/>
      <c r="L85" s="25">
        <f>$M$9*SIN(2*PI()/$M$10*(AA85+$M$11))+$M$12</f>
        <v>496.59019600794738</v>
      </c>
      <c r="M85" s="17">
        <f t="shared" si="18"/>
        <v>2.5287233436917957</v>
      </c>
      <c r="N85" s="17">
        <f>$O$9*COS(2*PI()/$O$10*(AA85+$O$11))+$O$12</f>
        <v>-3772.4964004051276</v>
      </c>
      <c r="O85" s="24">
        <f t="shared" si="19"/>
        <v>12.275210121190131</v>
      </c>
      <c r="P85" s="7"/>
      <c r="Q85" s="25">
        <f t="shared" ref="Q85:Q148" si="20">I85-$J$4</f>
        <v>527.89767703484677</v>
      </c>
      <c r="R85" s="24">
        <f t="shared" ref="R85:R148" si="21">J85-$J$3</f>
        <v>-3774.0082440999363</v>
      </c>
      <c r="S85" s="7"/>
      <c r="T85" s="25">
        <f t="shared" ref="T85:T148" si="22">Q85/$J$7</f>
        <v>-0.13777076778095707</v>
      </c>
      <c r="U85" s="24">
        <f t="shared" ref="U85:U148" si="23">R85/$J$6</f>
        <v>-0.99027720187154722</v>
      </c>
      <c r="V85" s="7"/>
      <c r="W85" s="25">
        <f t="shared" ref="W85:W148" si="24">(T85-U85*SIN(-$J$11*PI()/180))/(COS(-$J$11*PI()/180))</f>
        <v>-0.13444814595886712</v>
      </c>
      <c r="X85" s="24">
        <f>IF(MOD(ATAN2(U85,W85)*180/PI()-$J$9+360,360)&lt;355,MOD(ATAN2(U85,W85)*180/PI()-$J$9+360,360)+360,MOD(ATAN2(U85,W85)*180/PI()-$J$9+360,360))</f>
        <v>360.10946889516788</v>
      </c>
      <c r="Y85" s="7"/>
      <c r="Z85" s="25">
        <f>I165-J159</f>
        <v>6</v>
      </c>
      <c r="AA85" s="17">
        <f t="shared" si="15"/>
        <v>360.07199999999983</v>
      </c>
      <c r="AB85" s="24">
        <f t="shared" ref="AB85:AB148" si="25">AA85*PI()/180</f>
        <v>6.2844419442410198</v>
      </c>
      <c r="AC85" s="17">
        <f t="shared" ref="AC85:AC148" si="26">X85-AA85</f>
        <v>3.7468895168046856E-2</v>
      </c>
    </row>
    <row r="86" spans="1:31" s="17" customFormat="1" x14ac:dyDescent="0.25">
      <c r="A86" s="17">
        <v>1</v>
      </c>
      <c r="B86" s="17">
        <v>-634</v>
      </c>
      <c r="C86" s="17">
        <v>13255</v>
      </c>
      <c r="D86" s="17">
        <v>11299</v>
      </c>
      <c r="E86" s="17">
        <v>13143</v>
      </c>
      <c r="F86" s="17">
        <v>15106</v>
      </c>
      <c r="G86" s="24"/>
      <c r="H86" s="7"/>
      <c r="I86" s="25">
        <f t="shared" si="17"/>
        <v>112</v>
      </c>
      <c r="J86" s="24">
        <f t="shared" si="17"/>
        <v>-3807</v>
      </c>
      <c r="K86" s="7"/>
      <c r="L86" s="25">
        <f t="shared" ref="L86:L149" si="27">$M$9*SIN(2*PI()/$M$10*(AA86+$M$11))+$M$12</f>
        <v>117.15096394605889</v>
      </c>
      <c r="M86" s="17">
        <f t="shared" si="18"/>
        <v>26.532429573598616</v>
      </c>
      <c r="N86" s="17">
        <f t="shared" ref="N86:N149" si="28">$O$9*COS(2*PI()/$O$10*(AA86+$O$11))+$O$12</f>
        <v>-3805.3660429933152</v>
      </c>
      <c r="O86" s="24">
        <f t="shared" si="19"/>
        <v>2.6698154996943368</v>
      </c>
      <c r="P86" s="7"/>
      <c r="Q86" s="25">
        <f t="shared" si="20"/>
        <v>144.89767703484674</v>
      </c>
      <c r="R86" s="24">
        <f t="shared" si="21"/>
        <v>-3805.0082440999363</v>
      </c>
      <c r="S86" s="7"/>
      <c r="T86" s="25">
        <f t="shared" si="22"/>
        <v>-3.7815404543729864E-2</v>
      </c>
      <c r="U86" s="24">
        <f t="shared" si="23"/>
        <v>-0.9984114165505984</v>
      </c>
      <c r="V86" s="7"/>
      <c r="W86" s="25">
        <f t="shared" si="24"/>
        <v>-3.446492117914228E-2</v>
      </c>
      <c r="X86" s="24">
        <f t="shared" ref="X86:X148" si="29">MOD(ATAN2(U86,W86)*180/PI()-$J$9+360,360)</f>
        <v>354.35485057641768</v>
      </c>
      <c r="Y86" s="7"/>
      <c r="Z86" s="25">
        <f t="shared" ref="Z86:Z149" si="30">B86</f>
        <v>-634</v>
      </c>
      <c r="AA86" s="17">
        <f t="shared" ref="AA86:AA149" si="31">360/40000*Z86+AA85</f>
        <v>354.36599999999981</v>
      </c>
      <c r="AB86" s="24">
        <f t="shared" si="25"/>
        <v>6.1848534571222231</v>
      </c>
      <c r="AC86" s="17">
        <f t="shared" si="26"/>
        <v>-1.1149423582139661E-2</v>
      </c>
    </row>
    <row r="87" spans="1:31" s="17" customFormat="1" x14ac:dyDescent="0.25">
      <c r="A87" s="17">
        <v>2</v>
      </c>
      <c r="B87" s="17">
        <v>-614</v>
      </c>
      <c r="C87" s="17">
        <v>13071</v>
      </c>
      <c r="D87" s="17">
        <v>11301</v>
      </c>
      <c r="E87" s="17">
        <v>13331</v>
      </c>
      <c r="F87" s="17">
        <v>15103</v>
      </c>
      <c r="G87" s="24"/>
      <c r="H87" s="7"/>
      <c r="I87" s="25">
        <f t="shared" si="17"/>
        <v>-260</v>
      </c>
      <c r="J87" s="24">
        <f t="shared" si="17"/>
        <v>-3802</v>
      </c>
      <c r="K87" s="7"/>
      <c r="L87" s="25">
        <f t="shared" si="27"/>
        <v>-251.77587292830043</v>
      </c>
      <c r="M87" s="17">
        <f t="shared" si="18"/>
        <v>67.636266091461749</v>
      </c>
      <c r="N87" s="17">
        <f t="shared" si="28"/>
        <v>-3801.2344260042869</v>
      </c>
      <c r="O87" s="24">
        <f t="shared" si="19"/>
        <v>0.58610354291213973</v>
      </c>
      <c r="P87" s="7"/>
      <c r="Q87" s="25">
        <f t="shared" si="20"/>
        <v>-227.10232296515326</v>
      </c>
      <c r="R87" s="24">
        <f t="shared" si="21"/>
        <v>-3800.0082440999363</v>
      </c>
      <c r="S87" s="7"/>
      <c r="T87" s="25">
        <f t="shared" si="22"/>
        <v>5.9269178026109599E-2</v>
      </c>
      <c r="U87" s="24">
        <f t="shared" si="23"/>
        <v>-0.99709944644107396</v>
      </c>
      <c r="V87" s="7"/>
      <c r="W87" s="25">
        <f t="shared" si="24"/>
        <v>6.2615805109214703E-2</v>
      </c>
      <c r="X87" s="24">
        <f t="shared" si="29"/>
        <v>348.78446000168333</v>
      </c>
      <c r="Y87" s="7"/>
      <c r="Z87" s="25">
        <f t="shared" si="30"/>
        <v>-614</v>
      </c>
      <c r="AA87" s="17">
        <f t="shared" si="31"/>
        <v>348.8399999999998</v>
      </c>
      <c r="AB87" s="24">
        <f t="shared" si="25"/>
        <v>6.0884065626570152</v>
      </c>
      <c r="AC87" s="17">
        <f t="shared" si="26"/>
        <v>-5.5539998316476158E-2</v>
      </c>
    </row>
    <row r="88" spans="1:31" s="17" customFormat="1" x14ac:dyDescent="0.25">
      <c r="A88" s="17">
        <v>3</v>
      </c>
      <c r="B88" s="17">
        <v>-607</v>
      </c>
      <c r="C88" s="17">
        <v>12894</v>
      </c>
      <c r="D88" s="17">
        <v>11326</v>
      </c>
      <c r="E88" s="17">
        <v>13516</v>
      </c>
      <c r="F88" s="17">
        <v>15088</v>
      </c>
      <c r="G88" s="24"/>
      <c r="H88" s="7"/>
      <c r="I88" s="25">
        <f t="shared" si="17"/>
        <v>-622</v>
      </c>
      <c r="J88" s="24">
        <f t="shared" si="17"/>
        <v>-3762</v>
      </c>
      <c r="K88" s="7"/>
      <c r="L88" s="25">
        <f t="shared" si="27"/>
        <v>-614.51000360366641</v>
      </c>
      <c r="M88" s="17">
        <f t="shared" si="18"/>
        <v>56.100046017090236</v>
      </c>
      <c r="N88" s="17">
        <f t="shared" si="28"/>
        <v>-3762.3992458009243</v>
      </c>
      <c r="O88" s="24">
        <f t="shared" si="19"/>
        <v>0.15939720955567857</v>
      </c>
      <c r="P88" s="7"/>
      <c r="Q88" s="25">
        <f t="shared" si="20"/>
        <v>-589.10232296515323</v>
      </c>
      <c r="R88" s="24">
        <f t="shared" si="21"/>
        <v>-3760.0082440999363</v>
      </c>
      <c r="S88" s="7"/>
      <c r="T88" s="25">
        <f t="shared" si="22"/>
        <v>0.15374395998923293</v>
      </c>
      <c r="U88" s="24">
        <f t="shared" si="23"/>
        <v>-0.98660368556487887</v>
      </c>
      <c r="V88" s="7"/>
      <c r="W88" s="25">
        <f t="shared" si="24"/>
        <v>0.15705589503816297</v>
      </c>
      <c r="X88" s="24">
        <f t="shared" si="29"/>
        <v>343.33286662257638</v>
      </c>
      <c r="Y88" s="7"/>
      <c r="Z88" s="25">
        <f t="shared" si="30"/>
        <v>-607</v>
      </c>
      <c r="AA88" s="17">
        <f t="shared" si="31"/>
        <v>343.37699999999978</v>
      </c>
      <c r="AB88" s="24">
        <f t="shared" si="25"/>
        <v>5.9930592256205655</v>
      </c>
      <c r="AC88" s="17">
        <f t="shared" si="26"/>
        <v>-4.4133377423406728E-2</v>
      </c>
    </row>
    <row r="89" spans="1:31" s="17" customFormat="1" x14ac:dyDescent="0.25">
      <c r="A89" s="17">
        <v>4</v>
      </c>
      <c r="B89" s="17">
        <v>-612</v>
      </c>
      <c r="C89" s="17">
        <v>12716</v>
      </c>
      <c r="D89" s="17">
        <v>11361</v>
      </c>
      <c r="E89" s="17">
        <v>13693</v>
      </c>
      <c r="F89" s="17">
        <v>15050</v>
      </c>
      <c r="G89" s="24"/>
      <c r="H89" s="7"/>
      <c r="I89" s="25">
        <f t="shared" si="17"/>
        <v>-977</v>
      </c>
      <c r="J89" s="24">
        <f t="shared" si="17"/>
        <v>-3689</v>
      </c>
      <c r="K89" s="7"/>
      <c r="L89" s="25">
        <f t="shared" si="27"/>
        <v>-974.87257839652432</v>
      </c>
      <c r="M89" s="17">
        <f t="shared" si="18"/>
        <v>4.5259226789350411</v>
      </c>
      <c r="N89" s="17">
        <f t="shared" si="28"/>
        <v>-3688.6243322828532</v>
      </c>
      <c r="O89" s="24">
        <f t="shared" si="19"/>
        <v>0.14112623370630725</v>
      </c>
      <c r="P89" s="7"/>
      <c r="Q89" s="25">
        <f t="shared" si="20"/>
        <v>-944.10232296515323</v>
      </c>
      <c r="R89" s="24">
        <f t="shared" si="21"/>
        <v>-3687.0082440999363</v>
      </c>
      <c r="S89" s="7"/>
      <c r="T89" s="25">
        <f t="shared" si="22"/>
        <v>0.24639188152765501</v>
      </c>
      <c r="U89" s="24">
        <f t="shared" si="23"/>
        <v>-0.96744892196582277</v>
      </c>
      <c r="V89" s="7"/>
      <c r="W89" s="25">
        <f t="shared" si="24"/>
        <v>0.24964005440198728</v>
      </c>
      <c r="X89" s="24">
        <f t="shared" si="29"/>
        <v>337.90884785320327</v>
      </c>
      <c r="Y89" s="7"/>
      <c r="Z89" s="25">
        <f t="shared" si="30"/>
        <v>-612</v>
      </c>
      <c r="AA89" s="17">
        <f t="shared" si="31"/>
        <v>337.8689999999998</v>
      </c>
      <c r="AB89" s="24">
        <f t="shared" si="25"/>
        <v>5.8969264904207179</v>
      </c>
      <c r="AC89" s="17">
        <f t="shared" si="26"/>
        <v>3.984785320346873E-2</v>
      </c>
    </row>
    <row r="90" spans="1:31" s="17" customFormat="1" x14ac:dyDescent="0.25">
      <c r="A90" s="17">
        <v>5</v>
      </c>
      <c r="B90" s="17">
        <v>-651</v>
      </c>
      <c r="C90" s="17">
        <v>12524</v>
      </c>
      <c r="D90" s="17">
        <v>11414</v>
      </c>
      <c r="E90" s="17">
        <v>13874</v>
      </c>
      <c r="F90" s="17">
        <v>14983</v>
      </c>
      <c r="G90" s="24"/>
      <c r="H90" s="7"/>
      <c r="I90" s="25">
        <f t="shared" si="17"/>
        <v>-1350</v>
      </c>
      <c r="J90" s="24">
        <f t="shared" si="17"/>
        <v>-3569</v>
      </c>
      <c r="K90" s="7"/>
      <c r="L90" s="25">
        <f t="shared" si="27"/>
        <v>-1348.5719483319301</v>
      </c>
      <c r="M90" s="17">
        <f t="shared" si="18"/>
        <v>2.0393315666771774</v>
      </c>
      <c r="N90" s="17">
        <f t="shared" si="28"/>
        <v>-3572.7617556617533</v>
      </c>
      <c r="O90" s="24">
        <f t="shared" si="19"/>
        <v>14.150805658733317</v>
      </c>
      <c r="P90" s="7"/>
      <c r="Q90" s="25">
        <f t="shared" si="20"/>
        <v>-1317.1023229651532</v>
      </c>
      <c r="R90" s="24">
        <f t="shared" si="21"/>
        <v>-3567.0082440999363</v>
      </c>
      <c r="S90" s="7"/>
      <c r="T90" s="25">
        <f t="shared" si="22"/>
        <v>0.34373744415816609</v>
      </c>
      <c r="U90" s="24">
        <f t="shared" si="23"/>
        <v>-0.93596163933723753</v>
      </c>
      <c r="V90" s="7"/>
      <c r="W90" s="25">
        <f t="shared" si="24"/>
        <v>0.34688049303755125</v>
      </c>
      <c r="X90" s="24">
        <f t="shared" si="29"/>
        <v>332.04238783769483</v>
      </c>
      <c r="Y90" s="7"/>
      <c r="Z90" s="25">
        <f t="shared" si="30"/>
        <v>-651</v>
      </c>
      <c r="AA90" s="17">
        <f t="shared" si="31"/>
        <v>332.00999999999982</v>
      </c>
      <c r="AB90" s="24">
        <f t="shared" si="25"/>
        <v>5.79466764954637</v>
      </c>
      <c r="AC90" s="17">
        <f t="shared" si="26"/>
        <v>3.2387837695011967E-2</v>
      </c>
    </row>
    <row r="91" spans="1:31" s="17" customFormat="1" x14ac:dyDescent="0.25">
      <c r="A91" s="17">
        <v>6</v>
      </c>
      <c r="B91" s="17">
        <v>-620</v>
      </c>
      <c r="C91" s="17">
        <v>12353</v>
      </c>
      <c r="D91" s="17">
        <v>11484</v>
      </c>
      <c r="E91" s="17">
        <v>14043</v>
      </c>
      <c r="F91" s="17">
        <v>14905</v>
      </c>
      <c r="G91" s="24"/>
      <c r="H91" s="7"/>
      <c r="I91" s="25">
        <f t="shared" si="17"/>
        <v>-1690</v>
      </c>
      <c r="J91" s="24">
        <f t="shared" si="17"/>
        <v>-3421</v>
      </c>
      <c r="K91" s="7"/>
      <c r="L91" s="25">
        <f t="shared" si="27"/>
        <v>-1691.7474632692297</v>
      </c>
      <c r="M91" s="17">
        <f t="shared" si="18"/>
        <v>3.0536278773068939</v>
      </c>
      <c r="N91" s="17">
        <f t="shared" si="28"/>
        <v>-3427.6724847487426</v>
      </c>
      <c r="O91" s="24">
        <f t="shared" si="19"/>
        <v>44.522052722202467</v>
      </c>
      <c r="P91" s="7"/>
      <c r="Q91" s="25">
        <f t="shared" si="20"/>
        <v>-1657.1023229651532</v>
      </c>
      <c r="R91" s="24">
        <f t="shared" si="21"/>
        <v>-3419.0082440999363</v>
      </c>
      <c r="S91" s="7"/>
      <c r="T91" s="25">
        <f t="shared" si="22"/>
        <v>0.43247066478651397</v>
      </c>
      <c r="U91" s="24">
        <f t="shared" si="23"/>
        <v>-0.89712732409531559</v>
      </c>
      <c r="V91" s="7"/>
      <c r="W91" s="25">
        <f t="shared" si="24"/>
        <v>0.43548388432642698</v>
      </c>
      <c r="X91" s="24">
        <f t="shared" si="29"/>
        <v>326.48491796492135</v>
      </c>
      <c r="Y91" s="7"/>
      <c r="Z91" s="25">
        <f t="shared" si="30"/>
        <v>-620</v>
      </c>
      <c r="AA91" s="17">
        <f t="shared" si="31"/>
        <v>326.42999999999984</v>
      </c>
      <c r="AB91" s="24">
        <f t="shared" si="25"/>
        <v>5.6972782772850872</v>
      </c>
      <c r="AC91" s="17">
        <f t="shared" si="26"/>
        <v>5.4917964921514795E-2</v>
      </c>
    </row>
    <row r="92" spans="1:31" s="17" customFormat="1" x14ac:dyDescent="0.25">
      <c r="A92" s="17">
        <v>7</v>
      </c>
      <c r="B92" s="17">
        <v>-638</v>
      </c>
      <c r="C92" s="17">
        <v>12188</v>
      </c>
      <c r="D92" s="17">
        <v>11578</v>
      </c>
      <c r="E92" s="17">
        <v>14214</v>
      </c>
      <c r="F92" s="17">
        <v>14817</v>
      </c>
      <c r="G92" s="24"/>
      <c r="H92" s="7"/>
      <c r="I92" s="25">
        <f t="shared" si="17"/>
        <v>-2026</v>
      </c>
      <c r="J92" s="24">
        <f t="shared" si="17"/>
        <v>-3239</v>
      </c>
      <c r="K92" s="7"/>
      <c r="L92" s="25">
        <f t="shared" si="27"/>
        <v>-2028.4347630905461</v>
      </c>
      <c r="M92" s="17">
        <f t="shared" si="18"/>
        <v>5.9280713070855215</v>
      </c>
      <c r="N92" s="17">
        <f t="shared" si="28"/>
        <v>-3244.4572442849312</v>
      </c>
      <c r="O92" s="24">
        <f t="shared" si="19"/>
        <v>29.781515185414474</v>
      </c>
      <c r="P92" s="7"/>
      <c r="Q92" s="25">
        <f t="shared" si="20"/>
        <v>-1993.1023229651532</v>
      </c>
      <c r="R92" s="24">
        <f t="shared" si="21"/>
        <v>-3237.0082440999363</v>
      </c>
      <c r="S92" s="7"/>
      <c r="T92" s="25">
        <f t="shared" si="22"/>
        <v>0.52015996517217544</v>
      </c>
      <c r="U92" s="24">
        <f t="shared" si="23"/>
        <v>-0.84937161210862788</v>
      </c>
      <c r="V92" s="7"/>
      <c r="W92" s="25">
        <f t="shared" si="24"/>
        <v>0.52301340903968541</v>
      </c>
      <c r="X92" s="24">
        <f t="shared" si="29"/>
        <v>320.75448678768544</v>
      </c>
      <c r="Y92" s="7"/>
      <c r="Z92" s="25">
        <f t="shared" si="30"/>
        <v>-638</v>
      </c>
      <c r="AA92" s="17">
        <f t="shared" si="31"/>
        <v>320.68799999999982</v>
      </c>
      <c r="AB92" s="24">
        <f t="shared" si="25"/>
        <v>5.5970614716355716</v>
      </c>
      <c r="AC92" s="17">
        <f t="shared" si="26"/>
        <v>6.648678768561922E-2</v>
      </c>
    </row>
    <row r="93" spans="1:31" s="17" customFormat="1" x14ac:dyDescent="0.25">
      <c r="A93" s="17">
        <v>8</v>
      </c>
      <c r="B93" s="17">
        <v>-640</v>
      </c>
      <c r="C93" s="17">
        <v>12031</v>
      </c>
      <c r="D93" s="17">
        <v>11687</v>
      </c>
      <c r="E93" s="17">
        <v>14376</v>
      </c>
      <c r="F93" s="17">
        <v>14708</v>
      </c>
      <c r="G93" s="24"/>
      <c r="H93" s="7"/>
      <c r="I93" s="25">
        <f t="shared" si="17"/>
        <v>-2345</v>
      </c>
      <c r="J93" s="24">
        <f t="shared" si="17"/>
        <v>-3021</v>
      </c>
      <c r="K93" s="7"/>
      <c r="L93" s="25">
        <f t="shared" si="27"/>
        <v>-2346.0456367300817</v>
      </c>
      <c r="M93" s="17">
        <f t="shared" si="18"/>
        <v>1.0933561712959425</v>
      </c>
      <c r="N93" s="17">
        <f t="shared" si="28"/>
        <v>-3027.9434830543055</v>
      </c>
      <c r="O93" s="24">
        <f t="shared" si="19"/>
        <v>48.211956925427479</v>
      </c>
      <c r="P93" s="7"/>
      <c r="Q93" s="25">
        <f t="shared" si="20"/>
        <v>-2312.1023229651532</v>
      </c>
      <c r="R93" s="24">
        <f t="shared" si="21"/>
        <v>-3019.0082440999363</v>
      </c>
      <c r="S93" s="7"/>
      <c r="T93" s="25">
        <f t="shared" si="22"/>
        <v>0.60341260452641943</v>
      </c>
      <c r="U93" s="24">
        <f t="shared" si="23"/>
        <v>-0.79216971533336467</v>
      </c>
      <c r="V93" s="7"/>
      <c r="W93" s="25">
        <f t="shared" si="24"/>
        <v>0.60607454607937716</v>
      </c>
      <c r="X93" s="24">
        <f t="shared" si="29"/>
        <v>314.95885799413691</v>
      </c>
      <c r="Y93" s="7"/>
      <c r="Z93" s="25">
        <f t="shared" si="30"/>
        <v>-640</v>
      </c>
      <c r="AA93" s="17">
        <f t="shared" si="31"/>
        <v>314.92799999999983</v>
      </c>
      <c r="AB93" s="24">
        <f t="shared" si="25"/>
        <v>5.4965305067206991</v>
      </c>
      <c r="AC93" s="17">
        <f t="shared" si="26"/>
        <v>3.0857994137079459E-2</v>
      </c>
    </row>
    <row r="94" spans="1:31" s="17" customFormat="1" x14ac:dyDescent="0.25">
      <c r="A94" s="17">
        <v>9</v>
      </c>
      <c r="B94" s="17">
        <v>-634</v>
      </c>
      <c r="C94" s="17">
        <v>11883</v>
      </c>
      <c r="D94" s="17">
        <v>11812</v>
      </c>
      <c r="E94" s="17">
        <v>14522</v>
      </c>
      <c r="F94" s="17">
        <v>14587</v>
      </c>
      <c r="G94" s="24"/>
      <c r="H94" s="7"/>
      <c r="I94" s="25">
        <f t="shared" si="17"/>
        <v>-2639</v>
      </c>
      <c r="J94" s="24">
        <f t="shared" si="17"/>
        <v>-2775</v>
      </c>
      <c r="K94" s="7"/>
      <c r="L94" s="25">
        <f t="shared" si="27"/>
        <v>-2637.6471010624441</v>
      </c>
      <c r="M94" s="17">
        <f t="shared" si="18"/>
        <v>1.8303355352398618</v>
      </c>
      <c r="N94" s="17">
        <f t="shared" si="28"/>
        <v>-2783.2924940146468</v>
      </c>
      <c r="O94" s="24">
        <f t="shared" si="19"/>
        <v>68.765456982952401</v>
      </c>
      <c r="P94" s="7"/>
      <c r="Q94" s="25">
        <f t="shared" si="20"/>
        <v>-2606.1023229651532</v>
      </c>
      <c r="R94" s="24">
        <f t="shared" si="21"/>
        <v>-2773.0082440999363</v>
      </c>
      <c r="S94" s="7"/>
      <c r="T94" s="25">
        <f t="shared" si="22"/>
        <v>0.68014074236387323</v>
      </c>
      <c r="U94" s="24">
        <f t="shared" si="23"/>
        <v>-0.72762078594476476</v>
      </c>
      <c r="V94" s="7"/>
      <c r="W94" s="25">
        <f t="shared" si="24"/>
        <v>0.68258648801531241</v>
      </c>
      <c r="X94" s="24">
        <f t="shared" si="29"/>
        <v>309.20689097075774</v>
      </c>
      <c r="Y94" s="7"/>
      <c r="Z94" s="25">
        <f t="shared" si="30"/>
        <v>-634</v>
      </c>
      <c r="AA94" s="17">
        <f t="shared" si="31"/>
        <v>309.22199999999981</v>
      </c>
      <c r="AB94" s="24">
        <f t="shared" si="25"/>
        <v>5.3969420196019025</v>
      </c>
      <c r="AC94" s="17">
        <f t="shared" si="26"/>
        <v>-1.5109029242069028E-2</v>
      </c>
    </row>
    <row r="95" spans="1:31" s="17" customFormat="1" x14ac:dyDescent="0.25">
      <c r="A95" s="17">
        <v>10</v>
      </c>
      <c r="B95" s="17">
        <v>-605</v>
      </c>
      <c r="C95" s="17">
        <v>11762</v>
      </c>
      <c r="D95" s="17">
        <v>11942</v>
      </c>
      <c r="E95" s="17">
        <v>14653</v>
      </c>
      <c r="F95" s="17">
        <v>14460</v>
      </c>
      <c r="G95" s="24"/>
      <c r="H95" s="7"/>
      <c r="I95" s="25">
        <f t="shared" si="17"/>
        <v>-2891</v>
      </c>
      <c r="J95" s="24">
        <f t="shared" si="17"/>
        <v>-2518</v>
      </c>
      <c r="K95" s="7"/>
      <c r="L95" s="25">
        <f t="shared" si="27"/>
        <v>-2891.8694475300417</v>
      </c>
      <c r="M95" s="17">
        <f t="shared" si="18"/>
        <v>0.75593900749565679</v>
      </c>
      <c r="N95" s="17">
        <f t="shared" si="28"/>
        <v>-2524.0682873580631</v>
      </c>
      <c r="O95" s="24">
        <f t="shared" si="19"/>
        <v>36.824111460028639</v>
      </c>
      <c r="P95" s="7"/>
      <c r="Q95" s="25">
        <f t="shared" si="20"/>
        <v>-2858.1023229651532</v>
      </c>
      <c r="R95" s="24">
        <f t="shared" si="21"/>
        <v>-2516.0082440999363</v>
      </c>
      <c r="S95" s="7"/>
      <c r="T95" s="25">
        <f t="shared" si="22"/>
        <v>0.74590771765311936</v>
      </c>
      <c r="U95" s="24">
        <f t="shared" si="23"/>
        <v>-0.66018552231521122</v>
      </c>
      <c r="V95" s="7"/>
      <c r="W95" s="25">
        <f t="shared" si="24"/>
        <v>0.74812751905833696</v>
      </c>
      <c r="X95" s="24">
        <f t="shared" si="29"/>
        <v>303.80460828314654</v>
      </c>
      <c r="Y95" s="7"/>
      <c r="Z95" s="25">
        <f t="shared" si="30"/>
        <v>-605</v>
      </c>
      <c r="AA95" s="17">
        <f t="shared" si="31"/>
        <v>303.77699999999982</v>
      </c>
      <c r="AB95" s="24">
        <f t="shared" si="25"/>
        <v>5.3019088418308105</v>
      </c>
      <c r="AC95" s="17">
        <f t="shared" si="26"/>
        <v>2.7608283146719259E-2</v>
      </c>
    </row>
    <row r="96" spans="1:31" s="17" customFormat="1" x14ac:dyDescent="0.25">
      <c r="A96" s="17">
        <v>11</v>
      </c>
      <c r="B96" s="17">
        <v>-617</v>
      </c>
      <c r="C96" s="17">
        <v>11638</v>
      </c>
      <c r="D96" s="17">
        <v>12078</v>
      </c>
      <c r="E96" s="17">
        <v>14760</v>
      </c>
      <c r="F96" s="17">
        <v>14307</v>
      </c>
      <c r="G96" s="24"/>
      <c r="H96" s="7"/>
      <c r="I96" s="25">
        <f t="shared" si="17"/>
        <v>-3122</v>
      </c>
      <c r="J96" s="24">
        <f t="shared" si="17"/>
        <v>-2229</v>
      </c>
      <c r="K96" s="7"/>
      <c r="L96" s="25">
        <f t="shared" si="27"/>
        <v>-3124.5337858338016</v>
      </c>
      <c r="M96" s="17">
        <f t="shared" si="18"/>
        <v>6.4200706515738233</v>
      </c>
      <c r="N96" s="17">
        <f t="shared" si="28"/>
        <v>-2236.2532261347856</v>
      </c>
      <c r="O96" s="24">
        <f t="shared" si="19"/>
        <v>52.609289362336327</v>
      </c>
      <c r="P96" s="7"/>
      <c r="Q96" s="25">
        <f t="shared" si="20"/>
        <v>-3089.1023229651532</v>
      </c>
      <c r="R96" s="24">
        <f t="shared" si="21"/>
        <v>-2227.0082440999363</v>
      </c>
      <c r="S96" s="7"/>
      <c r="T96" s="25">
        <f t="shared" si="22"/>
        <v>0.8061941116682616</v>
      </c>
      <c r="U96" s="24">
        <f t="shared" si="23"/>
        <v>-0.58435364998470163</v>
      </c>
      <c r="V96" s="7"/>
      <c r="W96" s="25">
        <f t="shared" si="24"/>
        <v>0.80815975871269996</v>
      </c>
      <c r="X96" s="24">
        <f t="shared" si="29"/>
        <v>298.24724919945425</v>
      </c>
      <c r="Y96" s="7"/>
      <c r="Z96" s="25">
        <f t="shared" si="30"/>
        <v>-617</v>
      </c>
      <c r="AA96" s="17">
        <f t="shared" si="31"/>
        <v>298.22399999999982</v>
      </c>
      <c r="AB96" s="24">
        <f t="shared" si="25"/>
        <v>5.204990708467566</v>
      </c>
      <c r="AC96" s="17">
        <f t="shared" si="26"/>
        <v>2.3249199454426162E-2</v>
      </c>
    </row>
    <row r="97" spans="1:29" s="17" customFormat="1" x14ac:dyDescent="0.25">
      <c r="A97" s="17">
        <v>12</v>
      </c>
      <c r="B97" s="17">
        <v>-630</v>
      </c>
      <c r="C97" s="17">
        <v>11531</v>
      </c>
      <c r="D97" s="17">
        <v>12237</v>
      </c>
      <c r="E97" s="17">
        <v>14860</v>
      </c>
      <c r="F97" s="17">
        <v>14147</v>
      </c>
      <c r="G97" s="24"/>
      <c r="H97" s="7"/>
      <c r="I97" s="25">
        <f t="shared" si="17"/>
        <v>-3329</v>
      </c>
      <c r="J97" s="24">
        <f t="shared" si="17"/>
        <v>-1910</v>
      </c>
      <c r="K97" s="7"/>
      <c r="L97" s="25">
        <f t="shared" si="27"/>
        <v>-3332.1308537909526</v>
      </c>
      <c r="M97" s="17">
        <f t="shared" si="18"/>
        <v>9.8022454603225313</v>
      </c>
      <c r="N97" s="17">
        <f t="shared" si="28"/>
        <v>-1920.7353343558186</v>
      </c>
      <c r="O97" s="24">
        <f t="shared" si="19"/>
        <v>115.24740373121963</v>
      </c>
      <c r="P97" s="7"/>
      <c r="Q97" s="25">
        <f t="shared" si="20"/>
        <v>-3296.1023229651532</v>
      </c>
      <c r="R97" s="24">
        <f t="shared" si="21"/>
        <v>-1908.0082440999363</v>
      </c>
      <c r="S97" s="7"/>
      <c r="T97" s="25">
        <f t="shared" si="22"/>
        <v>0.8602169842272851</v>
      </c>
      <c r="U97" s="24">
        <f t="shared" si="23"/>
        <v>-0.50064995699704562</v>
      </c>
      <c r="V97" s="7"/>
      <c r="W97" s="25">
        <f t="shared" si="24"/>
        <v>0.86190202359048718</v>
      </c>
      <c r="X97" s="24">
        <f t="shared" si="29"/>
        <v>292.52866524546982</v>
      </c>
      <c r="Y97" s="7"/>
      <c r="Z97" s="25">
        <f t="shared" si="30"/>
        <v>-630</v>
      </c>
      <c r="AA97" s="17">
        <f t="shared" si="31"/>
        <v>292.5539999999998</v>
      </c>
      <c r="AB97" s="24">
        <f t="shared" si="25"/>
        <v>5.1060305398794874</v>
      </c>
      <c r="AC97" s="17">
        <f t="shared" si="26"/>
        <v>-2.5334754529978909E-2</v>
      </c>
    </row>
    <row r="98" spans="1:29" s="17" customFormat="1" x14ac:dyDescent="0.25">
      <c r="A98" s="17">
        <v>13</v>
      </c>
      <c r="B98" s="17">
        <v>-626</v>
      </c>
      <c r="C98" s="17">
        <v>11459</v>
      </c>
      <c r="D98" s="17">
        <v>12410</v>
      </c>
      <c r="E98" s="17">
        <v>14963</v>
      </c>
      <c r="F98" s="17">
        <v>13997</v>
      </c>
      <c r="G98" s="24"/>
      <c r="H98" s="7"/>
      <c r="I98" s="25">
        <f t="shared" si="17"/>
        <v>-3504</v>
      </c>
      <c r="J98" s="24">
        <f t="shared" si="17"/>
        <v>-1587</v>
      </c>
      <c r="K98" s="7"/>
      <c r="L98" s="25">
        <f t="shared" si="27"/>
        <v>-3506.4218046678416</v>
      </c>
      <c r="M98" s="17">
        <f t="shared" si="18"/>
        <v>5.8651378491792192</v>
      </c>
      <c r="N98" s="17">
        <f t="shared" si="28"/>
        <v>-1588.5992977164585</v>
      </c>
      <c r="O98" s="24">
        <f t="shared" si="19"/>
        <v>2.5577531858694451</v>
      </c>
      <c r="P98" s="7"/>
      <c r="Q98" s="25">
        <f t="shared" si="20"/>
        <v>-3471.1023229651532</v>
      </c>
      <c r="R98" s="24">
        <f t="shared" si="21"/>
        <v>-1585.0082440999363</v>
      </c>
      <c r="S98" s="7"/>
      <c r="T98" s="25">
        <f t="shared" si="22"/>
        <v>0.90588849484481715</v>
      </c>
      <c r="U98" s="24">
        <f t="shared" si="23"/>
        <v>-0.4158966879217702</v>
      </c>
      <c r="V98" s="7"/>
      <c r="W98" s="25">
        <f t="shared" si="24"/>
        <v>0.90728935709017733</v>
      </c>
      <c r="X98" s="24">
        <f t="shared" si="29"/>
        <v>287.0042724009611</v>
      </c>
      <c r="Y98" s="7"/>
      <c r="Z98" s="25">
        <f t="shared" si="30"/>
        <v>-626</v>
      </c>
      <c r="AA98" s="17">
        <f t="shared" si="31"/>
        <v>286.91999999999979</v>
      </c>
      <c r="AB98" s="24">
        <f t="shared" si="25"/>
        <v>5.0076986898221261</v>
      </c>
      <c r="AC98" s="17">
        <f t="shared" si="26"/>
        <v>8.4272400961310723E-2</v>
      </c>
    </row>
    <row r="99" spans="1:29" s="17" customFormat="1" x14ac:dyDescent="0.25">
      <c r="A99" s="17">
        <v>14</v>
      </c>
      <c r="B99" s="17">
        <v>-629</v>
      </c>
      <c r="C99" s="17">
        <v>11382</v>
      </c>
      <c r="D99" s="17">
        <v>12579</v>
      </c>
      <c r="E99" s="17">
        <v>15026</v>
      </c>
      <c r="F99" s="17">
        <v>13813</v>
      </c>
      <c r="G99" s="24"/>
      <c r="H99" s="7"/>
      <c r="I99" s="25">
        <f t="shared" si="17"/>
        <v>-3644</v>
      </c>
      <c r="J99" s="24">
        <f t="shared" si="17"/>
        <v>-1234</v>
      </c>
      <c r="K99" s="7"/>
      <c r="L99" s="25">
        <f t="shared" si="27"/>
        <v>-3647.7289353688689</v>
      </c>
      <c r="M99" s="17">
        <f t="shared" si="18"/>
        <v>13.904958985201146</v>
      </c>
      <c r="N99" s="17">
        <f t="shared" si="28"/>
        <v>-1239.4237085376787</v>
      </c>
      <c r="O99" s="24">
        <f t="shared" si="19"/>
        <v>29.416614301689354</v>
      </c>
      <c r="P99" s="7"/>
      <c r="Q99" s="25">
        <f t="shared" si="20"/>
        <v>-3611.1023229651532</v>
      </c>
      <c r="R99" s="24">
        <f t="shared" si="21"/>
        <v>-1232.0082440999363</v>
      </c>
      <c r="S99" s="7"/>
      <c r="T99" s="25">
        <f t="shared" si="22"/>
        <v>0.94242570333884279</v>
      </c>
      <c r="U99" s="24">
        <f t="shared" si="23"/>
        <v>-0.32327159818934842</v>
      </c>
      <c r="V99" s="7"/>
      <c r="W99" s="25">
        <f t="shared" si="24"/>
        <v>0.9435159189792609</v>
      </c>
      <c r="X99" s="24">
        <f t="shared" si="29"/>
        <v>281.29051142265394</v>
      </c>
      <c r="Y99" s="7"/>
      <c r="Z99" s="25">
        <f t="shared" si="30"/>
        <v>-629</v>
      </c>
      <c r="AA99" s="17">
        <f t="shared" si="31"/>
        <v>281.25899999999979</v>
      </c>
      <c r="AB99" s="24">
        <f t="shared" si="25"/>
        <v>4.9088956008667273</v>
      </c>
      <c r="AC99" s="17">
        <f t="shared" si="26"/>
        <v>3.1511422654148191E-2</v>
      </c>
    </row>
    <row r="100" spans="1:29" s="17" customFormat="1" x14ac:dyDescent="0.25">
      <c r="A100" s="17">
        <v>15</v>
      </c>
      <c r="B100" s="17">
        <v>-636</v>
      </c>
      <c r="C100" s="17">
        <v>11321</v>
      </c>
      <c r="D100" s="17">
        <v>12759</v>
      </c>
      <c r="E100" s="17">
        <v>15068</v>
      </c>
      <c r="F100" s="17">
        <v>13627</v>
      </c>
      <c r="G100" s="24"/>
      <c r="H100" s="7"/>
      <c r="I100" s="25">
        <f t="shared" si="17"/>
        <v>-3747</v>
      </c>
      <c r="J100" s="24">
        <f t="shared" si="17"/>
        <v>-868</v>
      </c>
      <c r="K100" s="7"/>
      <c r="L100" s="25">
        <f t="shared" si="27"/>
        <v>-3754.7369778496704</v>
      </c>
      <c r="M100" s="17">
        <f t="shared" si="18"/>
        <v>59.860826246291005</v>
      </c>
      <c r="N100" s="17">
        <f t="shared" si="28"/>
        <v>-874.09309657114693</v>
      </c>
      <c r="O100" s="24">
        <f t="shared" si="19"/>
        <v>37.125825825322472</v>
      </c>
      <c r="P100" s="7"/>
      <c r="Q100" s="25">
        <f t="shared" si="20"/>
        <v>-3714.1023229651532</v>
      </c>
      <c r="R100" s="24">
        <f t="shared" si="21"/>
        <v>-866.00824409993629</v>
      </c>
      <c r="S100" s="7"/>
      <c r="T100" s="25">
        <f t="shared" si="22"/>
        <v>0.96930664958801871</v>
      </c>
      <c r="U100" s="24">
        <f t="shared" si="23"/>
        <v>-0.22723538617216324</v>
      </c>
      <c r="V100" s="7"/>
      <c r="W100" s="25">
        <f t="shared" si="24"/>
        <v>0.97007471642408072</v>
      </c>
      <c r="X100" s="24">
        <f t="shared" si="29"/>
        <v>275.56136215957281</v>
      </c>
      <c r="Y100" s="7"/>
      <c r="Z100" s="25">
        <f t="shared" si="30"/>
        <v>-636</v>
      </c>
      <c r="AA100" s="17">
        <f t="shared" si="31"/>
        <v>275.5349999999998</v>
      </c>
      <c r="AB100" s="24">
        <f t="shared" si="25"/>
        <v>4.808992954482572</v>
      </c>
      <c r="AC100" s="17">
        <f t="shared" si="26"/>
        <v>2.6362159573011468E-2</v>
      </c>
    </row>
    <row r="101" spans="1:29" s="17" customFormat="1" x14ac:dyDescent="0.25">
      <c r="A101" s="17">
        <v>16</v>
      </c>
      <c r="B101" s="17">
        <v>-631</v>
      </c>
      <c r="C101" s="17">
        <v>11299</v>
      </c>
      <c r="D101" s="17">
        <v>12950</v>
      </c>
      <c r="E101" s="17">
        <v>15123</v>
      </c>
      <c r="F101" s="17">
        <v>13454</v>
      </c>
      <c r="G101" s="24"/>
      <c r="H101" s="7"/>
      <c r="I101" s="25">
        <f t="shared" si="17"/>
        <v>-3824</v>
      </c>
      <c r="J101" s="24">
        <f t="shared" si="17"/>
        <v>-504</v>
      </c>
      <c r="K101" s="7"/>
      <c r="L101" s="25">
        <f t="shared" si="27"/>
        <v>-3824.2096365260441</v>
      </c>
      <c r="M101" s="17">
        <f t="shared" si="18"/>
        <v>4.3947473051817947E-2</v>
      </c>
      <c r="N101" s="17">
        <f t="shared" si="28"/>
        <v>-503.02486272436784</v>
      </c>
      <c r="O101" s="24">
        <f t="shared" si="19"/>
        <v>0.9508927063273197</v>
      </c>
      <c r="P101" s="7"/>
      <c r="Q101" s="25">
        <f t="shared" si="20"/>
        <v>-3791.1023229651532</v>
      </c>
      <c r="R101" s="24">
        <f t="shared" si="21"/>
        <v>-502.00824409993629</v>
      </c>
      <c r="S101" s="7"/>
      <c r="T101" s="25">
        <f t="shared" si="22"/>
        <v>0.98940211425973279</v>
      </c>
      <c r="U101" s="24">
        <f t="shared" si="23"/>
        <v>-0.13172396219878779</v>
      </c>
      <c r="V101" s="7"/>
      <c r="W101" s="25">
        <f t="shared" si="24"/>
        <v>0.98984975528255803</v>
      </c>
      <c r="X101" s="24">
        <f t="shared" si="29"/>
        <v>269.95788242397543</v>
      </c>
      <c r="Y101" s="7"/>
      <c r="Z101" s="25">
        <f t="shared" si="30"/>
        <v>-631</v>
      </c>
      <c r="AA101" s="17">
        <f t="shared" si="31"/>
        <v>269.85599999999982</v>
      </c>
      <c r="AB101" s="24">
        <f t="shared" si="25"/>
        <v>4.7098757062618146</v>
      </c>
      <c r="AC101" s="17">
        <f t="shared" si="26"/>
        <v>0.10188242397560998</v>
      </c>
    </row>
    <row r="102" spans="1:29" s="17" customFormat="1" x14ac:dyDescent="0.25">
      <c r="A102" s="17">
        <v>17</v>
      </c>
      <c r="B102" s="17">
        <v>-630</v>
      </c>
      <c r="C102" s="17">
        <v>11281</v>
      </c>
      <c r="D102" s="17">
        <v>13142</v>
      </c>
      <c r="E102" s="17">
        <v>15134</v>
      </c>
      <c r="F102" s="17">
        <v>13272</v>
      </c>
      <c r="G102" s="24"/>
      <c r="H102" s="7"/>
      <c r="I102" s="25">
        <f t="shared" si="17"/>
        <v>-3853</v>
      </c>
      <c r="J102" s="24">
        <f t="shared" si="17"/>
        <v>-130</v>
      </c>
      <c r="K102" s="7"/>
      <c r="L102" s="25">
        <f t="shared" si="27"/>
        <v>-3856.4267284243269</v>
      </c>
      <c r="M102" s="17">
        <f t="shared" si="18"/>
        <v>11.742467694090184</v>
      </c>
      <c r="N102" s="17">
        <f t="shared" si="28"/>
        <v>-127.63512460573497</v>
      </c>
      <c r="O102" s="24">
        <f t="shared" si="19"/>
        <v>5.592635630400169</v>
      </c>
      <c r="P102" s="7"/>
      <c r="Q102" s="25">
        <f t="shared" si="20"/>
        <v>-3820.1023229651532</v>
      </c>
      <c r="R102" s="24">
        <f t="shared" si="21"/>
        <v>-128.00824409993626</v>
      </c>
      <c r="S102" s="7"/>
      <c r="T102" s="25">
        <f t="shared" si="22"/>
        <v>0.99697053601920949</v>
      </c>
      <c r="U102" s="24">
        <f t="shared" si="23"/>
        <v>-3.3588598006363588E-2</v>
      </c>
      <c r="V102" s="7"/>
      <c r="W102" s="25">
        <f t="shared" si="24"/>
        <v>0.99708887466751883</v>
      </c>
      <c r="X102" s="24">
        <f t="shared" si="29"/>
        <v>264.30717322542807</v>
      </c>
      <c r="Y102" s="7"/>
      <c r="Z102" s="25">
        <f t="shared" si="30"/>
        <v>-630</v>
      </c>
      <c r="AA102" s="17">
        <f t="shared" si="31"/>
        <v>264.18599999999981</v>
      </c>
      <c r="AB102" s="24">
        <f t="shared" si="25"/>
        <v>4.6109155376737361</v>
      </c>
      <c r="AC102" s="17">
        <f t="shared" si="26"/>
        <v>0.12117322542826514</v>
      </c>
    </row>
    <row r="103" spans="1:29" s="17" customFormat="1" x14ac:dyDescent="0.25">
      <c r="A103" s="17">
        <v>18</v>
      </c>
      <c r="B103" s="17">
        <v>-624</v>
      </c>
      <c r="C103" s="17">
        <v>11278</v>
      </c>
      <c r="D103" s="17">
        <v>13322</v>
      </c>
      <c r="E103" s="17">
        <v>15131</v>
      </c>
      <c r="F103" s="17">
        <v>13078</v>
      </c>
      <c r="G103" s="24"/>
      <c r="H103" s="7"/>
      <c r="I103" s="25">
        <f t="shared" si="17"/>
        <v>-3853</v>
      </c>
      <c r="J103" s="24">
        <f t="shared" si="17"/>
        <v>244</v>
      </c>
      <c r="K103" s="7"/>
      <c r="L103" s="25">
        <f t="shared" si="27"/>
        <v>-3851.4384283071731</v>
      </c>
      <c r="M103" s="17">
        <f t="shared" si="18"/>
        <v>2.4385061518381885</v>
      </c>
      <c r="N103" s="17">
        <f t="shared" si="28"/>
        <v>245.39956641395466</v>
      </c>
      <c r="O103" s="24">
        <f t="shared" si="19"/>
        <v>1.9587861470699042</v>
      </c>
      <c r="P103" s="7"/>
      <c r="Q103" s="25">
        <f t="shared" si="20"/>
        <v>-3820.1023229651532</v>
      </c>
      <c r="R103" s="24">
        <f t="shared" si="21"/>
        <v>245.99175590006374</v>
      </c>
      <c r="S103" s="7"/>
      <c r="T103" s="25">
        <f t="shared" si="22"/>
        <v>0.99697053601920949</v>
      </c>
      <c r="U103" s="24">
        <f t="shared" si="23"/>
        <v>6.4546766186060617E-2</v>
      </c>
      <c r="V103" s="7"/>
      <c r="W103" s="25">
        <f t="shared" si="24"/>
        <v>0.99675952967185244</v>
      </c>
      <c r="X103" s="24">
        <f t="shared" si="29"/>
        <v>258.67269204333707</v>
      </c>
      <c r="Y103" s="7"/>
      <c r="Z103" s="25">
        <f t="shared" si="30"/>
        <v>-624</v>
      </c>
      <c r="AA103" s="17">
        <f t="shared" si="31"/>
        <v>258.56999999999982</v>
      </c>
      <c r="AB103" s="24">
        <f t="shared" si="25"/>
        <v>4.5128978468817342</v>
      </c>
      <c r="AC103" s="17">
        <f t="shared" si="26"/>
        <v>0.10269204333724247</v>
      </c>
    </row>
    <row r="104" spans="1:29" s="17" customFormat="1" x14ac:dyDescent="0.25">
      <c r="A104" s="17">
        <v>19</v>
      </c>
      <c r="B104" s="17">
        <v>-607</v>
      </c>
      <c r="C104" s="17">
        <v>11298</v>
      </c>
      <c r="D104" s="17">
        <v>13491</v>
      </c>
      <c r="E104" s="17">
        <v>15102</v>
      </c>
      <c r="F104" s="17">
        <v>12895</v>
      </c>
      <c r="G104" s="24"/>
      <c r="H104" s="7"/>
      <c r="I104" s="25">
        <f t="shared" si="17"/>
        <v>-3804</v>
      </c>
      <c r="J104" s="24">
        <f t="shared" si="17"/>
        <v>596</v>
      </c>
      <c r="K104" s="7"/>
      <c r="L104" s="25">
        <f t="shared" si="27"/>
        <v>-3811.3936439527506</v>
      </c>
      <c r="M104" s="17">
        <f t="shared" si="18"/>
        <v>54.665970900045636</v>
      </c>
      <c r="N104" s="17">
        <f t="shared" si="28"/>
        <v>606.01640337028641</v>
      </c>
      <c r="O104" s="24">
        <f t="shared" si="19"/>
        <v>100.32833647628499</v>
      </c>
      <c r="P104" s="7"/>
      <c r="Q104" s="25">
        <f t="shared" si="20"/>
        <v>-3771.1023229651532</v>
      </c>
      <c r="R104" s="24">
        <f t="shared" si="21"/>
        <v>597.99175590006371</v>
      </c>
      <c r="S104" s="7"/>
      <c r="T104" s="25">
        <f t="shared" si="22"/>
        <v>0.98418251304630056</v>
      </c>
      <c r="U104" s="24">
        <f t="shared" si="23"/>
        <v>0.15690946189657751</v>
      </c>
      <c r="V104" s="7"/>
      <c r="W104" s="25">
        <f t="shared" si="24"/>
        <v>0.98366146292326917</v>
      </c>
      <c r="X104" s="24">
        <f t="shared" si="29"/>
        <v>253.31457912257201</v>
      </c>
      <c r="Y104" s="7"/>
      <c r="Z104" s="25">
        <f t="shared" si="30"/>
        <v>-607</v>
      </c>
      <c r="AA104" s="17">
        <f t="shared" si="31"/>
        <v>253.10699999999983</v>
      </c>
      <c r="AB104" s="24">
        <f t="shared" si="25"/>
        <v>4.4175505098452845</v>
      </c>
      <c r="AC104" s="17">
        <f t="shared" si="26"/>
        <v>0.20757912257218436</v>
      </c>
    </row>
    <row r="105" spans="1:29" s="17" customFormat="1" x14ac:dyDescent="0.25">
      <c r="A105" s="17">
        <v>20</v>
      </c>
      <c r="B105" s="17">
        <v>-612</v>
      </c>
      <c r="C105" s="17">
        <v>11335</v>
      </c>
      <c r="D105" s="17">
        <v>13673</v>
      </c>
      <c r="E105" s="17">
        <v>15067</v>
      </c>
      <c r="F105" s="17">
        <v>12719</v>
      </c>
      <c r="G105" s="24"/>
      <c r="H105" s="7"/>
      <c r="I105" s="25">
        <f t="shared" si="17"/>
        <v>-3732</v>
      </c>
      <c r="J105" s="24">
        <f t="shared" si="17"/>
        <v>954</v>
      </c>
      <c r="K105" s="7"/>
      <c r="L105" s="25">
        <f t="shared" si="27"/>
        <v>-3736.2539433964762</v>
      </c>
      <c r="M105" s="17">
        <f t="shared" si="18"/>
        <v>18.096034420423369</v>
      </c>
      <c r="N105" s="17">
        <f t="shared" si="28"/>
        <v>963.99146306000398</v>
      </c>
      <c r="O105" s="24">
        <f t="shared" si="19"/>
        <v>99.8293340794241</v>
      </c>
      <c r="P105" s="7"/>
      <c r="Q105" s="25">
        <f t="shared" si="20"/>
        <v>-3699.1023229651532</v>
      </c>
      <c r="R105" s="24">
        <f t="shared" si="21"/>
        <v>955.99175590006371</v>
      </c>
      <c r="S105" s="7"/>
      <c r="T105" s="25">
        <f t="shared" si="22"/>
        <v>0.96539194867794453</v>
      </c>
      <c r="U105" s="24">
        <f t="shared" si="23"/>
        <v>0.25084652173852368</v>
      </c>
      <c r="V105" s="7"/>
      <c r="W105" s="25">
        <f t="shared" si="24"/>
        <v>0.96455553736670119</v>
      </c>
      <c r="X105" s="24">
        <f t="shared" si="29"/>
        <v>247.8001287524703</v>
      </c>
      <c r="Y105" s="7"/>
      <c r="Z105" s="25">
        <f t="shared" si="30"/>
        <v>-612</v>
      </c>
      <c r="AA105" s="17">
        <f t="shared" si="31"/>
        <v>247.59899999999982</v>
      </c>
      <c r="AB105" s="24">
        <f t="shared" si="25"/>
        <v>4.321417774645437</v>
      </c>
      <c r="AC105" s="17">
        <f t="shared" si="26"/>
        <v>0.20112875247048123</v>
      </c>
    </row>
    <row r="106" spans="1:29" s="17" customFormat="1" x14ac:dyDescent="0.25">
      <c r="A106" s="17">
        <v>21</v>
      </c>
      <c r="B106" s="17">
        <v>-635</v>
      </c>
      <c r="C106" s="17">
        <v>11393</v>
      </c>
      <c r="D106" s="17">
        <v>13855</v>
      </c>
      <c r="E106" s="17">
        <v>15012</v>
      </c>
      <c r="F106" s="17">
        <v>12538</v>
      </c>
      <c r="G106" s="24"/>
      <c r="H106" s="7"/>
      <c r="I106" s="25">
        <f t="shared" si="17"/>
        <v>-3619</v>
      </c>
      <c r="J106" s="24">
        <f t="shared" si="17"/>
        <v>1317</v>
      </c>
      <c r="K106" s="7"/>
      <c r="L106" s="25">
        <f t="shared" si="27"/>
        <v>-3622.1351634617304</v>
      </c>
      <c r="M106" s="17">
        <f t="shared" si="18"/>
        <v>9.8292499317691675</v>
      </c>
      <c r="N106" s="17">
        <f t="shared" si="28"/>
        <v>1325.9308377248838</v>
      </c>
      <c r="O106" s="24">
        <f t="shared" si="19"/>
        <v>79.759862468206904</v>
      </c>
      <c r="P106" s="7"/>
      <c r="Q106" s="25">
        <f t="shared" si="20"/>
        <v>-3586.1023229651532</v>
      </c>
      <c r="R106" s="24">
        <f t="shared" si="21"/>
        <v>1318.9917559000637</v>
      </c>
      <c r="S106" s="7"/>
      <c r="T106" s="25">
        <f t="shared" si="22"/>
        <v>0.9359012018220525</v>
      </c>
      <c r="U106" s="24">
        <f t="shared" si="23"/>
        <v>0.34609555168999423</v>
      </c>
      <c r="V106" s="7"/>
      <c r="W106" s="25">
        <f t="shared" si="24"/>
        <v>0.9347449660571453</v>
      </c>
      <c r="X106" s="24">
        <f t="shared" si="29"/>
        <v>242.06039160254238</v>
      </c>
      <c r="Y106" s="7"/>
      <c r="Z106" s="25">
        <f t="shared" si="30"/>
        <v>-635</v>
      </c>
      <c r="AA106" s="17">
        <f t="shared" si="31"/>
        <v>241.88399999999982</v>
      </c>
      <c r="AB106" s="24">
        <f t="shared" si="25"/>
        <v>4.2216722078939606</v>
      </c>
      <c r="AC106" s="17">
        <f t="shared" si="26"/>
        <v>0.17639160254256581</v>
      </c>
    </row>
    <row r="107" spans="1:29" s="17" customFormat="1" x14ac:dyDescent="0.25">
      <c r="A107" s="17">
        <v>22</v>
      </c>
      <c r="B107" s="17">
        <v>-634</v>
      </c>
      <c r="C107" s="17">
        <v>11472</v>
      </c>
      <c r="D107" s="17">
        <v>14032</v>
      </c>
      <c r="E107" s="17">
        <v>14941</v>
      </c>
      <c r="F107" s="17">
        <v>12368</v>
      </c>
      <c r="G107" s="24"/>
      <c r="H107" s="7"/>
      <c r="I107" s="25">
        <f t="shared" si="17"/>
        <v>-3469</v>
      </c>
      <c r="J107" s="24">
        <f t="shared" si="17"/>
        <v>1664</v>
      </c>
      <c r="K107" s="7"/>
      <c r="L107" s="25">
        <f t="shared" si="27"/>
        <v>-3472.5821792736278</v>
      </c>
      <c r="M107" s="17">
        <f t="shared" si="18"/>
        <v>12.832008348408907</v>
      </c>
      <c r="N107" s="17">
        <f t="shared" si="28"/>
        <v>1674.1112541723799</v>
      </c>
      <c r="O107" s="24">
        <f t="shared" si="19"/>
        <v>102.2374609384691</v>
      </c>
      <c r="P107" s="7"/>
      <c r="Q107" s="25">
        <f t="shared" si="20"/>
        <v>-3436.1023229651532</v>
      </c>
      <c r="R107" s="24">
        <f t="shared" si="21"/>
        <v>1665.9917559000637</v>
      </c>
      <c r="S107" s="7"/>
      <c r="T107" s="25">
        <f t="shared" si="22"/>
        <v>0.89675419272131074</v>
      </c>
      <c r="U107" s="24">
        <f t="shared" si="23"/>
        <v>0.43714627729098676</v>
      </c>
      <c r="V107" s="7"/>
      <c r="W107" s="25">
        <f t="shared" si="24"/>
        <v>0.8952921677495137</v>
      </c>
      <c r="X107" s="24">
        <f t="shared" si="29"/>
        <v>236.35282832914129</v>
      </c>
      <c r="Y107" s="7"/>
      <c r="Z107" s="25">
        <f t="shared" si="30"/>
        <v>-634</v>
      </c>
      <c r="AA107" s="17">
        <f t="shared" si="31"/>
        <v>236.17799999999983</v>
      </c>
      <c r="AB107" s="24">
        <f t="shared" si="25"/>
        <v>4.1220837207751648</v>
      </c>
      <c r="AC107" s="17">
        <f t="shared" si="26"/>
        <v>0.17482832914146229</v>
      </c>
    </row>
    <row r="108" spans="1:29" s="17" customFormat="1" x14ac:dyDescent="0.25">
      <c r="A108" s="17">
        <v>23</v>
      </c>
      <c r="B108" s="17">
        <v>-631</v>
      </c>
      <c r="C108" s="17">
        <v>11559</v>
      </c>
      <c r="D108" s="17">
        <v>14197</v>
      </c>
      <c r="E108" s="17">
        <v>14848</v>
      </c>
      <c r="F108" s="17">
        <v>12202</v>
      </c>
      <c r="G108" s="24"/>
      <c r="H108" s="7"/>
      <c r="I108" s="25">
        <f t="shared" si="17"/>
        <v>-3289</v>
      </c>
      <c r="J108" s="24">
        <f t="shared" si="17"/>
        <v>1995</v>
      </c>
      <c r="K108" s="7"/>
      <c r="L108" s="25">
        <f t="shared" si="27"/>
        <v>-3289.8733847906869</v>
      </c>
      <c r="M108" s="17">
        <f t="shared" si="18"/>
        <v>0.7628009926032725</v>
      </c>
      <c r="N108" s="17">
        <f t="shared" si="28"/>
        <v>2004.1321954221864</v>
      </c>
      <c r="O108" s="24">
        <f t="shared" si="19"/>
        <v>83.396993229003002</v>
      </c>
      <c r="P108" s="7"/>
      <c r="Q108" s="25">
        <f t="shared" si="20"/>
        <v>-3256.1023229651532</v>
      </c>
      <c r="R108" s="24">
        <f t="shared" si="21"/>
        <v>1996.9917559000637</v>
      </c>
      <c r="S108" s="7"/>
      <c r="T108" s="25">
        <f t="shared" si="22"/>
        <v>0.84977778180042063</v>
      </c>
      <c r="U108" s="24">
        <f t="shared" si="23"/>
        <v>0.52399869854150116</v>
      </c>
      <c r="V108" s="7"/>
      <c r="W108" s="25">
        <f t="shared" si="24"/>
        <v>0.84802401315637155</v>
      </c>
      <c r="X108" s="24">
        <f t="shared" si="29"/>
        <v>230.66565228894842</v>
      </c>
      <c r="Y108" s="7"/>
      <c r="Z108" s="25">
        <f t="shared" si="30"/>
        <v>-631</v>
      </c>
      <c r="AA108" s="17">
        <f t="shared" si="31"/>
        <v>230.49899999999982</v>
      </c>
      <c r="AB108" s="24">
        <f t="shared" si="25"/>
        <v>4.0229664725544065</v>
      </c>
      <c r="AC108" s="17">
        <f t="shared" si="26"/>
        <v>0.16665228894859752</v>
      </c>
    </row>
    <row r="109" spans="1:29" s="17" customFormat="1" x14ac:dyDescent="0.25">
      <c r="A109" s="17">
        <v>24</v>
      </c>
      <c r="B109" s="17">
        <v>-637</v>
      </c>
      <c r="C109" s="17">
        <v>11673</v>
      </c>
      <c r="D109" s="17">
        <v>14353</v>
      </c>
      <c r="E109" s="17">
        <v>14746</v>
      </c>
      <c r="F109" s="17">
        <v>12052</v>
      </c>
      <c r="G109" s="24"/>
      <c r="H109" s="7"/>
      <c r="I109" s="25">
        <f t="shared" si="17"/>
        <v>-3073</v>
      </c>
      <c r="J109" s="24">
        <f t="shared" si="17"/>
        <v>2301</v>
      </c>
      <c r="K109" s="7"/>
      <c r="L109" s="25">
        <f t="shared" si="27"/>
        <v>-3072.9898567914929</v>
      </c>
      <c r="M109" s="17">
        <f t="shared" si="18"/>
        <v>1.0288467881826795E-4</v>
      </c>
      <c r="N109" s="17">
        <f t="shared" si="28"/>
        <v>2317.2774130448242</v>
      </c>
      <c r="O109" s="24">
        <f t="shared" si="19"/>
        <v>264.95417543181446</v>
      </c>
      <c r="P109" s="7"/>
      <c r="Q109" s="25">
        <f t="shared" si="20"/>
        <v>-3040.1023229651532</v>
      </c>
      <c r="R109" s="24">
        <f t="shared" si="21"/>
        <v>2302.9917559000637</v>
      </c>
      <c r="S109" s="7"/>
      <c r="T109" s="25">
        <f t="shared" si="22"/>
        <v>0.79340608869535256</v>
      </c>
      <c r="U109" s="24">
        <f t="shared" si="23"/>
        <v>0.60429126924439369</v>
      </c>
      <c r="V109" s="7"/>
      <c r="W109" s="25">
        <f t="shared" si="24"/>
        <v>0.79138253850985429</v>
      </c>
      <c r="X109" s="24">
        <f t="shared" si="29"/>
        <v>225.01283165303869</v>
      </c>
      <c r="Y109" s="7"/>
      <c r="Z109" s="25">
        <f t="shared" si="30"/>
        <v>-637</v>
      </c>
      <c r="AA109" s="17">
        <f t="shared" si="31"/>
        <v>224.76599999999982</v>
      </c>
      <c r="AB109" s="24">
        <f t="shared" si="25"/>
        <v>3.9229067465375715</v>
      </c>
      <c r="AC109" s="17">
        <f t="shared" si="26"/>
        <v>0.24683165303886767</v>
      </c>
    </row>
    <row r="110" spans="1:29" s="17" customFormat="1" x14ac:dyDescent="0.25">
      <c r="A110" s="17">
        <v>25</v>
      </c>
      <c r="B110" s="17">
        <v>-624</v>
      </c>
      <c r="C110" s="17">
        <v>11796</v>
      </c>
      <c r="D110" s="17">
        <v>14501</v>
      </c>
      <c r="E110" s="17">
        <v>14625</v>
      </c>
      <c r="F110" s="17">
        <v>11907</v>
      </c>
      <c r="G110" s="24"/>
      <c r="H110" s="7"/>
      <c r="I110" s="25">
        <f t="shared" si="17"/>
        <v>-2829</v>
      </c>
      <c r="J110" s="24">
        <f t="shared" si="17"/>
        <v>2594</v>
      </c>
      <c r="K110" s="7"/>
      <c r="L110" s="25">
        <f t="shared" si="27"/>
        <v>-2831.0155512467491</v>
      </c>
      <c r="M110" s="17">
        <f t="shared" si="18"/>
        <v>4.0624468282716713</v>
      </c>
      <c r="N110" s="17">
        <f t="shared" si="28"/>
        <v>2601.52331800005</v>
      </c>
      <c r="O110" s="24">
        <f t="shared" si="19"/>
        <v>56.60031372987693</v>
      </c>
      <c r="P110" s="7"/>
      <c r="Q110" s="25">
        <f t="shared" si="20"/>
        <v>-2796.1023229651532</v>
      </c>
      <c r="R110" s="24">
        <f t="shared" si="21"/>
        <v>2595.9917559000637</v>
      </c>
      <c r="S110" s="7"/>
      <c r="T110" s="25">
        <f t="shared" si="22"/>
        <v>0.72972695389147946</v>
      </c>
      <c r="U110" s="24">
        <f t="shared" si="23"/>
        <v>0.68117271766252285</v>
      </c>
      <c r="V110" s="7"/>
      <c r="W110" s="25">
        <f t="shared" si="24"/>
        <v>0.72744502883378148</v>
      </c>
      <c r="X110" s="24">
        <f t="shared" si="29"/>
        <v>219.25925713785091</v>
      </c>
      <c r="Y110" s="7"/>
      <c r="Z110" s="25">
        <f t="shared" si="30"/>
        <v>-624</v>
      </c>
      <c r="AA110" s="17">
        <f t="shared" si="31"/>
        <v>219.14999999999981</v>
      </c>
      <c r="AB110" s="24">
        <f t="shared" si="25"/>
        <v>3.8248890557455697</v>
      </c>
      <c r="AC110" s="17">
        <f t="shared" si="26"/>
        <v>0.10925713785110247</v>
      </c>
    </row>
    <row r="111" spans="1:29" s="17" customFormat="1" x14ac:dyDescent="0.25">
      <c r="A111" s="17">
        <v>26</v>
      </c>
      <c r="B111" s="17">
        <v>-605</v>
      </c>
      <c r="C111" s="17">
        <v>11932</v>
      </c>
      <c r="D111" s="17">
        <v>14638</v>
      </c>
      <c r="E111" s="17">
        <v>14506</v>
      </c>
      <c r="F111" s="17">
        <v>11785</v>
      </c>
      <c r="G111" s="24"/>
      <c r="H111" s="7"/>
      <c r="I111" s="25">
        <f t="shared" si="17"/>
        <v>-2574</v>
      </c>
      <c r="J111" s="24">
        <f t="shared" si="17"/>
        <v>2853</v>
      </c>
      <c r="K111" s="7"/>
      <c r="L111" s="25">
        <f t="shared" si="27"/>
        <v>-2570.7257167710445</v>
      </c>
      <c r="M111" s="17">
        <f t="shared" si="18"/>
        <v>10.720930663419141</v>
      </c>
      <c r="N111" s="17">
        <f t="shared" si="28"/>
        <v>2853.2418966780315</v>
      </c>
      <c r="O111" s="24">
        <f t="shared" si="19"/>
        <v>5.8514002842665697E-2</v>
      </c>
      <c r="P111" s="7"/>
      <c r="Q111" s="25">
        <f t="shared" si="20"/>
        <v>-2541.1023229651532</v>
      </c>
      <c r="R111" s="24">
        <f t="shared" si="21"/>
        <v>2854.9917559000637</v>
      </c>
      <c r="S111" s="7"/>
      <c r="T111" s="25">
        <f t="shared" si="22"/>
        <v>0.66317703842021847</v>
      </c>
      <c r="U111" s="24">
        <f t="shared" si="23"/>
        <v>0.74913276933588613</v>
      </c>
      <c r="V111" s="7"/>
      <c r="W111" s="25">
        <f t="shared" si="24"/>
        <v>0.66066666277782904</v>
      </c>
      <c r="X111" s="24">
        <f t="shared" si="29"/>
        <v>213.78714851350912</v>
      </c>
      <c r="Y111" s="7"/>
      <c r="Z111" s="25">
        <f t="shared" si="30"/>
        <v>-605</v>
      </c>
      <c r="AA111" s="17">
        <f t="shared" si="31"/>
        <v>213.70499999999981</v>
      </c>
      <c r="AB111" s="24">
        <f t="shared" si="25"/>
        <v>3.7298558779744786</v>
      </c>
      <c r="AC111" s="17">
        <f t="shared" si="26"/>
        <v>8.2148513509309851E-2</v>
      </c>
    </row>
    <row r="112" spans="1:29" s="17" customFormat="1" x14ac:dyDescent="0.25">
      <c r="A112" s="17">
        <v>27</v>
      </c>
      <c r="B112" s="17">
        <v>-622</v>
      </c>
      <c r="C112" s="17">
        <v>12071</v>
      </c>
      <c r="D112" s="17">
        <v>14746</v>
      </c>
      <c r="E112" s="17">
        <v>14351</v>
      </c>
      <c r="F112" s="17">
        <v>11664</v>
      </c>
      <c r="G112" s="24"/>
      <c r="H112" s="7"/>
      <c r="I112" s="25">
        <f t="shared" si="17"/>
        <v>-2280</v>
      </c>
      <c r="J112" s="24">
        <f t="shared" si="17"/>
        <v>3082</v>
      </c>
      <c r="K112" s="7"/>
      <c r="L112" s="25">
        <f t="shared" si="27"/>
        <v>-2279.2584072315808</v>
      </c>
      <c r="M112" s="17">
        <f t="shared" si="18"/>
        <v>0.54995983417164673</v>
      </c>
      <c r="N112" s="17">
        <f t="shared" si="28"/>
        <v>3085.1119831403221</v>
      </c>
      <c r="O112" s="24">
        <f t="shared" si="19"/>
        <v>9.684439065648883</v>
      </c>
      <c r="P112" s="7"/>
      <c r="Q112" s="25">
        <f t="shared" si="20"/>
        <v>-2247.1023229651532</v>
      </c>
      <c r="R112" s="24">
        <f t="shared" si="21"/>
        <v>3083.9917559000637</v>
      </c>
      <c r="S112" s="7"/>
      <c r="T112" s="25">
        <f t="shared" si="22"/>
        <v>0.58644890058276467</v>
      </c>
      <c r="U112" s="24">
        <f t="shared" si="23"/>
        <v>0.80922100035210309</v>
      </c>
      <c r="V112" s="7"/>
      <c r="W112" s="25">
        <f t="shared" si="24"/>
        <v>0.58373643508536577</v>
      </c>
      <c r="X112" s="24">
        <f t="shared" si="29"/>
        <v>208.18282174607066</v>
      </c>
      <c r="Y112" s="7"/>
      <c r="Z112" s="25">
        <f t="shared" si="30"/>
        <v>-622</v>
      </c>
      <c r="AA112" s="17">
        <f t="shared" si="31"/>
        <v>208.1069999999998</v>
      </c>
      <c r="AB112" s="24">
        <f t="shared" si="25"/>
        <v>3.6321523464478358</v>
      </c>
      <c r="AC112" s="17">
        <f t="shared" si="26"/>
        <v>7.5821746070857898E-2</v>
      </c>
    </row>
    <row r="113" spans="1:29" s="17" customFormat="1" x14ac:dyDescent="0.25">
      <c r="A113" s="17">
        <v>28</v>
      </c>
      <c r="B113" s="17">
        <v>-612</v>
      </c>
      <c r="C113" s="17">
        <v>12220</v>
      </c>
      <c r="D113" s="17">
        <v>14839</v>
      </c>
      <c r="E113" s="17">
        <v>14189</v>
      </c>
      <c r="F113" s="17">
        <v>11555</v>
      </c>
      <c r="G113" s="24"/>
      <c r="H113" s="7"/>
      <c r="I113" s="25">
        <f t="shared" si="17"/>
        <v>-1969</v>
      </c>
      <c r="J113" s="24">
        <f t="shared" si="17"/>
        <v>3284</v>
      </c>
      <c r="K113" s="7"/>
      <c r="L113" s="25">
        <f t="shared" si="27"/>
        <v>-1971.5394711818301</v>
      </c>
      <c r="M113" s="17">
        <f t="shared" si="18"/>
        <v>6.4489138833455382</v>
      </c>
      <c r="N113" s="17">
        <f t="shared" si="28"/>
        <v>3284.4850565433671</v>
      </c>
      <c r="O113" s="24">
        <f t="shared" si="19"/>
        <v>0.23527985026327461</v>
      </c>
      <c r="P113" s="7"/>
      <c r="Q113" s="25">
        <f t="shared" si="20"/>
        <v>-1936.1023229651532</v>
      </c>
      <c r="R113" s="24">
        <f t="shared" si="21"/>
        <v>3285.9917559000637</v>
      </c>
      <c r="S113" s="7"/>
      <c r="T113" s="25">
        <f t="shared" si="22"/>
        <v>0.5052841017138936</v>
      </c>
      <c r="U113" s="24">
        <f t="shared" si="23"/>
        <v>0.86222459277688834</v>
      </c>
      <c r="V113" s="7"/>
      <c r="W113" s="25">
        <f t="shared" si="24"/>
        <v>0.50239329761967544</v>
      </c>
      <c r="X113" s="24">
        <f t="shared" si="29"/>
        <v>202.60591551412597</v>
      </c>
      <c r="Y113" s="7"/>
      <c r="Z113" s="25">
        <f t="shared" si="30"/>
        <v>-612</v>
      </c>
      <c r="AA113" s="17">
        <f t="shared" si="31"/>
        <v>202.59899999999979</v>
      </c>
      <c r="AB113" s="24">
        <f t="shared" si="25"/>
        <v>3.5360196112479878</v>
      </c>
      <c r="AC113" s="17">
        <f t="shared" si="26"/>
        <v>6.9155141261774133E-3</v>
      </c>
    </row>
    <row r="114" spans="1:29" s="17" customFormat="1" x14ac:dyDescent="0.25">
      <c r="A114" s="17">
        <v>29</v>
      </c>
      <c r="B114" s="17">
        <v>-623</v>
      </c>
      <c r="C114" s="17">
        <v>12395</v>
      </c>
      <c r="D114" s="17">
        <v>14941</v>
      </c>
      <c r="E114" s="17">
        <v>14039</v>
      </c>
      <c r="F114" s="17">
        <v>11481</v>
      </c>
      <c r="G114" s="24"/>
      <c r="H114" s="7"/>
      <c r="I114" s="25">
        <f t="shared" si="17"/>
        <v>-1644</v>
      </c>
      <c r="J114" s="24">
        <f t="shared" si="17"/>
        <v>3460</v>
      </c>
      <c r="K114" s="7"/>
      <c r="L114" s="25">
        <f t="shared" si="27"/>
        <v>-1639.912031139781</v>
      </c>
      <c r="M114" s="17">
        <f t="shared" si="18"/>
        <v>16.711489402120289</v>
      </c>
      <c r="N114" s="17">
        <f t="shared" si="28"/>
        <v>3456.2167685714699</v>
      </c>
      <c r="O114" s="24">
        <f t="shared" si="19"/>
        <v>14.31284004181823</v>
      </c>
      <c r="P114" s="7"/>
      <c r="Q114" s="25">
        <f t="shared" si="20"/>
        <v>-1611.1023229651532</v>
      </c>
      <c r="R114" s="24">
        <f t="shared" si="21"/>
        <v>3461.9917559000637</v>
      </c>
      <c r="S114" s="7"/>
      <c r="T114" s="25">
        <f t="shared" si="22"/>
        <v>0.42046558199561984</v>
      </c>
      <c r="U114" s="24">
        <f t="shared" si="23"/>
        <v>0.90840594063214686</v>
      </c>
      <c r="V114" s="7"/>
      <c r="W114" s="25">
        <f t="shared" si="24"/>
        <v>0.41741931437026469</v>
      </c>
      <c r="X114" s="24">
        <f t="shared" si="29"/>
        <v>197.0569335263524</v>
      </c>
      <c r="Y114" s="7"/>
      <c r="Z114" s="25">
        <f t="shared" si="30"/>
        <v>-623</v>
      </c>
      <c r="AA114" s="17">
        <f t="shared" si="31"/>
        <v>196.99199999999979</v>
      </c>
      <c r="AB114" s="24">
        <f t="shared" si="25"/>
        <v>3.4381590000886662</v>
      </c>
      <c r="AC114" s="17">
        <f t="shared" si="26"/>
        <v>6.4933526352604076E-2</v>
      </c>
    </row>
    <row r="115" spans="1:29" s="17" customFormat="1" x14ac:dyDescent="0.25">
      <c r="A115" s="17">
        <v>30</v>
      </c>
      <c r="B115" s="17">
        <v>-641</v>
      </c>
      <c r="C115" s="17">
        <v>12561</v>
      </c>
      <c r="D115" s="17">
        <v>14999</v>
      </c>
      <c r="E115" s="17">
        <v>13850</v>
      </c>
      <c r="F115" s="17">
        <v>11399</v>
      </c>
      <c r="G115" s="24"/>
      <c r="H115" s="7"/>
      <c r="I115" s="25">
        <f t="shared" si="17"/>
        <v>-1289</v>
      </c>
      <c r="J115" s="24">
        <f t="shared" si="17"/>
        <v>3600</v>
      </c>
      <c r="K115" s="7"/>
      <c r="L115" s="25">
        <f t="shared" si="27"/>
        <v>-1282.6787740416542</v>
      </c>
      <c r="M115" s="17">
        <f t="shared" si="18"/>
        <v>39.957897616465395</v>
      </c>
      <c r="N115" s="17">
        <f t="shared" si="28"/>
        <v>3598.3088446640395</v>
      </c>
      <c r="O115" s="24">
        <f t="shared" si="19"/>
        <v>2.8600063703476795</v>
      </c>
      <c r="P115" s="7"/>
      <c r="Q115" s="25">
        <f t="shared" si="20"/>
        <v>-1256.1023229651532</v>
      </c>
      <c r="R115" s="24">
        <f t="shared" si="21"/>
        <v>3601.9917559000637</v>
      </c>
      <c r="S115" s="7"/>
      <c r="T115" s="25">
        <f t="shared" si="22"/>
        <v>0.32781766045719779</v>
      </c>
      <c r="U115" s="24">
        <f t="shared" si="23"/>
        <v>0.94514110369882964</v>
      </c>
      <c r="V115" s="7"/>
      <c r="W115" s="25">
        <f t="shared" si="24"/>
        <v>0.32464758686719725</v>
      </c>
      <c r="X115" s="24">
        <f t="shared" si="29"/>
        <v>191.33494121048807</v>
      </c>
      <c r="Y115" s="7"/>
      <c r="Z115" s="25">
        <f t="shared" si="30"/>
        <v>-641</v>
      </c>
      <c r="AA115" s="17">
        <f t="shared" si="31"/>
        <v>191.22299999999979</v>
      </c>
      <c r="AB115" s="24">
        <f t="shared" si="25"/>
        <v>3.3374709555411131</v>
      </c>
      <c r="AC115" s="17">
        <f t="shared" si="26"/>
        <v>0.11194121048828265</v>
      </c>
    </row>
    <row r="116" spans="1:29" s="17" customFormat="1" x14ac:dyDescent="0.25">
      <c r="A116" s="17">
        <v>31</v>
      </c>
      <c r="B116" s="17">
        <v>-629</v>
      </c>
      <c r="C116" s="17">
        <v>12747</v>
      </c>
      <c r="D116" s="17">
        <v>15057</v>
      </c>
      <c r="E116" s="17">
        <v>13671</v>
      </c>
      <c r="F116" s="17">
        <v>11350</v>
      </c>
      <c r="G116" s="24"/>
      <c r="H116" s="7"/>
      <c r="I116" s="25">
        <f t="shared" ref="I116:J149" si="32">C116-E116</f>
        <v>-924</v>
      </c>
      <c r="J116" s="24">
        <f t="shared" si="32"/>
        <v>3707</v>
      </c>
      <c r="K116" s="7"/>
      <c r="L116" s="25">
        <f t="shared" si="27"/>
        <v>-919.79924606083591</v>
      </c>
      <c r="M116" s="17">
        <f t="shared" si="18"/>
        <v>17.6463336574026</v>
      </c>
      <c r="N116" s="17">
        <f t="shared" si="28"/>
        <v>3702.2477980690187</v>
      </c>
      <c r="O116" s="24">
        <f t="shared" si="19"/>
        <v>22.583423192822401</v>
      </c>
      <c r="P116" s="7"/>
      <c r="Q116" s="25">
        <f t="shared" si="20"/>
        <v>-891.10232296515323</v>
      </c>
      <c r="R116" s="24">
        <f t="shared" si="21"/>
        <v>3708.9917559000637</v>
      </c>
      <c r="S116" s="7"/>
      <c r="T116" s="25">
        <f t="shared" si="22"/>
        <v>0.23255993831205959</v>
      </c>
      <c r="U116" s="24">
        <f t="shared" si="23"/>
        <v>0.97321726404265163</v>
      </c>
      <c r="V116" s="7"/>
      <c r="W116" s="25">
        <f t="shared" si="24"/>
        <v>0.2292951039130241</v>
      </c>
      <c r="X116" s="24">
        <f t="shared" si="29"/>
        <v>185.63520968399212</v>
      </c>
      <c r="Y116" s="7"/>
      <c r="Z116" s="25">
        <f t="shared" si="30"/>
        <v>-629</v>
      </c>
      <c r="AA116" s="17">
        <f t="shared" si="31"/>
        <v>185.56199999999978</v>
      </c>
      <c r="AB116" s="24">
        <f t="shared" si="25"/>
        <v>3.2386678665857138</v>
      </c>
      <c r="AC116" s="17">
        <f t="shared" si="26"/>
        <v>7.320968399233152E-2</v>
      </c>
    </row>
    <row r="117" spans="1:29" s="17" customFormat="1" x14ac:dyDescent="0.25">
      <c r="A117" s="17">
        <v>32</v>
      </c>
      <c r="B117" s="17">
        <v>-637</v>
      </c>
      <c r="C117" s="17">
        <v>12937</v>
      </c>
      <c r="D117" s="17">
        <v>15095</v>
      </c>
      <c r="E117" s="17">
        <v>13486</v>
      </c>
      <c r="F117" s="17">
        <v>11318</v>
      </c>
      <c r="G117" s="24"/>
      <c r="H117" s="7"/>
      <c r="I117" s="25">
        <f t="shared" si="32"/>
        <v>-549</v>
      </c>
      <c r="J117" s="24">
        <f t="shared" si="32"/>
        <v>3777</v>
      </c>
      <c r="K117" s="7"/>
      <c r="L117" s="25">
        <f t="shared" si="27"/>
        <v>-543.50018146721254</v>
      </c>
      <c r="M117" s="17">
        <f t="shared" si="18"/>
        <v>30.248003893592387</v>
      </c>
      <c r="N117" s="17">
        <f t="shared" si="28"/>
        <v>3770.6314094127665</v>
      </c>
      <c r="O117" s="24">
        <f t="shared" si="19"/>
        <v>40.558946067798935</v>
      </c>
      <c r="P117" s="7"/>
      <c r="Q117" s="25">
        <f t="shared" si="20"/>
        <v>-516.10232296515323</v>
      </c>
      <c r="R117" s="24">
        <f t="shared" si="21"/>
        <v>3778.9917559000637</v>
      </c>
      <c r="S117" s="7"/>
      <c r="T117" s="25">
        <f t="shared" si="22"/>
        <v>0.13469241556020531</v>
      </c>
      <c r="U117" s="24">
        <f t="shared" si="23"/>
        <v>0.99158484557599302</v>
      </c>
      <c r="V117" s="7"/>
      <c r="W117" s="25">
        <f t="shared" si="24"/>
        <v>0.13136538791411595</v>
      </c>
      <c r="X117" s="24">
        <f t="shared" si="29"/>
        <v>179.92441168677715</v>
      </c>
      <c r="Y117" s="7"/>
      <c r="Z117" s="25">
        <f t="shared" si="30"/>
        <v>-637</v>
      </c>
      <c r="AA117" s="17">
        <f t="shared" si="31"/>
        <v>179.82899999999978</v>
      </c>
      <c r="AB117" s="24">
        <f t="shared" si="25"/>
        <v>3.1386081405688793</v>
      </c>
      <c r="AC117" s="17">
        <f t="shared" si="26"/>
        <v>9.5411686777367777E-2</v>
      </c>
    </row>
    <row r="118" spans="1:29" s="17" customFormat="1" x14ac:dyDescent="0.25">
      <c r="A118" s="17">
        <v>33</v>
      </c>
      <c r="B118" s="17">
        <v>-620</v>
      </c>
      <c r="C118" s="17">
        <v>13131</v>
      </c>
      <c r="D118" s="17">
        <v>15118</v>
      </c>
      <c r="E118" s="17">
        <v>13306</v>
      </c>
      <c r="F118" s="17">
        <v>11312</v>
      </c>
      <c r="G118" s="24"/>
      <c r="H118" s="7"/>
      <c r="I118" s="25">
        <f t="shared" si="32"/>
        <v>-175</v>
      </c>
      <c r="J118" s="24">
        <f t="shared" si="32"/>
        <v>3806</v>
      </c>
      <c r="K118" s="7"/>
      <c r="L118" s="25">
        <f t="shared" si="27"/>
        <v>-172.30472583597611</v>
      </c>
      <c r="M118" s="17">
        <f t="shared" si="18"/>
        <v>7.2645028192546546</v>
      </c>
      <c r="N118" s="17">
        <f t="shared" si="28"/>
        <v>3800.901637802649</v>
      </c>
      <c r="O118" s="24">
        <f t="shared" si="19"/>
        <v>25.99329709537751</v>
      </c>
      <c r="P118" s="7"/>
      <c r="Q118" s="25">
        <f t="shared" si="20"/>
        <v>-142.10232296515326</v>
      </c>
      <c r="R118" s="24">
        <f t="shared" si="21"/>
        <v>3807.9917559000637</v>
      </c>
      <c r="S118" s="7"/>
      <c r="T118" s="25">
        <f t="shared" si="22"/>
        <v>3.7085872869022624E-2</v>
      </c>
      <c r="U118" s="24">
        <f t="shared" si="23"/>
        <v>0.99919427221123447</v>
      </c>
      <c r="V118" s="7"/>
      <c r="W118" s="25">
        <f t="shared" si="24"/>
        <v>3.3732758110874575E-2</v>
      </c>
      <c r="X118" s="24">
        <f t="shared" si="29"/>
        <v>174.31136796858732</v>
      </c>
      <c r="Y118" s="7"/>
      <c r="Z118" s="25">
        <f t="shared" si="30"/>
        <v>-620</v>
      </c>
      <c r="AA118" s="17">
        <f t="shared" si="31"/>
        <v>174.24899999999977</v>
      </c>
      <c r="AB118" s="24">
        <f t="shared" si="25"/>
        <v>3.0412187683075951</v>
      </c>
      <c r="AC118" s="17">
        <f t="shared" si="26"/>
        <v>6.2367968587551559E-2</v>
      </c>
    </row>
    <row r="119" spans="1:29" s="17" customFormat="1" x14ac:dyDescent="0.25">
      <c r="A119" s="17">
        <v>34</v>
      </c>
      <c r="B119" s="17">
        <v>-619</v>
      </c>
      <c r="C119" s="17">
        <v>13312</v>
      </c>
      <c r="D119" s="17">
        <v>15114</v>
      </c>
      <c r="E119" s="17">
        <v>13118</v>
      </c>
      <c r="F119" s="17">
        <v>11310</v>
      </c>
      <c r="G119" s="24"/>
      <c r="H119" s="7"/>
      <c r="I119" s="25">
        <f t="shared" si="32"/>
        <v>194</v>
      </c>
      <c r="J119" s="24">
        <f t="shared" si="32"/>
        <v>3804</v>
      </c>
      <c r="K119" s="7"/>
      <c r="L119" s="25">
        <f t="shared" si="27"/>
        <v>199.61122713921992</v>
      </c>
      <c r="M119" s="17">
        <f t="shared" si="18"/>
        <v>31.485870007918173</v>
      </c>
      <c r="N119" s="17">
        <f t="shared" si="28"/>
        <v>3795.1205008585725</v>
      </c>
      <c r="O119" s="24">
        <f t="shared" si="19"/>
        <v>78.845505002610977</v>
      </c>
      <c r="P119" s="7"/>
      <c r="Q119" s="25">
        <f t="shared" si="20"/>
        <v>226.89767703484674</v>
      </c>
      <c r="R119" s="24">
        <f t="shared" si="21"/>
        <v>3805.9917559000637</v>
      </c>
      <c r="S119" s="7"/>
      <c r="T119" s="25">
        <f t="shared" si="22"/>
        <v>-5.9215769518802003E-2</v>
      </c>
      <c r="U119" s="24">
        <f t="shared" si="23"/>
        <v>0.99866948416742474</v>
      </c>
      <c r="V119" s="7"/>
      <c r="W119" s="25">
        <f t="shared" si="24"/>
        <v>-6.2567665391161112E-2</v>
      </c>
      <c r="X119" s="24">
        <f t="shared" si="29"/>
        <v>168.79284550005843</v>
      </c>
      <c r="Y119" s="7"/>
      <c r="Z119" s="25">
        <f t="shared" si="30"/>
        <v>-619</v>
      </c>
      <c r="AA119" s="17">
        <f t="shared" si="31"/>
        <v>168.67799999999977</v>
      </c>
      <c r="AB119" s="24">
        <f t="shared" si="25"/>
        <v>2.9439864756789911</v>
      </c>
      <c r="AC119" s="17">
        <f t="shared" si="26"/>
        <v>0.11484550005866367</v>
      </c>
    </row>
    <row r="120" spans="1:29" s="17" customFormat="1" x14ac:dyDescent="0.25">
      <c r="A120" s="17">
        <v>35</v>
      </c>
      <c r="B120" s="17">
        <v>-601</v>
      </c>
      <c r="C120" s="17">
        <v>13492</v>
      </c>
      <c r="D120" s="17">
        <v>15102</v>
      </c>
      <c r="E120" s="17">
        <v>12939</v>
      </c>
      <c r="F120" s="17">
        <v>11333</v>
      </c>
      <c r="G120" s="24"/>
      <c r="H120" s="7"/>
      <c r="I120" s="25">
        <f t="shared" si="32"/>
        <v>553</v>
      </c>
      <c r="J120" s="24">
        <f t="shared" si="32"/>
        <v>3769</v>
      </c>
      <c r="K120" s="7"/>
      <c r="L120" s="25">
        <f t="shared" si="27"/>
        <v>558.64071741453859</v>
      </c>
      <c r="M120" s="17">
        <f t="shared" si="18"/>
        <v>31.817692950678861</v>
      </c>
      <c r="N120" s="17">
        <f t="shared" si="28"/>
        <v>3755.1372614930942</v>
      </c>
      <c r="O120" s="24">
        <f t="shared" si="19"/>
        <v>192.17551891084804</v>
      </c>
      <c r="P120" s="7"/>
      <c r="Q120" s="25">
        <f t="shared" si="20"/>
        <v>585.89767703484677</v>
      </c>
      <c r="R120" s="24">
        <f t="shared" si="21"/>
        <v>3770.9917559000637</v>
      </c>
      <c r="S120" s="7"/>
      <c r="T120" s="25">
        <f t="shared" si="22"/>
        <v>-0.15290761129991051</v>
      </c>
      <c r="U120" s="24">
        <f t="shared" si="23"/>
        <v>0.98948569340075399</v>
      </c>
      <c r="V120" s="7"/>
      <c r="W120" s="25">
        <f t="shared" si="24"/>
        <v>-0.15622921373697349</v>
      </c>
      <c r="X120" s="24">
        <f t="shared" si="29"/>
        <v>163.40547587518859</v>
      </c>
      <c r="Y120" s="7"/>
      <c r="Z120" s="25">
        <f t="shared" si="30"/>
        <v>-601</v>
      </c>
      <c r="AA120" s="17">
        <f t="shared" si="31"/>
        <v>163.26899999999978</v>
      </c>
      <c r="AB120" s="24">
        <f t="shared" si="25"/>
        <v>2.8495816164386181</v>
      </c>
      <c r="AC120" s="17">
        <f t="shared" si="26"/>
        <v>0.13647587518880755</v>
      </c>
    </row>
    <row r="121" spans="1:29" s="17" customFormat="1" x14ac:dyDescent="0.25">
      <c r="A121" s="17">
        <v>36</v>
      </c>
      <c r="B121" s="17">
        <v>-616</v>
      </c>
      <c r="C121" s="17">
        <v>13673</v>
      </c>
      <c r="D121" s="17">
        <v>15054</v>
      </c>
      <c r="E121" s="17">
        <v>12757</v>
      </c>
      <c r="F121" s="17">
        <v>11369</v>
      </c>
      <c r="G121" s="24"/>
      <c r="H121" s="7"/>
      <c r="I121" s="25">
        <f t="shared" si="32"/>
        <v>916</v>
      </c>
      <c r="J121" s="24">
        <f t="shared" si="32"/>
        <v>3685</v>
      </c>
      <c r="K121" s="7"/>
      <c r="L121" s="25">
        <f t="shared" si="27"/>
        <v>921.13257372501914</v>
      </c>
      <c r="M121" s="17">
        <f t="shared" si="18"/>
        <v>26.343313042756876</v>
      </c>
      <c r="N121" s="17">
        <f t="shared" si="28"/>
        <v>3679.3910256955101</v>
      </c>
      <c r="O121" s="24">
        <f t="shared" si="19"/>
        <v>31.460592748428493</v>
      </c>
      <c r="P121" s="7"/>
      <c r="Q121" s="25">
        <f t="shared" si="20"/>
        <v>948.89767703484677</v>
      </c>
      <c r="R121" s="24">
        <f t="shared" si="21"/>
        <v>3686.9917559000637</v>
      </c>
      <c r="S121" s="7"/>
      <c r="T121" s="25">
        <f t="shared" si="22"/>
        <v>-0.24764337332370548</v>
      </c>
      <c r="U121" s="24">
        <f t="shared" si="23"/>
        <v>0.96744459556074425</v>
      </c>
      <c r="V121" s="7"/>
      <c r="W121" s="25">
        <f t="shared" si="24"/>
        <v>-0.25089153872620984</v>
      </c>
      <c r="X121" s="24">
        <f t="shared" si="29"/>
        <v>157.83931697299454</v>
      </c>
      <c r="Y121" s="7"/>
      <c r="Z121" s="25">
        <f t="shared" si="30"/>
        <v>-616</v>
      </c>
      <c r="AA121" s="17">
        <f t="shared" si="31"/>
        <v>157.72499999999977</v>
      </c>
      <c r="AB121" s="24">
        <f t="shared" si="25"/>
        <v>2.752820562708052</v>
      </c>
      <c r="AC121" s="17">
        <f t="shared" si="26"/>
        <v>0.1143169729947715</v>
      </c>
    </row>
    <row r="122" spans="1:29" s="17" customFormat="1" x14ac:dyDescent="0.25">
      <c r="A122" s="17">
        <v>37</v>
      </c>
      <c r="B122" s="17">
        <v>-633</v>
      </c>
      <c r="C122" s="17">
        <v>13853</v>
      </c>
      <c r="D122" s="17">
        <v>14996</v>
      </c>
      <c r="E122" s="17">
        <v>12571</v>
      </c>
      <c r="F122" s="17">
        <v>11422</v>
      </c>
      <c r="G122" s="24"/>
      <c r="H122" s="7"/>
      <c r="I122" s="25">
        <f t="shared" si="32"/>
        <v>1282</v>
      </c>
      <c r="J122" s="24">
        <f t="shared" si="32"/>
        <v>3574</v>
      </c>
      <c r="K122" s="7"/>
      <c r="L122" s="25">
        <f t="shared" si="27"/>
        <v>1284.2918538859028</v>
      </c>
      <c r="M122" s="17">
        <f t="shared" si="18"/>
        <v>5.2525942343278125</v>
      </c>
      <c r="N122" s="17">
        <f t="shared" si="28"/>
        <v>3565.6349110738956</v>
      </c>
      <c r="O122" s="24">
        <f t="shared" si="19"/>
        <v>69.974712741633851</v>
      </c>
      <c r="P122" s="7"/>
      <c r="Q122" s="25">
        <f t="shared" si="20"/>
        <v>1314.8976770348468</v>
      </c>
      <c r="R122" s="24">
        <f t="shared" si="21"/>
        <v>3575.9917559000637</v>
      </c>
      <c r="S122" s="7"/>
      <c r="T122" s="25">
        <f t="shared" si="22"/>
        <v>-0.34316207552951528</v>
      </c>
      <c r="U122" s="24">
        <f t="shared" si="23"/>
        <v>0.93831885912930291</v>
      </c>
      <c r="V122" s="7"/>
      <c r="W122" s="25">
        <f t="shared" si="24"/>
        <v>-0.34631303206354286</v>
      </c>
      <c r="X122" s="24">
        <f t="shared" si="29"/>
        <v>152.11979503849193</v>
      </c>
      <c r="Y122" s="7"/>
      <c r="Z122" s="25">
        <f t="shared" si="30"/>
        <v>-633</v>
      </c>
      <c r="AA122" s="17">
        <f t="shared" si="31"/>
        <v>152.02799999999976</v>
      </c>
      <c r="AB122" s="24">
        <f t="shared" si="25"/>
        <v>2.6533891552219351</v>
      </c>
      <c r="AC122" s="17">
        <f t="shared" si="26"/>
        <v>9.1795038492165304E-2</v>
      </c>
    </row>
    <row r="123" spans="1:29" s="17" customFormat="1" x14ac:dyDescent="0.25">
      <c r="A123" s="17">
        <v>38</v>
      </c>
      <c r="B123" s="17">
        <v>-633</v>
      </c>
      <c r="C123" s="17">
        <v>14016</v>
      </c>
      <c r="D123" s="17">
        <v>14917</v>
      </c>
      <c r="E123" s="17">
        <v>12384</v>
      </c>
      <c r="F123" s="17">
        <v>11497</v>
      </c>
      <c r="G123" s="24"/>
      <c r="H123" s="7"/>
      <c r="I123" s="25">
        <f t="shared" si="32"/>
        <v>1632</v>
      </c>
      <c r="J123" s="24">
        <f t="shared" si="32"/>
        <v>3420</v>
      </c>
      <c r="K123" s="7"/>
      <c r="L123" s="25">
        <f t="shared" si="27"/>
        <v>1634.4311292382902</v>
      </c>
      <c r="M123" s="17">
        <f t="shared" si="18"/>
        <v>5.910389373269334</v>
      </c>
      <c r="N123" s="17">
        <f t="shared" si="28"/>
        <v>3416.5878491140988</v>
      </c>
      <c r="O123" s="24">
        <f t="shared" si="19"/>
        <v>11.642773668156041</v>
      </c>
      <c r="P123" s="7"/>
      <c r="Q123" s="25">
        <f t="shared" si="20"/>
        <v>1664.8976770348468</v>
      </c>
      <c r="R123" s="24">
        <f t="shared" si="21"/>
        <v>3421.9917559000637</v>
      </c>
      <c r="S123" s="7"/>
      <c r="T123" s="25">
        <f t="shared" si="22"/>
        <v>-0.43450509676457927</v>
      </c>
      <c r="U123" s="24">
        <f t="shared" si="23"/>
        <v>0.89791017975595178</v>
      </c>
      <c r="V123" s="7"/>
      <c r="W123" s="25">
        <f t="shared" si="24"/>
        <v>-0.43752095504652688</v>
      </c>
      <c r="X123" s="24">
        <f t="shared" si="29"/>
        <v>146.39940685546526</v>
      </c>
      <c r="Y123" s="7"/>
      <c r="Z123" s="25">
        <f t="shared" si="30"/>
        <v>-633</v>
      </c>
      <c r="AA123" s="17">
        <f t="shared" si="31"/>
        <v>146.33099999999976</v>
      </c>
      <c r="AB123" s="24">
        <f t="shared" si="25"/>
        <v>2.5539577477358182</v>
      </c>
      <c r="AC123" s="17">
        <f t="shared" si="26"/>
        <v>6.8406855465497074E-2</v>
      </c>
    </row>
    <row r="124" spans="1:29" s="17" customFormat="1" x14ac:dyDescent="0.25">
      <c r="A124" s="17">
        <v>39</v>
      </c>
      <c r="B124" s="17">
        <v>-634</v>
      </c>
      <c r="C124" s="17">
        <v>14195</v>
      </c>
      <c r="D124" s="17">
        <v>14835</v>
      </c>
      <c r="E124" s="17">
        <v>12229</v>
      </c>
      <c r="F124" s="17">
        <v>11597</v>
      </c>
      <c r="G124" s="24"/>
      <c r="H124" s="7"/>
      <c r="I124" s="25">
        <f t="shared" si="32"/>
        <v>1966</v>
      </c>
      <c r="J124" s="24">
        <f t="shared" si="32"/>
        <v>3238</v>
      </c>
      <c r="K124" s="7"/>
      <c r="L124" s="25">
        <f t="shared" si="27"/>
        <v>1968.6020682591243</v>
      </c>
      <c r="M124" s="17">
        <f t="shared" si="18"/>
        <v>6.7707592251420632</v>
      </c>
      <c r="N124" s="17">
        <f t="shared" si="28"/>
        <v>3233.4092777718461</v>
      </c>
      <c r="O124" s="24">
        <f t="shared" si="19"/>
        <v>21.074730576066639</v>
      </c>
      <c r="P124" s="7"/>
      <c r="Q124" s="25">
        <f t="shared" si="20"/>
        <v>1998.8976770348468</v>
      </c>
      <c r="R124" s="24">
        <f t="shared" si="21"/>
        <v>3239.9917559000637</v>
      </c>
      <c r="S124" s="7"/>
      <c r="T124" s="25">
        <f t="shared" si="22"/>
        <v>-0.52167243702889754</v>
      </c>
      <c r="U124" s="24">
        <f t="shared" si="23"/>
        <v>0.85015446776926407</v>
      </c>
      <c r="V124" s="7"/>
      <c r="W124" s="25">
        <f t="shared" si="24"/>
        <v>-0.52452851669905243</v>
      </c>
      <c r="X124" s="24">
        <f t="shared" si="29"/>
        <v>140.704032887587</v>
      </c>
      <c r="Y124" s="7"/>
      <c r="Z124" s="25">
        <f t="shared" si="30"/>
        <v>-634</v>
      </c>
      <c r="AA124" s="17">
        <f t="shared" si="31"/>
        <v>140.62499999999977</v>
      </c>
      <c r="AB124" s="24">
        <f t="shared" si="25"/>
        <v>2.454369260617022</v>
      </c>
      <c r="AC124" s="17">
        <f t="shared" si="26"/>
        <v>7.9032887587231926E-2</v>
      </c>
    </row>
    <row r="125" spans="1:29" s="17" customFormat="1" x14ac:dyDescent="0.25">
      <c r="A125" s="17">
        <v>40</v>
      </c>
      <c r="B125" s="17">
        <v>-631</v>
      </c>
      <c r="C125" s="17">
        <v>14346</v>
      </c>
      <c r="D125" s="17">
        <v>14724</v>
      </c>
      <c r="E125" s="17">
        <v>12067</v>
      </c>
      <c r="F125" s="17">
        <v>11700</v>
      </c>
      <c r="G125" s="24"/>
      <c r="H125" s="7"/>
      <c r="I125" s="25">
        <f t="shared" si="32"/>
        <v>2279</v>
      </c>
      <c r="J125" s="24">
        <f t="shared" si="32"/>
        <v>3024</v>
      </c>
      <c r="K125" s="7"/>
      <c r="L125" s="25">
        <f t="shared" si="27"/>
        <v>2281.4914075429288</v>
      </c>
      <c r="M125" s="17">
        <f t="shared" si="18"/>
        <v>6.207111544962296</v>
      </c>
      <c r="N125" s="17">
        <f t="shared" si="28"/>
        <v>3019.215624760262</v>
      </c>
      <c r="O125" s="24">
        <f t="shared" si="19"/>
        <v>22.890246434617882</v>
      </c>
      <c r="P125" s="7"/>
      <c r="Q125" s="25">
        <f t="shared" si="20"/>
        <v>2311.8976770348468</v>
      </c>
      <c r="R125" s="24">
        <f t="shared" si="21"/>
        <v>3025.9917559000637</v>
      </c>
      <c r="S125" s="7"/>
      <c r="T125" s="25">
        <f t="shared" si="22"/>
        <v>-0.60335919601911192</v>
      </c>
      <c r="U125" s="24">
        <f t="shared" si="23"/>
        <v>0.7940021470816202</v>
      </c>
      <c r="V125" s="7"/>
      <c r="W125" s="25">
        <f t="shared" si="24"/>
        <v>-0.6060272869629163</v>
      </c>
      <c r="X125" s="24">
        <f t="shared" si="29"/>
        <v>135.02488055525413</v>
      </c>
      <c r="Y125" s="7"/>
      <c r="Z125" s="25">
        <f t="shared" si="30"/>
        <v>-631</v>
      </c>
      <c r="AA125" s="17">
        <f t="shared" si="31"/>
        <v>134.94599999999977</v>
      </c>
      <c r="AB125" s="24">
        <f t="shared" si="25"/>
        <v>2.3552520123962641</v>
      </c>
      <c r="AC125" s="17">
        <f t="shared" si="26"/>
        <v>7.8880555254357887E-2</v>
      </c>
    </row>
    <row r="126" spans="1:29" s="17" customFormat="1" x14ac:dyDescent="0.25">
      <c r="A126" s="17">
        <v>41</v>
      </c>
      <c r="B126" s="17">
        <v>-622</v>
      </c>
      <c r="C126" s="17">
        <v>14489</v>
      </c>
      <c r="D126" s="17">
        <v>14602</v>
      </c>
      <c r="E126" s="17">
        <v>11924</v>
      </c>
      <c r="F126" s="17">
        <v>11827</v>
      </c>
      <c r="G126" s="24"/>
      <c r="H126" s="7"/>
      <c r="I126" s="25">
        <f t="shared" si="32"/>
        <v>2565</v>
      </c>
      <c r="J126" s="24">
        <f t="shared" si="32"/>
        <v>2775</v>
      </c>
      <c r="K126" s="7"/>
      <c r="L126" s="25">
        <f t="shared" si="27"/>
        <v>2567.683837272732</v>
      </c>
      <c r="M126" s="17">
        <f t="shared" si="18"/>
        <v>7.2029825065057267</v>
      </c>
      <c r="N126" s="17">
        <f t="shared" si="28"/>
        <v>2779.0004339242723</v>
      </c>
      <c r="O126" s="24">
        <f t="shared" si="19"/>
        <v>16.003471582468908</v>
      </c>
      <c r="P126" s="7"/>
      <c r="Q126" s="25">
        <f t="shared" si="20"/>
        <v>2597.8976770348468</v>
      </c>
      <c r="R126" s="24">
        <f t="shared" si="21"/>
        <v>2776.9917559000637</v>
      </c>
      <c r="S126" s="7"/>
      <c r="T126" s="25">
        <f t="shared" si="22"/>
        <v>-0.67799949337119281</v>
      </c>
      <c r="U126" s="24">
        <f t="shared" si="23"/>
        <v>0.7286660356273057</v>
      </c>
      <c r="V126" s="7"/>
      <c r="W126" s="25">
        <f t="shared" si="24"/>
        <v>-0.68044873485114188</v>
      </c>
      <c r="X126" s="24">
        <f t="shared" si="29"/>
        <v>129.33759006755594</v>
      </c>
      <c r="Y126" s="7"/>
      <c r="Z126" s="25">
        <f t="shared" si="30"/>
        <v>-622</v>
      </c>
      <c r="AA126" s="17">
        <f t="shared" si="31"/>
        <v>129.34799999999976</v>
      </c>
      <c r="AB126" s="24">
        <f t="shared" si="25"/>
        <v>2.2575484808696209</v>
      </c>
      <c r="AC126" s="17">
        <f t="shared" si="26"/>
        <v>-1.0409932443820935E-2</v>
      </c>
    </row>
    <row r="127" spans="1:29" s="17" customFormat="1" x14ac:dyDescent="0.25">
      <c r="A127" s="17">
        <v>42</v>
      </c>
      <c r="B127" s="17">
        <v>-612</v>
      </c>
      <c r="C127" s="17">
        <v>14624</v>
      </c>
      <c r="D127" s="17">
        <v>14472</v>
      </c>
      <c r="E127" s="17">
        <v>11796</v>
      </c>
      <c r="F127" s="17">
        <v>11959</v>
      </c>
      <c r="G127" s="24"/>
      <c r="H127" s="7"/>
      <c r="I127" s="25">
        <f t="shared" si="32"/>
        <v>2828</v>
      </c>
      <c r="J127" s="24">
        <f t="shared" si="32"/>
        <v>2513</v>
      </c>
      <c r="K127" s="7"/>
      <c r="L127" s="25">
        <f t="shared" si="27"/>
        <v>2825.0641847620554</v>
      </c>
      <c r="M127" s="17">
        <f t="shared" si="18"/>
        <v>8.6190111113474313</v>
      </c>
      <c r="N127" s="17">
        <f t="shared" si="28"/>
        <v>2516.7077939610808</v>
      </c>
      <c r="O127" s="24">
        <f t="shared" si="19"/>
        <v>13.74773605782743</v>
      </c>
      <c r="P127" s="7"/>
      <c r="Q127" s="25">
        <f t="shared" si="20"/>
        <v>2860.8976770348468</v>
      </c>
      <c r="R127" s="24">
        <f t="shared" si="21"/>
        <v>2514.9917559000637</v>
      </c>
      <c r="S127" s="7"/>
      <c r="T127" s="25">
        <f t="shared" si="22"/>
        <v>-0.7466372493278266</v>
      </c>
      <c r="U127" s="24">
        <f t="shared" si="23"/>
        <v>0.65991880188822782</v>
      </c>
      <c r="V127" s="7"/>
      <c r="W127" s="25">
        <f t="shared" si="24"/>
        <v>-0.74885615972023389</v>
      </c>
      <c r="X127" s="24">
        <f t="shared" si="29"/>
        <v>123.76545379902211</v>
      </c>
      <c r="Y127" s="7"/>
      <c r="Z127" s="25">
        <f t="shared" si="30"/>
        <v>-612</v>
      </c>
      <c r="AA127" s="17">
        <f t="shared" si="31"/>
        <v>123.83999999999976</v>
      </c>
      <c r="AB127" s="24">
        <f t="shared" si="25"/>
        <v>2.1614157456697738</v>
      </c>
      <c r="AC127" s="17">
        <f t="shared" si="26"/>
        <v>-7.4546200977650301E-2</v>
      </c>
    </row>
    <row r="128" spans="1:29" s="17" customFormat="1" x14ac:dyDescent="0.25">
      <c r="A128" s="17">
        <v>43</v>
      </c>
      <c r="B128" s="17">
        <v>-611</v>
      </c>
      <c r="C128" s="17">
        <v>14751</v>
      </c>
      <c r="D128" s="17">
        <v>14345</v>
      </c>
      <c r="E128" s="17">
        <v>11687</v>
      </c>
      <c r="F128" s="17">
        <v>12115</v>
      </c>
      <c r="G128" s="24"/>
      <c r="H128" s="7"/>
      <c r="I128" s="25">
        <f t="shared" si="32"/>
        <v>3064</v>
      </c>
      <c r="J128" s="24">
        <f t="shared" si="32"/>
        <v>2230</v>
      </c>
      <c r="K128" s="7"/>
      <c r="L128" s="25">
        <f t="shared" si="27"/>
        <v>3055.6832701938656</v>
      </c>
      <c r="M128" s="17">
        <f t="shared" si="18"/>
        <v>69.167994668244162</v>
      </c>
      <c r="N128" s="17">
        <f t="shared" si="28"/>
        <v>2231.6074987336506</v>
      </c>
      <c r="O128" s="24">
        <f t="shared" si="19"/>
        <v>2.5840521786881951</v>
      </c>
      <c r="P128" s="7"/>
      <c r="Q128" s="25">
        <f t="shared" si="20"/>
        <v>3096.8976770348468</v>
      </c>
      <c r="R128" s="24">
        <f t="shared" si="21"/>
        <v>2231.9917559000637</v>
      </c>
      <c r="S128" s="7"/>
      <c r="T128" s="25">
        <f t="shared" si="22"/>
        <v>-0.8082285436463269</v>
      </c>
      <c r="U128" s="24">
        <f t="shared" si="23"/>
        <v>0.58566129368914743</v>
      </c>
      <c r="V128" s="7"/>
      <c r="W128" s="25">
        <f t="shared" si="24"/>
        <v>-0.81019859063598532</v>
      </c>
      <c r="X128" s="24">
        <f t="shared" si="29"/>
        <v>118.23951321060474</v>
      </c>
      <c r="Y128" s="7"/>
      <c r="Z128" s="25">
        <f t="shared" si="30"/>
        <v>-611</v>
      </c>
      <c r="AA128" s="17">
        <f t="shared" si="31"/>
        <v>118.34099999999977</v>
      </c>
      <c r="AB128" s="24">
        <f t="shared" si="25"/>
        <v>2.0654400901026051</v>
      </c>
      <c r="AC128" s="17">
        <f t="shared" si="26"/>
        <v>-0.10148678939502531</v>
      </c>
    </row>
    <row r="129" spans="1:29" s="17" customFormat="1" x14ac:dyDescent="0.25">
      <c r="A129" s="17">
        <v>44</v>
      </c>
      <c r="B129" s="17">
        <v>-616</v>
      </c>
      <c r="C129" s="17">
        <v>14843</v>
      </c>
      <c r="D129" s="17">
        <v>14180</v>
      </c>
      <c r="E129" s="17">
        <v>11579</v>
      </c>
      <c r="F129" s="17">
        <v>12264</v>
      </c>
      <c r="G129" s="24"/>
      <c r="H129" s="7"/>
      <c r="I129" s="25">
        <f t="shared" si="32"/>
        <v>3264</v>
      </c>
      <c r="J129" s="24">
        <f t="shared" si="32"/>
        <v>1916</v>
      </c>
      <c r="K129" s="7"/>
      <c r="L129" s="25">
        <f t="shared" si="27"/>
        <v>3259.3899418265482</v>
      </c>
      <c r="M129" s="17">
        <f t="shared" si="18"/>
        <v>21.252636362609394</v>
      </c>
      <c r="N129" s="17">
        <f t="shared" si="28"/>
        <v>1923.339856269268</v>
      </c>
      <c r="O129" s="24">
        <f t="shared" si="19"/>
        <v>53.873490053512931</v>
      </c>
      <c r="P129" s="7"/>
      <c r="Q129" s="25">
        <f t="shared" si="20"/>
        <v>3296.8976770348468</v>
      </c>
      <c r="R129" s="24">
        <f t="shared" si="21"/>
        <v>1917.9917559000637</v>
      </c>
      <c r="S129" s="7"/>
      <c r="T129" s="25">
        <f t="shared" si="22"/>
        <v>-0.86042455578064914</v>
      </c>
      <c r="U129" s="24">
        <f t="shared" si="23"/>
        <v>0.50326957081101586</v>
      </c>
      <c r="V129" s="7"/>
      <c r="W129" s="25">
        <f t="shared" si="24"/>
        <v>-0.86211838780917094</v>
      </c>
      <c r="X129" s="24">
        <f t="shared" si="29"/>
        <v>112.65243988761364</v>
      </c>
      <c r="Y129" s="7"/>
      <c r="Z129" s="25">
        <f t="shared" si="30"/>
        <v>-616</v>
      </c>
      <c r="AA129" s="17">
        <f t="shared" si="31"/>
        <v>112.79699999999977</v>
      </c>
      <c r="AB129" s="24">
        <f t="shared" si="25"/>
        <v>1.9686790363720399</v>
      </c>
      <c r="AC129" s="17">
        <f t="shared" si="26"/>
        <v>-0.14456011238613087</v>
      </c>
    </row>
    <row r="130" spans="1:29" s="17" customFormat="1" x14ac:dyDescent="0.25">
      <c r="A130" s="17">
        <v>45</v>
      </c>
      <c r="B130" s="17">
        <v>-626</v>
      </c>
      <c r="C130" s="17">
        <v>14921</v>
      </c>
      <c r="D130" s="17">
        <v>14007</v>
      </c>
      <c r="E130" s="17">
        <v>11484</v>
      </c>
      <c r="F130" s="17">
        <v>12420</v>
      </c>
      <c r="G130" s="24"/>
      <c r="H130" s="7"/>
      <c r="I130" s="25">
        <f t="shared" si="32"/>
        <v>3437</v>
      </c>
      <c r="J130" s="24">
        <f t="shared" si="32"/>
        <v>1587</v>
      </c>
      <c r="K130" s="7"/>
      <c r="L130" s="25">
        <f t="shared" si="27"/>
        <v>3434.8216308494571</v>
      </c>
      <c r="M130" s="17">
        <f t="shared" si="18"/>
        <v>4.7452921560372081</v>
      </c>
      <c r="N130" s="17">
        <f t="shared" si="28"/>
        <v>1591.6038644393761</v>
      </c>
      <c r="O130" s="24">
        <f t="shared" si="19"/>
        <v>21.195567776152167</v>
      </c>
      <c r="P130" s="7"/>
      <c r="Q130" s="25">
        <f t="shared" si="20"/>
        <v>3469.8976770348468</v>
      </c>
      <c r="R130" s="24">
        <f t="shared" si="21"/>
        <v>1588.9917559000637</v>
      </c>
      <c r="S130" s="7"/>
      <c r="T130" s="25">
        <f t="shared" si="22"/>
        <v>-0.90557410627683799</v>
      </c>
      <c r="U130" s="24">
        <f t="shared" si="23"/>
        <v>0.41694193760431114</v>
      </c>
      <c r="V130" s="7"/>
      <c r="W130" s="25">
        <f t="shared" si="24"/>
        <v>-0.90697847463857195</v>
      </c>
      <c r="X130" s="24">
        <f t="shared" si="29"/>
        <v>107.0662460451083</v>
      </c>
      <c r="Y130" s="7"/>
      <c r="Z130" s="25">
        <f t="shared" si="30"/>
        <v>-626</v>
      </c>
      <c r="AA130" s="17">
        <f t="shared" si="31"/>
        <v>107.16299999999977</v>
      </c>
      <c r="AB130" s="24">
        <f t="shared" si="25"/>
        <v>1.8703471863146792</v>
      </c>
      <c r="AC130" s="17">
        <f t="shared" si="26"/>
        <v>-9.6753954891468652E-2</v>
      </c>
    </row>
    <row r="131" spans="1:29" s="17" customFormat="1" x14ac:dyDescent="0.25">
      <c r="A131" s="17">
        <v>46</v>
      </c>
      <c r="B131" s="17">
        <v>-635</v>
      </c>
      <c r="C131" s="17">
        <v>14998</v>
      </c>
      <c r="D131" s="17">
        <v>13838</v>
      </c>
      <c r="E131" s="17">
        <v>11416</v>
      </c>
      <c r="F131" s="17">
        <v>12603</v>
      </c>
      <c r="G131" s="24"/>
      <c r="H131" s="7"/>
      <c r="I131" s="25">
        <f t="shared" si="32"/>
        <v>3582</v>
      </c>
      <c r="J131" s="24">
        <f t="shared" si="32"/>
        <v>1235</v>
      </c>
      <c r="K131" s="7"/>
      <c r="L131" s="25">
        <f t="shared" si="27"/>
        <v>3578.5202907435805</v>
      </c>
      <c r="M131" s="17">
        <f t="shared" si="18"/>
        <v>12.108376509211428</v>
      </c>
      <c r="N131" s="17">
        <f t="shared" si="28"/>
        <v>1239.3605502239409</v>
      </c>
      <c r="O131" s="24">
        <f t="shared" si="19"/>
        <v>19.014398255510951</v>
      </c>
      <c r="P131" s="7"/>
      <c r="Q131" s="25">
        <f t="shared" si="20"/>
        <v>3614.8976770348468</v>
      </c>
      <c r="R131" s="24">
        <f t="shared" si="21"/>
        <v>1236.9917559000637</v>
      </c>
      <c r="S131" s="7"/>
      <c r="T131" s="25">
        <f t="shared" si="22"/>
        <v>-0.94341621507422158</v>
      </c>
      <c r="U131" s="24">
        <f t="shared" si="23"/>
        <v>0.32457924189379428</v>
      </c>
      <c r="V131" s="7"/>
      <c r="W131" s="25">
        <f t="shared" si="24"/>
        <v>-0.94451082478108039</v>
      </c>
      <c r="X131" s="24">
        <f t="shared" si="29"/>
        <v>101.34297944567527</v>
      </c>
      <c r="Y131" s="7"/>
      <c r="Z131" s="25">
        <f t="shared" si="30"/>
        <v>-635</v>
      </c>
      <c r="AA131" s="17">
        <f t="shared" si="31"/>
        <v>101.44799999999977</v>
      </c>
      <c r="AB131" s="24">
        <f t="shared" si="25"/>
        <v>1.7706016195632035</v>
      </c>
      <c r="AC131" s="17">
        <f t="shared" si="26"/>
        <v>-0.10502055432449708</v>
      </c>
    </row>
    <row r="132" spans="1:29" s="17" customFormat="1" x14ac:dyDescent="0.25">
      <c r="A132" s="17">
        <v>47</v>
      </c>
      <c r="B132" s="17">
        <v>-638</v>
      </c>
      <c r="C132" s="17">
        <v>15052</v>
      </c>
      <c r="D132" s="17">
        <v>13656</v>
      </c>
      <c r="E132" s="17">
        <v>11366</v>
      </c>
      <c r="F132" s="17">
        <v>12786</v>
      </c>
      <c r="G132" s="24"/>
      <c r="H132" s="7"/>
      <c r="I132" s="25">
        <f t="shared" si="32"/>
        <v>3686</v>
      </c>
      <c r="J132" s="24">
        <f t="shared" si="32"/>
        <v>870</v>
      </c>
      <c r="K132" s="7"/>
      <c r="L132" s="25">
        <f t="shared" si="27"/>
        <v>3686.7200760831315</v>
      </c>
      <c r="M132" s="17">
        <f t="shared" si="18"/>
        <v>0.51850956549802663</v>
      </c>
      <c r="N132" s="17">
        <f t="shared" si="28"/>
        <v>873.01069553166053</v>
      </c>
      <c r="O132" s="24">
        <f t="shared" si="19"/>
        <v>9.0642875843606863</v>
      </c>
      <c r="P132" s="7"/>
      <c r="Q132" s="25">
        <f t="shared" si="20"/>
        <v>3718.8976770348468</v>
      </c>
      <c r="R132" s="24">
        <f t="shared" si="21"/>
        <v>871.99175590006371</v>
      </c>
      <c r="S132" s="7"/>
      <c r="T132" s="25">
        <f t="shared" si="22"/>
        <v>-0.97055814138406915</v>
      </c>
      <c r="U132" s="24">
        <f t="shared" si="23"/>
        <v>0.22880542389851397</v>
      </c>
      <c r="V132" s="7"/>
      <c r="W132" s="25">
        <f t="shared" si="24"/>
        <v>-0.97133148435785932</v>
      </c>
      <c r="X132" s="24">
        <f t="shared" si="29"/>
        <v>95.632673587384375</v>
      </c>
      <c r="Y132" s="7"/>
      <c r="Z132" s="25">
        <f t="shared" si="30"/>
        <v>-638</v>
      </c>
      <c r="AA132" s="17">
        <f t="shared" si="31"/>
        <v>95.705999999999761</v>
      </c>
      <c r="AB132" s="24">
        <f t="shared" si="25"/>
        <v>1.6703848139136888</v>
      </c>
      <c r="AC132" s="17">
        <f t="shared" si="26"/>
        <v>-7.3326412615386971E-2</v>
      </c>
    </row>
    <row r="133" spans="1:29" s="17" customFormat="1" x14ac:dyDescent="0.25">
      <c r="A133" s="17">
        <v>48</v>
      </c>
      <c r="B133" s="17">
        <v>-623</v>
      </c>
      <c r="C133" s="17">
        <v>15084</v>
      </c>
      <c r="D133" s="17">
        <v>13465</v>
      </c>
      <c r="E133" s="17">
        <v>11322</v>
      </c>
      <c r="F133" s="17">
        <v>12965</v>
      </c>
      <c r="G133" s="24"/>
      <c r="H133" s="7"/>
      <c r="I133" s="25">
        <f t="shared" si="32"/>
        <v>3762</v>
      </c>
      <c r="J133" s="24">
        <f t="shared" si="32"/>
        <v>500</v>
      </c>
      <c r="K133" s="7"/>
      <c r="L133" s="25">
        <f t="shared" si="27"/>
        <v>3756.3416371217027</v>
      </c>
      <c r="M133" s="17">
        <f t="shared" si="18"/>
        <v>32.017070462493351</v>
      </c>
      <c r="N133" s="17">
        <f t="shared" si="28"/>
        <v>506.75698077335517</v>
      </c>
      <c r="O133" s="24">
        <f t="shared" si="19"/>
        <v>45.65678917149139</v>
      </c>
      <c r="P133" s="7"/>
      <c r="Q133" s="25">
        <f t="shared" si="20"/>
        <v>3794.8976770348468</v>
      </c>
      <c r="R133" s="24">
        <f t="shared" si="21"/>
        <v>501.99175590006371</v>
      </c>
      <c r="S133" s="7"/>
      <c r="T133" s="25">
        <f t="shared" si="22"/>
        <v>-0.99039262599511169</v>
      </c>
      <c r="U133" s="24">
        <f t="shared" si="23"/>
        <v>0.13171963579370927</v>
      </c>
      <c r="V133" s="7"/>
      <c r="W133" s="25">
        <f t="shared" si="24"/>
        <v>-0.99084025807641418</v>
      </c>
      <c r="X133" s="24">
        <f t="shared" si="29"/>
        <v>89.95014706872081</v>
      </c>
      <c r="Y133" s="7"/>
      <c r="Z133" s="25">
        <f t="shared" si="30"/>
        <v>-623</v>
      </c>
      <c r="AA133" s="17">
        <f t="shared" si="31"/>
        <v>90.098999999999762</v>
      </c>
      <c r="AB133" s="24">
        <f t="shared" si="25"/>
        <v>1.5725242027543667</v>
      </c>
      <c r="AC133" s="17">
        <f t="shared" si="26"/>
        <v>-0.14885293127895238</v>
      </c>
    </row>
    <row r="134" spans="1:29" s="17" customFormat="1" x14ac:dyDescent="0.25">
      <c r="A134" s="17">
        <v>49</v>
      </c>
      <c r="B134" s="17">
        <v>-629</v>
      </c>
      <c r="C134" s="17">
        <v>15104</v>
      </c>
      <c r="D134" s="17">
        <v>13286</v>
      </c>
      <c r="E134" s="17">
        <v>11312</v>
      </c>
      <c r="F134" s="17">
        <v>13156</v>
      </c>
      <c r="G134" s="24"/>
      <c r="H134" s="7"/>
      <c r="I134" s="25">
        <f t="shared" si="32"/>
        <v>3792</v>
      </c>
      <c r="J134" s="24">
        <f t="shared" si="32"/>
        <v>130</v>
      </c>
      <c r="K134" s="7"/>
      <c r="L134" s="25">
        <f t="shared" si="27"/>
        <v>3789.8269121134099</v>
      </c>
      <c r="M134" s="17">
        <f t="shared" si="18"/>
        <v>4.7223109628446727</v>
      </c>
      <c r="N134" s="17">
        <f t="shared" si="28"/>
        <v>132.03772618847495</v>
      </c>
      <c r="O134" s="24">
        <f t="shared" si="19"/>
        <v>4.1523280191966423</v>
      </c>
      <c r="P134" s="7"/>
      <c r="Q134" s="25">
        <f t="shared" si="20"/>
        <v>3824.8976770348468</v>
      </c>
      <c r="R134" s="24">
        <f t="shared" si="21"/>
        <v>131.99175590006374</v>
      </c>
      <c r="S134" s="7"/>
      <c r="T134" s="25">
        <f t="shared" si="22"/>
        <v>-0.99822202781526004</v>
      </c>
      <c r="U134" s="24">
        <f t="shared" si="23"/>
        <v>3.4633847688904575E-2</v>
      </c>
      <c r="V134" s="7"/>
      <c r="W134" s="25">
        <f t="shared" si="24"/>
        <v>-0.99834388139811214</v>
      </c>
      <c r="X134" s="24">
        <f t="shared" si="29"/>
        <v>84.364667447189504</v>
      </c>
      <c r="Y134" s="7"/>
      <c r="Z134" s="25">
        <f t="shared" si="30"/>
        <v>-629</v>
      </c>
      <c r="AA134" s="17">
        <f t="shared" si="31"/>
        <v>84.437999999999761</v>
      </c>
      <c r="AB134" s="24">
        <f t="shared" si="25"/>
        <v>1.4737211137989679</v>
      </c>
      <c r="AC134" s="17">
        <f t="shared" si="26"/>
        <v>-7.3332552810256857E-2</v>
      </c>
    </row>
    <row r="135" spans="1:29" s="17" customFormat="1" x14ac:dyDescent="0.25">
      <c r="A135" s="17">
        <v>50</v>
      </c>
      <c r="B135" s="17">
        <v>-620</v>
      </c>
      <c r="C135" s="17">
        <v>15102</v>
      </c>
      <c r="D135" s="17">
        <v>13094</v>
      </c>
      <c r="E135" s="17">
        <v>11309</v>
      </c>
      <c r="F135" s="17">
        <v>13335</v>
      </c>
      <c r="G135" s="24"/>
      <c r="H135" s="7"/>
      <c r="I135" s="25">
        <f t="shared" si="32"/>
        <v>3793</v>
      </c>
      <c r="J135" s="24">
        <f t="shared" si="32"/>
        <v>-241</v>
      </c>
      <c r="K135" s="7"/>
      <c r="L135" s="25">
        <f t="shared" si="27"/>
        <v>3786.322155404263</v>
      </c>
      <c r="M135" s="17">
        <f t="shared" si="18"/>
        <v>44.593608444814421</v>
      </c>
      <c r="N135" s="17">
        <f t="shared" si="28"/>
        <v>-238.62284939795057</v>
      </c>
      <c r="O135" s="24">
        <f t="shared" si="19"/>
        <v>5.650844984823947</v>
      </c>
      <c r="P135" s="7"/>
      <c r="Q135" s="25">
        <f t="shared" si="20"/>
        <v>3825.8976770348468</v>
      </c>
      <c r="R135" s="24">
        <f t="shared" si="21"/>
        <v>-239.00824409993626</v>
      </c>
      <c r="S135" s="7"/>
      <c r="T135" s="25">
        <f t="shared" si="22"/>
        <v>-0.99848300787593158</v>
      </c>
      <c r="U135" s="24">
        <f t="shared" si="23"/>
        <v>-6.2714334437804997E-2</v>
      </c>
      <c r="V135" s="7"/>
      <c r="W135" s="25">
        <f t="shared" si="24"/>
        <v>-0.99827815973759026</v>
      </c>
      <c r="X135" s="24">
        <f t="shared" si="29"/>
        <v>78.78305887107075</v>
      </c>
      <c r="Y135" s="7"/>
      <c r="Z135" s="25">
        <f t="shared" si="30"/>
        <v>-620</v>
      </c>
      <c r="AA135" s="17">
        <f t="shared" si="31"/>
        <v>78.857999999999763</v>
      </c>
      <c r="AB135" s="24">
        <f t="shared" si="25"/>
        <v>1.3763317415376841</v>
      </c>
      <c r="AC135" s="17">
        <f t="shared" si="26"/>
        <v>-7.494112892901228E-2</v>
      </c>
    </row>
    <row r="136" spans="1:29" s="17" customFormat="1" x14ac:dyDescent="0.25">
      <c r="A136" s="17">
        <v>51</v>
      </c>
      <c r="B136" s="17">
        <v>-611</v>
      </c>
      <c r="C136" s="17">
        <v>15088</v>
      </c>
      <c r="D136" s="17">
        <v>12921</v>
      </c>
      <c r="E136" s="17">
        <v>11334</v>
      </c>
      <c r="F136" s="17">
        <v>13524</v>
      </c>
      <c r="G136" s="24"/>
      <c r="H136" s="7"/>
      <c r="I136" s="25">
        <f t="shared" si="32"/>
        <v>3754</v>
      </c>
      <c r="J136" s="24">
        <f t="shared" si="32"/>
        <v>-603</v>
      </c>
      <c r="K136" s="7"/>
      <c r="L136" s="25">
        <f t="shared" si="27"/>
        <v>3747.4359709165428</v>
      </c>
      <c r="M136" s="17">
        <f t="shared" si="18"/>
        <v>43.086477808471592</v>
      </c>
      <c r="N136" s="17">
        <f t="shared" si="28"/>
        <v>-601.72745612750055</v>
      </c>
      <c r="O136" s="24">
        <f t="shared" si="19"/>
        <v>1.6193679074359084</v>
      </c>
      <c r="P136" s="7"/>
      <c r="Q136" s="25">
        <f t="shared" si="20"/>
        <v>3786.8976770348468</v>
      </c>
      <c r="R136" s="24">
        <f t="shared" si="21"/>
        <v>-601.00824409993629</v>
      </c>
      <c r="S136" s="7"/>
      <c r="T136" s="25">
        <f t="shared" si="22"/>
        <v>-0.98830478550973877</v>
      </c>
      <c r="U136" s="24">
        <f t="shared" si="23"/>
        <v>-0.15770097036737069</v>
      </c>
      <c r="V136" s="7"/>
      <c r="W136" s="25">
        <f t="shared" si="24"/>
        <v>-0.98778110227674465</v>
      </c>
      <c r="X136" s="24">
        <f t="shared" si="29"/>
        <v>73.30697911040852</v>
      </c>
      <c r="Y136" s="7"/>
      <c r="Z136" s="25">
        <f t="shared" si="30"/>
        <v>-611</v>
      </c>
      <c r="AA136" s="17">
        <f t="shared" si="31"/>
        <v>73.358999999999767</v>
      </c>
      <c r="AB136" s="24">
        <f t="shared" si="25"/>
        <v>1.2803560859705161</v>
      </c>
      <c r="AC136" s="17">
        <f t="shared" si="26"/>
        <v>-5.202088959124751E-2</v>
      </c>
    </row>
    <row r="137" spans="1:29" s="17" customFormat="1" x14ac:dyDescent="0.25">
      <c r="A137" s="17">
        <v>52</v>
      </c>
      <c r="B137" s="17">
        <v>-607</v>
      </c>
      <c r="C137" s="17">
        <v>15044</v>
      </c>
      <c r="D137" s="17">
        <v>12741</v>
      </c>
      <c r="E137" s="17">
        <v>11366</v>
      </c>
      <c r="F137" s="17">
        <v>13695</v>
      </c>
      <c r="G137" s="24"/>
      <c r="H137" s="7"/>
      <c r="I137" s="25">
        <f t="shared" si="32"/>
        <v>3678</v>
      </c>
      <c r="J137" s="24">
        <f t="shared" si="32"/>
        <v>-954</v>
      </c>
      <c r="K137" s="7"/>
      <c r="L137" s="25">
        <f t="shared" si="27"/>
        <v>3674.3296105209392</v>
      </c>
      <c r="M137" s="17">
        <f t="shared" si="18"/>
        <v>13.471758927999911</v>
      </c>
      <c r="N137" s="17">
        <f t="shared" si="28"/>
        <v>-956.99396646841433</v>
      </c>
      <c r="O137" s="24">
        <f t="shared" si="19"/>
        <v>8.9638352139893644</v>
      </c>
      <c r="P137" s="7"/>
      <c r="Q137" s="25">
        <f t="shared" si="20"/>
        <v>3710.8976770348468</v>
      </c>
      <c r="R137" s="24">
        <f t="shared" si="21"/>
        <v>-952.00824409993629</v>
      </c>
      <c r="S137" s="7"/>
      <c r="T137" s="25">
        <f t="shared" si="22"/>
        <v>-0.96847030089869635</v>
      </c>
      <c r="U137" s="24">
        <f t="shared" si="23"/>
        <v>-0.24980127205598271</v>
      </c>
      <c r="V137" s="7"/>
      <c r="W137" s="25">
        <f t="shared" si="24"/>
        <v>-0.96763741480985976</v>
      </c>
      <c r="X137" s="24">
        <f t="shared" si="29"/>
        <v>67.902598139633142</v>
      </c>
      <c r="Y137" s="7"/>
      <c r="Z137" s="25">
        <f t="shared" si="30"/>
        <v>-607</v>
      </c>
      <c r="AA137" s="17">
        <f t="shared" si="31"/>
        <v>67.895999999999773</v>
      </c>
      <c r="AB137" s="24">
        <f t="shared" si="25"/>
        <v>1.1850087489340659</v>
      </c>
      <c r="AC137" s="17">
        <f t="shared" si="26"/>
        <v>6.5981396333683051E-3</v>
      </c>
    </row>
    <row r="138" spans="1:29" s="17" customFormat="1" x14ac:dyDescent="0.25">
      <c r="A138" s="17">
        <v>53</v>
      </c>
      <c r="B138" s="17">
        <v>-636</v>
      </c>
      <c r="C138" s="17">
        <v>14992</v>
      </c>
      <c r="D138" s="17">
        <v>12556</v>
      </c>
      <c r="E138" s="17">
        <v>11424</v>
      </c>
      <c r="F138" s="17">
        <v>13876</v>
      </c>
      <c r="G138" s="24"/>
      <c r="H138" s="7"/>
      <c r="I138" s="25">
        <f t="shared" si="32"/>
        <v>3568</v>
      </c>
      <c r="J138" s="24">
        <f t="shared" si="32"/>
        <v>-1320</v>
      </c>
      <c r="K138" s="7"/>
      <c r="L138" s="25">
        <f t="shared" si="27"/>
        <v>3561.5965031671835</v>
      </c>
      <c r="M138" s="17">
        <f t="shared" si="18"/>
        <v>41.004771687890589</v>
      </c>
      <c r="N138" s="17">
        <f t="shared" si="28"/>
        <v>-1319.8658400293443</v>
      </c>
      <c r="O138" s="24">
        <f t="shared" si="19"/>
        <v>1.7998897726331183E-2</v>
      </c>
      <c r="P138" s="7"/>
      <c r="Q138" s="25">
        <f t="shared" si="20"/>
        <v>3600.8976770348468</v>
      </c>
      <c r="R138" s="24">
        <f t="shared" si="21"/>
        <v>-1318.0082440999363</v>
      </c>
      <c r="S138" s="7"/>
      <c r="T138" s="25">
        <f t="shared" si="22"/>
        <v>-0.93976249422481906</v>
      </c>
      <c r="U138" s="24">
        <f t="shared" si="23"/>
        <v>-0.34583748407316789</v>
      </c>
      <c r="V138" s="7"/>
      <c r="W138" s="25">
        <f t="shared" si="24"/>
        <v>-0.93860714628662512</v>
      </c>
      <c r="X138" s="24">
        <f t="shared" si="29"/>
        <v>62.151066546057109</v>
      </c>
      <c r="Y138" s="7"/>
      <c r="Z138" s="25">
        <f t="shared" si="30"/>
        <v>-636</v>
      </c>
      <c r="AA138" s="17">
        <f t="shared" si="31"/>
        <v>62.171999999999777</v>
      </c>
      <c r="AB138" s="24">
        <f t="shared" si="25"/>
        <v>1.0851061025499107</v>
      </c>
      <c r="AC138" s="17">
        <f t="shared" si="26"/>
        <v>-2.0933453942667768E-2</v>
      </c>
    </row>
    <row r="139" spans="1:29" s="17" customFormat="1" x14ac:dyDescent="0.25">
      <c r="A139" s="17">
        <v>54</v>
      </c>
      <c r="B139" s="17">
        <v>-624</v>
      </c>
      <c r="C139" s="17">
        <v>14918</v>
      </c>
      <c r="D139" s="17">
        <v>12393</v>
      </c>
      <c r="E139" s="17">
        <v>11498</v>
      </c>
      <c r="F139" s="17">
        <v>14051</v>
      </c>
      <c r="G139" s="24"/>
      <c r="H139" s="7"/>
      <c r="I139" s="25">
        <f t="shared" si="32"/>
        <v>3420</v>
      </c>
      <c r="J139" s="24">
        <f t="shared" si="32"/>
        <v>-1658</v>
      </c>
      <c r="K139" s="7"/>
      <c r="L139" s="25">
        <f t="shared" si="27"/>
        <v>3416.1253485565217</v>
      </c>
      <c r="M139" s="17">
        <f t="shared" si="18"/>
        <v>15.0129238084488</v>
      </c>
      <c r="N139" s="17">
        <f t="shared" si="28"/>
        <v>-1663.1293196635279</v>
      </c>
      <c r="O139" s="24">
        <f t="shared" si="19"/>
        <v>26.309920210653914</v>
      </c>
      <c r="P139" s="7"/>
      <c r="Q139" s="25">
        <f t="shared" si="20"/>
        <v>3452.8976770348468</v>
      </c>
      <c r="R139" s="24">
        <f t="shared" si="21"/>
        <v>-1656.0082440999363</v>
      </c>
      <c r="S139" s="7"/>
      <c r="T139" s="25">
        <f t="shared" si="22"/>
        <v>-0.9011374452454205</v>
      </c>
      <c r="U139" s="24">
        <f t="shared" si="23"/>
        <v>-0.43452666347701652</v>
      </c>
      <c r="V139" s="7"/>
      <c r="W139" s="25">
        <f t="shared" si="24"/>
        <v>-0.89968423645406048</v>
      </c>
      <c r="X139" s="24">
        <f t="shared" si="29"/>
        <v>56.598331773610084</v>
      </c>
      <c r="Y139" s="7"/>
      <c r="Z139" s="25">
        <f t="shared" si="30"/>
        <v>-624</v>
      </c>
      <c r="AA139" s="17">
        <f t="shared" si="31"/>
        <v>56.555999999999777</v>
      </c>
      <c r="AB139" s="24">
        <f t="shared" si="25"/>
        <v>0.98708841175790907</v>
      </c>
      <c r="AC139" s="17">
        <f t="shared" si="26"/>
        <v>4.2331773610307266E-2</v>
      </c>
    </row>
    <row r="140" spans="1:29" s="17" customFormat="1" x14ac:dyDescent="0.25">
      <c r="A140" s="17">
        <v>55</v>
      </c>
      <c r="B140" s="17">
        <v>-648</v>
      </c>
      <c r="C140" s="17">
        <v>14827</v>
      </c>
      <c r="D140" s="17">
        <v>12218</v>
      </c>
      <c r="E140" s="17">
        <v>11593</v>
      </c>
      <c r="F140" s="17">
        <v>14215</v>
      </c>
      <c r="G140" s="24"/>
      <c r="H140" s="7"/>
      <c r="I140" s="25">
        <f t="shared" si="32"/>
        <v>3234</v>
      </c>
      <c r="J140" s="24">
        <f t="shared" si="32"/>
        <v>-1997</v>
      </c>
      <c r="K140" s="7"/>
      <c r="L140" s="25">
        <f t="shared" si="27"/>
        <v>3230.0172000457414</v>
      </c>
      <c r="M140" s="17">
        <f t="shared" si="18"/>
        <v>15.862695475641932</v>
      </c>
      <c r="N140" s="17">
        <f t="shared" si="28"/>
        <v>-2002.6580576652582</v>
      </c>
      <c r="O140" s="24">
        <f t="shared" si="19"/>
        <v>32.013616543386895</v>
      </c>
      <c r="P140" s="7"/>
      <c r="Q140" s="25">
        <f t="shared" si="20"/>
        <v>3266.8976770348468</v>
      </c>
      <c r="R140" s="24">
        <f t="shared" si="21"/>
        <v>-1995.0082440999363</v>
      </c>
      <c r="S140" s="7"/>
      <c r="T140" s="25">
        <f t="shared" si="22"/>
        <v>-0.85259515396050078</v>
      </c>
      <c r="U140" s="24">
        <f t="shared" si="23"/>
        <v>-0.52347823690276996</v>
      </c>
      <c r="V140" s="7"/>
      <c r="W140" s="25">
        <f t="shared" si="24"/>
        <v>-0.85084314786597814</v>
      </c>
      <c r="X140" s="24">
        <f t="shared" si="29"/>
        <v>50.77603858525822</v>
      </c>
      <c r="Y140" s="7"/>
      <c r="Z140" s="25">
        <f t="shared" si="30"/>
        <v>-648</v>
      </c>
      <c r="AA140" s="17">
        <f t="shared" si="31"/>
        <v>50.723999999999776</v>
      </c>
      <c r="AB140" s="24">
        <f t="shared" si="25"/>
        <v>0.88530080978159986</v>
      </c>
      <c r="AC140" s="17">
        <f t="shared" si="26"/>
        <v>5.2038585258443959E-2</v>
      </c>
    </row>
    <row r="141" spans="1:29" s="17" customFormat="1" x14ac:dyDescent="0.25">
      <c r="A141" s="17">
        <v>56</v>
      </c>
      <c r="B141" s="17">
        <v>-633</v>
      </c>
      <c r="C141" s="17">
        <v>14705</v>
      </c>
      <c r="D141" s="17">
        <v>12050</v>
      </c>
      <c r="E141" s="17">
        <v>11688</v>
      </c>
      <c r="F141" s="17">
        <v>14362</v>
      </c>
      <c r="G141" s="24"/>
      <c r="H141" s="7"/>
      <c r="I141" s="25">
        <f t="shared" si="32"/>
        <v>3017</v>
      </c>
      <c r="J141" s="24">
        <f t="shared" si="32"/>
        <v>-2312</v>
      </c>
      <c r="K141" s="7"/>
      <c r="L141" s="25">
        <f t="shared" si="27"/>
        <v>3015.5691876650726</v>
      </c>
      <c r="M141" s="17">
        <f t="shared" si="18"/>
        <v>2.0472239377803856</v>
      </c>
      <c r="N141" s="17">
        <f t="shared" si="28"/>
        <v>-2314.336014023645</v>
      </c>
      <c r="O141" s="24">
        <f t="shared" si="19"/>
        <v>5.4569615186661995</v>
      </c>
      <c r="P141" s="7"/>
      <c r="Q141" s="25">
        <f t="shared" si="20"/>
        <v>3049.8976770348468</v>
      </c>
      <c r="R141" s="24">
        <f t="shared" si="21"/>
        <v>-2310.0082440999363</v>
      </c>
      <c r="S141" s="7"/>
      <c r="T141" s="25">
        <f t="shared" si="22"/>
        <v>-0.79596248079476117</v>
      </c>
      <c r="U141" s="24">
        <f t="shared" si="23"/>
        <v>-0.60613235380280639</v>
      </c>
      <c r="V141" s="7"/>
      <c r="W141" s="25">
        <f t="shared" si="24"/>
        <v>-0.79393276627476028</v>
      </c>
      <c r="X141" s="24">
        <f t="shared" si="29"/>
        <v>45.017675206880313</v>
      </c>
      <c r="Y141" s="7"/>
      <c r="Z141" s="25">
        <f t="shared" si="30"/>
        <v>-633</v>
      </c>
      <c r="AA141" s="17">
        <f t="shared" si="31"/>
        <v>45.026999999999774</v>
      </c>
      <c r="AB141" s="24">
        <f t="shared" si="25"/>
        <v>0.78586940229548286</v>
      </c>
      <c r="AC141" s="17">
        <f t="shared" si="26"/>
        <v>-9.3247931194611056E-3</v>
      </c>
    </row>
    <row r="142" spans="1:29" s="17" customFormat="1" x14ac:dyDescent="0.25">
      <c r="A142" s="17">
        <v>57</v>
      </c>
      <c r="B142" s="17">
        <v>-621</v>
      </c>
      <c r="C142" s="17">
        <v>14586</v>
      </c>
      <c r="D142" s="17">
        <v>11912</v>
      </c>
      <c r="E142" s="17">
        <v>11813</v>
      </c>
      <c r="F142" s="17">
        <v>14508</v>
      </c>
      <c r="G142" s="24"/>
      <c r="H142" s="7"/>
      <c r="I142" s="25">
        <f t="shared" si="32"/>
        <v>2773</v>
      </c>
      <c r="J142" s="24">
        <f t="shared" si="32"/>
        <v>-2596</v>
      </c>
      <c r="K142" s="7"/>
      <c r="L142" s="25">
        <f t="shared" si="27"/>
        <v>2775.8922891055017</v>
      </c>
      <c r="M142" s="17">
        <f t="shared" si="18"/>
        <v>8.3653362698040077</v>
      </c>
      <c r="N142" s="17">
        <f t="shared" si="28"/>
        <v>-2597.9039337308263</v>
      </c>
      <c r="O142" s="24">
        <f t="shared" si="19"/>
        <v>3.6249636513783003</v>
      </c>
      <c r="P142" s="7"/>
      <c r="Q142" s="25">
        <f t="shared" si="20"/>
        <v>2805.8976770348468</v>
      </c>
      <c r="R142" s="24">
        <f t="shared" si="21"/>
        <v>-2594.0082440999363</v>
      </c>
      <c r="S142" s="7"/>
      <c r="T142" s="25">
        <f t="shared" si="22"/>
        <v>-0.73228334599088796</v>
      </c>
      <c r="U142" s="24">
        <f t="shared" si="23"/>
        <v>-0.68065225602379165</v>
      </c>
      <c r="V142" s="7"/>
      <c r="W142" s="25">
        <f t="shared" si="24"/>
        <v>-0.73000318201302172</v>
      </c>
      <c r="X142" s="24">
        <f t="shared" si="29"/>
        <v>39.381440119555236</v>
      </c>
      <c r="Y142" s="7"/>
      <c r="Z142" s="25">
        <f t="shared" si="30"/>
        <v>-621</v>
      </c>
      <c r="AA142" s="17">
        <f t="shared" si="31"/>
        <v>39.437999999999775</v>
      </c>
      <c r="AB142" s="24">
        <f t="shared" si="25"/>
        <v>0.68832295040151981</v>
      </c>
      <c r="AC142" s="17">
        <f t="shared" si="26"/>
        <v>-5.6559880444538635E-2</v>
      </c>
    </row>
    <row r="143" spans="1:29" s="17" customFormat="1" x14ac:dyDescent="0.25">
      <c r="A143" s="17">
        <v>58</v>
      </c>
      <c r="B143" s="17">
        <v>-613</v>
      </c>
      <c r="C143" s="17">
        <v>14461</v>
      </c>
      <c r="D143" s="17">
        <v>11787</v>
      </c>
      <c r="E143" s="17">
        <v>11950</v>
      </c>
      <c r="F143" s="17">
        <v>14642</v>
      </c>
      <c r="G143" s="24"/>
      <c r="H143" s="7"/>
      <c r="I143" s="25">
        <f t="shared" si="32"/>
        <v>2511</v>
      </c>
      <c r="J143" s="24">
        <f t="shared" si="32"/>
        <v>-2855</v>
      </c>
      <c r="K143" s="7"/>
      <c r="L143" s="25">
        <f t="shared" si="27"/>
        <v>2513.0861382910343</v>
      </c>
      <c r="M143" s="17">
        <f t="shared" si="18"/>
        <v>4.3519729693196387</v>
      </c>
      <c r="N143" s="17">
        <f t="shared" si="28"/>
        <v>-2853.5979884828212</v>
      </c>
      <c r="O143" s="24">
        <f t="shared" si="19"/>
        <v>1.9656362943020982</v>
      </c>
      <c r="P143" s="7"/>
      <c r="Q143" s="25">
        <f t="shared" si="20"/>
        <v>2543.8976770348468</v>
      </c>
      <c r="R143" s="24">
        <f t="shared" si="21"/>
        <v>-2853.0082440999363</v>
      </c>
      <c r="S143" s="7"/>
      <c r="T143" s="25">
        <f t="shared" si="22"/>
        <v>-0.66390657009492571</v>
      </c>
      <c r="U143" s="24">
        <f t="shared" si="23"/>
        <v>-0.74861230769715492</v>
      </c>
      <c r="V143" s="7"/>
      <c r="W143" s="25">
        <f t="shared" si="24"/>
        <v>-0.66139794524450413</v>
      </c>
      <c r="X143" s="24">
        <f t="shared" si="29"/>
        <v>33.838351961396029</v>
      </c>
      <c r="Y143" s="7"/>
      <c r="Z143" s="25">
        <f t="shared" si="30"/>
        <v>-613</v>
      </c>
      <c r="AA143" s="17">
        <f t="shared" si="31"/>
        <v>33.920999999999779</v>
      </c>
      <c r="AB143" s="24">
        <f t="shared" si="25"/>
        <v>0.59203313556899262</v>
      </c>
      <c r="AC143" s="17">
        <f t="shared" si="26"/>
        <v>-8.2648038603750251E-2</v>
      </c>
    </row>
    <row r="144" spans="1:29" s="17" customFormat="1" x14ac:dyDescent="0.25">
      <c r="A144" s="17">
        <v>59</v>
      </c>
      <c r="B144" s="17">
        <v>-610</v>
      </c>
      <c r="C144" s="17">
        <v>14307</v>
      </c>
      <c r="D144" s="17">
        <v>11662</v>
      </c>
      <c r="E144" s="17">
        <v>12084</v>
      </c>
      <c r="F144" s="17">
        <v>14746</v>
      </c>
      <c r="G144" s="24"/>
      <c r="H144" s="7"/>
      <c r="I144" s="25">
        <f t="shared" si="32"/>
        <v>2223</v>
      </c>
      <c r="J144" s="24">
        <f t="shared" si="32"/>
        <v>-3084</v>
      </c>
      <c r="K144" s="7"/>
      <c r="L144" s="25">
        <f t="shared" si="27"/>
        <v>2228.1338636389282</v>
      </c>
      <c r="M144" s="17">
        <f t="shared" si="18"/>
        <v>26.356555863109438</v>
      </c>
      <c r="N144" s="17">
        <f t="shared" si="28"/>
        <v>-3081.7913987769107</v>
      </c>
      <c r="O144" s="24">
        <f t="shared" si="19"/>
        <v>4.8779193626316291</v>
      </c>
      <c r="P144" s="7"/>
      <c r="Q144" s="25">
        <f t="shared" si="20"/>
        <v>2255.8976770348468</v>
      </c>
      <c r="R144" s="24">
        <f t="shared" si="21"/>
        <v>-3082.0082440999363</v>
      </c>
      <c r="S144" s="7"/>
      <c r="T144" s="25">
        <f t="shared" si="22"/>
        <v>-0.58874431262150162</v>
      </c>
      <c r="U144" s="24">
        <f t="shared" si="23"/>
        <v>-0.80870053871337189</v>
      </c>
      <c r="V144" s="7"/>
      <c r="W144" s="25">
        <f t="shared" si="24"/>
        <v>-0.58603360673423954</v>
      </c>
      <c r="X144" s="24">
        <f t="shared" si="29"/>
        <v>28.307171364667852</v>
      </c>
      <c r="Y144" s="7"/>
      <c r="Z144" s="25">
        <f t="shared" si="30"/>
        <v>-610</v>
      </c>
      <c r="AA144" s="17">
        <f t="shared" si="31"/>
        <v>28.430999999999781</v>
      </c>
      <c r="AB144" s="24">
        <f t="shared" si="25"/>
        <v>0.496214559634504</v>
      </c>
      <c r="AC144" s="17">
        <f t="shared" si="26"/>
        <v>-0.12382863533192889</v>
      </c>
    </row>
    <row r="145" spans="1:29" s="17" customFormat="1" x14ac:dyDescent="0.25">
      <c r="A145" s="17">
        <v>60</v>
      </c>
      <c r="B145" s="17">
        <v>-629</v>
      </c>
      <c r="C145" s="17">
        <v>14154</v>
      </c>
      <c r="D145" s="17">
        <v>11567</v>
      </c>
      <c r="E145" s="17">
        <v>12251</v>
      </c>
      <c r="F145" s="17">
        <v>14856</v>
      </c>
      <c r="G145" s="24"/>
      <c r="H145" s="7"/>
      <c r="I145" s="25">
        <f t="shared" si="32"/>
        <v>1903</v>
      </c>
      <c r="J145" s="24">
        <f t="shared" si="32"/>
        <v>-3289</v>
      </c>
      <c r="K145" s="7"/>
      <c r="L145" s="25">
        <f t="shared" si="27"/>
        <v>1912.6010771195088</v>
      </c>
      <c r="M145" s="17">
        <f t="shared" si="18"/>
        <v>92.180681854754866</v>
      </c>
      <c r="N145" s="17">
        <f t="shared" si="28"/>
        <v>-3287.4518833326342</v>
      </c>
      <c r="O145" s="24">
        <f t="shared" si="19"/>
        <v>2.3966652157757147</v>
      </c>
      <c r="P145" s="7"/>
      <c r="Q145" s="25">
        <f t="shared" si="20"/>
        <v>1935.8976770348468</v>
      </c>
      <c r="R145" s="24">
        <f t="shared" si="21"/>
        <v>-3287.0082440999363</v>
      </c>
      <c r="S145" s="7"/>
      <c r="T145" s="25">
        <f t="shared" si="22"/>
        <v>-0.50523069320658598</v>
      </c>
      <c r="U145" s="24">
        <f t="shared" si="23"/>
        <v>-0.86249131320387185</v>
      </c>
      <c r="V145" s="7"/>
      <c r="W145" s="25">
        <f t="shared" si="24"/>
        <v>-0.50233899369047297</v>
      </c>
      <c r="X145" s="24">
        <f t="shared" si="29"/>
        <v>22.595513985870298</v>
      </c>
      <c r="Y145" s="7"/>
      <c r="Z145" s="25">
        <f t="shared" si="30"/>
        <v>-629</v>
      </c>
      <c r="AA145" s="17">
        <f t="shared" si="31"/>
        <v>22.769999999999783</v>
      </c>
      <c r="AB145" s="24">
        <f t="shared" si="25"/>
        <v>0.39741147067910504</v>
      </c>
      <c r="AC145" s="17">
        <f t="shared" si="26"/>
        <v>-0.17448601412948506</v>
      </c>
    </row>
    <row r="146" spans="1:29" s="17" customFormat="1" x14ac:dyDescent="0.25">
      <c r="A146" s="17">
        <v>61</v>
      </c>
      <c r="B146" s="17">
        <v>-617</v>
      </c>
      <c r="C146" s="17">
        <v>14001</v>
      </c>
      <c r="D146" s="17">
        <v>11490</v>
      </c>
      <c r="E146" s="17">
        <v>12419</v>
      </c>
      <c r="F146" s="17">
        <v>14952</v>
      </c>
      <c r="G146" s="24"/>
      <c r="H146" s="7"/>
      <c r="I146" s="25">
        <f t="shared" si="32"/>
        <v>1582</v>
      </c>
      <c r="J146" s="24">
        <f t="shared" si="32"/>
        <v>-3462</v>
      </c>
      <c r="K146" s="7"/>
      <c r="L146" s="25">
        <f t="shared" si="27"/>
        <v>1584.6201121936992</v>
      </c>
      <c r="M146" s="17">
        <f t="shared" si="18"/>
        <v>6.8649879075714555</v>
      </c>
      <c r="N146" s="17">
        <f t="shared" si="28"/>
        <v>-3458.030831441512</v>
      </c>
      <c r="O146" s="24">
        <f t="shared" si="19"/>
        <v>15.754299045689994</v>
      </c>
      <c r="P146" s="7"/>
      <c r="Q146" s="25">
        <f t="shared" si="20"/>
        <v>1614.8976770348468</v>
      </c>
      <c r="R146" s="24">
        <f t="shared" si="21"/>
        <v>-3460.0082440999363</v>
      </c>
      <c r="S146" s="7"/>
      <c r="T146" s="25">
        <f t="shared" si="22"/>
        <v>-0.42145609373099868</v>
      </c>
      <c r="U146" s="24">
        <f t="shared" si="23"/>
        <v>-0.90788547899341565</v>
      </c>
      <c r="V146" s="7"/>
      <c r="W146" s="25">
        <f t="shared" si="24"/>
        <v>-0.41841157836730614</v>
      </c>
      <c r="X146" s="24">
        <f t="shared" si="29"/>
        <v>17.121065891550529</v>
      </c>
      <c r="Y146" s="7"/>
      <c r="Z146" s="25">
        <f t="shared" si="30"/>
        <v>-617</v>
      </c>
      <c r="AA146" s="17">
        <f t="shared" si="31"/>
        <v>17.216999999999782</v>
      </c>
      <c r="AB146" s="24">
        <f t="shared" si="25"/>
        <v>0.30049333731585992</v>
      </c>
      <c r="AC146" s="17">
        <f t="shared" si="26"/>
        <v>-9.5934108449252875E-2</v>
      </c>
    </row>
    <row r="147" spans="1:29" s="17" customFormat="1" x14ac:dyDescent="0.25">
      <c r="A147" s="17">
        <v>62</v>
      </c>
      <c r="B147" s="17">
        <v>-631</v>
      </c>
      <c r="C147" s="17">
        <v>13826</v>
      </c>
      <c r="D147" s="17">
        <v>11410</v>
      </c>
      <c r="E147" s="17">
        <v>12591</v>
      </c>
      <c r="F147" s="17">
        <v>15016</v>
      </c>
      <c r="G147" s="24"/>
      <c r="H147" s="7"/>
      <c r="I147" s="25">
        <f t="shared" si="32"/>
        <v>1235</v>
      </c>
      <c r="J147" s="24">
        <f t="shared" si="32"/>
        <v>-3606</v>
      </c>
      <c r="K147" s="7"/>
      <c r="L147" s="25">
        <f t="shared" si="27"/>
        <v>1233.5102329677347</v>
      </c>
      <c r="M147" s="17">
        <f t="shared" si="18"/>
        <v>2.219405810424449</v>
      </c>
      <c r="N147" s="17">
        <f t="shared" si="28"/>
        <v>-3598.8832510413813</v>
      </c>
      <c r="O147" s="24">
        <f t="shared" si="19"/>
        <v>50.648115740000357</v>
      </c>
      <c r="P147" s="7"/>
      <c r="Q147" s="25">
        <f t="shared" si="20"/>
        <v>1267.8976770348468</v>
      </c>
      <c r="R147" s="24">
        <f t="shared" si="21"/>
        <v>-3604.0082440999363</v>
      </c>
      <c r="S147" s="7"/>
      <c r="T147" s="25">
        <f t="shared" si="22"/>
        <v>-0.33089601267794955</v>
      </c>
      <c r="U147" s="24">
        <f t="shared" si="23"/>
        <v>-0.94567021814771801</v>
      </c>
      <c r="V147" s="7"/>
      <c r="W147" s="25">
        <f t="shared" si="24"/>
        <v>-0.32772418070079956</v>
      </c>
      <c r="X147" s="24">
        <f t="shared" si="29"/>
        <v>11.49167508332323</v>
      </c>
      <c r="Y147" s="7"/>
      <c r="Z147" s="25">
        <f t="shared" si="30"/>
        <v>-631</v>
      </c>
      <c r="AA147" s="17">
        <f t="shared" si="31"/>
        <v>11.537999999999784</v>
      </c>
      <c r="AB147" s="24">
        <f t="shared" si="25"/>
        <v>0.20137608909510196</v>
      </c>
      <c r="AC147" s="17">
        <f t="shared" si="26"/>
        <v>-4.6324916676553585E-2</v>
      </c>
    </row>
    <row r="148" spans="1:29" s="17" customFormat="1" x14ac:dyDescent="0.25">
      <c r="A148" s="17">
        <v>63</v>
      </c>
      <c r="B148" s="17">
        <v>-646</v>
      </c>
      <c r="C148" s="17">
        <v>13633</v>
      </c>
      <c r="D148" s="17">
        <v>11357</v>
      </c>
      <c r="E148" s="17">
        <v>12777</v>
      </c>
      <c r="F148" s="17">
        <v>15065</v>
      </c>
      <c r="G148" s="24"/>
      <c r="H148" s="7"/>
      <c r="I148" s="25">
        <f t="shared" si="32"/>
        <v>856</v>
      </c>
      <c r="J148" s="24">
        <f t="shared" si="32"/>
        <v>-3708</v>
      </c>
      <c r="K148" s="7"/>
      <c r="L148" s="25">
        <f t="shared" si="27"/>
        <v>861.19669646440661</v>
      </c>
      <c r="M148" s="17">
        <f t="shared" ref="M148:M149" si="33">(I148-L148)^2</f>
        <v>27.005654143176201</v>
      </c>
      <c r="N148" s="17">
        <f t="shared" si="28"/>
        <v>-3706.4582457420852</v>
      </c>
      <c r="O148" s="24">
        <f t="shared" ref="O148:O149" si="34">(J148-N148)^2</f>
        <v>2.3770061917984697</v>
      </c>
      <c r="P148" s="7"/>
      <c r="Q148" s="25">
        <f t="shared" si="20"/>
        <v>888.89767703484677</v>
      </c>
      <c r="R148" s="24">
        <f t="shared" si="21"/>
        <v>-3706.0082440999363</v>
      </c>
      <c r="S148" s="7"/>
      <c r="T148" s="25">
        <f t="shared" si="22"/>
        <v>-0.23198456968340878</v>
      </c>
      <c r="U148" s="24">
        <f t="shared" si="23"/>
        <v>-0.97243440838201545</v>
      </c>
      <c r="V148" s="7"/>
      <c r="W148" s="25">
        <f t="shared" si="24"/>
        <v>-0.22872235932945953</v>
      </c>
      <c r="X148" s="24">
        <f t="shared" si="29"/>
        <v>5.6135323561375117</v>
      </c>
      <c r="Y148" s="7"/>
      <c r="Z148" s="25">
        <f t="shared" si="30"/>
        <v>-646</v>
      </c>
      <c r="AA148" s="17">
        <f t="shared" si="31"/>
        <v>5.7239999999997844</v>
      </c>
      <c r="AB148" s="24">
        <f t="shared" si="25"/>
        <v>9.9902646384151653E-2</v>
      </c>
      <c r="AC148" s="17">
        <f t="shared" si="26"/>
        <v>-0.1104676438622727</v>
      </c>
    </row>
    <row r="149" spans="1:29" s="17" customFormat="1" x14ac:dyDescent="0.25">
      <c r="A149" s="17">
        <v>64</v>
      </c>
      <c r="B149" s="17">
        <v>-636</v>
      </c>
      <c r="C149" s="17">
        <v>13447</v>
      </c>
      <c r="D149" s="17">
        <v>11319</v>
      </c>
      <c r="E149" s="17">
        <v>12965</v>
      </c>
      <c r="F149" s="17">
        <v>15106</v>
      </c>
      <c r="G149" s="24"/>
      <c r="H149" s="7"/>
      <c r="I149" s="25">
        <f t="shared" si="32"/>
        <v>482</v>
      </c>
      <c r="J149" s="24">
        <f t="shared" si="32"/>
        <v>-3787</v>
      </c>
      <c r="K149" s="7"/>
      <c r="L149" s="25">
        <f t="shared" si="27"/>
        <v>485.63470917777465</v>
      </c>
      <c r="M149" s="17">
        <f t="shared" si="33"/>
        <v>13.211110806999292</v>
      </c>
      <c r="N149" s="17">
        <f t="shared" si="28"/>
        <v>-3775.100189327175</v>
      </c>
      <c r="O149" s="24">
        <f t="shared" si="34"/>
        <v>141.60549404907906</v>
      </c>
      <c r="P149" s="7"/>
      <c r="Q149" s="25">
        <f t="shared" ref="Q149" si="35">I149-$J$4</f>
        <v>514.89767703484677</v>
      </c>
      <c r="R149" s="24">
        <f t="shared" ref="R149" si="36">J149-$J$3</f>
        <v>-3785.0082440999363</v>
      </c>
      <c r="S149" s="7"/>
      <c r="T149" s="25">
        <f t="shared" ref="T149" si="37">Q149/$J$7</f>
        <v>-0.13437802699222612</v>
      </c>
      <c r="U149" s="24">
        <f t="shared" ref="U149" si="38">R149/$J$6</f>
        <v>-0.99316353611250086</v>
      </c>
      <c r="V149" s="7"/>
      <c r="W149" s="25">
        <f t="shared" ref="W149" si="39">(T149-U149*SIN(-$J$11*PI()/180))/(COS(-$J$11*PI()/180))</f>
        <v>-0.13104569944658365</v>
      </c>
      <c r="X149" s="24">
        <f>IF(MOD(ATAN2(U149,W149)*180/PI()-$J$9+360,360)&gt;5,MOD(ATAN2(U149,W149)*180/PI()-$J$9+360,360)-360,MOD(ATAN2(U149,W149)*180/PI()-$J$9+360,360))</f>
        <v>-0.10557268201466741</v>
      </c>
      <c r="Y149" s="7"/>
      <c r="Z149" s="25">
        <f t="shared" si="30"/>
        <v>-636</v>
      </c>
      <c r="AA149" s="17">
        <f t="shared" si="31"/>
        <v>-2.1493917756743031E-13</v>
      </c>
      <c r="AB149" s="24">
        <f t="shared" ref="AB149" si="40">AA149*PI()/180</f>
        <v>-3.7513963400803952E-15</v>
      </c>
      <c r="AC149" s="17">
        <f t="shared" ref="AC149" si="41">X149-AA149</f>
        <v>-0.10557268201445247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-9979</v>
      </c>
      <c r="G154" s="2"/>
      <c r="I154" s="1"/>
      <c r="J154" s="3"/>
    </row>
    <row r="155" spans="1:29" x14ac:dyDescent="0.25">
      <c r="A155" t="s">
        <v>77</v>
      </c>
      <c r="B155">
        <v>-9987</v>
      </c>
      <c r="G155" s="2"/>
      <c r="I155" s="44">
        <v>0</v>
      </c>
      <c r="J155" s="40">
        <f>B155</f>
        <v>-9987</v>
      </c>
    </row>
    <row r="156" spans="1:29" x14ac:dyDescent="0.25">
      <c r="A156" s="32" t="s">
        <v>78</v>
      </c>
      <c r="B156" s="32">
        <v>9982</v>
      </c>
      <c r="G156" s="2"/>
      <c r="I156" s="1"/>
      <c r="J156" s="3"/>
    </row>
    <row r="157" spans="1:29" x14ac:dyDescent="0.25">
      <c r="A157" t="s">
        <v>79</v>
      </c>
      <c r="B157">
        <v>9982</v>
      </c>
      <c r="G157" s="2"/>
      <c r="I157" s="44">
        <f>J155</f>
        <v>-9987</v>
      </c>
      <c r="J157" s="40">
        <f>I157+B157</f>
        <v>-5</v>
      </c>
    </row>
    <row r="158" spans="1:29" x14ac:dyDescent="0.25">
      <c r="A158" s="32" t="s">
        <v>80</v>
      </c>
      <c r="B158" s="32">
        <v>40007</v>
      </c>
      <c r="G158" s="2"/>
      <c r="I158" s="1"/>
      <c r="J158" s="3"/>
    </row>
    <row r="159" spans="1:29" x14ac:dyDescent="0.25">
      <c r="A159" t="s">
        <v>81</v>
      </c>
      <c r="B159">
        <v>40007</v>
      </c>
      <c r="G159" s="2"/>
      <c r="I159" s="44">
        <f>J157</f>
        <v>-5</v>
      </c>
      <c r="J159" s="40">
        <f>I159+B159</f>
        <v>40002</v>
      </c>
    </row>
    <row r="160" spans="1:29" x14ac:dyDescent="0.25">
      <c r="A160" s="32" t="s">
        <v>82</v>
      </c>
      <c r="B160" s="32">
        <v>9999</v>
      </c>
      <c r="G160" s="2"/>
      <c r="I160" s="1"/>
      <c r="J160" s="3"/>
    </row>
    <row r="161" spans="1:10" x14ac:dyDescent="0.25">
      <c r="A161" t="s">
        <v>83</v>
      </c>
      <c r="B161">
        <v>9999</v>
      </c>
      <c r="G161" s="2"/>
      <c r="I161" s="44">
        <f>J159</f>
        <v>40002</v>
      </c>
      <c r="J161" s="40">
        <f>I161+B161</f>
        <v>50001</v>
      </c>
    </row>
    <row r="162" spans="1:10" x14ac:dyDescent="0.25">
      <c r="A162" s="32" t="s">
        <v>84</v>
      </c>
      <c r="B162" s="32">
        <v>-9985</v>
      </c>
      <c r="G162" s="2"/>
      <c r="I162" s="1"/>
      <c r="J162" s="3"/>
    </row>
    <row r="163" spans="1:10" x14ac:dyDescent="0.25">
      <c r="A163" t="s">
        <v>85</v>
      </c>
      <c r="B163">
        <v>-9993</v>
      </c>
      <c r="G163" s="2"/>
      <c r="I163" s="44">
        <f>J161</f>
        <v>50001</v>
      </c>
      <c r="J163" s="40">
        <f>I163+B163</f>
        <v>40008</v>
      </c>
    </row>
    <row r="164" spans="1:10" x14ac:dyDescent="0.25">
      <c r="A164" s="32" t="s">
        <v>86</v>
      </c>
      <c r="B164" s="32">
        <v>-40008</v>
      </c>
      <c r="G164" s="2"/>
      <c r="I164" s="1"/>
      <c r="J164" s="3"/>
    </row>
    <row r="165" spans="1:10" ht="15.75" thickBot="1" x14ac:dyDescent="0.3">
      <c r="A165" t="s">
        <v>87</v>
      </c>
      <c r="B165">
        <v>-40008</v>
      </c>
      <c r="G165" s="2"/>
      <c r="I165" s="4">
        <f>J163</f>
        <v>40008</v>
      </c>
      <c r="J165" s="6">
        <f>I165+B165</f>
        <v>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-1.2580276028030433</v>
      </c>
      <c r="L3" s="36" t="s">
        <v>1</v>
      </c>
      <c r="M3" s="11">
        <v>-3841.5754107095563</v>
      </c>
      <c r="N3" s="10" t="s">
        <v>2</v>
      </c>
      <c r="O3" s="36">
        <v>3820.6208675803709</v>
      </c>
      <c r="Q3" s="117" t="s">
        <v>3</v>
      </c>
      <c r="R3" s="117"/>
      <c r="T3" s="49" t="s">
        <v>53</v>
      </c>
      <c r="U3" s="50">
        <v>43690</v>
      </c>
    </row>
    <row r="4" spans="1:21" ht="15.75" thickBot="1" x14ac:dyDescent="0.3">
      <c r="A4" t="s">
        <v>64</v>
      </c>
      <c r="I4" s="34" t="s">
        <v>4</v>
      </c>
      <c r="J4" s="34">
        <f>(M6+M12)/2</f>
        <v>-32.207259284629714</v>
      </c>
      <c r="L4" s="9" t="s">
        <v>5</v>
      </c>
      <c r="M4" s="13">
        <v>359.95432048409754</v>
      </c>
      <c r="N4" s="12" t="s">
        <v>6</v>
      </c>
      <c r="O4" s="9">
        <v>359.69853280199425</v>
      </c>
      <c r="Q4" s="2" t="s">
        <v>7</v>
      </c>
      <c r="R4" s="2">
        <f>MAX(AC20:AC149)</f>
        <v>0.24234531163222073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-172.20399925327871</v>
      </c>
      <c r="N5" s="14" t="s">
        <v>9</v>
      </c>
      <c r="O5" s="9">
        <v>-172.39986555679255</v>
      </c>
      <c r="Q5" s="5" t="s">
        <v>10</v>
      </c>
      <c r="R5" s="5">
        <f>MIN(AC20:AC149)</f>
        <v>-0.22048378694435655</v>
      </c>
      <c r="T5" s="49" t="s">
        <v>55</v>
      </c>
      <c r="U5" s="51">
        <v>25</v>
      </c>
    </row>
    <row r="6" spans="1:21" ht="15.75" thickBot="1" x14ac:dyDescent="0.3">
      <c r="A6" t="s">
        <v>65</v>
      </c>
      <c r="I6" s="33" t="s">
        <v>11</v>
      </c>
      <c r="J6" s="33">
        <f>(O3+O9)/2</f>
        <v>3814.4392158035539</v>
      </c>
      <c r="L6" s="38" t="s">
        <v>12</v>
      </c>
      <c r="M6" s="13">
        <v>-32.087587844020845</v>
      </c>
      <c r="N6" s="14" t="s">
        <v>13</v>
      </c>
      <c r="O6" s="9">
        <v>-1.4942560228638191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-3834.7879082563136</v>
      </c>
      <c r="L7" s="39" t="s">
        <v>15</v>
      </c>
      <c r="M7" s="16">
        <f>SUM(M20:M84)</f>
        <v>897.63158643596023</v>
      </c>
      <c r="N7" s="15" t="s">
        <v>15</v>
      </c>
      <c r="O7" s="37">
        <f>SUM(O20:O84)</f>
        <v>1854.8581626451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-172.38502427615134</v>
      </c>
      <c r="L9" s="36" t="s">
        <v>18</v>
      </c>
      <c r="M9" s="11">
        <v>-3828.0004058030709</v>
      </c>
      <c r="N9" s="10" t="s">
        <v>19</v>
      </c>
      <c r="O9" s="36">
        <v>3808.2575640267369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-172.18586508983452</v>
      </c>
      <c r="L10" s="9" t="s">
        <v>21</v>
      </c>
      <c r="M10" s="13">
        <v>359.94678795233574</v>
      </c>
      <c r="N10" s="12" t="s">
        <v>22</v>
      </c>
      <c r="O10" s="9">
        <v>359.70001734431042</v>
      </c>
      <c r="T10" s="52"/>
    </row>
    <row r="11" spans="1:21" ht="15.75" thickBot="1" x14ac:dyDescent="0.3">
      <c r="I11" s="34" t="s">
        <v>23</v>
      </c>
      <c r="J11" s="34">
        <f>J9-J10</f>
        <v>-0.19915918631681961</v>
      </c>
      <c r="L11" s="38" t="s">
        <v>24</v>
      </c>
      <c r="M11" s="13">
        <v>-172.16773092639031</v>
      </c>
      <c r="N11" s="14" t="s">
        <v>25</v>
      </c>
      <c r="O11" s="9">
        <v>-172.37018299551011</v>
      </c>
    </row>
    <row r="12" spans="1:21" x14ac:dyDescent="0.25">
      <c r="I12" s="9"/>
      <c r="J12" s="9"/>
      <c r="L12" s="38" t="s">
        <v>26</v>
      </c>
      <c r="M12" s="13">
        <v>-32.32693072523859</v>
      </c>
      <c r="N12" s="14" t="s">
        <v>27</v>
      </c>
      <c r="O12" s="9">
        <v>-1.0217991827422674</v>
      </c>
    </row>
    <row r="13" spans="1:21" ht="15.75" thickBot="1" x14ac:dyDescent="0.3">
      <c r="I13" s="9"/>
      <c r="J13" s="9"/>
      <c r="L13" s="39" t="s">
        <v>15</v>
      </c>
      <c r="M13" s="16">
        <f>SUM(M85:M149)</f>
        <v>1018.9777481621694</v>
      </c>
      <c r="N13" s="15" t="s">
        <v>15</v>
      </c>
      <c r="O13" s="37">
        <f>SUM(O85:O149)</f>
        <v>2194.5285988525502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13506</v>
      </c>
      <c r="D20" s="17">
        <v>11367</v>
      </c>
      <c r="E20" s="17">
        <v>13017</v>
      </c>
      <c r="F20" s="17">
        <v>15156</v>
      </c>
      <c r="G20" s="24"/>
      <c r="H20" s="7"/>
      <c r="I20" s="25">
        <f t="shared" ref="I20:J51" si="0">C20-E20</f>
        <v>489</v>
      </c>
      <c r="J20" s="24">
        <f t="shared" si="0"/>
        <v>-3789</v>
      </c>
      <c r="K20" s="7"/>
      <c r="L20" s="25">
        <f>$M$3*SIN(2*PI()/$M$4*(AA20+$M$5))+$M$6</f>
        <v>486.9586664378977</v>
      </c>
      <c r="M20" s="17">
        <f t="shared" ref="M20:M83" si="1">(I20-L20)^2</f>
        <v>4.1670427117652453</v>
      </c>
      <c r="N20" s="17">
        <f>$O$3*COS(2*PI()/$O$4*(AA20+$O$5))+$O$6</f>
        <v>-3789.8920028359221</v>
      </c>
      <c r="O20" s="24">
        <f t="shared" ref="O20:O83" si="2">(J20-N20)^2</f>
        <v>0.79566905929304221</v>
      </c>
      <c r="P20" s="7"/>
      <c r="Q20" s="25">
        <f>I20-$J$4</f>
        <v>521.20725928462969</v>
      </c>
      <c r="R20" s="24">
        <f>J20-$J$3</f>
        <v>-3787.7419723971971</v>
      </c>
      <c r="S20" s="7"/>
      <c r="T20" s="25">
        <f>Q20/$J$7</f>
        <v>-0.13591553737886478</v>
      </c>
      <c r="U20" s="24">
        <f>R20/$J$6</f>
        <v>-0.99300100436893901</v>
      </c>
      <c r="V20" s="7"/>
      <c r="W20" s="25">
        <f>(T20-U20*SIN(-$J$11*PI()/180))/(COS(-$J$11*PI()/180))</f>
        <v>-0.13246468943532805</v>
      </c>
      <c r="X20" s="24">
        <f>IF(MOD(ATAN2(U20,W20)*180/PI()-$J$9+360,360)&gt;5,MOD(ATAN2(U20,W20)*180/PI()-$J$9+360,360)-360,MOD(ATAN2(U20,W20)*180/PI()-$J$9+360,360))</f>
        <v>-1.6672620073052258E-2</v>
      </c>
      <c r="Y20" s="7"/>
      <c r="Z20" s="25">
        <f>I159</f>
        <v>-1</v>
      </c>
      <c r="AA20" s="17">
        <f>360/40000*Z20</f>
        <v>-8.9999999999999993E-3</v>
      </c>
      <c r="AB20" s="24">
        <f>AA20*PI()/180</f>
        <v>-1.5707963267948963E-4</v>
      </c>
      <c r="AC20" s="17">
        <f>X20-AA20</f>
        <v>-7.6726200730522585E-3</v>
      </c>
      <c r="AD20" s="17">
        <f ca="1">INDIRECT("AC"&amp;AE20)-AC20</f>
        <v>-3.0078532942308216E-2</v>
      </c>
      <c r="AE20" s="17">
        <v>149</v>
      </c>
    </row>
    <row r="21" spans="1:31" s="17" customFormat="1" x14ac:dyDescent="0.25">
      <c r="A21" s="17">
        <v>1</v>
      </c>
      <c r="B21" s="17">
        <v>630</v>
      </c>
      <c r="C21" s="17">
        <v>13691</v>
      </c>
      <c r="D21" s="17">
        <v>11403</v>
      </c>
      <c r="E21" s="17">
        <v>12830</v>
      </c>
      <c r="F21" s="17">
        <v>15131</v>
      </c>
      <c r="G21" s="24"/>
      <c r="H21" s="7"/>
      <c r="I21" s="25">
        <f t="shared" si="0"/>
        <v>861</v>
      </c>
      <c r="J21" s="24">
        <f t="shared" si="0"/>
        <v>-3728</v>
      </c>
      <c r="K21" s="7"/>
      <c r="L21" s="25">
        <f t="shared" ref="L21:L84" si="3">$M$3*SIN(2*PI()/$M$4*(AA21+$M$5))+$M$6</f>
        <v>860.5285556168584</v>
      </c>
      <c r="M21" s="17">
        <f t="shared" si="1"/>
        <v>0.22225980639576559</v>
      </c>
      <c r="N21" s="17">
        <f t="shared" ref="N21:N84" si="4">$O$3*COS(2*PI()/$O$4*(AA21+$O$5))+$O$6</f>
        <v>-3722.3636387037759</v>
      </c>
      <c r="O21" s="24">
        <f t="shared" si="2"/>
        <v>31.76856866157296</v>
      </c>
      <c r="P21" s="7"/>
      <c r="Q21" s="25">
        <f t="shared" ref="Q21:Q84" si="5">I21-$J$4</f>
        <v>893.20725928462969</v>
      </c>
      <c r="R21" s="24">
        <f t="shared" ref="R21:R84" si="6">J21-$J$3</f>
        <v>-3726.7419723971971</v>
      </c>
      <c r="S21" s="7"/>
      <c r="T21" s="25">
        <f t="shared" ref="T21:T84" si="7">Q21/$J$7</f>
        <v>-0.23292220603949201</v>
      </c>
      <c r="U21" s="24">
        <f t="shared" ref="U21:U84" si="8">R21/$J$6</f>
        <v>-0.97700913857978922</v>
      </c>
      <c r="V21" s="7"/>
      <c r="W21" s="25">
        <f t="shared" ref="W21:W84" si="9">(T21-U21*SIN(-$J$11*PI()/180))/(COS(-$J$11*PI()/180))</f>
        <v>-0.22952753182466268</v>
      </c>
      <c r="X21" s="24">
        <f t="shared" ref="X21:X83" si="10">MOD(ATAN2(U21,W21)*180/PI()-$J$9+360,360)</f>
        <v>5.6057065169196676</v>
      </c>
      <c r="Y21" s="7"/>
      <c r="Z21" s="25">
        <f t="shared" ref="Z21:Z84" si="11">B21</f>
        <v>630</v>
      </c>
      <c r="AA21" s="17">
        <f>360/40000*Z21+AA20</f>
        <v>5.6609999999999996</v>
      </c>
      <c r="AB21" s="24">
        <f t="shared" ref="AB21:AB84" si="12">AA21*PI()/180</f>
        <v>9.8803088955398979E-2</v>
      </c>
      <c r="AC21" s="17">
        <f t="shared" ref="AC21:AC84" si="13">X21-AA21</f>
        <v>-5.5293483080331995E-2</v>
      </c>
      <c r="AD21" s="17">
        <f t="shared" ref="AD21:AD83" ca="1" si="14">INDIRECT("AC"&amp;AE21)-AC21</f>
        <v>-1.6961045537621011E-2</v>
      </c>
      <c r="AE21" s="17">
        <v>148</v>
      </c>
    </row>
    <row r="22" spans="1:31" s="17" customFormat="1" x14ac:dyDescent="0.25">
      <c r="A22" s="17">
        <v>2</v>
      </c>
      <c r="B22" s="17">
        <v>648</v>
      </c>
      <c r="C22" s="17">
        <v>13877</v>
      </c>
      <c r="D22" s="17">
        <v>11459</v>
      </c>
      <c r="E22" s="17">
        <v>12644</v>
      </c>
      <c r="F22" s="17">
        <v>15076</v>
      </c>
      <c r="G22" s="24"/>
      <c r="H22" s="7"/>
      <c r="I22" s="25">
        <f t="shared" si="0"/>
        <v>1233</v>
      </c>
      <c r="J22" s="24">
        <f t="shared" si="0"/>
        <v>-3617</v>
      </c>
      <c r="K22" s="7"/>
      <c r="L22" s="25">
        <f t="shared" si="3"/>
        <v>1235.6215660785524</v>
      </c>
      <c r="M22" s="17">
        <f t="shared" si="1"/>
        <v>6.8726087042166348</v>
      </c>
      <c r="N22" s="17">
        <f>$O$3*COS(2*PI()/$O$4*(AA22+$O$5))+$O$6</f>
        <v>-3614.8670983999664</v>
      </c>
      <c r="O22" s="24">
        <f>(J22-N22)^2</f>
        <v>4.5492692354259745</v>
      </c>
      <c r="P22" s="7"/>
      <c r="Q22" s="25">
        <f t="shared" si="5"/>
        <v>1265.2072592846298</v>
      </c>
      <c r="R22" s="24">
        <f t="shared" si="6"/>
        <v>-3615.7419723971971</v>
      </c>
      <c r="S22" s="7"/>
      <c r="T22" s="25">
        <f t="shared" si="7"/>
        <v>-0.32992887470011928</v>
      </c>
      <c r="U22" s="24">
        <f t="shared" si="8"/>
        <v>-0.94790918607822172</v>
      </c>
      <c r="V22" s="7"/>
      <c r="W22" s="25">
        <f t="shared" si="9"/>
        <v>-0.32663593789111617</v>
      </c>
      <c r="X22" s="24">
        <f t="shared" si="10"/>
        <v>11.398242455888635</v>
      </c>
      <c r="Y22" s="7"/>
      <c r="Z22" s="25">
        <f t="shared" si="11"/>
        <v>648</v>
      </c>
      <c r="AA22" s="17">
        <f t="shared" ref="AA22:AA85" si="15">360/40000*Z22+AA21</f>
        <v>11.492999999999999</v>
      </c>
      <c r="AB22" s="24">
        <f t="shared" si="12"/>
        <v>0.20059069093170825</v>
      </c>
      <c r="AC22" s="17">
        <f t="shared" si="13"/>
        <v>-9.4757544111363501E-2</v>
      </c>
      <c r="AD22" s="17">
        <f t="shared" ca="1" si="14"/>
        <v>4.7250224790253981E-3</v>
      </c>
      <c r="AE22" s="17">
        <v>147</v>
      </c>
    </row>
    <row r="23" spans="1:31" s="17" customFormat="1" x14ac:dyDescent="0.25">
      <c r="A23" s="17">
        <v>3</v>
      </c>
      <c r="B23" s="17">
        <v>628</v>
      </c>
      <c r="C23" s="17">
        <v>14046</v>
      </c>
      <c r="D23" s="17">
        <v>11525</v>
      </c>
      <c r="E23" s="17">
        <v>12467</v>
      </c>
      <c r="F23" s="17">
        <v>15005</v>
      </c>
      <c r="G23" s="24"/>
      <c r="H23" s="7"/>
      <c r="I23" s="25">
        <f t="shared" si="0"/>
        <v>1579</v>
      </c>
      <c r="J23" s="24">
        <f t="shared" si="0"/>
        <v>-3480</v>
      </c>
      <c r="K23" s="7"/>
      <c r="L23" s="25">
        <f t="shared" si="3"/>
        <v>1586.6499109175259</v>
      </c>
      <c r="M23" s="17">
        <f t="shared" si="1"/>
        <v>58.521137046081314</v>
      </c>
      <c r="N23" s="17">
        <f t="shared" si="4"/>
        <v>-3474.9238298190812</v>
      </c>
      <c r="O23" s="24">
        <f t="shared" si="2"/>
        <v>25.767503705648998</v>
      </c>
      <c r="P23" s="7"/>
      <c r="Q23" s="25">
        <f t="shared" si="5"/>
        <v>1611.2072592846298</v>
      </c>
      <c r="R23" s="24">
        <f t="shared" si="6"/>
        <v>-3478.7419723971971</v>
      </c>
      <c r="S23" s="7"/>
      <c r="T23" s="25">
        <f t="shared" si="7"/>
        <v>-0.4201555073790898</v>
      </c>
      <c r="U23" s="24">
        <f t="shared" si="8"/>
        <v>-0.9119930284861969</v>
      </c>
      <c r="V23" s="7"/>
      <c r="W23" s="25">
        <f t="shared" si="9"/>
        <v>-0.41698796012804651</v>
      </c>
      <c r="X23" s="24">
        <f t="shared" si="10"/>
        <v>16.956189582827506</v>
      </c>
      <c r="Y23" s="7"/>
      <c r="Z23" s="25">
        <f t="shared" si="11"/>
        <v>628</v>
      </c>
      <c r="AA23" s="17">
        <f t="shared" si="15"/>
        <v>17.144999999999996</v>
      </c>
      <c r="AB23" s="24">
        <f t="shared" si="12"/>
        <v>0.29923670025442772</v>
      </c>
      <c r="AC23" s="17">
        <f t="shared" si="13"/>
        <v>-0.18881041717249047</v>
      </c>
      <c r="AD23" s="17">
        <f t="shared" ca="1" si="14"/>
        <v>7.6299656755882239E-2</v>
      </c>
      <c r="AE23" s="17">
        <v>146</v>
      </c>
    </row>
    <row r="24" spans="1:31" s="17" customFormat="1" x14ac:dyDescent="0.25">
      <c r="A24" s="17">
        <v>4</v>
      </c>
      <c r="B24" s="17">
        <v>615</v>
      </c>
      <c r="C24" s="17">
        <v>14216</v>
      </c>
      <c r="D24" s="17">
        <v>11612</v>
      </c>
      <c r="E24" s="17">
        <v>12304</v>
      </c>
      <c r="F24" s="17">
        <v>14921</v>
      </c>
      <c r="G24" s="24"/>
      <c r="H24" s="7"/>
      <c r="I24" s="25">
        <f t="shared" si="0"/>
        <v>1912</v>
      </c>
      <c r="J24" s="24">
        <f t="shared" si="0"/>
        <v>-3309</v>
      </c>
      <c r="K24" s="7"/>
      <c r="L24" s="25">
        <f t="shared" si="3"/>
        <v>1915.1761011929248</v>
      </c>
      <c r="M24" s="17">
        <f t="shared" si="1"/>
        <v>10.087618787698094</v>
      </c>
      <c r="N24" s="17">
        <f t="shared" si="4"/>
        <v>-3305.0806336774385</v>
      </c>
      <c r="O24" s="24">
        <f t="shared" si="2"/>
        <v>15.361432370429043</v>
      </c>
      <c r="P24" s="7"/>
      <c r="Q24" s="25">
        <f t="shared" si="5"/>
        <v>1944.2072592846298</v>
      </c>
      <c r="R24" s="24">
        <f t="shared" si="6"/>
        <v>-3307.7419723971971</v>
      </c>
      <c r="S24" s="7"/>
      <c r="T24" s="25">
        <f t="shared" si="7"/>
        <v>-0.50699212206723188</v>
      </c>
      <c r="U24" s="24">
        <f t="shared" si="8"/>
        <v>-0.86716337192972792</v>
      </c>
      <c r="V24" s="7"/>
      <c r="W24" s="25">
        <f t="shared" si="9"/>
        <v>-0.50398092719460519</v>
      </c>
      <c r="X24" s="24">
        <f t="shared" si="10"/>
        <v>22.54946608033049</v>
      </c>
      <c r="Y24" s="7"/>
      <c r="Z24" s="25">
        <f t="shared" si="11"/>
        <v>615</v>
      </c>
      <c r="AA24" s="17">
        <f t="shared" si="15"/>
        <v>22.679999999999996</v>
      </c>
      <c r="AB24" s="24">
        <f t="shared" si="12"/>
        <v>0.39584067435231385</v>
      </c>
      <c r="AC24" s="17">
        <f t="shared" si="13"/>
        <v>-0.13053391966950656</v>
      </c>
      <c r="AD24" s="17">
        <f t="shared" ca="1" si="14"/>
        <v>6.3453745571315778E-2</v>
      </c>
      <c r="AE24" s="17">
        <v>145</v>
      </c>
    </row>
    <row r="25" spans="1:31" s="17" customFormat="1" x14ac:dyDescent="0.25">
      <c r="A25" s="17">
        <v>5</v>
      </c>
      <c r="B25" s="17">
        <v>621</v>
      </c>
      <c r="C25" s="17">
        <v>14375</v>
      </c>
      <c r="D25" s="17">
        <v>11720</v>
      </c>
      <c r="E25" s="17">
        <v>12151</v>
      </c>
      <c r="F25" s="17">
        <v>14821</v>
      </c>
      <c r="G25" s="24"/>
      <c r="H25" s="7"/>
      <c r="I25" s="25">
        <f t="shared" si="0"/>
        <v>2224</v>
      </c>
      <c r="J25" s="24">
        <f t="shared" si="0"/>
        <v>-3101</v>
      </c>
      <c r="K25" s="7"/>
      <c r="L25" s="25">
        <f t="shared" si="3"/>
        <v>2228.4680762071957</v>
      </c>
      <c r="M25" s="17">
        <f t="shared" si="1"/>
        <v>19.963704993308635</v>
      </c>
      <c r="N25" s="17">
        <f t="shared" si="4"/>
        <v>-3102.2755419608429</v>
      </c>
      <c r="O25" s="24">
        <f t="shared" si="2"/>
        <v>1.6270072938710249</v>
      </c>
      <c r="P25" s="7"/>
      <c r="Q25" s="25">
        <f t="shared" si="5"/>
        <v>2256.2072592846298</v>
      </c>
      <c r="R25" s="24">
        <f t="shared" si="6"/>
        <v>-3099.7419723971971</v>
      </c>
      <c r="S25" s="7"/>
      <c r="T25" s="25">
        <f t="shared" si="7"/>
        <v>-0.58835255384711282</v>
      </c>
      <c r="U25" s="24">
        <f t="shared" si="8"/>
        <v>-0.81263373120606985</v>
      </c>
      <c r="V25" s="7"/>
      <c r="W25" s="25">
        <f t="shared" si="9"/>
        <v>-0.58553139539091925</v>
      </c>
      <c r="X25" s="24">
        <f t="shared" si="10"/>
        <v>28.159110504732951</v>
      </c>
      <c r="Y25" s="7"/>
      <c r="Z25" s="25">
        <f t="shared" si="11"/>
        <v>621</v>
      </c>
      <c r="AA25" s="17">
        <f t="shared" si="15"/>
        <v>28.268999999999995</v>
      </c>
      <c r="AB25" s="24">
        <f t="shared" si="12"/>
        <v>0.4933871262462769</v>
      </c>
      <c r="AC25" s="17">
        <f t="shared" si="13"/>
        <v>-0.10988949526704417</v>
      </c>
      <c r="AD25" s="17">
        <f t="shared" ca="1" si="14"/>
        <v>2.5037815434991728E-2</v>
      </c>
      <c r="AE25" s="17">
        <v>144</v>
      </c>
    </row>
    <row r="26" spans="1:31" s="17" customFormat="1" x14ac:dyDescent="0.25">
      <c r="A26" s="17">
        <v>6</v>
      </c>
      <c r="B26" s="17">
        <v>614</v>
      </c>
      <c r="C26" s="17">
        <v>14508</v>
      </c>
      <c r="D26" s="17">
        <v>11826</v>
      </c>
      <c r="E26" s="17">
        <v>11994</v>
      </c>
      <c r="F26" s="17">
        <v>14697</v>
      </c>
      <c r="G26" s="24"/>
      <c r="H26" s="7"/>
      <c r="I26" s="25">
        <f t="shared" si="0"/>
        <v>2514</v>
      </c>
      <c r="J26" s="24">
        <f t="shared" si="0"/>
        <v>-2871</v>
      </c>
      <c r="K26" s="7"/>
      <c r="L26" s="25">
        <f t="shared" si="3"/>
        <v>2517.1028798224697</v>
      </c>
      <c r="M26" s="17">
        <f t="shared" si="1"/>
        <v>9.6278631926897908</v>
      </c>
      <c r="N26" s="17">
        <f t="shared" si="4"/>
        <v>-2872.7151074450449</v>
      </c>
      <c r="O26" s="24">
        <f t="shared" si="2"/>
        <v>2.9415935480482749</v>
      </c>
      <c r="P26" s="7"/>
      <c r="Q26" s="25">
        <f t="shared" si="5"/>
        <v>2546.2072592846298</v>
      </c>
      <c r="R26" s="24">
        <f t="shared" si="6"/>
        <v>-2869.7419723971971</v>
      </c>
      <c r="S26" s="7"/>
      <c r="T26" s="25">
        <f t="shared" si="7"/>
        <v>-0.66397603210405343</v>
      </c>
      <c r="U26" s="24">
        <f t="shared" si="8"/>
        <v>-0.75233653232894793</v>
      </c>
      <c r="V26" s="7"/>
      <c r="W26" s="25">
        <f t="shared" si="9"/>
        <v>-0.66136492342379083</v>
      </c>
      <c r="X26" s="24">
        <f t="shared" si="10"/>
        <v>33.703120648063077</v>
      </c>
      <c r="Y26" s="7"/>
      <c r="Z26" s="25">
        <f t="shared" si="11"/>
        <v>614</v>
      </c>
      <c r="AA26" s="17">
        <f t="shared" si="15"/>
        <v>33.794999999999995</v>
      </c>
      <c r="AB26" s="24">
        <f t="shared" si="12"/>
        <v>0.58983402071148361</v>
      </c>
      <c r="AC26" s="17">
        <f t="shared" si="13"/>
        <v>-9.1879351936917431E-2</v>
      </c>
      <c r="AD26" s="17">
        <f t="shared" ca="1" si="14"/>
        <v>9.8873363700064942E-3</v>
      </c>
      <c r="AE26" s="17">
        <v>143</v>
      </c>
    </row>
    <row r="27" spans="1:31" s="17" customFormat="1" x14ac:dyDescent="0.25">
      <c r="A27" s="17">
        <v>7</v>
      </c>
      <c r="B27" s="17">
        <v>613</v>
      </c>
      <c r="C27" s="17">
        <v>14650</v>
      </c>
      <c r="D27" s="17">
        <v>11958</v>
      </c>
      <c r="E27" s="17">
        <v>11868</v>
      </c>
      <c r="F27" s="17">
        <v>14575</v>
      </c>
      <c r="G27" s="24"/>
      <c r="H27" s="7"/>
      <c r="I27" s="25">
        <f t="shared" si="0"/>
        <v>2782</v>
      </c>
      <c r="J27" s="24">
        <f t="shared" si="0"/>
        <v>-2617</v>
      </c>
      <c r="K27" s="7"/>
      <c r="L27" s="25">
        <f t="shared" si="3"/>
        <v>2781.6266155351141</v>
      </c>
      <c r="M27" s="17">
        <f t="shared" si="1"/>
        <v>0.13941595861815256</v>
      </c>
      <c r="N27" s="17">
        <f t="shared" si="4"/>
        <v>-2616.8604331963129</v>
      </c>
      <c r="O27" s="24">
        <f t="shared" si="2"/>
        <v>1.9478892691434335E-2</v>
      </c>
      <c r="P27" s="7"/>
      <c r="Q27" s="25">
        <f t="shared" si="5"/>
        <v>2814.2072592846298</v>
      </c>
      <c r="R27" s="24">
        <f t="shared" si="6"/>
        <v>-2615.7419723971971</v>
      </c>
      <c r="S27" s="7"/>
      <c r="T27" s="25">
        <f t="shared" si="7"/>
        <v>-0.73386255683805368</v>
      </c>
      <c r="U27" s="24">
        <f t="shared" si="8"/>
        <v>-0.68574745182986541</v>
      </c>
      <c r="V27" s="7"/>
      <c r="W27" s="25">
        <f t="shared" si="9"/>
        <v>-0.73148333384030439</v>
      </c>
      <c r="X27" s="24">
        <f t="shared" si="10"/>
        <v>39.233392178001964</v>
      </c>
      <c r="Y27" s="7"/>
      <c r="Z27" s="25">
        <f t="shared" si="11"/>
        <v>613</v>
      </c>
      <c r="AA27" s="17">
        <f t="shared" si="15"/>
        <v>39.311999999999998</v>
      </c>
      <c r="AB27" s="24">
        <f t="shared" si="12"/>
        <v>0.6861238355440108</v>
      </c>
      <c r="AC27" s="17">
        <f t="shared" si="13"/>
        <v>-7.8607821998033955E-2</v>
      </c>
      <c r="AD27" s="17">
        <f t="shared" ca="1" si="14"/>
        <v>1.1695796479365583E-2</v>
      </c>
      <c r="AE27" s="17">
        <v>142</v>
      </c>
    </row>
    <row r="28" spans="1:31" s="17" customFormat="1" x14ac:dyDescent="0.25">
      <c r="A28" s="17">
        <v>8</v>
      </c>
      <c r="B28" s="17">
        <v>635</v>
      </c>
      <c r="C28" s="17">
        <v>14769</v>
      </c>
      <c r="D28" s="17">
        <v>12102</v>
      </c>
      <c r="E28" s="17">
        <v>11742</v>
      </c>
      <c r="F28" s="17">
        <v>14426</v>
      </c>
      <c r="G28" s="24"/>
      <c r="H28" s="7"/>
      <c r="I28" s="25">
        <f t="shared" si="0"/>
        <v>3027</v>
      </c>
      <c r="J28" s="24">
        <f t="shared" si="0"/>
        <v>-2324</v>
      </c>
      <c r="K28" s="7"/>
      <c r="L28" s="25">
        <f t="shared" si="3"/>
        <v>3028.1202843824922</v>
      </c>
      <c r="M28" s="17">
        <f t="shared" si="1"/>
        <v>1.2550370976558691</v>
      </c>
      <c r="N28" s="17">
        <f t="shared" si="4"/>
        <v>-2326.2624712092102</v>
      </c>
      <c r="O28" s="24">
        <f t="shared" si="2"/>
        <v>5.1187759725048911</v>
      </c>
      <c r="P28" s="7"/>
      <c r="Q28" s="25">
        <f t="shared" si="5"/>
        <v>3059.2072592846298</v>
      </c>
      <c r="R28" s="24">
        <f t="shared" si="6"/>
        <v>-2322.7419723971971</v>
      </c>
      <c r="S28" s="7"/>
      <c r="T28" s="25">
        <f t="shared" si="7"/>
        <v>-0.79775135743443448</v>
      </c>
      <c r="U28" s="24">
        <f t="shared" si="8"/>
        <v>-0.60893406369509695</v>
      </c>
      <c r="V28" s="7"/>
      <c r="W28" s="25">
        <f t="shared" si="9"/>
        <v>-0.79563952355353296</v>
      </c>
      <c r="X28" s="24">
        <f t="shared" si="10"/>
        <v>44.956780141826584</v>
      </c>
      <c r="Y28" s="7"/>
      <c r="Z28" s="25">
        <f t="shared" si="11"/>
        <v>635</v>
      </c>
      <c r="AA28" s="17">
        <f t="shared" si="15"/>
        <v>45.027000000000001</v>
      </c>
      <c r="AB28" s="24">
        <f t="shared" si="12"/>
        <v>0.78586940229548674</v>
      </c>
      <c r="AC28" s="17">
        <f t="shared" si="13"/>
        <v>-7.0219858173416583E-2</v>
      </c>
      <c r="AD28" s="17">
        <f t="shared" ca="1" si="14"/>
        <v>6.2279973925633669E-2</v>
      </c>
      <c r="AE28" s="17">
        <v>141</v>
      </c>
    </row>
    <row r="29" spans="1:31" s="17" customFormat="1" x14ac:dyDescent="0.25">
      <c r="A29" s="17">
        <v>9</v>
      </c>
      <c r="B29" s="17">
        <v>635</v>
      </c>
      <c r="C29" s="17">
        <v>14878</v>
      </c>
      <c r="D29" s="17">
        <v>12267</v>
      </c>
      <c r="E29" s="17">
        <v>11636</v>
      </c>
      <c r="F29" s="17">
        <v>14275</v>
      </c>
      <c r="G29" s="24"/>
      <c r="H29" s="7"/>
      <c r="I29" s="25">
        <f t="shared" si="0"/>
        <v>3242</v>
      </c>
      <c r="J29" s="24">
        <f t="shared" si="0"/>
        <v>-2008</v>
      </c>
      <c r="K29" s="7"/>
      <c r="L29" s="25">
        <f t="shared" si="3"/>
        <v>3244.1849197009014</v>
      </c>
      <c r="M29" s="17">
        <f t="shared" si="1"/>
        <v>4.7738740993872648</v>
      </c>
      <c r="N29" s="17">
        <f t="shared" si="4"/>
        <v>-2012.5154244054654</v>
      </c>
      <c r="O29" s="24">
        <f t="shared" si="2"/>
        <v>20.389057561472651</v>
      </c>
      <c r="P29" s="7"/>
      <c r="Q29" s="25">
        <f t="shared" si="5"/>
        <v>3274.2072592846298</v>
      </c>
      <c r="R29" s="24">
        <f t="shared" si="6"/>
        <v>-2006.7419723971971</v>
      </c>
      <c r="S29" s="7"/>
      <c r="T29" s="25">
        <f t="shared" si="7"/>
        <v>-0.85381703959044219</v>
      </c>
      <c r="U29" s="24">
        <f t="shared" si="8"/>
        <v>-0.52609095567261643</v>
      </c>
      <c r="V29" s="7"/>
      <c r="W29" s="25">
        <f t="shared" si="9"/>
        <v>-0.85199350685636155</v>
      </c>
      <c r="X29" s="24">
        <f t="shared" si="10"/>
        <v>50.690426097637271</v>
      </c>
      <c r="Y29" s="7"/>
      <c r="Z29" s="25">
        <f t="shared" si="11"/>
        <v>635</v>
      </c>
      <c r="AA29" s="17">
        <f t="shared" si="15"/>
        <v>50.742000000000004</v>
      </c>
      <c r="AB29" s="24">
        <f t="shared" si="12"/>
        <v>0.8856149690469628</v>
      </c>
      <c r="AC29" s="17">
        <f t="shared" si="13"/>
        <v>-5.1573902362733293E-2</v>
      </c>
      <c r="AD29" s="17">
        <f t="shared" ca="1" si="14"/>
        <v>5.7517761449638272E-2</v>
      </c>
      <c r="AE29" s="17">
        <v>140</v>
      </c>
    </row>
    <row r="30" spans="1:31" s="17" customFormat="1" x14ac:dyDescent="0.25">
      <c r="A30" s="17">
        <v>10</v>
      </c>
      <c r="B30" s="17">
        <v>638</v>
      </c>
      <c r="C30" s="17">
        <v>14980</v>
      </c>
      <c r="D30" s="17">
        <v>12436</v>
      </c>
      <c r="E30" s="17">
        <v>11549</v>
      </c>
      <c r="F30" s="17">
        <v>14110</v>
      </c>
      <c r="G30" s="24"/>
      <c r="H30" s="7"/>
      <c r="I30" s="25">
        <f t="shared" si="0"/>
        <v>3431</v>
      </c>
      <c r="J30" s="24">
        <f t="shared" si="0"/>
        <v>-1674</v>
      </c>
      <c r="K30" s="7"/>
      <c r="L30" s="25">
        <f t="shared" si="3"/>
        <v>3428.458617240427</v>
      </c>
      <c r="M30" s="17">
        <f t="shared" si="1"/>
        <v>6.4586263306550062</v>
      </c>
      <c r="N30" s="17">
        <f t="shared" si="4"/>
        <v>-1677.1242549601873</v>
      </c>
      <c r="O30" s="24">
        <f t="shared" si="2"/>
        <v>9.7609690562547762</v>
      </c>
      <c r="P30" s="7"/>
      <c r="Q30" s="25">
        <f t="shared" si="5"/>
        <v>3463.2072592846298</v>
      </c>
      <c r="R30" s="24">
        <f t="shared" si="6"/>
        <v>-1672.7419723971971</v>
      </c>
      <c r="S30" s="7"/>
      <c r="T30" s="25">
        <f t="shared" si="7"/>
        <v>-0.90310268576479313</v>
      </c>
      <c r="U30" s="24">
        <f t="shared" si="8"/>
        <v>-0.43852893643366536</v>
      </c>
      <c r="V30" s="7"/>
      <c r="W30" s="25">
        <f t="shared" si="9"/>
        <v>-0.90158381614132788</v>
      </c>
      <c r="X30" s="24">
        <f t="shared" si="10"/>
        <v>56.446809483866105</v>
      </c>
      <c r="Y30" s="7"/>
      <c r="Z30" s="25">
        <f t="shared" si="11"/>
        <v>638</v>
      </c>
      <c r="AA30" s="17">
        <f t="shared" si="15"/>
        <v>56.484000000000002</v>
      </c>
      <c r="AB30" s="24">
        <f t="shared" si="12"/>
        <v>0.98583177469647709</v>
      </c>
      <c r="AC30" s="17">
        <f t="shared" si="13"/>
        <v>-3.7190516133897233E-2</v>
      </c>
      <c r="AD30" s="17">
        <f t="shared" ca="1" si="14"/>
        <v>-3.1046829607298321E-2</v>
      </c>
      <c r="AE30" s="17">
        <v>139</v>
      </c>
    </row>
    <row r="31" spans="1:31" s="17" customFormat="1" x14ac:dyDescent="0.25">
      <c r="A31" s="17">
        <v>11</v>
      </c>
      <c r="B31" s="17">
        <v>624</v>
      </c>
      <c r="C31" s="17">
        <v>15054</v>
      </c>
      <c r="D31" s="17">
        <v>12606</v>
      </c>
      <c r="E31" s="17">
        <v>11472</v>
      </c>
      <c r="F31" s="17">
        <v>13936</v>
      </c>
      <c r="G31" s="24"/>
      <c r="H31" s="7"/>
      <c r="I31" s="25">
        <f t="shared" si="0"/>
        <v>3582</v>
      </c>
      <c r="J31" s="24">
        <f t="shared" si="0"/>
        <v>-1330</v>
      </c>
      <c r="K31" s="7"/>
      <c r="L31" s="25">
        <f t="shared" si="3"/>
        <v>3575.0995190731637</v>
      </c>
      <c r="M31" s="17">
        <f t="shared" si="1"/>
        <v>47.616637021631291</v>
      </c>
      <c r="N31" s="17">
        <f t="shared" si="4"/>
        <v>-1332.7751962121424</v>
      </c>
      <c r="O31" s="24">
        <f t="shared" si="2"/>
        <v>7.7017140158896273</v>
      </c>
      <c r="P31" s="7"/>
      <c r="Q31" s="25">
        <f t="shared" si="5"/>
        <v>3614.2072592846298</v>
      </c>
      <c r="R31" s="24">
        <f t="shared" si="6"/>
        <v>-1328.7419723971971</v>
      </c>
      <c r="S31" s="7"/>
      <c r="T31" s="25">
        <f t="shared" si="7"/>
        <v>-0.94247904858133802</v>
      </c>
      <c r="U31" s="24">
        <f t="shared" si="8"/>
        <v>-0.34834529985223078</v>
      </c>
      <c r="V31" s="7"/>
      <c r="W31" s="25">
        <f t="shared" si="9"/>
        <v>-0.94127389493934288</v>
      </c>
      <c r="X31" s="24">
        <f t="shared" si="10"/>
        <v>62.076590862764874</v>
      </c>
      <c r="Y31" s="7"/>
      <c r="Z31" s="25">
        <f t="shared" si="11"/>
        <v>624</v>
      </c>
      <c r="AA31" s="17">
        <f t="shared" si="15"/>
        <v>62.1</v>
      </c>
      <c r="AB31" s="24">
        <f t="shared" si="12"/>
        <v>1.0838494654884787</v>
      </c>
      <c r="AC31" s="17">
        <f t="shared" si="13"/>
        <v>-2.3409137235127275E-2</v>
      </c>
      <c r="AD31" s="17">
        <f t="shared" ca="1" si="14"/>
        <v>-2.7781895924945843E-2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15106</v>
      </c>
      <c r="D32" s="17">
        <v>12791</v>
      </c>
      <c r="E32" s="17">
        <v>11418</v>
      </c>
      <c r="F32" s="17">
        <v>13763</v>
      </c>
      <c r="G32" s="24"/>
      <c r="H32" s="7"/>
      <c r="I32" s="25">
        <f t="shared" si="0"/>
        <v>3688</v>
      </c>
      <c r="J32" s="24">
        <f t="shared" si="0"/>
        <v>-972</v>
      </c>
      <c r="K32" s="7"/>
      <c r="L32" s="25">
        <f t="shared" si="3"/>
        <v>3687.8578929949208</v>
      </c>
      <c r="M32" s="17">
        <f t="shared" si="1"/>
        <v>2.0194400892578873E-2</v>
      </c>
      <c r="N32" s="17">
        <f t="shared" si="4"/>
        <v>-972.72045450775192</v>
      </c>
      <c r="O32" s="24">
        <f t="shared" si="2"/>
        <v>0.51905469774006741</v>
      </c>
      <c r="P32" s="7"/>
      <c r="Q32" s="25">
        <f t="shared" si="5"/>
        <v>3720.2072592846298</v>
      </c>
      <c r="R32" s="24">
        <f t="shared" si="6"/>
        <v>-970.74197239719695</v>
      </c>
      <c r="S32" s="7"/>
      <c r="T32" s="25">
        <f t="shared" si="7"/>
        <v>-0.97012073373732322</v>
      </c>
      <c r="U32" s="24">
        <f t="shared" si="8"/>
        <v>-0.25449139899131917</v>
      </c>
      <c r="V32" s="7"/>
      <c r="W32" s="25">
        <f t="shared" si="9"/>
        <v>-0.969241983014139</v>
      </c>
      <c r="X32" s="24">
        <f t="shared" si="10"/>
        <v>67.673104794393282</v>
      </c>
      <c r="Y32" s="7"/>
      <c r="Z32" s="25">
        <f t="shared" si="11"/>
        <v>629</v>
      </c>
      <c r="AA32" s="17">
        <f t="shared" si="15"/>
        <v>67.760999999999996</v>
      </c>
      <c r="AB32" s="24">
        <f t="shared" si="12"/>
        <v>1.1826525544438775</v>
      </c>
      <c r="AC32" s="17">
        <f t="shared" si="13"/>
        <v>-8.7895205606713489E-2</v>
      </c>
      <c r="AD32" s="17">
        <f t="shared" ca="1" si="14"/>
        <v>6.5687266622944662E-2</v>
      </c>
      <c r="AE32" s="17">
        <v>137</v>
      </c>
    </row>
    <row r="33" spans="1:31" s="17" customFormat="1" x14ac:dyDescent="0.25">
      <c r="A33" s="17">
        <v>13</v>
      </c>
      <c r="B33" s="17">
        <v>606</v>
      </c>
      <c r="C33" s="17">
        <v>15138</v>
      </c>
      <c r="D33" s="17">
        <v>12958</v>
      </c>
      <c r="E33" s="17">
        <v>11375</v>
      </c>
      <c r="F33" s="17">
        <v>13577</v>
      </c>
      <c r="G33" s="24"/>
      <c r="H33" s="7"/>
      <c r="I33" s="25">
        <f t="shared" si="0"/>
        <v>3763</v>
      </c>
      <c r="J33" s="24">
        <f t="shared" si="0"/>
        <v>-619</v>
      </c>
      <c r="K33" s="7"/>
      <c r="L33" s="25">
        <f t="shared" si="3"/>
        <v>3762.175277317122</v>
      </c>
      <c r="M33" s="17">
        <f t="shared" si="1"/>
        <v>0.68016750365351675</v>
      </c>
      <c r="N33" s="17">
        <f t="shared" si="4"/>
        <v>-616.81487089982363</v>
      </c>
      <c r="O33" s="24">
        <f t="shared" si="2"/>
        <v>4.7747891844375854</v>
      </c>
      <c r="P33" s="7"/>
      <c r="Q33" s="25">
        <f t="shared" si="5"/>
        <v>3795.2072592846298</v>
      </c>
      <c r="R33" s="24">
        <f t="shared" si="6"/>
        <v>-617.74197239719695</v>
      </c>
      <c r="S33" s="7"/>
      <c r="T33" s="25">
        <f t="shared" si="7"/>
        <v>-0.9896785298382561</v>
      </c>
      <c r="U33" s="24">
        <f t="shared" si="8"/>
        <v>-0.16194830680164943</v>
      </c>
      <c r="V33" s="7"/>
      <c r="W33" s="25">
        <f t="shared" si="9"/>
        <v>-0.98912157682928548</v>
      </c>
      <c r="X33" s="24">
        <f t="shared" si="10"/>
        <v>73.086522794736993</v>
      </c>
      <c r="Y33" s="7"/>
      <c r="Z33" s="25">
        <f t="shared" si="11"/>
        <v>606</v>
      </c>
      <c r="AA33" s="17">
        <f t="shared" si="15"/>
        <v>73.214999999999989</v>
      </c>
      <c r="AB33" s="24">
        <f t="shared" si="12"/>
        <v>1.2778428118476481</v>
      </c>
      <c r="AC33" s="17">
        <f t="shared" si="13"/>
        <v>-0.12847720526299611</v>
      </c>
      <c r="AD33" s="17">
        <f t="shared" ca="1" si="14"/>
        <v>9.518172755389287E-2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15166</v>
      </c>
      <c r="D34" s="17">
        <v>13147</v>
      </c>
      <c r="E34" s="17">
        <v>11360</v>
      </c>
      <c r="F34" s="17">
        <v>13402</v>
      </c>
      <c r="G34" s="24"/>
      <c r="H34" s="7"/>
      <c r="I34" s="25">
        <f t="shared" si="0"/>
        <v>3806</v>
      </c>
      <c r="J34" s="24">
        <f t="shared" si="0"/>
        <v>-255</v>
      </c>
      <c r="K34" s="7"/>
      <c r="L34" s="25">
        <f t="shared" si="3"/>
        <v>3802.3884174612967</v>
      </c>
      <c r="M34" s="17">
        <f t="shared" si="1"/>
        <v>13.043528433866285</v>
      </c>
      <c r="N34" s="17">
        <f t="shared" si="4"/>
        <v>-251.13325031405307</v>
      </c>
      <c r="O34" s="24">
        <f t="shared" si="2"/>
        <v>14.951753133770668</v>
      </c>
      <c r="P34" s="7"/>
      <c r="Q34" s="25">
        <f t="shared" si="5"/>
        <v>3838.2072592846298</v>
      </c>
      <c r="R34" s="24">
        <f t="shared" si="6"/>
        <v>-253.74197239719695</v>
      </c>
      <c r="S34" s="7"/>
      <c r="T34" s="25">
        <f t="shared" si="7"/>
        <v>-1.0008916662694576</v>
      </c>
      <c r="U34" s="24">
        <f t="shared" si="8"/>
        <v>-6.6521435535247711E-2</v>
      </c>
      <c r="V34" s="7"/>
      <c r="W34" s="25">
        <f t="shared" si="9"/>
        <v>-1.0006664845713982</v>
      </c>
      <c r="X34" s="24">
        <f t="shared" si="10"/>
        <v>78.581761202691155</v>
      </c>
      <c r="Y34" s="7"/>
      <c r="Z34" s="25">
        <f t="shared" si="11"/>
        <v>613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-0.15023879730883039</v>
      </c>
      <c r="AD34" s="17">
        <f t="shared" ca="1" si="14"/>
        <v>6.5485512082318564E-2</v>
      </c>
      <c r="AE34" s="17">
        <v>135</v>
      </c>
    </row>
    <row r="35" spans="1:31" s="17" customFormat="1" x14ac:dyDescent="0.25">
      <c r="A35" s="17">
        <v>15</v>
      </c>
      <c r="B35" s="17">
        <v>624</v>
      </c>
      <c r="C35" s="17">
        <v>15171</v>
      </c>
      <c r="D35" s="17">
        <v>13339</v>
      </c>
      <c r="E35" s="17">
        <v>11358</v>
      </c>
      <c r="F35" s="17">
        <v>13215</v>
      </c>
      <c r="G35" s="24"/>
      <c r="H35" s="7"/>
      <c r="I35" s="25">
        <f t="shared" si="0"/>
        <v>3813</v>
      </c>
      <c r="J35" s="24">
        <f t="shared" si="0"/>
        <v>124</v>
      </c>
      <c r="K35" s="7"/>
      <c r="L35" s="25">
        <f t="shared" si="3"/>
        <v>3806.8264532867315</v>
      </c>
      <c r="M35" s="17">
        <f t="shared" si="1"/>
        <v>38.11267902090804</v>
      </c>
      <c r="N35" s="17">
        <f t="shared" si="4"/>
        <v>123.46878314861776</v>
      </c>
      <c r="O35" s="24">
        <f t="shared" si="2"/>
        <v>0.28219134319246081</v>
      </c>
      <c r="P35" s="7"/>
      <c r="Q35" s="25">
        <f t="shared" si="5"/>
        <v>3845.2072592846298</v>
      </c>
      <c r="R35" s="24">
        <f t="shared" si="6"/>
        <v>125.25802760280304</v>
      </c>
      <c r="S35" s="7"/>
      <c r="T35" s="25">
        <f t="shared" si="7"/>
        <v>-1.0027170605722113</v>
      </c>
      <c r="U35" s="24">
        <f t="shared" si="8"/>
        <v>3.2837861744879335E-2</v>
      </c>
      <c r="V35" s="7"/>
      <c r="W35" s="25">
        <f t="shared" si="9"/>
        <v>-1.0028372625743966</v>
      </c>
      <c r="X35" s="24">
        <f t="shared" si="10"/>
        <v>84.26050191430096</v>
      </c>
      <c r="Y35" s="7"/>
      <c r="Z35" s="25">
        <f t="shared" si="11"/>
        <v>624</v>
      </c>
      <c r="AA35" s="17">
        <f t="shared" si="15"/>
        <v>84.347999999999985</v>
      </c>
      <c r="AB35" s="24">
        <f t="shared" si="12"/>
        <v>1.4721503174721766</v>
      </c>
      <c r="AC35" s="17">
        <f t="shared" si="13"/>
        <v>-8.7498085699024841E-2</v>
      </c>
      <c r="AD35" s="17">
        <f t="shared" ca="1" si="14"/>
        <v>-2.4625452895506328E-2</v>
      </c>
      <c r="AE35" s="17">
        <v>134</v>
      </c>
    </row>
    <row r="36" spans="1:31" s="17" customFormat="1" x14ac:dyDescent="0.25">
      <c r="A36" s="17">
        <v>16</v>
      </c>
      <c r="B36" s="17">
        <v>625</v>
      </c>
      <c r="C36" s="17">
        <v>15155</v>
      </c>
      <c r="D36" s="17">
        <v>13524</v>
      </c>
      <c r="E36" s="17">
        <v>11375</v>
      </c>
      <c r="F36" s="17">
        <v>13032</v>
      </c>
      <c r="G36" s="24"/>
      <c r="H36" s="7"/>
      <c r="I36" s="25">
        <f t="shared" si="0"/>
        <v>3780</v>
      </c>
      <c r="J36" s="24">
        <f t="shared" si="0"/>
        <v>492</v>
      </c>
      <c r="K36" s="7"/>
      <c r="L36" s="25">
        <f t="shared" si="3"/>
        <v>3774.3209928415117</v>
      </c>
      <c r="M36" s="17">
        <f t="shared" si="1"/>
        <v>32.251122306161072</v>
      </c>
      <c r="N36" s="17">
        <f t="shared" si="4"/>
        <v>497.46469582320373</v>
      </c>
      <c r="O36" s="24">
        <f t="shared" si="2"/>
        <v>29.862900440140251</v>
      </c>
      <c r="P36" s="7"/>
      <c r="Q36" s="25">
        <f t="shared" si="5"/>
        <v>3812.2072592846298</v>
      </c>
      <c r="R36" s="24">
        <f t="shared" si="6"/>
        <v>493.25802760280305</v>
      </c>
      <c r="S36" s="7"/>
      <c r="T36" s="25">
        <f t="shared" si="7"/>
        <v>-0.99411163028780092</v>
      </c>
      <c r="U36" s="24">
        <f t="shared" si="8"/>
        <v>0.12931337994827447</v>
      </c>
      <c r="V36" s="7"/>
      <c r="W36" s="25">
        <f t="shared" si="9"/>
        <v>-0.99456712896592914</v>
      </c>
      <c r="X36" s="24">
        <f t="shared" si="10"/>
        <v>89.793049781217292</v>
      </c>
      <c r="Y36" s="7"/>
      <c r="Z36" s="25">
        <f t="shared" si="11"/>
        <v>625</v>
      </c>
      <c r="AA36" s="17">
        <f t="shared" si="15"/>
        <v>89.972999999999985</v>
      </c>
      <c r="AB36" s="24">
        <f t="shared" si="12"/>
        <v>1.570325087896858</v>
      </c>
      <c r="AC36" s="17">
        <f t="shared" si="13"/>
        <v>-0.17995021878269313</v>
      </c>
      <c r="AD36" s="17">
        <f t="shared" ca="1" si="14"/>
        <v>5.7658195113077682E-2</v>
      </c>
      <c r="AE36" s="17">
        <v>133</v>
      </c>
    </row>
    <row r="37" spans="1:31" s="17" customFormat="1" x14ac:dyDescent="0.25">
      <c r="A37" s="17">
        <v>17</v>
      </c>
      <c r="B37" s="17">
        <v>633</v>
      </c>
      <c r="C37" s="17">
        <v>15116</v>
      </c>
      <c r="D37" s="17">
        <v>13704</v>
      </c>
      <c r="E37" s="17">
        <v>11407</v>
      </c>
      <c r="F37" s="17">
        <v>12841</v>
      </c>
      <c r="G37" s="24"/>
      <c r="H37" s="7"/>
      <c r="I37" s="25">
        <f t="shared" si="0"/>
        <v>3709</v>
      </c>
      <c r="J37" s="24">
        <f t="shared" si="0"/>
        <v>863</v>
      </c>
      <c r="K37" s="7"/>
      <c r="L37" s="25">
        <f t="shared" si="3"/>
        <v>3704.0278801825407</v>
      </c>
      <c r="M37" s="17">
        <f t="shared" si="1"/>
        <v>24.721975479171657</v>
      </c>
      <c r="N37" s="17">
        <f t="shared" si="4"/>
        <v>871.32608707745896</v>
      </c>
      <c r="O37" s="24">
        <f t="shared" si="2"/>
        <v>69.323726021429167</v>
      </c>
      <c r="P37" s="7"/>
      <c r="Q37" s="25">
        <f t="shared" si="5"/>
        <v>3741.2072592846298</v>
      </c>
      <c r="R37" s="24">
        <f t="shared" si="6"/>
        <v>864.25802760280305</v>
      </c>
      <c r="S37" s="7"/>
      <c r="T37" s="25">
        <f t="shared" si="7"/>
        <v>-0.97559691664558446</v>
      </c>
      <c r="U37" s="24">
        <f t="shared" si="8"/>
        <v>0.22657538335441466</v>
      </c>
      <c r="V37" s="7"/>
      <c r="W37" s="25">
        <f t="shared" si="9"/>
        <v>-0.9763903859557137</v>
      </c>
      <c r="X37" s="24">
        <f t="shared" si="10"/>
        <v>95.449516213055631</v>
      </c>
      <c r="Y37" s="7"/>
      <c r="Z37" s="25">
        <f t="shared" si="11"/>
        <v>633</v>
      </c>
      <c r="AA37" s="17">
        <f t="shared" si="15"/>
        <v>95.669999999999987</v>
      </c>
      <c r="AB37" s="24">
        <f t="shared" si="12"/>
        <v>1.6697564953829749</v>
      </c>
      <c r="AC37" s="17">
        <f t="shared" si="13"/>
        <v>-0.22048378694435655</v>
      </c>
      <c r="AD37" s="17">
        <f t="shared" ca="1" si="14"/>
        <v>0.12745513009353715</v>
      </c>
      <c r="AE37" s="17">
        <v>132</v>
      </c>
    </row>
    <row r="38" spans="1:31" s="17" customFormat="1" x14ac:dyDescent="0.25">
      <c r="A38" s="17">
        <v>18</v>
      </c>
      <c r="B38" s="17">
        <v>640</v>
      </c>
      <c r="C38" s="17">
        <v>15068</v>
      </c>
      <c r="D38" s="17">
        <v>13895</v>
      </c>
      <c r="E38" s="17">
        <v>11466</v>
      </c>
      <c r="F38" s="17">
        <v>12660</v>
      </c>
      <c r="G38" s="24"/>
      <c r="H38" s="7"/>
      <c r="I38" s="25">
        <f t="shared" si="0"/>
        <v>3602</v>
      </c>
      <c r="J38" s="24">
        <f t="shared" si="0"/>
        <v>1235</v>
      </c>
      <c r="K38" s="7"/>
      <c r="L38" s="25">
        <f t="shared" si="3"/>
        <v>3595.4300213637298</v>
      </c>
      <c r="M38" s="17">
        <f t="shared" si="1"/>
        <v>43.164619281046932</v>
      </c>
      <c r="N38" s="17">
        <f t="shared" si="4"/>
        <v>1240.5278059363145</v>
      </c>
      <c r="O38" s="24">
        <f t="shared" si="2"/>
        <v>30.55663846955391</v>
      </c>
      <c r="P38" s="7"/>
      <c r="Q38" s="25">
        <f t="shared" si="5"/>
        <v>3634.2072592846298</v>
      </c>
      <c r="R38" s="24">
        <f t="shared" si="6"/>
        <v>1236.2580276028029</v>
      </c>
      <c r="S38" s="7"/>
      <c r="T38" s="25">
        <f t="shared" si="7"/>
        <v>-0.94769446087492015</v>
      </c>
      <c r="U38" s="24">
        <f t="shared" si="8"/>
        <v>0.32409954849480316</v>
      </c>
      <c r="V38" s="7"/>
      <c r="W38" s="25">
        <f t="shared" si="9"/>
        <v>-0.94882675537679062</v>
      </c>
      <c r="X38" s="24">
        <f t="shared" si="10"/>
        <v>101.24412759190693</v>
      </c>
      <c r="Y38" s="7"/>
      <c r="Z38" s="25">
        <f t="shared" si="11"/>
        <v>640</v>
      </c>
      <c r="AA38" s="17">
        <f t="shared" si="15"/>
        <v>101.42999999999999</v>
      </c>
      <c r="AB38" s="24">
        <f t="shared" si="12"/>
        <v>1.7702874602978482</v>
      </c>
      <c r="AC38" s="17">
        <f t="shared" si="13"/>
        <v>-0.18587240809306138</v>
      </c>
      <c r="AD38" s="17">
        <f t="shared" ca="1" si="14"/>
        <v>4.1622765654850014E-2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14986</v>
      </c>
      <c r="D39" s="17">
        <v>14071</v>
      </c>
      <c r="E39" s="17">
        <v>11536</v>
      </c>
      <c r="F39" s="17">
        <v>12480</v>
      </c>
      <c r="G39" s="24"/>
      <c r="H39" s="7"/>
      <c r="I39" s="25">
        <f t="shared" si="0"/>
        <v>3450</v>
      </c>
      <c r="J39" s="24">
        <f t="shared" si="0"/>
        <v>1591</v>
      </c>
      <c r="K39" s="7"/>
      <c r="L39" s="25">
        <f t="shared" si="3"/>
        <v>3451.7198269765613</v>
      </c>
      <c r="M39" s="17">
        <f t="shared" si="1"/>
        <v>2.9578048293080088</v>
      </c>
      <c r="N39" s="17">
        <f t="shared" si="4"/>
        <v>1593.8926928459243</v>
      </c>
      <c r="O39" s="24">
        <f t="shared" si="2"/>
        <v>8.367671900861799</v>
      </c>
      <c r="P39" s="7"/>
      <c r="Q39" s="25">
        <f t="shared" si="5"/>
        <v>3482.2072592846298</v>
      </c>
      <c r="R39" s="24">
        <f t="shared" si="6"/>
        <v>1592.2580276028029</v>
      </c>
      <c r="S39" s="7"/>
      <c r="T39" s="25">
        <f t="shared" si="7"/>
        <v>-0.90805732744369605</v>
      </c>
      <c r="U39" s="24">
        <f t="shared" si="8"/>
        <v>0.41742912588721803</v>
      </c>
      <c r="V39" s="7"/>
      <c r="W39" s="25">
        <f t="shared" si="9"/>
        <v>-0.90951379586837711</v>
      </c>
      <c r="X39" s="24">
        <f t="shared" si="10"/>
        <v>107.03818517105208</v>
      </c>
      <c r="Y39" s="7"/>
      <c r="Z39" s="25">
        <f t="shared" si="11"/>
        <v>634</v>
      </c>
      <c r="AA39" s="17">
        <f t="shared" si="15"/>
        <v>107.136</v>
      </c>
      <c r="AB39" s="24">
        <f t="shared" si="12"/>
        <v>1.8698759474166449</v>
      </c>
      <c r="AC39" s="17">
        <f t="shared" si="13"/>
        <v>-9.7814828947917931E-2</v>
      </c>
      <c r="AD39" s="17">
        <f t="shared" ca="1" si="14"/>
        <v>-8.9177582603753081E-2</v>
      </c>
      <c r="AE39" s="17">
        <v>130</v>
      </c>
    </row>
    <row r="40" spans="1:31" s="17" customFormat="1" x14ac:dyDescent="0.25">
      <c r="A40" s="17">
        <v>20</v>
      </c>
      <c r="B40" s="17">
        <v>612</v>
      </c>
      <c r="C40" s="17">
        <v>14907</v>
      </c>
      <c r="D40" s="17">
        <v>14231</v>
      </c>
      <c r="E40" s="17">
        <v>11621</v>
      </c>
      <c r="F40" s="17">
        <v>12313</v>
      </c>
      <c r="G40" s="24"/>
      <c r="H40" s="7"/>
      <c r="I40" s="25">
        <f t="shared" si="0"/>
        <v>3286</v>
      </c>
      <c r="J40" s="24">
        <f t="shared" si="0"/>
        <v>1918</v>
      </c>
      <c r="K40" s="7"/>
      <c r="L40" s="25">
        <f t="shared" si="3"/>
        <v>3280.222459311366</v>
      </c>
      <c r="M40" s="17">
        <f t="shared" si="1"/>
        <v>33.379976408821001</v>
      </c>
      <c r="N40" s="17">
        <f t="shared" si="4"/>
        <v>1920.0114675203342</v>
      </c>
      <c r="O40" s="24">
        <f t="shared" si="2"/>
        <v>4.0460015853595594</v>
      </c>
      <c r="P40" s="7"/>
      <c r="Q40" s="25">
        <f t="shared" si="5"/>
        <v>3318.2072592846298</v>
      </c>
      <c r="R40" s="24">
        <f t="shared" si="6"/>
        <v>1919.2580276028029</v>
      </c>
      <c r="S40" s="7"/>
      <c r="T40" s="25">
        <f t="shared" si="7"/>
        <v>-0.86529094663632278</v>
      </c>
      <c r="U40" s="24">
        <f t="shared" si="8"/>
        <v>0.50315601298643053</v>
      </c>
      <c r="V40" s="7"/>
      <c r="W40" s="25">
        <f t="shared" si="9"/>
        <v>-0.86704514314648473</v>
      </c>
      <c r="X40" s="24">
        <f t="shared" si="10"/>
        <v>112.51209804565201</v>
      </c>
      <c r="Y40" s="7"/>
      <c r="Z40" s="25">
        <f t="shared" si="11"/>
        <v>612</v>
      </c>
      <c r="AA40" s="17">
        <f t="shared" si="15"/>
        <v>112.64399999999999</v>
      </c>
      <c r="AB40" s="24">
        <f t="shared" si="12"/>
        <v>1.9660086826164924</v>
      </c>
      <c r="AC40" s="17">
        <f t="shared" si="13"/>
        <v>-0.13190195434798113</v>
      </c>
      <c r="AD40" s="17">
        <f t="shared" ca="1" si="14"/>
        <v>6.8240420511443745E-2</v>
      </c>
      <c r="AE40" s="17">
        <v>129</v>
      </c>
    </row>
    <row r="41" spans="1:31" s="17" customFormat="1" x14ac:dyDescent="0.25">
      <c r="A41" s="17">
        <v>21</v>
      </c>
      <c r="B41" s="17">
        <v>615</v>
      </c>
      <c r="C41" s="17">
        <v>14800</v>
      </c>
      <c r="D41" s="17">
        <v>14382</v>
      </c>
      <c r="E41" s="17">
        <v>11721</v>
      </c>
      <c r="F41" s="17">
        <v>12154</v>
      </c>
      <c r="G41" s="24"/>
      <c r="H41" s="7"/>
      <c r="I41" s="25">
        <f t="shared" si="0"/>
        <v>3079</v>
      </c>
      <c r="J41" s="24">
        <f t="shared" si="0"/>
        <v>2228</v>
      </c>
      <c r="K41" s="7"/>
      <c r="L41" s="25">
        <f t="shared" si="3"/>
        <v>3077.0671355640161</v>
      </c>
      <c r="M41" s="17">
        <f t="shared" si="1"/>
        <v>3.7359649278913669</v>
      </c>
      <c r="N41" s="17">
        <f t="shared" si="4"/>
        <v>2229.819531383208</v>
      </c>
      <c r="O41" s="24">
        <f t="shared" si="2"/>
        <v>3.3106944544786692</v>
      </c>
      <c r="P41" s="7"/>
      <c r="Q41" s="25">
        <f t="shared" si="5"/>
        <v>3111.2072592846298</v>
      </c>
      <c r="R41" s="24">
        <f t="shared" si="6"/>
        <v>2229.2580276028029</v>
      </c>
      <c r="S41" s="7"/>
      <c r="T41" s="25">
        <f t="shared" si="7"/>
        <v>-0.81131142939774803</v>
      </c>
      <c r="U41" s="24">
        <f t="shared" si="8"/>
        <v>0.58442615060342096</v>
      </c>
      <c r="V41" s="7"/>
      <c r="W41" s="25">
        <f t="shared" si="9"/>
        <v>-0.81334779460168449</v>
      </c>
      <c r="X41" s="24">
        <f t="shared" si="10"/>
        <v>118.08393117086257</v>
      </c>
      <c r="Y41" s="7"/>
      <c r="Z41" s="25">
        <f t="shared" si="11"/>
        <v>615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-9.5068829137417765E-2</v>
      </c>
      <c r="AD41" s="17">
        <f t="shared" ca="1" si="14"/>
        <v>3.9622033632923603E-2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14690</v>
      </c>
      <c r="D42" s="17">
        <v>14535</v>
      </c>
      <c r="E42" s="17">
        <v>11840</v>
      </c>
      <c r="F42" s="17">
        <v>12018</v>
      </c>
      <c r="G42" s="24"/>
      <c r="H42" s="7"/>
      <c r="I42" s="25">
        <f t="shared" si="0"/>
        <v>2850</v>
      </c>
      <c r="J42" s="24">
        <f t="shared" si="0"/>
        <v>2517</v>
      </c>
      <c r="K42" s="7"/>
      <c r="L42" s="25">
        <f t="shared" si="3"/>
        <v>2846.5105097078349</v>
      </c>
      <c r="M42" s="17">
        <f t="shared" si="1"/>
        <v>12.176542499114483</v>
      </c>
      <c r="N42" s="17">
        <f t="shared" si="4"/>
        <v>2516.9793604359447</v>
      </c>
      <c r="O42" s="24">
        <f t="shared" si="2"/>
        <v>4.2599160439170841E-4</v>
      </c>
      <c r="P42" s="7"/>
      <c r="Q42" s="25">
        <f t="shared" si="5"/>
        <v>2882.2072592846298</v>
      </c>
      <c r="R42" s="24">
        <f t="shared" si="6"/>
        <v>2518.2580276028029</v>
      </c>
      <c r="S42" s="7"/>
      <c r="T42" s="25">
        <f t="shared" si="7"/>
        <v>-0.75159495863623282</v>
      </c>
      <c r="U42" s="24">
        <f t="shared" si="8"/>
        <v>0.66019089180119594</v>
      </c>
      <c r="V42" s="7"/>
      <c r="W42" s="25">
        <f t="shared" si="9"/>
        <v>-0.75389432113111909</v>
      </c>
      <c r="X42" s="24">
        <f t="shared" si="10"/>
        <v>123.59389943345315</v>
      </c>
      <c r="Y42" s="7"/>
      <c r="Z42" s="25">
        <f t="shared" si="11"/>
        <v>611</v>
      </c>
      <c r="AA42" s="17">
        <f t="shared" si="15"/>
        <v>123.67799999999998</v>
      </c>
      <c r="AB42" s="24">
        <f t="shared" si="12"/>
        <v>2.1585883122815468</v>
      </c>
      <c r="AC42" s="17">
        <f t="shared" si="13"/>
        <v>-8.4100566546837285E-2</v>
      </c>
      <c r="AD42" s="17">
        <f t="shared" ca="1" si="14"/>
        <v>2.128988345062055E-2</v>
      </c>
      <c r="AE42" s="17">
        <v>127</v>
      </c>
    </row>
    <row r="43" spans="1:31" s="17" customFormat="1" x14ac:dyDescent="0.25">
      <c r="A43" s="17">
        <v>23</v>
      </c>
      <c r="B43" s="17">
        <v>617</v>
      </c>
      <c r="C43" s="17">
        <v>14555</v>
      </c>
      <c r="D43" s="17">
        <v>14655</v>
      </c>
      <c r="E43" s="17">
        <v>11968</v>
      </c>
      <c r="F43" s="17">
        <v>11877</v>
      </c>
      <c r="G43" s="24"/>
      <c r="H43" s="7"/>
      <c r="I43" s="25">
        <f t="shared" si="0"/>
        <v>2587</v>
      </c>
      <c r="J43" s="24">
        <f t="shared" si="0"/>
        <v>2778</v>
      </c>
      <c r="K43" s="7"/>
      <c r="L43" s="25">
        <f t="shared" si="3"/>
        <v>2586.8037649130592</v>
      </c>
      <c r="M43" s="17">
        <f t="shared" si="1"/>
        <v>3.850820934664767E-2</v>
      </c>
      <c r="N43" s="17">
        <f t="shared" si="4"/>
        <v>2783.3881539050494</v>
      </c>
      <c r="O43" s="24">
        <f t="shared" si="2"/>
        <v>29.032202504499327</v>
      </c>
      <c r="P43" s="7"/>
      <c r="Q43" s="25">
        <f t="shared" si="5"/>
        <v>2619.2072592846298</v>
      </c>
      <c r="R43" s="24">
        <f t="shared" si="6"/>
        <v>2779.2580276028029</v>
      </c>
      <c r="S43" s="7"/>
      <c r="T43" s="25">
        <f t="shared" si="7"/>
        <v>-0.6830122869756281</v>
      </c>
      <c r="U43" s="24">
        <f t="shared" si="8"/>
        <v>0.72861510444001698</v>
      </c>
      <c r="V43" s="7"/>
      <c r="W43" s="25">
        <f t="shared" si="9"/>
        <v>-0.68554907753924244</v>
      </c>
      <c r="X43" s="24">
        <f t="shared" si="10"/>
        <v>129.12933320817518</v>
      </c>
      <c r="Y43" s="7"/>
      <c r="Z43" s="25">
        <f t="shared" si="11"/>
        <v>617</v>
      </c>
      <c r="AA43" s="17">
        <f t="shared" si="15"/>
        <v>129.23099999999999</v>
      </c>
      <c r="AB43" s="24">
        <f t="shared" si="12"/>
        <v>2.2555064456447917</v>
      </c>
      <c r="AC43" s="17">
        <f t="shared" si="13"/>
        <v>-0.10166679182481175</v>
      </c>
      <c r="AD43" s="17">
        <f t="shared" ca="1" si="14"/>
        <v>0.11331543347603201</v>
      </c>
      <c r="AE43" s="17">
        <v>126</v>
      </c>
    </row>
    <row r="44" spans="1:31" s="17" customFormat="1" x14ac:dyDescent="0.25">
      <c r="A44" s="17">
        <v>24</v>
      </c>
      <c r="B44" s="17">
        <v>629</v>
      </c>
      <c r="C44" s="17">
        <v>14414</v>
      </c>
      <c r="D44" s="17">
        <v>14787</v>
      </c>
      <c r="E44" s="17">
        <v>12118</v>
      </c>
      <c r="F44" s="17">
        <v>11757</v>
      </c>
      <c r="G44" s="24"/>
      <c r="H44" s="7"/>
      <c r="I44" s="25">
        <f t="shared" si="0"/>
        <v>2296</v>
      </c>
      <c r="J44" s="24">
        <f t="shared" si="0"/>
        <v>3030</v>
      </c>
      <c r="K44" s="7"/>
      <c r="L44" s="25">
        <f t="shared" si="3"/>
        <v>2296.7549737021327</v>
      </c>
      <c r="M44" s="17">
        <f t="shared" si="1"/>
        <v>0.5699852909119576</v>
      </c>
      <c r="N44" s="17">
        <f t="shared" si="4"/>
        <v>3028.0119738034805</v>
      </c>
      <c r="O44" s="24">
        <f t="shared" si="2"/>
        <v>3.9522481580478419</v>
      </c>
      <c r="P44" s="7"/>
      <c r="Q44" s="25">
        <f t="shared" si="5"/>
        <v>2328.2072592846298</v>
      </c>
      <c r="R44" s="24">
        <f t="shared" si="6"/>
        <v>3031.2580276028029</v>
      </c>
      <c r="S44" s="7"/>
      <c r="T44" s="25">
        <f t="shared" si="7"/>
        <v>-0.60712803810400839</v>
      </c>
      <c r="U44" s="24">
        <f t="shared" si="8"/>
        <v>0.79467986147060277</v>
      </c>
      <c r="V44" s="7"/>
      <c r="W44" s="25">
        <f t="shared" si="9"/>
        <v>-0.60989401116373432</v>
      </c>
      <c r="X44" s="24">
        <f t="shared" si="10"/>
        <v>134.87981926014044</v>
      </c>
      <c r="Y44" s="7"/>
      <c r="Z44" s="25">
        <f t="shared" si="11"/>
        <v>629</v>
      </c>
      <c r="AA44" s="17">
        <f t="shared" si="15"/>
        <v>134.892</v>
      </c>
      <c r="AB44" s="24">
        <f t="shared" si="12"/>
        <v>2.354309534600191</v>
      </c>
      <c r="AC44" s="17">
        <f t="shared" si="13"/>
        <v>-1.2180739859559253E-2</v>
      </c>
      <c r="AD44" s="17">
        <f t="shared" ca="1" si="14"/>
        <v>2.7657451796130772E-2</v>
      </c>
      <c r="AE44" s="17">
        <v>125</v>
      </c>
    </row>
    <row r="45" spans="1:31" s="17" customFormat="1" x14ac:dyDescent="0.25">
      <c r="A45" s="17">
        <v>25</v>
      </c>
      <c r="B45" s="17">
        <v>632</v>
      </c>
      <c r="C45" s="17">
        <v>14255</v>
      </c>
      <c r="D45" s="17">
        <v>14897</v>
      </c>
      <c r="E45" s="17">
        <v>12277</v>
      </c>
      <c r="F45" s="17">
        <v>11646</v>
      </c>
      <c r="G45" s="24"/>
      <c r="H45" s="7"/>
      <c r="I45" s="25">
        <f t="shared" si="0"/>
        <v>1978</v>
      </c>
      <c r="J45" s="24">
        <f t="shared" si="0"/>
        <v>3251</v>
      </c>
      <c r="K45" s="7"/>
      <c r="L45" s="25">
        <f t="shared" si="3"/>
        <v>1982.4432424336435</v>
      </c>
      <c r="M45" s="17">
        <f t="shared" si="1"/>
        <v>19.74240332413013</v>
      </c>
      <c r="N45" s="17">
        <f t="shared" si="4"/>
        <v>3243.987283233279</v>
      </c>
      <c r="O45" s="24">
        <f t="shared" si="2"/>
        <v>49.178196450250418</v>
      </c>
      <c r="P45" s="7"/>
      <c r="Q45" s="25">
        <f t="shared" si="5"/>
        <v>2010.2072592846298</v>
      </c>
      <c r="R45" s="24">
        <f t="shared" si="6"/>
        <v>3252.2580276028029</v>
      </c>
      <c r="S45" s="7"/>
      <c r="T45" s="25">
        <f t="shared" si="7"/>
        <v>-0.52420298263605281</v>
      </c>
      <c r="U45" s="24">
        <f t="shared" si="8"/>
        <v>0.85261760473948955</v>
      </c>
      <c r="V45" s="7"/>
      <c r="W45" s="25">
        <f t="shared" si="9"/>
        <v>-0.52716984617672502</v>
      </c>
      <c r="X45" s="24">
        <f t="shared" si="10"/>
        <v>140.65669838139024</v>
      </c>
      <c r="Y45" s="7"/>
      <c r="Z45" s="25">
        <f t="shared" si="11"/>
        <v>632</v>
      </c>
      <c r="AA45" s="17">
        <f t="shared" si="15"/>
        <v>140.57999999999998</v>
      </c>
      <c r="AB45" s="24">
        <f t="shared" si="12"/>
        <v>2.4535838624536281</v>
      </c>
      <c r="AC45" s="17">
        <f t="shared" si="13"/>
        <v>7.6698381390258419E-2</v>
      </c>
      <c r="AD45" s="17">
        <f t="shared" ca="1" si="14"/>
        <v>4.0204579640317206E-3</v>
      </c>
      <c r="AE45" s="17">
        <v>124</v>
      </c>
    </row>
    <row r="46" spans="1:31" s="17" customFormat="1" x14ac:dyDescent="0.25">
      <c r="A46" s="17">
        <v>26</v>
      </c>
      <c r="B46" s="17">
        <v>642</v>
      </c>
      <c r="C46" s="17">
        <v>14089</v>
      </c>
      <c r="D46" s="17">
        <v>14984</v>
      </c>
      <c r="E46" s="17">
        <v>12446</v>
      </c>
      <c r="F46" s="17">
        <v>11551</v>
      </c>
      <c r="G46" s="24"/>
      <c r="H46" s="7"/>
      <c r="I46" s="25">
        <f t="shared" si="0"/>
        <v>1643</v>
      </c>
      <c r="J46" s="24">
        <f t="shared" si="0"/>
        <v>3433</v>
      </c>
      <c r="K46" s="7"/>
      <c r="L46" s="25">
        <f t="shared" si="3"/>
        <v>1642.8596070379424</v>
      </c>
      <c r="M46" s="17">
        <f t="shared" si="1"/>
        <v>1.9710183795307739E-2</v>
      </c>
      <c r="N46" s="17">
        <f t="shared" si="4"/>
        <v>3430.5931035381013</v>
      </c>
      <c r="O46" s="24">
        <f t="shared" si="2"/>
        <v>5.7931505783003274</v>
      </c>
      <c r="P46" s="7"/>
      <c r="Q46" s="25">
        <f t="shared" si="5"/>
        <v>1675.2072592846298</v>
      </c>
      <c r="R46" s="24">
        <f t="shared" si="6"/>
        <v>3434.2580276028029</v>
      </c>
      <c r="S46" s="7"/>
      <c r="T46" s="25">
        <f t="shared" si="7"/>
        <v>-0.43684482671855251</v>
      </c>
      <c r="U46" s="24">
        <f t="shared" si="8"/>
        <v>0.90033104037269041</v>
      </c>
      <c r="V46" s="7"/>
      <c r="W46" s="25">
        <f t="shared" si="9"/>
        <v>-0.43997701429050057</v>
      </c>
      <c r="X46" s="24">
        <f t="shared" si="10"/>
        <v>146.34102291563829</v>
      </c>
      <c r="Y46" s="7"/>
      <c r="Z46" s="25">
        <f t="shared" si="11"/>
        <v>642</v>
      </c>
      <c r="AA46" s="17">
        <f t="shared" si="15"/>
        <v>146.35799999999998</v>
      </c>
      <c r="AB46" s="24">
        <f t="shared" si="12"/>
        <v>2.5544289866338605</v>
      </c>
      <c r="AC46" s="17">
        <f t="shared" si="13"/>
        <v>-1.6977084361684547E-2</v>
      </c>
      <c r="AD46" s="17">
        <f t="shared" ca="1" si="14"/>
        <v>0.10931126547617964</v>
      </c>
      <c r="AE46" s="17">
        <v>123</v>
      </c>
    </row>
    <row r="47" spans="1:31" s="17" customFormat="1" x14ac:dyDescent="0.25">
      <c r="A47" s="17">
        <v>27</v>
      </c>
      <c r="B47" s="17">
        <v>621</v>
      </c>
      <c r="C47" s="17">
        <v>13909</v>
      </c>
      <c r="D47" s="17">
        <v>15057</v>
      </c>
      <c r="E47" s="17">
        <v>12614</v>
      </c>
      <c r="F47" s="17">
        <v>11474</v>
      </c>
      <c r="G47" s="24"/>
      <c r="H47" s="7"/>
      <c r="I47" s="25">
        <f t="shared" si="0"/>
        <v>1295</v>
      </c>
      <c r="J47" s="24">
        <f t="shared" si="0"/>
        <v>3583</v>
      </c>
      <c r="K47" s="7"/>
      <c r="L47" s="25">
        <f t="shared" si="3"/>
        <v>1298.1491566718903</v>
      </c>
      <c r="M47" s="17">
        <f t="shared" si="1"/>
        <v>9.917187744111164</v>
      </c>
      <c r="N47" s="17">
        <f t="shared" si="4"/>
        <v>3577.8749751501805</v>
      </c>
      <c r="O47" s="24">
        <f t="shared" si="2"/>
        <v>26.265879711267498</v>
      </c>
      <c r="P47" s="7"/>
      <c r="Q47" s="25">
        <f t="shared" si="5"/>
        <v>1327.2072592846298</v>
      </c>
      <c r="R47" s="24">
        <f t="shared" si="6"/>
        <v>3584.2580276028029</v>
      </c>
      <c r="S47" s="7"/>
      <c r="T47" s="25">
        <f t="shared" si="7"/>
        <v>-0.34609665281022384</v>
      </c>
      <c r="U47" s="24">
        <f t="shared" si="8"/>
        <v>0.93965530050994384</v>
      </c>
      <c r="V47" s="7"/>
      <c r="W47" s="25">
        <f t="shared" si="9"/>
        <v>-0.34936498318010761</v>
      </c>
      <c r="X47" s="24">
        <f t="shared" si="10"/>
        <v>151.98982885215696</v>
      </c>
      <c r="Y47" s="7"/>
      <c r="Z47" s="25">
        <f t="shared" si="11"/>
        <v>621</v>
      </c>
      <c r="AA47" s="17">
        <f t="shared" si="15"/>
        <v>151.94699999999997</v>
      </c>
      <c r="AB47" s="24">
        <f t="shared" si="12"/>
        <v>2.6519754385278236</v>
      </c>
      <c r="AC47" s="17">
        <f t="shared" si="13"/>
        <v>4.2828852156986841E-2</v>
      </c>
      <c r="AD47" s="17">
        <f t="shared" ca="1" si="14"/>
        <v>6.2744106236181096E-2</v>
      </c>
      <c r="AE47" s="17">
        <v>122</v>
      </c>
    </row>
    <row r="48" spans="1:31" s="17" customFormat="1" x14ac:dyDescent="0.25">
      <c r="A48" s="17">
        <v>28</v>
      </c>
      <c r="B48" s="17">
        <v>629</v>
      </c>
      <c r="C48" s="17">
        <v>13732</v>
      </c>
      <c r="D48" s="17">
        <v>15118</v>
      </c>
      <c r="E48" s="17">
        <v>12803</v>
      </c>
      <c r="F48" s="17">
        <v>11421</v>
      </c>
      <c r="G48" s="24"/>
      <c r="H48" s="7"/>
      <c r="I48" s="25">
        <f t="shared" si="0"/>
        <v>929</v>
      </c>
      <c r="J48" s="24">
        <f t="shared" si="0"/>
        <v>3697</v>
      </c>
      <c r="K48" s="7"/>
      <c r="L48" s="25">
        <f t="shared" si="3"/>
        <v>936.1164610745335</v>
      </c>
      <c r="M48" s="17">
        <f t="shared" si="1"/>
        <v>50.644018225350557</v>
      </c>
      <c r="N48" s="17">
        <f t="shared" si="4"/>
        <v>3692.2987364708533</v>
      </c>
      <c r="O48" s="24">
        <f t="shared" si="2"/>
        <v>22.101878770484625</v>
      </c>
      <c r="P48" s="7"/>
      <c r="Q48" s="25">
        <f t="shared" si="5"/>
        <v>961.20725928462969</v>
      </c>
      <c r="R48" s="24">
        <f t="shared" si="6"/>
        <v>3698.2580276028029</v>
      </c>
      <c r="S48" s="7"/>
      <c r="T48" s="25">
        <f t="shared" si="7"/>
        <v>-0.25065460783767118</v>
      </c>
      <c r="U48" s="24">
        <f t="shared" si="8"/>
        <v>0.96954173821425649</v>
      </c>
      <c r="V48" s="7"/>
      <c r="W48" s="25">
        <f t="shared" si="9"/>
        <v>-0.25402624680106395</v>
      </c>
      <c r="X48" s="24">
        <f t="shared" si="10"/>
        <v>157.70317577296146</v>
      </c>
      <c r="Y48" s="7"/>
      <c r="Z48" s="25">
        <f t="shared" si="11"/>
        <v>629</v>
      </c>
      <c r="AA48" s="17">
        <f t="shared" si="15"/>
        <v>157.60799999999998</v>
      </c>
      <c r="AB48" s="24">
        <f t="shared" si="12"/>
        <v>2.7507785274832224</v>
      </c>
      <c r="AC48" s="17">
        <f t="shared" si="13"/>
        <v>9.5175772961482608E-2</v>
      </c>
      <c r="AD48" s="17">
        <f t="shared" ca="1" si="14"/>
        <v>4.0743629770958023E-2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13558</v>
      </c>
      <c r="D49" s="17">
        <v>15152</v>
      </c>
      <c r="E49" s="17">
        <v>12980</v>
      </c>
      <c r="F49" s="17">
        <v>11377</v>
      </c>
      <c r="G49" s="24"/>
      <c r="H49" s="7"/>
      <c r="I49" s="25">
        <f t="shared" si="0"/>
        <v>578</v>
      </c>
      <c r="J49" s="24">
        <f t="shared" si="0"/>
        <v>3775</v>
      </c>
      <c r="K49" s="7"/>
      <c r="L49" s="25">
        <f t="shared" si="3"/>
        <v>578.34571817472465</v>
      </c>
      <c r="M49" s="17">
        <f t="shared" si="1"/>
        <v>0.1195210563349452</v>
      </c>
      <c r="N49" s="17">
        <f t="shared" si="4"/>
        <v>3768.4137084453541</v>
      </c>
      <c r="O49" s="24">
        <f t="shared" si="2"/>
        <v>43.379236442799488</v>
      </c>
      <c r="P49" s="7"/>
      <c r="Q49" s="25">
        <f t="shared" si="5"/>
        <v>610.20725928462969</v>
      </c>
      <c r="R49" s="24">
        <f t="shared" si="6"/>
        <v>3776.2580276028029</v>
      </c>
      <c r="S49" s="7"/>
      <c r="T49" s="25">
        <f t="shared" si="7"/>
        <v>-0.15912412208530516</v>
      </c>
      <c r="U49" s="24">
        <f t="shared" si="8"/>
        <v>0.98999035348562825</v>
      </c>
      <c r="V49" s="7"/>
      <c r="W49" s="25">
        <f t="shared" si="9"/>
        <v>-0.16256628742543225</v>
      </c>
      <c r="X49" s="24">
        <f t="shared" si="10"/>
        <v>163.05971039327687</v>
      </c>
      <c r="Y49" s="7"/>
      <c r="Z49" s="25">
        <f t="shared" si="11"/>
        <v>606</v>
      </c>
      <c r="AA49" s="17">
        <f t="shared" si="15"/>
        <v>163.06199999999998</v>
      </c>
      <c r="AB49" s="24">
        <f t="shared" si="12"/>
        <v>2.8459687848869932</v>
      </c>
      <c r="AC49" s="17">
        <f t="shared" si="13"/>
        <v>-2.2896067231101824E-3</v>
      </c>
      <c r="AD49" s="17">
        <f t="shared" ca="1" si="14"/>
        <v>0.11697075150908631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13373</v>
      </c>
      <c r="D50" s="17">
        <v>15178</v>
      </c>
      <c r="E50" s="17">
        <v>13166</v>
      </c>
      <c r="F50" s="17">
        <v>11357</v>
      </c>
      <c r="G50" s="24"/>
      <c r="H50" s="7"/>
      <c r="I50" s="25">
        <f t="shared" si="0"/>
        <v>207</v>
      </c>
      <c r="J50" s="24">
        <f t="shared" si="0"/>
        <v>3821</v>
      </c>
      <c r="K50" s="7"/>
      <c r="L50" s="25">
        <f t="shared" si="3"/>
        <v>212.03512512810246</v>
      </c>
      <c r="M50" s="17">
        <f t="shared" si="1"/>
        <v>25.352485055648859</v>
      </c>
      <c r="N50" s="17">
        <f t="shared" si="4"/>
        <v>3810.5398498245481</v>
      </c>
      <c r="O50" s="24">
        <f t="shared" si="2"/>
        <v>109.41474169300584</v>
      </c>
      <c r="P50" s="7"/>
      <c r="Q50" s="25">
        <f t="shared" si="5"/>
        <v>239.20725928462971</v>
      </c>
      <c r="R50" s="24">
        <f t="shared" si="6"/>
        <v>3822.2580276028029</v>
      </c>
      <c r="S50" s="7"/>
      <c r="T50" s="25">
        <f t="shared" si="7"/>
        <v>-6.2378224039357048E-2</v>
      </c>
      <c r="U50" s="24">
        <f t="shared" si="8"/>
        <v>1.0020497932610526</v>
      </c>
      <c r="V50" s="7"/>
      <c r="W50" s="25">
        <f t="shared" si="9"/>
        <v>-6.5861723495194535E-2</v>
      </c>
      <c r="X50" s="24">
        <f t="shared" si="10"/>
        <v>168.62455366410472</v>
      </c>
      <c r="Y50" s="7"/>
      <c r="Z50" s="25">
        <f t="shared" si="11"/>
        <v>611</v>
      </c>
      <c r="AA50" s="17">
        <f t="shared" si="15"/>
        <v>168.56099999999998</v>
      </c>
      <c r="AB50" s="24">
        <f t="shared" si="12"/>
        <v>2.941944440454161</v>
      </c>
      <c r="AC50" s="17">
        <f t="shared" si="13"/>
        <v>6.3553664104745167E-2</v>
      </c>
      <c r="AD50" s="17">
        <f t="shared" ca="1" si="14"/>
        <v>-2.3609199182203611E-2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13177</v>
      </c>
      <c r="D51" s="17">
        <v>15169</v>
      </c>
      <c r="E51" s="17">
        <v>13343</v>
      </c>
      <c r="F51" s="17">
        <v>11344</v>
      </c>
      <c r="G51" s="24"/>
      <c r="H51" s="7"/>
      <c r="I51" s="25">
        <f t="shared" si="0"/>
        <v>-166</v>
      </c>
      <c r="J51" s="24">
        <f t="shared" si="0"/>
        <v>3825</v>
      </c>
      <c r="K51" s="7"/>
      <c r="L51" s="25">
        <f t="shared" si="3"/>
        <v>-160.74528211474157</v>
      </c>
      <c r="M51" s="17">
        <f t="shared" si="1"/>
        <v>27.612060053654822</v>
      </c>
      <c r="N51" s="17">
        <f t="shared" si="4"/>
        <v>3817.3960307227508</v>
      </c>
      <c r="O51" s="24">
        <f t="shared" si="2"/>
        <v>57.820348769350247</v>
      </c>
      <c r="P51" s="7"/>
      <c r="Q51" s="25">
        <f t="shared" si="5"/>
        <v>-133.79274071537029</v>
      </c>
      <c r="R51" s="24">
        <f t="shared" si="6"/>
        <v>3826.2580276028029</v>
      </c>
      <c r="S51" s="7"/>
      <c r="T51" s="25">
        <f t="shared" si="7"/>
        <v>3.4889215235949289E-2</v>
      </c>
      <c r="U51" s="24">
        <f t="shared" si="8"/>
        <v>1.0030984401980461</v>
      </c>
      <c r="V51" s="7"/>
      <c r="W51" s="25">
        <f t="shared" si="9"/>
        <v>3.140265830394804E-2</v>
      </c>
      <c r="X51" s="24">
        <f t="shared" si="10"/>
        <v>174.17812082716819</v>
      </c>
      <c r="Y51" s="7"/>
      <c r="Z51" s="25">
        <f t="shared" si="11"/>
        <v>618</v>
      </c>
      <c r="AA51" s="17">
        <f t="shared" si="15"/>
        <v>174.12299999999999</v>
      </c>
      <c r="AB51" s="24">
        <f t="shared" si="12"/>
        <v>3.0390196534500862</v>
      </c>
      <c r="AC51" s="17">
        <f t="shared" si="13"/>
        <v>5.5120827168195774E-2</v>
      </c>
      <c r="AD51" s="17">
        <f t="shared" ca="1" si="14"/>
        <v>5.7364874276430555E-2</v>
      </c>
      <c r="AE51" s="17">
        <v>118</v>
      </c>
    </row>
    <row r="52" spans="1:31" s="17" customFormat="1" x14ac:dyDescent="0.25">
      <c r="A52" s="17">
        <v>32</v>
      </c>
      <c r="B52" s="17">
        <v>631</v>
      </c>
      <c r="C52" s="17">
        <v>12995</v>
      </c>
      <c r="D52" s="17">
        <v>15156</v>
      </c>
      <c r="E52" s="17">
        <v>13535</v>
      </c>
      <c r="F52" s="17">
        <v>11364</v>
      </c>
      <c r="G52" s="24"/>
      <c r="H52" s="7"/>
      <c r="I52" s="25">
        <f t="shared" ref="I52:J83" si="16">C52-E52</f>
        <v>-540</v>
      </c>
      <c r="J52" s="24">
        <f t="shared" si="16"/>
        <v>3792</v>
      </c>
      <c r="K52" s="7"/>
      <c r="L52" s="25">
        <f t="shared" si="3"/>
        <v>-540.09169664358365</v>
      </c>
      <c r="M52" s="17">
        <f t="shared" si="1"/>
        <v>8.4082744445061544E-3</v>
      </c>
      <c r="N52" s="17">
        <f t="shared" si="4"/>
        <v>3787.2336283851996</v>
      </c>
      <c r="O52" s="24">
        <f t="shared" si="2"/>
        <v>22.718298370374892</v>
      </c>
      <c r="P52" s="7"/>
      <c r="Q52" s="25">
        <f t="shared" si="5"/>
        <v>-507.79274071537031</v>
      </c>
      <c r="R52" s="24">
        <f t="shared" si="6"/>
        <v>3793.2580276028029</v>
      </c>
      <c r="S52" s="7"/>
      <c r="T52" s="25">
        <f t="shared" si="7"/>
        <v>0.13241742512593474</v>
      </c>
      <c r="U52" s="24">
        <f t="shared" si="8"/>
        <v>0.99444710296785033</v>
      </c>
      <c r="V52" s="7"/>
      <c r="W52" s="25">
        <f t="shared" si="9"/>
        <v>0.12896152941422109</v>
      </c>
      <c r="X52" s="24">
        <f t="shared" si="10"/>
        <v>179.77399803368849</v>
      </c>
      <c r="Y52" s="7"/>
      <c r="Z52" s="25">
        <f t="shared" si="11"/>
        <v>631</v>
      </c>
      <c r="AA52" s="17">
        <f t="shared" si="15"/>
        <v>179.80199999999999</v>
      </c>
      <c r="AB52" s="24">
        <f t="shared" si="12"/>
        <v>3.138136901670844</v>
      </c>
      <c r="AC52" s="17">
        <f t="shared" si="13"/>
        <v>-2.8001966311506976E-2</v>
      </c>
      <c r="AD52" s="17">
        <f t="shared" ca="1" si="14"/>
        <v>0.10929210157792113</v>
      </c>
      <c r="AE52" s="17">
        <v>117</v>
      </c>
    </row>
    <row r="53" spans="1:31" s="17" customFormat="1" x14ac:dyDescent="0.25">
      <c r="A53" s="17">
        <v>33</v>
      </c>
      <c r="B53" s="17">
        <v>636</v>
      </c>
      <c r="C53" s="17">
        <v>12804</v>
      </c>
      <c r="D53" s="17">
        <v>15120</v>
      </c>
      <c r="E53" s="17">
        <v>13727</v>
      </c>
      <c r="F53" s="17">
        <v>11396</v>
      </c>
      <c r="G53" s="24"/>
      <c r="H53" s="7"/>
      <c r="I53" s="25">
        <f t="shared" si="16"/>
        <v>-923</v>
      </c>
      <c r="J53" s="24">
        <f t="shared" si="16"/>
        <v>3724</v>
      </c>
      <c r="K53" s="7"/>
      <c r="L53" s="25">
        <f t="shared" si="3"/>
        <v>-917.38678296540309</v>
      </c>
      <c r="M53" s="17">
        <f t="shared" si="1"/>
        <v>31.508205477488978</v>
      </c>
      <c r="N53" s="17">
        <f t="shared" si="4"/>
        <v>3719.1366128680506</v>
      </c>
      <c r="O53" s="24">
        <f t="shared" si="2"/>
        <v>23.652534395210683</v>
      </c>
      <c r="P53" s="7"/>
      <c r="Q53" s="25">
        <f t="shared" si="5"/>
        <v>-890.79274071537031</v>
      </c>
      <c r="R53" s="24">
        <f t="shared" si="6"/>
        <v>3725.2580276028029</v>
      </c>
      <c r="S53" s="7"/>
      <c r="T53" s="25">
        <f t="shared" si="7"/>
        <v>0.23229257054803212</v>
      </c>
      <c r="U53" s="24">
        <f t="shared" si="8"/>
        <v>0.97662010503896213</v>
      </c>
      <c r="V53" s="7"/>
      <c r="W53" s="25">
        <f t="shared" si="9"/>
        <v>0.22889924480903981</v>
      </c>
      <c r="X53" s="24">
        <f t="shared" si="10"/>
        <v>185.57585230472228</v>
      </c>
      <c r="Y53" s="7"/>
      <c r="Z53" s="25">
        <f t="shared" si="11"/>
        <v>636</v>
      </c>
      <c r="AA53" s="17">
        <f t="shared" si="15"/>
        <v>185.52599999999998</v>
      </c>
      <c r="AB53" s="24">
        <f t="shared" si="12"/>
        <v>3.2380395480549997</v>
      </c>
      <c r="AC53" s="17">
        <f t="shared" si="13"/>
        <v>4.9852304722293184E-2</v>
      </c>
      <c r="AD53" s="17">
        <f t="shared" ca="1" si="14"/>
        <v>-5.0587713469639084E-2</v>
      </c>
      <c r="AE53" s="17">
        <v>116</v>
      </c>
    </row>
    <row r="54" spans="1:31" s="17" customFormat="1" x14ac:dyDescent="0.25">
      <c r="A54" s="17">
        <v>34</v>
      </c>
      <c r="B54" s="17">
        <v>628</v>
      </c>
      <c r="C54" s="17">
        <v>12623</v>
      </c>
      <c r="D54" s="17">
        <v>15071</v>
      </c>
      <c r="E54" s="17">
        <v>13910</v>
      </c>
      <c r="F54" s="17">
        <v>11450</v>
      </c>
      <c r="G54" s="24"/>
      <c r="H54" s="7"/>
      <c r="I54" s="25">
        <f t="shared" si="16"/>
        <v>-1287</v>
      </c>
      <c r="J54" s="24">
        <f t="shared" si="16"/>
        <v>3621</v>
      </c>
      <c r="K54" s="7"/>
      <c r="L54" s="25">
        <f t="shared" si="3"/>
        <v>-1281.2865166269521</v>
      </c>
      <c r="M54" s="17">
        <f t="shared" si="1"/>
        <v>32.64389225409473</v>
      </c>
      <c r="N54" s="17">
        <f t="shared" si="4"/>
        <v>3615.4253152747278</v>
      </c>
      <c r="O54" s="24">
        <f t="shared" si="2"/>
        <v>31.077109786182778</v>
      </c>
      <c r="P54" s="7"/>
      <c r="Q54" s="25">
        <f t="shared" si="5"/>
        <v>-1254.7927407153702</v>
      </c>
      <c r="R54" s="24">
        <f t="shared" si="6"/>
        <v>3622.2580276028029</v>
      </c>
      <c r="S54" s="7"/>
      <c r="T54" s="25">
        <f t="shared" si="7"/>
        <v>0.32721307429122648</v>
      </c>
      <c r="U54" s="24">
        <f t="shared" si="8"/>
        <v>0.94961744641138135</v>
      </c>
      <c r="V54" s="7"/>
      <c r="W54" s="25">
        <f t="shared" si="9"/>
        <v>0.32391418316665421</v>
      </c>
      <c r="X54" s="24">
        <f t="shared" si="10"/>
        <v>191.21951541376086</v>
      </c>
      <c r="Y54" s="7"/>
      <c r="Z54" s="25">
        <f t="shared" si="11"/>
        <v>628</v>
      </c>
      <c r="AA54" s="17">
        <f t="shared" si="15"/>
        <v>191.17799999999997</v>
      </c>
      <c r="AB54" s="24">
        <f t="shared" si="12"/>
        <v>3.3366855573777183</v>
      </c>
      <c r="AC54" s="17">
        <f t="shared" si="13"/>
        <v>4.1515413760890851E-2</v>
      </c>
      <c r="AD54" s="17">
        <f t="shared" ca="1" si="14"/>
        <v>-5.5045001621465417E-3</v>
      </c>
      <c r="AE54" s="17">
        <v>115</v>
      </c>
    </row>
    <row r="55" spans="1:31" s="17" customFormat="1" x14ac:dyDescent="0.25">
      <c r="A55" s="17">
        <v>35</v>
      </c>
      <c r="B55" s="17">
        <v>631</v>
      </c>
      <c r="C55" s="17">
        <v>12456</v>
      </c>
      <c r="D55" s="17">
        <v>15002</v>
      </c>
      <c r="E55" s="17">
        <v>14086</v>
      </c>
      <c r="F55" s="17">
        <v>11522</v>
      </c>
      <c r="G55" s="24"/>
      <c r="H55" s="7"/>
      <c r="I55" s="25">
        <f t="shared" si="16"/>
        <v>-1630</v>
      </c>
      <c r="J55" s="24">
        <f t="shared" si="16"/>
        <v>3480</v>
      </c>
      <c r="K55" s="7"/>
      <c r="L55" s="25">
        <f t="shared" si="3"/>
        <v>-1634.6826630487901</v>
      </c>
      <c r="M55" s="17">
        <f t="shared" si="1"/>
        <v>21.927333228504367</v>
      </c>
      <c r="N55" s="17">
        <f t="shared" si="4"/>
        <v>3475.741029507893</v>
      </c>
      <c r="O55" s="24">
        <f t="shared" si="2"/>
        <v>18.138829652637991</v>
      </c>
      <c r="P55" s="7"/>
      <c r="Q55" s="25">
        <f t="shared" si="5"/>
        <v>-1597.7927407153702</v>
      </c>
      <c r="R55" s="24">
        <f t="shared" si="6"/>
        <v>3481.2580276028029</v>
      </c>
      <c r="S55" s="7"/>
      <c r="T55" s="25">
        <f t="shared" si="7"/>
        <v>0.41665739512615968</v>
      </c>
      <c r="U55" s="24">
        <f t="shared" si="8"/>
        <v>0.91265264188236317</v>
      </c>
      <c r="V55" s="7"/>
      <c r="W55" s="25">
        <f t="shared" si="9"/>
        <v>0.41348753392756654</v>
      </c>
      <c r="X55" s="24">
        <f t="shared" si="10"/>
        <v>196.7584617546637</v>
      </c>
      <c r="Y55" s="7"/>
      <c r="Z55" s="25">
        <f t="shared" si="11"/>
        <v>631</v>
      </c>
      <c r="AA55" s="17">
        <f t="shared" si="15"/>
        <v>196.85699999999997</v>
      </c>
      <c r="AB55" s="24">
        <f t="shared" si="12"/>
        <v>3.4358028055984771</v>
      </c>
      <c r="AC55" s="17">
        <f t="shared" si="13"/>
        <v>-9.8538245336271757E-2</v>
      </c>
      <c r="AD55" s="17">
        <f t="shared" ca="1" si="14"/>
        <v>0.12781961619103299</v>
      </c>
      <c r="AE55" s="17">
        <v>114</v>
      </c>
    </row>
    <row r="56" spans="1:31" s="17" customFormat="1" x14ac:dyDescent="0.25">
      <c r="A56" s="17">
        <v>36</v>
      </c>
      <c r="B56" s="17">
        <v>623</v>
      </c>
      <c r="C56" s="17">
        <v>12279</v>
      </c>
      <c r="D56" s="17">
        <v>14906</v>
      </c>
      <c r="E56" s="17">
        <v>14249</v>
      </c>
      <c r="F56" s="17">
        <v>11603</v>
      </c>
      <c r="G56" s="24"/>
      <c r="H56" s="7"/>
      <c r="I56" s="25">
        <f t="shared" si="16"/>
        <v>-1970</v>
      </c>
      <c r="J56" s="24">
        <f t="shared" si="16"/>
        <v>3303</v>
      </c>
      <c r="K56" s="7"/>
      <c r="L56" s="25">
        <f t="shared" si="3"/>
        <v>-1968.1748963576192</v>
      </c>
      <c r="M56" s="17">
        <f t="shared" si="1"/>
        <v>3.3310033054315968</v>
      </c>
      <c r="N56" s="17">
        <f t="shared" si="4"/>
        <v>3304.2780325665726</v>
      </c>
      <c r="O56" s="24">
        <f t="shared" si="2"/>
        <v>1.6333672412201972</v>
      </c>
      <c r="P56" s="7"/>
      <c r="Q56" s="25">
        <f t="shared" si="5"/>
        <v>-1937.7927407153702</v>
      </c>
      <c r="R56" s="24">
        <f t="shared" si="6"/>
        <v>3304.2580276028029</v>
      </c>
      <c r="S56" s="7"/>
      <c r="T56" s="25">
        <f t="shared" si="7"/>
        <v>0.50531940411705556</v>
      </c>
      <c r="U56" s="24">
        <f t="shared" si="8"/>
        <v>0.8662500149204041</v>
      </c>
      <c r="V56" s="7"/>
      <c r="W56" s="25">
        <f t="shared" si="9"/>
        <v>0.50231137396581693</v>
      </c>
      <c r="X56" s="24">
        <f t="shared" si="10"/>
        <v>202.49313299657751</v>
      </c>
      <c r="Y56" s="7"/>
      <c r="Z56" s="25">
        <f t="shared" si="11"/>
        <v>623</v>
      </c>
      <c r="AA56" s="17">
        <f t="shared" si="15"/>
        <v>202.46399999999997</v>
      </c>
      <c r="AB56" s="24">
        <f t="shared" si="12"/>
        <v>3.5336634167577992</v>
      </c>
      <c r="AC56" s="17">
        <f t="shared" si="13"/>
        <v>2.9132996577544645E-2</v>
      </c>
      <c r="AD56" s="17">
        <f t="shared" ca="1" si="14"/>
        <v>2.3840346241769339E-2</v>
      </c>
      <c r="AE56" s="17">
        <v>113</v>
      </c>
    </row>
    <row r="57" spans="1:31" s="17" customFormat="1" x14ac:dyDescent="0.25">
      <c r="A57" s="17">
        <v>37</v>
      </c>
      <c r="B57" s="17">
        <v>612</v>
      </c>
      <c r="C57" s="17">
        <v>12129</v>
      </c>
      <c r="D57" s="17">
        <v>14817</v>
      </c>
      <c r="E57" s="17">
        <v>14409</v>
      </c>
      <c r="F57" s="17">
        <v>11713</v>
      </c>
      <c r="G57" s="24"/>
      <c r="H57" s="7"/>
      <c r="I57" s="25">
        <f t="shared" si="16"/>
        <v>-2280</v>
      </c>
      <c r="J57" s="24">
        <f t="shared" si="16"/>
        <v>3104</v>
      </c>
      <c r="K57" s="7"/>
      <c r="L57" s="25">
        <f t="shared" si="3"/>
        <v>-2277.7530578711003</v>
      </c>
      <c r="M57" s="17">
        <f t="shared" si="1"/>
        <v>5.0487489306243978</v>
      </c>
      <c r="N57" s="17">
        <f t="shared" si="4"/>
        <v>3104.9798676335959</v>
      </c>
      <c r="O57" s="24">
        <f t="shared" si="2"/>
        <v>0.96014057936874841</v>
      </c>
      <c r="P57" s="7"/>
      <c r="Q57" s="25">
        <f t="shared" si="5"/>
        <v>-2247.7927407153702</v>
      </c>
      <c r="R57" s="24">
        <f t="shared" si="6"/>
        <v>3105.2580276028029</v>
      </c>
      <c r="S57" s="7"/>
      <c r="T57" s="25">
        <f t="shared" si="7"/>
        <v>0.58615829466757818</v>
      </c>
      <c r="U57" s="24">
        <f t="shared" si="8"/>
        <v>0.81407982980498117</v>
      </c>
      <c r="V57" s="7"/>
      <c r="W57" s="25">
        <f t="shared" si="9"/>
        <v>0.58333209632012473</v>
      </c>
      <c r="X57" s="24">
        <f t="shared" si="10"/>
        <v>208.00866360459406</v>
      </c>
      <c r="Y57" s="7"/>
      <c r="Z57" s="25">
        <f t="shared" si="11"/>
        <v>612</v>
      </c>
      <c r="AA57" s="17">
        <f t="shared" si="15"/>
        <v>207.97199999999998</v>
      </c>
      <c r="AB57" s="24">
        <f t="shared" si="12"/>
        <v>3.6297961519576467</v>
      </c>
      <c r="AC57" s="17">
        <f t="shared" si="13"/>
        <v>3.6663604594082244E-2</v>
      </c>
      <c r="AD57" s="17">
        <f t="shared" ca="1" si="14"/>
        <v>1.791624148913229E-2</v>
      </c>
      <c r="AE57" s="17">
        <v>112</v>
      </c>
    </row>
    <row r="58" spans="1:31" s="17" customFormat="1" x14ac:dyDescent="0.25">
      <c r="A58" s="17">
        <v>38</v>
      </c>
      <c r="B58" s="17">
        <v>618</v>
      </c>
      <c r="C58" s="17">
        <v>11975</v>
      </c>
      <c r="D58" s="17">
        <v>14689</v>
      </c>
      <c r="E58" s="17">
        <v>14548</v>
      </c>
      <c r="F58" s="17">
        <v>11820</v>
      </c>
      <c r="G58" s="24"/>
      <c r="H58" s="7"/>
      <c r="I58" s="25">
        <f t="shared" si="16"/>
        <v>-2573</v>
      </c>
      <c r="J58" s="24">
        <f t="shared" si="16"/>
        <v>2869</v>
      </c>
      <c r="K58" s="7"/>
      <c r="L58" s="25">
        <f t="shared" si="3"/>
        <v>-2569.3086416946035</v>
      </c>
      <c r="M58" s="17">
        <f t="shared" si="1"/>
        <v>13.626126138819972</v>
      </c>
      <c r="N58" s="17">
        <f t="shared" si="4"/>
        <v>2874.5761837904861</v>
      </c>
      <c r="O58" s="24">
        <f t="shared" si="2"/>
        <v>31.093825665279752</v>
      </c>
      <c r="P58" s="7"/>
      <c r="Q58" s="25">
        <f t="shared" si="5"/>
        <v>-2540.7927407153702</v>
      </c>
      <c r="R58" s="24">
        <f t="shared" si="6"/>
        <v>2870.2580276028029</v>
      </c>
      <c r="S58" s="7"/>
      <c r="T58" s="25">
        <f t="shared" si="7"/>
        <v>0.66256408476855611</v>
      </c>
      <c r="U58" s="24">
        <f t="shared" si="8"/>
        <v>0.75247182225661746</v>
      </c>
      <c r="V58" s="7"/>
      <c r="W58" s="25">
        <f t="shared" si="9"/>
        <v>0.65995249729089556</v>
      </c>
      <c r="X58" s="24">
        <f t="shared" si="10"/>
        <v>213.63728041552838</v>
      </c>
      <c r="Y58" s="7"/>
      <c r="Z58" s="25">
        <f t="shared" si="11"/>
        <v>618</v>
      </c>
      <c r="AA58" s="17">
        <f t="shared" si="15"/>
        <v>213.53399999999999</v>
      </c>
      <c r="AB58" s="24">
        <f t="shared" si="12"/>
        <v>3.7268713649535719</v>
      </c>
      <c r="AC58" s="17">
        <f t="shared" si="13"/>
        <v>0.1032804155283884</v>
      </c>
      <c r="AD58" s="17">
        <f t="shared" ca="1" si="14"/>
        <v>-1.1236015402971589E-2</v>
      </c>
      <c r="AE58" s="17">
        <v>111</v>
      </c>
    </row>
    <row r="59" spans="1:31" s="17" customFormat="1" x14ac:dyDescent="0.25">
      <c r="A59" s="17">
        <v>39</v>
      </c>
      <c r="B59" s="17">
        <v>614</v>
      </c>
      <c r="C59" s="17">
        <v>11843</v>
      </c>
      <c r="D59" s="17">
        <v>14561</v>
      </c>
      <c r="E59" s="17">
        <v>14681</v>
      </c>
      <c r="F59" s="17">
        <v>11948</v>
      </c>
      <c r="G59" s="24"/>
      <c r="H59" s="7"/>
      <c r="I59" s="25">
        <f t="shared" si="16"/>
        <v>-2838</v>
      </c>
      <c r="J59" s="24">
        <f t="shared" si="16"/>
        <v>2613</v>
      </c>
      <c r="K59" s="7"/>
      <c r="L59" s="25">
        <f t="shared" si="3"/>
        <v>-2835.3171214857421</v>
      </c>
      <c r="M59" s="17">
        <f t="shared" si="1"/>
        <v>7.197837122266872</v>
      </c>
      <c r="N59" s="17">
        <f t="shared" si="4"/>
        <v>2618.7944979051317</v>
      </c>
      <c r="O59" s="24">
        <f t="shared" si="2"/>
        <v>33.576205972575899</v>
      </c>
      <c r="P59" s="7"/>
      <c r="Q59" s="25">
        <f t="shared" si="5"/>
        <v>-2805.7927407153702</v>
      </c>
      <c r="R59" s="24">
        <f t="shared" si="6"/>
        <v>2614.2580276028029</v>
      </c>
      <c r="S59" s="7"/>
      <c r="T59" s="25">
        <f t="shared" si="7"/>
        <v>0.73166829765851904</v>
      </c>
      <c r="U59" s="24">
        <f t="shared" si="8"/>
        <v>0.68535841828903821</v>
      </c>
      <c r="V59" s="7"/>
      <c r="W59" s="25">
        <f t="shared" si="9"/>
        <v>0.72929041368430636</v>
      </c>
      <c r="X59" s="24">
        <f t="shared" si="10"/>
        <v>219.16377611161943</v>
      </c>
      <c r="Y59" s="7"/>
      <c r="Z59" s="25">
        <f t="shared" si="11"/>
        <v>614</v>
      </c>
      <c r="AA59" s="17">
        <f t="shared" si="15"/>
        <v>219.06</v>
      </c>
      <c r="AB59" s="24">
        <f t="shared" si="12"/>
        <v>3.823318259418778</v>
      </c>
      <c r="AC59" s="17">
        <f t="shared" si="13"/>
        <v>0.10377611161942468</v>
      </c>
      <c r="AD59" s="17">
        <f t="shared" ca="1" si="14"/>
        <v>1.2319267462686412E-2</v>
      </c>
      <c r="AE59" s="17">
        <v>110</v>
      </c>
    </row>
    <row r="60" spans="1:31" s="17" customFormat="1" x14ac:dyDescent="0.25">
      <c r="A60" s="17">
        <v>40</v>
      </c>
      <c r="B60" s="17">
        <v>635</v>
      </c>
      <c r="C60" s="17">
        <v>11721</v>
      </c>
      <c r="D60" s="17">
        <v>14413</v>
      </c>
      <c r="E60" s="17">
        <v>14800</v>
      </c>
      <c r="F60" s="17">
        <v>12094</v>
      </c>
      <c r="G60" s="24"/>
      <c r="H60" s="7"/>
      <c r="I60" s="25">
        <f t="shared" si="16"/>
        <v>-3079</v>
      </c>
      <c r="J60" s="24">
        <f t="shared" si="16"/>
        <v>2319</v>
      </c>
      <c r="K60" s="7"/>
      <c r="L60" s="25">
        <f t="shared" si="3"/>
        <v>-3082.9817638585819</v>
      </c>
      <c r="M60" s="17">
        <f t="shared" si="1"/>
        <v>15.854443425508792</v>
      </c>
      <c r="N60" s="17">
        <f t="shared" si="4"/>
        <v>2328.6335400131161</v>
      </c>
      <c r="O60" s="24">
        <f t="shared" si="2"/>
        <v>92.805093184308745</v>
      </c>
      <c r="P60" s="7"/>
      <c r="Q60" s="25">
        <f t="shared" si="5"/>
        <v>-3046.7927407153702</v>
      </c>
      <c r="R60" s="24">
        <f t="shared" si="6"/>
        <v>2320.2580276028029</v>
      </c>
      <c r="S60" s="7"/>
      <c r="T60" s="25">
        <f t="shared" si="7"/>
        <v>0.79451401579618353</v>
      </c>
      <c r="U60" s="24">
        <f t="shared" si="8"/>
        <v>0.60828286842002144</v>
      </c>
      <c r="V60" s="7"/>
      <c r="W60" s="25">
        <f t="shared" si="9"/>
        <v>0.7924044259108276</v>
      </c>
      <c r="X60" s="24">
        <f t="shared" si="10"/>
        <v>224.87366815048404</v>
      </c>
      <c r="Y60" s="7"/>
      <c r="Z60" s="25">
        <f t="shared" si="11"/>
        <v>635</v>
      </c>
      <c r="AA60" s="17">
        <f t="shared" si="15"/>
        <v>224.77500000000001</v>
      </c>
      <c r="AB60" s="24">
        <f t="shared" si="12"/>
        <v>3.9230638261702544</v>
      </c>
      <c r="AC60" s="17">
        <f t="shared" si="13"/>
        <v>9.8668150484030548E-2</v>
      </c>
      <c r="AD60" s="17">
        <f t="shared" ca="1" si="14"/>
        <v>1.3824502647821646E-2</v>
      </c>
      <c r="AE60" s="17">
        <v>109</v>
      </c>
    </row>
    <row r="61" spans="1:31" s="17" customFormat="1" x14ac:dyDescent="0.25">
      <c r="A61" s="17">
        <v>41</v>
      </c>
      <c r="B61" s="17">
        <v>625</v>
      </c>
      <c r="C61" s="17">
        <v>11613</v>
      </c>
      <c r="D61" s="17">
        <v>14259</v>
      </c>
      <c r="E61" s="17">
        <v>14912</v>
      </c>
      <c r="F61" s="17">
        <v>12248</v>
      </c>
      <c r="G61" s="24"/>
      <c r="H61" s="7"/>
      <c r="I61" s="25">
        <f t="shared" si="16"/>
        <v>-3299</v>
      </c>
      <c r="J61" s="24">
        <f t="shared" si="16"/>
        <v>2011</v>
      </c>
      <c r="K61" s="7"/>
      <c r="L61" s="25">
        <f t="shared" si="3"/>
        <v>-3297.1340865128013</v>
      </c>
      <c r="M61" s="17">
        <f t="shared" si="1"/>
        <v>3.481633141709894</v>
      </c>
      <c r="N61" s="17">
        <f t="shared" si="4"/>
        <v>2020.3690873387065</v>
      </c>
      <c r="O61" s="24">
        <f t="shared" si="2"/>
        <v>87.779797560311366</v>
      </c>
      <c r="P61" s="7"/>
      <c r="Q61" s="25">
        <f t="shared" si="5"/>
        <v>-3266.7927407153702</v>
      </c>
      <c r="R61" s="24">
        <f t="shared" si="6"/>
        <v>2012.2580276028029</v>
      </c>
      <c r="S61" s="7"/>
      <c r="T61" s="25">
        <f t="shared" si="7"/>
        <v>0.85188355102558666</v>
      </c>
      <c r="U61" s="24">
        <f t="shared" si="8"/>
        <v>0.52753705427152764</v>
      </c>
      <c r="V61" s="7"/>
      <c r="W61" s="25">
        <f t="shared" si="9"/>
        <v>0.8500549799756294</v>
      </c>
      <c r="X61" s="24">
        <f t="shared" si="10"/>
        <v>230.56162994452586</v>
      </c>
      <c r="Y61" s="7"/>
      <c r="Z61" s="25">
        <f t="shared" si="11"/>
        <v>625</v>
      </c>
      <c r="AA61" s="17">
        <f t="shared" si="15"/>
        <v>230.4</v>
      </c>
      <c r="AB61" s="24">
        <f t="shared" si="12"/>
        <v>4.0212385965949355</v>
      </c>
      <c r="AC61" s="17">
        <f t="shared" si="13"/>
        <v>0.16162994452585622</v>
      </c>
      <c r="AD61" s="17">
        <f t="shared" ca="1" si="14"/>
        <v>6.4842424531917686E-2</v>
      </c>
      <c r="AE61" s="17">
        <v>108</v>
      </c>
    </row>
    <row r="62" spans="1:31" s="17" customFormat="1" x14ac:dyDescent="0.25">
      <c r="A62" s="17">
        <v>42</v>
      </c>
      <c r="B62" s="17">
        <v>644</v>
      </c>
      <c r="C62" s="17">
        <v>11521</v>
      </c>
      <c r="D62" s="17">
        <v>14092</v>
      </c>
      <c r="E62" s="17">
        <v>15002</v>
      </c>
      <c r="F62" s="17">
        <v>12419</v>
      </c>
      <c r="G62" s="24"/>
      <c r="H62" s="7"/>
      <c r="I62" s="25">
        <f t="shared" si="16"/>
        <v>-3481</v>
      </c>
      <c r="J62" s="24">
        <f t="shared" si="16"/>
        <v>1673</v>
      </c>
      <c r="K62" s="7"/>
      <c r="L62" s="25">
        <f t="shared" si="3"/>
        <v>-3484.8762684252988</v>
      </c>
      <c r="M62" s="17">
        <f t="shared" si="1"/>
        <v>15.025456904968468</v>
      </c>
      <c r="N62" s="17">
        <f t="shared" si="4"/>
        <v>1682.3637917991655</v>
      </c>
      <c r="O62" s="24">
        <f t="shared" si="2"/>
        <v>87.680596858118761</v>
      </c>
      <c r="P62" s="7"/>
      <c r="Q62" s="25">
        <f t="shared" si="5"/>
        <v>-3448.7927407153702</v>
      </c>
      <c r="R62" s="24">
        <f t="shared" si="6"/>
        <v>1674.2580276028029</v>
      </c>
      <c r="S62" s="7"/>
      <c r="T62" s="25">
        <f t="shared" si="7"/>
        <v>0.89934380289718385</v>
      </c>
      <c r="U62" s="24">
        <f t="shared" si="8"/>
        <v>0.43892638809558326</v>
      </c>
      <c r="V62" s="7"/>
      <c r="W62" s="25">
        <f t="shared" si="9"/>
        <v>0.89782352902432783</v>
      </c>
      <c r="X62" s="24">
        <f t="shared" si="10"/>
        <v>236.33202133354848</v>
      </c>
      <c r="Y62" s="7"/>
      <c r="Z62" s="25">
        <f t="shared" si="11"/>
        <v>644</v>
      </c>
      <c r="AA62" s="17">
        <f t="shared" si="15"/>
        <v>236.196</v>
      </c>
      <c r="AB62" s="24">
        <f t="shared" si="12"/>
        <v>4.122397880040527</v>
      </c>
      <c r="AC62" s="17">
        <f t="shared" si="13"/>
        <v>0.13602133354848434</v>
      </c>
      <c r="AD62" s="17">
        <f t="shared" ca="1" si="14"/>
        <v>9.1576789044864881E-2</v>
      </c>
      <c r="AE62" s="17">
        <v>107</v>
      </c>
    </row>
    <row r="63" spans="1:31" s="17" customFormat="1" x14ac:dyDescent="0.25">
      <c r="A63" s="17">
        <v>43</v>
      </c>
      <c r="B63" s="17">
        <v>628</v>
      </c>
      <c r="C63" s="17">
        <v>11440</v>
      </c>
      <c r="D63" s="17">
        <v>13916</v>
      </c>
      <c r="E63" s="17">
        <v>15073</v>
      </c>
      <c r="F63" s="17">
        <v>12590</v>
      </c>
      <c r="G63" s="24"/>
      <c r="H63" s="7"/>
      <c r="I63" s="25">
        <f t="shared" si="16"/>
        <v>-3633</v>
      </c>
      <c r="J63" s="24">
        <f t="shared" si="16"/>
        <v>1326</v>
      </c>
      <c r="K63" s="7"/>
      <c r="L63" s="25">
        <f t="shared" si="3"/>
        <v>-3633.9604021066989</v>
      </c>
      <c r="M63" s="17">
        <f t="shared" si="1"/>
        <v>0.92237220655167274</v>
      </c>
      <c r="N63" s="17">
        <f t="shared" si="4"/>
        <v>1336.1193916258253</v>
      </c>
      <c r="O63" s="24">
        <f t="shared" si="2"/>
        <v>102.40208687682323</v>
      </c>
      <c r="P63" s="7"/>
      <c r="Q63" s="25">
        <f t="shared" si="5"/>
        <v>-3600.7927407153702</v>
      </c>
      <c r="R63" s="24">
        <f t="shared" si="6"/>
        <v>1327.2580276028029</v>
      </c>
      <c r="S63" s="7"/>
      <c r="T63" s="25">
        <f t="shared" si="7"/>
        <v>0.93898093632840796</v>
      </c>
      <c r="U63" s="24">
        <f t="shared" si="8"/>
        <v>0.34795626631140358</v>
      </c>
      <c r="V63" s="7"/>
      <c r="W63" s="25">
        <f t="shared" si="9"/>
        <v>0.93777711383303253</v>
      </c>
      <c r="X63" s="24">
        <f t="shared" si="10"/>
        <v>242.0279708923274</v>
      </c>
      <c r="Y63" s="7"/>
      <c r="Z63" s="25">
        <f t="shared" si="11"/>
        <v>628</v>
      </c>
      <c r="AA63" s="17">
        <f t="shared" si="15"/>
        <v>241.84799999999998</v>
      </c>
      <c r="AB63" s="24">
        <f t="shared" si="12"/>
        <v>4.2210438893632451</v>
      </c>
      <c r="AC63" s="17">
        <f t="shared" si="13"/>
        <v>0.17997089232741814</v>
      </c>
      <c r="AD63" s="17">
        <f t="shared" ca="1" si="14"/>
        <v>3.5038549079644099E-2</v>
      </c>
      <c r="AE63" s="17">
        <v>106</v>
      </c>
    </row>
    <row r="64" spans="1:31" s="17" customFormat="1" x14ac:dyDescent="0.25">
      <c r="A64" s="17">
        <v>44</v>
      </c>
      <c r="B64" s="17">
        <v>624</v>
      </c>
      <c r="C64" s="17">
        <v>11382</v>
      </c>
      <c r="D64" s="17">
        <v>13737</v>
      </c>
      <c r="E64" s="17">
        <v>15131</v>
      </c>
      <c r="F64" s="17">
        <v>12767</v>
      </c>
      <c r="G64" s="24"/>
      <c r="H64" s="7"/>
      <c r="I64" s="25">
        <f t="shared" si="16"/>
        <v>-3749</v>
      </c>
      <c r="J64" s="24">
        <f t="shared" si="16"/>
        <v>970</v>
      </c>
      <c r="K64" s="7"/>
      <c r="L64" s="25">
        <f t="shared" si="3"/>
        <v>-3747.4010273436261</v>
      </c>
      <c r="M64" s="17">
        <f t="shared" si="1"/>
        <v>2.5567135558314598</v>
      </c>
      <c r="N64" s="17">
        <f t="shared" si="4"/>
        <v>979.1696656077994</v>
      </c>
      <c r="O64" s="24">
        <f t="shared" si="2"/>
        <v>84.082767358859172</v>
      </c>
      <c r="P64" s="7"/>
      <c r="Q64" s="25">
        <f t="shared" si="5"/>
        <v>-3716.7927407153702</v>
      </c>
      <c r="R64" s="24">
        <f t="shared" si="6"/>
        <v>971.25802760280305</v>
      </c>
      <c r="S64" s="7"/>
      <c r="T64" s="25">
        <f t="shared" si="7"/>
        <v>0.96923032763118411</v>
      </c>
      <c r="U64" s="24">
        <f t="shared" si="8"/>
        <v>0.25462668891898876</v>
      </c>
      <c r="V64" s="7"/>
      <c r="W64" s="25">
        <f t="shared" si="9"/>
        <v>0.96835110126136859</v>
      </c>
      <c r="X64" s="24">
        <f t="shared" si="10"/>
        <v>247.65267027625418</v>
      </c>
      <c r="Y64" s="7"/>
      <c r="Z64" s="25">
        <f t="shared" si="11"/>
        <v>624</v>
      </c>
      <c r="AA64" s="17">
        <f t="shared" si="15"/>
        <v>247.464</v>
      </c>
      <c r="AB64" s="24">
        <f t="shared" si="12"/>
        <v>4.3190615801552479</v>
      </c>
      <c r="AC64" s="17">
        <f t="shared" si="13"/>
        <v>0.18867027625418586</v>
      </c>
      <c r="AD64" s="17">
        <f t="shared" ca="1" si="14"/>
        <v>5.3675035378034863E-2</v>
      </c>
      <c r="AE64" s="17">
        <v>105</v>
      </c>
    </row>
    <row r="65" spans="1:31" s="17" customFormat="1" x14ac:dyDescent="0.25">
      <c r="A65" s="17">
        <v>45</v>
      </c>
      <c r="B65" s="17">
        <v>608</v>
      </c>
      <c r="C65" s="17">
        <v>11351</v>
      </c>
      <c r="D65" s="17">
        <v>13564</v>
      </c>
      <c r="E65" s="17">
        <v>15170</v>
      </c>
      <c r="F65" s="17">
        <v>12948</v>
      </c>
      <c r="G65" s="24"/>
      <c r="H65" s="7"/>
      <c r="I65" s="25">
        <f t="shared" si="16"/>
        <v>-3819</v>
      </c>
      <c r="J65" s="24">
        <f t="shared" si="16"/>
        <v>616</v>
      </c>
      <c r="K65" s="7"/>
      <c r="L65" s="25">
        <f t="shared" si="3"/>
        <v>-3823.6249559697217</v>
      </c>
      <c r="M65" s="17">
        <f t="shared" si="1"/>
        <v>21.390217721864097</v>
      </c>
      <c r="N65" s="17">
        <f t="shared" si="4"/>
        <v>622.27334166673609</v>
      </c>
      <c r="O65" s="24">
        <f t="shared" si="2"/>
        <v>39.354815667607106</v>
      </c>
      <c r="P65" s="7"/>
      <c r="Q65" s="25">
        <f t="shared" si="5"/>
        <v>-3786.7927407153702</v>
      </c>
      <c r="R65" s="24">
        <f t="shared" si="6"/>
        <v>617.25802760280305</v>
      </c>
      <c r="S65" s="7"/>
      <c r="T65" s="25">
        <f t="shared" si="7"/>
        <v>0.98748427065872157</v>
      </c>
      <c r="U65" s="24">
        <f t="shared" si="8"/>
        <v>0.16182143499507065</v>
      </c>
      <c r="V65" s="7"/>
      <c r="W65" s="25">
        <f t="shared" si="9"/>
        <v>0.98692774539974526</v>
      </c>
      <c r="X65" s="24">
        <f t="shared" si="10"/>
        <v>253.0733879748002</v>
      </c>
      <c r="Y65" s="7"/>
      <c r="Z65" s="25">
        <f t="shared" si="11"/>
        <v>608</v>
      </c>
      <c r="AA65" s="17">
        <f t="shared" si="15"/>
        <v>252.93600000000001</v>
      </c>
      <c r="AB65" s="24">
        <f t="shared" si="12"/>
        <v>4.4145659968243773</v>
      </c>
      <c r="AC65" s="17">
        <f t="shared" si="13"/>
        <v>0.13738797480019116</v>
      </c>
      <c r="AD65" s="17">
        <f t="shared" ca="1" si="14"/>
        <v>-1.1236081256214447E-2</v>
      </c>
      <c r="AE65" s="17">
        <v>104</v>
      </c>
    </row>
    <row r="66" spans="1:31" s="17" customFormat="1" x14ac:dyDescent="0.25">
      <c r="A66" s="17">
        <v>46</v>
      </c>
      <c r="B66" s="17">
        <v>615</v>
      </c>
      <c r="C66" s="17">
        <v>11323</v>
      </c>
      <c r="D66" s="17">
        <v>13375</v>
      </c>
      <c r="E66" s="17">
        <v>15185</v>
      </c>
      <c r="F66" s="17">
        <v>13122</v>
      </c>
      <c r="G66" s="24"/>
      <c r="H66" s="7"/>
      <c r="I66" s="25">
        <f t="shared" si="16"/>
        <v>-3862</v>
      </c>
      <c r="J66" s="24">
        <f t="shared" si="16"/>
        <v>253</v>
      </c>
      <c r="K66" s="7"/>
      <c r="L66" s="25">
        <f t="shared" si="3"/>
        <v>-3865.559992563074</v>
      </c>
      <c r="M66" s="17">
        <f t="shared" si="1"/>
        <v>12.673547049142524</v>
      </c>
      <c r="N66" s="17">
        <f t="shared" si="4"/>
        <v>255.48753721145678</v>
      </c>
      <c r="O66" s="24">
        <f t="shared" si="2"/>
        <v>6.1878413783821848</v>
      </c>
      <c r="P66" s="7"/>
      <c r="Q66" s="25">
        <f t="shared" si="5"/>
        <v>-3829.7927407153702</v>
      </c>
      <c r="R66" s="24">
        <f t="shared" si="6"/>
        <v>254.25802760280305</v>
      </c>
      <c r="S66" s="7"/>
      <c r="T66" s="25">
        <f t="shared" si="7"/>
        <v>0.99869740708992305</v>
      </c>
      <c r="U66" s="24">
        <f t="shared" si="8"/>
        <v>6.6656725462917302E-2</v>
      </c>
      <c r="V66" s="7"/>
      <c r="W66" s="25">
        <f t="shared" si="9"/>
        <v>0.99847174186831567</v>
      </c>
      <c r="X66" s="24">
        <f t="shared" si="10"/>
        <v>258.56569682894713</v>
      </c>
      <c r="Y66" s="7"/>
      <c r="Z66" s="25">
        <f t="shared" si="11"/>
        <v>615</v>
      </c>
      <c r="AA66" s="17">
        <f t="shared" si="15"/>
        <v>258.471</v>
      </c>
      <c r="AB66" s="24">
        <f t="shared" si="12"/>
        <v>4.5111699709222632</v>
      </c>
      <c r="AC66" s="17">
        <f t="shared" si="13"/>
        <v>9.4696828947121503E-2</v>
      </c>
      <c r="AD66" s="17">
        <f t="shared" ca="1" si="14"/>
        <v>4.4291460887052381E-2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11312</v>
      </c>
      <c r="D67" s="17">
        <v>13179</v>
      </c>
      <c r="E67" s="17">
        <v>15179</v>
      </c>
      <c r="F67" s="17">
        <v>13304</v>
      </c>
      <c r="G67" s="24"/>
      <c r="H67" s="7"/>
      <c r="I67" s="25">
        <f t="shared" si="16"/>
        <v>-3867</v>
      </c>
      <c r="J67" s="24">
        <f t="shared" si="16"/>
        <v>-125</v>
      </c>
      <c r="K67" s="7"/>
      <c r="L67" s="25">
        <f t="shared" si="3"/>
        <v>-3871.562813448083</v>
      </c>
      <c r="M67" s="17">
        <f t="shared" si="1"/>
        <v>20.819266562007385</v>
      </c>
      <c r="N67" s="17">
        <f t="shared" si="4"/>
        <v>-119.10201300638953</v>
      </c>
      <c r="O67" s="24">
        <f t="shared" si="2"/>
        <v>34.786250576798309</v>
      </c>
      <c r="P67" s="7"/>
      <c r="Q67" s="25">
        <f t="shared" si="5"/>
        <v>-3834.7927407153702</v>
      </c>
      <c r="R67" s="24">
        <f t="shared" si="6"/>
        <v>-123.74197239719696</v>
      </c>
      <c r="S67" s="7"/>
      <c r="T67" s="25">
        <f t="shared" si="7"/>
        <v>1.0000012601633186</v>
      </c>
      <c r="U67" s="24">
        <f t="shared" si="8"/>
        <v>-3.2440410082961391E-2</v>
      </c>
      <c r="V67" s="7"/>
      <c r="W67" s="25">
        <f t="shared" si="9"/>
        <v>1.0001200642176467</v>
      </c>
      <c r="X67" s="24">
        <f t="shared" si="10"/>
        <v>264.24284834992181</v>
      </c>
      <c r="Y67" s="7"/>
      <c r="Z67" s="25">
        <f t="shared" si="11"/>
        <v>624</v>
      </c>
      <c r="AA67" s="17">
        <f t="shared" si="15"/>
        <v>264.08699999999999</v>
      </c>
      <c r="AB67" s="24">
        <f t="shared" si="12"/>
        <v>4.6091876617142642</v>
      </c>
      <c r="AC67" s="17">
        <f t="shared" si="13"/>
        <v>0.1558483499218255</v>
      </c>
      <c r="AD67" s="17">
        <f t="shared" ca="1" si="14"/>
        <v>-6.3221535600519019E-2</v>
      </c>
      <c r="AE67" s="17">
        <v>102</v>
      </c>
    </row>
    <row r="68" spans="1:31" s="17" customFormat="1" x14ac:dyDescent="0.25">
      <c r="A68" s="17">
        <v>48</v>
      </c>
      <c r="B68" s="17">
        <v>631</v>
      </c>
      <c r="C68" s="17">
        <v>11344</v>
      </c>
      <c r="D68" s="17">
        <v>13007</v>
      </c>
      <c r="E68" s="17">
        <v>15180</v>
      </c>
      <c r="F68" s="17">
        <v>13506</v>
      </c>
      <c r="G68" s="24"/>
      <c r="H68" s="7"/>
      <c r="I68" s="25">
        <f t="shared" si="16"/>
        <v>-3836</v>
      </c>
      <c r="J68" s="24">
        <f t="shared" si="16"/>
        <v>-499</v>
      </c>
      <c r="K68" s="7"/>
      <c r="L68" s="25">
        <f t="shared" si="3"/>
        <v>-3840.1436245951227</v>
      </c>
      <c r="M68" s="17">
        <f t="shared" si="1"/>
        <v>17.169624785305544</v>
      </c>
      <c r="N68" s="17">
        <f t="shared" si="4"/>
        <v>-496.73000374687626</v>
      </c>
      <c r="O68" s="24">
        <f t="shared" si="2"/>
        <v>5.1528829891958008</v>
      </c>
      <c r="P68" s="7"/>
      <c r="Q68" s="25">
        <f t="shared" si="5"/>
        <v>-3803.7927407153702</v>
      </c>
      <c r="R68" s="24">
        <f t="shared" si="6"/>
        <v>-497.74197239719695</v>
      </c>
      <c r="S68" s="7"/>
      <c r="T68" s="25">
        <f t="shared" si="7"/>
        <v>0.99191737110826639</v>
      </c>
      <c r="U68" s="24">
        <f t="shared" si="8"/>
        <v>-0.13048889869184666</v>
      </c>
      <c r="V68" s="7"/>
      <c r="W68" s="25">
        <f t="shared" si="9"/>
        <v>0.99237694263055842</v>
      </c>
      <c r="X68" s="24">
        <f t="shared" si="10"/>
        <v>269.87594347935578</v>
      </c>
      <c r="Y68" s="7"/>
      <c r="Z68" s="25">
        <f t="shared" si="11"/>
        <v>631</v>
      </c>
      <c r="AA68" s="17">
        <f t="shared" si="15"/>
        <v>269.76599999999996</v>
      </c>
      <c r="AB68" s="24">
        <f t="shared" si="12"/>
        <v>4.7083049099350225</v>
      </c>
      <c r="AC68" s="17">
        <f t="shared" si="13"/>
        <v>0.10994347935582027</v>
      </c>
      <c r="AD68" s="17">
        <f t="shared" ca="1" si="14"/>
        <v>-3.2581706742973893E-2</v>
      </c>
      <c r="AE68" s="17">
        <v>101</v>
      </c>
    </row>
    <row r="69" spans="1:31" s="17" customFormat="1" x14ac:dyDescent="0.25">
      <c r="A69" s="17">
        <v>49</v>
      </c>
      <c r="B69" s="17">
        <v>634</v>
      </c>
      <c r="C69" s="17">
        <v>11372</v>
      </c>
      <c r="D69" s="17">
        <v>12817</v>
      </c>
      <c r="E69" s="17">
        <v>15142</v>
      </c>
      <c r="F69" s="17">
        <v>13684</v>
      </c>
      <c r="G69" s="24"/>
      <c r="H69" s="7"/>
      <c r="I69" s="25">
        <f t="shared" si="16"/>
        <v>-3770</v>
      </c>
      <c r="J69" s="24">
        <f t="shared" si="16"/>
        <v>-867</v>
      </c>
      <c r="K69" s="7"/>
      <c r="L69" s="25">
        <f t="shared" si="3"/>
        <v>-3770.9188437719795</v>
      </c>
      <c r="M69" s="17">
        <f t="shared" si="1"/>
        <v>0.84427387730548231</v>
      </c>
      <c r="N69" s="17">
        <f t="shared" si="4"/>
        <v>-871.24324075383026</v>
      </c>
      <c r="O69" s="24">
        <f t="shared" si="2"/>
        <v>18.005092094966027</v>
      </c>
      <c r="P69" s="7"/>
      <c r="Q69" s="25">
        <f t="shared" si="5"/>
        <v>-3737.7927407153702</v>
      </c>
      <c r="R69" s="24">
        <f t="shared" si="6"/>
        <v>-865.74197239719695</v>
      </c>
      <c r="S69" s="7"/>
      <c r="T69" s="25">
        <f t="shared" si="7"/>
        <v>0.97470651053944535</v>
      </c>
      <c r="U69" s="24">
        <f t="shared" si="8"/>
        <v>-0.22696441689524177</v>
      </c>
      <c r="V69" s="7"/>
      <c r="W69" s="25">
        <f t="shared" si="9"/>
        <v>0.97550132675002821</v>
      </c>
      <c r="X69" s="24">
        <f t="shared" si="10"/>
        <v>275.48269232213943</v>
      </c>
      <c r="Y69" s="7"/>
      <c r="Z69" s="25">
        <f t="shared" si="11"/>
        <v>634</v>
      </c>
      <c r="AA69" s="17">
        <f t="shared" si="15"/>
        <v>275.47199999999998</v>
      </c>
      <c r="AB69" s="24">
        <f t="shared" si="12"/>
        <v>4.8078933970538191</v>
      </c>
      <c r="AC69" s="17">
        <f t="shared" si="13"/>
        <v>1.0692322139448152E-2</v>
      </c>
      <c r="AD69" s="17">
        <f t="shared" ca="1" si="14"/>
        <v>5.6549450954776148E-2</v>
      </c>
      <c r="AE69" s="17">
        <v>100</v>
      </c>
    </row>
    <row r="70" spans="1:31" s="17" customFormat="1" x14ac:dyDescent="0.25">
      <c r="A70" s="17">
        <v>50</v>
      </c>
      <c r="B70" s="17">
        <v>632</v>
      </c>
      <c r="C70" s="17">
        <v>11429</v>
      </c>
      <c r="D70" s="17">
        <v>12637</v>
      </c>
      <c r="E70" s="17">
        <v>15088</v>
      </c>
      <c r="F70" s="17">
        <v>13870</v>
      </c>
      <c r="G70" s="24"/>
      <c r="H70" s="7"/>
      <c r="I70" s="25">
        <f t="shared" si="16"/>
        <v>-3659</v>
      </c>
      <c r="J70" s="24">
        <f t="shared" si="16"/>
        <v>-1233</v>
      </c>
      <c r="K70" s="7"/>
      <c r="L70" s="25">
        <f t="shared" si="3"/>
        <v>-3665.0266186858044</v>
      </c>
      <c r="M70" s="17">
        <f t="shared" si="1"/>
        <v>36.320132784086162</v>
      </c>
      <c r="N70" s="17">
        <f t="shared" si="4"/>
        <v>-1235.9863171712309</v>
      </c>
      <c r="O70" s="24">
        <f t="shared" si="2"/>
        <v>8.9180902471884895</v>
      </c>
      <c r="P70" s="7"/>
      <c r="Q70" s="25">
        <f t="shared" si="5"/>
        <v>-3626.7927407153702</v>
      </c>
      <c r="R70" s="24">
        <f t="shared" si="6"/>
        <v>-1231.7419723971971</v>
      </c>
      <c r="S70" s="7"/>
      <c r="T70" s="25">
        <f t="shared" si="7"/>
        <v>0.94576097231006462</v>
      </c>
      <c r="U70" s="24">
        <f t="shared" si="8"/>
        <v>-0.32291561163014021</v>
      </c>
      <c r="V70" s="7"/>
      <c r="W70" s="25">
        <f t="shared" si="9"/>
        <v>0.94688913976960098</v>
      </c>
      <c r="X70" s="24">
        <f t="shared" si="10"/>
        <v>281.21583239563176</v>
      </c>
      <c r="Y70" s="7"/>
      <c r="Z70" s="25">
        <f t="shared" si="11"/>
        <v>632</v>
      </c>
      <c r="AA70" s="17">
        <f t="shared" si="15"/>
        <v>281.15999999999997</v>
      </c>
      <c r="AB70" s="24">
        <f t="shared" si="12"/>
        <v>4.9071677249072563</v>
      </c>
      <c r="AC70" s="17">
        <f t="shared" si="13"/>
        <v>5.5832395631796317E-2</v>
      </c>
      <c r="AD70" s="17">
        <f t="shared" ca="1" si="14"/>
        <v>1.2633121733699681E-2</v>
      </c>
      <c r="AE70" s="17">
        <v>99</v>
      </c>
    </row>
    <row r="71" spans="1:31" s="17" customFormat="1" x14ac:dyDescent="0.25">
      <c r="A71" s="17">
        <v>51</v>
      </c>
      <c r="B71" s="17">
        <v>638</v>
      </c>
      <c r="C71" s="17">
        <v>11501</v>
      </c>
      <c r="D71" s="17">
        <v>12460</v>
      </c>
      <c r="E71" s="17">
        <v>15019</v>
      </c>
      <c r="F71" s="17">
        <v>14044</v>
      </c>
      <c r="G71" s="24"/>
      <c r="H71" s="7"/>
      <c r="I71" s="25">
        <f t="shared" si="16"/>
        <v>-3518</v>
      </c>
      <c r="J71" s="24">
        <f t="shared" si="16"/>
        <v>-1584</v>
      </c>
      <c r="K71" s="7"/>
      <c r="L71" s="25">
        <f t="shared" si="3"/>
        <v>-3521.8383856052487</v>
      </c>
      <c r="M71" s="17">
        <f t="shared" si="1"/>
        <v>14.733204054580673</v>
      </c>
      <c r="N71" s="17">
        <f t="shared" si="4"/>
        <v>-1591.8301342691159</v>
      </c>
      <c r="O71" s="24">
        <f t="shared" si="2"/>
        <v>61.311002672382998</v>
      </c>
      <c r="P71" s="7"/>
      <c r="Q71" s="25">
        <f t="shared" si="5"/>
        <v>-3485.7927407153702</v>
      </c>
      <c r="R71" s="24">
        <f t="shared" si="6"/>
        <v>-1582.7419723971971</v>
      </c>
      <c r="S71" s="7"/>
      <c r="T71" s="25">
        <f t="shared" si="7"/>
        <v>0.9089923156403108</v>
      </c>
      <c r="U71" s="24">
        <f t="shared" si="8"/>
        <v>-0.4149343803513133</v>
      </c>
      <c r="V71" s="7"/>
      <c r="W71" s="25">
        <f t="shared" si="9"/>
        <v>0.91044011798416302</v>
      </c>
      <c r="X71" s="24">
        <f t="shared" si="10"/>
        <v>286.88621832815875</v>
      </c>
      <c r="Y71" s="7"/>
      <c r="Z71" s="25">
        <f t="shared" si="11"/>
        <v>638</v>
      </c>
      <c r="AA71" s="17">
        <f t="shared" si="15"/>
        <v>286.90199999999999</v>
      </c>
      <c r="AB71" s="24">
        <f t="shared" si="12"/>
        <v>5.007384530556771</v>
      </c>
      <c r="AC71" s="17">
        <f t="shared" si="13"/>
        <v>-1.5781671841239131E-2</v>
      </c>
      <c r="AD71" s="17">
        <f t="shared" ca="1" si="14"/>
        <v>-1.5284872487029588E-2</v>
      </c>
      <c r="AE71" s="17">
        <v>98</v>
      </c>
    </row>
    <row r="72" spans="1:31" s="17" customFormat="1" x14ac:dyDescent="0.25">
      <c r="A72" s="17">
        <v>52</v>
      </c>
      <c r="B72" s="17">
        <v>615</v>
      </c>
      <c r="C72" s="17">
        <v>11578</v>
      </c>
      <c r="D72" s="17">
        <v>12294</v>
      </c>
      <c r="E72" s="17">
        <v>14930</v>
      </c>
      <c r="F72" s="17">
        <v>14204</v>
      </c>
      <c r="G72" s="24"/>
      <c r="H72" s="7"/>
      <c r="I72" s="25">
        <f t="shared" si="16"/>
        <v>-3352</v>
      </c>
      <c r="J72" s="24">
        <f t="shared" si="16"/>
        <v>-1910</v>
      </c>
      <c r="K72" s="7"/>
      <c r="L72" s="25">
        <f t="shared" si="3"/>
        <v>-3350.6356362914748</v>
      </c>
      <c r="M72" s="17">
        <f t="shared" si="1"/>
        <v>1.8614883291405311</v>
      </c>
      <c r="N72" s="17">
        <f t="shared" si="4"/>
        <v>-1919.7533968842965</v>
      </c>
      <c r="O72" s="24">
        <f t="shared" si="2"/>
        <v>95.128750782605351</v>
      </c>
      <c r="P72" s="7"/>
      <c r="Q72" s="25">
        <f t="shared" si="5"/>
        <v>-3319.7927407153702</v>
      </c>
      <c r="R72" s="24">
        <f t="shared" si="6"/>
        <v>-1908.7419723971971</v>
      </c>
      <c r="S72" s="7"/>
      <c r="T72" s="25">
        <f t="shared" si="7"/>
        <v>0.86570439360357931</v>
      </c>
      <c r="U72" s="24">
        <f t="shared" si="8"/>
        <v>-0.50039910571627744</v>
      </c>
      <c r="V72" s="7"/>
      <c r="W72" s="25">
        <f t="shared" si="9"/>
        <v>0.86744900960860327</v>
      </c>
      <c r="X72" s="24">
        <f t="shared" si="10"/>
        <v>292.36407444980762</v>
      </c>
      <c r="Y72" s="7"/>
      <c r="Z72" s="25">
        <f t="shared" si="11"/>
        <v>615</v>
      </c>
      <c r="AA72" s="17">
        <f t="shared" si="15"/>
        <v>292.43700000000001</v>
      </c>
      <c r="AB72" s="24">
        <f t="shared" si="12"/>
        <v>5.1039885046546578</v>
      </c>
      <c r="AC72" s="17">
        <f t="shared" si="13"/>
        <v>-7.2925550192394439E-2</v>
      </c>
      <c r="AD72" s="17">
        <f t="shared" ca="1" si="14"/>
        <v>0.12589715560153536</v>
      </c>
      <c r="AE72" s="17">
        <v>97</v>
      </c>
    </row>
    <row r="73" spans="1:31" s="17" customFormat="1" x14ac:dyDescent="0.25">
      <c r="A73" s="17">
        <v>53</v>
      </c>
      <c r="B73" s="17">
        <v>629</v>
      </c>
      <c r="C73" s="17">
        <v>11679</v>
      </c>
      <c r="D73" s="17">
        <v>12129</v>
      </c>
      <c r="E73" s="17">
        <v>14822</v>
      </c>
      <c r="F73" s="17">
        <v>14360</v>
      </c>
      <c r="G73" s="24"/>
      <c r="H73" s="7"/>
      <c r="I73" s="25">
        <f t="shared" si="16"/>
        <v>-3143</v>
      </c>
      <c r="J73" s="24">
        <f t="shared" si="16"/>
        <v>-2231</v>
      </c>
      <c r="K73" s="7"/>
      <c r="L73" s="25">
        <f t="shared" si="3"/>
        <v>-3143.5313346731809</v>
      </c>
      <c r="M73" s="17">
        <f t="shared" si="1"/>
        <v>0.28231653492429215</v>
      </c>
      <c r="N73" s="17">
        <f t="shared" si="4"/>
        <v>-2236.5841466150773</v>
      </c>
      <c r="O73" s="24">
        <f t="shared" si="2"/>
        <v>31.182693418679445</v>
      </c>
      <c r="P73" s="7"/>
      <c r="Q73" s="25">
        <f t="shared" si="5"/>
        <v>-3110.7927407153702</v>
      </c>
      <c r="R73" s="24">
        <f t="shared" si="6"/>
        <v>-2229.7419723971971</v>
      </c>
      <c r="S73" s="7"/>
      <c r="T73" s="25">
        <f t="shared" si="7"/>
        <v>0.81120333513564624</v>
      </c>
      <c r="U73" s="24">
        <f t="shared" si="8"/>
        <v>-0.58455302240999985</v>
      </c>
      <c r="V73" s="7"/>
      <c r="W73" s="25">
        <f t="shared" si="9"/>
        <v>0.81324014069264416</v>
      </c>
      <c r="X73" s="24">
        <f t="shared" si="10"/>
        <v>298.09341920445263</v>
      </c>
      <c r="Y73" s="7"/>
      <c r="Z73" s="25">
        <f t="shared" si="11"/>
        <v>629</v>
      </c>
      <c r="AA73" s="17">
        <f t="shared" si="15"/>
        <v>298.09800000000001</v>
      </c>
      <c r="AB73" s="24">
        <f t="shared" si="12"/>
        <v>5.2027915936100566</v>
      </c>
      <c r="AC73" s="17">
        <f t="shared" si="13"/>
        <v>-4.5807955473833317E-3</v>
      </c>
      <c r="AD73" s="17">
        <f t="shared" ca="1" si="14"/>
        <v>3.0349793181642326E-2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11800</v>
      </c>
      <c r="D74" s="17">
        <v>11992</v>
      </c>
      <c r="E74" s="17">
        <v>14712</v>
      </c>
      <c r="F74" s="17">
        <v>14507</v>
      </c>
      <c r="G74" s="24"/>
      <c r="H74" s="7"/>
      <c r="I74" s="25">
        <f t="shared" si="16"/>
        <v>-2912</v>
      </c>
      <c r="J74" s="24">
        <f t="shared" si="16"/>
        <v>-2515</v>
      </c>
      <c r="K74" s="7"/>
      <c r="L74" s="25">
        <f t="shared" si="3"/>
        <v>-2914.0650274422233</v>
      </c>
      <c r="M74" s="17">
        <f t="shared" si="1"/>
        <v>4.2643383371351158</v>
      </c>
      <c r="N74" s="17">
        <f t="shared" si="4"/>
        <v>-2522.5631598306036</v>
      </c>
      <c r="O74" s="24">
        <f t="shared" si="2"/>
        <v>57.201386623255594</v>
      </c>
      <c r="P74" s="7"/>
      <c r="Q74" s="25">
        <f t="shared" si="5"/>
        <v>-2879.7927407153702</v>
      </c>
      <c r="R74" s="24">
        <f t="shared" si="6"/>
        <v>-2513.7419723971971</v>
      </c>
      <c r="S74" s="7"/>
      <c r="T74" s="25">
        <f t="shared" si="7"/>
        <v>0.75096532314477293</v>
      </c>
      <c r="U74" s="24">
        <f t="shared" si="8"/>
        <v>-0.65900695493653305</v>
      </c>
      <c r="V74" s="7"/>
      <c r="W74" s="25">
        <f t="shared" si="9"/>
        <v>0.753260566474242</v>
      </c>
      <c r="X74" s="24">
        <f t="shared" si="10"/>
        <v>303.56681171501509</v>
      </c>
      <c r="Y74" s="7"/>
      <c r="Z74" s="25">
        <f t="shared" si="11"/>
        <v>609</v>
      </c>
      <c r="AA74" s="17">
        <f t="shared" si="15"/>
        <v>303.57900000000001</v>
      </c>
      <c r="AB74" s="24">
        <f t="shared" si="12"/>
        <v>5.2984530899118658</v>
      </c>
      <c r="AC74" s="17">
        <f t="shared" si="13"/>
        <v>-1.2188284984915754E-2</v>
      </c>
      <c r="AD74" s="17">
        <f t="shared" ca="1" si="14"/>
        <v>-6.6494200592615016E-4</v>
      </c>
      <c r="AE74" s="17">
        <v>95</v>
      </c>
    </row>
    <row r="75" spans="1:31" s="17" customFormat="1" x14ac:dyDescent="0.25">
      <c r="A75" s="17">
        <v>55</v>
      </c>
      <c r="B75" s="17">
        <v>622</v>
      </c>
      <c r="C75" s="17">
        <v>11935</v>
      </c>
      <c r="D75" s="17">
        <v>11865</v>
      </c>
      <c r="E75" s="17">
        <v>14586</v>
      </c>
      <c r="F75" s="17">
        <v>14649</v>
      </c>
      <c r="G75" s="24"/>
      <c r="H75" s="7"/>
      <c r="I75" s="25">
        <f t="shared" si="16"/>
        <v>-2651</v>
      </c>
      <c r="J75" s="24">
        <f t="shared" si="16"/>
        <v>-2784</v>
      </c>
      <c r="K75" s="7"/>
      <c r="L75" s="25">
        <f t="shared" si="3"/>
        <v>-2652.5072535098943</v>
      </c>
      <c r="M75" s="17">
        <f t="shared" si="1"/>
        <v>2.271813143088766</v>
      </c>
      <c r="N75" s="17">
        <f t="shared" si="4"/>
        <v>-2790.7924264514427</v>
      </c>
      <c r="O75" s="24">
        <f t="shared" si="2"/>
        <v>46.13705709825819</v>
      </c>
      <c r="P75" s="7"/>
      <c r="Q75" s="25">
        <f t="shared" si="5"/>
        <v>-2618.7927407153702</v>
      </c>
      <c r="R75" s="24">
        <f t="shared" si="6"/>
        <v>-2782.7419723971971</v>
      </c>
      <c r="S75" s="7"/>
      <c r="T75" s="25">
        <f t="shared" si="7"/>
        <v>0.68290419271352631</v>
      </c>
      <c r="U75" s="24">
        <f t="shared" si="8"/>
        <v>-0.72952846144934091</v>
      </c>
      <c r="V75" s="7"/>
      <c r="W75" s="25">
        <f t="shared" si="9"/>
        <v>0.68544415745082932</v>
      </c>
      <c r="X75" s="24">
        <f t="shared" si="10"/>
        <v>309.16953073895661</v>
      </c>
      <c r="Y75" s="7"/>
      <c r="Z75" s="25">
        <f t="shared" si="11"/>
        <v>622</v>
      </c>
      <c r="AA75" s="17">
        <f t="shared" si="15"/>
        <v>309.17700000000002</v>
      </c>
      <c r="AB75" s="24">
        <f t="shared" si="12"/>
        <v>5.3961566214385082</v>
      </c>
      <c r="AC75" s="17">
        <f t="shared" si="13"/>
        <v>-7.4692610434112794E-3</v>
      </c>
      <c r="AD75" s="17">
        <f t="shared" ca="1" si="14"/>
        <v>5.8264372806831943E-2</v>
      </c>
      <c r="AE75" s="17">
        <v>94</v>
      </c>
    </row>
    <row r="76" spans="1:31" s="17" customFormat="1" x14ac:dyDescent="0.25">
      <c r="A76" s="17">
        <v>56</v>
      </c>
      <c r="B76" s="17">
        <v>636</v>
      </c>
      <c r="C76" s="17">
        <v>12078</v>
      </c>
      <c r="D76" s="17">
        <v>11740</v>
      </c>
      <c r="E76" s="17">
        <v>14438</v>
      </c>
      <c r="F76" s="17">
        <v>14771</v>
      </c>
      <c r="G76" s="24"/>
      <c r="H76" s="7"/>
      <c r="I76" s="25">
        <f t="shared" si="16"/>
        <v>-2360</v>
      </c>
      <c r="J76" s="24">
        <f t="shared" si="16"/>
        <v>-3031</v>
      </c>
      <c r="K76" s="7"/>
      <c r="L76" s="25">
        <f t="shared" si="3"/>
        <v>-2359.2317782267637</v>
      </c>
      <c r="M76" s="17">
        <f t="shared" si="1"/>
        <v>0.59016469287431206</v>
      </c>
      <c r="N76" s="17">
        <f t="shared" si="4"/>
        <v>-3037.4840936485193</v>
      </c>
      <c r="O76" s="24">
        <f t="shared" si="2"/>
        <v>42.04347044276858</v>
      </c>
      <c r="P76" s="7"/>
      <c r="Q76" s="25">
        <f t="shared" si="5"/>
        <v>-2327.7927407153702</v>
      </c>
      <c r="R76" s="24">
        <f t="shared" si="6"/>
        <v>-3029.7419723971971</v>
      </c>
      <c r="S76" s="7"/>
      <c r="T76" s="25">
        <f t="shared" si="7"/>
        <v>0.60701994384190672</v>
      </c>
      <c r="U76" s="24">
        <f t="shared" si="8"/>
        <v>-0.79428240980868492</v>
      </c>
      <c r="V76" s="7"/>
      <c r="W76" s="25">
        <f t="shared" si="9"/>
        <v>0.60978453470760929</v>
      </c>
      <c r="X76" s="24">
        <f t="shared" si="10"/>
        <v>314.87094278356153</v>
      </c>
      <c r="Y76" s="7"/>
      <c r="Z76" s="25">
        <f t="shared" si="11"/>
        <v>636</v>
      </c>
      <c r="AA76" s="17">
        <f t="shared" si="15"/>
        <v>314.90100000000001</v>
      </c>
      <c r="AB76" s="24">
        <f t="shared" si="12"/>
        <v>5.4960592678226643</v>
      </c>
      <c r="AC76" s="17">
        <f t="shared" si="13"/>
        <v>-3.0057216438478918E-2</v>
      </c>
      <c r="AD76" s="17">
        <f t="shared" ca="1" si="14"/>
        <v>6.3416354063178915E-2</v>
      </c>
      <c r="AE76" s="17">
        <v>93</v>
      </c>
    </row>
    <row r="77" spans="1:31" s="17" customFormat="1" x14ac:dyDescent="0.25">
      <c r="A77" s="17">
        <v>57</v>
      </c>
      <c r="B77" s="17">
        <v>636</v>
      </c>
      <c r="C77" s="17">
        <v>12238</v>
      </c>
      <c r="D77" s="17">
        <v>11631</v>
      </c>
      <c r="E77" s="17">
        <v>14279</v>
      </c>
      <c r="F77" s="17">
        <v>14882</v>
      </c>
      <c r="G77" s="24"/>
      <c r="H77" s="7"/>
      <c r="I77" s="25">
        <f t="shared" si="16"/>
        <v>-2041</v>
      </c>
      <c r="J77" s="24">
        <f t="shared" si="16"/>
        <v>-3251</v>
      </c>
      <c r="K77" s="7"/>
      <c r="L77" s="25">
        <f t="shared" si="3"/>
        <v>-2042.7435756602054</v>
      </c>
      <c r="M77" s="17">
        <f t="shared" si="1"/>
        <v>3.0400560828605276</v>
      </c>
      <c r="N77" s="17">
        <f t="shared" si="4"/>
        <v>-3253.8494121594304</v>
      </c>
      <c r="O77" s="24">
        <f t="shared" si="2"/>
        <v>8.1191496543095756</v>
      </c>
      <c r="P77" s="7"/>
      <c r="Q77" s="25">
        <f t="shared" si="5"/>
        <v>-2008.7927407153702</v>
      </c>
      <c r="R77" s="24">
        <f t="shared" si="6"/>
        <v>-3249.7419723971971</v>
      </c>
      <c r="S77" s="7"/>
      <c r="T77" s="25">
        <f t="shared" si="7"/>
        <v>0.52383411775927202</v>
      </c>
      <c r="U77" s="24">
        <f t="shared" si="8"/>
        <v>-0.85195799134332328</v>
      </c>
      <c r="V77" s="7"/>
      <c r="W77" s="25">
        <f t="shared" si="9"/>
        <v>0.52679868625699511</v>
      </c>
      <c r="X77" s="24">
        <f t="shared" si="10"/>
        <v>320.65491402384259</v>
      </c>
      <c r="Y77" s="7"/>
      <c r="Z77" s="25">
        <f t="shared" si="11"/>
        <v>636</v>
      </c>
      <c r="AA77" s="17">
        <f t="shared" si="15"/>
        <v>320.625</v>
      </c>
      <c r="AB77" s="24">
        <f t="shared" si="12"/>
        <v>5.5959619142068187</v>
      </c>
      <c r="AC77" s="17">
        <f t="shared" si="13"/>
        <v>2.9914023842593451E-2</v>
      </c>
      <c r="AD77" s="17">
        <f t="shared" ca="1" si="14"/>
        <v>1.1552010272737334E-2</v>
      </c>
      <c r="AE77" s="17">
        <v>92</v>
      </c>
    </row>
    <row r="78" spans="1:31" s="17" customFormat="1" x14ac:dyDescent="0.25">
      <c r="A78" s="17">
        <v>58</v>
      </c>
      <c r="B78" s="17">
        <v>641</v>
      </c>
      <c r="C78" s="17">
        <v>12397</v>
      </c>
      <c r="D78" s="17">
        <v>11531</v>
      </c>
      <c r="E78" s="17">
        <v>14100</v>
      </c>
      <c r="F78" s="17">
        <v>14966</v>
      </c>
      <c r="G78" s="24"/>
      <c r="H78" s="7"/>
      <c r="I78" s="25">
        <f t="shared" si="16"/>
        <v>-1703</v>
      </c>
      <c r="J78" s="24">
        <f t="shared" si="16"/>
        <v>-3435</v>
      </c>
      <c r="K78" s="7"/>
      <c r="L78" s="25">
        <f t="shared" si="3"/>
        <v>-1703.4830832104919</v>
      </c>
      <c r="M78" s="17">
        <f t="shared" si="1"/>
        <v>0.23336938825920089</v>
      </c>
      <c r="N78" s="17">
        <f t="shared" si="4"/>
        <v>-3439.0389011073885</v>
      </c>
      <c r="O78" s="24">
        <f t="shared" si="2"/>
        <v>16.312722155263916</v>
      </c>
      <c r="P78" s="7"/>
      <c r="Q78" s="25">
        <f t="shared" si="5"/>
        <v>-1670.7927407153702</v>
      </c>
      <c r="R78" s="24">
        <f t="shared" si="6"/>
        <v>-3433.7419723971971</v>
      </c>
      <c r="S78" s="7"/>
      <c r="T78" s="25">
        <f t="shared" si="7"/>
        <v>0.43569364999773436</v>
      </c>
      <c r="U78" s="24">
        <f t="shared" si="8"/>
        <v>-0.90019575044502087</v>
      </c>
      <c r="V78" s="7"/>
      <c r="W78" s="25">
        <f t="shared" si="9"/>
        <v>0.43882536034766795</v>
      </c>
      <c r="X78" s="24">
        <f t="shared" si="10"/>
        <v>326.39682272491996</v>
      </c>
      <c r="Y78" s="7"/>
      <c r="Z78" s="25">
        <f t="shared" si="11"/>
        <v>641</v>
      </c>
      <c r="AA78" s="17">
        <f t="shared" si="15"/>
        <v>326.39400000000001</v>
      </c>
      <c r="AB78" s="24">
        <f t="shared" si="12"/>
        <v>5.6966499587543717</v>
      </c>
      <c r="AC78" s="17">
        <f t="shared" si="13"/>
        <v>2.8227249199517246E-3</v>
      </c>
      <c r="AD78" s="17">
        <f t="shared" ca="1" si="14"/>
        <v>4.4713546478192256E-2</v>
      </c>
      <c r="AE78" s="17">
        <v>91</v>
      </c>
    </row>
    <row r="79" spans="1:31" s="17" customFormat="1" x14ac:dyDescent="0.25">
      <c r="A79" s="17">
        <v>59</v>
      </c>
      <c r="B79" s="17">
        <v>624</v>
      </c>
      <c r="C79" s="17">
        <v>12571</v>
      </c>
      <c r="D79" s="17">
        <v>11462</v>
      </c>
      <c r="E79" s="17">
        <v>13931</v>
      </c>
      <c r="F79" s="17">
        <v>15041</v>
      </c>
      <c r="G79" s="24"/>
      <c r="H79" s="7"/>
      <c r="I79" s="25">
        <f t="shared" si="16"/>
        <v>-1360</v>
      </c>
      <c r="J79" s="24">
        <f t="shared" si="16"/>
        <v>-3579</v>
      </c>
      <c r="K79" s="7"/>
      <c r="L79" s="25">
        <f t="shared" si="3"/>
        <v>-1356.9228259932534</v>
      </c>
      <c r="M79" s="17">
        <f t="shared" si="1"/>
        <v>9.4689998677972032</v>
      </c>
      <c r="N79" s="17">
        <f t="shared" si="4"/>
        <v>-3585.8269688677842</v>
      </c>
      <c r="O79" s="24">
        <f t="shared" si="2"/>
        <v>46.607503921694914</v>
      </c>
      <c r="P79" s="7"/>
      <c r="Q79" s="25">
        <f t="shared" si="5"/>
        <v>-1327.7927407153702</v>
      </c>
      <c r="R79" s="24">
        <f t="shared" si="6"/>
        <v>-3577.7419723971971</v>
      </c>
      <c r="S79" s="7"/>
      <c r="T79" s="25">
        <f t="shared" si="7"/>
        <v>0.34624932916280121</v>
      </c>
      <c r="U79" s="24">
        <f t="shared" si="8"/>
        <v>-0.93794704017678421</v>
      </c>
      <c r="V79" s="7"/>
      <c r="W79" s="25">
        <f t="shared" si="9"/>
        <v>0.34951172254633311</v>
      </c>
      <c r="X79" s="24">
        <f t="shared" si="10"/>
        <v>331.94787907679904</v>
      </c>
      <c r="Y79" s="7"/>
      <c r="Z79" s="25">
        <f t="shared" si="11"/>
        <v>624</v>
      </c>
      <c r="AA79" s="17">
        <f t="shared" si="15"/>
        <v>332.01</v>
      </c>
      <c r="AB79" s="24">
        <f t="shared" si="12"/>
        <v>5.7946676495463736</v>
      </c>
      <c r="AC79" s="17">
        <f t="shared" si="13"/>
        <v>-6.2120923200950529E-2</v>
      </c>
      <c r="AD79" s="17">
        <f t="shared" ca="1" si="14"/>
        <v>0.1170907345338037</v>
      </c>
      <c r="AE79" s="17">
        <v>90</v>
      </c>
    </row>
    <row r="80" spans="1:31" s="17" customFormat="1" x14ac:dyDescent="0.25">
      <c r="A80" s="17">
        <v>60</v>
      </c>
      <c r="B80" s="17">
        <v>622</v>
      </c>
      <c r="C80" s="17">
        <v>12757</v>
      </c>
      <c r="D80" s="17">
        <v>11408</v>
      </c>
      <c r="E80" s="17">
        <v>13755</v>
      </c>
      <c r="F80" s="17">
        <v>15106</v>
      </c>
      <c r="G80" s="24"/>
      <c r="H80" s="7"/>
      <c r="I80" s="25">
        <f t="shared" si="16"/>
        <v>-998</v>
      </c>
      <c r="J80" s="24">
        <f t="shared" si="16"/>
        <v>-3698</v>
      </c>
      <c r="K80" s="7"/>
      <c r="L80" s="25">
        <f t="shared" si="3"/>
        <v>-998.80944303633783</v>
      </c>
      <c r="M80" s="17">
        <f t="shared" si="1"/>
        <v>0.65519802907579761</v>
      </c>
      <c r="N80" s="17">
        <f t="shared" si="4"/>
        <v>-3697.8448739542719</v>
      </c>
      <c r="O80" s="24">
        <f t="shared" si="2"/>
        <v>2.406409006324858E-2</v>
      </c>
      <c r="P80" s="7"/>
      <c r="Q80" s="25">
        <f t="shared" si="5"/>
        <v>-965.79274071537031</v>
      </c>
      <c r="R80" s="24">
        <f t="shared" si="6"/>
        <v>-3696.7419723971971</v>
      </c>
      <c r="S80" s="7"/>
      <c r="T80" s="25">
        <f t="shared" si="7"/>
        <v>0.25185036664896504</v>
      </c>
      <c r="U80" s="24">
        <f t="shared" si="8"/>
        <v>-0.96914428655233853</v>
      </c>
      <c r="V80" s="7"/>
      <c r="W80" s="25">
        <f t="shared" si="9"/>
        <v>0.25522063129525147</v>
      </c>
      <c r="X80" s="24">
        <f t="shared" si="10"/>
        <v>337.63136239886012</v>
      </c>
      <c r="Y80" s="7"/>
      <c r="Z80" s="25">
        <f t="shared" si="11"/>
        <v>622</v>
      </c>
      <c r="AA80" s="17">
        <f t="shared" si="15"/>
        <v>337.608</v>
      </c>
      <c r="AB80" s="24">
        <f t="shared" si="12"/>
        <v>5.8923711810730159</v>
      </c>
      <c r="AC80" s="17">
        <f t="shared" si="13"/>
        <v>2.3362398860115263E-2</v>
      </c>
      <c r="AD80" s="17">
        <f t="shared" ca="1" si="14"/>
        <v>-2.1416792251500283E-2</v>
      </c>
      <c r="AE80" s="17">
        <v>89</v>
      </c>
    </row>
    <row r="81" spans="1:31" s="17" customFormat="1" x14ac:dyDescent="0.25">
      <c r="A81" s="17">
        <v>61</v>
      </c>
      <c r="B81" s="17">
        <v>619</v>
      </c>
      <c r="C81" s="17">
        <v>12934</v>
      </c>
      <c r="D81" s="17">
        <v>11366</v>
      </c>
      <c r="E81" s="17">
        <v>13569</v>
      </c>
      <c r="F81" s="17">
        <v>15140</v>
      </c>
      <c r="G81" s="24"/>
      <c r="H81" s="7"/>
      <c r="I81" s="25">
        <f t="shared" si="16"/>
        <v>-635</v>
      </c>
      <c r="J81" s="24">
        <f t="shared" si="16"/>
        <v>-3774</v>
      </c>
      <c r="K81" s="7"/>
      <c r="L81" s="25">
        <f t="shared" si="3"/>
        <v>-633.2610418967098</v>
      </c>
      <c r="M81" s="17">
        <f t="shared" si="1"/>
        <v>3.023975284998655</v>
      </c>
      <c r="N81" s="17">
        <f t="shared" si="4"/>
        <v>-3774.2625942606496</v>
      </c>
      <c r="O81" s="24">
        <f t="shared" si="2"/>
        <v>6.8955745726121093E-2</v>
      </c>
      <c r="P81" s="7"/>
      <c r="Q81" s="25">
        <f t="shared" si="5"/>
        <v>-602.79274071537031</v>
      </c>
      <c r="R81" s="24">
        <f t="shared" si="6"/>
        <v>-3772.7419723971971</v>
      </c>
      <c r="S81" s="7"/>
      <c r="T81" s="25">
        <f t="shared" si="7"/>
        <v>0.15719063352044976</v>
      </c>
      <c r="U81" s="24">
        <f t="shared" si="8"/>
        <v>-0.98906857835521367</v>
      </c>
      <c r="V81" s="7"/>
      <c r="W81" s="25">
        <f t="shared" si="9"/>
        <v>0.16062958309178504</v>
      </c>
      <c r="X81" s="24">
        <f t="shared" si="10"/>
        <v>343.16044678598314</v>
      </c>
      <c r="Y81" s="7"/>
      <c r="Z81" s="25">
        <f t="shared" si="11"/>
        <v>619</v>
      </c>
      <c r="AA81" s="17">
        <f t="shared" si="15"/>
        <v>343.17900000000003</v>
      </c>
      <c r="AB81" s="24">
        <f t="shared" si="12"/>
        <v>5.9896034737016208</v>
      </c>
      <c r="AC81" s="17">
        <f t="shared" si="13"/>
        <v>-1.8553214016890252E-2</v>
      </c>
      <c r="AD81" s="17">
        <f t="shared" ca="1" si="14"/>
        <v>8.6346624585758036E-3</v>
      </c>
      <c r="AE81" s="17">
        <v>88</v>
      </c>
    </row>
    <row r="82" spans="1:31" s="17" customFormat="1" x14ac:dyDescent="0.25">
      <c r="A82" s="17">
        <v>62</v>
      </c>
      <c r="B82" s="17">
        <v>618</v>
      </c>
      <c r="C82" s="17">
        <v>13125</v>
      </c>
      <c r="D82" s="17">
        <v>11352</v>
      </c>
      <c r="E82" s="17">
        <v>13393</v>
      </c>
      <c r="F82" s="17">
        <v>15173</v>
      </c>
      <c r="G82" s="24"/>
      <c r="H82" s="7"/>
      <c r="I82" s="25">
        <f t="shared" si="16"/>
        <v>-268</v>
      </c>
      <c r="J82" s="24">
        <f t="shared" si="16"/>
        <v>-3821</v>
      </c>
      <c r="K82" s="7"/>
      <c r="L82" s="25">
        <f t="shared" si="3"/>
        <v>-262.63453642580964</v>
      </c>
      <c r="M82" s="17">
        <f t="shared" si="1"/>
        <v>28.788199365963568</v>
      </c>
      <c r="N82" s="17">
        <f t="shared" si="4"/>
        <v>-3814.9437510660746</v>
      </c>
      <c r="O82" s="24">
        <f t="shared" si="2"/>
        <v>36.67815114967275</v>
      </c>
      <c r="P82" s="7"/>
      <c r="Q82" s="25">
        <f t="shared" si="5"/>
        <v>-235.79274071537029</v>
      </c>
      <c r="R82" s="24">
        <f t="shared" si="6"/>
        <v>-3819.7419723971971</v>
      </c>
      <c r="S82" s="7"/>
      <c r="T82" s="25">
        <f t="shared" si="7"/>
        <v>6.1487817933218052E-2</v>
      </c>
      <c r="U82" s="24">
        <f t="shared" si="8"/>
        <v>-1.0013901798648863</v>
      </c>
      <c r="V82" s="7"/>
      <c r="W82" s="25">
        <f t="shared" si="9"/>
        <v>6.4969019195339664E-2</v>
      </c>
      <c r="X82" s="24">
        <f t="shared" si="10"/>
        <v>348.67294390863208</v>
      </c>
      <c r="Y82" s="7"/>
      <c r="Z82" s="25">
        <f t="shared" si="11"/>
        <v>618</v>
      </c>
      <c r="AA82" s="17">
        <f t="shared" si="15"/>
        <v>348.74100000000004</v>
      </c>
      <c r="AB82" s="24">
        <f t="shared" si="12"/>
        <v>6.0866786866975451</v>
      </c>
      <c r="AC82" s="17">
        <f t="shared" si="13"/>
        <v>-6.80560913679642E-2</v>
      </c>
      <c r="AD82" s="17">
        <f t="shared" ca="1" si="14"/>
        <v>5.2425160544771643E-2</v>
      </c>
      <c r="AE82" s="17">
        <v>87</v>
      </c>
    </row>
    <row r="83" spans="1:31" s="17" customFormat="1" x14ac:dyDescent="0.25">
      <c r="A83" s="17">
        <v>63</v>
      </c>
      <c r="B83" s="17">
        <v>618</v>
      </c>
      <c r="C83" s="17">
        <v>13302</v>
      </c>
      <c r="D83" s="17">
        <v>11338</v>
      </c>
      <c r="E83" s="17">
        <v>13196</v>
      </c>
      <c r="F83" s="17">
        <v>15163</v>
      </c>
      <c r="G83" s="24"/>
      <c r="H83" s="7"/>
      <c r="I83" s="25">
        <f t="shared" si="16"/>
        <v>106</v>
      </c>
      <c r="J83" s="24">
        <f t="shared" si="16"/>
        <v>-3825</v>
      </c>
      <c r="K83" s="7"/>
      <c r="L83" s="25">
        <f t="shared" si="3"/>
        <v>110.16339556740516</v>
      </c>
      <c r="M83" s="17">
        <f t="shared" si="1"/>
        <v>17.333862650688939</v>
      </c>
      <c r="N83" s="17">
        <f t="shared" si="4"/>
        <v>-3819.6565407820372</v>
      </c>
      <c r="O83" s="24">
        <f t="shared" si="2"/>
        <v>28.552556414032104</v>
      </c>
      <c r="P83" s="7"/>
      <c r="Q83" s="25">
        <f t="shared" si="5"/>
        <v>138.20725928462971</v>
      </c>
      <c r="R83" s="24">
        <f t="shared" si="6"/>
        <v>-3823.7419723971971</v>
      </c>
      <c r="S83" s="7"/>
      <c r="T83" s="25">
        <f t="shared" si="7"/>
        <v>-3.6040391956767399E-2</v>
      </c>
      <c r="U83" s="24">
        <f t="shared" si="8"/>
        <v>-1.0024388268018798</v>
      </c>
      <c r="V83" s="7"/>
      <c r="W83" s="25">
        <f t="shared" si="9"/>
        <v>-3.2556134793865425E-2</v>
      </c>
      <c r="X83" s="24">
        <f t="shared" si="10"/>
        <v>354.24516144024295</v>
      </c>
      <c r="Y83" s="7"/>
      <c r="Z83" s="25">
        <f t="shared" si="11"/>
        <v>618</v>
      </c>
      <c r="AA83" s="17">
        <f t="shared" si="15"/>
        <v>354.30300000000005</v>
      </c>
      <c r="AB83" s="24">
        <f t="shared" si="12"/>
        <v>6.1837538996934702</v>
      </c>
      <c r="AC83" s="17">
        <f t="shared" si="13"/>
        <v>-5.7838559757101393E-2</v>
      </c>
      <c r="AD83" s="17">
        <f t="shared" ca="1" si="14"/>
        <v>-3.994839918703974E-2</v>
      </c>
      <c r="AE83" s="17">
        <v>86</v>
      </c>
    </row>
    <row r="84" spans="1:31" s="17" customFormat="1" x14ac:dyDescent="0.25">
      <c r="A84" s="17">
        <v>64</v>
      </c>
      <c r="B84" s="17">
        <v>636</v>
      </c>
      <c r="C84" s="17">
        <v>13494</v>
      </c>
      <c r="D84" s="17">
        <v>11358</v>
      </c>
      <c r="E84" s="17">
        <v>13008</v>
      </c>
      <c r="F84" s="17">
        <v>15149</v>
      </c>
      <c r="G84" s="24"/>
      <c r="H84" s="7"/>
      <c r="I84" s="25">
        <f t="shared" ref="I84:J115" si="17">C84-E84</f>
        <v>486</v>
      </c>
      <c r="J84" s="24">
        <f t="shared" si="17"/>
        <v>-3791</v>
      </c>
      <c r="K84" s="7"/>
      <c r="L84" s="25">
        <f t="shared" si="3"/>
        <v>492.38506726232333</v>
      </c>
      <c r="M84" s="17">
        <f t="shared" ref="M84:M147" si="18">(I84-L84)^2</f>
        <v>40.769083944393174</v>
      </c>
      <c r="N84" s="17">
        <f t="shared" si="4"/>
        <v>-3786.9072866766287</v>
      </c>
      <c r="O84" s="24">
        <f t="shared" ref="O84:O147" si="19">(J84-N84)^2</f>
        <v>16.750302347300945</v>
      </c>
      <c r="P84" s="7"/>
      <c r="Q84" s="25">
        <f t="shared" si="5"/>
        <v>518.20725928462969</v>
      </c>
      <c r="R84" s="24">
        <f t="shared" si="6"/>
        <v>-3789.7419723971971</v>
      </c>
      <c r="S84" s="7"/>
      <c r="T84" s="25">
        <f t="shared" si="7"/>
        <v>-0.13513322553482746</v>
      </c>
      <c r="U84" s="24">
        <f t="shared" si="8"/>
        <v>-0.99352532783743575</v>
      </c>
      <c r="V84" s="7"/>
      <c r="W84" s="25">
        <f t="shared" si="9"/>
        <v>-0.13168055031805581</v>
      </c>
      <c r="X84" s="24">
        <f>IF(MOD(ATAN2(U84,W84)*180/PI()-$J$9+360,360)&lt;355,MOD(ATAN2(U84,W84)*180/PI()-$J$9+360,360)+360,MOD(ATAN2(U84,W84)*180/PI()-$J$9+360,360))</f>
        <v>359.93492884279516</v>
      </c>
      <c r="Y84" s="7"/>
      <c r="Z84" s="25">
        <f t="shared" si="11"/>
        <v>636</v>
      </c>
      <c r="AA84" s="17">
        <f t="shared" si="15"/>
        <v>360.02700000000004</v>
      </c>
      <c r="AB84" s="24">
        <f t="shared" si="12"/>
        <v>6.2836565460776255</v>
      </c>
      <c r="AC84" s="17">
        <f t="shared" si="13"/>
        <v>-9.2071157204884457E-2</v>
      </c>
    </row>
    <row r="85" spans="1:31" s="17" customFormat="1" x14ac:dyDescent="0.25">
      <c r="A85" s="17">
        <v>0</v>
      </c>
      <c r="B85" s="17">
        <v>0</v>
      </c>
      <c r="C85" s="17">
        <v>13461</v>
      </c>
      <c r="D85" s="17">
        <v>11325</v>
      </c>
      <c r="E85" s="17">
        <v>12969</v>
      </c>
      <c r="F85" s="17">
        <v>15110</v>
      </c>
      <c r="G85" s="24"/>
      <c r="H85" s="7"/>
      <c r="I85" s="25">
        <f t="shared" si="17"/>
        <v>492</v>
      </c>
      <c r="J85" s="24">
        <f t="shared" si="17"/>
        <v>-3785</v>
      </c>
      <c r="K85" s="7"/>
      <c r="L85" s="25">
        <f>$M$9*SIN(2*PI()/$M$10*(AA85+$M$11))+$M$12</f>
        <v>496.52720894441978</v>
      </c>
      <c r="M85" s="17">
        <f t="shared" si="18"/>
        <v>20.495620826434486</v>
      </c>
      <c r="N85" s="17">
        <f>$O$9*COS(2*PI()/$O$10*(AA85+$O$11))+$O$12</f>
        <v>-3773.4344874347039</v>
      </c>
      <c r="O85" s="24">
        <f t="shared" si="19"/>
        <v>133.76108089802204</v>
      </c>
      <c r="P85" s="7"/>
      <c r="Q85" s="25">
        <f t="shared" ref="Q85:Q148" si="20">I85-$J$4</f>
        <v>524.20725928462969</v>
      </c>
      <c r="R85" s="24">
        <f t="shared" ref="R85:R148" si="21">J85-$J$3</f>
        <v>-3783.7419723971971</v>
      </c>
      <c r="S85" s="7"/>
      <c r="T85" s="25">
        <f t="shared" ref="T85:T148" si="22">Q85/$J$7</f>
        <v>-0.1366978492229021</v>
      </c>
      <c r="U85" s="24">
        <f t="shared" ref="U85:U148" si="23">R85/$J$6</f>
        <v>-0.99195235743194554</v>
      </c>
      <c r="V85" s="7"/>
      <c r="W85" s="25">
        <f t="shared" ref="W85:W148" si="24">(T85-U85*SIN(-$J$11*PI()/180))/(COS(-$J$11*PI()/180))</f>
        <v>-0.13325065109968509</v>
      </c>
      <c r="X85" s="24">
        <f>IF(MOD(ATAN2(U85,W85)*180/PI()-$J$9+360,360)&lt;355,MOD(ATAN2(U85,W85)*180/PI()-$J$9+360,360)+360,MOD(ATAN2(U85,W85)*180/PI()-$J$9+360,360))</f>
        <v>360.03586356964945</v>
      </c>
      <c r="Y85" s="7"/>
      <c r="Z85" s="25">
        <f>I165-J159</f>
        <v>6</v>
      </c>
      <c r="AA85" s="17">
        <f t="shared" si="15"/>
        <v>360.08100000000002</v>
      </c>
      <c r="AB85" s="24">
        <f t="shared" ref="AB85:AB148" si="25">AA85*PI()/180</f>
        <v>6.2845990238737022</v>
      </c>
      <c r="AC85" s="17">
        <f t="shared" ref="AC85:AC148" si="26">X85-AA85</f>
        <v>-4.5136430350567025E-2</v>
      </c>
    </row>
    <row r="86" spans="1:31" s="17" customFormat="1" x14ac:dyDescent="0.25">
      <c r="A86" s="17">
        <v>1</v>
      </c>
      <c r="B86" s="17">
        <v>-635</v>
      </c>
      <c r="C86" s="17">
        <v>13254</v>
      </c>
      <c r="D86" s="17">
        <v>11301</v>
      </c>
      <c r="E86" s="17">
        <v>13147</v>
      </c>
      <c r="F86" s="17">
        <v>15111</v>
      </c>
      <c r="G86" s="24"/>
      <c r="H86" s="7"/>
      <c r="I86" s="25">
        <f t="shared" si="17"/>
        <v>107</v>
      </c>
      <c r="J86" s="24">
        <f t="shared" si="17"/>
        <v>-3810</v>
      </c>
      <c r="K86" s="7"/>
      <c r="L86" s="25">
        <f t="shared" ref="L86:L149" si="27">$M$9*SIN(2*PI()/$M$10*(AA86+$M$11))+$M$12</f>
        <v>116.30427285198164</v>
      </c>
      <c r="M86" s="17">
        <f t="shared" si="18"/>
        <v>86.569493304122489</v>
      </c>
      <c r="N86" s="17">
        <f t="shared" ref="N86:N149" si="28">$O$9*COS(2*PI()/$O$10*(AA86+$O$11))+$O$12</f>
        <v>-3806.6044718726544</v>
      </c>
      <c r="O86" s="24">
        <f t="shared" si="19"/>
        <v>11.529611263595402</v>
      </c>
      <c r="P86" s="7"/>
      <c r="Q86" s="25">
        <f t="shared" si="20"/>
        <v>139.20725928462971</v>
      </c>
      <c r="R86" s="24">
        <f t="shared" si="21"/>
        <v>-3808.7419723971971</v>
      </c>
      <c r="S86" s="7"/>
      <c r="T86" s="25">
        <f t="shared" si="22"/>
        <v>-3.6301162571446499E-2</v>
      </c>
      <c r="U86" s="24">
        <f t="shared" si="23"/>
        <v>-0.99850640078815445</v>
      </c>
      <c r="V86" s="7"/>
      <c r="W86" s="25">
        <f t="shared" si="24"/>
        <v>-3.2830576087063572E-2</v>
      </c>
      <c r="X86" s="24">
        <f t="shared" ref="X86:X148" si="29">MOD(ATAN2(U86,W86)*180/PI()-$J$9+360,360)</f>
        <v>354.2682130410559</v>
      </c>
      <c r="Y86" s="7"/>
      <c r="Z86" s="25">
        <f t="shared" ref="Z86:Z149" si="30">B86</f>
        <v>-635</v>
      </c>
      <c r="AA86" s="17">
        <f t="shared" ref="AA86:AA149" si="31">360/40000*Z86+AA85</f>
        <v>354.36600000000004</v>
      </c>
      <c r="AB86" s="24">
        <f t="shared" si="25"/>
        <v>6.1848534571222267</v>
      </c>
      <c r="AC86" s="17">
        <f t="shared" si="26"/>
        <v>-9.7786958944141134E-2</v>
      </c>
    </row>
    <row r="87" spans="1:31" s="17" customFormat="1" x14ac:dyDescent="0.25">
      <c r="A87" s="17">
        <v>2</v>
      </c>
      <c r="B87" s="17">
        <v>-619</v>
      </c>
      <c r="C87" s="17">
        <v>13072</v>
      </c>
      <c r="D87" s="17">
        <v>11299</v>
      </c>
      <c r="E87" s="17">
        <v>13332</v>
      </c>
      <c r="F87" s="17">
        <v>15106</v>
      </c>
      <c r="G87" s="24"/>
      <c r="H87" s="7"/>
      <c r="I87" s="25">
        <f t="shared" si="17"/>
        <v>-260</v>
      </c>
      <c r="J87" s="24">
        <f t="shared" si="17"/>
        <v>-3807</v>
      </c>
      <c r="K87" s="7"/>
      <c r="L87" s="25">
        <f t="shared" si="27"/>
        <v>-255.79152119784095</v>
      </c>
      <c r="M87" s="17">
        <f t="shared" si="18"/>
        <v>17.711293828222072</v>
      </c>
      <c r="N87" s="17">
        <f t="shared" si="28"/>
        <v>-3802.4651559866775</v>
      </c>
      <c r="O87" s="24">
        <f t="shared" si="19"/>
        <v>20.564810225167161</v>
      </c>
      <c r="P87" s="7"/>
      <c r="Q87" s="25">
        <f t="shared" si="20"/>
        <v>-227.79274071537029</v>
      </c>
      <c r="R87" s="24">
        <f t="shared" si="21"/>
        <v>-3805.7419723971971</v>
      </c>
      <c r="S87" s="7"/>
      <c r="T87" s="25">
        <f t="shared" si="22"/>
        <v>5.9401653015785205E-2</v>
      </c>
      <c r="U87" s="24">
        <f t="shared" si="23"/>
        <v>-0.9977199155854094</v>
      </c>
      <c r="V87" s="7"/>
      <c r="W87" s="25">
        <f t="shared" si="24"/>
        <v>6.287008384524638E-2</v>
      </c>
      <c r="X87" s="24">
        <f t="shared" si="29"/>
        <v>348.77936906917682</v>
      </c>
      <c r="Y87" s="7"/>
      <c r="Z87" s="25">
        <f t="shared" si="30"/>
        <v>-619</v>
      </c>
      <c r="AA87" s="17">
        <f t="shared" si="31"/>
        <v>348.79500000000002</v>
      </c>
      <c r="AB87" s="24">
        <f t="shared" si="25"/>
        <v>6.0876211644936218</v>
      </c>
      <c r="AC87" s="17">
        <f t="shared" si="26"/>
        <v>-1.5630930823192557E-2</v>
      </c>
    </row>
    <row r="88" spans="1:31" s="17" customFormat="1" x14ac:dyDescent="0.25">
      <c r="A88" s="17">
        <v>3</v>
      </c>
      <c r="B88" s="17">
        <v>-618</v>
      </c>
      <c r="C88" s="17">
        <v>12899</v>
      </c>
      <c r="D88" s="17">
        <v>11335</v>
      </c>
      <c r="E88" s="17">
        <v>13528</v>
      </c>
      <c r="F88" s="17">
        <v>15098</v>
      </c>
      <c r="G88" s="24"/>
      <c r="H88" s="7"/>
      <c r="I88" s="25">
        <f t="shared" si="17"/>
        <v>-629</v>
      </c>
      <c r="J88" s="24">
        <f t="shared" si="17"/>
        <v>-3763</v>
      </c>
      <c r="K88" s="7"/>
      <c r="L88" s="25">
        <f t="shared" si="27"/>
        <v>-625.18156837697552</v>
      </c>
      <c r="M88" s="17">
        <f t="shared" si="18"/>
        <v>14.580420059713367</v>
      </c>
      <c r="N88" s="17">
        <f t="shared" si="28"/>
        <v>-3762.4486218252746</v>
      </c>
      <c r="O88" s="24">
        <f t="shared" si="19"/>
        <v>0.30401789156352949</v>
      </c>
      <c r="P88" s="7"/>
      <c r="Q88" s="25">
        <f t="shared" si="20"/>
        <v>-596.79274071537031</v>
      </c>
      <c r="R88" s="24">
        <f t="shared" si="21"/>
        <v>-3761.7419723971971</v>
      </c>
      <c r="S88" s="7"/>
      <c r="T88" s="25">
        <f t="shared" si="22"/>
        <v>0.15562600983237512</v>
      </c>
      <c r="U88" s="24">
        <f t="shared" si="23"/>
        <v>-0.98618479927848168</v>
      </c>
      <c r="V88" s="7"/>
      <c r="W88" s="25">
        <f t="shared" si="24"/>
        <v>0.15905492594244389</v>
      </c>
      <c r="X88" s="24">
        <f t="shared" si="29"/>
        <v>343.22308144844169</v>
      </c>
      <c r="Y88" s="7"/>
      <c r="Z88" s="25">
        <f t="shared" si="30"/>
        <v>-618</v>
      </c>
      <c r="AA88" s="17">
        <f t="shared" si="31"/>
        <v>343.233</v>
      </c>
      <c r="AB88" s="24">
        <f t="shared" si="25"/>
        <v>5.9905459514976975</v>
      </c>
      <c r="AC88" s="17">
        <f t="shared" si="26"/>
        <v>-9.9185515583144479E-3</v>
      </c>
    </row>
    <row r="89" spans="1:31" s="17" customFormat="1" x14ac:dyDescent="0.25">
      <c r="A89" s="17">
        <v>4</v>
      </c>
      <c r="B89" s="17">
        <v>-612</v>
      </c>
      <c r="C89" s="17">
        <v>12716</v>
      </c>
      <c r="D89" s="17">
        <v>11368</v>
      </c>
      <c r="E89" s="17">
        <v>13704</v>
      </c>
      <c r="F89" s="17">
        <v>15053</v>
      </c>
      <c r="G89" s="24"/>
      <c r="H89" s="7"/>
      <c r="I89" s="25">
        <f t="shared" si="17"/>
        <v>-988</v>
      </c>
      <c r="J89" s="24">
        <f t="shared" si="17"/>
        <v>-3685</v>
      </c>
      <c r="K89" s="7"/>
      <c r="L89" s="25">
        <f t="shared" si="27"/>
        <v>-985.4932629076967</v>
      </c>
      <c r="M89" s="17">
        <f t="shared" si="18"/>
        <v>6.2837308499291868</v>
      </c>
      <c r="N89" s="17">
        <f t="shared" si="28"/>
        <v>-3687.8561846938978</v>
      </c>
      <c r="O89" s="24">
        <f t="shared" si="19"/>
        <v>8.1577910056562448</v>
      </c>
      <c r="P89" s="7"/>
      <c r="Q89" s="25">
        <f t="shared" si="20"/>
        <v>-955.79274071537031</v>
      </c>
      <c r="R89" s="24">
        <f t="shared" si="21"/>
        <v>-3683.7419723971971</v>
      </c>
      <c r="S89" s="7"/>
      <c r="T89" s="25">
        <f t="shared" si="22"/>
        <v>0.249242660502174</v>
      </c>
      <c r="U89" s="24">
        <f t="shared" si="23"/>
        <v>-0.96573618400710992</v>
      </c>
      <c r="V89" s="7"/>
      <c r="W89" s="25">
        <f t="shared" si="24"/>
        <v>0.25260106283857559</v>
      </c>
      <c r="X89" s="24">
        <f t="shared" si="29"/>
        <v>337.72694560660864</v>
      </c>
      <c r="Y89" s="7"/>
      <c r="Z89" s="25">
        <f t="shared" si="30"/>
        <v>-612</v>
      </c>
      <c r="AA89" s="17">
        <f t="shared" si="31"/>
        <v>337.72500000000002</v>
      </c>
      <c r="AB89" s="24">
        <f t="shared" si="25"/>
        <v>5.89441321629785</v>
      </c>
      <c r="AC89" s="17">
        <f t="shared" si="26"/>
        <v>1.9456066086149804E-3</v>
      </c>
    </row>
    <row r="90" spans="1:31" s="17" customFormat="1" x14ac:dyDescent="0.25">
      <c r="A90" s="17">
        <v>5</v>
      </c>
      <c r="B90" s="17">
        <v>-640</v>
      </c>
      <c r="C90" s="17">
        <v>12534</v>
      </c>
      <c r="D90" s="17">
        <v>11421</v>
      </c>
      <c r="E90" s="17">
        <v>13887</v>
      </c>
      <c r="F90" s="17">
        <v>14995</v>
      </c>
      <c r="G90" s="24"/>
      <c r="H90" s="7"/>
      <c r="I90" s="25">
        <f t="shared" si="17"/>
        <v>-1353</v>
      </c>
      <c r="J90" s="24">
        <f t="shared" si="17"/>
        <v>-3574</v>
      </c>
      <c r="K90" s="7"/>
      <c r="L90" s="25">
        <f t="shared" si="27"/>
        <v>-1352.8184966251051</v>
      </c>
      <c r="M90" s="17">
        <f t="shared" si="18"/>
        <v>3.2943475098229015E-2</v>
      </c>
      <c r="N90" s="17">
        <f t="shared" si="28"/>
        <v>-3573.3877355337177</v>
      </c>
      <c r="O90" s="24">
        <f t="shared" si="19"/>
        <v>0.37486777667199916</v>
      </c>
      <c r="P90" s="7"/>
      <c r="Q90" s="25">
        <f t="shared" si="20"/>
        <v>-1320.7927407153702</v>
      </c>
      <c r="R90" s="24">
        <f t="shared" si="21"/>
        <v>-3572.7419723971971</v>
      </c>
      <c r="S90" s="7"/>
      <c r="T90" s="25">
        <f t="shared" si="22"/>
        <v>0.34442393486004746</v>
      </c>
      <c r="U90" s="24">
        <f t="shared" si="23"/>
        <v>-0.93663623150554243</v>
      </c>
      <c r="V90" s="7"/>
      <c r="W90" s="25">
        <f t="shared" si="24"/>
        <v>0.34768176084818381</v>
      </c>
      <c r="X90" s="24">
        <f t="shared" si="29"/>
        <v>332.01996981133289</v>
      </c>
      <c r="Y90" s="7"/>
      <c r="Z90" s="25">
        <f t="shared" si="30"/>
        <v>-640</v>
      </c>
      <c r="AA90" s="17">
        <f t="shared" si="31"/>
        <v>331.96500000000003</v>
      </c>
      <c r="AB90" s="24">
        <f t="shared" si="25"/>
        <v>5.7938822513829766</v>
      </c>
      <c r="AC90" s="17">
        <f t="shared" si="26"/>
        <v>5.4969811332853169E-2</v>
      </c>
    </row>
    <row r="91" spans="1:31" s="17" customFormat="1" x14ac:dyDescent="0.25">
      <c r="A91" s="17">
        <v>6</v>
      </c>
      <c r="B91" s="17">
        <v>-623</v>
      </c>
      <c r="C91" s="17">
        <v>12349</v>
      </c>
      <c r="D91" s="17">
        <v>11486</v>
      </c>
      <c r="E91" s="17">
        <v>14046</v>
      </c>
      <c r="F91" s="17">
        <v>14910</v>
      </c>
      <c r="G91" s="24"/>
      <c r="H91" s="7"/>
      <c r="I91" s="25">
        <f t="shared" si="17"/>
        <v>-1697</v>
      </c>
      <c r="J91" s="24">
        <f t="shared" si="17"/>
        <v>-3424</v>
      </c>
      <c r="K91" s="7"/>
      <c r="L91" s="25">
        <f t="shared" si="27"/>
        <v>-1697.6059248978929</v>
      </c>
      <c r="M91" s="17">
        <f t="shared" si="18"/>
        <v>0.36714498188654437</v>
      </c>
      <c r="N91" s="17">
        <f t="shared" si="28"/>
        <v>-3427.2408629110637</v>
      </c>
      <c r="O91" s="24">
        <f t="shared" si="19"/>
        <v>10.503192408308193</v>
      </c>
      <c r="P91" s="7"/>
      <c r="Q91" s="25">
        <f t="shared" si="20"/>
        <v>-1664.7927407153702</v>
      </c>
      <c r="R91" s="24">
        <f t="shared" si="21"/>
        <v>-3422.7419723971971</v>
      </c>
      <c r="S91" s="7"/>
      <c r="T91" s="25">
        <f t="shared" si="22"/>
        <v>0.43412902630965972</v>
      </c>
      <c r="U91" s="24">
        <f t="shared" si="23"/>
        <v>-0.89731197136828889</v>
      </c>
      <c r="V91" s="7"/>
      <c r="W91" s="25">
        <f t="shared" si="24"/>
        <v>0.43725070319832676</v>
      </c>
      <c r="X91" s="24">
        <f t="shared" si="29"/>
        <v>326.4055362713982</v>
      </c>
      <c r="Y91" s="7"/>
      <c r="Z91" s="25">
        <f t="shared" si="30"/>
        <v>-623</v>
      </c>
      <c r="AA91" s="17">
        <f t="shared" si="31"/>
        <v>326.35800000000006</v>
      </c>
      <c r="AB91" s="24">
        <f t="shared" si="25"/>
        <v>5.6960216402236545</v>
      </c>
      <c r="AC91" s="17">
        <f t="shared" si="26"/>
        <v>4.7536271398143981E-2</v>
      </c>
    </row>
    <row r="92" spans="1:31" s="17" customFormat="1" x14ac:dyDescent="0.25">
      <c r="A92" s="17">
        <v>7</v>
      </c>
      <c r="B92" s="17">
        <v>-638</v>
      </c>
      <c r="C92" s="17">
        <v>12190</v>
      </c>
      <c r="D92" s="17">
        <v>11584</v>
      </c>
      <c r="E92" s="17">
        <v>14224</v>
      </c>
      <c r="F92" s="17">
        <v>14824</v>
      </c>
      <c r="G92" s="24"/>
      <c r="H92" s="7"/>
      <c r="I92" s="25">
        <f t="shared" si="17"/>
        <v>-2034</v>
      </c>
      <c r="J92" s="24">
        <f t="shared" si="17"/>
        <v>-3240</v>
      </c>
      <c r="K92" s="7"/>
      <c r="L92" s="25">
        <f t="shared" si="27"/>
        <v>-2034.1481286003313</v>
      </c>
      <c r="M92" s="17">
        <f t="shared" si="18"/>
        <v>2.1942082236123969E-2</v>
      </c>
      <c r="N92" s="17">
        <f t="shared" si="28"/>
        <v>-3243.5529321915146</v>
      </c>
      <c r="O92" s="24">
        <f t="shared" si="19"/>
        <v>12.62332715750094</v>
      </c>
      <c r="P92" s="7"/>
      <c r="Q92" s="25">
        <f t="shared" si="20"/>
        <v>-2001.7927407153702</v>
      </c>
      <c r="R92" s="24">
        <f t="shared" si="21"/>
        <v>-3238.7419723971971</v>
      </c>
      <c r="S92" s="7"/>
      <c r="T92" s="25">
        <f t="shared" si="22"/>
        <v>0.52200872345651828</v>
      </c>
      <c r="U92" s="24">
        <f t="shared" si="23"/>
        <v>-0.84907421226659141</v>
      </c>
      <c r="V92" s="7"/>
      <c r="W92" s="25">
        <f t="shared" si="24"/>
        <v>0.52496325691759138</v>
      </c>
      <c r="X92" s="24">
        <f t="shared" si="29"/>
        <v>320.65746603411537</v>
      </c>
      <c r="Y92" s="7"/>
      <c r="Z92" s="25">
        <f t="shared" si="30"/>
        <v>-638</v>
      </c>
      <c r="AA92" s="17">
        <f t="shared" si="31"/>
        <v>320.61600000000004</v>
      </c>
      <c r="AB92" s="24">
        <f t="shared" si="25"/>
        <v>5.5958048345741407</v>
      </c>
      <c r="AC92" s="17">
        <f t="shared" si="26"/>
        <v>4.1466034115330785E-2</v>
      </c>
    </row>
    <row r="93" spans="1:31" s="17" customFormat="1" x14ac:dyDescent="0.25">
      <c r="A93" s="17">
        <v>8</v>
      </c>
      <c r="B93" s="17">
        <v>-633</v>
      </c>
      <c r="C93" s="17">
        <v>12031</v>
      </c>
      <c r="D93" s="17">
        <v>11688</v>
      </c>
      <c r="E93" s="17">
        <v>14378</v>
      </c>
      <c r="F93" s="17">
        <v>14711</v>
      </c>
      <c r="G93" s="24"/>
      <c r="H93" s="7"/>
      <c r="I93" s="25">
        <f t="shared" si="17"/>
        <v>-2347</v>
      </c>
      <c r="J93" s="24">
        <f t="shared" si="17"/>
        <v>-3023</v>
      </c>
      <c r="K93" s="7"/>
      <c r="L93" s="25">
        <f t="shared" si="27"/>
        <v>-2348.2025782930823</v>
      </c>
      <c r="M93" s="17">
        <f t="shared" si="18"/>
        <v>1.446194550992731</v>
      </c>
      <c r="N93" s="17">
        <f t="shared" si="28"/>
        <v>-3029.0882338415527</v>
      </c>
      <c r="O93" s="24">
        <f t="shared" si="19"/>
        <v>37.066591309427118</v>
      </c>
      <c r="P93" s="7"/>
      <c r="Q93" s="25">
        <f t="shared" si="20"/>
        <v>-2314.7927407153702</v>
      </c>
      <c r="R93" s="24">
        <f t="shared" si="21"/>
        <v>-3021.7419723971971</v>
      </c>
      <c r="S93" s="7"/>
      <c r="T93" s="25">
        <f t="shared" si="22"/>
        <v>0.60362992585107833</v>
      </c>
      <c r="U93" s="24">
        <f t="shared" si="23"/>
        <v>-0.79218511593469809</v>
      </c>
      <c r="V93" s="7"/>
      <c r="W93" s="25">
        <f t="shared" si="24"/>
        <v>0.60638720604845775</v>
      </c>
      <c r="X93" s="24">
        <f t="shared" si="29"/>
        <v>314.95235913762474</v>
      </c>
      <c r="Y93" s="7"/>
      <c r="Z93" s="25">
        <f t="shared" si="30"/>
        <v>-633</v>
      </c>
      <c r="AA93" s="17">
        <f t="shared" si="31"/>
        <v>314.91900000000004</v>
      </c>
      <c r="AB93" s="24">
        <f t="shared" si="25"/>
        <v>5.4963734270880229</v>
      </c>
      <c r="AC93" s="17">
        <f t="shared" si="26"/>
        <v>3.3359137624699997E-2</v>
      </c>
    </row>
    <row r="94" spans="1:31" s="17" customFormat="1" x14ac:dyDescent="0.25">
      <c r="A94" s="17">
        <v>9</v>
      </c>
      <c r="B94" s="17">
        <v>-631</v>
      </c>
      <c r="C94" s="17">
        <v>11890</v>
      </c>
      <c r="D94" s="17">
        <v>11814</v>
      </c>
      <c r="E94" s="17">
        <v>14528</v>
      </c>
      <c r="F94" s="17">
        <v>14596</v>
      </c>
      <c r="G94" s="24"/>
      <c r="H94" s="7"/>
      <c r="I94" s="25">
        <f t="shared" si="17"/>
        <v>-2638</v>
      </c>
      <c r="J94" s="24">
        <f t="shared" si="17"/>
        <v>-2782</v>
      </c>
      <c r="K94" s="7"/>
      <c r="L94" s="25">
        <f t="shared" si="27"/>
        <v>-2638.49212702148</v>
      </c>
      <c r="M94" s="17">
        <f t="shared" si="18"/>
        <v>0.24218900527075013</v>
      </c>
      <c r="N94" s="17">
        <f t="shared" si="28"/>
        <v>-2785.4780289871933</v>
      </c>
      <c r="O94" s="24">
        <f t="shared" si="19"/>
        <v>12.096685635756739</v>
      </c>
      <c r="P94" s="7"/>
      <c r="Q94" s="25">
        <f t="shared" si="20"/>
        <v>-2605.7927407153702</v>
      </c>
      <c r="R94" s="24">
        <f t="shared" si="21"/>
        <v>-2780.7419723971971</v>
      </c>
      <c r="S94" s="7"/>
      <c r="T94" s="25">
        <f t="shared" si="22"/>
        <v>0.67951417472269804</v>
      </c>
      <c r="U94" s="24">
        <f t="shared" si="23"/>
        <v>-0.72900413798084418</v>
      </c>
      <c r="V94" s="7"/>
      <c r="W94" s="25">
        <f t="shared" si="24"/>
        <v>0.68205229643293208</v>
      </c>
      <c r="X94" s="24">
        <f t="shared" si="29"/>
        <v>309.29079511176349</v>
      </c>
      <c r="Y94" s="7"/>
      <c r="Z94" s="25">
        <f t="shared" si="30"/>
        <v>-631</v>
      </c>
      <c r="AA94" s="17">
        <f t="shared" si="31"/>
        <v>309.24000000000007</v>
      </c>
      <c r="AB94" s="24">
        <f t="shared" si="25"/>
        <v>5.3972561788672655</v>
      </c>
      <c r="AC94" s="17">
        <f t="shared" si="26"/>
        <v>5.0795111763420664E-2</v>
      </c>
    </row>
    <row r="95" spans="1:31" s="17" customFormat="1" x14ac:dyDescent="0.25">
      <c r="A95" s="17">
        <v>10</v>
      </c>
      <c r="B95" s="17">
        <v>-615</v>
      </c>
      <c r="C95" s="17">
        <v>11764</v>
      </c>
      <c r="D95" s="17">
        <v>11952</v>
      </c>
      <c r="E95" s="17">
        <v>14661</v>
      </c>
      <c r="F95" s="17">
        <v>14465</v>
      </c>
      <c r="G95" s="24"/>
      <c r="H95" s="7"/>
      <c r="I95" s="25">
        <f t="shared" si="17"/>
        <v>-2897</v>
      </c>
      <c r="J95" s="24">
        <f t="shared" si="17"/>
        <v>-2513</v>
      </c>
      <c r="K95" s="7"/>
      <c r="L95" s="25">
        <f t="shared" si="27"/>
        <v>-2896.8175473808246</v>
      </c>
      <c r="M95" s="17">
        <f t="shared" si="18"/>
        <v>3.32889582439507E-2</v>
      </c>
      <c r="N95" s="17">
        <f t="shared" si="28"/>
        <v>-2521.678013406935</v>
      </c>
      <c r="O95" s="24">
        <f t="shared" si="19"/>
        <v>75.307916690942761</v>
      </c>
      <c r="P95" s="7"/>
      <c r="Q95" s="25">
        <f t="shared" si="20"/>
        <v>-2864.7927407153702</v>
      </c>
      <c r="R95" s="24">
        <f t="shared" si="21"/>
        <v>-2511.7419723971971</v>
      </c>
      <c r="S95" s="7"/>
      <c r="T95" s="25">
        <f t="shared" si="22"/>
        <v>0.74705376392458633</v>
      </c>
      <c r="U95" s="24">
        <f t="shared" si="23"/>
        <v>-0.65848263146803632</v>
      </c>
      <c r="V95" s="7"/>
      <c r="W95" s="25">
        <f t="shared" si="24"/>
        <v>0.74934716107621979</v>
      </c>
      <c r="X95" s="24">
        <f t="shared" si="29"/>
        <v>303.6921467730092</v>
      </c>
      <c r="Y95" s="7"/>
      <c r="Z95" s="25">
        <f t="shared" si="30"/>
        <v>-615</v>
      </c>
      <c r="AA95" s="17">
        <f t="shared" si="31"/>
        <v>303.70500000000004</v>
      </c>
      <c r="AB95" s="24">
        <f t="shared" si="25"/>
        <v>5.3006522047693796</v>
      </c>
      <c r="AC95" s="17">
        <f t="shared" si="26"/>
        <v>-1.2853226990841904E-2</v>
      </c>
    </row>
    <row r="96" spans="1:31" s="17" customFormat="1" x14ac:dyDescent="0.25">
      <c r="A96" s="17">
        <v>11</v>
      </c>
      <c r="B96" s="17">
        <v>-611</v>
      </c>
      <c r="C96" s="17">
        <v>11637</v>
      </c>
      <c r="D96" s="17">
        <v>12079</v>
      </c>
      <c r="E96" s="17">
        <v>14760</v>
      </c>
      <c r="F96" s="17">
        <v>14307</v>
      </c>
      <c r="G96" s="24"/>
      <c r="H96" s="7"/>
      <c r="I96" s="25">
        <f t="shared" si="17"/>
        <v>-3123</v>
      </c>
      <c r="J96" s="24">
        <f t="shared" si="17"/>
        <v>-2228</v>
      </c>
      <c r="K96" s="7"/>
      <c r="L96" s="25">
        <f t="shared" si="27"/>
        <v>-3127.0082201628484</v>
      </c>
      <c r="M96" s="17">
        <f t="shared" si="18"/>
        <v>16.065828873864248</v>
      </c>
      <c r="N96" s="17">
        <f t="shared" si="28"/>
        <v>-2236.2728299694445</v>
      </c>
      <c r="O96" s="24">
        <f t="shared" si="19"/>
        <v>68.439715703339104</v>
      </c>
      <c r="P96" s="7"/>
      <c r="Q96" s="25">
        <f t="shared" si="20"/>
        <v>-3090.7927407153702</v>
      </c>
      <c r="R96" s="24">
        <f t="shared" si="21"/>
        <v>-2226.7419723971971</v>
      </c>
      <c r="S96" s="7"/>
      <c r="T96" s="25">
        <f t="shared" si="22"/>
        <v>0.80598792284206411</v>
      </c>
      <c r="U96" s="24">
        <f t="shared" si="23"/>
        <v>-0.5837665372072548</v>
      </c>
      <c r="V96" s="7"/>
      <c r="W96" s="25">
        <f t="shared" si="24"/>
        <v>0.80802196307076701</v>
      </c>
      <c r="X96" s="24">
        <f t="shared" si="29"/>
        <v>298.23176899763428</v>
      </c>
      <c r="Y96" s="7"/>
      <c r="Z96" s="25">
        <f t="shared" si="30"/>
        <v>-611</v>
      </c>
      <c r="AA96" s="17">
        <f t="shared" si="31"/>
        <v>298.20600000000002</v>
      </c>
      <c r="AB96" s="24">
        <f t="shared" si="25"/>
        <v>5.2046765492022109</v>
      </c>
      <c r="AC96" s="17">
        <f t="shared" si="26"/>
        <v>2.5768997634258994E-2</v>
      </c>
    </row>
    <row r="97" spans="1:29" s="17" customFormat="1" x14ac:dyDescent="0.25">
      <c r="A97" s="17">
        <v>12</v>
      </c>
      <c r="B97" s="17">
        <v>-635</v>
      </c>
      <c r="C97" s="17">
        <v>11529</v>
      </c>
      <c r="D97" s="17">
        <v>12231</v>
      </c>
      <c r="E97" s="17">
        <v>14857</v>
      </c>
      <c r="F97" s="17">
        <v>14141</v>
      </c>
      <c r="G97" s="24"/>
      <c r="H97" s="7"/>
      <c r="I97" s="25">
        <f t="shared" si="17"/>
        <v>-3328</v>
      </c>
      <c r="J97" s="24">
        <f t="shared" si="17"/>
        <v>-1910</v>
      </c>
      <c r="K97" s="7"/>
      <c r="L97" s="25">
        <f t="shared" si="27"/>
        <v>-3336.0206524299356</v>
      </c>
      <c r="M97" s="17">
        <f t="shared" si="18"/>
        <v>64.330865401831531</v>
      </c>
      <c r="N97" s="17">
        <f t="shared" si="28"/>
        <v>-1917.8572756436508</v>
      </c>
      <c r="O97" s="24">
        <f t="shared" si="19"/>
        <v>61.736780540308679</v>
      </c>
      <c r="P97" s="7"/>
      <c r="Q97" s="25">
        <f t="shared" si="20"/>
        <v>-3295.7927407153702</v>
      </c>
      <c r="R97" s="24">
        <f t="shared" si="21"/>
        <v>-1908.7419723971971</v>
      </c>
      <c r="S97" s="7"/>
      <c r="T97" s="25">
        <f t="shared" si="22"/>
        <v>0.85944589885128075</v>
      </c>
      <c r="U97" s="24">
        <f t="shared" si="23"/>
        <v>-0.50039910571627744</v>
      </c>
      <c r="V97" s="7"/>
      <c r="W97" s="25">
        <f t="shared" si="24"/>
        <v>0.86119047704710328</v>
      </c>
      <c r="X97" s="24">
        <f t="shared" si="29"/>
        <v>292.54397160540918</v>
      </c>
      <c r="Y97" s="7"/>
      <c r="Z97" s="25">
        <f t="shared" si="30"/>
        <v>-635</v>
      </c>
      <c r="AA97" s="17">
        <f t="shared" si="31"/>
        <v>292.49100000000004</v>
      </c>
      <c r="AB97" s="24">
        <f t="shared" si="25"/>
        <v>5.1049309824507345</v>
      </c>
      <c r="AC97" s="17">
        <f t="shared" si="26"/>
        <v>5.2971605409140921E-2</v>
      </c>
    </row>
    <row r="98" spans="1:29" s="17" customFormat="1" x14ac:dyDescent="0.25">
      <c r="A98" s="17">
        <v>13</v>
      </c>
      <c r="B98" s="17">
        <v>-620</v>
      </c>
      <c r="C98" s="17">
        <v>11447</v>
      </c>
      <c r="D98" s="17">
        <v>12409</v>
      </c>
      <c r="E98" s="17">
        <v>14955</v>
      </c>
      <c r="F98" s="17">
        <v>13988</v>
      </c>
      <c r="G98" s="24"/>
      <c r="H98" s="7"/>
      <c r="I98" s="25">
        <f t="shared" si="17"/>
        <v>-3508</v>
      </c>
      <c r="J98" s="24">
        <f t="shared" si="17"/>
        <v>-1579</v>
      </c>
      <c r="K98" s="7"/>
      <c r="L98" s="25">
        <f t="shared" si="27"/>
        <v>-3508.4131143381223</v>
      </c>
      <c r="M98" s="17">
        <f t="shared" si="18"/>
        <v>0.17066345636225988</v>
      </c>
      <c r="N98" s="17">
        <f t="shared" si="28"/>
        <v>-1588.5222293480881</v>
      </c>
      <c r="O98" s="24">
        <f t="shared" si="19"/>
        <v>90.672851757590394</v>
      </c>
      <c r="P98" s="7"/>
      <c r="Q98" s="25">
        <f t="shared" si="20"/>
        <v>-3475.7927407153702</v>
      </c>
      <c r="R98" s="24">
        <f t="shared" si="21"/>
        <v>-1577.7419723971971</v>
      </c>
      <c r="S98" s="7"/>
      <c r="T98" s="25">
        <f t="shared" si="22"/>
        <v>0.90638460949351973</v>
      </c>
      <c r="U98" s="24">
        <f t="shared" si="23"/>
        <v>-0.41362357168007152</v>
      </c>
      <c r="V98" s="7"/>
      <c r="W98" s="25">
        <f t="shared" si="24"/>
        <v>0.90782783971582615</v>
      </c>
      <c r="X98" s="24">
        <f t="shared" si="29"/>
        <v>286.87993345567179</v>
      </c>
      <c r="Y98" s="7"/>
      <c r="Z98" s="25">
        <f t="shared" si="30"/>
        <v>-620</v>
      </c>
      <c r="AA98" s="17">
        <f t="shared" si="31"/>
        <v>286.91100000000006</v>
      </c>
      <c r="AB98" s="24">
        <f t="shared" si="25"/>
        <v>5.0075416101894517</v>
      </c>
      <c r="AC98" s="17">
        <f t="shared" si="26"/>
        <v>-3.1066544328268719E-2</v>
      </c>
    </row>
    <row r="99" spans="1:29" s="17" customFormat="1" x14ac:dyDescent="0.25">
      <c r="A99" s="17">
        <v>14</v>
      </c>
      <c r="B99" s="17">
        <v>-635</v>
      </c>
      <c r="C99" s="17">
        <v>11386</v>
      </c>
      <c r="D99" s="17">
        <v>12586</v>
      </c>
      <c r="E99" s="17">
        <v>15032</v>
      </c>
      <c r="F99" s="17">
        <v>13818</v>
      </c>
      <c r="G99" s="24"/>
      <c r="H99" s="7"/>
      <c r="I99" s="25">
        <f t="shared" si="17"/>
        <v>-3646</v>
      </c>
      <c r="J99" s="24">
        <f t="shared" si="17"/>
        <v>-1232</v>
      </c>
      <c r="K99" s="7"/>
      <c r="L99" s="25">
        <f t="shared" si="27"/>
        <v>-3650.8058460944944</v>
      </c>
      <c r="M99" s="17">
        <f t="shared" si="18"/>
        <v>23.09615668396734</v>
      </c>
      <c r="N99" s="17">
        <f t="shared" si="28"/>
        <v>-1235.6250288895831</v>
      </c>
      <c r="O99" s="24">
        <f t="shared" si="19"/>
        <v>13.14083445031182</v>
      </c>
      <c r="P99" s="7"/>
      <c r="Q99" s="25">
        <f t="shared" si="20"/>
        <v>-3613.7927407153702</v>
      </c>
      <c r="R99" s="24">
        <f t="shared" si="21"/>
        <v>-1230.7419723971971</v>
      </c>
      <c r="S99" s="7"/>
      <c r="T99" s="25">
        <f t="shared" si="22"/>
        <v>0.94237095431923634</v>
      </c>
      <c r="U99" s="24">
        <f t="shared" si="23"/>
        <v>-0.3226534498958919</v>
      </c>
      <c r="V99" s="7"/>
      <c r="W99" s="25">
        <f t="shared" si="24"/>
        <v>0.94349819002524626</v>
      </c>
      <c r="X99" s="24">
        <f t="shared" si="29"/>
        <v>281.26446551736558</v>
      </c>
      <c r="Y99" s="7"/>
      <c r="Z99" s="25">
        <f t="shared" si="30"/>
        <v>-635</v>
      </c>
      <c r="AA99" s="17">
        <f t="shared" si="31"/>
        <v>281.19600000000008</v>
      </c>
      <c r="AB99" s="24">
        <f t="shared" si="25"/>
        <v>4.9077960434379762</v>
      </c>
      <c r="AC99" s="17">
        <f t="shared" si="26"/>
        <v>6.8465517365495998E-2</v>
      </c>
    </row>
    <row r="100" spans="1:29" s="17" customFormat="1" x14ac:dyDescent="0.25">
      <c r="A100" s="17">
        <v>15</v>
      </c>
      <c r="B100" s="17">
        <v>-635</v>
      </c>
      <c r="C100" s="17">
        <v>11329</v>
      </c>
      <c r="D100" s="17">
        <v>12766</v>
      </c>
      <c r="E100" s="17">
        <v>15084</v>
      </c>
      <c r="F100" s="17">
        <v>13634</v>
      </c>
      <c r="G100" s="24"/>
      <c r="H100" s="7"/>
      <c r="I100" s="25">
        <f t="shared" si="17"/>
        <v>-3755</v>
      </c>
      <c r="J100" s="24">
        <f t="shared" si="17"/>
        <v>-868</v>
      </c>
      <c r="K100" s="7"/>
      <c r="L100" s="25">
        <f t="shared" si="27"/>
        <v>-3757.216897707629</v>
      </c>
      <c r="M100" s="17">
        <f t="shared" si="18"/>
        <v>4.9146354460905348</v>
      </c>
      <c r="N100" s="17">
        <f t="shared" si="28"/>
        <v>-870.43425912780094</v>
      </c>
      <c r="O100" s="24">
        <f t="shared" si="19"/>
        <v>5.9256175012822041</v>
      </c>
      <c r="P100" s="7"/>
      <c r="Q100" s="25">
        <f t="shared" si="20"/>
        <v>-3722.7927407153702</v>
      </c>
      <c r="R100" s="24">
        <f t="shared" si="21"/>
        <v>-866.74197239719695</v>
      </c>
      <c r="S100" s="7"/>
      <c r="T100" s="25">
        <f t="shared" si="22"/>
        <v>0.97079495131925875</v>
      </c>
      <c r="U100" s="24">
        <f t="shared" si="23"/>
        <v>-0.22722657862949014</v>
      </c>
      <c r="V100" s="7"/>
      <c r="W100" s="25">
        <f t="shared" si="24"/>
        <v>0.9715906551726331</v>
      </c>
      <c r="X100" s="24">
        <f t="shared" si="29"/>
        <v>275.54824177309433</v>
      </c>
      <c r="Y100" s="7"/>
      <c r="Z100" s="25">
        <f t="shared" si="30"/>
        <v>-635</v>
      </c>
      <c r="AA100" s="17">
        <f t="shared" si="31"/>
        <v>275.48100000000011</v>
      </c>
      <c r="AB100" s="24">
        <f t="shared" si="25"/>
        <v>4.8080504766865007</v>
      </c>
      <c r="AC100" s="17">
        <f t="shared" si="26"/>
        <v>6.72417730942243E-2</v>
      </c>
    </row>
    <row r="101" spans="1:29" s="17" customFormat="1" x14ac:dyDescent="0.25">
      <c r="A101" s="17">
        <v>16</v>
      </c>
      <c r="B101" s="17">
        <v>-630</v>
      </c>
      <c r="C101" s="17">
        <v>11287</v>
      </c>
      <c r="D101" s="17">
        <v>12945</v>
      </c>
      <c r="E101" s="17">
        <v>15109</v>
      </c>
      <c r="F101" s="17">
        <v>13443</v>
      </c>
      <c r="G101" s="24"/>
      <c r="H101" s="7"/>
      <c r="I101" s="25">
        <f t="shared" si="17"/>
        <v>-3822</v>
      </c>
      <c r="J101" s="24">
        <f t="shared" si="17"/>
        <v>-498</v>
      </c>
      <c r="K101" s="7"/>
      <c r="L101" s="25">
        <f t="shared" si="27"/>
        <v>-3826.1886123539098</v>
      </c>
      <c r="M101" s="17">
        <f t="shared" si="18"/>
        <v>17.544473451325587</v>
      </c>
      <c r="N101" s="17">
        <f t="shared" si="28"/>
        <v>-499.55419550715578</v>
      </c>
      <c r="O101" s="24">
        <f t="shared" si="19"/>
        <v>2.4155236744632194</v>
      </c>
      <c r="P101" s="7"/>
      <c r="Q101" s="25">
        <f t="shared" si="20"/>
        <v>-3789.7927407153702</v>
      </c>
      <c r="R101" s="24">
        <f t="shared" si="21"/>
        <v>-496.74197239719695</v>
      </c>
      <c r="S101" s="7"/>
      <c r="T101" s="25">
        <f t="shared" si="22"/>
        <v>0.98826658250275889</v>
      </c>
      <c r="U101" s="24">
        <f t="shared" si="23"/>
        <v>-0.13022673695759829</v>
      </c>
      <c r="V101" s="7"/>
      <c r="W101" s="25">
        <f t="shared" si="24"/>
        <v>0.9887252206961411</v>
      </c>
      <c r="X101" s="24">
        <f t="shared" si="29"/>
        <v>269.88836177261294</v>
      </c>
      <c r="Y101" s="7"/>
      <c r="Z101" s="25">
        <f t="shared" si="30"/>
        <v>-630</v>
      </c>
      <c r="AA101" s="17">
        <f t="shared" si="31"/>
        <v>269.81100000000009</v>
      </c>
      <c r="AB101" s="24">
        <f t="shared" si="25"/>
        <v>4.7090903080984221</v>
      </c>
      <c r="AC101" s="17">
        <f t="shared" si="26"/>
        <v>7.736177261284638E-2</v>
      </c>
    </row>
    <row r="102" spans="1:29" s="17" customFormat="1" x14ac:dyDescent="0.25">
      <c r="A102" s="17">
        <v>17</v>
      </c>
      <c r="B102" s="17">
        <v>-630</v>
      </c>
      <c r="C102" s="17">
        <v>11283</v>
      </c>
      <c r="D102" s="17">
        <v>13140</v>
      </c>
      <c r="E102" s="17">
        <v>15138</v>
      </c>
      <c r="F102" s="17">
        <v>13264</v>
      </c>
      <c r="G102" s="24"/>
      <c r="H102" s="7"/>
      <c r="I102" s="25">
        <f t="shared" si="17"/>
        <v>-3855</v>
      </c>
      <c r="J102" s="24">
        <f t="shared" si="17"/>
        <v>-124</v>
      </c>
      <c r="K102" s="7"/>
      <c r="L102" s="25">
        <f t="shared" si="27"/>
        <v>-3858.0259463906523</v>
      </c>
      <c r="M102" s="17">
        <f t="shared" si="18"/>
        <v>9.1563515591015587</v>
      </c>
      <c r="N102" s="17">
        <f t="shared" si="28"/>
        <v>-123.78779644622054</v>
      </c>
      <c r="O102" s="24">
        <f t="shared" si="19"/>
        <v>4.503034823663226E-2</v>
      </c>
      <c r="P102" s="7"/>
      <c r="Q102" s="25">
        <f t="shared" si="20"/>
        <v>-3822.7927407153702</v>
      </c>
      <c r="R102" s="24">
        <f t="shared" si="21"/>
        <v>-122.74197239719696</v>
      </c>
      <c r="S102" s="7"/>
      <c r="T102" s="25">
        <f t="shared" si="22"/>
        <v>0.9968720127871693</v>
      </c>
      <c r="U102" s="24">
        <f t="shared" si="23"/>
        <v>-3.2178248348713037E-2</v>
      </c>
      <c r="V102" s="7"/>
      <c r="W102" s="25">
        <f t="shared" si="24"/>
        <v>0.99698988666335431</v>
      </c>
      <c r="X102" s="24">
        <f t="shared" si="29"/>
        <v>264.23362681432138</v>
      </c>
      <c r="Y102" s="7"/>
      <c r="Z102" s="25">
        <f t="shared" si="30"/>
        <v>-630</v>
      </c>
      <c r="AA102" s="17">
        <f t="shared" si="31"/>
        <v>264.14100000000008</v>
      </c>
      <c r="AB102" s="24">
        <f t="shared" si="25"/>
        <v>4.6101301395103427</v>
      </c>
      <c r="AC102" s="17">
        <f t="shared" si="26"/>
        <v>9.2626814321306483E-2</v>
      </c>
    </row>
    <row r="103" spans="1:29" s="17" customFormat="1" x14ac:dyDescent="0.25">
      <c r="A103" s="17">
        <v>18</v>
      </c>
      <c r="B103" s="17">
        <v>-623</v>
      </c>
      <c r="C103" s="17">
        <v>11282</v>
      </c>
      <c r="D103" s="17">
        <v>13324</v>
      </c>
      <c r="E103" s="17">
        <v>15131</v>
      </c>
      <c r="F103" s="17">
        <v>13079</v>
      </c>
      <c r="G103" s="24"/>
      <c r="H103" s="7"/>
      <c r="I103" s="25">
        <f t="shared" si="17"/>
        <v>-3849</v>
      </c>
      <c r="J103" s="24">
        <f t="shared" si="17"/>
        <v>245</v>
      </c>
      <c r="K103" s="7"/>
      <c r="L103" s="25">
        <f t="shared" si="27"/>
        <v>-3852.6854537762897</v>
      </c>
      <c r="M103" s="17">
        <f t="shared" si="18"/>
        <v>13.582569537168048</v>
      </c>
      <c r="N103" s="17">
        <f t="shared" si="28"/>
        <v>249.00018999740334</v>
      </c>
      <c r="O103" s="24">
        <f t="shared" si="19"/>
        <v>16.001520015325728</v>
      </c>
      <c r="P103" s="7"/>
      <c r="Q103" s="25">
        <f t="shared" si="20"/>
        <v>-3816.7927407153702</v>
      </c>
      <c r="R103" s="24">
        <f t="shared" si="21"/>
        <v>246.25802760280305</v>
      </c>
      <c r="S103" s="7"/>
      <c r="T103" s="25">
        <f t="shared" si="22"/>
        <v>0.99530738909909466</v>
      </c>
      <c r="U103" s="24">
        <f t="shared" si="23"/>
        <v>6.4559431588930447E-2</v>
      </c>
      <c r="V103" s="7"/>
      <c r="W103" s="25">
        <f t="shared" si="24"/>
        <v>0.99508899358584213</v>
      </c>
      <c r="X103" s="24">
        <f t="shared" si="29"/>
        <v>258.67298828983428</v>
      </c>
      <c r="Y103" s="7"/>
      <c r="Z103" s="25">
        <f t="shared" si="30"/>
        <v>-623</v>
      </c>
      <c r="AA103" s="17">
        <f t="shared" si="31"/>
        <v>258.53400000000011</v>
      </c>
      <c r="AB103" s="24">
        <f t="shared" si="25"/>
        <v>4.5122695283510215</v>
      </c>
      <c r="AC103" s="17">
        <f t="shared" si="26"/>
        <v>0.13898828983417388</v>
      </c>
    </row>
    <row r="104" spans="1:29" s="17" customFormat="1" x14ac:dyDescent="0.25">
      <c r="A104" s="17">
        <v>19</v>
      </c>
      <c r="B104" s="17">
        <v>-605</v>
      </c>
      <c r="C104" s="17">
        <v>11302</v>
      </c>
      <c r="D104" s="17">
        <v>13507</v>
      </c>
      <c r="E104" s="17">
        <v>15112</v>
      </c>
      <c r="F104" s="17">
        <v>12902</v>
      </c>
      <c r="G104" s="24"/>
      <c r="H104" s="7"/>
      <c r="I104" s="25">
        <f t="shared" si="17"/>
        <v>-3810</v>
      </c>
      <c r="J104" s="24">
        <f t="shared" si="17"/>
        <v>605</v>
      </c>
      <c r="K104" s="7"/>
      <c r="L104" s="25">
        <f t="shared" si="27"/>
        <v>-3812.4979006056183</v>
      </c>
      <c r="M104" s="17">
        <f t="shared" si="18"/>
        <v>6.239507435548119</v>
      </c>
      <c r="N104" s="17">
        <f t="shared" si="28"/>
        <v>608.75663764733008</v>
      </c>
      <c r="O104" s="24">
        <f t="shared" si="19"/>
        <v>14.112326413337684</v>
      </c>
      <c r="P104" s="7"/>
      <c r="Q104" s="25">
        <f t="shared" si="20"/>
        <v>-3777.7927407153702</v>
      </c>
      <c r="R104" s="24">
        <f t="shared" si="21"/>
        <v>606.25802760280305</v>
      </c>
      <c r="S104" s="7"/>
      <c r="T104" s="25">
        <f t="shared" si="22"/>
        <v>0.98513733512660961</v>
      </c>
      <c r="U104" s="24">
        <f t="shared" si="23"/>
        <v>0.15893765591833872</v>
      </c>
      <c r="V104" s="7"/>
      <c r="W104" s="25">
        <f t="shared" si="24"/>
        <v>0.98459081969814888</v>
      </c>
      <c r="X104" s="24">
        <f t="shared" si="29"/>
        <v>253.21515189354409</v>
      </c>
      <c r="Y104" s="7"/>
      <c r="Z104" s="25">
        <f t="shared" si="30"/>
        <v>-605</v>
      </c>
      <c r="AA104" s="17">
        <f t="shared" si="31"/>
        <v>253.08900000000011</v>
      </c>
      <c r="AB104" s="24">
        <f t="shared" si="25"/>
        <v>4.4172363505799304</v>
      </c>
      <c r="AC104" s="17">
        <f t="shared" si="26"/>
        <v>0.12615189354397671</v>
      </c>
    </row>
    <row r="105" spans="1:29" s="17" customFormat="1" x14ac:dyDescent="0.25">
      <c r="A105" s="17">
        <v>20</v>
      </c>
      <c r="B105" s="17">
        <v>-613</v>
      </c>
      <c r="C105" s="17">
        <v>11340</v>
      </c>
      <c r="D105" s="17">
        <v>13677</v>
      </c>
      <c r="E105" s="17">
        <v>15074</v>
      </c>
      <c r="F105" s="17">
        <v>12722</v>
      </c>
      <c r="G105" s="24"/>
      <c r="H105" s="7"/>
      <c r="I105" s="25">
        <f t="shared" si="17"/>
        <v>-3734</v>
      </c>
      <c r="J105" s="24">
        <f t="shared" si="17"/>
        <v>955</v>
      </c>
      <c r="K105" s="7"/>
      <c r="L105" s="25">
        <f t="shared" si="27"/>
        <v>-3736.9775210910152</v>
      </c>
      <c r="M105" s="17">
        <f t="shared" si="18"/>
        <v>8.8656318474403797</v>
      </c>
      <c r="N105" s="17">
        <f t="shared" si="28"/>
        <v>967.63378450051925</v>
      </c>
      <c r="O105" s="24">
        <f t="shared" si="19"/>
        <v>159.61251080556056</v>
      </c>
      <c r="P105" s="7"/>
      <c r="Q105" s="25">
        <f t="shared" si="20"/>
        <v>-3701.7927407153702</v>
      </c>
      <c r="R105" s="24">
        <f t="shared" si="21"/>
        <v>956.25802760280305</v>
      </c>
      <c r="S105" s="7"/>
      <c r="T105" s="25">
        <f t="shared" si="22"/>
        <v>0.96531876841099762</v>
      </c>
      <c r="U105" s="24">
        <f t="shared" si="23"/>
        <v>0.25069426290526342</v>
      </c>
      <c r="V105" s="7"/>
      <c r="W105" s="25">
        <f t="shared" si="24"/>
        <v>0.9644531875135669</v>
      </c>
      <c r="X105" s="24">
        <f t="shared" si="29"/>
        <v>247.81434531163234</v>
      </c>
      <c r="Y105" s="7"/>
      <c r="Z105" s="25">
        <f t="shared" si="30"/>
        <v>-613</v>
      </c>
      <c r="AA105" s="17">
        <f t="shared" si="31"/>
        <v>247.57200000000012</v>
      </c>
      <c r="AB105" s="24">
        <f t="shared" si="25"/>
        <v>4.3209465357474039</v>
      </c>
      <c r="AC105" s="17">
        <f t="shared" si="26"/>
        <v>0.24234531163222073</v>
      </c>
    </row>
    <row r="106" spans="1:29" s="17" customFormat="1" x14ac:dyDescent="0.25">
      <c r="A106" s="17">
        <v>21</v>
      </c>
      <c r="B106" s="17">
        <v>-637</v>
      </c>
      <c r="C106" s="17">
        <v>11389</v>
      </c>
      <c r="D106" s="17">
        <v>13854</v>
      </c>
      <c r="E106" s="17">
        <v>15008</v>
      </c>
      <c r="F106" s="17">
        <v>12535</v>
      </c>
      <c r="G106" s="24"/>
      <c r="H106" s="7"/>
      <c r="I106" s="25">
        <f t="shared" si="17"/>
        <v>-3619</v>
      </c>
      <c r="J106" s="24">
        <f t="shared" si="17"/>
        <v>1319</v>
      </c>
      <c r="K106" s="7"/>
      <c r="L106" s="25">
        <f t="shared" si="27"/>
        <v>-3622.1387467955224</v>
      </c>
      <c r="M106" s="17">
        <f t="shared" si="18"/>
        <v>9.851731446401919</v>
      </c>
      <c r="N106" s="17">
        <f t="shared" si="28"/>
        <v>1330.9924146297967</v>
      </c>
      <c r="O106" s="24">
        <f t="shared" si="19"/>
        <v>143.81800865296222</v>
      </c>
      <c r="P106" s="7"/>
      <c r="Q106" s="25">
        <f t="shared" si="20"/>
        <v>-3586.7927407153702</v>
      </c>
      <c r="R106" s="24">
        <f t="shared" si="21"/>
        <v>1320.2580276028029</v>
      </c>
      <c r="S106" s="7"/>
      <c r="T106" s="25">
        <f t="shared" si="22"/>
        <v>0.93533014772290046</v>
      </c>
      <c r="U106" s="24">
        <f t="shared" si="23"/>
        <v>0.34612113417166512</v>
      </c>
      <c r="V106" s="7"/>
      <c r="W106" s="25">
        <f t="shared" si="24"/>
        <v>0.93413268208695421</v>
      </c>
      <c r="X106" s="24">
        <f t="shared" si="29"/>
        <v>242.05400944140717</v>
      </c>
      <c r="Y106" s="7"/>
      <c r="Z106" s="25">
        <f t="shared" si="30"/>
        <v>-637</v>
      </c>
      <c r="AA106" s="17">
        <f t="shared" si="31"/>
        <v>241.83900000000011</v>
      </c>
      <c r="AB106" s="24">
        <f t="shared" si="25"/>
        <v>4.2208868097305681</v>
      </c>
      <c r="AC106" s="17">
        <f t="shared" si="26"/>
        <v>0.21500944140706224</v>
      </c>
    </row>
    <row r="107" spans="1:29" s="17" customFormat="1" x14ac:dyDescent="0.25">
      <c r="A107" s="17">
        <v>22</v>
      </c>
      <c r="B107" s="17">
        <v>-637</v>
      </c>
      <c r="C107" s="17">
        <v>11472</v>
      </c>
      <c r="D107" s="17">
        <v>14036</v>
      </c>
      <c r="E107" s="17">
        <v>14945</v>
      </c>
      <c r="F107" s="17">
        <v>12367</v>
      </c>
      <c r="G107" s="24"/>
      <c r="H107" s="7"/>
      <c r="I107" s="25">
        <f t="shared" si="17"/>
        <v>-3473</v>
      </c>
      <c r="J107" s="24">
        <f t="shared" si="17"/>
        <v>1669</v>
      </c>
      <c r="K107" s="7"/>
      <c r="L107" s="25">
        <f t="shared" si="27"/>
        <v>-3471.3783275263449</v>
      </c>
      <c r="M107" s="17">
        <f t="shared" si="18"/>
        <v>2.6298216118104993</v>
      </c>
      <c r="N107" s="17">
        <f t="shared" si="28"/>
        <v>1681.0038934928502</v>
      </c>
      <c r="O107" s="24">
        <f t="shared" si="19"/>
        <v>144.09345898769229</v>
      </c>
      <c r="P107" s="7"/>
      <c r="Q107" s="25">
        <f t="shared" si="20"/>
        <v>-3440.7927407153702</v>
      </c>
      <c r="R107" s="24">
        <f t="shared" si="21"/>
        <v>1670.2580276028029</v>
      </c>
      <c r="S107" s="7"/>
      <c r="T107" s="25">
        <f t="shared" si="22"/>
        <v>0.897257637979751</v>
      </c>
      <c r="U107" s="24">
        <f t="shared" si="23"/>
        <v>0.43787774115858985</v>
      </c>
      <c r="V107" s="7"/>
      <c r="W107" s="25">
        <f t="shared" si="24"/>
        <v>0.89574099659799733</v>
      </c>
      <c r="X107" s="24">
        <f t="shared" si="29"/>
        <v>236.33359812259346</v>
      </c>
      <c r="Y107" s="7"/>
      <c r="Z107" s="25">
        <f t="shared" si="30"/>
        <v>-637</v>
      </c>
      <c r="AA107" s="17">
        <f t="shared" si="31"/>
        <v>236.10600000000011</v>
      </c>
      <c r="AB107" s="24">
        <f t="shared" si="25"/>
        <v>4.1208270837137331</v>
      </c>
      <c r="AC107" s="17">
        <f t="shared" si="26"/>
        <v>0.22759812259334922</v>
      </c>
    </row>
    <row r="108" spans="1:29" s="17" customFormat="1" x14ac:dyDescent="0.25">
      <c r="A108" s="17">
        <v>23</v>
      </c>
      <c r="B108" s="17">
        <v>-632</v>
      </c>
      <c r="C108" s="17">
        <v>11567</v>
      </c>
      <c r="D108" s="17">
        <v>14204</v>
      </c>
      <c r="E108" s="17">
        <v>14857</v>
      </c>
      <c r="F108" s="17">
        <v>12205</v>
      </c>
      <c r="G108" s="24"/>
      <c r="H108" s="7"/>
      <c r="I108" s="25">
        <f t="shared" si="17"/>
        <v>-3290</v>
      </c>
      <c r="J108" s="24">
        <f t="shared" si="17"/>
        <v>1999</v>
      </c>
      <c r="K108" s="7"/>
      <c r="L108" s="25">
        <f t="shared" si="27"/>
        <v>-3287.7877618022126</v>
      </c>
      <c r="M108" s="17">
        <f t="shared" si="18"/>
        <v>4.8939978437497693</v>
      </c>
      <c r="N108" s="17">
        <f t="shared" si="28"/>
        <v>2011.620344607313</v>
      </c>
      <c r="O108" s="24">
        <f t="shared" si="19"/>
        <v>159.27309800733363</v>
      </c>
      <c r="P108" s="7"/>
      <c r="Q108" s="25">
        <f t="shared" si="20"/>
        <v>-3257.7927407153702</v>
      </c>
      <c r="R108" s="24">
        <f t="shared" si="21"/>
        <v>2000.2580276028029</v>
      </c>
      <c r="S108" s="7"/>
      <c r="T108" s="25">
        <f t="shared" si="22"/>
        <v>0.8495366154934747</v>
      </c>
      <c r="U108" s="24">
        <f t="shared" si="23"/>
        <v>0.52439111346054745</v>
      </c>
      <c r="V108" s="7"/>
      <c r="W108" s="25">
        <f t="shared" si="24"/>
        <v>0.84771896554757542</v>
      </c>
      <c r="X108" s="24">
        <f t="shared" si="29"/>
        <v>230.64447236905789</v>
      </c>
      <c r="Y108" s="7"/>
      <c r="Z108" s="25">
        <f t="shared" si="30"/>
        <v>-632</v>
      </c>
      <c r="AA108" s="17">
        <f t="shared" si="31"/>
        <v>230.41800000000012</v>
      </c>
      <c r="AB108" s="24">
        <f t="shared" si="25"/>
        <v>4.0215527558602968</v>
      </c>
      <c r="AC108" s="17">
        <f t="shared" si="26"/>
        <v>0.2264723690577739</v>
      </c>
    </row>
    <row r="109" spans="1:29" s="17" customFormat="1" x14ac:dyDescent="0.25">
      <c r="A109" s="17">
        <v>24</v>
      </c>
      <c r="B109" s="17">
        <v>-635</v>
      </c>
      <c r="C109" s="17">
        <v>11676</v>
      </c>
      <c r="D109" s="17">
        <v>14366</v>
      </c>
      <c r="E109" s="17">
        <v>14746</v>
      </c>
      <c r="F109" s="17">
        <v>12049</v>
      </c>
      <c r="G109" s="24"/>
      <c r="H109" s="7"/>
      <c r="I109" s="25">
        <f t="shared" si="17"/>
        <v>-3070</v>
      </c>
      <c r="J109" s="24">
        <f t="shared" si="17"/>
        <v>2317</v>
      </c>
      <c r="K109" s="7"/>
      <c r="L109" s="25">
        <f t="shared" si="27"/>
        <v>-3071.0333271321101</v>
      </c>
      <c r="M109" s="17">
        <f t="shared" si="18"/>
        <v>1.0677649619549181</v>
      </c>
      <c r="N109" s="17">
        <f t="shared" si="28"/>
        <v>2323.8074954103386</v>
      </c>
      <c r="O109" s="24">
        <f t="shared" si="19"/>
        <v>46.341993761780572</v>
      </c>
      <c r="P109" s="7"/>
      <c r="Q109" s="25">
        <f t="shared" si="20"/>
        <v>-3037.7927407153702</v>
      </c>
      <c r="R109" s="24">
        <f t="shared" si="21"/>
        <v>2318.2580276028029</v>
      </c>
      <c r="S109" s="7"/>
      <c r="T109" s="25">
        <f t="shared" si="22"/>
        <v>0.79216708026407157</v>
      </c>
      <c r="U109" s="24">
        <f t="shared" si="23"/>
        <v>0.6077585449515247</v>
      </c>
      <c r="V109" s="7"/>
      <c r="W109" s="25">
        <f t="shared" si="24"/>
        <v>0.79005929874734981</v>
      </c>
      <c r="X109" s="24">
        <f t="shared" si="29"/>
        <v>224.81549265313197</v>
      </c>
      <c r="Y109" s="7"/>
      <c r="Z109" s="25">
        <f t="shared" si="30"/>
        <v>-635</v>
      </c>
      <c r="AA109" s="17">
        <f t="shared" si="31"/>
        <v>224.70300000000012</v>
      </c>
      <c r="AB109" s="24">
        <f t="shared" si="25"/>
        <v>3.9218071891088204</v>
      </c>
      <c r="AC109" s="17">
        <f t="shared" si="26"/>
        <v>0.11249265313185219</v>
      </c>
    </row>
    <row r="110" spans="1:29" s="17" customFormat="1" x14ac:dyDescent="0.25">
      <c r="A110" s="17">
        <v>25</v>
      </c>
      <c r="B110" s="17">
        <v>-625</v>
      </c>
      <c r="C110" s="17">
        <v>11803</v>
      </c>
      <c r="D110" s="17">
        <v>14506</v>
      </c>
      <c r="E110" s="17">
        <v>14630</v>
      </c>
      <c r="F110" s="17">
        <v>11906</v>
      </c>
      <c r="G110" s="24"/>
      <c r="H110" s="7"/>
      <c r="I110" s="25">
        <f t="shared" si="17"/>
        <v>-2827</v>
      </c>
      <c r="J110" s="24">
        <f t="shared" si="17"/>
        <v>2600</v>
      </c>
      <c r="K110" s="7"/>
      <c r="L110" s="25">
        <f t="shared" si="27"/>
        <v>-2828.1736628594217</v>
      </c>
      <c r="M110" s="17">
        <f t="shared" si="18"/>
        <v>1.3774845075859468</v>
      </c>
      <c r="N110" s="17">
        <f t="shared" si="28"/>
        <v>2608.4878551787992</v>
      </c>
      <c r="O110" s="24">
        <f t="shared" si="19"/>
        <v>72.043685536269024</v>
      </c>
      <c r="P110" s="7"/>
      <c r="Q110" s="25">
        <f t="shared" si="20"/>
        <v>-2794.7927407153702</v>
      </c>
      <c r="R110" s="24">
        <f t="shared" si="21"/>
        <v>2601.2580276028029</v>
      </c>
      <c r="S110" s="7"/>
      <c r="T110" s="25">
        <f t="shared" si="22"/>
        <v>0.72879982089704887</v>
      </c>
      <c r="U110" s="24">
        <f t="shared" si="23"/>
        <v>0.6819503157438096</v>
      </c>
      <c r="V110" s="7"/>
      <c r="W110" s="25">
        <f t="shared" si="24"/>
        <v>0.7264337661496697</v>
      </c>
      <c r="X110" s="24">
        <f t="shared" si="29"/>
        <v>219.19409537908223</v>
      </c>
      <c r="Y110" s="7"/>
      <c r="Z110" s="25">
        <f t="shared" si="30"/>
        <v>-625</v>
      </c>
      <c r="AA110" s="17">
        <f t="shared" si="31"/>
        <v>219.07800000000012</v>
      </c>
      <c r="AB110" s="24">
        <f t="shared" si="25"/>
        <v>3.8236324186841393</v>
      </c>
      <c r="AC110" s="17">
        <f t="shared" si="26"/>
        <v>0.11609537908211109</v>
      </c>
    </row>
    <row r="111" spans="1:29" s="17" customFormat="1" x14ac:dyDescent="0.25">
      <c r="A111" s="17">
        <v>26</v>
      </c>
      <c r="B111" s="17">
        <v>-603</v>
      </c>
      <c r="C111" s="17">
        <v>11928</v>
      </c>
      <c r="D111" s="17">
        <v>14636</v>
      </c>
      <c r="E111" s="17">
        <v>14498</v>
      </c>
      <c r="F111" s="17">
        <v>11781</v>
      </c>
      <c r="G111" s="24"/>
      <c r="H111" s="7"/>
      <c r="I111" s="25">
        <f t="shared" si="17"/>
        <v>-2570</v>
      </c>
      <c r="J111" s="24">
        <f t="shared" si="17"/>
        <v>2855</v>
      </c>
      <c r="K111" s="7"/>
      <c r="L111" s="25">
        <f t="shared" si="27"/>
        <v>-2568.306374975667</v>
      </c>
      <c r="M111" s="17">
        <f t="shared" si="18"/>
        <v>2.8683657230468178</v>
      </c>
      <c r="N111" s="17">
        <f t="shared" si="28"/>
        <v>2859.3166765516453</v>
      </c>
      <c r="O111" s="24">
        <f t="shared" si="19"/>
        <v>18.633696451524244</v>
      </c>
      <c r="P111" s="7"/>
      <c r="Q111" s="25">
        <f t="shared" si="20"/>
        <v>-2537.7927407153702</v>
      </c>
      <c r="R111" s="24">
        <f t="shared" si="21"/>
        <v>2856.2580276028029</v>
      </c>
      <c r="S111" s="7"/>
      <c r="T111" s="25">
        <f t="shared" si="22"/>
        <v>0.66178177292451879</v>
      </c>
      <c r="U111" s="24">
        <f t="shared" si="23"/>
        <v>0.74880155797714043</v>
      </c>
      <c r="V111" s="7"/>
      <c r="W111" s="25">
        <f t="shared" si="24"/>
        <v>0.6591829385503013</v>
      </c>
      <c r="X111" s="24">
        <f t="shared" si="29"/>
        <v>213.74304440012554</v>
      </c>
      <c r="Y111" s="7"/>
      <c r="Z111" s="25">
        <f t="shared" si="30"/>
        <v>-603</v>
      </c>
      <c r="AA111" s="17">
        <f t="shared" si="31"/>
        <v>213.65100000000012</v>
      </c>
      <c r="AB111" s="24">
        <f t="shared" si="25"/>
        <v>3.7289134001784072</v>
      </c>
      <c r="AC111" s="17">
        <f t="shared" si="26"/>
        <v>9.2044400125416814E-2</v>
      </c>
    </row>
    <row r="112" spans="1:29" s="17" customFormat="1" x14ac:dyDescent="0.25">
      <c r="A112" s="17">
        <v>27</v>
      </c>
      <c r="B112" s="17">
        <v>-615</v>
      </c>
      <c r="C112" s="17">
        <v>12077</v>
      </c>
      <c r="D112" s="17">
        <v>14757</v>
      </c>
      <c r="E112" s="17">
        <v>14358</v>
      </c>
      <c r="F112" s="17">
        <v>11670</v>
      </c>
      <c r="G112" s="24"/>
      <c r="H112" s="7"/>
      <c r="I112" s="25">
        <f t="shared" si="17"/>
        <v>-2281</v>
      </c>
      <c r="J112" s="24">
        <f t="shared" si="17"/>
        <v>3087</v>
      </c>
      <c r="K112" s="7"/>
      <c r="L112" s="25">
        <f t="shared" si="27"/>
        <v>-2279.8594954513746</v>
      </c>
      <c r="M112" s="17">
        <f t="shared" si="18"/>
        <v>1.3007506254351326</v>
      </c>
      <c r="N112" s="17">
        <f t="shared" si="28"/>
        <v>3088.6654205292934</v>
      </c>
      <c r="O112" s="24">
        <f t="shared" si="19"/>
        <v>2.7736255393920488</v>
      </c>
      <c r="P112" s="7"/>
      <c r="Q112" s="25">
        <f t="shared" si="20"/>
        <v>-2248.7927407153702</v>
      </c>
      <c r="R112" s="24">
        <f t="shared" si="21"/>
        <v>3088.2580276028029</v>
      </c>
      <c r="S112" s="7"/>
      <c r="T112" s="25">
        <f t="shared" si="22"/>
        <v>0.58641906528225729</v>
      </c>
      <c r="U112" s="24">
        <f t="shared" si="23"/>
        <v>0.80962308032275909</v>
      </c>
      <c r="V112" s="7"/>
      <c r="W112" s="25">
        <f t="shared" si="24"/>
        <v>0.58360836016040751</v>
      </c>
      <c r="X112" s="24">
        <f t="shared" si="29"/>
        <v>208.17057984608334</v>
      </c>
      <c r="Y112" s="7"/>
      <c r="Z112" s="25">
        <f t="shared" si="30"/>
        <v>-615</v>
      </c>
      <c r="AA112" s="17">
        <f t="shared" si="31"/>
        <v>208.11600000000013</v>
      </c>
      <c r="AB112" s="24">
        <f t="shared" si="25"/>
        <v>3.6323094260805209</v>
      </c>
      <c r="AC112" s="17">
        <f t="shared" si="26"/>
        <v>5.4579846083214534E-2</v>
      </c>
    </row>
    <row r="113" spans="1:29" s="17" customFormat="1" x14ac:dyDescent="0.25">
      <c r="A113" s="17">
        <v>28</v>
      </c>
      <c r="B113" s="17">
        <v>-630</v>
      </c>
      <c r="C113" s="17">
        <v>12240</v>
      </c>
      <c r="D113" s="17">
        <v>14858</v>
      </c>
      <c r="E113" s="17">
        <v>14204</v>
      </c>
      <c r="F113" s="17">
        <v>11566</v>
      </c>
      <c r="G113" s="24"/>
      <c r="H113" s="7"/>
      <c r="I113" s="25">
        <f t="shared" si="17"/>
        <v>-1964</v>
      </c>
      <c r="J113" s="24">
        <f t="shared" si="17"/>
        <v>3292</v>
      </c>
      <c r="K113" s="7"/>
      <c r="L113" s="25">
        <f t="shared" si="27"/>
        <v>-1962.6634575368316</v>
      </c>
      <c r="M113" s="17">
        <f t="shared" si="18"/>
        <v>1.786345755852176</v>
      </c>
      <c r="N113" s="17">
        <f t="shared" si="28"/>
        <v>3293.6676535570741</v>
      </c>
      <c r="O113" s="24">
        <f t="shared" si="19"/>
        <v>2.7810683864219587</v>
      </c>
      <c r="P113" s="7"/>
      <c r="Q113" s="25">
        <f t="shared" si="20"/>
        <v>-1931.7927407153702</v>
      </c>
      <c r="R113" s="24">
        <f t="shared" si="21"/>
        <v>3293.2580276028029</v>
      </c>
      <c r="S113" s="7"/>
      <c r="T113" s="25">
        <f t="shared" si="22"/>
        <v>0.50375478042898092</v>
      </c>
      <c r="U113" s="24">
        <f t="shared" si="23"/>
        <v>0.86336623584367211</v>
      </c>
      <c r="V113" s="7"/>
      <c r="W113" s="25">
        <f t="shared" si="24"/>
        <v>0.50075676483440812</v>
      </c>
      <c r="X113" s="24">
        <f t="shared" si="29"/>
        <v>202.49897334281945</v>
      </c>
      <c r="Y113" s="7"/>
      <c r="Z113" s="25">
        <f t="shared" si="30"/>
        <v>-630</v>
      </c>
      <c r="AA113" s="17">
        <f t="shared" si="31"/>
        <v>202.44600000000014</v>
      </c>
      <c r="AB113" s="24">
        <f t="shared" si="25"/>
        <v>3.5333492574924428</v>
      </c>
      <c r="AC113" s="17">
        <f t="shared" si="26"/>
        <v>5.2973342819313984E-2</v>
      </c>
    </row>
    <row r="114" spans="1:29" s="17" customFormat="1" x14ac:dyDescent="0.25">
      <c r="A114" s="17">
        <v>29</v>
      </c>
      <c r="B114" s="17">
        <v>-615</v>
      </c>
      <c r="C114" s="17">
        <v>12396</v>
      </c>
      <c r="D114" s="17">
        <v>14940</v>
      </c>
      <c r="E114" s="17">
        <v>14032</v>
      </c>
      <c r="F114" s="17">
        <v>11476</v>
      </c>
      <c r="G114" s="24"/>
      <c r="H114" s="7"/>
      <c r="I114" s="25">
        <f t="shared" si="17"/>
        <v>-1636</v>
      </c>
      <c r="J114" s="24">
        <f t="shared" si="17"/>
        <v>3464</v>
      </c>
      <c r="K114" s="7"/>
      <c r="L114" s="25">
        <f t="shared" si="27"/>
        <v>-1634.7701187830905</v>
      </c>
      <c r="M114" s="17">
        <f t="shared" si="18"/>
        <v>1.5126078077066984</v>
      </c>
      <c r="N114" s="17">
        <f t="shared" si="28"/>
        <v>3462.6539368075837</v>
      </c>
      <c r="O114" s="24">
        <f t="shared" si="19"/>
        <v>1.8118861179779486</v>
      </c>
      <c r="P114" s="7"/>
      <c r="Q114" s="25">
        <f t="shared" si="20"/>
        <v>-1603.7927407153702</v>
      </c>
      <c r="R114" s="24">
        <f t="shared" si="21"/>
        <v>3465.2580276028029</v>
      </c>
      <c r="S114" s="7"/>
      <c r="T114" s="25">
        <f t="shared" si="22"/>
        <v>0.41822201881423432</v>
      </c>
      <c r="U114" s="24">
        <f t="shared" si="23"/>
        <v>0.9084580541343894</v>
      </c>
      <c r="V114" s="7"/>
      <c r="W114" s="25">
        <f t="shared" si="24"/>
        <v>0.41506674744461963</v>
      </c>
      <c r="X114" s="24">
        <f t="shared" si="29"/>
        <v>196.9402813708549</v>
      </c>
      <c r="Y114" s="7"/>
      <c r="Z114" s="25">
        <f t="shared" si="30"/>
        <v>-615</v>
      </c>
      <c r="AA114" s="17">
        <f t="shared" si="31"/>
        <v>196.91100000000014</v>
      </c>
      <c r="AB114" s="24">
        <f t="shared" si="25"/>
        <v>3.4367452833945569</v>
      </c>
      <c r="AC114" s="17">
        <f t="shared" si="26"/>
        <v>2.9281370854761235E-2</v>
      </c>
    </row>
    <row r="115" spans="1:29" s="17" customFormat="1" x14ac:dyDescent="0.25">
      <c r="A115" s="17">
        <v>30</v>
      </c>
      <c r="B115" s="17">
        <v>-633</v>
      </c>
      <c r="C115" s="17">
        <v>12576</v>
      </c>
      <c r="D115" s="17">
        <v>15017</v>
      </c>
      <c r="E115" s="17">
        <v>13861</v>
      </c>
      <c r="F115" s="17">
        <v>11408</v>
      </c>
      <c r="G115" s="24"/>
      <c r="H115" s="7"/>
      <c r="I115" s="25">
        <f t="shared" si="17"/>
        <v>-1285</v>
      </c>
      <c r="J115" s="24">
        <f t="shared" si="17"/>
        <v>3609</v>
      </c>
      <c r="K115" s="7"/>
      <c r="L115" s="25">
        <f t="shared" si="27"/>
        <v>-1281.7022444870679</v>
      </c>
      <c r="M115" s="17">
        <f t="shared" si="18"/>
        <v>10.875191423074051</v>
      </c>
      <c r="N115" s="17">
        <f t="shared" si="28"/>
        <v>3602.7852819340096</v>
      </c>
      <c r="O115" s="24">
        <f t="shared" si="19"/>
        <v>38.622720639747243</v>
      </c>
      <c r="P115" s="7"/>
      <c r="Q115" s="25">
        <f t="shared" si="20"/>
        <v>-1252.7927407153702</v>
      </c>
      <c r="R115" s="24">
        <f t="shared" si="21"/>
        <v>3610.2580276028029</v>
      </c>
      <c r="S115" s="7"/>
      <c r="T115" s="25">
        <f t="shared" si="22"/>
        <v>0.32669153306186827</v>
      </c>
      <c r="U115" s="24">
        <f t="shared" si="23"/>
        <v>0.94647150560040105</v>
      </c>
      <c r="V115" s="7"/>
      <c r="W115" s="25">
        <f t="shared" si="24"/>
        <v>0.3234035740690378</v>
      </c>
      <c r="X115" s="24">
        <f t="shared" si="29"/>
        <v>191.25001091359889</v>
      </c>
      <c r="Y115" s="7"/>
      <c r="Z115" s="25">
        <f t="shared" si="30"/>
        <v>-633</v>
      </c>
      <c r="AA115" s="17">
        <f t="shared" si="31"/>
        <v>191.21400000000014</v>
      </c>
      <c r="AB115" s="24">
        <f t="shared" si="25"/>
        <v>3.3373138759084395</v>
      </c>
      <c r="AC115" s="17">
        <f t="shared" si="26"/>
        <v>3.601091359874431E-2</v>
      </c>
    </row>
    <row r="116" spans="1:29" s="17" customFormat="1" x14ac:dyDescent="0.25">
      <c r="A116" s="17">
        <v>31</v>
      </c>
      <c r="B116" s="17">
        <v>-642</v>
      </c>
      <c r="C116" s="17">
        <v>12764</v>
      </c>
      <c r="D116" s="17">
        <v>15069</v>
      </c>
      <c r="E116" s="17">
        <v>13674</v>
      </c>
      <c r="F116" s="17">
        <v>11359</v>
      </c>
      <c r="G116" s="24"/>
      <c r="H116" s="7"/>
      <c r="I116" s="25">
        <f t="shared" ref="I116:J149" si="32">C116-E116</f>
        <v>-910</v>
      </c>
      <c r="J116" s="24">
        <f t="shared" si="32"/>
        <v>3710</v>
      </c>
      <c r="K116" s="7"/>
      <c r="L116" s="25">
        <f t="shared" si="27"/>
        <v>-911.02171251913137</v>
      </c>
      <c r="M116" s="17">
        <f t="shared" si="18"/>
        <v>1.0438964717497698</v>
      </c>
      <c r="N116" s="17">
        <f t="shared" si="28"/>
        <v>3708.4800422779645</v>
      </c>
      <c r="O116" s="24">
        <f t="shared" si="19"/>
        <v>2.3102714767754748</v>
      </c>
      <c r="P116" s="7"/>
      <c r="Q116" s="25">
        <f t="shared" si="20"/>
        <v>-877.79274071537031</v>
      </c>
      <c r="R116" s="24">
        <f t="shared" si="21"/>
        <v>3711.2580276028029</v>
      </c>
      <c r="S116" s="7"/>
      <c r="T116" s="25">
        <f t="shared" si="22"/>
        <v>0.22890255255720376</v>
      </c>
      <c r="U116" s="24">
        <f t="shared" si="23"/>
        <v>0.9729498407594851</v>
      </c>
      <c r="V116" s="7"/>
      <c r="W116" s="25">
        <f t="shared" si="24"/>
        <v>0.22552196416782061</v>
      </c>
      <c r="X116" s="24">
        <f t="shared" si="29"/>
        <v>185.4352645912528</v>
      </c>
      <c r="Y116" s="7"/>
      <c r="Z116" s="25">
        <f t="shared" si="30"/>
        <v>-642</v>
      </c>
      <c r="AA116" s="17">
        <f t="shared" si="31"/>
        <v>185.43600000000015</v>
      </c>
      <c r="AB116" s="24">
        <f t="shared" si="25"/>
        <v>3.2364687517282076</v>
      </c>
      <c r="AC116" s="17">
        <f t="shared" si="26"/>
        <v>-7.3540874734590034E-4</v>
      </c>
    </row>
    <row r="117" spans="1:29" s="17" customFormat="1" x14ac:dyDescent="0.25">
      <c r="A117" s="17">
        <v>32</v>
      </c>
      <c r="B117" s="17">
        <v>-623</v>
      </c>
      <c r="C117" s="17">
        <v>12946</v>
      </c>
      <c r="D117" s="17">
        <v>15109</v>
      </c>
      <c r="E117" s="17">
        <v>13494</v>
      </c>
      <c r="F117" s="17">
        <v>11326</v>
      </c>
      <c r="G117" s="24"/>
      <c r="H117" s="7"/>
      <c r="I117" s="25">
        <f t="shared" si="32"/>
        <v>-548</v>
      </c>
      <c r="J117" s="24">
        <f t="shared" si="32"/>
        <v>3783</v>
      </c>
      <c r="K117" s="7"/>
      <c r="L117" s="25">
        <f t="shared" si="27"/>
        <v>-542.73665230241465</v>
      </c>
      <c r="M117" s="17">
        <f t="shared" si="18"/>
        <v>27.702828985676959</v>
      </c>
      <c r="N117" s="17">
        <f t="shared" si="28"/>
        <v>3774.9582123519126</v>
      </c>
      <c r="O117" s="24">
        <f t="shared" si="19"/>
        <v>64.670348576930962</v>
      </c>
      <c r="P117" s="7"/>
      <c r="Q117" s="25">
        <f t="shared" si="20"/>
        <v>-515.79274071537031</v>
      </c>
      <c r="R117" s="24">
        <f t="shared" si="21"/>
        <v>3784.2580276028029</v>
      </c>
      <c r="S117" s="7"/>
      <c r="T117" s="25">
        <f t="shared" si="22"/>
        <v>0.13450359004336759</v>
      </c>
      <c r="U117" s="24">
        <f t="shared" si="23"/>
        <v>0.99208764735961508</v>
      </c>
      <c r="V117" s="7"/>
      <c r="W117" s="25">
        <f t="shared" si="24"/>
        <v>0.13105590839660247</v>
      </c>
      <c r="X117" s="24">
        <f t="shared" si="29"/>
        <v>179.91029013526656</v>
      </c>
      <c r="Y117" s="7"/>
      <c r="Z117" s="25">
        <f t="shared" si="30"/>
        <v>-623</v>
      </c>
      <c r="AA117" s="17">
        <f t="shared" si="31"/>
        <v>179.82900000000015</v>
      </c>
      <c r="AB117" s="24">
        <f t="shared" si="25"/>
        <v>3.1386081405688855</v>
      </c>
      <c r="AC117" s="17">
        <f t="shared" si="26"/>
        <v>8.1290135266414154E-2</v>
      </c>
    </row>
    <row r="118" spans="1:29" s="17" customFormat="1" x14ac:dyDescent="0.25">
      <c r="A118" s="17">
        <v>33</v>
      </c>
      <c r="B118" s="17">
        <v>-625</v>
      </c>
      <c r="C118" s="17">
        <v>13138</v>
      </c>
      <c r="D118" s="17">
        <v>15128</v>
      </c>
      <c r="E118" s="17">
        <v>13313</v>
      </c>
      <c r="F118" s="17">
        <v>11311</v>
      </c>
      <c r="G118" s="24"/>
      <c r="H118" s="7"/>
      <c r="I118" s="25">
        <f t="shared" si="32"/>
        <v>-175</v>
      </c>
      <c r="J118" s="24">
        <f t="shared" si="32"/>
        <v>3817</v>
      </c>
      <c r="K118" s="7"/>
      <c r="L118" s="25">
        <f t="shared" si="27"/>
        <v>-168.36399526521694</v>
      </c>
      <c r="M118" s="17">
        <f t="shared" si="18"/>
        <v>44.036558840063158</v>
      </c>
      <c r="N118" s="17">
        <f t="shared" si="28"/>
        <v>3805.2821003139434</v>
      </c>
      <c r="O118" s="24">
        <f t="shared" si="19"/>
        <v>137.30917305248596</v>
      </c>
      <c r="P118" s="7"/>
      <c r="Q118" s="25">
        <f t="shared" si="20"/>
        <v>-142.79274071537029</v>
      </c>
      <c r="R118" s="24">
        <f t="shared" si="21"/>
        <v>3818.2580276028029</v>
      </c>
      <c r="S118" s="7"/>
      <c r="T118" s="25">
        <f t="shared" si="22"/>
        <v>3.7236150768061242E-2</v>
      </c>
      <c r="U118" s="24">
        <f t="shared" si="23"/>
        <v>1.0010011463240591</v>
      </c>
      <c r="V118" s="7"/>
      <c r="W118" s="25">
        <f t="shared" si="24"/>
        <v>3.375689820284955E-2</v>
      </c>
      <c r="X118" s="24">
        <f t="shared" si="29"/>
        <v>174.31648570144478</v>
      </c>
      <c r="Y118" s="7"/>
      <c r="Z118" s="25">
        <f t="shared" si="30"/>
        <v>-625</v>
      </c>
      <c r="AA118" s="17">
        <f t="shared" si="31"/>
        <v>174.20400000000015</v>
      </c>
      <c r="AB118" s="24">
        <f t="shared" si="25"/>
        <v>3.0404333701442043</v>
      </c>
      <c r="AC118" s="17">
        <f t="shared" si="26"/>
        <v>0.11248570144462633</v>
      </c>
    </row>
    <row r="119" spans="1:29" s="17" customFormat="1" x14ac:dyDescent="0.25">
      <c r="A119" s="17">
        <v>34</v>
      </c>
      <c r="B119" s="17">
        <v>-619</v>
      </c>
      <c r="C119" s="17">
        <v>13331</v>
      </c>
      <c r="D119" s="17">
        <v>15131</v>
      </c>
      <c r="E119" s="17">
        <v>13128</v>
      </c>
      <c r="F119" s="17">
        <v>11322</v>
      </c>
      <c r="G119" s="24"/>
      <c r="H119" s="7"/>
      <c r="I119" s="25">
        <f t="shared" si="32"/>
        <v>203</v>
      </c>
      <c r="J119" s="24">
        <f t="shared" si="32"/>
        <v>3809</v>
      </c>
      <c r="K119" s="7"/>
      <c r="L119" s="25">
        <f t="shared" si="27"/>
        <v>203.71779330150434</v>
      </c>
      <c r="M119" s="17">
        <f t="shared" si="18"/>
        <v>0.51522722368450558</v>
      </c>
      <c r="N119" s="17">
        <f t="shared" si="28"/>
        <v>3799.1241068971995</v>
      </c>
      <c r="O119" s="24">
        <f t="shared" si="19"/>
        <v>97.533264577943399</v>
      </c>
      <c r="P119" s="7"/>
      <c r="Q119" s="25">
        <f t="shared" si="20"/>
        <v>235.20725928462971</v>
      </c>
      <c r="R119" s="24">
        <f t="shared" si="21"/>
        <v>3810.2580276028029</v>
      </c>
      <c r="S119" s="7"/>
      <c r="T119" s="25">
        <f t="shared" si="22"/>
        <v>-6.1335141580640629E-2</v>
      </c>
      <c r="U119" s="24">
        <f t="shared" si="23"/>
        <v>0.9989038524500724</v>
      </c>
      <c r="V119" s="7"/>
      <c r="W119" s="25">
        <f t="shared" si="24"/>
        <v>-6.4807699452436016E-2</v>
      </c>
      <c r="X119" s="24">
        <f t="shared" si="29"/>
        <v>168.67294446492269</v>
      </c>
      <c r="Y119" s="7"/>
      <c r="Z119" s="25">
        <f t="shared" si="30"/>
        <v>-619</v>
      </c>
      <c r="AA119" s="17">
        <f t="shared" si="31"/>
        <v>168.63300000000015</v>
      </c>
      <c r="AB119" s="24">
        <f t="shared" si="25"/>
        <v>2.9432010775156003</v>
      </c>
      <c r="AC119" s="17">
        <f t="shared" si="26"/>
        <v>3.9944464922541556E-2</v>
      </c>
    </row>
    <row r="120" spans="1:29" s="17" customFormat="1" x14ac:dyDescent="0.25">
      <c r="A120" s="17">
        <v>35</v>
      </c>
      <c r="B120" s="17">
        <v>-603</v>
      </c>
      <c r="C120" s="17">
        <v>13500</v>
      </c>
      <c r="D120" s="17">
        <v>15101</v>
      </c>
      <c r="E120" s="17">
        <v>12941</v>
      </c>
      <c r="F120" s="17">
        <v>11334</v>
      </c>
      <c r="G120" s="24"/>
      <c r="H120" s="7"/>
      <c r="I120" s="25">
        <f t="shared" si="32"/>
        <v>559</v>
      </c>
      <c r="J120" s="24">
        <f t="shared" si="32"/>
        <v>3767</v>
      </c>
      <c r="K120" s="7"/>
      <c r="L120" s="25">
        <f t="shared" si="27"/>
        <v>564.06624039223777</v>
      </c>
      <c r="M120" s="17">
        <f t="shared" si="18"/>
        <v>25.666791711941549</v>
      </c>
      <c r="N120" s="17">
        <f t="shared" si="28"/>
        <v>3758.5462956961915</v>
      </c>
      <c r="O120" s="24">
        <f t="shared" si="19"/>
        <v>71.465116456230959</v>
      </c>
      <c r="P120" s="7"/>
      <c r="Q120" s="25">
        <f t="shared" si="20"/>
        <v>591.20725928462969</v>
      </c>
      <c r="R120" s="24">
        <f t="shared" si="21"/>
        <v>3768.2580276028029</v>
      </c>
      <c r="S120" s="7"/>
      <c r="T120" s="25">
        <f t="shared" si="22"/>
        <v>-0.15416948040640216</v>
      </c>
      <c r="U120" s="24">
        <f t="shared" si="23"/>
        <v>0.98789305961164142</v>
      </c>
      <c r="V120" s="7"/>
      <c r="W120" s="25">
        <f t="shared" si="24"/>
        <v>-0.15760432562590576</v>
      </c>
      <c r="X120" s="24">
        <f t="shared" si="29"/>
        <v>163.32068114478614</v>
      </c>
      <c r="Y120" s="7"/>
      <c r="Z120" s="25">
        <f t="shared" si="30"/>
        <v>-603</v>
      </c>
      <c r="AA120" s="17">
        <f t="shared" si="31"/>
        <v>163.20600000000016</v>
      </c>
      <c r="AB120" s="24">
        <f t="shared" si="25"/>
        <v>2.8484820590098683</v>
      </c>
      <c r="AC120" s="17">
        <f t="shared" si="26"/>
        <v>0.11468114478597613</v>
      </c>
    </row>
    <row r="121" spans="1:29" s="17" customFormat="1" x14ac:dyDescent="0.25">
      <c r="A121" s="17">
        <v>36</v>
      </c>
      <c r="B121" s="17">
        <v>-611</v>
      </c>
      <c r="C121" s="17">
        <v>13665</v>
      </c>
      <c r="D121" s="17">
        <v>15053</v>
      </c>
      <c r="E121" s="17">
        <v>12748</v>
      </c>
      <c r="F121" s="17">
        <v>11365</v>
      </c>
      <c r="G121" s="24"/>
      <c r="H121" s="7"/>
      <c r="I121" s="25">
        <f t="shared" si="32"/>
        <v>917</v>
      </c>
      <c r="J121" s="24">
        <f t="shared" si="32"/>
        <v>3688</v>
      </c>
      <c r="K121" s="7"/>
      <c r="L121" s="25">
        <f t="shared" si="27"/>
        <v>923.72585717378979</v>
      </c>
      <c r="M121" s="17">
        <f t="shared" si="18"/>
        <v>45.237154722219593</v>
      </c>
      <c r="N121" s="17">
        <f t="shared" si="28"/>
        <v>3682.9973128921483</v>
      </c>
      <c r="O121" s="24">
        <f t="shared" si="19"/>
        <v>25.026878299065313</v>
      </c>
      <c r="P121" s="7"/>
      <c r="Q121" s="25">
        <f t="shared" si="20"/>
        <v>949.20725928462969</v>
      </c>
      <c r="R121" s="24">
        <f t="shared" si="21"/>
        <v>3689.2580276028029</v>
      </c>
      <c r="S121" s="7"/>
      <c r="T121" s="25">
        <f t="shared" si="22"/>
        <v>-0.24752536046152193</v>
      </c>
      <c r="U121" s="24">
        <f t="shared" si="23"/>
        <v>0.96718228260602124</v>
      </c>
      <c r="V121" s="7"/>
      <c r="W121" s="25">
        <f t="shared" si="24"/>
        <v>-0.2508887790584326</v>
      </c>
      <c r="X121" s="24">
        <f t="shared" si="29"/>
        <v>157.8429194027326</v>
      </c>
      <c r="Y121" s="7"/>
      <c r="Z121" s="25">
        <f t="shared" si="30"/>
        <v>-611</v>
      </c>
      <c r="AA121" s="17">
        <f t="shared" si="31"/>
        <v>157.70700000000016</v>
      </c>
      <c r="AB121" s="24">
        <f t="shared" si="25"/>
        <v>2.7525064034427</v>
      </c>
      <c r="AC121" s="17">
        <f t="shared" si="26"/>
        <v>0.13591940273244063</v>
      </c>
    </row>
    <row r="122" spans="1:29" s="17" customFormat="1" x14ac:dyDescent="0.25">
      <c r="A122" s="17">
        <v>37</v>
      </c>
      <c r="B122" s="17">
        <v>-637</v>
      </c>
      <c r="C122" s="17">
        <v>13864</v>
      </c>
      <c r="D122" s="17">
        <v>15009</v>
      </c>
      <c r="E122" s="17">
        <v>12578</v>
      </c>
      <c r="F122" s="17">
        <v>11433</v>
      </c>
      <c r="G122" s="24"/>
      <c r="H122" s="7"/>
      <c r="I122" s="25">
        <f t="shared" si="32"/>
        <v>1286</v>
      </c>
      <c r="J122" s="24">
        <f t="shared" si="32"/>
        <v>3576</v>
      </c>
      <c r="K122" s="7"/>
      <c r="L122" s="25">
        <f t="shared" si="27"/>
        <v>1289.2688144051101</v>
      </c>
      <c r="M122" s="17">
        <f t="shared" si="18"/>
        <v>10.685147615055337</v>
      </c>
      <c r="N122" s="17">
        <f t="shared" si="28"/>
        <v>3568.0836713203107</v>
      </c>
      <c r="O122" s="24">
        <f t="shared" si="19"/>
        <v>62.668259764871117</v>
      </c>
      <c r="P122" s="7"/>
      <c r="Q122" s="25">
        <f t="shared" si="20"/>
        <v>1318.2072592846298</v>
      </c>
      <c r="R122" s="24">
        <f t="shared" si="21"/>
        <v>3577.2580276028029</v>
      </c>
      <c r="S122" s="7"/>
      <c r="T122" s="25">
        <f t="shared" si="22"/>
        <v>-0.34374971727811188</v>
      </c>
      <c r="U122" s="24">
        <f t="shared" si="23"/>
        <v>0.93782016837020532</v>
      </c>
      <c r="V122" s="7"/>
      <c r="W122" s="25">
        <f t="shared" si="24"/>
        <v>-0.34701165455474842</v>
      </c>
      <c r="X122" s="24">
        <f t="shared" si="29"/>
        <v>152.07957295839333</v>
      </c>
      <c r="Y122" s="7"/>
      <c r="Z122" s="25">
        <f t="shared" si="30"/>
        <v>-637</v>
      </c>
      <c r="AA122" s="17">
        <f t="shared" si="31"/>
        <v>151.97400000000016</v>
      </c>
      <c r="AB122" s="24">
        <f t="shared" si="25"/>
        <v>2.652446677425865</v>
      </c>
      <c r="AC122" s="17">
        <f t="shared" si="26"/>
        <v>0.10557295839316794</v>
      </c>
    </row>
    <row r="123" spans="1:29" s="17" customFormat="1" x14ac:dyDescent="0.25">
      <c r="A123" s="17">
        <v>38</v>
      </c>
      <c r="B123" s="17">
        <v>-636</v>
      </c>
      <c r="C123" s="17">
        <v>14039</v>
      </c>
      <c r="D123" s="17">
        <v>14934</v>
      </c>
      <c r="E123" s="17">
        <v>12400</v>
      </c>
      <c r="F123" s="17">
        <v>11509</v>
      </c>
      <c r="G123" s="24"/>
      <c r="H123" s="7"/>
      <c r="I123" s="25">
        <f t="shared" si="32"/>
        <v>1639</v>
      </c>
      <c r="J123" s="24">
        <f t="shared" si="32"/>
        <v>3425</v>
      </c>
      <c r="K123" s="7"/>
      <c r="L123" s="25">
        <f t="shared" si="27"/>
        <v>1641.0462874324239</v>
      </c>
      <c r="M123" s="17">
        <f t="shared" si="18"/>
        <v>4.1872922560960939</v>
      </c>
      <c r="N123" s="17">
        <f t="shared" si="28"/>
        <v>3417.6704315623547</v>
      </c>
      <c r="O123" s="24">
        <f t="shared" si="19"/>
        <v>53.722573482126471</v>
      </c>
      <c r="P123" s="7"/>
      <c r="Q123" s="25">
        <f t="shared" si="20"/>
        <v>1671.2072592846298</v>
      </c>
      <c r="R123" s="24">
        <f t="shared" si="21"/>
        <v>3426.2580276028029</v>
      </c>
      <c r="S123" s="7"/>
      <c r="T123" s="25">
        <f t="shared" si="22"/>
        <v>-0.43580174425983609</v>
      </c>
      <c r="U123" s="24">
        <f t="shared" si="23"/>
        <v>0.89823374649870358</v>
      </c>
      <c r="V123" s="7"/>
      <c r="W123" s="25">
        <f t="shared" si="24"/>
        <v>-0.43892663534191156</v>
      </c>
      <c r="X123" s="24">
        <f t="shared" si="29"/>
        <v>146.34233418111467</v>
      </c>
      <c r="Y123" s="7"/>
      <c r="Z123" s="25">
        <f t="shared" si="30"/>
        <v>-636</v>
      </c>
      <c r="AA123" s="17">
        <f t="shared" si="31"/>
        <v>146.25000000000017</v>
      </c>
      <c r="AB123" s="24">
        <f t="shared" si="25"/>
        <v>2.5525440310417098</v>
      </c>
      <c r="AC123" s="17">
        <f t="shared" si="26"/>
        <v>9.2334181114495095E-2</v>
      </c>
    </row>
    <row r="124" spans="1:29" s="17" customFormat="1" x14ac:dyDescent="0.25">
      <c r="A124" s="17">
        <v>39</v>
      </c>
      <c r="B124" s="17">
        <v>-628</v>
      </c>
      <c r="C124" s="17">
        <v>14193</v>
      </c>
      <c r="D124" s="17">
        <v>14833</v>
      </c>
      <c r="E124" s="17">
        <v>12226</v>
      </c>
      <c r="F124" s="17">
        <v>11597</v>
      </c>
      <c r="G124" s="24"/>
      <c r="H124" s="7"/>
      <c r="I124" s="25">
        <f t="shared" si="32"/>
        <v>1967</v>
      </c>
      <c r="J124" s="24">
        <f t="shared" si="32"/>
        <v>3236</v>
      </c>
      <c r="K124" s="7"/>
      <c r="L124" s="25">
        <f t="shared" si="27"/>
        <v>1972.0342490312637</v>
      </c>
      <c r="M124" s="17">
        <f t="shared" si="18"/>
        <v>25.343663308779483</v>
      </c>
      <c r="N124" s="17">
        <f t="shared" si="28"/>
        <v>3235.6346968655548</v>
      </c>
      <c r="O124" s="24">
        <f t="shared" si="19"/>
        <v>0.13344638003547668</v>
      </c>
      <c r="P124" s="7"/>
      <c r="Q124" s="25">
        <f t="shared" si="20"/>
        <v>1999.2072592846298</v>
      </c>
      <c r="R124" s="24">
        <f t="shared" si="21"/>
        <v>3237.2580276028029</v>
      </c>
      <c r="S124" s="7"/>
      <c r="T124" s="25">
        <f t="shared" si="22"/>
        <v>-0.52133450587458274</v>
      </c>
      <c r="U124" s="24">
        <f t="shared" si="23"/>
        <v>0.84868517872576421</v>
      </c>
      <c r="V124" s="7"/>
      <c r="W124" s="25">
        <f t="shared" si="24"/>
        <v>-0.52428768298290196</v>
      </c>
      <c r="X124" s="24">
        <f t="shared" si="29"/>
        <v>140.67871883935447</v>
      </c>
      <c r="Y124" s="7"/>
      <c r="Z124" s="25">
        <f t="shared" si="30"/>
        <v>-628</v>
      </c>
      <c r="AA124" s="17">
        <f t="shared" si="31"/>
        <v>140.59800000000018</v>
      </c>
      <c r="AB124" s="24">
        <f t="shared" si="25"/>
        <v>2.4538980217189907</v>
      </c>
      <c r="AC124" s="17">
        <f t="shared" si="26"/>
        <v>8.0718839354290139E-2</v>
      </c>
    </row>
    <row r="125" spans="1:29" s="17" customFormat="1" x14ac:dyDescent="0.25">
      <c r="A125" s="17">
        <v>40</v>
      </c>
      <c r="B125" s="17">
        <v>-633</v>
      </c>
      <c r="C125" s="17">
        <v>14360</v>
      </c>
      <c r="D125" s="17">
        <v>14734</v>
      </c>
      <c r="E125" s="17">
        <v>12074</v>
      </c>
      <c r="F125" s="17">
        <v>11713</v>
      </c>
      <c r="G125" s="24"/>
      <c r="H125" s="7"/>
      <c r="I125" s="25">
        <f t="shared" si="32"/>
        <v>2286</v>
      </c>
      <c r="J125" s="24">
        <f t="shared" si="32"/>
        <v>3021</v>
      </c>
      <c r="K125" s="7"/>
      <c r="L125" s="25">
        <f t="shared" si="27"/>
        <v>2285.9213007679305</v>
      </c>
      <c r="M125" s="17">
        <f t="shared" si="18"/>
        <v>6.1935691283351545E-3</v>
      </c>
      <c r="N125" s="17">
        <f t="shared" si="28"/>
        <v>3020.2545983903774</v>
      </c>
      <c r="O125" s="24">
        <f t="shared" si="19"/>
        <v>0.55562355962796917</v>
      </c>
      <c r="P125" s="7"/>
      <c r="Q125" s="25">
        <f t="shared" si="20"/>
        <v>2318.2072592846298</v>
      </c>
      <c r="R125" s="24">
        <f t="shared" si="21"/>
        <v>3022.2580276028029</v>
      </c>
      <c r="S125" s="7"/>
      <c r="T125" s="25">
        <f t="shared" si="22"/>
        <v>-0.60452033195721733</v>
      </c>
      <c r="U125" s="24">
        <f t="shared" si="23"/>
        <v>0.79232040586236763</v>
      </c>
      <c r="V125" s="7"/>
      <c r="W125" s="25">
        <f t="shared" si="24"/>
        <v>-0.60727808780122794</v>
      </c>
      <c r="X125" s="24">
        <f t="shared" si="29"/>
        <v>134.91647671193675</v>
      </c>
      <c r="Y125" s="7"/>
      <c r="Z125" s="25">
        <f t="shared" si="30"/>
        <v>-633</v>
      </c>
      <c r="AA125" s="17">
        <f t="shared" si="31"/>
        <v>134.90100000000018</v>
      </c>
      <c r="AB125" s="24">
        <f t="shared" si="25"/>
        <v>2.3544666142328738</v>
      </c>
      <c r="AC125" s="17">
        <f t="shared" si="26"/>
        <v>1.5476711936571519E-2</v>
      </c>
    </row>
    <row r="126" spans="1:29" s="17" customFormat="1" x14ac:dyDescent="0.25">
      <c r="A126" s="17">
        <v>41</v>
      </c>
      <c r="B126" s="17">
        <v>-621</v>
      </c>
      <c r="C126" s="17">
        <v>14500</v>
      </c>
      <c r="D126" s="17">
        <v>14610</v>
      </c>
      <c r="E126" s="17">
        <v>11928</v>
      </c>
      <c r="F126" s="17">
        <v>11829</v>
      </c>
      <c r="G126" s="24"/>
      <c r="H126" s="7"/>
      <c r="I126" s="25">
        <f t="shared" si="32"/>
        <v>2572</v>
      </c>
      <c r="J126" s="24">
        <f t="shared" si="32"/>
        <v>2781</v>
      </c>
      <c r="K126" s="7"/>
      <c r="L126" s="25">
        <f t="shared" si="27"/>
        <v>2571.6157127729653</v>
      </c>
      <c r="M126" s="17">
        <f t="shared" si="18"/>
        <v>0.14767667286205521</v>
      </c>
      <c r="N126" s="17">
        <f t="shared" si="28"/>
        <v>2779.8924800996328</v>
      </c>
      <c r="O126" s="24">
        <f t="shared" si="19"/>
        <v>1.2266003297092649</v>
      </c>
      <c r="P126" s="7"/>
      <c r="Q126" s="25">
        <f t="shared" si="20"/>
        <v>2604.2072592846298</v>
      </c>
      <c r="R126" s="24">
        <f t="shared" si="21"/>
        <v>2782.2580276028029</v>
      </c>
      <c r="S126" s="7"/>
      <c r="T126" s="25">
        <f t="shared" si="22"/>
        <v>-0.6791007277554415</v>
      </c>
      <c r="U126" s="24">
        <f t="shared" si="23"/>
        <v>0.72940158964276203</v>
      </c>
      <c r="V126" s="7"/>
      <c r="W126" s="25">
        <f t="shared" si="24"/>
        <v>-0.68164022850893213</v>
      </c>
      <c r="X126" s="24">
        <f t="shared" si="29"/>
        <v>129.3236486416514</v>
      </c>
      <c r="Y126" s="7"/>
      <c r="Z126" s="25">
        <f t="shared" si="30"/>
        <v>-621</v>
      </c>
      <c r="AA126" s="17">
        <f t="shared" si="31"/>
        <v>129.31200000000018</v>
      </c>
      <c r="AB126" s="24">
        <f t="shared" si="25"/>
        <v>2.2569201623389108</v>
      </c>
      <c r="AC126" s="17">
        <f t="shared" si="26"/>
        <v>1.164864165122026E-2</v>
      </c>
    </row>
    <row r="127" spans="1:29" s="17" customFormat="1" x14ac:dyDescent="0.25">
      <c r="A127" s="17">
        <v>42</v>
      </c>
      <c r="B127" s="17">
        <v>-611</v>
      </c>
      <c r="C127" s="17">
        <v>14632</v>
      </c>
      <c r="D127" s="17">
        <v>14479</v>
      </c>
      <c r="E127" s="17">
        <v>11799</v>
      </c>
      <c r="F127" s="17">
        <v>11963</v>
      </c>
      <c r="G127" s="24"/>
      <c r="H127" s="7"/>
      <c r="I127" s="25">
        <f t="shared" si="32"/>
        <v>2833</v>
      </c>
      <c r="J127" s="24">
        <f t="shared" si="32"/>
        <v>2516</v>
      </c>
      <c r="K127" s="7"/>
      <c r="L127" s="25">
        <f t="shared" si="27"/>
        <v>2828.552885071897</v>
      </c>
      <c r="M127" s="17">
        <f t="shared" si="18"/>
        <v>19.776831183756723</v>
      </c>
      <c r="N127" s="17">
        <f t="shared" si="28"/>
        <v>2517.5398449492764</v>
      </c>
      <c r="O127" s="24">
        <f t="shared" si="19"/>
        <v>2.3711224678119081</v>
      </c>
      <c r="P127" s="7"/>
      <c r="Q127" s="25">
        <f t="shared" si="20"/>
        <v>2865.2072592846298</v>
      </c>
      <c r="R127" s="24">
        <f t="shared" si="21"/>
        <v>2517.2580276028029</v>
      </c>
      <c r="S127" s="7"/>
      <c r="T127" s="25">
        <f t="shared" si="22"/>
        <v>-0.74716185818668801</v>
      </c>
      <c r="U127" s="24">
        <f t="shared" si="23"/>
        <v>0.65992873006694763</v>
      </c>
      <c r="V127" s="7"/>
      <c r="W127" s="25">
        <f t="shared" si="24"/>
        <v>-0.74946028262651432</v>
      </c>
      <c r="X127" s="24">
        <f t="shared" si="29"/>
        <v>123.75018931690397</v>
      </c>
      <c r="Y127" s="7"/>
      <c r="Z127" s="25">
        <f t="shared" si="30"/>
        <v>-611</v>
      </c>
      <c r="AA127" s="17">
        <f t="shared" si="31"/>
        <v>123.81300000000019</v>
      </c>
      <c r="AB127" s="24">
        <f t="shared" si="25"/>
        <v>2.1609445067717425</v>
      </c>
      <c r="AC127" s="17">
        <f t="shared" si="26"/>
        <v>-6.2810683096216735E-2</v>
      </c>
    </row>
    <row r="128" spans="1:29" s="17" customFormat="1" x14ac:dyDescent="0.25">
      <c r="A128" s="17">
        <v>43</v>
      </c>
      <c r="B128" s="17">
        <v>-610</v>
      </c>
      <c r="C128" s="17">
        <v>14734</v>
      </c>
      <c r="D128" s="17">
        <v>14326</v>
      </c>
      <c r="E128" s="17">
        <v>11676</v>
      </c>
      <c r="F128" s="17">
        <v>12098</v>
      </c>
      <c r="G128" s="24"/>
      <c r="H128" s="7"/>
      <c r="I128" s="25">
        <f t="shared" si="32"/>
        <v>3058</v>
      </c>
      <c r="J128" s="24">
        <f t="shared" si="32"/>
        <v>2228</v>
      </c>
      <c r="K128" s="7"/>
      <c r="L128" s="25">
        <f t="shared" si="27"/>
        <v>3058.7953018801177</v>
      </c>
      <c r="M128" s="17">
        <f t="shared" si="18"/>
        <v>0.63250508051871157</v>
      </c>
      <c r="N128" s="17">
        <f t="shared" si="28"/>
        <v>2232.4520175935177</v>
      </c>
      <c r="O128" s="24">
        <f t="shared" si="19"/>
        <v>19.820460652990835</v>
      </c>
      <c r="P128" s="7"/>
      <c r="Q128" s="25">
        <f t="shared" si="20"/>
        <v>3090.2072592846298</v>
      </c>
      <c r="R128" s="24">
        <f t="shared" si="21"/>
        <v>2229.2580276028029</v>
      </c>
      <c r="S128" s="7"/>
      <c r="T128" s="25">
        <f t="shared" si="22"/>
        <v>-0.80583524648948679</v>
      </c>
      <c r="U128" s="24">
        <f t="shared" si="23"/>
        <v>0.58442615060342096</v>
      </c>
      <c r="V128" s="7"/>
      <c r="W128" s="25">
        <f t="shared" si="24"/>
        <v>-0.80787157861037195</v>
      </c>
      <c r="X128" s="24">
        <f t="shared" si="29"/>
        <v>118.2675532044957</v>
      </c>
      <c r="Y128" s="7"/>
      <c r="Z128" s="25">
        <f t="shared" si="30"/>
        <v>-610</v>
      </c>
      <c r="AA128" s="17">
        <f t="shared" si="31"/>
        <v>118.32300000000019</v>
      </c>
      <c r="AB128" s="24">
        <f t="shared" si="25"/>
        <v>2.065125930837254</v>
      </c>
      <c r="AC128" s="17">
        <f t="shared" si="26"/>
        <v>-5.5446795504494162E-2</v>
      </c>
    </row>
    <row r="129" spans="1:29" s="17" customFormat="1" x14ac:dyDescent="0.25">
      <c r="A129" s="17">
        <v>44</v>
      </c>
      <c r="B129" s="17">
        <v>-631</v>
      </c>
      <c r="C129" s="17">
        <v>14844</v>
      </c>
      <c r="D129" s="17">
        <v>14177</v>
      </c>
      <c r="E129" s="17">
        <v>11574</v>
      </c>
      <c r="F129" s="17">
        <v>12263</v>
      </c>
      <c r="G129" s="24"/>
      <c r="H129" s="7"/>
      <c r="I129" s="25">
        <f t="shared" si="32"/>
        <v>3270</v>
      </c>
      <c r="J129" s="24">
        <f t="shared" si="32"/>
        <v>1914</v>
      </c>
      <c r="K129" s="7"/>
      <c r="L129" s="25">
        <f t="shared" si="27"/>
        <v>3267.0923984890305</v>
      </c>
      <c r="M129" s="17">
        <f t="shared" si="18"/>
        <v>8.4541465465919501</v>
      </c>
      <c r="N129" s="17">
        <f t="shared" si="28"/>
        <v>1915.9866163529041</v>
      </c>
      <c r="O129" s="24">
        <f t="shared" si="19"/>
        <v>3.9466445336259608</v>
      </c>
      <c r="P129" s="7"/>
      <c r="Q129" s="25">
        <f t="shared" si="20"/>
        <v>3302.2072592846298</v>
      </c>
      <c r="R129" s="24">
        <f t="shared" si="21"/>
        <v>1915.2580276028029</v>
      </c>
      <c r="S129" s="7"/>
      <c r="T129" s="25">
        <f t="shared" si="22"/>
        <v>-0.86111861680145707</v>
      </c>
      <c r="U129" s="24">
        <f t="shared" si="23"/>
        <v>0.50210736604943718</v>
      </c>
      <c r="V129" s="7"/>
      <c r="W129" s="25">
        <f t="shared" si="24"/>
        <v>-0.86286914301131523</v>
      </c>
      <c r="X129" s="24">
        <f t="shared" si="29"/>
        <v>112.58033846616365</v>
      </c>
      <c r="Y129" s="7"/>
      <c r="Z129" s="25">
        <f t="shared" si="30"/>
        <v>-631</v>
      </c>
      <c r="AA129" s="17">
        <f t="shared" si="31"/>
        <v>112.64400000000019</v>
      </c>
      <c r="AB129" s="24">
        <f t="shared" si="25"/>
        <v>1.966008682616496</v>
      </c>
      <c r="AC129" s="17">
        <f t="shared" si="26"/>
        <v>-6.3661533836537387E-2</v>
      </c>
    </row>
    <row r="130" spans="1:29" s="17" customFormat="1" x14ac:dyDescent="0.25">
      <c r="A130" s="17">
        <v>45</v>
      </c>
      <c r="B130" s="17">
        <v>-616</v>
      </c>
      <c r="C130" s="17">
        <v>14943</v>
      </c>
      <c r="D130" s="17">
        <v>14018</v>
      </c>
      <c r="E130" s="17">
        <v>11497</v>
      </c>
      <c r="F130" s="17">
        <v>12438</v>
      </c>
      <c r="G130" s="24"/>
      <c r="H130" s="7"/>
      <c r="I130" s="25">
        <f t="shared" si="32"/>
        <v>3446</v>
      </c>
      <c r="J130" s="24">
        <f t="shared" si="32"/>
        <v>1580</v>
      </c>
      <c r="K130" s="7"/>
      <c r="L130" s="25">
        <f t="shared" si="27"/>
        <v>3439.2005128008554</v>
      </c>
      <c r="M130" s="17">
        <f t="shared" si="18"/>
        <v>46.233026171330607</v>
      </c>
      <c r="N130" s="17">
        <f t="shared" si="28"/>
        <v>1588.8369874288317</v>
      </c>
      <c r="O130" s="24">
        <f t="shared" si="19"/>
        <v>78.092346817328831</v>
      </c>
      <c r="P130" s="7"/>
      <c r="Q130" s="25">
        <f t="shared" si="20"/>
        <v>3478.2072592846298</v>
      </c>
      <c r="R130" s="24">
        <f t="shared" si="21"/>
        <v>1581.2580276028029</v>
      </c>
      <c r="S130" s="7"/>
      <c r="T130" s="25">
        <f t="shared" si="22"/>
        <v>-0.90701424498497973</v>
      </c>
      <c r="U130" s="24">
        <f t="shared" si="23"/>
        <v>0.4145453468104861</v>
      </c>
      <c r="V130" s="7"/>
      <c r="W130" s="25">
        <f t="shared" si="24"/>
        <v>-0.90846068309916106</v>
      </c>
      <c r="X130" s="24">
        <f t="shared" si="29"/>
        <v>106.91300758844852</v>
      </c>
      <c r="Y130" s="7"/>
      <c r="Z130" s="25">
        <f t="shared" si="30"/>
        <v>-616</v>
      </c>
      <c r="AA130" s="17">
        <f t="shared" si="31"/>
        <v>107.10000000000019</v>
      </c>
      <c r="AB130" s="24">
        <f t="shared" si="25"/>
        <v>1.8692476288859303</v>
      </c>
      <c r="AC130" s="17">
        <f t="shared" si="26"/>
        <v>-0.18699241155167101</v>
      </c>
    </row>
    <row r="131" spans="1:29" s="17" customFormat="1" x14ac:dyDescent="0.25">
      <c r="A131" s="17">
        <v>46</v>
      </c>
      <c r="B131" s="17">
        <v>-635</v>
      </c>
      <c r="C131" s="17">
        <v>15009</v>
      </c>
      <c r="D131" s="17">
        <v>13838</v>
      </c>
      <c r="E131" s="17">
        <v>11421</v>
      </c>
      <c r="F131" s="17">
        <v>12608</v>
      </c>
      <c r="G131" s="24"/>
      <c r="H131" s="7"/>
      <c r="I131" s="25">
        <f t="shared" si="32"/>
        <v>3588</v>
      </c>
      <c r="J131" s="24">
        <f t="shared" si="32"/>
        <v>1230</v>
      </c>
      <c r="K131" s="7"/>
      <c r="L131" s="25">
        <f t="shared" si="27"/>
        <v>3582.5966520066445</v>
      </c>
      <c r="M131" s="17">
        <f t="shared" si="18"/>
        <v>29.196169537299017</v>
      </c>
      <c r="N131" s="17">
        <f t="shared" si="28"/>
        <v>1236.0359327567651</v>
      </c>
      <c r="O131" s="24">
        <f t="shared" si="19"/>
        <v>36.432484244189673</v>
      </c>
      <c r="P131" s="7"/>
      <c r="Q131" s="25">
        <f t="shared" si="20"/>
        <v>3620.2072592846298</v>
      </c>
      <c r="R131" s="24">
        <f t="shared" si="21"/>
        <v>1231.2580276028029</v>
      </c>
      <c r="S131" s="7"/>
      <c r="T131" s="25">
        <f t="shared" si="22"/>
        <v>-0.94404367226941266</v>
      </c>
      <c r="U131" s="24">
        <f t="shared" si="23"/>
        <v>0.32278873982356138</v>
      </c>
      <c r="V131" s="7"/>
      <c r="W131" s="25">
        <f t="shared" si="24"/>
        <v>-0.9451713883482038</v>
      </c>
      <c r="X131" s="24">
        <f t="shared" si="29"/>
        <v>101.24075035756198</v>
      </c>
      <c r="Y131" s="7"/>
      <c r="Z131" s="25">
        <f t="shared" si="30"/>
        <v>-635</v>
      </c>
      <c r="AA131" s="17">
        <f t="shared" si="31"/>
        <v>101.38500000000019</v>
      </c>
      <c r="AB131" s="24">
        <f t="shared" si="25"/>
        <v>1.7695020621344542</v>
      </c>
      <c r="AC131" s="17">
        <f t="shared" si="26"/>
        <v>-0.14424964243821137</v>
      </c>
    </row>
    <row r="132" spans="1:29" s="17" customFormat="1" x14ac:dyDescent="0.25">
      <c r="A132" s="17">
        <v>47</v>
      </c>
      <c r="B132" s="17">
        <v>-638</v>
      </c>
      <c r="C132" s="17">
        <v>15044</v>
      </c>
      <c r="D132" s="17">
        <v>13648</v>
      </c>
      <c r="E132" s="17">
        <v>11356</v>
      </c>
      <c r="F132" s="17">
        <v>12783</v>
      </c>
      <c r="G132" s="24"/>
      <c r="H132" s="7"/>
      <c r="I132" s="25">
        <f t="shared" si="32"/>
        <v>3688</v>
      </c>
      <c r="J132" s="24">
        <f t="shared" si="32"/>
        <v>865</v>
      </c>
      <c r="K132" s="7"/>
      <c r="L132" s="25">
        <f t="shared" si="27"/>
        <v>3690.4669495691733</v>
      </c>
      <c r="M132" s="17">
        <f t="shared" si="18"/>
        <v>6.0858401768441643</v>
      </c>
      <c r="N132" s="17">
        <f t="shared" si="28"/>
        <v>869.16838718338977</v>
      </c>
      <c r="O132" s="24">
        <f t="shared" si="19"/>
        <v>17.375451710648086</v>
      </c>
      <c r="P132" s="7"/>
      <c r="Q132" s="25">
        <f t="shared" si="20"/>
        <v>3720.2072592846298</v>
      </c>
      <c r="R132" s="24">
        <f t="shared" si="21"/>
        <v>866.25802760280305</v>
      </c>
      <c r="S132" s="7"/>
      <c r="T132" s="25">
        <f t="shared" si="22"/>
        <v>-0.97012073373732322</v>
      </c>
      <c r="U132" s="24">
        <f t="shared" si="23"/>
        <v>0.22709970682291136</v>
      </c>
      <c r="V132" s="7"/>
      <c r="W132" s="25">
        <f t="shared" si="24"/>
        <v>-0.97091599251148597</v>
      </c>
      <c r="X132" s="24">
        <f t="shared" si="29"/>
        <v>95.549971343149366</v>
      </c>
      <c r="Y132" s="7"/>
      <c r="Z132" s="25">
        <f t="shared" si="30"/>
        <v>-638</v>
      </c>
      <c r="AA132" s="17">
        <f t="shared" si="31"/>
        <v>95.643000000000185</v>
      </c>
      <c r="AB132" s="24">
        <f t="shared" si="25"/>
        <v>1.6692852564849396</v>
      </c>
      <c r="AC132" s="17">
        <f t="shared" si="26"/>
        <v>-9.3028656850819402E-2</v>
      </c>
    </row>
    <row r="133" spans="1:29" s="17" customFormat="1" x14ac:dyDescent="0.25">
      <c r="A133" s="17">
        <v>48</v>
      </c>
      <c r="B133" s="17">
        <v>-626</v>
      </c>
      <c r="C133" s="17">
        <v>15101</v>
      </c>
      <c r="D133" s="17">
        <v>13475</v>
      </c>
      <c r="E133" s="17">
        <v>11331</v>
      </c>
      <c r="F133" s="17">
        <v>12978</v>
      </c>
      <c r="G133" s="24"/>
      <c r="H133" s="7"/>
      <c r="I133" s="25">
        <f t="shared" si="32"/>
        <v>3770</v>
      </c>
      <c r="J133" s="24">
        <f t="shared" si="32"/>
        <v>497</v>
      </c>
      <c r="K133" s="7"/>
      <c r="L133" s="25">
        <f t="shared" si="27"/>
        <v>3759.9916444439618</v>
      </c>
      <c r="M133" s="17">
        <f t="shared" si="18"/>
        <v>100.16718093608007</v>
      </c>
      <c r="N133" s="17">
        <f t="shared" si="28"/>
        <v>500.67657460420219</v>
      </c>
      <c r="O133" s="24">
        <f t="shared" si="19"/>
        <v>13.51720082026447</v>
      </c>
      <c r="P133" s="7"/>
      <c r="Q133" s="25">
        <f t="shared" si="20"/>
        <v>3802.2072592846298</v>
      </c>
      <c r="R133" s="24">
        <f t="shared" si="21"/>
        <v>498.25802760280305</v>
      </c>
      <c r="S133" s="7"/>
      <c r="T133" s="25">
        <f t="shared" si="22"/>
        <v>-0.99150392414100985</v>
      </c>
      <c r="U133" s="24">
        <f t="shared" si="23"/>
        <v>0.13062418861951625</v>
      </c>
      <c r="V133" s="7"/>
      <c r="W133" s="25">
        <f t="shared" si="24"/>
        <v>-0.99196396343301596</v>
      </c>
      <c r="X133" s="24">
        <f t="shared" si="29"/>
        <v>89.88670797633057</v>
      </c>
      <c r="Y133" s="7"/>
      <c r="Z133" s="25">
        <f t="shared" si="30"/>
        <v>-626</v>
      </c>
      <c r="AA133" s="17">
        <f t="shared" si="31"/>
        <v>90.009000000000185</v>
      </c>
      <c r="AB133" s="24">
        <f t="shared" si="25"/>
        <v>1.5709534064275794</v>
      </c>
      <c r="AC133" s="17">
        <f t="shared" si="26"/>
        <v>-0.12229202366961545</v>
      </c>
    </row>
    <row r="134" spans="1:29" s="17" customFormat="1" x14ac:dyDescent="0.25">
      <c r="A134" s="17">
        <v>49</v>
      </c>
      <c r="B134" s="17">
        <v>-622</v>
      </c>
      <c r="C134" s="17">
        <v>15100</v>
      </c>
      <c r="D134" s="17">
        <v>13276</v>
      </c>
      <c r="E134" s="17">
        <v>11304</v>
      </c>
      <c r="F134" s="17">
        <v>13150</v>
      </c>
      <c r="G134" s="24"/>
      <c r="H134" s="7"/>
      <c r="I134" s="25">
        <f t="shared" si="32"/>
        <v>3796</v>
      </c>
      <c r="J134" s="24">
        <f t="shared" si="32"/>
        <v>126</v>
      </c>
      <c r="K134" s="7"/>
      <c r="L134" s="25">
        <f t="shared" si="27"/>
        <v>3792.773683531097</v>
      </c>
      <c r="M134" s="17">
        <f t="shared" si="18"/>
        <v>10.409117957514406</v>
      </c>
      <c r="N134" s="17">
        <f t="shared" si="28"/>
        <v>129.72299799091155</v>
      </c>
      <c r="O134" s="24">
        <f t="shared" si="19"/>
        <v>13.860714040331448</v>
      </c>
      <c r="P134" s="7"/>
      <c r="Q134" s="25">
        <f t="shared" si="20"/>
        <v>3828.2072592846298</v>
      </c>
      <c r="R134" s="24">
        <f t="shared" si="21"/>
        <v>127.25802760280304</v>
      </c>
      <c r="S134" s="7"/>
      <c r="T134" s="25">
        <f t="shared" si="22"/>
        <v>-0.99828396012266662</v>
      </c>
      <c r="U134" s="24">
        <f t="shared" si="23"/>
        <v>3.3362185213376042E-2</v>
      </c>
      <c r="V134" s="7"/>
      <c r="W134" s="25">
        <f t="shared" si="24"/>
        <v>-0.99840595789041897</v>
      </c>
      <c r="X134" s="24">
        <f t="shared" si="29"/>
        <v>84.298876461405655</v>
      </c>
      <c r="Y134" s="7"/>
      <c r="Z134" s="25">
        <f t="shared" si="30"/>
        <v>-622</v>
      </c>
      <c r="AA134" s="17">
        <f t="shared" si="31"/>
        <v>84.411000000000186</v>
      </c>
      <c r="AB134" s="24">
        <f t="shared" si="25"/>
        <v>1.4732498749009368</v>
      </c>
      <c r="AC134" s="17">
        <f t="shared" si="26"/>
        <v>-0.11212353859453117</v>
      </c>
    </row>
    <row r="135" spans="1:29" s="17" customFormat="1" x14ac:dyDescent="0.25">
      <c r="A135" s="17">
        <v>50</v>
      </c>
      <c r="B135" s="17">
        <v>-617</v>
      </c>
      <c r="C135" s="17">
        <v>15104</v>
      </c>
      <c r="D135" s="17">
        <v>13107</v>
      </c>
      <c r="E135" s="17">
        <v>11317</v>
      </c>
      <c r="F135" s="17">
        <v>13348</v>
      </c>
      <c r="G135" s="24"/>
      <c r="H135" s="7"/>
      <c r="I135" s="25">
        <f t="shared" si="32"/>
        <v>3787</v>
      </c>
      <c r="J135" s="24">
        <f t="shared" si="32"/>
        <v>-241</v>
      </c>
      <c r="K135" s="7"/>
      <c r="L135" s="25">
        <f t="shared" si="27"/>
        <v>3789.2351502034803</v>
      </c>
      <c r="M135" s="17">
        <f t="shared" si="18"/>
        <v>4.9958964321180988</v>
      </c>
      <c r="N135" s="17">
        <f t="shared" si="28"/>
        <v>-239.49220845094078</v>
      </c>
      <c r="O135" s="24">
        <f t="shared" si="19"/>
        <v>2.2734353554144033</v>
      </c>
      <c r="P135" s="7"/>
      <c r="Q135" s="25">
        <f t="shared" si="20"/>
        <v>3819.2072592846298</v>
      </c>
      <c r="R135" s="24">
        <f t="shared" si="21"/>
        <v>-239.74197239719695</v>
      </c>
      <c r="S135" s="7"/>
      <c r="T135" s="25">
        <f t="shared" si="22"/>
        <v>-0.99593702459055466</v>
      </c>
      <c r="U135" s="24">
        <f t="shared" si="23"/>
        <v>-6.2851171255770721E-2</v>
      </c>
      <c r="V135" s="7"/>
      <c r="W135" s="25">
        <f t="shared" si="24"/>
        <v>-0.99572457078980414</v>
      </c>
      <c r="X135" s="24">
        <f t="shared" si="29"/>
        <v>78.773246714773677</v>
      </c>
      <c r="Y135" s="7"/>
      <c r="Z135" s="25">
        <f t="shared" si="30"/>
        <v>-617</v>
      </c>
      <c r="AA135" s="17">
        <f t="shared" si="31"/>
        <v>78.858000000000189</v>
      </c>
      <c r="AB135" s="24">
        <f t="shared" si="25"/>
        <v>1.3763317415376917</v>
      </c>
      <c r="AC135" s="17">
        <f t="shared" si="26"/>
        <v>-8.4753285226511821E-2</v>
      </c>
    </row>
    <row r="136" spans="1:29" s="17" customFormat="1" x14ac:dyDescent="0.25">
      <c r="A136" s="17">
        <v>51</v>
      </c>
      <c r="B136" s="17">
        <v>-609</v>
      </c>
      <c r="C136" s="17">
        <v>15098</v>
      </c>
      <c r="D136" s="17">
        <v>12928</v>
      </c>
      <c r="E136" s="17">
        <v>11339</v>
      </c>
      <c r="F136" s="17">
        <v>13529</v>
      </c>
      <c r="G136" s="24"/>
      <c r="H136" s="7"/>
      <c r="I136" s="25">
        <f t="shared" si="32"/>
        <v>3759</v>
      </c>
      <c r="J136" s="24">
        <f t="shared" si="32"/>
        <v>-601</v>
      </c>
      <c r="K136" s="7"/>
      <c r="L136" s="25">
        <f t="shared" si="27"/>
        <v>3750.5571633779064</v>
      </c>
      <c r="M136" s="17">
        <f t="shared" si="18"/>
        <v>71.281490227365495</v>
      </c>
      <c r="N136" s="17">
        <f t="shared" si="28"/>
        <v>-601.73630358894479</v>
      </c>
      <c r="O136" s="24">
        <f t="shared" si="19"/>
        <v>0.54214297509298248</v>
      </c>
      <c r="P136" s="7"/>
      <c r="Q136" s="25">
        <f t="shared" si="20"/>
        <v>3791.2072592846298</v>
      </c>
      <c r="R136" s="24">
        <f t="shared" si="21"/>
        <v>-599.74197239719695</v>
      </c>
      <c r="S136" s="7"/>
      <c r="T136" s="25">
        <f t="shared" si="22"/>
        <v>-0.98863544737953968</v>
      </c>
      <c r="U136" s="24">
        <f t="shared" si="23"/>
        <v>-0.15722939558517901</v>
      </c>
      <c r="V136" s="7"/>
      <c r="W136" s="25">
        <f t="shared" si="24"/>
        <v>-0.98809489099279835</v>
      </c>
      <c r="X136" s="24">
        <f t="shared" si="29"/>
        <v>73.343704522291091</v>
      </c>
      <c r="Y136" s="7"/>
      <c r="Z136" s="25">
        <f t="shared" si="30"/>
        <v>-609</v>
      </c>
      <c r="AA136" s="17">
        <f t="shared" si="31"/>
        <v>73.377000000000194</v>
      </c>
      <c r="AB136" s="24">
        <f t="shared" si="25"/>
        <v>1.2806702452358825</v>
      </c>
      <c r="AC136" s="17">
        <f t="shared" si="26"/>
        <v>-3.3295477709103238E-2</v>
      </c>
    </row>
    <row r="137" spans="1:29" s="17" customFormat="1" x14ac:dyDescent="0.25">
      <c r="A137" s="17">
        <v>52</v>
      </c>
      <c r="B137" s="17">
        <v>-610</v>
      </c>
      <c r="C137" s="17">
        <v>15046</v>
      </c>
      <c r="D137" s="17">
        <v>12743</v>
      </c>
      <c r="E137" s="17">
        <v>11365</v>
      </c>
      <c r="F137" s="17">
        <v>13700</v>
      </c>
      <c r="G137" s="24"/>
      <c r="H137" s="7"/>
      <c r="I137" s="25">
        <f t="shared" si="32"/>
        <v>3681</v>
      </c>
      <c r="J137" s="24">
        <f t="shared" si="32"/>
        <v>-957</v>
      </c>
      <c r="K137" s="7"/>
      <c r="L137" s="25">
        <f t="shared" si="27"/>
        <v>3677.1292561683604</v>
      </c>
      <c r="M137" s="17">
        <f t="shared" si="18"/>
        <v>14.982657810176239</v>
      </c>
      <c r="N137" s="17">
        <f t="shared" si="28"/>
        <v>-959.05767503303309</v>
      </c>
      <c r="O137" s="24">
        <f t="shared" si="19"/>
        <v>4.2340265415677383</v>
      </c>
      <c r="P137" s="7"/>
      <c r="Q137" s="25">
        <f t="shared" si="20"/>
        <v>3713.2072592846298</v>
      </c>
      <c r="R137" s="24">
        <f t="shared" si="21"/>
        <v>-955.74197239719695</v>
      </c>
      <c r="S137" s="7"/>
      <c r="T137" s="25">
        <f t="shared" si="22"/>
        <v>-0.96829533943456947</v>
      </c>
      <c r="U137" s="24">
        <f t="shared" si="23"/>
        <v>-0.25055897297759383</v>
      </c>
      <c r="V137" s="7"/>
      <c r="W137" s="25">
        <f t="shared" si="24"/>
        <v>-0.96743024678683709</v>
      </c>
      <c r="X137" s="24">
        <f t="shared" si="29"/>
        <v>67.864792061016431</v>
      </c>
      <c r="Y137" s="7"/>
      <c r="Z137" s="25">
        <f t="shared" si="30"/>
        <v>-610</v>
      </c>
      <c r="AA137" s="17">
        <f t="shared" si="31"/>
        <v>67.887000000000199</v>
      </c>
      <c r="AB137" s="24">
        <f t="shared" si="25"/>
        <v>1.184851669301394</v>
      </c>
      <c r="AC137" s="17">
        <f t="shared" si="26"/>
        <v>-2.2207938983768827E-2</v>
      </c>
    </row>
    <row r="138" spans="1:29" s="17" customFormat="1" x14ac:dyDescent="0.25">
      <c r="A138" s="17">
        <v>53</v>
      </c>
      <c r="B138" s="17">
        <v>-638</v>
      </c>
      <c r="C138" s="17">
        <v>15000</v>
      </c>
      <c r="D138" s="17">
        <v>12563</v>
      </c>
      <c r="E138" s="17">
        <v>11431</v>
      </c>
      <c r="F138" s="17">
        <v>13887</v>
      </c>
      <c r="G138" s="24"/>
      <c r="H138" s="7"/>
      <c r="I138" s="25">
        <f t="shared" si="32"/>
        <v>3569</v>
      </c>
      <c r="J138" s="24">
        <f t="shared" si="32"/>
        <v>-1324</v>
      </c>
      <c r="K138" s="7"/>
      <c r="L138" s="25">
        <f t="shared" si="27"/>
        <v>3563.9248825462114</v>
      </c>
      <c r="M138" s="17">
        <f t="shared" si="18"/>
        <v>25.756817169749755</v>
      </c>
      <c r="N138" s="17">
        <f t="shared" si="28"/>
        <v>-1323.3085812538798</v>
      </c>
      <c r="O138" s="24">
        <f t="shared" si="19"/>
        <v>0.47805988248647741</v>
      </c>
      <c r="P138" s="7"/>
      <c r="Q138" s="25">
        <f t="shared" si="20"/>
        <v>3601.2072592846298</v>
      </c>
      <c r="R138" s="24">
        <f t="shared" si="21"/>
        <v>-1322.7419723971971</v>
      </c>
      <c r="S138" s="7"/>
      <c r="T138" s="25">
        <f t="shared" si="22"/>
        <v>-0.93908903059050963</v>
      </c>
      <c r="U138" s="24">
        <f t="shared" si="23"/>
        <v>-0.34677232944674063</v>
      </c>
      <c r="V138" s="7"/>
      <c r="W138" s="25">
        <f t="shared" si="24"/>
        <v>-0.93788932410978476</v>
      </c>
      <c r="X138" s="24">
        <f t="shared" si="29"/>
        <v>62.093808966840129</v>
      </c>
      <c r="Y138" s="7"/>
      <c r="Z138" s="25">
        <f t="shared" si="30"/>
        <v>-638</v>
      </c>
      <c r="AA138" s="17">
        <f t="shared" si="31"/>
        <v>62.145000000000202</v>
      </c>
      <c r="AB138" s="24">
        <f t="shared" si="25"/>
        <v>1.0846348636518797</v>
      </c>
      <c r="AC138" s="17">
        <f t="shared" si="26"/>
        <v>-5.1191033160073118E-2</v>
      </c>
    </row>
    <row r="139" spans="1:29" s="17" customFormat="1" x14ac:dyDescent="0.25">
      <c r="A139" s="17">
        <v>54</v>
      </c>
      <c r="B139" s="17">
        <v>-638</v>
      </c>
      <c r="C139" s="17">
        <v>14910</v>
      </c>
      <c r="D139" s="17">
        <v>12375</v>
      </c>
      <c r="E139" s="17">
        <v>11492</v>
      </c>
      <c r="F139" s="17">
        <v>14051</v>
      </c>
      <c r="G139" s="24"/>
      <c r="H139" s="7"/>
      <c r="I139" s="25">
        <f t="shared" si="32"/>
        <v>3418</v>
      </c>
      <c r="J139" s="24">
        <f t="shared" si="32"/>
        <v>-1676</v>
      </c>
      <c r="K139" s="7"/>
      <c r="L139" s="25">
        <f t="shared" si="27"/>
        <v>3414.621441622784</v>
      </c>
      <c r="M139" s="17">
        <f t="shared" si="18"/>
        <v>11.414656708256379</v>
      </c>
      <c r="N139" s="17">
        <f t="shared" si="28"/>
        <v>-1674.26820977326</v>
      </c>
      <c r="O139" s="24">
        <f t="shared" si="19"/>
        <v>2.9990973894322894</v>
      </c>
      <c r="P139" s="7"/>
      <c r="Q139" s="25">
        <f t="shared" si="20"/>
        <v>3450.2072592846298</v>
      </c>
      <c r="R139" s="24">
        <f t="shared" si="21"/>
        <v>-1674.7419723971971</v>
      </c>
      <c r="S139" s="7"/>
      <c r="T139" s="25">
        <f t="shared" si="22"/>
        <v>-0.89971266777396475</v>
      </c>
      <c r="U139" s="24">
        <f t="shared" si="23"/>
        <v>-0.4390532599021621</v>
      </c>
      <c r="V139" s="7"/>
      <c r="W139" s="25">
        <f t="shared" si="24"/>
        <v>-0.89819195512343064</v>
      </c>
      <c r="X139" s="24">
        <f t="shared" si="29"/>
        <v>56.334762654259009</v>
      </c>
      <c r="Y139" s="7"/>
      <c r="Z139" s="25">
        <f t="shared" si="30"/>
        <v>-638</v>
      </c>
      <c r="AA139" s="17">
        <f t="shared" si="31"/>
        <v>56.403000000000205</v>
      </c>
      <c r="AB139" s="24">
        <f t="shared" si="25"/>
        <v>0.98441805800236526</v>
      </c>
      <c r="AC139" s="17">
        <f t="shared" si="26"/>
        <v>-6.8237345741195554E-2</v>
      </c>
    </row>
    <row r="140" spans="1:29" s="17" customFormat="1" x14ac:dyDescent="0.25">
      <c r="A140" s="17">
        <v>55</v>
      </c>
      <c r="B140" s="17">
        <v>-637</v>
      </c>
      <c r="C140" s="17">
        <v>14823</v>
      </c>
      <c r="D140" s="17">
        <v>12219</v>
      </c>
      <c r="E140" s="17">
        <v>11591</v>
      </c>
      <c r="F140" s="17">
        <v>14222</v>
      </c>
      <c r="G140" s="24"/>
      <c r="H140" s="7"/>
      <c r="I140" s="25">
        <f t="shared" si="32"/>
        <v>3232</v>
      </c>
      <c r="J140" s="24">
        <f t="shared" si="32"/>
        <v>-2003</v>
      </c>
      <c r="K140" s="7"/>
      <c r="L140" s="25">
        <f t="shared" si="27"/>
        <v>3231.0320428370751</v>
      </c>
      <c r="M140" s="17">
        <f t="shared" si="18"/>
        <v>0.9369410692576291</v>
      </c>
      <c r="N140" s="17">
        <f t="shared" si="28"/>
        <v>-2007.9000115363492</v>
      </c>
      <c r="O140" s="24">
        <f t="shared" si="19"/>
        <v>24.010113056355358</v>
      </c>
      <c r="P140" s="7"/>
      <c r="Q140" s="25">
        <f t="shared" si="20"/>
        <v>3264.2072592846298</v>
      </c>
      <c r="R140" s="24">
        <f t="shared" si="21"/>
        <v>-2001.7419723971971</v>
      </c>
      <c r="S140" s="7"/>
      <c r="T140" s="25">
        <f t="shared" si="22"/>
        <v>-0.85120933344365113</v>
      </c>
      <c r="U140" s="24">
        <f t="shared" si="23"/>
        <v>-0.52478014700137454</v>
      </c>
      <c r="V140" s="7"/>
      <c r="W140" s="25">
        <f t="shared" si="24"/>
        <v>-0.84939034132344837</v>
      </c>
      <c r="X140" s="24">
        <f t="shared" si="29"/>
        <v>50.675943859087113</v>
      </c>
      <c r="Y140" s="7"/>
      <c r="Z140" s="25">
        <f t="shared" si="30"/>
        <v>-637</v>
      </c>
      <c r="AA140" s="17">
        <f t="shared" si="31"/>
        <v>50.670000000000208</v>
      </c>
      <c r="AB140" s="24">
        <f t="shared" si="25"/>
        <v>0.88435833198553027</v>
      </c>
      <c r="AC140" s="17">
        <f t="shared" si="26"/>
        <v>5.943859086904979E-3</v>
      </c>
    </row>
    <row r="141" spans="1:29" s="17" customFormat="1" x14ac:dyDescent="0.25">
      <c r="A141" s="17">
        <v>56</v>
      </c>
      <c r="B141" s="17">
        <v>-632</v>
      </c>
      <c r="C141" s="17">
        <v>14723</v>
      </c>
      <c r="D141" s="17">
        <v>12062</v>
      </c>
      <c r="E141" s="17">
        <v>11702</v>
      </c>
      <c r="F141" s="17">
        <v>14380</v>
      </c>
      <c r="G141" s="24"/>
      <c r="H141" s="7"/>
      <c r="I141" s="25">
        <f t="shared" si="32"/>
        <v>3021</v>
      </c>
      <c r="J141" s="24">
        <f t="shared" si="32"/>
        <v>-2318</v>
      </c>
      <c r="K141" s="7"/>
      <c r="L141" s="25">
        <f t="shared" si="27"/>
        <v>3016.6067956268362</v>
      </c>
      <c r="M141" s="17">
        <f t="shared" si="18"/>
        <v>19.300244664385765</v>
      </c>
      <c r="N141" s="17">
        <f t="shared" si="28"/>
        <v>-2319.0479792599931</v>
      </c>
      <c r="O141" s="24">
        <f t="shared" si="19"/>
        <v>1.0982605293756831</v>
      </c>
      <c r="P141" s="7"/>
      <c r="Q141" s="25">
        <f t="shared" si="20"/>
        <v>3053.2072592846298</v>
      </c>
      <c r="R141" s="24">
        <f t="shared" si="21"/>
        <v>-2316.7419723971971</v>
      </c>
      <c r="S141" s="7"/>
      <c r="T141" s="25">
        <f t="shared" si="22"/>
        <v>-0.79618673374635984</v>
      </c>
      <c r="U141" s="24">
        <f t="shared" si="23"/>
        <v>-0.60736109328960686</v>
      </c>
      <c r="V141" s="7"/>
      <c r="W141" s="25">
        <f t="shared" si="24"/>
        <v>-0.79408035805441235</v>
      </c>
      <c r="X141" s="24">
        <f t="shared" si="29"/>
        <v>44.974060115752422</v>
      </c>
      <c r="Y141" s="7"/>
      <c r="Z141" s="25">
        <f t="shared" si="30"/>
        <v>-632</v>
      </c>
      <c r="AA141" s="17">
        <f t="shared" si="31"/>
        <v>44.982000000000205</v>
      </c>
      <c r="AB141" s="24">
        <f t="shared" si="25"/>
        <v>0.78508400413209301</v>
      </c>
      <c r="AC141" s="17">
        <f t="shared" si="26"/>
        <v>-7.9398842477829135E-3</v>
      </c>
    </row>
    <row r="142" spans="1:29" s="17" customFormat="1" x14ac:dyDescent="0.25">
      <c r="A142" s="17">
        <v>57</v>
      </c>
      <c r="B142" s="17">
        <v>-621</v>
      </c>
      <c r="C142" s="17">
        <v>14601</v>
      </c>
      <c r="D142" s="17">
        <v>11922</v>
      </c>
      <c r="E142" s="17">
        <v>11825</v>
      </c>
      <c r="F142" s="17">
        <v>14525</v>
      </c>
      <c r="G142" s="24"/>
      <c r="H142" s="7"/>
      <c r="I142" s="25">
        <f t="shared" si="32"/>
        <v>2776</v>
      </c>
      <c r="J142" s="24">
        <f t="shared" si="32"/>
        <v>-2603</v>
      </c>
      <c r="K142" s="7"/>
      <c r="L142" s="25">
        <f t="shared" si="27"/>
        <v>2776.6473246272462</v>
      </c>
      <c r="M142" s="17">
        <f t="shared" si="18"/>
        <v>0.41902917303947673</v>
      </c>
      <c r="N142" s="17">
        <f t="shared" si="28"/>
        <v>-2602.5259263080329</v>
      </c>
      <c r="O142" s="24">
        <f t="shared" si="19"/>
        <v>0.22474586541529601</v>
      </c>
      <c r="P142" s="7"/>
      <c r="Q142" s="25">
        <f t="shared" si="20"/>
        <v>2808.2072592846298</v>
      </c>
      <c r="R142" s="24">
        <f t="shared" si="21"/>
        <v>-2601.7419723971971</v>
      </c>
      <c r="S142" s="7"/>
      <c r="T142" s="25">
        <f t="shared" si="22"/>
        <v>-0.73229793314997904</v>
      </c>
      <c r="U142" s="24">
        <f t="shared" si="23"/>
        <v>-0.68207718755038838</v>
      </c>
      <c r="V142" s="7"/>
      <c r="W142" s="25">
        <f t="shared" si="24"/>
        <v>-0.72993145852952257</v>
      </c>
      <c r="X142" s="24">
        <f t="shared" si="29"/>
        <v>39.326087974481538</v>
      </c>
      <c r="Y142" s="7"/>
      <c r="Z142" s="25">
        <f t="shared" si="30"/>
        <v>-621</v>
      </c>
      <c r="AA142" s="17">
        <f t="shared" si="31"/>
        <v>39.393000000000207</v>
      </c>
      <c r="AB142" s="24">
        <f t="shared" si="25"/>
        <v>0.68753755223812985</v>
      </c>
      <c r="AC142" s="17">
        <f t="shared" si="26"/>
        <v>-6.6912025518668372E-2</v>
      </c>
    </row>
    <row r="143" spans="1:29" s="17" customFormat="1" x14ac:dyDescent="0.25">
      <c r="A143" s="17">
        <v>58</v>
      </c>
      <c r="B143" s="17">
        <v>-608</v>
      </c>
      <c r="C143" s="17">
        <v>14461</v>
      </c>
      <c r="D143" s="17">
        <v>11790</v>
      </c>
      <c r="E143" s="17">
        <v>11950</v>
      </c>
      <c r="F143" s="17">
        <v>14644</v>
      </c>
      <c r="G143" s="24"/>
      <c r="H143" s="7"/>
      <c r="I143" s="25">
        <f t="shared" si="32"/>
        <v>2511</v>
      </c>
      <c r="J143" s="24">
        <f t="shared" si="32"/>
        <v>-2854</v>
      </c>
      <c r="K143" s="7"/>
      <c r="L143" s="25">
        <f t="shared" si="27"/>
        <v>2515.8124852539167</v>
      </c>
      <c r="M143" s="17">
        <f t="shared" si="18"/>
        <v>23.160014319166145</v>
      </c>
      <c r="N143" s="17">
        <f t="shared" si="28"/>
        <v>-2856.0834568203418</v>
      </c>
      <c r="O143" s="24">
        <f t="shared" si="19"/>
        <v>4.3407923222286815</v>
      </c>
      <c r="P143" s="7"/>
      <c r="Q143" s="25">
        <f t="shared" si="20"/>
        <v>2543.2072592846298</v>
      </c>
      <c r="R143" s="24">
        <f t="shared" si="21"/>
        <v>-2852.7419723971971</v>
      </c>
      <c r="S143" s="7"/>
      <c r="T143" s="25">
        <f t="shared" si="22"/>
        <v>-0.66319372026001611</v>
      </c>
      <c r="U143" s="24">
        <f t="shared" si="23"/>
        <v>-0.74787978284672585</v>
      </c>
      <c r="V143" s="7"/>
      <c r="W143" s="25">
        <f t="shared" si="24"/>
        <v>-0.66059809850382367</v>
      </c>
      <c r="X143" s="24">
        <f t="shared" si="29"/>
        <v>33.839007984433294</v>
      </c>
      <c r="Y143" s="7"/>
      <c r="Z143" s="25">
        <f t="shared" si="30"/>
        <v>-608</v>
      </c>
      <c r="AA143" s="17">
        <f t="shared" si="31"/>
        <v>33.921000000000205</v>
      </c>
      <c r="AB143" s="24">
        <f t="shared" si="25"/>
        <v>0.59203313556900017</v>
      </c>
      <c r="AC143" s="17">
        <f t="shared" si="26"/>
        <v>-8.1992015566910936E-2</v>
      </c>
    </row>
    <row r="144" spans="1:29" s="17" customFormat="1" x14ac:dyDescent="0.25">
      <c r="A144" s="17">
        <v>59</v>
      </c>
      <c r="B144" s="17">
        <v>-613</v>
      </c>
      <c r="C144" s="17">
        <v>14318</v>
      </c>
      <c r="D144" s="17">
        <v>11666</v>
      </c>
      <c r="E144" s="17">
        <v>12091</v>
      </c>
      <c r="F144" s="17">
        <v>14753</v>
      </c>
      <c r="G144" s="24"/>
      <c r="H144" s="7"/>
      <c r="I144" s="25">
        <f t="shared" si="32"/>
        <v>2227</v>
      </c>
      <c r="J144" s="24">
        <f t="shared" si="32"/>
        <v>-3087</v>
      </c>
      <c r="K144" s="7"/>
      <c r="L144" s="25">
        <f t="shared" si="27"/>
        <v>2229.3213014568373</v>
      </c>
      <c r="M144" s="17">
        <f t="shared" si="18"/>
        <v>5.3884404535150559</v>
      </c>
      <c r="N144" s="17">
        <f t="shared" si="28"/>
        <v>-3085.3329387369708</v>
      </c>
      <c r="O144" s="24">
        <f t="shared" si="19"/>
        <v>2.7790932546923592</v>
      </c>
      <c r="P144" s="7"/>
      <c r="Q144" s="25">
        <f t="shared" si="20"/>
        <v>2259.2072592846298</v>
      </c>
      <c r="R144" s="24">
        <f t="shared" si="21"/>
        <v>-3085.7419723971971</v>
      </c>
      <c r="S144" s="7"/>
      <c r="T144" s="25">
        <f t="shared" si="22"/>
        <v>-0.58913486569115014</v>
      </c>
      <c r="U144" s="24">
        <f t="shared" si="23"/>
        <v>-0.80896346692659282</v>
      </c>
      <c r="V144" s="7"/>
      <c r="W144" s="25">
        <f t="shared" si="24"/>
        <v>-0.58632646979070002</v>
      </c>
      <c r="X144" s="24">
        <f t="shared" si="29"/>
        <v>28.319148320168154</v>
      </c>
      <c r="Y144" s="7"/>
      <c r="Z144" s="25">
        <f t="shared" si="30"/>
        <v>-613</v>
      </c>
      <c r="AA144" s="17">
        <f t="shared" si="31"/>
        <v>28.404000000000206</v>
      </c>
      <c r="AB144" s="24">
        <f t="shared" si="25"/>
        <v>0.49574332073647298</v>
      </c>
      <c r="AC144" s="17">
        <f t="shared" si="26"/>
        <v>-8.485167983205244E-2</v>
      </c>
    </row>
    <row r="145" spans="1:29" s="17" customFormat="1" x14ac:dyDescent="0.25">
      <c r="A145" s="17">
        <v>60</v>
      </c>
      <c r="B145" s="17">
        <v>-627</v>
      </c>
      <c r="C145" s="17">
        <v>14161</v>
      </c>
      <c r="D145" s="17">
        <v>11570</v>
      </c>
      <c r="E145" s="17">
        <v>12249</v>
      </c>
      <c r="F145" s="17">
        <v>14860</v>
      </c>
      <c r="G145" s="24"/>
      <c r="H145" s="7"/>
      <c r="I145" s="25">
        <f t="shared" si="32"/>
        <v>1912</v>
      </c>
      <c r="J145" s="24">
        <f t="shared" si="32"/>
        <v>-3290</v>
      </c>
      <c r="K145" s="7"/>
      <c r="L145" s="25">
        <f t="shared" si="27"/>
        <v>1914.6263152596575</v>
      </c>
      <c r="M145" s="17">
        <f t="shared" si="18"/>
        <v>6.8975318431100048</v>
      </c>
      <c r="N145" s="17">
        <f t="shared" si="28"/>
        <v>-3290.1924826833265</v>
      </c>
      <c r="O145" s="24">
        <f t="shared" si="19"/>
        <v>3.7049583380565354E-2</v>
      </c>
      <c r="P145" s="7"/>
      <c r="Q145" s="25">
        <f t="shared" si="20"/>
        <v>1944.2072592846298</v>
      </c>
      <c r="R145" s="24">
        <f t="shared" si="21"/>
        <v>-3288.7419723971971</v>
      </c>
      <c r="S145" s="7"/>
      <c r="T145" s="25">
        <f t="shared" si="22"/>
        <v>-0.50699212206723188</v>
      </c>
      <c r="U145" s="24">
        <f t="shared" si="23"/>
        <v>-0.86218229897900922</v>
      </c>
      <c r="V145" s="7"/>
      <c r="W145" s="25">
        <f t="shared" si="24"/>
        <v>-0.5039982413919103</v>
      </c>
      <c r="X145" s="24">
        <f t="shared" si="29"/>
        <v>22.693919825902015</v>
      </c>
      <c r="Y145" s="7"/>
      <c r="Z145" s="25">
        <f t="shared" si="30"/>
        <v>-627</v>
      </c>
      <c r="AA145" s="17">
        <f t="shared" si="31"/>
        <v>22.761000000000205</v>
      </c>
      <c r="AB145" s="24">
        <f t="shared" si="25"/>
        <v>0.3972543910464329</v>
      </c>
      <c r="AC145" s="17">
        <f t="shared" si="26"/>
        <v>-6.7080174098190781E-2</v>
      </c>
    </row>
    <row r="146" spans="1:29" s="17" customFormat="1" x14ac:dyDescent="0.25">
      <c r="A146" s="17">
        <v>61</v>
      </c>
      <c r="B146" s="17">
        <v>-623</v>
      </c>
      <c r="C146" s="17">
        <v>13986</v>
      </c>
      <c r="D146" s="17">
        <v>11476</v>
      </c>
      <c r="E146" s="17">
        <v>12410</v>
      </c>
      <c r="F146" s="17">
        <v>14936</v>
      </c>
      <c r="G146" s="24"/>
      <c r="H146" s="7"/>
      <c r="I146" s="25">
        <f t="shared" si="32"/>
        <v>1576</v>
      </c>
      <c r="J146" s="24">
        <f t="shared" si="32"/>
        <v>-3460</v>
      </c>
      <c r="K146" s="7"/>
      <c r="L146" s="25">
        <f t="shared" si="27"/>
        <v>1583.2365791646441</v>
      </c>
      <c r="M146" s="17">
        <f t="shared" si="18"/>
        <v>52.368078006161483</v>
      </c>
      <c r="N146" s="17">
        <f t="shared" si="28"/>
        <v>-3462.1211840827373</v>
      </c>
      <c r="O146" s="24">
        <f t="shared" si="19"/>
        <v>4.4994219128579642</v>
      </c>
      <c r="P146" s="7"/>
      <c r="Q146" s="25">
        <f t="shared" si="20"/>
        <v>1608.2072592846298</v>
      </c>
      <c r="R146" s="24">
        <f t="shared" si="21"/>
        <v>-3458.7419723971971</v>
      </c>
      <c r="S146" s="7"/>
      <c r="T146" s="25">
        <f t="shared" si="22"/>
        <v>-0.41937319553505248</v>
      </c>
      <c r="U146" s="24">
        <f t="shared" si="23"/>
        <v>-0.90674979380122978</v>
      </c>
      <c r="V146" s="7"/>
      <c r="W146" s="25">
        <f t="shared" si="24"/>
        <v>-0.41622386902870656</v>
      </c>
      <c r="X146" s="24">
        <f t="shared" si="29"/>
        <v>17.041489239583598</v>
      </c>
      <c r="Y146" s="7"/>
      <c r="Z146" s="25">
        <f t="shared" si="30"/>
        <v>-623</v>
      </c>
      <c r="AA146" s="17">
        <f t="shared" si="31"/>
        <v>17.154000000000206</v>
      </c>
      <c r="AB146" s="24">
        <f t="shared" si="25"/>
        <v>0.29939377988711086</v>
      </c>
      <c r="AC146" s="17">
        <f t="shared" si="26"/>
        <v>-0.11251076041660824</v>
      </c>
    </row>
    <row r="147" spans="1:29" s="17" customFormat="1" x14ac:dyDescent="0.25">
      <c r="A147" s="17">
        <v>62</v>
      </c>
      <c r="B147" s="17">
        <v>-634</v>
      </c>
      <c r="C147" s="17">
        <v>13822</v>
      </c>
      <c r="D147" s="17">
        <v>11409</v>
      </c>
      <c r="E147" s="17">
        <v>12595</v>
      </c>
      <c r="F147" s="17">
        <v>15017</v>
      </c>
      <c r="G147" s="24"/>
      <c r="H147" s="7"/>
      <c r="I147" s="25">
        <f t="shared" si="32"/>
        <v>1227</v>
      </c>
      <c r="J147" s="24">
        <f t="shared" si="32"/>
        <v>-3608</v>
      </c>
      <c r="K147" s="7"/>
      <c r="L147" s="25">
        <f t="shared" si="27"/>
        <v>1230.1395687812133</v>
      </c>
      <c r="M147" s="17">
        <f t="shared" si="18"/>
        <v>9.8568921319688929</v>
      </c>
      <c r="N147" s="17">
        <f t="shared" si="28"/>
        <v>-3603.0185454923062</v>
      </c>
      <c r="O147" s="24">
        <f t="shared" si="19"/>
        <v>24.814889012222853</v>
      </c>
      <c r="P147" s="7"/>
      <c r="Q147" s="25">
        <f t="shared" si="20"/>
        <v>1259.2072592846298</v>
      </c>
      <c r="R147" s="24">
        <f t="shared" si="21"/>
        <v>-3606.7419723971971</v>
      </c>
      <c r="S147" s="7"/>
      <c r="T147" s="25">
        <f t="shared" si="22"/>
        <v>-0.32836425101204464</v>
      </c>
      <c r="U147" s="24">
        <f t="shared" si="23"/>
        <v>-0.94554973046998647</v>
      </c>
      <c r="V147" s="7"/>
      <c r="W147" s="25">
        <f t="shared" si="24"/>
        <v>-0.3250795062126226</v>
      </c>
      <c r="X147" s="24">
        <f t="shared" si="29"/>
        <v>11.357967478367868</v>
      </c>
      <c r="Y147" s="7"/>
      <c r="Z147" s="25">
        <f t="shared" si="30"/>
        <v>-634</v>
      </c>
      <c r="AA147" s="17">
        <f t="shared" si="31"/>
        <v>11.448000000000206</v>
      </c>
      <c r="AB147" s="24">
        <f t="shared" si="25"/>
        <v>0.19980529276831444</v>
      </c>
      <c r="AC147" s="17">
        <f t="shared" si="26"/>
        <v>-9.0032521632338103E-2</v>
      </c>
    </row>
    <row r="148" spans="1:29" s="17" customFormat="1" x14ac:dyDescent="0.25">
      <c r="A148" s="17">
        <v>63</v>
      </c>
      <c r="B148" s="17">
        <v>-643</v>
      </c>
      <c r="C148" s="17">
        <v>13637</v>
      </c>
      <c r="D148" s="17">
        <v>11359</v>
      </c>
      <c r="E148" s="17">
        <v>12781</v>
      </c>
      <c r="F148" s="17">
        <v>15071</v>
      </c>
      <c r="G148" s="24"/>
      <c r="H148" s="7"/>
      <c r="I148" s="25">
        <f t="shared" si="32"/>
        <v>856</v>
      </c>
      <c r="J148" s="24">
        <f t="shared" si="32"/>
        <v>-3712</v>
      </c>
      <c r="K148" s="7"/>
      <c r="L148" s="25">
        <f t="shared" si="27"/>
        <v>859.26547512595425</v>
      </c>
      <c r="M148" s="17">
        <f t="shared" ref="M148:M149" si="33">(I148-L148)^2</f>
        <v>10.663327798225948</v>
      </c>
      <c r="N148" s="17">
        <f t="shared" si="28"/>
        <v>-3709.3915028953966</v>
      </c>
      <c r="O148" s="24">
        <f t="shared" ref="O148:O149" si="34">(J148-N148)^2</f>
        <v>6.8042571447244766</v>
      </c>
      <c r="P148" s="7"/>
      <c r="Q148" s="25">
        <f t="shared" si="20"/>
        <v>888.20725928462969</v>
      </c>
      <c r="R148" s="24">
        <f t="shared" si="21"/>
        <v>-3710.7419723971971</v>
      </c>
      <c r="S148" s="7"/>
      <c r="T148" s="25">
        <f t="shared" si="22"/>
        <v>-0.23161835296609648</v>
      </c>
      <c r="U148" s="24">
        <f t="shared" si="23"/>
        <v>-0.97281455083181556</v>
      </c>
      <c r="V148" s="7"/>
      <c r="W148" s="25">
        <f t="shared" si="24"/>
        <v>-0.2282382512510282</v>
      </c>
      <c r="X148" s="24">
        <f t="shared" si="29"/>
        <v>5.5887454713822535</v>
      </c>
      <c r="Y148" s="7"/>
      <c r="Z148" s="25">
        <f t="shared" si="30"/>
        <v>-643</v>
      </c>
      <c r="AA148" s="17">
        <f t="shared" si="31"/>
        <v>5.6610000000002065</v>
      </c>
      <c r="AB148" s="24">
        <f t="shared" si="25"/>
        <v>9.8803088955402588E-2</v>
      </c>
      <c r="AC148" s="17">
        <f t="shared" si="26"/>
        <v>-7.2254528617953007E-2</v>
      </c>
    </row>
    <row r="149" spans="1:29" s="17" customFormat="1" x14ac:dyDescent="0.25">
      <c r="A149" s="17">
        <v>64</v>
      </c>
      <c r="B149" s="17">
        <v>-636</v>
      </c>
      <c r="C149" s="17">
        <v>13435</v>
      </c>
      <c r="D149" s="17">
        <v>11311</v>
      </c>
      <c r="E149" s="17">
        <v>12954</v>
      </c>
      <c r="F149" s="17">
        <v>15083</v>
      </c>
      <c r="G149" s="24"/>
      <c r="H149" s="7"/>
      <c r="I149" s="25">
        <f t="shared" si="32"/>
        <v>481</v>
      </c>
      <c r="J149" s="24">
        <f t="shared" si="32"/>
        <v>-3772</v>
      </c>
      <c r="K149" s="7"/>
      <c r="L149" s="25">
        <f t="shared" si="27"/>
        <v>483.4725440475375</v>
      </c>
      <c r="M149" s="17">
        <f t="shared" si="33"/>
        <v>6.1134740670131063</v>
      </c>
      <c r="N149" s="17">
        <f t="shared" si="28"/>
        <v>-3777.3637102113034</v>
      </c>
      <c r="O149" s="24">
        <f t="shared" si="34"/>
        <v>28.76938723084081</v>
      </c>
      <c r="P149" s="7"/>
      <c r="Q149" s="25">
        <f t="shared" ref="Q149" si="35">I149-$J$4</f>
        <v>513.20725928462969</v>
      </c>
      <c r="R149" s="24">
        <f t="shared" ref="R149" si="36">J149-$J$3</f>
        <v>-3770.7419723971971</v>
      </c>
      <c r="S149" s="7"/>
      <c r="T149" s="25">
        <f t="shared" ref="T149" si="37">Q149/$J$7</f>
        <v>-0.13382937246143195</v>
      </c>
      <c r="U149" s="24">
        <f t="shared" ref="U149" si="38">R149/$J$6</f>
        <v>-0.98854425488671693</v>
      </c>
      <c r="V149" s="7"/>
      <c r="W149" s="25">
        <f t="shared" ref="W149" si="39">(T149-U149*SIN(-$J$11*PI()/180))/(COS(-$J$11*PI()/180))</f>
        <v>-0.13039400356504852</v>
      </c>
      <c r="X149" s="24">
        <f>IF(MOD(ATAN2(U149,W149)*180/PI()-$J$9+360,360)&gt;5,MOD(ATAN2(U149,W149)*180/PI()-$J$9+360,360)-360,MOD(ATAN2(U149,W149)*180/PI()-$J$9+360,360))</f>
        <v>-0.10075115301515325</v>
      </c>
      <c r="Y149" s="7"/>
      <c r="Z149" s="25">
        <f t="shared" si="30"/>
        <v>-636</v>
      </c>
      <c r="AA149" s="17">
        <f t="shared" si="31"/>
        <v>-6.2999999999792777E-2</v>
      </c>
      <c r="AB149" s="24">
        <f t="shared" ref="AB149" si="40">AA149*PI()/180</f>
        <v>-1.0995574287528107E-3</v>
      </c>
      <c r="AC149" s="17">
        <f t="shared" ref="AC149" si="41">X149-AA149</f>
        <v>-3.7751153015360472E-2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-9974</v>
      </c>
      <c r="G154" s="2"/>
      <c r="I154" s="1"/>
      <c r="J154" s="3"/>
    </row>
    <row r="155" spans="1:29" x14ac:dyDescent="0.25">
      <c r="A155" t="s">
        <v>77</v>
      </c>
      <c r="B155">
        <v>-9991</v>
      </c>
      <c r="G155" s="2"/>
      <c r="I155" s="44">
        <v>0</v>
      </c>
      <c r="J155" s="40">
        <f>B155</f>
        <v>-9991</v>
      </c>
    </row>
    <row r="156" spans="1:29" x14ac:dyDescent="0.25">
      <c r="A156" s="32" t="s">
        <v>78</v>
      </c>
      <c r="B156" s="32">
        <v>9990</v>
      </c>
      <c r="G156" s="2"/>
      <c r="I156" s="1"/>
      <c r="J156" s="3"/>
    </row>
    <row r="157" spans="1:29" x14ac:dyDescent="0.25">
      <c r="A157" t="s">
        <v>79</v>
      </c>
      <c r="B157">
        <v>9990</v>
      </c>
      <c r="G157" s="2"/>
      <c r="I157" s="44">
        <f>J155</f>
        <v>-9991</v>
      </c>
      <c r="J157" s="40">
        <f>I157+B157</f>
        <v>-1</v>
      </c>
    </row>
    <row r="158" spans="1:29" x14ac:dyDescent="0.25">
      <c r="A158" s="32" t="s">
        <v>80</v>
      </c>
      <c r="B158" s="32">
        <v>40004</v>
      </c>
      <c r="G158" s="2"/>
      <c r="I158" s="1"/>
      <c r="J158" s="3"/>
    </row>
    <row r="159" spans="1:29" x14ac:dyDescent="0.25">
      <c r="A159" t="s">
        <v>81</v>
      </c>
      <c r="B159">
        <v>40004</v>
      </c>
      <c r="G159" s="2"/>
      <c r="I159" s="44">
        <f>J157</f>
        <v>-1</v>
      </c>
      <c r="J159" s="40">
        <f>I159+B159</f>
        <v>40003</v>
      </c>
    </row>
    <row r="160" spans="1:29" x14ac:dyDescent="0.25">
      <c r="A160" s="32" t="s">
        <v>82</v>
      </c>
      <c r="B160" s="32">
        <v>10002</v>
      </c>
      <c r="G160" s="2"/>
      <c r="I160" s="1"/>
      <c r="J160" s="3"/>
    </row>
    <row r="161" spans="1:10" x14ac:dyDescent="0.25">
      <c r="A161" t="s">
        <v>83</v>
      </c>
      <c r="B161">
        <v>10002</v>
      </c>
      <c r="G161" s="2"/>
      <c r="I161" s="44">
        <f>J159</f>
        <v>40003</v>
      </c>
      <c r="J161" s="40">
        <f>I161+B161</f>
        <v>50005</v>
      </c>
    </row>
    <row r="162" spans="1:10" x14ac:dyDescent="0.25">
      <c r="A162" s="32" t="s">
        <v>84</v>
      </c>
      <c r="B162" s="32">
        <v>-9983</v>
      </c>
      <c r="G162" s="2"/>
      <c r="I162" s="1"/>
      <c r="J162" s="3"/>
    </row>
    <row r="163" spans="1:10" x14ac:dyDescent="0.25">
      <c r="A163" t="s">
        <v>85</v>
      </c>
      <c r="B163">
        <v>-9996</v>
      </c>
      <c r="G163" s="2"/>
      <c r="I163" s="44">
        <f>J161</f>
        <v>50005</v>
      </c>
      <c r="J163" s="40">
        <f>I163+B163</f>
        <v>40009</v>
      </c>
    </row>
    <row r="164" spans="1:10" x14ac:dyDescent="0.25">
      <c r="A164" s="32" t="s">
        <v>86</v>
      </c>
      <c r="B164" s="32">
        <v>-40016</v>
      </c>
      <c r="G164" s="2"/>
      <c r="I164" s="1"/>
      <c r="J164" s="3"/>
    </row>
    <row r="165" spans="1:10" ht="15.75" thickBot="1" x14ac:dyDescent="0.3">
      <c r="A165" t="s">
        <v>87</v>
      </c>
      <c r="B165">
        <v>-40016</v>
      </c>
      <c r="G165" s="2"/>
      <c r="I165" s="4">
        <f>J163</f>
        <v>40009</v>
      </c>
      <c r="J165" s="6">
        <f>I165+B165</f>
        <v>-7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-1.3359977789544395</v>
      </c>
      <c r="L3" s="36" t="s">
        <v>1</v>
      </c>
      <c r="M3" s="11">
        <v>-3842.1073440140513</v>
      </c>
      <c r="N3" s="10" t="s">
        <v>2</v>
      </c>
      <c r="O3" s="36">
        <v>3821.5999276671032</v>
      </c>
      <c r="Q3" s="117" t="s">
        <v>3</v>
      </c>
      <c r="R3" s="117"/>
      <c r="T3" s="49" t="s">
        <v>53</v>
      </c>
      <c r="U3" s="50">
        <v>43690</v>
      </c>
    </row>
    <row r="4" spans="1:21" ht="15.75" thickBot="1" x14ac:dyDescent="0.3">
      <c r="A4" t="s">
        <v>64</v>
      </c>
      <c r="I4" s="34" t="s">
        <v>4</v>
      </c>
      <c r="J4" s="34">
        <f>(M6+M12)/2</f>
        <v>-33.420325700514994</v>
      </c>
      <c r="L4" s="9" t="s">
        <v>5</v>
      </c>
      <c r="M4" s="13">
        <v>359.93233614446814</v>
      </c>
      <c r="N4" s="12" t="s">
        <v>6</v>
      </c>
      <c r="O4" s="9">
        <v>359.68003263057261</v>
      </c>
      <c r="Q4" s="2" t="s">
        <v>7</v>
      </c>
      <c r="R4" s="2">
        <f>MAX(AC20:AC149)</f>
        <v>0.26029673773521722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-172.19098076364841</v>
      </c>
      <c r="N5" s="14" t="s">
        <v>9</v>
      </c>
      <c r="O5" s="9">
        <v>-172.40814454543562</v>
      </c>
      <c r="Q5" s="5" t="s">
        <v>10</v>
      </c>
      <c r="R5" s="5">
        <f>MIN(AC20:AC149)</f>
        <v>-0.21221997688697058</v>
      </c>
      <c r="T5" s="49" t="s">
        <v>55</v>
      </c>
      <c r="U5" s="51">
        <v>25</v>
      </c>
    </row>
    <row r="6" spans="1:21" ht="15.75" thickBot="1" x14ac:dyDescent="0.3">
      <c r="A6" t="s">
        <v>65</v>
      </c>
      <c r="I6" s="33" t="s">
        <v>11</v>
      </c>
      <c r="J6" s="33">
        <f>(O3+O9)/2</f>
        <v>3815.5995342621063</v>
      </c>
      <c r="L6" s="38" t="s">
        <v>12</v>
      </c>
      <c r="M6" s="13">
        <v>-33.11752486707627</v>
      </c>
      <c r="N6" s="14" t="s">
        <v>13</v>
      </c>
      <c r="O6" s="9">
        <v>-1.0010627648427337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-3836.3107655380663</v>
      </c>
      <c r="L7" s="39" t="s">
        <v>15</v>
      </c>
      <c r="M7" s="16">
        <f>SUM(M20:M84)</f>
        <v>1000.2358252691357</v>
      </c>
      <c r="N7" s="15" t="s">
        <v>15</v>
      </c>
      <c r="O7" s="37">
        <f>SUM(O20:O84)</f>
        <v>2078.2303328613748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-172.38419160224339</v>
      </c>
      <c r="L9" s="36" t="s">
        <v>18</v>
      </c>
      <c r="M9" s="11">
        <v>-3830.5141870620819</v>
      </c>
      <c r="N9" s="10" t="s">
        <v>19</v>
      </c>
      <c r="O9" s="36">
        <v>3809.5991408571099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-172.17897165579396</v>
      </c>
      <c r="L10" s="9" t="s">
        <v>21</v>
      </c>
      <c r="M10" s="13">
        <v>359.87628110515249</v>
      </c>
      <c r="N10" s="12" t="s">
        <v>22</v>
      </c>
      <c r="O10" s="9">
        <v>359.72591570791894</v>
      </c>
      <c r="T10" s="52"/>
    </row>
    <row r="11" spans="1:21" ht="15.75" thickBot="1" x14ac:dyDescent="0.3">
      <c r="I11" s="34" t="s">
        <v>23</v>
      </c>
      <c r="J11" s="34">
        <f>J9-J10</f>
        <v>-0.2052199464494322</v>
      </c>
      <c r="L11" s="38" t="s">
        <v>24</v>
      </c>
      <c r="M11" s="13">
        <v>-172.16696254793951</v>
      </c>
      <c r="N11" s="14" t="s">
        <v>25</v>
      </c>
      <c r="O11" s="9">
        <v>-172.36023865905119</v>
      </c>
    </row>
    <row r="12" spans="1:21" x14ac:dyDescent="0.25">
      <c r="I12" s="9"/>
      <c r="J12" s="9"/>
      <c r="L12" s="38" t="s">
        <v>26</v>
      </c>
      <c r="M12" s="13">
        <v>-33.723126533953717</v>
      </c>
      <c r="N12" s="14" t="s">
        <v>27</v>
      </c>
      <c r="O12" s="9">
        <v>-1.6709327930661453</v>
      </c>
    </row>
    <row r="13" spans="1:21" ht="15.75" thickBot="1" x14ac:dyDescent="0.3">
      <c r="I13" s="9"/>
      <c r="J13" s="9"/>
      <c r="L13" s="39" t="s">
        <v>15</v>
      </c>
      <c r="M13" s="16">
        <f>SUM(M85:M149)</f>
        <v>983.66646504891048</v>
      </c>
      <c r="N13" s="15" t="s">
        <v>15</v>
      </c>
      <c r="O13" s="37">
        <f>SUM(O85:O149)</f>
        <v>2200.9377853113774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13509</v>
      </c>
      <c r="D20" s="17">
        <v>11369</v>
      </c>
      <c r="E20" s="17">
        <v>13023</v>
      </c>
      <c r="F20" s="17">
        <v>15163</v>
      </c>
      <c r="G20" s="24"/>
      <c r="H20" s="7"/>
      <c r="I20" s="25">
        <f t="shared" ref="I20:J51" si="0">C20-E20</f>
        <v>486</v>
      </c>
      <c r="J20" s="24">
        <f t="shared" si="0"/>
        <v>-3794</v>
      </c>
      <c r="K20" s="7"/>
      <c r="L20" s="25">
        <f>$M$3*SIN(2*PI()/$M$4*(AA20+$M$5))+$M$6</f>
        <v>484.37243970631636</v>
      </c>
      <c r="M20" s="17">
        <f t="shared" ref="M20:M83" si="1">(I20-L20)^2</f>
        <v>2.6489525095755879</v>
      </c>
      <c r="N20" s="17">
        <f>$O$3*COS(2*PI()/$O$4*(AA20+$O$5))+$O$6</f>
        <v>-3790.7504456884362</v>
      </c>
      <c r="O20" s="24">
        <f t="shared" ref="O20:O83" si="2">(J20-N20)^2</f>
        <v>10.559603223802688</v>
      </c>
      <c r="P20" s="7"/>
      <c r="Q20" s="25">
        <f>I20-$J$4</f>
        <v>519.42032570051504</v>
      </c>
      <c r="R20" s="24">
        <f>J20-$J$3</f>
        <v>-3792.6640022210454</v>
      </c>
      <c r="S20" s="7"/>
      <c r="T20" s="25">
        <f>Q20/$J$7</f>
        <v>-0.13539578971717198</v>
      </c>
      <c r="U20" s="24">
        <f>R20/$J$6</f>
        <v>-0.99398900963397452</v>
      </c>
      <c r="V20" s="7"/>
      <c r="W20" s="25">
        <f>(T20-U20*SIN(-$J$11*PI()/180))/(COS(-$J$11*PI()/180))</f>
        <v>-0.13183640918650869</v>
      </c>
      <c r="X20" s="24">
        <f>IF(MOD(ATAN2(U20,W20)*180/PI()-$J$9+360,360)&gt;5,MOD(ATAN2(U20,W20)*180/PI()-$J$9+360,360)-360,MOD(ATAN2(U20,W20)*180/PI()-$J$9+360,360))</f>
        <v>-6.0556229138228446E-2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-2.4556229138228448E-2</v>
      </c>
      <c r="AD20" s="17">
        <f ca="1">INDIRECT("AC"&amp;AE20)-AC20</f>
        <v>-1.0809998143801867E-2</v>
      </c>
      <c r="AE20" s="17">
        <v>149</v>
      </c>
    </row>
    <row r="21" spans="1:31" s="17" customFormat="1" x14ac:dyDescent="0.25">
      <c r="A21" s="17">
        <v>1</v>
      </c>
      <c r="B21" s="17">
        <v>629</v>
      </c>
      <c r="C21" s="17">
        <v>13690</v>
      </c>
      <c r="D21" s="17">
        <v>11405</v>
      </c>
      <c r="E21" s="17">
        <v>12837</v>
      </c>
      <c r="F21" s="17">
        <v>15133</v>
      </c>
      <c r="G21" s="24"/>
      <c r="H21" s="7"/>
      <c r="I21" s="25">
        <f t="shared" si="0"/>
        <v>853</v>
      </c>
      <c r="J21" s="24">
        <f t="shared" si="0"/>
        <v>-3728</v>
      </c>
      <c r="K21" s="7"/>
      <c r="L21" s="25">
        <f t="shared" ref="L21:L84" si="3">$M$3*SIN(2*PI()/$M$4*(AA21+$M$5))+$M$6</f>
        <v>857.45934064235826</v>
      </c>
      <c r="M21" s="17">
        <f t="shared" si="1"/>
        <v>19.885718964588147</v>
      </c>
      <c r="N21" s="17">
        <f t="shared" ref="N21:N84" si="4">$O$3*COS(2*PI()/$O$4*(AA21+$O$5))+$O$6</f>
        <v>-3723.6233842808392</v>
      </c>
      <c r="O21" s="24">
        <f t="shared" si="2"/>
        <v>19.154765153205247</v>
      </c>
      <c r="P21" s="7"/>
      <c r="Q21" s="25">
        <f t="shared" ref="Q21:Q84" si="5">I21-$J$4</f>
        <v>886.42032570051504</v>
      </c>
      <c r="R21" s="24">
        <f t="shared" ref="R21:R84" si="6">J21-$J$3</f>
        <v>-3726.6640022210454</v>
      </c>
      <c r="S21" s="7"/>
      <c r="T21" s="25">
        <f t="shared" ref="T21:T84" si="7">Q21/$J$7</f>
        <v>-0.23106061523047366</v>
      </c>
      <c r="U21" s="24">
        <f t="shared" ref="U21:U84" si="8">R21/$J$6</f>
        <v>-0.97669159689258112</v>
      </c>
      <c r="V21" s="7"/>
      <c r="W21" s="25">
        <f t="shared" ref="W21:W84" si="9">(T21-U21*SIN(-$J$11*PI()/180))/(COS(-$J$11*PI()/180))</f>
        <v>-0.22756380385760394</v>
      </c>
      <c r="X21" s="24">
        <f t="shared" ref="X21:X83" si="10">MOD(ATAN2(U21,W21)*180/PI()-$J$9+360,360)</f>
        <v>5.4998030719184499</v>
      </c>
      <c r="Y21" s="7"/>
      <c r="Z21" s="25">
        <f t="shared" ref="Z21:Z84" si="11">B21</f>
        <v>629</v>
      </c>
      <c r="AA21" s="17">
        <f>360/40000*Z21+AA20</f>
        <v>5.625</v>
      </c>
      <c r="AB21" s="24">
        <f t="shared" ref="AB21:AB84" si="12">AA21*PI()/180</f>
        <v>9.8174770424681035E-2</v>
      </c>
      <c r="AC21" s="17">
        <f t="shared" ref="AC21:AC84" si="13">X21-AA21</f>
        <v>-0.12519692808155014</v>
      </c>
      <c r="AD21" s="17">
        <f t="shared" ref="AD21:AD83" ca="1" si="14">INDIRECT("AC"&amp;AE21)-AC21</f>
        <v>4.7660769421310256E-2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13868</v>
      </c>
      <c r="D22" s="17">
        <v>11451</v>
      </c>
      <c r="E22" s="17">
        <v>12645</v>
      </c>
      <c r="F22" s="17">
        <v>15071</v>
      </c>
      <c r="G22" s="24"/>
      <c r="H22" s="7"/>
      <c r="I22" s="25">
        <f t="shared" si="0"/>
        <v>1223</v>
      </c>
      <c r="J22" s="24">
        <f t="shared" si="0"/>
        <v>-3620</v>
      </c>
      <c r="K22" s="7"/>
      <c r="L22" s="25">
        <f t="shared" si="3"/>
        <v>1229.2703434550438</v>
      </c>
      <c r="M22" s="17">
        <f t="shared" si="1"/>
        <v>39.317207044210093</v>
      </c>
      <c r="N22" s="17">
        <f>$O$3*COS(2*PI()/$O$4*(AA22+$O$5))+$O$6</f>
        <v>-3617.6046165489893</v>
      </c>
      <c r="O22" s="24">
        <f>(J22-N22)^2</f>
        <v>5.7378618773760737</v>
      </c>
      <c r="P22" s="7"/>
      <c r="Q22" s="25">
        <f t="shared" si="5"/>
        <v>1256.4203257005149</v>
      </c>
      <c r="R22" s="24">
        <f t="shared" si="6"/>
        <v>-3618.6640022210454</v>
      </c>
      <c r="S22" s="7"/>
      <c r="T22" s="25">
        <f t="shared" si="7"/>
        <v>-0.32750744204224919</v>
      </c>
      <c r="U22" s="24">
        <f t="shared" si="8"/>
        <v>-0.94838673967939191</v>
      </c>
      <c r="V22" s="7"/>
      <c r="W22" s="25">
        <f t="shared" si="9"/>
        <v>-0.32411263107761851</v>
      </c>
      <c r="X22" s="24">
        <f t="shared" si="10"/>
        <v>11.252133718444043</v>
      </c>
      <c r="Y22" s="7"/>
      <c r="Z22" s="25">
        <f t="shared" si="11"/>
        <v>642</v>
      </c>
      <c r="AA22" s="17">
        <f t="shared" ref="AA22:AA85" si="15">360/40000*Z22+AA21</f>
        <v>11.402999999999999</v>
      </c>
      <c r="AB22" s="24">
        <f t="shared" si="12"/>
        <v>0.19901989460491337</v>
      </c>
      <c r="AC22" s="17">
        <f t="shared" si="13"/>
        <v>-0.15086628155595605</v>
      </c>
      <c r="AD22" s="17">
        <f t="shared" ca="1" si="14"/>
        <v>-4.0713743520033319E-2</v>
      </c>
      <c r="AE22" s="17">
        <v>147</v>
      </c>
    </row>
    <row r="23" spans="1:31" s="17" customFormat="1" x14ac:dyDescent="0.25">
      <c r="A23" s="17">
        <v>3</v>
      </c>
      <c r="B23" s="17">
        <v>632</v>
      </c>
      <c r="C23" s="17">
        <v>14042</v>
      </c>
      <c r="D23" s="17">
        <v>11517</v>
      </c>
      <c r="E23" s="17">
        <v>12464</v>
      </c>
      <c r="F23" s="17">
        <v>14999</v>
      </c>
      <c r="G23" s="24"/>
      <c r="H23" s="7"/>
      <c r="I23" s="25">
        <f t="shared" si="0"/>
        <v>1578</v>
      </c>
      <c r="J23" s="24">
        <f t="shared" si="0"/>
        <v>-3482</v>
      </c>
      <c r="K23" s="7"/>
      <c r="L23" s="25">
        <f t="shared" si="3"/>
        <v>1582.7747607841216</v>
      </c>
      <c r="M23" s="17">
        <f t="shared" si="1"/>
        <v>22.798340545585077</v>
      </c>
      <c r="N23" s="17">
        <f t="shared" si="4"/>
        <v>-3477.2718959945105</v>
      </c>
      <c r="O23" s="24">
        <f t="shared" si="2"/>
        <v>22.354967486725975</v>
      </c>
      <c r="P23" s="7"/>
      <c r="Q23" s="25">
        <f t="shared" si="5"/>
        <v>1611.4203257005149</v>
      </c>
      <c r="R23" s="24">
        <f t="shared" si="6"/>
        <v>-3480.6640022210454</v>
      </c>
      <c r="S23" s="7"/>
      <c r="T23" s="25">
        <f t="shared" si="7"/>
        <v>-0.42004426236165548</v>
      </c>
      <c r="U23" s="24">
        <f t="shared" si="8"/>
        <v>-0.91221942212920581</v>
      </c>
      <c r="V23" s="7"/>
      <c r="W23" s="25">
        <f t="shared" si="9"/>
        <v>-0.4167795883202306</v>
      </c>
      <c r="X23" s="24">
        <f t="shared" si="10"/>
        <v>16.939152713495218</v>
      </c>
      <c r="Y23" s="7"/>
      <c r="Z23" s="25">
        <f t="shared" si="11"/>
        <v>632</v>
      </c>
      <c r="AA23" s="17">
        <f t="shared" si="15"/>
        <v>17.090999999999998</v>
      </c>
      <c r="AB23" s="24">
        <f t="shared" si="12"/>
        <v>0.2982942224583508</v>
      </c>
      <c r="AC23" s="17">
        <f t="shared" si="13"/>
        <v>-0.15184728650477908</v>
      </c>
      <c r="AD23" s="17">
        <f t="shared" ca="1" si="14"/>
        <v>-1.5880326495508967E-2</v>
      </c>
      <c r="AE23" s="17">
        <v>146</v>
      </c>
    </row>
    <row r="24" spans="1:31" s="17" customFormat="1" x14ac:dyDescent="0.25">
      <c r="A24" s="17">
        <v>4</v>
      </c>
      <c r="B24" s="17">
        <v>621</v>
      </c>
      <c r="C24" s="17">
        <v>14216</v>
      </c>
      <c r="D24" s="17">
        <v>11616</v>
      </c>
      <c r="E24" s="17">
        <v>12305</v>
      </c>
      <c r="F24" s="17">
        <v>14927</v>
      </c>
      <c r="G24" s="24"/>
      <c r="H24" s="7"/>
      <c r="I24" s="25">
        <f t="shared" si="0"/>
        <v>1911</v>
      </c>
      <c r="J24" s="24">
        <f t="shared" si="0"/>
        <v>-3311</v>
      </c>
      <c r="K24" s="7"/>
      <c r="L24" s="25">
        <f t="shared" si="3"/>
        <v>1914.6404764200772</v>
      </c>
      <c r="M24" s="17">
        <f t="shared" si="1"/>
        <v>13.253068565138255</v>
      </c>
      <c r="N24" s="17">
        <f t="shared" si="4"/>
        <v>-3305.9697544670207</v>
      </c>
      <c r="O24" s="24">
        <f t="shared" si="2"/>
        <v>25.303370122057991</v>
      </c>
      <c r="P24" s="7"/>
      <c r="Q24" s="25">
        <f t="shared" si="5"/>
        <v>1944.4203257005149</v>
      </c>
      <c r="R24" s="24">
        <f t="shared" si="6"/>
        <v>-3309.6640022210454</v>
      </c>
      <c r="S24" s="7"/>
      <c r="T24" s="25">
        <f t="shared" si="7"/>
        <v>-0.50684640649225343</v>
      </c>
      <c r="U24" s="24">
        <f t="shared" si="8"/>
        <v>-0.86740339820832291</v>
      </c>
      <c r="V24" s="7"/>
      <c r="W24" s="25">
        <f t="shared" si="9"/>
        <v>-0.5037428103441558</v>
      </c>
      <c r="X24" s="24">
        <f t="shared" si="10"/>
        <v>22.529984584724616</v>
      </c>
      <c r="Y24" s="7"/>
      <c r="Z24" s="25">
        <f t="shared" si="11"/>
        <v>621</v>
      </c>
      <c r="AA24" s="17">
        <f t="shared" si="15"/>
        <v>22.679999999999996</v>
      </c>
      <c r="AB24" s="24">
        <f t="shared" si="12"/>
        <v>0.39584067435231385</v>
      </c>
      <c r="AC24" s="17">
        <f t="shared" si="13"/>
        <v>-0.15001541527538009</v>
      </c>
      <c r="AD24" s="17">
        <f t="shared" ca="1" si="14"/>
        <v>-1.3935491042481374E-2</v>
      </c>
      <c r="AE24" s="17">
        <v>145</v>
      </c>
    </row>
    <row r="25" spans="1:31" s="17" customFormat="1" x14ac:dyDescent="0.25">
      <c r="A25" s="17">
        <v>5</v>
      </c>
      <c r="B25" s="17">
        <v>622</v>
      </c>
      <c r="C25" s="17">
        <v>14373</v>
      </c>
      <c r="D25" s="17">
        <v>11721</v>
      </c>
      <c r="E25" s="17">
        <v>12152</v>
      </c>
      <c r="F25" s="17">
        <v>14824</v>
      </c>
      <c r="G25" s="24"/>
      <c r="H25" s="7"/>
      <c r="I25" s="25">
        <f t="shared" si="0"/>
        <v>2221</v>
      </c>
      <c r="J25" s="24">
        <f t="shared" si="0"/>
        <v>-3103</v>
      </c>
      <c r="K25" s="7"/>
      <c r="L25" s="25">
        <f t="shared" si="3"/>
        <v>2228.4684072798977</v>
      </c>
      <c r="M25" s="17">
        <f t="shared" si="1"/>
        <v>55.777107298429662</v>
      </c>
      <c r="N25" s="17">
        <f t="shared" si="4"/>
        <v>-3102.8379265092958</v>
      </c>
      <c r="O25" s="24">
        <f t="shared" si="2"/>
        <v>2.6267816389040469E-2</v>
      </c>
      <c r="P25" s="7"/>
      <c r="Q25" s="25">
        <f t="shared" si="5"/>
        <v>2254.4203257005151</v>
      </c>
      <c r="R25" s="24">
        <f t="shared" si="6"/>
        <v>-3101.6640022210454</v>
      </c>
      <c r="S25" s="7"/>
      <c r="T25" s="25">
        <f t="shared" si="7"/>
        <v>-0.58765320733455195</v>
      </c>
      <c r="U25" s="24">
        <f t="shared" si="8"/>
        <v>-0.81289033987181047</v>
      </c>
      <c r="V25" s="7"/>
      <c r="W25" s="25">
        <f t="shared" si="9"/>
        <v>-0.58474538325729419</v>
      </c>
      <c r="X25" s="24">
        <f t="shared" si="10"/>
        <v>28.113205719535358</v>
      </c>
      <c r="Y25" s="7"/>
      <c r="Z25" s="25">
        <f t="shared" si="11"/>
        <v>622</v>
      </c>
      <c r="AA25" s="17">
        <f t="shared" si="15"/>
        <v>28.277999999999995</v>
      </c>
      <c r="AB25" s="24">
        <f t="shared" si="12"/>
        <v>0.49354420587895642</v>
      </c>
      <c r="AC25" s="17">
        <f t="shared" si="13"/>
        <v>-0.16479428046463696</v>
      </c>
      <c r="AD25" s="17">
        <f t="shared" ca="1" si="14"/>
        <v>6.7266188554768291E-2</v>
      </c>
      <c r="AE25" s="17">
        <v>144</v>
      </c>
    </row>
    <row r="26" spans="1:31" s="17" customFormat="1" x14ac:dyDescent="0.25">
      <c r="A26" s="17">
        <v>6</v>
      </c>
      <c r="B26" s="17">
        <v>610</v>
      </c>
      <c r="C26" s="17">
        <v>14521</v>
      </c>
      <c r="D26" s="17">
        <v>11833</v>
      </c>
      <c r="E26" s="17">
        <v>12002</v>
      </c>
      <c r="F26" s="17">
        <v>14709</v>
      </c>
      <c r="G26" s="24"/>
      <c r="H26" s="7"/>
      <c r="I26" s="25">
        <f t="shared" si="0"/>
        <v>2519</v>
      </c>
      <c r="J26" s="24">
        <f t="shared" si="0"/>
        <v>-2876</v>
      </c>
      <c r="K26" s="7"/>
      <c r="L26" s="25">
        <f t="shared" si="3"/>
        <v>2515.300045952577</v>
      </c>
      <c r="M26" s="17">
        <f t="shared" si="1"/>
        <v>13.689659953042094</v>
      </c>
      <c r="N26" s="17">
        <f t="shared" si="4"/>
        <v>-2874.8246415143349</v>
      </c>
      <c r="O26" s="24">
        <f t="shared" si="2"/>
        <v>1.3814675698250245</v>
      </c>
      <c r="P26" s="7"/>
      <c r="Q26" s="25">
        <f t="shared" si="5"/>
        <v>2552.4203257005151</v>
      </c>
      <c r="R26" s="24">
        <f t="shared" si="6"/>
        <v>-2874.6640022210454</v>
      </c>
      <c r="S26" s="7"/>
      <c r="T26" s="25">
        <f t="shared" si="7"/>
        <v>-0.66533200298295503</v>
      </c>
      <c r="U26" s="24">
        <f t="shared" si="8"/>
        <v>-0.75339772332186661</v>
      </c>
      <c r="V26" s="7"/>
      <c r="W26" s="25">
        <f t="shared" si="9"/>
        <v>-0.66263776658919382</v>
      </c>
      <c r="X26" s="24">
        <f t="shared" si="10"/>
        <v>33.716868932741818</v>
      </c>
      <c r="Y26" s="7"/>
      <c r="Z26" s="25">
        <f t="shared" si="11"/>
        <v>610</v>
      </c>
      <c r="AA26" s="17">
        <f t="shared" si="15"/>
        <v>33.767999999999994</v>
      </c>
      <c r="AB26" s="24">
        <f t="shared" si="12"/>
        <v>0.58936278181344504</v>
      </c>
      <c r="AC26" s="17">
        <f t="shared" si="13"/>
        <v>-5.1131067258175733E-2</v>
      </c>
      <c r="AD26" s="17">
        <f t="shared" ca="1" si="14"/>
        <v>-4.053291384840918E-2</v>
      </c>
      <c r="AE26" s="17">
        <v>143</v>
      </c>
    </row>
    <row r="27" spans="1:31" s="17" customFormat="1" x14ac:dyDescent="0.25">
      <c r="A27" s="17">
        <v>7</v>
      </c>
      <c r="B27" s="17">
        <v>614</v>
      </c>
      <c r="C27" s="17">
        <v>14653</v>
      </c>
      <c r="D27" s="17">
        <v>11962</v>
      </c>
      <c r="E27" s="17">
        <v>11870</v>
      </c>
      <c r="F27" s="17">
        <v>14578</v>
      </c>
      <c r="G27" s="24"/>
      <c r="H27" s="7"/>
      <c r="I27" s="25">
        <f t="shared" si="0"/>
        <v>2783</v>
      </c>
      <c r="J27" s="24">
        <f t="shared" si="0"/>
        <v>-2616</v>
      </c>
      <c r="K27" s="7"/>
      <c r="L27" s="25">
        <f t="shared" si="3"/>
        <v>2780.3881143505018</v>
      </c>
      <c r="M27" s="17">
        <f t="shared" si="1"/>
        <v>6.8219466460544398</v>
      </c>
      <c r="N27" s="17">
        <f t="shared" si="4"/>
        <v>-2618.649006653673</v>
      </c>
      <c r="O27" s="24">
        <f t="shared" si="2"/>
        <v>7.0172362512040429</v>
      </c>
      <c r="P27" s="7"/>
      <c r="Q27" s="25">
        <f t="shared" si="5"/>
        <v>2816.4203257005151</v>
      </c>
      <c r="R27" s="24">
        <f t="shared" si="6"/>
        <v>-2614.6640022210454</v>
      </c>
      <c r="S27" s="7"/>
      <c r="T27" s="25">
        <f t="shared" si="7"/>
        <v>-0.73414811724865436</v>
      </c>
      <c r="U27" s="24">
        <f t="shared" si="8"/>
        <v>-0.68525640040122604</v>
      </c>
      <c r="V27" s="7"/>
      <c r="W27" s="25">
        <f t="shared" si="9"/>
        <v>-0.73169838944376542</v>
      </c>
      <c r="X27" s="24">
        <f t="shared" si="10"/>
        <v>39.261441146856043</v>
      </c>
      <c r="Y27" s="7"/>
      <c r="Z27" s="25">
        <f t="shared" si="11"/>
        <v>614</v>
      </c>
      <c r="AA27" s="17">
        <f t="shared" si="15"/>
        <v>39.293999999999997</v>
      </c>
      <c r="AB27" s="24">
        <f t="shared" si="12"/>
        <v>0.68580967627865175</v>
      </c>
      <c r="AC27" s="17">
        <f t="shared" si="13"/>
        <v>-3.255885314395357E-2</v>
      </c>
      <c r="AD27" s="17">
        <f t="shared" ca="1" si="14"/>
        <v>2.7785805778890449E-2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14776</v>
      </c>
      <c r="D28" s="17">
        <v>12110</v>
      </c>
      <c r="E28" s="17">
        <v>11750</v>
      </c>
      <c r="F28" s="17">
        <v>14440</v>
      </c>
      <c r="G28" s="24"/>
      <c r="H28" s="7"/>
      <c r="I28" s="25">
        <f t="shared" si="0"/>
        <v>3026</v>
      </c>
      <c r="J28" s="24">
        <f t="shared" si="0"/>
        <v>-2330</v>
      </c>
      <c r="K28" s="7"/>
      <c r="L28" s="25">
        <f t="shared" si="3"/>
        <v>3025.9017676648582</v>
      </c>
      <c r="M28" s="17">
        <f t="shared" si="1"/>
        <v>9.6495916674112572E-3</v>
      </c>
      <c r="N28" s="17">
        <f t="shared" si="4"/>
        <v>-2329.533411243005</v>
      </c>
      <c r="O28" s="24">
        <f t="shared" si="2"/>
        <v>0.21770506815409421</v>
      </c>
      <c r="P28" s="7"/>
      <c r="Q28" s="25">
        <f t="shared" si="5"/>
        <v>3059.4203257005151</v>
      </c>
      <c r="R28" s="24">
        <f t="shared" si="6"/>
        <v>-2328.6640022210454</v>
      </c>
      <c r="S28" s="7"/>
      <c r="T28" s="25">
        <f t="shared" si="7"/>
        <v>-0.79749022242503664</v>
      </c>
      <c r="U28" s="24">
        <f t="shared" si="8"/>
        <v>-0.6103009451885214</v>
      </c>
      <c r="V28" s="7"/>
      <c r="W28" s="25">
        <f t="shared" si="9"/>
        <v>-0.79530937481216035</v>
      </c>
      <c r="X28" s="24">
        <f t="shared" si="10"/>
        <v>44.882441450862075</v>
      </c>
      <c r="Y28" s="7"/>
      <c r="Z28" s="25">
        <f t="shared" si="11"/>
        <v>632</v>
      </c>
      <c r="AA28" s="17">
        <f t="shared" si="15"/>
        <v>44.981999999999999</v>
      </c>
      <c r="AB28" s="24">
        <f t="shared" si="12"/>
        <v>0.78508400413208934</v>
      </c>
      <c r="AC28" s="17">
        <f t="shared" si="13"/>
        <v>-9.9558549137924501E-2</v>
      </c>
      <c r="AD28" s="17">
        <f t="shared" ca="1" si="14"/>
        <v>6.1530071260676777E-2</v>
      </c>
      <c r="AE28" s="17">
        <v>141</v>
      </c>
    </row>
    <row r="29" spans="1:31" s="17" customFormat="1" x14ac:dyDescent="0.25">
      <c r="A29" s="17">
        <v>9</v>
      </c>
      <c r="B29" s="17">
        <v>624</v>
      </c>
      <c r="C29" s="17">
        <v>14879</v>
      </c>
      <c r="D29" s="17">
        <v>12260</v>
      </c>
      <c r="E29" s="17">
        <v>11639</v>
      </c>
      <c r="F29" s="17">
        <v>14282</v>
      </c>
      <c r="G29" s="24"/>
      <c r="H29" s="7"/>
      <c r="I29" s="25">
        <f t="shared" si="0"/>
        <v>3240</v>
      </c>
      <c r="J29" s="24">
        <f t="shared" si="0"/>
        <v>-2022</v>
      </c>
      <c r="K29" s="7"/>
      <c r="L29" s="25">
        <f t="shared" si="3"/>
        <v>3238.7521185558749</v>
      </c>
      <c r="M29" s="17">
        <f t="shared" si="1"/>
        <v>1.5572080985918488</v>
      </c>
      <c r="N29" s="17">
        <f t="shared" si="4"/>
        <v>-2021.5287513668875</v>
      </c>
      <c r="O29" s="24">
        <f t="shared" si="2"/>
        <v>0.22207527421040829</v>
      </c>
      <c r="P29" s="7"/>
      <c r="Q29" s="25">
        <f t="shared" si="5"/>
        <v>3273.4203257005151</v>
      </c>
      <c r="R29" s="24">
        <f t="shared" si="6"/>
        <v>-2020.6640022210456</v>
      </c>
      <c r="S29" s="7"/>
      <c r="T29" s="25">
        <f t="shared" si="7"/>
        <v>-0.85327298171617172</v>
      </c>
      <c r="U29" s="24">
        <f t="shared" si="8"/>
        <v>-0.52957968572868563</v>
      </c>
      <c r="V29" s="7"/>
      <c r="W29" s="25">
        <f t="shared" si="9"/>
        <v>-0.85138161764249798</v>
      </c>
      <c r="X29" s="24">
        <f t="shared" si="10"/>
        <v>50.501593483267811</v>
      </c>
      <c r="Y29" s="7"/>
      <c r="Z29" s="25">
        <f t="shared" si="11"/>
        <v>624</v>
      </c>
      <c r="AA29" s="17">
        <f t="shared" si="15"/>
        <v>50.597999999999999</v>
      </c>
      <c r="AB29" s="24">
        <f t="shared" si="12"/>
        <v>0.88310169492409074</v>
      </c>
      <c r="AC29" s="17">
        <f t="shared" si="13"/>
        <v>-9.6406516732187697E-2</v>
      </c>
      <c r="AD29" s="17">
        <f t="shared" ca="1" si="14"/>
        <v>1.76823091167293E-2</v>
      </c>
      <c r="AE29" s="17">
        <v>140</v>
      </c>
    </row>
    <row r="30" spans="1:31" s="17" customFormat="1" x14ac:dyDescent="0.25">
      <c r="A30" s="17">
        <v>10</v>
      </c>
      <c r="B30" s="17">
        <v>642</v>
      </c>
      <c r="C30" s="17">
        <v>14981</v>
      </c>
      <c r="D30" s="17">
        <v>12436</v>
      </c>
      <c r="E30" s="17">
        <v>11554</v>
      </c>
      <c r="F30" s="17">
        <v>14118</v>
      </c>
      <c r="G30" s="24"/>
      <c r="H30" s="7"/>
      <c r="I30" s="25">
        <f t="shared" si="0"/>
        <v>3427</v>
      </c>
      <c r="J30" s="24">
        <f t="shared" si="0"/>
        <v>-1682</v>
      </c>
      <c r="K30" s="7"/>
      <c r="L30" s="25">
        <f t="shared" si="3"/>
        <v>3424.9304768494085</v>
      </c>
      <c r="M30" s="17">
        <f t="shared" si="1"/>
        <v>4.2829260708342582</v>
      </c>
      <c r="N30" s="17">
        <f t="shared" si="4"/>
        <v>-1684.3905617715509</v>
      </c>
      <c r="O30" s="24">
        <f t="shared" si="2"/>
        <v>5.7147855836005412</v>
      </c>
      <c r="P30" s="7"/>
      <c r="Q30" s="25">
        <f t="shared" si="5"/>
        <v>3460.4203257005151</v>
      </c>
      <c r="R30" s="24">
        <f t="shared" si="6"/>
        <v>-1680.6640022210456</v>
      </c>
      <c r="S30" s="7"/>
      <c r="T30" s="25">
        <f t="shared" si="7"/>
        <v>-0.90201772932104207</v>
      </c>
      <c r="U30" s="24">
        <f t="shared" si="8"/>
        <v>-0.44047180190938645</v>
      </c>
      <c r="V30" s="7"/>
      <c r="W30" s="25">
        <f t="shared" si="9"/>
        <v>-0.90044584267651839</v>
      </c>
      <c r="X30" s="24">
        <f t="shared" si="10"/>
        <v>56.317661877157946</v>
      </c>
      <c r="Y30" s="7"/>
      <c r="Z30" s="25">
        <f t="shared" si="11"/>
        <v>642</v>
      </c>
      <c r="AA30" s="17">
        <f t="shared" si="15"/>
        <v>56.375999999999998</v>
      </c>
      <c r="AB30" s="24">
        <f t="shared" si="12"/>
        <v>0.98394681910432324</v>
      </c>
      <c r="AC30" s="17">
        <f t="shared" si="13"/>
        <v>-5.8338122842052087E-2</v>
      </c>
      <c r="AD30" s="17">
        <f t="shared" ca="1" si="14"/>
        <v>2.9648544914117281E-2</v>
      </c>
      <c r="AE30" s="17">
        <v>139</v>
      </c>
    </row>
    <row r="31" spans="1:31" s="17" customFormat="1" x14ac:dyDescent="0.25">
      <c r="A31" s="17">
        <v>11</v>
      </c>
      <c r="B31" s="17">
        <v>636</v>
      </c>
      <c r="C31" s="17">
        <v>15051</v>
      </c>
      <c r="D31" s="17">
        <v>12611</v>
      </c>
      <c r="E31" s="17">
        <v>11474</v>
      </c>
      <c r="F31" s="17">
        <v>13939</v>
      </c>
      <c r="G31" s="24"/>
      <c r="H31" s="7"/>
      <c r="I31" s="25">
        <f t="shared" si="0"/>
        <v>3577</v>
      </c>
      <c r="J31" s="24">
        <f t="shared" si="0"/>
        <v>-1328</v>
      </c>
      <c r="K31" s="7"/>
      <c r="L31" s="25">
        <f t="shared" si="3"/>
        <v>3574.7142313382215</v>
      </c>
      <c r="M31" s="17">
        <f t="shared" si="1"/>
        <v>5.2247383751688918</v>
      </c>
      <c r="N31" s="17">
        <f t="shared" si="4"/>
        <v>-1333.4961579935512</v>
      </c>
      <c r="O31" s="24">
        <f t="shared" si="2"/>
        <v>30.207752690076212</v>
      </c>
      <c r="P31" s="7"/>
      <c r="Q31" s="25">
        <f t="shared" si="5"/>
        <v>3610.4203257005151</v>
      </c>
      <c r="R31" s="24">
        <f t="shared" si="6"/>
        <v>-1326.6640022210456</v>
      </c>
      <c r="S31" s="7"/>
      <c r="T31" s="25">
        <f t="shared" si="7"/>
        <v>-0.94111779424473485</v>
      </c>
      <c r="U31" s="24">
        <f t="shared" si="8"/>
        <v>-0.34769476993282195</v>
      </c>
      <c r="V31" s="7"/>
      <c r="W31" s="25">
        <f t="shared" si="9"/>
        <v>-0.93987846524114727</v>
      </c>
      <c r="X31" s="24">
        <f t="shared" si="10"/>
        <v>62.082949233032423</v>
      </c>
      <c r="Y31" s="7"/>
      <c r="Z31" s="25">
        <f t="shared" si="11"/>
        <v>636</v>
      </c>
      <c r="AA31" s="17">
        <f t="shared" si="15"/>
        <v>62.099999999999994</v>
      </c>
      <c r="AB31" s="24">
        <f t="shared" si="12"/>
        <v>1.0838494654884785</v>
      </c>
      <c r="AC31" s="17">
        <f t="shared" si="13"/>
        <v>-1.7050766967571462E-2</v>
      </c>
      <c r="AD31" s="17">
        <f t="shared" ca="1" si="14"/>
        <v>-1.1488497304171119E-2</v>
      </c>
      <c r="AE31" s="17">
        <v>138</v>
      </c>
    </row>
    <row r="32" spans="1:31" s="17" customFormat="1" x14ac:dyDescent="0.25">
      <c r="A32" s="17">
        <v>12</v>
      </c>
      <c r="B32" s="17">
        <v>620</v>
      </c>
      <c r="C32" s="17">
        <v>15104</v>
      </c>
      <c r="D32" s="17">
        <v>12784</v>
      </c>
      <c r="E32" s="17">
        <v>11417</v>
      </c>
      <c r="F32" s="17">
        <v>13763</v>
      </c>
      <c r="G32" s="24"/>
      <c r="H32" s="7"/>
      <c r="I32" s="25">
        <f t="shared" si="0"/>
        <v>3687</v>
      </c>
      <c r="J32" s="24">
        <f t="shared" si="0"/>
        <v>-979</v>
      </c>
      <c r="K32" s="7"/>
      <c r="L32" s="25">
        <f t="shared" si="3"/>
        <v>3686.0948665187771</v>
      </c>
      <c r="M32" s="17">
        <f t="shared" si="1"/>
        <v>0.81926661883077101</v>
      </c>
      <c r="N32" s="17">
        <f t="shared" si="4"/>
        <v>-978.58666597063427</v>
      </c>
      <c r="O32" s="24">
        <f t="shared" si="2"/>
        <v>0.17084501983170883</v>
      </c>
      <c r="P32" s="7"/>
      <c r="Q32" s="25">
        <f t="shared" si="5"/>
        <v>3720.4203257005151</v>
      </c>
      <c r="R32" s="24">
        <f t="shared" si="6"/>
        <v>-977.66400222104551</v>
      </c>
      <c r="S32" s="7"/>
      <c r="T32" s="25">
        <f t="shared" si="7"/>
        <v>-0.96979117518877622</v>
      </c>
      <c r="U32" s="24">
        <f t="shared" si="8"/>
        <v>-0.25622814801242361</v>
      </c>
      <c r="V32" s="7"/>
      <c r="W32" s="25">
        <f t="shared" si="9"/>
        <v>-0.96887964334432153</v>
      </c>
      <c r="X32" s="24">
        <f t="shared" si="10"/>
        <v>67.570975368352663</v>
      </c>
      <c r="Y32" s="7"/>
      <c r="Z32" s="25">
        <f t="shared" si="11"/>
        <v>620</v>
      </c>
      <c r="AA32" s="17">
        <f t="shared" si="15"/>
        <v>67.679999999999993</v>
      </c>
      <c r="AB32" s="24">
        <f t="shared" si="12"/>
        <v>1.181238837749762</v>
      </c>
      <c r="AC32" s="17">
        <f t="shared" si="13"/>
        <v>-0.10902463164732978</v>
      </c>
      <c r="AD32" s="17">
        <f t="shared" ca="1" si="14"/>
        <v>0.13558192485156439</v>
      </c>
      <c r="AE32" s="17">
        <v>137</v>
      </c>
    </row>
    <row r="33" spans="1:31" s="17" customFormat="1" x14ac:dyDescent="0.25">
      <c r="A33" s="17">
        <v>13</v>
      </c>
      <c r="B33" s="17">
        <v>612</v>
      </c>
      <c r="C33" s="17">
        <v>15151</v>
      </c>
      <c r="D33" s="17">
        <v>12968</v>
      </c>
      <c r="E33" s="17">
        <v>11383</v>
      </c>
      <c r="F33" s="17">
        <v>13588</v>
      </c>
      <c r="G33" s="24"/>
      <c r="H33" s="7"/>
      <c r="I33" s="25">
        <f t="shared" si="0"/>
        <v>3768</v>
      </c>
      <c r="J33" s="24">
        <f t="shared" si="0"/>
        <v>-620</v>
      </c>
      <c r="K33" s="7"/>
      <c r="L33" s="25">
        <f t="shared" si="3"/>
        <v>3761.4603265826017</v>
      </c>
      <c r="M33" s="17">
        <f t="shared" si="1"/>
        <v>42.767328406225467</v>
      </c>
      <c r="N33" s="17">
        <f t="shared" si="4"/>
        <v>-619.13975609820807</v>
      </c>
      <c r="O33" s="24">
        <f t="shared" si="2"/>
        <v>0.74001957057020773</v>
      </c>
      <c r="P33" s="7"/>
      <c r="Q33" s="25">
        <f t="shared" si="5"/>
        <v>3801.4203257005151</v>
      </c>
      <c r="R33" s="24">
        <f t="shared" si="6"/>
        <v>-618.66400222104551</v>
      </c>
      <c r="S33" s="7"/>
      <c r="T33" s="25">
        <f t="shared" si="7"/>
        <v>-0.99090521024757039</v>
      </c>
      <c r="U33" s="24">
        <f t="shared" si="8"/>
        <v>-0.16214070597969293</v>
      </c>
      <c r="V33" s="7"/>
      <c r="W33" s="25">
        <f t="shared" si="9"/>
        <v>-0.99033081427107894</v>
      </c>
      <c r="X33" s="24">
        <f t="shared" si="10"/>
        <v>73.086005007790845</v>
      </c>
      <c r="Y33" s="7"/>
      <c r="Z33" s="25">
        <f t="shared" si="11"/>
        <v>612</v>
      </c>
      <c r="AA33" s="17">
        <f t="shared" si="15"/>
        <v>73.187999999999988</v>
      </c>
      <c r="AB33" s="24">
        <f t="shared" si="12"/>
        <v>1.2773715729496098</v>
      </c>
      <c r="AC33" s="17">
        <f t="shared" si="13"/>
        <v>-0.10199499220914277</v>
      </c>
      <c r="AD33" s="17">
        <f t="shared" ca="1" si="14"/>
        <v>9.3389460436966942E-2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15173</v>
      </c>
      <c r="D34" s="17">
        <v>13155</v>
      </c>
      <c r="E34" s="17">
        <v>11366</v>
      </c>
      <c r="F34" s="17">
        <v>13410</v>
      </c>
      <c r="G34" s="24"/>
      <c r="H34" s="7"/>
      <c r="I34" s="25">
        <f t="shared" si="0"/>
        <v>3807</v>
      </c>
      <c r="J34" s="24">
        <f t="shared" si="0"/>
        <v>-255</v>
      </c>
      <c r="K34" s="7"/>
      <c r="L34" s="25">
        <f t="shared" si="3"/>
        <v>3801.8089527963566</v>
      </c>
      <c r="M34" s="17">
        <f t="shared" si="1"/>
        <v>26.946971070453891</v>
      </c>
      <c r="N34" s="17">
        <f t="shared" si="4"/>
        <v>-253.37504649442829</v>
      </c>
      <c r="O34" s="24">
        <f t="shared" si="2"/>
        <v>2.6404738952697904</v>
      </c>
      <c r="P34" s="7"/>
      <c r="Q34" s="25">
        <f t="shared" si="5"/>
        <v>3840.4203257005151</v>
      </c>
      <c r="R34" s="24">
        <f t="shared" si="6"/>
        <v>-253.66400222104556</v>
      </c>
      <c r="S34" s="7"/>
      <c r="T34" s="25">
        <f t="shared" si="7"/>
        <v>-1.0010712271277304</v>
      </c>
      <c r="U34" s="24">
        <f t="shared" si="8"/>
        <v>-6.6480771879562903E-2</v>
      </c>
      <c r="V34" s="7"/>
      <c r="W34" s="25">
        <f t="shared" si="9"/>
        <v>-1.0008395291117709</v>
      </c>
      <c r="X34" s="24">
        <f t="shared" si="10"/>
        <v>78.583901850240409</v>
      </c>
      <c r="Y34" s="7"/>
      <c r="Z34" s="25">
        <f t="shared" si="11"/>
        <v>613</v>
      </c>
      <c r="AA34" s="17">
        <f t="shared" si="15"/>
        <v>78.704999999999984</v>
      </c>
      <c r="AB34" s="24">
        <f t="shared" si="12"/>
        <v>1.3736613877821369</v>
      </c>
      <c r="AC34" s="17">
        <f t="shared" si="13"/>
        <v>-0.12109814975957534</v>
      </c>
      <c r="AD34" s="17">
        <f t="shared" ca="1" si="14"/>
        <v>4.3282395051647882E-2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15164</v>
      </c>
      <c r="D35" s="17">
        <v>13332</v>
      </c>
      <c r="E35" s="17">
        <v>11357</v>
      </c>
      <c r="F35" s="17">
        <v>13212</v>
      </c>
      <c r="G35" s="24"/>
      <c r="H35" s="7"/>
      <c r="I35" s="25">
        <f t="shared" si="0"/>
        <v>3807</v>
      </c>
      <c r="J35" s="24">
        <f t="shared" si="0"/>
        <v>120</v>
      </c>
      <c r="K35" s="7"/>
      <c r="L35" s="25">
        <f t="shared" si="3"/>
        <v>3806.4425131469256</v>
      </c>
      <c r="M35" s="17">
        <f t="shared" si="1"/>
        <v>0.31079159135074363</v>
      </c>
      <c r="N35" s="17">
        <f t="shared" si="4"/>
        <v>119.53629615325717</v>
      </c>
      <c r="O35" s="24">
        <f t="shared" si="2"/>
        <v>0.21502125748409906</v>
      </c>
      <c r="P35" s="7"/>
      <c r="Q35" s="25">
        <f t="shared" si="5"/>
        <v>3840.4203257005151</v>
      </c>
      <c r="R35" s="24">
        <f t="shared" si="6"/>
        <v>121.33599777895444</v>
      </c>
      <c r="S35" s="7"/>
      <c r="T35" s="25">
        <f t="shared" si="7"/>
        <v>-1.0010712271277304</v>
      </c>
      <c r="U35" s="24">
        <f t="shared" si="8"/>
        <v>3.1799982332899469E-2</v>
      </c>
      <c r="V35" s="7"/>
      <c r="W35" s="25">
        <f t="shared" si="9"/>
        <v>-1.0011915490605114</v>
      </c>
      <c r="X35" s="24">
        <f t="shared" si="10"/>
        <v>84.203416353871376</v>
      </c>
      <c r="Y35" s="7"/>
      <c r="Z35" s="25">
        <f t="shared" si="11"/>
        <v>621</v>
      </c>
      <c r="AA35" s="17">
        <f t="shared" si="15"/>
        <v>84.293999999999983</v>
      </c>
      <c r="AB35" s="24">
        <f t="shared" si="12"/>
        <v>1.4712078396760997</v>
      </c>
      <c r="AC35" s="17">
        <f t="shared" si="13"/>
        <v>-9.0583646128607143E-2</v>
      </c>
      <c r="AD35" s="17">
        <f t="shared" ca="1" si="14"/>
        <v>5.2936475947831241E-3</v>
      </c>
      <c r="AE35" s="17">
        <v>134</v>
      </c>
    </row>
    <row r="36" spans="1:31" s="17" customFormat="1" x14ac:dyDescent="0.25">
      <c r="A36" s="17">
        <v>16</v>
      </c>
      <c r="B36" s="17">
        <v>626</v>
      </c>
      <c r="C36" s="17">
        <v>15153</v>
      </c>
      <c r="D36" s="17">
        <v>13520</v>
      </c>
      <c r="E36" s="17">
        <v>11373</v>
      </c>
      <c r="F36" s="17">
        <v>13027</v>
      </c>
      <c r="G36" s="24"/>
      <c r="H36" s="7"/>
      <c r="I36" s="25">
        <f t="shared" si="0"/>
        <v>3780</v>
      </c>
      <c r="J36" s="24">
        <f t="shared" si="0"/>
        <v>493</v>
      </c>
      <c r="K36" s="7"/>
      <c r="L36" s="25">
        <f t="shared" si="3"/>
        <v>3774.152372235857</v>
      </c>
      <c r="M36" s="17">
        <f t="shared" si="1"/>
        <v>34.19475046797605</v>
      </c>
      <c r="N36" s="17">
        <f t="shared" si="4"/>
        <v>494.27852374468313</v>
      </c>
      <c r="O36" s="24">
        <f t="shared" si="2"/>
        <v>1.6346229657185669</v>
      </c>
      <c r="P36" s="7"/>
      <c r="Q36" s="25">
        <f t="shared" si="5"/>
        <v>3813.4203257005151</v>
      </c>
      <c r="R36" s="24">
        <f t="shared" si="6"/>
        <v>494.33599777895444</v>
      </c>
      <c r="S36" s="7"/>
      <c r="T36" s="25">
        <f t="shared" si="7"/>
        <v>-0.99403321544146572</v>
      </c>
      <c r="U36" s="24">
        <f t="shared" si="8"/>
        <v>0.12955657252289537</v>
      </c>
      <c r="V36" s="7"/>
      <c r="W36" s="25">
        <f t="shared" si="9"/>
        <v>-0.99450363473758219</v>
      </c>
      <c r="X36" s="24">
        <f t="shared" si="10"/>
        <v>89.806462357778173</v>
      </c>
      <c r="Y36" s="7"/>
      <c r="Z36" s="25">
        <f t="shared" si="11"/>
        <v>626</v>
      </c>
      <c r="AA36" s="17">
        <f t="shared" si="15"/>
        <v>89.927999999999983</v>
      </c>
      <c r="AB36" s="24">
        <f t="shared" si="12"/>
        <v>1.5695396897334604</v>
      </c>
      <c r="AC36" s="17">
        <f t="shared" si="13"/>
        <v>-0.12153764222180996</v>
      </c>
      <c r="AD36" s="17">
        <f t="shared" ca="1" si="14"/>
        <v>1.0842432560949078E-2</v>
      </c>
      <c r="AE36" s="17">
        <v>133</v>
      </c>
    </row>
    <row r="37" spans="1:31" s="17" customFormat="1" x14ac:dyDescent="0.25">
      <c r="A37" s="17">
        <v>17</v>
      </c>
      <c r="B37" s="17">
        <v>624</v>
      </c>
      <c r="C37" s="17">
        <v>15122</v>
      </c>
      <c r="D37" s="17">
        <v>13710</v>
      </c>
      <c r="E37" s="17">
        <v>11411</v>
      </c>
      <c r="F37" s="17">
        <v>12851</v>
      </c>
      <c r="G37" s="24"/>
      <c r="H37" s="7"/>
      <c r="I37" s="25">
        <f t="shared" si="0"/>
        <v>3711</v>
      </c>
      <c r="J37" s="24">
        <f t="shared" si="0"/>
        <v>859</v>
      </c>
      <c r="K37" s="7"/>
      <c r="L37" s="25">
        <f t="shared" si="3"/>
        <v>3705.3436963927925</v>
      </c>
      <c r="M37" s="17">
        <f t="shared" si="1"/>
        <v>31.993770496908795</v>
      </c>
      <c r="N37" s="17">
        <f t="shared" si="4"/>
        <v>863.05666574081022</v>
      </c>
      <c r="O37" s="24">
        <f t="shared" si="2"/>
        <v>16.456536932663308</v>
      </c>
      <c r="P37" s="7"/>
      <c r="Q37" s="25">
        <f t="shared" si="5"/>
        <v>3744.4203257005151</v>
      </c>
      <c r="R37" s="24">
        <f t="shared" si="6"/>
        <v>860.33599777895449</v>
      </c>
      <c r="S37" s="7"/>
      <c r="T37" s="25">
        <f t="shared" si="7"/>
        <v>-0.97604718557656711</v>
      </c>
      <c r="U37" s="24">
        <f t="shared" si="8"/>
        <v>0.22547858863425868</v>
      </c>
      <c r="V37" s="7"/>
      <c r="W37" s="25">
        <f t="shared" si="9"/>
        <v>-0.97686106097036485</v>
      </c>
      <c r="X37" s="24">
        <f t="shared" si="10"/>
        <v>95.381543338187328</v>
      </c>
      <c r="Y37" s="7"/>
      <c r="Z37" s="25">
        <f t="shared" si="11"/>
        <v>624</v>
      </c>
      <c r="AA37" s="17">
        <f t="shared" si="15"/>
        <v>95.543999999999983</v>
      </c>
      <c r="AB37" s="24">
        <f t="shared" si="12"/>
        <v>1.667557380525462</v>
      </c>
      <c r="AC37" s="17">
        <f t="shared" si="13"/>
        <v>-0.16245666181265506</v>
      </c>
      <c r="AD37" s="17">
        <f t="shared" ca="1" si="14"/>
        <v>1.108810865640919E-2</v>
      </c>
      <c r="AE37" s="17">
        <v>132</v>
      </c>
    </row>
    <row r="38" spans="1:31" s="17" customFormat="1" x14ac:dyDescent="0.25">
      <c r="A38" s="17">
        <v>18</v>
      </c>
      <c r="B38" s="17">
        <v>647</v>
      </c>
      <c r="C38" s="17">
        <v>15059</v>
      </c>
      <c r="D38" s="17">
        <v>13886</v>
      </c>
      <c r="E38" s="17">
        <v>11460</v>
      </c>
      <c r="F38" s="17">
        <v>12658</v>
      </c>
      <c r="G38" s="24"/>
      <c r="H38" s="7"/>
      <c r="I38" s="25">
        <f t="shared" si="0"/>
        <v>3599</v>
      </c>
      <c r="J38" s="24">
        <f t="shared" si="0"/>
        <v>1228</v>
      </c>
      <c r="K38" s="7"/>
      <c r="L38" s="25">
        <f t="shared" si="3"/>
        <v>3596.0995587391667</v>
      </c>
      <c r="M38" s="17">
        <f t="shared" si="1"/>
        <v>8.4125595075442874</v>
      </c>
      <c r="N38" s="17">
        <f t="shared" si="4"/>
        <v>1236.6077231025045</v>
      </c>
      <c r="O38" s="24">
        <f t="shared" si="2"/>
        <v>74.092897009388849</v>
      </c>
      <c r="P38" s="7"/>
      <c r="Q38" s="25">
        <f t="shared" si="5"/>
        <v>3632.4203257005151</v>
      </c>
      <c r="R38" s="24">
        <f t="shared" si="6"/>
        <v>1229.3359977789544</v>
      </c>
      <c r="S38" s="7"/>
      <c r="T38" s="25">
        <f t="shared" si="7"/>
        <v>-0.94685247043354315</v>
      </c>
      <c r="U38" s="24">
        <f t="shared" si="8"/>
        <v>0.32218685077932163</v>
      </c>
      <c r="V38" s="7"/>
      <c r="W38" s="25">
        <f t="shared" si="9"/>
        <v>-0.94801254618593889</v>
      </c>
      <c r="X38" s="24">
        <f t="shared" si="10"/>
        <v>101.15478002311301</v>
      </c>
      <c r="Y38" s="7"/>
      <c r="Z38" s="25">
        <f t="shared" si="11"/>
        <v>647</v>
      </c>
      <c r="AA38" s="17">
        <f t="shared" si="15"/>
        <v>101.36699999999998</v>
      </c>
      <c r="AB38" s="24">
        <f t="shared" si="12"/>
        <v>1.7691879028690918</v>
      </c>
      <c r="AC38" s="17">
        <f t="shared" si="13"/>
        <v>-0.21221997688697058</v>
      </c>
      <c r="AD38" s="17">
        <f t="shared" ca="1" si="14"/>
        <v>0.13850295296681736</v>
      </c>
      <c r="AE38" s="17">
        <v>131</v>
      </c>
    </row>
    <row r="39" spans="1:31" s="17" customFormat="1" x14ac:dyDescent="0.25">
      <c r="A39" s="17">
        <v>19</v>
      </c>
      <c r="B39" s="17">
        <v>625</v>
      </c>
      <c r="C39" s="17">
        <v>14993</v>
      </c>
      <c r="D39" s="17">
        <v>14064</v>
      </c>
      <c r="E39" s="17">
        <v>11535</v>
      </c>
      <c r="F39" s="17">
        <v>12485</v>
      </c>
      <c r="G39" s="24"/>
      <c r="H39" s="7"/>
      <c r="I39" s="25">
        <f t="shared" si="0"/>
        <v>3458</v>
      </c>
      <c r="J39" s="24">
        <f t="shared" si="0"/>
        <v>1579</v>
      </c>
      <c r="K39" s="7"/>
      <c r="L39" s="25">
        <f t="shared" si="3"/>
        <v>3454.9770078941665</v>
      </c>
      <c r="M39" s="17">
        <f t="shared" si="1"/>
        <v>9.138481271931715</v>
      </c>
      <c r="N39" s="17">
        <f t="shared" si="4"/>
        <v>1585.3479714882492</v>
      </c>
      <c r="O39" s="24">
        <f t="shared" si="2"/>
        <v>40.296742015624588</v>
      </c>
      <c r="P39" s="7"/>
      <c r="Q39" s="25">
        <f t="shared" si="5"/>
        <v>3491.4203257005151</v>
      </c>
      <c r="R39" s="24">
        <f t="shared" si="6"/>
        <v>1580.3359977789544</v>
      </c>
      <c r="S39" s="7"/>
      <c r="T39" s="25">
        <f t="shared" si="7"/>
        <v>-0.91009840940527187</v>
      </c>
      <c r="U39" s="24">
        <f t="shared" si="8"/>
        <v>0.41417763672218644</v>
      </c>
      <c r="V39" s="7"/>
      <c r="W39" s="25">
        <f t="shared" si="9"/>
        <v>-0.91158774006892318</v>
      </c>
      <c r="X39" s="24">
        <f t="shared" si="10"/>
        <v>106.81874719226613</v>
      </c>
      <c r="Y39" s="7"/>
      <c r="Z39" s="25">
        <f t="shared" si="11"/>
        <v>625</v>
      </c>
      <c r="AA39" s="17">
        <f t="shared" si="15"/>
        <v>106.99199999999998</v>
      </c>
      <c r="AB39" s="24">
        <f t="shared" si="12"/>
        <v>1.8673626732937727</v>
      </c>
      <c r="AC39" s="17">
        <f t="shared" si="13"/>
        <v>-0.17325280773384577</v>
      </c>
      <c r="AD39" s="17">
        <f t="shared" ca="1" si="14"/>
        <v>-5.4635790253598771E-4</v>
      </c>
      <c r="AE39" s="17">
        <v>130</v>
      </c>
    </row>
    <row r="40" spans="1:31" s="17" customFormat="1" x14ac:dyDescent="0.25">
      <c r="A40" s="17">
        <v>20</v>
      </c>
      <c r="B40" s="17">
        <v>620</v>
      </c>
      <c r="C40" s="17">
        <v>14905</v>
      </c>
      <c r="D40" s="17">
        <v>14229</v>
      </c>
      <c r="E40" s="17">
        <v>11621</v>
      </c>
      <c r="F40" s="17">
        <v>12314</v>
      </c>
      <c r="G40" s="24"/>
      <c r="H40" s="7"/>
      <c r="I40" s="25">
        <f t="shared" si="0"/>
        <v>3284</v>
      </c>
      <c r="J40" s="24">
        <f t="shared" si="0"/>
        <v>1915</v>
      </c>
      <c r="K40" s="7"/>
      <c r="L40" s="25">
        <f t="shared" si="3"/>
        <v>3281.7765161179113</v>
      </c>
      <c r="M40" s="17">
        <f t="shared" si="1"/>
        <v>4.9438805739080491</v>
      </c>
      <c r="N40" s="17">
        <f t="shared" si="4"/>
        <v>1916.1854695364611</v>
      </c>
      <c r="O40" s="24">
        <f t="shared" si="2"/>
        <v>1.4053380218773939</v>
      </c>
      <c r="P40" s="7"/>
      <c r="Q40" s="25">
        <f t="shared" si="5"/>
        <v>3317.4203257005151</v>
      </c>
      <c r="R40" s="24">
        <f t="shared" si="6"/>
        <v>1916.3359977789544</v>
      </c>
      <c r="S40" s="7"/>
      <c r="T40" s="25">
        <f t="shared" si="7"/>
        <v>-0.86474233409378831</v>
      </c>
      <c r="U40" s="24">
        <f t="shared" si="8"/>
        <v>0.50223719249655274</v>
      </c>
      <c r="V40" s="7"/>
      <c r="W40" s="25">
        <f t="shared" si="9"/>
        <v>-0.86654678369269422</v>
      </c>
      <c r="X40" s="24">
        <f t="shared" si="10"/>
        <v>112.48011306782928</v>
      </c>
      <c r="Y40" s="7"/>
      <c r="Z40" s="25">
        <f t="shared" si="11"/>
        <v>620</v>
      </c>
      <c r="AA40" s="17">
        <f t="shared" si="15"/>
        <v>112.57199999999997</v>
      </c>
      <c r="AB40" s="24">
        <f t="shared" si="12"/>
        <v>1.9647520455550562</v>
      </c>
      <c r="AC40" s="17">
        <f t="shared" si="13"/>
        <v>-9.188693217069499E-2</v>
      </c>
      <c r="AD40" s="17">
        <f t="shared" ca="1" si="14"/>
        <v>-5.2886149130415561E-2</v>
      </c>
      <c r="AE40" s="17">
        <v>129</v>
      </c>
    </row>
    <row r="41" spans="1:31" s="17" customFormat="1" x14ac:dyDescent="0.25">
      <c r="A41" s="17">
        <v>21</v>
      </c>
      <c r="B41" s="17">
        <v>628</v>
      </c>
      <c r="C41" s="17">
        <v>14809</v>
      </c>
      <c r="D41" s="17">
        <v>14391</v>
      </c>
      <c r="E41" s="17">
        <v>11730</v>
      </c>
      <c r="F41" s="17">
        <v>12161</v>
      </c>
      <c r="G41" s="24"/>
      <c r="H41" s="7"/>
      <c r="I41" s="25">
        <f t="shared" si="0"/>
        <v>3079</v>
      </c>
      <c r="J41" s="24">
        <f t="shared" si="0"/>
        <v>2230</v>
      </c>
      <c r="K41" s="7"/>
      <c r="L41" s="25">
        <f t="shared" si="3"/>
        <v>3074.3107776073762</v>
      </c>
      <c r="M41" s="17">
        <f t="shared" si="1"/>
        <v>21.988806647484786</v>
      </c>
      <c r="N41" s="17">
        <f t="shared" si="4"/>
        <v>2232.7229414414946</v>
      </c>
      <c r="O41" s="24">
        <f t="shared" si="2"/>
        <v>7.4144100938089101</v>
      </c>
      <c r="P41" s="7"/>
      <c r="Q41" s="25">
        <f t="shared" si="5"/>
        <v>3112.4203257005151</v>
      </c>
      <c r="R41" s="24">
        <f t="shared" si="6"/>
        <v>2231.3359977789546</v>
      </c>
      <c r="S41" s="7"/>
      <c r="T41" s="25">
        <f t="shared" si="7"/>
        <v>-0.81130557869807474</v>
      </c>
      <c r="U41" s="24">
        <f t="shared" si="8"/>
        <v>0.58479302603502115</v>
      </c>
      <c r="V41" s="7"/>
      <c r="W41" s="25">
        <f t="shared" si="9"/>
        <v>-0.81340538228117842</v>
      </c>
      <c r="X41" s="24">
        <f t="shared" si="10"/>
        <v>118.09821642943064</v>
      </c>
      <c r="Y41" s="7"/>
      <c r="Z41" s="25">
        <f t="shared" si="11"/>
        <v>628</v>
      </c>
      <c r="AA41" s="17">
        <f t="shared" si="15"/>
        <v>118.22399999999998</v>
      </c>
      <c r="AB41" s="24">
        <f t="shared" si="12"/>
        <v>2.0633980548777759</v>
      </c>
      <c r="AC41" s="17">
        <f t="shared" si="13"/>
        <v>-0.12578357056933953</v>
      </c>
      <c r="AD41" s="17">
        <f t="shared" ca="1" si="14"/>
        <v>6.5039461033663315E-2</v>
      </c>
      <c r="AE41" s="17">
        <v>128</v>
      </c>
    </row>
    <row r="42" spans="1:31" s="17" customFormat="1" x14ac:dyDescent="0.25">
      <c r="A42" s="17">
        <v>22</v>
      </c>
      <c r="B42" s="17">
        <v>603</v>
      </c>
      <c r="C42" s="17">
        <v>14688</v>
      </c>
      <c r="D42" s="17">
        <v>14528</v>
      </c>
      <c r="E42" s="17">
        <v>11840</v>
      </c>
      <c r="F42" s="17">
        <v>12014</v>
      </c>
      <c r="G42" s="24"/>
      <c r="H42" s="7"/>
      <c r="I42" s="25">
        <f t="shared" si="0"/>
        <v>2848</v>
      </c>
      <c r="J42" s="24">
        <f t="shared" si="0"/>
        <v>2514</v>
      </c>
      <c r="K42" s="7"/>
      <c r="L42" s="25">
        <f t="shared" si="3"/>
        <v>2846.6316411438993</v>
      </c>
      <c r="M42" s="17">
        <f t="shared" si="1"/>
        <v>1.872405959069251</v>
      </c>
      <c r="N42" s="17">
        <f t="shared" si="4"/>
        <v>2516.2205159837567</v>
      </c>
      <c r="O42" s="24">
        <f t="shared" si="2"/>
        <v>4.9306912341191662</v>
      </c>
      <c r="P42" s="7"/>
      <c r="Q42" s="25">
        <f t="shared" si="5"/>
        <v>2881.4203257005151</v>
      </c>
      <c r="R42" s="24">
        <f t="shared" si="6"/>
        <v>2515.3359977789546</v>
      </c>
      <c r="S42" s="7"/>
      <c r="T42" s="25">
        <f t="shared" si="7"/>
        <v>-0.7510914787155879</v>
      </c>
      <c r="U42" s="24">
        <f t="shared" si="8"/>
        <v>0.65922431722525932</v>
      </c>
      <c r="V42" s="7"/>
      <c r="W42" s="25">
        <f t="shared" si="9"/>
        <v>-0.75345749249351057</v>
      </c>
      <c r="X42" s="24">
        <f t="shared" si="10"/>
        <v>123.56792065857121</v>
      </c>
      <c r="Y42" s="7"/>
      <c r="Z42" s="25">
        <f t="shared" si="11"/>
        <v>603</v>
      </c>
      <c r="AA42" s="17">
        <f t="shared" si="15"/>
        <v>123.65099999999998</v>
      </c>
      <c r="AB42" s="24">
        <f t="shared" si="12"/>
        <v>2.158117073383508</v>
      </c>
      <c r="AC42" s="17">
        <f t="shared" si="13"/>
        <v>-8.3079341428771158E-2</v>
      </c>
      <c r="AD42" s="17">
        <f t="shared" ca="1" si="14"/>
        <v>1.4162455222589188E-2</v>
      </c>
      <c r="AE42" s="17">
        <v>127</v>
      </c>
    </row>
    <row r="43" spans="1:31" s="17" customFormat="1" x14ac:dyDescent="0.25">
      <c r="A43" s="17">
        <v>23</v>
      </c>
      <c r="B43" s="17">
        <v>619</v>
      </c>
      <c r="C43" s="17">
        <v>14558</v>
      </c>
      <c r="D43" s="17">
        <v>14668</v>
      </c>
      <c r="E43" s="17">
        <v>11975</v>
      </c>
      <c r="F43" s="17">
        <v>11884</v>
      </c>
      <c r="G43" s="24"/>
      <c r="H43" s="7"/>
      <c r="I43" s="25">
        <f t="shared" si="0"/>
        <v>2583</v>
      </c>
      <c r="J43" s="24">
        <f t="shared" si="0"/>
        <v>2784</v>
      </c>
      <c r="K43" s="7"/>
      <c r="L43" s="25">
        <f t="shared" si="3"/>
        <v>2586.068061076337</v>
      </c>
      <c r="M43" s="17">
        <f t="shared" si="1"/>
        <v>9.4129987681342548</v>
      </c>
      <c r="N43" s="17">
        <f t="shared" si="4"/>
        <v>2783.7036389171976</v>
      </c>
      <c r="O43" s="24">
        <f t="shared" si="2"/>
        <v>8.7829891399797647E-2</v>
      </c>
      <c r="P43" s="7"/>
      <c r="Q43" s="25">
        <f t="shared" si="5"/>
        <v>2616.4203257005151</v>
      </c>
      <c r="R43" s="24">
        <f t="shared" si="6"/>
        <v>2785.3359977789546</v>
      </c>
      <c r="S43" s="7"/>
      <c r="T43" s="25">
        <f t="shared" si="7"/>
        <v>-0.68201469735039721</v>
      </c>
      <c r="U43" s="24">
        <f t="shared" si="8"/>
        <v>0.72998646025823222</v>
      </c>
      <c r="V43" s="7"/>
      <c r="W43" s="25">
        <f t="shared" si="9"/>
        <v>-0.6846337223949388</v>
      </c>
      <c r="X43" s="24">
        <f t="shared" si="10"/>
        <v>129.22046593083707</v>
      </c>
      <c r="Y43" s="7"/>
      <c r="Z43" s="25">
        <f t="shared" si="11"/>
        <v>619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-1.5340691629148751E-3</v>
      </c>
      <c r="AD43" s="17">
        <f t="shared" ca="1" si="14"/>
        <v>1.4960921238099445E-2</v>
      </c>
      <c r="AE43" s="17">
        <v>126</v>
      </c>
    </row>
    <row r="44" spans="1:31" s="17" customFormat="1" x14ac:dyDescent="0.25">
      <c r="A44" s="17">
        <v>24</v>
      </c>
      <c r="B44" s="17">
        <v>621</v>
      </c>
      <c r="C44" s="17">
        <v>14413</v>
      </c>
      <c r="D44" s="17">
        <v>14784</v>
      </c>
      <c r="E44" s="17">
        <v>12118</v>
      </c>
      <c r="F44" s="17">
        <v>11759</v>
      </c>
      <c r="G44" s="24"/>
      <c r="H44" s="7"/>
      <c r="I44" s="25">
        <f t="shared" si="0"/>
        <v>2295</v>
      </c>
      <c r="J44" s="24">
        <f t="shared" si="0"/>
        <v>3025</v>
      </c>
      <c r="K44" s="7"/>
      <c r="L44" s="25">
        <f t="shared" si="3"/>
        <v>2299.7934792396563</v>
      </c>
      <c r="M44" s="17">
        <f t="shared" si="1"/>
        <v>22.977443221016276</v>
      </c>
      <c r="N44" s="17">
        <f t="shared" si="4"/>
        <v>3025.567624956429</v>
      </c>
      <c r="O44" s="24">
        <f t="shared" si="2"/>
        <v>0.32219809116099229</v>
      </c>
      <c r="P44" s="7"/>
      <c r="Q44" s="25">
        <f t="shared" si="5"/>
        <v>2328.4203257005151</v>
      </c>
      <c r="R44" s="24">
        <f t="shared" si="6"/>
        <v>3026.3359977789546</v>
      </c>
      <c r="S44" s="7"/>
      <c r="T44" s="25">
        <f t="shared" si="7"/>
        <v>-0.6069425726969071</v>
      </c>
      <c r="U44" s="24">
        <f t="shared" si="8"/>
        <v>0.79314822496544146</v>
      </c>
      <c r="V44" s="7"/>
      <c r="W44" s="25">
        <f t="shared" si="9"/>
        <v>-0.60978734767460196</v>
      </c>
      <c r="X44" s="24">
        <f t="shared" si="10"/>
        <v>134.83042818292637</v>
      </c>
      <c r="Y44" s="7"/>
      <c r="Z44" s="25">
        <f t="shared" si="11"/>
        <v>621</v>
      </c>
      <c r="AA44" s="17">
        <f t="shared" si="15"/>
        <v>134.81099999999998</v>
      </c>
      <c r="AB44" s="24">
        <f t="shared" si="12"/>
        <v>2.3528958179060755</v>
      </c>
      <c r="AC44" s="17">
        <f t="shared" si="13"/>
        <v>1.9428182926390036E-2</v>
      </c>
      <c r="AD44" s="17">
        <f t="shared" ca="1" si="14"/>
        <v>6.1466102751609242E-2</v>
      </c>
      <c r="AE44" s="17">
        <v>125</v>
      </c>
    </row>
    <row r="45" spans="1:31" s="17" customFormat="1" x14ac:dyDescent="0.25">
      <c r="A45" s="17">
        <v>25</v>
      </c>
      <c r="B45" s="17">
        <v>633</v>
      </c>
      <c r="C45" s="17">
        <v>14266</v>
      </c>
      <c r="D45" s="17">
        <v>14898</v>
      </c>
      <c r="E45" s="17">
        <v>12280</v>
      </c>
      <c r="F45" s="17">
        <v>11652</v>
      </c>
      <c r="G45" s="24"/>
      <c r="H45" s="7"/>
      <c r="I45" s="25">
        <f t="shared" si="0"/>
        <v>1986</v>
      </c>
      <c r="J45" s="24">
        <f t="shared" si="0"/>
        <v>3246</v>
      </c>
      <c r="K45" s="7"/>
      <c r="L45" s="25">
        <f t="shared" si="3"/>
        <v>1985.1697397615321</v>
      </c>
      <c r="M45" s="17">
        <f t="shared" si="1"/>
        <v>0.68933206358072785</v>
      </c>
      <c r="N45" s="17">
        <f t="shared" si="4"/>
        <v>3242.4233527794058</v>
      </c>
      <c r="O45" s="24">
        <f t="shared" si="2"/>
        <v>12.792405340583988</v>
      </c>
      <c r="P45" s="7"/>
      <c r="Q45" s="25">
        <f t="shared" si="5"/>
        <v>2019.4203257005149</v>
      </c>
      <c r="R45" s="24">
        <f t="shared" si="6"/>
        <v>3247.3359977789546</v>
      </c>
      <c r="S45" s="7"/>
      <c r="T45" s="25">
        <f t="shared" si="7"/>
        <v>-0.52639643895409993</v>
      </c>
      <c r="U45" s="24">
        <f t="shared" si="8"/>
        <v>0.85106834944798593</v>
      </c>
      <c r="V45" s="7"/>
      <c r="W45" s="25">
        <f t="shared" si="9"/>
        <v>-0.5294481543543762</v>
      </c>
      <c r="X45" s="24">
        <f t="shared" si="10"/>
        <v>140.49851953651341</v>
      </c>
      <c r="Y45" s="7"/>
      <c r="Z45" s="25">
        <f t="shared" si="11"/>
        <v>633</v>
      </c>
      <c r="AA45" s="17">
        <f t="shared" si="15"/>
        <v>140.50799999999998</v>
      </c>
      <c r="AB45" s="24">
        <f t="shared" si="12"/>
        <v>2.4523272253921919</v>
      </c>
      <c r="AC45" s="17">
        <f t="shared" si="13"/>
        <v>-9.4804634865681692E-3</v>
      </c>
      <c r="AD45" s="17">
        <f t="shared" ca="1" si="14"/>
        <v>2.7317612561262195E-2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14099</v>
      </c>
      <c r="D46" s="17">
        <v>14992</v>
      </c>
      <c r="E46" s="17">
        <v>12448</v>
      </c>
      <c r="F46" s="17">
        <v>11556</v>
      </c>
      <c r="G46" s="24"/>
      <c r="H46" s="7"/>
      <c r="I46" s="25">
        <f t="shared" si="0"/>
        <v>1651</v>
      </c>
      <c r="J46" s="24">
        <f t="shared" si="0"/>
        <v>3436</v>
      </c>
      <c r="K46" s="7"/>
      <c r="L46" s="25">
        <f t="shared" si="3"/>
        <v>1648.9730040693466</v>
      </c>
      <c r="M46" s="17">
        <f t="shared" si="1"/>
        <v>4.1087125028852665</v>
      </c>
      <c r="N46" s="17">
        <f t="shared" si="4"/>
        <v>3427.9782269002098</v>
      </c>
      <c r="O46" s="24">
        <f t="shared" si="2"/>
        <v>64.34884366451692</v>
      </c>
      <c r="P46" s="7"/>
      <c r="Q46" s="25">
        <f t="shared" si="5"/>
        <v>1684.4203257005149</v>
      </c>
      <c r="R46" s="24">
        <f t="shared" si="6"/>
        <v>3437.3359977789546</v>
      </c>
      <c r="S46" s="7"/>
      <c r="T46" s="25">
        <f t="shared" si="7"/>
        <v>-0.43907296062451928</v>
      </c>
      <c r="U46" s="24">
        <f t="shared" si="8"/>
        <v>0.90086393158230016</v>
      </c>
      <c r="V46" s="7"/>
      <c r="W46" s="25">
        <f t="shared" si="9"/>
        <v>-0.44230247265799821</v>
      </c>
      <c r="X46" s="24">
        <f t="shared" si="10"/>
        <v>146.23426627105289</v>
      </c>
      <c r="Y46" s="7"/>
      <c r="Z46" s="25">
        <f t="shared" si="11"/>
        <v>636</v>
      </c>
      <c r="AA46" s="17">
        <f t="shared" si="15"/>
        <v>146.23199999999997</v>
      </c>
      <c r="AB46" s="24">
        <f t="shared" si="12"/>
        <v>2.5522298717763472</v>
      </c>
      <c r="AC46" s="17">
        <f t="shared" si="13"/>
        <v>2.2662710529175456E-3</v>
      </c>
      <c r="AD46" s="17">
        <f t="shared" ca="1" si="14"/>
        <v>0.11825044717079436</v>
      </c>
      <c r="AE46" s="17">
        <v>123</v>
      </c>
    </row>
    <row r="47" spans="1:31" s="17" customFormat="1" x14ac:dyDescent="0.25">
      <c r="A47" s="17">
        <v>27</v>
      </c>
      <c r="B47" s="17">
        <v>632</v>
      </c>
      <c r="C47" s="17">
        <v>13912</v>
      </c>
      <c r="D47" s="17">
        <v>15061</v>
      </c>
      <c r="E47" s="17">
        <v>12619</v>
      </c>
      <c r="F47" s="17">
        <v>11474</v>
      </c>
      <c r="G47" s="24"/>
      <c r="H47" s="7"/>
      <c r="I47" s="25">
        <f t="shared" si="0"/>
        <v>1293</v>
      </c>
      <c r="J47" s="24">
        <f t="shared" si="0"/>
        <v>3587</v>
      </c>
      <c r="K47" s="7"/>
      <c r="L47" s="25">
        <f t="shared" si="3"/>
        <v>1298.2609384843427</v>
      </c>
      <c r="M47" s="17">
        <f t="shared" si="1"/>
        <v>27.677473736037641</v>
      </c>
      <c r="N47" s="17">
        <f t="shared" si="4"/>
        <v>3578.436477784916</v>
      </c>
      <c r="O47" s="24">
        <f t="shared" si="2"/>
        <v>73.333912728238019</v>
      </c>
      <c r="P47" s="7"/>
      <c r="Q47" s="25">
        <f t="shared" si="5"/>
        <v>1326.4203257005149</v>
      </c>
      <c r="R47" s="24">
        <f t="shared" si="6"/>
        <v>3588.3359977789546</v>
      </c>
      <c r="S47" s="7"/>
      <c r="T47" s="25">
        <f t="shared" si="7"/>
        <v>-0.34575413900663915</v>
      </c>
      <c r="U47" s="24">
        <f t="shared" si="8"/>
        <v>0.9404383152785184</v>
      </c>
      <c r="V47" s="7"/>
      <c r="W47" s="25">
        <f t="shared" si="9"/>
        <v>-0.34912479914122191</v>
      </c>
      <c r="X47" s="24">
        <f t="shared" si="10"/>
        <v>152.01744000051144</v>
      </c>
      <c r="Y47" s="7"/>
      <c r="Z47" s="25">
        <f t="shared" si="11"/>
        <v>632</v>
      </c>
      <c r="AA47" s="17">
        <f t="shared" si="15"/>
        <v>151.91999999999996</v>
      </c>
      <c r="AB47" s="24">
        <f t="shared" si="12"/>
        <v>2.6515041996297843</v>
      </c>
      <c r="AC47" s="17">
        <f t="shared" si="13"/>
        <v>9.7440000511483049E-2</v>
      </c>
      <c r="AD47" s="17">
        <f t="shared" ca="1" si="14"/>
        <v>-3.5410841081954914E-2</v>
      </c>
      <c r="AE47" s="17">
        <v>122</v>
      </c>
    </row>
    <row r="48" spans="1:31" s="17" customFormat="1" x14ac:dyDescent="0.25">
      <c r="A48" s="17">
        <v>28</v>
      </c>
      <c r="B48" s="17">
        <v>624</v>
      </c>
      <c r="C48" s="17">
        <v>13738</v>
      </c>
      <c r="D48" s="17">
        <v>15114</v>
      </c>
      <c r="E48" s="17">
        <v>12801</v>
      </c>
      <c r="F48" s="17">
        <v>11419</v>
      </c>
      <c r="G48" s="24"/>
      <c r="H48" s="7"/>
      <c r="I48" s="25">
        <f t="shared" si="0"/>
        <v>937</v>
      </c>
      <c r="J48" s="24">
        <f t="shared" si="0"/>
        <v>3695</v>
      </c>
      <c r="K48" s="7"/>
      <c r="L48" s="25">
        <f t="shared" si="3"/>
        <v>939.10610910376545</v>
      </c>
      <c r="M48" s="17">
        <f t="shared" si="1"/>
        <v>4.4356955569636973</v>
      </c>
      <c r="N48" s="17">
        <f t="shared" si="4"/>
        <v>3692.3524058674311</v>
      </c>
      <c r="O48" s="24">
        <f t="shared" si="2"/>
        <v>7.0097546908131791</v>
      </c>
      <c r="P48" s="7"/>
      <c r="Q48" s="25">
        <f t="shared" si="5"/>
        <v>970.42032570051504</v>
      </c>
      <c r="R48" s="24">
        <f t="shared" si="6"/>
        <v>3696.3359977789546</v>
      </c>
      <c r="S48" s="7"/>
      <c r="T48" s="25">
        <f t="shared" si="7"/>
        <v>-0.25295665158774161</v>
      </c>
      <c r="U48" s="24">
        <f t="shared" si="8"/>
        <v>0.96874317249170749</v>
      </c>
      <c r="V48" s="7"/>
      <c r="W48" s="25">
        <f t="shared" si="9"/>
        <v>-0.25642809821343021</v>
      </c>
      <c r="X48" s="24">
        <f t="shared" si="10"/>
        <v>157.55792818817076</v>
      </c>
      <c r="Y48" s="7"/>
      <c r="Z48" s="25">
        <f t="shared" si="11"/>
        <v>624</v>
      </c>
      <c r="AA48" s="17">
        <f t="shared" si="15"/>
        <v>157.53599999999994</v>
      </c>
      <c r="AB48" s="24">
        <f t="shared" si="12"/>
        <v>2.7495218904217857</v>
      </c>
      <c r="AC48" s="17">
        <f t="shared" si="13"/>
        <v>2.192818817081843E-2</v>
      </c>
      <c r="AD48" s="17">
        <f t="shared" ca="1" si="14"/>
        <v>5.8216461060453639E-2</v>
      </c>
      <c r="AE48" s="17">
        <v>121</v>
      </c>
    </row>
    <row r="49" spans="1:31" s="17" customFormat="1" x14ac:dyDescent="0.25">
      <c r="A49" s="17">
        <v>29</v>
      </c>
      <c r="B49" s="17">
        <v>611</v>
      </c>
      <c r="C49" s="17">
        <v>13548</v>
      </c>
      <c r="D49" s="17">
        <v>15148</v>
      </c>
      <c r="E49" s="17">
        <v>12976</v>
      </c>
      <c r="F49" s="17">
        <v>11373</v>
      </c>
      <c r="G49" s="24"/>
      <c r="H49" s="7"/>
      <c r="I49" s="25">
        <f t="shared" si="0"/>
        <v>572</v>
      </c>
      <c r="J49" s="24">
        <f t="shared" si="0"/>
        <v>3775</v>
      </c>
      <c r="K49" s="7"/>
      <c r="L49" s="25">
        <f t="shared" si="3"/>
        <v>578.36308519777754</v>
      </c>
      <c r="M49" s="17">
        <f t="shared" si="1"/>
        <v>40.488853234175593</v>
      </c>
      <c r="N49" s="17">
        <f t="shared" si="4"/>
        <v>3769.4845638017273</v>
      </c>
      <c r="O49" s="24">
        <f t="shared" si="2"/>
        <v>30.42003645721692</v>
      </c>
      <c r="P49" s="7"/>
      <c r="Q49" s="25">
        <f t="shared" si="5"/>
        <v>605.42032570051504</v>
      </c>
      <c r="R49" s="24">
        <f t="shared" si="6"/>
        <v>3776.3359977789546</v>
      </c>
      <c r="S49" s="7"/>
      <c r="T49" s="25">
        <f t="shared" si="7"/>
        <v>-0.15781316027342251</v>
      </c>
      <c r="U49" s="24">
        <f t="shared" si="8"/>
        <v>0.98970973339036616</v>
      </c>
      <c r="V49" s="7"/>
      <c r="W49" s="25">
        <f t="shared" si="9"/>
        <v>-0.16135909418548483</v>
      </c>
      <c r="X49" s="24">
        <f t="shared" si="10"/>
        <v>163.12434357052564</v>
      </c>
      <c r="Y49" s="7"/>
      <c r="Z49" s="25">
        <f t="shared" si="11"/>
        <v>611</v>
      </c>
      <c r="AA49" s="17">
        <f t="shared" si="15"/>
        <v>163.03499999999994</v>
      </c>
      <c r="AB49" s="24">
        <f t="shared" si="12"/>
        <v>2.8454975459889544</v>
      </c>
      <c r="AC49" s="17">
        <f t="shared" si="13"/>
        <v>8.9343570525699079E-2</v>
      </c>
      <c r="AD49" s="17">
        <f t="shared" ca="1" si="14"/>
        <v>8.63774255370231E-2</v>
      </c>
      <c r="AE49" s="17">
        <v>120</v>
      </c>
    </row>
    <row r="50" spans="1:31" s="17" customFormat="1" x14ac:dyDescent="0.25">
      <c r="A50" s="17">
        <v>30</v>
      </c>
      <c r="B50" s="17">
        <v>613</v>
      </c>
      <c r="C50" s="17">
        <v>13375</v>
      </c>
      <c r="D50" s="17">
        <v>15181</v>
      </c>
      <c r="E50" s="17">
        <v>13170</v>
      </c>
      <c r="F50" s="17">
        <v>11358</v>
      </c>
      <c r="G50" s="24"/>
      <c r="H50" s="7"/>
      <c r="I50" s="25">
        <f t="shared" si="0"/>
        <v>205</v>
      </c>
      <c r="J50" s="24">
        <f t="shared" si="0"/>
        <v>3823</v>
      </c>
      <c r="K50" s="7"/>
      <c r="L50" s="25">
        <f t="shared" si="3"/>
        <v>210.78490791264889</v>
      </c>
      <c r="M50" s="17">
        <f t="shared" si="1"/>
        <v>33.465159557827739</v>
      </c>
      <c r="N50" s="17">
        <f t="shared" si="4"/>
        <v>3811.9315478669014</v>
      </c>
      <c r="O50" s="24">
        <f t="shared" si="2"/>
        <v>122.51063262269533</v>
      </c>
      <c r="P50" s="7"/>
      <c r="Q50" s="25">
        <f t="shared" si="5"/>
        <v>238.42032570051498</v>
      </c>
      <c r="R50" s="24">
        <f t="shared" si="6"/>
        <v>3824.3359977789546</v>
      </c>
      <c r="S50" s="7"/>
      <c r="T50" s="25">
        <f t="shared" si="7"/>
        <v>-6.2148334760120785E-2</v>
      </c>
      <c r="U50" s="24">
        <f t="shared" si="8"/>
        <v>1.0022896699295614</v>
      </c>
      <c r="V50" s="7"/>
      <c r="W50" s="25">
        <f t="shared" si="9"/>
        <v>-6.573871357880666E-2</v>
      </c>
      <c r="X50" s="24">
        <f t="shared" si="10"/>
        <v>168.63162006913672</v>
      </c>
      <c r="Y50" s="7"/>
      <c r="Z50" s="25">
        <f t="shared" si="11"/>
        <v>613</v>
      </c>
      <c r="AA50" s="17">
        <f t="shared" si="15"/>
        <v>168.55199999999994</v>
      </c>
      <c r="AB50" s="24">
        <f t="shared" si="12"/>
        <v>2.9417873608214808</v>
      </c>
      <c r="AC50" s="17">
        <f t="shared" si="13"/>
        <v>7.9620069136780103E-2</v>
      </c>
      <c r="AD50" s="17">
        <f t="shared" ca="1" si="14"/>
        <v>-6.3601674137885311E-3</v>
      </c>
      <c r="AE50" s="17">
        <v>119</v>
      </c>
    </row>
    <row r="51" spans="1:31" s="17" customFormat="1" x14ac:dyDescent="0.25">
      <c r="A51" s="17">
        <v>31</v>
      </c>
      <c r="B51" s="17">
        <v>612</v>
      </c>
      <c r="C51" s="17">
        <v>13196</v>
      </c>
      <c r="D51" s="17">
        <v>15179</v>
      </c>
      <c r="E51" s="17">
        <v>13353</v>
      </c>
      <c r="F51" s="17">
        <v>11353</v>
      </c>
      <c r="G51" s="24"/>
      <c r="H51" s="7"/>
      <c r="I51" s="25">
        <f t="shared" si="0"/>
        <v>-157</v>
      </c>
      <c r="J51" s="24">
        <f t="shared" si="0"/>
        <v>3826</v>
      </c>
      <c r="K51" s="7"/>
      <c r="L51" s="25">
        <f t="shared" si="3"/>
        <v>-158.45046132587146</v>
      </c>
      <c r="M51" s="17">
        <f t="shared" si="1"/>
        <v>2.1038380578487894</v>
      </c>
      <c r="N51" s="17">
        <f t="shared" si="4"/>
        <v>3819.0079159267561</v>
      </c>
      <c r="O51" s="24">
        <f t="shared" si="2"/>
        <v>48.889239687310436</v>
      </c>
      <c r="P51" s="7"/>
      <c r="Q51" s="25">
        <f t="shared" si="5"/>
        <v>-123.57967429948501</v>
      </c>
      <c r="R51" s="24">
        <f t="shared" si="6"/>
        <v>3827.3359977789546</v>
      </c>
      <c r="S51" s="7"/>
      <c r="T51" s="25">
        <f t="shared" si="7"/>
        <v>3.221315525572449E-2</v>
      </c>
      <c r="U51" s="24">
        <f t="shared" si="8"/>
        <v>1.003075915963261</v>
      </c>
      <c r="V51" s="7"/>
      <c r="W51" s="25">
        <f t="shared" si="9"/>
        <v>2.862056556395311E-2</v>
      </c>
      <c r="X51" s="24">
        <f t="shared" si="10"/>
        <v>174.01855725358462</v>
      </c>
      <c r="Y51" s="7"/>
      <c r="Z51" s="25">
        <f t="shared" si="11"/>
        <v>612</v>
      </c>
      <c r="AA51" s="17">
        <f t="shared" si="15"/>
        <v>174.05999999999995</v>
      </c>
      <c r="AB51" s="24">
        <f t="shared" si="12"/>
        <v>3.0379200960213288</v>
      </c>
      <c r="AC51" s="17">
        <f t="shared" si="13"/>
        <v>-4.1442746415327747E-2</v>
      </c>
      <c r="AD51" s="17">
        <f t="shared" ca="1" si="14"/>
        <v>0.12397727102893441</v>
      </c>
      <c r="AE51" s="17">
        <v>118</v>
      </c>
    </row>
    <row r="52" spans="1:31" s="17" customFormat="1" x14ac:dyDescent="0.25">
      <c r="A52" s="17">
        <v>32</v>
      </c>
      <c r="B52" s="17">
        <v>626</v>
      </c>
      <c r="C52" s="17">
        <v>12997</v>
      </c>
      <c r="D52" s="17">
        <v>15160</v>
      </c>
      <c r="E52" s="17">
        <v>13538</v>
      </c>
      <c r="F52" s="17">
        <v>11364</v>
      </c>
      <c r="G52" s="24"/>
      <c r="H52" s="7"/>
      <c r="I52" s="25">
        <f t="shared" ref="I52:J83" si="16">C52-E52</f>
        <v>-541</v>
      </c>
      <c r="J52" s="24">
        <f t="shared" si="16"/>
        <v>3796</v>
      </c>
      <c r="K52" s="7"/>
      <c r="L52" s="25">
        <f t="shared" si="3"/>
        <v>-534.907670263559</v>
      </c>
      <c r="M52" s="17">
        <f t="shared" si="1"/>
        <v>37.116481617523284</v>
      </c>
      <c r="N52" s="17">
        <f t="shared" si="4"/>
        <v>3789.6875795257779</v>
      </c>
      <c r="O52" s="24">
        <f t="shared" si="2"/>
        <v>39.846652243378465</v>
      </c>
      <c r="P52" s="7"/>
      <c r="Q52" s="25">
        <f t="shared" si="5"/>
        <v>-507.57967429948502</v>
      </c>
      <c r="R52" s="24">
        <f t="shared" si="6"/>
        <v>3797.3359977789546</v>
      </c>
      <c r="S52" s="7"/>
      <c r="T52" s="25">
        <f t="shared" si="7"/>
        <v>0.13230932146037805</v>
      </c>
      <c r="U52" s="24">
        <f t="shared" si="8"/>
        <v>0.99521345562626407</v>
      </c>
      <c r="V52" s="7"/>
      <c r="W52" s="25">
        <f t="shared" si="9"/>
        <v>0.12874553543637801</v>
      </c>
      <c r="X52" s="24">
        <f t="shared" si="10"/>
        <v>179.75530832181414</v>
      </c>
      <c r="Y52" s="7"/>
      <c r="Z52" s="25">
        <f t="shared" si="11"/>
        <v>626</v>
      </c>
      <c r="AA52" s="17">
        <f t="shared" si="15"/>
        <v>179.69399999999993</v>
      </c>
      <c r="AB52" s="24">
        <f t="shared" si="12"/>
        <v>3.1362519460786888</v>
      </c>
      <c r="AC52" s="17">
        <f t="shared" si="13"/>
        <v>6.1308321814209421E-2</v>
      </c>
      <c r="AD52" s="17">
        <f t="shared" ca="1" si="14"/>
        <v>-9.1371761246534788E-3</v>
      </c>
      <c r="AE52" s="17">
        <v>117</v>
      </c>
    </row>
    <row r="53" spans="1:31" s="17" customFormat="1" x14ac:dyDescent="0.25">
      <c r="A53" s="17">
        <v>33</v>
      </c>
      <c r="B53" s="17">
        <v>635</v>
      </c>
      <c r="C53" s="17">
        <v>12813</v>
      </c>
      <c r="D53" s="17">
        <v>15128</v>
      </c>
      <c r="E53" s="17">
        <v>13727</v>
      </c>
      <c r="F53" s="17">
        <v>11400</v>
      </c>
      <c r="G53" s="24"/>
      <c r="H53" s="7"/>
      <c r="I53" s="25">
        <f t="shared" si="16"/>
        <v>-914</v>
      </c>
      <c r="J53" s="24">
        <f t="shared" si="16"/>
        <v>3728</v>
      </c>
      <c r="K53" s="7"/>
      <c r="L53" s="25">
        <f t="shared" si="3"/>
        <v>-911.80464797923287</v>
      </c>
      <c r="M53" s="17">
        <f t="shared" si="1"/>
        <v>4.819570495086329</v>
      </c>
      <c r="N53" s="17">
        <f t="shared" si="4"/>
        <v>3722.4650545578661</v>
      </c>
      <c r="O53" s="24">
        <f t="shared" si="2"/>
        <v>30.635621047398871</v>
      </c>
      <c r="P53" s="7"/>
      <c r="Q53" s="25">
        <f t="shared" si="5"/>
        <v>-880.57967429948496</v>
      </c>
      <c r="R53" s="24">
        <f t="shared" si="6"/>
        <v>3729.3359977789546</v>
      </c>
      <c r="S53" s="7"/>
      <c r="T53" s="25">
        <f t="shared" si="7"/>
        <v>0.22953814957062746</v>
      </c>
      <c r="U53" s="24">
        <f t="shared" si="8"/>
        <v>0.9773918788624042</v>
      </c>
      <c r="V53" s="7"/>
      <c r="W53" s="25">
        <f t="shared" si="9"/>
        <v>0.22603882017652063</v>
      </c>
      <c r="X53" s="24">
        <f t="shared" si="10"/>
        <v>185.4059019925453</v>
      </c>
      <c r="Y53" s="7"/>
      <c r="Z53" s="25">
        <f t="shared" si="11"/>
        <v>635</v>
      </c>
      <c r="AA53" s="17">
        <f t="shared" si="15"/>
        <v>185.40899999999993</v>
      </c>
      <c r="AB53" s="24">
        <f t="shared" si="12"/>
        <v>3.2359975128301652</v>
      </c>
      <c r="AC53" s="17">
        <f t="shared" si="13"/>
        <v>-3.0980074546391734E-3</v>
      </c>
      <c r="AD53" s="17">
        <f t="shared" ca="1" si="14"/>
        <v>9.1012935562588382E-2</v>
      </c>
      <c r="AE53" s="17">
        <v>116</v>
      </c>
    </row>
    <row r="54" spans="1:31" s="17" customFormat="1" x14ac:dyDescent="0.25">
      <c r="A54" s="17">
        <v>34</v>
      </c>
      <c r="B54" s="17">
        <v>636</v>
      </c>
      <c r="C54" s="17">
        <v>12628</v>
      </c>
      <c r="D54" s="17">
        <v>15072</v>
      </c>
      <c r="E54" s="17">
        <v>13911</v>
      </c>
      <c r="F54" s="17">
        <v>11455</v>
      </c>
      <c r="G54" s="24"/>
      <c r="H54" s="7"/>
      <c r="I54" s="25">
        <f t="shared" si="16"/>
        <v>-1283</v>
      </c>
      <c r="J54" s="24">
        <f t="shared" si="16"/>
        <v>3617</v>
      </c>
      <c r="K54" s="7"/>
      <c r="L54" s="25">
        <f t="shared" si="3"/>
        <v>-1280.5343204321803</v>
      </c>
      <c r="M54" s="17">
        <f t="shared" si="1"/>
        <v>6.0795757311637102</v>
      </c>
      <c r="N54" s="17">
        <f t="shared" si="4"/>
        <v>3617.9689745491391</v>
      </c>
      <c r="O54" s="24">
        <f t="shared" si="2"/>
        <v>0.93891167687941457</v>
      </c>
      <c r="P54" s="7"/>
      <c r="Q54" s="25">
        <f t="shared" si="5"/>
        <v>-1249.5796742994851</v>
      </c>
      <c r="R54" s="24">
        <f t="shared" si="6"/>
        <v>3618.3359977789546</v>
      </c>
      <c r="S54" s="7"/>
      <c r="T54" s="25">
        <f t="shared" si="7"/>
        <v>0.32572430928291174</v>
      </c>
      <c r="U54" s="24">
        <f t="shared" si="8"/>
        <v>0.9483007756155154</v>
      </c>
      <c r="V54" s="7"/>
      <c r="W54" s="25">
        <f t="shared" si="9"/>
        <v>0.32232979478457169</v>
      </c>
      <c r="X54" s="24">
        <f t="shared" si="10"/>
        <v>191.1572166815406</v>
      </c>
      <c r="Y54" s="7"/>
      <c r="Z54" s="25">
        <f t="shared" si="11"/>
        <v>636</v>
      </c>
      <c r="AA54" s="17">
        <f t="shared" si="15"/>
        <v>191.13299999999992</v>
      </c>
      <c r="AB54" s="24">
        <f t="shared" si="12"/>
        <v>3.3359001592143205</v>
      </c>
      <c r="AC54" s="17">
        <f t="shared" si="13"/>
        <v>2.4216681540679019E-2</v>
      </c>
      <c r="AD54" s="17">
        <f t="shared" ca="1" si="14"/>
        <v>-7.3004308000292895E-3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12452</v>
      </c>
      <c r="D55" s="17">
        <v>15005</v>
      </c>
      <c r="E55" s="17">
        <v>14088</v>
      </c>
      <c r="F55" s="17">
        <v>11521</v>
      </c>
      <c r="G55" s="24"/>
      <c r="H55" s="7"/>
      <c r="I55" s="25">
        <f t="shared" si="16"/>
        <v>-1636</v>
      </c>
      <c r="J55" s="24">
        <f t="shared" si="16"/>
        <v>3484</v>
      </c>
      <c r="K55" s="7"/>
      <c r="L55" s="25">
        <f t="shared" si="3"/>
        <v>-1632.4302562144862</v>
      </c>
      <c r="M55" s="17">
        <f t="shared" si="1"/>
        <v>12.743070694214145</v>
      </c>
      <c r="N55" s="17">
        <f t="shared" si="4"/>
        <v>3479.3077540005916</v>
      </c>
      <c r="O55" s="24">
        <f t="shared" si="2"/>
        <v>22.017172518964529</v>
      </c>
      <c r="P55" s="7"/>
      <c r="Q55" s="25">
        <f t="shared" si="5"/>
        <v>-1602.5796742994851</v>
      </c>
      <c r="R55" s="24">
        <f t="shared" si="6"/>
        <v>3485.3359977789546</v>
      </c>
      <c r="S55" s="7"/>
      <c r="T55" s="25">
        <f t="shared" si="7"/>
        <v>0.41773979540333545</v>
      </c>
      <c r="U55" s="24">
        <f t="shared" si="8"/>
        <v>0.91344386812149536</v>
      </c>
      <c r="V55" s="7"/>
      <c r="W55" s="25">
        <f t="shared" si="9"/>
        <v>0.41447072088476028</v>
      </c>
      <c r="X55" s="24">
        <f t="shared" si="10"/>
        <v>196.7901323678318</v>
      </c>
      <c r="Y55" s="7"/>
      <c r="Z55" s="25">
        <f t="shared" si="11"/>
        <v>628</v>
      </c>
      <c r="AA55" s="17">
        <f t="shared" si="15"/>
        <v>196.78499999999991</v>
      </c>
      <c r="AB55" s="24">
        <f t="shared" si="12"/>
        <v>3.43454616853704</v>
      </c>
      <c r="AC55" s="17">
        <f t="shared" si="13"/>
        <v>5.1323678318908605E-3</v>
      </c>
      <c r="AD55" s="17">
        <f t="shared" ca="1" si="14"/>
        <v>-7.9628478508197986E-3</v>
      </c>
      <c r="AE55" s="17">
        <v>114</v>
      </c>
    </row>
    <row r="56" spans="1:31" s="17" customFormat="1" x14ac:dyDescent="0.25">
      <c r="A56" s="17">
        <v>36</v>
      </c>
      <c r="B56" s="17">
        <v>626</v>
      </c>
      <c r="C56" s="17">
        <v>12274</v>
      </c>
      <c r="D56" s="17">
        <v>14911</v>
      </c>
      <c r="E56" s="17">
        <v>14246</v>
      </c>
      <c r="F56" s="17">
        <v>11602</v>
      </c>
      <c r="G56" s="24"/>
      <c r="H56" s="7"/>
      <c r="I56" s="25">
        <f t="shared" si="16"/>
        <v>-1972</v>
      </c>
      <c r="J56" s="24">
        <f t="shared" si="16"/>
        <v>3309</v>
      </c>
      <c r="K56" s="7"/>
      <c r="L56" s="25">
        <f t="shared" si="3"/>
        <v>-1967.7270454153117</v>
      </c>
      <c r="M56" s="17">
        <f t="shared" si="1"/>
        <v>18.258140882808338</v>
      </c>
      <c r="N56" s="17">
        <f t="shared" si="4"/>
        <v>3307.3484711105384</v>
      </c>
      <c r="O56" s="24">
        <f t="shared" si="2"/>
        <v>2.7275476727262258</v>
      </c>
      <c r="P56" s="7"/>
      <c r="Q56" s="25">
        <f t="shared" si="5"/>
        <v>-1938.5796742994851</v>
      </c>
      <c r="R56" s="24">
        <f t="shared" si="6"/>
        <v>3310.3359977789546</v>
      </c>
      <c r="S56" s="7"/>
      <c r="T56" s="25">
        <f t="shared" si="7"/>
        <v>0.50532394083240728</v>
      </c>
      <c r="U56" s="24">
        <f t="shared" si="8"/>
        <v>0.86757951615567963</v>
      </c>
      <c r="V56" s="7"/>
      <c r="W56" s="25">
        <f t="shared" si="9"/>
        <v>0.50221970410279915</v>
      </c>
      <c r="X56" s="24">
        <f t="shared" si="10"/>
        <v>202.44964961611458</v>
      </c>
      <c r="Y56" s="7"/>
      <c r="Z56" s="25">
        <f t="shared" si="11"/>
        <v>626</v>
      </c>
      <c r="AA56" s="17">
        <f t="shared" si="15"/>
        <v>202.4189999999999</v>
      </c>
      <c r="AB56" s="24">
        <f t="shared" si="12"/>
        <v>3.5328780185944</v>
      </c>
      <c r="AC56" s="17">
        <f t="shared" si="13"/>
        <v>3.0649616114686751E-2</v>
      </c>
      <c r="AD56" s="17">
        <f t="shared" ca="1" si="14"/>
        <v>2.0892785369710509E-2</v>
      </c>
      <c r="AE56" s="17">
        <v>113</v>
      </c>
    </row>
    <row r="57" spans="1:31" s="17" customFormat="1" x14ac:dyDescent="0.25">
      <c r="A57" s="17">
        <v>37</v>
      </c>
      <c r="B57" s="17">
        <v>617</v>
      </c>
      <c r="C57" s="17">
        <v>12128</v>
      </c>
      <c r="D57" s="17">
        <v>14812</v>
      </c>
      <c r="E57" s="17">
        <v>14407</v>
      </c>
      <c r="F57" s="17">
        <v>11711</v>
      </c>
      <c r="G57" s="24"/>
      <c r="H57" s="7"/>
      <c r="I57" s="25">
        <f t="shared" si="16"/>
        <v>-2279</v>
      </c>
      <c r="J57" s="24">
        <f t="shared" si="16"/>
        <v>3101</v>
      </c>
      <c r="K57" s="7"/>
      <c r="L57" s="25">
        <f t="shared" si="3"/>
        <v>-2279.921168947611</v>
      </c>
      <c r="M57" s="17">
        <f t="shared" si="1"/>
        <v>0.84855223004279834</v>
      </c>
      <c r="N57" s="17">
        <f t="shared" si="4"/>
        <v>3106.5197448824638</v>
      </c>
      <c r="O57" s="24">
        <f t="shared" si="2"/>
        <v>30.467583567485121</v>
      </c>
      <c r="P57" s="7"/>
      <c r="Q57" s="25">
        <f t="shared" si="5"/>
        <v>-2245.5796742994849</v>
      </c>
      <c r="R57" s="24">
        <f t="shared" si="6"/>
        <v>3102.3359977789546</v>
      </c>
      <c r="S57" s="7"/>
      <c r="T57" s="25">
        <f t="shared" si="7"/>
        <v>0.58534874037623186</v>
      </c>
      <c r="U57" s="24">
        <f t="shared" si="8"/>
        <v>0.81306645781916709</v>
      </c>
      <c r="V57" s="7"/>
      <c r="W57" s="25">
        <f t="shared" si="9"/>
        <v>0.58244027070127702</v>
      </c>
      <c r="X57" s="24">
        <f t="shared" si="10"/>
        <v>208.00011538399065</v>
      </c>
      <c r="Y57" s="7"/>
      <c r="Z57" s="25">
        <f t="shared" si="11"/>
        <v>617</v>
      </c>
      <c r="AA57" s="17">
        <f t="shared" si="15"/>
        <v>207.97199999999989</v>
      </c>
      <c r="AB57" s="24">
        <f t="shared" si="12"/>
        <v>3.6297961519576449</v>
      </c>
      <c r="AC57" s="17">
        <f t="shared" si="13"/>
        <v>2.8115383990751752E-2</v>
      </c>
      <c r="AD57" s="17">
        <f t="shared" ca="1" si="14"/>
        <v>3.8727673596810064E-2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11987</v>
      </c>
      <c r="D58" s="17">
        <v>14701</v>
      </c>
      <c r="E58" s="17">
        <v>14558</v>
      </c>
      <c r="F58" s="17">
        <v>11828</v>
      </c>
      <c r="G58" s="24"/>
      <c r="H58" s="7"/>
      <c r="I58" s="25">
        <f t="shared" si="16"/>
        <v>-2571</v>
      </c>
      <c r="J58" s="24">
        <f t="shared" si="16"/>
        <v>2873</v>
      </c>
      <c r="K58" s="7"/>
      <c r="L58" s="25">
        <f t="shared" si="3"/>
        <v>-2569.2060960250442</v>
      </c>
      <c r="M58" s="17">
        <f t="shared" si="1"/>
        <v>3.2180914713622575</v>
      </c>
      <c r="N58" s="17">
        <f t="shared" si="4"/>
        <v>2878.0536559375405</v>
      </c>
      <c r="O58" s="24">
        <f t="shared" si="2"/>
        <v>25.539438335038326</v>
      </c>
      <c r="P58" s="7"/>
      <c r="Q58" s="25">
        <f t="shared" si="5"/>
        <v>-2537.5796742994849</v>
      </c>
      <c r="R58" s="24">
        <f t="shared" si="6"/>
        <v>2874.3359977789546</v>
      </c>
      <c r="S58" s="7"/>
      <c r="T58" s="25">
        <f t="shared" si="7"/>
        <v>0.66146353342768716</v>
      </c>
      <c r="U58" s="24">
        <f t="shared" si="8"/>
        <v>0.75331175925798999</v>
      </c>
      <c r="V58" s="7"/>
      <c r="W58" s="25">
        <f t="shared" si="9"/>
        <v>0.65876958012371933</v>
      </c>
      <c r="X58" s="24">
        <f t="shared" si="10"/>
        <v>213.55382044606563</v>
      </c>
      <c r="Y58" s="7"/>
      <c r="Z58" s="25">
        <f t="shared" si="11"/>
        <v>613</v>
      </c>
      <c r="AA58" s="17">
        <f t="shared" si="15"/>
        <v>213.48899999999989</v>
      </c>
      <c r="AB58" s="24">
        <f t="shared" si="12"/>
        <v>3.7260859667901722</v>
      </c>
      <c r="AC58" s="17">
        <f t="shared" si="13"/>
        <v>6.4820446065738224E-2</v>
      </c>
      <c r="AD58" s="17">
        <f t="shared" ca="1" si="14"/>
        <v>4.6669968704634357E-2</v>
      </c>
      <c r="AE58" s="17">
        <v>111</v>
      </c>
    </row>
    <row r="59" spans="1:31" s="17" customFormat="1" x14ac:dyDescent="0.25">
      <c r="A59" s="17">
        <v>39</v>
      </c>
      <c r="B59" s="17">
        <v>610</v>
      </c>
      <c r="C59" s="17">
        <v>11843</v>
      </c>
      <c r="D59" s="17">
        <v>14566</v>
      </c>
      <c r="E59" s="17">
        <v>14681</v>
      </c>
      <c r="F59" s="17">
        <v>11948</v>
      </c>
      <c r="G59" s="24"/>
      <c r="H59" s="7"/>
      <c r="I59" s="25">
        <f t="shared" si="16"/>
        <v>-2838</v>
      </c>
      <c r="J59" s="24">
        <f t="shared" si="16"/>
        <v>2618</v>
      </c>
      <c r="K59" s="7"/>
      <c r="L59" s="25">
        <f t="shared" si="3"/>
        <v>-2833.7470305787247</v>
      </c>
      <c r="M59" s="17">
        <f t="shared" si="1"/>
        <v>18.087748898303087</v>
      </c>
      <c r="N59" s="17">
        <f t="shared" si="4"/>
        <v>2624.1771312114743</v>
      </c>
      <c r="O59" s="24">
        <f t="shared" si="2"/>
        <v>38.156950003769474</v>
      </c>
      <c r="P59" s="7"/>
      <c r="Q59" s="25">
        <f t="shared" si="5"/>
        <v>-2804.5796742994849</v>
      </c>
      <c r="R59" s="24">
        <f t="shared" si="6"/>
        <v>2619.3359977789546</v>
      </c>
      <c r="S59" s="7"/>
      <c r="T59" s="25">
        <f t="shared" si="7"/>
        <v>0.73106164899186032</v>
      </c>
      <c r="U59" s="24">
        <f t="shared" si="8"/>
        <v>0.68648084639351559</v>
      </c>
      <c r="V59" s="7"/>
      <c r="W59" s="25">
        <f t="shared" si="9"/>
        <v>0.72860751569363458</v>
      </c>
      <c r="X59" s="24">
        <f t="shared" si="10"/>
        <v>219.08936265230648</v>
      </c>
      <c r="Y59" s="7"/>
      <c r="Z59" s="25">
        <f t="shared" si="11"/>
        <v>610</v>
      </c>
      <c r="AA59" s="17">
        <f t="shared" si="15"/>
        <v>218.9789999999999</v>
      </c>
      <c r="AB59" s="24">
        <f t="shared" si="12"/>
        <v>3.8219045427246612</v>
      </c>
      <c r="AC59" s="17">
        <f t="shared" si="13"/>
        <v>0.11036265230657705</v>
      </c>
      <c r="AD59" s="17">
        <f t="shared" ca="1" si="14"/>
        <v>3.3279327215836929E-2</v>
      </c>
      <c r="AE59" s="17">
        <v>110</v>
      </c>
    </row>
    <row r="60" spans="1:31" s="17" customFormat="1" x14ac:dyDescent="0.25">
      <c r="A60" s="17">
        <v>40</v>
      </c>
      <c r="B60" s="17">
        <v>634</v>
      </c>
      <c r="C60" s="17">
        <v>11736</v>
      </c>
      <c r="D60" s="17">
        <v>14432</v>
      </c>
      <c r="E60" s="17">
        <v>14813</v>
      </c>
      <c r="F60" s="17">
        <v>12101</v>
      </c>
      <c r="G60" s="24"/>
      <c r="H60" s="7"/>
      <c r="I60" s="25">
        <f t="shared" si="16"/>
        <v>-3077</v>
      </c>
      <c r="J60" s="24">
        <f t="shared" si="16"/>
        <v>2331</v>
      </c>
      <c r="K60" s="7"/>
      <c r="L60" s="25">
        <f t="shared" si="3"/>
        <v>-3081.4249129993982</v>
      </c>
      <c r="M60" s="17">
        <f t="shared" si="1"/>
        <v>19.579855052243197</v>
      </c>
      <c r="N60" s="17">
        <f t="shared" si="4"/>
        <v>2334.7776106061283</v>
      </c>
      <c r="O60" s="24">
        <f t="shared" si="2"/>
        <v>14.27034189153296</v>
      </c>
      <c r="P60" s="7"/>
      <c r="Q60" s="25">
        <f t="shared" si="5"/>
        <v>-3043.5796742994849</v>
      </c>
      <c r="R60" s="24">
        <f t="shared" si="6"/>
        <v>2332.3359977789546</v>
      </c>
      <c r="S60" s="7"/>
      <c r="T60" s="25">
        <f t="shared" si="7"/>
        <v>0.79336108577027753</v>
      </c>
      <c r="U60" s="24">
        <f t="shared" si="8"/>
        <v>0.61126330916957772</v>
      </c>
      <c r="V60" s="7"/>
      <c r="W60" s="25">
        <f t="shared" si="9"/>
        <v>0.7911767646956791</v>
      </c>
      <c r="X60" s="24">
        <f t="shared" si="10"/>
        <v>224.69451090637097</v>
      </c>
      <c r="Y60" s="7"/>
      <c r="Z60" s="25">
        <f t="shared" si="11"/>
        <v>634</v>
      </c>
      <c r="AA60" s="17">
        <f t="shared" si="15"/>
        <v>224.68499999999989</v>
      </c>
      <c r="AB60" s="24">
        <f t="shared" si="12"/>
        <v>3.9214930298434574</v>
      </c>
      <c r="AC60" s="17">
        <f t="shared" si="13"/>
        <v>9.510906371076544E-3</v>
      </c>
      <c r="AD60" s="17">
        <f t="shared" ca="1" si="14"/>
        <v>0.20917628280352574</v>
      </c>
      <c r="AE60" s="17">
        <v>109</v>
      </c>
    </row>
    <row r="61" spans="1:31" s="17" customFormat="1" x14ac:dyDescent="0.25">
      <c r="A61" s="17">
        <v>41</v>
      </c>
      <c r="B61" s="17">
        <v>626</v>
      </c>
      <c r="C61" s="17">
        <v>11617</v>
      </c>
      <c r="D61" s="17">
        <v>14263</v>
      </c>
      <c r="E61" s="17">
        <v>14909</v>
      </c>
      <c r="F61" s="17">
        <v>12247</v>
      </c>
      <c r="G61" s="24"/>
      <c r="H61" s="7"/>
      <c r="I61" s="25">
        <f t="shared" si="16"/>
        <v>-3292</v>
      </c>
      <c r="J61" s="24">
        <f t="shared" si="16"/>
        <v>2016</v>
      </c>
      <c r="K61" s="7"/>
      <c r="L61" s="25">
        <f t="shared" si="3"/>
        <v>-3296.3372329777894</v>
      </c>
      <c r="M61" s="17">
        <f t="shared" si="1"/>
        <v>18.811589903624135</v>
      </c>
      <c r="N61" s="17">
        <f t="shared" si="4"/>
        <v>2026.2663094106692</v>
      </c>
      <c r="O61" s="24">
        <f t="shared" si="2"/>
        <v>105.39710891559574</v>
      </c>
      <c r="P61" s="7"/>
      <c r="Q61" s="25">
        <f t="shared" si="5"/>
        <v>-3258.5796742994849</v>
      </c>
      <c r="R61" s="24">
        <f t="shared" si="6"/>
        <v>2017.3359977789544</v>
      </c>
      <c r="S61" s="7"/>
      <c r="T61" s="25">
        <f t="shared" si="7"/>
        <v>0.84940451216090385</v>
      </c>
      <c r="U61" s="24">
        <f t="shared" si="8"/>
        <v>0.5287074756311092</v>
      </c>
      <c r="V61" s="7"/>
      <c r="W61" s="25">
        <f t="shared" si="9"/>
        <v>0.84751624733661346</v>
      </c>
      <c r="X61" s="24">
        <f t="shared" si="10"/>
        <v>230.42697058794874</v>
      </c>
      <c r="Y61" s="7"/>
      <c r="Z61" s="25">
        <f t="shared" si="11"/>
        <v>626</v>
      </c>
      <c r="AA61" s="17">
        <f t="shared" si="15"/>
        <v>230.31899999999987</v>
      </c>
      <c r="AB61" s="24">
        <f t="shared" si="12"/>
        <v>4.0198248799008178</v>
      </c>
      <c r="AC61" s="17">
        <f t="shared" si="13"/>
        <v>0.10797058794886993</v>
      </c>
      <c r="AD61" s="17">
        <f t="shared" ca="1" si="14"/>
        <v>6.7726778589133119E-2</v>
      </c>
      <c r="AE61" s="17">
        <v>108</v>
      </c>
    </row>
    <row r="62" spans="1:31" s="17" customFormat="1" x14ac:dyDescent="0.25">
      <c r="A62" s="17">
        <v>42</v>
      </c>
      <c r="B62" s="17">
        <v>636</v>
      </c>
      <c r="C62" s="17">
        <v>11517</v>
      </c>
      <c r="D62" s="17">
        <v>14095</v>
      </c>
      <c r="E62" s="17">
        <v>14996</v>
      </c>
      <c r="F62" s="17">
        <v>12413</v>
      </c>
      <c r="G62" s="24"/>
      <c r="H62" s="7"/>
      <c r="I62" s="25">
        <f t="shared" si="16"/>
        <v>-3479</v>
      </c>
      <c r="J62" s="24">
        <f t="shared" si="16"/>
        <v>1682</v>
      </c>
      <c r="K62" s="7"/>
      <c r="L62" s="25">
        <f t="shared" si="3"/>
        <v>-3482.3738188340085</v>
      </c>
      <c r="M62" s="17">
        <f t="shared" si="1"/>
        <v>11.382653524710399</v>
      </c>
      <c r="N62" s="17">
        <f t="shared" si="4"/>
        <v>1692.7501421338713</v>
      </c>
      <c r="O62" s="24">
        <f t="shared" si="2"/>
        <v>115.56555589843606</v>
      </c>
      <c r="P62" s="7"/>
      <c r="Q62" s="25">
        <f t="shared" si="5"/>
        <v>-3445.5796742994849</v>
      </c>
      <c r="R62" s="24">
        <f t="shared" si="6"/>
        <v>1683.3359977789544</v>
      </c>
      <c r="S62" s="7"/>
      <c r="T62" s="25">
        <f t="shared" si="7"/>
        <v>0.8981492597657742</v>
      </c>
      <c r="U62" s="24">
        <f t="shared" si="8"/>
        <v>0.44117208387920942</v>
      </c>
      <c r="V62" s="7"/>
      <c r="W62" s="25">
        <f t="shared" si="9"/>
        <v>0.89657484005145394</v>
      </c>
      <c r="X62" s="24">
        <f t="shared" si="10"/>
        <v>236.18405941321976</v>
      </c>
      <c r="Y62" s="7"/>
      <c r="Z62" s="25">
        <f t="shared" si="11"/>
        <v>636</v>
      </c>
      <c r="AA62" s="17">
        <f t="shared" si="15"/>
        <v>236.04299999999986</v>
      </c>
      <c r="AB62" s="24">
        <f t="shared" si="12"/>
        <v>4.1197275262849722</v>
      </c>
      <c r="AC62" s="17">
        <f t="shared" si="13"/>
        <v>0.14105941321989235</v>
      </c>
      <c r="AD62" s="17">
        <f t="shared" ca="1" si="14"/>
        <v>1.6673592004678994E-3</v>
      </c>
      <c r="AE62" s="17">
        <v>107</v>
      </c>
    </row>
    <row r="63" spans="1:31" s="17" customFormat="1" x14ac:dyDescent="0.25">
      <c r="A63" s="17">
        <v>43</v>
      </c>
      <c r="B63" s="17">
        <v>638</v>
      </c>
      <c r="C63" s="17">
        <v>11446</v>
      </c>
      <c r="D63" s="17">
        <v>13917</v>
      </c>
      <c r="E63" s="17">
        <v>15076</v>
      </c>
      <c r="F63" s="17">
        <v>12589</v>
      </c>
      <c r="G63" s="24"/>
      <c r="H63" s="7"/>
      <c r="I63" s="25">
        <f t="shared" si="16"/>
        <v>-3630</v>
      </c>
      <c r="J63" s="24">
        <f t="shared" si="16"/>
        <v>1328</v>
      </c>
      <c r="K63" s="7"/>
      <c r="L63" s="25">
        <f t="shared" si="3"/>
        <v>-3634.4215228687922</v>
      </c>
      <c r="M63" s="17">
        <f t="shared" si="1"/>
        <v>19.549864479252236</v>
      </c>
      <c r="N63" s="17">
        <f t="shared" si="4"/>
        <v>1341.1883984173137</v>
      </c>
      <c r="O63" s="24">
        <f t="shared" si="2"/>
        <v>173.9338528138023</v>
      </c>
      <c r="P63" s="7"/>
      <c r="Q63" s="25">
        <f t="shared" si="5"/>
        <v>-3596.5796742994849</v>
      </c>
      <c r="R63" s="24">
        <f t="shared" si="6"/>
        <v>1329.3359977789544</v>
      </c>
      <c r="S63" s="7"/>
      <c r="T63" s="25">
        <f t="shared" si="7"/>
        <v>0.93750999178895833</v>
      </c>
      <c r="U63" s="24">
        <f t="shared" si="8"/>
        <v>0.34839505190264491</v>
      </c>
      <c r="V63" s="7"/>
      <c r="W63" s="25">
        <f t="shared" si="9"/>
        <v>0.93626813138763632</v>
      </c>
      <c r="X63" s="24">
        <f t="shared" si="10"/>
        <v>241.97343730370108</v>
      </c>
      <c r="Y63" s="7"/>
      <c r="Z63" s="25">
        <f t="shared" si="11"/>
        <v>638</v>
      </c>
      <c r="AA63" s="17">
        <f t="shared" si="15"/>
        <v>241.78499999999985</v>
      </c>
      <c r="AB63" s="24">
        <f t="shared" si="12"/>
        <v>4.2199443319344869</v>
      </c>
      <c r="AC63" s="17">
        <f t="shared" si="13"/>
        <v>0.18843730370122103</v>
      </c>
      <c r="AD63" s="17">
        <f t="shared" ca="1" si="14"/>
        <v>5.5951540451786741E-2</v>
      </c>
      <c r="AE63" s="17">
        <v>106</v>
      </c>
    </row>
    <row r="64" spans="1:31" s="17" customFormat="1" x14ac:dyDescent="0.25">
      <c r="A64" s="17">
        <v>44</v>
      </c>
      <c r="B64" s="17">
        <v>623</v>
      </c>
      <c r="C64" s="17">
        <v>11387</v>
      </c>
      <c r="D64" s="17">
        <v>13744</v>
      </c>
      <c r="E64" s="17">
        <v>15136</v>
      </c>
      <c r="F64" s="17">
        <v>12766</v>
      </c>
      <c r="G64" s="24"/>
      <c r="H64" s="7"/>
      <c r="I64" s="25">
        <f t="shared" si="16"/>
        <v>-3749</v>
      </c>
      <c r="J64" s="24">
        <f t="shared" si="16"/>
        <v>978</v>
      </c>
      <c r="K64" s="7"/>
      <c r="L64" s="25">
        <f t="shared" si="3"/>
        <v>-3748.0162571982837</v>
      </c>
      <c r="M64" s="17">
        <f t="shared" si="1"/>
        <v>0.96774989992861438</v>
      </c>
      <c r="N64" s="17">
        <f t="shared" si="4"/>
        <v>984.84396222747705</v>
      </c>
      <c r="O64" s="24">
        <f t="shared" si="2"/>
        <v>46.839818971132622</v>
      </c>
      <c r="P64" s="7"/>
      <c r="Q64" s="25">
        <f t="shared" si="5"/>
        <v>-3715.5796742994849</v>
      </c>
      <c r="R64" s="24">
        <f t="shared" si="6"/>
        <v>979.33599777895449</v>
      </c>
      <c r="S64" s="7"/>
      <c r="T64" s="25">
        <f t="shared" si="7"/>
        <v>0.9685293766284212</v>
      </c>
      <c r="U64" s="24">
        <f t="shared" si="8"/>
        <v>0.2566663479710134</v>
      </c>
      <c r="V64" s="7"/>
      <c r="W64" s="25">
        <f t="shared" si="9"/>
        <v>0.96761626715465487</v>
      </c>
      <c r="X64" s="24">
        <f t="shared" si="10"/>
        <v>247.52824203347473</v>
      </c>
      <c r="Y64" s="7"/>
      <c r="Z64" s="25">
        <f t="shared" si="11"/>
        <v>623</v>
      </c>
      <c r="AA64" s="17">
        <f t="shared" si="15"/>
        <v>247.39199999999985</v>
      </c>
      <c r="AB64" s="24">
        <f t="shared" si="12"/>
        <v>4.317804943093809</v>
      </c>
      <c r="AC64" s="17">
        <f t="shared" si="13"/>
        <v>0.13624203347487196</v>
      </c>
      <c r="AD64" s="17">
        <f t="shared" ca="1" si="14"/>
        <v>0.12405470426034526</v>
      </c>
      <c r="AE64" s="17">
        <v>105</v>
      </c>
    </row>
    <row r="65" spans="1:31" s="17" customFormat="1" x14ac:dyDescent="0.25">
      <c r="A65" s="17">
        <v>45</v>
      </c>
      <c r="B65" s="17">
        <v>613</v>
      </c>
      <c r="C65" s="17">
        <v>11355</v>
      </c>
      <c r="D65" s="17">
        <v>13574</v>
      </c>
      <c r="E65" s="17">
        <v>15183</v>
      </c>
      <c r="F65" s="17">
        <v>12955</v>
      </c>
      <c r="G65" s="24"/>
      <c r="H65" s="7"/>
      <c r="I65" s="25">
        <f t="shared" si="16"/>
        <v>-3828</v>
      </c>
      <c r="J65" s="24">
        <f t="shared" si="16"/>
        <v>619</v>
      </c>
      <c r="K65" s="7"/>
      <c r="L65" s="25">
        <f t="shared" si="3"/>
        <v>-3825.0821927656866</v>
      </c>
      <c r="M65" s="17">
        <f t="shared" si="1"/>
        <v>8.5135990566115325</v>
      </c>
      <c r="N65" s="17">
        <f t="shared" si="4"/>
        <v>624.97705467795015</v>
      </c>
      <c r="O65" s="24">
        <f t="shared" si="2"/>
        <v>35.725182623205775</v>
      </c>
      <c r="P65" s="7"/>
      <c r="Q65" s="25">
        <f t="shared" si="5"/>
        <v>-3794.5796742994849</v>
      </c>
      <c r="R65" s="24">
        <f t="shared" si="6"/>
        <v>620.33599777895449</v>
      </c>
      <c r="S65" s="7"/>
      <c r="T65" s="25">
        <f t="shared" si="7"/>
        <v>0.98912207748823278</v>
      </c>
      <c r="U65" s="24">
        <f t="shared" si="8"/>
        <v>0.16257890593828275</v>
      </c>
      <c r="V65" s="7"/>
      <c r="W65" s="25">
        <f t="shared" si="9"/>
        <v>0.98854610053830538</v>
      </c>
      <c r="X65" s="24">
        <f t="shared" si="10"/>
        <v>253.04478129722497</v>
      </c>
      <c r="Y65" s="7"/>
      <c r="Z65" s="25">
        <f t="shared" si="11"/>
        <v>613</v>
      </c>
      <c r="AA65" s="17">
        <f t="shared" si="15"/>
        <v>252.90899999999985</v>
      </c>
      <c r="AB65" s="24">
        <f t="shared" si="12"/>
        <v>4.4140947579263363</v>
      </c>
      <c r="AC65" s="17">
        <f t="shared" si="13"/>
        <v>0.13578129722512244</v>
      </c>
      <c r="AD65" s="17">
        <f t="shared" ca="1" si="14"/>
        <v>7.8577444546567676E-2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11327</v>
      </c>
      <c r="D66" s="17">
        <v>13373</v>
      </c>
      <c r="E66" s="17">
        <v>15186</v>
      </c>
      <c r="F66" s="17">
        <v>13122</v>
      </c>
      <c r="G66" s="24"/>
      <c r="H66" s="7"/>
      <c r="I66" s="25">
        <f t="shared" si="16"/>
        <v>-3859</v>
      </c>
      <c r="J66" s="24">
        <f t="shared" si="16"/>
        <v>251</v>
      </c>
      <c r="K66" s="7"/>
      <c r="L66" s="25">
        <f t="shared" si="3"/>
        <v>-3867.0434374239026</v>
      </c>
      <c r="M66" s="17">
        <f t="shared" si="1"/>
        <v>64.696885592236256</v>
      </c>
      <c r="N66" s="17">
        <f t="shared" si="4"/>
        <v>258.70097880942546</v>
      </c>
      <c r="O66" s="24">
        <f t="shared" si="2"/>
        <v>59.305074623220044</v>
      </c>
      <c r="P66" s="7"/>
      <c r="Q66" s="25">
        <f t="shared" si="5"/>
        <v>-3825.5796742994849</v>
      </c>
      <c r="R66" s="24">
        <f t="shared" si="6"/>
        <v>252.33599777895444</v>
      </c>
      <c r="S66" s="7"/>
      <c r="T66" s="25">
        <f t="shared" si="7"/>
        <v>0.99720275757246257</v>
      </c>
      <c r="U66" s="24">
        <f t="shared" si="8"/>
        <v>6.6132725804452994E-2</v>
      </c>
      <c r="V66" s="7"/>
      <c r="W66" s="25">
        <f t="shared" si="9"/>
        <v>0.99697228136615967</v>
      </c>
      <c r="X66" s="24">
        <f t="shared" si="10"/>
        <v>258.58911804865102</v>
      </c>
      <c r="Y66" s="7"/>
      <c r="Z66" s="25">
        <f t="shared" si="11"/>
        <v>614</v>
      </c>
      <c r="AA66" s="17">
        <f t="shared" si="15"/>
        <v>258.43499999999983</v>
      </c>
      <c r="AB66" s="24">
        <f t="shared" si="12"/>
        <v>4.5105416523915425</v>
      </c>
      <c r="AC66" s="17">
        <f t="shared" si="13"/>
        <v>0.15411804865118484</v>
      </c>
      <c r="AD66" s="17">
        <f t="shared" ca="1" si="14"/>
        <v>-2.9747859383689956E-2</v>
      </c>
      <c r="AE66" s="17">
        <v>103</v>
      </c>
    </row>
    <row r="67" spans="1:31" s="17" customFormat="1" x14ac:dyDescent="0.25">
      <c r="A67" s="17">
        <v>47</v>
      </c>
      <c r="B67" s="17">
        <v>621</v>
      </c>
      <c r="C67" s="17">
        <v>11323</v>
      </c>
      <c r="D67" s="17">
        <v>13196</v>
      </c>
      <c r="E67" s="17">
        <v>15192</v>
      </c>
      <c r="F67" s="17">
        <v>13314</v>
      </c>
      <c r="G67" s="24"/>
      <c r="H67" s="7"/>
      <c r="I67" s="25">
        <f t="shared" si="16"/>
        <v>-3869</v>
      </c>
      <c r="J67" s="24">
        <f t="shared" si="16"/>
        <v>-118</v>
      </c>
      <c r="K67" s="7"/>
      <c r="L67" s="25">
        <f t="shared" si="3"/>
        <v>-3873.2216297541972</v>
      </c>
      <c r="M67" s="17">
        <f t="shared" si="1"/>
        <v>17.822157781523433</v>
      </c>
      <c r="N67" s="17">
        <f t="shared" si="4"/>
        <v>-114.19729662376766</v>
      </c>
      <c r="O67" s="24">
        <f t="shared" si="2"/>
        <v>14.460552967608869</v>
      </c>
      <c r="P67" s="7"/>
      <c r="Q67" s="25">
        <f t="shared" si="5"/>
        <v>-3835.5796742994849</v>
      </c>
      <c r="R67" s="24">
        <f t="shared" si="6"/>
        <v>-116.66400222104556</v>
      </c>
      <c r="S67" s="7"/>
      <c r="T67" s="25">
        <f t="shared" si="7"/>
        <v>0.99980942856737542</v>
      </c>
      <c r="U67" s="24">
        <f t="shared" si="8"/>
        <v>-3.0575536340609985E-2</v>
      </c>
      <c r="V67" s="7"/>
      <c r="W67" s="25">
        <f t="shared" si="9"/>
        <v>0.99992535671125493</v>
      </c>
      <c r="X67" s="24">
        <f t="shared" si="10"/>
        <v>264.13562583507064</v>
      </c>
      <c r="Y67" s="7"/>
      <c r="Z67" s="25">
        <f t="shared" si="11"/>
        <v>621</v>
      </c>
      <c r="AA67" s="17">
        <f t="shared" si="15"/>
        <v>264.02399999999983</v>
      </c>
      <c r="AB67" s="24">
        <f t="shared" si="12"/>
        <v>4.608088104285506</v>
      </c>
      <c r="AC67" s="17">
        <f t="shared" si="13"/>
        <v>0.11162583507081081</v>
      </c>
      <c r="AD67" s="17">
        <f t="shared" ca="1" si="14"/>
        <v>2.9685006909403455E-2</v>
      </c>
      <c r="AE67" s="17">
        <v>102</v>
      </c>
    </row>
    <row r="68" spans="1:31" s="17" customFormat="1" x14ac:dyDescent="0.25">
      <c r="A68" s="17">
        <v>48</v>
      </c>
      <c r="B68" s="17">
        <v>626</v>
      </c>
      <c r="C68" s="17">
        <v>11340</v>
      </c>
      <c r="D68" s="17">
        <v>13009</v>
      </c>
      <c r="E68" s="17">
        <v>15182</v>
      </c>
      <c r="F68" s="17">
        <v>13500</v>
      </c>
      <c r="G68" s="24"/>
      <c r="H68" s="7"/>
      <c r="I68" s="25">
        <f t="shared" si="16"/>
        <v>-3842</v>
      </c>
      <c r="J68" s="24">
        <f t="shared" si="16"/>
        <v>-491</v>
      </c>
      <c r="K68" s="7"/>
      <c r="L68" s="25">
        <f t="shared" si="3"/>
        <v>-3842.4832801396828</v>
      </c>
      <c r="M68" s="17">
        <f t="shared" si="1"/>
        <v>0.23355969341187233</v>
      </c>
      <c r="N68" s="17">
        <f t="shared" si="4"/>
        <v>-488.99711934913552</v>
      </c>
      <c r="O68" s="24">
        <f t="shared" si="2"/>
        <v>4.0115309016073368</v>
      </c>
      <c r="P68" s="7"/>
      <c r="Q68" s="25">
        <f t="shared" si="5"/>
        <v>-3808.5796742994849</v>
      </c>
      <c r="R68" s="24">
        <f t="shared" si="6"/>
        <v>-489.66400222104556</v>
      </c>
      <c r="S68" s="7"/>
      <c r="T68" s="25">
        <f t="shared" si="7"/>
        <v>0.99277141688111081</v>
      </c>
      <c r="U68" s="24">
        <f t="shared" si="8"/>
        <v>-0.12833212653060591</v>
      </c>
      <c r="V68" s="7"/>
      <c r="W68" s="25">
        <f t="shared" si="9"/>
        <v>0.99323744238832579</v>
      </c>
      <c r="X68" s="24">
        <f t="shared" si="10"/>
        <v>269.74635613449709</v>
      </c>
      <c r="Y68" s="7"/>
      <c r="Z68" s="25">
        <f t="shared" si="11"/>
        <v>626</v>
      </c>
      <c r="AA68" s="17">
        <f t="shared" si="15"/>
        <v>269.65799999999984</v>
      </c>
      <c r="AB68" s="24">
        <f t="shared" si="12"/>
        <v>4.7064199543428664</v>
      </c>
      <c r="AC68" s="17">
        <f t="shared" si="13"/>
        <v>8.835613449724633E-2</v>
      </c>
      <c r="AD68" s="17">
        <f t="shared" ca="1" si="14"/>
        <v>2.2366794414097058E-3</v>
      </c>
      <c r="AE68" s="17">
        <v>101</v>
      </c>
    </row>
    <row r="69" spans="1:31" s="17" customFormat="1" x14ac:dyDescent="0.25">
      <c r="A69" s="17">
        <v>49</v>
      </c>
      <c r="B69" s="17">
        <v>632</v>
      </c>
      <c r="C69" s="17">
        <v>11367</v>
      </c>
      <c r="D69" s="17">
        <v>12819</v>
      </c>
      <c r="E69" s="17">
        <v>15141</v>
      </c>
      <c r="F69" s="17">
        <v>13681</v>
      </c>
      <c r="G69" s="24"/>
      <c r="H69" s="7"/>
      <c r="I69" s="25">
        <f t="shared" si="16"/>
        <v>-3774</v>
      </c>
      <c r="J69" s="24">
        <f t="shared" si="16"/>
        <v>-862</v>
      </c>
      <c r="K69" s="7"/>
      <c r="L69" s="25">
        <f t="shared" si="3"/>
        <v>-3774.1036330695374</v>
      </c>
      <c r="M69" s="17">
        <f t="shared" si="1"/>
        <v>1.0739813101745455E-2</v>
      </c>
      <c r="N69" s="17">
        <f t="shared" si="4"/>
        <v>-862.58639687003711</v>
      </c>
      <c r="O69" s="24">
        <f t="shared" si="2"/>
        <v>0.34386128918931463</v>
      </c>
      <c r="P69" s="7"/>
      <c r="Q69" s="25">
        <f t="shared" si="5"/>
        <v>-3740.5796742994849</v>
      </c>
      <c r="R69" s="24">
        <f t="shared" si="6"/>
        <v>-860.66400222104551</v>
      </c>
      <c r="S69" s="7"/>
      <c r="T69" s="25">
        <f t="shared" si="7"/>
        <v>0.97504605411570333</v>
      </c>
      <c r="U69" s="24">
        <f t="shared" si="8"/>
        <v>-0.22556455269813533</v>
      </c>
      <c r="V69" s="7"/>
      <c r="W69" s="25">
        <f t="shared" si="9"/>
        <v>0.97586023099197816</v>
      </c>
      <c r="X69" s="24">
        <f t="shared" si="10"/>
        <v>275.39921129913</v>
      </c>
      <c r="Y69" s="7"/>
      <c r="Z69" s="25">
        <f t="shared" si="11"/>
        <v>632</v>
      </c>
      <c r="AA69" s="17">
        <f t="shared" si="15"/>
        <v>275.34599999999983</v>
      </c>
      <c r="AB69" s="24">
        <f t="shared" si="12"/>
        <v>4.8056942821963036</v>
      </c>
      <c r="AC69" s="17">
        <f t="shared" si="13"/>
        <v>5.3211299130168754E-2</v>
      </c>
      <c r="AD69" s="17">
        <f t="shared" ca="1" si="14"/>
        <v>2.4574774995414828E-2</v>
      </c>
      <c r="AE69" s="17">
        <v>100</v>
      </c>
    </row>
    <row r="70" spans="1:31" s="17" customFormat="1" x14ac:dyDescent="0.25">
      <c r="A70" s="17">
        <v>50</v>
      </c>
      <c r="B70" s="17">
        <v>637</v>
      </c>
      <c r="C70" s="17">
        <v>11423</v>
      </c>
      <c r="D70" s="17">
        <v>12635</v>
      </c>
      <c r="E70" s="17">
        <v>15087</v>
      </c>
      <c r="F70" s="17">
        <v>13861</v>
      </c>
      <c r="G70" s="24"/>
      <c r="H70" s="7"/>
      <c r="I70" s="25">
        <f t="shared" si="16"/>
        <v>-3664</v>
      </c>
      <c r="J70" s="24">
        <f t="shared" si="16"/>
        <v>-1226</v>
      </c>
      <c r="K70" s="7"/>
      <c r="L70" s="25">
        <f t="shared" si="3"/>
        <v>-3667.8945968238177</v>
      </c>
      <c r="M70" s="17">
        <f t="shared" si="1"/>
        <v>15.167884420090642</v>
      </c>
      <c r="N70" s="17">
        <f t="shared" si="4"/>
        <v>-1230.5210970944372</v>
      </c>
      <c r="O70" s="24">
        <f t="shared" si="2"/>
        <v>20.440318937328577</v>
      </c>
      <c r="P70" s="7"/>
      <c r="Q70" s="25">
        <f t="shared" si="5"/>
        <v>-3630.5796742994849</v>
      </c>
      <c r="R70" s="24">
        <f t="shared" si="6"/>
        <v>-1224.6640022210456</v>
      </c>
      <c r="S70" s="7"/>
      <c r="T70" s="25">
        <f t="shared" si="7"/>
        <v>0.94637267317166196</v>
      </c>
      <c r="U70" s="24">
        <f t="shared" si="8"/>
        <v>-0.3209624047870322</v>
      </c>
      <c r="V70" s="7"/>
      <c r="W70" s="25">
        <f t="shared" si="9"/>
        <v>0.94752836015134267</v>
      </c>
      <c r="X70" s="24">
        <f t="shared" si="10"/>
        <v>281.09730619147149</v>
      </c>
      <c r="Y70" s="7"/>
      <c r="Z70" s="25">
        <f t="shared" si="11"/>
        <v>637</v>
      </c>
      <c r="AA70" s="17">
        <f t="shared" si="15"/>
        <v>281.07899999999984</v>
      </c>
      <c r="AB70" s="24">
        <f t="shared" si="12"/>
        <v>4.9057540082131386</v>
      </c>
      <c r="AC70" s="17">
        <f t="shared" si="13"/>
        <v>1.83061914716518E-2</v>
      </c>
      <c r="AD70" s="17">
        <f t="shared" ca="1" si="14"/>
        <v>6.1203104464652824E-2</v>
      </c>
      <c r="AE70" s="17">
        <v>99</v>
      </c>
    </row>
    <row r="71" spans="1:31" s="17" customFormat="1" x14ac:dyDescent="0.25">
      <c r="A71" s="17">
        <v>51</v>
      </c>
      <c r="B71" s="17">
        <v>638</v>
      </c>
      <c r="C71" s="17">
        <v>11498</v>
      </c>
      <c r="D71" s="17">
        <v>12467</v>
      </c>
      <c r="E71" s="17">
        <v>15022</v>
      </c>
      <c r="F71" s="17">
        <v>14046</v>
      </c>
      <c r="G71" s="24"/>
      <c r="H71" s="7"/>
      <c r="I71" s="25">
        <f t="shared" si="16"/>
        <v>-3524</v>
      </c>
      <c r="J71" s="24">
        <f t="shared" si="16"/>
        <v>-1579</v>
      </c>
      <c r="K71" s="7"/>
      <c r="L71" s="25">
        <f t="shared" si="3"/>
        <v>-3525.0593195210458</v>
      </c>
      <c r="M71" s="17">
        <f t="shared" si="1"/>
        <v>1.1221578476687797</v>
      </c>
      <c r="N71" s="17">
        <f t="shared" si="4"/>
        <v>-1586.6809856775842</v>
      </c>
      <c r="O71" s="24">
        <f t="shared" si="2"/>
        <v>58.997540979253664</v>
      </c>
      <c r="P71" s="7"/>
      <c r="Q71" s="25">
        <f t="shared" si="5"/>
        <v>-3490.5796742994849</v>
      </c>
      <c r="R71" s="24">
        <f t="shared" si="6"/>
        <v>-1577.6640022210456</v>
      </c>
      <c r="S71" s="7"/>
      <c r="T71" s="25">
        <f t="shared" si="7"/>
        <v>0.90987927924288203</v>
      </c>
      <c r="U71" s="24">
        <f t="shared" si="8"/>
        <v>-0.41347735475236341</v>
      </c>
      <c r="V71" s="7"/>
      <c r="W71" s="25">
        <f t="shared" si="9"/>
        <v>0.91136610024560705</v>
      </c>
      <c r="X71" s="24">
        <f t="shared" si="10"/>
        <v>286.7874948855806</v>
      </c>
      <c r="Y71" s="7"/>
      <c r="Z71" s="25">
        <f t="shared" si="11"/>
        <v>638</v>
      </c>
      <c r="AA71" s="17">
        <f t="shared" si="15"/>
        <v>286.82099999999986</v>
      </c>
      <c r="AB71" s="24">
        <f t="shared" si="12"/>
        <v>5.0059708138626533</v>
      </c>
      <c r="AC71" s="17">
        <f t="shared" si="13"/>
        <v>-3.3505114419256188E-2</v>
      </c>
      <c r="AD71" s="17">
        <f t="shared" ca="1" si="14"/>
        <v>7.1237361402609167E-2</v>
      </c>
      <c r="AE71" s="17">
        <v>98</v>
      </c>
    </row>
    <row r="72" spans="1:31" s="17" customFormat="1" x14ac:dyDescent="0.25">
      <c r="A72" s="17">
        <v>52</v>
      </c>
      <c r="B72" s="17">
        <v>625</v>
      </c>
      <c r="C72" s="17">
        <v>11572</v>
      </c>
      <c r="D72" s="17">
        <v>12286</v>
      </c>
      <c r="E72" s="17">
        <v>14921</v>
      </c>
      <c r="F72" s="17">
        <v>14198</v>
      </c>
      <c r="G72" s="24"/>
      <c r="H72" s="7"/>
      <c r="I72" s="25">
        <f t="shared" si="16"/>
        <v>-3349</v>
      </c>
      <c r="J72" s="24">
        <f t="shared" si="16"/>
        <v>-1912</v>
      </c>
      <c r="K72" s="7"/>
      <c r="L72" s="25">
        <f t="shared" si="3"/>
        <v>-3351.1326208606542</v>
      </c>
      <c r="M72" s="17">
        <f t="shared" si="1"/>
        <v>4.5480717352976407</v>
      </c>
      <c r="N72" s="17">
        <f t="shared" si="4"/>
        <v>-1920.1498248385267</v>
      </c>
      <c r="O72" s="24">
        <f t="shared" si="2"/>
        <v>66.419644898666476</v>
      </c>
      <c r="P72" s="7"/>
      <c r="Q72" s="25">
        <f t="shared" si="5"/>
        <v>-3315.5796742994849</v>
      </c>
      <c r="R72" s="24">
        <f t="shared" si="6"/>
        <v>-1910.6640022210456</v>
      </c>
      <c r="S72" s="7"/>
      <c r="T72" s="25">
        <f t="shared" si="7"/>
        <v>0.86426253683190712</v>
      </c>
      <c r="U72" s="24">
        <f t="shared" si="8"/>
        <v>-0.50075066449303007</v>
      </c>
      <c r="V72" s="7"/>
      <c r="W72" s="25">
        <f t="shared" si="9"/>
        <v>0.86606165893823461</v>
      </c>
      <c r="X72" s="24">
        <f t="shared" si="10"/>
        <v>292.42038591478013</v>
      </c>
      <c r="Y72" s="7"/>
      <c r="Z72" s="25">
        <f t="shared" si="11"/>
        <v>625</v>
      </c>
      <c r="AA72" s="17">
        <f t="shared" si="15"/>
        <v>292.44599999999986</v>
      </c>
      <c r="AB72" s="24">
        <f t="shared" si="12"/>
        <v>5.104145584287334</v>
      </c>
      <c r="AC72" s="17">
        <f t="shared" si="13"/>
        <v>-2.5614085219729077E-2</v>
      </c>
      <c r="AD72" s="17">
        <f t="shared" ca="1" si="14"/>
        <v>6.3398613547235527E-2</v>
      </c>
      <c r="AE72" s="17">
        <v>97</v>
      </c>
    </row>
    <row r="73" spans="1:31" s="17" customFormat="1" x14ac:dyDescent="0.25">
      <c r="A73" s="17">
        <v>53</v>
      </c>
      <c r="B73" s="17">
        <v>629</v>
      </c>
      <c r="C73" s="17">
        <v>11684</v>
      </c>
      <c r="D73" s="17">
        <v>12135</v>
      </c>
      <c r="E73" s="17">
        <v>14825</v>
      </c>
      <c r="F73" s="17">
        <v>14359</v>
      </c>
      <c r="G73" s="24"/>
      <c r="H73" s="7"/>
      <c r="I73" s="25">
        <f t="shared" si="16"/>
        <v>-3141</v>
      </c>
      <c r="J73" s="24">
        <f t="shared" si="16"/>
        <v>-2224</v>
      </c>
      <c r="K73" s="7"/>
      <c r="L73" s="25">
        <f t="shared" si="3"/>
        <v>-3143.8230687427631</v>
      </c>
      <c r="M73" s="17">
        <f t="shared" si="1"/>
        <v>7.96971712636602</v>
      </c>
      <c r="N73" s="17">
        <f t="shared" si="4"/>
        <v>-2237.0527650132926</v>
      </c>
      <c r="O73" s="24">
        <f t="shared" si="2"/>
        <v>170.3746744922361</v>
      </c>
      <c r="P73" s="7"/>
      <c r="Q73" s="25">
        <f t="shared" si="5"/>
        <v>-3107.5796742994849</v>
      </c>
      <c r="R73" s="24">
        <f t="shared" si="6"/>
        <v>-2222.6640022210454</v>
      </c>
      <c r="S73" s="7"/>
      <c r="T73" s="25">
        <f t="shared" si="7"/>
        <v>0.81004378013771983</v>
      </c>
      <c r="U73" s="24">
        <f t="shared" si="8"/>
        <v>-0.58252025199779867</v>
      </c>
      <c r="V73" s="7"/>
      <c r="W73" s="25">
        <f t="shared" si="9"/>
        <v>0.81213543505246866</v>
      </c>
      <c r="X73" s="24">
        <f t="shared" si="10"/>
        <v>298.03492464274916</v>
      </c>
      <c r="Y73" s="7"/>
      <c r="Z73" s="25">
        <f t="shared" si="11"/>
        <v>629</v>
      </c>
      <c r="AA73" s="17">
        <f t="shared" si="15"/>
        <v>298.10699999999986</v>
      </c>
      <c r="AB73" s="24">
        <f t="shared" si="12"/>
        <v>5.2029486732427337</v>
      </c>
      <c r="AC73" s="17">
        <f t="shared" si="13"/>
        <v>-7.207535725069647E-2</v>
      </c>
      <c r="AD73" s="17">
        <f t="shared" ca="1" si="14"/>
        <v>0.11044621813528011</v>
      </c>
      <c r="AE73" s="17">
        <v>96</v>
      </c>
    </row>
    <row r="74" spans="1:31" s="17" customFormat="1" x14ac:dyDescent="0.25">
      <c r="A74" s="17">
        <v>54</v>
      </c>
      <c r="B74" s="17">
        <v>604</v>
      </c>
      <c r="C74" s="17">
        <v>11804</v>
      </c>
      <c r="D74" s="17">
        <v>12000</v>
      </c>
      <c r="E74" s="17">
        <v>14717</v>
      </c>
      <c r="F74" s="17">
        <v>14512</v>
      </c>
      <c r="G74" s="24"/>
      <c r="H74" s="7"/>
      <c r="I74" s="25">
        <f t="shared" si="16"/>
        <v>-2913</v>
      </c>
      <c r="J74" s="24">
        <f t="shared" si="16"/>
        <v>-2512</v>
      </c>
      <c r="K74" s="7"/>
      <c r="L74" s="25">
        <f t="shared" si="3"/>
        <v>-2916.1572554651011</v>
      </c>
      <c r="M74" s="17">
        <f t="shared" si="1"/>
        <v>9.9682620719108641</v>
      </c>
      <c r="N74" s="17">
        <f t="shared" si="4"/>
        <v>-2520.8327823042691</v>
      </c>
      <c r="O74" s="24">
        <f t="shared" si="2"/>
        <v>78.018043234609891</v>
      </c>
      <c r="P74" s="7"/>
      <c r="Q74" s="25">
        <f t="shared" si="5"/>
        <v>-2879.5796742994849</v>
      </c>
      <c r="R74" s="24">
        <f t="shared" si="6"/>
        <v>-2510.6640022210454</v>
      </c>
      <c r="S74" s="7"/>
      <c r="T74" s="25">
        <f t="shared" si="7"/>
        <v>0.75061168145370671</v>
      </c>
      <c r="U74" s="24">
        <f t="shared" si="8"/>
        <v>-0.65799987123296977</v>
      </c>
      <c r="V74" s="7"/>
      <c r="W74" s="25">
        <f t="shared" si="9"/>
        <v>0.75297330645891425</v>
      </c>
      <c r="X74" s="24">
        <f t="shared" si="10"/>
        <v>303.5333875759095</v>
      </c>
      <c r="Y74" s="7"/>
      <c r="Z74" s="25">
        <f t="shared" si="11"/>
        <v>604</v>
      </c>
      <c r="AA74" s="17">
        <f t="shared" si="15"/>
        <v>303.54299999999984</v>
      </c>
      <c r="AB74" s="24">
        <f t="shared" si="12"/>
        <v>5.2978247713811442</v>
      </c>
      <c r="AC74" s="17">
        <f t="shared" si="13"/>
        <v>-9.6124240903350255E-3</v>
      </c>
      <c r="AD74" s="17">
        <f t="shared" ca="1" si="14"/>
        <v>-2.5055136449111615E-2</v>
      </c>
      <c r="AE74" s="17">
        <v>95</v>
      </c>
    </row>
    <row r="75" spans="1:31" s="17" customFormat="1" x14ac:dyDescent="0.25">
      <c r="A75" s="17">
        <v>55</v>
      </c>
      <c r="B75" s="17">
        <v>623</v>
      </c>
      <c r="C75" s="17">
        <v>11930</v>
      </c>
      <c r="D75" s="17">
        <v>11862</v>
      </c>
      <c r="E75" s="17">
        <v>14584</v>
      </c>
      <c r="F75" s="17">
        <v>14643</v>
      </c>
      <c r="G75" s="24"/>
      <c r="H75" s="7"/>
      <c r="I75" s="25">
        <f t="shared" si="16"/>
        <v>-2654</v>
      </c>
      <c r="J75" s="24">
        <f t="shared" si="16"/>
        <v>-2781</v>
      </c>
      <c r="K75" s="7"/>
      <c r="L75" s="25">
        <f t="shared" si="3"/>
        <v>-2654.1754452136806</v>
      </c>
      <c r="M75" s="17">
        <f t="shared" si="1"/>
        <v>3.0781023003442674E-2</v>
      </c>
      <c r="N75" s="17">
        <f t="shared" si="4"/>
        <v>-2789.7251253446962</v>
      </c>
      <c r="O75" s="24">
        <f t="shared" si="2"/>
        <v>76.127812280659157</v>
      </c>
      <c r="P75" s="7"/>
      <c r="Q75" s="25">
        <f t="shared" si="5"/>
        <v>-2620.5796742994849</v>
      </c>
      <c r="R75" s="24">
        <f t="shared" si="6"/>
        <v>-2779.6640022210454</v>
      </c>
      <c r="S75" s="7"/>
      <c r="T75" s="25">
        <f t="shared" si="7"/>
        <v>0.6830989026854638</v>
      </c>
      <c r="U75" s="24">
        <f t="shared" si="8"/>
        <v>-0.72849993225470944</v>
      </c>
      <c r="V75" s="7"/>
      <c r="W75" s="25">
        <f t="shared" si="9"/>
        <v>0.68571261026980002</v>
      </c>
      <c r="X75" s="24">
        <f t="shared" si="10"/>
        <v>309.11715979209521</v>
      </c>
      <c r="Y75" s="7"/>
      <c r="Z75" s="25">
        <f t="shared" si="11"/>
        <v>623</v>
      </c>
      <c r="AA75" s="17">
        <f t="shared" si="15"/>
        <v>309.14999999999986</v>
      </c>
      <c r="AB75" s="24">
        <f t="shared" si="12"/>
        <v>5.3956853825404671</v>
      </c>
      <c r="AC75" s="17">
        <f t="shared" si="13"/>
        <v>-3.2840207904655472E-2</v>
      </c>
      <c r="AD75" s="17">
        <f t="shared" ca="1" si="14"/>
        <v>4.858707731426648E-2</v>
      </c>
      <c r="AE75" s="17">
        <v>94</v>
      </c>
    </row>
    <row r="76" spans="1:31" s="17" customFormat="1" x14ac:dyDescent="0.25">
      <c r="A76" s="17">
        <v>56</v>
      </c>
      <c r="B76" s="17">
        <v>627</v>
      </c>
      <c r="C76" s="17">
        <v>12080</v>
      </c>
      <c r="D76" s="17">
        <v>11741</v>
      </c>
      <c r="E76" s="17">
        <v>14443</v>
      </c>
      <c r="F76" s="17">
        <v>14772</v>
      </c>
      <c r="G76" s="24"/>
      <c r="H76" s="7"/>
      <c r="I76" s="25">
        <f t="shared" si="16"/>
        <v>-2363</v>
      </c>
      <c r="J76" s="24">
        <f t="shared" si="16"/>
        <v>-3031</v>
      </c>
      <c r="K76" s="7"/>
      <c r="L76" s="25">
        <f t="shared" si="3"/>
        <v>-2365.1847462001201</v>
      </c>
      <c r="M76" s="17">
        <f t="shared" si="1"/>
        <v>4.7731159589392886</v>
      </c>
      <c r="N76" s="17">
        <f t="shared" si="4"/>
        <v>-3033.3478058020046</v>
      </c>
      <c r="O76" s="24">
        <f t="shared" si="2"/>
        <v>5.5121920839263989</v>
      </c>
      <c r="P76" s="7"/>
      <c r="Q76" s="25">
        <f t="shared" si="5"/>
        <v>-2329.5796742994849</v>
      </c>
      <c r="R76" s="24">
        <f t="shared" si="6"/>
        <v>-3029.6640022210454</v>
      </c>
      <c r="S76" s="7"/>
      <c r="T76" s="25">
        <f t="shared" si="7"/>
        <v>0.60724477673349986</v>
      </c>
      <c r="U76" s="24">
        <f t="shared" si="8"/>
        <v>-0.79402043506301767</v>
      </c>
      <c r="V76" s="7"/>
      <c r="W76" s="25">
        <f t="shared" si="9"/>
        <v>0.61009267771357256</v>
      </c>
      <c r="X76" s="24">
        <f t="shared" si="10"/>
        <v>314.84699636976472</v>
      </c>
      <c r="Y76" s="7"/>
      <c r="Z76" s="25">
        <f t="shared" si="11"/>
        <v>627</v>
      </c>
      <c r="AA76" s="17">
        <f t="shared" si="15"/>
        <v>314.79299999999984</v>
      </c>
      <c r="AB76" s="24">
        <f t="shared" si="12"/>
        <v>5.4941743122305073</v>
      </c>
      <c r="AC76" s="17">
        <f t="shared" si="13"/>
        <v>5.3996369764888641E-2</v>
      </c>
      <c r="AD76" s="17">
        <f t="shared" ca="1" si="14"/>
        <v>1.8695313660543889E-2</v>
      </c>
      <c r="AE76" s="17">
        <v>93</v>
      </c>
    </row>
    <row r="77" spans="1:31" s="17" customFormat="1" x14ac:dyDescent="0.25">
      <c r="A77" s="17">
        <v>57</v>
      </c>
      <c r="B77" s="17">
        <v>640</v>
      </c>
      <c r="C77" s="17">
        <v>12233</v>
      </c>
      <c r="D77" s="17">
        <v>11634</v>
      </c>
      <c r="E77" s="17">
        <v>14279</v>
      </c>
      <c r="F77" s="17">
        <v>14879</v>
      </c>
      <c r="G77" s="24"/>
      <c r="H77" s="7"/>
      <c r="I77" s="25">
        <f t="shared" si="16"/>
        <v>-2046</v>
      </c>
      <c r="J77" s="24">
        <f t="shared" si="16"/>
        <v>-3245</v>
      </c>
      <c r="K77" s="7"/>
      <c r="L77" s="25">
        <f t="shared" si="3"/>
        <v>-2046.9038841671638</v>
      </c>
      <c r="M77" s="17">
        <f t="shared" si="1"/>
        <v>0.81700658764943934</v>
      </c>
      <c r="N77" s="17">
        <f t="shared" si="4"/>
        <v>-3251.6418511105485</v>
      </c>
      <c r="O77" s="24">
        <f t="shared" si="2"/>
        <v>44.114186174694169</v>
      </c>
      <c r="P77" s="7"/>
      <c r="Q77" s="25">
        <f t="shared" si="5"/>
        <v>-2012.5796742994851</v>
      </c>
      <c r="R77" s="24">
        <f t="shared" si="6"/>
        <v>-3243.6640022210454</v>
      </c>
      <c r="S77" s="7"/>
      <c r="T77" s="25">
        <f t="shared" si="7"/>
        <v>0.52461330619476243</v>
      </c>
      <c r="U77" s="24">
        <f t="shared" si="8"/>
        <v>-0.85010598546692961</v>
      </c>
      <c r="V77" s="7"/>
      <c r="W77" s="25">
        <f t="shared" si="9"/>
        <v>0.52766156318187607</v>
      </c>
      <c r="X77" s="24">
        <f t="shared" si="10"/>
        <v>320.55627930082824</v>
      </c>
      <c r="Y77" s="7"/>
      <c r="Z77" s="25">
        <f t="shared" si="11"/>
        <v>640</v>
      </c>
      <c r="AA77" s="17">
        <f t="shared" si="15"/>
        <v>320.55299999999983</v>
      </c>
      <c r="AB77" s="24">
        <f t="shared" si="12"/>
        <v>5.5947052771453798</v>
      </c>
      <c r="AC77" s="17">
        <f t="shared" si="13"/>
        <v>3.2793008284102143E-3</v>
      </c>
      <c r="AD77" s="17">
        <f t="shared" ca="1" si="14"/>
        <v>5.1396589289538497E-2</v>
      </c>
      <c r="AE77" s="17">
        <v>92</v>
      </c>
    </row>
    <row r="78" spans="1:31" s="17" customFormat="1" x14ac:dyDescent="0.25">
      <c r="A78" s="17">
        <v>58</v>
      </c>
      <c r="B78" s="17">
        <v>634</v>
      </c>
      <c r="C78" s="17">
        <v>12387</v>
      </c>
      <c r="D78" s="17">
        <v>11532</v>
      </c>
      <c r="E78" s="17">
        <v>14100</v>
      </c>
      <c r="F78" s="17">
        <v>14958</v>
      </c>
      <c r="G78" s="24"/>
      <c r="H78" s="7"/>
      <c r="I78" s="25">
        <f t="shared" si="16"/>
        <v>-1713</v>
      </c>
      <c r="J78" s="24">
        <f t="shared" si="16"/>
        <v>-3426</v>
      </c>
      <c r="K78" s="7"/>
      <c r="L78" s="25">
        <f t="shared" si="3"/>
        <v>-1711.5388996941035</v>
      </c>
      <c r="M78" s="17">
        <f t="shared" si="1"/>
        <v>2.1348141038907866</v>
      </c>
      <c r="N78" s="17">
        <f t="shared" si="4"/>
        <v>-3435.4731740933685</v>
      </c>
      <c r="O78" s="24">
        <f t="shared" si="2"/>
        <v>89.741027403267537</v>
      </c>
      <c r="P78" s="7"/>
      <c r="Q78" s="25">
        <f t="shared" si="5"/>
        <v>-1679.5796742994851</v>
      </c>
      <c r="R78" s="24">
        <f t="shared" si="6"/>
        <v>-3424.6640022210454</v>
      </c>
      <c r="S78" s="7"/>
      <c r="T78" s="25">
        <f t="shared" si="7"/>
        <v>0.43781116206416443</v>
      </c>
      <c r="U78" s="24">
        <f t="shared" si="8"/>
        <v>-0.89754282950014475</v>
      </c>
      <c r="V78" s="7"/>
      <c r="W78" s="25">
        <f t="shared" si="9"/>
        <v>0.44102877054983536</v>
      </c>
      <c r="X78" s="24">
        <f t="shared" si="10"/>
        <v>326.21591237720486</v>
      </c>
      <c r="Y78" s="7"/>
      <c r="Z78" s="25">
        <f t="shared" si="11"/>
        <v>634</v>
      </c>
      <c r="AA78" s="17">
        <f t="shared" si="15"/>
        <v>326.25899999999984</v>
      </c>
      <c r="AB78" s="24">
        <f t="shared" si="12"/>
        <v>5.6942937642641773</v>
      </c>
      <c r="AC78" s="17">
        <f t="shared" si="13"/>
        <v>-4.3087622794985236E-2</v>
      </c>
      <c r="AD78" s="17">
        <f t="shared" ca="1" si="14"/>
        <v>-2.1956265388325846E-2</v>
      </c>
      <c r="AE78" s="17">
        <v>91</v>
      </c>
    </row>
    <row r="79" spans="1:31" s="17" customFormat="1" x14ac:dyDescent="0.25">
      <c r="A79" s="17">
        <v>59</v>
      </c>
      <c r="B79" s="17">
        <v>628</v>
      </c>
      <c r="C79" s="17">
        <v>12574</v>
      </c>
      <c r="D79" s="17">
        <v>11462</v>
      </c>
      <c r="E79" s="17">
        <v>13932</v>
      </c>
      <c r="F79" s="17">
        <v>15044</v>
      </c>
      <c r="G79" s="24"/>
      <c r="H79" s="7"/>
      <c r="I79" s="25">
        <f t="shared" si="16"/>
        <v>-1358</v>
      </c>
      <c r="J79" s="24">
        <f t="shared" si="16"/>
        <v>-3582</v>
      </c>
      <c r="K79" s="7"/>
      <c r="L79" s="25">
        <f t="shared" si="3"/>
        <v>-1362.9335756033065</v>
      </c>
      <c r="M79" s="17">
        <f t="shared" si="1"/>
        <v>24.340168233541174</v>
      </c>
      <c r="N79" s="17">
        <f t="shared" si="4"/>
        <v>-3583.9571124685417</v>
      </c>
      <c r="O79" s="24">
        <f t="shared" si="2"/>
        <v>3.8302892145214216</v>
      </c>
      <c r="P79" s="7"/>
      <c r="Q79" s="25">
        <f t="shared" si="5"/>
        <v>-1324.5796742994851</v>
      </c>
      <c r="R79" s="24">
        <f t="shared" si="6"/>
        <v>-3580.6640022210454</v>
      </c>
      <c r="S79" s="7"/>
      <c r="T79" s="25">
        <f t="shared" si="7"/>
        <v>0.34527434174475813</v>
      </c>
      <c r="U79" s="24">
        <f t="shared" si="8"/>
        <v>-0.93842762325252904</v>
      </c>
      <c r="V79" s="7"/>
      <c r="W79" s="25">
        <f t="shared" si="9"/>
        <v>0.34863779694703589</v>
      </c>
      <c r="X79" s="24">
        <f t="shared" si="10"/>
        <v>332.00351976005663</v>
      </c>
      <c r="Y79" s="7"/>
      <c r="Z79" s="25">
        <f t="shared" si="11"/>
        <v>628</v>
      </c>
      <c r="AA79" s="17">
        <f t="shared" si="15"/>
        <v>331.91099999999983</v>
      </c>
      <c r="AB79" s="24">
        <f t="shared" si="12"/>
        <v>5.7929397735868964</v>
      </c>
      <c r="AC79" s="17">
        <f t="shared" si="13"/>
        <v>9.2519760056802625E-2</v>
      </c>
      <c r="AD79" s="17">
        <f t="shared" ca="1" si="14"/>
        <v>-7.5347166627409479E-2</v>
      </c>
      <c r="AE79" s="17">
        <v>90</v>
      </c>
    </row>
    <row r="80" spans="1:31" s="17" customFormat="1" x14ac:dyDescent="0.25">
      <c r="A80" s="17">
        <v>60</v>
      </c>
      <c r="B80" s="17">
        <v>633</v>
      </c>
      <c r="C80" s="17">
        <v>12758</v>
      </c>
      <c r="D80" s="17">
        <v>11408</v>
      </c>
      <c r="E80" s="17">
        <v>13759</v>
      </c>
      <c r="F80" s="17">
        <v>15108</v>
      </c>
      <c r="G80" s="24"/>
      <c r="H80" s="7"/>
      <c r="I80" s="25">
        <f t="shared" si="16"/>
        <v>-1001</v>
      </c>
      <c r="J80" s="24">
        <f t="shared" si="16"/>
        <v>-3700</v>
      </c>
      <c r="K80" s="7"/>
      <c r="L80" s="25">
        <f t="shared" si="3"/>
        <v>-998.47236468869323</v>
      </c>
      <c r="M80" s="17">
        <f t="shared" si="1"/>
        <v>6.3889402669648572</v>
      </c>
      <c r="N80" s="17">
        <f t="shared" si="4"/>
        <v>-3698.3025784055631</v>
      </c>
      <c r="O80" s="24">
        <f t="shared" si="2"/>
        <v>2.8812400692608646</v>
      </c>
      <c r="P80" s="7"/>
      <c r="Q80" s="25">
        <f t="shared" si="5"/>
        <v>-967.57967429948496</v>
      </c>
      <c r="R80" s="24">
        <f t="shared" si="6"/>
        <v>-3698.6640022210454</v>
      </c>
      <c r="S80" s="7"/>
      <c r="T80" s="25">
        <f t="shared" si="7"/>
        <v>0.25221618722636929</v>
      </c>
      <c r="U80" s="24">
        <f t="shared" si="8"/>
        <v>-0.96935330057805058</v>
      </c>
      <c r="V80" s="7"/>
      <c r="W80" s="25">
        <f t="shared" si="9"/>
        <v>0.25568981444632383</v>
      </c>
      <c r="X80" s="24">
        <f t="shared" si="10"/>
        <v>337.60764099651794</v>
      </c>
      <c r="Y80" s="7"/>
      <c r="Z80" s="25">
        <f t="shared" si="11"/>
        <v>633</v>
      </c>
      <c r="AA80" s="17">
        <f t="shared" si="15"/>
        <v>337.60799999999983</v>
      </c>
      <c r="AB80" s="24">
        <f t="shared" si="12"/>
        <v>5.8923711810730133</v>
      </c>
      <c r="AC80" s="17">
        <f t="shared" si="13"/>
        <v>-3.5900348188988573E-4</v>
      </c>
      <c r="AD80" s="17">
        <f t="shared" ca="1" si="14"/>
        <v>2.6641224570767008E-2</v>
      </c>
      <c r="AE80" s="17">
        <v>89</v>
      </c>
    </row>
    <row r="81" spans="1:31" s="17" customFormat="1" x14ac:dyDescent="0.25">
      <c r="A81" s="17">
        <v>61</v>
      </c>
      <c r="B81" s="17">
        <v>617</v>
      </c>
      <c r="C81" s="17">
        <v>12947</v>
      </c>
      <c r="D81" s="17">
        <v>11380</v>
      </c>
      <c r="E81" s="17">
        <v>13588</v>
      </c>
      <c r="F81" s="17">
        <v>15161</v>
      </c>
      <c r="G81" s="24"/>
      <c r="H81" s="7"/>
      <c r="I81" s="25">
        <f t="shared" si="16"/>
        <v>-641</v>
      </c>
      <c r="J81" s="24">
        <f t="shared" si="16"/>
        <v>-3781</v>
      </c>
      <c r="K81" s="7"/>
      <c r="L81" s="25">
        <f t="shared" si="3"/>
        <v>-634.01247240535895</v>
      </c>
      <c r="M81" s="17">
        <f t="shared" si="1"/>
        <v>48.825541885870152</v>
      </c>
      <c r="N81" s="17">
        <f t="shared" si="4"/>
        <v>-3774.5517462084063</v>
      </c>
      <c r="O81" s="24">
        <f t="shared" si="2"/>
        <v>41.57997696080308</v>
      </c>
      <c r="P81" s="7"/>
      <c r="Q81" s="25">
        <f t="shared" si="5"/>
        <v>-607.57967429948496</v>
      </c>
      <c r="R81" s="24">
        <f t="shared" si="6"/>
        <v>-3779.6640022210454</v>
      </c>
      <c r="S81" s="7"/>
      <c r="T81" s="25">
        <f t="shared" si="7"/>
        <v>0.15837603140950657</v>
      </c>
      <c r="U81" s="24">
        <f t="shared" si="8"/>
        <v>-0.99058194348794248</v>
      </c>
      <c r="V81" s="7"/>
      <c r="W81" s="25">
        <f t="shared" si="9"/>
        <v>0.16192509299600896</v>
      </c>
      <c r="X81" s="24">
        <f t="shared" si="10"/>
        <v>343.10046728202815</v>
      </c>
      <c r="Y81" s="7"/>
      <c r="Z81" s="25">
        <f t="shared" si="11"/>
        <v>617</v>
      </c>
      <c r="AA81" s="17">
        <f t="shared" si="15"/>
        <v>343.16099999999983</v>
      </c>
      <c r="AB81" s="24">
        <f t="shared" si="12"/>
        <v>5.9892893144362587</v>
      </c>
      <c r="AC81" s="17">
        <f t="shared" si="13"/>
        <v>-6.0532717971682359E-2</v>
      </c>
      <c r="AD81" s="17">
        <f t="shared" ca="1" si="14"/>
        <v>6.9427037065793229E-2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13115</v>
      </c>
      <c r="D82" s="17">
        <v>11344</v>
      </c>
      <c r="E82" s="17">
        <v>13384</v>
      </c>
      <c r="F82" s="17">
        <v>15160</v>
      </c>
      <c r="G82" s="24"/>
      <c r="H82" s="7"/>
      <c r="I82" s="25">
        <f t="shared" si="16"/>
        <v>-269</v>
      </c>
      <c r="J82" s="24">
        <f t="shared" si="16"/>
        <v>-3816</v>
      </c>
      <c r="K82" s="7"/>
      <c r="L82" s="25">
        <f t="shared" si="3"/>
        <v>-266.32071193620919</v>
      </c>
      <c r="M82" s="17">
        <f t="shared" si="1"/>
        <v>7.178584528771891</v>
      </c>
      <c r="N82" s="17">
        <f t="shared" si="4"/>
        <v>-3815.1711908447196</v>
      </c>
      <c r="O82" s="24">
        <f t="shared" si="2"/>
        <v>0.68692461587660392</v>
      </c>
      <c r="P82" s="7"/>
      <c r="Q82" s="25">
        <f t="shared" si="5"/>
        <v>-235.57967429948502</v>
      </c>
      <c r="R82" s="24">
        <f t="shared" si="6"/>
        <v>-3814.6640022210454</v>
      </c>
      <c r="S82" s="7"/>
      <c r="T82" s="25">
        <f t="shared" si="7"/>
        <v>6.1407870398748447E-2</v>
      </c>
      <c r="U82" s="24">
        <f t="shared" si="8"/>
        <v>-0.99975481388110565</v>
      </c>
      <c r="V82" s="7"/>
      <c r="W82" s="25">
        <f t="shared" si="9"/>
        <v>6.4989165173340538E-2</v>
      </c>
      <c r="X82" s="24">
        <f t="shared" si="10"/>
        <v>348.66490644912415</v>
      </c>
      <c r="Y82" s="7"/>
      <c r="Z82" s="25">
        <f t="shared" si="11"/>
        <v>613</v>
      </c>
      <c r="AA82" s="17">
        <f t="shared" si="15"/>
        <v>348.67799999999983</v>
      </c>
      <c r="AB82" s="24">
        <f t="shared" si="12"/>
        <v>6.0855791292687851</v>
      </c>
      <c r="AC82" s="17">
        <f t="shared" si="13"/>
        <v>-1.3093550875680648E-2</v>
      </c>
      <c r="AD82" s="17">
        <f t="shared" ca="1" si="14"/>
        <v>7.613836790710593E-3</v>
      </c>
      <c r="AE82" s="17">
        <v>87</v>
      </c>
    </row>
    <row r="83" spans="1:31" s="17" customFormat="1" x14ac:dyDescent="0.25">
      <c r="A83" s="17">
        <v>63</v>
      </c>
      <c r="B83" s="17">
        <v>626</v>
      </c>
      <c r="C83" s="17">
        <v>13303</v>
      </c>
      <c r="D83" s="17">
        <v>11341</v>
      </c>
      <c r="E83" s="17">
        <v>13195</v>
      </c>
      <c r="F83" s="17">
        <v>15161</v>
      </c>
      <c r="G83" s="24"/>
      <c r="H83" s="7"/>
      <c r="I83" s="25">
        <f t="shared" si="16"/>
        <v>108</v>
      </c>
      <c r="J83" s="24">
        <f t="shared" si="16"/>
        <v>-3820</v>
      </c>
      <c r="K83" s="7"/>
      <c r="L83" s="25">
        <f t="shared" si="3"/>
        <v>111.3743250174854</v>
      </c>
      <c r="M83" s="17">
        <f t="shared" si="1"/>
        <v>11.386069323627872</v>
      </c>
      <c r="N83" s="17">
        <f t="shared" si="4"/>
        <v>-3820.1175888713574</v>
      </c>
      <c r="O83" s="24">
        <f t="shared" si="2"/>
        <v>1.3827142667103415E-2</v>
      </c>
      <c r="P83" s="7"/>
      <c r="Q83" s="25">
        <f t="shared" si="5"/>
        <v>141.42032570051498</v>
      </c>
      <c r="R83" s="24">
        <f t="shared" si="6"/>
        <v>-3818.6640022210454</v>
      </c>
      <c r="S83" s="7"/>
      <c r="T83" s="25">
        <f t="shared" si="7"/>
        <v>-3.6863626109466106E-2</v>
      </c>
      <c r="U83" s="24">
        <f t="shared" si="8"/>
        <v>-1.0008031419260386</v>
      </c>
      <c r="V83" s="7"/>
      <c r="W83" s="25">
        <f t="shared" si="9"/>
        <v>-3.3279206822857697E-2</v>
      </c>
      <c r="X83" s="24">
        <f t="shared" si="10"/>
        <v>354.2887177740372</v>
      </c>
      <c r="Y83" s="7"/>
      <c r="Z83" s="25">
        <f t="shared" si="11"/>
        <v>626</v>
      </c>
      <c r="AA83" s="17">
        <f t="shared" si="15"/>
        <v>354.31199999999984</v>
      </c>
      <c r="AB83" s="24">
        <f t="shared" si="12"/>
        <v>6.1839109793261464</v>
      </c>
      <c r="AC83" s="17">
        <f t="shared" si="13"/>
        <v>-2.3282225962645953E-2</v>
      </c>
      <c r="AD83" s="17">
        <f t="shared" ca="1" si="14"/>
        <v>3.7549254450993885E-2</v>
      </c>
      <c r="AE83" s="17">
        <v>86</v>
      </c>
    </row>
    <row r="84" spans="1:31" s="17" customFormat="1" x14ac:dyDescent="0.25">
      <c r="A84" s="17">
        <v>64</v>
      </c>
      <c r="B84" s="17">
        <v>623</v>
      </c>
      <c r="C84" s="17">
        <v>13484</v>
      </c>
      <c r="D84" s="17">
        <v>11356</v>
      </c>
      <c r="E84" s="17">
        <v>13007</v>
      </c>
      <c r="F84" s="17">
        <v>15149</v>
      </c>
      <c r="G84" s="24"/>
      <c r="H84" s="7"/>
      <c r="I84" s="25">
        <f t="shared" ref="I84:J115" si="17">C84-E84</f>
        <v>477</v>
      </c>
      <c r="J84" s="24">
        <f t="shared" si="17"/>
        <v>-3793</v>
      </c>
      <c r="K84" s="7"/>
      <c r="L84" s="25">
        <f t="shared" si="3"/>
        <v>485.87861365109194</v>
      </c>
      <c r="M84" s="17">
        <f t="shared" ref="M84:M147" si="18">(I84-L84)^2</f>
        <v>78.829780365356129</v>
      </c>
      <c r="N84" s="17">
        <f t="shared" si="4"/>
        <v>-3788.3417205852684</v>
      </c>
      <c r="O84" s="24">
        <f t="shared" ref="O84:O147" si="19">(J84-N84)^2</f>
        <v>21.699567105712397</v>
      </c>
      <c r="P84" s="7"/>
      <c r="Q84" s="25">
        <f t="shared" si="5"/>
        <v>510.42032570051498</v>
      </c>
      <c r="R84" s="24">
        <f t="shared" si="6"/>
        <v>-3791.6640022210454</v>
      </c>
      <c r="S84" s="7"/>
      <c r="T84" s="25">
        <f t="shared" si="7"/>
        <v>-0.13304978582175039</v>
      </c>
      <c r="U84" s="24">
        <f t="shared" si="8"/>
        <v>-0.99372692762274129</v>
      </c>
      <c r="V84" s="7"/>
      <c r="W84" s="25">
        <f t="shared" si="9"/>
        <v>-0.12949132896239091</v>
      </c>
      <c r="X84" s="24">
        <f>IF(MOD(ATAN2(U84,W84)*180/PI()-$J$9+360,360)&lt;355,MOD(ATAN2(U84,W84)*180/PI()-$J$9+360,360)+360,MOD(ATAN2(U84,W84)*180/PI()-$J$9+360,360))</f>
        <v>359.80849998257338</v>
      </c>
      <c r="Y84" s="7"/>
      <c r="Z84" s="25">
        <f t="shared" si="11"/>
        <v>623</v>
      </c>
      <c r="AA84" s="17">
        <f t="shared" si="15"/>
        <v>359.91899999999987</v>
      </c>
      <c r="AB84" s="24">
        <f t="shared" si="12"/>
        <v>6.2817715904854685</v>
      </c>
      <c r="AC84" s="17">
        <f t="shared" si="13"/>
        <v>-0.11050001742648874</v>
      </c>
    </row>
    <row r="85" spans="1:31" s="17" customFormat="1" x14ac:dyDescent="0.25">
      <c r="A85" s="17">
        <v>0</v>
      </c>
      <c r="B85" s="17">
        <v>0</v>
      </c>
      <c r="C85" s="17">
        <v>13461</v>
      </c>
      <c r="D85" s="17">
        <v>11329</v>
      </c>
      <c r="E85" s="17">
        <v>12979</v>
      </c>
      <c r="F85" s="17">
        <v>15111</v>
      </c>
      <c r="G85" s="24"/>
      <c r="H85" s="7"/>
      <c r="I85" s="25">
        <f t="shared" si="17"/>
        <v>482</v>
      </c>
      <c r="J85" s="24">
        <f t="shared" si="17"/>
        <v>-3782</v>
      </c>
      <c r="K85" s="7"/>
      <c r="L85" s="25">
        <f>$M$9*SIN(2*PI()/$M$10*(AA85+$M$11))+$M$12</f>
        <v>483.65759795955728</v>
      </c>
      <c r="M85" s="17">
        <f t="shared" si="18"/>
        <v>2.7476309955284548</v>
      </c>
      <c r="N85" s="17">
        <f>$O$9*COS(2*PI()/$O$10*(AA85+$O$11))+$O$12</f>
        <v>-3777.3846887338186</v>
      </c>
      <c r="O85" s="24">
        <f t="shared" si="19"/>
        <v>21.301098083740765</v>
      </c>
      <c r="P85" s="7"/>
      <c r="Q85" s="25">
        <f t="shared" ref="Q85:Q148" si="20">I85-$J$4</f>
        <v>515.42032570051504</v>
      </c>
      <c r="R85" s="24">
        <f t="shared" ref="R85:R148" si="21">J85-$J$3</f>
        <v>-3780.6640022210454</v>
      </c>
      <c r="S85" s="7"/>
      <c r="T85" s="25">
        <f t="shared" ref="T85:T148" si="22">Q85/$J$7</f>
        <v>-0.13435312131920682</v>
      </c>
      <c r="U85" s="24">
        <f t="shared" ref="U85:U148" si="23">R85/$J$6</f>
        <v>-0.99084402549917572</v>
      </c>
      <c r="V85" s="7"/>
      <c r="W85" s="25">
        <f t="shared" ref="W85:W148" si="24">(T85-U85*SIN(-$J$11*PI()/180))/(COS(-$J$11*PI()/180))</f>
        <v>-0.13080499873865453</v>
      </c>
      <c r="X85" s="24">
        <f>IF(MOD(ATAN2(U85,W85)*180/PI()-$J$9+360,360)&lt;355,MOD(ATAN2(U85,W85)*180/PI()-$J$9+360,360)+360,MOD(ATAN2(U85,W85)*180/PI()-$J$9+360,360))</f>
        <v>359.90453416349203</v>
      </c>
      <c r="Y85" s="7"/>
      <c r="Z85" s="25">
        <f>I165-J159</f>
        <v>-6</v>
      </c>
      <c r="AA85" s="17">
        <f t="shared" si="15"/>
        <v>359.8649999999999</v>
      </c>
      <c r="AB85" s="24">
        <f t="shared" ref="AB85:AB148" si="25">AA85*PI()/180</f>
        <v>6.2808291126893918</v>
      </c>
      <c r="AC85" s="17">
        <f t="shared" ref="AC85:AC148" si="26">X85-AA85</f>
        <v>3.9534163492135121E-2</v>
      </c>
    </row>
    <row r="86" spans="1:31" s="17" customFormat="1" x14ac:dyDescent="0.25">
      <c r="A86" s="17">
        <v>1</v>
      </c>
      <c r="B86" s="17">
        <v>-624</v>
      </c>
      <c r="C86" s="17">
        <v>13268</v>
      </c>
      <c r="D86" s="17">
        <v>11311</v>
      </c>
      <c r="E86" s="17">
        <v>13162</v>
      </c>
      <c r="F86" s="17">
        <v>15123</v>
      </c>
      <c r="G86" s="24"/>
      <c r="H86" s="7"/>
      <c r="I86" s="25">
        <f t="shared" si="17"/>
        <v>106</v>
      </c>
      <c r="J86" s="24">
        <f t="shared" si="17"/>
        <v>-3812</v>
      </c>
      <c r="K86" s="7"/>
      <c r="L86" s="25">
        <f t="shared" ref="L86:L149" si="27">$M$9*SIN(2*PI()/$M$10*(AA86+$M$11))+$M$12</f>
        <v>109.62307787119511</v>
      </c>
      <c r="M86" s="17">
        <f t="shared" si="18"/>
        <v>13.126693260743671</v>
      </c>
      <c r="N86" s="17">
        <f t="shared" ref="N86:N149" si="28">$O$9*COS(2*PI()/$O$10*(AA86+$O$11))+$O$12</f>
        <v>-3808.8854772515206</v>
      </c>
      <c r="O86" s="24">
        <f t="shared" si="19"/>
        <v>9.7002519507958649</v>
      </c>
      <c r="P86" s="7"/>
      <c r="Q86" s="25">
        <f t="shared" si="20"/>
        <v>139.42032570051498</v>
      </c>
      <c r="R86" s="24">
        <f t="shared" si="21"/>
        <v>-3810.6640022210454</v>
      </c>
      <c r="S86" s="7"/>
      <c r="T86" s="25">
        <f t="shared" si="22"/>
        <v>-3.6342291910483542E-2</v>
      </c>
      <c r="U86" s="24">
        <f t="shared" si="23"/>
        <v>-0.99870648583617272</v>
      </c>
      <c r="V86" s="7"/>
      <c r="W86" s="25">
        <f t="shared" si="24"/>
        <v>-3.2765379038657262E-2</v>
      </c>
      <c r="X86" s="24">
        <f t="shared" ref="X86:X148" si="29">MOD(ATAN2(U86,W86)*180/PI()-$J$9+360,360)</f>
        <v>354.26326702848826</v>
      </c>
      <c r="Y86" s="7"/>
      <c r="Z86" s="25">
        <f t="shared" ref="Z86:Z149" si="30">B86</f>
        <v>-624</v>
      </c>
      <c r="AA86" s="17">
        <f t="shared" ref="AA86:AA149" si="31">360/40000*Z86+AA85</f>
        <v>354.24899999999991</v>
      </c>
      <c r="AB86" s="24">
        <f t="shared" si="25"/>
        <v>6.1828114218973917</v>
      </c>
      <c r="AC86" s="17">
        <f t="shared" si="26"/>
        <v>1.4267028488347933E-2</v>
      </c>
    </row>
    <row r="87" spans="1:31" s="17" customFormat="1" x14ac:dyDescent="0.25">
      <c r="A87" s="17">
        <v>2</v>
      </c>
      <c r="B87" s="17">
        <v>-604</v>
      </c>
      <c r="C87" s="17">
        <v>13088</v>
      </c>
      <c r="D87" s="17">
        <v>11316</v>
      </c>
      <c r="E87" s="17">
        <v>13347</v>
      </c>
      <c r="F87" s="17">
        <v>15125</v>
      </c>
      <c r="G87" s="24"/>
      <c r="H87" s="7"/>
      <c r="I87" s="25">
        <f t="shared" si="17"/>
        <v>-259</v>
      </c>
      <c r="J87" s="24">
        <f t="shared" si="17"/>
        <v>-3809</v>
      </c>
      <c r="K87" s="7"/>
      <c r="L87" s="25">
        <f t="shared" si="27"/>
        <v>-253.77141325782088</v>
      </c>
      <c r="M87" s="17">
        <f t="shared" si="18"/>
        <v>27.338119320491245</v>
      </c>
      <c r="N87" s="17">
        <f t="shared" si="28"/>
        <v>-3804.5139751629617</v>
      </c>
      <c r="O87" s="24">
        <f t="shared" si="19"/>
        <v>20.124418838524129</v>
      </c>
      <c r="P87" s="7"/>
      <c r="Q87" s="25">
        <f t="shared" si="20"/>
        <v>-225.57967429948502</v>
      </c>
      <c r="R87" s="24">
        <f t="shared" si="21"/>
        <v>-3807.6640022210454</v>
      </c>
      <c r="S87" s="7"/>
      <c r="T87" s="25">
        <f t="shared" si="22"/>
        <v>5.8801199403835595E-2</v>
      </c>
      <c r="U87" s="24">
        <f t="shared" si="23"/>
        <v>-0.99792023980247302</v>
      </c>
      <c r="V87" s="7"/>
      <c r="W87" s="25">
        <f t="shared" si="24"/>
        <v>6.2375906418762873E-2</v>
      </c>
      <c r="X87" s="24">
        <f t="shared" si="29"/>
        <v>348.80752028591496</v>
      </c>
      <c r="Y87" s="7"/>
      <c r="Z87" s="25">
        <f t="shared" si="30"/>
        <v>-604</v>
      </c>
      <c r="AA87" s="17">
        <f t="shared" si="31"/>
        <v>348.81299999999993</v>
      </c>
      <c r="AB87" s="24">
        <f t="shared" si="25"/>
        <v>6.0879353237589786</v>
      </c>
      <c r="AC87" s="17">
        <f t="shared" si="26"/>
        <v>-5.4797140849700554E-3</v>
      </c>
    </row>
    <row r="88" spans="1:31" s="17" customFormat="1" x14ac:dyDescent="0.25">
      <c r="A88" s="17">
        <v>3</v>
      </c>
      <c r="B88" s="17">
        <v>-620</v>
      </c>
      <c r="C88" s="17">
        <v>12904</v>
      </c>
      <c r="D88" s="17">
        <v>11337</v>
      </c>
      <c r="E88" s="17">
        <v>13533</v>
      </c>
      <c r="F88" s="17">
        <v>15103</v>
      </c>
      <c r="G88" s="24"/>
      <c r="H88" s="7"/>
      <c r="I88" s="25">
        <f t="shared" si="17"/>
        <v>-629</v>
      </c>
      <c r="J88" s="24">
        <f t="shared" si="17"/>
        <v>-3766</v>
      </c>
      <c r="K88" s="7"/>
      <c r="L88" s="25">
        <f t="shared" si="27"/>
        <v>-624.7022636966974</v>
      </c>
      <c r="M88" s="17">
        <f t="shared" si="18"/>
        <v>18.470537332725094</v>
      </c>
      <c r="N88" s="17">
        <f t="shared" si="28"/>
        <v>-3764.3983032382639</v>
      </c>
      <c r="O88" s="24">
        <f t="shared" si="19"/>
        <v>2.5654325165558878</v>
      </c>
      <c r="P88" s="7"/>
      <c r="Q88" s="25">
        <f t="shared" si="20"/>
        <v>-595.57967429948496</v>
      </c>
      <c r="R88" s="24">
        <f t="shared" si="21"/>
        <v>-3764.6640022210454</v>
      </c>
      <c r="S88" s="7"/>
      <c r="T88" s="25">
        <f t="shared" si="22"/>
        <v>0.15524802621561115</v>
      </c>
      <c r="U88" s="24">
        <f t="shared" si="23"/>
        <v>-0.98665071331944398</v>
      </c>
      <c r="V88" s="7"/>
      <c r="W88" s="25">
        <f t="shared" si="24"/>
        <v>0.15878298693941792</v>
      </c>
      <c r="X88" s="24">
        <f t="shared" si="29"/>
        <v>343.24189431909406</v>
      </c>
      <c r="Y88" s="7"/>
      <c r="Z88" s="25">
        <f t="shared" si="30"/>
        <v>-620</v>
      </c>
      <c r="AA88" s="17">
        <f t="shared" si="31"/>
        <v>343.23299999999995</v>
      </c>
      <c r="AB88" s="24">
        <f t="shared" si="25"/>
        <v>5.9905459514976958</v>
      </c>
      <c r="AC88" s="17">
        <f t="shared" si="26"/>
        <v>8.8943190941108696E-3</v>
      </c>
    </row>
    <row r="89" spans="1:31" s="17" customFormat="1" x14ac:dyDescent="0.25">
      <c r="A89" s="17">
        <v>4</v>
      </c>
      <c r="B89" s="17">
        <v>-633</v>
      </c>
      <c r="C89" s="17">
        <v>12713</v>
      </c>
      <c r="D89" s="17">
        <v>11372</v>
      </c>
      <c r="E89" s="17">
        <v>13714</v>
      </c>
      <c r="F89" s="17">
        <v>15060</v>
      </c>
      <c r="G89" s="24"/>
      <c r="H89" s="7"/>
      <c r="I89" s="25">
        <f t="shared" si="17"/>
        <v>-1001</v>
      </c>
      <c r="J89" s="24">
        <f t="shared" si="17"/>
        <v>-3688</v>
      </c>
      <c r="K89" s="7"/>
      <c r="L89" s="25">
        <f t="shared" si="27"/>
        <v>-997.60340372979147</v>
      </c>
      <c r="M89" s="17">
        <f t="shared" si="18"/>
        <v>11.53686622279452</v>
      </c>
      <c r="N89" s="17">
        <f t="shared" si="28"/>
        <v>-3686.6005454155293</v>
      </c>
      <c r="O89" s="24">
        <f t="shared" si="19"/>
        <v>1.9584731339961485</v>
      </c>
      <c r="P89" s="7"/>
      <c r="Q89" s="25">
        <f t="shared" si="20"/>
        <v>-967.57967429948496</v>
      </c>
      <c r="R89" s="24">
        <f t="shared" si="21"/>
        <v>-3686.6640022210454</v>
      </c>
      <c r="S89" s="7"/>
      <c r="T89" s="25">
        <f t="shared" si="22"/>
        <v>0.25221618722636929</v>
      </c>
      <c r="U89" s="24">
        <f t="shared" si="23"/>
        <v>-0.96620831644325178</v>
      </c>
      <c r="V89" s="7"/>
      <c r="W89" s="25">
        <f t="shared" si="24"/>
        <v>0.25567854980796412</v>
      </c>
      <c r="X89" s="24">
        <f t="shared" si="29"/>
        <v>337.56228222108882</v>
      </c>
      <c r="Y89" s="7"/>
      <c r="Z89" s="25">
        <f t="shared" si="30"/>
        <v>-633</v>
      </c>
      <c r="AA89" s="17">
        <f t="shared" si="31"/>
        <v>337.53599999999994</v>
      </c>
      <c r="AB89" s="24">
        <f t="shared" si="25"/>
        <v>5.8911145440115789</v>
      </c>
      <c r="AC89" s="17">
        <f t="shared" si="26"/>
        <v>2.6282221088877122E-2</v>
      </c>
    </row>
    <row r="90" spans="1:31" s="17" customFormat="1" x14ac:dyDescent="0.25">
      <c r="A90" s="17">
        <v>5</v>
      </c>
      <c r="B90" s="17">
        <v>-636</v>
      </c>
      <c r="C90" s="17">
        <v>12532</v>
      </c>
      <c r="D90" s="17">
        <v>11429</v>
      </c>
      <c r="E90" s="17">
        <v>13898</v>
      </c>
      <c r="F90" s="17">
        <v>14999</v>
      </c>
      <c r="G90" s="24"/>
      <c r="H90" s="7"/>
      <c r="I90" s="25">
        <f t="shared" si="17"/>
        <v>-1366</v>
      </c>
      <c r="J90" s="24">
        <f t="shared" si="17"/>
        <v>-3570</v>
      </c>
      <c r="K90" s="7"/>
      <c r="L90" s="25">
        <f t="shared" si="27"/>
        <v>-1362.6700466698596</v>
      </c>
      <c r="M90" s="17">
        <f t="shared" si="18"/>
        <v>11.088589180912939</v>
      </c>
      <c r="N90" s="17">
        <f t="shared" si="28"/>
        <v>-3571.7192712272331</v>
      </c>
      <c r="O90" s="24">
        <f t="shared" si="19"/>
        <v>2.9558935527915882</v>
      </c>
      <c r="P90" s="7"/>
      <c r="Q90" s="25">
        <f t="shared" si="20"/>
        <v>-1332.5796742994851</v>
      </c>
      <c r="R90" s="24">
        <f t="shared" si="21"/>
        <v>-3568.6640022210454</v>
      </c>
      <c r="S90" s="7"/>
      <c r="T90" s="25">
        <f t="shared" si="22"/>
        <v>0.34735967854068844</v>
      </c>
      <c r="U90" s="24">
        <f t="shared" si="23"/>
        <v>-0.93528263911773035</v>
      </c>
      <c r="V90" s="7"/>
      <c r="W90" s="25">
        <f t="shared" si="24"/>
        <v>0.3507118824811038</v>
      </c>
      <c r="X90" s="24">
        <f t="shared" si="29"/>
        <v>331.82917259342935</v>
      </c>
      <c r="Y90" s="7"/>
      <c r="Z90" s="25">
        <f t="shared" si="30"/>
        <v>-636</v>
      </c>
      <c r="AA90" s="17">
        <f t="shared" si="31"/>
        <v>331.81199999999995</v>
      </c>
      <c r="AB90" s="24">
        <f t="shared" si="25"/>
        <v>5.7912118976274236</v>
      </c>
      <c r="AC90" s="17">
        <f t="shared" si="26"/>
        <v>1.7172593429393146E-2</v>
      </c>
    </row>
    <row r="91" spans="1:31" s="17" customFormat="1" x14ac:dyDescent="0.25">
      <c r="A91" s="17">
        <v>6</v>
      </c>
      <c r="B91" s="17">
        <v>-633</v>
      </c>
      <c r="C91" s="17">
        <v>12340</v>
      </c>
      <c r="D91" s="17">
        <v>11496</v>
      </c>
      <c r="E91" s="17">
        <v>14057</v>
      </c>
      <c r="F91" s="17">
        <v>14905</v>
      </c>
      <c r="G91" s="24"/>
      <c r="H91" s="7"/>
      <c r="I91" s="25">
        <f t="shared" si="17"/>
        <v>-1717</v>
      </c>
      <c r="J91" s="24">
        <f t="shared" si="17"/>
        <v>-3409</v>
      </c>
      <c r="K91" s="7"/>
      <c r="L91" s="25">
        <f t="shared" si="27"/>
        <v>-1712.8522191079412</v>
      </c>
      <c r="M91" s="17">
        <f t="shared" si="18"/>
        <v>17.204086328528014</v>
      </c>
      <c r="N91" s="17">
        <f t="shared" si="28"/>
        <v>-3421.973954974917</v>
      </c>
      <c r="O91" s="24">
        <f t="shared" si="19"/>
        <v>168.32350769117301</v>
      </c>
      <c r="P91" s="7"/>
      <c r="Q91" s="25">
        <f t="shared" si="20"/>
        <v>-1683.5796742994851</v>
      </c>
      <c r="R91" s="24">
        <f t="shared" si="21"/>
        <v>-3407.6640022210454</v>
      </c>
      <c r="S91" s="7"/>
      <c r="T91" s="25">
        <f t="shared" si="22"/>
        <v>0.43885383046212956</v>
      </c>
      <c r="U91" s="24">
        <f t="shared" si="23"/>
        <v>-0.89308743530917978</v>
      </c>
      <c r="V91" s="7"/>
      <c r="W91" s="25">
        <f t="shared" si="24"/>
        <v>0.44205548739837291</v>
      </c>
      <c r="X91" s="24">
        <f t="shared" si="29"/>
        <v>326.04995611181664</v>
      </c>
      <c r="Y91" s="7"/>
      <c r="Z91" s="25">
        <f t="shared" si="30"/>
        <v>-633</v>
      </c>
      <c r="AA91" s="17">
        <f t="shared" si="31"/>
        <v>326.11499999999995</v>
      </c>
      <c r="AB91" s="24">
        <f t="shared" si="25"/>
        <v>5.6917804901413067</v>
      </c>
      <c r="AC91" s="17">
        <f t="shared" si="26"/>
        <v>-6.5043888183311083E-2</v>
      </c>
    </row>
    <row r="92" spans="1:31" s="17" customFormat="1" x14ac:dyDescent="0.25">
      <c r="A92" s="17">
        <v>7</v>
      </c>
      <c r="B92" s="17">
        <v>-624</v>
      </c>
      <c r="C92" s="17">
        <v>12191</v>
      </c>
      <c r="D92" s="17">
        <v>11587</v>
      </c>
      <c r="E92" s="17">
        <v>14231</v>
      </c>
      <c r="F92" s="17">
        <v>14822</v>
      </c>
      <c r="G92" s="24"/>
      <c r="H92" s="7"/>
      <c r="I92" s="25">
        <f t="shared" si="17"/>
        <v>-2040</v>
      </c>
      <c r="J92" s="24">
        <f t="shared" si="17"/>
        <v>-3235</v>
      </c>
      <c r="K92" s="7"/>
      <c r="L92" s="25">
        <f t="shared" si="27"/>
        <v>-2041.8247216350042</v>
      </c>
      <c r="M92" s="17">
        <f t="shared" si="18"/>
        <v>3.3296090452522282</v>
      </c>
      <c r="N92" s="17">
        <f t="shared" si="28"/>
        <v>-3241.2291382636313</v>
      </c>
      <c r="O92" s="24">
        <f t="shared" si="19"/>
        <v>38.802163507435374</v>
      </c>
      <c r="P92" s="7"/>
      <c r="Q92" s="25">
        <f t="shared" si="20"/>
        <v>-2006.5796742994851</v>
      </c>
      <c r="R92" s="24">
        <f t="shared" si="21"/>
        <v>-3233.6640022210454</v>
      </c>
      <c r="S92" s="7"/>
      <c r="T92" s="25">
        <f t="shared" si="22"/>
        <v>0.52304930359781476</v>
      </c>
      <c r="U92" s="24">
        <f t="shared" si="23"/>
        <v>-0.84748516535459728</v>
      </c>
      <c r="V92" s="7"/>
      <c r="W92" s="25">
        <f t="shared" si="24"/>
        <v>0.52608816335392239</v>
      </c>
      <c r="X92" s="24">
        <f t="shared" si="29"/>
        <v>320.55367589011792</v>
      </c>
      <c r="Y92" s="7"/>
      <c r="Z92" s="25">
        <f t="shared" si="30"/>
        <v>-624</v>
      </c>
      <c r="AA92" s="17">
        <f t="shared" si="31"/>
        <v>320.49899999999997</v>
      </c>
      <c r="AB92" s="24">
        <f t="shared" si="25"/>
        <v>5.5937627993493058</v>
      </c>
      <c r="AC92" s="17">
        <f t="shared" si="26"/>
        <v>5.4675890117948711E-2</v>
      </c>
    </row>
    <row r="93" spans="1:31" s="17" customFormat="1" x14ac:dyDescent="0.25">
      <c r="A93" s="17">
        <v>8</v>
      </c>
      <c r="B93" s="17">
        <v>-638</v>
      </c>
      <c r="C93" s="17">
        <v>12042</v>
      </c>
      <c r="D93" s="17">
        <v>11704</v>
      </c>
      <c r="E93" s="17">
        <v>14398</v>
      </c>
      <c r="F93" s="17">
        <v>14724</v>
      </c>
      <c r="G93" s="24"/>
      <c r="H93" s="7"/>
      <c r="I93" s="25">
        <f t="shared" si="17"/>
        <v>-2356</v>
      </c>
      <c r="J93" s="24">
        <f t="shared" si="17"/>
        <v>-3020</v>
      </c>
      <c r="K93" s="7"/>
      <c r="L93" s="25">
        <f t="shared" si="27"/>
        <v>-2358.2099980348689</v>
      </c>
      <c r="M93" s="17">
        <f t="shared" si="18"/>
        <v>4.8840913141245386</v>
      </c>
      <c r="N93" s="17">
        <f t="shared" si="28"/>
        <v>-3024.2419107174437</v>
      </c>
      <c r="O93" s="24">
        <f t="shared" si="19"/>
        <v>17.993806534763859</v>
      </c>
      <c r="P93" s="7"/>
      <c r="Q93" s="25">
        <f t="shared" si="20"/>
        <v>-2322.5796742994849</v>
      </c>
      <c r="R93" s="24">
        <f t="shared" si="21"/>
        <v>-3018.6640022210454</v>
      </c>
      <c r="S93" s="7"/>
      <c r="T93" s="25">
        <f t="shared" si="22"/>
        <v>0.60542010703706084</v>
      </c>
      <c r="U93" s="24">
        <f t="shared" si="23"/>
        <v>-0.7911375329394521</v>
      </c>
      <c r="V93" s="7"/>
      <c r="W93" s="25">
        <f t="shared" si="24"/>
        <v>0.60825767039420198</v>
      </c>
      <c r="X93" s="24">
        <f t="shared" si="29"/>
        <v>314.82969168342538</v>
      </c>
      <c r="Y93" s="7"/>
      <c r="Z93" s="25">
        <f t="shared" si="30"/>
        <v>-638</v>
      </c>
      <c r="AA93" s="17">
        <f t="shared" si="31"/>
        <v>314.75699999999995</v>
      </c>
      <c r="AB93" s="24">
        <f t="shared" si="25"/>
        <v>5.493545993699791</v>
      </c>
      <c r="AC93" s="17">
        <f t="shared" si="26"/>
        <v>7.2691683425432529E-2</v>
      </c>
    </row>
    <row r="94" spans="1:31" s="17" customFormat="1" x14ac:dyDescent="0.25">
      <c r="A94" s="17">
        <v>9</v>
      </c>
      <c r="B94" s="17">
        <v>-621</v>
      </c>
      <c r="C94" s="17">
        <v>11892</v>
      </c>
      <c r="D94" s="17">
        <v>11824</v>
      </c>
      <c r="E94" s="17">
        <v>14538</v>
      </c>
      <c r="F94" s="17">
        <v>14603</v>
      </c>
      <c r="G94" s="24"/>
      <c r="H94" s="7"/>
      <c r="I94" s="25">
        <f t="shared" si="17"/>
        <v>-2646</v>
      </c>
      <c r="J94" s="24">
        <f t="shared" si="17"/>
        <v>-2779</v>
      </c>
      <c r="K94" s="7"/>
      <c r="L94" s="25">
        <f t="shared" si="27"/>
        <v>-2643.773007236332</v>
      </c>
      <c r="M94" s="17">
        <f t="shared" si="18"/>
        <v>4.9594967694297356</v>
      </c>
      <c r="N94" s="17">
        <f t="shared" si="28"/>
        <v>-2783.8415626548431</v>
      </c>
      <c r="O94" s="24">
        <f t="shared" si="19"/>
        <v>23.440728940771113</v>
      </c>
      <c r="P94" s="7"/>
      <c r="Q94" s="25">
        <f t="shared" si="20"/>
        <v>-2612.5796742994849</v>
      </c>
      <c r="R94" s="24">
        <f t="shared" si="21"/>
        <v>-2777.6640022210454</v>
      </c>
      <c r="S94" s="7"/>
      <c r="T94" s="25">
        <f t="shared" si="22"/>
        <v>0.68101356588953355</v>
      </c>
      <c r="U94" s="24">
        <f t="shared" si="23"/>
        <v>-0.72797576823224297</v>
      </c>
      <c r="V94" s="7"/>
      <c r="W94" s="25">
        <f t="shared" si="24"/>
        <v>0.68362538265764583</v>
      </c>
      <c r="X94" s="24">
        <f t="shared" si="29"/>
        <v>309.18374686940956</v>
      </c>
      <c r="Y94" s="7"/>
      <c r="Z94" s="25">
        <f t="shared" si="30"/>
        <v>-621</v>
      </c>
      <c r="AA94" s="17">
        <f t="shared" si="31"/>
        <v>309.16799999999995</v>
      </c>
      <c r="AB94" s="24">
        <f t="shared" si="25"/>
        <v>5.3959995418058275</v>
      </c>
      <c r="AC94" s="17">
        <f t="shared" si="26"/>
        <v>1.5746869409611008E-2</v>
      </c>
    </row>
    <row r="95" spans="1:31" s="17" customFormat="1" x14ac:dyDescent="0.25">
      <c r="A95" s="17">
        <v>10</v>
      </c>
      <c r="B95" s="17">
        <v>-613</v>
      </c>
      <c r="C95" s="17">
        <v>11765</v>
      </c>
      <c r="D95" s="17">
        <v>11954</v>
      </c>
      <c r="E95" s="17">
        <v>14665</v>
      </c>
      <c r="F95" s="17">
        <v>14462</v>
      </c>
      <c r="G95" s="24"/>
      <c r="H95" s="7"/>
      <c r="I95" s="25">
        <f t="shared" si="17"/>
        <v>-2900</v>
      </c>
      <c r="J95" s="24">
        <f t="shared" si="17"/>
        <v>-2508</v>
      </c>
      <c r="K95" s="7"/>
      <c r="L95" s="25">
        <f t="shared" si="27"/>
        <v>-2901.3129816640617</v>
      </c>
      <c r="M95" s="17">
        <f t="shared" si="18"/>
        <v>1.7239208501621808</v>
      </c>
      <c r="N95" s="17">
        <f t="shared" si="28"/>
        <v>-2520.5449205690438</v>
      </c>
      <c r="O95" s="24">
        <f t="shared" si="19"/>
        <v>157.37503208361883</v>
      </c>
      <c r="P95" s="7"/>
      <c r="Q95" s="25">
        <f t="shared" si="20"/>
        <v>-2866.5796742994849</v>
      </c>
      <c r="R95" s="24">
        <f t="shared" si="21"/>
        <v>-2506.6640022210454</v>
      </c>
      <c r="S95" s="7"/>
      <c r="T95" s="25">
        <f t="shared" si="22"/>
        <v>0.74722300916032003</v>
      </c>
      <c r="U95" s="24">
        <f t="shared" si="23"/>
        <v>-0.65695154318803684</v>
      </c>
      <c r="V95" s="7"/>
      <c r="W95" s="25">
        <f t="shared" si="24"/>
        <v>0.74958085754926618</v>
      </c>
      <c r="X95" s="24">
        <f t="shared" si="29"/>
        <v>303.61633243946051</v>
      </c>
      <c r="Y95" s="7"/>
      <c r="Z95" s="25">
        <f t="shared" si="30"/>
        <v>-613</v>
      </c>
      <c r="AA95" s="17">
        <f t="shared" si="31"/>
        <v>303.65099999999995</v>
      </c>
      <c r="AB95" s="24">
        <f t="shared" si="25"/>
        <v>5.2997097269733011</v>
      </c>
      <c r="AC95" s="17">
        <f t="shared" si="26"/>
        <v>-3.466756053944664E-2</v>
      </c>
    </row>
    <row r="96" spans="1:31" s="17" customFormat="1" x14ac:dyDescent="0.25">
      <c r="A96" s="17">
        <v>11</v>
      </c>
      <c r="B96" s="17">
        <v>-611</v>
      </c>
      <c r="C96" s="17">
        <v>11652</v>
      </c>
      <c r="D96" s="17">
        <v>12097</v>
      </c>
      <c r="E96" s="17">
        <v>14778</v>
      </c>
      <c r="F96" s="17">
        <v>14323</v>
      </c>
      <c r="G96" s="24"/>
      <c r="H96" s="7"/>
      <c r="I96" s="25">
        <f t="shared" si="17"/>
        <v>-3126</v>
      </c>
      <c r="J96" s="24">
        <f t="shared" si="17"/>
        <v>-2226</v>
      </c>
      <c r="K96" s="7"/>
      <c r="L96" s="25">
        <f t="shared" si="27"/>
        <v>-3131.5598147676801</v>
      </c>
      <c r="M96" s="17">
        <f t="shared" si="18"/>
        <v>30.911540250913824</v>
      </c>
      <c r="N96" s="17">
        <f t="shared" si="28"/>
        <v>-2234.8469305433555</v>
      </c>
      <c r="O96" s="24">
        <f t="shared" si="19"/>
        <v>78.26818003895616</v>
      </c>
      <c r="P96" s="7"/>
      <c r="Q96" s="25">
        <f t="shared" si="20"/>
        <v>-3092.5796742994849</v>
      </c>
      <c r="R96" s="24">
        <f t="shared" si="21"/>
        <v>-2224.6640022210454</v>
      </c>
      <c r="S96" s="7"/>
      <c r="T96" s="25">
        <f t="shared" si="22"/>
        <v>0.80613377364535055</v>
      </c>
      <c r="U96" s="24">
        <f t="shared" si="23"/>
        <v>-0.58304441602026513</v>
      </c>
      <c r="V96" s="7"/>
      <c r="W96" s="25">
        <f t="shared" si="24"/>
        <v>0.80822728091889351</v>
      </c>
      <c r="X96" s="24">
        <f t="shared" si="29"/>
        <v>298.19037086088451</v>
      </c>
      <c r="Y96" s="7"/>
      <c r="Z96" s="25">
        <f t="shared" si="30"/>
        <v>-611</v>
      </c>
      <c r="AA96" s="17">
        <f t="shared" si="31"/>
        <v>298.15199999999993</v>
      </c>
      <c r="AB96" s="24">
        <f t="shared" si="25"/>
        <v>5.2037340714061324</v>
      </c>
      <c r="AC96" s="17">
        <f t="shared" si="26"/>
        <v>3.8370860884583635E-2</v>
      </c>
    </row>
    <row r="97" spans="1:29" s="17" customFormat="1" x14ac:dyDescent="0.25">
      <c r="A97" s="17">
        <v>12</v>
      </c>
      <c r="B97" s="17">
        <v>-642</v>
      </c>
      <c r="C97" s="17">
        <v>11539</v>
      </c>
      <c r="D97" s="17">
        <v>12255</v>
      </c>
      <c r="E97" s="17">
        <v>14877</v>
      </c>
      <c r="F97" s="17">
        <v>14160</v>
      </c>
      <c r="G97" s="24"/>
      <c r="H97" s="7"/>
      <c r="I97" s="25">
        <f t="shared" si="17"/>
        <v>-3338</v>
      </c>
      <c r="J97" s="24">
        <f t="shared" si="17"/>
        <v>-1905</v>
      </c>
      <c r="K97" s="7"/>
      <c r="L97" s="25">
        <f t="shared" si="27"/>
        <v>-3342.7124360416778</v>
      </c>
      <c r="M97" s="17">
        <f t="shared" si="18"/>
        <v>22.207053446904379</v>
      </c>
      <c r="N97" s="17">
        <f t="shared" si="28"/>
        <v>-1912.5250878600459</v>
      </c>
      <c r="O97" s="24">
        <f t="shared" si="19"/>
        <v>56.626947301410404</v>
      </c>
      <c r="P97" s="7"/>
      <c r="Q97" s="25">
        <f t="shared" si="20"/>
        <v>-3304.5796742994849</v>
      </c>
      <c r="R97" s="24">
        <f t="shared" si="21"/>
        <v>-1903.6640022210456</v>
      </c>
      <c r="S97" s="7"/>
      <c r="T97" s="25">
        <f t="shared" si="22"/>
        <v>0.86139519873750303</v>
      </c>
      <c r="U97" s="24">
        <f t="shared" si="23"/>
        <v>-0.49891609041439738</v>
      </c>
      <c r="V97" s="7"/>
      <c r="W97" s="25">
        <f t="shared" si="24"/>
        <v>0.86318773141210348</v>
      </c>
      <c r="X97" s="24">
        <f t="shared" si="29"/>
        <v>292.41178452832742</v>
      </c>
      <c r="Y97" s="7"/>
      <c r="Z97" s="25">
        <f t="shared" si="30"/>
        <v>-642</v>
      </c>
      <c r="AA97" s="17">
        <f t="shared" si="31"/>
        <v>292.37399999999991</v>
      </c>
      <c r="AB97" s="24">
        <f t="shared" si="25"/>
        <v>5.1028889472258996</v>
      </c>
      <c r="AC97" s="17">
        <f t="shared" si="26"/>
        <v>3.778452832750645E-2</v>
      </c>
    </row>
    <row r="98" spans="1:29" s="17" customFormat="1" x14ac:dyDescent="0.25">
      <c r="A98" s="17">
        <v>13</v>
      </c>
      <c r="B98" s="17">
        <v>-628</v>
      </c>
      <c r="C98" s="17">
        <v>11463</v>
      </c>
      <c r="D98" s="17">
        <v>12425</v>
      </c>
      <c r="E98" s="17">
        <v>14976</v>
      </c>
      <c r="F98" s="17">
        <v>13997</v>
      </c>
      <c r="G98" s="24"/>
      <c r="H98" s="7"/>
      <c r="I98" s="25">
        <f t="shared" si="17"/>
        <v>-3513</v>
      </c>
      <c r="J98" s="24">
        <f t="shared" si="17"/>
        <v>-1572</v>
      </c>
      <c r="K98" s="7"/>
      <c r="L98" s="25">
        <f t="shared" si="27"/>
        <v>-3516.720236416028</v>
      </c>
      <c r="M98" s="17">
        <f t="shared" si="18"/>
        <v>13.840158991140868</v>
      </c>
      <c r="N98" s="17">
        <f t="shared" si="28"/>
        <v>-1578.3933897460138</v>
      </c>
      <c r="O98" s="24">
        <f t="shared" si="19"/>
        <v>40.875432444434168</v>
      </c>
      <c r="P98" s="7"/>
      <c r="Q98" s="25">
        <f t="shared" si="20"/>
        <v>-3479.5796742994849</v>
      </c>
      <c r="R98" s="24">
        <f t="shared" si="21"/>
        <v>-1570.6640022210456</v>
      </c>
      <c r="S98" s="7"/>
      <c r="T98" s="25">
        <f t="shared" si="22"/>
        <v>0.90701194114847794</v>
      </c>
      <c r="U98" s="24">
        <f t="shared" si="23"/>
        <v>-0.41164278067373078</v>
      </c>
      <c r="V98" s="7"/>
      <c r="W98" s="25">
        <f t="shared" si="24"/>
        <v>0.90849217271947602</v>
      </c>
      <c r="X98" s="24">
        <f t="shared" si="29"/>
        <v>286.75973224698328</v>
      </c>
      <c r="Y98" s="7"/>
      <c r="Z98" s="25">
        <f t="shared" si="30"/>
        <v>-628</v>
      </c>
      <c r="AA98" s="17">
        <f t="shared" si="31"/>
        <v>286.72199999999992</v>
      </c>
      <c r="AB98" s="24">
        <f t="shared" si="25"/>
        <v>5.0042429379031796</v>
      </c>
      <c r="AC98" s="17">
        <f t="shared" si="26"/>
        <v>3.7732246983352979E-2</v>
      </c>
    </row>
    <row r="99" spans="1:29" s="17" customFormat="1" x14ac:dyDescent="0.25">
      <c r="A99" s="17">
        <v>14</v>
      </c>
      <c r="B99" s="17">
        <v>-629</v>
      </c>
      <c r="C99" s="17">
        <v>11392</v>
      </c>
      <c r="D99" s="17">
        <v>12603</v>
      </c>
      <c r="E99" s="17">
        <v>15047</v>
      </c>
      <c r="F99" s="17">
        <v>13829</v>
      </c>
      <c r="G99" s="24"/>
      <c r="H99" s="7"/>
      <c r="I99" s="25">
        <f t="shared" si="17"/>
        <v>-3655</v>
      </c>
      <c r="J99" s="24">
        <f t="shared" si="17"/>
        <v>-1226</v>
      </c>
      <c r="K99" s="7"/>
      <c r="L99" s="25">
        <f t="shared" si="27"/>
        <v>-3657.034399522382</v>
      </c>
      <c r="M99" s="17">
        <f t="shared" si="18"/>
        <v>4.1387814166682952</v>
      </c>
      <c r="N99" s="17">
        <f t="shared" si="28"/>
        <v>-1228.340679843415</v>
      </c>
      <c r="O99" s="24">
        <f t="shared" si="19"/>
        <v>5.4787821293694838</v>
      </c>
      <c r="P99" s="7"/>
      <c r="Q99" s="25">
        <f t="shared" si="20"/>
        <v>-3621.5796742994849</v>
      </c>
      <c r="R99" s="24">
        <f t="shared" si="21"/>
        <v>-1224.6640022210456</v>
      </c>
      <c r="S99" s="7"/>
      <c r="T99" s="25">
        <f t="shared" si="22"/>
        <v>0.94402666927624046</v>
      </c>
      <c r="U99" s="24">
        <f t="shared" si="23"/>
        <v>-0.3209624047870322</v>
      </c>
      <c r="V99" s="7"/>
      <c r="W99" s="25">
        <f t="shared" si="24"/>
        <v>0.94518234120736166</v>
      </c>
      <c r="X99" s="24">
        <f t="shared" si="29"/>
        <v>281.14050929593623</v>
      </c>
      <c r="Y99" s="7"/>
      <c r="Z99" s="25">
        <f t="shared" si="30"/>
        <v>-629</v>
      </c>
      <c r="AA99" s="17">
        <f t="shared" si="31"/>
        <v>281.06099999999992</v>
      </c>
      <c r="AB99" s="24">
        <f t="shared" si="25"/>
        <v>4.9054398489477808</v>
      </c>
      <c r="AC99" s="17">
        <f t="shared" si="26"/>
        <v>7.9509295936304625E-2</v>
      </c>
    </row>
    <row r="100" spans="1:29" s="17" customFormat="1" x14ac:dyDescent="0.25">
      <c r="A100" s="17">
        <v>15</v>
      </c>
      <c r="B100" s="17">
        <v>-641</v>
      </c>
      <c r="C100" s="17">
        <v>11334</v>
      </c>
      <c r="D100" s="17">
        <v>12783</v>
      </c>
      <c r="E100" s="17">
        <v>15095</v>
      </c>
      <c r="F100" s="17">
        <v>13640</v>
      </c>
      <c r="G100" s="24"/>
      <c r="H100" s="7"/>
      <c r="I100" s="25">
        <f t="shared" si="17"/>
        <v>-3761</v>
      </c>
      <c r="J100" s="24">
        <f t="shared" si="17"/>
        <v>-857</v>
      </c>
      <c r="K100" s="7"/>
      <c r="L100" s="25">
        <f t="shared" si="27"/>
        <v>-3763.6332162645981</v>
      </c>
      <c r="M100" s="17">
        <f t="shared" si="18"/>
        <v>6.9338278961439936</v>
      </c>
      <c r="N100" s="17">
        <f t="shared" si="28"/>
        <v>-859.30427936649278</v>
      </c>
      <c r="O100" s="24">
        <f t="shared" si="19"/>
        <v>5.3097033988443609</v>
      </c>
      <c r="P100" s="7"/>
      <c r="Q100" s="25">
        <f t="shared" si="20"/>
        <v>-3727.5796742994849</v>
      </c>
      <c r="R100" s="24">
        <f t="shared" si="21"/>
        <v>-855.66400222104551</v>
      </c>
      <c r="S100" s="7"/>
      <c r="T100" s="25">
        <f t="shared" si="22"/>
        <v>0.97165738182231665</v>
      </c>
      <c r="U100" s="24">
        <f t="shared" si="23"/>
        <v>-0.22425414264196916</v>
      </c>
      <c r="V100" s="7"/>
      <c r="W100" s="25">
        <f t="shared" si="24"/>
        <v>0.9724668433624668</v>
      </c>
      <c r="X100" s="24">
        <f t="shared" si="29"/>
        <v>275.3697860741255</v>
      </c>
      <c r="Y100" s="7"/>
      <c r="Z100" s="25">
        <f t="shared" si="30"/>
        <v>-641</v>
      </c>
      <c r="AA100" s="17">
        <f t="shared" si="31"/>
        <v>275.29199999999992</v>
      </c>
      <c r="AB100" s="24">
        <f t="shared" si="25"/>
        <v>4.8047518044002278</v>
      </c>
      <c r="AC100" s="17">
        <f t="shared" si="26"/>
        <v>7.7786074125583582E-2</v>
      </c>
    </row>
    <row r="101" spans="1:29" s="17" customFormat="1" x14ac:dyDescent="0.25">
      <c r="A101" s="17">
        <v>16</v>
      </c>
      <c r="B101" s="17">
        <v>-633</v>
      </c>
      <c r="C101" s="17">
        <v>11303</v>
      </c>
      <c r="D101" s="17">
        <v>12965</v>
      </c>
      <c r="E101" s="17">
        <v>15130</v>
      </c>
      <c r="F101" s="17">
        <v>13450</v>
      </c>
      <c r="G101" s="24"/>
      <c r="H101" s="7"/>
      <c r="I101" s="25">
        <f t="shared" si="17"/>
        <v>-3827</v>
      </c>
      <c r="J101" s="24">
        <f t="shared" si="17"/>
        <v>-485</v>
      </c>
      <c r="K101" s="7"/>
      <c r="L101" s="25">
        <f t="shared" si="27"/>
        <v>-3831.8015674981825</v>
      </c>
      <c r="M101" s="17">
        <f t="shared" si="18"/>
        <v>23.055050439602759</v>
      </c>
      <c r="N101" s="17">
        <f t="shared" si="28"/>
        <v>-486.31961826226137</v>
      </c>
      <c r="O101" s="24">
        <f t="shared" si="19"/>
        <v>1.7413923580937229</v>
      </c>
      <c r="P101" s="7"/>
      <c r="Q101" s="25">
        <f t="shared" si="20"/>
        <v>-3793.5796742994849</v>
      </c>
      <c r="R101" s="24">
        <f t="shared" si="21"/>
        <v>-483.66400222104556</v>
      </c>
      <c r="S101" s="7"/>
      <c r="T101" s="25">
        <f t="shared" si="22"/>
        <v>0.98886141038874154</v>
      </c>
      <c r="U101" s="24">
        <f t="shared" si="23"/>
        <v>-0.12675963446320651</v>
      </c>
      <c r="V101" s="7"/>
      <c r="W101" s="25">
        <f t="shared" si="24"/>
        <v>0.98932177849584413</v>
      </c>
      <c r="X101" s="24">
        <f t="shared" si="29"/>
        <v>269.68559281393857</v>
      </c>
      <c r="Y101" s="7"/>
      <c r="Z101" s="25">
        <f t="shared" si="30"/>
        <v>-633</v>
      </c>
      <c r="AA101" s="17">
        <f t="shared" si="31"/>
        <v>269.59499999999991</v>
      </c>
      <c r="AB101" s="24">
        <f t="shared" si="25"/>
        <v>4.7053203969141109</v>
      </c>
      <c r="AC101" s="17">
        <f t="shared" si="26"/>
        <v>9.0592813938656036E-2</v>
      </c>
    </row>
    <row r="102" spans="1:29" s="17" customFormat="1" x14ac:dyDescent="0.25">
      <c r="A102" s="17">
        <v>17</v>
      </c>
      <c r="B102" s="17">
        <v>-615</v>
      </c>
      <c r="C102" s="17">
        <v>11283</v>
      </c>
      <c r="D102" s="17">
        <v>13147</v>
      </c>
      <c r="E102" s="17">
        <v>15140</v>
      </c>
      <c r="F102" s="17">
        <v>13269</v>
      </c>
      <c r="G102" s="24"/>
      <c r="H102" s="7"/>
      <c r="I102" s="25">
        <f t="shared" si="17"/>
        <v>-3857</v>
      </c>
      <c r="J102" s="24">
        <f t="shared" si="17"/>
        <v>-122</v>
      </c>
      <c r="K102" s="7"/>
      <c r="L102" s="25">
        <f t="shared" si="27"/>
        <v>-3862.0764127077855</v>
      </c>
      <c r="M102" s="17">
        <f t="shared" si="18"/>
        <v>25.769965979766049</v>
      </c>
      <c r="N102" s="17">
        <f t="shared" si="28"/>
        <v>-119.31499145242637</v>
      </c>
      <c r="O102" s="24">
        <f t="shared" si="19"/>
        <v>7.2092709005434576</v>
      </c>
      <c r="P102" s="7"/>
      <c r="Q102" s="25">
        <f t="shared" si="20"/>
        <v>-3823.5796742994849</v>
      </c>
      <c r="R102" s="24">
        <f t="shared" si="21"/>
        <v>-120.66400222104556</v>
      </c>
      <c r="S102" s="7"/>
      <c r="T102" s="25">
        <f t="shared" si="22"/>
        <v>0.99668142337348009</v>
      </c>
      <c r="U102" s="24">
        <f t="shared" si="23"/>
        <v>-3.1623864385542919E-2</v>
      </c>
      <c r="V102" s="7"/>
      <c r="W102" s="25">
        <f t="shared" si="24"/>
        <v>0.99680108633206677</v>
      </c>
      <c r="X102" s="24">
        <f t="shared" si="29"/>
        <v>264.2013108419801</v>
      </c>
      <c r="Y102" s="7"/>
      <c r="Z102" s="25">
        <f t="shared" si="30"/>
        <v>-615</v>
      </c>
      <c r="AA102" s="17">
        <f t="shared" si="31"/>
        <v>264.05999999999989</v>
      </c>
      <c r="AB102" s="24">
        <f t="shared" si="25"/>
        <v>4.6087164228162241</v>
      </c>
      <c r="AC102" s="17">
        <f t="shared" si="26"/>
        <v>0.14131084198021426</v>
      </c>
    </row>
    <row r="103" spans="1:29" s="17" customFormat="1" x14ac:dyDescent="0.25">
      <c r="A103" s="17">
        <v>18</v>
      </c>
      <c r="B103" s="17">
        <v>-609</v>
      </c>
      <c r="C103" s="17">
        <v>11290</v>
      </c>
      <c r="D103" s="17">
        <v>13332</v>
      </c>
      <c r="E103" s="17">
        <v>15143</v>
      </c>
      <c r="F103" s="17">
        <v>13089</v>
      </c>
      <c r="G103" s="24"/>
      <c r="H103" s="7"/>
      <c r="I103" s="25">
        <f t="shared" si="17"/>
        <v>-3853</v>
      </c>
      <c r="J103" s="24">
        <f t="shared" si="17"/>
        <v>243</v>
      </c>
      <c r="K103" s="7"/>
      <c r="L103" s="25">
        <f t="shared" si="27"/>
        <v>-3856.8528912680945</v>
      </c>
      <c r="M103" s="17">
        <f t="shared" si="18"/>
        <v>14.844771123758701</v>
      </c>
      <c r="N103" s="17">
        <f t="shared" si="28"/>
        <v>245.2028104991609</v>
      </c>
      <c r="O103" s="24">
        <f t="shared" si="19"/>
        <v>4.8523740952135119</v>
      </c>
      <c r="P103" s="7"/>
      <c r="Q103" s="25">
        <f t="shared" si="20"/>
        <v>-3819.5796742994849</v>
      </c>
      <c r="R103" s="24">
        <f t="shared" si="21"/>
        <v>244.33599777895444</v>
      </c>
      <c r="S103" s="7"/>
      <c r="T103" s="25">
        <f t="shared" si="22"/>
        <v>0.99563875497551491</v>
      </c>
      <c r="U103" s="24">
        <f t="shared" si="23"/>
        <v>6.4036069714587127E-2</v>
      </c>
      <c r="V103" s="7"/>
      <c r="W103" s="25">
        <f t="shared" si="24"/>
        <v>0.99541577849574536</v>
      </c>
      <c r="X103" s="24">
        <f t="shared" si="29"/>
        <v>258.70337018926739</v>
      </c>
      <c r="Y103" s="7"/>
      <c r="Z103" s="25">
        <f t="shared" si="30"/>
        <v>-609</v>
      </c>
      <c r="AA103" s="17">
        <f t="shared" si="31"/>
        <v>258.57899999999989</v>
      </c>
      <c r="AB103" s="24">
        <f t="shared" si="25"/>
        <v>4.5130549265144158</v>
      </c>
      <c r="AC103" s="17">
        <f t="shared" si="26"/>
        <v>0.12437018926749488</v>
      </c>
    </row>
    <row r="104" spans="1:29" s="17" customFormat="1" x14ac:dyDescent="0.25">
      <c r="A104" s="17">
        <v>19</v>
      </c>
      <c r="B104" s="17">
        <v>-626</v>
      </c>
      <c r="C104" s="17">
        <v>11317</v>
      </c>
      <c r="D104" s="17">
        <v>13521</v>
      </c>
      <c r="E104" s="17">
        <v>15131</v>
      </c>
      <c r="F104" s="17">
        <v>12912</v>
      </c>
      <c r="G104" s="24"/>
      <c r="H104" s="7"/>
      <c r="I104" s="25">
        <f t="shared" si="17"/>
        <v>-3814</v>
      </c>
      <c r="J104" s="24">
        <f t="shared" si="17"/>
        <v>609</v>
      </c>
      <c r="K104" s="7"/>
      <c r="L104" s="25">
        <f t="shared" si="27"/>
        <v>-3815.0246502920163</v>
      </c>
      <c r="M104" s="17">
        <f t="shared" si="18"/>
        <v>1.0499082209290969</v>
      </c>
      <c r="N104" s="17">
        <f t="shared" si="28"/>
        <v>617.50728298610966</v>
      </c>
      <c r="O104" s="24">
        <f t="shared" si="19"/>
        <v>72.373863805750858</v>
      </c>
      <c r="P104" s="7"/>
      <c r="Q104" s="25">
        <f t="shared" si="20"/>
        <v>-3780.5796742994849</v>
      </c>
      <c r="R104" s="24">
        <f t="shared" si="21"/>
        <v>610.33599777895449</v>
      </c>
      <c r="S104" s="7"/>
      <c r="T104" s="25">
        <f t="shared" si="22"/>
        <v>0.98547273809535474</v>
      </c>
      <c r="U104" s="24">
        <f t="shared" si="23"/>
        <v>0.15995808582595042</v>
      </c>
      <c r="V104" s="7"/>
      <c r="W104" s="25">
        <f t="shared" si="24"/>
        <v>0.98490612493519003</v>
      </c>
      <c r="X104" s="24">
        <f t="shared" si="29"/>
        <v>253.1593587417716</v>
      </c>
      <c r="Y104" s="7"/>
      <c r="Z104" s="25">
        <f t="shared" si="30"/>
        <v>-626</v>
      </c>
      <c r="AA104" s="17">
        <f t="shared" si="31"/>
        <v>252.94499999999991</v>
      </c>
      <c r="AB104" s="24">
        <f t="shared" si="25"/>
        <v>4.4147230764570553</v>
      </c>
      <c r="AC104" s="17">
        <f t="shared" si="26"/>
        <v>0.21435874177169012</v>
      </c>
    </row>
    <row r="105" spans="1:29" s="17" customFormat="1" x14ac:dyDescent="0.25">
      <c r="A105" s="17">
        <v>20</v>
      </c>
      <c r="B105" s="17">
        <v>-625</v>
      </c>
      <c r="C105" s="17">
        <v>11349</v>
      </c>
      <c r="D105" s="17">
        <v>13698</v>
      </c>
      <c r="E105" s="17">
        <v>15085</v>
      </c>
      <c r="F105" s="17">
        <v>12727</v>
      </c>
      <c r="G105" s="24"/>
      <c r="H105" s="7"/>
      <c r="I105" s="25">
        <f t="shared" si="17"/>
        <v>-3736</v>
      </c>
      <c r="J105" s="24">
        <f t="shared" si="17"/>
        <v>971</v>
      </c>
      <c r="K105" s="7"/>
      <c r="L105" s="25">
        <f t="shared" si="27"/>
        <v>-3736.7927893868987</v>
      </c>
      <c r="M105" s="17">
        <f t="shared" si="18"/>
        <v>0.62851501197917814</v>
      </c>
      <c r="N105" s="17">
        <f t="shared" si="28"/>
        <v>983.24204331959379</v>
      </c>
      <c r="O105" s="24">
        <f t="shared" si="19"/>
        <v>149.86762463881095</v>
      </c>
      <c r="P105" s="7"/>
      <c r="Q105" s="25">
        <f t="shared" si="20"/>
        <v>-3702.5796742994849</v>
      </c>
      <c r="R105" s="24">
        <f t="shared" si="21"/>
        <v>972.33599777895449</v>
      </c>
      <c r="S105" s="7"/>
      <c r="T105" s="25">
        <f t="shared" si="22"/>
        <v>0.96514070433503452</v>
      </c>
      <c r="U105" s="24">
        <f t="shared" si="23"/>
        <v>0.25483177389238076</v>
      </c>
      <c r="V105" s="7"/>
      <c r="W105" s="25">
        <f t="shared" si="24"/>
        <v>0.96423414416350317</v>
      </c>
      <c r="X105" s="24">
        <f t="shared" si="29"/>
        <v>247.58029673773513</v>
      </c>
      <c r="Y105" s="7"/>
      <c r="Z105" s="25">
        <f t="shared" si="30"/>
        <v>-625</v>
      </c>
      <c r="AA105" s="17">
        <f t="shared" si="31"/>
        <v>247.31999999999991</v>
      </c>
      <c r="AB105" s="24">
        <f t="shared" si="25"/>
        <v>4.3165483060323737</v>
      </c>
      <c r="AC105" s="17">
        <f t="shared" si="26"/>
        <v>0.26029673773521722</v>
      </c>
    </row>
    <row r="106" spans="1:29" s="17" customFormat="1" x14ac:dyDescent="0.25">
      <c r="A106" s="17">
        <v>21</v>
      </c>
      <c r="B106" s="17">
        <v>-629</v>
      </c>
      <c r="C106" s="17">
        <v>11399</v>
      </c>
      <c r="D106" s="17">
        <v>13868</v>
      </c>
      <c r="E106" s="17">
        <v>15021</v>
      </c>
      <c r="F106" s="17">
        <v>12538</v>
      </c>
      <c r="G106" s="24"/>
      <c r="H106" s="7"/>
      <c r="I106" s="25">
        <f t="shared" si="17"/>
        <v>-3622</v>
      </c>
      <c r="J106" s="24">
        <f t="shared" si="17"/>
        <v>1330</v>
      </c>
      <c r="K106" s="7"/>
      <c r="L106" s="25">
        <f t="shared" si="27"/>
        <v>-3622.0320113624734</v>
      </c>
      <c r="M106" s="17">
        <f t="shared" si="18"/>
        <v>1.0247273274059873E-3</v>
      </c>
      <c r="N106" s="17">
        <f t="shared" si="28"/>
        <v>1341.718955741942</v>
      </c>
      <c r="O106" s="24">
        <f t="shared" si="19"/>
        <v>137.33392368159431</v>
      </c>
      <c r="P106" s="7"/>
      <c r="Q106" s="25">
        <f t="shared" si="20"/>
        <v>-3588.5796742994849</v>
      </c>
      <c r="R106" s="24">
        <f t="shared" si="21"/>
        <v>1331.3359977789544</v>
      </c>
      <c r="S106" s="7"/>
      <c r="T106" s="25">
        <f t="shared" si="22"/>
        <v>0.93542465499302796</v>
      </c>
      <c r="U106" s="24">
        <f t="shared" si="23"/>
        <v>0.34891921592511138</v>
      </c>
      <c r="V106" s="7"/>
      <c r="W106" s="25">
        <f t="shared" si="24"/>
        <v>0.93418090377548191</v>
      </c>
      <c r="X106" s="24">
        <f t="shared" si="29"/>
        <v>241.90338884415291</v>
      </c>
      <c r="Y106" s="7"/>
      <c r="Z106" s="25">
        <f t="shared" si="30"/>
        <v>-629</v>
      </c>
      <c r="AA106" s="17">
        <f t="shared" si="31"/>
        <v>241.65899999999991</v>
      </c>
      <c r="AB106" s="24">
        <f t="shared" si="25"/>
        <v>4.2177452170769749</v>
      </c>
      <c r="AC106" s="17">
        <f t="shared" si="26"/>
        <v>0.24438884415300777</v>
      </c>
    </row>
    <row r="107" spans="1:29" s="17" customFormat="1" x14ac:dyDescent="0.25">
      <c r="A107" s="17">
        <v>22</v>
      </c>
      <c r="B107" s="17">
        <v>-630</v>
      </c>
      <c r="C107" s="17">
        <v>11491</v>
      </c>
      <c r="D107" s="17">
        <v>14059</v>
      </c>
      <c r="E107" s="17">
        <v>14958</v>
      </c>
      <c r="F107" s="17">
        <v>12379</v>
      </c>
      <c r="G107" s="24"/>
      <c r="H107" s="7"/>
      <c r="I107" s="25">
        <f t="shared" si="17"/>
        <v>-3467</v>
      </c>
      <c r="J107" s="24">
        <f t="shared" si="17"/>
        <v>1680</v>
      </c>
      <c r="K107" s="7"/>
      <c r="L107" s="25">
        <f t="shared" si="27"/>
        <v>-3471.9811321180855</v>
      </c>
      <c r="M107" s="17">
        <f t="shared" si="18"/>
        <v>24.811677177822915</v>
      </c>
      <c r="N107" s="17">
        <f t="shared" si="28"/>
        <v>1687.609125194203</v>
      </c>
      <c r="O107" s="24">
        <f t="shared" si="19"/>
        <v>57.898786221054671</v>
      </c>
      <c r="P107" s="7"/>
      <c r="Q107" s="25">
        <f t="shared" si="20"/>
        <v>-3433.5796742994849</v>
      </c>
      <c r="R107" s="24">
        <f t="shared" si="21"/>
        <v>1681.3359977789544</v>
      </c>
      <c r="S107" s="7"/>
      <c r="T107" s="25">
        <f t="shared" si="22"/>
        <v>0.89502125457187875</v>
      </c>
      <c r="U107" s="24">
        <f t="shared" si="23"/>
        <v>0.44064791985674295</v>
      </c>
      <c r="V107" s="7"/>
      <c r="W107" s="25">
        <f t="shared" si="24"/>
        <v>0.89344869223253909</v>
      </c>
      <c r="X107" s="24">
        <f t="shared" si="29"/>
        <v>236.13172677242028</v>
      </c>
      <c r="Y107" s="7"/>
      <c r="Z107" s="25">
        <f t="shared" si="30"/>
        <v>-630</v>
      </c>
      <c r="AA107" s="17">
        <f t="shared" si="31"/>
        <v>235.98899999999992</v>
      </c>
      <c r="AB107" s="24">
        <f t="shared" si="25"/>
        <v>4.1187850484888964</v>
      </c>
      <c r="AC107" s="17">
        <f t="shared" si="26"/>
        <v>0.14272677242036025</v>
      </c>
    </row>
    <row r="108" spans="1:29" s="17" customFormat="1" x14ac:dyDescent="0.25">
      <c r="A108" s="17">
        <v>23</v>
      </c>
      <c r="B108" s="17">
        <v>-638</v>
      </c>
      <c r="C108" s="17">
        <v>11574</v>
      </c>
      <c r="D108" s="17">
        <v>14214</v>
      </c>
      <c r="E108" s="17">
        <v>14859</v>
      </c>
      <c r="F108" s="17">
        <v>12202</v>
      </c>
      <c r="G108" s="24"/>
      <c r="H108" s="7"/>
      <c r="I108" s="25">
        <f t="shared" si="17"/>
        <v>-3285</v>
      </c>
      <c r="J108" s="24">
        <f t="shared" si="17"/>
        <v>2012</v>
      </c>
      <c r="K108" s="7"/>
      <c r="L108" s="25">
        <f t="shared" si="27"/>
        <v>-3285.7213726260329</v>
      </c>
      <c r="M108" s="17">
        <f t="shared" si="18"/>
        <v>0.5203784655896263</v>
      </c>
      <c r="N108" s="17">
        <f t="shared" si="28"/>
        <v>2021.0057713803903</v>
      </c>
      <c r="O108" s="24">
        <f t="shared" si="19"/>
        <v>81.10391815585777</v>
      </c>
      <c r="P108" s="7"/>
      <c r="Q108" s="25">
        <f t="shared" si="20"/>
        <v>-3251.5796742994849</v>
      </c>
      <c r="R108" s="24">
        <f t="shared" si="21"/>
        <v>2013.3359977789544</v>
      </c>
      <c r="S108" s="7"/>
      <c r="T108" s="25">
        <f t="shared" si="22"/>
        <v>0.84757984246446483</v>
      </c>
      <c r="U108" s="24">
        <f t="shared" si="23"/>
        <v>0.52765914758617627</v>
      </c>
      <c r="V108" s="7"/>
      <c r="W108" s="25">
        <f t="shared" si="24"/>
        <v>0.8456953208151925</v>
      </c>
      <c r="X108" s="24">
        <f t="shared" si="29"/>
        <v>230.42269736653793</v>
      </c>
      <c r="Y108" s="7"/>
      <c r="Z108" s="25">
        <f t="shared" si="30"/>
        <v>-638</v>
      </c>
      <c r="AA108" s="17">
        <f t="shared" si="31"/>
        <v>230.24699999999993</v>
      </c>
      <c r="AB108" s="24">
        <f t="shared" si="25"/>
        <v>4.0185682428393825</v>
      </c>
      <c r="AC108" s="17">
        <f t="shared" si="26"/>
        <v>0.17569736653800305</v>
      </c>
    </row>
    <row r="109" spans="1:29" s="17" customFormat="1" x14ac:dyDescent="0.25">
      <c r="A109" s="17">
        <v>24</v>
      </c>
      <c r="B109" s="17">
        <v>-620</v>
      </c>
      <c r="C109" s="17">
        <v>11678</v>
      </c>
      <c r="D109" s="17">
        <v>14368</v>
      </c>
      <c r="E109" s="17">
        <v>14755</v>
      </c>
      <c r="F109" s="17">
        <v>12053</v>
      </c>
      <c r="G109" s="24"/>
      <c r="H109" s="7"/>
      <c r="I109" s="25">
        <f t="shared" si="17"/>
        <v>-3077</v>
      </c>
      <c r="J109" s="24">
        <f t="shared" si="17"/>
        <v>2315</v>
      </c>
      <c r="K109" s="7"/>
      <c r="L109" s="25">
        <f t="shared" si="27"/>
        <v>-3073.4102791575674</v>
      </c>
      <c r="M109" s="17">
        <f t="shared" si="18"/>
        <v>12.886095726595002</v>
      </c>
      <c r="N109" s="17">
        <f t="shared" si="28"/>
        <v>2325.5488286497066</v>
      </c>
      <c r="O109" s="24">
        <f t="shared" si="19"/>
        <v>111.27778588087062</v>
      </c>
      <c r="P109" s="7"/>
      <c r="Q109" s="25">
        <f t="shared" si="20"/>
        <v>-3043.5796742994849</v>
      </c>
      <c r="R109" s="24">
        <f t="shared" si="21"/>
        <v>2316.3359977789546</v>
      </c>
      <c r="S109" s="7"/>
      <c r="T109" s="25">
        <f t="shared" si="22"/>
        <v>0.79336108577027753</v>
      </c>
      <c r="U109" s="24">
        <f t="shared" si="23"/>
        <v>0.60706999698984598</v>
      </c>
      <c r="V109" s="7"/>
      <c r="W109" s="25">
        <f t="shared" si="24"/>
        <v>0.79119178421349201</v>
      </c>
      <c r="X109" s="24">
        <f t="shared" si="29"/>
        <v>224.88568718917452</v>
      </c>
      <c r="Y109" s="7"/>
      <c r="Z109" s="25">
        <f t="shared" si="30"/>
        <v>-620</v>
      </c>
      <c r="AA109" s="17">
        <f t="shared" si="31"/>
        <v>224.66699999999992</v>
      </c>
      <c r="AB109" s="24">
        <f t="shared" si="25"/>
        <v>3.9211788705780988</v>
      </c>
      <c r="AC109" s="17">
        <f t="shared" si="26"/>
        <v>0.21868718917460228</v>
      </c>
    </row>
    <row r="110" spans="1:29" s="17" customFormat="1" x14ac:dyDescent="0.25">
      <c r="A110" s="17">
        <v>25</v>
      </c>
      <c r="B110" s="17">
        <v>-630</v>
      </c>
      <c r="C110" s="17">
        <v>11813</v>
      </c>
      <c r="D110" s="17">
        <v>14521</v>
      </c>
      <c r="E110" s="17">
        <v>14641</v>
      </c>
      <c r="F110" s="17">
        <v>11917</v>
      </c>
      <c r="G110" s="24"/>
      <c r="H110" s="7"/>
      <c r="I110" s="25">
        <f t="shared" si="17"/>
        <v>-2828</v>
      </c>
      <c r="J110" s="24">
        <f t="shared" si="17"/>
        <v>2604</v>
      </c>
      <c r="K110" s="7"/>
      <c r="L110" s="25">
        <f t="shared" si="27"/>
        <v>-2828.1583602609385</v>
      </c>
      <c r="M110" s="17">
        <f t="shared" si="18"/>
        <v>2.5077972244503401E-2</v>
      </c>
      <c r="N110" s="17">
        <f t="shared" si="28"/>
        <v>2612.3624014908987</v>
      </c>
      <c r="O110" s="24">
        <f t="shared" si="19"/>
        <v>69.929758694985125</v>
      </c>
      <c r="P110" s="7"/>
      <c r="Q110" s="25">
        <f t="shared" si="20"/>
        <v>-2794.5796742994849</v>
      </c>
      <c r="R110" s="24">
        <f t="shared" si="21"/>
        <v>2605.3359977789546</v>
      </c>
      <c r="S110" s="7"/>
      <c r="T110" s="25">
        <f t="shared" si="22"/>
        <v>0.72845497799694747</v>
      </c>
      <c r="U110" s="24">
        <f t="shared" si="23"/>
        <v>0.68281169823625032</v>
      </c>
      <c r="V110" s="7"/>
      <c r="W110" s="25">
        <f t="shared" si="24"/>
        <v>0.7260139700561864</v>
      </c>
      <c r="X110" s="24">
        <f t="shared" si="29"/>
        <v>219.14064197952234</v>
      </c>
      <c r="Y110" s="7"/>
      <c r="Z110" s="25">
        <f t="shared" si="30"/>
        <v>-630</v>
      </c>
      <c r="AA110" s="17">
        <f t="shared" si="31"/>
        <v>218.99699999999993</v>
      </c>
      <c r="AB110" s="24">
        <f t="shared" si="25"/>
        <v>3.8222187019900207</v>
      </c>
      <c r="AC110" s="17">
        <f t="shared" si="26"/>
        <v>0.14364197952241398</v>
      </c>
    </row>
    <row r="111" spans="1:29" s="17" customFormat="1" x14ac:dyDescent="0.25">
      <c r="A111" s="17">
        <v>26</v>
      </c>
      <c r="B111" s="17">
        <v>-597</v>
      </c>
      <c r="C111" s="17">
        <v>11931</v>
      </c>
      <c r="D111" s="17">
        <v>14638</v>
      </c>
      <c r="E111" s="17">
        <v>14504</v>
      </c>
      <c r="F111" s="17">
        <v>11781</v>
      </c>
      <c r="G111" s="24"/>
      <c r="H111" s="7"/>
      <c r="I111" s="25">
        <f t="shared" si="17"/>
        <v>-2573</v>
      </c>
      <c r="J111" s="24">
        <f t="shared" si="17"/>
        <v>2857</v>
      </c>
      <c r="K111" s="7"/>
      <c r="L111" s="25">
        <f t="shared" si="27"/>
        <v>-2570.4607317528544</v>
      </c>
      <c r="M111" s="17">
        <f t="shared" si="18"/>
        <v>6.4478832309620318</v>
      </c>
      <c r="N111" s="17">
        <f t="shared" si="28"/>
        <v>2860.55484102425</v>
      </c>
      <c r="O111" s="24">
        <f t="shared" si="19"/>
        <v>12.636894707690656</v>
      </c>
      <c r="P111" s="7"/>
      <c r="Q111" s="25">
        <f t="shared" si="20"/>
        <v>-2539.5796742994849</v>
      </c>
      <c r="R111" s="24">
        <f t="shared" si="21"/>
        <v>2858.3359977789546</v>
      </c>
      <c r="S111" s="7"/>
      <c r="T111" s="25">
        <f t="shared" si="22"/>
        <v>0.66198486762666975</v>
      </c>
      <c r="U111" s="24">
        <f t="shared" si="23"/>
        <v>0.74911844707825825</v>
      </c>
      <c r="V111" s="7"/>
      <c r="W111" s="25">
        <f t="shared" si="24"/>
        <v>0.65930593718463915</v>
      </c>
      <c r="X111" s="24">
        <f t="shared" si="29"/>
        <v>213.73549041477031</v>
      </c>
      <c r="Y111" s="7"/>
      <c r="Z111" s="25">
        <f t="shared" si="30"/>
        <v>-597</v>
      </c>
      <c r="AA111" s="17">
        <f t="shared" si="31"/>
        <v>213.62399999999994</v>
      </c>
      <c r="AB111" s="24">
        <f t="shared" si="25"/>
        <v>3.7284421612803658</v>
      </c>
      <c r="AC111" s="17">
        <f t="shared" si="26"/>
        <v>0.11149041477037258</v>
      </c>
    </row>
    <row r="112" spans="1:29" s="17" customFormat="1" x14ac:dyDescent="0.25">
      <c r="A112" s="17">
        <v>27</v>
      </c>
      <c r="B112" s="17">
        <v>-624</v>
      </c>
      <c r="C112" s="17">
        <v>12081</v>
      </c>
      <c r="D112" s="17">
        <v>14753</v>
      </c>
      <c r="E112" s="17">
        <v>14356</v>
      </c>
      <c r="F112" s="17">
        <v>11666</v>
      </c>
      <c r="G112" s="24"/>
      <c r="H112" s="7"/>
      <c r="I112" s="25">
        <f t="shared" si="17"/>
        <v>-2275</v>
      </c>
      <c r="J112" s="24">
        <f t="shared" si="17"/>
        <v>3087</v>
      </c>
      <c r="K112" s="7"/>
      <c r="L112" s="25">
        <f t="shared" si="27"/>
        <v>-2277.3041489574184</v>
      </c>
      <c r="M112" s="17">
        <f t="shared" si="18"/>
        <v>5.3091024179723902</v>
      </c>
      <c r="N112" s="17">
        <f t="shared" si="28"/>
        <v>3093.014485028019</v>
      </c>
      <c r="O112" s="24">
        <f t="shared" si="19"/>
        <v>36.174030152264145</v>
      </c>
      <c r="P112" s="7"/>
      <c r="Q112" s="25">
        <f t="shared" si="20"/>
        <v>-2241.5796742994849</v>
      </c>
      <c r="R112" s="24">
        <f t="shared" si="21"/>
        <v>3088.3359977789546</v>
      </c>
      <c r="S112" s="7"/>
      <c r="T112" s="25">
        <f t="shared" si="22"/>
        <v>0.58430607197826667</v>
      </c>
      <c r="U112" s="24">
        <f t="shared" si="23"/>
        <v>0.80939730966190182</v>
      </c>
      <c r="V112" s="7"/>
      <c r="W112" s="25">
        <f t="shared" si="24"/>
        <v>0.58141073769314955</v>
      </c>
      <c r="X112" s="24">
        <f t="shared" si="29"/>
        <v>208.07484305758749</v>
      </c>
      <c r="Y112" s="7"/>
      <c r="Z112" s="25">
        <f t="shared" si="30"/>
        <v>-624</v>
      </c>
      <c r="AA112" s="17">
        <f t="shared" si="31"/>
        <v>208.00799999999992</v>
      </c>
      <c r="AB112" s="24">
        <f t="shared" si="25"/>
        <v>3.6304244704883635</v>
      </c>
      <c r="AC112" s="17">
        <f t="shared" si="26"/>
        <v>6.6843057587561816E-2</v>
      </c>
    </row>
    <row r="113" spans="1:29" s="17" customFormat="1" x14ac:dyDescent="0.25">
      <c r="A113" s="17">
        <v>28</v>
      </c>
      <c r="B113" s="17">
        <v>-627</v>
      </c>
      <c r="C113" s="17">
        <v>12239</v>
      </c>
      <c r="D113" s="17">
        <v>14864</v>
      </c>
      <c r="E113" s="17">
        <v>14202</v>
      </c>
      <c r="F113" s="17">
        <v>11566</v>
      </c>
      <c r="G113" s="24"/>
      <c r="H113" s="7"/>
      <c r="I113" s="25">
        <f t="shared" si="17"/>
        <v>-1963</v>
      </c>
      <c r="J113" s="24">
        <f t="shared" si="17"/>
        <v>3298</v>
      </c>
      <c r="K113" s="7"/>
      <c r="L113" s="25">
        <f t="shared" si="27"/>
        <v>-1961.0346064916989</v>
      </c>
      <c r="M113" s="17">
        <f t="shared" si="18"/>
        <v>3.8627716424720138</v>
      </c>
      <c r="N113" s="17">
        <f t="shared" si="28"/>
        <v>3296.6199997532553</v>
      </c>
      <c r="O113" s="24">
        <f t="shared" si="19"/>
        <v>1.9044006810153156</v>
      </c>
      <c r="P113" s="7"/>
      <c r="Q113" s="25">
        <f t="shared" si="20"/>
        <v>-1929.5796742994851</v>
      </c>
      <c r="R113" s="24">
        <f t="shared" si="21"/>
        <v>3299.3359977789546</v>
      </c>
      <c r="S113" s="7"/>
      <c r="T113" s="25">
        <f t="shared" si="22"/>
        <v>0.50297793693698578</v>
      </c>
      <c r="U113" s="24">
        <f t="shared" si="23"/>
        <v>0.86469661403211406</v>
      </c>
      <c r="V113" s="7"/>
      <c r="W113" s="25">
        <f t="shared" si="24"/>
        <v>0.49988401107731456</v>
      </c>
      <c r="X113" s="24">
        <f t="shared" si="29"/>
        <v>202.41654240148432</v>
      </c>
      <c r="Y113" s="7"/>
      <c r="Z113" s="25">
        <f t="shared" si="30"/>
        <v>-627</v>
      </c>
      <c r="AA113" s="17">
        <f t="shared" si="31"/>
        <v>202.36499999999992</v>
      </c>
      <c r="AB113" s="24">
        <f t="shared" si="25"/>
        <v>3.5319355407983233</v>
      </c>
      <c r="AC113" s="17">
        <f t="shared" si="26"/>
        <v>5.154240148439726E-2</v>
      </c>
    </row>
    <row r="114" spans="1:29" s="17" customFormat="1" x14ac:dyDescent="0.25">
      <c r="A114" s="17">
        <v>29</v>
      </c>
      <c r="B114" s="17">
        <v>-631</v>
      </c>
      <c r="C114" s="17">
        <v>12410</v>
      </c>
      <c r="D114" s="17">
        <v>14952</v>
      </c>
      <c r="E114" s="17">
        <v>14034</v>
      </c>
      <c r="F114" s="17">
        <v>11477</v>
      </c>
      <c r="G114" s="24"/>
      <c r="H114" s="7"/>
      <c r="I114" s="25">
        <f t="shared" si="17"/>
        <v>-1624</v>
      </c>
      <c r="J114" s="24">
        <f t="shared" si="17"/>
        <v>3475</v>
      </c>
      <c r="K114" s="7"/>
      <c r="L114" s="25">
        <f t="shared" si="27"/>
        <v>-1623.8822416101968</v>
      </c>
      <c r="M114" s="17">
        <f t="shared" si="18"/>
        <v>1.3867038369032298E-2</v>
      </c>
      <c r="N114" s="17">
        <f t="shared" si="28"/>
        <v>3469.1971661982261</v>
      </c>
      <c r="O114" s="24">
        <f t="shared" si="19"/>
        <v>33.67288013100957</v>
      </c>
      <c r="P114" s="7"/>
      <c r="Q114" s="25">
        <f t="shared" si="20"/>
        <v>-1590.5796742994851</v>
      </c>
      <c r="R114" s="24">
        <f t="shared" si="21"/>
        <v>3476.3359977789546</v>
      </c>
      <c r="S114" s="7"/>
      <c r="T114" s="25">
        <f t="shared" si="22"/>
        <v>0.41461179020944006</v>
      </c>
      <c r="U114" s="24">
        <f t="shared" si="23"/>
        <v>0.91108513002039626</v>
      </c>
      <c r="V114" s="7"/>
      <c r="W114" s="25">
        <f t="shared" si="24"/>
        <v>0.41135114410488866</v>
      </c>
      <c r="X114" s="24">
        <f t="shared" si="29"/>
        <v>196.68316951998099</v>
      </c>
      <c r="Y114" s="7"/>
      <c r="Z114" s="25">
        <f t="shared" si="30"/>
        <v>-631</v>
      </c>
      <c r="AA114" s="17">
        <f t="shared" si="31"/>
        <v>196.68599999999992</v>
      </c>
      <c r="AB114" s="24">
        <f t="shared" si="25"/>
        <v>3.4328182925775654</v>
      </c>
      <c r="AC114" s="17">
        <f t="shared" si="26"/>
        <v>-2.8304800189289381E-3</v>
      </c>
    </row>
    <row r="115" spans="1:29" s="17" customFormat="1" x14ac:dyDescent="0.25">
      <c r="A115" s="17">
        <v>30</v>
      </c>
      <c r="B115" s="17">
        <v>-626</v>
      </c>
      <c r="C115" s="17">
        <v>12585</v>
      </c>
      <c r="D115" s="17">
        <v>15023</v>
      </c>
      <c r="E115" s="17">
        <v>13859</v>
      </c>
      <c r="F115" s="17">
        <v>11414</v>
      </c>
      <c r="G115" s="24"/>
      <c r="H115" s="7"/>
      <c r="I115" s="25">
        <f t="shared" si="17"/>
        <v>-1274</v>
      </c>
      <c r="J115" s="24">
        <f t="shared" si="17"/>
        <v>3609</v>
      </c>
      <c r="K115" s="7"/>
      <c r="L115" s="25">
        <f t="shared" si="27"/>
        <v>-1273.9576323817325</v>
      </c>
      <c r="M115" s="17">
        <f t="shared" si="18"/>
        <v>1.7950150776574309E-3</v>
      </c>
      <c r="N115" s="17">
        <f t="shared" si="28"/>
        <v>3606.6925368796769</v>
      </c>
      <c r="O115" s="24">
        <f t="shared" si="19"/>
        <v>5.3243860516510502</v>
      </c>
      <c r="P115" s="7"/>
      <c r="Q115" s="25">
        <f t="shared" si="20"/>
        <v>-1240.5796742994851</v>
      </c>
      <c r="R115" s="24">
        <f t="shared" si="21"/>
        <v>3610.3359977789546</v>
      </c>
      <c r="S115" s="7"/>
      <c r="T115" s="25">
        <f t="shared" si="22"/>
        <v>0.32337830538749018</v>
      </c>
      <c r="U115" s="24">
        <f t="shared" si="23"/>
        <v>0.94620411952564953</v>
      </c>
      <c r="V115" s="7"/>
      <c r="W115" s="25">
        <f t="shared" si="24"/>
        <v>0.31999128559949708</v>
      </c>
      <c r="X115" s="24">
        <f t="shared" si="29"/>
        <v>191.06891625074059</v>
      </c>
      <c r="Y115" s="7"/>
      <c r="Z115" s="25">
        <f t="shared" si="30"/>
        <v>-626</v>
      </c>
      <c r="AA115" s="17">
        <f t="shared" si="31"/>
        <v>191.05199999999994</v>
      </c>
      <c r="AB115" s="24">
        <f t="shared" si="25"/>
        <v>3.3344864425202054</v>
      </c>
      <c r="AC115" s="17">
        <f t="shared" si="26"/>
        <v>1.691625074064973E-2</v>
      </c>
    </row>
    <row r="116" spans="1:29" s="17" customFormat="1" x14ac:dyDescent="0.25">
      <c r="A116" s="17">
        <v>31</v>
      </c>
      <c r="B116" s="17">
        <v>-637</v>
      </c>
      <c r="C116" s="17">
        <v>12763</v>
      </c>
      <c r="D116" s="17">
        <v>15071</v>
      </c>
      <c r="E116" s="17">
        <v>13674</v>
      </c>
      <c r="F116" s="17">
        <v>11356</v>
      </c>
      <c r="G116" s="24"/>
      <c r="H116" s="7"/>
      <c r="I116" s="25">
        <f t="shared" ref="I116:J149" si="32">C116-E116</f>
        <v>-911</v>
      </c>
      <c r="J116" s="24">
        <f t="shared" si="32"/>
        <v>3715</v>
      </c>
      <c r="K116" s="7"/>
      <c r="L116" s="25">
        <f t="shared" si="27"/>
        <v>-905.59659711206166</v>
      </c>
      <c r="M116" s="17">
        <f t="shared" si="18"/>
        <v>29.196762769380406</v>
      </c>
      <c r="N116" s="17">
        <f t="shared" si="28"/>
        <v>3710.7569999407033</v>
      </c>
      <c r="O116" s="24">
        <f t="shared" si="19"/>
        <v>18.00304950319196</v>
      </c>
      <c r="P116" s="7"/>
      <c r="Q116" s="25">
        <f t="shared" si="20"/>
        <v>-877.57967429948496</v>
      </c>
      <c r="R116" s="24">
        <f t="shared" si="21"/>
        <v>3716.3359977789546</v>
      </c>
      <c r="S116" s="7"/>
      <c r="T116" s="25">
        <f t="shared" si="22"/>
        <v>0.2287561482721536</v>
      </c>
      <c r="U116" s="24">
        <f t="shared" si="23"/>
        <v>0.97398481271637216</v>
      </c>
      <c r="V116" s="7"/>
      <c r="W116" s="25">
        <f t="shared" si="24"/>
        <v>0.22526901722008325</v>
      </c>
      <c r="X116" s="24">
        <f t="shared" si="29"/>
        <v>185.40691492810788</v>
      </c>
      <c r="Y116" s="7"/>
      <c r="Z116" s="25">
        <f t="shared" si="30"/>
        <v>-637</v>
      </c>
      <c r="AA116" s="17">
        <f t="shared" si="31"/>
        <v>185.31899999999993</v>
      </c>
      <c r="AB116" s="24">
        <f t="shared" si="25"/>
        <v>3.2344267165033704</v>
      </c>
      <c r="AC116" s="17">
        <f t="shared" si="26"/>
        <v>8.7914928107949208E-2</v>
      </c>
    </row>
    <row r="117" spans="1:29" s="17" customFormat="1" x14ac:dyDescent="0.25">
      <c r="A117" s="17">
        <v>32</v>
      </c>
      <c r="B117" s="17">
        <v>-631</v>
      </c>
      <c r="C117" s="17">
        <v>12948</v>
      </c>
      <c r="D117" s="17">
        <v>15104</v>
      </c>
      <c r="E117" s="17">
        <v>13483</v>
      </c>
      <c r="F117" s="17">
        <v>11321</v>
      </c>
      <c r="G117" s="24"/>
      <c r="H117" s="7"/>
      <c r="I117" s="25">
        <f t="shared" si="32"/>
        <v>-535</v>
      </c>
      <c r="J117" s="24">
        <f t="shared" si="32"/>
        <v>3783</v>
      </c>
      <c r="K117" s="7"/>
      <c r="L117" s="25">
        <f t="shared" si="27"/>
        <v>-532.08863785967606</v>
      </c>
      <c r="M117" s="17">
        <f t="shared" si="18"/>
        <v>8.4760295121116211</v>
      </c>
      <c r="N117" s="17">
        <f t="shared" si="28"/>
        <v>3777.1732853231292</v>
      </c>
      <c r="O117" s="24">
        <f t="shared" si="19"/>
        <v>33.950603925661348</v>
      </c>
      <c r="P117" s="7"/>
      <c r="Q117" s="25">
        <f t="shared" si="20"/>
        <v>-501.57967429948502</v>
      </c>
      <c r="R117" s="24">
        <f t="shared" si="21"/>
        <v>3784.3359977789546</v>
      </c>
      <c r="S117" s="7"/>
      <c r="T117" s="25">
        <f t="shared" si="22"/>
        <v>0.13074531886343033</v>
      </c>
      <c r="U117" s="24">
        <f t="shared" si="23"/>
        <v>0.99180638948023203</v>
      </c>
      <c r="V117" s="7"/>
      <c r="W117" s="25">
        <f t="shared" si="24"/>
        <v>0.12719372616528027</v>
      </c>
      <c r="X117" s="24">
        <f t="shared" si="29"/>
        <v>179.69217114568949</v>
      </c>
      <c r="Y117" s="7"/>
      <c r="Z117" s="25">
        <f t="shared" si="30"/>
        <v>-631</v>
      </c>
      <c r="AA117" s="17">
        <f t="shared" si="31"/>
        <v>179.63999999999993</v>
      </c>
      <c r="AB117" s="24">
        <f t="shared" si="25"/>
        <v>3.1353094682826121</v>
      </c>
      <c r="AC117" s="17">
        <f t="shared" si="26"/>
        <v>5.2171145689555942E-2</v>
      </c>
    </row>
    <row r="118" spans="1:29" s="17" customFormat="1" x14ac:dyDescent="0.25">
      <c r="A118" s="17">
        <v>33</v>
      </c>
      <c r="B118" s="17">
        <v>-613</v>
      </c>
      <c r="C118" s="17">
        <v>13128</v>
      </c>
      <c r="D118" s="17">
        <v>15113</v>
      </c>
      <c r="E118" s="17">
        <v>13297</v>
      </c>
      <c r="F118" s="17">
        <v>11303</v>
      </c>
      <c r="G118" s="24"/>
      <c r="H118" s="7"/>
      <c r="I118" s="25">
        <f t="shared" si="32"/>
        <v>-169</v>
      </c>
      <c r="J118" s="24">
        <f t="shared" si="32"/>
        <v>3810</v>
      </c>
      <c r="K118" s="7"/>
      <c r="L118" s="25">
        <f t="shared" si="27"/>
        <v>-164.51370577511523</v>
      </c>
      <c r="M118" s="17">
        <f t="shared" si="18"/>
        <v>20.126835872234466</v>
      </c>
      <c r="N118" s="17">
        <f t="shared" si="28"/>
        <v>3806.1226215873594</v>
      </c>
      <c r="O118" s="24">
        <f t="shared" si="19"/>
        <v>15.034063354811416</v>
      </c>
      <c r="P118" s="7"/>
      <c r="Q118" s="25">
        <f t="shared" si="20"/>
        <v>-135.57967429948502</v>
      </c>
      <c r="R118" s="24">
        <f t="shared" si="21"/>
        <v>3811.3359977789546</v>
      </c>
      <c r="S118" s="7"/>
      <c r="T118" s="25">
        <f t="shared" si="22"/>
        <v>3.5341160449619921E-2</v>
      </c>
      <c r="U118" s="24">
        <f t="shared" si="23"/>
        <v>0.99888260378352933</v>
      </c>
      <c r="V118" s="7"/>
      <c r="W118" s="25">
        <f t="shared" si="24"/>
        <v>3.1763610340407478E-2</v>
      </c>
      <c r="X118" s="24">
        <f t="shared" si="29"/>
        <v>174.20553452461354</v>
      </c>
      <c r="Y118" s="7"/>
      <c r="Z118" s="25">
        <f t="shared" si="30"/>
        <v>-613</v>
      </c>
      <c r="AA118" s="17">
        <f t="shared" si="31"/>
        <v>174.12299999999993</v>
      </c>
      <c r="AB118" s="24">
        <f t="shared" si="25"/>
        <v>3.0390196534500848</v>
      </c>
      <c r="AC118" s="17">
        <f t="shared" si="26"/>
        <v>8.2534524613606663E-2</v>
      </c>
    </row>
    <row r="119" spans="1:29" s="17" customFormat="1" x14ac:dyDescent="0.25">
      <c r="A119" s="17">
        <v>34</v>
      </c>
      <c r="B119" s="17">
        <v>-607</v>
      </c>
      <c r="C119" s="17">
        <v>13326</v>
      </c>
      <c r="D119" s="17">
        <v>15123</v>
      </c>
      <c r="E119" s="17">
        <v>13129</v>
      </c>
      <c r="F119" s="17">
        <v>11319</v>
      </c>
      <c r="G119" s="24"/>
      <c r="H119" s="7"/>
      <c r="I119" s="25">
        <f t="shared" si="32"/>
        <v>197</v>
      </c>
      <c r="J119" s="24">
        <f t="shared" si="32"/>
        <v>3804</v>
      </c>
      <c r="K119" s="7"/>
      <c r="L119" s="25">
        <f t="shared" si="27"/>
        <v>200.66923352522821</v>
      </c>
      <c r="M119" s="17">
        <f t="shared" si="18"/>
        <v>13.463274662658621</v>
      </c>
      <c r="N119" s="17">
        <f t="shared" si="28"/>
        <v>3799.9744228288646</v>
      </c>
      <c r="O119" s="24">
        <f t="shared" si="19"/>
        <v>16.205271560766569</v>
      </c>
      <c r="P119" s="7"/>
      <c r="Q119" s="25">
        <f t="shared" si="20"/>
        <v>230.42032570051498</v>
      </c>
      <c r="R119" s="24">
        <f t="shared" si="21"/>
        <v>3805.3359977789546</v>
      </c>
      <c r="S119" s="7"/>
      <c r="T119" s="25">
        <f t="shared" si="22"/>
        <v>-6.0062997964190498E-2</v>
      </c>
      <c r="U119" s="24">
        <f t="shared" si="23"/>
        <v>0.99731011171612993</v>
      </c>
      <c r="V119" s="7"/>
      <c r="W119" s="25">
        <f t="shared" si="24"/>
        <v>-6.3635527728976182E-2</v>
      </c>
      <c r="X119" s="24">
        <f t="shared" si="29"/>
        <v>168.73325990172293</v>
      </c>
      <c r="Y119" s="7"/>
      <c r="Z119" s="25">
        <f t="shared" si="30"/>
        <v>-607</v>
      </c>
      <c r="AA119" s="17">
        <f t="shared" si="31"/>
        <v>168.65999999999994</v>
      </c>
      <c r="AB119" s="24">
        <f t="shared" si="25"/>
        <v>2.9436723164136347</v>
      </c>
      <c r="AC119" s="17">
        <f t="shared" si="26"/>
        <v>7.3259901722991572E-2</v>
      </c>
    </row>
    <row r="120" spans="1:29" s="17" customFormat="1" x14ac:dyDescent="0.25">
      <c r="A120" s="17">
        <v>35</v>
      </c>
      <c r="B120" s="17">
        <v>-613</v>
      </c>
      <c r="C120" s="17">
        <v>13497</v>
      </c>
      <c r="D120" s="17">
        <v>15104</v>
      </c>
      <c r="E120" s="17">
        <v>12939</v>
      </c>
      <c r="F120" s="17">
        <v>11334</v>
      </c>
      <c r="G120" s="24"/>
      <c r="H120" s="7"/>
      <c r="I120" s="25">
        <f t="shared" si="32"/>
        <v>558</v>
      </c>
      <c r="J120" s="24">
        <f t="shared" si="32"/>
        <v>3770</v>
      </c>
      <c r="K120" s="7"/>
      <c r="L120" s="25">
        <f t="shared" si="27"/>
        <v>567.2883881854691</v>
      </c>
      <c r="M120" s="17">
        <f t="shared" si="18"/>
        <v>86.274155083962015</v>
      </c>
      <c r="N120" s="17">
        <f t="shared" si="28"/>
        <v>3758.6642852616978</v>
      </c>
      <c r="O120" s="24">
        <f t="shared" si="19"/>
        <v>128.49842862816078</v>
      </c>
      <c r="P120" s="7"/>
      <c r="Q120" s="25">
        <f t="shared" si="20"/>
        <v>591.42032570051504</v>
      </c>
      <c r="R120" s="24">
        <f t="shared" si="21"/>
        <v>3771.3359977789546</v>
      </c>
      <c r="S120" s="7"/>
      <c r="T120" s="25">
        <f t="shared" si="22"/>
        <v>-0.15416382088054451</v>
      </c>
      <c r="U120" s="24">
        <f t="shared" si="23"/>
        <v>0.9883993233342</v>
      </c>
      <c r="V120" s="7"/>
      <c r="W120" s="25">
        <f t="shared" si="24"/>
        <v>-0.15770503778441997</v>
      </c>
      <c r="X120" s="24">
        <f t="shared" si="29"/>
        <v>163.31872099606267</v>
      </c>
      <c r="Y120" s="7"/>
      <c r="Z120" s="25">
        <f t="shared" si="30"/>
        <v>-613</v>
      </c>
      <c r="AA120" s="17">
        <f t="shared" si="31"/>
        <v>163.14299999999994</v>
      </c>
      <c r="AB120" s="24">
        <f t="shared" si="25"/>
        <v>2.8473825015811083</v>
      </c>
      <c r="AC120" s="17">
        <f t="shared" si="26"/>
        <v>0.17572099606272218</v>
      </c>
    </row>
    <row r="121" spans="1:29" s="17" customFormat="1" x14ac:dyDescent="0.25">
      <c r="A121" s="17">
        <v>36</v>
      </c>
      <c r="B121" s="17">
        <v>-626</v>
      </c>
      <c r="C121" s="17">
        <v>13696</v>
      </c>
      <c r="D121" s="17">
        <v>15070</v>
      </c>
      <c r="E121" s="17">
        <v>12763</v>
      </c>
      <c r="F121" s="17">
        <v>11382</v>
      </c>
      <c r="G121" s="24"/>
      <c r="H121" s="7"/>
      <c r="I121" s="25">
        <f t="shared" si="32"/>
        <v>933</v>
      </c>
      <c r="J121" s="24">
        <f t="shared" si="32"/>
        <v>3688</v>
      </c>
      <c r="K121" s="7"/>
      <c r="L121" s="25">
        <f t="shared" si="27"/>
        <v>935.90751653685993</v>
      </c>
      <c r="M121" s="17">
        <f t="shared" si="18"/>
        <v>8.4536524121139607</v>
      </c>
      <c r="N121" s="17">
        <f t="shared" si="28"/>
        <v>3680.4739648435561</v>
      </c>
      <c r="O121" s="24">
        <f t="shared" si="19"/>
        <v>56.641205176029075</v>
      </c>
      <c r="P121" s="7"/>
      <c r="Q121" s="25">
        <f t="shared" si="20"/>
        <v>966.42032570051504</v>
      </c>
      <c r="R121" s="24">
        <f t="shared" si="21"/>
        <v>3689.3359977789546</v>
      </c>
      <c r="S121" s="7"/>
      <c r="T121" s="25">
        <f t="shared" si="22"/>
        <v>-0.25191398318977648</v>
      </c>
      <c r="U121" s="24">
        <f t="shared" si="23"/>
        <v>0.96690859841307486</v>
      </c>
      <c r="V121" s="7"/>
      <c r="W121" s="25">
        <f t="shared" si="24"/>
        <v>-0.25537885208817324</v>
      </c>
      <c r="X121" s="24">
        <f t="shared" si="29"/>
        <v>157.58914464923123</v>
      </c>
      <c r="Y121" s="7"/>
      <c r="Z121" s="25">
        <f t="shared" si="30"/>
        <v>-626</v>
      </c>
      <c r="AA121" s="17">
        <f t="shared" si="31"/>
        <v>157.50899999999996</v>
      </c>
      <c r="AB121" s="24">
        <f t="shared" si="25"/>
        <v>2.7490506515237478</v>
      </c>
      <c r="AC121" s="17">
        <f t="shared" si="26"/>
        <v>8.0144649231272069E-2</v>
      </c>
    </row>
    <row r="122" spans="1:29" s="17" customFormat="1" x14ac:dyDescent="0.25">
      <c r="A122" s="17">
        <v>37</v>
      </c>
      <c r="B122" s="17">
        <v>-636</v>
      </c>
      <c r="C122" s="17">
        <v>13876</v>
      </c>
      <c r="D122" s="17">
        <v>15011</v>
      </c>
      <c r="E122" s="17">
        <v>12576</v>
      </c>
      <c r="F122" s="17">
        <v>11438</v>
      </c>
      <c r="G122" s="24"/>
      <c r="H122" s="7"/>
      <c r="I122" s="25">
        <f t="shared" si="32"/>
        <v>1300</v>
      </c>
      <c r="J122" s="24">
        <f t="shared" si="32"/>
        <v>3573</v>
      </c>
      <c r="K122" s="7"/>
      <c r="L122" s="25">
        <f t="shared" si="27"/>
        <v>1300.7958269365367</v>
      </c>
      <c r="M122" s="17">
        <f t="shared" si="18"/>
        <v>0.63334051291745463</v>
      </c>
      <c r="N122" s="17">
        <f t="shared" si="28"/>
        <v>3564.5531490840863</v>
      </c>
      <c r="O122" s="24">
        <f t="shared" si="19"/>
        <v>71.349290395672597</v>
      </c>
      <c r="P122" s="7"/>
      <c r="Q122" s="25">
        <f t="shared" si="20"/>
        <v>1333.4203257005149</v>
      </c>
      <c r="R122" s="24">
        <f t="shared" si="21"/>
        <v>3574.3359977789546</v>
      </c>
      <c r="S122" s="7"/>
      <c r="T122" s="25">
        <f t="shared" si="22"/>
        <v>-0.34757880870307817</v>
      </c>
      <c r="U122" s="24">
        <f t="shared" si="23"/>
        <v>0.93676916712125313</v>
      </c>
      <c r="V122" s="7"/>
      <c r="W122" s="25">
        <f t="shared" si="24"/>
        <v>-0.35093633846400973</v>
      </c>
      <c r="X122" s="24">
        <f t="shared" si="29"/>
        <v>151.8470291594295</v>
      </c>
      <c r="Y122" s="7"/>
      <c r="Z122" s="25">
        <f t="shared" si="30"/>
        <v>-636</v>
      </c>
      <c r="AA122" s="17">
        <f t="shared" si="31"/>
        <v>151.78499999999997</v>
      </c>
      <c r="AB122" s="24">
        <f t="shared" si="25"/>
        <v>2.6491480051395921</v>
      </c>
      <c r="AC122" s="17">
        <f t="shared" si="26"/>
        <v>6.2029159429528136E-2</v>
      </c>
    </row>
    <row r="123" spans="1:29" s="17" customFormat="1" x14ac:dyDescent="0.25">
      <c r="A123" s="17">
        <v>38</v>
      </c>
      <c r="B123" s="17">
        <v>-624</v>
      </c>
      <c r="C123" s="17">
        <v>14046</v>
      </c>
      <c r="D123" s="17">
        <v>14939</v>
      </c>
      <c r="E123" s="17">
        <v>12405</v>
      </c>
      <c r="F123" s="17">
        <v>11515</v>
      </c>
      <c r="G123" s="24"/>
      <c r="H123" s="7"/>
      <c r="I123" s="25">
        <f t="shared" si="32"/>
        <v>1641</v>
      </c>
      <c r="J123" s="24">
        <f t="shared" si="32"/>
        <v>3424</v>
      </c>
      <c r="K123" s="7"/>
      <c r="L123" s="25">
        <f t="shared" si="27"/>
        <v>1645.8783824140996</v>
      </c>
      <c r="M123" s="17">
        <f t="shared" si="18"/>
        <v>23.798614978196564</v>
      </c>
      <c r="N123" s="17">
        <f t="shared" si="28"/>
        <v>3416.1950954393287</v>
      </c>
      <c r="O123" s="24">
        <f t="shared" si="19"/>
        <v>60.916535201187273</v>
      </c>
      <c r="P123" s="7"/>
      <c r="Q123" s="25">
        <f t="shared" si="20"/>
        <v>1674.4203257005149</v>
      </c>
      <c r="R123" s="24">
        <f t="shared" si="21"/>
        <v>3425.3359977789546</v>
      </c>
      <c r="S123" s="7"/>
      <c r="T123" s="25">
        <f t="shared" si="22"/>
        <v>-0.43646628962960643</v>
      </c>
      <c r="U123" s="24">
        <f t="shared" si="23"/>
        <v>0.89771894744750136</v>
      </c>
      <c r="V123" s="7"/>
      <c r="W123" s="25">
        <f t="shared" si="24"/>
        <v>-0.43968452030410399</v>
      </c>
      <c r="X123" s="24">
        <f t="shared" si="29"/>
        <v>146.28951671822369</v>
      </c>
      <c r="Y123" s="7"/>
      <c r="Z123" s="25">
        <f t="shared" si="30"/>
        <v>-624</v>
      </c>
      <c r="AA123" s="17">
        <f t="shared" si="31"/>
        <v>146.16899999999998</v>
      </c>
      <c r="AB123" s="24">
        <f t="shared" si="25"/>
        <v>2.5511303143475912</v>
      </c>
      <c r="AC123" s="17">
        <f t="shared" si="26"/>
        <v>0.12051671822371191</v>
      </c>
    </row>
    <row r="124" spans="1:29" s="17" customFormat="1" x14ac:dyDescent="0.25">
      <c r="A124" s="17">
        <v>39</v>
      </c>
      <c r="B124" s="17">
        <v>-632</v>
      </c>
      <c r="C124" s="17">
        <v>14218</v>
      </c>
      <c r="D124" s="17">
        <v>14847</v>
      </c>
      <c r="E124" s="17">
        <v>12237</v>
      </c>
      <c r="F124" s="17">
        <v>11609</v>
      </c>
      <c r="G124" s="24"/>
      <c r="H124" s="7"/>
      <c r="I124" s="25">
        <f t="shared" si="32"/>
        <v>1981</v>
      </c>
      <c r="J124" s="24">
        <f t="shared" si="32"/>
        <v>3238</v>
      </c>
      <c r="K124" s="7"/>
      <c r="L124" s="25">
        <f t="shared" si="27"/>
        <v>1978.9246281868768</v>
      </c>
      <c r="M124" s="17">
        <f t="shared" si="18"/>
        <v>4.3071681627062102</v>
      </c>
      <c r="N124" s="17">
        <f t="shared" si="28"/>
        <v>3232.4469043597828</v>
      </c>
      <c r="O124" s="24">
        <f t="shared" si="19"/>
        <v>30.836871189399048</v>
      </c>
      <c r="P124" s="7"/>
      <c r="Q124" s="25">
        <f t="shared" si="20"/>
        <v>2014.4203257005149</v>
      </c>
      <c r="R124" s="24">
        <f t="shared" si="21"/>
        <v>3239.3359977789546</v>
      </c>
      <c r="S124" s="7"/>
      <c r="T124" s="25">
        <f t="shared" si="22"/>
        <v>-0.52509310345664351</v>
      </c>
      <c r="U124" s="24">
        <f t="shared" si="23"/>
        <v>0.84897169335812006</v>
      </c>
      <c r="V124" s="7"/>
      <c r="W124" s="25">
        <f t="shared" si="24"/>
        <v>-0.52813730073770249</v>
      </c>
      <c r="X124" s="24">
        <f t="shared" si="29"/>
        <v>140.49883714907469</v>
      </c>
      <c r="Y124" s="7"/>
      <c r="Z124" s="25">
        <f t="shared" si="30"/>
        <v>-632</v>
      </c>
      <c r="AA124" s="17">
        <f t="shared" si="31"/>
        <v>140.48099999999999</v>
      </c>
      <c r="AB124" s="24">
        <f t="shared" si="25"/>
        <v>2.451855986494154</v>
      </c>
      <c r="AC124" s="17">
        <f t="shared" si="26"/>
        <v>1.7837149074694025E-2</v>
      </c>
    </row>
    <row r="125" spans="1:29" s="17" customFormat="1" x14ac:dyDescent="0.25">
      <c r="A125" s="17">
        <v>40</v>
      </c>
      <c r="B125" s="17">
        <v>-627</v>
      </c>
      <c r="C125" s="17">
        <v>14365</v>
      </c>
      <c r="D125" s="17">
        <v>14739</v>
      </c>
      <c r="E125" s="17">
        <v>12079</v>
      </c>
      <c r="F125" s="17">
        <v>11716</v>
      </c>
      <c r="G125" s="24"/>
      <c r="H125" s="7"/>
      <c r="I125" s="25">
        <f t="shared" si="32"/>
        <v>2286</v>
      </c>
      <c r="J125" s="24">
        <f t="shared" si="32"/>
        <v>3023</v>
      </c>
      <c r="K125" s="7"/>
      <c r="L125" s="25">
        <f t="shared" si="27"/>
        <v>2289.7461686338256</v>
      </c>
      <c r="M125" s="17">
        <f t="shared" si="18"/>
        <v>14.033779433058902</v>
      </c>
      <c r="N125" s="17">
        <f t="shared" si="28"/>
        <v>3018.6287463004091</v>
      </c>
      <c r="O125" s="24">
        <f t="shared" si="19"/>
        <v>19.107858906186713</v>
      </c>
      <c r="P125" s="7"/>
      <c r="Q125" s="25">
        <f t="shared" si="20"/>
        <v>2319.4203257005151</v>
      </c>
      <c r="R125" s="24">
        <f t="shared" si="21"/>
        <v>3024.3359977789546</v>
      </c>
      <c r="S125" s="7"/>
      <c r="T125" s="25">
        <f t="shared" si="22"/>
        <v>-0.60459656880148549</v>
      </c>
      <c r="U125" s="24">
        <f t="shared" si="23"/>
        <v>0.792624060942975</v>
      </c>
      <c r="V125" s="7"/>
      <c r="W125" s="25">
        <f t="shared" si="24"/>
        <v>-0.60743945129089416</v>
      </c>
      <c r="X125" s="24">
        <f t="shared" si="29"/>
        <v>134.91889428567799</v>
      </c>
      <c r="Y125" s="7"/>
      <c r="Z125" s="25">
        <f t="shared" si="30"/>
        <v>-627</v>
      </c>
      <c r="AA125" s="17">
        <f t="shared" si="31"/>
        <v>134.83799999999999</v>
      </c>
      <c r="AB125" s="24">
        <f t="shared" si="25"/>
        <v>2.3533670568041138</v>
      </c>
      <c r="AC125" s="17">
        <f t="shared" si="26"/>
        <v>8.0894285677999278E-2</v>
      </c>
    </row>
    <row r="126" spans="1:29" s="17" customFormat="1" x14ac:dyDescent="0.25">
      <c r="A126" s="17">
        <v>41</v>
      </c>
      <c r="B126" s="17">
        <v>-625</v>
      </c>
      <c r="C126" s="17">
        <v>14503</v>
      </c>
      <c r="D126" s="17">
        <v>14612</v>
      </c>
      <c r="E126" s="17">
        <v>11929</v>
      </c>
      <c r="F126" s="17">
        <v>11837</v>
      </c>
      <c r="G126" s="24"/>
      <c r="H126" s="7"/>
      <c r="I126" s="25">
        <f t="shared" si="32"/>
        <v>2574</v>
      </c>
      <c r="J126" s="24">
        <f t="shared" si="32"/>
        <v>2775</v>
      </c>
      <c r="K126" s="7"/>
      <c r="L126" s="25">
        <f t="shared" si="27"/>
        <v>2577.1519080742946</v>
      </c>
      <c r="M126" s="17">
        <f t="shared" si="18"/>
        <v>9.9345245088036478</v>
      </c>
      <c r="N126" s="17">
        <f t="shared" si="28"/>
        <v>2776.3122959510906</v>
      </c>
      <c r="O126" s="24">
        <f t="shared" si="19"/>
        <v>1.7221206632488308</v>
      </c>
      <c r="P126" s="7"/>
      <c r="Q126" s="25">
        <f t="shared" si="20"/>
        <v>2607.4203257005151</v>
      </c>
      <c r="R126" s="24">
        <f t="shared" si="21"/>
        <v>2776.3359977789546</v>
      </c>
      <c r="S126" s="7"/>
      <c r="T126" s="25">
        <f t="shared" si="22"/>
        <v>-0.67966869345497571</v>
      </c>
      <c r="U126" s="24">
        <f t="shared" si="23"/>
        <v>0.72762772215713312</v>
      </c>
      <c r="V126" s="7"/>
      <c r="W126" s="25">
        <f t="shared" si="24"/>
        <v>-0.68227925497218811</v>
      </c>
      <c r="X126" s="24">
        <f t="shared" si="29"/>
        <v>129.22642685207518</v>
      </c>
      <c r="Y126" s="7"/>
      <c r="Z126" s="25">
        <f t="shared" si="30"/>
        <v>-625</v>
      </c>
      <c r="AA126" s="17">
        <f t="shared" si="31"/>
        <v>129.21299999999999</v>
      </c>
      <c r="AB126" s="24">
        <f t="shared" si="25"/>
        <v>2.2551922863794331</v>
      </c>
      <c r="AC126" s="17">
        <f t="shared" si="26"/>
        <v>1.342685207518457E-2</v>
      </c>
    </row>
    <row r="127" spans="1:29" s="17" customFormat="1" x14ac:dyDescent="0.25">
      <c r="A127" s="17">
        <v>42</v>
      </c>
      <c r="B127" s="17">
        <v>-603</v>
      </c>
      <c r="C127" s="17">
        <v>14634</v>
      </c>
      <c r="D127" s="17">
        <v>14479</v>
      </c>
      <c r="E127" s="17">
        <v>11800</v>
      </c>
      <c r="F127" s="17">
        <v>11964</v>
      </c>
      <c r="G127" s="24"/>
      <c r="H127" s="7"/>
      <c r="I127" s="25">
        <f t="shared" si="32"/>
        <v>2834</v>
      </c>
      <c r="J127" s="24">
        <f t="shared" si="32"/>
        <v>2515</v>
      </c>
      <c r="K127" s="7"/>
      <c r="L127" s="25">
        <f t="shared" si="27"/>
        <v>2830.6213170520441</v>
      </c>
      <c r="M127" s="17">
        <f t="shared" si="18"/>
        <v>11.415498462807935</v>
      </c>
      <c r="N127" s="17">
        <f t="shared" si="28"/>
        <v>2517.1011094685605</v>
      </c>
      <c r="O127" s="24">
        <f t="shared" si="19"/>
        <v>4.4146609988745036</v>
      </c>
      <c r="P127" s="7"/>
      <c r="Q127" s="25">
        <f t="shared" si="20"/>
        <v>2867.4203257005151</v>
      </c>
      <c r="R127" s="24">
        <f t="shared" si="21"/>
        <v>2516.3359977789546</v>
      </c>
      <c r="S127" s="7"/>
      <c r="T127" s="25">
        <f t="shared" si="22"/>
        <v>-0.74744213932270986</v>
      </c>
      <c r="U127" s="24">
        <f t="shared" si="23"/>
        <v>0.65948639923649255</v>
      </c>
      <c r="V127" s="7"/>
      <c r="W127" s="25">
        <f t="shared" si="24"/>
        <v>-0.74980906841162542</v>
      </c>
      <c r="X127" s="24">
        <f t="shared" si="29"/>
        <v>123.71708311379382</v>
      </c>
      <c r="Y127" s="7"/>
      <c r="Z127" s="25">
        <f t="shared" si="30"/>
        <v>-603</v>
      </c>
      <c r="AA127" s="17">
        <f t="shared" si="31"/>
        <v>123.786</v>
      </c>
      <c r="AB127" s="24">
        <f t="shared" si="25"/>
        <v>2.1604732678737006</v>
      </c>
      <c r="AC127" s="17">
        <f t="shared" si="26"/>
        <v>-6.8916886206181971E-2</v>
      </c>
    </row>
    <row r="128" spans="1:29" s="17" customFormat="1" x14ac:dyDescent="0.25">
      <c r="A128" s="17">
        <v>43</v>
      </c>
      <c r="B128" s="17">
        <v>-613</v>
      </c>
      <c r="C128" s="17">
        <v>14750</v>
      </c>
      <c r="D128" s="17">
        <v>14343</v>
      </c>
      <c r="E128" s="17">
        <v>11685</v>
      </c>
      <c r="F128" s="17">
        <v>12114</v>
      </c>
      <c r="G128" s="24"/>
      <c r="H128" s="7"/>
      <c r="I128" s="25">
        <f t="shared" si="32"/>
        <v>3065</v>
      </c>
      <c r="J128" s="24">
        <f t="shared" si="32"/>
        <v>2229</v>
      </c>
      <c r="K128" s="7"/>
      <c r="L128" s="25">
        <f t="shared" si="27"/>
        <v>3061.9430786683056</v>
      </c>
      <c r="M128" s="17">
        <f t="shared" si="18"/>
        <v>9.3447680281683336</v>
      </c>
      <c r="N128" s="17">
        <f t="shared" si="28"/>
        <v>2230.4244724022519</v>
      </c>
      <c r="O128" s="24">
        <f t="shared" si="19"/>
        <v>2.0291216247773618</v>
      </c>
      <c r="P128" s="7"/>
      <c r="Q128" s="25">
        <f t="shared" si="20"/>
        <v>3098.4203257005151</v>
      </c>
      <c r="R128" s="24">
        <f t="shared" si="21"/>
        <v>2230.3359977789546</v>
      </c>
      <c r="S128" s="7"/>
      <c r="T128" s="25">
        <f t="shared" si="22"/>
        <v>-0.80765623930519681</v>
      </c>
      <c r="U128" s="24">
        <f t="shared" si="23"/>
        <v>0.58453094402378791</v>
      </c>
      <c r="V128" s="7"/>
      <c r="W128" s="25">
        <f t="shared" si="24"/>
        <v>-0.80975508075956681</v>
      </c>
      <c r="X128" s="24">
        <f t="shared" si="29"/>
        <v>118.20825589046433</v>
      </c>
      <c r="Y128" s="7"/>
      <c r="Z128" s="25">
        <f t="shared" si="30"/>
        <v>-613</v>
      </c>
      <c r="AA128" s="17">
        <f t="shared" si="31"/>
        <v>118.26900000000001</v>
      </c>
      <c r="AB128" s="24">
        <f t="shared" si="25"/>
        <v>2.0641834530411738</v>
      </c>
      <c r="AC128" s="17">
        <f t="shared" si="26"/>
        <v>-6.0744109535676216E-2</v>
      </c>
    </row>
    <row r="129" spans="1:29" s="17" customFormat="1" x14ac:dyDescent="0.25">
      <c r="A129" s="17">
        <v>44</v>
      </c>
      <c r="B129" s="17">
        <v>-639</v>
      </c>
      <c r="C129" s="17">
        <v>14848</v>
      </c>
      <c r="D129" s="17">
        <v>14171</v>
      </c>
      <c r="E129" s="17">
        <v>11574</v>
      </c>
      <c r="F129" s="17">
        <v>12270</v>
      </c>
      <c r="G129" s="24"/>
      <c r="H129" s="7"/>
      <c r="I129" s="25">
        <f t="shared" si="32"/>
        <v>3274</v>
      </c>
      <c r="J129" s="24">
        <f t="shared" si="32"/>
        <v>1901</v>
      </c>
      <c r="K129" s="7"/>
      <c r="L129" s="25">
        <f t="shared" si="27"/>
        <v>3272.4954840631162</v>
      </c>
      <c r="M129" s="17">
        <f t="shared" si="18"/>
        <v>2.2635682043372274</v>
      </c>
      <c r="N129" s="17">
        <f t="shared" si="28"/>
        <v>1909.5837353414745</v>
      </c>
      <c r="O129" s="24">
        <f t="shared" si="19"/>
        <v>73.680512412478251</v>
      </c>
      <c r="P129" s="7"/>
      <c r="Q129" s="25">
        <f t="shared" si="20"/>
        <v>3307.4203257005151</v>
      </c>
      <c r="R129" s="24">
        <f t="shared" si="21"/>
        <v>1902.3359977789544</v>
      </c>
      <c r="S129" s="7"/>
      <c r="T129" s="25">
        <f t="shared" si="22"/>
        <v>-0.86213566309887546</v>
      </c>
      <c r="U129" s="24">
        <f t="shared" si="23"/>
        <v>0.49856804433928747</v>
      </c>
      <c r="V129" s="7"/>
      <c r="W129" s="25">
        <f t="shared" si="24"/>
        <v>-0.86392695389907337</v>
      </c>
      <c r="X129" s="24">
        <f t="shared" si="29"/>
        <v>112.37322691869889</v>
      </c>
      <c r="Y129" s="7"/>
      <c r="Z129" s="25">
        <f t="shared" si="30"/>
        <v>-639</v>
      </c>
      <c r="AA129" s="17">
        <f t="shared" si="31"/>
        <v>112.518</v>
      </c>
      <c r="AB129" s="24">
        <f t="shared" si="25"/>
        <v>1.9638095677589797</v>
      </c>
      <c r="AC129" s="17">
        <f t="shared" si="26"/>
        <v>-0.14477308130111055</v>
      </c>
    </row>
    <row r="130" spans="1:29" s="17" customFormat="1" x14ac:dyDescent="0.25">
      <c r="A130" s="17">
        <v>45</v>
      </c>
      <c r="B130" s="17">
        <v>-625</v>
      </c>
      <c r="C130" s="17">
        <v>14944</v>
      </c>
      <c r="D130" s="17">
        <v>14009</v>
      </c>
      <c r="E130" s="17">
        <v>11492</v>
      </c>
      <c r="F130" s="17">
        <v>12440</v>
      </c>
      <c r="G130" s="24"/>
      <c r="H130" s="7"/>
      <c r="I130" s="25">
        <f t="shared" si="32"/>
        <v>3452</v>
      </c>
      <c r="J130" s="24">
        <f t="shared" si="32"/>
        <v>1569</v>
      </c>
      <c r="K130" s="7"/>
      <c r="L130" s="25">
        <f t="shared" si="27"/>
        <v>3446.2298292300361</v>
      </c>
      <c r="M130" s="17">
        <f t="shared" si="18"/>
        <v>33.294870714545759</v>
      </c>
      <c r="N130" s="17">
        <f t="shared" si="28"/>
        <v>1577.1082116227406</v>
      </c>
      <c r="O130" s="24">
        <f t="shared" si="19"/>
        <v>65.743095719145018</v>
      </c>
      <c r="P130" s="7"/>
      <c r="Q130" s="25">
        <f t="shared" si="20"/>
        <v>3485.4203257005151</v>
      </c>
      <c r="R130" s="24">
        <f t="shared" si="21"/>
        <v>1570.3359977789544</v>
      </c>
      <c r="S130" s="7"/>
      <c r="T130" s="25">
        <f t="shared" si="22"/>
        <v>-0.9085344068083242</v>
      </c>
      <c r="U130" s="24">
        <f t="shared" si="23"/>
        <v>0.4115568166098541</v>
      </c>
      <c r="V130" s="7"/>
      <c r="W130" s="25">
        <f t="shared" si="24"/>
        <v>-0.91001434024096939</v>
      </c>
      <c r="X130" s="24">
        <f t="shared" si="29"/>
        <v>106.71920083436362</v>
      </c>
      <c r="Y130" s="7"/>
      <c r="Z130" s="25">
        <f t="shared" si="30"/>
        <v>-625</v>
      </c>
      <c r="AA130" s="17">
        <f t="shared" si="31"/>
        <v>106.893</v>
      </c>
      <c r="AB130" s="24">
        <f t="shared" si="25"/>
        <v>1.8656347973342986</v>
      </c>
      <c r="AC130" s="17">
        <f t="shared" si="26"/>
        <v>-0.17379916563638176</v>
      </c>
    </row>
    <row r="131" spans="1:29" s="17" customFormat="1" x14ac:dyDescent="0.25">
      <c r="A131" s="17">
        <v>46</v>
      </c>
      <c r="B131" s="17">
        <v>-623</v>
      </c>
      <c r="C131" s="17">
        <v>15014</v>
      </c>
      <c r="D131" s="17">
        <v>13845</v>
      </c>
      <c r="E131" s="17">
        <v>11424</v>
      </c>
      <c r="F131" s="17">
        <v>12616</v>
      </c>
      <c r="G131" s="24"/>
      <c r="H131" s="7"/>
      <c r="I131" s="25">
        <f t="shared" si="32"/>
        <v>3590</v>
      </c>
      <c r="J131" s="24">
        <f t="shared" si="32"/>
        <v>1229</v>
      </c>
      <c r="K131" s="7"/>
      <c r="L131" s="25">
        <f t="shared" si="27"/>
        <v>3586.0336747286183</v>
      </c>
      <c r="M131" s="17">
        <f t="shared" si="18"/>
        <v>15.731736158401276</v>
      </c>
      <c r="N131" s="17">
        <f t="shared" si="28"/>
        <v>1230.5384325346117</v>
      </c>
      <c r="O131" s="24">
        <f t="shared" si="19"/>
        <v>2.3667746635518698</v>
      </c>
      <c r="P131" s="7"/>
      <c r="Q131" s="25">
        <f t="shared" si="20"/>
        <v>3623.4203257005151</v>
      </c>
      <c r="R131" s="24">
        <f t="shared" si="21"/>
        <v>1230.3359977789544</v>
      </c>
      <c r="S131" s="7"/>
      <c r="T131" s="25">
        <f t="shared" si="22"/>
        <v>-0.94450646653812154</v>
      </c>
      <c r="U131" s="24">
        <f t="shared" si="23"/>
        <v>0.32244893279055487</v>
      </c>
      <c r="V131" s="7"/>
      <c r="W131" s="25">
        <f t="shared" si="24"/>
        <v>-0.94566746596182105</v>
      </c>
      <c r="X131" s="24">
        <f t="shared" si="29"/>
        <v>101.21228297607985</v>
      </c>
      <c r="Y131" s="7"/>
      <c r="Z131" s="25">
        <f t="shared" si="30"/>
        <v>-623</v>
      </c>
      <c r="AA131" s="17">
        <f t="shared" si="31"/>
        <v>101.286</v>
      </c>
      <c r="AB131" s="24">
        <f t="shared" si="25"/>
        <v>1.7677741861749767</v>
      </c>
      <c r="AC131" s="17">
        <f t="shared" si="26"/>
        <v>-7.3717023920153224E-2</v>
      </c>
    </row>
    <row r="132" spans="1:29" s="17" customFormat="1" x14ac:dyDescent="0.25">
      <c r="A132" s="17">
        <v>47</v>
      </c>
      <c r="B132" s="17">
        <v>-640</v>
      </c>
      <c r="C132" s="17">
        <v>15070</v>
      </c>
      <c r="D132" s="17">
        <v>13656</v>
      </c>
      <c r="E132" s="17">
        <v>11370</v>
      </c>
      <c r="F132" s="17">
        <v>12800</v>
      </c>
      <c r="G132" s="24"/>
      <c r="H132" s="7"/>
      <c r="I132" s="25">
        <f t="shared" si="32"/>
        <v>3700</v>
      </c>
      <c r="J132" s="24">
        <f t="shared" si="32"/>
        <v>856</v>
      </c>
      <c r="K132" s="7"/>
      <c r="L132" s="25">
        <f t="shared" si="27"/>
        <v>3693.5489782511022</v>
      </c>
      <c r="M132" s="17">
        <f t="shared" si="18"/>
        <v>41.615681604752446</v>
      </c>
      <c r="N132" s="17">
        <f t="shared" si="28"/>
        <v>862.24721185285966</v>
      </c>
      <c r="O132" s="24">
        <f t="shared" si="19"/>
        <v>39.027655934510271</v>
      </c>
      <c r="P132" s="7"/>
      <c r="Q132" s="25">
        <f t="shared" si="20"/>
        <v>3733.4203257005151</v>
      </c>
      <c r="R132" s="24">
        <f t="shared" si="21"/>
        <v>857.33599777895449</v>
      </c>
      <c r="S132" s="7"/>
      <c r="T132" s="25">
        <f t="shared" si="22"/>
        <v>-0.97317984748216291</v>
      </c>
      <c r="U132" s="24">
        <f t="shared" si="23"/>
        <v>0.22469234260055898</v>
      </c>
      <c r="V132" s="7"/>
      <c r="W132" s="25">
        <f t="shared" si="24"/>
        <v>-0.97399088832368685</v>
      </c>
      <c r="X132" s="24">
        <f t="shared" si="29"/>
        <v>95.37463144684375</v>
      </c>
      <c r="Y132" s="7"/>
      <c r="Z132" s="25">
        <f t="shared" si="30"/>
        <v>-640</v>
      </c>
      <c r="AA132" s="17">
        <f t="shared" si="31"/>
        <v>95.525999999999996</v>
      </c>
      <c r="AB132" s="24">
        <f t="shared" si="25"/>
        <v>1.6672432212601029</v>
      </c>
      <c r="AC132" s="17">
        <f t="shared" si="26"/>
        <v>-0.15136855315624587</v>
      </c>
    </row>
    <row r="133" spans="1:29" s="17" customFormat="1" x14ac:dyDescent="0.25">
      <c r="A133" s="17">
        <v>48</v>
      </c>
      <c r="B133" s="17">
        <v>-632</v>
      </c>
      <c r="C133" s="17">
        <v>15101</v>
      </c>
      <c r="D133" s="17">
        <v>13472</v>
      </c>
      <c r="E133" s="17">
        <v>11334</v>
      </c>
      <c r="F133" s="17">
        <v>12986</v>
      </c>
      <c r="G133" s="24"/>
      <c r="H133" s="7"/>
      <c r="I133" s="25">
        <f t="shared" si="32"/>
        <v>3767</v>
      </c>
      <c r="J133" s="24">
        <f t="shared" si="32"/>
        <v>486</v>
      </c>
      <c r="K133" s="7"/>
      <c r="L133" s="25">
        <f t="shared" si="27"/>
        <v>3762.7631499498889</v>
      </c>
      <c r="M133" s="17">
        <f t="shared" si="18"/>
        <v>17.950898347126564</v>
      </c>
      <c r="N133" s="17">
        <f t="shared" si="28"/>
        <v>489.97014263714749</v>
      </c>
      <c r="O133" s="24">
        <f t="shared" si="19"/>
        <v>15.762032559296422</v>
      </c>
      <c r="P133" s="7"/>
      <c r="Q133" s="25">
        <f t="shared" si="20"/>
        <v>3800.4203257005151</v>
      </c>
      <c r="R133" s="24">
        <f t="shared" si="21"/>
        <v>487.33599777895444</v>
      </c>
      <c r="S133" s="7"/>
      <c r="T133" s="25">
        <f t="shared" si="22"/>
        <v>-0.99064454314807904</v>
      </c>
      <c r="U133" s="24">
        <f t="shared" si="23"/>
        <v>0.12772199844426277</v>
      </c>
      <c r="V133" s="7"/>
      <c r="W133" s="25">
        <f t="shared" si="24"/>
        <v>-0.99110836966834415</v>
      </c>
      <c r="X133" s="24">
        <f t="shared" si="29"/>
        <v>89.727304790339133</v>
      </c>
      <c r="Y133" s="7"/>
      <c r="Z133" s="25">
        <f t="shared" si="30"/>
        <v>-632</v>
      </c>
      <c r="AA133" s="17">
        <f t="shared" si="31"/>
        <v>89.837999999999994</v>
      </c>
      <c r="AB133" s="24">
        <f t="shared" si="25"/>
        <v>1.5679688934066658</v>
      </c>
      <c r="AC133" s="17">
        <f t="shared" si="26"/>
        <v>-0.11069520966086088</v>
      </c>
    </row>
    <row r="134" spans="1:29" s="17" customFormat="1" x14ac:dyDescent="0.25">
      <c r="A134" s="17">
        <v>49</v>
      </c>
      <c r="B134" s="17">
        <v>-611</v>
      </c>
      <c r="C134" s="17">
        <v>15108</v>
      </c>
      <c r="D134" s="17">
        <v>13285</v>
      </c>
      <c r="E134" s="17">
        <v>11312</v>
      </c>
      <c r="F134" s="17">
        <v>13162</v>
      </c>
      <c r="G134" s="24"/>
      <c r="H134" s="7"/>
      <c r="I134" s="25">
        <f t="shared" si="32"/>
        <v>3796</v>
      </c>
      <c r="J134" s="24">
        <f t="shared" si="32"/>
        <v>123</v>
      </c>
      <c r="K134" s="7"/>
      <c r="L134" s="25">
        <f t="shared" si="27"/>
        <v>3794.1149328410561</v>
      </c>
      <c r="M134" s="17">
        <f t="shared" si="18"/>
        <v>3.5534781937288704</v>
      </c>
      <c r="N134" s="17">
        <f t="shared" si="28"/>
        <v>125.41422567961341</v>
      </c>
      <c r="O134" s="24">
        <f t="shared" si="19"/>
        <v>5.8284856321048277</v>
      </c>
      <c r="P134" s="7"/>
      <c r="Q134" s="25">
        <f t="shared" si="20"/>
        <v>3829.4203257005151</v>
      </c>
      <c r="R134" s="24">
        <f t="shared" si="21"/>
        <v>124.33599777895444</v>
      </c>
      <c r="S134" s="7"/>
      <c r="T134" s="25">
        <f t="shared" si="22"/>
        <v>-0.99820388903332635</v>
      </c>
      <c r="U134" s="24">
        <f t="shared" si="23"/>
        <v>3.2586228366599169E-2</v>
      </c>
      <c r="V134" s="7"/>
      <c r="W134" s="25">
        <f t="shared" si="24"/>
        <v>-0.9983270087330135</v>
      </c>
      <c r="X134" s="24">
        <f t="shared" si="29"/>
        <v>84.253710001466175</v>
      </c>
      <c r="Y134" s="7"/>
      <c r="Z134" s="25">
        <f t="shared" si="30"/>
        <v>-611</v>
      </c>
      <c r="AA134" s="17">
        <f t="shared" si="31"/>
        <v>84.338999999999999</v>
      </c>
      <c r="AB134" s="24">
        <f t="shared" si="25"/>
        <v>1.4719932378394973</v>
      </c>
      <c r="AC134" s="17">
        <f t="shared" si="26"/>
        <v>-8.5289998533824019E-2</v>
      </c>
    </row>
    <row r="135" spans="1:29" s="17" customFormat="1" x14ac:dyDescent="0.25">
      <c r="A135" s="17">
        <v>50</v>
      </c>
      <c r="B135" s="17">
        <v>-611</v>
      </c>
      <c r="C135" s="17">
        <v>15114</v>
      </c>
      <c r="D135" s="17">
        <v>13109</v>
      </c>
      <c r="E135" s="17">
        <v>11324</v>
      </c>
      <c r="F135" s="17">
        <v>13351</v>
      </c>
      <c r="G135" s="24"/>
      <c r="H135" s="7"/>
      <c r="I135" s="25">
        <f t="shared" si="32"/>
        <v>3790</v>
      </c>
      <c r="J135" s="24">
        <f t="shared" si="32"/>
        <v>-242</v>
      </c>
      <c r="K135" s="7"/>
      <c r="L135" s="25">
        <f t="shared" si="27"/>
        <v>3790.2100968862478</v>
      </c>
      <c r="M135" s="17">
        <f t="shared" si="18"/>
        <v>4.4140701611025721E-2</v>
      </c>
      <c r="N135" s="17">
        <f t="shared" si="28"/>
        <v>-240.31319764801631</v>
      </c>
      <c r="O135" s="24">
        <f t="shared" si="19"/>
        <v>2.8453021746576974</v>
      </c>
      <c r="P135" s="7"/>
      <c r="Q135" s="25">
        <f t="shared" si="20"/>
        <v>3823.4203257005151</v>
      </c>
      <c r="R135" s="24">
        <f t="shared" si="21"/>
        <v>-240.66400222104556</v>
      </c>
      <c r="S135" s="7"/>
      <c r="T135" s="25">
        <f t="shared" si="22"/>
        <v>-0.99663988643637857</v>
      </c>
      <c r="U135" s="24">
        <f t="shared" si="23"/>
        <v>-6.3073705733530883E-2</v>
      </c>
      <c r="V135" s="7"/>
      <c r="W135" s="25">
        <f t="shared" si="24"/>
        <v>-0.99642036335358519</v>
      </c>
      <c r="X135" s="24">
        <f t="shared" si="29"/>
        <v>78.762184245292076</v>
      </c>
      <c r="Y135" s="7"/>
      <c r="Z135" s="25">
        <f t="shared" si="30"/>
        <v>-611</v>
      </c>
      <c r="AA135" s="17">
        <f t="shared" si="31"/>
        <v>78.84</v>
      </c>
      <c r="AB135" s="24">
        <f t="shared" si="25"/>
        <v>1.3760175822723295</v>
      </c>
      <c r="AC135" s="17">
        <f t="shared" si="26"/>
        <v>-7.7815754707927454E-2</v>
      </c>
    </row>
    <row r="136" spans="1:29" s="17" customFormat="1" x14ac:dyDescent="0.25">
      <c r="A136" s="17">
        <v>51</v>
      </c>
      <c r="B136" s="17">
        <v>-624</v>
      </c>
      <c r="C136" s="17">
        <v>15093</v>
      </c>
      <c r="D136" s="17">
        <v>12926</v>
      </c>
      <c r="E136" s="17">
        <v>11339</v>
      </c>
      <c r="F136" s="17">
        <v>13535</v>
      </c>
      <c r="G136" s="24"/>
      <c r="H136" s="7"/>
      <c r="I136" s="25">
        <f t="shared" si="32"/>
        <v>3754</v>
      </c>
      <c r="J136" s="24">
        <f t="shared" si="32"/>
        <v>-609</v>
      </c>
      <c r="K136" s="7"/>
      <c r="L136" s="25">
        <f t="shared" si="27"/>
        <v>3749.8715502524292</v>
      </c>
      <c r="M136" s="17">
        <f t="shared" si="18"/>
        <v>17.044097318217503</v>
      </c>
      <c r="N136" s="17">
        <f t="shared" si="28"/>
        <v>-611.52687768032933</v>
      </c>
      <c r="O136" s="24">
        <f t="shared" si="19"/>
        <v>6.3851108113465607</v>
      </c>
      <c r="P136" s="7"/>
      <c r="Q136" s="25">
        <f t="shared" si="20"/>
        <v>3787.4203257005151</v>
      </c>
      <c r="R136" s="24">
        <f t="shared" si="21"/>
        <v>-607.66400222104551</v>
      </c>
      <c r="S136" s="7"/>
      <c r="T136" s="25">
        <f t="shared" si="22"/>
        <v>-0.98725587085469235</v>
      </c>
      <c r="U136" s="24">
        <f t="shared" si="23"/>
        <v>-0.15925780385612737</v>
      </c>
      <c r="V136" s="7"/>
      <c r="W136" s="25">
        <f t="shared" si="24"/>
        <v>-0.98669177738782698</v>
      </c>
      <c r="X136" s="24">
        <f t="shared" si="29"/>
        <v>73.215394468227828</v>
      </c>
      <c r="Y136" s="7"/>
      <c r="Z136" s="25">
        <f t="shared" si="30"/>
        <v>-624</v>
      </c>
      <c r="AA136" s="17">
        <f t="shared" si="31"/>
        <v>73.224000000000004</v>
      </c>
      <c r="AB136" s="24">
        <f t="shared" si="25"/>
        <v>1.2779998914803279</v>
      </c>
      <c r="AC136" s="17">
        <f t="shared" si="26"/>
        <v>-8.6055317721758229E-3</v>
      </c>
    </row>
    <row r="137" spans="1:29" s="17" customFormat="1" x14ac:dyDescent="0.25">
      <c r="A137" s="17">
        <v>52</v>
      </c>
      <c r="B137" s="17">
        <v>-624</v>
      </c>
      <c r="C137" s="17">
        <v>15055</v>
      </c>
      <c r="D137" s="17">
        <v>12742</v>
      </c>
      <c r="E137" s="17">
        <v>11378</v>
      </c>
      <c r="F137" s="17">
        <v>13714</v>
      </c>
      <c r="G137" s="24"/>
      <c r="H137" s="7"/>
      <c r="I137" s="25">
        <f t="shared" si="32"/>
        <v>3677</v>
      </c>
      <c r="J137" s="24">
        <f t="shared" si="32"/>
        <v>-972</v>
      </c>
      <c r="K137" s="7"/>
      <c r="L137" s="25">
        <f t="shared" si="27"/>
        <v>3673.1863761223244</v>
      </c>
      <c r="M137" s="17">
        <f t="shared" si="18"/>
        <v>14.543727080377341</v>
      </c>
      <c r="N137" s="17">
        <f t="shared" si="28"/>
        <v>-976.87715829926071</v>
      </c>
      <c r="O137" s="24">
        <f t="shared" si="19"/>
        <v>23.786673076047656</v>
      </c>
      <c r="P137" s="7"/>
      <c r="Q137" s="25">
        <f t="shared" si="20"/>
        <v>3710.4203257005151</v>
      </c>
      <c r="R137" s="24">
        <f t="shared" si="21"/>
        <v>-970.66400222104551</v>
      </c>
      <c r="S137" s="7"/>
      <c r="T137" s="25">
        <f t="shared" si="22"/>
        <v>-0.96718450419386337</v>
      </c>
      <c r="U137" s="24">
        <f t="shared" si="23"/>
        <v>-0.25439357393379097</v>
      </c>
      <c r="V137" s="7"/>
      <c r="W137" s="25">
        <f t="shared" si="24"/>
        <v>-0.96627952666783024</v>
      </c>
      <c r="X137" s="24">
        <f t="shared" si="29"/>
        <v>67.634557293204239</v>
      </c>
      <c r="Y137" s="7"/>
      <c r="Z137" s="25">
        <f t="shared" si="30"/>
        <v>-624</v>
      </c>
      <c r="AA137" s="17">
        <f t="shared" si="31"/>
        <v>67.608000000000004</v>
      </c>
      <c r="AB137" s="24">
        <f t="shared" si="25"/>
        <v>1.1799822006883265</v>
      </c>
      <c r="AC137" s="17">
        <f t="shared" si="26"/>
        <v>2.6557293204234611E-2</v>
      </c>
    </row>
    <row r="138" spans="1:29" s="17" customFormat="1" x14ac:dyDescent="0.25">
      <c r="A138" s="17">
        <v>53</v>
      </c>
      <c r="B138" s="17">
        <v>-622</v>
      </c>
      <c r="C138" s="17">
        <v>14999</v>
      </c>
      <c r="D138" s="17">
        <v>12555</v>
      </c>
      <c r="E138" s="17">
        <v>11428</v>
      </c>
      <c r="F138" s="17">
        <v>13888</v>
      </c>
      <c r="G138" s="24"/>
      <c r="H138" s="7"/>
      <c r="I138" s="25">
        <f t="shared" si="32"/>
        <v>3571</v>
      </c>
      <c r="J138" s="24">
        <f t="shared" si="32"/>
        <v>-1333</v>
      </c>
      <c r="K138" s="7"/>
      <c r="L138" s="25">
        <f t="shared" si="27"/>
        <v>3561.3069884034844</v>
      </c>
      <c r="M138" s="17">
        <f t="shared" si="18"/>
        <v>93.954473810185689</v>
      </c>
      <c r="N138" s="17">
        <f t="shared" si="28"/>
        <v>-1331.7291181920193</v>
      </c>
      <c r="O138" s="24">
        <f t="shared" si="19"/>
        <v>1.6151405698562573</v>
      </c>
      <c r="P138" s="7"/>
      <c r="Q138" s="25">
        <f t="shared" si="20"/>
        <v>3604.4203257005151</v>
      </c>
      <c r="R138" s="24">
        <f t="shared" si="21"/>
        <v>-1331.6640022210456</v>
      </c>
      <c r="S138" s="7"/>
      <c r="T138" s="25">
        <f t="shared" si="22"/>
        <v>-0.93955379164778718</v>
      </c>
      <c r="U138" s="24">
        <f t="shared" si="23"/>
        <v>-0.34900517998898811</v>
      </c>
      <c r="V138" s="7"/>
      <c r="W138" s="25">
        <f t="shared" si="24"/>
        <v>-0.93830975901251001</v>
      </c>
      <c r="X138" s="24">
        <f t="shared" si="29"/>
        <v>61.981460735728263</v>
      </c>
      <c r="Y138" s="7"/>
      <c r="Z138" s="25">
        <f t="shared" si="30"/>
        <v>-622</v>
      </c>
      <c r="AA138" s="17">
        <f t="shared" si="31"/>
        <v>62.010000000000005</v>
      </c>
      <c r="AB138" s="24">
        <f t="shared" si="25"/>
        <v>1.0822786691616837</v>
      </c>
      <c r="AC138" s="17">
        <f t="shared" si="26"/>
        <v>-2.8539264271742582E-2</v>
      </c>
    </row>
    <row r="139" spans="1:29" s="17" customFormat="1" x14ac:dyDescent="0.25">
      <c r="A139" s="17">
        <v>54</v>
      </c>
      <c r="B139" s="17">
        <v>-632</v>
      </c>
      <c r="C139" s="17">
        <v>14917</v>
      </c>
      <c r="D139" s="17">
        <v>12385</v>
      </c>
      <c r="E139" s="17">
        <v>11504</v>
      </c>
      <c r="F139" s="17">
        <v>14062</v>
      </c>
      <c r="G139" s="24"/>
      <c r="H139" s="7"/>
      <c r="I139" s="25">
        <f t="shared" si="32"/>
        <v>3413</v>
      </c>
      <c r="J139" s="24">
        <f t="shared" si="32"/>
        <v>-1677</v>
      </c>
      <c r="K139" s="7"/>
      <c r="L139" s="25">
        <f t="shared" si="27"/>
        <v>3412.4898156201689</v>
      </c>
      <c r="M139" s="17">
        <f t="shared" si="18"/>
        <v>0.26028810142366099</v>
      </c>
      <c r="N139" s="17">
        <f t="shared" si="28"/>
        <v>-1679.2539713936733</v>
      </c>
      <c r="O139" s="24">
        <f t="shared" si="19"/>
        <v>5.0803870434974785</v>
      </c>
      <c r="P139" s="7"/>
      <c r="Q139" s="25">
        <f t="shared" si="20"/>
        <v>3446.4203257005151</v>
      </c>
      <c r="R139" s="24">
        <f t="shared" si="21"/>
        <v>-1675.6640022210456</v>
      </c>
      <c r="S139" s="7"/>
      <c r="T139" s="25">
        <f t="shared" si="22"/>
        <v>-0.89836838992816404</v>
      </c>
      <c r="U139" s="24">
        <f t="shared" si="23"/>
        <v>-0.43916139185322028</v>
      </c>
      <c r="V139" s="7"/>
      <c r="W139" s="25">
        <f t="shared" si="24"/>
        <v>-0.89680117347408661</v>
      </c>
      <c r="X139" s="24">
        <f t="shared" si="29"/>
        <v>56.293310422072068</v>
      </c>
      <c r="Y139" s="7"/>
      <c r="Z139" s="25">
        <f t="shared" si="30"/>
        <v>-632</v>
      </c>
      <c r="AA139" s="17">
        <f t="shared" si="31"/>
        <v>56.322000000000003</v>
      </c>
      <c r="AB139" s="24">
        <f t="shared" si="25"/>
        <v>0.98300434130824621</v>
      </c>
      <c r="AC139" s="17">
        <f t="shared" si="26"/>
        <v>-2.8689577927934806E-2</v>
      </c>
    </row>
    <row r="140" spans="1:29" s="17" customFormat="1" x14ac:dyDescent="0.25">
      <c r="A140" s="17">
        <v>55</v>
      </c>
      <c r="B140" s="17">
        <v>-638</v>
      </c>
      <c r="C140" s="17">
        <v>14832</v>
      </c>
      <c r="D140" s="17">
        <v>12220</v>
      </c>
      <c r="E140" s="17">
        <v>11605</v>
      </c>
      <c r="F140" s="17">
        <v>14234</v>
      </c>
      <c r="G140" s="24"/>
      <c r="H140" s="7"/>
      <c r="I140" s="25">
        <f t="shared" si="32"/>
        <v>3227</v>
      </c>
      <c r="J140" s="24">
        <f t="shared" si="32"/>
        <v>-2014</v>
      </c>
      <c r="K140" s="7"/>
      <c r="L140" s="25">
        <f t="shared" si="27"/>
        <v>3227.8210046423237</v>
      </c>
      <c r="M140" s="17">
        <f t="shared" si="18"/>
        <v>0.67404862271709043</v>
      </c>
      <c r="N140" s="17">
        <f t="shared" si="28"/>
        <v>-2013.2863089847995</v>
      </c>
      <c r="O140" s="24">
        <f t="shared" si="19"/>
        <v>0.50935486517797524</v>
      </c>
      <c r="P140" s="7"/>
      <c r="Q140" s="25">
        <f t="shared" si="20"/>
        <v>3260.4203257005151</v>
      </c>
      <c r="R140" s="24">
        <f t="shared" si="21"/>
        <v>-2012.6640022210456</v>
      </c>
      <c r="S140" s="7"/>
      <c r="T140" s="25">
        <f t="shared" si="22"/>
        <v>-0.84988430942278503</v>
      </c>
      <c r="U140" s="24">
        <f t="shared" si="23"/>
        <v>-0.52748302963881977</v>
      </c>
      <c r="V140" s="7"/>
      <c r="W140" s="25">
        <f t="shared" si="24"/>
        <v>-0.84800043337120967</v>
      </c>
      <c r="X140" s="24">
        <f t="shared" si="29"/>
        <v>50.501275792384547</v>
      </c>
      <c r="Y140" s="7"/>
      <c r="Z140" s="25">
        <f t="shared" si="30"/>
        <v>-638</v>
      </c>
      <c r="AA140" s="17">
        <f t="shared" si="31"/>
        <v>50.580000000000005</v>
      </c>
      <c r="AB140" s="24">
        <f t="shared" si="25"/>
        <v>0.88278753565873191</v>
      </c>
      <c r="AC140" s="17">
        <f t="shared" si="26"/>
        <v>-7.8724207615458397E-2</v>
      </c>
    </row>
    <row r="141" spans="1:29" s="17" customFormat="1" x14ac:dyDescent="0.25">
      <c r="A141" s="17">
        <v>56</v>
      </c>
      <c r="B141" s="17">
        <v>-633</v>
      </c>
      <c r="C141" s="17">
        <v>14720</v>
      </c>
      <c r="D141" s="17">
        <v>12063</v>
      </c>
      <c r="E141" s="17">
        <v>11706</v>
      </c>
      <c r="F141" s="17">
        <v>14387</v>
      </c>
      <c r="G141" s="24"/>
      <c r="H141" s="7"/>
      <c r="I141" s="25">
        <f t="shared" si="32"/>
        <v>3014</v>
      </c>
      <c r="J141" s="24">
        <f t="shared" si="32"/>
        <v>-2324</v>
      </c>
      <c r="K141" s="7"/>
      <c r="L141" s="25">
        <f t="shared" si="27"/>
        <v>3012.2259208821915</v>
      </c>
      <c r="M141" s="17">
        <f t="shared" si="18"/>
        <v>3.1473567162440763</v>
      </c>
      <c r="N141" s="17">
        <f t="shared" si="28"/>
        <v>-2324.7288513144881</v>
      </c>
      <c r="O141" s="24">
        <f t="shared" si="19"/>
        <v>0.53122423863104695</v>
      </c>
      <c r="P141" s="7"/>
      <c r="Q141" s="25">
        <f t="shared" si="20"/>
        <v>3047.4203257005151</v>
      </c>
      <c r="R141" s="24">
        <f t="shared" si="21"/>
        <v>-2322.6640022210454</v>
      </c>
      <c r="S141" s="7"/>
      <c r="T141" s="25">
        <f t="shared" si="22"/>
        <v>-0.7943622172311412</v>
      </c>
      <c r="U141" s="24">
        <f t="shared" si="23"/>
        <v>-0.608728453121122</v>
      </c>
      <c r="V141" s="7"/>
      <c r="W141" s="25">
        <f t="shared" si="24"/>
        <v>-0.79218698187269876</v>
      </c>
      <c r="X141" s="24">
        <f t="shared" si="29"/>
        <v>44.844971522122762</v>
      </c>
      <c r="Y141" s="7"/>
      <c r="Z141" s="25">
        <f t="shared" si="30"/>
        <v>-633</v>
      </c>
      <c r="AA141" s="17">
        <f t="shared" si="31"/>
        <v>44.88300000000001</v>
      </c>
      <c r="AB141" s="24">
        <f t="shared" si="25"/>
        <v>0.78335612817261513</v>
      </c>
      <c r="AC141" s="17">
        <f t="shared" si="26"/>
        <v>-3.8028477877247724E-2</v>
      </c>
    </row>
    <row r="142" spans="1:29" s="17" customFormat="1" x14ac:dyDescent="0.25">
      <c r="A142" s="17">
        <v>57</v>
      </c>
      <c r="B142" s="17">
        <v>-615</v>
      </c>
      <c r="C142" s="17">
        <v>14606</v>
      </c>
      <c r="D142" s="17">
        <v>11925</v>
      </c>
      <c r="E142" s="17">
        <v>11829</v>
      </c>
      <c r="F142" s="17">
        <v>14528</v>
      </c>
      <c r="G142" s="24"/>
      <c r="H142" s="7"/>
      <c r="I142" s="25">
        <f t="shared" si="32"/>
        <v>2777</v>
      </c>
      <c r="J142" s="24">
        <f t="shared" si="32"/>
        <v>-2603</v>
      </c>
      <c r="K142" s="7"/>
      <c r="L142" s="25">
        <f t="shared" si="27"/>
        <v>2773.9022870162166</v>
      </c>
      <c r="M142" s="17">
        <f t="shared" si="18"/>
        <v>9.5958257299000511</v>
      </c>
      <c r="N142" s="17">
        <f t="shared" si="28"/>
        <v>-2605.3295266352907</v>
      </c>
      <c r="O142" s="24">
        <f t="shared" si="19"/>
        <v>5.4266943445287001</v>
      </c>
      <c r="P142" s="7"/>
      <c r="Q142" s="25">
        <f t="shared" si="20"/>
        <v>2810.4203257005151</v>
      </c>
      <c r="R142" s="24">
        <f t="shared" si="21"/>
        <v>-2601.6640022210454</v>
      </c>
      <c r="S142" s="7"/>
      <c r="T142" s="25">
        <f t="shared" si="22"/>
        <v>-0.73258411465170659</v>
      </c>
      <c r="U142" s="24">
        <f t="shared" si="23"/>
        <v>-0.68184933425519401</v>
      </c>
      <c r="V142" s="7"/>
      <c r="W142" s="25">
        <f t="shared" si="24"/>
        <v>-0.73014658017266765</v>
      </c>
      <c r="X142" s="24">
        <f t="shared" si="29"/>
        <v>39.34322695263495</v>
      </c>
      <c r="Y142" s="7"/>
      <c r="Z142" s="25">
        <f t="shared" si="30"/>
        <v>-615</v>
      </c>
      <c r="AA142" s="17">
        <f t="shared" si="31"/>
        <v>39.348000000000013</v>
      </c>
      <c r="AB142" s="24">
        <f t="shared" si="25"/>
        <v>0.686752154074729</v>
      </c>
      <c r="AC142" s="17">
        <f t="shared" si="26"/>
        <v>-4.7730473650631211E-3</v>
      </c>
    </row>
    <row r="143" spans="1:29" s="17" customFormat="1" x14ac:dyDescent="0.25">
      <c r="A143" s="17">
        <v>58</v>
      </c>
      <c r="B143" s="17">
        <v>-609</v>
      </c>
      <c r="C143" s="17">
        <v>14467</v>
      </c>
      <c r="D143" s="17">
        <v>11789</v>
      </c>
      <c r="E143" s="17">
        <v>11957</v>
      </c>
      <c r="F143" s="17">
        <v>14649</v>
      </c>
      <c r="G143" s="24"/>
      <c r="H143" s="7"/>
      <c r="I143" s="25">
        <f t="shared" si="32"/>
        <v>2510</v>
      </c>
      <c r="J143" s="24">
        <f t="shared" si="32"/>
        <v>-2860</v>
      </c>
      <c r="K143" s="7"/>
      <c r="L143" s="25">
        <f t="shared" si="27"/>
        <v>2512.0788955411058</v>
      </c>
      <c r="M143" s="17">
        <f t="shared" si="18"/>
        <v>4.3218066708295524</v>
      </c>
      <c r="N143" s="17">
        <f t="shared" si="28"/>
        <v>-2859.2389022877719</v>
      </c>
      <c r="O143" s="24">
        <f t="shared" si="19"/>
        <v>0.57926972755883688</v>
      </c>
      <c r="P143" s="7"/>
      <c r="Q143" s="25">
        <f t="shared" si="20"/>
        <v>2543.4203257005151</v>
      </c>
      <c r="R143" s="24">
        <f t="shared" si="21"/>
        <v>-2858.6640022210454</v>
      </c>
      <c r="S143" s="7"/>
      <c r="T143" s="25">
        <f t="shared" si="22"/>
        <v>-0.66298599908753342</v>
      </c>
      <c r="U143" s="24">
        <f t="shared" si="23"/>
        <v>-0.74920441114213487</v>
      </c>
      <c r="V143" s="7"/>
      <c r="W143" s="25">
        <f t="shared" si="24"/>
        <v>-0.66030676716302572</v>
      </c>
      <c r="X143" s="24">
        <f t="shared" si="29"/>
        <v>33.775336018893427</v>
      </c>
      <c r="Y143" s="7"/>
      <c r="Z143" s="25">
        <f t="shared" si="30"/>
        <v>-609</v>
      </c>
      <c r="AA143" s="17">
        <f t="shared" si="31"/>
        <v>33.867000000000012</v>
      </c>
      <c r="AB143" s="24">
        <f t="shared" si="25"/>
        <v>0.5910906577729198</v>
      </c>
      <c r="AC143" s="17">
        <f t="shared" si="26"/>
        <v>-9.1663981106584913E-2</v>
      </c>
    </row>
    <row r="144" spans="1:29" s="17" customFormat="1" x14ac:dyDescent="0.25">
      <c r="A144" s="17">
        <v>59</v>
      </c>
      <c r="B144" s="17">
        <v>-615</v>
      </c>
      <c r="C144" s="17">
        <v>14326</v>
      </c>
      <c r="D144" s="17">
        <v>11679</v>
      </c>
      <c r="E144" s="17">
        <v>12103</v>
      </c>
      <c r="F144" s="17">
        <v>14771</v>
      </c>
      <c r="G144" s="24"/>
      <c r="H144" s="7"/>
      <c r="I144" s="25">
        <f t="shared" si="32"/>
        <v>2223</v>
      </c>
      <c r="J144" s="24">
        <f t="shared" si="32"/>
        <v>-3092</v>
      </c>
      <c r="K144" s="7"/>
      <c r="L144" s="25">
        <f t="shared" si="27"/>
        <v>2224.0439193256461</v>
      </c>
      <c r="M144" s="17">
        <f t="shared" si="18"/>
        <v>1.0897675584574695</v>
      </c>
      <c r="N144" s="17">
        <f t="shared" si="28"/>
        <v>-3089.0848533101462</v>
      </c>
      <c r="O144" s="24">
        <f t="shared" si="19"/>
        <v>8.4980802233657275</v>
      </c>
      <c r="P144" s="7"/>
      <c r="Q144" s="25">
        <f t="shared" si="20"/>
        <v>2256.4203257005151</v>
      </c>
      <c r="R144" s="24">
        <f t="shared" si="21"/>
        <v>-3090.6640022210454</v>
      </c>
      <c r="S144" s="7"/>
      <c r="T144" s="25">
        <f t="shared" si="22"/>
        <v>-0.58817454153353455</v>
      </c>
      <c r="U144" s="24">
        <f t="shared" si="23"/>
        <v>-0.81000743774824491</v>
      </c>
      <c r="V144" s="7"/>
      <c r="W144" s="25">
        <f t="shared" si="24"/>
        <v>-0.58527704671889746</v>
      </c>
      <c r="X144" s="24">
        <f t="shared" si="29"/>
        <v>28.234471908090143</v>
      </c>
      <c r="Y144" s="7"/>
      <c r="Z144" s="25">
        <f t="shared" si="30"/>
        <v>-615</v>
      </c>
      <c r="AA144" s="17">
        <f t="shared" si="31"/>
        <v>28.332000000000011</v>
      </c>
      <c r="AB144" s="24">
        <f t="shared" si="25"/>
        <v>0.49448668367503368</v>
      </c>
      <c r="AC144" s="17">
        <f t="shared" si="26"/>
        <v>-9.7528091909868664E-2</v>
      </c>
    </row>
    <row r="145" spans="1:29" s="17" customFormat="1" x14ac:dyDescent="0.25">
      <c r="A145" s="17">
        <v>60</v>
      </c>
      <c r="B145" s="17">
        <v>-641</v>
      </c>
      <c r="C145" s="17">
        <v>14153</v>
      </c>
      <c r="D145" s="17">
        <v>11563</v>
      </c>
      <c r="E145" s="17">
        <v>12258</v>
      </c>
      <c r="F145" s="17">
        <v>14864</v>
      </c>
      <c r="G145" s="24"/>
      <c r="H145" s="7"/>
      <c r="I145" s="25">
        <f t="shared" si="32"/>
        <v>1895</v>
      </c>
      <c r="J145" s="24">
        <f t="shared" si="32"/>
        <v>-3301</v>
      </c>
      <c r="K145" s="7"/>
      <c r="L145" s="25">
        <f t="shared" si="27"/>
        <v>1901.4512926069699</v>
      </c>
      <c r="M145" s="17">
        <f t="shared" si="18"/>
        <v>41.619176300744499</v>
      </c>
      <c r="N145" s="17">
        <f t="shared" si="28"/>
        <v>-3297.9302134944624</v>
      </c>
      <c r="O145" s="24">
        <f t="shared" si="19"/>
        <v>9.4235891895810546</v>
      </c>
      <c r="P145" s="7"/>
      <c r="Q145" s="25">
        <f t="shared" si="20"/>
        <v>1928.4203257005149</v>
      </c>
      <c r="R145" s="24">
        <f t="shared" si="21"/>
        <v>-3299.6640022210454</v>
      </c>
      <c r="S145" s="7"/>
      <c r="T145" s="25">
        <f t="shared" si="22"/>
        <v>-0.50267573290039291</v>
      </c>
      <c r="U145" s="24">
        <f t="shared" si="23"/>
        <v>-0.86478257809599057</v>
      </c>
      <c r="V145" s="7"/>
      <c r="W145" s="25">
        <f t="shared" si="24"/>
        <v>-0.49958149719793365</v>
      </c>
      <c r="X145" s="24">
        <f t="shared" si="29"/>
        <v>22.399049093682152</v>
      </c>
      <c r="Y145" s="7"/>
      <c r="Z145" s="25">
        <f t="shared" si="30"/>
        <v>-641</v>
      </c>
      <c r="AA145" s="17">
        <f t="shared" si="31"/>
        <v>22.563000000000013</v>
      </c>
      <c r="AB145" s="24">
        <f t="shared" si="25"/>
        <v>0.39379863912748081</v>
      </c>
      <c r="AC145" s="17">
        <f t="shared" si="26"/>
        <v>-0.16395090631786147</v>
      </c>
    </row>
    <row r="146" spans="1:29" s="17" customFormat="1" x14ac:dyDescent="0.25">
      <c r="A146" s="17">
        <v>61</v>
      </c>
      <c r="B146" s="17">
        <v>-619</v>
      </c>
      <c r="C146" s="17">
        <v>13985</v>
      </c>
      <c r="D146" s="17">
        <v>11479</v>
      </c>
      <c r="E146" s="17">
        <v>12421</v>
      </c>
      <c r="F146" s="17">
        <v>14949</v>
      </c>
      <c r="G146" s="24"/>
      <c r="H146" s="7"/>
      <c r="I146" s="25">
        <f t="shared" si="32"/>
        <v>1564</v>
      </c>
      <c r="J146" s="24">
        <f t="shared" si="32"/>
        <v>-3470</v>
      </c>
      <c r="K146" s="7"/>
      <c r="L146" s="25">
        <f t="shared" si="27"/>
        <v>1571.2757779112992</v>
      </c>
      <c r="M146" s="17">
        <f t="shared" si="18"/>
        <v>52.936944214549364</v>
      </c>
      <c r="N146" s="17">
        <f t="shared" si="28"/>
        <v>-3467.8895230135327</v>
      </c>
      <c r="O146" s="24">
        <f t="shared" si="19"/>
        <v>4.4541131104082954</v>
      </c>
      <c r="P146" s="7"/>
      <c r="Q146" s="25">
        <f t="shared" si="20"/>
        <v>1597.4203257005149</v>
      </c>
      <c r="R146" s="24">
        <f t="shared" si="21"/>
        <v>-3468.6640022210454</v>
      </c>
      <c r="S146" s="7"/>
      <c r="T146" s="25">
        <f t="shared" si="22"/>
        <v>-0.4163949229687775</v>
      </c>
      <c r="U146" s="24">
        <f t="shared" si="23"/>
        <v>-0.90907443799440701</v>
      </c>
      <c r="V146" s="7"/>
      <c r="W146" s="25">
        <f t="shared" si="24"/>
        <v>-0.41314149015684193</v>
      </c>
      <c r="X146" s="24">
        <f t="shared" si="29"/>
        <v>16.824272386999723</v>
      </c>
      <c r="Y146" s="7"/>
      <c r="Z146" s="25">
        <f t="shared" si="30"/>
        <v>-619</v>
      </c>
      <c r="AA146" s="17">
        <f t="shared" si="31"/>
        <v>16.992000000000012</v>
      </c>
      <c r="AB146" s="24">
        <f t="shared" si="25"/>
        <v>0.29656634649887664</v>
      </c>
      <c r="AC146" s="17">
        <f t="shared" si="26"/>
        <v>-0.16772761300028804</v>
      </c>
    </row>
    <row r="147" spans="1:29" s="17" customFormat="1" x14ac:dyDescent="0.25">
      <c r="A147" s="17">
        <v>62</v>
      </c>
      <c r="B147" s="17">
        <v>-632</v>
      </c>
      <c r="C147" s="17">
        <v>13819</v>
      </c>
      <c r="D147" s="17">
        <v>11419</v>
      </c>
      <c r="E147" s="17">
        <v>12609</v>
      </c>
      <c r="F147" s="17">
        <v>15030</v>
      </c>
      <c r="G147" s="24"/>
      <c r="H147" s="7"/>
      <c r="I147" s="25">
        <f t="shared" si="32"/>
        <v>1210</v>
      </c>
      <c r="J147" s="24">
        <f t="shared" si="32"/>
        <v>-3611</v>
      </c>
      <c r="K147" s="7"/>
      <c r="L147" s="25">
        <f t="shared" si="27"/>
        <v>1218.5357736965939</v>
      </c>
      <c r="M147" s="17">
        <f t="shared" si="18"/>
        <v>72.859432599463929</v>
      </c>
      <c r="N147" s="17">
        <f t="shared" si="28"/>
        <v>-3607.5738813212724</v>
      </c>
      <c r="O147" s="24">
        <f t="shared" si="19"/>
        <v>11.738289200725895</v>
      </c>
      <c r="P147" s="7"/>
      <c r="Q147" s="25">
        <f t="shared" si="20"/>
        <v>1243.4203257005149</v>
      </c>
      <c r="R147" s="24">
        <f t="shared" si="21"/>
        <v>-3609.6640022210454</v>
      </c>
      <c r="S147" s="7"/>
      <c r="T147" s="25">
        <f t="shared" si="22"/>
        <v>-0.3241187697488625</v>
      </c>
      <c r="U147" s="24">
        <f t="shared" si="23"/>
        <v>-0.94602800157829281</v>
      </c>
      <c r="V147" s="7"/>
      <c r="W147" s="25">
        <f t="shared" si="24"/>
        <v>-0.32073238552619343</v>
      </c>
      <c r="X147" s="24">
        <f t="shared" si="29"/>
        <v>11.112419974924023</v>
      </c>
      <c r="Y147" s="7"/>
      <c r="Z147" s="25">
        <f t="shared" si="30"/>
        <v>-632</v>
      </c>
      <c r="AA147" s="17">
        <f t="shared" si="31"/>
        <v>11.304000000000013</v>
      </c>
      <c r="AB147" s="24">
        <f t="shared" si="25"/>
        <v>0.19729201864543922</v>
      </c>
      <c r="AC147" s="17">
        <f t="shared" si="26"/>
        <v>-0.19158002507598937</v>
      </c>
    </row>
    <row r="148" spans="1:29" s="17" customFormat="1" x14ac:dyDescent="0.25">
      <c r="A148" s="17">
        <v>63</v>
      </c>
      <c r="B148" s="17">
        <v>-643</v>
      </c>
      <c r="C148" s="17">
        <v>13640</v>
      </c>
      <c r="D148" s="17">
        <v>11364</v>
      </c>
      <c r="E148" s="17">
        <v>12794</v>
      </c>
      <c r="F148" s="17">
        <v>15080</v>
      </c>
      <c r="G148" s="24"/>
      <c r="H148" s="7"/>
      <c r="I148" s="25">
        <f t="shared" si="32"/>
        <v>846</v>
      </c>
      <c r="J148" s="24">
        <f t="shared" si="32"/>
        <v>-3716</v>
      </c>
      <c r="K148" s="7"/>
      <c r="L148" s="25">
        <f t="shared" si="27"/>
        <v>847.01370446628857</v>
      </c>
      <c r="M148" s="17">
        <f t="shared" ref="M148:M149" si="33">(I148-L148)^2</f>
        <v>1.0275967449734003</v>
      </c>
      <c r="N148" s="17">
        <f t="shared" si="28"/>
        <v>-3713.1864833946556</v>
      </c>
      <c r="O148" s="24">
        <f t="shared" ref="O148:O149" si="34">(J148-N148)^2</f>
        <v>7.915875688548538</v>
      </c>
      <c r="P148" s="7"/>
      <c r="Q148" s="25">
        <f t="shared" si="20"/>
        <v>879.42032570051504</v>
      </c>
      <c r="R148" s="24">
        <f t="shared" si="21"/>
        <v>-3714.6640022210454</v>
      </c>
      <c r="S148" s="7"/>
      <c r="T148" s="25">
        <f t="shared" si="22"/>
        <v>-0.22923594553403467</v>
      </c>
      <c r="U148" s="24">
        <f t="shared" si="23"/>
        <v>-0.97354661275778231</v>
      </c>
      <c r="V148" s="7"/>
      <c r="W148" s="25">
        <f t="shared" si="24"/>
        <v>-0.22575038709508949</v>
      </c>
      <c r="X148" s="24">
        <f t="shared" si="29"/>
        <v>5.4394638413397729</v>
      </c>
      <c r="Y148" s="7"/>
      <c r="Z148" s="25">
        <f t="shared" si="30"/>
        <v>-643</v>
      </c>
      <c r="AA148" s="17">
        <f t="shared" si="31"/>
        <v>5.5170000000000128</v>
      </c>
      <c r="AB148" s="24">
        <f t="shared" si="25"/>
        <v>9.6289814832527382E-2</v>
      </c>
      <c r="AC148" s="17">
        <f t="shared" si="26"/>
        <v>-7.7536158660239884E-2</v>
      </c>
    </row>
    <row r="149" spans="1:29" s="17" customFormat="1" x14ac:dyDescent="0.25">
      <c r="A149" s="17">
        <v>64</v>
      </c>
      <c r="B149" s="17">
        <v>-630</v>
      </c>
      <c r="C149" s="17">
        <v>13445</v>
      </c>
      <c r="D149" s="17">
        <v>11321</v>
      </c>
      <c r="E149" s="17">
        <v>12969</v>
      </c>
      <c r="F149" s="17">
        <v>15105</v>
      </c>
      <c r="G149" s="24"/>
      <c r="H149" s="7"/>
      <c r="I149" s="25">
        <f t="shared" si="32"/>
        <v>476</v>
      </c>
      <c r="J149" s="24">
        <f t="shared" si="32"/>
        <v>-3784</v>
      </c>
      <c r="K149" s="7"/>
      <c r="L149" s="25">
        <f t="shared" si="27"/>
        <v>474.2649903619083</v>
      </c>
      <c r="M149" s="17">
        <f t="shared" si="33"/>
        <v>3.0102584442710802</v>
      </c>
      <c r="N149" s="17">
        <f t="shared" si="28"/>
        <v>-3779.9220224749511</v>
      </c>
      <c r="O149" s="24">
        <f t="shared" si="34"/>
        <v>16.629900694804249</v>
      </c>
      <c r="P149" s="7"/>
      <c r="Q149" s="25">
        <f t="shared" ref="Q149" si="35">I149-$J$4</f>
        <v>509.42032570051498</v>
      </c>
      <c r="R149" s="24">
        <f t="shared" ref="R149" si="36">J149-$J$3</f>
        <v>-3782.6640022210454</v>
      </c>
      <c r="S149" s="7"/>
      <c r="T149" s="25">
        <f t="shared" ref="T149" si="37">Q149/$J$7</f>
        <v>-0.1327891187222591</v>
      </c>
      <c r="U149" s="24">
        <f t="shared" ref="U149" si="38">R149/$J$6</f>
        <v>-0.99136818952164218</v>
      </c>
      <c r="V149" s="7"/>
      <c r="W149" s="25">
        <f t="shared" ref="W149" si="39">(T149-U149*SIN(-$J$11*PI()/180))/(COS(-$J$11*PI()/180))</f>
        <v>-0.12923910866960719</v>
      </c>
      <c r="X149" s="24">
        <f>IF(MOD(ATAN2(U149,W149)*180/PI()-$J$9+360,360)&gt;5,MOD(ATAN2(U149,W149)*180/PI()-$J$9+360,360)-360,MOD(ATAN2(U149,W149)*180/PI()-$J$9+360,360))</f>
        <v>-0.18836622728201746</v>
      </c>
      <c r="Y149" s="7"/>
      <c r="Z149" s="25">
        <f t="shared" si="30"/>
        <v>-630</v>
      </c>
      <c r="AA149" s="17">
        <f t="shared" si="31"/>
        <v>-0.15299999999998715</v>
      </c>
      <c r="AB149" s="24">
        <f t="shared" ref="AB149" si="40">AA149*PI()/180</f>
        <v>-2.6703537555510999E-3</v>
      </c>
      <c r="AC149" s="17">
        <f t="shared" ref="AC149" si="41">X149-AA149</f>
        <v>-3.5366227282030316E-2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-9975</v>
      </c>
      <c r="G154" s="2"/>
      <c r="I154" s="1"/>
      <c r="J154" s="3"/>
    </row>
    <row r="155" spans="1:29" x14ac:dyDescent="0.25">
      <c r="A155" t="s">
        <v>77</v>
      </c>
      <c r="B155">
        <v>-9993</v>
      </c>
      <c r="G155" s="2"/>
      <c r="I155" s="44">
        <v>0</v>
      </c>
      <c r="J155" s="40">
        <f>B155</f>
        <v>-9993</v>
      </c>
    </row>
    <row r="156" spans="1:29" x14ac:dyDescent="0.25">
      <c r="A156" s="32" t="s">
        <v>78</v>
      </c>
      <c r="B156" s="32">
        <v>9989</v>
      </c>
      <c r="G156" s="2"/>
      <c r="I156" s="1"/>
      <c r="J156" s="3"/>
    </row>
    <row r="157" spans="1:29" x14ac:dyDescent="0.25">
      <c r="A157" t="s">
        <v>79</v>
      </c>
      <c r="B157">
        <v>9989</v>
      </c>
      <c r="G157" s="2"/>
      <c r="I157" s="44">
        <f>J155</f>
        <v>-9993</v>
      </c>
      <c r="J157" s="40">
        <f>I157+B157</f>
        <v>-4</v>
      </c>
    </row>
    <row r="158" spans="1:29" x14ac:dyDescent="0.25">
      <c r="A158" s="32" t="s">
        <v>80</v>
      </c>
      <c r="B158" s="32">
        <v>39995</v>
      </c>
      <c r="G158" s="2"/>
      <c r="I158" s="1"/>
      <c r="J158" s="3"/>
    </row>
    <row r="159" spans="1:29" x14ac:dyDescent="0.25">
      <c r="A159" t="s">
        <v>81</v>
      </c>
      <c r="B159">
        <v>39995</v>
      </c>
      <c r="G159" s="2"/>
      <c r="I159" s="44">
        <f>J157</f>
        <v>-4</v>
      </c>
      <c r="J159" s="40">
        <f>I159+B159</f>
        <v>39991</v>
      </c>
    </row>
    <row r="160" spans="1:29" x14ac:dyDescent="0.25">
      <c r="A160" s="32" t="s">
        <v>82</v>
      </c>
      <c r="B160" s="32">
        <v>10003</v>
      </c>
      <c r="G160" s="2"/>
      <c r="I160" s="1"/>
      <c r="J160" s="3"/>
    </row>
    <row r="161" spans="1:10" x14ac:dyDescent="0.25">
      <c r="A161" t="s">
        <v>83</v>
      </c>
      <c r="B161">
        <v>10003</v>
      </c>
      <c r="G161" s="2"/>
      <c r="I161" s="44">
        <f>J159</f>
        <v>39991</v>
      </c>
      <c r="J161" s="40">
        <f>I161+B161</f>
        <v>49994</v>
      </c>
    </row>
    <row r="162" spans="1:10" x14ac:dyDescent="0.25">
      <c r="A162" s="32" t="s">
        <v>84</v>
      </c>
      <c r="B162" s="32">
        <v>-9979</v>
      </c>
      <c r="G162" s="2"/>
      <c r="I162" s="1"/>
      <c r="J162" s="3"/>
    </row>
    <row r="163" spans="1:10" x14ac:dyDescent="0.25">
      <c r="A163" t="s">
        <v>85</v>
      </c>
      <c r="B163">
        <v>-10009</v>
      </c>
      <c r="G163" s="2"/>
      <c r="I163" s="44">
        <f>J161</f>
        <v>49994</v>
      </c>
      <c r="J163" s="40">
        <f>I163+B163</f>
        <v>39985</v>
      </c>
    </row>
    <row r="164" spans="1:10" x14ac:dyDescent="0.25">
      <c r="A164" s="32" t="s">
        <v>86</v>
      </c>
      <c r="B164" s="32">
        <v>-40002</v>
      </c>
      <c r="G164" s="2"/>
      <c r="I164" s="1"/>
      <c r="J164" s="3"/>
    </row>
    <row r="165" spans="1:10" ht="15.75" thickBot="1" x14ac:dyDescent="0.3">
      <c r="A165" t="s">
        <v>87</v>
      </c>
      <c r="B165">
        <v>-40002</v>
      </c>
      <c r="G165" s="2"/>
      <c r="I165" s="4">
        <f>J163</f>
        <v>39985</v>
      </c>
      <c r="J165" s="6">
        <f>I165+B165</f>
        <v>-17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-1.5285937606070723</v>
      </c>
      <c r="L3" s="9" t="s">
        <v>175</v>
      </c>
      <c r="M3" s="9"/>
      <c r="N3" s="9"/>
      <c r="O3" s="9"/>
      <c r="Q3" s="117" t="s">
        <v>3</v>
      </c>
      <c r="R3" s="117"/>
      <c r="T3" s="49" t="s">
        <v>53</v>
      </c>
      <c r="U3" s="50">
        <v>43690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-32.841754006663813</v>
      </c>
      <c r="L4" s="9" t="s">
        <v>176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177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25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3813.7003949580562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-3834.2696750847008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0.26425801484353428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-172.38233833873269</v>
      </c>
      <c r="L9" s="9"/>
      <c r="M9" s="9"/>
      <c r="N9" s="9"/>
      <c r="O9" s="9"/>
      <c r="Q9" s="5" t="s">
        <v>10</v>
      </c>
      <c r="R9" s="5">
        <f ca="1">MIN(W16:W145)</f>
        <v>-0.22153607575539525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-172.18345012835266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-0.19888821038005253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13506</v>
      </c>
      <c r="D16" s="26">
        <v>11360</v>
      </c>
      <c r="E16" s="26">
        <v>13005</v>
      </c>
      <c r="F16" s="26">
        <v>15152</v>
      </c>
      <c r="G16" s="27"/>
      <c r="H16" s="7"/>
      <c r="I16" s="28">
        <f>C16-E16</f>
        <v>501</v>
      </c>
      <c r="J16" s="27">
        <f>D16-F16</f>
        <v>-3792</v>
      </c>
      <c r="K16" s="7"/>
      <c r="L16" s="28">
        <f ca="1">I16-$J$4</f>
        <v>533.84175400666379</v>
      </c>
      <c r="M16" s="26">
        <f ca="1">J16-$J$3</f>
        <v>-3790.4714062393928</v>
      </c>
      <c r="N16" s="26">
        <f ca="1">L16/$J$7</f>
        <v>-0.13922905774614588</v>
      </c>
      <c r="O16" s="27">
        <f ca="1">M16/$J$6</f>
        <v>-0.99390906827673886</v>
      </c>
      <c r="P16" s="7"/>
      <c r="Q16" s="28">
        <f ca="1">(N16-O16*SIN(-$J$11*PI()/180))/(COS(-$J$11*PI()/180))</f>
        <v>-0.13577977177765779</v>
      </c>
      <c r="R16" s="27">
        <f ca="1">IF(MOD(ATAN2(O16,Q16)*180/PI()-$J$9+360,360)&gt;5,MOD(ATAN2(O16,Q16)*180/PI()-$J$9+360,360)-360,MOD(ATAN2(O16,Q16)*180/PI()-$J$9+360,360))</f>
        <v>0.16146672511223414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0.16146672511223414</v>
      </c>
      <c r="X16" s="27">
        <f ca="1">INDIRECT("W"&amp;Y16)-W16</f>
        <v>-0.21978961418714338</v>
      </c>
      <c r="Y16" s="7">
        <v>145</v>
      </c>
      <c r="Z16" s="46"/>
    </row>
    <row r="17" spans="1:26" s="26" customFormat="1" x14ac:dyDescent="0.25">
      <c r="A17" s="26">
        <v>1</v>
      </c>
      <c r="B17" s="26">
        <v>662</v>
      </c>
      <c r="C17" s="26">
        <v>13692</v>
      </c>
      <c r="D17" s="26">
        <v>11400</v>
      </c>
      <c r="E17" s="26">
        <v>12816</v>
      </c>
      <c r="F17" s="26">
        <v>15124</v>
      </c>
      <c r="G17" s="27"/>
      <c r="H17" s="7"/>
      <c r="I17" s="28">
        <f t="shared" ref="I17:J80" si="0">C17-E17</f>
        <v>876</v>
      </c>
      <c r="J17" s="27">
        <f t="shared" si="0"/>
        <v>-3724</v>
      </c>
      <c r="K17" s="7"/>
      <c r="L17" s="28">
        <f t="shared" ref="L17:L80" ca="1" si="1">I17-$J$4</f>
        <v>908.84175400666379</v>
      </c>
      <c r="M17" s="26">
        <f t="shared" ref="M17:M80" ca="1" si="2">J17-$J$3</f>
        <v>-3722.4714062393928</v>
      </c>
      <c r="N17" s="26">
        <f t="shared" ref="N17:N80" ca="1" si="3">L17/$J$7</f>
        <v>-0.23703125523808835</v>
      </c>
      <c r="O17" s="27">
        <f t="shared" ref="O17:O80" ca="1" si="4">M17/$J$6</f>
        <v>-0.97607861675781515</v>
      </c>
      <c r="P17" s="7"/>
      <c r="Q17" s="28">
        <f t="shared" ref="Q17:Q80" ca="1" si="5">(N17-O17*SIN(-$J$11*PI()/180))/(COS(-$J$11*PI()/180))</f>
        <v>-0.23364445278828858</v>
      </c>
      <c r="R17" s="27">
        <f t="shared" ref="R17:R79" ca="1" si="6">MOD(ATAN2(O17,Q17)*180/PI()-$J$9+360,360)</f>
        <v>5.843964868048829</v>
      </c>
      <c r="S17" s="7"/>
      <c r="T17" s="28">
        <f t="shared" ref="T17:T80" si="7">360/40000*B17+T16</f>
        <v>5.9579999999999993</v>
      </c>
      <c r="U17" s="27">
        <f t="shared" ref="U17:U80" si="8">T17*PI()/180</f>
        <v>0.10398671683382214</v>
      </c>
      <c r="V17" s="7"/>
      <c r="W17" s="28">
        <f t="shared" ref="W17:W80" ca="1" si="9">R17-T17</f>
        <v>-0.11403513195117032</v>
      </c>
      <c r="X17" s="27">
        <f t="shared" ref="X17:X79" ca="1" si="10">INDIRECT("W"&amp;Y17)-W17</f>
        <v>4.3685074855415174E-2</v>
      </c>
      <c r="Y17" s="7">
        <v>144</v>
      </c>
      <c r="Z17" s="46"/>
    </row>
    <row r="18" spans="1:26" s="26" customFormat="1" x14ac:dyDescent="0.25">
      <c r="A18" s="26">
        <v>2</v>
      </c>
      <c r="B18" s="26">
        <v>636</v>
      </c>
      <c r="C18" s="26">
        <v>13876</v>
      </c>
      <c r="D18" s="26">
        <v>11454</v>
      </c>
      <c r="E18" s="26">
        <v>12630</v>
      </c>
      <c r="F18" s="26">
        <v>15067</v>
      </c>
      <c r="G18" s="27"/>
      <c r="H18" s="7"/>
      <c r="I18" s="28">
        <f t="shared" si="0"/>
        <v>1246</v>
      </c>
      <c r="J18" s="27">
        <f t="shared" si="0"/>
        <v>-3613</v>
      </c>
      <c r="K18" s="7"/>
      <c r="L18" s="28">
        <f t="shared" ca="1" si="1"/>
        <v>1278.8417540066639</v>
      </c>
      <c r="M18" s="26">
        <f t="shared" ca="1" si="2"/>
        <v>-3611.4714062393928</v>
      </c>
      <c r="N18" s="26">
        <f t="shared" ca="1" si="3"/>
        <v>-0.33352942343013831</v>
      </c>
      <c r="O18" s="27">
        <f t="shared" ca="1" si="4"/>
        <v>-0.94697302677839545</v>
      </c>
      <c r="P18" s="7"/>
      <c r="Q18" s="28">
        <f t="shared" ca="1" si="5"/>
        <v>-0.33024423567044464</v>
      </c>
      <c r="R18" s="27">
        <f t="shared" ca="1" si="6"/>
        <v>11.607875856052033</v>
      </c>
      <c r="S18" s="7"/>
      <c r="T18" s="28">
        <f t="shared" si="7"/>
        <v>11.681999999999999</v>
      </c>
      <c r="U18" s="27">
        <f t="shared" si="8"/>
        <v>0.20388936321797754</v>
      </c>
      <c r="V18" s="7"/>
      <c r="W18" s="28">
        <f t="shared" ca="1" si="9"/>
        <v>-7.4124143947965848E-2</v>
      </c>
      <c r="X18" s="27">
        <f t="shared" ca="1" si="10"/>
        <v>3.8850929150950009E-2</v>
      </c>
      <c r="Y18" s="7">
        <v>143</v>
      </c>
      <c r="Z18" s="46"/>
    </row>
    <row r="19" spans="1:26" s="26" customFormat="1" x14ac:dyDescent="0.25">
      <c r="A19" s="26">
        <v>3</v>
      </c>
      <c r="B19" s="26">
        <v>627</v>
      </c>
      <c r="C19" s="26">
        <v>14057</v>
      </c>
      <c r="D19" s="26">
        <v>11526</v>
      </c>
      <c r="E19" s="26">
        <v>12455</v>
      </c>
      <c r="F19" s="26">
        <v>14998</v>
      </c>
      <c r="G19" s="27"/>
      <c r="H19" s="7"/>
      <c r="I19" s="28">
        <f t="shared" si="0"/>
        <v>1602</v>
      </c>
      <c r="J19" s="27">
        <f t="shared" si="0"/>
        <v>-3472</v>
      </c>
      <c r="K19" s="7"/>
      <c r="L19" s="28">
        <f t="shared" ca="1" si="1"/>
        <v>1634.8417540066639</v>
      </c>
      <c r="M19" s="26">
        <f t="shared" ca="1" si="2"/>
        <v>-3470.4714062393928</v>
      </c>
      <c r="N19" s="26">
        <f t="shared" ca="1" si="3"/>
        <v>-0.42637630958248901</v>
      </c>
      <c r="O19" s="27">
        <f t="shared" ca="1" si="4"/>
        <v>-0.91000106112886237</v>
      </c>
      <c r="P19" s="7"/>
      <c r="Q19" s="28">
        <f t="shared" ca="1" si="5"/>
        <v>-0.42322002081312576</v>
      </c>
      <c r="R19" s="27">
        <f t="shared" ca="1" si="6"/>
        <v>17.324365227803355</v>
      </c>
      <c r="S19" s="7"/>
      <c r="T19" s="28">
        <f t="shared" si="7"/>
        <v>17.324999999999999</v>
      </c>
      <c r="U19" s="27">
        <f t="shared" si="8"/>
        <v>0.3023782929080176</v>
      </c>
      <c r="V19" s="7"/>
      <c r="W19" s="28">
        <f t="shared" ca="1" si="9"/>
        <v>-6.3477219664420659E-4</v>
      </c>
      <c r="X19" s="27">
        <f t="shared" ca="1" si="10"/>
        <v>-0.10987338652310186</v>
      </c>
      <c r="Y19" s="7">
        <v>142</v>
      </c>
      <c r="Z19" s="46"/>
    </row>
    <row r="20" spans="1:26" s="26" customFormat="1" x14ac:dyDescent="0.25">
      <c r="A20" s="26">
        <v>4</v>
      </c>
      <c r="B20" s="26">
        <v>608</v>
      </c>
      <c r="C20" s="26">
        <v>14220</v>
      </c>
      <c r="D20" s="26">
        <v>11617</v>
      </c>
      <c r="E20" s="26">
        <v>12300</v>
      </c>
      <c r="F20" s="26">
        <v>14924</v>
      </c>
      <c r="G20" s="27"/>
      <c r="H20" s="7"/>
      <c r="I20" s="28">
        <f t="shared" si="0"/>
        <v>1920</v>
      </c>
      <c r="J20" s="27">
        <f t="shared" si="0"/>
        <v>-3307</v>
      </c>
      <c r="K20" s="7"/>
      <c r="L20" s="28">
        <f t="shared" ca="1" si="1"/>
        <v>1952.8417540066639</v>
      </c>
      <c r="M20" s="26">
        <f t="shared" ca="1" si="2"/>
        <v>-3305.4714062393928</v>
      </c>
      <c r="N20" s="26">
        <f t="shared" ca="1" si="3"/>
        <v>-0.50931257305565625</v>
      </c>
      <c r="O20" s="27">
        <f t="shared" ca="1" si="4"/>
        <v>-0.86673599494323861</v>
      </c>
      <c r="P20" s="7"/>
      <c r="Q20" s="28">
        <f t="shared" ca="1" si="5"/>
        <v>-0.50630696860564917</v>
      </c>
      <c r="R20" s="27">
        <f t="shared" ca="1" si="6"/>
        <v>22.673829546623665</v>
      </c>
      <c r="S20" s="7"/>
      <c r="T20" s="28">
        <f t="shared" si="7"/>
        <v>22.796999999999997</v>
      </c>
      <c r="U20" s="27">
        <f t="shared" si="8"/>
        <v>0.39788270957714722</v>
      </c>
      <c r="V20" s="7"/>
      <c r="W20" s="28">
        <f t="shared" ca="1" si="9"/>
        <v>-0.12317045337633203</v>
      </c>
      <c r="X20" s="27">
        <f t="shared" ca="1" si="10"/>
        <v>5.9892469128111969E-2</v>
      </c>
      <c r="Y20" s="7">
        <v>141</v>
      </c>
      <c r="Z20" s="46"/>
    </row>
    <row r="21" spans="1:26" s="26" customFormat="1" x14ac:dyDescent="0.25">
      <c r="A21" s="26">
        <v>5</v>
      </c>
      <c r="B21" s="26">
        <v>616</v>
      </c>
      <c r="C21" s="26">
        <v>14365</v>
      </c>
      <c r="D21" s="26">
        <v>11711</v>
      </c>
      <c r="E21" s="26">
        <v>12136</v>
      </c>
      <c r="F21" s="26">
        <v>14813</v>
      </c>
      <c r="G21" s="27"/>
      <c r="H21" s="7"/>
      <c r="I21" s="28">
        <f t="shared" si="0"/>
        <v>2229</v>
      </c>
      <c r="J21" s="27">
        <f t="shared" si="0"/>
        <v>-3102</v>
      </c>
      <c r="K21" s="7"/>
      <c r="L21" s="28">
        <f t="shared" ca="1" si="1"/>
        <v>2261.8417540066639</v>
      </c>
      <c r="M21" s="26">
        <f t="shared" ca="1" si="2"/>
        <v>-3100.4714062393928</v>
      </c>
      <c r="N21" s="26">
        <f t="shared" ca="1" si="3"/>
        <v>-0.5899015837890168</v>
      </c>
      <c r="O21" s="27">
        <f t="shared" ca="1" si="4"/>
        <v>-0.81298242786413022</v>
      </c>
      <c r="P21" s="7"/>
      <c r="Q21" s="28">
        <f t="shared" ca="1" si="5"/>
        <v>-0.58708305791467807</v>
      </c>
      <c r="R21" s="27">
        <f t="shared" ca="1" si="6"/>
        <v>28.216706465373022</v>
      </c>
      <c r="S21" s="7"/>
      <c r="T21" s="28">
        <f t="shared" si="7"/>
        <v>28.340999999999998</v>
      </c>
      <c r="U21" s="27">
        <f t="shared" si="8"/>
        <v>0.49464376330771292</v>
      </c>
      <c r="V21" s="7"/>
      <c r="W21" s="28">
        <f t="shared" ca="1" si="9"/>
        <v>-0.12429353462697534</v>
      </c>
      <c r="X21" s="27">
        <f t="shared" ca="1" si="10"/>
        <v>8.1193711520324285E-2</v>
      </c>
      <c r="Y21" s="7">
        <v>140</v>
      </c>
      <c r="Z21" s="46"/>
    </row>
    <row r="22" spans="1:26" s="26" customFormat="1" x14ac:dyDescent="0.25">
      <c r="A22" s="26">
        <v>6</v>
      </c>
      <c r="B22" s="26">
        <v>623</v>
      </c>
      <c r="C22" s="26">
        <v>14510</v>
      </c>
      <c r="D22" s="26">
        <v>11826</v>
      </c>
      <c r="E22" s="26">
        <v>11989</v>
      </c>
      <c r="F22" s="26">
        <v>14693</v>
      </c>
      <c r="G22" s="27"/>
      <c r="H22" s="7"/>
      <c r="I22" s="28">
        <f t="shared" si="0"/>
        <v>2521</v>
      </c>
      <c r="J22" s="27">
        <f t="shared" si="0"/>
        <v>-2867</v>
      </c>
      <c r="K22" s="7"/>
      <c r="L22" s="28">
        <f t="shared" ca="1" si="1"/>
        <v>2553.8417540066639</v>
      </c>
      <c r="M22" s="26">
        <f t="shared" ca="1" si="2"/>
        <v>-2865.4714062393928</v>
      </c>
      <c r="N22" s="26">
        <f t="shared" ca="1" si="3"/>
        <v>-0.66605689490274267</v>
      </c>
      <c r="O22" s="27">
        <f t="shared" ca="1" si="4"/>
        <v>-0.75136248511490844</v>
      </c>
      <c r="P22" s="7"/>
      <c r="Q22" s="28">
        <f t="shared" ca="1" si="5"/>
        <v>-0.66345272719036152</v>
      </c>
      <c r="R22" s="27">
        <f t="shared" ca="1" si="6"/>
        <v>33.826827360749462</v>
      </c>
      <c r="S22" s="7"/>
      <c r="T22" s="28">
        <f t="shared" si="7"/>
        <v>33.947999999999993</v>
      </c>
      <c r="U22" s="27">
        <f t="shared" si="8"/>
        <v>0.59250437446703486</v>
      </c>
      <c r="V22" s="7"/>
      <c r="W22" s="28">
        <f t="shared" ca="1" si="9"/>
        <v>-0.12117263925053123</v>
      </c>
      <c r="X22" s="27">
        <f t="shared" ca="1" si="10"/>
        <v>9.2310430505712304E-2</v>
      </c>
      <c r="Y22" s="7">
        <v>139</v>
      </c>
      <c r="Z22" s="46"/>
    </row>
    <row r="23" spans="1:26" s="26" customFormat="1" x14ac:dyDescent="0.25">
      <c r="A23" s="26">
        <v>7</v>
      </c>
      <c r="B23" s="26">
        <v>631</v>
      </c>
      <c r="C23" s="26">
        <v>14644</v>
      </c>
      <c r="D23" s="26">
        <v>11959</v>
      </c>
      <c r="E23" s="26">
        <v>11850</v>
      </c>
      <c r="F23" s="26">
        <v>14554</v>
      </c>
      <c r="G23" s="27"/>
      <c r="H23" s="7"/>
      <c r="I23" s="28">
        <f t="shared" si="0"/>
        <v>2794</v>
      </c>
      <c r="J23" s="27">
        <f t="shared" si="0"/>
        <v>-2595</v>
      </c>
      <c r="K23" s="7"/>
      <c r="L23" s="28">
        <f t="shared" ca="1" si="1"/>
        <v>2826.8417540066639</v>
      </c>
      <c r="M23" s="26">
        <f t="shared" ca="1" si="2"/>
        <v>-2593.4714062393928</v>
      </c>
      <c r="N23" s="26">
        <f t="shared" ca="1" si="3"/>
        <v>-0.73725689467687683</v>
      </c>
      <c r="O23" s="27">
        <f t="shared" ca="1" si="4"/>
        <v>-0.68004067903921339</v>
      </c>
      <c r="P23" s="7"/>
      <c r="Q23" s="28">
        <f t="shared" ca="1" si="5"/>
        <v>-0.73490073303978953</v>
      </c>
      <c r="R23" s="27">
        <f t="shared" ca="1" si="6"/>
        <v>39.602695948378255</v>
      </c>
      <c r="S23" s="7"/>
      <c r="T23" s="28">
        <f t="shared" si="7"/>
        <v>39.626999999999995</v>
      </c>
      <c r="U23" s="27">
        <f t="shared" si="8"/>
        <v>0.69162162268779281</v>
      </c>
      <c r="V23" s="7"/>
      <c r="W23" s="28">
        <f t="shared" ca="1" si="9"/>
        <v>-2.4304051621740541E-2</v>
      </c>
      <c r="X23" s="27">
        <f t="shared" ca="1" si="10"/>
        <v>2.4557093439362632E-2</v>
      </c>
      <c r="Y23" s="7">
        <v>138</v>
      </c>
      <c r="Z23" s="46"/>
    </row>
    <row r="24" spans="1:26" s="26" customFormat="1" x14ac:dyDescent="0.25">
      <c r="A24" s="26">
        <v>8</v>
      </c>
      <c r="B24" s="26">
        <v>617</v>
      </c>
      <c r="C24" s="26">
        <v>14767</v>
      </c>
      <c r="D24" s="26">
        <v>12105</v>
      </c>
      <c r="E24" s="26">
        <v>11735</v>
      </c>
      <c r="F24" s="26">
        <v>14418</v>
      </c>
      <c r="G24" s="27"/>
      <c r="H24" s="7"/>
      <c r="I24" s="28">
        <f t="shared" si="0"/>
        <v>3032</v>
      </c>
      <c r="J24" s="27">
        <f t="shared" si="0"/>
        <v>-2313</v>
      </c>
      <c r="K24" s="7"/>
      <c r="L24" s="28">
        <f t="shared" ca="1" si="1"/>
        <v>3064.8417540066639</v>
      </c>
      <c r="M24" s="26">
        <f t="shared" ca="1" si="2"/>
        <v>-2311.4714062393928</v>
      </c>
      <c r="N24" s="26">
        <f t="shared" ca="1" si="3"/>
        <v>-0.79932868935176293</v>
      </c>
      <c r="O24" s="27">
        <f t="shared" ca="1" si="4"/>
        <v>-0.60609674774014721</v>
      </c>
      <c r="P24" s="7"/>
      <c r="Q24" s="28">
        <f t="shared" ca="1" si="5"/>
        <v>-0.79722958089358931</v>
      </c>
      <c r="R24" s="27">
        <f t="shared" ca="1" si="6"/>
        <v>45.138291110573505</v>
      </c>
      <c r="S24" s="7"/>
      <c r="T24" s="28">
        <f t="shared" si="7"/>
        <v>45.179999999999993</v>
      </c>
      <c r="U24" s="27">
        <f t="shared" si="8"/>
        <v>0.78853975605103799</v>
      </c>
      <c r="V24" s="7"/>
      <c r="W24" s="28">
        <f t="shared" ca="1" si="9"/>
        <v>-4.1708889426487872E-2</v>
      </c>
      <c r="X24" s="27">
        <f t="shared" ca="1" si="10"/>
        <v>3.0850607014016873E-3</v>
      </c>
      <c r="Y24" s="7">
        <v>137</v>
      </c>
      <c r="Z24" s="46"/>
    </row>
    <row r="25" spans="1:26" s="26" customFormat="1" x14ac:dyDescent="0.25">
      <c r="A25" s="26">
        <v>9</v>
      </c>
      <c r="B25" s="26">
        <v>636</v>
      </c>
      <c r="C25" s="26">
        <v>14881</v>
      </c>
      <c r="D25" s="26">
        <v>12268</v>
      </c>
      <c r="E25" s="26">
        <v>11633</v>
      </c>
      <c r="F25" s="26">
        <v>14270</v>
      </c>
      <c r="G25" s="27"/>
      <c r="H25" s="7"/>
      <c r="I25" s="28">
        <f t="shared" si="0"/>
        <v>3248</v>
      </c>
      <c r="J25" s="27">
        <f t="shared" si="0"/>
        <v>-2002</v>
      </c>
      <c r="K25" s="7"/>
      <c r="L25" s="28">
        <f t="shared" ca="1" si="1"/>
        <v>3280.8417540066639</v>
      </c>
      <c r="M25" s="26">
        <f t="shared" ca="1" si="2"/>
        <v>-2000.471406239393</v>
      </c>
      <c r="N25" s="26">
        <f t="shared" ca="1" si="3"/>
        <v>-0.85566275510712186</v>
      </c>
      <c r="O25" s="27">
        <f t="shared" ca="1" si="4"/>
        <v>-0.5245486532933048</v>
      </c>
      <c r="P25" s="7"/>
      <c r="Q25" s="28">
        <f t="shared" ca="1" si="5"/>
        <v>-0.85384706134763955</v>
      </c>
      <c r="R25" s="27">
        <f t="shared" ca="1" si="6"/>
        <v>50.81845104546062</v>
      </c>
      <c r="S25" s="7"/>
      <c r="T25" s="28">
        <f t="shared" si="7"/>
        <v>50.903999999999989</v>
      </c>
      <c r="U25" s="27">
        <f t="shared" si="8"/>
        <v>0.88844240243519323</v>
      </c>
      <c r="V25" s="7"/>
      <c r="W25" s="28">
        <f t="shared" ca="1" si="9"/>
        <v>-8.5548954539369504E-2</v>
      </c>
      <c r="X25" s="27">
        <f t="shared" ca="1" si="10"/>
        <v>6.6632470963931212E-2</v>
      </c>
      <c r="Y25" s="7">
        <v>136</v>
      </c>
      <c r="Z25" s="46"/>
    </row>
    <row r="26" spans="1:26" s="26" customFormat="1" x14ac:dyDescent="0.25">
      <c r="A26" s="26">
        <v>10</v>
      </c>
      <c r="B26" s="26">
        <v>638</v>
      </c>
      <c r="C26" s="26">
        <v>14975</v>
      </c>
      <c r="D26" s="26">
        <v>12435</v>
      </c>
      <c r="E26" s="26">
        <v>11539</v>
      </c>
      <c r="F26" s="26">
        <v>14100</v>
      </c>
      <c r="G26" s="27"/>
      <c r="H26" s="7"/>
      <c r="I26" s="28">
        <f t="shared" si="0"/>
        <v>3436</v>
      </c>
      <c r="J26" s="27">
        <f t="shared" si="0"/>
        <v>-1665</v>
      </c>
      <c r="K26" s="7"/>
      <c r="L26" s="28">
        <f t="shared" ca="1" si="1"/>
        <v>3468.8417540066639</v>
      </c>
      <c r="M26" s="26">
        <f t="shared" ca="1" si="2"/>
        <v>-1663.471406239393</v>
      </c>
      <c r="N26" s="26">
        <f t="shared" ca="1" si="3"/>
        <v>-0.90469425678308235</v>
      </c>
      <c r="O26" s="27">
        <f t="shared" ca="1" si="4"/>
        <v>-0.43618303326569735</v>
      </c>
      <c r="P26" s="7"/>
      <c r="Q26" s="28">
        <f t="shared" ca="1" si="5"/>
        <v>-0.90318559918434005</v>
      </c>
      <c r="R26" s="27">
        <f t="shared" ca="1" si="6"/>
        <v>56.60465629803042</v>
      </c>
      <c r="S26" s="7"/>
      <c r="T26" s="28">
        <f t="shared" si="7"/>
        <v>56.645999999999987</v>
      </c>
      <c r="U26" s="27">
        <f t="shared" si="8"/>
        <v>0.98865920808470775</v>
      </c>
      <c r="V26" s="7"/>
      <c r="W26" s="28">
        <f t="shared" ca="1" si="9"/>
        <v>-4.1343701969566382E-2</v>
      </c>
      <c r="X26" s="27">
        <f t="shared" ca="1" si="10"/>
        <v>4.4761370063071126E-3</v>
      </c>
      <c r="Y26" s="7">
        <v>135</v>
      </c>
      <c r="Z26" s="46"/>
    </row>
    <row r="27" spans="1:26" s="26" customFormat="1" x14ac:dyDescent="0.25">
      <c r="A27" s="26">
        <v>11</v>
      </c>
      <c r="B27" s="26">
        <v>630</v>
      </c>
      <c r="C27" s="26">
        <v>15048</v>
      </c>
      <c r="D27" s="26">
        <v>12611</v>
      </c>
      <c r="E27" s="26">
        <v>11464</v>
      </c>
      <c r="F27" s="26">
        <v>13923</v>
      </c>
      <c r="G27" s="27"/>
      <c r="H27" s="7"/>
      <c r="I27" s="28">
        <f t="shared" si="0"/>
        <v>3584</v>
      </c>
      <c r="J27" s="27">
        <f t="shared" si="0"/>
        <v>-1312</v>
      </c>
      <c r="K27" s="7"/>
      <c r="L27" s="28">
        <f t="shared" ca="1" si="1"/>
        <v>3616.8417540066639</v>
      </c>
      <c r="M27" s="26">
        <f t="shared" ca="1" si="2"/>
        <v>-1310.471406239393</v>
      </c>
      <c r="N27" s="26">
        <f t="shared" ca="1" si="3"/>
        <v>-0.9432935240599023</v>
      </c>
      <c r="O27" s="27">
        <f t="shared" ca="1" si="4"/>
        <v>-0.3436220128806961</v>
      </c>
      <c r="P27" s="7"/>
      <c r="Q27" s="28">
        <f t="shared" ca="1" si="5"/>
        <v>-0.94210640312867899</v>
      </c>
      <c r="R27" s="27">
        <f t="shared" ca="1" si="6"/>
        <v>62.34350360384974</v>
      </c>
      <c r="S27" s="7"/>
      <c r="T27" s="28">
        <f t="shared" si="7"/>
        <v>62.315999999999988</v>
      </c>
      <c r="U27" s="27">
        <f t="shared" si="8"/>
        <v>1.0876193766727862</v>
      </c>
      <c r="V27" s="7"/>
      <c r="W27" s="28">
        <f t="shared" ca="1" si="9"/>
        <v>2.7503603849751812E-2</v>
      </c>
      <c r="X27" s="27">
        <f t="shared" ca="1" si="10"/>
        <v>-4.2597939245403893E-2</v>
      </c>
      <c r="Y27" s="7">
        <v>134</v>
      </c>
      <c r="Z27" s="46"/>
    </row>
    <row r="28" spans="1:26" s="26" customFormat="1" x14ac:dyDescent="0.25">
      <c r="A28" s="26">
        <v>12</v>
      </c>
      <c r="B28" s="26">
        <v>619</v>
      </c>
      <c r="C28" s="26">
        <v>15105</v>
      </c>
      <c r="D28" s="26">
        <v>12792</v>
      </c>
      <c r="E28" s="26">
        <v>11413</v>
      </c>
      <c r="F28" s="26">
        <v>13753</v>
      </c>
      <c r="G28" s="27"/>
      <c r="H28" s="7"/>
      <c r="I28" s="28">
        <f t="shared" si="0"/>
        <v>3692</v>
      </c>
      <c r="J28" s="27">
        <f t="shared" si="0"/>
        <v>-961</v>
      </c>
      <c r="K28" s="7"/>
      <c r="L28" s="28">
        <f t="shared" ca="1" si="1"/>
        <v>3724.8417540066639</v>
      </c>
      <c r="M28" s="26">
        <f t="shared" ca="1" si="2"/>
        <v>-959.47140623939288</v>
      </c>
      <c r="N28" s="26">
        <f t="shared" ca="1" si="3"/>
        <v>-0.97146055693758171</v>
      </c>
      <c r="O28" s="27">
        <f t="shared" ca="1" si="4"/>
        <v>-0.25158541754036906</v>
      </c>
      <c r="P28" s="7"/>
      <c r="Q28" s="28">
        <f t="shared" ca="1" si="5"/>
        <v>-0.97059308940150324</v>
      </c>
      <c r="R28" s="27">
        <f t="shared" ca="1" si="6"/>
        <v>67.850639460047319</v>
      </c>
      <c r="S28" s="7"/>
      <c r="T28" s="28">
        <f t="shared" si="7"/>
        <v>67.886999999999986</v>
      </c>
      <c r="U28" s="27">
        <f t="shared" si="8"/>
        <v>1.1848516693013902</v>
      </c>
      <c r="V28" s="7"/>
      <c r="W28" s="28">
        <f t="shared" ca="1" si="9"/>
        <v>-3.6360539952667636E-2</v>
      </c>
      <c r="X28" s="27">
        <f t="shared" ca="1" si="10"/>
        <v>-2.099788265562097E-2</v>
      </c>
      <c r="Y28" s="7">
        <v>133</v>
      </c>
      <c r="Z28" s="46"/>
    </row>
    <row r="29" spans="1:26" s="26" customFormat="1" x14ac:dyDescent="0.25">
      <c r="A29" s="26">
        <v>13</v>
      </c>
      <c r="B29" s="26">
        <v>601</v>
      </c>
      <c r="C29" s="26">
        <v>15139</v>
      </c>
      <c r="D29" s="26">
        <v>12958</v>
      </c>
      <c r="E29" s="26">
        <v>11373</v>
      </c>
      <c r="F29" s="26">
        <v>13572</v>
      </c>
      <c r="G29" s="27"/>
      <c r="H29" s="7"/>
      <c r="I29" s="28">
        <f t="shared" si="0"/>
        <v>3766</v>
      </c>
      <c r="J29" s="27">
        <f t="shared" si="0"/>
        <v>-614</v>
      </c>
      <c r="K29" s="7"/>
      <c r="L29" s="28">
        <f t="shared" ca="1" si="1"/>
        <v>3798.8417540066639</v>
      </c>
      <c r="M29" s="26">
        <f t="shared" ca="1" si="2"/>
        <v>-612.47140623939288</v>
      </c>
      <c r="N29" s="26">
        <f t="shared" ca="1" si="3"/>
        <v>-0.99076019057599174</v>
      </c>
      <c r="O29" s="27">
        <f t="shared" ca="1" si="4"/>
        <v>-0.16059767228939045</v>
      </c>
      <c r="P29" s="7"/>
      <c r="Q29" s="28">
        <f t="shared" ca="1" si="5"/>
        <v>-0.99020868217064861</v>
      </c>
      <c r="R29" s="27">
        <f t="shared" ca="1" si="6"/>
        <v>73.169998640026051</v>
      </c>
      <c r="S29" s="7"/>
      <c r="T29" s="28">
        <f t="shared" si="7"/>
        <v>73.295999999999992</v>
      </c>
      <c r="U29" s="27">
        <f t="shared" si="8"/>
        <v>1.2792565285417636</v>
      </c>
      <c r="V29" s="7"/>
      <c r="W29" s="28">
        <f t="shared" ca="1" si="9"/>
        <v>-0.12600135997394091</v>
      </c>
      <c r="X29" s="27">
        <f t="shared" ca="1" si="10"/>
        <v>0.15895196752985896</v>
      </c>
      <c r="Y29" s="7">
        <v>132</v>
      </c>
      <c r="Z29" s="46"/>
    </row>
    <row r="30" spans="1:26" s="26" customFormat="1" x14ac:dyDescent="0.25">
      <c r="A30" s="26">
        <v>14</v>
      </c>
      <c r="B30" s="26">
        <v>614</v>
      </c>
      <c r="C30" s="26">
        <v>15165</v>
      </c>
      <c r="D30" s="26">
        <v>13151</v>
      </c>
      <c r="E30" s="26">
        <v>11357</v>
      </c>
      <c r="F30" s="26">
        <v>13400</v>
      </c>
      <c r="G30" s="27"/>
      <c r="H30" s="7"/>
      <c r="I30" s="28">
        <f t="shared" si="0"/>
        <v>3808</v>
      </c>
      <c r="J30" s="27">
        <f t="shared" si="0"/>
        <v>-249</v>
      </c>
      <c r="K30" s="7"/>
      <c r="L30" s="28">
        <f t="shared" ca="1" si="1"/>
        <v>3840.8417540066639</v>
      </c>
      <c r="M30" s="26">
        <f t="shared" ca="1" si="2"/>
        <v>-247.47140623939293</v>
      </c>
      <c r="N30" s="26">
        <f t="shared" ca="1" si="3"/>
        <v>-1.0017140366950892</v>
      </c>
      <c r="O30" s="27">
        <f t="shared" ca="1" si="4"/>
        <v>-6.4890101636343844E-2</v>
      </c>
      <c r="P30" s="7"/>
      <c r="Q30" s="28">
        <f t="shared" ca="1" si="5"/>
        <v>-1.0014948209176597</v>
      </c>
      <c r="R30" s="27">
        <f t="shared" ca="1" si="6"/>
        <v>78.675140739371614</v>
      </c>
      <c r="S30" s="7"/>
      <c r="T30" s="28">
        <f t="shared" si="7"/>
        <v>78.821999999999989</v>
      </c>
      <c r="U30" s="27">
        <f t="shared" si="8"/>
        <v>1.3757034230069702</v>
      </c>
      <c r="V30" s="7"/>
      <c r="W30" s="28">
        <f t="shared" ca="1" si="9"/>
        <v>-0.14685926062837495</v>
      </c>
      <c r="X30" s="27">
        <f t="shared" ca="1" si="10"/>
        <v>5.2507103325950766E-2</v>
      </c>
      <c r="Y30" s="7">
        <v>131</v>
      </c>
      <c r="Z30" s="46"/>
    </row>
    <row r="31" spans="1:26" s="26" customFormat="1" x14ac:dyDescent="0.25">
      <c r="A31" s="26">
        <v>15</v>
      </c>
      <c r="B31" s="26">
        <v>638</v>
      </c>
      <c r="C31" s="26">
        <v>15172</v>
      </c>
      <c r="D31" s="26">
        <v>13348</v>
      </c>
      <c r="E31" s="26">
        <v>11363</v>
      </c>
      <c r="F31" s="26">
        <v>13213</v>
      </c>
      <c r="G31" s="27"/>
      <c r="H31" s="7"/>
      <c r="I31" s="28">
        <f t="shared" si="0"/>
        <v>3809</v>
      </c>
      <c r="J31" s="27">
        <f t="shared" si="0"/>
        <v>135</v>
      </c>
      <c r="K31" s="7"/>
      <c r="L31" s="28">
        <f t="shared" ca="1" si="1"/>
        <v>3841.8417540066639</v>
      </c>
      <c r="M31" s="26">
        <f t="shared" ca="1" si="2"/>
        <v>136.52859376060707</v>
      </c>
      <c r="N31" s="26">
        <f t="shared" ca="1" si="3"/>
        <v>-1.0019748425550679</v>
      </c>
      <c r="O31" s="27">
        <f t="shared" ca="1" si="4"/>
        <v>3.579950694110795E-2</v>
      </c>
      <c r="P31" s="7"/>
      <c r="Q31" s="28">
        <f t="shared" ca="1" si="5"/>
        <v>-1.0021051489708781</v>
      </c>
      <c r="R31" s="27">
        <f t="shared" ca="1" si="6"/>
        <v>84.42831998515851</v>
      </c>
      <c r="S31" s="7"/>
      <c r="T31" s="28">
        <f t="shared" si="7"/>
        <v>84.563999999999993</v>
      </c>
      <c r="U31" s="27">
        <f t="shared" si="8"/>
        <v>1.4759202286564848</v>
      </c>
      <c r="V31" s="7"/>
      <c r="W31" s="28">
        <f t="shared" ca="1" si="9"/>
        <v>-0.1356800148414834</v>
      </c>
      <c r="X31" s="27">
        <f t="shared" ca="1" si="10"/>
        <v>4.195762979652784E-2</v>
      </c>
      <c r="Y31" s="7">
        <v>130</v>
      </c>
      <c r="Z31" s="46"/>
    </row>
    <row r="32" spans="1:26" s="26" customFormat="1" x14ac:dyDescent="0.25">
      <c r="A32" s="26">
        <v>16</v>
      </c>
      <c r="B32" s="26">
        <v>631</v>
      </c>
      <c r="C32" s="26">
        <v>15149</v>
      </c>
      <c r="D32" s="26">
        <v>13527</v>
      </c>
      <c r="E32" s="26">
        <v>11370</v>
      </c>
      <c r="F32" s="26">
        <v>13010</v>
      </c>
      <c r="G32" s="27"/>
      <c r="H32" s="7"/>
      <c r="I32" s="28">
        <f t="shared" si="0"/>
        <v>3779</v>
      </c>
      <c r="J32" s="27">
        <f t="shared" si="0"/>
        <v>517</v>
      </c>
      <c r="K32" s="7"/>
      <c r="L32" s="28">
        <f t="shared" ca="1" si="1"/>
        <v>3811.8417540066639</v>
      </c>
      <c r="M32" s="26">
        <f t="shared" ca="1" si="2"/>
        <v>518.52859376060712</v>
      </c>
      <c r="N32" s="26">
        <f t="shared" ca="1" si="3"/>
        <v>-0.9941506667557124</v>
      </c>
      <c r="O32" s="27">
        <f t="shared" ca="1" si="4"/>
        <v>0.13596469047388554</v>
      </c>
      <c r="P32" s="7"/>
      <c r="Q32" s="28">
        <f t="shared" ca="1" si="5"/>
        <v>-0.99462862623419357</v>
      </c>
      <c r="R32" s="27">
        <f t="shared" ca="1" si="6"/>
        <v>90.166364930862983</v>
      </c>
      <c r="S32" s="7"/>
      <c r="T32" s="28">
        <f t="shared" si="7"/>
        <v>90.242999999999995</v>
      </c>
      <c r="U32" s="27">
        <f t="shared" si="8"/>
        <v>1.5750374768772426</v>
      </c>
      <c r="V32" s="7"/>
      <c r="W32" s="28">
        <f t="shared" ca="1" si="9"/>
        <v>-7.6635069137012124E-2</v>
      </c>
      <c r="X32" s="27">
        <f t="shared" ca="1" si="10"/>
        <v>-6.0890217629278709E-2</v>
      </c>
      <c r="Y32" s="7">
        <v>129</v>
      </c>
      <c r="Z32" s="46"/>
    </row>
    <row r="33" spans="1:26" s="26" customFormat="1" x14ac:dyDescent="0.25">
      <c r="A33" s="26">
        <v>17</v>
      </c>
      <c r="B33" s="26">
        <v>624</v>
      </c>
      <c r="C33" s="26">
        <v>15105</v>
      </c>
      <c r="D33" s="26">
        <v>13705</v>
      </c>
      <c r="E33" s="26">
        <v>11400</v>
      </c>
      <c r="F33" s="26">
        <v>12827</v>
      </c>
      <c r="G33" s="27"/>
      <c r="H33" s="7"/>
      <c r="I33" s="28">
        <f t="shared" si="0"/>
        <v>3705</v>
      </c>
      <c r="J33" s="27">
        <f t="shared" si="0"/>
        <v>878</v>
      </c>
      <c r="K33" s="7"/>
      <c r="L33" s="28">
        <f t="shared" ca="1" si="1"/>
        <v>3737.8417540066639</v>
      </c>
      <c r="M33" s="26">
        <f t="shared" ca="1" si="2"/>
        <v>879.52859376060712</v>
      </c>
      <c r="N33" s="26">
        <f t="shared" ca="1" si="3"/>
        <v>-0.97485103311730237</v>
      </c>
      <c r="O33" s="27">
        <f t="shared" ca="1" si="4"/>
        <v>0.23062341103758371</v>
      </c>
      <c r="P33" s="7"/>
      <c r="Q33" s="28">
        <f t="shared" ca="1" si="5"/>
        <v>-0.97565746211172799</v>
      </c>
      <c r="R33" s="27">
        <f t="shared" ca="1" si="6"/>
        <v>95.681657588797407</v>
      </c>
      <c r="S33" s="7"/>
      <c r="T33" s="28">
        <f t="shared" si="7"/>
        <v>95.858999999999995</v>
      </c>
      <c r="U33" s="27">
        <f t="shared" si="8"/>
        <v>1.6730551676692442</v>
      </c>
      <c r="V33" s="7"/>
      <c r="W33" s="28">
        <f t="shared" ca="1" si="9"/>
        <v>-0.17734241120258787</v>
      </c>
      <c r="X33" s="27">
        <f t="shared" ca="1" si="10"/>
        <v>-8.4093326512117983E-3</v>
      </c>
      <c r="Y33" s="7">
        <v>128</v>
      </c>
      <c r="Z33" s="46"/>
    </row>
    <row r="34" spans="1:26" s="26" customFormat="1" x14ac:dyDescent="0.25">
      <c r="A34" s="26">
        <v>18</v>
      </c>
      <c r="B34" s="26">
        <v>643</v>
      </c>
      <c r="C34" s="26">
        <v>15056</v>
      </c>
      <c r="D34" s="26">
        <v>13894</v>
      </c>
      <c r="E34" s="26">
        <v>11468</v>
      </c>
      <c r="F34" s="26">
        <v>12651</v>
      </c>
      <c r="G34" s="27"/>
      <c r="H34" s="7"/>
      <c r="I34" s="28">
        <f t="shared" si="0"/>
        <v>3588</v>
      </c>
      <c r="J34" s="27">
        <f t="shared" si="0"/>
        <v>1243</v>
      </c>
      <c r="K34" s="7"/>
      <c r="L34" s="28">
        <f t="shared" ca="1" si="1"/>
        <v>3620.8417540066639</v>
      </c>
      <c r="M34" s="26">
        <f t="shared" ca="1" si="2"/>
        <v>1244.528593760607</v>
      </c>
      <c r="N34" s="26">
        <f t="shared" ca="1" si="3"/>
        <v>-0.94433674749981633</v>
      </c>
      <c r="O34" s="27">
        <f t="shared" ca="1" si="4"/>
        <v>0.3263309816906303</v>
      </c>
      <c r="P34" s="7"/>
      <c r="Q34" s="28">
        <f t="shared" ca="1" si="5"/>
        <v>-0.9454752192835949</v>
      </c>
      <c r="R34" s="27">
        <f t="shared" ca="1" si="6"/>
        <v>101.42446392424461</v>
      </c>
      <c r="S34" s="7"/>
      <c r="T34" s="28">
        <f t="shared" si="7"/>
        <v>101.646</v>
      </c>
      <c r="U34" s="27">
        <f t="shared" si="8"/>
        <v>1.7740573714821564</v>
      </c>
      <c r="V34" s="7"/>
      <c r="W34" s="28">
        <f t="shared" ca="1" si="9"/>
        <v>-0.22153607575539525</v>
      </c>
      <c r="X34" s="27">
        <f t="shared" ca="1" si="10"/>
        <v>0.14680006931864398</v>
      </c>
      <c r="Y34" s="7">
        <v>127</v>
      </c>
      <c r="Z34" s="46"/>
    </row>
    <row r="35" spans="1:26" s="26" customFormat="1" x14ac:dyDescent="0.25">
      <c r="A35" s="26">
        <v>19</v>
      </c>
      <c r="B35" s="26">
        <v>630</v>
      </c>
      <c r="C35" s="26">
        <v>14986</v>
      </c>
      <c r="D35" s="26">
        <v>14070</v>
      </c>
      <c r="E35" s="26">
        <v>11534</v>
      </c>
      <c r="F35" s="26">
        <v>12472</v>
      </c>
      <c r="G35" s="27"/>
      <c r="H35" s="7"/>
      <c r="I35" s="28">
        <f t="shared" si="0"/>
        <v>3452</v>
      </c>
      <c r="J35" s="27">
        <f t="shared" si="0"/>
        <v>1598</v>
      </c>
      <c r="K35" s="7"/>
      <c r="L35" s="28">
        <f t="shared" ca="1" si="1"/>
        <v>3484.8417540066639</v>
      </c>
      <c r="M35" s="26">
        <f t="shared" ca="1" si="2"/>
        <v>1599.528593760607</v>
      </c>
      <c r="N35" s="26">
        <f t="shared" ca="1" si="3"/>
        <v>-0.90886715054273848</v>
      </c>
      <c r="O35" s="27">
        <f t="shared" ca="1" si="4"/>
        <v>0.4194164271203058</v>
      </c>
      <c r="P35" s="7"/>
      <c r="Q35" s="28">
        <f t="shared" ca="1" si="5"/>
        <v>-0.91032853316141815</v>
      </c>
      <c r="R35" s="27">
        <f t="shared" ca="1" si="6"/>
        <v>107.11931978861787</v>
      </c>
      <c r="S35" s="7"/>
      <c r="T35" s="28">
        <f t="shared" si="7"/>
        <v>107.316</v>
      </c>
      <c r="U35" s="27">
        <f t="shared" si="8"/>
        <v>1.8730175400702345</v>
      </c>
      <c r="V35" s="7"/>
      <c r="W35" s="28">
        <f t="shared" ca="1" si="9"/>
        <v>-0.19668021138213021</v>
      </c>
      <c r="X35" s="27">
        <f t="shared" ca="1" si="10"/>
        <v>6.4806298834412246E-2</v>
      </c>
      <c r="Y35" s="7">
        <v>126</v>
      </c>
      <c r="Z35" s="46"/>
    </row>
    <row r="36" spans="1:26" s="26" customFormat="1" x14ac:dyDescent="0.25">
      <c r="A36" s="26">
        <v>20</v>
      </c>
      <c r="B36" s="26">
        <v>605</v>
      </c>
      <c r="C36" s="26">
        <v>14907</v>
      </c>
      <c r="D36" s="26">
        <v>14239</v>
      </c>
      <c r="E36" s="26">
        <v>11627</v>
      </c>
      <c r="F36" s="26">
        <v>12315</v>
      </c>
      <c r="G36" s="27"/>
      <c r="H36" s="7"/>
      <c r="I36" s="28">
        <f t="shared" si="0"/>
        <v>3280</v>
      </c>
      <c r="J36" s="27">
        <f t="shared" si="0"/>
        <v>1924</v>
      </c>
      <c r="K36" s="7"/>
      <c r="L36" s="28">
        <f t="shared" ca="1" si="1"/>
        <v>3312.8417540066639</v>
      </c>
      <c r="M36" s="26">
        <f t="shared" ca="1" si="2"/>
        <v>1925.528593760607</v>
      </c>
      <c r="N36" s="26">
        <f t="shared" ca="1" si="3"/>
        <v>-0.86400854262643423</v>
      </c>
      <c r="O36" s="27">
        <f t="shared" ca="1" si="4"/>
        <v>0.50489770940220502</v>
      </c>
      <c r="P36" s="7"/>
      <c r="Q36" s="28">
        <f t="shared" ca="1" si="5"/>
        <v>-0.86576638342415857</v>
      </c>
      <c r="R36" s="27">
        <f t="shared" ca="1" si="6"/>
        <v>112.63222364291181</v>
      </c>
      <c r="S36" s="7"/>
      <c r="T36" s="28">
        <f t="shared" si="7"/>
        <v>112.761</v>
      </c>
      <c r="U36" s="27">
        <f t="shared" si="8"/>
        <v>1.9680507178413258</v>
      </c>
      <c r="V36" s="7"/>
      <c r="W36" s="28">
        <f t="shared" ca="1" si="9"/>
        <v>-0.12877635708818502</v>
      </c>
      <c r="X36" s="27">
        <f t="shared" ca="1" si="10"/>
        <v>2.1605252662723728E-2</v>
      </c>
      <c r="Y36" s="7">
        <v>125</v>
      </c>
      <c r="Z36" s="46"/>
    </row>
    <row r="37" spans="1:26" s="26" customFormat="1" x14ac:dyDescent="0.25">
      <c r="A37" s="26">
        <v>21</v>
      </c>
      <c r="B37" s="26">
        <v>607</v>
      </c>
      <c r="C37" s="26">
        <v>14801</v>
      </c>
      <c r="D37" s="26">
        <v>14387</v>
      </c>
      <c r="E37" s="26">
        <v>11728</v>
      </c>
      <c r="F37" s="26">
        <v>12159</v>
      </c>
      <c r="G37" s="27"/>
      <c r="H37" s="7"/>
      <c r="I37" s="28">
        <f t="shared" si="0"/>
        <v>3073</v>
      </c>
      <c r="J37" s="27">
        <f t="shared" si="0"/>
        <v>2228</v>
      </c>
      <c r="K37" s="7"/>
      <c r="L37" s="28">
        <f t="shared" ca="1" si="1"/>
        <v>3105.8417540066639</v>
      </c>
      <c r="M37" s="26">
        <f t="shared" ca="1" si="2"/>
        <v>2229.5285937606072</v>
      </c>
      <c r="N37" s="26">
        <f t="shared" ca="1" si="3"/>
        <v>-0.81002172961088204</v>
      </c>
      <c r="O37" s="27">
        <f t="shared" ca="1" si="4"/>
        <v>0.58461031619268766</v>
      </c>
      <c r="P37" s="7"/>
      <c r="Q37" s="28">
        <f t="shared" ca="1" si="5"/>
        <v>-0.81205594897277689</v>
      </c>
      <c r="R37" s="27">
        <f t="shared" ca="1" si="6"/>
        <v>118.13297425680338</v>
      </c>
      <c r="S37" s="7"/>
      <c r="T37" s="28">
        <f t="shared" si="7"/>
        <v>118.22399999999999</v>
      </c>
      <c r="U37" s="27">
        <f t="shared" si="8"/>
        <v>2.0633980548777759</v>
      </c>
      <c r="V37" s="7"/>
      <c r="W37" s="28">
        <f t="shared" ca="1" si="9"/>
        <v>-9.1025743196610165E-2</v>
      </c>
      <c r="X37" s="27">
        <f t="shared" ca="1" si="10"/>
        <v>3.0152402001675682E-2</v>
      </c>
      <c r="Y37" s="7">
        <v>124</v>
      </c>
      <c r="Z37" s="46"/>
    </row>
    <row r="38" spans="1:26" s="26" customFormat="1" x14ac:dyDescent="0.25">
      <c r="A38" s="26">
        <v>22</v>
      </c>
      <c r="B38" s="26">
        <v>625</v>
      </c>
      <c r="C38" s="26">
        <v>14691</v>
      </c>
      <c r="D38" s="26">
        <v>14541</v>
      </c>
      <c r="E38" s="26">
        <v>11847</v>
      </c>
      <c r="F38" s="26">
        <v>12013</v>
      </c>
      <c r="G38" s="27"/>
      <c r="H38" s="7"/>
      <c r="I38" s="28">
        <f t="shared" si="0"/>
        <v>2844</v>
      </c>
      <c r="J38" s="27">
        <f t="shared" si="0"/>
        <v>2528</v>
      </c>
      <c r="K38" s="7"/>
      <c r="L38" s="28">
        <f t="shared" ca="1" si="1"/>
        <v>2876.8417540066639</v>
      </c>
      <c r="M38" s="26">
        <f t="shared" ca="1" si="2"/>
        <v>2529.5285937606072</v>
      </c>
      <c r="N38" s="26">
        <f t="shared" ca="1" si="3"/>
        <v>-0.75029718767580245</v>
      </c>
      <c r="O38" s="27">
        <f t="shared" ca="1" si="4"/>
        <v>0.6632740728938219</v>
      </c>
      <c r="P38" s="7"/>
      <c r="Q38" s="28">
        <f t="shared" ca="1" si="5"/>
        <v>-0.75260411019319851</v>
      </c>
      <c r="R38" s="27">
        <f t="shared" ca="1" si="6"/>
        <v>123.77224022154115</v>
      </c>
      <c r="S38" s="7"/>
      <c r="T38" s="28">
        <f t="shared" si="7"/>
        <v>123.84899999999999</v>
      </c>
      <c r="U38" s="27">
        <f t="shared" si="8"/>
        <v>2.1615728253024571</v>
      </c>
      <c r="V38" s="7"/>
      <c r="W38" s="28">
        <f t="shared" ca="1" si="9"/>
        <v>-7.6759778458836081E-2</v>
      </c>
      <c r="X38" s="27">
        <f t="shared" ca="1" si="10"/>
        <v>4.1496810428014896E-2</v>
      </c>
      <c r="Y38" s="7">
        <v>123</v>
      </c>
      <c r="Z38" s="46"/>
    </row>
    <row r="39" spans="1:26" s="26" customFormat="1" x14ac:dyDescent="0.25">
      <c r="A39" s="26">
        <v>23</v>
      </c>
      <c r="B39" s="26">
        <v>622</v>
      </c>
      <c r="C39" s="26">
        <v>14548</v>
      </c>
      <c r="D39" s="26">
        <v>14660</v>
      </c>
      <c r="E39" s="26">
        <v>11970</v>
      </c>
      <c r="F39" s="26">
        <v>11869</v>
      </c>
      <c r="G39" s="27"/>
      <c r="H39" s="7"/>
      <c r="I39" s="28">
        <f t="shared" si="0"/>
        <v>2578</v>
      </c>
      <c r="J39" s="27">
        <f t="shared" si="0"/>
        <v>2791</v>
      </c>
      <c r="K39" s="7"/>
      <c r="L39" s="28">
        <f t="shared" ca="1" si="1"/>
        <v>2610.8417540066639</v>
      </c>
      <c r="M39" s="26">
        <f t="shared" ca="1" si="2"/>
        <v>2792.5285937606072</v>
      </c>
      <c r="N39" s="26">
        <f t="shared" ca="1" si="3"/>
        <v>-0.6809228289215179</v>
      </c>
      <c r="O39" s="27">
        <f t="shared" ca="1" si="4"/>
        <v>0.73223596626848286</v>
      </c>
      <c r="P39" s="7"/>
      <c r="Q39" s="28">
        <f t="shared" ca="1" si="5"/>
        <v>-0.6834687186876236</v>
      </c>
      <c r="R39" s="27">
        <f t="shared" ca="1" si="6"/>
        <v>129.35524489261979</v>
      </c>
      <c r="S39" s="7"/>
      <c r="T39" s="28">
        <f t="shared" si="7"/>
        <v>129.447</v>
      </c>
      <c r="U39" s="27">
        <f t="shared" si="8"/>
        <v>2.2592763568290999</v>
      </c>
      <c r="V39" s="7"/>
      <c r="W39" s="28">
        <f t="shared" ca="1" si="9"/>
        <v>-9.1755107380208756E-2</v>
      </c>
      <c r="X39" s="27">
        <f t="shared" ca="1" si="10"/>
        <v>3.5336910633333218E-2</v>
      </c>
      <c r="Y39" s="7">
        <v>122</v>
      </c>
      <c r="Z39" s="46"/>
    </row>
    <row r="40" spans="1:26" s="26" customFormat="1" x14ac:dyDescent="0.25">
      <c r="A40" s="26">
        <v>24</v>
      </c>
      <c r="B40" s="26">
        <v>634</v>
      </c>
      <c r="C40" s="26">
        <v>14407</v>
      </c>
      <c r="D40" s="26">
        <v>14794</v>
      </c>
      <c r="E40" s="26">
        <v>12124</v>
      </c>
      <c r="F40" s="26">
        <v>11750</v>
      </c>
      <c r="G40" s="27"/>
      <c r="H40" s="7"/>
      <c r="I40" s="28">
        <f t="shared" si="0"/>
        <v>2283</v>
      </c>
      <c r="J40" s="27">
        <f t="shared" si="0"/>
        <v>3044</v>
      </c>
      <c r="K40" s="7"/>
      <c r="L40" s="28">
        <f t="shared" ca="1" si="1"/>
        <v>2315.8417540066639</v>
      </c>
      <c r="M40" s="26">
        <f t="shared" ca="1" si="2"/>
        <v>3045.5285937606072</v>
      </c>
      <c r="N40" s="26">
        <f t="shared" ca="1" si="3"/>
        <v>-0.60398510022785656</v>
      </c>
      <c r="O40" s="27">
        <f t="shared" ca="1" si="4"/>
        <v>0.79857573441977281</v>
      </c>
      <c r="P40" s="7"/>
      <c r="Q40" s="28">
        <f t="shared" ca="1" si="5"/>
        <v>-0.60676080957510303</v>
      </c>
      <c r="R40" s="27">
        <f t="shared" ca="1" si="6"/>
        <v>135.15463377908696</v>
      </c>
      <c r="S40" s="7"/>
      <c r="T40" s="28">
        <f t="shared" si="7"/>
        <v>135.15299999999999</v>
      </c>
      <c r="U40" s="27">
        <f t="shared" si="8"/>
        <v>2.3588648439478961</v>
      </c>
      <c r="V40" s="7"/>
      <c r="W40" s="28">
        <f t="shared" ca="1" si="9"/>
        <v>1.6337790869727087E-3</v>
      </c>
      <c r="X40" s="27">
        <f t="shared" ca="1" si="10"/>
        <v>6.0956734753261799E-2</v>
      </c>
      <c r="Y40" s="7">
        <v>121</v>
      </c>
      <c r="Z40" s="46"/>
    </row>
    <row r="41" spans="1:26" s="26" customFormat="1" x14ac:dyDescent="0.25">
      <c r="A41" s="26">
        <v>25</v>
      </c>
      <c r="B41" s="26">
        <v>635</v>
      </c>
      <c r="C41" s="26">
        <v>14247</v>
      </c>
      <c r="D41" s="26">
        <v>14895</v>
      </c>
      <c r="E41" s="26">
        <v>12283</v>
      </c>
      <c r="F41" s="26">
        <v>11636</v>
      </c>
      <c r="G41" s="27"/>
      <c r="H41" s="7"/>
      <c r="I41" s="28">
        <f t="shared" si="0"/>
        <v>1964</v>
      </c>
      <c r="J41" s="27">
        <f t="shared" si="0"/>
        <v>3259</v>
      </c>
      <c r="K41" s="7"/>
      <c r="L41" s="28">
        <f t="shared" ca="1" si="1"/>
        <v>1996.8417540066639</v>
      </c>
      <c r="M41" s="26">
        <f t="shared" ca="1" si="2"/>
        <v>3260.5285937606072</v>
      </c>
      <c r="N41" s="26">
        <f t="shared" ca="1" si="3"/>
        <v>-0.52078803089471082</v>
      </c>
      <c r="O41" s="27">
        <f t="shared" ca="1" si="4"/>
        <v>0.85495142672225233</v>
      </c>
      <c r="P41" s="7"/>
      <c r="Q41" s="28">
        <f t="shared" ca="1" si="5"/>
        <v>-0.52375893413340557</v>
      </c>
      <c r="R41" s="27">
        <f t="shared" ca="1" si="6"/>
        <v>140.88993810480201</v>
      </c>
      <c r="S41" s="7"/>
      <c r="T41" s="28">
        <f t="shared" si="7"/>
        <v>140.86799999999999</v>
      </c>
      <c r="U41" s="27">
        <f t="shared" si="8"/>
        <v>2.458610410699372</v>
      </c>
      <c r="V41" s="7"/>
      <c r="W41" s="28">
        <f t="shared" ca="1" si="9"/>
        <v>2.1938104802018188E-2</v>
      </c>
      <c r="X41" s="27">
        <f t="shared" ca="1" si="10"/>
        <v>7.9667809129603029E-2</v>
      </c>
      <c r="Y41" s="7">
        <v>120</v>
      </c>
      <c r="Z41" s="46"/>
    </row>
    <row r="42" spans="1:26" s="26" customFormat="1" x14ac:dyDescent="0.25">
      <c r="A42" s="26">
        <v>26</v>
      </c>
      <c r="B42" s="26">
        <v>634</v>
      </c>
      <c r="C42" s="26">
        <v>14074</v>
      </c>
      <c r="D42" s="26">
        <v>14983</v>
      </c>
      <c r="E42" s="26">
        <v>12448</v>
      </c>
      <c r="F42" s="26">
        <v>11543</v>
      </c>
      <c r="G42" s="27"/>
      <c r="H42" s="7"/>
      <c r="I42" s="28">
        <f t="shared" si="0"/>
        <v>1626</v>
      </c>
      <c r="J42" s="27">
        <f t="shared" si="0"/>
        <v>3440</v>
      </c>
      <c r="K42" s="7"/>
      <c r="L42" s="28">
        <f t="shared" ca="1" si="1"/>
        <v>1658.8417540066639</v>
      </c>
      <c r="M42" s="26">
        <f t="shared" ca="1" si="2"/>
        <v>3441.5285937606072</v>
      </c>
      <c r="N42" s="26">
        <f t="shared" ca="1" si="3"/>
        <v>-0.43263565022197331</v>
      </c>
      <c r="O42" s="27">
        <f t="shared" ca="1" si="4"/>
        <v>0.90241189326526994</v>
      </c>
      <c r="P42" s="7"/>
      <c r="Q42" s="28">
        <f t="shared" ca="1" si="5"/>
        <v>-0.43577077035879419</v>
      </c>
      <c r="R42" s="27">
        <f t="shared" ca="1" si="6"/>
        <v>146.60664416623189</v>
      </c>
      <c r="S42" s="7"/>
      <c r="T42" s="28">
        <f t="shared" si="7"/>
        <v>146.57399999999998</v>
      </c>
      <c r="U42" s="27">
        <f t="shared" si="8"/>
        <v>2.5581988978181682</v>
      </c>
      <c r="V42" s="7"/>
      <c r="W42" s="28">
        <f t="shared" ca="1" si="9"/>
        <v>3.2644166231904137E-2</v>
      </c>
      <c r="X42" s="27">
        <f t="shared" ca="1" si="10"/>
        <v>2.3605194699030108E-2</v>
      </c>
      <c r="Y42" s="7">
        <v>119</v>
      </c>
      <c r="Z42" s="46"/>
    </row>
    <row r="43" spans="1:26" s="26" customFormat="1" x14ac:dyDescent="0.25">
      <c r="A43" s="26">
        <v>27</v>
      </c>
      <c r="B43" s="26">
        <v>613</v>
      </c>
      <c r="C43" s="26">
        <v>13903</v>
      </c>
      <c r="D43" s="26">
        <v>15058</v>
      </c>
      <c r="E43" s="26">
        <v>12618</v>
      </c>
      <c r="F43" s="26">
        <v>11470</v>
      </c>
      <c r="G43" s="27"/>
      <c r="H43" s="7"/>
      <c r="I43" s="28">
        <f t="shared" si="0"/>
        <v>1285</v>
      </c>
      <c r="J43" s="27">
        <f t="shared" si="0"/>
        <v>3588</v>
      </c>
      <c r="K43" s="7"/>
      <c r="L43" s="28">
        <f t="shared" ca="1" si="1"/>
        <v>1317.8417540066639</v>
      </c>
      <c r="M43" s="26">
        <f t="shared" ca="1" si="2"/>
        <v>3589.5285937606072</v>
      </c>
      <c r="N43" s="26">
        <f t="shared" ca="1" si="3"/>
        <v>-0.34370085196930028</v>
      </c>
      <c r="O43" s="27">
        <f t="shared" ca="1" si="4"/>
        <v>0.9412193465711628</v>
      </c>
      <c r="P43" s="7"/>
      <c r="Q43" s="28">
        <f t="shared" ca="1" si="5"/>
        <v>-0.34697014736186516</v>
      </c>
      <c r="R43" s="27">
        <f t="shared" ca="1" si="6"/>
        <v>152.14648523256596</v>
      </c>
      <c r="S43" s="7"/>
      <c r="T43" s="28">
        <f t="shared" si="7"/>
        <v>152.09099999999998</v>
      </c>
      <c r="U43" s="27">
        <f t="shared" si="8"/>
        <v>2.6544887126506955</v>
      </c>
      <c r="V43" s="7"/>
      <c r="W43" s="28">
        <f t="shared" ca="1" si="9"/>
        <v>5.5485232565985143E-2</v>
      </c>
      <c r="X43" s="27">
        <f t="shared" ca="1" si="10"/>
        <v>7.0390032817897463E-3</v>
      </c>
      <c r="Y43" s="7">
        <v>118</v>
      </c>
      <c r="Z43" s="46"/>
    </row>
    <row r="44" spans="1:26" s="26" customFormat="1" x14ac:dyDescent="0.25">
      <c r="A44" s="26">
        <v>28</v>
      </c>
      <c r="B44" s="26">
        <v>626</v>
      </c>
      <c r="C44" s="26">
        <v>13730</v>
      </c>
      <c r="D44" s="26">
        <v>15114</v>
      </c>
      <c r="E44" s="26">
        <v>12804</v>
      </c>
      <c r="F44" s="26">
        <v>11412</v>
      </c>
      <c r="G44" s="27"/>
      <c r="H44" s="7"/>
      <c r="I44" s="28">
        <f t="shared" si="0"/>
        <v>926</v>
      </c>
      <c r="J44" s="27">
        <f t="shared" si="0"/>
        <v>3702</v>
      </c>
      <c r="K44" s="7"/>
      <c r="L44" s="28">
        <f t="shared" ca="1" si="1"/>
        <v>958.84175400666379</v>
      </c>
      <c r="M44" s="26">
        <f t="shared" ca="1" si="2"/>
        <v>3703.5285937606072</v>
      </c>
      <c r="N44" s="26">
        <f t="shared" ca="1" si="3"/>
        <v>-0.250071548237014</v>
      </c>
      <c r="O44" s="27">
        <f t="shared" ca="1" si="4"/>
        <v>0.97111157411759386</v>
      </c>
      <c r="P44" s="7"/>
      <c r="Q44" s="28">
        <f t="shared" ca="1" si="5"/>
        <v>-0.2534440434633124</v>
      </c>
      <c r="R44" s="27">
        <f t="shared" ca="1" si="6"/>
        <v>157.75535546532615</v>
      </c>
      <c r="S44" s="7"/>
      <c r="T44" s="28">
        <f t="shared" si="7"/>
        <v>157.72499999999997</v>
      </c>
      <c r="U44" s="27">
        <f t="shared" si="8"/>
        <v>2.7528205627080555</v>
      </c>
      <c r="V44" s="7"/>
      <c r="W44" s="28">
        <f t="shared" ca="1" si="9"/>
        <v>3.0355465326181275E-2</v>
      </c>
      <c r="X44" s="27">
        <f t="shared" ca="1" si="10"/>
        <v>3.7369964830759272E-2</v>
      </c>
      <c r="Y44" s="7">
        <v>117</v>
      </c>
      <c r="Z44" s="46"/>
    </row>
    <row r="45" spans="1:26" s="26" customFormat="1" x14ac:dyDescent="0.25">
      <c r="A45" s="26">
        <v>29</v>
      </c>
      <c r="B45" s="26">
        <v>600</v>
      </c>
      <c r="C45" s="26">
        <v>13549</v>
      </c>
      <c r="D45" s="26">
        <v>15148</v>
      </c>
      <c r="E45" s="26">
        <v>12980</v>
      </c>
      <c r="F45" s="26">
        <v>11374</v>
      </c>
      <c r="G45" s="27"/>
      <c r="H45" s="7"/>
      <c r="I45" s="28">
        <f t="shared" si="0"/>
        <v>569</v>
      </c>
      <c r="J45" s="27">
        <f t="shared" si="0"/>
        <v>3774</v>
      </c>
      <c r="K45" s="7"/>
      <c r="L45" s="28">
        <f t="shared" ca="1" si="1"/>
        <v>601.84175400666379</v>
      </c>
      <c r="M45" s="26">
        <f t="shared" ca="1" si="2"/>
        <v>3775.5285937606072</v>
      </c>
      <c r="N45" s="26">
        <f t="shared" ca="1" si="3"/>
        <v>-0.15696385622468478</v>
      </c>
      <c r="O45" s="27">
        <f t="shared" ca="1" si="4"/>
        <v>0.98999087572586608</v>
      </c>
      <c r="P45" s="7"/>
      <c r="Q45" s="28">
        <f t="shared" ca="1" si="5"/>
        <v>-0.16040132560931675</v>
      </c>
      <c r="R45" s="27">
        <f t="shared" ca="1" si="6"/>
        <v>163.17907915781973</v>
      </c>
      <c r="S45" s="7"/>
      <c r="T45" s="28">
        <f t="shared" si="7"/>
        <v>163.12499999999997</v>
      </c>
      <c r="U45" s="27">
        <f t="shared" si="8"/>
        <v>2.8470683423157492</v>
      </c>
      <c r="V45" s="7"/>
      <c r="W45" s="28">
        <f t="shared" ca="1" si="9"/>
        <v>5.4079157819757029E-2</v>
      </c>
      <c r="X45" s="27">
        <f t="shared" ca="1" si="10"/>
        <v>7.4002651800810781E-2</v>
      </c>
      <c r="Y45" s="7">
        <v>116</v>
      </c>
      <c r="Z45" s="46"/>
    </row>
    <row r="46" spans="1:26" s="26" customFormat="1" x14ac:dyDescent="0.25">
      <c r="A46" s="26">
        <v>30</v>
      </c>
      <c r="B46" s="26">
        <v>617</v>
      </c>
      <c r="C46" s="26">
        <v>13358</v>
      </c>
      <c r="D46" s="26">
        <v>15173</v>
      </c>
      <c r="E46" s="26">
        <v>13166</v>
      </c>
      <c r="F46" s="26">
        <v>11352</v>
      </c>
      <c r="G46" s="27"/>
      <c r="H46" s="7"/>
      <c r="I46" s="28">
        <f t="shared" si="0"/>
        <v>192</v>
      </c>
      <c r="J46" s="27">
        <f t="shared" si="0"/>
        <v>3821</v>
      </c>
      <c r="K46" s="7"/>
      <c r="L46" s="28">
        <f t="shared" ca="1" si="1"/>
        <v>224.84175400666382</v>
      </c>
      <c r="M46" s="26">
        <f t="shared" ca="1" si="2"/>
        <v>3822.5285937606072</v>
      </c>
      <c r="N46" s="26">
        <f t="shared" ca="1" si="3"/>
        <v>-5.8640047012785287E-2</v>
      </c>
      <c r="O46" s="27">
        <f t="shared" ca="1" si="4"/>
        <v>1.0023148642757105</v>
      </c>
      <c r="P46" s="7"/>
      <c r="Q46" s="28">
        <f t="shared" ca="1" si="5"/>
        <v>-6.2119703880693322E-2</v>
      </c>
      <c r="R46" s="27">
        <f t="shared" ca="1" si="6"/>
        <v>168.83589755972844</v>
      </c>
      <c r="S46" s="7"/>
      <c r="T46" s="28">
        <f t="shared" si="7"/>
        <v>168.67799999999997</v>
      </c>
      <c r="U46" s="27">
        <f t="shared" si="8"/>
        <v>2.9439864756789946</v>
      </c>
      <c r="V46" s="7"/>
      <c r="W46" s="28">
        <f t="shared" ca="1" si="9"/>
        <v>0.1578975597284682</v>
      </c>
      <c r="X46" s="27">
        <f t="shared" ca="1" si="10"/>
        <v>-4.8795880614022735E-2</v>
      </c>
      <c r="Y46" s="7">
        <v>115</v>
      </c>
      <c r="Z46" s="46"/>
    </row>
    <row r="47" spans="1:26" s="26" customFormat="1" x14ac:dyDescent="0.25">
      <c r="A47" s="26">
        <v>31</v>
      </c>
      <c r="B47" s="26">
        <v>630</v>
      </c>
      <c r="C47" s="26">
        <v>13176</v>
      </c>
      <c r="D47" s="26">
        <v>15173</v>
      </c>
      <c r="E47" s="26">
        <v>13359</v>
      </c>
      <c r="F47" s="26">
        <v>11348</v>
      </c>
      <c r="G47" s="27"/>
      <c r="H47" s="7"/>
      <c r="I47" s="28">
        <f t="shared" si="0"/>
        <v>-183</v>
      </c>
      <c r="J47" s="27">
        <f t="shared" si="0"/>
        <v>3825</v>
      </c>
      <c r="K47" s="7"/>
      <c r="L47" s="28">
        <f t="shared" ca="1" si="1"/>
        <v>-150.15824599333618</v>
      </c>
      <c r="M47" s="26">
        <f t="shared" ca="1" si="2"/>
        <v>3826.5285937606072</v>
      </c>
      <c r="N47" s="26">
        <f t="shared" ca="1" si="3"/>
        <v>3.9162150479157186E-2</v>
      </c>
      <c r="O47" s="27">
        <f t="shared" ca="1" si="4"/>
        <v>1.0033637143650589</v>
      </c>
      <c r="P47" s="7"/>
      <c r="Q47" s="28">
        <f t="shared" ca="1" si="5"/>
        <v>3.5679442013325985E-2</v>
      </c>
      <c r="R47" s="27">
        <f t="shared" ca="1" si="6"/>
        <v>174.41890832929812</v>
      </c>
      <c r="S47" s="7"/>
      <c r="T47" s="28">
        <f t="shared" si="7"/>
        <v>174.34799999999996</v>
      </c>
      <c r="U47" s="27">
        <f t="shared" si="8"/>
        <v>3.0429466442670732</v>
      </c>
      <c r="V47" s="7"/>
      <c r="W47" s="28">
        <f t="shared" ca="1" si="9"/>
        <v>7.0908329298163153E-2</v>
      </c>
      <c r="X47" s="27">
        <f t="shared" ca="1" si="10"/>
        <v>8.640205096213549E-3</v>
      </c>
      <c r="Y47" s="7">
        <v>114</v>
      </c>
      <c r="Z47" s="46"/>
    </row>
    <row r="48" spans="1:26" s="26" customFormat="1" x14ac:dyDescent="0.25">
      <c r="A48" s="26">
        <v>32</v>
      </c>
      <c r="B48" s="26">
        <v>627</v>
      </c>
      <c r="C48" s="26">
        <v>12978</v>
      </c>
      <c r="D48" s="26">
        <v>15145</v>
      </c>
      <c r="E48" s="26">
        <v>13534</v>
      </c>
      <c r="F48" s="26">
        <v>11357</v>
      </c>
      <c r="G48" s="27"/>
      <c r="H48" s="7"/>
      <c r="I48" s="28">
        <f t="shared" si="0"/>
        <v>-556</v>
      </c>
      <c r="J48" s="27">
        <f t="shared" si="0"/>
        <v>3788</v>
      </c>
      <c r="K48" s="7"/>
      <c r="L48" s="28">
        <f t="shared" ca="1" si="1"/>
        <v>-523.15824599333621</v>
      </c>
      <c r="M48" s="26">
        <f t="shared" ca="1" si="2"/>
        <v>3789.5285937606072</v>
      </c>
      <c r="N48" s="26">
        <f t="shared" ca="1" si="3"/>
        <v>0.13644273625114264</v>
      </c>
      <c r="O48" s="27">
        <f t="shared" ca="1" si="4"/>
        <v>0.99366185103858562</v>
      </c>
      <c r="P48" s="7"/>
      <c r="Q48" s="28">
        <f t="shared" ca="1" si="5"/>
        <v>0.1329942916528353</v>
      </c>
      <c r="R48" s="27">
        <f t="shared" ca="1" si="6"/>
        <v>180.00564928836934</v>
      </c>
      <c r="S48" s="7"/>
      <c r="T48" s="28">
        <f t="shared" si="7"/>
        <v>179.99099999999996</v>
      </c>
      <c r="U48" s="27">
        <f t="shared" si="8"/>
        <v>3.1414355739571129</v>
      </c>
      <c r="V48" s="7"/>
      <c r="W48" s="28">
        <f t="shared" ca="1" si="9"/>
        <v>1.4649288369383839E-2</v>
      </c>
      <c r="X48" s="27">
        <f t="shared" ca="1" si="10"/>
        <v>7.1441978710083731E-2</v>
      </c>
      <c r="Y48" s="7">
        <v>113</v>
      </c>
      <c r="Z48" s="46"/>
    </row>
    <row r="49" spans="1:26" s="26" customFormat="1" x14ac:dyDescent="0.25">
      <c r="A49" s="26">
        <v>33</v>
      </c>
      <c r="B49" s="26">
        <v>638</v>
      </c>
      <c r="C49" s="26">
        <v>12800</v>
      </c>
      <c r="D49" s="26">
        <v>15122</v>
      </c>
      <c r="E49" s="26">
        <v>13731</v>
      </c>
      <c r="F49" s="26">
        <v>11394</v>
      </c>
      <c r="G49" s="27"/>
      <c r="H49" s="7"/>
      <c r="I49" s="28">
        <f t="shared" si="0"/>
        <v>-931</v>
      </c>
      <c r="J49" s="27">
        <f t="shared" si="0"/>
        <v>3728</v>
      </c>
      <c r="K49" s="7"/>
      <c r="L49" s="28">
        <f t="shared" ca="1" si="1"/>
        <v>-898.15824599333621</v>
      </c>
      <c r="M49" s="26">
        <f t="shared" ca="1" si="2"/>
        <v>3729.5285937606072</v>
      </c>
      <c r="N49" s="26">
        <f t="shared" ca="1" si="3"/>
        <v>0.23424493374308511</v>
      </c>
      <c r="O49" s="27">
        <f t="shared" ca="1" si="4"/>
        <v>0.97792909969835884</v>
      </c>
      <c r="P49" s="7"/>
      <c r="Q49" s="28">
        <f t="shared" ca="1" si="5"/>
        <v>0.23085169098384262</v>
      </c>
      <c r="R49" s="27">
        <f t="shared" ca="1" si="6"/>
        <v>185.66452796839008</v>
      </c>
      <c r="S49" s="7"/>
      <c r="T49" s="28">
        <f t="shared" si="7"/>
        <v>185.73299999999995</v>
      </c>
      <c r="U49" s="27">
        <f t="shared" si="8"/>
        <v>3.2416523796066272</v>
      </c>
      <c r="V49" s="7"/>
      <c r="W49" s="28">
        <f t="shared" ca="1" si="9"/>
        <v>-6.8472031609871919E-2</v>
      </c>
      <c r="X49" s="27">
        <f t="shared" ca="1" si="10"/>
        <v>6.11734022428152E-2</v>
      </c>
      <c r="Y49" s="7">
        <v>112</v>
      </c>
      <c r="Z49" s="46"/>
    </row>
    <row r="50" spans="1:26" s="26" customFormat="1" x14ac:dyDescent="0.25">
      <c r="A50" s="26">
        <v>34</v>
      </c>
      <c r="B50" s="26">
        <v>633</v>
      </c>
      <c r="C50" s="26">
        <v>12615</v>
      </c>
      <c r="D50" s="26">
        <v>15059</v>
      </c>
      <c r="E50" s="26">
        <v>13913</v>
      </c>
      <c r="F50" s="26">
        <v>11450</v>
      </c>
      <c r="G50" s="27"/>
      <c r="H50" s="7"/>
      <c r="I50" s="28">
        <f t="shared" si="0"/>
        <v>-1298</v>
      </c>
      <c r="J50" s="27">
        <f t="shared" si="0"/>
        <v>3609</v>
      </c>
      <c r="K50" s="7"/>
      <c r="L50" s="28">
        <f t="shared" ca="1" si="1"/>
        <v>-1265.1582459933361</v>
      </c>
      <c r="M50" s="26">
        <f t="shared" ca="1" si="2"/>
        <v>3610.5285937606072</v>
      </c>
      <c r="N50" s="26">
        <f t="shared" ca="1" si="3"/>
        <v>0.32996068435519943</v>
      </c>
      <c r="O50" s="27">
        <f t="shared" ca="1" si="4"/>
        <v>0.94672580954024221</v>
      </c>
      <c r="P50" s="7"/>
      <c r="Q50" s="28">
        <f t="shared" ca="1" si="5"/>
        <v>0.32667633325175144</v>
      </c>
      <c r="R50" s="27">
        <f t="shared" ca="1" si="6"/>
        <v>191.41979742947899</v>
      </c>
      <c r="S50" s="7"/>
      <c r="T50" s="28">
        <f t="shared" si="7"/>
        <v>191.42999999999995</v>
      </c>
      <c r="U50" s="27">
        <f t="shared" si="8"/>
        <v>3.3410837870927441</v>
      </c>
      <c r="V50" s="7"/>
      <c r="W50" s="28">
        <f t="shared" ca="1" si="9"/>
        <v>-1.0202570520959853E-2</v>
      </c>
      <c r="X50" s="27">
        <f t="shared" ca="1" si="10"/>
        <v>5.628491708847605E-2</v>
      </c>
      <c r="Y50" s="7">
        <v>111</v>
      </c>
      <c r="Z50" s="46"/>
    </row>
    <row r="51" spans="1:26" s="26" customFormat="1" x14ac:dyDescent="0.25">
      <c r="A51" s="26">
        <v>35</v>
      </c>
      <c r="B51" s="26">
        <v>632</v>
      </c>
      <c r="C51" s="26">
        <v>12436</v>
      </c>
      <c r="D51" s="26">
        <v>14993</v>
      </c>
      <c r="E51" s="26">
        <v>14088</v>
      </c>
      <c r="F51" s="26">
        <v>11522</v>
      </c>
      <c r="G51" s="27"/>
      <c r="H51" s="7"/>
      <c r="I51" s="28">
        <f t="shared" si="0"/>
        <v>-1652</v>
      </c>
      <c r="J51" s="27">
        <f t="shared" si="0"/>
        <v>3471</v>
      </c>
      <c r="K51" s="7"/>
      <c r="L51" s="28">
        <f t="shared" ca="1" si="1"/>
        <v>-1619.1582459933361</v>
      </c>
      <c r="M51" s="26">
        <f t="shared" ca="1" si="2"/>
        <v>3472.5285937606072</v>
      </c>
      <c r="N51" s="26">
        <f t="shared" ca="1" si="3"/>
        <v>0.42228595878759312</v>
      </c>
      <c r="O51" s="27">
        <f t="shared" ca="1" si="4"/>
        <v>0.91054048145772049</v>
      </c>
      <c r="P51" s="7"/>
      <c r="Q51" s="28">
        <f t="shared" ca="1" si="5"/>
        <v>0.41912777290199327</v>
      </c>
      <c r="R51" s="27">
        <f t="shared" ca="1" si="6"/>
        <v>197.0992647411158</v>
      </c>
      <c r="S51" s="7"/>
      <c r="T51" s="28">
        <f t="shared" si="7"/>
        <v>197.11799999999994</v>
      </c>
      <c r="U51" s="27">
        <f t="shared" si="8"/>
        <v>3.4403581149461813</v>
      </c>
      <c r="V51" s="7"/>
      <c r="W51" s="28">
        <f t="shared" ca="1" si="9"/>
        <v>-1.8735258884134964E-2</v>
      </c>
      <c r="X51" s="27">
        <f t="shared" ca="1" si="10"/>
        <v>0.10533988301338582</v>
      </c>
      <c r="Y51" s="7">
        <v>110</v>
      </c>
      <c r="Z51" s="46"/>
    </row>
    <row r="52" spans="1:26" s="26" customFormat="1" x14ac:dyDescent="0.25">
      <c r="A52" s="26">
        <v>36</v>
      </c>
      <c r="B52" s="26">
        <v>603</v>
      </c>
      <c r="C52" s="26">
        <v>12278</v>
      </c>
      <c r="D52" s="26">
        <v>14909</v>
      </c>
      <c r="E52" s="26">
        <v>14256</v>
      </c>
      <c r="F52" s="26">
        <v>11608</v>
      </c>
      <c r="G52" s="27"/>
      <c r="H52" s="7"/>
      <c r="I52" s="28">
        <f t="shared" si="0"/>
        <v>-1978</v>
      </c>
      <c r="J52" s="27">
        <f t="shared" si="0"/>
        <v>3301</v>
      </c>
      <c r="K52" s="7"/>
      <c r="L52" s="28">
        <f t="shared" ca="1" si="1"/>
        <v>-1945.1582459933361</v>
      </c>
      <c r="M52" s="26">
        <f t="shared" ca="1" si="2"/>
        <v>3302.5285937606072</v>
      </c>
      <c r="N52" s="26">
        <f t="shared" ca="1" si="3"/>
        <v>0.50730866914058848</v>
      </c>
      <c r="O52" s="27">
        <f t="shared" ca="1" si="4"/>
        <v>0.86596435266041105</v>
      </c>
      <c r="P52" s="7"/>
      <c r="Q52" s="28">
        <f t="shared" ca="1" si="5"/>
        <v>0.5043057311946032</v>
      </c>
      <c r="R52" s="27">
        <f t="shared" ca="1" si="6"/>
        <v>202.59728359253756</v>
      </c>
      <c r="S52" s="7"/>
      <c r="T52" s="28">
        <f t="shared" si="7"/>
        <v>202.54499999999993</v>
      </c>
      <c r="U52" s="27">
        <f t="shared" si="8"/>
        <v>3.5350771334519133</v>
      </c>
      <c r="V52" s="7"/>
      <c r="W52" s="28">
        <f t="shared" ca="1" si="9"/>
        <v>5.2283592537634149E-2</v>
      </c>
      <c r="X52" s="27">
        <f t="shared" ca="1" si="10"/>
        <v>-7.9407802336959321E-3</v>
      </c>
      <c r="Y52" s="7">
        <v>109</v>
      </c>
      <c r="Z52" s="46"/>
    </row>
    <row r="53" spans="1:26" s="26" customFormat="1" x14ac:dyDescent="0.25">
      <c r="A53" s="26">
        <v>37</v>
      </c>
      <c r="B53" s="26">
        <v>610</v>
      </c>
      <c r="C53" s="26">
        <v>12114</v>
      </c>
      <c r="D53" s="26">
        <v>14797</v>
      </c>
      <c r="E53" s="26">
        <v>14398</v>
      </c>
      <c r="F53" s="26">
        <v>11698</v>
      </c>
      <c r="G53" s="27"/>
      <c r="H53" s="7"/>
      <c r="I53" s="28">
        <f t="shared" si="0"/>
        <v>-2284</v>
      </c>
      <c r="J53" s="27">
        <f t="shared" si="0"/>
        <v>3099</v>
      </c>
      <c r="K53" s="7"/>
      <c r="L53" s="28">
        <f t="shared" ca="1" si="1"/>
        <v>-2251.1582459933361</v>
      </c>
      <c r="M53" s="26">
        <f t="shared" ca="1" si="2"/>
        <v>3100.5285937606072</v>
      </c>
      <c r="N53" s="26">
        <f t="shared" ca="1" si="3"/>
        <v>0.58711526229401356</v>
      </c>
      <c r="O53" s="27">
        <f t="shared" ca="1" si="4"/>
        <v>0.81299742314831402</v>
      </c>
      <c r="P53" s="7"/>
      <c r="Q53" s="28">
        <f t="shared" ca="1" si="5"/>
        <v>0.58429666757990262</v>
      </c>
      <c r="R53" s="27">
        <f t="shared" ca="1" si="6"/>
        <v>208.08692788333224</v>
      </c>
      <c r="S53" s="7"/>
      <c r="T53" s="28">
        <f t="shared" si="7"/>
        <v>208.03499999999994</v>
      </c>
      <c r="U53" s="27">
        <f t="shared" si="8"/>
        <v>3.6308957093864023</v>
      </c>
      <c r="V53" s="7"/>
      <c r="W53" s="28">
        <f t="shared" ca="1" si="9"/>
        <v>5.1927883332297142E-2</v>
      </c>
      <c r="X53" s="27">
        <f t="shared" ca="1" si="10"/>
        <v>1.8672534410256958E-2</v>
      </c>
      <c r="Y53" s="7">
        <v>108</v>
      </c>
      <c r="Z53" s="46"/>
    </row>
    <row r="54" spans="1:26" s="26" customFormat="1" x14ac:dyDescent="0.25">
      <c r="A54" s="26">
        <v>38</v>
      </c>
      <c r="B54" s="26">
        <v>626</v>
      </c>
      <c r="C54" s="26">
        <v>11979</v>
      </c>
      <c r="D54" s="26">
        <v>14692</v>
      </c>
      <c r="E54" s="26">
        <v>14555</v>
      </c>
      <c r="F54" s="26">
        <v>11828</v>
      </c>
      <c r="G54" s="27"/>
      <c r="H54" s="7"/>
      <c r="I54" s="28">
        <f t="shared" si="0"/>
        <v>-2576</v>
      </c>
      <c r="J54" s="27">
        <f t="shared" si="0"/>
        <v>2864</v>
      </c>
      <c r="K54" s="7"/>
      <c r="L54" s="28">
        <f t="shared" ca="1" si="1"/>
        <v>-2543.1582459933361</v>
      </c>
      <c r="M54" s="26">
        <f t="shared" ca="1" si="2"/>
        <v>2865.5285937606072</v>
      </c>
      <c r="N54" s="26">
        <f t="shared" ca="1" si="3"/>
        <v>0.66327057340773943</v>
      </c>
      <c r="O54" s="27">
        <f t="shared" ca="1" si="4"/>
        <v>0.75137748039909225</v>
      </c>
      <c r="P54" s="7"/>
      <c r="Q54" s="28">
        <f t="shared" ca="1" si="5"/>
        <v>0.66066633685558607</v>
      </c>
      <c r="R54" s="27">
        <f t="shared" ca="1" si="6"/>
        <v>213.70664953766482</v>
      </c>
      <c r="S54" s="7"/>
      <c r="T54" s="28">
        <f t="shared" si="7"/>
        <v>213.66899999999993</v>
      </c>
      <c r="U54" s="27">
        <f t="shared" si="8"/>
        <v>3.7292275594437627</v>
      </c>
      <c r="V54" s="7"/>
      <c r="W54" s="28">
        <f t="shared" ca="1" si="9"/>
        <v>3.7649537664890431E-2</v>
      </c>
      <c r="X54" s="27">
        <f t="shared" ca="1" si="10"/>
        <v>7.9193043724586687E-2</v>
      </c>
      <c r="Y54" s="7">
        <v>107</v>
      </c>
      <c r="Z54" s="46"/>
    </row>
    <row r="55" spans="1:26" s="26" customFormat="1" x14ac:dyDescent="0.25">
      <c r="A55" s="26">
        <v>39</v>
      </c>
      <c r="B55" s="26">
        <v>623</v>
      </c>
      <c r="C55" s="26">
        <v>11835</v>
      </c>
      <c r="D55" s="26">
        <v>14550</v>
      </c>
      <c r="E55" s="26">
        <v>14679</v>
      </c>
      <c r="F55" s="26">
        <v>11952</v>
      </c>
      <c r="G55" s="27"/>
      <c r="H55" s="7"/>
      <c r="I55" s="28">
        <f t="shared" si="0"/>
        <v>-2844</v>
      </c>
      <c r="J55" s="27">
        <f t="shared" si="0"/>
        <v>2598</v>
      </c>
      <c r="K55" s="7"/>
      <c r="L55" s="28">
        <f t="shared" ca="1" si="1"/>
        <v>-2811.1582459933361</v>
      </c>
      <c r="M55" s="26">
        <f t="shared" ca="1" si="2"/>
        <v>2599.5285937606072</v>
      </c>
      <c r="N55" s="26">
        <f t="shared" ca="1" si="3"/>
        <v>0.73316654388198099</v>
      </c>
      <c r="O55" s="27">
        <f t="shared" ca="1" si="4"/>
        <v>0.68162894945741992</v>
      </c>
      <c r="P55" s="7"/>
      <c r="Q55" s="28">
        <f t="shared" ca="1" si="5"/>
        <v>0.7308048442888454</v>
      </c>
      <c r="R55" s="27">
        <f t="shared" ca="1" si="6"/>
        <v>219.37636708283685</v>
      </c>
      <c r="S55" s="7"/>
      <c r="T55" s="28">
        <f t="shared" si="7"/>
        <v>219.27599999999993</v>
      </c>
      <c r="U55" s="27">
        <f t="shared" si="8"/>
        <v>3.8270881706030844</v>
      </c>
      <c r="V55" s="7"/>
      <c r="W55" s="28">
        <f t="shared" ca="1" si="9"/>
        <v>0.10036708283692519</v>
      </c>
      <c r="X55" s="27">
        <f t="shared" ca="1" si="10"/>
        <v>2.7538603409766438E-2</v>
      </c>
      <c r="Y55" s="7">
        <v>106</v>
      </c>
      <c r="Z55" s="46"/>
    </row>
    <row r="56" spans="1:26" s="26" customFormat="1" x14ac:dyDescent="0.25">
      <c r="A56" s="26">
        <v>40</v>
      </c>
      <c r="B56" s="26">
        <v>621</v>
      </c>
      <c r="C56" s="26">
        <v>11722</v>
      </c>
      <c r="D56" s="26">
        <v>14422</v>
      </c>
      <c r="E56" s="26">
        <v>14814</v>
      </c>
      <c r="F56" s="26">
        <v>12106</v>
      </c>
      <c r="G56" s="27"/>
      <c r="H56" s="7"/>
      <c r="I56" s="28">
        <f t="shared" si="0"/>
        <v>-3092</v>
      </c>
      <c r="J56" s="27">
        <f t="shared" si="0"/>
        <v>2316</v>
      </c>
      <c r="K56" s="7"/>
      <c r="L56" s="28">
        <f t="shared" ca="1" si="1"/>
        <v>-3059.1582459933361</v>
      </c>
      <c r="M56" s="26">
        <f t="shared" ca="1" si="2"/>
        <v>2317.5285937606072</v>
      </c>
      <c r="N56" s="26">
        <f t="shared" ca="1" si="3"/>
        <v>0.79784639715665218</v>
      </c>
      <c r="O56" s="27">
        <f t="shared" ca="1" si="4"/>
        <v>0.60768501815835374</v>
      </c>
      <c r="P56" s="7"/>
      <c r="Q56" s="28">
        <f t="shared" ca="1" si="5"/>
        <v>0.79574176645554717</v>
      </c>
      <c r="R56" s="27">
        <f t="shared" ca="1" si="6"/>
        <v>225.01441051993879</v>
      </c>
      <c r="S56" s="7"/>
      <c r="T56" s="28">
        <f t="shared" si="7"/>
        <v>224.86499999999992</v>
      </c>
      <c r="U56" s="27">
        <f t="shared" si="8"/>
        <v>3.9246346224970479</v>
      </c>
      <c r="V56" s="7"/>
      <c r="W56" s="28">
        <f t="shared" ca="1" si="9"/>
        <v>0.14941051993886845</v>
      </c>
      <c r="X56" s="27">
        <f t="shared" ca="1" si="10"/>
        <v>1.8070987612674116E-2</v>
      </c>
      <c r="Y56" s="7">
        <v>105</v>
      </c>
      <c r="Z56" s="46"/>
    </row>
    <row r="57" spans="1:26" s="26" customFormat="1" x14ac:dyDescent="0.25">
      <c r="A57" s="26">
        <v>41</v>
      </c>
      <c r="B57" s="26">
        <v>643</v>
      </c>
      <c r="C57" s="26">
        <v>11610</v>
      </c>
      <c r="D57" s="26">
        <v>14254</v>
      </c>
      <c r="E57" s="26">
        <v>14915</v>
      </c>
      <c r="F57" s="26">
        <v>12252</v>
      </c>
      <c r="G57" s="27"/>
      <c r="H57" s="7"/>
      <c r="I57" s="28">
        <f t="shared" si="0"/>
        <v>-3305</v>
      </c>
      <c r="J57" s="27">
        <f t="shared" si="0"/>
        <v>2002</v>
      </c>
      <c r="K57" s="7"/>
      <c r="L57" s="28">
        <f t="shared" ca="1" si="1"/>
        <v>-3272.1582459933361</v>
      </c>
      <c r="M57" s="26">
        <f t="shared" ca="1" si="2"/>
        <v>2003.528593760607</v>
      </c>
      <c r="N57" s="26">
        <f t="shared" ca="1" si="3"/>
        <v>0.85339804533207553</v>
      </c>
      <c r="O57" s="27">
        <f t="shared" ca="1" si="4"/>
        <v>0.52535028614449986</v>
      </c>
      <c r="P57" s="7"/>
      <c r="Q57" s="28">
        <f t="shared" ca="1" si="5"/>
        <v>0.8515795552455856</v>
      </c>
      <c r="R57" s="27">
        <f t="shared" ca="1" si="6"/>
        <v>230.71137332333353</v>
      </c>
      <c r="S57" s="7"/>
      <c r="T57" s="28">
        <f t="shared" si="7"/>
        <v>230.65199999999993</v>
      </c>
      <c r="U57" s="27">
        <f t="shared" si="8"/>
        <v>4.0256368263099596</v>
      </c>
      <c r="V57" s="7"/>
      <c r="W57" s="28">
        <f t="shared" ca="1" si="9"/>
        <v>5.9373323333602457E-2</v>
      </c>
      <c r="X57" s="27">
        <f t="shared" ca="1" si="10"/>
        <v>0.1091796443419355</v>
      </c>
      <c r="Y57" s="7">
        <v>104</v>
      </c>
      <c r="Z57" s="46"/>
    </row>
    <row r="58" spans="1:26" s="26" customFormat="1" x14ac:dyDescent="0.25">
      <c r="A58" s="26">
        <v>42</v>
      </c>
      <c r="B58" s="26">
        <v>632</v>
      </c>
      <c r="C58" s="26">
        <v>11509</v>
      </c>
      <c r="D58" s="26">
        <v>14080</v>
      </c>
      <c r="E58" s="26">
        <v>14996</v>
      </c>
      <c r="F58" s="26">
        <v>12416</v>
      </c>
      <c r="G58" s="27"/>
      <c r="H58" s="7"/>
      <c r="I58" s="28">
        <f t="shared" si="0"/>
        <v>-3487</v>
      </c>
      <c r="J58" s="27">
        <f t="shared" si="0"/>
        <v>1664</v>
      </c>
      <c r="K58" s="7"/>
      <c r="L58" s="28">
        <f t="shared" ca="1" si="1"/>
        <v>-3454.1582459933361</v>
      </c>
      <c r="M58" s="26">
        <f t="shared" ca="1" si="2"/>
        <v>1665.528593760607</v>
      </c>
      <c r="N58" s="26">
        <f t="shared" ca="1" si="3"/>
        <v>0.90086471184816497</v>
      </c>
      <c r="O58" s="27">
        <f t="shared" ca="1" si="4"/>
        <v>0.4367224535945553</v>
      </c>
      <c r="P58" s="7"/>
      <c r="Q58" s="28">
        <f t="shared" ca="1" si="5"/>
        <v>0.89935415870449786</v>
      </c>
      <c r="R58" s="27">
        <f t="shared" ca="1" si="6"/>
        <v>236.48133111866503</v>
      </c>
      <c r="S58" s="7"/>
      <c r="T58" s="28">
        <f t="shared" si="7"/>
        <v>236.33999999999992</v>
      </c>
      <c r="U58" s="27">
        <f t="shared" si="8"/>
        <v>4.1249111541633976</v>
      </c>
      <c r="V58" s="7"/>
      <c r="W58" s="28">
        <f t="shared" ca="1" si="9"/>
        <v>0.14133111866510717</v>
      </c>
      <c r="X58" s="27">
        <f t="shared" ca="1" si="10"/>
        <v>7.6809356489491165E-2</v>
      </c>
      <c r="Y58" s="7">
        <v>103</v>
      </c>
      <c r="Z58" s="46"/>
    </row>
    <row r="59" spans="1:26" s="26" customFormat="1" x14ac:dyDescent="0.25">
      <c r="A59" s="26">
        <v>43</v>
      </c>
      <c r="B59" s="26">
        <v>631</v>
      </c>
      <c r="C59" s="26">
        <v>11430</v>
      </c>
      <c r="D59" s="26">
        <v>13907</v>
      </c>
      <c r="E59" s="26">
        <v>15073</v>
      </c>
      <c r="F59" s="26">
        <v>12589</v>
      </c>
      <c r="G59" s="27"/>
      <c r="H59" s="7"/>
      <c r="I59" s="28">
        <f t="shared" si="0"/>
        <v>-3643</v>
      </c>
      <c r="J59" s="27">
        <f t="shared" si="0"/>
        <v>1318</v>
      </c>
      <c r="K59" s="7"/>
      <c r="L59" s="28">
        <f t="shared" ca="1" si="1"/>
        <v>-3610.1582459933361</v>
      </c>
      <c r="M59" s="26">
        <f t="shared" ca="1" si="2"/>
        <v>1319.528593760607</v>
      </c>
      <c r="N59" s="26">
        <f t="shared" ca="1" si="3"/>
        <v>0.94155042600481309</v>
      </c>
      <c r="O59" s="27">
        <f t="shared" ca="1" si="4"/>
        <v>0.34599692086591388</v>
      </c>
      <c r="P59" s="7"/>
      <c r="Q59" s="28">
        <f t="shared" ca="1" si="5"/>
        <v>0.94035505062948799</v>
      </c>
      <c r="R59" s="27">
        <f t="shared" ca="1" si="6"/>
        <v>242.18160693862001</v>
      </c>
      <c r="S59" s="7"/>
      <c r="T59" s="28">
        <f t="shared" si="7"/>
        <v>242.01899999999992</v>
      </c>
      <c r="U59" s="27">
        <f t="shared" si="8"/>
        <v>4.224028402384155</v>
      </c>
      <c r="V59" s="7"/>
      <c r="W59" s="28">
        <f t="shared" ca="1" si="9"/>
        <v>0.16260693862008679</v>
      </c>
      <c r="X59" s="27">
        <f t="shared" ca="1" si="10"/>
        <v>0.10165107622344749</v>
      </c>
      <c r="Y59" s="7">
        <v>102</v>
      </c>
      <c r="Z59" s="46"/>
    </row>
    <row r="60" spans="1:26" s="26" customFormat="1" x14ac:dyDescent="0.25">
      <c r="A60" s="26">
        <v>44</v>
      </c>
      <c r="B60" s="26">
        <v>621</v>
      </c>
      <c r="C60" s="26">
        <v>11385</v>
      </c>
      <c r="D60" s="26">
        <v>13735</v>
      </c>
      <c r="E60" s="26">
        <v>15135</v>
      </c>
      <c r="F60" s="26">
        <v>12775</v>
      </c>
      <c r="G60" s="27"/>
      <c r="H60" s="7"/>
      <c r="I60" s="28">
        <f t="shared" si="0"/>
        <v>-3750</v>
      </c>
      <c r="J60" s="27">
        <f t="shared" si="0"/>
        <v>960</v>
      </c>
      <c r="K60" s="7"/>
      <c r="L60" s="28">
        <f t="shared" ca="1" si="1"/>
        <v>-3717.1582459933361</v>
      </c>
      <c r="M60" s="26">
        <f t="shared" ca="1" si="2"/>
        <v>961.52859376060712</v>
      </c>
      <c r="N60" s="26">
        <f t="shared" ca="1" si="3"/>
        <v>0.96945665302251394</v>
      </c>
      <c r="O60" s="27">
        <f t="shared" ca="1" si="4"/>
        <v>0.25212483786922707</v>
      </c>
      <c r="P60" s="7"/>
      <c r="Q60" s="28">
        <f t="shared" ca="1" si="5"/>
        <v>0.96858730094069256</v>
      </c>
      <c r="R60" s="27">
        <f t="shared" ca="1" si="6"/>
        <v>247.79193635252238</v>
      </c>
      <c r="S60" s="7"/>
      <c r="T60" s="28">
        <f t="shared" si="7"/>
        <v>247.60799999999992</v>
      </c>
      <c r="U60" s="27">
        <f t="shared" si="8"/>
        <v>4.3215748542781176</v>
      </c>
      <c r="V60" s="7"/>
      <c r="W60" s="28">
        <f t="shared" ca="1" si="9"/>
        <v>0.18393635252246554</v>
      </c>
      <c r="X60" s="27">
        <f t="shared" ca="1" si="10"/>
        <v>-6.6865902223582907E-3</v>
      </c>
      <c r="Y60" s="7">
        <v>101</v>
      </c>
      <c r="Z60" s="46"/>
    </row>
    <row r="61" spans="1:26" s="26" customFormat="1" x14ac:dyDescent="0.25">
      <c r="A61" s="26">
        <v>45</v>
      </c>
      <c r="B61" s="26">
        <v>600</v>
      </c>
      <c r="C61" s="26">
        <v>11345</v>
      </c>
      <c r="D61" s="26">
        <v>13560</v>
      </c>
      <c r="E61" s="26">
        <v>15167</v>
      </c>
      <c r="F61" s="26">
        <v>12948</v>
      </c>
      <c r="G61" s="27"/>
      <c r="H61" s="7"/>
      <c r="I61" s="28">
        <f t="shared" si="0"/>
        <v>-3822</v>
      </c>
      <c r="J61" s="27">
        <f t="shared" si="0"/>
        <v>612</v>
      </c>
      <c r="K61" s="7"/>
      <c r="L61" s="28">
        <f t="shared" ca="1" si="1"/>
        <v>-3789.1582459933361</v>
      </c>
      <c r="M61" s="26">
        <f t="shared" ca="1" si="2"/>
        <v>613.52859376060712</v>
      </c>
      <c r="N61" s="26">
        <f t="shared" ca="1" si="3"/>
        <v>0.98823467494096695</v>
      </c>
      <c r="O61" s="27">
        <f t="shared" ca="1" si="4"/>
        <v>0.16087488009591136</v>
      </c>
      <c r="P61" s="7"/>
      <c r="Q61" s="28">
        <f t="shared" ca="1" si="5"/>
        <v>0.98768218905721039</v>
      </c>
      <c r="R61" s="27">
        <f t="shared" ca="1" si="6"/>
        <v>253.13117300817089</v>
      </c>
      <c r="S61" s="7"/>
      <c r="T61" s="28">
        <f t="shared" si="7"/>
        <v>253.00799999999992</v>
      </c>
      <c r="U61" s="27">
        <f t="shared" si="8"/>
        <v>4.4158226338858118</v>
      </c>
      <c r="V61" s="7"/>
      <c r="W61" s="28">
        <f t="shared" ca="1" si="9"/>
        <v>0.12317300817096566</v>
      </c>
      <c r="X61" s="27">
        <f t="shared" ca="1" si="10"/>
        <v>7.2662824744128329E-2</v>
      </c>
      <c r="Y61" s="7">
        <v>100</v>
      </c>
      <c r="Z61" s="46"/>
    </row>
    <row r="62" spans="1:26" s="26" customFormat="1" x14ac:dyDescent="0.25">
      <c r="A62" s="26">
        <v>46</v>
      </c>
      <c r="B62" s="26">
        <v>619</v>
      </c>
      <c r="C62" s="26">
        <v>11319</v>
      </c>
      <c r="D62" s="26">
        <v>13367</v>
      </c>
      <c r="E62" s="26">
        <v>15183</v>
      </c>
      <c r="F62" s="26">
        <v>13122</v>
      </c>
      <c r="G62" s="27"/>
      <c r="H62" s="7"/>
      <c r="I62" s="28">
        <f t="shared" si="0"/>
        <v>-3864</v>
      </c>
      <c r="J62" s="27">
        <f t="shared" si="0"/>
        <v>245</v>
      </c>
      <c r="K62" s="7"/>
      <c r="L62" s="28">
        <f t="shared" ca="1" si="1"/>
        <v>-3831.1582459933361</v>
      </c>
      <c r="M62" s="26">
        <f t="shared" ca="1" si="2"/>
        <v>246.52859376060707</v>
      </c>
      <c r="N62" s="26">
        <f t="shared" ca="1" si="3"/>
        <v>0.99918852106006451</v>
      </c>
      <c r="O62" s="27">
        <f t="shared" ca="1" si="4"/>
        <v>6.4642884398190492E-2</v>
      </c>
      <c r="P62" s="7"/>
      <c r="Q62" s="28">
        <f t="shared" ca="1" si="5"/>
        <v>0.99897014822412755</v>
      </c>
      <c r="R62" s="27">
        <f t="shared" ca="1" si="6"/>
        <v>258.67991761220173</v>
      </c>
      <c r="S62" s="7"/>
      <c r="T62" s="28">
        <f t="shared" si="7"/>
        <v>258.57899999999995</v>
      </c>
      <c r="U62" s="27">
        <f t="shared" si="8"/>
        <v>4.5130549265144158</v>
      </c>
      <c r="V62" s="7"/>
      <c r="W62" s="28">
        <f t="shared" ca="1" si="9"/>
        <v>0.10091761220178341</v>
      </c>
      <c r="X62" s="27">
        <f t="shared" ca="1" si="10"/>
        <v>0.10378353374488825</v>
      </c>
      <c r="Y62" s="7">
        <v>99</v>
      </c>
      <c r="Z62" s="46"/>
    </row>
    <row r="63" spans="1:26" s="26" customFormat="1" x14ac:dyDescent="0.25">
      <c r="A63" s="26">
        <v>47</v>
      </c>
      <c r="B63" s="26">
        <v>635</v>
      </c>
      <c r="C63" s="26">
        <v>11322</v>
      </c>
      <c r="D63" s="26">
        <v>13181</v>
      </c>
      <c r="E63" s="26">
        <v>15187</v>
      </c>
      <c r="F63" s="26">
        <v>13320</v>
      </c>
      <c r="G63" s="27"/>
      <c r="H63" s="7"/>
      <c r="I63" s="28">
        <f t="shared" si="0"/>
        <v>-3865</v>
      </c>
      <c r="J63" s="27">
        <f t="shared" si="0"/>
        <v>-139</v>
      </c>
      <c r="K63" s="7"/>
      <c r="L63" s="28">
        <f t="shared" ca="1" si="1"/>
        <v>-3832.1582459933361</v>
      </c>
      <c r="M63" s="26">
        <f t="shared" ca="1" si="2"/>
        <v>-137.47140623939293</v>
      </c>
      <c r="N63" s="26">
        <f t="shared" ca="1" si="3"/>
        <v>0.99944932692004296</v>
      </c>
      <c r="O63" s="27">
        <f t="shared" ca="1" si="4"/>
        <v>-3.6046724179261302E-2</v>
      </c>
      <c r="P63" s="7"/>
      <c r="Q63" s="28">
        <f t="shared" ca="1" si="5"/>
        <v>0.99958047627734559</v>
      </c>
      <c r="R63" s="27">
        <f t="shared" ca="1" si="6"/>
        <v>264.44763534946992</v>
      </c>
      <c r="S63" s="7"/>
      <c r="T63" s="28">
        <f t="shared" si="7"/>
        <v>264.29399999999993</v>
      </c>
      <c r="U63" s="27">
        <f t="shared" si="8"/>
        <v>4.6128004932658921</v>
      </c>
      <c r="V63" s="7"/>
      <c r="W63" s="28">
        <f t="shared" ca="1" si="9"/>
        <v>0.1536353494699938</v>
      </c>
      <c r="X63" s="27">
        <f t="shared" ca="1" si="10"/>
        <v>-3.0522584214054405E-3</v>
      </c>
      <c r="Y63" s="7">
        <v>98</v>
      </c>
      <c r="Z63" s="46"/>
    </row>
    <row r="64" spans="1:26" s="26" customFormat="1" x14ac:dyDescent="0.25">
      <c r="A64" s="26">
        <v>48</v>
      </c>
      <c r="B64" s="26">
        <v>633</v>
      </c>
      <c r="C64" s="26">
        <v>11333</v>
      </c>
      <c r="D64" s="26">
        <v>12988</v>
      </c>
      <c r="E64" s="26">
        <v>15166</v>
      </c>
      <c r="F64" s="26">
        <v>13499</v>
      </c>
      <c r="G64" s="27"/>
      <c r="H64" s="7"/>
      <c r="I64" s="28">
        <f t="shared" si="0"/>
        <v>-3833</v>
      </c>
      <c r="J64" s="27">
        <f t="shared" si="0"/>
        <v>-511</v>
      </c>
      <c r="K64" s="7"/>
      <c r="L64" s="28">
        <f t="shared" ca="1" si="1"/>
        <v>-3800.1582459933361</v>
      </c>
      <c r="M64" s="26">
        <f t="shared" ca="1" si="2"/>
        <v>-509.47140623939293</v>
      </c>
      <c r="N64" s="26">
        <f t="shared" ca="1" si="3"/>
        <v>0.99110353940073059</v>
      </c>
      <c r="O64" s="27">
        <f t="shared" ca="1" si="4"/>
        <v>-0.13358978248866774</v>
      </c>
      <c r="P64" s="7"/>
      <c r="Q64" s="28">
        <f t="shared" ca="1" si="5"/>
        <v>0.99157323657855145</v>
      </c>
      <c r="R64" s="27">
        <f t="shared" ca="1" si="6"/>
        <v>270.05531566242416</v>
      </c>
      <c r="S64" s="7"/>
      <c r="T64" s="28">
        <f t="shared" si="7"/>
        <v>269.99099999999993</v>
      </c>
      <c r="U64" s="27">
        <f t="shared" si="8"/>
        <v>4.712231900752009</v>
      </c>
      <c r="V64" s="7"/>
      <c r="W64" s="28">
        <f t="shared" ca="1" si="9"/>
        <v>6.4315662424235143E-2</v>
      </c>
      <c r="X64" s="27">
        <f t="shared" ca="1" si="10"/>
        <v>5.354307585736251E-2</v>
      </c>
      <c r="Y64" s="7">
        <v>97</v>
      </c>
      <c r="Z64" s="46"/>
    </row>
    <row r="65" spans="1:26" s="26" customFormat="1" x14ac:dyDescent="0.25">
      <c r="A65" s="26">
        <v>49</v>
      </c>
      <c r="B65" s="26">
        <v>633</v>
      </c>
      <c r="C65" s="26">
        <v>11372</v>
      </c>
      <c r="D65" s="26">
        <v>12807</v>
      </c>
      <c r="E65" s="26">
        <v>15137</v>
      </c>
      <c r="F65" s="26">
        <v>13689</v>
      </c>
      <c r="G65" s="27"/>
      <c r="H65" s="7"/>
      <c r="I65" s="28">
        <f t="shared" si="0"/>
        <v>-3765</v>
      </c>
      <c r="J65" s="27">
        <f t="shared" si="0"/>
        <v>-882</v>
      </c>
      <c r="K65" s="7"/>
      <c r="L65" s="28">
        <f t="shared" ca="1" si="1"/>
        <v>-3732.1582459933361</v>
      </c>
      <c r="M65" s="26">
        <f t="shared" ca="1" si="2"/>
        <v>-880.47140623939288</v>
      </c>
      <c r="N65" s="26">
        <f t="shared" ca="1" si="3"/>
        <v>0.97336874092219161</v>
      </c>
      <c r="O65" s="27">
        <f t="shared" ca="1" si="4"/>
        <v>-0.23087062827573704</v>
      </c>
      <c r="P65" s="7"/>
      <c r="Q65" s="28">
        <f t="shared" ca="1" si="5"/>
        <v>0.9741760191433565</v>
      </c>
      <c r="R65" s="27">
        <f t="shared" ca="1" si="6"/>
        <v>275.71492938923234</v>
      </c>
      <c r="S65" s="7"/>
      <c r="T65" s="28">
        <f t="shared" si="7"/>
        <v>275.68799999999993</v>
      </c>
      <c r="U65" s="27">
        <f t="shared" si="8"/>
        <v>4.8116633082381259</v>
      </c>
      <c r="V65" s="7"/>
      <c r="W65" s="28">
        <f t="shared" ca="1" si="9"/>
        <v>2.6929389232407175E-2</v>
      </c>
      <c r="X65" s="27">
        <f t="shared" ca="1" si="10"/>
        <v>2.9678685801229676E-2</v>
      </c>
      <c r="Y65" s="7">
        <v>96</v>
      </c>
      <c r="Z65" s="46"/>
    </row>
    <row r="66" spans="1:26" s="26" customFormat="1" x14ac:dyDescent="0.25">
      <c r="A66" s="26">
        <v>50</v>
      </c>
      <c r="B66" s="26">
        <v>635</v>
      </c>
      <c r="C66" s="26">
        <v>11423</v>
      </c>
      <c r="D66" s="26">
        <v>12624</v>
      </c>
      <c r="E66" s="26">
        <v>15078</v>
      </c>
      <c r="F66" s="26">
        <v>13870</v>
      </c>
      <c r="G66" s="27"/>
      <c r="H66" s="7"/>
      <c r="I66" s="28">
        <f t="shared" si="0"/>
        <v>-3655</v>
      </c>
      <c r="J66" s="27">
        <f t="shared" si="0"/>
        <v>-1246</v>
      </c>
      <c r="K66" s="7"/>
      <c r="L66" s="28">
        <f t="shared" ca="1" si="1"/>
        <v>-3622.1582459933361</v>
      </c>
      <c r="M66" s="26">
        <f t="shared" ca="1" si="2"/>
        <v>-1244.471406239393</v>
      </c>
      <c r="N66" s="26">
        <f t="shared" ca="1" si="3"/>
        <v>0.94468009632455519</v>
      </c>
      <c r="O66" s="27">
        <f t="shared" ca="1" si="4"/>
        <v>-0.32631598640644655</v>
      </c>
      <c r="P66" s="7"/>
      <c r="Q66" s="28">
        <f t="shared" ca="1" si="5"/>
        <v>0.94581851812430195</v>
      </c>
      <c r="R66" s="27">
        <f t="shared" ca="1" si="6"/>
        <v>281.41723812290547</v>
      </c>
      <c r="S66" s="7"/>
      <c r="T66" s="28">
        <f t="shared" si="7"/>
        <v>281.40299999999991</v>
      </c>
      <c r="U66" s="27">
        <f t="shared" si="8"/>
        <v>4.9114088749896014</v>
      </c>
      <c r="V66" s="7"/>
      <c r="W66" s="28">
        <f t="shared" ca="1" si="9"/>
        <v>1.4238122905567252E-2</v>
      </c>
      <c r="X66" s="27">
        <f t="shared" ca="1" si="10"/>
        <v>5.3407017367703702E-3</v>
      </c>
      <c r="Y66" s="7">
        <v>95</v>
      </c>
      <c r="Z66" s="46"/>
    </row>
    <row r="67" spans="1:26" s="26" customFormat="1" x14ac:dyDescent="0.25">
      <c r="A67" s="26">
        <v>51</v>
      </c>
      <c r="B67" s="26">
        <v>630</v>
      </c>
      <c r="C67" s="26">
        <v>11504</v>
      </c>
      <c r="D67" s="26">
        <v>12456</v>
      </c>
      <c r="E67" s="26">
        <v>15015</v>
      </c>
      <c r="F67" s="26">
        <v>14049</v>
      </c>
      <c r="G67" s="27"/>
      <c r="H67" s="7"/>
      <c r="I67" s="28">
        <f t="shared" si="0"/>
        <v>-3511</v>
      </c>
      <c r="J67" s="27">
        <f t="shared" si="0"/>
        <v>-1593</v>
      </c>
      <c r="K67" s="7"/>
      <c r="L67" s="28">
        <f t="shared" ca="1" si="1"/>
        <v>-3478.1582459933361</v>
      </c>
      <c r="M67" s="26">
        <f t="shared" ca="1" si="2"/>
        <v>-1591.471406239393</v>
      </c>
      <c r="N67" s="26">
        <f t="shared" ca="1" si="3"/>
        <v>0.90712405248764927</v>
      </c>
      <c r="O67" s="27">
        <f t="shared" ca="1" si="4"/>
        <v>-0.41730373165742513</v>
      </c>
      <c r="P67" s="7"/>
      <c r="Q67" s="28">
        <f t="shared" ca="1" si="5"/>
        <v>0.90857809087218011</v>
      </c>
      <c r="R67" s="27">
        <f t="shared" ca="1" si="6"/>
        <v>287.05133511200688</v>
      </c>
      <c r="S67" s="7"/>
      <c r="T67" s="28">
        <f t="shared" si="7"/>
        <v>287.07299999999992</v>
      </c>
      <c r="U67" s="27">
        <f t="shared" si="8"/>
        <v>5.0103690435776809</v>
      </c>
      <c r="V67" s="7"/>
      <c r="W67" s="28">
        <f t="shared" ca="1" si="9"/>
        <v>-2.1664887993040338E-2</v>
      </c>
      <c r="X67" s="27">
        <f t="shared" ca="1" si="10"/>
        <v>9.3884541271563648E-2</v>
      </c>
      <c r="Y67" s="7">
        <v>94</v>
      </c>
      <c r="Z67" s="46"/>
    </row>
    <row r="68" spans="1:26" s="26" customFormat="1" x14ac:dyDescent="0.25">
      <c r="A68" s="26">
        <v>52</v>
      </c>
      <c r="B68" s="26">
        <v>614</v>
      </c>
      <c r="C68" s="26">
        <v>11575</v>
      </c>
      <c r="D68" s="26">
        <v>12285</v>
      </c>
      <c r="E68" s="26">
        <v>14918</v>
      </c>
      <c r="F68" s="26">
        <v>14200</v>
      </c>
      <c r="G68" s="27"/>
      <c r="H68" s="7"/>
      <c r="I68" s="28">
        <f t="shared" si="0"/>
        <v>-3343</v>
      </c>
      <c r="J68" s="27">
        <f t="shared" si="0"/>
        <v>-1915</v>
      </c>
      <c r="K68" s="7"/>
      <c r="L68" s="28">
        <f t="shared" ca="1" si="1"/>
        <v>-3310.1582459933361</v>
      </c>
      <c r="M68" s="26">
        <f t="shared" ca="1" si="2"/>
        <v>-1913.471406239393</v>
      </c>
      <c r="N68" s="26">
        <f t="shared" ca="1" si="3"/>
        <v>0.86330866801125905</v>
      </c>
      <c r="O68" s="27">
        <f t="shared" ca="1" si="4"/>
        <v>-0.50173616384997588</v>
      </c>
      <c r="P68" s="7"/>
      <c r="Q68" s="28">
        <f t="shared" ca="1" si="5"/>
        <v>0.86505553002026958</v>
      </c>
      <c r="R68" s="27">
        <f t="shared" ca="1" si="6"/>
        <v>292.49626757531678</v>
      </c>
      <c r="S68" s="7"/>
      <c r="T68" s="28">
        <f t="shared" si="7"/>
        <v>292.59899999999993</v>
      </c>
      <c r="U68" s="27">
        <f t="shared" si="8"/>
        <v>5.106815938042887</v>
      </c>
      <c r="V68" s="7"/>
      <c r="W68" s="28">
        <f t="shared" ca="1" si="9"/>
        <v>-0.10273242468315402</v>
      </c>
      <c r="X68" s="27">
        <f t="shared" ca="1" si="10"/>
        <v>8.5717841256723659E-2</v>
      </c>
      <c r="Y68" s="7">
        <v>93</v>
      </c>
      <c r="Z68" s="46"/>
    </row>
    <row r="69" spans="1:26" s="26" customFormat="1" x14ac:dyDescent="0.25">
      <c r="A69" s="26">
        <v>53</v>
      </c>
      <c r="B69" s="26">
        <v>616</v>
      </c>
      <c r="C69" s="26">
        <v>11680</v>
      </c>
      <c r="D69" s="26">
        <v>12127</v>
      </c>
      <c r="E69" s="26">
        <v>14815</v>
      </c>
      <c r="F69" s="26">
        <v>14358</v>
      </c>
      <c r="G69" s="27"/>
      <c r="H69" s="7"/>
      <c r="I69" s="28">
        <f t="shared" si="0"/>
        <v>-3135</v>
      </c>
      <c r="J69" s="27">
        <f t="shared" si="0"/>
        <v>-2231</v>
      </c>
      <c r="K69" s="7"/>
      <c r="L69" s="28">
        <f t="shared" ca="1" si="1"/>
        <v>-3102.1582459933361</v>
      </c>
      <c r="M69" s="26">
        <f t="shared" ca="1" si="2"/>
        <v>-2229.4714062393928</v>
      </c>
      <c r="N69" s="26">
        <f t="shared" ca="1" si="3"/>
        <v>0.80906104913572829</v>
      </c>
      <c r="O69" s="27">
        <f t="shared" ca="1" si="4"/>
        <v>-0.58459532090850386</v>
      </c>
      <c r="P69" s="7"/>
      <c r="Q69" s="28">
        <f t="shared" ca="1" si="5"/>
        <v>0.81109521065703283</v>
      </c>
      <c r="R69" s="27">
        <f t="shared" ca="1" si="6"/>
        <v>298.16444410381132</v>
      </c>
      <c r="S69" s="7"/>
      <c r="T69" s="28">
        <f t="shared" si="7"/>
        <v>298.14299999999992</v>
      </c>
      <c r="U69" s="27">
        <f t="shared" si="8"/>
        <v>5.2035769917734527</v>
      </c>
      <c r="V69" s="7"/>
      <c r="W69" s="28">
        <f t="shared" ca="1" si="9"/>
        <v>2.1444103811404602E-2</v>
      </c>
      <c r="X69" s="27">
        <f t="shared" ca="1" si="10"/>
        <v>-5.7498364131049584E-2</v>
      </c>
      <c r="Y69" s="7">
        <v>92</v>
      </c>
      <c r="Z69" s="46"/>
    </row>
    <row r="70" spans="1:26" s="26" customFormat="1" x14ac:dyDescent="0.25">
      <c r="A70" s="26">
        <v>54</v>
      </c>
      <c r="B70" s="26">
        <v>625</v>
      </c>
      <c r="C70" s="26">
        <v>11808</v>
      </c>
      <c r="D70" s="26">
        <v>11993</v>
      </c>
      <c r="E70" s="26">
        <v>14713</v>
      </c>
      <c r="F70" s="26">
        <v>14517</v>
      </c>
      <c r="G70" s="27"/>
      <c r="H70" s="7"/>
      <c r="I70" s="28">
        <f t="shared" si="0"/>
        <v>-2905</v>
      </c>
      <c r="J70" s="27">
        <f t="shared" si="0"/>
        <v>-2524</v>
      </c>
      <c r="K70" s="7"/>
      <c r="L70" s="28">
        <f t="shared" ca="1" si="1"/>
        <v>-2872.1582459933361</v>
      </c>
      <c r="M70" s="26">
        <f t="shared" ca="1" si="2"/>
        <v>-2522.4714062393928</v>
      </c>
      <c r="N70" s="26">
        <f t="shared" ca="1" si="3"/>
        <v>0.74907570134067025</v>
      </c>
      <c r="O70" s="27">
        <f t="shared" ca="1" si="4"/>
        <v>-0.66142358995327832</v>
      </c>
      <c r="P70" s="7"/>
      <c r="Q70" s="28">
        <f t="shared" ca="1" si="5"/>
        <v>0.75137619297649383</v>
      </c>
      <c r="R70" s="27">
        <f t="shared" ca="1" si="6"/>
        <v>303.73924814290388</v>
      </c>
      <c r="S70" s="7"/>
      <c r="T70" s="28">
        <f t="shared" si="7"/>
        <v>303.76799999999992</v>
      </c>
      <c r="U70" s="27">
        <f t="shared" si="8"/>
        <v>5.3017517621981334</v>
      </c>
      <c r="V70" s="7"/>
      <c r="W70" s="28">
        <f t="shared" ca="1" si="9"/>
        <v>-2.8751857096040112E-2</v>
      </c>
      <c r="X70" s="27">
        <f t="shared" ca="1" si="10"/>
        <v>6.0761224877808218E-2</v>
      </c>
      <c r="Y70" s="7">
        <v>91</v>
      </c>
      <c r="Z70" s="46"/>
    </row>
    <row r="71" spans="1:26" s="26" customFormat="1" x14ac:dyDescent="0.25">
      <c r="A71" s="26">
        <v>55</v>
      </c>
      <c r="B71" s="26">
        <v>625</v>
      </c>
      <c r="C71" s="26">
        <v>11934</v>
      </c>
      <c r="D71" s="26">
        <v>11861</v>
      </c>
      <c r="E71" s="26">
        <v>14578</v>
      </c>
      <c r="F71" s="26">
        <v>14651</v>
      </c>
      <c r="G71" s="27"/>
      <c r="H71" s="7"/>
      <c r="I71" s="28">
        <f t="shared" si="0"/>
        <v>-2644</v>
      </c>
      <c r="J71" s="27">
        <f t="shared" si="0"/>
        <v>-2790</v>
      </c>
      <c r="K71" s="7"/>
      <c r="L71" s="28">
        <f t="shared" ca="1" si="1"/>
        <v>-2611.1582459933361</v>
      </c>
      <c r="M71" s="26">
        <f t="shared" ca="1" si="2"/>
        <v>-2788.4714062393928</v>
      </c>
      <c r="N71" s="26">
        <f t="shared" ca="1" si="3"/>
        <v>0.6810053718862783</v>
      </c>
      <c r="O71" s="27">
        <f t="shared" ca="1" si="4"/>
        <v>-0.73117212089495065</v>
      </c>
      <c r="P71" s="7"/>
      <c r="Q71" s="28">
        <f t="shared" ca="1" si="5"/>
        <v>0.6835475692572287</v>
      </c>
      <c r="R71" s="27">
        <f t="shared" ca="1" si="6"/>
        <v>309.31039219948138</v>
      </c>
      <c r="S71" s="7"/>
      <c r="T71" s="28">
        <f t="shared" si="7"/>
        <v>309.39299999999992</v>
      </c>
      <c r="U71" s="27">
        <f t="shared" si="8"/>
        <v>5.3999265326228141</v>
      </c>
      <c r="V71" s="7"/>
      <c r="W71" s="28">
        <f t="shared" ca="1" si="9"/>
        <v>-8.2607800518530894E-2</v>
      </c>
      <c r="X71" s="27">
        <f t="shared" ca="1" si="10"/>
        <v>8.6842338969177035E-2</v>
      </c>
      <c r="Y71" s="7">
        <v>90</v>
      </c>
      <c r="Z71" s="46"/>
    </row>
    <row r="72" spans="1:26" s="26" customFormat="1" x14ac:dyDescent="0.25">
      <c r="A72" s="26">
        <v>56</v>
      </c>
      <c r="B72" s="26">
        <v>630</v>
      </c>
      <c r="C72" s="26">
        <v>12077</v>
      </c>
      <c r="D72" s="26">
        <v>11723</v>
      </c>
      <c r="E72" s="26">
        <v>14422</v>
      </c>
      <c r="F72" s="26">
        <v>14762</v>
      </c>
      <c r="G72" s="27"/>
      <c r="H72" s="7"/>
      <c r="I72" s="28">
        <f t="shared" si="0"/>
        <v>-2345</v>
      </c>
      <c r="J72" s="27">
        <f t="shared" si="0"/>
        <v>-3039</v>
      </c>
      <c r="K72" s="7"/>
      <c r="L72" s="28">
        <f t="shared" ca="1" si="1"/>
        <v>-2312.1582459933361</v>
      </c>
      <c r="M72" s="26">
        <f t="shared" ca="1" si="2"/>
        <v>-3037.4714062393928</v>
      </c>
      <c r="N72" s="26">
        <f t="shared" ca="1" si="3"/>
        <v>0.60302441975270282</v>
      </c>
      <c r="O72" s="27">
        <f t="shared" ca="1" si="4"/>
        <v>-0.79646303895689197</v>
      </c>
      <c r="P72" s="7"/>
      <c r="Q72" s="28">
        <f t="shared" ca="1" si="5"/>
        <v>0.60579278957973548</v>
      </c>
      <c r="R72" s="27">
        <f t="shared" ca="1" si="6"/>
        <v>315.12558284667193</v>
      </c>
      <c r="S72" s="7"/>
      <c r="T72" s="28">
        <f t="shared" si="7"/>
        <v>315.06299999999993</v>
      </c>
      <c r="U72" s="27">
        <f t="shared" si="8"/>
        <v>5.4988867012108935</v>
      </c>
      <c r="V72" s="7"/>
      <c r="W72" s="28">
        <f t="shared" ca="1" si="9"/>
        <v>6.2582846672000869E-2</v>
      </c>
      <c r="X72" s="27">
        <f t="shared" ca="1" si="10"/>
        <v>-7.6495175173818097E-2</v>
      </c>
      <c r="Y72" s="7">
        <v>89</v>
      </c>
      <c r="Z72" s="46"/>
    </row>
    <row r="73" spans="1:26" s="26" customFormat="1" x14ac:dyDescent="0.25">
      <c r="A73" s="26">
        <v>57</v>
      </c>
      <c r="B73" s="26">
        <v>642</v>
      </c>
      <c r="C73" s="26">
        <v>12240</v>
      </c>
      <c r="D73" s="26">
        <v>11624</v>
      </c>
      <c r="E73" s="26">
        <v>14270</v>
      </c>
      <c r="F73" s="26">
        <v>14882</v>
      </c>
      <c r="G73" s="27"/>
      <c r="H73" s="7"/>
      <c r="I73" s="28">
        <f t="shared" si="0"/>
        <v>-2030</v>
      </c>
      <c r="J73" s="27">
        <f t="shared" si="0"/>
        <v>-3258</v>
      </c>
      <c r="K73" s="7"/>
      <c r="L73" s="28">
        <f t="shared" ca="1" si="1"/>
        <v>-1997.1582459933361</v>
      </c>
      <c r="M73" s="26">
        <f t="shared" ca="1" si="2"/>
        <v>-3256.4714062393928</v>
      </c>
      <c r="N73" s="26">
        <f t="shared" ca="1" si="3"/>
        <v>0.52087057385947111</v>
      </c>
      <c r="O73" s="27">
        <f t="shared" ca="1" si="4"/>
        <v>-0.85388758134872</v>
      </c>
      <c r="P73" s="7"/>
      <c r="Q73" s="28">
        <f t="shared" ca="1" si="5"/>
        <v>0.52383778470301068</v>
      </c>
      <c r="R73" s="27">
        <f t="shared" ca="1" si="6"/>
        <v>320.85430715598864</v>
      </c>
      <c r="S73" s="7"/>
      <c r="T73" s="28">
        <f t="shared" si="7"/>
        <v>320.84099999999995</v>
      </c>
      <c r="U73" s="27">
        <f t="shared" si="8"/>
        <v>5.5997318253911263</v>
      </c>
      <c r="V73" s="7"/>
      <c r="W73" s="28">
        <f t="shared" ca="1" si="9"/>
        <v>1.3307155988684372E-2</v>
      </c>
      <c r="X73" s="27">
        <f t="shared" ca="1" si="10"/>
        <v>3.3505010373630739E-2</v>
      </c>
      <c r="Y73" s="7">
        <v>88</v>
      </c>
      <c r="Z73" s="46"/>
    </row>
    <row r="74" spans="1:26" s="26" customFormat="1" x14ac:dyDescent="0.25">
      <c r="A74" s="26">
        <v>58</v>
      </c>
      <c r="B74" s="26">
        <v>639</v>
      </c>
      <c r="C74" s="26">
        <v>12401</v>
      </c>
      <c r="D74" s="26">
        <v>11530</v>
      </c>
      <c r="E74" s="26">
        <v>14091</v>
      </c>
      <c r="F74" s="26">
        <v>14962</v>
      </c>
      <c r="G74" s="27"/>
      <c r="H74" s="7"/>
      <c r="I74" s="28">
        <f t="shared" si="0"/>
        <v>-1690</v>
      </c>
      <c r="J74" s="27">
        <f t="shared" si="0"/>
        <v>-3432</v>
      </c>
      <c r="K74" s="7"/>
      <c r="L74" s="28">
        <f t="shared" ca="1" si="1"/>
        <v>-1657.1582459933361</v>
      </c>
      <c r="M74" s="26">
        <f t="shared" ca="1" si="2"/>
        <v>-3430.4714062393928</v>
      </c>
      <c r="N74" s="26">
        <f t="shared" ca="1" si="3"/>
        <v>0.43219658146677664</v>
      </c>
      <c r="O74" s="27">
        <f t="shared" ca="1" si="4"/>
        <v>-0.89951256023537784</v>
      </c>
      <c r="P74" s="7"/>
      <c r="Q74" s="28">
        <f t="shared" ca="1" si="5"/>
        <v>0.43532163459614837</v>
      </c>
      <c r="R74" s="27">
        <f t="shared" ca="1" si="6"/>
        <v>326.55754669970281</v>
      </c>
      <c r="S74" s="7"/>
      <c r="T74" s="28">
        <f t="shared" si="7"/>
        <v>326.59199999999993</v>
      </c>
      <c r="U74" s="27">
        <f t="shared" si="8"/>
        <v>5.7001057106733191</v>
      </c>
      <c r="V74" s="7"/>
      <c r="W74" s="28">
        <f t="shared" ca="1" si="9"/>
        <v>-3.445330029711613E-2</v>
      </c>
      <c r="X74" s="27">
        <f t="shared" ca="1" si="10"/>
        <v>8.4711755620560325E-2</v>
      </c>
      <c r="Y74" s="7">
        <v>87</v>
      </c>
      <c r="Z74" s="46"/>
    </row>
    <row r="75" spans="1:26" s="26" customFormat="1" x14ac:dyDescent="0.25">
      <c r="A75" s="26">
        <v>59</v>
      </c>
      <c r="B75" s="26">
        <v>623</v>
      </c>
      <c r="C75" s="26">
        <v>12576</v>
      </c>
      <c r="D75" s="26">
        <v>11450</v>
      </c>
      <c r="E75" s="26">
        <v>13921</v>
      </c>
      <c r="F75" s="26">
        <v>15040</v>
      </c>
      <c r="G75" s="27"/>
      <c r="H75" s="7"/>
      <c r="I75" s="28">
        <f t="shared" si="0"/>
        <v>-1345</v>
      </c>
      <c r="J75" s="27">
        <f t="shared" si="0"/>
        <v>-3590</v>
      </c>
      <c r="K75" s="7"/>
      <c r="L75" s="28">
        <f t="shared" ca="1" si="1"/>
        <v>-1312.1582459933361</v>
      </c>
      <c r="M75" s="26">
        <f t="shared" ca="1" si="2"/>
        <v>-3588.4714062393928</v>
      </c>
      <c r="N75" s="26">
        <f t="shared" ca="1" si="3"/>
        <v>0.34221855977418958</v>
      </c>
      <c r="O75" s="27">
        <f t="shared" ca="1" si="4"/>
        <v>-0.94094213876464183</v>
      </c>
      <c r="P75" s="7"/>
      <c r="Q75" s="28">
        <f t="shared" ca="1" si="5"/>
        <v>0.3454868839735879</v>
      </c>
      <c r="R75" s="27">
        <f t="shared" ca="1" si="6"/>
        <v>332.22055571956173</v>
      </c>
      <c r="S75" s="7"/>
      <c r="T75" s="28">
        <f t="shared" si="7"/>
        <v>332.19899999999996</v>
      </c>
      <c r="U75" s="27">
        <f t="shared" si="8"/>
        <v>5.797966321832642</v>
      </c>
      <c r="V75" s="7"/>
      <c r="W75" s="28">
        <f t="shared" ca="1" si="9"/>
        <v>2.1555719561774822E-2</v>
      </c>
      <c r="X75" s="27">
        <f t="shared" ca="1" si="10"/>
        <v>-4.4953340913934881E-2</v>
      </c>
      <c r="Y75" s="7">
        <v>86</v>
      </c>
      <c r="Z75" s="46"/>
    </row>
    <row r="76" spans="1:26" s="26" customFormat="1" x14ac:dyDescent="0.25">
      <c r="A76" s="26">
        <v>60</v>
      </c>
      <c r="B76" s="26">
        <v>622</v>
      </c>
      <c r="C76" s="26">
        <v>12759</v>
      </c>
      <c r="D76" s="26">
        <v>11405</v>
      </c>
      <c r="E76" s="26">
        <v>13747</v>
      </c>
      <c r="F76" s="26">
        <v>15106</v>
      </c>
      <c r="G76" s="27"/>
      <c r="H76" s="7"/>
      <c r="I76" s="28">
        <f t="shared" si="0"/>
        <v>-988</v>
      </c>
      <c r="J76" s="27">
        <f t="shared" si="0"/>
        <v>-3701</v>
      </c>
      <c r="K76" s="7"/>
      <c r="L76" s="28">
        <f t="shared" ca="1" si="1"/>
        <v>-955.15824599333621</v>
      </c>
      <c r="M76" s="26">
        <f t="shared" ca="1" si="2"/>
        <v>-3699.4714062393928</v>
      </c>
      <c r="N76" s="26">
        <f t="shared" ca="1" si="3"/>
        <v>0.24911086776186037</v>
      </c>
      <c r="O76" s="27">
        <f t="shared" ca="1" si="4"/>
        <v>-0.97004772874406153</v>
      </c>
      <c r="P76" s="7"/>
      <c r="Q76" s="28">
        <f t="shared" ca="1" si="5"/>
        <v>0.25247966430775681</v>
      </c>
      <c r="R76" s="27">
        <f t="shared" ca="1" si="6"/>
        <v>337.79333727492974</v>
      </c>
      <c r="S76" s="7"/>
      <c r="T76" s="28">
        <f t="shared" si="7"/>
        <v>337.79699999999997</v>
      </c>
      <c r="U76" s="27">
        <f t="shared" si="8"/>
        <v>5.8956698533592844</v>
      </c>
      <c r="V76" s="7"/>
      <c r="W76" s="28">
        <f t="shared" ca="1" si="9"/>
        <v>-3.6627250702281344E-3</v>
      </c>
      <c r="X76" s="27">
        <f t="shared" ca="1" si="10"/>
        <v>-1.4242809180871063E-2</v>
      </c>
      <c r="Y76" s="7">
        <v>85</v>
      </c>
      <c r="Z76" s="46"/>
    </row>
    <row r="77" spans="1:26" s="26" customFormat="1" x14ac:dyDescent="0.25">
      <c r="A77" s="26">
        <v>61</v>
      </c>
      <c r="B77" s="26">
        <v>607</v>
      </c>
      <c r="C77" s="26">
        <v>12934</v>
      </c>
      <c r="D77" s="26">
        <v>11368</v>
      </c>
      <c r="E77" s="26">
        <v>13567</v>
      </c>
      <c r="F77" s="26">
        <v>15143</v>
      </c>
      <c r="G77" s="27"/>
      <c r="H77" s="7"/>
      <c r="I77" s="28">
        <f t="shared" si="0"/>
        <v>-633</v>
      </c>
      <c r="J77" s="27">
        <f t="shared" si="0"/>
        <v>-3775</v>
      </c>
      <c r="K77" s="7"/>
      <c r="L77" s="28">
        <f t="shared" ca="1" si="1"/>
        <v>-600.15824599333621</v>
      </c>
      <c r="M77" s="26">
        <f t="shared" ca="1" si="2"/>
        <v>-3773.4714062393928</v>
      </c>
      <c r="N77" s="26">
        <f t="shared" ca="1" si="3"/>
        <v>0.15652478746948817</v>
      </c>
      <c r="O77" s="27">
        <f t="shared" ca="1" si="4"/>
        <v>-0.98945145539700796</v>
      </c>
      <c r="P77" s="7"/>
      <c r="Q77" s="28">
        <f t="shared" ca="1" si="5"/>
        <v>0.15996038173624741</v>
      </c>
      <c r="R77" s="27">
        <f t="shared" ca="1" si="6"/>
        <v>343.19902920693278</v>
      </c>
      <c r="S77" s="7"/>
      <c r="T77" s="28">
        <f t="shared" si="7"/>
        <v>343.26</v>
      </c>
      <c r="U77" s="27">
        <f t="shared" si="8"/>
        <v>5.991017190395735</v>
      </c>
      <c r="V77" s="7"/>
      <c r="W77" s="28">
        <f t="shared" ca="1" si="9"/>
        <v>-6.0970793067212981E-2</v>
      </c>
      <c r="X77" s="27">
        <f t="shared" ca="1" si="10"/>
        <v>6.8457348933975481E-2</v>
      </c>
      <c r="Y77" s="7">
        <v>84</v>
      </c>
      <c r="Z77" s="46"/>
    </row>
    <row r="78" spans="1:26" s="26" customFormat="1" x14ac:dyDescent="0.25">
      <c r="A78" s="26">
        <v>62</v>
      </c>
      <c r="B78" s="26">
        <v>623</v>
      </c>
      <c r="C78" s="26">
        <v>13120</v>
      </c>
      <c r="D78" s="26">
        <v>11339</v>
      </c>
      <c r="E78" s="26">
        <v>13376</v>
      </c>
      <c r="F78" s="26">
        <v>15157</v>
      </c>
      <c r="G78" s="27"/>
      <c r="H78" s="7"/>
      <c r="I78" s="28">
        <f t="shared" si="0"/>
        <v>-256</v>
      </c>
      <c r="J78" s="27">
        <f t="shared" si="0"/>
        <v>-3818</v>
      </c>
      <c r="K78" s="7"/>
      <c r="L78" s="28">
        <f t="shared" ca="1" si="1"/>
        <v>-223.15824599333618</v>
      </c>
      <c r="M78" s="26">
        <f t="shared" ca="1" si="2"/>
        <v>-3816.4714062393928</v>
      </c>
      <c r="N78" s="26">
        <f t="shared" ca="1" si="3"/>
        <v>5.8200978257588652E-2</v>
      </c>
      <c r="O78" s="27">
        <f t="shared" ca="1" si="4"/>
        <v>-1.0007265938575038</v>
      </c>
      <c r="P78" s="7"/>
      <c r="Q78" s="28">
        <f t="shared" ca="1" si="5"/>
        <v>6.1675119167812223E-2</v>
      </c>
      <c r="R78" s="27">
        <f t="shared" ca="1" si="6"/>
        <v>348.85564066407767</v>
      </c>
      <c r="S78" s="7"/>
      <c r="T78" s="28">
        <f t="shared" si="7"/>
        <v>348.86699999999996</v>
      </c>
      <c r="U78" s="27">
        <f t="shared" si="8"/>
        <v>6.0888778015550571</v>
      </c>
      <c r="V78" s="7"/>
      <c r="W78" s="28">
        <f t="shared" ca="1" si="9"/>
        <v>-1.1359335922293212E-2</v>
      </c>
      <c r="X78" s="27">
        <f t="shared" ca="1" si="10"/>
        <v>-2.4116391467543963E-2</v>
      </c>
      <c r="Y78" s="7">
        <v>83</v>
      </c>
      <c r="Z78" s="46"/>
    </row>
    <row r="79" spans="1:26" s="26" customFormat="1" x14ac:dyDescent="0.25">
      <c r="A79" s="26">
        <v>63</v>
      </c>
      <c r="B79" s="26">
        <v>631</v>
      </c>
      <c r="C79" s="26">
        <v>13308</v>
      </c>
      <c r="D79" s="26">
        <v>11341</v>
      </c>
      <c r="E79" s="26">
        <v>13188</v>
      </c>
      <c r="F79" s="26">
        <v>15161</v>
      </c>
      <c r="G79" s="27"/>
      <c r="H79" s="7"/>
      <c r="I79" s="28">
        <f t="shared" si="0"/>
        <v>120</v>
      </c>
      <c r="J79" s="27">
        <f t="shared" si="0"/>
        <v>-3820</v>
      </c>
      <c r="K79" s="7"/>
      <c r="L79" s="28">
        <f t="shared" ca="1" si="1"/>
        <v>152.84175400666382</v>
      </c>
      <c r="M79" s="26">
        <f t="shared" ca="1" si="2"/>
        <v>-3818.4714062393928</v>
      </c>
      <c r="N79" s="26">
        <f t="shared" ca="1" si="3"/>
        <v>-3.9862025094332329E-2</v>
      </c>
      <c r="O79" s="27">
        <f t="shared" ca="1" si="4"/>
        <v>-1.0012510189021782</v>
      </c>
      <c r="P79" s="7"/>
      <c r="Q79" s="28">
        <f t="shared" ca="1" si="5"/>
        <v>-3.6386654577403171E-2</v>
      </c>
      <c r="R79" s="27">
        <f t="shared" ca="1" si="6"/>
        <v>354.46361929455315</v>
      </c>
      <c r="S79" s="7"/>
      <c r="T79" s="28">
        <f t="shared" si="7"/>
        <v>354.54599999999994</v>
      </c>
      <c r="U79" s="27">
        <f t="shared" si="8"/>
        <v>6.1879950497758145</v>
      </c>
      <c r="V79" s="7"/>
      <c r="W79" s="28">
        <f t="shared" ca="1" si="9"/>
        <v>-8.2380705446780667E-2</v>
      </c>
      <c r="X79" s="27">
        <f t="shared" ca="1" si="10"/>
        <v>4.1105963997210893E-2</v>
      </c>
      <c r="Y79" s="7">
        <v>82</v>
      </c>
      <c r="Z79" s="46"/>
    </row>
    <row r="80" spans="1:26" s="26" customFormat="1" x14ac:dyDescent="0.25">
      <c r="A80" s="26">
        <v>64</v>
      </c>
      <c r="B80" s="26">
        <v>632</v>
      </c>
      <c r="C80" s="26">
        <v>13497</v>
      </c>
      <c r="D80" s="26">
        <v>11359</v>
      </c>
      <c r="E80" s="26">
        <v>13000</v>
      </c>
      <c r="F80" s="26">
        <v>15146</v>
      </c>
      <c r="G80" s="27"/>
      <c r="H80" s="7"/>
      <c r="I80" s="28">
        <f t="shared" si="0"/>
        <v>497</v>
      </c>
      <c r="J80" s="27">
        <f t="shared" si="0"/>
        <v>-3787</v>
      </c>
      <c r="K80" s="7"/>
      <c r="L80" s="28">
        <f t="shared" ca="1" si="1"/>
        <v>529.84175400666379</v>
      </c>
      <c r="M80" s="26">
        <f t="shared" ca="1" si="2"/>
        <v>-3785.4714062393928</v>
      </c>
      <c r="N80" s="26">
        <f t="shared" ca="1" si="3"/>
        <v>-0.13818583430623183</v>
      </c>
      <c r="O80" s="27">
        <f t="shared" ca="1" si="4"/>
        <v>-0.9925980056650533</v>
      </c>
      <c r="P80" s="7"/>
      <c r="Q80" s="28">
        <f t="shared" ca="1" si="5"/>
        <v>-0.13474109310226159</v>
      </c>
      <c r="R80" s="27">
        <f ca="1">IF(MOD(ATAN2(O80,Q80)*180/PI()-$J$9+360,360)&lt;355,MOD(ATAN2(O80,Q80)*180/PI()-$J$9+360,360)+360,MOD(ATAN2(O80,Q80)*180/PI()-$J$9+360,360))</f>
        <v>360.1127529972689</v>
      </c>
      <c r="S80" s="7"/>
      <c r="T80" s="28">
        <f t="shared" si="7"/>
        <v>360.23399999999992</v>
      </c>
      <c r="U80" s="27">
        <f t="shared" si="8"/>
        <v>6.2872693776292525</v>
      </c>
      <c r="V80" s="7"/>
      <c r="W80" s="28">
        <f t="shared" ca="1" si="9"/>
        <v>-0.12124700273102462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13457</v>
      </c>
      <c r="D81" s="26">
        <v>11317</v>
      </c>
      <c r="E81" s="26">
        <v>12954</v>
      </c>
      <c r="F81" s="26">
        <v>15098</v>
      </c>
      <c r="G81" s="27"/>
      <c r="H81" s="7"/>
      <c r="I81" s="28">
        <f t="shared" ref="I81:J144" si="11">C81-E81</f>
        <v>503</v>
      </c>
      <c r="J81" s="27">
        <f t="shared" si="11"/>
        <v>-3781</v>
      </c>
      <c r="K81" s="7"/>
      <c r="L81" s="28">
        <f t="shared" ref="L81:L144" ca="1" si="12">I81-$J$4</f>
        <v>535.84175400666379</v>
      </c>
      <c r="M81" s="26">
        <f t="shared" ref="M81:M144" ca="1" si="13">J81-$J$3</f>
        <v>-3779.4714062393928</v>
      </c>
      <c r="N81" s="26">
        <f t="shared" ref="N81:N144" ca="1" si="14">L81/$J$7</f>
        <v>-0.1397506694661029</v>
      </c>
      <c r="O81" s="27">
        <f t="shared" ref="O81:O144" ca="1" si="15">M81/$J$6</f>
        <v>-0.99102473053103068</v>
      </c>
      <c r="P81" s="7"/>
      <c r="Q81" s="28">
        <f t="shared" ref="Q81:Q144" ca="1" si="16">(N81-O81*SIN(-$J$11*PI()/180))/(COS(-$J$11*PI()/180))</f>
        <v>-0.1363113989497205</v>
      </c>
      <c r="R81" s="27">
        <f ca="1">IF(MOD(ATAN2(O81,Q81)*180/PI()-$J$9+360,360)&lt;355,MOD(ATAN2(O81,Q81)*180/PI()-$J$9+360,360)+360,MOD(ATAN2(O81,Q81)*180/PI()-$J$9+360,360))</f>
        <v>360.21399650446688</v>
      </c>
      <c r="S81" s="7"/>
      <c r="T81" s="28">
        <f t="shared" ref="T81:T144" si="17">360/40000*B81+T80</f>
        <v>360.23399999999992</v>
      </c>
      <c r="U81" s="27">
        <f t="shared" ref="U81:U144" si="18">T81*PI()/180</f>
        <v>6.2872693776292525</v>
      </c>
      <c r="V81" s="7"/>
      <c r="W81" s="28">
        <f t="shared" ref="W81:W144" ca="1" si="19">R81-T81</f>
        <v>-2.0003495533046589E-2</v>
      </c>
      <c r="X81" s="27"/>
      <c r="Y81" s="7"/>
      <c r="Z81" s="46"/>
    </row>
    <row r="82" spans="1:26" s="26" customFormat="1" x14ac:dyDescent="0.25">
      <c r="A82" s="26">
        <v>1</v>
      </c>
      <c r="B82" s="26">
        <v>-611</v>
      </c>
      <c r="C82" s="26">
        <v>13265</v>
      </c>
      <c r="D82" s="26">
        <v>11295</v>
      </c>
      <c r="E82" s="26">
        <v>13130</v>
      </c>
      <c r="F82" s="26">
        <v>15105</v>
      </c>
      <c r="G82" s="27"/>
      <c r="H82" s="7"/>
      <c r="I82" s="28">
        <f t="shared" si="11"/>
        <v>135</v>
      </c>
      <c r="J82" s="27">
        <f t="shared" si="11"/>
        <v>-3810</v>
      </c>
      <c r="K82" s="7"/>
      <c r="L82" s="28">
        <f t="shared" ca="1" si="12"/>
        <v>167.84175400666382</v>
      </c>
      <c r="M82" s="26">
        <f t="shared" ca="1" si="13"/>
        <v>-3808.4714062393928</v>
      </c>
      <c r="N82" s="26">
        <f t="shared" ca="1" si="14"/>
        <v>-4.3774112994010031E-2</v>
      </c>
      <c r="O82" s="27">
        <f t="shared" ca="1" si="15"/>
        <v>-0.99862889367880692</v>
      </c>
      <c r="P82" s="7"/>
      <c r="Q82" s="28">
        <f t="shared" ca="1" si="16"/>
        <v>-4.0307868146285786E-2</v>
      </c>
      <c r="R82" s="27">
        <f t="shared" ref="R82:R144" ca="1" si="20">MOD(ATAN2(O82,Q82)*180/PI()-$J$9+360,360)</f>
        <v>354.69372525855033</v>
      </c>
      <c r="S82" s="7"/>
      <c r="T82" s="28">
        <f t="shared" si="17"/>
        <v>354.7349999999999</v>
      </c>
      <c r="U82" s="27">
        <f t="shared" si="18"/>
        <v>6.1912937220620838</v>
      </c>
      <c r="V82" s="7"/>
      <c r="W82" s="28">
        <f t="shared" ca="1" si="19"/>
        <v>-4.1274741449569774E-2</v>
      </c>
      <c r="X82" s="27"/>
      <c r="Y82" s="7"/>
      <c r="Z82" s="46"/>
    </row>
    <row r="83" spans="1:26" s="26" customFormat="1" x14ac:dyDescent="0.25">
      <c r="A83" s="26">
        <v>2</v>
      </c>
      <c r="B83" s="26">
        <v>-635</v>
      </c>
      <c r="C83" s="26">
        <v>13087</v>
      </c>
      <c r="D83" s="26">
        <v>11308</v>
      </c>
      <c r="E83" s="26">
        <v>13334</v>
      </c>
      <c r="F83" s="26">
        <v>15120</v>
      </c>
      <c r="G83" s="27"/>
      <c r="H83" s="7"/>
      <c r="I83" s="28">
        <f t="shared" si="11"/>
        <v>-247</v>
      </c>
      <c r="J83" s="27">
        <f t="shared" si="11"/>
        <v>-3812</v>
      </c>
      <c r="K83" s="7"/>
      <c r="L83" s="28">
        <f t="shared" ca="1" si="12"/>
        <v>-214.15824599333618</v>
      </c>
      <c r="M83" s="26">
        <f t="shared" ca="1" si="13"/>
        <v>-3810.4714062393928</v>
      </c>
      <c r="N83" s="26">
        <f t="shared" ca="1" si="14"/>
        <v>5.5853725517782032E-2</v>
      </c>
      <c r="O83" s="27">
        <f t="shared" ca="1" si="15"/>
        <v>-0.99915331872348112</v>
      </c>
      <c r="P83" s="7"/>
      <c r="Q83" s="28">
        <f t="shared" ca="1" si="16"/>
        <v>5.9322391026482658E-2</v>
      </c>
      <c r="R83" s="27">
        <f t="shared" ca="1" si="20"/>
        <v>348.98452427261009</v>
      </c>
      <c r="S83" s="7"/>
      <c r="T83" s="28">
        <f t="shared" si="17"/>
        <v>349.01999999999992</v>
      </c>
      <c r="U83" s="27">
        <f t="shared" si="18"/>
        <v>6.0915481553106066</v>
      </c>
      <c r="V83" s="7"/>
      <c r="W83" s="28">
        <f t="shared" ca="1" si="19"/>
        <v>-3.5475727389837175E-2</v>
      </c>
      <c r="X83" s="27"/>
      <c r="Y83" s="7"/>
      <c r="Z83" s="46"/>
    </row>
    <row r="84" spans="1:26" s="26" customFormat="1" x14ac:dyDescent="0.25">
      <c r="A84" s="26">
        <v>3</v>
      </c>
      <c r="B84" s="26">
        <v>-615</v>
      </c>
      <c r="C84" s="26">
        <v>12911</v>
      </c>
      <c r="D84" s="26">
        <v>11323</v>
      </c>
      <c r="E84" s="26">
        <v>13525</v>
      </c>
      <c r="F84" s="26">
        <v>15104</v>
      </c>
      <c r="G84" s="27"/>
      <c r="H84" s="7"/>
      <c r="I84" s="28">
        <f t="shared" si="11"/>
        <v>-614</v>
      </c>
      <c r="J84" s="27">
        <f t="shared" si="11"/>
        <v>-3781</v>
      </c>
      <c r="K84" s="7"/>
      <c r="L84" s="28">
        <f t="shared" ca="1" si="12"/>
        <v>-581.15824599333621</v>
      </c>
      <c r="M84" s="26">
        <f t="shared" ca="1" si="13"/>
        <v>-3779.4714062393928</v>
      </c>
      <c r="N84" s="26">
        <f t="shared" ca="1" si="14"/>
        <v>0.15156947612989641</v>
      </c>
      <c r="O84" s="27">
        <f t="shared" ca="1" si="15"/>
        <v>-0.99102473053103068</v>
      </c>
      <c r="P84" s="7"/>
      <c r="Q84" s="28">
        <f t="shared" ca="1" si="16"/>
        <v>0.15501050180145093</v>
      </c>
      <c r="R84" s="27">
        <f t="shared" ca="1" si="20"/>
        <v>343.49248655586666</v>
      </c>
      <c r="S84" s="7"/>
      <c r="T84" s="28">
        <f t="shared" si="17"/>
        <v>343.4849999999999</v>
      </c>
      <c r="U84" s="27">
        <f t="shared" si="18"/>
        <v>5.9949441812127207</v>
      </c>
      <c r="V84" s="7"/>
      <c r="W84" s="28">
        <f t="shared" ca="1" si="19"/>
        <v>7.486555866762501E-3</v>
      </c>
      <c r="X84" s="27"/>
      <c r="Y84" s="7"/>
      <c r="Z84" s="46"/>
    </row>
    <row r="85" spans="1:26" s="26" customFormat="1" x14ac:dyDescent="0.25">
      <c r="A85" s="26">
        <v>4</v>
      </c>
      <c r="B85" s="26">
        <v>-610</v>
      </c>
      <c r="C85" s="26">
        <v>12724</v>
      </c>
      <c r="D85" s="26">
        <v>11362</v>
      </c>
      <c r="E85" s="26">
        <v>13698</v>
      </c>
      <c r="F85" s="26">
        <v>15058</v>
      </c>
      <c r="G85" s="27"/>
      <c r="H85" s="7"/>
      <c r="I85" s="28">
        <f t="shared" si="11"/>
        <v>-974</v>
      </c>
      <c r="J85" s="27">
        <f t="shared" si="11"/>
        <v>-3696</v>
      </c>
      <c r="K85" s="7"/>
      <c r="L85" s="28">
        <f t="shared" ca="1" si="12"/>
        <v>-941.15824599333621</v>
      </c>
      <c r="M85" s="26">
        <f t="shared" ca="1" si="13"/>
        <v>-3694.4714062393928</v>
      </c>
      <c r="N85" s="26">
        <f t="shared" ca="1" si="14"/>
        <v>0.24545958572216117</v>
      </c>
      <c r="O85" s="27">
        <f t="shared" ca="1" si="15"/>
        <v>-0.96873666613237597</v>
      </c>
      <c r="P85" s="7"/>
      <c r="Q85" s="28">
        <f t="shared" ca="1" si="16"/>
        <v>0.24882380921992905</v>
      </c>
      <c r="R85" s="27">
        <f t="shared" ca="1" si="20"/>
        <v>337.97709446574879</v>
      </c>
      <c r="S85" s="7"/>
      <c r="T85" s="28">
        <f t="shared" si="17"/>
        <v>337.99499999999989</v>
      </c>
      <c r="U85" s="27">
        <f t="shared" si="18"/>
        <v>5.8991256052782317</v>
      </c>
      <c r="V85" s="7"/>
      <c r="W85" s="28">
        <f t="shared" ca="1" si="19"/>
        <v>-1.7905534251099198E-2</v>
      </c>
      <c r="X85" s="27"/>
      <c r="Y85" s="7"/>
      <c r="Z85" s="46"/>
    </row>
    <row r="86" spans="1:26" s="26" customFormat="1" x14ac:dyDescent="0.25">
      <c r="A86" s="26">
        <v>5</v>
      </c>
      <c r="B86" s="26">
        <v>-623</v>
      </c>
      <c r="C86" s="26">
        <v>12545</v>
      </c>
      <c r="D86" s="26">
        <v>11420</v>
      </c>
      <c r="E86" s="26">
        <v>13875</v>
      </c>
      <c r="F86" s="26">
        <v>14997</v>
      </c>
      <c r="G86" s="27"/>
      <c r="H86" s="7"/>
      <c r="I86" s="28">
        <f t="shared" si="11"/>
        <v>-1330</v>
      </c>
      <c r="J86" s="27">
        <f t="shared" si="11"/>
        <v>-3577</v>
      </c>
      <c r="K86" s="7"/>
      <c r="L86" s="28">
        <f t="shared" ca="1" si="12"/>
        <v>-1297.1582459933361</v>
      </c>
      <c r="M86" s="26">
        <f t="shared" ca="1" si="13"/>
        <v>-3575.4714062393928</v>
      </c>
      <c r="N86" s="26">
        <f t="shared" ca="1" si="14"/>
        <v>0.33830647187451185</v>
      </c>
      <c r="O86" s="27">
        <f t="shared" ca="1" si="15"/>
        <v>-0.93753337597425934</v>
      </c>
      <c r="P86" s="7"/>
      <c r="Q86" s="28">
        <f t="shared" ca="1" si="16"/>
        <v>0.34156293977484642</v>
      </c>
      <c r="R86" s="27">
        <f t="shared" ca="1" si="20"/>
        <v>332.36460237864776</v>
      </c>
      <c r="S86" s="7"/>
      <c r="T86" s="28">
        <f t="shared" si="17"/>
        <v>332.38799999999992</v>
      </c>
      <c r="U86" s="27">
        <f t="shared" si="18"/>
        <v>5.8012649941189114</v>
      </c>
      <c r="V86" s="7"/>
      <c r="W86" s="28">
        <f t="shared" ca="1" si="19"/>
        <v>-2.3397621352160058E-2</v>
      </c>
      <c r="X86" s="27"/>
      <c r="Y86" s="7"/>
      <c r="Z86" s="46"/>
    </row>
    <row r="87" spans="1:26" s="26" customFormat="1" x14ac:dyDescent="0.25">
      <c r="A87" s="26">
        <v>6</v>
      </c>
      <c r="B87" s="26">
        <v>-622</v>
      </c>
      <c r="C87" s="26">
        <v>12367</v>
      </c>
      <c r="D87" s="26">
        <v>11485</v>
      </c>
      <c r="E87" s="26">
        <v>14037</v>
      </c>
      <c r="F87" s="26">
        <v>14919</v>
      </c>
      <c r="G87" s="27"/>
      <c r="H87" s="7"/>
      <c r="I87" s="28">
        <f t="shared" si="11"/>
        <v>-1670</v>
      </c>
      <c r="J87" s="27">
        <f t="shared" si="11"/>
        <v>-3434</v>
      </c>
      <c r="K87" s="7"/>
      <c r="L87" s="28">
        <f t="shared" ca="1" si="12"/>
        <v>-1637.1582459933361</v>
      </c>
      <c r="M87" s="26">
        <f t="shared" ca="1" si="13"/>
        <v>-3432.4714062393928</v>
      </c>
      <c r="N87" s="26">
        <f t="shared" ca="1" si="14"/>
        <v>0.42698046426720637</v>
      </c>
      <c r="O87" s="27">
        <f t="shared" ca="1" si="15"/>
        <v>-0.90003698528005205</v>
      </c>
      <c r="P87" s="7"/>
      <c r="Q87" s="28">
        <f t="shared" ca="1" si="16"/>
        <v>0.43010730639024991</v>
      </c>
      <c r="R87" s="27">
        <f t="shared" ca="1" si="20"/>
        <v>326.84025845532335</v>
      </c>
      <c r="S87" s="7"/>
      <c r="T87" s="28">
        <f t="shared" si="17"/>
        <v>326.78999999999991</v>
      </c>
      <c r="U87" s="27">
        <f t="shared" si="18"/>
        <v>5.7035614625922673</v>
      </c>
      <c r="V87" s="7"/>
      <c r="W87" s="28">
        <f t="shared" ca="1" si="19"/>
        <v>5.0258455323444196E-2</v>
      </c>
      <c r="X87" s="27"/>
      <c r="Y87" s="7"/>
      <c r="Z87" s="46"/>
    </row>
    <row r="88" spans="1:26" s="26" customFormat="1" x14ac:dyDescent="0.25">
      <c r="A88" s="26">
        <v>7</v>
      </c>
      <c r="B88" s="26">
        <v>-637</v>
      </c>
      <c r="C88" s="26">
        <v>12209</v>
      </c>
      <c r="D88" s="26">
        <v>11581</v>
      </c>
      <c r="E88" s="26">
        <v>14217</v>
      </c>
      <c r="F88" s="26">
        <v>14835</v>
      </c>
      <c r="G88" s="27"/>
      <c r="H88" s="7"/>
      <c r="I88" s="28">
        <f t="shared" si="11"/>
        <v>-2008</v>
      </c>
      <c r="J88" s="27">
        <f t="shared" si="11"/>
        <v>-3254</v>
      </c>
      <c r="K88" s="7"/>
      <c r="L88" s="28">
        <f t="shared" ca="1" si="12"/>
        <v>-1975.1582459933361</v>
      </c>
      <c r="M88" s="26">
        <f t="shared" ca="1" si="13"/>
        <v>-3252.4714062393928</v>
      </c>
      <c r="N88" s="26">
        <f t="shared" ca="1" si="14"/>
        <v>0.51513284493994382</v>
      </c>
      <c r="O88" s="27">
        <f t="shared" ca="1" si="15"/>
        <v>-0.85283873125937149</v>
      </c>
      <c r="P88" s="7"/>
      <c r="Q88" s="28">
        <f t="shared" ca="1" si="16"/>
        <v>0.5180963803748142</v>
      </c>
      <c r="R88" s="27">
        <f t="shared" ca="1" si="20"/>
        <v>321.10381216636222</v>
      </c>
      <c r="S88" s="7"/>
      <c r="T88" s="28">
        <f t="shared" si="17"/>
        <v>321.0569999999999</v>
      </c>
      <c r="U88" s="27">
        <f t="shared" si="18"/>
        <v>5.6035017365754323</v>
      </c>
      <c r="V88" s="7"/>
      <c r="W88" s="28">
        <f t="shared" ca="1" si="19"/>
        <v>4.6812166362315111E-2</v>
      </c>
      <c r="X88" s="27"/>
      <c r="Y88" s="7"/>
      <c r="Z88" s="46"/>
    </row>
    <row r="89" spans="1:26" s="26" customFormat="1" x14ac:dyDescent="0.25">
      <c r="A89" s="26">
        <v>8</v>
      </c>
      <c r="B89" s="26">
        <v>-645</v>
      </c>
      <c r="C89" s="26">
        <v>12039</v>
      </c>
      <c r="D89" s="26">
        <v>11682</v>
      </c>
      <c r="E89" s="26">
        <v>14370</v>
      </c>
      <c r="F89" s="26">
        <v>14715</v>
      </c>
      <c r="G89" s="27"/>
      <c r="H89" s="7"/>
      <c r="I89" s="28">
        <f t="shared" si="11"/>
        <v>-2331</v>
      </c>
      <c r="J89" s="27">
        <f t="shared" si="11"/>
        <v>-3033</v>
      </c>
      <c r="K89" s="7"/>
      <c r="L89" s="28">
        <f t="shared" ca="1" si="12"/>
        <v>-2298.1582459933361</v>
      </c>
      <c r="M89" s="26">
        <f t="shared" ca="1" si="13"/>
        <v>-3031.4714062393928</v>
      </c>
      <c r="N89" s="26">
        <f t="shared" ca="1" si="14"/>
        <v>0.5993731377130036</v>
      </c>
      <c r="O89" s="27">
        <f t="shared" ca="1" si="15"/>
        <v>-0.79488976382286936</v>
      </c>
      <c r="P89" s="7"/>
      <c r="Q89" s="28">
        <f t="shared" ca="1" si="16"/>
        <v>0.60213602428195478</v>
      </c>
      <c r="R89" s="27">
        <f t="shared" ca="1" si="20"/>
        <v>315.23808767149808</v>
      </c>
      <c r="S89" s="7"/>
      <c r="T89" s="28">
        <f t="shared" si="17"/>
        <v>315.2519999999999</v>
      </c>
      <c r="U89" s="27">
        <f t="shared" si="18"/>
        <v>5.502185373497162</v>
      </c>
      <c r="V89" s="7"/>
      <c r="W89" s="28">
        <f t="shared" ca="1" si="19"/>
        <v>-1.3912328501817228E-2</v>
      </c>
      <c r="X89" s="27"/>
      <c r="Y89" s="7"/>
      <c r="Z89" s="46"/>
    </row>
    <row r="90" spans="1:26" s="26" customFormat="1" x14ac:dyDescent="0.25">
      <c r="A90" s="26">
        <v>9</v>
      </c>
      <c r="B90" s="26">
        <v>-627</v>
      </c>
      <c r="C90" s="26">
        <v>11896</v>
      </c>
      <c r="D90" s="26">
        <v>11808</v>
      </c>
      <c r="E90" s="26">
        <v>14517</v>
      </c>
      <c r="F90" s="26">
        <v>14603</v>
      </c>
      <c r="G90" s="27"/>
      <c r="H90" s="7"/>
      <c r="I90" s="28">
        <f t="shared" si="11"/>
        <v>-2621</v>
      </c>
      <c r="J90" s="27">
        <f t="shared" si="11"/>
        <v>-2795</v>
      </c>
      <c r="K90" s="7"/>
      <c r="L90" s="28">
        <f t="shared" ca="1" si="12"/>
        <v>-2588.1582459933361</v>
      </c>
      <c r="M90" s="26">
        <f t="shared" ca="1" si="13"/>
        <v>-2793.4714062393928</v>
      </c>
      <c r="N90" s="26">
        <f t="shared" ca="1" si="14"/>
        <v>0.67500683710677245</v>
      </c>
      <c r="O90" s="27">
        <f t="shared" ca="1" si="15"/>
        <v>-0.73248318350663622</v>
      </c>
      <c r="P90" s="7"/>
      <c r="Q90" s="28">
        <f t="shared" ca="1" si="16"/>
        <v>0.67755354938731838</v>
      </c>
      <c r="R90" s="27">
        <f t="shared" ca="1" si="20"/>
        <v>309.61323453845057</v>
      </c>
      <c r="S90" s="7"/>
      <c r="T90" s="28">
        <f t="shared" si="17"/>
        <v>309.60899999999992</v>
      </c>
      <c r="U90" s="27">
        <f t="shared" si="18"/>
        <v>5.4036964438071218</v>
      </c>
      <c r="V90" s="7"/>
      <c r="W90" s="28">
        <f t="shared" ca="1" si="19"/>
        <v>4.2345384506461414E-3</v>
      </c>
      <c r="X90" s="27"/>
      <c r="Y90" s="7"/>
      <c r="Z90" s="46"/>
    </row>
    <row r="91" spans="1:26" s="26" customFormat="1" x14ac:dyDescent="0.25">
      <c r="A91" s="26">
        <v>10</v>
      </c>
      <c r="B91" s="26">
        <v>-621</v>
      </c>
      <c r="C91" s="26">
        <v>11766</v>
      </c>
      <c r="D91" s="26">
        <v>11936</v>
      </c>
      <c r="E91" s="26">
        <v>14653</v>
      </c>
      <c r="F91" s="26">
        <v>14472</v>
      </c>
      <c r="G91" s="27"/>
      <c r="H91" s="7"/>
      <c r="I91" s="28">
        <f t="shared" si="11"/>
        <v>-2887</v>
      </c>
      <c r="J91" s="27">
        <f t="shared" si="11"/>
        <v>-2536</v>
      </c>
      <c r="K91" s="7"/>
      <c r="L91" s="28">
        <f t="shared" ca="1" si="12"/>
        <v>-2854.1582459933361</v>
      </c>
      <c r="M91" s="26">
        <f t="shared" ca="1" si="13"/>
        <v>-2534.4714062393928</v>
      </c>
      <c r="N91" s="26">
        <f t="shared" ca="1" si="14"/>
        <v>0.744381195861057</v>
      </c>
      <c r="O91" s="27">
        <f t="shared" ca="1" si="15"/>
        <v>-0.66457014022132366</v>
      </c>
      <c r="P91" s="7"/>
      <c r="Q91" s="28">
        <f t="shared" ca="1" si="16"/>
        <v>0.74669258173270514</v>
      </c>
      <c r="R91" s="27">
        <f t="shared" ca="1" si="20"/>
        <v>304.05200936778169</v>
      </c>
      <c r="S91" s="7"/>
      <c r="T91" s="28">
        <f t="shared" si="17"/>
        <v>304.01999999999992</v>
      </c>
      <c r="U91" s="27">
        <f t="shared" si="18"/>
        <v>5.3061499919131592</v>
      </c>
      <c r="V91" s="7"/>
      <c r="W91" s="28">
        <f t="shared" ca="1" si="19"/>
        <v>3.2009367781768105E-2</v>
      </c>
      <c r="X91" s="27"/>
      <c r="Y91" s="7"/>
      <c r="Z91" s="46"/>
    </row>
    <row r="92" spans="1:26" s="26" customFormat="1" x14ac:dyDescent="0.25">
      <c r="A92" s="26">
        <v>11</v>
      </c>
      <c r="B92" s="26">
        <v>-632</v>
      </c>
      <c r="C92" s="26">
        <v>11647</v>
      </c>
      <c r="D92" s="26">
        <v>12085</v>
      </c>
      <c r="E92" s="26">
        <v>14767</v>
      </c>
      <c r="F92" s="26">
        <v>14316</v>
      </c>
      <c r="G92" s="27"/>
      <c r="H92" s="7"/>
      <c r="I92" s="28">
        <f t="shared" si="11"/>
        <v>-3120</v>
      </c>
      <c r="J92" s="27">
        <f t="shared" si="11"/>
        <v>-2231</v>
      </c>
      <c r="K92" s="7"/>
      <c r="L92" s="28">
        <f t="shared" ca="1" si="12"/>
        <v>-3087.1582459933361</v>
      </c>
      <c r="M92" s="26">
        <f t="shared" ca="1" si="13"/>
        <v>-2229.4714062393928</v>
      </c>
      <c r="N92" s="26">
        <f t="shared" ca="1" si="14"/>
        <v>0.80514896123605062</v>
      </c>
      <c r="O92" s="27">
        <f t="shared" ca="1" si="15"/>
        <v>-0.58459532090850386</v>
      </c>
      <c r="P92" s="7"/>
      <c r="Q92" s="28">
        <f t="shared" ca="1" si="16"/>
        <v>0.80718309918767961</v>
      </c>
      <c r="R92" s="27">
        <f t="shared" ca="1" si="20"/>
        <v>298.29594573968029</v>
      </c>
      <c r="S92" s="7"/>
      <c r="T92" s="28">
        <f t="shared" si="17"/>
        <v>298.33199999999994</v>
      </c>
      <c r="U92" s="27">
        <f t="shared" si="18"/>
        <v>5.206875664059722</v>
      </c>
      <c r="V92" s="7"/>
      <c r="W92" s="28">
        <f t="shared" ca="1" si="19"/>
        <v>-3.6054260319644982E-2</v>
      </c>
      <c r="X92" s="27"/>
      <c r="Y92" s="7"/>
      <c r="Z92" s="46"/>
    </row>
    <row r="93" spans="1:26" s="26" customFormat="1" x14ac:dyDescent="0.25">
      <c r="A93" s="26">
        <v>12</v>
      </c>
      <c r="B93" s="26">
        <v>-615</v>
      </c>
      <c r="C93" s="26">
        <v>11545</v>
      </c>
      <c r="D93" s="26">
        <v>12243</v>
      </c>
      <c r="E93" s="26">
        <v>14871</v>
      </c>
      <c r="F93" s="26">
        <v>14170</v>
      </c>
      <c r="G93" s="27"/>
      <c r="H93" s="7"/>
      <c r="I93" s="28">
        <f t="shared" si="11"/>
        <v>-3326</v>
      </c>
      <c r="J93" s="27">
        <f t="shared" si="11"/>
        <v>-1927</v>
      </c>
      <c r="K93" s="7"/>
      <c r="L93" s="28">
        <f t="shared" ca="1" si="12"/>
        <v>-3293.1582459933361</v>
      </c>
      <c r="M93" s="26">
        <f t="shared" ca="1" si="13"/>
        <v>-1925.471406239393</v>
      </c>
      <c r="N93" s="26">
        <f t="shared" ca="1" si="14"/>
        <v>0.85887496839162436</v>
      </c>
      <c r="O93" s="27">
        <f t="shared" ca="1" si="15"/>
        <v>-0.50488271411802121</v>
      </c>
      <c r="P93" s="7"/>
      <c r="Q93" s="28">
        <f t="shared" ca="1" si="16"/>
        <v>0.8606327262077712</v>
      </c>
      <c r="R93" s="27">
        <f t="shared" ca="1" si="20"/>
        <v>292.77998541657348</v>
      </c>
      <c r="S93" s="7"/>
      <c r="T93" s="28">
        <f t="shared" si="17"/>
        <v>292.79699999999991</v>
      </c>
      <c r="U93" s="27">
        <f t="shared" si="18"/>
        <v>5.1102716899618352</v>
      </c>
      <c r="V93" s="7"/>
      <c r="W93" s="28">
        <f t="shared" ca="1" si="19"/>
        <v>-1.7014583426430363E-2</v>
      </c>
      <c r="X93" s="27"/>
      <c r="Y93" s="7"/>
      <c r="Z93" s="46"/>
    </row>
    <row r="94" spans="1:26" s="26" customFormat="1" x14ac:dyDescent="0.25">
      <c r="A94" s="26">
        <v>13</v>
      </c>
      <c r="B94" s="26">
        <v>-606</v>
      </c>
      <c r="C94" s="26">
        <v>11457</v>
      </c>
      <c r="D94" s="26">
        <v>12389</v>
      </c>
      <c r="E94" s="26">
        <v>14947</v>
      </c>
      <c r="F94" s="26">
        <v>13999</v>
      </c>
      <c r="G94" s="27"/>
      <c r="H94" s="7"/>
      <c r="I94" s="28">
        <f t="shared" si="11"/>
        <v>-3490</v>
      </c>
      <c r="J94" s="27">
        <f t="shared" si="11"/>
        <v>-1610</v>
      </c>
      <c r="K94" s="7"/>
      <c r="L94" s="28">
        <f t="shared" ca="1" si="12"/>
        <v>-3457.1582459933361</v>
      </c>
      <c r="M94" s="26">
        <f t="shared" ca="1" si="13"/>
        <v>-1608.471406239393</v>
      </c>
      <c r="N94" s="26">
        <f t="shared" ca="1" si="14"/>
        <v>0.90164712942810055</v>
      </c>
      <c r="O94" s="27">
        <f t="shared" ca="1" si="15"/>
        <v>-0.42176134453715608</v>
      </c>
      <c r="P94" s="7"/>
      <c r="Q94" s="28">
        <f t="shared" ca="1" si="16"/>
        <v>0.90311660838428554</v>
      </c>
      <c r="R94" s="27">
        <f t="shared" ca="1" si="20"/>
        <v>287.41521965327843</v>
      </c>
      <c r="S94" s="7"/>
      <c r="T94" s="28">
        <f t="shared" si="17"/>
        <v>287.3429999999999</v>
      </c>
      <c r="U94" s="27">
        <f t="shared" si="18"/>
        <v>5.0150814325580644</v>
      </c>
      <c r="V94" s="7"/>
      <c r="W94" s="28">
        <f t="shared" ca="1" si="19"/>
        <v>7.221965327852331E-2</v>
      </c>
      <c r="X94" s="27"/>
      <c r="Y94" s="7"/>
      <c r="Z94" s="46"/>
    </row>
    <row r="95" spans="1:26" s="26" customFormat="1" x14ac:dyDescent="0.25">
      <c r="A95" s="26">
        <v>14</v>
      </c>
      <c r="B95" s="26">
        <v>-642</v>
      </c>
      <c r="C95" s="26">
        <v>11392</v>
      </c>
      <c r="D95" s="26">
        <v>12584</v>
      </c>
      <c r="E95" s="26">
        <v>15036</v>
      </c>
      <c r="F95" s="26">
        <v>13838</v>
      </c>
      <c r="G95" s="27"/>
      <c r="H95" s="7"/>
      <c r="I95" s="28">
        <f t="shared" si="11"/>
        <v>-3644</v>
      </c>
      <c r="J95" s="27">
        <f t="shared" si="11"/>
        <v>-1254</v>
      </c>
      <c r="K95" s="7"/>
      <c r="L95" s="28">
        <f t="shared" ca="1" si="12"/>
        <v>-3611.1582459933361</v>
      </c>
      <c r="M95" s="26">
        <f t="shared" ca="1" si="13"/>
        <v>-1252.471406239393</v>
      </c>
      <c r="N95" s="26">
        <f t="shared" ca="1" si="14"/>
        <v>0.94181123186479154</v>
      </c>
      <c r="O95" s="27">
        <f t="shared" ca="1" si="15"/>
        <v>-0.32841368658514347</v>
      </c>
      <c r="P95" s="7"/>
      <c r="Q95" s="28">
        <f t="shared" ca="1" si="16"/>
        <v>0.94295691805973314</v>
      </c>
      <c r="R95" s="27">
        <f t="shared" ca="1" si="20"/>
        <v>281.58457882464222</v>
      </c>
      <c r="S95" s="7"/>
      <c r="T95" s="28">
        <f t="shared" si="17"/>
        <v>281.56499999999988</v>
      </c>
      <c r="U95" s="27">
        <f t="shared" si="18"/>
        <v>4.9142363083778324</v>
      </c>
      <c r="V95" s="7"/>
      <c r="W95" s="28">
        <f t="shared" ca="1" si="19"/>
        <v>1.9578824642337622E-2</v>
      </c>
      <c r="X95" s="27"/>
      <c r="Y95" s="7"/>
      <c r="Z95" s="46"/>
    </row>
    <row r="96" spans="1:26" s="26" customFormat="1" x14ac:dyDescent="0.25">
      <c r="A96" s="26">
        <v>15</v>
      </c>
      <c r="B96" s="26">
        <v>-627</v>
      </c>
      <c r="C96" s="26">
        <v>11337</v>
      </c>
      <c r="D96" s="26">
        <v>12755</v>
      </c>
      <c r="E96" s="26">
        <v>15085</v>
      </c>
      <c r="F96" s="26">
        <v>13651</v>
      </c>
      <c r="G96" s="27"/>
      <c r="H96" s="7"/>
      <c r="I96" s="28">
        <f t="shared" si="11"/>
        <v>-3748</v>
      </c>
      <c r="J96" s="27">
        <f t="shared" si="11"/>
        <v>-896</v>
      </c>
      <c r="K96" s="7"/>
      <c r="L96" s="28">
        <f t="shared" ca="1" si="12"/>
        <v>-3715.1582459933361</v>
      </c>
      <c r="M96" s="26">
        <f t="shared" ca="1" si="13"/>
        <v>-894.47140623939288</v>
      </c>
      <c r="N96" s="26">
        <f t="shared" ca="1" si="14"/>
        <v>0.96893504130255692</v>
      </c>
      <c r="O96" s="27">
        <f t="shared" ca="1" si="15"/>
        <v>-0.23454160358845663</v>
      </c>
      <c r="P96" s="7"/>
      <c r="Q96" s="28">
        <f t="shared" ca="1" si="16"/>
        <v>0.96975503575076394</v>
      </c>
      <c r="R96" s="27">
        <f t="shared" ca="1" si="20"/>
        <v>275.97860807503355</v>
      </c>
      <c r="S96" s="7"/>
      <c r="T96" s="28">
        <f t="shared" si="17"/>
        <v>275.92199999999991</v>
      </c>
      <c r="U96" s="27">
        <f t="shared" si="18"/>
        <v>4.8157473786877922</v>
      </c>
      <c r="V96" s="7"/>
      <c r="W96" s="28">
        <f t="shared" ca="1" si="19"/>
        <v>5.6608075033636851E-2</v>
      </c>
      <c r="X96" s="27"/>
      <c r="Y96" s="7"/>
      <c r="Z96" s="46"/>
    </row>
    <row r="97" spans="1:26" s="26" customFormat="1" x14ac:dyDescent="0.25">
      <c r="A97" s="26">
        <v>16</v>
      </c>
      <c r="B97" s="26">
        <v>-640</v>
      </c>
      <c r="C97" s="26">
        <v>11296</v>
      </c>
      <c r="D97" s="26">
        <v>12941</v>
      </c>
      <c r="E97" s="26">
        <v>15121</v>
      </c>
      <c r="F97" s="26">
        <v>13466</v>
      </c>
      <c r="G97" s="27"/>
      <c r="H97" s="7"/>
      <c r="I97" s="28">
        <f t="shared" si="11"/>
        <v>-3825</v>
      </c>
      <c r="J97" s="27">
        <f t="shared" si="11"/>
        <v>-525</v>
      </c>
      <c r="K97" s="7"/>
      <c r="L97" s="28">
        <f t="shared" ca="1" si="12"/>
        <v>-3792.1582459933361</v>
      </c>
      <c r="M97" s="26">
        <f t="shared" ca="1" si="13"/>
        <v>-523.47140623939288</v>
      </c>
      <c r="N97" s="26">
        <f t="shared" ca="1" si="14"/>
        <v>0.98901709252090242</v>
      </c>
      <c r="O97" s="27">
        <f t="shared" ca="1" si="15"/>
        <v>-0.1372607578013873</v>
      </c>
      <c r="P97" s="7"/>
      <c r="Q97" s="28">
        <f t="shared" ca="1" si="16"/>
        <v>0.9894995200675708</v>
      </c>
      <c r="R97" s="27">
        <f t="shared" ca="1" si="20"/>
        <v>270.27985873828152</v>
      </c>
      <c r="S97" s="7"/>
      <c r="T97" s="28">
        <f t="shared" si="17"/>
        <v>270.16199999999992</v>
      </c>
      <c r="U97" s="27">
        <f t="shared" si="18"/>
        <v>4.7152164137729198</v>
      </c>
      <c r="V97" s="7"/>
      <c r="W97" s="28">
        <f t="shared" ca="1" si="19"/>
        <v>0.11785873828159765</v>
      </c>
      <c r="X97" s="27"/>
      <c r="Y97" s="7"/>
      <c r="Z97" s="46"/>
    </row>
    <row r="98" spans="1:26" s="26" customFormat="1" x14ac:dyDescent="0.25">
      <c r="A98" s="26">
        <v>17</v>
      </c>
      <c r="B98" s="26">
        <v>-631</v>
      </c>
      <c r="C98" s="26">
        <v>11276</v>
      </c>
      <c r="D98" s="26">
        <v>13126</v>
      </c>
      <c r="E98" s="26">
        <v>15131</v>
      </c>
      <c r="F98" s="26">
        <v>13277</v>
      </c>
      <c r="G98" s="27"/>
      <c r="H98" s="7"/>
      <c r="I98" s="28">
        <f t="shared" si="11"/>
        <v>-3855</v>
      </c>
      <c r="J98" s="27">
        <f t="shared" si="11"/>
        <v>-151</v>
      </c>
      <c r="K98" s="7"/>
      <c r="L98" s="28">
        <f t="shared" ca="1" si="12"/>
        <v>-3822.1582459933361</v>
      </c>
      <c r="M98" s="26">
        <f t="shared" ca="1" si="13"/>
        <v>-149.47140623939293</v>
      </c>
      <c r="N98" s="26">
        <f t="shared" ca="1" si="14"/>
        <v>0.99684126832025788</v>
      </c>
      <c r="O98" s="27">
        <f t="shared" ca="1" si="15"/>
        <v>-3.9193274447306671E-2</v>
      </c>
      <c r="P98" s="7"/>
      <c r="Q98" s="28">
        <f t="shared" ca="1" si="16"/>
        <v>0.99698332448387872</v>
      </c>
      <c r="R98" s="27">
        <f t="shared" ca="1" si="20"/>
        <v>264.63358309104854</v>
      </c>
      <c r="S98" s="7"/>
      <c r="T98" s="28">
        <f t="shared" si="17"/>
        <v>264.48299999999995</v>
      </c>
      <c r="U98" s="27">
        <f t="shared" si="18"/>
        <v>4.6160991655521615</v>
      </c>
      <c r="V98" s="7"/>
      <c r="W98" s="28">
        <f t="shared" ca="1" si="19"/>
        <v>0.15058309104858836</v>
      </c>
      <c r="X98" s="27"/>
      <c r="Y98" s="7"/>
      <c r="Z98" s="46"/>
    </row>
    <row r="99" spans="1:26" s="26" customFormat="1" x14ac:dyDescent="0.25">
      <c r="A99" s="26">
        <v>18</v>
      </c>
      <c r="B99" s="26">
        <v>-620</v>
      </c>
      <c r="C99" s="26">
        <v>11281</v>
      </c>
      <c r="D99" s="26">
        <v>13310</v>
      </c>
      <c r="E99" s="26">
        <v>15137</v>
      </c>
      <c r="F99" s="26">
        <v>13094</v>
      </c>
      <c r="G99" s="27"/>
      <c r="H99" s="7"/>
      <c r="I99" s="28">
        <f t="shared" si="11"/>
        <v>-3856</v>
      </c>
      <c r="J99" s="27">
        <f t="shared" si="11"/>
        <v>216</v>
      </c>
      <c r="K99" s="7"/>
      <c r="L99" s="28">
        <f t="shared" ca="1" si="12"/>
        <v>-3823.1582459933361</v>
      </c>
      <c r="M99" s="26">
        <f t="shared" ca="1" si="13"/>
        <v>217.52859376060707</v>
      </c>
      <c r="N99" s="26">
        <f t="shared" ca="1" si="14"/>
        <v>0.99710207418023633</v>
      </c>
      <c r="O99" s="27">
        <f t="shared" ca="1" si="15"/>
        <v>5.703872125041419E-2</v>
      </c>
      <c r="P99" s="7"/>
      <c r="Q99" s="28">
        <f t="shared" ca="1" si="16"/>
        <v>0.99691008486244082</v>
      </c>
      <c r="R99" s="27">
        <f t="shared" ca="1" si="20"/>
        <v>259.10770114594663</v>
      </c>
      <c r="S99" s="7"/>
      <c r="T99" s="28">
        <f t="shared" si="17"/>
        <v>258.90299999999996</v>
      </c>
      <c r="U99" s="27">
        <f t="shared" si="18"/>
        <v>4.5187097932908786</v>
      </c>
      <c r="V99" s="7"/>
      <c r="W99" s="28">
        <f t="shared" ca="1" si="19"/>
        <v>0.20470114594667166</v>
      </c>
      <c r="X99" s="27"/>
      <c r="Y99" s="7"/>
      <c r="Z99" s="46"/>
    </row>
    <row r="100" spans="1:26" s="26" customFormat="1" x14ac:dyDescent="0.25">
      <c r="A100" s="26">
        <v>19</v>
      </c>
      <c r="B100" s="26">
        <v>-630</v>
      </c>
      <c r="C100" s="26">
        <v>11309</v>
      </c>
      <c r="D100" s="26">
        <v>13508</v>
      </c>
      <c r="E100" s="26">
        <v>15125</v>
      </c>
      <c r="F100" s="26">
        <v>12917</v>
      </c>
      <c r="G100" s="27"/>
      <c r="H100" s="7"/>
      <c r="I100" s="28">
        <f t="shared" si="11"/>
        <v>-3816</v>
      </c>
      <c r="J100" s="27">
        <f t="shared" si="11"/>
        <v>591</v>
      </c>
      <c r="K100" s="7"/>
      <c r="L100" s="28">
        <f t="shared" ca="1" si="12"/>
        <v>-3783.1582459933361</v>
      </c>
      <c r="M100" s="26">
        <f t="shared" ca="1" si="13"/>
        <v>592.52859376060712</v>
      </c>
      <c r="N100" s="26">
        <f t="shared" ca="1" si="14"/>
        <v>0.98666983978109579</v>
      </c>
      <c r="O100" s="27">
        <f t="shared" ca="1" si="15"/>
        <v>0.15536841712683197</v>
      </c>
      <c r="P100" s="7"/>
      <c r="Q100" s="28">
        <f t="shared" ca="1" si="16"/>
        <v>0.98613645887848067</v>
      </c>
      <c r="R100" s="27">
        <f t="shared" ca="1" si="20"/>
        <v>253.42883583291507</v>
      </c>
      <c r="S100" s="7"/>
      <c r="T100" s="28">
        <f t="shared" si="17"/>
        <v>253.23299999999998</v>
      </c>
      <c r="U100" s="27">
        <f t="shared" si="18"/>
        <v>4.4197496247028001</v>
      </c>
      <c r="V100" s="7"/>
      <c r="W100" s="28">
        <f t="shared" ca="1" si="19"/>
        <v>0.19583583291509399</v>
      </c>
      <c r="X100" s="27"/>
      <c r="Y100" s="7"/>
      <c r="Z100" s="46"/>
    </row>
    <row r="101" spans="1:26" s="26" customFormat="1" x14ac:dyDescent="0.25">
      <c r="A101" s="26">
        <v>20</v>
      </c>
      <c r="B101" s="26">
        <v>-607</v>
      </c>
      <c r="C101" s="26">
        <v>11337</v>
      </c>
      <c r="D101" s="26">
        <v>13674</v>
      </c>
      <c r="E101" s="26">
        <v>15074</v>
      </c>
      <c r="F101" s="26">
        <v>12728</v>
      </c>
      <c r="G101" s="27"/>
      <c r="H101" s="7"/>
      <c r="I101" s="28">
        <f t="shared" si="11"/>
        <v>-3737</v>
      </c>
      <c r="J101" s="27">
        <f t="shared" si="11"/>
        <v>946</v>
      </c>
      <c r="K101" s="7"/>
      <c r="L101" s="28">
        <f t="shared" ca="1" si="12"/>
        <v>-3704.1582459933361</v>
      </c>
      <c r="M101" s="26">
        <f t="shared" ca="1" si="13"/>
        <v>947.52859376060712</v>
      </c>
      <c r="N101" s="26">
        <f t="shared" ca="1" si="14"/>
        <v>0.96606617684279328</v>
      </c>
      <c r="O101" s="27">
        <f t="shared" ca="1" si="15"/>
        <v>0.24845386255650745</v>
      </c>
      <c r="P101" s="7"/>
      <c r="Q101" s="28">
        <f t="shared" ca="1" si="16"/>
        <v>0.96520954727326091</v>
      </c>
      <c r="R101" s="27">
        <f t="shared" ca="1" si="20"/>
        <v>247.94724976230009</v>
      </c>
      <c r="S101" s="7"/>
      <c r="T101" s="28">
        <f t="shared" si="17"/>
        <v>247.76999999999998</v>
      </c>
      <c r="U101" s="27">
        <f t="shared" si="18"/>
        <v>4.3244022876663504</v>
      </c>
      <c r="V101" s="7"/>
      <c r="W101" s="28">
        <f t="shared" ca="1" si="19"/>
        <v>0.17724976230010725</v>
      </c>
      <c r="X101" s="27"/>
      <c r="Y101" s="7"/>
      <c r="Z101" s="46"/>
    </row>
    <row r="102" spans="1:26" s="26" customFormat="1" x14ac:dyDescent="0.25">
      <c r="A102" s="26">
        <v>21</v>
      </c>
      <c r="B102" s="26">
        <v>-620</v>
      </c>
      <c r="C102" s="26">
        <v>11390</v>
      </c>
      <c r="D102" s="26">
        <v>13843</v>
      </c>
      <c r="E102" s="26">
        <v>15020</v>
      </c>
      <c r="F102" s="26">
        <v>12549</v>
      </c>
      <c r="G102" s="27"/>
      <c r="H102" s="7"/>
      <c r="I102" s="28">
        <f t="shared" si="11"/>
        <v>-3630</v>
      </c>
      <c r="J102" s="27">
        <f t="shared" si="11"/>
        <v>1294</v>
      </c>
      <c r="K102" s="7"/>
      <c r="L102" s="28">
        <f t="shared" ca="1" si="12"/>
        <v>-3597.1582459933361</v>
      </c>
      <c r="M102" s="26">
        <f t="shared" ca="1" si="13"/>
        <v>1295.528593760607</v>
      </c>
      <c r="N102" s="26">
        <f t="shared" ca="1" si="14"/>
        <v>0.93815994982509232</v>
      </c>
      <c r="O102" s="27">
        <f t="shared" ca="1" si="15"/>
        <v>0.3397038203298231</v>
      </c>
      <c r="P102" s="7"/>
      <c r="Q102" s="28">
        <f t="shared" ca="1" si="16"/>
        <v>0.93698639906158554</v>
      </c>
      <c r="R102" s="27">
        <f t="shared" ca="1" si="20"/>
        <v>242.4542580148435</v>
      </c>
      <c r="S102" s="7"/>
      <c r="T102" s="28">
        <f t="shared" si="17"/>
        <v>242.18999999999997</v>
      </c>
      <c r="U102" s="27">
        <f t="shared" si="18"/>
        <v>4.2270129154050657</v>
      </c>
      <c r="V102" s="7"/>
      <c r="W102" s="28">
        <f t="shared" ca="1" si="19"/>
        <v>0.26425801484353428</v>
      </c>
      <c r="X102" s="27"/>
      <c r="Y102" s="7"/>
      <c r="Z102" s="46"/>
    </row>
    <row r="103" spans="1:26" s="26" customFormat="1" x14ac:dyDescent="0.25">
      <c r="A103" s="26">
        <v>22</v>
      </c>
      <c r="B103" s="26">
        <v>-626</v>
      </c>
      <c r="C103" s="26">
        <v>11469</v>
      </c>
      <c r="D103" s="26">
        <v>14028</v>
      </c>
      <c r="E103" s="26">
        <v>14953</v>
      </c>
      <c r="F103" s="26">
        <v>12387</v>
      </c>
      <c r="G103" s="27"/>
      <c r="H103" s="7"/>
      <c r="I103" s="28">
        <f t="shared" si="11"/>
        <v>-3484</v>
      </c>
      <c r="J103" s="27">
        <f t="shared" si="11"/>
        <v>1641</v>
      </c>
      <c r="K103" s="7"/>
      <c r="L103" s="28">
        <f t="shared" ca="1" si="12"/>
        <v>-3451.1582459933361</v>
      </c>
      <c r="M103" s="26">
        <f t="shared" ca="1" si="13"/>
        <v>1642.528593760607</v>
      </c>
      <c r="N103" s="26">
        <f t="shared" ca="1" si="14"/>
        <v>0.90008229426822939</v>
      </c>
      <c r="O103" s="27">
        <f t="shared" ca="1" si="15"/>
        <v>0.43069156558080168</v>
      </c>
      <c r="P103" s="7"/>
      <c r="Q103" s="28">
        <f t="shared" ca="1" si="16"/>
        <v>0.89859267123954478</v>
      </c>
      <c r="R103" s="27">
        <f t="shared" ca="1" si="20"/>
        <v>236.77414047515458</v>
      </c>
      <c r="S103" s="7"/>
      <c r="T103" s="28">
        <f t="shared" si="17"/>
        <v>236.55599999999998</v>
      </c>
      <c r="U103" s="27">
        <f t="shared" si="18"/>
        <v>4.1286810653477053</v>
      </c>
      <c r="V103" s="7"/>
      <c r="W103" s="28">
        <f t="shared" ca="1" si="19"/>
        <v>0.21814047515459833</v>
      </c>
      <c r="X103" s="27"/>
      <c r="Y103" s="7"/>
      <c r="Z103" s="46"/>
    </row>
    <row r="104" spans="1:26" s="26" customFormat="1" x14ac:dyDescent="0.25">
      <c r="A104" s="26">
        <v>23</v>
      </c>
      <c r="B104" s="26">
        <v>-635</v>
      </c>
      <c r="C104" s="26">
        <v>11567</v>
      </c>
      <c r="D104" s="26">
        <v>14203</v>
      </c>
      <c r="E104" s="26">
        <v>14874</v>
      </c>
      <c r="F104" s="26">
        <v>12223</v>
      </c>
      <c r="G104" s="27"/>
      <c r="H104" s="7"/>
      <c r="I104" s="28">
        <f t="shared" si="11"/>
        <v>-3307</v>
      </c>
      <c r="J104" s="27">
        <f t="shared" si="11"/>
        <v>1980</v>
      </c>
      <c r="K104" s="7"/>
      <c r="L104" s="28">
        <f t="shared" ca="1" si="12"/>
        <v>-3274.1582459933361</v>
      </c>
      <c r="M104" s="26">
        <f t="shared" ca="1" si="13"/>
        <v>1981.528593760607</v>
      </c>
      <c r="N104" s="26">
        <f t="shared" ca="1" si="14"/>
        <v>0.85391965705203254</v>
      </c>
      <c r="O104" s="27">
        <f t="shared" ca="1" si="15"/>
        <v>0.51958161065308339</v>
      </c>
      <c r="P104" s="7"/>
      <c r="Q104" s="28">
        <f t="shared" ca="1" si="16"/>
        <v>0.85212119472713066</v>
      </c>
      <c r="R104" s="27">
        <f t="shared" ca="1" si="20"/>
        <v>231.00955296767552</v>
      </c>
      <c r="S104" s="7"/>
      <c r="T104" s="28">
        <f t="shared" si="17"/>
        <v>230.84099999999998</v>
      </c>
      <c r="U104" s="27">
        <f t="shared" si="18"/>
        <v>4.0289354985962298</v>
      </c>
      <c r="V104" s="7"/>
      <c r="W104" s="28">
        <f t="shared" ca="1" si="19"/>
        <v>0.16855296767553796</v>
      </c>
      <c r="X104" s="27"/>
      <c r="Y104" s="7"/>
      <c r="Z104" s="46"/>
    </row>
    <row r="105" spans="1:26" s="26" customFormat="1" x14ac:dyDescent="0.25">
      <c r="A105" s="26">
        <v>24</v>
      </c>
      <c r="B105" s="26">
        <v>-634</v>
      </c>
      <c r="C105" s="26">
        <v>11666</v>
      </c>
      <c r="D105" s="26">
        <v>14347</v>
      </c>
      <c r="E105" s="26">
        <v>14754</v>
      </c>
      <c r="F105" s="26">
        <v>12058</v>
      </c>
      <c r="G105" s="27"/>
      <c r="H105" s="7"/>
      <c r="I105" s="28">
        <f t="shared" si="11"/>
        <v>-3088</v>
      </c>
      <c r="J105" s="27">
        <f t="shared" si="11"/>
        <v>2289</v>
      </c>
      <c r="K105" s="7"/>
      <c r="L105" s="28">
        <f t="shared" ca="1" si="12"/>
        <v>-3055.1582459933361</v>
      </c>
      <c r="M105" s="26">
        <f t="shared" ca="1" si="13"/>
        <v>2290.5285937606072</v>
      </c>
      <c r="N105" s="26">
        <f t="shared" ca="1" si="14"/>
        <v>0.79680317371673814</v>
      </c>
      <c r="O105" s="27">
        <f t="shared" ca="1" si="15"/>
        <v>0.60060528005525171</v>
      </c>
      <c r="P105" s="7"/>
      <c r="Q105" s="28">
        <f t="shared" ca="1" si="16"/>
        <v>0.79472311239911564</v>
      </c>
      <c r="R105" s="27">
        <f t="shared" ca="1" si="20"/>
        <v>225.30248150755153</v>
      </c>
      <c r="S105" s="7"/>
      <c r="T105" s="28">
        <f t="shared" si="17"/>
        <v>225.13499999999999</v>
      </c>
      <c r="U105" s="27">
        <f t="shared" si="18"/>
        <v>3.9293470114774336</v>
      </c>
      <c r="V105" s="7"/>
      <c r="W105" s="28">
        <f t="shared" ca="1" si="19"/>
        <v>0.16748150755154256</v>
      </c>
      <c r="X105" s="27"/>
      <c r="Y105" s="7"/>
      <c r="Z105" s="46"/>
    </row>
    <row r="106" spans="1:26" s="26" customFormat="1" x14ac:dyDescent="0.25">
      <c r="A106" s="26">
        <v>25</v>
      </c>
      <c r="B106" s="26">
        <v>-631</v>
      </c>
      <c r="C106" s="26">
        <v>11792</v>
      </c>
      <c r="D106" s="26">
        <v>14502</v>
      </c>
      <c r="E106" s="26">
        <v>14639</v>
      </c>
      <c r="F106" s="26">
        <v>11920</v>
      </c>
      <c r="G106" s="27"/>
      <c r="H106" s="7"/>
      <c r="I106" s="28">
        <f t="shared" si="11"/>
        <v>-2847</v>
      </c>
      <c r="J106" s="27">
        <f t="shared" si="11"/>
        <v>2582</v>
      </c>
      <c r="K106" s="7"/>
      <c r="L106" s="28">
        <f t="shared" ca="1" si="12"/>
        <v>-2814.1582459933361</v>
      </c>
      <c r="M106" s="26">
        <f t="shared" ca="1" si="13"/>
        <v>2583.5285937606072</v>
      </c>
      <c r="N106" s="26">
        <f t="shared" ca="1" si="14"/>
        <v>0.73394896146191646</v>
      </c>
      <c r="O106" s="27">
        <f t="shared" ca="1" si="15"/>
        <v>0.67743354910002607</v>
      </c>
      <c r="P106" s="7"/>
      <c r="Q106" s="28">
        <f t="shared" ca="1" si="16"/>
        <v>0.73160182994196288</v>
      </c>
      <c r="R106" s="27">
        <f t="shared" ca="1" si="20"/>
        <v>219.58390568624668</v>
      </c>
      <c r="S106" s="7"/>
      <c r="T106" s="28">
        <f t="shared" si="17"/>
        <v>219.45599999999999</v>
      </c>
      <c r="U106" s="27">
        <f t="shared" si="18"/>
        <v>3.8302297632566757</v>
      </c>
      <c r="V106" s="7"/>
      <c r="W106" s="28">
        <f t="shared" ca="1" si="19"/>
        <v>0.12790568624669163</v>
      </c>
      <c r="X106" s="27"/>
      <c r="Y106" s="7"/>
      <c r="Z106" s="46"/>
    </row>
    <row r="107" spans="1:26" s="26" customFormat="1" x14ac:dyDescent="0.25">
      <c r="A107" s="26">
        <v>26</v>
      </c>
      <c r="B107" s="26">
        <v>-621</v>
      </c>
      <c r="C107" s="26">
        <v>11921</v>
      </c>
      <c r="D107" s="26">
        <v>14626</v>
      </c>
      <c r="E107" s="26">
        <v>14503</v>
      </c>
      <c r="F107" s="26">
        <v>11783</v>
      </c>
      <c r="G107" s="27"/>
      <c r="H107" s="7"/>
      <c r="I107" s="28">
        <f t="shared" si="11"/>
        <v>-2582</v>
      </c>
      <c r="J107" s="27">
        <f t="shared" si="11"/>
        <v>2843</v>
      </c>
      <c r="K107" s="7"/>
      <c r="L107" s="28">
        <f t="shared" ca="1" si="12"/>
        <v>-2549.1582459933361</v>
      </c>
      <c r="M107" s="26">
        <f t="shared" ca="1" si="13"/>
        <v>2844.5285937606072</v>
      </c>
      <c r="N107" s="26">
        <f t="shared" ca="1" si="14"/>
        <v>0.66483540856761048</v>
      </c>
      <c r="O107" s="27">
        <f t="shared" ca="1" si="15"/>
        <v>0.74587101743001283</v>
      </c>
      <c r="P107" s="7"/>
      <c r="Q107" s="28">
        <f t="shared" ca="1" si="16"/>
        <v>0.66225029585233897</v>
      </c>
      <c r="R107" s="27">
        <f t="shared" ca="1" si="20"/>
        <v>213.98384258138947</v>
      </c>
      <c r="S107" s="7"/>
      <c r="T107" s="28">
        <f t="shared" si="17"/>
        <v>213.86699999999999</v>
      </c>
      <c r="U107" s="27">
        <f t="shared" si="18"/>
        <v>3.7326833113627123</v>
      </c>
      <c r="V107" s="7"/>
      <c r="W107" s="28">
        <f t="shared" ca="1" si="19"/>
        <v>0.11684258138947712</v>
      </c>
      <c r="X107" s="27"/>
      <c r="Y107" s="7"/>
      <c r="Z107" s="46"/>
    </row>
    <row r="108" spans="1:26" s="26" customFormat="1" x14ac:dyDescent="0.25">
      <c r="A108" s="26">
        <v>27</v>
      </c>
      <c r="B108" s="26">
        <v>-628</v>
      </c>
      <c r="C108" s="26">
        <v>12067</v>
      </c>
      <c r="D108" s="26">
        <v>14747</v>
      </c>
      <c r="E108" s="26">
        <v>14355</v>
      </c>
      <c r="F108" s="26">
        <v>11665</v>
      </c>
      <c r="G108" s="27"/>
      <c r="H108" s="7"/>
      <c r="I108" s="28">
        <f t="shared" si="11"/>
        <v>-2288</v>
      </c>
      <c r="J108" s="27">
        <f t="shared" si="11"/>
        <v>3082</v>
      </c>
      <c r="K108" s="7"/>
      <c r="L108" s="28">
        <f t="shared" ca="1" si="12"/>
        <v>-2255.1582459933361</v>
      </c>
      <c r="M108" s="26">
        <f t="shared" ca="1" si="13"/>
        <v>3083.5285937606072</v>
      </c>
      <c r="N108" s="26">
        <f t="shared" ca="1" si="14"/>
        <v>0.58815848573392759</v>
      </c>
      <c r="O108" s="27">
        <f t="shared" ca="1" si="15"/>
        <v>0.80853981026858313</v>
      </c>
      <c r="P108" s="7"/>
      <c r="Q108" s="28">
        <f t="shared" ca="1" si="16"/>
        <v>0.58535537087426348</v>
      </c>
      <c r="R108" s="27">
        <f t="shared" ca="1" si="20"/>
        <v>208.28560041774256</v>
      </c>
      <c r="S108" s="7"/>
      <c r="T108" s="28">
        <f t="shared" si="17"/>
        <v>208.215</v>
      </c>
      <c r="U108" s="27">
        <f t="shared" si="18"/>
        <v>3.6340373020399932</v>
      </c>
      <c r="V108" s="7"/>
      <c r="W108" s="28">
        <f t="shared" ca="1" si="19"/>
        <v>7.06004177425541E-2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-605</v>
      </c>
      <c r="C109" s="26">
        <v>12221</v>
      </c>
      <c r="D109" s="26">
        <v>14846</v>
      </c>
      <c r="E109" s="26">
        <v>14204</v>
      </c>
      <c r="F109" s="26">
        <v>11565</v>
      </c>
      <c r="G109" s="27"/>
      <c r="H109" s="7"/>
      <c r="I109" s="28">
        <f t="shared" si="11"/>
        <v>-1983</v>
      </c>
      <c r="J109" s="27">
        <f t="shared" si="11"/>
        <v>3281</v>
      </c>
      <c r="K109" s="7"/>
      <c r="L109" s="28">
        <f t="shared" ca="1" si="12"/>
        <v>-1950.1582459933361</v>
      </c>
      <c r="M109" s="26">
        <f t="shared" ca="1" si="13"/>
        <v>3282.5285937606072</v>
      </c>
      <c r="N109" s="26">
        <f t="shared" ca="1" si="14"/>
        <v>0.50861269844048107</v>
      </c>
      <c r="O109" s="27">
        <f t="shared" ca="1" si="15"/>
        <v>0.86072010221366879</v>
      </c>
      <c r="P109" s="7"/>
      <c r="Q109" s="28">
        <f t="shared" ca="1" si="16"/>
        <v>0.50562797255011305</v>
      </c>
      <c r="R109" s="27">
        <f t="shared" ca="1" si="20"/>
        <v>202.81434281230395</v>
      </c>
      <c r="S109" s="7"/>
      <c r="T109" s="28">
        <f t="shared" si="17"/>
        <v>202.77</v>
      </c>
      <c r="U109" s="27">
        <f t="shared" si="18"/>
        <v>3.5390041242689021</v>
      </c>
      <c r="V109" s="7"/>
      <c r="W109" s="28">
        <f t="shared" ca="1" si="19"/>
        <v>4.4342812303938217E-2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-606</v>
      </c>
      <c r="C110" s="26">
        <v>12379</v>
      </c>
      <c r="D110" s="26">
        <v>14933</v>
      </c>
      <c r="E110" s="26">
        <v>14044</v>
      </c>
      <c r="F110" s="26">
        <v>11482</v>
      </c>
      <c r="G110" s="27"/>
      <c r="H110" s="7"/>
      <c r="I110" s="28">
        <f t="shared" si="11"/>
        <v>-1665</v>
      </c>
      <c r="J110" s="27">
        <f t="shared" si="11"/>
        <v>3451</v>
      </c>
      <c r="K110" s="7"/>
      <c r="L110" s="28">
        <f t="shared" ca="1" si="12"/>
        <v>-1632.1582459933361</v>
      </c>
      <c r="M110" s="26">
        <f t="shared" ca="1" si="13"/>
        <v>3452.5285937606072</v>
      </c>
      <c r="N110" s="26">
        <f t="shared" ca="1" si="14"/>
        <v>0.42567643496731383</v>
      </c>
      <c r="O110" s="27">
        <f t="shared" ca="1" si="15"/>
        <v>0.90529623101097823</v>
      </c>
      <c r="P110" s="7"/>
      <c r="Q110" s="28">
        <f t="shared" ca="1" si="16"/>
        <v>0.42253647370782493</v>
      </c>
      <c r="R110" s="27">
        <f t="shared" ca="1" si="20"/>
        <v>197.40260462412925</v>
      </c>
      <c r="S110" s="7"/>
      <c r="T110" s="28">
        <f t="shared" si="17"/>
        <v>197.316</v>
      </c>
      <c r="U110" s="27">
        <f t="shared" si="18"/>
        <v>3.4438138668651317</v>
      </c>
      <c r="V110" s="7"/>
      <c r="W110" s="28">
        <f t="shared" ca="1" si="19"/>
        <v>8.6604624129250851E-2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-630</v>
      </c>
      <c r="C111" s="26">
        <v>12553</v>
      </c>
      <c r="D111" s="26">
        <v>15001</v>
      </c>
      <c r="E111" s="26">
        <v>13865</v>
      </c>
      <c r="F111" s="26">
        <v>11407</v>
      </c>
      <c r="G111" s="27"/>
      <c r="H111" s="7"/>
      <c r="I111" s="28">
        <f t="shared" si="11"/>
        <v>-1312</v>
      </c>
      <c r="J111" s="27">
        <f t="shared" si="11"/>
        <v>3594</v>
      </c>
      <c r="K111" s="7"/>
      <c r="L111" s="28">
        <f t="shared" ca="1" si="12"/>
        <v>-1279.1582459933361</v>
      </c>
      <c r="M111" s="26">
        <f t="shared" ca="1" si="13"/>
        <v>3595.5285937606072</v>
      </c>
      <c r="N111" s="26">
        <f t="shared" ca="1" si="14"/>
        <v>0.33361196639489865</v>
      </c>
      <c r="O111" s="27">
        <f t="shared" ca="1" si="15"/>
        <v>0.94279262170518552</v>
      </c>
      <c r="P111" s="7"/>
      <c r="Q111" s="28">
        <f t="shared" ca="1" si="16"/>
        <v>0.33034129043910859</v>
      </c>
      <c r="R111" s="27">
        <f t="shared" ca="1" si="20"/>
        <v>191.69208234656753</v>
      </c>
      <c r="S111" s="7"/>
      <c r="T111" s="28">
        <f t="shared" si="17"/>
        <v>191.64600000000002</v>
      </c>
      <c r="U111" s="27">
        <f t="shared" si="18"/>
        <v>3.3448536982770531</v>
      </c>
      <c r="V111" s="7"/>
      <c r="W111" s="28">
        <f t="shared" ca="1" si="19"/>
        <v>4.6082346567516197E-2</v>
      </c>
      <c r="X111" s="27"/>
      <c r="Y111" s="7"/>
      <c r="Z111" s="46"/>
    </row>
    <row r="112" spans="1:26" s="26" customFormat="1" x14ac:dyDescent="0.25">
      <c r="A112" s="26">
        <v>31</v>
      </c>
      <c r="B112" s="26">
        <v>-631</v>
      </c>
      <c r="C112" s="26">
        <v>12746</v>
      </c>
      <c r="D112" s="26">
        <v>15063</v>
      </c>
      <c r="E112" s="26">
        <v>13692</v>
      </c>
      <c r="F112" s="26">
        <v>11357</v>
      </c>
      <c r="G112" s="27"/>
      <c r="H112" s="7"/>
      <c r="I112" s="28">
        <f t="shared" si="11"/>
        <v>-946</v>
      </c>
      <c r="J112" s="27">
        <f t="shared" si="11"/>
        <v>3706</v>
      </c>
      <c r="K112" s="7"/>
      <c r="L112" s="28">
        <f t="shared" ca="1" si="12"/>
        <v>-913.15824599333621</v>
      </c>
      <c r="M112" s="26">
        <f t="shared" ca="1" si="13"/>
        <v>3707.5285937606072</v>
      </c>
      <c r="N112" s="26">
        <f t="shared" ca="1" si="14"/>
        <v>0.23815702164276281</v>
      </c>
      <c r="O112" s="27">
        <f t="shared" ca="1" si="15"/>
        <v>0.97216042420694226</v>
      </c>
      <c r="P112" s="7"/>
      <c r="Q112" s="28">
        <f t="shared" ca="1" si="16"/>
        <v>0.23478382707216047</v>
      </c>
      <c r="R112" s="27">
        <f t="shared" ca="1" si="20"/>
        <v>185.95970137063296</v>
      </c>
      <c r="S112" s="7"/>
      <c r="T112" s="28">
        <f t="shared" si="17"/>
        <v>185.96700000000001</v>
      </c>
      <c r="U112" s="27">
        <f t="shared" si="18"/>
        <v>3.2457364500562949</v>
      </c>
      <c r="V112" s="7"/>
      <c r="W112" s="28">
        <f t="shared" ca="1" si="19"/>
        <v>-7.2986293670567193E-3</v>
      </c>
      <c r="X112" s="27"/>
      <c r="Y112" s="7"/>
      <c r="Z112" s="46"/>
    </row>
    <row r="113" spans="1:26" s="26" customFormat="1" x14ac:dyDescent="0.25">
      <c r="A113" s="26">
        <v>32</v>
      </c>
      <c r="B113" s="26">
        <v>-641</v>
      </c>
      <c r="C113" s="26">
        <v>12928</v>
      </c>
      <c r="D113" s="26">
        <v>15101</v>
      </c>
      <c r="E113" s="26">
        <v>13501</v>
      </c>
      <c r="F113" s="26">
        <v>11326</v>
      </c>
      <c r="G113" s="27"/>
      <c r="H113" s="7"/>
      <c r="I113" s="28">
        <f t="shared" si="11"/>
        <v>-573</v>
      </c>
      <c r="J113" s="27">
        <f t="shared" si="11"/>
        <v>3775</v>
      </c>
      <c r="K113" s="7"/>
      <c r="L113" s="28">
        <f t="shared" ca="1" si="12"/>
        <v>-540.15824599333621</v>
      </c>
      <c r="M113" s="26">
        <f t="shared" ca="1" si="13"/>
        <v>3776.5285937606072</v>
      </c>
      <c r="N113" s="26">
        <f t="shared" ca="1" si="14"/>
        <v>0.14087643587077736</v>
      </c>
      <c r="O113" s="27">
        <f t="shared" ca="1" si="15"/>
        <v>0.99025308824820313</v>
      </c>
      <c r="P113" s="7"/>
      <c r="Q113" s="28">
        <f t="shared" ca="1" si="16"/>
        <v>0.13743985071415715</v>
      </c>
      <c r="R113" s="27">
        <f t="shared" ca="1" si="20"/>
        <v>180.28409126707948</v>
      </c>
      <c r="S113" s="7"/>
      <c r="T113" s="28">
        <f t="shared" si="17"/>
        <v>180.19800000000001</v>
      </c>
      <c r="U113" s="27">
        <f t="shared" si="18"/>
        <v>3.1450484055087422</v>
      </c>
      <c r="V113" s="7"/>
      <c r="W113" s="28">
        <f t="shared" ca="1" si="19"/>
        <v>8.6091267079467571E-2</v>
      </c>
      <c r="X113" s="27"/>
      <c r="Y113" s="7"/>
      <c r="Z113" s="46"/>
    </row>
    <row r="114" spans="1:26" s="26" customFormat="1" x14ac:dyDescent="0.25">
      <c r="A114" s="26">
        <v>33</v>
      </c>
      <c r="B114" s="26">
        <v>-622</v>
      </c>
      <c r="C114" s="26">
        <v>13119</v>
      </c>
      <c r="D114" s="26">
        <v>15119</v>
      </c>
      <c r="E114" s="26">
        <v>13319</v>
      </c>
      <c r="F114" s="26">
        <v>11306</v>
      </c>
      <c r="G114" s="27"/>
      <c r="H114" s="7"/>
      <c r="I114" s="28">
        <f t="shared" si="11"/>
        <v>-200</v>
      </c>
      <c r="J114" s="27">
        <f t="shared" si="11"/>
        <v>3813</v>
      </c>
      <c r="K114" s="7"/>
      <c r="L114" s="28">
        <f t="shared" ca="1" si="12"/>
        <v>-167.15824599333618</v>
      </c>
      <c r="M114" s="26">
        <f t="shared" ca="1" si="13"/>
        <v>3814.5285937606072</v>
      </c>
      <c r="N114" s="26">
        <f t="shared" ca="1" si="14"/>
        <v>4.3595850098791911E-2</v>
      </c>
      <c r="O114" s="27">
        <f t="shared" ca="1" si="15"/>
        <v>1.0002171640970134</v>
      </c>
      <c r="P114" s="7"/>
      <c r="Q114" s="28">
        <f t="shared" ca="1" si="16"/>
        <v>4.0124090864694907E-2</v>
      </c>
      <c r="R114" s="27">
        <f t="shared" ca="1" si="20"/>
        <v>174.67954853439437</v>
      </c>
      <c r="S114" s="7"/>
      <c r="T114" s="28">
        <f t="shared" si="17"/>
        <v>174.6</v>
      </c>
      <c r="U114" s="27">
        <f t="shared" si="18"/>
        <v>3.0473448739820994</v>
      </c>
      <c r="V114" s="7"/>
      <c r="W114" s="28">
        <f t="shared" ca="1" si="19"/>
        <v>7.9548534394376702E-2</v>
      </c>
      <c r="X114" s="27"/>
      <c r="Y114" s="7"/>
      <c r="Z114" s="46"/>
    </row>
    <row r="115" spans="1:26" s="26" customFormat="1" x14ac:dyDescent="0.25">
      <c r="A115" s="26">
        <v>34</v>
      </c>
      <c r="B115" s="26">
        <v>-636</v>
      </c>
      <c r="C115" s="26">
        <v>13302</v>
      </c>
      <c r="D115" s="26">
        <v>15111</v>
      </c>
      <c r="E115" s="26">
        <v>13121</v>
      </c>
      <c r="F115" s="26">
        <v>11307</v>
      </c>
      <c r="G115" s="27"/>
      <c r="H115" s="7"/>
      <c r="I115" s="28">
        <f t="shared" si="11"/>
        <v>181</v>
      </c>
      <c r="J115" s="27">
        <f t="shared" si="11"/>
        <v>3804</v>
      </c>
      <c r="K115" s="7"/>
      <c r="L115" s="28">
        <f t="shared" ca="1" si="12"/>
        <v>213.84175400666382</v>
      </c>
      <c r="M115" s="26">
        <f t="shared" ca="1" si="13"/>
        <v>3805.5285937606072</v>
      </c>
      <c r="N115" s="26">
        <f t="shared" ca="1" si="14"/>
        <v>-5.5771182553021638E-2</v>
      </c>
      <c r="O115" s="27">
        <f t="shared" ca="1" si="15"/>
        <v>0.99785725139597947</v>
      </c>
      <c r="P115" s="7"/>
      <c r="Q115" s="28">
        <f t="shared" ca="1" si="16"/>
        <v>-5.9235348567300998E-2</v>
      </c>
      <c r="R115" s="27">
        <f t="shared" ca="1" si="20"/>
        <v>168.98510167911445</v>
      </c>
      <c r="S115" s="7"/>
      <c r="T115" s="28">
        <f t="shared" si="17"/>
        <v>168.876</v>
      </c>
      <c r="U115" s="27">
        <f t="shared" si="18"/>
        <v>2.9474422275979437</v>
      </c>
      <c r="V115" s="7"/>
      <c r="W115" s="28">
        <f t="shared" ca="1" si="19"/>
        <v>0.10910167911444546</v>
      </c>
      <c r="X115" s="27"/>
      <c r="Y115" s="7"/>
      <c r="Z115" s="46"/>
    </row>
    <row r="116" spans="1:26" s="26" customFormat="1" x14ac:dyDescent="0.25">
      <c r="A116" s="26">
        <v>35</v>
      </c>
      <c r="B116" s="26">
        <v>-613</v>
      </c>
      <c r="C116" s="26">
        <v>13485</v>
      </c>
      <c r="D116" s="26">
        <v>15095</v>
      </c>
      <c r="E116" s="26">
        <v>12938</v>
      </c>
      <c r="F116" s="26">
        <v>11328</v>
      </c>
      <c r="G116" s="27"/>
      <c r="H116" s="7"/>
      <c r="I116" s="28">
        <f t="shared" si="11"/>
        <v>547</v>
      </c>
      <c r="J116" s="27">
        <f t="shared" si="11"/>
        <v>3767</v>
      </c>
      <c r="K116" s="7"/>
      <c r="L116" s="28">
        <f t="shared" ca="1" si="12"/>
        <v>579.84175400666379</v>
      </c>
      <c r="M116" s="26">
        <f t="shared" ca="1" si="13"/>
        <v>3768.5285937606072</v>
      </c>
      <c r="N116" s="26">
        <f t="shared" ca="1" si="14"/>
        <v>-0.1512261273051575</v>
      </c>
      <c r="O116" s="27">
        <f t="shared" ca="1" si="15"/>
        <v>0.9881553880695062</v>
      </c>
      <c r="P116" s="7"/>
      <c r="Q116" s="28">
        <f t="shared" ca="1" si="16"/>
        <v>-0.15465719065126143</v>
      </c>
      <c r="R116" s="27">
        <f t="shared" ca="1" si="20"/>
        <v>163.48708180962058</v>
      </c>
      <c r="S116" s="7"/>
      <c r="T116" s="28">
        <f t="shared" si="17"/>
        <v>163.35900000000001</v>
      </c>
      <c r="U116" s="27">
        <f t="shared" si="18"/>
        <v>2.8511524127654173</v>
      </c>
      <c r="V116" s="7"/>
      <c r="W116" s="28">
        <f t="shared" ca="1" si="19"/>
        <v>0.12808180962056781</v>
      </c>
      <c r="X116" s="27"/>
      <c r="Y116" s="7"/>
      <c r="Z116" s="46"/>
    </row>
    <row r="117" spans="1:26" s="26" customFormat="1" x14ac:dyDescent="0.25">
      <c r="A117" s="26">
        <v>36</v>
      </c>
      <c r="B117" s="26">
        <v>-607</v>
      </c>
      <c r="C117" s="26">
        <v>13677</v>
      </c>
      <c r="D117" s="26">
        <v>15063</v>
      </c>
      <c r="E117" s="26">
        <v>12768</v>
      </c>
      <c r="F117" s="26">
        <v>11371</v>
      </c>
      <c r="G117" s="27"/>
      <c r="H117" s="7"/>
      <c r="I117" s="28">
        <f t="shared" si="11"/>
        <v>909</v>
      </c>
      <c r="J117" s="27">
        <f t="shared" si="11"/>
        <v>3692</v>
      </c>
      <c r="K117" s="7"/>
      <c r="L117" s="28">
        <f t="shared" ca="1" si="12"/>
        <v>941.84175400666379</v>
      </c>
      <c r="M117" s="26">
        <f t="shared" ca="1" si="13"/>
        <v>3693.5285937606072</v>
      </c>
      <c r="N117" s="26">
        <f t="shared" ca="1" si="14"/>
        <v>-0.24563784861737928</v>
      </c>
      <c r="O117" s="27">
        <f t="shared" ca="1" si="15"/>
        <v>0.96848944889422273</v>
      </c>
      <c r="P117" s="7"/>
      <c r="Q117" s="28">
        <f t="shared" ca="1" si="16"/>
        <v>-0.24900121503184938</v>
      </c>
      <c r="R117" s="27">
        <f t="shared" ca="1" si="20"/>
        <v>157.96372543015696</v>
      </c>
      <c r="S117" s="7"/>
      <c r="T117" s="28">
        <f t="shared" si="17"/>
        <v>157.89600000000002</v>
      </c>
      <c r="U117" s="27">
        <f t="shared" si="18"/>
        <v>2.7558050757289667</v>
      </c>
      <c r="V117" s="7"/>
      <c r="W117" s="28">
        <f t="shared" ca="1" si="19"/>
        <v>6.7725430156940547E-2</v>
      </c>
      <c r="X117" s="27"/>
      <c r="Y117" s="7"/>
      <c r="Z117" s="46"/>
    </row>
    <row r="118" spans="1:26" s="26" customFormat="1" x14ac:dyDescent="0.25">
      <c r="A118" s="26">
        <v>37</v>
      </c>
      <c r="B118" s="26">
        <v>-625</v>
      </c>
      <c r="C118" s="26">
        <v>13847</v>
      </c>
      <c r="D118" s="26">
        <v>15004</v>
      </c>
      <c r="E118" s="26">
        <v>12579</v>
      </c>
      <c r="F118" s="26">
        <v>11426</v>
      </c>
      <c r="G118" s="27"/>
      <c r="H118" s="7"/>
      <c r="I118" s="28">
        <f t="shared" si="11"/>
        <v>1268</v>
      </c>
      <c r="J118" s="27">
        <f t="shared" si="11"/>
        <v>3578</v>
      </c>
      <c r="K118" s="7"/>
      <c r="L118" s="28">
        <f t="shared" ca="1" si="12"/>
        <v>1300.8417540066639</v>
      </c>
      <c r="M118" s="26">
        <f t="shared" ca="1" si="13"/>
        <v>3579.5285937606072</v>
      </c>
      <c r="N118" s="26">
        <f t="shared" ca="1" si="14"/>
        <v>-0.33926715234966559</v>
      </c>
      <c r="O118" s="27">
        <f t="shared" ca="1" si="15"/>
        <v>0.93859722134779167</v>
      </c>
      <c r="P118" s="7"/>
      <c r="Q118" s="28">
        <f t="shared" ca="1" si="16"/>
        <v>-0.34252731893040217</v>
      </c>
      <c r="R118" s="27">
        <f t="shared" ca="1" si="20"/>
        <v>152.33352423584779</v>
      </c>
      <c r="S118" s="7"/>
      <c r="T118" s="28">
        <f t="shared" si="17"/>
        <v>152.27100000000002</v>
      </c>
      <c r="U118" s="27">
        <f t="shared" si="18"/>
        <v>2.6576303053042856</v>
      </c>
      <c r="V118" s="7"/>
      <c r="W118" s="28">
        <f t="shared" ca="1" si="19"/>
        <v>6.2524235847774889E-2</v>
      </c>
      <c r="X118" s="27"/>
      <c r="Y118" s="7"/>
      <c r="Z118" s="46"/>
    </row>
    <row r="119" spans="1:26" s="26" customFormat="1" x14ac:dyDescent="0.25">
      <c r="A119" s="26">
        <v>38</v>
      </c>
      <c r="B119" s="26">
        <v>-619</v>
      </c>
      <c r="C119" s="26">
        <v>14029</v>
      </c>
      <c r="D119" s="26">
        <v>14940</v>
      </c>
      <c r="E119" s="26">
        <v>12417</v>
      </c>
      <c r="F119" s="26">
        <v>11506</v>
      </c>
      <c r="G119" s="27"/>
      <c r="H119" s="7"/>
      <c r="I119" s="28">
        <f t="shared" si="11"/>
        <v>1612</v>
      </c>
      <c r="J119" s="27">
        <f t="shared" si="11"/>
        <v>3434</v>
      </c>
      <c r="K119" s="7"/>
      <c r="L119" s="28">
        <f t="shared" ca="1" si="12"/>
        <v>1644.8417540066639</v>
      </c>
      <c r="M119" s="26">
        <f t="shared" ca="1" si="13"/>
        <v>3435.5285937606072</v>
      </c>
      <c r="N119" s="26">
        <f t="shared" ca="1" si="14"/>
        <v>-0.42898436818227415</v>
      </c>
      <c r="O119" s="27">
        <f t="shared" ca="1" si="15"/>
        <v>0.90083861813124722</v>
      </c>
      <c r="P119" s="7"/>
      <c r="Q119" s="28">
        <f t="shared" ca="1" si="16"/>
        <v>-0.43211400506101355</v>
      </c>
      <c r="R119" s="27">
        <f t="shared" ca="1" si="20"/>
        <v>146.75624936093095</v>
      </c>
      <c r="S119" s="7"/>
      <c r="T119" s="28">
        <f t="shared" si="17"/>
        <v>146.70000000000002</v>
      </c>
      <c r="U119" s="27">
        <f t="shared" si="18"/>
        <v>2.5603980126756816</v>
      </c>
      <c r="V119" s="7"/>
      <c r="W119" s="28">
        <f t="shared" ca="1" si="19"/>
        <v>5.6249360930934245E-2</v>
      </c>
      <c r="X119" s="27"/>
      <c r="Y119" s="7"/>
      <c r="Z119" s="46"/>
    </row>
    <row r="120" spans="1:26" s="26" customFormat="1" x14ac:dyDescent="0.25">
      <c r="A120" s="26">
        <v>39</v>
      </c>
      <c r="B120" s="26">
        <v>-630</v>
      </c>
      <c r="C120" s="26">
        <v>14192</v>
      </c>
      <c r="D120" s="26">
        <v>14848</v>
      </c>
      <c r="E120" s="26">
        <v>12250</v>
      </c>
      <c r="F120" s="26">
        <v>11594</v>
      </c>
      <c r="G120" s="27"/>
      <c r="H120" s="7"/>
      <c r="I120" s="28">
        <f t="shared" si="11"/>
        <v>1942</v>
      </c>
      <c r="J120" s="27">
        <f t="shared" si="11"/>
        <v>3254</v>
      </c>
      <c r="K120" s="7"/>
      <c r="L120" s="28">
        <f t="shared" ca="1" si="12"/>
        <v>1974.8417540066639</v>
      </c>
      <c r="M120" s="26">
        <f t="shared" ca="1" si="13"/>
        <v>3255.5285937606072</v>
      </c>
      <c r="N120" s="26">
        <f t="shared" ca="1" si="14"/>
        <v>-0.51505030197518353</v>
      </c>
      <c r="O120" s="27">
        <f t="shared" ca="1" si="15"/>
        <v>0.85364036411056676</v>
      </c>
      <c r="P120" s="7"/>
      <c r="Q120" s="28">
        <f t="shared" ca="1" si="16"/>
        <v>-0.51801661959525613</v>
      </c>
      <c r="R120" s="27">
        <f t="shared" ca="1" si="20"/>
        <v>141.13160591393165</v>
      </c>
      <c r="S120" s="7"/>
      <c r="T120" s="28">
        <f t="shared" si="17"/>
        <v>141.03000000000003</v>
      </c>
      <c r="U120" s="27">
        <f t="shared" si="18"/>
        <v>2.4614378440876035</v>
      </c>
      <c r="V120" s="7"/>
      <c r="W120" s="28">
        <f t="shared" ca="1" si="19"/>
        <v>0.10160591393162122</v>
      </c>
      <c r="X120" s="27"/>
      <c r="Y120" s="7"/>
      <c r="Z120" s="46"/>
    </row>
    <row r="121" spans="1:26" s="26" customFormat="1" x14ac:dyDescent="0.25">
      <c r="A121" s="26">
        <v>40</v>
      </c>
      <c r="B121" s="26">
        <v>-633</v>
      </c>
      <c r="C121" s="26">
        <v>14344</v>
      </c>
      <c r="D121" s="26">
        <v>14744</v>
      </c>
      <c r="E121" s="26">
        <v>12082</v>
      </c>
      <c r="F121" s="26">
        <v>11701</v>
      </c>
      <c r="G121" s="27"/>
      <c r="H121" s="7"/>
      <c r="I121" s="28">
        <f t="shared" si="11"/>
        <v>2262</v>
      </c>
      <c r="J121" s="27">
        <f t="shared" si="11"/>
        <v>3043</v>
      </c>
      <c r="K121" s="7"/>
      <c r="L121" s="28">
        <f t="shared" ca="1" si="12"/>
        <v>2294.8417540066639</v>
      </c>
      <c r="M121" s="26">
        <f t="shared" ca="1" si="13"/>
        <v>3044.5285937606072</v>
      </c>
      <c r="N121" s="26">
        <f t="shared" ca="1" si="14"/>
        <v>-0.59850817716830773</v>
      </c>
      <c r="O121" s="27">
        <f t="shared" ca="1" si="15"/>
        <v>0.79831352189743565</v>
      </c>
      <c r="P121" s="7"/>
      <c r="Q121" s="28">
        <f t="shared" ca="1" si="16"/>
        <v>-0.60128294330805543</v>
      </c>
      <c r="R121" s="27">
        <f t="shared" ca="1" si="20"/>
        <v>135.39559051384026</v>
      </c>
      <c r="S121" s="7"/>
      <c r="T121" s="28">
        <f t="shared" si="17"/>
        <v>135.33300000000003</v>
      </c>
      <c r="U121" s="27">
        <f t="shared" si="18"/>
        <v>2.3620064366014861</v>
      </c>
      <c r="V121" s="7"/>
      <c r="W121" s="28">
        <f t="shared" ca="1" si="19"/>
        <v>6.2590513840234507E-2</v>
      </c>
      <c r="X121" s="27"/>
      <c r="Y121" s="7"/>
      <c r="Z121" s="46"/>
    </row>
    <row r="122" spans="1:26" s="26" customFormat="1" x14ac:dyDescent="0.25">
      <c r="A122" s="26">
        <v>41</v>
      </c>
      <c r="B122" s="26">
        <v>-635</v>
      </c>
      <c r="C122" s="26">
        <v>14500</v>
      </c>
      <c r="D122" s="26">
        <v>14618</v>
      </c>
      <c r="E122" s="26">
        <v>11939</v>
      </c>
      <c r="F122" s="26">
        <v>11825</v>
      </c>
      <c r="G122" s="27"/>
      <c r="H122" s="7"/>
      <c r="I122" s="28">
        <f t="shared" si="11"/>
        <v>2561</v>
      </c>
      <c r="J122" s="27">
        <f t="shared" si="11"/>
        <v>2793</v>
      </c>
      <c r="K122" s="7"/>
      <c r="L122" s="28">
        <f t="shared" ca="1" si="12"/>
        <v>2593.8417540066639</v>
      </c>
      <c r="M122" s="26">
        <f t="shared" ca="1" si="13"/>
        <v>2794.5285937606072</v>
      </c>
      <c r="N122" s="26">
        <f t="shared" ca="1" si="14"/>
        <v>-0.67648912930188321</v>
      </c>
      <c r="O122" s="27">
        <f t="shared" ca="1" si="15"/>
        <v>0.73276039131315718</v>
      </c>
      <c r="P122" s="7"/>
      <c r="Q122" s="28">
        <f t="shared" ca="1" si="16"/>
        <v>-0.67903681277559569</v>
      </c>
      <c r="R122" s="27">
        <f t="shared" ca="1" si="20"/>
        <v>129.56158180325315</v>
      </c>
      <c r="S122" s="7"/>
      <c r="T122" s="28">
        <f t="shared" si="17"/>
        <v>129.61800000000002</v>
      </c>
      <c r="U122" s="27">
        <f t="shared" si="18"/>
        <v>2.2622608698500106</v>
      </c>
      <c r="V122" s="7"/>
      <c r="W122" s="28">
        <f t="shared" ca="1" si="19"/>
        <v>-5.6418196746875537E-2</v>
      </c>
      <c r="X122" s="27"/>
      <c r="Y122" s="7"/>
      <c r="Z122" s="46"/>
    </row>
    <row r="123" spans="1:26" s="26" customFormat="1" x14ac:dyDescent="0.25">
      <c r="A123" s="26">
        <v>42</v>
      </c>
      <c r="B123" s="26">
        <v>-613</v>
      </c>
      <c r="C123" s="26">
        <v>14630</v>
      </c>
      <c r="D123" s="26">
        <v>14492</v>
      </c>
      <c r="E123" s="26">
        <v>11810</v>
      </c>
      <c r="F123" s="26">
        <v>11959</v>
      </c>
      <c r="G123" s="27"/>
      <c r="H123" s="7"/>
      <c r="I123" s="28">
        <f t="shared" si="11"/>
        <v>2820</v>
      </c>
      <c r="J123" s="27">
        <f t="shared" si="11"/>
        <v>2533</v>
      </c>
      <c r="K123" s="7"/>
      <c r="L123" s="28">
        <f t="shared" ca="1" si="12"/>
        <v>2852.8417540066639</v>
      </c>
      <c r="M123" s="26">
        <f t="shared" ca="1" si="13"/>
        <v>2534.5285937606072</v>
      </c>
      <c r="N123" s="26">
        <f t="shared" ca="1" si="14"/>
        <v>-0.74403784703631815</v>
      </c>
      <c r="O123" s="27">
        <f t="shared" ca="1" si="15"/>
        <v>0.66458513550550746</v>
      </c>
      <c r="P123" s="7"/>
      <c r="Q123" s="28">
        <f t="shared" ca="1" si="16"/>
        <v>-0.74634928289199798</v>
      </c>
      <c r="R123" s="27">
        <f t="shared" ca="1" si="20"/>
        <v>124.06573703196921</v>
      </c>
      <c r="S123" s="7"/>
      <c r="T123" s="28">
        <f t="shared" si="17"/>
        <v>124.10100000000003</v>
      </c>
      <c r="U123" s="27">
        <f t="shared" si="18"/>
        <v>2.1659710550174833</v>
      </c>
      <c r="V123" s="7"/>
      <c r="W123" s="28">
        <f t="shared" ca="1" si="19"/>
        <v>-3.5262968030821185E-2</v>
      </c>
      <c r="X123" s="27"/>
      <c r="Y123" s="7"/>
      <c r="Z123" s="46"/>
    </row>
    <row r="124" spans="1:26" s="26" customFormat="1" x14ac:dyDescent="0.25">
      <c r="A124" s="26">
        <v>43</v>
      </c>
      <c r="B124" s="26">
        <v>-629</v>
      </c>
      <c r="C124" s="26">
        <v>14743</v>
      </c>
      <c r="D124" s="26">
        <v>14346</v>
      </c>
      <c r="E124" s="26">
        <v>11687</v>
      </c>
      <c r="F124" s="26">
        <v>12110</v>
      </c>
      <c r="G124" s="27"/>
      <c r="H124" s="7"/>
      <c r="I124" s="28">
        <f t="shared" si="11"/>
        <v>3056</v>
      </c>
      <c r="J124" s="27">
        <f t="shared" si="11"/>
        <v>2236</v>
      </c>
      <c r="K124" s="7"/>
      <c r="L124" s="28">
        <f t="shared" ca="1" si="12"/>
        <v>3088.8417540066639</v>
      </c>
      <c r="M124" s="26">
        <f t="shared" ca="1" si="13"/>
        <v>2237.5285937606072</v>
      </c>
      <c r="N124" s="26">
        <f t="shared" ca="1" si="14"/>
        <v>-0.80558802999124723</v>
      </c>
      <c r="O124" s="27">
        <f t="shared" ca="1" si="15"/>
        <v>0.58670801637138459</v>
      </c>
      <c r="P124" s="7"/>
      <c r="Q124" s="28">
        <f t="shared" ca="1" si="16"/>
        <v>-0.80762950432046654</v>
      </c>
      <c r="R124" s="27">
        <f t="shared" ca="1" si="20"/>
        <v>118.37912665880509</v>
      </c>
      <c r="S124" s="7"/>
      <c r="T124" s="28">
        <f t="shared" si="17"/>
        <v>118.44000000000003</v>
      </c>
      <c r="U124" s="27">
        <f t="shared" si="18"/>
        <v>2.0671679660620841</v>
      </c>
      <c r="V124" s="7"/>
      <c r="W124" s="28">
        <f t="shared" ca="1" si="19"/>
        <v>-6.0873341194934483E-2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-608</v>
      </c>
      <c r="C125" s="26">
        <v>14853</v>
      </c>
      <c r="D125" s="26">
        <v>14195</v>
      </c>
      <c r="E125" s="26">
        <v>11593</v>
      </c>
      <c r="F125" s="26">
        <v>12265</v>
      </c>
      <c r="G125" s="27"/>
      <c r="H125" s="7"/>
      <c r="I125" s="28">
        <f t="shared" si="11"/>
        <v>3260</v>
      </c>
      <c r="J125" s="27">
        <f t="shared" si="11"/>
        <v>1930</v>
      </c>
      <c r="K125" s="7"/>
      <c r="L125" s="28">
        <f t="shared" ca="1" si="12"/>
        <v>3292.8417540066639</v>
      </c>
      <c r="M125" s="26">
        <f t="shared" ca="1" si="13"/>
        <v>1931.528593760607</v>
      </c>
      <c r="N125" s="26">
        <f t="shared" ca="1" si="14"/>
        <v>-0.85879242542686396</v>
      </c>
      <c r="O125" s="27">
        <f t="shared" ca="1" si="15"/>
        <v>0.50647098453622763</v>
      </c>
      <c r="P125" s="7"/>
      <c r="Q125" s="28">
        <f t="shared" ca="1" si="16"/>
        <v>-0.86055569605807192</v>
      </c>
      <c r="R125" s="27">
        <f t="shared" ca="1" si="20"/>
        <v>112.86082889557457</v>
      </c>
      <c r="S125" s="7"/>
      <c r="T125" s="28">
        <f t="shared" si="17"/>
        <v>112.96800000000003</v>
      </c>
      <c r="U125" s="27">
        <f t="shared" si="18"/>
        <v>1.9716635493929549</v>
      </c>
      <c r="V125" s="7"/>
      <c r="W125" s="28">
        <f t="shared" ca="1" si="19"/>
        <v>-0.10717110442546129</v>
      </c>
      <c r="X125" s="27"/>
      <c r="Y125" s="7"/>
      <c r="Z125" s="46"/>
    </row>
    <row r="126" spans="1:26" s="26" customFormat="1" x14ac:dyDescent="0.25">
      <c r="A126" s="26">
        <v>45</v>
      </c>
      <c r="B126" s="26">
        <v>-603</v>
      </c>
      <c r="C126" s="26">
        <v>14939</v>
      </c>
      <c r="D126" s="26">
        <v>14039</v>
      </c>
      <c r="E126" s="26">
        <v>11505</v>
      </c>
      <c r="F126" s="26">
        <v>12428</v>
      </c>
      <c r="G126" s="27"/>
      <c r="H126" s="7"/>
      <c r="I126" s="28">
        <f t="shared" si="11"/>
        <v>3434</v>
      </c>
      <c r="J126" s="27">
        <f t="shared" si="11"/>
        <v>1611</v>
      </c>
      <c r="K126" s="7"/>
      <c r="L126" s="28">
        <f t="shared" ca="1" si="12"/>
        <v>3466.8417540066639</v>
      </c>
      <c r="M126" s="26">
        <f t="shared" ca="1" si="13"/>
        <v>1612.528593760607</v>
      </c>
      <c r="N126" s="26">
        <f t="shared" ca="1" si="14"/>
        <v>-0.90417264506312534</v>
      </c>
      <c r="O126" s="27">
        <f t="shared" ca="1" si="15"/>
        <v>0.42282518991068829</v>
      </c>
      <c r="P126" s="7"/>
      <c r="Q126" s="28">
        <f t="shared" ca="1" si="16"/>
        <v>-0.90564583212758254</v>
      </c>
      <c r="R126" s="27">
        <f t="shared" ca="1" si="20"/>
        <v>107.40912608745231</v>
      </c>
      <c r="S126" s="7"/>
      <c r="T126" s="28">
        <f t="shared" si="17"/>
        <v>107.54100000000003</v>
      </c>
      <c r="U126" s="27">
        <f t="shared" si="18"/>
        <v>1.8769445308872224</v>
      </c>
      <c r="V126" s="7"/>
      <c r="W126" s="28">
        <f t="shared" ca="1" si="19"/>
        <v>-0.13187391254771796</v>
      </c>
      <c r="X126" s="27"/>
      <c r="Y126" s="7"/>
      <c r="Z126" s="46"/>
    </row>
    <row r="127" spans="1:26" s="26" customFormat="1" x14ac:dyDescent="0.25">
      <c r="A127" s="26">
        <v>46</v>
      </c>
      <c r="B127" s="26">
        <v>-639</v>
      </c>
      <c r="C127" s="26">
        <v>15001</v>
      </c>
      <c r="D127" s="26">
        <v>13855</v>
      </c>
      <c r="E127" s="26">
        <v>11426</v>
      </c>
      <c r="F127" s="26">
        <v>12596</v>
      </c>
      <c r="G127" s="27"/>
      <c r="H127" s="7"/>
      <c r="I127" s="28">
        <f t="shared" si="11"/>
        <v>3575</v>
      </c>
      <c r="J127" s="27">
        <f t="shared" si="11"/>
        <v>1259</v>
      </c>
      <c r="K127" s="7"/>
      <c r="L127" s="28">
        <f t="shared" ca="1" si="12"/>
        <v>3607.8417540066639</v>
      </c>
      <c r="M127" s="26">
        <f t="shared" ca="1" si="13"/>
        <v>1260.528593760607</v>
      </c>
      <c r="N127" s="26">
        <f t="shared" ca="1" si="14"/>
        <v>-0.94094627132009567</v>
      </c>
      <c r="O127" s="27">
        <f t="shared" ca="1" si="15"/>
        <v>0.33052638204802415</v>
      </c>
      <c r="P127" s="7"/>
      <c r="Q127" s="28">
        <f t="shared" ca="1" si="16"/>
        <v>-0.94209928603606907</v>
      </c>
      <c r="R127" s="27">
        <f t="shared" ca="1" si="20"/>
        <v>101.71526399356327</v>
      </c>
      <c r="S127" s="7"/>
      <c r="T127" s="28">
        <f t="shared" si="17"/>
        <v>101.79000000000002</v>
      </c>
      <c r="U127" s="27">
        <f t="shared" si="18"/>
        <v>1.7765706456050285</v>
      </c>
      <c r="V127" s="7"/>
      <c r="W127" s="28">
        <f t="shared" ca="1" si="19"/>
        <v>-7.4736006436751268E-2</v>
      </c>
      <c r="X127" s="27"/>
      <c r="Y127" s="7"/>
      <c r="Z127" s="46"/>
    </row>
    <row r="128" spans="1:26" s="26" customFormat="1" x14ac:dyDescent="0.25">
      <c r="A128" s="26">
        <v>47</v>
      </c>
      <c r="B128" s="26">
        <v>-632</v>
      </c>
      <c r="C128" s="26">
        <v>15060</v>
      </c>
      <c r="D128" s="26">
        <v>13668</v>
      </c>
      <c r="E128" s="26">
        <v>11368</v>
      </c>
      <c r="F128" s="26">
        <v>12777</v>
      </c>
      <c r="G128" s="27"/>
      <c r="H128" s="7"/>
      <c r="I128" s="28">
        <f t="shared" si="11"/>
        <v>3692</v>
      </c>
      <c r="J128" s="27">
        <f t="shared" si="11"/>
        <v>891</v>
      </c>
      <c r="K128" s="7"/>
      <c r="L128" s="28">
        <f t="shared" ca="1" si="12"/>
        <v>3724.8417540066639</v>
      </c>
      <c r="M128" s="26">
        <f t="shared" ca="1" si="13"/>
        <v>892.52859376060712</v>
      </c>
      <c r="N128" s="26">
        <f t="shared" ca="1" si="14"/>
        <v>-0.97146055693758171</v>
      </c>
      <c r="O128" s="27">
        <f t="shared" ca="1" si="15"/>
        <v>0.23403217382796618</v>
      </c>
      <c r="P128" s="7"/>
      <c r="Q128" s="28">
        <f t="shared" ca="1" si="16"/>
        <v>-0.97227879823434327</v>
      </c>
      <c r="R128" s="27">
        <f t="shared" ca="1" si="20"/>
        <v>95.916248256146218</v>
      </c>
      <c r="S128" s="7"/>
      <c r="T128" s="28">
        <f t="shared" si="17"/>
        <v>96.102000000000018</v>
      </c>
      <c r="U128" s="27">
        <f t="shared" si="18"/>
        <v>1.6772963177515909</v>
      </c>
      <c r="V128" s="7"/>
      <c r="W128" s="28">
        <f t="shared" ca="1" si="19"/>
        <v>-0.18575174385379967</v>
      </c>
      <c r="X128" s="27"/>
      <c r="Y128" s="7"/>
      <c r="Z128" s="46"/>
    </row>
    <row r="129" spans="1:26" s="26" customFormat="1" x14ac:dyDescent="0.25">
      <c r="A129" s="26">
        <v>48</v>
      </c>
      <c r="B129" s="26">
        <v>-631</v>
      </c>
      <c r="C129" s="26">
        <v>15086</v>
      </c>
      <c r="D129" s="26">
        <v>13483</v>
      </c>
      <c r="E129" s="26">
        <v>11329</v>
      </c>
      <c r="F129" s="26">
        <v>12961</v>
      </c>
      <c r="G129" s="27"/>
      <c r="H129" s="7"/>
      <c r="I129" s="28">
        <f t="shared" si="11"/>
        <v>3757</v>
      </c>
      <c r="J129" s="27">
        <f t="shared" si="11"/>
        <v>522</v>
      </c>
      <c r="K129" s="7"/>
      <c r="L129" s="28">
        <f t="shared" ca="1" si="12"/>
        <v>3789.8417540066639</v>
      </c>
      <c r="M129" s="26">
        <f t="shared" ca="1" si="13"/>
        <v>523.52859376060712</v>
      </c>
      <c r="N129" s="26">
        <f t="shared" ca="1" si="14"/>
        <v>-0.98841293783618511</v>
      </c>
      <c r="O129" s="27">
        <f t="shared" ca="1" si="15"/>
        <v>0.13727575308557111</v>
      </c>
      <c r="P129" s="7"/>
      <c r="Q129" s="28">
        <f t="shared" ca="1" si="16"/>
        <v>-0.98889541379557355</v>
      </c>
      <c r="R129" s="27">
        <f t="shared" ca="1" si="20"/>
        <v>90.285474713233725</v>
      </c>
      <c r="S129" s="7"/>
      <c r="T129" s="28">
        <f t="shared" si="17"/>
        <v>90.423000000000016</v>
      </c>
      <c r="U129" s="27">
        <f t="shared" si="18"/>
        <v>1.5781790695308329</v>
      </c>
      <c r="V129" s="7"/>
      <c r="W129" s="28">
        <f t="shared" ca="1" si="19"/>
        <v>-0.13752528676629083</v>
      </c>
      <c r="X129" s="27"/>
      <c r="Y129" s="7"/>
      <c r="Z129" s="46"/>
    </row>
    <row r="130" spans="1:26" s="26" customFormat="1" x14ac:dyDescent="0.25">
      <c r="A130" s="26">
        <v>49</v>
      </c>
      <c r="B130" s="26">
        <v>-633</v>
      </c>
      <c r="C130" s="26">
        <v>15111</v>
      </c>
      <c r="D130" s="26">
        <v>13299</v>
      </c>
      <c r="E130" s="26">
        <v>11318</v>
      </c>
      <c r="F130" s="26">
        <v>13151</v>
      </c>
      <c r="G130" s="27"/>
      <c r="H130" s="7"/>
      <c r="I130" s="28">
        <f t="shared" si="11"/>
        <v>3793</v>
      </c>
      <c r="J130" s="27">
        <f t="shared" si="11"/>
        <v>148</v>
      </c>
      <c r="K130" s="7"/>
      <c r="L130" s="28">
        <f t="shared" ca="1" si="12"/>
        <v>3825.8417540066639</v>
      </c>
      <c r="M130" s="26">
        <f t="shared" ca="1" si="13"/>
        <v>149.52859376060707</v>
      </c>
      <c r="N130" s="26">
        <f t="shared" ca="1" si="14"/>
        <v>-0.99780194879541151</v>
      </c>
      <c r="O130" s="27">
        <f t="shared" ca="1" si="15"/>
        <v>3.9208269731490435E-2</v>
      </c>
      <c r="P130" s="7"/>
      <c r="Q130" s="28">
        <f t="shared" ca="1" si="16"/>
        <v>-0.99794406279962267</v>
      </c>
      <c r="R130" s="27">
        <f t="shared" ca="1" si="20"/>
        <v>84.632277614955058</v>
      </c>
      <c r="S130" s="7"/>
      <c r="T130" s="28">
        <f t="shared" si="17"/>
        <v>84.726000000000013</v>
      </c>
      <c r="U130" s="27">
        <f t="shared" si="18"/>
        <v>1.478747662044716</v>
      </c>
      <c r="V130" s="7"/>
      <c r="W130" s="28">
        <f t="shared" ca="1" si="19"/>
        <v>-9.3722385044955558E-2</v>
      </c>
      <c r="X130" s="27"/>
      <c r="Y130" s="7"/>
      <c r="Z130" s="46"/>
    </row>
    <row r="131" spans="1:26" s="26" customFormat="1" x14ac:dyDescent="0.25">
      <c r="A131" s="26">
        <v>50</v>
      </c>
      <c r="B131" s="26">
        <v>-625</v>
      </c>
      <c r="C131" s="26">
        <v>15114</v>
      </c>
      <c r="D131" s="26">
        <v>13116</v>
      </c>
      <c r="E131" s="26">
        <v>11320</v>
      </c>
      <c r="F131" s="26">
        <v>13342</v>
      </c>
      <c r="G131" s="27"/>
      <c r="H131" s="7"/>
      <c r="I131" s="28">
        <f t="shared" si="11"/>
        <v>3794</v>
      </c>
      <c r="J131" s="27">
        <f t="shared" si="11"/>
        <v>-226</v>
      </c>
      <c r="K131" s="7"/>
      <c r="L131" s="28">
        <f t="shared" ca="1" si="12"/>
        <v>3826.8417540066639</v>
      </c>
      <c r="M131" s="26">
        <f t="shared" ca="1" si="13"/>
        <v>-224.47140623939293</v>
      </c>
      <c r="N131" s="26">
        <f t="shared" ca="1" si="14"/>
        <v>-0.99806275465539007</v>
      </c>
      <c r="O131" s="27">
        <f t="shared" ca="1" si="15"/>
        <v>-5.8859213622590223E-2</v>
      </c>
      <c r="P131" s="7"/>
      <c r="Q131" s="28">
        <f t="shared" ca="1" si="16"/>
        <v>-0.99786445170851434</v>
      </c>
      <c r="R131" s="27">
        <f t="shared" ca="1" si="20"/>
        <v>79.006647842697589</v>
      </c>
      <c r="S131" s="7"/>
      <c r="T131" s="28">
        <f t="shared" si="17"/>
        <v>79.101000000000013</v>
      </c>
      <c r="U131" s="27">
        <f t="shared" si="18"/>
        <v>1.3805728916200348</v>
      </c>
      <c r="V131" s="7"/>
      <c r="W131" s="28">
        <f t="shared" ca="1" si="19"/>
        <v>-9.4352157302424189E-2</v>
      </c>
      <c r="X131" s="27"/>
      <c r="Y131" s="7"/>
      <c r="Z131" s="46"/>
    </row>
    <row r="132" spans="1:26" s="26" customFormat="1" x14ac:dyDescent="0.25">
      <c r="A132" s="26">
        <v>51</v>
      </c>
      <c r="B132" s="26">
        <v>-619</v>
      </c>
      <c r="C132" s="26">
        <v>15095</v>
      </c>
      <c r="D132" s="26">
        <v>12935</v>
      </c>
      <c r="E132" s="26">
        <v>11332</v>
      </c>
      <c r="F132" s="26">
        <v>13522</v>
      </c>
      <c r="G132" s="27"/>
      <c r="H132" s="7"/>
      <c r="I132" s="28">
        <f t="shared" si="11"/>
        <v>3763</v>
      </c>
      <c r="J132" s="27">
        <f t="shared" si="11"/>
        <v>-587</v>
      </c>
      <c r="K132" s="7"/>
      <c r="L132" s="28">
        <f t="shared" ca="1" si="12"/>
        <v>3795.8417540066639</v>
      </c>
      <c r="M132" s="26">
        <f t="shared" ca="1" si="13"/>
        <v>-585.47140623939288</v>
      </c>
      <c r="N132" s="26">
        <f t="shared" ca="1" si="14"/>
        <v>-0.98997777299605616</v>
      </c>
      <c r="O132" s="27">
        <f t="shared" ca="1" si="15"/>
        <v>-0.15351793418628837</v>
      </c>
      <c r="P132" s="7"/>
      <c r="Q132" s="28">
        <f t="shared" ca="1" si="16"/>
        <v>-0.98945083554550728</v>
      </c>
      <c r="R132" s="27">
        <f t="shared" ca="1" si="20"/>
        <v>73.562950607555933</v>
      </c>
      <c r="S132" s="7"/>
      <c r="T132" s="28">
        <f t="shared" si="17"/>
        <v>73.530000000000015</v>
      </c>
      <c r="U132" s="27">
        <f t="shared" si="18"/>
        <v>1.2833405989914308</v>
      </c>
      <c r="V132" s="7"/>
      <c r="W132" s="28">
        <f t="shared" ca="1" si="19"/>
        <v>3.2950607555918054E-2</v>
      </c>
      <c r="X132" s="27"/>
      <c r="Y132" s="7"/>
      <c r="Z132" s="46"/>
    </row>
    <row r="133" spans="1:26" s="26" customFormat="1" x14ac:dyDescent="0.25">
      <c r="A133" s="26">
        <v>52</v>
      </c>
      <c r="B133" s="26">
        <v>-611</v>
      </c>
      <c r="C133" s="26">
        <v>15054</v>
      </c>
      <c r="D133" s="26">
        <v>12742</v>
      </c>
      <c r="E133" s="26">
        <v>11368</v>
      </c>
      <c r="F133" s="26">
        <v>13693</v>
      </c>
      <c r="G133" s="27"/>
      <c r="H133" s="7"/>
      <c r="I133" s="28">
        <f t="shared" si="11"/>
        <v>3686</v>
      </c>
      <c r="J133" s="27">
        <f t="shared" si="11"/>
        <v>-951</v>
      </c>
      <c r="K133" s="7"/>
      <c r="L133" s="28">
        <f t="shared" ca="1" si="12"/>
        <v>3718.8417540066639</v>
      </c>
      <c r="M133" s="26">
        <f t="shared" ca="1" si="13"/>
        <v>-949.47140623939288</v>
      </c>
      <c r="N133" s="26">
        <f t="shared" ca="1" si="14"/>
        <v>-0.96989572177771066</v>
      </c>
      <c r="O133" s="27">
        <f t="shared" ca="1" si="15"/>
        <v>-0.2489632923169979</v>
      </c>
      <c r="P133" s="7"/>
      <c r="Q133" s="28">
        <f t="shared" ca="1" si="16"/>
        <v>-0.96903734691329135</v>
      </c>
      <c r="R133" s="27">
        <f t="shared" ca="1" si="20"/>
        <v>67.973641577391732</v>
      </c>
      <c r="S133" s="7"/>
      <c r="T133" s="28">
        <f t="shared" si="17"/>
        <v>68.03100000000002</v>
      </c>
      <c r="U133" s="27">
        <f t="shared" si="18"/>
        <v>1.1873649434242626</v>
      </c>
      <c r="V133" s="7"/>
      <c r="W133" s="28">
        <f t="shared" ca="1" si="19"/>
        <v>-5.7358422608288606E-2</v>
      </c>
      <c r="X133" s="27"/>
      <c r="Y133" s="7"/>
      <c r="Z133" s="46"/>
    </row>
    <row r="134" spans="1:26" s="26" customFormat="1" x14ac:dyDescent="0.25">
      <c r="A134" s="26">
        <v>53</v>
      </c>
      <c r="B134" s="26">
        <v>-609</v>
      </c>
      <c r="C134" s="26">
        <v>15002</v>
      </c>
      <c r="D134" s="26">
        <v>12573</v>
      </c>
      <c r="E134" s="26">
        <v>11422</v>
      </c>
      <c r="F134" s="26">
        <v>13870</v>
      </c>
      <c r="G134" s="27"/>
      <c r="H134" s="7"/>
      <c r="I134" s="28">
        <f t="shared" si="11"/>
        <v>3580</v>
      </c>
      <c r="J134" s="27">
        <f t="shared" si="11"/>
        <v>-1297</v>
      </c>
      <c r="K134" s="7"/>
      <c r="L134" s="28">
        <f t="shared" ca="1" si="12"/>
        <v>3612.8417540066639</v>
      </c>
      <c r="M134" s="26">
        <f t="shared" ca="1" si="13"/>
        <v>-1295.471406239393</v>
      </c>
      <c r="N134" s="26">
        <f t="shared" ca="1" si="14"/>
        <v>-0.94225030061998827</v>
      </c>
      <c r="O134" s="27">
        <f t="shared" ca="1" si="15"/>
        <v>-0.33968882504563941</v>
      </c>
      <c r="P134" s="7"/>
      <c r="Q134" s="28">
        <f t="shared" ca="1" si="16"/>
        <v>-0.94107682655281222</v>
      </c>
      <c r="R134" s="27">
        <f t="shared" ca="1" si="20"/>
        <v>62.534905664604366</v>
      </c>
      <c r="S134" s="7"/>
      <c r="T134" s="28">
        <f t="shared" si="17"/>
        <v>62.550000000000018</v>
      </c>
      <c r="U134" s="27">
        <f t="shared" si="18"/>
        <v>1.0917034471224534</v>
      </c>
      <c r="V134" s="7"/>
      <c r="W134" s="28">
        <f t="shared" ca="1" si="19"/>
        <v>-1.5094335395652081E-2</v>
      </c>
      <c r="X134" s="27"/>
      <c r="Y134" s="7"/>
      <c r="Z134" s="46"/>
    </row>
    <row r="135" spans="1:26" s="26" customFormat="1" x14ac:dyDescent="0.25">
      <c r="A135" s="26">
        <v>54</v>
      </c>
      <c r="B135" s="26">
        <v>-633</v>
      </c>
      <c r="C135" s="26">
        <v>14928</v>
      </c>
      <c r="D135" s="26">
        <v>12404</v>
      </c>
      <c r="E135" s="26">
        <v>11497</v>
      </c>
      <c r="F135" s="26">
        <v>14051</v>
      </c>
      <c r="G135" s="27"/>
      <c r="H135" s="7"/>
      <c r="I135" s="28">
        <f t="shared" si="11"/>
        <v>3431</v>
      </c>
      <c r="J135" s="27">
        <f t="shared" si="11"/>
        <v>-1647</v>
      </c>
      <c r="K135" s="7"/>
      <c r="L135" s="28">
        <f t="shared" ca="1" si="12"/>
        <v>3463.8417540066639</v>
      </c>
      <c r="M135" s="26">
        <f t="shared" ca="1" si="13"/>
        <v>-1645.471406239393</v>
      </c>
      <c r="N135" s="26">
        <f t="shared" ca="1" si="14"/>
        <v>-0.90339022748318976</v>
      </c>
      <c r="O135" s="27">
        <f t="shared" ca="1" si="15"/>
        <v>-0.43146320786362929</v>
      </c>
      <c r="P135" s="7"/>
      <c r="Q135" s="28">
        <f t="shared" ca="1" si="16"/>
        <v>-0.90189794580704186</v>
      </c>
      <c r="R135" s="27">
        <f t="shared" ca="1" si="20"/>
        <v>56.816132435036764</v>
      </c>
      <c r="S135" s="7"/>
      <c r="T135" s="28">
        <f t="shared" si="17"/>
        <v>56.853000000000023</v>
      </c>
      <c r="U135" s="27">
        <f t="shared" si="18"/>
        <v>0.99227203963633659</v>
      </c>
      <c r="V135" s="7"/>
      <c r="W135" s="28">
        <f t="shared" ca="1" si="19"/>
        <v>-3.6867564963259269E-2</v>
      </c>
      <c r="X135" s="27"/>
      <c r="Y135" s="7"/>
      <c r="Z135" s="46"/>
    </row>
    <row r="136" spans="1:26" s="26" customFormat="1" x14ac:dyDescent="0.25">
      <c r="A136" s="26">
        <v>55</v>
      </c>
      <c r="B136" s="26">
        <v>-633</v>
      </c>
      <c r="C136" s="26">
        <v>14838</v>
      </c>
      <c r="D136" s="26">
        <v>12231</v>
      </c>
      <c r="E136" s="26">
        <v>11587</v>
      </c>
      <c r="F136" s="26">
        <v>14210</v>
      </c>
      <c r="G136" s="27"/>
      <c r="H136" s="7"/>
      <c r="I136" s="28">
        <f t="shared" si="11"/>
        <v>3251</v>
      </c>
      <c r="J136" s="27">
        <f t="shared" si="11"/>
        <v>-1979</v>
      </c>
      <c r="K136" s="7"/>
      <c r="L136" s="28">
        <f t="shared" ca="1" si="12"/>
        <v>3283.8417540066639</v>
      </c>
      <c r="M136" s="26">
        <f t="shared" ca="1" si="13"/>
        <v>-1977.471406239393</v>
      </c>
      <c r="N136" s="26">
        <f t="shared" ca="1" si="14"/>
        <v>-0.85644517268705733</v>
      </c>
      <c r="O136" s="27">
        <f t="shared" ca="1" si="15"/>
        <v>-0.51851776527955118</v>
      </c>
      <c r="P136" s="7"/>
      <c r="Q136" s="28">
        <f t="shared" ca="1" si="16"/>
        <v>-0.85465041847042766</v>
      </c>
      <c r="R136" s="27">
        <f t="shared" ca="1" si="20"/>
        <v>51.137083516424582</v>
      </c>
      <c r="S136" s="7"/>
      <c r="T136" s="28">
        <f t="shared" si="17"/>
        <v>51.15600000000002</v>
      </c>
      <c r="U136" s="27">
        <f t="shared" si="18"/>
        <v>0.89284063215021958</v>
      </c>
      <c r="V136" s="7"/>
      <c r="W136" s="28">
        <f t="shared" ca="1" si="19"/>
        <v>-1.8916483575438292E-2</v>
      </c>
      <c r="X136" s="27"/>
      <c r="Y136" s="7"/>
      <c r="Z136" s="46"/>
    </row>
    <row r="137" spans="1:26" s="26" customFormat="1" x14ac:dyDescent="0.25">
      <c r="A137" s="26">
        <v>56</v>
      </c>
      <c r="B137" s="26">
        <v>-641</v>
      </c>
      <c r="C137" s="26">
        <v>14724</v>
      </c>
      <c r="D137" s="26">
        <v>12072</v>
      </c>
      <c r="E137" s="26">
        <v>11690</v>
      </c>
      <c r="F137" s="26">
        <v>14369</v>
      </c>
      <c r="G137" s="27"/>
      <c r="H137" s="7"/>
      <c r="I137" s="28">
        <f t="shared" si="11"/>
        <v>3034</v>
      </c>
      <c r="J137" s="27">
        <f t="shared" si="11"/>
        <v>-2297</v>
      </c>
      <c r="K137" s="7"/>
      <c r="L137" s="28">
        <f t="shared" ca="1" si="12"/>
        <v>3066.8417540066639</v>
      </c>
      <c r="M137" s="26">
        <f t="shared" ca="1" si="13"/>
        <v>-2295.4714062393928</v>
      </c>
      <c r="N137" s="26">
        <f t="shared" ca="1" si="14"/>
        <v>-0.79985030107171995</v>
      </c>
      <c r="O137" s="27">
        <f t="shared" ca="1" si="15"/>
        <v>-0.60190134738275336</v>
      </c>
      <c r="P137" s="7"/>
      <c r="Q137" s="28">
        <f t="shared" ca="1" si="16"/>
        <v>-0.79776575911541658</v>
      </c>
      <c r="R137" s="27">
        <f t="shared" ca="1" si="20"/>
        <v>45.348376171274936</v>
      </c>
      <c r="S137" s="7"/>
      <c r="T137" s="28">
        <f t="shared" si="17"/>
        <v>45.387000000000022</v>
      </c>
      <c r="U137" s="27">
        <f t="shared" si="18"/>
        <v>0.79215258760266671</v>
      </c>
      <c r="V137" s="7"/>
      <c r="W137" s="28">
        <f t="shared" ca="1" si="19"/>
        <v>-3.8623828725086184E-2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-621</v>
      </c>
      <c r="C138" s="26">
        <v>14615</v>
      </c>
      <c r="D138" s="26">
        <v>11935</v>
      </c>
      <c r="E138" s="26">
        <v>11817</v>
      </c>
      <c r="F138" s="26">
        <v>14516</v>
      </c>
      <c r="G138" s="27"/>
      <c r="H138" s="7"/>
      <c r="I138" s="28">
        <f t="shared" si="11"/>
        <v>2798</v>
      </c>
      <c r="J138" s="27">
        <f t="shared" si="11"/>
        <v>-2581</v>
      </c>
      <c r="K138" s="7"/>
      <c r="L138" s="28">
        <f t="shared" ca="1" si="12"/>
        <v>2830.8417540066639</v>
      </c>
      <c r="M138" s="26">
        <f t="shared" ca="1" si="13"/>
        <v>-2579.4714062393928</v>
      </c>
      <c r="N138" s="26">
        <f t="shared" ca="1" si="14"/>
        <v>-0.73830011811679086</v>
      </c>
      <c r="O138" s="27">
        <f t="shared" ca="1" si="15"/>
        <v>-0.67636970372649374</v>
      </c>
      <c r="P138" s="7"/>
      <c r="Q138" s="28">
        <f t="shared" ca="1" si="16"/>
        <v>-0.7359567057042915</v>
      </c>
      <c r="R138" s="27">
        <f t="shared" ca="1" si="20"/>
        <v>39.798253041817645</v>
      </c>
      <c r="S138" s="7"/>
      <c r="T138" s="28">
        <f t="shared" si="17"/>
        <v>39.798000000000023</v>
      </c>
      <c r="U138" s="27">
        <f t="shared" si="18"/>
        <v>0.69460613570870366</v>
      </c>
      <c r="V138" s="7"/>
      <c r="W138" s="28">
        <f t="shared" ca="1" si="19"/>
        <v>2.5304181762209055E-4</v>
      </c>
      <c r="X138" s="27"/>
      <c r="Y138" s="7"/>
      <c r="Z138" s="46"/>
    </row>
    <row r="139" spans="1:26" s="26" customFormat="1" x14ac:dyDescent="0.25">
      <c r="A139" s="26">
        <v>58</v>
      </c>
      <c r="B139" s="26">
        <v>-626</v>
      </c>
      <c r="C139" s="26">
        <v>14470</v>
      </c>
      <c r="D139" s="26">
        <v>11792</v>
      </c>
      <c r="E139" s="26">
        <v>11942</v>
      </c>
      <c r="F139" s="26">
        <v>14636</v>
      </c>
      <c r="G139" s="27"/>
      <c r="H139" s="7"/>
      <c r="I139" s="28">
        <f t="shared" si="11"/>
        <v>2528</v>
      </c>
      <c r="J139" s="27">
        <f t="shared" si="11"/>
        <v>-2844</v>
      </c>
      <c r="K139" s="7"/>
      <c r="L139" s="28">
        <f t="shared" ca="1" si="12"/>
        <v>2560.8417540066639</v>
      </c>
      <c r="M139" s="26">
        <f t="shared" ca="1" si="13"/>
        <v>-2842.4714062393928</v>
      </c>
      <c r="N139" s="26">
        <f t="shared" ca="1" si="14"/>
        <v>-0.66788253592259228</v>
      </c>
      <c r="O139" s="27">
        <f t="shared" ca="1" si="15"/>
        <v>-0.74533159710115482</v>
      </c>
      <c r="P139" s="7"/>
      <c r="Q139" s="28">
        <f t="shared" ca="1" si="16"/>
        <v>-0.66529931403831055</v>
      </c>
      <c r="R139" s="27">
        <f t="shared" ca="1" si="20"/>
        <v>34.135137791255204</v>
      </c>
      <c r="S139" s="7"/>
      <c r="T139" s="28">
        <f t="shared" si="17"/>
        <v>34.164000000000023</v>
      </c>
      <c r="U139" s="27">
        <f t="shared" si="18"/>
        <v>0.59627428565134311</v>
      </c>
      <c r="V139" s="7"/>
      <c r="W139" s="28">
        <f t="shared" ca="1" si="19"/>
        <v>-2.8862208744818929E-2</v>
      </c>
      <c r="X139" s="27"/>
      <c r="Y139" s="7"/>
      <c r="Z139" s="46"/>
    </row>
    <row r="140" spans="1:26" s="26" customFormat="1" x14ac:dyDescent="0.25">
      <c r="A140" s="26">
        <v>59</v>
      </c>
      <c r="B140" s="26">
        <v>-629</v>
      </c>
      <c r="C140" s="26">
        <v>14315</v>
      </c>
      <c r="D140" s="26">
        <v>11668</v>
      </c>
      <c r="E140" s="26">
        <v>12082</v>
      </c>
      <c r="F140" s="26">
        <v>14748</v>
      </c>
      <c r="G140" s="27"/>
      <c r="H140" s="7"/>
      <c r="I140" s="28">
        <f t="shared" si="11"/>
        <v>2233</v>
      </c>
      <c r="J140" s="27">
        <f t="shared" si="11"/>
        <v>-3080</v>
      </c>
      <c r="K140" s="7"/>
      <c r="L140" s="28">
        <f t="shared" ca="1" si="12"/>
        <v>2265.8417540066639</v>
      </c>
      <c r="M140" s="26">
        <f t="shared" ca="1" si="13"/>
        <v>-3078.4714062393928</v>
      </c>
      <c r="N140" s="26">
        <f t="shared" ca="1" si="14"/>
        <v>-0.59094480722893084</v>
      </c>
      <c r="O140" s="27">
        <f t="shared" ca="1" si="15"/>
        <v>-0.80721375237271364</v>
      </c>
      <c r="P140" s="7"/>
      <c r="Q140" s="28">
        <f t="shared" ca="1" si="16"/>
        <v>-0.58814631225880365</v>
      </c>
      <c r="R140" s="27">
        <f t="shared" ca="1" si="20"/>
        <v>28.45990017689337</v>
      </c>
      <c r="S140" s="7"/>
      <c r="T140" s="28">
        <f t="shared" si="17"/>
        <v>28.503000000000021</v>
      </c>
      <c r="U140" s="27">
        <f t="shared" si="18"/>
        <v>0.49747119669594414</v>
      </c>
      <c r="V140" s="7"/>
      <c r="W140" s="28">
        <f t="shared" ca="1" si="19"/>
        <v>-4.3099823106651058E-2</v>
      </c>
      <c r="X140" s="27"/>
      <c r="Y140" s="7"/>
      <c r="Z140" s="46"/>
    </row>
    <row r="141" spans="1:26" s="26" customFormat="1" x14ac:dyDescent="0.25">
      <c r="A141" s="26">
        <v>60</v>
      </c>
      <c r="B141" s="26">
        <v>-612</v>
      </c>
      <c r="C141" s="26">
        <v>14165</v>
      </c>
      <c r="D141" s="26">
        <v>11570</v>
      </c>
      <c r="E141" s="26">
        <v>12241</v>
      </c>
      <c r="F141" s="26">
        <v>14850</v>
      </c>
      <c r="G141" s="27"/>
      <c r="H141" s="7"/>
      <c r="I141" s="28">
        <f t="shared" si="11"/>
        <v>1924</v>
      </c>
      <c r="J141" s="27">
        <f t="shared" si="11"/>
        <v>-3280</v>
      </c>
      <c r="K141" s="7"/>
      <c r="L141" s="28">
        <f t="shared" ca="1" si="12"/>
        <v>1956.8417540066639</v>
      </c>
      <c r="M141" s="26">
        <f t="shared" ca="1" si="13"/>
        <v>-3278.4714062393928</v>
      </c>
      <c r="N141" s="26">
        <f t="shared" ca="1" si="14"/>
        <v>-0.51035579649557028</v>
      </c>
      <c r="O141" s="27">
        <f t="shared" ca="1" si="15"/>
        <v>-0.85965625684013647</v>
      </c>
      <c r="P141" s="7"/>
      <c r="Q141" s="28">
        <f t="shared" ca="1" si="16"/>
        <v>-0.50737477399953934</v>
      </c>
      <c r="R141" s="27">
        <f t="shared" ca="1" si="20"/>
        <v>22.931722015751802</v>
      </c>
      <c r="S141" s="7"/>
      <c r="T141" s="28">
        <f t="shared" si="17"/>
        <v>22.995000000000022</v>
      </c>
      <c r="U141" s="27">
        <f t="shared" si="18"/>
        <v>0.40133846149609648</v>
      </c>
      <c r="V141" s="7"/>
      <c r="W141" s="28">
        <f t="shared" ca="1" si="19"/>
        <v>-6.3277984248220065E-2</v>
      </c>
      <c r="X141" s="27"/>
      <c r="Y141" s="7"/>
      <c r="Z141" s="46"/>
    </row>
    <row r="142" spans="1:26" s="26" customFormat="1" x14ac:dyDescent="0.25">
      <c r="A142" s="26">
        <v>61</v>
      </c>
      <c r="B142" s="26">
        <v>-599</v>
      </c>
      <c r="C142" s="26">
        <v>14010</v>
      </c>
      <c r="D142" s="26">
        <v>11488</v>
      </c>
      <c r="E142" s="26">
        <v>12404</v>
      </c>
      <c r="F142" s="26">
        <v>14942</v>
      </c>
      <c r="G142" s="27"/>
      <c r="H142" s="7"/>
      <c r="I142" s="28">
        <f t="shared" si="11"/>
        <v>1606</v>
      </c>
      <c r="J142" s="27">
        <f t="shared" si="11"/>
        <v>-3454</v>
      </c>
      <c r="K142" s="7"/>
      <c r="L142" s="28">
        <f t="shared" ca="1" si="12"/>
        <v>1638.8417540066639</v>
      </c>
      <c r="M142" s="26">
        <f t="shared" ca="1" si="13"/>
        <v>-3452.4714062393928</v>
      </c>
      <c r="N142" s="26">
        <f t="shared" ca="1" si="14"/>
        <v>-0.42741953302240304</v>
      </c>
      <c r="O142" s="27">
        <f t="shared" ca="1" si="15"/>
        <v>-0.90528123572679431</v>
      </c>
      <c r="P142" s="7"/>
      <c r="Q142" s="28">
        <f t="shared" ca="1" si="16"/>
        <v>-0.42427963431743948</v>
      </c>
      <c r="R142" s="27">
        <f t="shared" ca="1" si="20"/>
        <v>17.493491841280274</v>
      </c>
      <c r="S142" s="7"/>
      <c r="T142" s="28">
        <f t="shared" si="17"/>
        <v>17.604000000000021</v>
      </c>
      <c r="U142" s="27">
        <f t="shared" si="18"/>
        <v>0.30724776152108213</v>
      </c>
      <c r="V142" s="7"/>
      <c r="W142" s="28">
        <f t="shared" ca="1" si="19"/>
        <v>-0.11050815871974606</v>
      </c>
      <c r="X142" s="27"/>
      <c r="Y142" s="7"/>
      <c r="Z142" s="46"/>
    </row>
    <row r="143" spans="1:26" s="26" customFormat="1" x14ac:dyDescent="0.25">
      <c r="A143" s="26">
        <v>62</v>
      </c>
      <c r="B143" s="26">
        <v>-641</v>
      </c>
      <c r="C143" s="26">
        <v>13836</v>
      </c>
      <c r="D143" s="26">
        <v>11416</v>
      </c>
      <c r="E143" s="26">
        <v>12581</v>
      </c>
      <c r="F143" s="26">
        <v>15016</v>
      </c>
      <c r="G143" s="27"/>
      <c r="H143" s="7"/>
      <c r="I143" s="28">
        <f t="shared" si="11"/>
        <v>1255</v>
      </c>
      <c r="J143" s="27">
        <f t="shared" si="11"/>
        <v>-3600</v>
      </c>
      <c r="K143" s="7"/>
      <c r="L143" s="28">
        <f t="shared" ca="1" si="12"/>
        <v>1287.8417540066639</v>
      </c>
      <c r="M143" s="26">
        <f t="shared" ca="1" si="13"/>
        <v>-3598.4714062393928</v>
      </c>
      <c r="N143" s="26">
        <f t="shared" ca="1" si="14"/>
        <v>-0.33587667616994488</v>
      </c>
      <c r="O143" s="27">
        <f t="shared" ca="1" si="15"/>
        <v>-0.94356426398801296</v>
      </c>
      <c r="P143" s="7"/>
      <c r="Q143" s="28">
        <f t="shared" ca="1" si="16"/>
        <v>-0.33260333528144476</v>
      </c>
      <c r="R143" s="27">
        <f t="shared" ca="1" si="20"/>
        <v>11.799726785203006</v>
      </c>
      <c r="S143" s="7"/>
      <c r="T143" s="28">
        <f t="shared" si="17"/>
        <v>11.835000000000022</v>
      </c>
      <c r="U143" s="27">
        <f t="shared" si="18"/>
        <v>0.20655971697352932</v>
      </c>
      <c r="V143" s="7"/>
      <c r="W143" s="28">
        <f t="shared" ca="1" si="19"/>
        <v>-3.5273214797015839E-2</v>
      </c>
      <c r="X143" s="27"/>
      <c r="Y143" s="7"/>
      <c r="Z143" s="46"/>
    </row>
    <row r="144" spans="1:26" s="26" customFormat="1" x14ac:dyDescent="0.25">
      <c r="A144" s="26">
        <v>63</v>
      </c>
      <c r="B144" s="26">
        <v>-633</v>
      </c>
      <c r="C144" s="26">
        <v>13645</v>
      </c>
      <c r="D144" s="26">
        <v>11356</v>
      </c>
      <c r="E144" s="26">
        <v>12759</v>
      </c>
      <c r="F144" s="26">
        <v>15058</v>
      </c>
      <c r="G144" s="27"/>
      <c r="H144" s="7"/>
      <c r="I144" s="28">
        <f t="shared" si="11"/>
        <v>886</v>
      </c>
      <c r="J144" s="27">
        <f t="shared" si="11"/>
        <v>-3702</v>
      </c>
      <c r="K144" s="7"/>
      <c r="L144" s="28">
        <f t="shared" ca="1" si="12"/>
        <v>918.84175400666379</v>
      </c>
      <c r="M144" s="26">
        <f t="shared" ca="1" si="13"/>
        <v>-3700.4714062393928</v>
      </c>
      <c r="N144" s="26">
        <f t="shared" ca="1" si="14"/>
        <v>-0.23963931383787349</v>
      </c>
      <c r="O144" s="27">
        <f t="shared" ca="1" si="15"/>
        <v>-0.97030994126639858</v>
      </c>
      <c r="P144" s="7"/>
      <c r="Q144" s="28">
        <f t="shared" ca="1" si="16"/>
        <v>-0.23627255172015538</v>
      </c>
      <c r="R144" s="27">
        <f t="shared" ca="1" si="20"/>
        <v>6.0676499429042678</v>
      </c>
      <c r="S144" s="7"/>
      <c r="T144" s="28">
        <f t="shared" si="17"/>
        <v>6.138000000000023</v>
      </c>
      <c r="U144" s="27">
        <f t="shared" si="18"/>
        <v>0.10712830948741235</v>
      </c>
      <c r="V144" s="7"/>
      <c r="W144" s="28">
        <f t="shared" ca="1" si="19"/>
        <v>-7.0350057095755147E-2</v>
      </c>
      <c r="X144" s="27"/>
      <c r="Y144" s="7"/>
      <c r="Z144" s="46"/>
    </row>
    <row r="145" spans="1:26" s="26" customFormat="1" x14ac:dyDescent="0.25">
      <c r="A145" s="26">
        <v>64</v>
      </c>
      <c r="B145" s="26">
        <v>-636</v>
      </c>
      <c r="C145" s="26">
        <v>13457</v>
      </c>
      <c r="D145" s="26">
        <v>11318</v>
      </c>
      <c r="E145" s="26">
        <v>12945</v>
      </c>
      <c r="F145" s="26">
        <v>15095</v>
      </c>
      <c r="G145" s="27"/>
      <c r="H145" s="7"/>
      <c r="I145" s="28">
        <f t="shared" ref="I145:J145" si="21">C145-E145</f>
        <v>512</v>
      </c>
      <c r="J145" s="27">
        <f t="shared" si="21"/>
        <v>-3777</v>
      </c>
      <c r="K145" s="7"/>
      <c r="L145" s="28">
        <f t="shared" ref="L145" ca="1" si="22">I145-$J$4</f>
        <v>544.84175400666379</v>
      </c>
      <c r="M145" s="26">
        <f t="shared" ref="M145" ca="1" si="23">J145-$J$3</f>
        <v>-3775.4714062393928</v>
      </c>
      <c r="N145" s="26">
        <f t="shared" ref="N145" ca="1" si="24">L145/$J$7</f>
        <v>-0.14209792220590953</v>
      </c>
      <c r="O145" s="27">
        <f t="shared" ref="O145" ca="1" si="25">M145/$J$6</f>
        <v>-0.98997588044168217</v>
      </c>
      <c r="P145" s="7"/>
      <c r="Q145" s="28">
        <f t="shared" ref="Q145" ca="1" si="26">(N145-O145*SIN(-$J$11*PI()/180))/(COS(-$J$11*PI()/180))</f>
        <v>-0.13866230667114421</v>
      </c>
      <c r="R145" s="27">
        <f ca="1">IF(MOD(ATAN2(O145,Q145)*180/PI()-$J$9+360,360)&gt;5,MOD(ATAN2(O145,Q145)*180/PI()-$J$9+360,360)-360,MOD(ATAN2(O145,Q145)*180/PI()-$J$9+360,360))</f>
        <v>0.35567711092511445</v>
      </c>
      <c r="S145" s="7"/>
      <c r="T145" s="28">
        <f t="shared" ref="T145" si="27">360/40000*B145+T144</f>
        <v>0.41400000000002368</v>
      </c>
      <c r="U145" s="27">
        <f t="shared" ref="U145" si="28">T145*PI()/180</f>
        <v>7.2256631032569371E-3</v>
      </c>
      <c r="V145" s="7"/>
      <c r="W145" s="28">
        <f t="shared" ref="W145" ca="1" si="29">R145-T145</f>
        <v>-5.8322889074909234E-2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40026</v>
      </c>
    </row>
    <row r="151" spans="1:26" x14ac:dyDescent="0.25">
      <c r="A151" t="s">
        <v>81</v>
      </c>
      <c r="B151">
        <v>40026</v>
      </c>
    </row>
    <row r="152" spans="1:26" x14ac:dyDescent="0.25">
      <c r="A152" s="32" t="s">
        <v>92</v>
      </c>
      <c r="B152" s="32">
        <v>-39980</v>
      </c>
    </row>
    <row r="153" spans="1:26" x14ac:dyDescent="0.25">
      <c r="A153" t="s">
        <v>87</v>
      </c>
      <c r="B153">
        <v>-39980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-1.5285937606070723</v>
      </c>
      <c r="L3" s="9" t="s">
        <v>175</v>
      </c>
      <c r="M3" s="9"/>
      <c r="N3" s="9"/>
      <c r="O3" s="9"/>
      <c r="Q3" s="117" t="s">
        <v>3</v>
      </c>
      <c r="R3" s="117"/>
      <c r="T3" s="49" t="s">
        <v>53</v>
      </c>
      <c r="U3" s="50">
        <v>43690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-32.841754006663813</v>
      </c>
      <c r="L4" s="9" t="s">
        <v>176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177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25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3813.7003949580562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-3834.2696750847008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0.28163016392193185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-172.38233833873269</v>
      </c>
      <c r="L9" s="9"/>
      <c r="M9" s="9"/>
      <c r="N9" s="9"/>
      <c r="O9" s="9"/>
      <c r="Q9" s="5" t="s">
        <v>10</v>
      </c>
      <c r="R9" s="5">
        <f ca="1">MIN(W16:W145)</f>
        <v>-0.21174355437723591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-172.18345012835266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-0.19888821038005253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13505</v>
      </c>
      <c r="D16" s="26">
        <v>11359</v>
      </c>
      <c r="E16" s="26">
        <v>12997</v>
      </c>
      <c r="F16" s="26">
        <v>15143</v>
      </c>
      <c r="G16" s="27"/>
      <c r="H16" s="7"/>
      <c r="I16" s="28">
        <f>C16-E16</f>
        <v>508</v>
      </c>
      <c r="J16" s="27">
        <f>D16-F16</f>
        <v>-3784</v>
      </c>
      <c r="K16" s="7"/>
      <c r="L16" s="28">
        <f ca="1">I16-$J$4</f>
        <v>540.84175400666379</v>
      </c>
      <c r="M16" s="26">
        <f ca="1">J16-$J$3</f>
        <v>-3782.4714062393928</v>
      </c>
      <c r="N16" s="26">
        <f ca="1">L16/$J$7</f>
        <v>-0.14105469876599547</v>
      </c>
      <c r="O16" s="27">
        <f ca="1">M16/$J$6</f>
        <v>-0.99181136809804193</v>
      </c>
      <c r="P16" s="7"/>
      <c r="Q16" s="28">
        <f ca="1">(N16-O16*SIN(-$J$11*PI()/180))/(COS(-$J$11*PI()/180))</f>
        <v>-0.1376127054763128</v>
      </c>
      <c r="R16" s="27">
        <f ca="1">IF(MOD(ATAN2(O16,Q16)*180/PI()-$J$9+360,360)&gt;5,MOD(ATAN2(O16,Q16)*180/PI()-$J$9+360,360)-360,MOD(ATAN2(O16,Q16)*180/PI()-$J$9+360,360))</f>
        <v>0.28163016392193185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0.28163016392193185</v>
      </c>
      <c r="X16" s="27">
        <f ca="1">INDIRECT("W"&amp;Y16)-W16</f>
        <v>-0.33880886544822886</v>
      </c>
      <c r="Y16" s="7">
        <v>145</v>
      </c>
      <c r="Z16" s="46"/>
    </row>
    <row r="17" spans="1:26" s="26" customFormat="1" x14ac:dyDescent="0.25">
      <c r="A17" s="26">
        <v>1</v>
      </c>
      <c r="B17" s="26">
        <v>660</v>
      </c>
      <c r="C17" s="26">
        <v>13685</v>
      </c>
      <c r="D17" s="26">
        <v>11394</v>
      </c>
      <c r="E17" s="26">
        <v>12812</v>
      </c>
      <c r="F17" s="26">
        <v>15109</v>
      </c>
      <c r="G17" s="27"/>
      <c r="H17" s="7"/>
      <c r="I17" s="28">
        <f t="shared" ref="I17:J80" si="0">C17-E17</f>
        <v>873</v>
      </c>
      <c r="J17" s="27">
        <f t="shared" si="0"/>
        <v>-3715</v>
      </c>
      <c r="K17" s="7"/>
      <c r="L17" s="28">
        <f t="shared" ref="L17:L80" ca="1" si="1">I17-$J$4</f>
        <v>905.84175400666379</v>
      </c>
      <c r="M17" s="26">
        <f t="shared" ref="M17:M80" ca="1" si="2">J17-$J$3</f>
        <v>-3713.4714062393928</v>
      </c>
      <c r="N17" s="26">
        <f t="shared" ref="N17:N80" ca="1" si="3">L17/$J$7</f>
        <v>-0.2362488376581528</v>
      </c>
      <c r="O17" s="27">
        <f t="shared" ref="O17:O80" ca="1" si="4">M17/$J$6</f>
        <v>-0.97371870405678107</v>
      </c>
      <c r="P17" s="7"/>
      <c r="Q17" s="28">
        <f t="shared" ref="Q17:Q80" ca="1" si="5">(N17-O17*SIN(-$J$11*PI()/180))/(COS(-$J$11*PI()/180))</f>
        <v>-0.23287022238399435</v>
      </c>
      <c r="R17" s="27">
        <f t="shared" ref="R17:R79" ca="1" si="6">MOD(ATAN2(O17,Q17)*180/PI()-$J$9+360,360)</f>
        <v>5.8323139957964258</v>
      </c>
      <c r="S17" s="7"/>
      <c r="T17" s="28">
        <f t="shared" ref="T17:T80" si="7">360/40000*B17+T16</f>
        <v>5.9399999999999995</v>
      </c>
      <c r="U17" s="27">
        <f t="shared" ref="U17:U80" si="8">T17*PI()/180</f>
        <v>0.10367255756846316</v>
      </c>
      <c r="V17" s="7"/>
      <c r="W17" s="28">
        <f t="shared" ref="W17:W80" ca="1" si="9">R17-T17</f>
        <v>-0.10768600420357366</v>
      </c>
      <c r="X17" s="27">
        <f t="shared" ref="X17:X79" ca="1" si="10">INDIRECT("W"&amp;Y17)-W17</f>
        <v>-4.4766293222928688E-2</v>
      </c>
      <c r="Y17" s="7">
        <v>144</v>
      </c>
      <c r="Z17" s="46"/>
    </row>
    <row r="18" spans="1:26" s="26" customFormat="1" x14ac:dyDescent="0.25">
      <c r="A18" s="26">
        <v>2</v>
      </c>
      <c r="B18" s="26">
        <v>630</v>
      </c>
      <c r="C18" s="26">
        <v>13865</v>
      </c>
      <c r="D18" s="26">
        <v>11451</v>
      </c>
      <c r="E18" s="26">
        <v>12631</v>
      </c>
      <c r="F18" s="26">
        <v>15062</v>
      </c>
      <c r="G18" s="27"/>
      <c r="H18" s="7"/>
      <c r="I18" s="28">
        <f t="shared" si="0"/>
        <v>1234</v>
      </c>
      <c r="J18" s="27">
        <f t="shared" si="0"/>
        <v>-3611</v>
      </c>
      <c r="K18" s="7"/>
      <c r="L18" s="28">
        <f t="shared" ca="1" si="1"/>
        <v>1266.8417540066639</v>
      </c>
      <c r="M18" s="26">
        <f t="shared" ca="1" si="2"/>
        <v>-3609.4714062393928</v>
      </c>
      <c r="N18" s="26">
        <f t="shared" ca="1" si="3"/>
        <v>-0.3303997531103961</v>
      </c>
      <c r="O18" s="27">
        <f t="shared" ca="1" si="4"/>
        <v>-0.94644860173372125</v>
      </c>
      <c r="P18" s="7"/>
      <c r="Q18" s="28">
        <f t="shared" ca="1" si="5"/>
        <v>-0.3271163669148679</v>
      </c>
      <c r="R18" s="27">
        <f t="shared" ca="1" si="6"/>
        <v>11.44877120253318</v>
      </c>
      <c r="S18" s="7"/>
      <c r="T18" s="28">
        <f t="shared" si="7"/>
        <v>11.61</v>
      </c>
      <c r="U18" s="27">
        <f t="shared" si="8"/>
        <v>0.20263272615654165</v>
      </c>
      <c r="V18" s="7"/>
      <c r="W18" s="28">
        <f t="shared" ca="1" si="9"/>
        <v>-0.16122879746681917</v>
      </c>
      <c r="X18" s="27">
        <f t="shared" ca="1" si="10"/>
        <v>9.3076075791625357E-2</v>
      </c>
      <c r="Y18" s="7">
        <v>143</v>
      </c>
      <c r="Z18" s="46"/>
    </row>
    <row r="19" spans="1:26" s="26" customFormat="1" x14ac:dyDescent="0.25">
      <c r="A19" s="26">
        <v>3</v>
      </c>
      <c r="B19" s="26">
        <v>638</v>
      </c>
      <c r="C19" s="26">
        <v>14043</v>
      </c>
      <c r="D19" s="26">
        <v>11522</v>
      </c>
      <c r="E19" s="26">
        <v>12453</v>
      </c>
      <c r="F19" s="26">
        <v>14994</v>
      </c>
      <c r="G19" s="27"/>
      <c r="H19" s="7"/>
      <c r="I19" s="28">
        <f t="shared" si="0"/>
        <v>1590</v>
      </c>
      <c r="J19" s="27">
        <f t="shared" si="0"/>
        <v>-3472</v>
      </c>
      <c r="K19" s="7"/>
      <c r="L19" s="28">
        <f t="shared" ca="1" si="1"/>
        <v>1622.8417540066639</v>
      </c>
      <c r="M19" s="26">
        <f t="shared" ca="1" si="2"/>
        <v>-3470.4714062393928</v>
      </c>
      <c r="N19" s="26">
        <f t="shared" ca="1" si="3"/>
        <v>-0.42324663926274686</v>
      </c>
      <c r="O19" s="27">
        <f t="shared" ca="1" si="4"/>
        <v>-0.91000106112886237</v>
      </c>
      <c r="P19" s="7"/>
      <c r="Q19" s="28">
        <f t="shared" ca="1" si="5"/>
        <v>-0.4200903316376432</v>
      </c>
      <c r="R19" s="27">
        <f t="shared" ca="1" si="6"/>
        <v>17.162142022522687</v>
      </c>
      <c r="S19" s="7"/>
      <c r="T19" s="28">
        <f t="shared" si="7"/>
        <v>17.352</v>
      </c>
      <c r="U19" s="27">
        <f t="shared" si="8"/>
        <v>0.30284953180605606</v>
      </c>
      <c r="V19" s="7"/>
      <c r="W19" s="28">
        <f t="shared" ca="1" si="9"/>
        <v>-0.18985797747731326</v>
      </c>
      <c r="X19" s="27">
        <f t="shared" ca="1" si="10"/>
        <v>7.7754249976845102E-2</v>
      </c>
      <c r="Y19" s="7">
        <v>142</v>
      </c>
      <c r="Z19" s="46"/>
    </row>
    <row r="20" spans="1:26" s="26" customFormat="1" x14ac:dyDescent="0.25">
      <c r="A20" s="26">
        <v>4</v>
      </c>
      <c r="B20" s="26">
        <v>606</v>
      </c>
      <c r="C20" s="26">
        <v>14211</v>
      </c>
      <c r="D20" s="26">
        <v>11610</v>
      </c>
      <c r="E20" s="26">
        <v>12294</v>
      </c>
      <c r="F20" s="26">
        <v>14906</v>
      </c>
      <c r="G20" s="27"/>
      <c r="H20" s="7"/>
      <c r="I20" s="28">
        <f t="shared" si="0"/>
        <v>1917</v>
      </c>
      <c r="J20" s="27">
        <f t="shared" si="0"/>
        <v>-3296</v>
      </c>
      <c r="K20" s="7"/>
      <c r="L20" s="28">
        <f t="shared" ca="1" si="1"/>
        <v>1949.8417540066639</v>
      </c>
      <c r="M20" s="26">
        <f t="shared" ca="1" si="2"/>
        <v>-3294.4714062393928</v>
      </c>
      <c r="N20" s="26">
        <f t="shared" ca="1" si="3"/>
        <v>-0.50853015547572067</v>
      </c>
      <c r="O20" s="27">
        <f t="shared" ca="1" si="4"/>
        <v>-0.86385165719753032</v>
      </c>
      <c r="P20" s="7"/>
      <c r="Q20" s="28">
        <f t="shared" ca="1" si="5"/>
        <v>-0.50553455862126084</v>
      </c>
      <c r="R20" s="27">
        <f t="shared" ca="1" si="6"/>
        <v>22.718932498995969</v>
      </c>
      <c r="S20" s="7"/>
      <c r="T20" s="28">
        <f t="shared" si="7"/>
        <v>22.806000000000001</v>
      </c>
      <c r="U20" s="27">
        <f t="shared" si="8"/>
        <v>0.3980397892098268</v>
      </c>
      <c r="V20" s="7"/>
      <c r="W20" s="28">
        <f t="shared" ca="1" si="9"/>
        <v>-8.7067501004032266E-2</v>
      </c>
      <c r="X20" s="27">
        <f t="shared" ca="1" si="10"/>
        <v>-4.7116460178404651E-2</v>
      </c>
      <c r="Y20" s="7">
        <v>141</v>
      </c>
      <c r="Z20" s="46"/>
    </row>
    <row r="21" spans="1:26" s="26" customFormat="1" x14ac:dyDescent="0.25">
      <c r="A21" s="26">
        <v>5</v>
      </c>
      <c r="B21" s="26">
        <v>615</v>
      </c>
      <c r="C21" s="26">
        <v>14372</v>
      </c>
      <c r="D21" s="26">
        <v>11724</v>
      </c>
      <c r="E21" s="26">
        <v>12150</v>
      </c>
      <c r="F21" s="26">
        <v>14813</v>
      </c>
      <c r="G21" s="27"/>
      <c r="H21" s="7"/>
      <c r="I21" s="28">
        <f t="shared" si="0"/>
        <v>2222</v>
      </c>
      <c r="J21" s="27">
        <f t="shared" si="0"/>
        <v>-3089</v>
      </c>
      <c r="K21" s="7"/>
      <c r="L21" s="28">
        <f t="shared" ca="1" si="1"/>
        <v>2254.8417540066639</v>
      </c>
      <c r="M21" s="26">
        <f t="shared" ca="1" si="2"/>
        <v>-3087.4714062393928</v>
      </c>
      <c r="N21" s="26">
        <f t="shared" ca="1" si="3"/>
        <v>-0.58807594276916719</v>
      </c>
      <c r="O21" s="27">
        <f t="shared" ca="1" si="4"/>
        <v>-0.80957366507374773</v>
      </c>
      <c r="P21" s="7"/>
      <c r="Q21" s="28">
        <f t="shared" ca="1" si="5"/>
        <v>-0.58526923862503466</v>
      </c>
      <c r="R21" s="27">
        <f t="shared" ca="1" si="6"/>
        <v>28.246826439446636</v>
      </c>
      <c r="S21" s="7"/>
      <c r="T21" s="28">
        <f t="shared" si="7"/>
        <v>28.341000000000001</v>
      </c>
      <c r="U21" s="27">
        <f t="shared" si="8"/>
        <v>0.49464376330771292</v>
      </c>
      <c r="V21" s="7"/>
      <c r="W21" s="28">
        <f t="shared" ca="1" si="9"/>
        <v>-9.4173560553365121E-2</v>
      </c>
      <c r="X21" s="27">
        <f t="shared" ca="1" si="10"/>
        <v>-4.796672258645529E-2</v>
      </c>
      <c r="Y21" s="7">
        <v>140</v>
      </c>
      <c r="Z21" s="46"/>
    </row>
    <row r="22" spans="1:26" s="26" customFormat="1" x14ac:dyDescent="0.25">
      <c r="A22" s="26">
        <v>6</v>
      </c>
      <c r="B22" s="26">
        <v>625</v>
      </c>
      <c r="C22" s="26">
        <v>14513</v>
      </c>
      <c r="D22" s="26">
        <v>11828</v>
      </c>
      <c r="E22" s="26">
        <v>11993</v>
      </c>
      <c r="F22" s="26">
        <v>14689</v>
      </c>
      <c r="G22" s="27"/>
      <c r="H22" s="7"/>
      <c r="I22" s="28">
        <f t="shared" si="0"/>
        <v>2520</v>
      </c>
      <c r="J22" s="27">
        <f t="shared" si="0"/>
        <v>-2861</v>
      </c>
      <c r="K22" s="7"/>
      <c r="L22" s="28">
        <f t="shared" ca="1" si="1"/>
        <v>2552.8417540066639</v>
      </c>
      <c r="M22" s="26">
        <f t="shared" ca="1" si="2"/>
        <v>-2859.4714062393928</v>
      </c>
      <c r="N22" s="26">
        <f t="shared" ca="1" si="3"/>
        <v>-0.66579608904276422</v>
      </c>
      <c r="O22" s="27">
        <f t="shared" ca="1" si="4"/>
        <v>-0.74978920998088572</v>
      </c>
      <c r="P22" s="7"/>
      <c r="Q22" s="28">
        <f t="shared" ca="1" si="5"/>
        <v>-0.663197381018789</v>
      </c>
      <c r="R22" s="27">
        <f t="shared" ca="1" si="6"/>
        <v>33.875476059967013</v>
      </c>
      <c r="S22" s="7"/>
      <c r="T22" s="28">
        <f t="shared" si="7"/>
        <v>33.966000000000001</v>
      </c>
      <c r="U22" s="27">
        <f t="shared" si="8"/>
        <v>0.59281853373239402</v>
      </c>
      <c r="V22" s="7"/>
      <c r="W22" s="28">
        <f t="shared" ca="1" si="9"/>
        <v>-9.0523940032987582E-2</v>
      </c>
      <c r="X22" s="27">
        <f t="shared" ca="1" si="10"/>
        <v>5.4742277017382435E-2</v>
      </c>
      <c r="Y22" s="7">
        <v>139</v>
      </c>
      <c r="Z22" s="46"/>
    </row>
    <row r="23" spans="1:26" s="26" customFormat="1" x14ac:dyDescent="0.25">
      <c r="A23" s="26">
        <v>7</v>
      </c>
      <c r="B23" s="26">
        <v>622</v>
      </c>
      <c r="C23" s="26">
        <v>14646</v>
      </c>
      <c r="D23" s="26">
        <v>11966</v>
      </c>
      <c r="E23" s="26">
        <v>11864</v>
      </c>
      <c r="F23" s="26">
        <v>14566</v>
      </c>
      <c r="G23" s="27"/>
      <c r="H23" s="7"/>
      <c r="I23" s="28">
        <f t="shared" si="0"/>
        <v>2782</v>
      </c>
      <c r="J23" s="27">
        <f t="shared" si="0"/>
        <v>-2600</v>
      </c>
      <c r="K23" s="7"/>
      <c r="L23" s="28">
        <f t="shared" ca="1" si="1"/>
        <v>2814.8417540066639</v>
      </c>
      <c r="M23" s="26">
        <f t="shared" ca="1" si="2"/>
        <v>-2598.4714062393928</v>
      </c>
      <c r="N23" s="26">
        <f t="shared" ca="1" si="3"/>
        <v>-0.73412722435713462</v>
      </c>
      <c r="O23" s="27">
        <f t="shared" ca="1" si="4"/>
        <v>-0.68135174165089896</v>
      </c>
      <c r="P23" s="7"/>
      <c r="Q23" s="28">
        <f t="shared" ca="1" si="5"/>
        <v>-0.7317664928145422</v>
      </c>
      <c r="R23" s="27">
        <f t="shared" ca="1" si="6"/>
        <v>39.425569980905379</v>
      </c>
      <c r="S23" s="7"/>
      <c r="T23" s="28">
        <f t="shared" si="7"/>
        <v>39.564</v>
      </c>
      <c r="U23" s="27">
        <f t="shared" si="8"/>
        <v>0.69052206525903659</v>
      </c>
      <c r="V23" s="7"/>
      <c r="W23" s="28">
        <f t="shared" ca="1" si="9"/>
        <v>-0.1384300190946206</v>
      </c>
      <c r="X23" s="27">
        <f t="shared" ca="1" si="10"/>
        <v>3.9629540948411091E-2</v>
      </c>
      <c r="Y23" s="7">
        <v>138</v>
      </c>
      <c r="Z23" s="46"/>
    </row>
    <row r="24" spans="1:26" s="26" customFormat="1" x14ac:dyDescent="0.25">
      <c r="A24" s="26">
        <v>8</v>
      </c>
      <c r="B24" s="26">
        <v>623</v>
      </c>
      <c r="C24" s="26">
        <v>14756</v>
      </c>
      <c r="D24" s="26">
        <v>12100</v>
      </c>
      <c r="E24" s="26">
        <v>11731</v>
      </c>
      <c r="F24" s="26">
        <v>14411</v>
      </c>
      <c r="G24" s="27"/>
      <c r="H24" s="7"/>
      <c r="I24" s="28">
        <f t="shared" si="0"/>
        <v>3025</v>
      </c>
      <c r="J24" s="27">
        <f t="shared" si="0"/>
        <v>-2311</v>
      </c>
      <c r="K24" s="7"/>
      <c r="L24" s="28">
        <f t="shared" ca="1" si="1"/>
        <v>3057.8417540066639</v>
      </c>
      <c r="M24" s="26">
        <f t="shared" ca="1" si="2"/>
        <v>-2309.4714062393928</v>
      </c>
      <c r="N24" s="26">
        <f t="shared" ca="1" si="3"/>
        <v>-0.79750304833191332</v>
      </c>
      <c r="O24" s="27">
        <f t="shared" ca="1" si="4"/>
        <v>-0.60557232269547301</v>
      </c>
      <c r="P24" s="7"/>
      <c r="Q24" s="28">
        <f t="shared" ca="1" si="5"/>
        <v>-0.79540574929446362</v>
      </c>
      <c r="R24" s="27">
        <f t="shared" ca="1" si="6"/>
        <v>45.09895542554159</v>
      </c>
      <c r="S24" s="7"/>
      <c r="T24" s="28">
        <f t="shared" si="7"/>
        <v>45.170999999999999</v>
      </c>
      <c r="U24" s="27">
        <f t="shared" si="8"/>
        <v>0.78838267641835857</v>
      </c>
      <c r="V24" s="7"/>
      <c r="W24" s="28">
        <f t="shared" ca="1" si="9"/>
        <v>-7.2044574458409727E-2</v>
      </c>
      <c r="X24" s="27">
        <f t="shared" ca="1" si="10"/>
        <v>3.3412989411772287E-2</v>
      </c>
      <c r="Y24" s="7">
        <v>137</v>
      </c>
      <c r="Z24" s="46"/>
    </row>
    <row r="25" spans="1:26" s="26" customFormat="1" x14ac:dyDescent="0.25">
      <c r="A25" s="26">
        <v>9</v>
      </c>
      <c r="B25" s="26">
        <v>645</v>
      </c>
      <c r="C25" s="26">
        <v>14883</v>
      </c>
      <c r="D25" s="26">
        <v>12266</v>
      </c>
      <c r="E25" s="26">
        <v>11633</v>
      </c>
      <c r="F25" s="26">
        <v>14260</v>
      </c>
      <c r="G25" s="27"/>
      <c r="H25" s="7"/>
      <c r="I25" s="28">
        <f t="shared" si="0"/>
        <v>3250</v>
      </c>
      <c r="J25" s="27">
        <f t="shared" si="0"/>
        <v>-1994</v>
      </c>
      <c r="K25" s="7"/>
      <c r="L25" s="28">
        <f t="shared" ca="1" si="1"/>
        <v>3282.8417540066639</v>
      </c>
      <c r="M25" s="26">
        <f t="shared" ca="1" si="2"/>
        <v>-1992.471406239393</v>
      </c>
      <c r="N25" s="26">
        <f t="shared" ca="1" si="3"/>
        <v>-0.85618436682707888</v>
      </c>
      <c r="O25" s="27">
        <f t="shared" ca="1" si="4"/>
        <v>-0.52245095311460787</v>
      </c>
      <c r="P25" s="7"/>
      <c r="Q25" s="28">
        <f t="shared" ca="1" si="5"/>
        <v>-0.85437595788984344</v>
      </c>
      <c r="R25" s="27">
        <f t="shared" ca="1" si="6"/>
        <v>50.936549778376104</v>
      </c>
      <c r="S25" s="7"/>
      <c r="T25" s="28">
        <f t="shared" si="7"/>
        <v>50.975999999999999</v>
      </c>
      <c r="U25" s="27">
        <f t="shared" si="8"/>
        <v>0.88969903949662932</v>
      </c>
      <c r="V25" s="7"/>
      <c r="W25" s="28">
        <f t="shared" ca="1" si="9"/>
        <v>-3.9450221623894777E-2</v>
      </c>
      <c r="X25" s="27">
        <f t="shared" ca="1" si="10"/>
        <v>3.2027020724854083E-2</v>
      </c>
      <c r="Y25" s="7">
        <v>136</v>
      </c>
      <c r="Z25" s="46"/>
    </row>
    <row r="26" spans="1:26" s="26" customFormat="1" x14ac:dyDescent="0.25">
      <c r="A26" s="26">
        <v>10</v>
      </c>
      <c r="B26" s="26">
        <v>636</v>
      </c>
      <c r="C26" s="26">
        <v>14967</v>
      </c>
      <c r="D26" s="26">
        <v>12433</v>
      </c>
      <c r="E26" s="26">
        <v>11533</v>
      </c>
      <c r="F26" s="26">
        <v>14091</v>
      </c>
      <c r="G26" s="27"/>
      <c r="H26" s="7"/>
      <c r="I26" s="28">
        <f t="shared" si="0"/>
        <v>3434</v>
      </c>
      <c r="J26" s="27">
        <f t="shared" si="0"/>
        <v>-1658</v>
      </c>
      <c r="K26" s="7"/>
      <c r="L26" s="28">
        <f t="shared" ca="1" si="1"/>
        <v>3466.8417540066639</v>
      </c>
      <c r="M26" s="26">
        <f t="shared" ca="1" si="2"/>
        <v>-1656.471406239393</v>
      </c>
      <c r="N26" s="26">
        <f t="shared" ca="1" si="3"/>
        <v>-0.90417264506312534</v>
      </c>
      <c r="O26" s="27">
        <f t="shared" ca="1" si="4"/>
        <v>-0.43434754560933758</v>
      </c>
      <c r="P26" s="7"/>
      <c r="Q26" s="28">
        <f t="shared" ca="1" si="5"/>
        <v>-0.90267035579143018</v>
      </c>
      <c r="R26" s="27">
        <f t="shared" ca="1" si="6"/>
        <v>56.686376850063141</v>
      </c>
      <c r="S26" s="7"/>
      <c r="T26" s="28">
        <f t="shared" si="7"/>
        <v>56.699999999999996</v>
      </c>
      <c r="U26" s="27">
        <f t="shared" si="8"/>
        <v>0.98960168588078479</v>
      </c>
      <c r="V26" s="7"/>
      <c r="W26" s="28">
        <f t="shared" ca="1" si="9"/>
        <v>-1.3623149936854873E-2</v>
      </c>
      <c r="X26" s="27">
        <f t="shared" ca="1" si="10"/>
        <v>3.1727485069978911E-3</v>
      </c>
      <c r="Y26" s="7">
        <v>135</v>
      </c>
      <c r="Z26" s="46"/>
    </row>
    <row r="27" spans="1:26" s="26" customFormat="1" x14ac:dyDescent="0.25">
      <c r="A27" s="26">
        <v>11</v>
      </c>
      <c r="B27" s="26">
        <v>619</v>
      </c>
      <c r="C27" s="26">
        <v>15041</v>
      </c>
      <c r="D27" s="26">
        <v>12611</v>
      </c>
      <c r="E27" s="26">
        <v>11467</v>
      </c>
      <c r="F27" s="26">
        <v>13925</v>
      </c>
      <c r="G27" s="27"/>
      <c r="H27" s="7"/>
      <c r="I27" s="28">
        <f t="shared" si="0"/>
        <v>3574</v>
      </c>
      <c r="J27" s="27">
        <f t="shared" si="0"/>
        <v>-1314</v>
      </c>
      <c r="K27" s="7"/>
      <c r="L27" s="28">
        <f t="shared" ca="1" si="1"/>
        <v>3606.8417540066639</v>
      </c>
      <c r="M27" s="26">
        <f t="shared" ca="1" si="2"/>
        <v>-1312.471406239393</v>
      </c>
      <c r="N27" s="26">
        <f t="shared" ca="1" si="3"/>
        <v>-0.94068546546011711</v>
      </c>
      <c r="O27" s="27">
        <f t="shared" ca="1" si="4"/>
        <v>-0.34414643792537031</v>
      </c>
      <c r="P27" s="7"/>
      <c r="Q27" s="28">
        <f t="shared" ca="1" si="5"/>
        <v>-0.93949650839587084</v>
      </c>
      <c r="R27" s="27">
        <f t="shared" ca="1" si="6"/>
        <v>62.264079039473529</v>
      </c>
      <c r="S27" s="7"/>
      <c r="T27" s="28">
        <f t="shared" si="7"/>
        <v>62.270999999999994</v>
      </c>
      <c r="U27" s="27">
        <f t="shared" si="8"/>
        <v>1.0868339785093888</v>
      </c>
      <c r="V27" s="7"/>
      <c r="W27" s="28">
        <f t="shared" ca="1" si="9"/>
        <v>-6.9209605264646257E-3</v>
      </c>
      <c r="X27" s="27">
        <f t="shared" ca="1" si="10"/>
        <v>-1.8076907445973234E-2</v>
      </c>
      <c r="Y27" s="7">
        <v>134</v>
      </c>
      <c r="Z27" s="46"/>
    </row>
    <row r="28" spans="1:26" s="26" customFormat="1" x14ac:dyDescent="0.25">
      <c r="A28" s="26">
        <v>12</v>
      </c>
      <c r="B28" s="26">
        <v>626</v>
      </c>
      <c r="C28" s="26">
        <v>15109</v>
      </c>
      <c r="D28" s="26">
        <v>12794</v>
      </c>
      <c r="E28" s="26">
        <v>11417</v>
      </c>
      <c r="F28" s="26">
        <v>13755</v>
      </c>
      <c r="G28" s="27"/>
      <c r="H28" s="7"/>
      <c r="I28" s="28">
        <f t="shared" si="0"/>
        <v>3692</v>
      </c>
      <c r="J28" s="27">
        <f t="shared" si="0"/>
        <v>-961</v>
      </c>
      <c r="K28" s="7"/>
      <c r="L28" s="28">
        <f t="shared" ca="1" si="1"/>
        <v>3724.8417540066639</v>
      </c>
      <c r="M28" s="26">
        <f t="shared" ca="1" si="2"/>
        <v>-959.47140623939288</v>
      </c>
      <c r="N28" s="26">
        <f t="shared" ca="1" si="3"/>
        <v>-0.97146055693758171</v>
      </c>
      <c r="O28" s="27">
        <f t="shared" ca="1" si="4"/>
        <v>-0.25158541754036906</v>
      </c>
      <c r="P28" s="7"/>
      <c r="Q28" s="28">
        <f t="shared" ca="1" si="5"/>
        <v>-0.97059308940150324</v>
      </c>
      <c r="R28" s="27">
        <f t="shared" ca="1" si="6"/>
        <v>67.850639460047319</v>
      </c>
      <c r="S28" s="7"/>
      <c r="T28" s="28">
        <f t="shared" si="7"/>
        <v>67.904999999999987</v>
      </c>
      <c r="U28" s="27">
        <f t="shared" si="8"/>
        <v>1.1851658285667492</v>
      </c>
      <c r="V28" s="7"/>
      <c r="W28" s="28">
        <f t="shared" ca="1" si="9"/>
        <v>-5.4360539952668319E-2</v>
      </c>
      <c r="X28" s="27">
        <f t="shared" ca="1" si="10"/>
        <v>2.8345697971730033E-3</v>
      </c>
      <c r="Y28" s="7">
        <v>133</v>
      </c>
      <c r="Z28" s="46"/>
    </row>
    <row r="29" spans="1:26" s="26" customFormat="1" x14ac:dyDescent="0.25">
      <c r="A29" s="26">
        <v>13</v>
      </c>
      <c r="B29" s="26">
        <v>599</v>
      </c>
      <c r="C29" s="26">
        <v>15134</v>
      </c>
      <c r="D29" s="26">
        <v>12959</v>
      </c>
      <c r="E29" s="26">
        <v>11370</v>
      </c>
      <c r="F29" s="26">
        <v>13568</v>
      </c>
      <c r="G29" s="27"/>
      <c r="H29" s="7"/>
      <c r="I29" s="28">
        <f t="shared" si="0"/>
        <v>3764</v>
      </c>
      <c r="J29" s="27">
        <f t="shared" si="0"/>
        <v>-609</v>
      </c>
      <c r="K29" s="7"/>
      <c r="L29" s="28">
        <f t="shared" ca="1" si="1"/>
        <v>3796.8417540066639</v>
      </c>
      <c r="M29" s="26">
        <f t="shared" ca="1" si="2"/>
        <v>-607.47140623939288</v>
      </c>
      <c r="N29" s="26">
        <f t="shared" ca="1" si="3"/>
        <v>-0.99023857885603461</v>
      </c>
      <c r="O29" s="27">
        <f t="shared" ca="1" si="4"/>
        <v>-0.15928660967770489</v>
      </c>
      <c r="P29" s="7"/>
      <c r="Q29" s="28">
        <f t="shared" ca="1" si="5"/>
        <v>-0.98969161835783281</v>
      </c>
      <c r="R29" s="27">
        <f t="shared" ca="1" si="6"/>
        <v>73.239237144974254</v>
      </c>
      <c r="S29" s="7"/>
      <c r="T29" s="28">
        <f t="shared" si="7"/>
        <v>73.295999999999992</v>
      </c>
      <c r="U29" s="27">
        <f t="shared" si="8"/>
        <v>1.2792565285417636</v>
      </c>
      <c r="V29" s="7"/>
      <c r="W29" s="28">
        <f t="shared" ca="1" si="9"/>
        <v>-5.676285502573819E-2</v>
      </c>
      <c r="X29" s="27">
        <f t="shared" ca="1" si="10"/>
        <v>8.1070419740996158E-3</v>
      </c>
      <c r="Y29" s="7">
        <v>132</v>
      </c>
      <c r="Z29" s="46"/>
    </row>
    <row r="30" spans="1:26" s="26" customFormat="1" x14ac:dyDescent="0.25">
      <c r="A30" s="26">
        <v>14</v>
      </c>
      <c r="B30" s="26">
        <v>621</v>
      </c>
      <c r="C30" s="26">
        <v>15158</v>
      </c>
      <c r="D30" s="26">
        <v>13150</v>
      </c>
      <c r="E30" s="26">
        <v>11355</v>
      </c>
      <c r="F30" s="26">
        <v>13389</v>
      </c>
      <c r="G30" s="27"/>
      <c r="H30" s="7"/>
      <c r="I30" s="28">
        <f t="shared" si="0"/>
        <v>3803</v>
      </c>
      <c r="J30" s="27">
        <f t="shared" si="0"/>
        <v>-239</v>
      </c>
      <c r="K30" s="7"/>
      <c r="L30" s="28">
        <f t="shared" ca="1" si="1"/>
        <v>3835.8417540066639</v>
      </c>
      <c r="M30" s="26">
        <f t="shared" ca="1" si="2"/>
        <v>-237.47140623939293</v>
      </c>
      <c r="N30" s="26">
        <f t="shared" ca="1" si="3"/>
        <v>-1.0004100073951967</v>
      </c>
      <c r="O30" s="27">
        <f t="shared" ca="1" si="4"/>
        <v>-6.2267976412972707E-2</v>
      </c>
      <c r="P30" s="7"/>
      <c r="Q30" s="28">
        <f t="shared" ca="1" si="5"/>
        <v>-1.0001998858607379</v>
      </c>
      <c r="R30" s="27">
        <f t="shared" ca="1" si="6"/>
        <v>78.819956635025733</v>
      </c>
      <c r="S30" s="7"/>
      <c r="T30" s="28">
        <f t="shared" si="7"/>
        <v>78.884999999999991</v>
      </c>
      <c r="U30" s="27">
        <f t="shared" si="8"/>
        <v>1.3768029804357267</v>
      </c>
      <c r="V30" s="7"/>
      <c r="W30" s="28">
        <f t="shared" ca="1" si="9"/>
        <v>-6.5043364974258111E-2</v>
      </c>
      <c r="X30" s="27">
        <f t="shared" ca="1" si="10"/>
        <v>-4.1224893683732944E-2</v>
      </c>
      <c r="Y30" s="7">
        <v>131</v>
      </c>
      <c r="Z30" s="46"/>
    </row>
    <row r="31" spans="1:26" s="26" customFormat="1" x14ac:dyDescent="0.25">
      <c r="A31" s="26">
        <v>15</v>
      </c>
      <c r="B31" s="26">
        <v>631</v>
      </c>
      <c r="C31" s="26">
        <v>15164</v>
      </c>
      <c r="D31" s="26">
        <v>13338</v>
      </c>
      <c r="E31" s="26">
        <v>11356</v>
      </c>
      <c r="F31" s="26">
        <v>13201</v>
      </c>
      <c r="G31" s="27"/>
      <c r="H31" s="7"/>
      <c r="I31" s="28">
        <f t="shared" si="0"/>
        <v>3808</v>
      </c>
      <c r="J31" s="27">
        <f t="shared" si="0"/>
        <v>137</v>
      </c>
      <c r="K31" s="7"/>
      <c r="L31" s="28">
        <f t="shared" ca="1" si="1"/>
        <v>3840.8417540066639</v>
      </c>
      <c r="M31" s="26">
        <f t="shared" ca="1" si="2"/>
        <v>138.52859376060707</v>
      </c>
      <c r="N31" s="26">
        <f t="shared" ca="1" si="3"/>
        <v>-1.0017140366950892</v>
      </c>
      <c r="O31" s="27">
        <f t="shared" ca="1" si="4"/>
        <v>3.6323931985782182E-2</v>
      </c>
      <c r="P31" s="7"/>
      <c r="Q31" s="28">
        <f t="shared" ca="1" si="5"/>
        <v>-1.0018461619594934</v>
      </c>
      <c r="R31" s="27">
        <f t="shared" ca="1" si="6"/>
        <v>84.458801603627705</v>
      </c>
      <c r="S31" s="7"/>
      <c r="T31" s="28">
        <f t="shared" si="7"/>
        <v>84.563999999999993</v>
      </c>
      <c r="U31" s="27">
        <f t="shared" si="8"/>
        <v>1.4759202286564848</v>
      </c>
      <c r="V31" s="7"/>
      <c r="W31" s="28">
        <f t="shared" ca="1" si="9"/>
        <v>-0.10519839637228756</v>
      </c>
      <c r="X31" s="27">
        <f t="shared" ca="1" si="10"/>
        <v>-3.2348564257404178E-2</v>
      </c>
      <c r="Y31" s="7">
        <v>130</v>
      </c>
      <c r="Z31" s="46"/>
    </row>
    <row r="32" spans="1:26" s="26" customFormat="1" x14ac:dyDescent="0.25">
      <c r="A32" s="26">
        <v>16</v>
      </c>
      <c r="B32" s="26">
        <v>624</v>
      </c>
      <c r="C32" s="26">
        <v>15146</v>
      </c>
      <c r="D32" s="26">
        <v>13524</v>
      </c>
      <c r="E32" s="26">
        <v>11374</v>
      </c>
      <c r="F32" s="26">
        <v>13016</v>
      </c>
      <c r="G32" s="27"/>
      <c r="H32" s="7"/>
      <c r="I32" s="28">
        <f t="shared" si="0"/>
        <v>3772</v>
      </c>
      <c r="J32" s="27">
        <f t="shared" si="0"/>
        <v>508</v>
      </c>
      <c r="K32" s="7"/>
      <c r="L32" s="28">
        <f t="shared" ca="1" si="1"/>
        <v>3804.8417540066639</v>
      </c>
      <c r="M32" s="26">
        <f t="shared" ca="1" si="2"/>
        <v>509.52859376060707</v>
      </c>
      <c r="N32" s="26">
        <f t="shared" ca="1" si="3"/>
        <v>-0.99232502573586279</v>
      </c>
      <c r="O32" s="27">
        <f t="shared" ca="1" si="4"/>
        <v>0.13360477777285149</v>
      </c>
      <c r="P32" s="7"/>
      <c r="Q32" s="28">
        <f t="shared" ca="1" si="5"/>
        <v>-0.99279478232558571</v>
      </c>
      <c r="R32" s="27">
        <f t="shared" ca="1" si="6"/>
        <v>90.04683702375371</v>
      </c>
      <c r="S32" s="7"/>
      <c r="T32" s="28">
        <f t="shared" si="7"/>
        <v>90.179999999999993</v>
      </c>
      <c r="U32" s="27">
        <f t="shared" si="8"/>
        <v>1.5739379194484862</v>
      </c>
      <c r="V32" s="7"/>
      <c r="W32" s="28">
        <f t="shared" ca="1" si="9"/>
        <v>-0.13316297624628248</v>
      </c>
      <c r="X32" s="27">
        <f t="shared" ca="1" si="10"/>
        <v>3.9294366383188617E-2</v>
      </c>
      <c r="Y32" s="7">
        <v>129</v>
      </c>
      <c r="Z32" s="46"/>
    </row>
    <row r="33" spans="1:26" s="26" customFormat="1" x14ac:dyDescent="0.25">
      <c r="A33" s="26">
        <v>17</v>
      </c>
      <c r="B33" s="26">
        <v>627</v>
      </c>
      <c r="C33" s="26">
        <v>15108</v>
      </c>
      <c r="D33" s="26">
        <v>13707</v>
      </c>
      <c r="E33" s="26">
        <v>11408</v>
      </c>
      <c r="F33" s="26">
        <v>12835</v>
      </c>
      <c r="G33" s="27"/>
      <c r="H33" s="7"/>
      <c r="I33" s="28">
        <f t="shared" si="0"/>
        <v>3700</v>
      </c>
      <c r="J33" s="27">
        <f t="shared" si="0"/>
        <v>872</v>
      </c>
      <c r="K33" s="7"/>
      <c r="L33" s="28">
        <f t="shared" ca="1" si="1"/>
        <v>3732.8417540066639</v>
      </c>
      <c r="M33" s="26">
        <f t="shared" ca="1" si="2"/>
        <v>873.52859376060712</v>
      </c>
      <c r="N33" s="26">
        <f t="shared" ca="1" si="3"/>
        <v>-0.97354700381740977</v>
      </c>
      <c r="O33" s="27">
        <f t="shared" ca="1" si="4"/>
        <v>0.22905013590356102</v>
      </c>
      <c r="P33" s="7"/>
      <c r="Q33" s="28">
        <f t="shared" ca="1" si="5"/>
        <v>-0.9743479636955592</v>
      </c>
      <c r="R33" s="27">
        <f t="shared" ca="1" si="6"/>
        <v>95.611256445622757</v>
      </c>
      <c r="S33" s="7"/>
      <c r="T33" s="28">
        <f t="shared" si="7"/>
        <v>95.822999999999993</v>
      </c>
      <c r="U33" s="27">
        <f t="shared" si="8"/>
        <v>1.6724268491385264</v>
      </c>
      <c r="V33" s="7"/>
      <c r="W33" s="28">
        <f t="shared" ca="1" si="9"/>
        <v>-0.21174355437723591</v>
      </c>
      <c r="X33" s="27">
        <f t="shared" ca="1" si="10"/>
        <v>0.10650975585566869</v>
      </c>
      <c r="Y33" s="7">
        <v>128</v>
      </c>
      <c r="Z33" s="46"/>
    </row>
    <row r="34" spans="1:26" s="26" customFormat="1" x14ac:dyDescent="0.25">
      <c r="A34" s="26">
        <v>18</v>
      </c>
      <c r="B34" s="26">
        <v>639</v>
      </c>
      <c r="C34" s="26">
        <v>15059</v>
      </c>
      <c r="D34" s="26">
        <v>13896</v>
      </c>
      <c r="E34" s="26">
        <v>11470</v>
      </c>
      <c r="F34" s="26">
        <v>12656</v>
      </c>
      <c r="G34" s="27"/>
      <c r="H34" s="7"/>
      <c r="I34" s="28">
        <f t="shared" si="0"/>
        <v>3589</v>
      </c>
      <c r="J34" s="27">
        <f t="shared" si="0"/>
        <v>1240</v>
      </c>
      <c r="K34" s="7"/>
      <c r="L34" s="28">
        <f t="shared" ca="1" si="1"/>
        <v>3621.8417540066639</v>
      </c>
      <c r="M34" s="26">
        <f t="shared" ca="1" si="2"/>
        <v>1241.528593760607</v>
      </c>
      <c r="N34" s="26">
        <f t="shared" ca="1" si="3"/>
        <v>-0.94459755335979489</v>
      </c>
      <c r="O34" s="27">
        <f t="shared" ca="1" si="4"/>
        <v>0.32554434412361899</v>
      </c>
      <c r="P34" s="7"/>
      <c r="Q34" s="28">
        <f t="shared" ca="1" si="5"/>
        <v>-0.94573329608502621</v>
      </c>
      <c r="R34" s="27">
        <f t="shared" ca="1" si="6"/>
        <v>101.37704413872302</v>
      </c>
      <c r="S34" s="7"/>
      <c r="T34" s="28">
        <f t="shared" si="7"/>
        <v>101.574</v>
      </c>
      <c r="U34" s="27">
        <f t="shared" si="8"/>
        <v>1.7728007344207202</v>
      </c>
      <c r="V34" s="7"/>
      <c r="W34" s="28">
        <f t="shared" ca="1" si="9"/>
        <v>-0.19695586127697595</v>
      </c>
      <c r="X34" s="27">
        <f t="shared" ca="1" si="10"/>
        <v>3.796137882730477E-2</v>
      </c>
      <c r="Y34" s="7">
        <v>127</v>
      </c>
      <c r="Z34" s="46"/>
    </row>
    <row r="35" spans="1:26" s="26" customFormat="1" x14ac:dyDescent="0.25">
      <c r="A35" s="26">
        <v>19</v>
      </c>
      <c r="B35" s="26">
        <v>636</v>
      </c>
      <c r="C35" s="26">
        <v>14984</v>
      </c>
      <c r="D35" s="26">
        <v>14069</v>
      </c>
      <c r="E35" s="26">
        <v>11540</v>
      </c>
      <c r="F35" s="26">
        <v>12470</v>
      </c>
      <c r="G35" s="27"/>
      <c r="H35" s="7"/>
      <c r="I35" s="28">
        <f t="shared" si="0"/>
        <v>3444</v>
      </c>
      <c r="J35" s="27">
        <f t="shared" si="0"/>
        <v>1599</v>
      </c>
      <c r="K35" s="7"/>
      <c r="L35" s="28">
        <f t="shared" ca="1" si="1"/>
        <v>3476.8417540066639</v>
      </c>
      <c r="M35" s="26">
        <f t="shared" ca="1" si="2"/>
        <v>1600.528593760607</v>
      </c>
      <c r="N35" s="26">
        <f t="shared" ca="1" si="3"/>
        <v>-0.90678070366291041</v>
      </c>
      <c r="O35" s="27">
        <f t="shared" ca="1" si="4"/>
        <v>0.4196786396426429</v>
      </c>
      <c r="P35" s="7"/>
      <c r="Q35" s="28">
        <f t="shared" ca="1" si="5"/>
        <v>-0.9082429839210493</v>
      </c>
      <c r="R35" s="27">
        <f t="shared" ca="1" si="6"/>
        <v>107.18293426826961</v>
      </c>
      <c r="S35" s="7"/>
      <c r="T35" s="28">
        <f t="shared" si="7"/>
        <v>107.298</v>
      </c>
      <c r="U35" s="27">
        <f t="shared" si="8"/>
        <v>1.8727033808048756</v>
      </c>
      <c r="V35" s="7"/>
      <c r="W35" s="28">
        <f t="shared" ca="1" si="9"/>
        <v>-0.11506573173039669</v>
      </c>
      <c r="X35" s="27">
        <f t="shared" ca="1" si="10"/>
        <v>3.0905507313150338E-2</v>
      </c>
      <c r="Y35" s="7">
        <v>126</v>
      </c>
      <c r="Z35" s="46"/>
    </row>
    <row r="36" spans="1:26" s="26" customFormat="1" x14ac:dyDescent="0.25">
      <c r="A36" s="26">
        <v>20</v>
      </c>
      <c r="B36" s="26">
        <v>608</v>
      </c>
      <c r="C36" s="26">
        <v>14896</v>
      </c>
      <c r="D36" s="26">
        <v>14233</v>
      </c>
      <c r="E36" s="26">
        <v>11623</v>
      </c>
      <c r="F36" s="26">
        <v>12311</v>
      </c>
      <c r="G36" s="27"/>
      <c r="H36" s="7"/>
      <c r="I36" s="28">
        <f t="shared" si="0"/>
        <v>3273</v>
      </c>
      <c r="J36" s="27">
        <f t="shared" si="0"/>
        <v>1922</v>
      </c>
      <c r="K36" s="7"/>
      <c r="L36" s="28">
        <f t="shared" ca="1" si="1"/>
        <v>3305.8417540066639</v>
      </c>
      <c r="M36" s="26">
        <f t="shared" ca="1" si="2"/>
        <v>1923.528593760607</v>
      </c>
      <c r="N36" s="26">
        <f t="shared" ca="1" si="3"/>
        <v>-0.86218290160658462</v>
      </c>
      <c r="O36" s="27">
        <f t="shared" ca="1" si="4"/>
        <v>0.5043732843575307</v>
      </c>
      <c r="P36" s="7"/>
      <c r="Q36" s="28">
        <f t="shared" ca="1" si="5"/>
        <v>-0.86393891098522113</v>
      </c>
      <c r="R36" s="27">
        <f t="shared" ca="1" si="6"/>
        <v>112.65900537961556</v>
      </c>
      <c r="S36" s="7"/>
      <c r="T36" s="28">
        <f t="shared" si="7"/>
        <v>112.77</v>
      </c>
      <c r="U36" s="27">
        <f t="shared" si="8"/>
        <v>1.9682077974740053</v>
      </c>
      <c r="V36" s="7"/>
      <c r="W36" s="28">
        <f t="shared" ca="1" si="9"/>
        <v>-0.11099462038443164</v>
      </c>
      <c r="X36" s="27">
        <f t="shared" ca="1" si="10"/>
        <v>1.1415752558079362E-2</v>
      </c>
      <c r="Y36" s="7">
        <v>125</v>
      </c>
      <c r="Z36" s="46"/>
    </row>
    <row r="37" spans="1:26" s="26" customFormat="1" x14ac:dyDescent="0.25">
      <c r="A37" s="26">
        <v>21</v>
      </c>
      <c r="B37" s="26">
        <v>608</v>
      </c>
      <c r="C37" s="26">
        <v>14798</v>
      </c>
      <c r="D37" s="26">
        <v>14383</v>
      </c>
      <c r="E37" s="26">
        <v>11726</v>
      </c>
      <c r="F37" s="26">
        <v>12156</v>
      </c>
      <c r="G37" s="27"/>
      <c r="H37" s="7"/>
      <c r="I37" s="28">
        <f t="shared" si="0"/>
        <v>3072</v>
      </c>
      <c r="J37" s="27">
        <f t="shared" si="0"/>
        <v>2227</v>
      </c>
      <c r="K37" s="7"/>
      <c r="L37" s="28">
        <f t="shared" ca="1" si="1"/>
        <v>3104.8417540066639</v>
      </c>
      <c r="M37" s="26">
        <f t="shared" ca="1" si="2"/>
        <v>2228.5285937606072</v>
      </c>
      <c r="N37" s="26">
        <f t="shared" ca="1" si="3"/>
        <v>-0.80976092375090347</v>
      </c>
      <c r="O37" s="27">
        <f t="shared" ca="1" si="4"/>
        <v>0.58434810367035062</v>
      </c>
      <c r="P37" s="7"/>
      <c r="Q37" s="28">
        <f t="shared" ca="1" si="5"/>
        <v>-0.81179423133153361</v>
      </c>
      <c r="R37" s="27">
        <f t="shared" ca="1" si="6"/>
        <v>118.12954348798218</v>
      </c>
      <c r="S37" s="7"/>
      <c r="T37" s="28">
        <f t="shared" si="7"/>
        <v>118.24199999999999</v>
      </c>
      <c r="U37" s="27">
        <f t="shared" si="8"/>
        <v>2.063712214143135</v>
      </c>
      <c r="V37" s="7"/>
      <c r="W37" s="28">
        <f t="shared" ca="1" si="9"/>
        <v>-0.1124565120178147</v>
      </c>
      <c r="X37" s="27">
        <f t="shared" ca="1" si="10"/>
        <v>-1.0319900177108821E-2</v>
      </c>
      <c r="Y37" s="7">
        <v>124</v>
      </c>
      <c r="Z37" s="46"/>
    </row>
    <row r="38" spans="1:26" s="26" customFormat="1" x14ac:dyDescent="0.25">
      <c r="A38" s="26">
        <v>22</v>
      </c>
      <c r="B38" s="26">
        <v>621</v>
      </c>
      <c r="C38" s="26">
        <v>14678</v>
      </c>
      <c r="D38" s="26">
        <v>14525</v>
      </c>
      <c r="E38" s="26">
        <v>11838</v>
      </c>
      <c r="F38" s="26">
        <v>12008</v>
      </c>
      <c r="G38" s="27"/>
      <c r="H38" s="7"/>
      <c r="I38" s="28">
        <f t="shared" si="0"/>
        <v>2840</v>
      </c>
      <c r="J38" s="27">
        <f t="shared" si="0"/>
        <v>2517</v>
      </c>
      <c r="K38" s="7"/>
      <c r="L38" s="28">
        <f t="shared" ca="1" si="1"/>
        <v>2872.8417540066639</v>
      </c>
      <c r="M38" s="26">
        <f t="shared" ca="1" si="2"/>
        <v>2518.5285937606072</v>
      </c>
      <c r="N38" s="26">
        <f t="shared" ca="1" si="3"/>
        <v>-0.74925396423588841</v>
      </c>
      <c r="O38" s="27">
        <f t="shared" ca="1" si="4"/>
        <v>0.66038973514811372</v>
      </c>
      <c r="P38" s="7"/>
      <c r="Q38" s="28">
        <f t="shared" ca="1" si="5"/>
        <v>-0.75155086815855532</v>
      </c>
      <c r="R38" s="27">
        <f t="shared" ca="1" si="6"/>
        <v>123.68819668290888</v>
      </c>
      <c r="S38" s="7"/>
      <c r="T38" s="28">
        <f t="shared" si="7"/>
        <v>123.83099999999999</v>
      </c>
      <c r="U38" s="27">
        <f t="shared" si="8"/>
        <v>2.161258666037098</v>
      </c>
      <c r="V38" s="7"/>
      <c r="W38" s="28">
        <f t="shared" ca="1" si="9"/>
        <v>-0.14280331709110783</v>
      </c>
      <c r="X38" s="27">
        <f t="shared" ca="1" si="10"/>
        <v>0.11293507310740836</v>
      </c>
      <c r="Y38" s="7">
        <v>123</v>
      </c>
      <c r="Z38" s="46"/>
    </row>
    <row r="39" spans="1:26" s="26" customFormat="1" x14ac:dyDescent="0.25">
      <c r="A39" s="26">
        <v>23</v>
      </c>
      <c r="B39" s="26">
        <v>626</v>
      </c>
      <c r="C39" s="26">
        <v>14557</v>
      </c>
      <c r="D39" s="26">
        <v>14675</v>
      </c>
      <c r="E39" s="26">
        <v>11985</v>
      </c>
      <c r="F39" s="26">
        <v>11881</v>
      </c>
      <c r="G39" s="27"/>
      <c r="H39" s="7"/>
      <c r="I39" s="28">
        <f t="shared" si="0"/>
        <v>2572</v>
      </c>
      <c r="J39" s="27">
        <f t="shared" si="0"/>
        <v>2794</v>
      </c>
      <c r="K39" s="7"/>
      <c r="L39" s="28">
        <f t="shared" ca="1" si="1"/>
        <v>2604.8417540066639</v>
      </c>
      <c r="M39" s="26">
        <f t="shared" ca="1" si="2"/>
        <v>2795.5285937606072</v>
      </c>
      <c r="N39" s="26">
        <f t="shared" ca="1" si="3"/>
        <v>-0.67935799376164685</v>
      </c>
      <c r="O39" s="27">
        <f t="shared" ca="1" si="4"/>
        <v>0.73302260383549422</v>
      </c>
      <c r="P39" s="7"/>
      <c r="Q39" s="28">
        <f t="shared" ca="1" si="5"/>
        <v>-0.68190660472974107</v>
      </c>
      <c r="R39" s="27">
        <f t="shared" ca="1" si="6"/>
        <v>129.4513166991577</v>
      </c>
      <c r="S39" s="7"/>
      <c r="T39" s="28">
        <f t="shared" si="7"/>
        <v>129.46499999999997</v>
      </c>
      <c r="U39" s="27">
        <f t="shared" si="8"/>
        <v>2.2595905160944585</v>
      </c>
      <c r="V39" s="7"/>
      <c r="W39" s="28">
        <f t="shared" ca="1" si="9"/>
        <v>-1.3683300842274093E-2</v>
      </c>
      <c r="X39" s="27">
        <f t="shared" ca="1" si="10"/>
        <v>-5.6382591767658141E-2</v>
      </c>
      <c r="Y39" s="7">
        <v>122</v>
      </c>
      <c r="Z39" s="46"/>
    </row>
    <row r="40" spans="1:26" s="26" customFormat="1" x14ac:dyDescent="0.25">
      <c r="A40" s="26">
        <v>24</v>
      </c>
      <c r="B40" s="26">
        <v>622</v>
      </c>
      <c r="C40" s="26">
        <v>14397</v>
      </c>
      <c r="D40" s="26">
        <v>14776</v>
      </c>
      <c r="E40" s="26">
        <v>12118</v>
      </c>
      <c r="F40" s="26">
        <v>11748</v>
      </c>
      <c r="G40" s="27"/>
      <c r="H40" s="7"/>
      <c r="I40" s="28">
        <f t="shared" si="0"/>
        <v>2279</v>
      </c>
      <c r="J40" s="27">
        <f t="shared" si="0"/>
        <v>3028</v>
      </c>
      <c r="K40" s="7"/>
      <c r="L40" s="28">
        <f t="shared" ca="1" si="1"/>
        <v>2311.8417540066639</v>
      </c>
      <c r="M40" s="26">
        <f t="shared" ca="1" si="2"/>
        <v>3029.5285937606072</v>
      </c>
      <c r="N40" s="26">
        <f t="shared" ca="1" si="3"/>
        <v>-0.60294187678794253</v>
      </c>
      <c r="O40" s="27">
        <f t="shared" ca="1" si="4"/>
        <v>0.79438033406237896</v>
      </c>
      <c r="P40" s="7"/>
      <c r="Q40" s="28">
        <f t="shared" ca="1" si="5"/>
        <v>-0.60570301649069513</v>
      </c>
      <c r="R40" s="27">
        <f t="shared" ca="1" si="6"/>
        <v>135.05736463105791</v>
      </c>
      <c r="S40" s="7"/>
      <c r="T40" s="28">
        <f t="shared" si="7"/>
        <v>135.06299999999999</v>
      </c>
      <c r="U40" s="27">
        <f t="shared" si="8"/>
        <v>2.3572940476211008</v>
      </c>
      <c r="V40" s="7"/>
      <c r="W40" s="28">
        <f t="shared" ca="1" si="9"/>
        <v>-5.6353689420802766E-3</v>
      </c>
      <c r="X40" s="27">
        <f t="shared" ca="1" si="10"/>
        <v>1.9710168062857747E-2</v>
      </c>
      <c r="Y40" s="7">
        <v>121</v>
      </c>
      <c r="Z40" s="46"/>
    </row>
    <row r="41" spans="1:26" s="26" customFormat="1" x14ac:dyDescent="0.25">
      <c r="A41" s="26">
        <v>25</v>
      </c>
      <c r="B41" s="26">
        <v>642</v>
      </c>
      <c r="C41" s="26">
        <v>14253</v>
      </c>
      <c r="D41" s="26">
        <v>14903</v>
      </c>
      <c r="E41" s="26">
        <v>12287</v>
      </c>
      <c r="F41" s="26">
        <v>11648</v>
      </c>
      <c r="G41" s="27"/>
      <c r="H41" s="7"/>
      <c r="I41" s="28">
        <f t="shared" si="0"/>
        <v>1966</v>
      </c>
      <c r="J41" s="27">
        <f t="shared" si="0"/>
        <v>3255</v>
      </c>
      <c r="K41" s="7"/>
      <c r="L41" s="28">
        <f t="shared" ca="1" si="1"/>
        <v>1998.8417540066639</v>
      </c>
      <c r="M41" s="26">
        <f t="shared" ca="1" si="2"/>
        <v>3256.5285937606072</v>
      </c>
      <c r="N41" s="26">
        <f t="shared" ca="1" si="3"/>
        <v>-0.52130964261466783</v>
      </c>
      <c r="O41" s="27">
        <f t="shared" ca="1" si="4"/>
        <v>0.85390257663290381</v>
      </c>
      <c r="P41" s="7"/>
      <c r="Q41" s="28">
        <f t="shared" ca="1" si="5"/>
        <v>-0.52427690815617423</v>
      </c>
      <c r="R41" s="27">
        <f t="shared" ca="1" si="6"/>
        <v>140.8333525359418</v>
      </c>
      <c r="S41" s="7"/>
      <c r="T41" s="28">
        <f t="shared" si="7"/>
        <v>140.84099999999998</v>
      </c>
      <c r="U41" s="27">
        <f t="shared" si="8"/>
        <v>2.4581391718013332</v>
      </c>
      <c r="V41" s="7"/>
      <c r="W41" s="28">
        <f t="shared" ca="1" si="9"/>
        <v>-7.6474640581807307E-3</v>
      </c>
      <c r="X41" s="27">
        <f t="shared" ca="1" si="10"/>
        <v>4.6634919630434979E-2</v>
      </c>
      <c r="Y41" s="7">
        <v>120</v>
      </c>
      <c r="Z41" s="46"/>
    </row>
    <row r="42" spans="1:26" s="26" customFormat="1" x14ac:dyDescent="0.25">
      <c r="A42" s="26">
        <v>26</v>
      </c>
      <c r="B42" s="26">
        <v>629</v>
      </c>
      <c r="C42" s="26">
        <v>14081</v>
      </c>
      <c r="D42" s="26">
        <v>14983</v>
      </c>
      <c r="E42" s="26">
        <v>12452</v>
      </c>
      <c r="F42" s="26">
        <v>11545</v>
      </c>
      <c r="G42" s="27"/>
      <c r="H42" s="7"/>
      <c r="I42" s="28">
        <f t="shared" si="0"/>
        <v>1629</v>
      </c>
      <c r="J42" s="27">
        <f t="shared" si="0"/>
        <v>3438</v>
      </c>
      <c r="K42" s="7"/>
      <c r="L42" s="28">
        <f t="shared" ca="1" si="1"/>
        <v>1661.8417540066639</v>
      </c>
      <c r="M42" s="26">
        <f t="shared" ca="1" si="2"/>
        <v>3439.5285937606072</v>
      </c>
      <c r="N42" s="26">
        <f t="shared" ca="1" si="3"/>
        <v>-0.43341806780190884</v>
      </c>
      <c r="O42" s="27">
        <f t="shared" ca="1" si="4"/>
        <v>0.90188746822059573</v>
      </c>
      <c r="P42" s="7"/>
      <c r="Q42" s="28">
        <f t="shared" ca="1" si="5"/>
        <v>-0.43655137223275892</v>
      </c>
      <c r="R42" s="27">
        <f t="shared" ca="1" si="6"/>
        <v>146.55340869644067</v>
      </c>
      <c r="S42" s="7"/>
      <c r="T42" s="28">
        <f t="shared" si="7"/>
        <v>146.50199999999998</v>
      </c>
      <c r="U42" s="27">
        <f t="shared" si="8"/>
        <v>2.5569422607567325</v>
      </c>
      <c r="V42" s="7"/>
      <c r="W42" s="28">
        <f t="shared" ca="1" si="9"/>
        <v>5.1408696440688573E-2</v>
      </c>
      <c r="X42" s="27">
        <f t="shared" ca="1" si="10"/>
        <v>-2.4897553747820211E-2</v>
      </c>
      <c r="Y42" s="7">
        <v>119</v>
      </c>
      <c r="Z42" s="46"/>
    </row>
    <row r="43" spans="1:26" s="26" customFormat="1" x14ac:dyDescent="0.25">
      <c r="A43" s="26">
        <v>27</v>
      </c>
      <c r="B43" s="26">
        <v>616</v>
      </c>
      <c r="C43" s="26">
        <v>13903</v>
      </c>
      <c r="D43" s="26">
        <v>15053</v>
      </c>
      <c r="E43" s="26">
        <v>12620</v>
      </c>
      <c r="F43" s="26">
        <v>11475</v>
      </c>
      <c r="G43" s="27"/>
      <c r="H43" s="7"/>
      <c r="I43" s="28">
        <f t="shared" si="0"/>
        <v>1283</v>
      </c>
      <c r="J43" s="27">
        <f t="shared" si="0"/>
        <v>3578</v>
      </c>
      <c r="K43" s="7"/>
      <c r="L43" s="28">
        <f t="shared" ca="1" si="1"/>
        <v>1315.8417540066639</v>
      </c>
      <c r="M43" s="26">
        <f t="shared" ca="1" si="2"/>
        <v>3579.5285937606072</v>
      </c>
      <c r="N43" s="26">
        <f t="shared" ca="1" si="3"/>
        <v>-0.34317924024934326</v>
      </c>
      <c r="O43" s="27">
        <f t="shared" ca="1" si="4"/>
        <v>0.93859722134779167</v>
      </c>
      <c r="P43" s="7"/>
      <c r="Q43" s="28">
        <f t="shared" ca="1" si="5"/>
        <v>-0.34643943039975539</v>
      </c>
      <c r="R43" s="27">
        <f t="shared" ca="1" si="6"/>
        <v>152.1230630527516</v>
      </c>
      <c r="S43" s="7"/>
      <c r="T43" s="28">
        <f t="shared" si="7"/>
        <v>152.04599999999999</v>
      </c>
      <c r="U43" s="27">
        <f t="shared" si="8"/>
        <v>2.6537033144872981</v>
      </c>
      <c r="V43" s="7"/>
      <c r="W43" s="28">
        <f t="shared" ca="1" si="9"/>
        <v>7.7063052751611849E-2</v>
      </c>
      <c r="X43" s="27">
        <f t="shared" ca="1" si="10"/>
        <v>5.1888552645777963E-3</v>
      </c>
      <c r="Y43" s="7">
        <v>118</v>
      </c>
      <c r="Z43" s="46"/>
    </row>
    <row r="44" spans="1:26" s="26" customFormat="1" x14ac:dyDescent="0.25">
      <c r="A44" s="26">
        <v>28</v>
      </c>
      <c r="B44" s="26">
        <v>630</v>
      </c>
      <c r="C44" s="26">
        <v>13725</v>
      </c>
      <c r="D44" s="26">
        <v>15112</v>
      </c>
      <c r="E44" s="26">
        <v>12805</v>
      </c>
      <c r="F44" s="26">
        <v>11416</v>
      </c>
      <c r="G44" s="27"/>
      <c r="H44" s="7"/>
      <c r="I44" s="28">
        <f t="shared" si="0"/>
        <v>920</v>
      </c>
      <c r="J44" s="27">
        <f t="shared" si="0"/>
        <v>3696</v>
      </c>
      <c r="K44" s="7"/>
      <c r="L44" s="28">
        <f t="shared" ca="1" si="1"/>
        <v>952.84175400666379</v>
      </c>
      <c r="M44" s="26">
        <f t="shared" ca="1" si="2"/>
        <v>3697.5285937606072</v>
      </c>
      <c r="N44" s="26">
        <f t="shared" ca="1" si="3"/>
        <v>-0.24850671307714292</v>
      </c>
      <c r="O44" s="27">
        <f t="shared" ca="1" si="4"/>
        <v>0.96953829898357113</v>
      </c>
      <c r="P44" s="7"/>
      <c r="Q44" s="28">
        <f t="shared" ca="1" si="5"/>
        <v>-0.25187373761585352</v>
      </c>
      <c r="R44" s="27">
        <f t="shared" ca="1" si="6"/>
        <v>157.81953784271957</v>
      </c>
      <c r="S44" s="7"/>
      <c r="T44" s="28">
        <f t="shared" si="7"/>
        <v>157.71599999999998</v>
      </c>
      <c r="U44" s="27">
        <f t="shared" si="8"/>
        <v>2.7526634830753762</v>
      </c>
      <c r="V44" s="7"/>
      <c r="W44" s="28">
        <f t="shared" ca="1" si="9"/>
        <v>0.10353784271958943</v>
      </c>
      <c r="X44" s="27">
        <f t="shared" ca="1" si="10"/>
        <v>8.9992165585215389E-3</v>
      </c>
      <c r="Y44" s="7">
        <v>117</v>
      </c>
      <c r="Z44" s="46"/>
    </row>
    <row r="45" spans="1:26" s="26" customFormat="1" x14ac:dyDescent="0.25">
      <c r="A45" s="26">
        <v>29</v>
      </c>
      <c r="B45" s="26">
        <v>603</v>
      </c>
      <c r="C45" s="26">
        <v>13543</v>
      </c>
      <c r="D45" s="26">
        <v>15145</v>
      </c>
      <c r="E45" s="26">
        <v>12978</v>
      </c>
      <c r="F45" s="26">
        <v>11371</v>
      </c>
      <c r="G45" s="27"/>
      <c r="H45" s="7"/>
      <c r="I45" s="28">
        <f t="shared" si="0"/>
        <v>565</v>
      </c>
      <c r="J45" s="27">
        <f t="shared" si="0"/>
        <v>3774</v>
      </c>
      <c r="K45" s="7"/>
      <c r="L45" s="28">
        <f t="shared" ca="1" si="1"/>
        <v>597.84175400666379</v>
      </c>
      <c r="M45" s="26">
        <f t="shared" ca="1" si="2"/>
        <v>3775.5285937606072</v>
      </c>
      <c r="N45" s="26">
        <f t="shared" ca="1" si="3"/>
        <v>-0.15592063278477072</v>
      </c>
      <c r="O45" s="27">
        <f t="shared" ca="1" si="4"/>
        <v>0.98999087572586608</v>
      </c>
      <c r="P45" s="7"/>
      <c r="Q45" s="28">
        <f t="shared" ca="1" si="5"/>
        <v>-0.15935809588415589</v>
      </c>
      <c r="R45" s="27">
        <f t="shared" ca="1" si="6"/>
        <v>163.23792146737401</v>
      </c>
      <c r="S45" s="7"/>
      <c r="T45" s="28">
        <f t="shared" si="7"/>
        <v>163.14299999999997</v>
      </c>
      <c r="U45" s="27">
        <f t="shared" si="8"/>
        <v>2.8473825015811087</v>
      </c>
      <c r="V45" s="7"/>
      <c r="W45" s="28">
        <f t="shared" ca="1" si="9"/>
        <v>9.4921467374035728E-2</v>
      </c>
      <c r="X45" s="27">
        <f t="shared" ca="1" si="10"/>
        <v>-6.6834703165739029E-3</v>
      </c>
      <c r="Y45" s="7">
        <v>116</v>
      </c>
      <c r="Z45" s="46"/>
    </row>
    <row r="46" spans="1:26" s="26" customFormat="1" x14ac:dyDescent="0.25">
      <c r="A46" s="26">
        <v>30</v>
      </c>
      <c r="B46" s="26">
        <v>612</v>
      </c>
      <c r="C46" s="26">
        <v>13361</v>
      </c>
      <c r="D46" s="26">
        <v>15162</v>
      </c>
      <c r="E46" s="26">
        <v>13160</v>
      </c>
      <c r="F46" s="26">
        <v>11349</v>
      </c>
      <c r="G46" s="27"/>
      <c r="H46" s="7"/>
      <c r="I46" s="28">
        <f t="shared" si="0"/>
        <v>201</v>
      </c>
      <c r="J46" s="27">
        <f t="shared" si="0"/>
        <v>3813</v>
      </c>
      <c r="K46" s="7"/>
      <c r="L46" s="28">
        <f t="shared" ca="1" si="1"/>
        <v>233.84175400666382</v>
      </c>
      <c r="M46" s="26">
        <f t="shared" ca="1" si="2"/>
        <v>3814.5285937606072</v>
      </c>
      <c r="N46" s="26">
        <f t="shared" ca="1" si="3"/>
        <v>-6.0987299752591907E-2</v>
      </c>
      <c r="O46" s="27">
        <f t="shared" ca="1" si="4"/>
        <v>1.0002171640970134</v>
      </c>
      <c r="P46" s="7"/>
      <c r="Q46" s="28">
        <f t="shared" ca="1" si="5"/>
        <v>-6.4459689082681765E-2</v>
      </c>
      <c r="R46" s="27">
        <f t="shared" ca="1" si="6"/>
        <v>168.69497128442049</v>
      </c>
      <c r="S46" s="7"/>
      <c r="T46" s="28">
        <f t="shared" si="7"/>
        <v>168.65099999999998</v>
      </c>
      <c r="U46" s="27">
        <f t="shared" si="8"/>
        <v>2.9435152367809563</v>
      </c>
      <c r="V46" s="7"/>
      <c r="W46" s="28">
        <f t="shared" ca="1" si="9"/>
        <v>4.3971284420507573E-2</v>
      </c>
      <c r="X46" s="27">
        <f t="shared" ca="1" si="10"/>
        <v>7.3291662737489105E-2</v>
      </c>
      <c r="Y46" s="7">
        <v>115</v>
      </c>
      <c r="Z46" s="46"/>
    </row>
    <row r="47" spans="1:26" s="26" customFormat="1" x14ac:dyDescent="0.25">
      <c r="A47" s="26">
        <v>31</v>
      </c>
      <c r="B47" s="26">
        <v>634</v>
      </c>
      <c r="C47" s="26">
        <v>13184</v>
      </c>
      <c r="D47" s="26">
        <v>15175</v>
      </c>
      <c r="E47" s="26">
        <v>13367</v>
      </c>
      <c r="F47" s="26">
        <v>11359</v>
      </c>
      <c r="G47" s="27"/>
      <c r="H47" s="7"/>
      <c r="I47" s="28">
        <f t="shared" si="0"/>
        <v>-183</v>
      </c>
      <c r="J47" s="27">
        <f t="shared" si="0"/>
        <v>3816</v>
      </c>
      <c r="K47" s="7"/>
      <c r="L47" s="28">
        <f t="shared" ca="1" si="1"/>
        <v>-150.15824599333618</v>
      </c>
      <c r="M47" s="26">
        <f t="shared" ca="1" si="2"/>
        <v>3817.5285937606072</v>
      </c>
      <c r="N47" s="26">
        <f t="shared" ca="1" si="3"/>
        <v>3.9162150479157186E-2</v>
      </c>
      <c r="O47" s="27">
        <f t="shared" ca="1" si="4"/>
        <v>1.0010038016640248</v>
      </c>
      <c r="P47" s="7"/>
      <c r="Q47" s="28">
        <f t="shared" ca="1" si="5"/>
        <v>3.5687633902902423E-2</v>
      </c>
      <c r="R47" s="27">
        <f t="shared" ca="1" si="6"/>
        <v>174.42417387468845</v>
      </c>
      <c r="S47" s="7"/>
      <c r="T47" s="28">
        <f t="shared" si="7"/>
        <v>174.35699999999997</v>
      </c>
      <c r="U47" s="27">
        <f t="shared" si="8"/>
        <v>3.0431037238997525</v>
      </c>
      <c r="V47" s="7"/>
      <c r="W47" s="28">
        <f t="shared" ca="1" si="9"/>
        <v>6.7173874688478463E-2</v>
      </c>
      <c r="X47" s="27">
        <f t="shared" ca="1" si="10"/>
        <v>-4.4922124118386364E-2</v>
      </c>
      <c r="Y47" s="7">
        <v>114</v>
      </c>
      <c r="Z47" s="46"/>
    </row>
    <row r="48" spans="1:26" s="26" customFormat="1" x14ac:dyDescent="0.25">
      <c r="A48" s="26">
        <v>32</v>
      </c>
      <c r="B48" s="26">
        <v>624</v>
      </c>
      <c r="C48" s="26">
        <v>12991</v>
      </c>
      <c r="D48" s="26">
        <v>15160</v>
      </c>
      <c r="E48" s="26">
        <v>13545</v>
      </c>
      <c r="F48" s="26">
        <v>11370</v>
      </c>
      <c r="G48" s="27"/>
      <c r="H48" s="7"/>
      <c r="I48" s="28">
        <f t="shared" si="0"/>
        <v>-554</v>
      </c>
      <c r="J48" s="27">
        <f t="shared" si="0"/>
        <v>3790</v>
      </c>
      <c r="K48" s="7"/>
      <c r="L48" s="28">
        <f t="shared" ca="1" si="1"/>
        <v>-521.15824599333621</v>
      </c>
      <c r="M48" s="26">
        <f t="shared" ca="1" si="2"/>
        <v>3791.5285937606072</v>
      </c>
      <c r="N48" s="26">
        <f t="shared" ca="1" si="3"/>
        <v>0.1359211245311856</v>
      </c>
      <c r="O48" s="27">
        <f t="shared" ca="1" si="4"/>
        <v>0.99418627608325982</v>
      </c>
      <c r="P48" s="7"/>
      <c r="Q48" s="28">
        <f t="shared" ca="1" si="5"/>
        <v>0.13247085637034897</v>
      </c>
      <c r="R48" s="27">
        <f t="shared" ca="1" si="6"/>
        <v>179.97203757983618</v>
      </c>
      <c r="S48" s="7"/>
      <c r="T48" s="28">
        <f t="shared" si="7"/>
        <v>179.97299999999996</v>
      </c>
      <c r="U48" s="27">
        <f t="shared" si="8"/>
        <v>3.1411214146917534</v>
      </c>
      <c r="V48" s="7"/>
      <c r="W48" s="28">
        <f t="shared" ca="1" si="9"/>
        <v>-9.6242016377345863E-4</v>
      </c>
      <c r="X48" s="27">
        <f t="shared" ca="1" si="10"/>
        <v>1.8299814375836831E-2</v>
      </c>
      <c r="Y48" s="7">
        <v>113</v>
      </c>
      <c r="Z48" s="46"/>
    </row>
    <row r="49" spans="1:26" s="26" customFormat="1" x14ac:dyDescent="0.25">
      <c r="A49" s="26">
        <v>33</v>
      </c>
      <c r="B49" s="26">
        <v>641</v>
      </c>
      <c r="C49" s="26">
        <v>12790</v>
      </c>
      <c r="D49" s="26">
        <v>15111</v>
      </c>
      <c r="E49" s="26">
        <v>13727</v>
      </c>
      <c r="F49" s="26">
        <v>11398</v>
      </c>
      <c r="G49" s="27"/>
      <c r="H49" s="7"/>
      <c r="I49" s="28">
        <f t="shared" si="0"/>
        <v>-937</v>
      </c>
      <c r="J49" s="27">
        <f t="shared" si="0"/>
        <v>3713</v>
      </c>
      <c r="K49" s="7"/>
      <c r="L49" s="28">
        <f t="shared" ca="1" si="1"/>
        <v>-904.15824599333621</v>
      </c>
      <c r="M49" s="26">
        <f t="shared" ca="1" si="2"/>
        <v>3714.5285937606072</v>
      </c>
      <c r="N49" s="26">
        <f t="shared" ca="1" si="3"/>
        <v>0.23580976890295618</v>
      </c>
      <c r="O49" s="27">
        <f t="shared" ca="1" si="4"/>
        <v>0.97399591186330203</v>
      </c>
      <c r="P49" s="7"/>
      <c r="Q49" s="28">
        <f t="shared" ca="1" si="5"/>
        <v>0.23243018872087795</v>
      </c>
      <c r="R49" s="27">
        <f t="shared" ca="1" si="6"/>
        <v>185.80413701409452</v>
      </c>
      <c r="S49" s="7"/>
      <c r="T49" s="28">
        <f t="shared" si="7"/>
        <v>185.74199999999996</v>
      </c>
      <c r="U49" s="27">
        <f t="shared" si="8"/>
        <v>3.2418094592393065</v>
      </c>
      <c r="V49" s="7"/>
      <c r="W49" s="28">
        <f t="shared" ca="1" si="9"/>
        <v>6.2137014094560072E-2</v>
      </c>
      <c r="X49" s="27">
        <f t="shared" ca="1" si="10"/>
        <v>-5.5823890329719461E-2</v>
      </c>
      <c r="Y49" s="7">
        <v>112</v>
      </c>
      <c r="Z49" s="46"/>
    </row>
    <row r="50" spans="1:26" s="26" customFormat="1" x14ac:dyDescent="0.25">
      <c r="A50" s="26">
        <v>34</v>
      </c>
      <c r="B50" s="26">
        <v>624</v>
      </c>
      <c r="C50" s="26">
        <v>12623</v>
      </c>
      <c r="D50" s="26">
        <v>15067</v>
      </c>
      <c r="E50" s="26">
        <v>13915</v>
      </c>
      <c r="F50" s="26">
        <v>11455</v>
      </c>
      <c r="G50" s="27"/>
      <c r="H50" s="7"/>
      <c r="I50" s="28">
        <f t="shared" si="0"/>
        <v>-1292</v>
      </c>
      <c r="J50" s="27">
        <f t="shared" si="0"/>
        <v>3612</v>
      </c>
      <c r="K50" s="7"/>
      <c r="L50" s="28">
        <f t="shared" ca="1" si="1"/>
        <v>-1259.1582459933361</v>
      </c>
      <c r="M50" s="26">
        <f t="shared" ca="1" si="2"/>
        <v>3613.5285937606072</v>
      </c>
      <c r="N50" s="26">
        <f t="shared" ca="1" si="3"/>
        <v>0.32839584919532838</v>
      </c>
      <c r="O50" s="27">
        <f t="shared" ca="1" si="4"/>
        <v>0.94751244710725357</v>
      </c>
      <c r="P50" s="7"/>
      <c r="Q50" s="28">
        <f t="shared" ca="1" si="5"/>
        <v>0.32510875803415135</v>
      </c>
      <c r="R50" s="27">
        <f t="shared" ca="1" si="6"/>
        <v>191.32036543982201</v>
      </c>
      <c r="S50" s="7"/>
      <c r="T50" s="28">
        <f t="shared" si="7"/>
        <v>191.35799999999995</v>
      </c>
      <c r="U50" s="27">
        <f t="shared" si="8"/>
        <v>3.3398271500313084</v>
      </c>
      <c r="V50" s="7"/>
      <c r="W50" s="28">
        <f t="shared" ca="1" si="9"/>
        <v>-3.7634560177934873E-2</v>
      </c>
      <c r="X50" s="27">
        <f t="shared" ca="1" si="10"/>
        <v>3.8703746985021326E-2</v>
      </c>
      <c r="Y50" s="7">
        <v>111</v>
      </c>
      <c r="Z50" s="46"/>
    </row>
    <row r="51" spans="1:26" s="26" customFormat="1" x14ac:dyDescent="0.25">
      <c r="A51" s="26">
        <v>35</v>
      </c>
      <c r="B51" s="26">
        <v>627</v>
      </c>
      <c r="C51" s="26">
        <v>12452</v>
      </c>
      <c r="D51" s="26">
        <v>15005</v>
      </c>
      <c r="E51" s="26">
        <v>14090</v>
      </c>
      <c r="F51" s="26">
        <v>11525</v>
      </c>
      <c r="G51" s="27"/>
      <c r="H51" s="7"/>
      <c r="I51" s="28">
        <f t="shared" si="0"/>
        <v>-1638</v>
      </c>
      <c r="J51" s="27">
        <f t="shared" si="0"/>
        <v>3480</v>
      </c>
      <c r="K51" s="7"/>
      <c r="L51" s="28">
        <f t="shared" ca="1" si="1"/>
        <v>-1605.1582459933361</v>
      </c>
      <c r="M51" s="26">
        <f t="shared" ca="1" si="2"/>
        <v>3481.5285937606072</v>
      </c>
      <c r="N51" s="26">
        <f t="shared" ca="1" si="3"/>
        <v>0.41863467674789395</v>
      </c>
      <c r="O51" s="27">
        <f t="shared" ca="1" si="4"/>
        <v>0.91290039415875446</v>
      </c>
      <c r="P51" s="7"/>
      <c r="Q51" s="28">
        <f t="shared" ca="1" si="5"/>
        <v>0.4154682769743539</v>
      </c>
      <c r="R51" s="27">
        <f t="shared" ca="1" si="6"/>
        <v>196.85300007704257</v>
      </c>
      <c r="S51" s="7"/>
      <c r="T51" s="28">
        <f t="shared" si="7"/>
        <v>197.00099999999995</v>
      </c>
      <c r="U51" s="27">
        <f t="shared" si="8"/>
        <v>3.4383160797213481</v>
      </c>
      <c r="V51" s="7"/>
      <c r="W51" s="28">
        <f t="shared" ca="1" si="9"/>
        <v>-0.14799992295738207</v>
      </c>
      <c r="X51" s="27">
        <f t="shared" ca="1" si="10"/>
        <v>0.19697944070898643</v>
      </c>
      <c r="Y51" s="7">
        <v>110</v>
      </c>
      <c r="Z51" s="46"/>
    </row>
    <row r="52" spans="1:26" s="26" customFormat="1" x14ac:dyDescent="0.25">
      <c r="A52" s="26">
        <v>36</v>
      </c>
      <c r="B52" s="26">
        <v>617</v>
      </c>
      <c r="C52" s="26">
        <v>12275</v>
      </c>
      <c r="D52" s="26">
        <v>14900</v>
      </c>
      <c r="E52" s="26">
        <v>14248</v>
      </c>
      <c r="F52" s="26">
        <v>11604</v>
      </c>
      <c r="G52" s="27"/>
      <c r="H52" s="7"/>
      <c r="I52" s="28">
        <f t="shared" si="0"/>
        <v>-1973</v>
      </c>
      <c r="J52" s="27">
        <f t="shared" si="0"/>
        <v>3296</v>
      </c>
      <c r="K52" s="7"/>
      <c r="L52" s="28">
        <f t="shared" ca="1" si="1"/>
        <v>-1940.1582459933361</v>
      </c>
      <c r="M52" s="26">
        <f t="shared" ca="1" si="2"/>
        <v>3297.5285937606072</v>
      </c>
      <c r="N52" s="26">
        <f t="shared" ca="1" si="3"/>
        <v>0.50600463984069588</v>
      </c>
      <c r="O52" s="27">
        <f t="shared" ca="1" si="4"/>
        <v>0.86465329004872549</v>
      </c>
      <c r="P52" s="7"/>
      <c r="Q52" s="28">
        <f t="shared" ca="1" si="5"/>
        <v>0.50300624508791669</v>
      </c>
      <c r="R52" s="27">
        <f t="shared" ca="1" si="6"/>
        <v>202.57075518225997</v>
      </c>
      <c r="S52" s="7"/>
      <c r="T52" s="28">
        <f t="shared" si="7"/>
        <v>202.55399999999995</v>
      </c>
      <c r="U52" s="27">
        <f t="shared" si="8"/>
        <v>3.5352342130845931</v>
      </c>
      <c r="V52" s="7"/>
      <c r="W52" s="28">
        <f t="shared" ca="1" si="9"/>
        <v>1.6755182260027368E-2</v>
      </c>
      <c r="X52" s="27">
        <f t="shared" ca="1" si="10"/>
        <v>4.4053323436429537E-2</v>
      </c>
      <c r="Y52" s="7">
        <v>109</v>
      </c>
      <c r="Z52" s="46"/>
    </row>
    <row r="53" spans="1:26" s="26" customFormat="1" x14ac:dyDescent="0.25">
      <c r="A53" s="26">
        <v>37</v>
      </c>
      <c r="B53" s="26">
        <v>608</v>
      </c>
      <c r="C53" s="26">
        <v>12123</v>
      </c>
      <c r="D53" s="26">
        <v>14802</v>
      </c>
      <c r="E53" s="26">
        <v>14401</v>
      </c>
      <c r="F53" s="26">
        <v>11707</v>
      </c>
      <c r="G53" s="27"/>
      <c r="H53" s="7"/>
      <c r="I53" s="28">
        <f t="shared" si="0"/>
        <v>-2278</v>
      </c>
      <c r="J53" s="27">
        <f t="shared" si="0"/>
        <v>3095</v>
      </c>
      <c r="K53" s="7"/>
      <c r="L53" s="28">
        <f t="shared" ca="1" si="1"/>
        <v>-2245.1582459933361</v>
      </c>
      <c r="M53" s="26">
        <f t="shared" ca="1" si="2"/>
        <v>3096.5285937606072</v>
      </c>
      <c r="N53" s="26">
        <f t="shared" ca="1" si="3"/>
        <v>0.5855504271341424</v>
      </c>
      <c r="O53" s="27">
        <f t="shared" ca="1" si="4"/>
        <v>0.81194857305896562</v>
      </c>
      <c r="P53" s="7"/>
      <c r="Q53" s="28">
        <f t="shared" ca="1" si="5"/>
        <v>0.58273546383197317</v>
      </c>
      <c r="R53" s="27">
        <f t="shared" ca="1" si="6"/>
        <v>208.04934072470917</v>
      </c>
      <c r="S53" s="7"/>
      <c r="T53" s="28">
        <f t="shared" si="7"/>
        <v>208.02599999999995</v>
      </c>
      <c r="U53" s="27">
        <f t="shared" si="8"/>
        <v>3.6307386297537234</v>
      </c>
      <c r="V53" s="7"/>
      <c r="W53" s="28">
        <f t="shared" ca="1" si="9"/>
        <v>2.3340724709214555E-2</v>
      </c>
      <c r="X53" s="27">
        <f t="shared" ca="1" si="10"/>
        <v>7.0135203919221567E-3</v>
      </c>
      <c r="Y53" s="7">
        <v>108</v>
      </c>
      <c r="Z53" s="46"/>
    </row>
    <row r="54" spans="1:26" s="26" customFormat="1" x14ac:dyDescent="0.25">
      <c r="A54" s="26">
        <v>38</v>
      </c>
      <c r="B54" s="26">
        <v>630</v>
      </c>
      <c r="C54" s="26">
        <v>11975</v>
      </c>
      <c r="D54" s="26">
        <v>14690</v>
      </c>
      <c r="E54" s="26">
        <v>14555</v>
      </c>
      <c r="F54" s="26">
        <v>11828</v>
      </c>
      <c r="G54" s="27"/>
      <c r="H54" s="7"/>
      <c r="I54" s="28">
        <f t="shared" si="0"/>
        <v>-2580</v>
      </c>
      <c r="J54" s="27">
        <f t="shared" si="0"/>
        <v>2862</v>
      </c>
      <c r="K54" s="7"/>
      <c r="L54" s="28">
        <f t="shared" ca="1" si="1"/>
        <v>-2547.1582459933361</v>
      </c>
      <c r="M54" s="26">
        <f t="shared" ca="1" si="2"/>
        <v>2863.5285937606072</v>
      </c>
      <c r="N54" s="26">
        <f t="shared" ca="1" si="3"/>
        <v>0.66431379684765346</v>
      </c>
      <c r="O54" s="27">
        <f t="shared" ca="1" si="4"/>
        <v>0.75085305535441804</v>
      </c>
      <c r="P54" s="7"/>
      <c r="Q54" s="28">
        <f t="shared" ca="1" si="5"/>
        <v>0.6617113870006528</v>
      </c>
      <c r="R54" s="27">
        <f t="shared" ca="1" si="6"/>
        <v>213.77140391538103</v>
      </c>
      <c r="S54" s="7"/>
      <c r="T54" s="28">
        <f t="shared" si="7"/>
        <v>213.69599999999994</v>
      </c>
      <c r="U54" s="27">
        <f t="shared" si="8"/>
        <v>3.7296987983418015</v>
      </c>
      <c r="V54" s="7"/>
      <c r="W54" s="28">
        <f t="shared" ca="1" si="9"/>
        <v>7.5403915381087927E-2</v>
      </c>
      <c r="X54" s="27">
        <f t="shared" ca="1" si="10"/>
        <v>6.4412269965345104E-2</v>
      </c>
      <c r="Y54" s="7">
        <v>107</v>
      </c>
      <c r="Z54" s="46"/>
    </row>
    <row r="55" spans="1:26" s="26" customFormat="1" x14ac:dyDescent="0.25">
      <c r="A55" s="26">
        <v>39</v>
      </c>
      <c r="B55" s="26">
        <v>618</v>
      </c>
      <c r="C55" s="26">
        <v>11838</v>
      </c>
      <c r="D55" s="26">
        <v>14557</v>
      </c>
      <c r="E55" s="26">
        <v>14682</v>
      </c>
      <c r="F55" s="26">
        <v>11953</v>
      </c>
      <c r="G55" s="27"/>
      <c r="H55" s="7"/>
      <c r="I55" s="28">
        <f t="shared" si="0"/>
        <v>-2844</v>
      </c>
      <c r="J55" s="27">
        <f t="shared" si="0"/>
        <v>2604</v>
      </c>
      <c r="K55" s="7"/>
      <c r="L55" s="28">
        <f t="shared" ca="1" si="1"/>
        <v>-2811.1582459933361</v>
      </c>
      <c r="M55" s="26">
        <f t="shared" ca="1" si="2"/>
        <v>2605.5285937606072</v>
      </c>
      <c r="N55" s="26">
        <f t="shared" ca="1" si="3"/>
        <v>0.73316654388198099</v>
      </c>
      <c r="O55" s="27">
        <f t="shared" ca="1" si="4"/>
        <v>0.68320222459144264</v>
      </c>
      <c r="P55" s="7"/>
      <c r="Q55" s="28">
        <f t="shared" ca="1" si="5"/>
        <v>0.73079938302912772</v>
      </c>
      <c r="R55" s="27">
        <f t="shared" ca="1" si="6"/>
        <v>219.31026187339216</v>
      </c>
      <c r="S55" s="7"/>
      <c r="T55" s="28">
        <f t="shared" si="7"/>
        <v>219.25799999999995</v>
      </c>
      <c r="U55" s="27">
        <f t="shared" si="8"/>
        <v>3.8267740113377258</v>
      </c>
      <c r="V55" s="7"/>
      <c r="W55" s="28">
        <f t="shared" ca="1" si="9"/>
        <v>5.2261873392211555E-2</v>
      </c>
      <c r="X55" s="27">
        <f t="shared" ca="1" si="10"/>
        <v>6.6075929140879452E-2</v>
      </c>
      <c r="Y55" s="7">
        <v>106</v>
      </c>
      <c r="Z55" s="46"/>
    </row>
    <row r="56" spans="1:26" s="26" customFormat="1" x14ac:dyDescent="0.25">
      <c r="A56" s="26">
        <v>40</v>
      </c>
      <c r="B56" s="26">
        <v>628</v>
      </c>
      <c r="C56" s="26">
        <v>11716</v>
      </c>
      <c r="D56" s="26">
        <v>14410</v>
      </c>
      <c r="E56" s="26">
        <v>14799</v>
      </c>
      <c r="F56" s="26">
        <v>12097</v>
      </c>
      <c r="G56" s="27"/>
      <c r="H56" s="7"/>
      <c r="I56" s="28">
        <f t="shared" si="0"/>
        <v>-3083</v>
      </c>
      <c r="J56" s="27">
        <f t="shared" si="0"/>
        <v>2313</v>
      </c>
      <c r="K56" s="7"/>
      <c r="L56" s="28">
        <f t="shared" ca="1" si="1"/>
        <v>-3050.1582459933361</v>
      </c>
      <c r="M56" s="26">
        <f t="shared" ca="1" si="2"/>
        <v>2314.5285937606072</v>
      </c>
      <c r="N56" s="26">
        <f t="shared" ca="1" si="3"/>
        <v>0.79549914441684566</v>
      </c>
      <c r="O56" s="27">
        <f t="shared" ca="1" si="4"/>
        <v>0.60689838059134238</v>
      </c>
      <c r="P56" s="7"/>
      <c r="Q56" s="28">
        <f t="shared" ca="1" si="5"/>
        <v>0.79339723020379427</v>
      </c>
      <c r="R56" s="27">
        <f t="shared" ca="1" si="6"/>
        <v>224.96865036818883</v>
      </c>
      <c r="S56" s="7"/>
      <c r="T56" s="28">
        <f t="shared" si="7"/>
        <v>224.90999999999994</v>
      </c>
      <c r="U56" s="27">
        <f t="shared" si="8"/>
        <v>3.9254200206604457</v>
      </c>
      <c r="V56" s="7"/>
      <c r="W56" s="28">
        <f t="shared" ca="1" si="9"/>
        <v>5.8650368188892799E-2</v>
      </c>
      <c r="X56" s="27">
        <f t="shared" ca="1" si="10"/>
        <v>8.443074510020665E-2</v>
      </c>
      <c r="Y56" s="7">
        <v>105</v>
      </c>
      <c r="Z56" s="46"/>
    </row>
    <row r="57" spans="1:26" s="26" customFormat="1" x14ac:dyDescent="0.25">
      <c r="A57" s="26">
        <v>41</v>
      </c>
      <c r="B57" s="26">
        <v>636</v>
      </c>
      <c r="C57" s="26">
        <v>11610</v>
      </c>
      <c r="D57" s="26">
        <v>14252</v>
      </c>
      <c r="E57" s="26">
        <v>14913</v>
      </c>
      <c r="F57" s="26">
        <v>12255</v>
      </c>
      <c r="G57" s="27"/>
      <c r="H57" s="7"/>
      <c r="I57" s="28">
        <f t="shared" si="0"/>
        <v>-3303</v>
      </c>
      <c r="J57" s="27">
        <f t="shared" si="0"/>
        <v>1997</v>
      </c>
      <c r="K57" s="7"/>
      <c r="L57" s="28">
        <f t="shared" ca="1" si="1"/>
        <v>-3270.1582459933361</v>
      </c>
      <c r="M57" s="26">
        <f t="shared" ca="1" si="2"/>
        <v>1998.528593760607</v>
      </c>
      <c r="N57" s="26">
        <f t="shared" ca="1" si="3"/>
        <v>0.85287643361211851</v>
      </c>
      <c r="O57" s="27">
        <f t="shared" ca="1" si="4"/>
        <v>0.52403922353281429</v>
      </c>
      <c r="P57" s="7"/>
      <c r="Q57" s="28">
        <f t="shared" ca="1" si="5"/>
        <v>0.85106249143276991</v>
      </c>
      <c r="R57" s="27">
        <f t="shared" ca="1" si="6"/>
        <v>230.75977626636461</v>
      </c>
      <c r="S57" s="7"/>
      <c r="T57" s="28">
        <f t="shared" si="7"/>
        <v>230.63399999999993</v>
      </c>
      <c r="U57" s="27">
        <f t="shared" si="8"/>
        <v>4.025322667044601</v>
      </c>
      <c r="V57" s="7"/>
      <c r="W57" s="28">
        <f t="shared" ca="1" si="9"/>
        <v>0.12577626636468153</v>
      </c>
      <c r="X57" s="27">
        <f t="shared" ca="1" si="10"/>
        <v>-0.10028384382272293</v>
      </c>
      <c r="Y57" s="7">
        <v>104</v>
      </c>
      <c r="Z57" s="46"/>
    </row>
    <row r="58" spans="1:26" s="26" customFormat="1" x14ac:dyDescent="0.25">
      <c r="A58" s="26">
        <v>42</v>
      </c>
      <c r="B58" s="26">
        <v>635</v>
      </c>
      <c r="C58" s="26">
        <v>11519</v>
      </c>
      <c r="D58" s="26">
        <v>14087</v>
      </c>
      <c r="E58" s="26">
        <v>14997</v>
      </c>
      <c r="F58" s="26">
        <v>12419</v>
      </c>
      <c r="G58" s="27"/>
      <c r="H58" s="7"/>
      <c r="I58" s="28">
        <f t="shared" si="0"/>
        <v>-3478</v>
      </c>
      <c r="J58" s="27">
        <f t="shared" si="0"/>
        <v>1668</v>
      </c>
      <c r="K58" s="7"/>
      <c r="L58" s="28">
        <f t="shared" ca="1" si="1"/>
        <v>-3445.1582459933361</v>
      </c>
      <c r="M58" s="26">
        <f t="shared" ca="1" si="2"/>
        <v>1669.528593760607</v>
      </c>
      <c r="N58" s="26">
        <f t="shared" ca="1" si="3"/>
        <v>0.89851745910835834</v>
      </c>
      <c r="O58" s="27">
        <f t="shared" ca="1" si="4"/>
        <v>0.43777130368390377</v>
      </c>
      <c r="P58" s="7"/>
      <c r="Q58" s="28">
        <f t="shared" ca="1" si="5"/>
        <v>0.8970032509830741</v>
      </c>
      <c r="R58" s="27">
        <f t="shared" ca="1" si="6"/>
        <v>236.36822301413235</v>
      </c>
      <c r="S58" s="7"/>
      <c r="T58" s="28">
        <f t="shared" si="7"/>
        <v>236.34899999999993</v>
      </c>
      <c r="U58" s="27">
        <f t="shared" si="8"/>
        <v>4.1250682337960765</v>
      </c>
      <c r="V58" s="7"/>
      <c r="W58" s="28">
        <f t="shared" ca="1" si="9"/>
        <v>1.9223014132421667E-2</v>
      </c>
      <c r="X58" s="27">
        <f t="shared" ca="1" si="10"/>
        <v>0.12709198109067188</v>
      </c>
      <c r="Y58" s="7">
        <v>103</v>
      </c>
      <c r="Z58" s="46"/>
    </row>
    <row r="59" spans="1:26" s="26" customFormat="1" x14ac:dyDescent="0.25">
      <c r="A59" s="26">
        <v>43</v>
      </c>
      <c r="B59" s="26">
        <v>622</v>
      </c>
      <c r="C59" s="26">
        <v>11429</v>
      </c>
      <c r="D59" s="26">
        <v>13894</v>
      </c>
      <c r="E59" s="26">
        <v>15056</v>
      </c>
      <c r="F59" s="26">
        <v>12579</v>
      </c>
      <c r="G59" s="27"/>
      <c r="H59" s="7"/>
      <c r="I59" s="28">
        <f t="shared" si="0"/>
        <v>-3627</v>
      </c>
      <c r="J59" s="27">
        <f t="shared" si="0"/>
        <v>1315</v>
      </c>
      <c r="K59" s="7"/>
      <c r="L59" s="28">
        <f t="shared" ca="1" si="1"/>
        <v>-3594.1582459933361</v>
      </c>
      <c r="M59" s="26">
        <f t="shared" ca="1" si="2"/>
        <v>1316.528593760607</v>
      </c>
      <c r="N59" s="26">
        <f t="shared" ca="1" si="3"/>
        <v>0.93737753224515685</v>
      </c>
      <c r="O59" s="27">
        <f t="shared" ca="1" si="4"/>
        <v>0.34521028329890252</v>
      </c>
      <c r="P59" s="7"/>
      <c r="Q59" s="28">
        <f t="shared" ca="1" si="5"/>
        <v>0.93618486235870324</v>
      </c>
      <c r="R59" s="27">
        <f t="shared" ca="1" si="6"/>
        <v>242.14131065785887</v>
      </c>
      <c r="S59" s="7"/>
      <c r="T59" s="28">
        <f t="shared" si="7"/>
        <v>241.94699999999995</v>
      </c>
      <c r="U59" s="27">
        <f t="shared" si="8"/>
        <v>4.2227717653227197</v>
      </c>
      <c r="V59" s="7"/>
      <c r="W59" s="28">
        <f t="shared" ca="1" si="9"/>
        <v>0.19431065785892088</v>
      </c>
      <c r="X59" s="27">
        <f t="shared" ca="1" si="10"/>
        <v>-2.41885032710627E-2</v>
      </c>
      <c r="Y59" s="7">
        <v>102</v>
      </c>
      <c r="Z59" s="46"/>
    </row>
    <row r="60" spans="1:26" s="26" customFormat="1" x14ac:dyDescent="0.25">
      <c r="A60" s="26">
        <v>44</v>
      </c>
      <c r="B60" s="26">
        <v>626</v>
      </c>
      <c r="C60" s="26">
        <v>11386</v>
      </c>
      <c r="D60" s="26">
        <v>13733</v>
      </c>
      <c r="E60" s="26">
        <v>15129</v>
      </c>
      <c r="F60" s="26">
        <v>12769</v>
      </c>
      <c r="G60" s="27"/>
      <c r="H60" s="7"/>
      <c r="I60" s="28">
        <f t="shared" si="0"/>
        <v>-3743</v>
      </c>
      <c r="J60" s="27">
        <f t="shared" si="0"/>
        <v>964</v>
      </c>
      <c r="K60" s="7"/>
      <c r="L60" s="28">
        <f t="shared" ca="1" si="1"/>
        <v>-3710.1582459933361</v>
      </c>
      <c r="M60" s="26">
        <f t="shared" ca="1" si="2"/>
        <v>965.52859376060712</v>
      </c>
      <c r="N60" s="26">
        <f t="shared" ca="1" si="3"/>
        <v>0.96763101200266433</v>
      </c>
      <c r="O60" s="27">
        <f t="shared" ca="1" si="4"/>
        <v>0.25317368795857553</v>
      </c>
      <c r="P60" s="7"/>
      <c r="Q60" s="28">
        <f t="shared" ca="1" si="5"/>
        <v>0.96675800808184931</v>
      </c>
      <c r="R60" s="27">
        <f t="shared" ca="1" si="6"/>
        <v>247.70732276238641</v>
      </c>
      <c r="S60" s="7"/>
      <c r="T60" s="28">
        <f t="shared" si="7"/>
        <v>247.58099999999993</v>
      </c>
      <c r="U60" s="27">
        <f t="shared" si="8"/>
        <v>4.3211036153800801</v>
      </c>
      <c r="V60" s="7"/>
      <c r="W60" s="28">
        <f t="shared" ca="1" si="9"/>
        <v>0.12632276238647933</v>
      </c>
      <c r="X60" s="27">
        <f t="shared" ca="1" si="10"/>
        <v>4.0056984329993384E-2</v>
      </c>
      <c r="Y60" s="7">
        <v>101</v>
      </c>
      <c r="Z60" s="46"/>
    </row>
    <row r="61" spans="1:26" s="26" customFormat="1" x14ac:dyDescent="0.25">
      <c r="A61" s="26">
        <v>45</v>
      </c>
      <c r="B61" s="26">
        <v>604</v>
      </c>
      <c r="C61" s="26">
        <v>11348</v>
      </c>
      <c r="D61" s="26">
        <v>13560</v>
      </c>
      <c r="E61" s="26">
        <v>15166</v>
      </c>
      <c r="F61" s="26">
        <v>12949</v>
      </c>
      <c r="G61" s="27"/>
      <c r="H61" s="7"/>
      <c r="I61" s="28">
        <f t="shared" si="0"/>
        <v>-3818</v>
      </c>
      <c r="J61" s="27">
        <f t="shared" si="0"/>
        <v>611</v>
      </c>
      <c r="K61" s="7"/>
      <c r="L61" s="28">
        <f t="shared" ca="1" si="1"/>
        <v>-3785.1582459933361</v>
      </c>
      <c r="M61" s="26">
        <f t="shared" ca="1" si="2"/>
        <v>612.52859376060712</v>
      </c>
      <c r="N61" s="26">
        <f t="shared" ca="1" si="3"/>
        <v>0.98719145150105281</v>
      </c>
      <c r="O61" s="27">
        <f t="shared" ca="1" si="4"/>
        <v>0.16061266757357426</v>
      </c>
      <c r="P61" s="7"/>
      <c r="Q61" s="28">
        <f t="shared" ca="1" si="5"/>
        <v>0.98663986954200233</v>
      </c>
      <c r="R61" s="27">
        <f t="shared" ca="1" si="6"/>
        <v>253.13640239010238</v>
      </c>
      <c r="S61" s="7"/>
      <c r="T61" s="28">
        <f t="shared" si="7"/>
        <v>253.01699999999994</v>
      </c>
      <c r="U61" s="27">
        <f t="shared" si="8"/>
        <v>4.4159797135184915</v>
      </c>
      <c r="V61" s="7"/>
      <c r="W61" s="28">
        <f t="shared" ca="1" si="9"/>
        <v>0.11940239010243658</v>
      </c>
      <c r="X61" s="27">
        <f t="shared" ca="1" si="10"/>
        <v>1.5401296866031089E-2</v>
      </c>
      <c r="Y61" s="7">
        <v>100</v>
      </c>
      <c r="Z61" s="46"/>
    </row>
    <row r="62" spans="1:26" s="26" customFormat="1" x14ac:dyDescent="0.25">
      <c r="A62" s="26">
        <v>46</v>
      </c>
      <c r="B62" s="26">
        <v>624</v>
      </c>
      <c r="C62" s="26">
        <v>11328</v>
      </c>
      <c r="D62" s="26">
        <v>13369</v>
      </c>
      <c r="E62" s="26">
        <v>15186</v>
      </c>
      <c r="F62" s="26">
        <v>13129</v>
      </c>
      <c r="G62" s="27"/>
      <c r="H62" s="7"/>
      <c r="I62" s="28">
        <f t="shared" si="0"/>
        <v>-3858</v>
      </c>
      <c r="J62" s="27">
        <f t="shared" si="0"/>
        <v>240</v>
      </c>
      <c r="K62" s="7"/>
      <c r="L62" s="28">
        <f t="shared" ca="1" si="1"/>
        <v>-3825.1582459933361</v>
      </c>
      <c r="M62" s="26">
        <f t="shared" ca="1" si="2"/>
        <v>241.52859376060707</v>
      </c>
      <c r="N62" s="26">
        <f t="shared" ca="1" si="3"/>
        <v>0.99762368590019335</v>
      </c>
      <c r="O62" s="27">
        <f t="shared" ca="1" si="4"/>
        <v>6.3331821786504927E-2</v>
      </c>
      <c r="P62" s="7"/>
      <c r="Q62" s="28">
        <f t="shared" ca="1" si="5"/>
        <v>0.99740985468615084</v>
      </c>
      <c r="R62" s="27">
        <f t="shared" ca="1" si="6"/>
        <v>258.7491466162453</v>
      </c>
      <c r="S62" s="7"/>
      <c r="T62" s="28">
        <f t="shared" si="7"/>
        <v>258.63299999999992</v>
      </c>
      <c r="U62" s="27">
        <f t="shared" si="8"/>
        <v>4.5139974043104925</v>
      </c>
      <c r="V62" s="7"/>
      <c r="W62" s="28">
        <f t="shared" ca="1" si="9"/>
        <v>0.11614661624537348</v>
      </c>
      <c r="X62" s="27">
        <f t="shared" ca="1" si="10"/>
        <v>-1.6800988756301649E-2</v>
      </c>
      <c r="Y62" s="7">
        <v>99</v>
      </c>
      <c r="Z62" s="46"/>
    </row>
    <row r="63" spans="1:26" s="26" customFormat="1" x14ac:dyDescent="0.25">
      <c r="A63" s="26">
        <v>47</v>
      </c>
      <c r="B63" s="26">
        <v>635</v>
      </c>
      <c r="C63" s="26">
        <v>11314</v>
      </c>
      <c r="D63" s="26">
        <v>13172</v>
      </c>
      <c r="E63" s="26">
        <v>15175</v>
      </c>
      <c r="F63" s="26">
        <v>13308</v>
      </c>
      <c r="G63" s="27"/>
      <c r="H63" s="7"/>
      <c r="I63" s="28">
        <f t="shared" si="0"/>
        <v>-3861</v>
      </c>
      <c r="J63" s="27">
        <f t="shared" si="0"/>
        <v>-136</v>
      </c>
      <c r="K63" s="7"/>
      <c r="L63" s="28">
        <f t="shared" ca="1" si="1"/>
        <v>-3828.1582459933361</v>
      </c>
      <c r="M63" s="26">
        <f t="shared" ca="1" si="2"/>
        <v>-134.47140623939293</v>
      </c>
      <c r="N63" s="26">
        <f t="shared" ca="1" si="3"/>
        <v>0.99840610348012893</v>
      </c>
      <c r="O63" s="27">
        <f t="shared" ca="1" si="4"/>
        <v>-3.5260086612249955E-2</v>
      </c>
      <c r="P63" s="7"/>
      <c r="Q63" s="28">
        <f t="shared" ca="1" si="5"/>
        <v>0.998534515922326</v>
      </c>
      <c r="R63" s="27">
        <f t="shared" ca="1" si="6"/>
        <v>264.404717176242</v>
      </c>
      <c r="S63" s="7"/>
      <c r="T63" s="28">
        <f t="shared" si="7"/>
        <v>264.3479999999999</v>
      </c>
      <c r="U63" s="27">
        <f t="shared" si="8"/>
        <v>4.6137429710619688</v>
      </c>
      <c r="V63" s="7"/>
      <c r="W63" s="28">
        <f t="shared" ca="1" si="9"/>
        <v>5.6717176242102596E-2</v>
      </c>
      <c r="X63" s="27">
        <f t="shared" ca="1" si="10"/>
        <v>4.0601391726795555E-3</v>
      </c>
      <c r="Y63" s="7">
        <v>98</v>
      </c>
      <c r="Z63" s="46"/>
    </row>
    <row r="64" spans="1:26" s="26" customFormat="1" x14ac:dyDescent="0.25">
      <c r="A64" s="26">
        <v>48</v>
      </c>
      <c r="B64" s="26">
        <v>629</v>
      </c>
      <c r="C64" s="26">
        <v>11343</v>
      </c>
      <c r="D64" s="26">
        <v>13001</v>
      </c>
      <c r="E64" s="26">
        <v>15173</v>
      </c>
      <c r="F64" s="26">
        <v>13509</v>
      </c>
      <c r="G64" s="27"/>
      <c r="H64" s="7"/>
      <c r="I64" s="28">
        <f t="shared" si="0"/>
        <v>-3830</v>
      </c>
      <c r="J64" s="27">
        <f t="shared" si="0"/>
        <v>-508</v>
      </c>
      <c r="K64" s="7"/>
      <c r="L64" s="28">
        <f t="shared" ca="1" si="1"/>
        <v>-3797.1582459933361</v>
      </c>
      <c r="M64" s="26">
        <f t="shared" ca="1" si="2"/>
        <v>-506.47140623939293</v>
      </c>
      <c r="N64" s="26">
        <f t="shared" ca="1" si="3"/>
        <v>0.99032112182079501</v>
      </c>
      <c r="O64" s="27">
        <f t="shared" ca="1" si="4"/>
        <v>-0.13280314492165637</v>
      </c>
      <c r="P64" s="7"/>
      <c r="Q64" s="28">
        <f t="shared" ca="1" si="5"/>
        <v>0.99078808365482207</v>
      </c>
      <c r="R64" s="27">
        <f t="shared" ca="1" si="6"/>
        <v>270.01664108648743</v>
      </c>
      <c r="S64" s="7"/>
      <c r="T64" s="28">
        <f t="shared" si="7"/>
        <v>270.0089999999999</v>
      </c>
      <c r="U64" s="27">
        <f t="shared" si="8"/>
        <v>4.7125460600173676</v>
      </c>
      <c r="V64" s="7"/>
      <c r="W64" s="28">
        <f t="shared" ca="1" si="9"/>
        <v>7.6410864875242623E-3</v>
      </c>
      <c r="X64" s="27">
        <f t="shared" ca="1" si="10"/>
        <v>7.063101013807227E-2</v>
      </c>
      <c r="Y64" s="7">
        <v>97</v>
      </c>
      <c r="Z64" s="46"/>
    </row>
    <row r="65" spans="1:26" s="26" customFormat="1" x14ac:dyDescent="0.25">
      <c r="A65" s="26">
        <v>49</v>
      </c>
      <c r="B65" s="26">
        <v>632</v>
      </c>
      <c r="C65" s="26">
        <v>11375</v>
      </c>
      <c r="D65" s="26">
        <v>12804</v>
      </c>
      <c r="E65" s="26">
        <v>15132</v>
      </c>
      <c r="F65" s="26">
        <v>13688</v>
      </c>
      <c r="G65" s="27"/>
      <c r="H65" s="7"/>
      <c r="I65" s="28">
        <f t="shared" si="0"/>
        <v>-3757</v>
      </c>
      <c r="J65" s="27">
        <f t="shared" si="0"/>
        <v>-884</v>
      </c>
      <c r="K65" s="7"/>
      <c r="L65" s="28">
        <f t="shared" ca="1" si="1"/>
        <v>-3724.1582459933361</v>
      </c>
      <c r="M65" s="26">
        <f t="shared" ca="1" si="2"/>
        <v>-882.47140623939288</v>
      </c>
      <c r="N65" s="26">
        <f t="shared" ca="1" si="3"/>
        <v>0.97128229404236355</v>
      </c>
      <c r="O65" s="27">
        <f t="shared" ca="1" si="4"/>
        <v>-0.23139505332041124</v>
      </c>
      <c r="P65" s="7"/>
      <c r="Q65" s="28">
        <f t="shared" ca="1" si="5"/>
        <v>0.97209138011294072</v>
      </c>
      <c r="R65" s="27">
        <f t="shared" ca="1" si="6"/>
        <v>275.77175287108298</v>
      </c>
      <c r="S65" s="7"/>
      <c r="T65" s="28">
        <f t="shared" si="7"/>
        <v>275.69699999999989</v>
      </c>
      <c r="U65" s="27">
        <f t="shared" si="8"/>
        <v>4.8118203878708048</v>
      </c>
      <c r="V65" s="7"/>
      <c r="W65" s="28">
        <f t="shared" ca="1" si="9"/>
        <v>7.4752871083092032E-2</v>
      </c>
      <c r="X65" s="27">
        <f t="shared" ca="1" si="10"/>
        <v>-5.3768586318938105E-2</v>
      </c>
      <c r="Y65" s="7">
        <v>96</v>
      </c>
      <c r="Z65" s="46"/>
    </row>
    <row r="66" spans="1:26" s="26" customFormat="1" x14ac:dyDescent="0.25">
      <c r="A66" s="26">
        <v>50</v>
      </c>
      <c r="B66" s="26">
        <v>626</v>
      </c>
      <c r="C66" s="26">
        <v>11419</v>
      </c>
      <c r="D66" s="26">
        <v>12622</v>
      </c>
      <c r="E66" s="26">
        <v>15071</v>
      </c>
      <c r="F66" s="26">
        <v>13860</v>
      </c>
      <c r="G66" s="27"/>
      <c r="H66" s="7"/>
      <c r="I66" s="28">
        <f t="shared" si="0"/>
        <v>-3652</v>
      </c>
      <c r="J66" s="27">
        <f t="shared" si="0"/>
        <v>-1238</v>
      </c>
      <c r="K66" s="7"/>
      <c r="L66" s="28">
        <f t="shared" ca="1" si="1"/>
        <v>-3619.1582459933361</v>
      </c>
      <c r="M66" s="26">
        <f t="shared" ca="1" si="2"/>
        <v>-1236.471406239393</v>
      </c>
      <c r="N66" s="26">
        <f t="shared" ca="1" si="3"/>
        <v>0.94389767874461961</v>
      </c>
      <c r="O66" s="27">
        <f t="shared" ca="1" si="4"/>
        <v>-0.32421828622774967</v>
      </c>
      <c r="P66" s="7"/>
      <c r="Q66" s="28">
        <f t="shared" ca="1" si="5"/>
        <v>0.94502881415080775</v>
      </c>
      <c r="R66" s="27">
        <f t="shared" ca="1" si="6"/>
        <v>281.31828834721568</v>
      </c>
      <c r="S66" s="7"/>
      <c r="T66" s="28">
        <f t="shared" si="7"/>
        <v>281.3309999999999</v>
      </c>
      <c r="U66" s="27">
        <f t="shared" si="8"/>
        <v>4.9101522379281652</v>
      </c>
      <c r="V66" s="7"/>
      <c r="W66" s="28">
        <f t="shared" ca="1" si="9"/>
        <v>-1.2711652784219041E-2</v>
      </c>
      <c r="X66" s="27">
        <f t="shared" ca="1" si="10"/>
        <v>-0.10687600164328614</v>
      </c>
      <c r="Y66" s="7">
        <v>95</v>
      </c>
      <c r="Z66" s="46"/>
    </row>
    <row r="67" spans="1:26" s="26" customFormat="1" x14ac:dyDescent="0.25">
      <c r="A67" s="26">
        <v>51</v>
      </c>
      <c r="B67" s="26">
        <v>638</v>
      </c>
      <c r="C67" s="26">
        <v>11505</v>
      </c>
      <c r="D67" s="26">
        <v>12459</v>
      </c>
      <c r="E67" s="26">
        <v>15015</v>
      </c>
      <c r="F67" s="26">
        <v>14050</v>
      </c>
      <c r="G67" s="27"/>
      <c r="H67" s="7"/>
      <c r="I67" s="28">
        <f t="shared" si="0"/>
        <v>-3510</v>
      </c>
      <c r="J67" s="27">
        <f t="shared" si="0"/>
        <v>-1591</v>
      </c>
      <c r="K67" s="7"/>
      <c r="L67" s="28">
        <f t="shared" ca="1" si="1"/>
        <v>-3477.1582459933361</v>
      </c>
      <c r="M67" s="26">
        <f t="shared" ca="1" si="2"/>
        <v>-1589.471406239393</v>
      </c>
      <c r="N67" s="26">
        <f t="shared" ca="1" si="3"/>
        <v>0.90686324662767082</v>
      </c>
      <c r="O67" s="27">
        <f t="shared" ca="1" si="4"/>
        <v>-0.41677930661275092</v>
      </c>
      <c r="P67" s="7"/>
      <c r="Q67" s="28">
        <f t="shared" ca="1" si="5"/>
        <v>0.90831546302098409</v>
      </c>
      <c r="R67" s="27">
        <f t="shared" ca="1" si="6"/>
        <v>287.0302972714544</v>
      </c>
      <c r="S67" s="7"/>
      <c r="T67" s="28">
        <f t="shared" si="7"/>
        <v>287.07299999999992</v>
      </c>
      <c r="U67" s="27">
        <f t="shared" si="8"/>
        <v>5.0103690435776809</v>
      </c>
      <c r="V67" s="7"/>
      <c r="W67" s="28">
        <f t="shared" ca="1" si="9"/>
        <v>-4.270272854552104E-2</v>
      </c>
      <c r="X67" s="27">
        <f t="shared" ca="1" si="10"/>
        <v>7.4975578992905412E-2</v>
      </c>
      <c r="Y67" s="7">
        <v>94</v>
      </c>
      <c r="Z67" s="46"/>
    </row>
    <row r="68" spans="1:26" s="26" customFormat="1" x14ac:dyDescent="0.25">
      <c r="A68" s="26">
        <v>52</v>
      </c>
      <c r="B68" s="26">
        <v>616</v>
      </c>
      <c r="C68" s="26">
        <v>11590</v>
      </c>
      <c r="D68" s="26">
        <v>12291</v>
      </c>
      <c r="E68" s="26">
        <v>14926</v>
      </c>
      <c r="F68" s="26">
        <v>14207</v>
      </c>
      <c r="G68" s="27"/>
      <c r="H68" s="7"/>
      <c r="I68" s="28">
        <f t="shared" si="0"/>
        <v>-3336</v>
      </c>
      <c r="J68" s="27">
        <f t="shared" si="0"/>
        <v>-1916</v>
      </c>
      <c r="K68" s="7"/>
      <c r="L68" s="28">
        <f t="shared" ca="1" si="1"/>
        <v>-3303.1582459933361</v>
      </c>
      <c r="M68" s="26">
        <f t="shared" ca="1" si="2"/>
        <v>-1914.471406239393</v>
      </c>
      <c r="N68" s="26">
        <f t="shared" ca="1" si="3"/>
        <v>0.86148302699140944</v>
      </c>
      <c r="O68" s="27">
        <f t="shared" ca="1" si="4"/>
        <v>-0.50199837637231304</v>
      </c>
      <c r="P68" s="7"/>
      <c r="Q68" s="28">
        <f t="shared" ca="1" si="5"/>
        <v>0.86323078821119104</v>
      </c>
      <c r="R68" s="27">
        <f t="shared" ca="1" si="6"/>
        <v>292.56181126344438</v>
      </c>
      <c r="S68" s="7"/>
      <c r="T68" s="28">
        <f t="shared" si="7"/>
        <v>292.6169999999999</v>
      </c>
      <c r="U68" s="27">
        <f t="shared" si="8"/>
        <v>5.1071300973082456</v>
      </c>
      <c r="V68" s="7"/>
      <c r="W68" s="28">
        <f t="shared" ca="1" si="9"/>
        <v>-5.51887365555217E-2</v>
      </c>
      <c r="X68" s="27">
        <f t="shared" ca="1" si="10"/>
        <v>9.5397400419074074E-2</v>
      </c>
      <c r="Y68" s="7">
        <v>93</v>
      </c>
      <c r="Z68" s="46"/>
    </row>
    <row r="69" spans="1:26" s="26" customFormat="1" x14ac:dyDescent="0.25">
      <c r="A69" s="26">
        <v>53</v>
      </c>
      <c r="B69" s="26">
        <v>612</v>
      </c>
      <c r="C69" s="26">
        <v>11683</v>
      </c>
      <c r="D69" s="26">
        <v>12131</v>
      </c>
      <c r="E69" s="26">
        <v>14816</v>
      </c>
      <c r="F69" s="26">
        <v>14359</v>
      </c>
      <c r="G69" s="27"/>
      <c r="H69" s="7"/>
      <c r="I69" s="28">
        <f t="shared" si="0"/>
        <v>-3133</v>
      </c>
      <c r="J69" s="27">
        <f t="shared" si="0"/>
        <v>-2228</v>
      </c>
      <c r="K69" s="7"/>
      <c r="L69" s="28">
        <f t="shared" ca="1" si="1"/>
        <v>-3100.1582459933361</v>
      </c>
      <c r="M69" s="26">
        <f t="shared" ca="1" si="2"/>
        <v>-2226.4714062393928</v>
      </c>
      <c r="N69" s="26">
        <f t="shared" ca="1" si="3"/>
        <v>0.80853943741577128</v>
      </c>
      <c r="O69" s="27">
        <f t="shared" ca="1" si="4"/>
        <v>-0.5838086833414925</v>
      </c>
      <c r="P69" s="7"/>
      <c r="Q69" s="28">
        <f t="shared" ca="1" si="5"/>
        <v>0.81057086516459365</v>
      </c>
      <c r="R69" s="27">
        <f t="shared" ca="1" si="6"/>
        <v>298.1454261677336</v>
      </c>
      <c r="S69" s="7"/>
      <c r="T69" s="28">
        <f t="shared" si="7"/>
        <v>298.12499999999989</v>
      </c>
      <c r="U69" s="27">
        <f t="shared" si="8"/>
        <v>5.2032628325080923</v>
      </c>
      <c r="V69" s="7"/>
      <c r="W69" s="28">
        <f t="shared" ca="1" si="9"/>
        <v>2.0426167733717193E-2</v>
      </c>
      <c r="X69" s="27">
        <f t="shared" ca="1" si="10"/>
        <v>-8.3165625046092373E-2</v>
      </c>
      <c r="Y69" s="7">
        <v>92</v>
      </c>
      <c r="Z69" s="46"/>
    </row>
    <row r="70" spans="1:26" s="26" customFormat="1" x14ac:dyDescent="0.25">
      <c r="A70" s="26">
        <v>54</v>
      </c>
      <c r="B70" s="26">
        <v>623</v>
      </c>
      <c r="C70" s="26">
        <v>11800</v>
      </c>
      <c r="D70" s="26">
        <v>11988</v>
      </c>
      <c r="E70" s="26">
        <v>14704</v>
      </c>
      <c r="F70" s="26">
        <v>14508</v>
      </c>
      <c r="G70" s="27"/>
      <c r="H70" s="7"/>
      <c r="I70" s="28">
        <f t="shared" si="0"/>
        <v>-2904</v>
      </c>
      <c r="J70" s="27">
        <f t="shared" si="0"/>
        <v>-2520</v>
      </c>
      <c r="K70" s="7"/>
      <c r="L70" s="28">
        <f t="shared" ca="1" si="1"/>
        <v>-2871.1582459933361</v>
      </c>
      <c r="M70" s="26">
        <f t="shared" ca="1" si="2"/>
        <v>-2518.4714062393928</v>
      </c>
      <c r="N70" s="26">
        <f t="shared" ca="1" si="3"/>
        <v>0.74881489548069169</v>
      </c>
      <c r="O70" s="27">
        <f t="shared" ca="1" si="4"/>
        <v>-0.6603747398639298</v>
      </c>
      <c r="P70" s="7"/>
      <c r="Q70" s="28">
        <f t="shared" ca="1" si="5"/>
        <v>0.75111174470539177</v>
      </c>
      <c r="R70" s="27">
        <f t="shared" ca="1" si="6"/>
        <v>303.70415669843089</v>
      </c>
      <c r="S70" s="7"/>
      <c r="T70" s="28">
        <f t="shared" si="7"/>
        <v>303.73199999999986</v>
      </c>
      <c r="U70" s="27">
        <f t="shared" si="8"/>
        <v>5.3011234436674144</v>
      </c>
      <c r="V70" s="7"/>
      <c r="W70" s="28">
        <f t="shared" ca="1" si="9"/>
        <v>-2.7843301568964307E-2</v>
      </c>
      <c r="X70" s="27">
        <f t="shared" ca="1" si="10"/>
        <v>6.7504008989885733E-2</v>
      </c>
      <c r="Y70" s="7">
        <v>91</v>
      </c>
      <c r="Z70" s="46"/>
    </row>
    <row r="71" spans="1:26" s="26" customFormat="1" x14ac:dyDescent="0.25">
      <c r="A71" s="26">
        <v>55</v>
      </c>
      <c r="B71" s="26">
        <v>627</v>
      </c>
      <c r="C71" s="26">
        <v>11928</v>
      </c>
      <c r="D71" s="26">
        <v>11847</v>
      </c>
      <c r="E71" s="26">
        <v>14565</v>
      </c>
      <c r="F71" s="26">
        <v>14637</v>
      </c>
      <c r="G71" s="27"/>
      <c r="H71" s="7"/>
      <c r="I71" s="28">
        <f t="shared" si="0"/>
        <v>-2637</v>
      </c>
      <c r="J71" s="27">
        <f t="shared" si="0"/>
        <v>-2790</v>
      </c>
      <c r="K71" s="7"/>
      <c r="L71" s="28">
        <f t="shared" ca="1" si="1"/>
        <v>-2604.1582459933361</v>
      </c>
      <c r="M71" s="26">
        <f t="shared" ca="1" si="2"/>
        <v>-2788.4714062393928</v>
      </c>
      <c r="N71" s="26">
        <f t="shared" ca="1" si="3"/>
        <v>0.67917973086642869</v>
      </c>
      <c r="O71" s="27">
        <f t="shared" ca="1" si="4"/>
        <v>-0.73117212089495065</v>
      </c>
      <c r="P71" s="7"/>
      <c r="Q71" s="28">
        <f t="shared" ca="1" si="5"/>
        <v>0.68172191723819719</v>
      </c>
      <c r="R71" s="27">
        <f t="shared" ca="1" si="6"/>
        <v>309.38682831721121</v>
      </c>
      <c r="S71" s="7"/>
      <c r="T71" s="28">
        <f t="shared" si="7"/>
        <v>309.37499999999983</v>
      </c>
      <c r="U71" s="27">
        <f t="shared" si="8"/>
        <v>5.3996123733574537</v>
      </c>
      <c r="V71" s="7"/>
      <c r="W71" s="28">
        <f t="shared" ca="1" si="9"/>
        <v>1.1828317211382E-2</v>
      </c>
      <c r="X71" s="27">
        <f t="shared" ca="1" si="10"/>
        <v>1.151655850486577E-2</v>
      </c>
      <c r="Y71" s="7">
        <v>90</v>
      </c>
      <c r="Z71" s="46"/>
    </row>
    <row r="72" spans="1:26" s="26" customFormat="1" x14ac:dyDescent="0.25">
      <c r="A72" s="26">
        <v>56</v>
      </c>
      <c r="B72" s="26">
        <v>629</v>
      </c>
      <c r="C72" s="26">
        <v>12073</v>
      </c>
      <c r="D72" s="26">
        <v>11730</v>
      </c>
      <c r="E72" s="26">
        <v>14432</v>
      </c>
      <c r="F72" s="26">
        <v>14769</v>
      </c>
      <c r="G72" s="27"/>
      <c r="H72" s="7"/>
      <c r="I72" s="28">
        <f t="shared" si="0"/>
        <v>-2359</v>
      </c>
      <c r="J72" s="27">
        <f t="shared" si="0"/>
        <v>-3039</v>
      </c>
      <c r="K72" s="7"/>
      <c r="L72" s="28">
        <f t="shared" ca="1" si="1"/>
        <v>-2326.1582459933361</v>
      </c>
      <c r="M72" s="26">
        <f t="shared" ca="1" si="2"/>
        <v>-3037.4714062393928</v>
      </c>
      <c r="N72" s="26">
        <f t="shared" ca="1" si="3"/>
        <v>0.60667570179240204</v>
      </c>
      <c r="O72" s="27">
        <f t="shared" ca="1" si="4"/>
        <v>-0.79646303895689197</v>
      </c>
      <c r="P72" s="7"/>
      <c r="Q72" s="28">
        <f t="shared" ca="1" si="5"/>
        <v>0.60944409361779861</v>
      </c>
      <c r="R72" s="27">
        <f t="shared" ca="1" si="6"/>
        <v>314.95954926577144</v>
      </c>
      <c r="S72" s="7"/>
      <c r="T72" s="28">
        <f t="shared" si="7"/>
        <v>315.03599999999983</v>
      </c>
      <c r="U72" s="27">
        <f t="shared" si="8"/>
        <v>5.4984154623128534</v>
      </c>
      <c r="V72" s="7"/>
      <c r="W72" s="28">
        <f t="shared" ca="1" si="9"/>
        <v>-7.6450734228387773E-2</v>
      </c>
      <c r="X72" s="27">
        <f t="shared" ca="1" si="10"/>
        <v>0.1286347131393768</v>
      </c>
      <c r="Y72" s="7">
        <v>89</v>
      </c>
      <c r="Z72" s="46"/>
    </row>
    <row r="73" spans="1:26" s="26" customFormat="1" x14ac:dyDescent="0.25">
      <c r="A73" s="26">
        <v>57</v>
      </c>
      <c r="B73" s="26">
        <v>643</v>
      </c>
      <c r="C73" s="26">
        <v>12234</v>
      </c>
      <c r="D73" s="26">
        <v>11622</v>
      </c>
      <c r="E73" s="26">
        <v>14262</v>
      </c>
      <c r="F73" s="26">
        <v>14871</v>
      </c>
      <c r="G73" s="27"/>
      <c r="H73" s="7"/>
      <c r="I73" s="28">
        <f t="shared" si="0"/>
        <v>-2028</v>
      </c>
      <c r="J73" s="27">
        <f t="shared" si="0"/>
        <v>-3249</v>
      </c>
      <c r="K73" s="7"/>
      <c r="L73" s="28">
        <f t="shared" ca="1" si="1"/>
        <v>-1995.1582459933361</v>
      </c>
      <c r="M73" s="26">
        <f t="shared" ca="1" si="2"/>
        <v>-3247.4714062393928</v>
      </c>
      <c r="N73" s="26">
        <f t="shared" ca="1" si="3"/>
        <v>0.52034896213951409</v>
      </c>
      <c r="O73" s="27">
        <f t="shared" ca="1" si="4"/>
        <v>-0.85152766864768592</v>
      </c>
      <c r="P73" s="7"/>
      <c r="Q73" s="28">
        <f t="shared" ca="1" si="5"/>
        <v>0.52330797795085382</v>
      </c>
      <c r="R73" s="27">
        <f t="shared" ca="1" si="6"/>
        <v>320.80945331627163</v>
      </c>
      <c r="S73" s="7"/>
      <c r="T73" s="28">
        <f t="shared" si="7"/>
        <v>320.82299999999981</v>
      </c>
      <c r="U73" s="27">
        <f t="shared" si="8"/>
        <v>5.5994176661257642</v>
      </c>
      <c r="V73" s="7"/>
      <c r="W73" s="28">
        <f t="shared" ca="1" si="9"/>
        <v>-1.3546683728179687E-2</v>
      </c>
      <c r="X73" s="27">
        <f t="shared" ca="1" si="10"/>
        <v>2.8047140890237188E-2</v>
      </c>
      <c r="Y73" s="7">
        <v>88</v>
      </c>
      <c r="Z73" s="46"/>
    </row>
    <row r="74" spans="1:26" s="26" customFormat="1" x14ac:dyDescent="0.25">
      <c r="A74" s="26">
        <v>58</v>
      </c>
      <c r="B74" s="26">
        <v>633</v>
      </c>
      <c r="C74" s="26">
        <v>12403</v>
      </c>
      <c r="D74" s="26">
        <v>11528</v>
      </c>
      <c r="E74" s="26">
        <v>14094</v>
      </c>
      <c r="F74" s="26">
        <v>14964</v>
      </c>
      <c r="G74" s="27"/>
      <c r="H74" s="7"/>
      <c r="I74" s="28">
        <f t="shared" si="0"/>
        <v>-1691</v>
      </c>
      <c r="J74" s="27">
        <f t="shared" si="0"/>
        <v>-3436</v>
      </c>
      <c r="K74" s="7"/>
      <c r="L74" s="28">
        <f t="shared" ca="1" si="1"/>
        <v>-1658.1582459933361</v>
      </c>
      <c r="M74" s="26">
        <f t="shared" ca="1" si="2"/>
        <v>-3434.4714062393928</v>
      </c>
      <c r="N74" s="26">
        <f t="shared" ca="1" si="3"/>
        <v>0.43245738732675515</v>
      </c>
      <c r="O74" s="27">
        <f t="shared" ca="1" si="4"/>
        <v>-0.90056141032472625</v>
      </c>
      <c r="P74" s="7"/>
      <c r="Q74" s="28">
        <f t="shared" ca="1" si="5"/>
        <v>0.43558608286725026</v>
      </c>
      <c r="R74" s="27">
        <f t="shared" ca="1" si="6"/>
        <v>326.57008193979777</v>
      </c>
      <c r="S74" s="7"/>
      <c r="T74" s="28">
        <f t="shared" si="7"/>
        <v>326.51999999999981</v>
      </c>
      <c r="U74" s="27">
        <f t="shared" si="8"/>
        <v>5.698849073611882</v>
      </c>
      <c r="V74" s="7"/>
      <c r="W74" s="28">
        <f t="shared" ca="1" si="9"/>
        <v>5.0081939797962605E-2</v>
      </c>
      <c r="X74" s="27">
        <f t="shared" ca="1" si="10"/>
        <v>2.3325387612715076E-2</v>
      </c>
      <c r="Y74" s="7">
        <v>87</v>
      </c>
      <c r="Z74" s="46"/>
    </row>
    <row r="75" spans="1:26" s="26" customFormat="1" x14ac:dyDescent="0.25">
      <c r="A75" s="26">
        <v>59</v>
      </c>
      <c r="B75" s="26">
        <v>620</v>
      </c>
      <c r="C75" s="26">
        <v>12575</v>
      </c>
      <c r="D75" s="26">
        <v>11460</v>
      </c>
      <c r="E75" s="26">
        <v>13927</v>
      </c>
      <c r="F75" s="26">
        <v>15042</v>
      </c>
      <c r="G75" s="27"/>
      <c r="H75" s="7"/>
      <c r="I75" s="28">
        <f t="shared" si="0"/>
        <v>-1352</v>
      </c>
      <c r="J75" s="27">
        <f t="shared" si="0"/>
        <v>-3582</v>
      </c>
      <c r="K75" s="7"/>
      <c r="L75" s="28">
        <f t="shared" ca="1" si="1"/>
        <v>-1319.1582459933361</v>
      </c>
      <c r="M75" s="26">
        <f t="shared" ca="1" si="2"/>
        <v>-3580.4714062393928</v>
      </c>
      <c r="N75" s="26">
        <f t="shared" ca="1" si="3"/>
        <v>0.34404420079403913</v>
      </c>
      <c r="O75" s="27">
        <f t="shared" ca="1" si="4"/>
        <v>-0.93884443858594491</v>
      </c>
      <c r="P75" s="7"/>
      <c r="Q75" s="28">
        <f t="shared" ca="1" si="5"/>
        <v>0.34730525431299586</v>
      </c>
      <c r="R75" s="27">
        <f t="shared" ca="1" si="6"/>
        <v>332.08147131467172</v>
      </c>
      <c r="S75" s="7"/>
      <c r="T75" s="28">
        <f t="shared" si="7"/>
        <v>332.0999999999998</v>
      </c>
      <c r="U75" s="27">
        <f t="shared" si="8"/>
        <v>5.7962384458731648</v>
      </c>
      <c r="V75" s="7"/>
      <c r="W75" s="28">
        <f t="shared" ca="1" si="9"/>
        <v>-1.8528685328078609E-2</v>
      </c>
      <c r="X75" s="27">
        <f t="shared" ca="1" si="10"/>
        <v>1.1862698743072997E-2</v>
      </c>
      <c r="Y75" s="7">
        <v>86</v>
      </c>
      <c r="Z75" s="46"/>
    </row>
    <row r="76" spans="1:26" s="26" customFormat="1" x14ac:dyDescent="0.25">
      <c r="A76" s="26">
        <v>60</v>
      </c>
      <c r="B76" s="26">
        <v>630</v>
      </c>
      <c r="C76" s="26">
        <v>12752</v>
      </c>
      <c r="D76" s="26">
        <v>11403</v>
      </c>
      <c r="E76" s="26">
        <v>13744</v>
      </c>
      <c r="F76" s="26">
        <v>15099</v>
      </c>
      <c r="G76" s="27"/>
      <c r="H76" s="7"/>
      <c r="I76" s="28">
        <f t="shared" si="0"/>
        <v>-992</v>
      </c>
      <c r="J76" s="27">
        <f t="shared" si="0"/>
        <v>-3696</v>
      </c>
      <c r="K76" s="7"/>
      <c r="L76" s="28">
        <f t="shared" ca="1" si="1"/>
        <v>-959.15824599333621</v>
      </c>
      <c r="M76" s="26">
        <f t="shared" ca="1" si="2"/>
        <v>-3694.4714062393928</v>
      </c>
      <c r="N76" s="26">
        <f t="shared" ca="1" si="3"/>
        <v>0.2501540912017744</v>
      </c>
      <c r="O76" s="27">
        <f t="shared" ca="1" si="4"/>
        <v>-0.96873666613237597</v>
      </c>
      <c r="P76" s="7"/>
      <c r="Q76" s="28">
        <f t="shared" ca="1" si="5"/>
        <v>0.2535183429831529</v>
      </c>
      <c r="R76" s="27">
        <f t="shared" ca="1" si="6"/>
        <v>337.71692701192251</v>
      </c>
      <c r="S76" s="7"/>
      <c r="T76" s="28">
        <f t="shared" si="7"/>
        <v>337.76999999999981</v>
      </c>
      <c r="U76" s="27">
        <f t="shared" si="8"/>
        <v>5.8951986144612434</v>
      </c>
      <c r="V76" s="7"/>
      <c r="W76" s="28">
        <f t="shared" ca="1" si="9"/>
        <v>-5.3072988077303762E-2</v>
      </c>
      <c r="X76" s="27">
        <f t="shared" ca="1" si="10"/>
        <v>-3.4361701172940684E-2</v>
      </c>
      <c r="Y76" s="7">
        <v>85</v>
      </c>
      <c r="Z76" s="46"/>
    </row>
    <row r="77" spans="1:26" s="26" customFormat="1" x14ac:dyDescent="0.25">
      <c r="A77" s="26">
        <v>61</v>
      </c>
      <c r="B77" s="26">
        <v>609</v>
      </c>
      <c r="C77" s="26">
        <v>12932</v>
      </c>
      <c r="D77" s="26">
        <v>11361</v>
      </c>
      <c r="E77" s="26">
        <v>13562</v>
      </c>
      <c r="F77" s="26">
        <v>15133</v>
      </c>
      <c r="G77" s="27"/>
      <c r="H77" s="7"/>
      <c r="I77" s="28">
        <f t="shared" si="0"/>
        <v>-630</v>
      </c>
      <c r="J77" s="27">
        <f t="shared" si="0"/>
        <v>-3772</v>
      </c>
      <c r="K77" s="7"/>
      <c r="L77" s="28">
        <f t="shared" ca="1" si="1"/>
        <v>-597.15824599333621</v>
      </c>
      <c r="M77" s="26">
        <f t="shared" ca="1" si="2"/>
        <v>-3770.4714062393928</v>
      </c>
      <c r="N77" s="26">
        <f t="shared" ca="1" si="3"/>
        <v>0.15574236988955262</v>
      </c>
      <c r="O77" s="27">
        <f t="shared" ca="1" si="4"/>
        <v>-0.9886648178299966</v>
      </c>
      <c r="P77" s="7"/>
      <c r="Q77" s="28">
        <f t="shared" ca="1" si="5"/>
        <v>0.15917522881251797</v>
      </c>
      <c r="R77" s="27">
        <f t="shared" ca="1" si="6"/>
        <v>343.23619361969679</v>
      </c>
      <c r="S77" s="7"/>
      <c r="T77" s="28">
        <f t="shared" si="7"/>
        <v>343.25099999999981</v>
      </c>
      <c r="U77" s="27">
        <f t="shared" si="8"/>
        <v>5.9908601107630526</v>
      </c>
      <c r="V77" s="7"/>
      <c r="W77" s="28">
        <f t="shared" ca="1" si="9"/>
        <v>-1.4806380303014066E-2</v>
      </c>
      <c r="X77" s="27">
        <f t="shared" ca="1" si="10"/>
        <v>1.1987644495377481E-2</v>
      </c>
      <c r="Y77" s="7">
        <v>84</v>
      </c>
      <c r="Z77" s="46"/>
    </row>
    <row r="78" spans="1:26" s="26" customFormat="1" x14ac:dyDescent="0.25">
      <c r="A78" s="26">
        <v>62</v>
      </c>
      <c r="B78" s="26">
        <v>628</v>
      </c>
      <c r="C78" s="26">
        <v>13115</v>
      </c>
      <c r="D78" s="26">
        <v>11343</v>
      </c>
      <c r="E78" s="26">
        <v>13373</v>
      </c>
      <c r="F78" s="26">
        <v>15154</v>
      </c>
      <c r="G78" s="27"/>
      <c r="H78" s="7"/>
      <c r="I78" s="28">
        <f t="shared" si="0"/>
        <v>-258</v>
      </c>
      <c r="J78" s="27">
        <f t="shared" si="0"/>
        <v>-3811</v>
      </c>
      <c r="K78" s="7"/>
      <c r="L78" s="28">
        <f t="shared" ca="1" si="1"/>
        <v>-225.15824599333618</v>
      </c>
      <c r="M78" s="26">
        <f t="shared" ca="1" si="2"/>
        <v>-3809.4714062393928</v>
      </c>
      <c r="N78" s="26">
        <f t="shared" ca="1" si="3"/>
        <v>5.8722589977545682E-2</v>
      </c>
      <c r="O78" s="27">
        <f t="shared" ca="1" si="4"/>
        <v>-0.99889110620114407</v>
      </c>
      <c r="P78" s="7"/>
      <c r="Q78" s="28">
        <f t="shared" ca="1" si="5"/>
        <v>6.21903625607221E-2</v>
      </c>
      <c r="R78" s="27">
        <f t="shared" ca="1" si="6"/>
        <v>348.81973580141084</v>
      </c>
      <c r="S78" s="7"/>
      <c r="T78" s="28">
        <f t="shared" si="7"/>
        <v>348.90299999999979</v>
      </c>
      <c r="U78" s="27">
        <f t="shared" si="8"/>
        <v>6.0895061200857716</v>
      </c>
      <c r="V78" s="7"/>
      <c r="W78" s="28">
        <f t="shared" ca="1" si="9"/>
        <v>-8.3264198588949512E-2</v>
      </c>
      <c r="X78" s="27">
        <f t="shared" ca="1" si="10"/>
        <v>-7.9973363497174432E-3</v>
      </c>
      <c r="Y78" s="7">
        <v>83</v>
      </c>
      <c r="Z78" s="46"/>
    </row>
    <row r="79" spans="1:26" s="26" customFormat="1" x14ac:dyDescent="0.25">
      <c r="A79" s="26">
        <v>63</v>
      </c>
      <c r="B79" s="26">
        <v>627</v>
      </c>
      <c r="C79" s="26">
        <v>13303</v>
      </c>
      <c r="D79" s="26">
        <v>11341</v>
      </c>
      <c r="E79" s="26">
        <v>13184</v>
      </c>
      <c r="F79" s="26">
        <v>15156</v>
      </c>
      <c r="G79" s="27"/>
      <c r="H79" s="7"/>
      <c r="I79" s="28">
        <f t="shared" si="0"/>
        <v>119</v>
      </c>
      <c r="J79" s="27">
        <f t="shared" si="0"/>
        <v>-3815</v>
      </c>
      <c r="K79" s="7"/>
      <c r="L79" s="28">
        <f t="shared" ca="1" si="1"/>
        <v>151.84175400666382</v>
      </c>
      <c r="M79" s="26">
        <f t="shared" ca="1" si="2"/>
        <v>-3813.4714062393928</v>
      </c>
      <c r="N79" s="26">
        <f t="shared" ca="1" si="3"/>
        <v>-3.9601219234353821E-2</v>
      </c>
      <c r="O79" s="27">
        <f t="shared" ca="1" si="4"/>
        <v>-0.99993995629049248</v>
      </c>
      <c r="P79" s="7"/>
      <c r="Q79" s="28">
        <f t="shared" ca="1" si="5"/>
        <v>-3.6130398195877642E-2</v>
      </c>
      <c r="R79" s="27">
        <f t="shared" ca="1" si="6"/>
        <v>354.45168173355933</v>
      </c>
      <c r="S79" s="7"/>
      <c r="T79" s="28">
        <f t="shared" si="7"/>
        <v>354.54599999999976</v>
      </c>
      <c r="U79" s="27">
        <f t="shared" si="8"/>
        <v>6.1879950497758109</v>
      </c>
      <c r="V79" s="7"/>
      <c r="W79" s="28">
        <f t="shared" ca="1" si="9"/>
        <v>-9.4318266440438947E-2</v>
      </c>
      <c r="X79" s="27">
        <f t="shared" ca="1" si="10"/>
        <v>6.4165593549432742E-2</v>
      </c>
      <c r="Y79" s="7">
        <v>82</v>
      </c>
      <c r="Z79" s="46"/>
    </row>
    <row r="80" spans="1:26" s="26" customFormat="1" x14ac:dyDescent="0.25">
      <c r="A80" s="26">
        <v>64</v>
      </c>
      <c r="B80" s="26">
        <v>624</v>
      </c>
      <c r="C80" s="26">
        <v>13501</v>
      </c>
      <c r="D80" s="26">
        <v>11360</v>
      </c>
      <c r="E80" s="26">
        <v>13007</v>
      </c>
      <c r="F80" s="26">
        <v>15151</v>
      </c>
      <c r="G80" s="27"/>
      <c r="H80" s="7"/>
      <c r="I80" s="28">
        <f t="shared" si="0"/>
        <v>494</v>
      </c>
      <c r="J80" s="27">
        <f t="shared" si="0"/>
        <v>-3791</v>
      </c>
      <c r="K80" s="7"/>
      <c r="L80" s="28">
        <f t="shared" ca="1" si="1"/>
        <v>526.84175400666379</v>
      </c>
      <c r="M80" s="26">
        <f t="shared" ca="1" si="2"/>
        <v>-3789.4714062393928</v>
      </c>
      <c r="N80" s="26">
        <f t="shared" ca="1" si="3"/>
        <v>-0.13740341672629627</v>
      </c>
      <c r="O80" s="27">
        <f t="shared" ca="1" si="4"/>
        <v>-0.99364685575440181</v>
      </c>
      <c r="P80" s="7"/>
      <c r="Q80" s="28">
        <f t="shared" ca="1" si="5"/>
        <v>-0.13395502996857919</v>
      </c>
      <c r="R80" s="27">
        <f ca="1">IF(MOD(ATAN2(O80,Q80)*180/PI()-$J$9+360,360)&lt;355,MOD(ATAN2(O80,Q80)*180/PI()-$J$9+360,360)+360,MOD(ATAN2(O80,Q80)*180/PI()-$J$9+360,360))</f>
        <v>360.06017929005418</v>
      </c>
      <c r="S80" s="7"/>
      <c r="T80" s="28">
        <f t="shared" si="7"/>
        <v>360.16199999999975</v>
      </c>
      <c r="U80" s="27">
        <f t="shared" si="8"/>
        <v>6.2860127405678128</v>
      </c>
      <c r="V80" s="7"/>
      <c r="W80" s="28">
        <f t="shared" ca="1" si="9"/>
        <v>-0.1018207099455708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13461</v>
      </c>
      <c r="D81" s="26">
        <v>11328</v>
      </c>
      <c r="E81" s="26">
        <v>12967</v>
      </c>
      <c r="F81" s="26">
        <v>15107</v>
      </c>
      <c r="G81" s="27"/>
      <c r="H81" s="7"/>
      <c r="I81" s="28">
        <f t="shared" ref="I81:J144" si="11">C81-E81</f>
        <v>494</v>
      </c>
      <c r="J81" s="27">
        <f t="shared" si="11"/>
        <v>-3779</v>
      </c>
      <c r="K81" s="7"/>
      <c r="L81" s="28">
        <f t="shared" ref="L81:L144" ca="1" si="12">I81-$J$4</f>
        <v>526.84175400666379</v>
      </c>
      <c r="M81" s="26">
        <f t="shared" ref="M81:M144" ca="1" si="13">J81-$J$3</f>
        <v>-3777.4714062393928</v>
      </c>
      <c r="N81" s="26">
        <f t="shared" ref="N81:N144" ca="1" si="14">L81/$J$7</f>
        <v>-0.13740341672629627</v>
      </c>
      <c r="O81" s="27">
        <f t="shared" ref="O81:O144" ca="1" si="15">M81/$J$6</f>
        <v>-0.99050030548635637</v>
      </c>
      <c r="P81" s="7"/>
      <c r="Q81" s="28">
        <f t="shared" ref="Q81:Q144" ca="1" si="16">(N81-O81*SIN(-$J$11*PI()/180))/(COS(-$J$11*PI()/180))</f>
        <v>-0.13396595248801443</v>
      </c>
      <c r="R81" s="27">
        <f ca="1">IF(MOD(ATAN2(O81,Q81)*180/PI()-$J$9+360,360)&lt;355,MOD(ATAN2(O81,Q81)*180/PI()-$J$9+360,360)+360,MOD(ATAN2(O81,Q81)*180/PI()-$J$9+360,360))</f>
        <v>360.08489786497046</v>
      </c>
      <c r="S81" s="7"/>
      <c r="T81" s="28">
        <f t="shared" ref="T81:T144" si="17">360/40000*B81+T80</f>
        <v>360.16199999999975</v>
      </c>
      <c r="U81" s="27">
        <f t="shared" ref="U81:U144" si="18">T81*PI()/180</f>
        <v>6.2860127405678128</v>
      </c>
      <c r="V81" s="7"/>
      <c r="W81" s="28">
        <f t="shared" ref="W81:W144" ca="1" si="19">R81-T81</f>
        <v>-7.710213502929264E-2</v>
      </c>
      <c r="X81" s="27"/>
      <c r="Y81" s="7"/>
      <c r="Z81" s="46"/>
    </row>
    <row r="82" spans="1:26" s="26" customFormat="1" x14ac:dyDescent="0.25">
      <c r="A82" s="26">
        <v>1</v>
      </c>
      <c r="B82" s="26">
        <v>-609</v>
      </c>
      <c r="C82" s="26">
        <v>13276</v>
      </c>
      <c r="D82" s="26">
        <v>11309</v>
      </c>
      <c r="E82" s="26">
        <v>13144</v>
      </c>
      <c r="F82" s="26">
        <v>15116</v>
      </c>
      <c r="G82" s="27"/>
      <c r="H82" s="7"/>
      <c r="I82" s="28">
        <f t="shared" si="11"/>
        <v>132</v>
      </c>
      <c r="J82" s="27">
        <f t="shared" si="11"/>
        <v>-3807</v>
      </c>
      <c r="K82" s="7"/>
      <c r="L82" s="28">
        <f t="shared" ca="1" si="12"/>
        <v>164.84175400666382</v>
      </c>
      <c r="M82" s="26">
        <f t="shared" ca="1" si="13"/>
        <v>-3805.4714062393928</v>
      </c>
      <c r="N82" s="26">
        <f t="shared" ca="1" si="14"/>
        <v>-4.2991695414074493E-2</v>
      </c>
      <c r="O82" s="27">
        <f t="shared" ca="1" si="15"/>
        <v>-0.99784225611179556</v>
      </c>
      <c r="P82" s="7"/>
      <c r="Q82" s="28">
        <f t="shared" ca="1" si="16"/>
        <v>-3.9528176482273955E-2</v>
      </c>
      <c r="R82" s="27">
        <f t="shared" ref="R82:R144" ca="1" si="20">MOD(ATAN2(O82,Q82)*180/PI()-$J$9+360,360)</f>
        <v>354.65084732710875</v>
      </c>
      <c r="S82" s="7"/>
      <c r="T82" s="28">
        <f t="shared" si="17"/>
        <v>354.68099999999976</v>
      </c>
      <c r="U82" s="27">
        <f t="shared" si="18"/>
        <v>6.1903512442660027</v>
      </c>
      <c r="V82" s="7"/>
      <c r="W82" s="28">
        <f t="shared" ca="1" si="19"/>
        <v>-3.0152672891006205E-2</v>
      </c>
      <c r="X82" s="27"/>
      <c r="Y82" s="7"/>
      <c r="Z82" s="46"/>
    </row>
    <row r="83" spans="1:26" s="26" customFormat="1" x14ac:dyDescent="0.25">
      <c r="A83" s="26">
        <v>2</v>
      </c>
      <c r="B83" s="26">
        <v>-629</v>
      </c>
      <c r="C83" s="26">
        <v>13079</v>
      </c>
      <c r="D83" s="26">
        <v>11305</v>
      </c>
      <c r="E83" s="26">
        <v>13329</v>
      </c>
      <c r="F83" s="26">
        <v>15104</v>
      </c>
      <c r="G83" s="27"/>
      <c r="H83" s="7"/>
      <c r="I83" s="28">
        <f t="shared" si="11"/>
        <v>-250</v>
      </c>
      <c r="J83" s="27">
        <f t="shared" si="11"/>
        <v>-3799</v>
      </c>
      <c r="K83" s="7"/>
      <c r="L83" s="28">
        <f t="shared" ca="1" si="12"/>
        <v>-217.15824599333618</v>
      </c>
      <c r="M83" s="26">
        <f t="shared" ca="1" si="13"/>
        <v>-3797.4714062393928</v>
      </c>
      <c r="N83" s="26">
        <f t="shared" ca="1" si="14"/>
        <v>5.6636143097717577E-2</v>
      </c>
      <c r="O83" s="27">
        <f t="shared" ca="1" si="15"/>
        <v>-0.99574455593309874</v>
      </c>
      <c r="P83" s="7"/>
      <c r="Q83" s="28">
        <f t="shared" ca="1" si="16"/>
        <v>6.0092980590965121E-2</v>
      </c>
      <c r="R83" s="27">
        <f t="shared" ca="1" si="20"/>
        <v>348.92873846506109</v>
      </c>
      <c r="S83" s="7"/>
      <c r="T83" s="28">
        <f t="shared" si="17"/>
        <v>349.01999999999975</v>
      </c>
      <c r="U83" s="27">
        <f t="shared" si="18"/>
        <v>6.0915481553106048</v>
      </c>
      <c r="V83" s="7"/>
      <c r="W83" s="28">
        <f t="shared" ca="1" si="19"/>
        <v>-9.1261534938666955E-2</v>
      </c>
      <c r="X83" s="27"/>
      <c r="Y83" s="7"/>
      <c r="Z83" s="46"/>
    </row>
    <row r="84" spans="1:26" s="26" customFormat="1" x14ac:dyDescent="0.25">
      <c r="A84" s="26">
        <v>3</v>
      </c>
      <c r="B84" s="26">
        <v>-616</v>
      </c>
      <c r="C84" s="26">
        <v>12902</v>
      </c>
      <c r="D84" s="26">
        <v>11327</v>
      </c>
      <c r="E84" s="26">
        <v>13515</v>
      </c>
      <c r="F84" s="26">
        <v>15093</v>
      </c>
      <c r="G84" s="27"/>
      <c r="H84" s="7"/>
      <c r="I84" s="28">
        <f t="shared" si="11"/>
        <v>-613</v>
      </c>
      <c r="J84" s="27">
        <f t="shared" si="11"/>
        <v>-3766</v>
      </c>
      <c r="K84" s="7"/>
      <c r="L84" s="28">
        <f t="shared" ca="1" si="12"/>
        <v>-580.15824599333621</v>
      </c>
      <c r="M84" s="26">
        <f t="shared" ca="1" si="13"/>
        <v>-3764.4714062393928</v>
      </c>
      <c r="N84" s="26">
        <f t="shared" ca="1" si="14"/>
        <v>0.1513086702699179</v>
      </c>
      <c r="O84" s="27">
        <f t="shared" ca="1" si="15"/>
        <v>-0.98709154269597388</v>
      </c>
      <c r="P84" s="7"/>
      <c r="Q84" s="28">
        <f t="shared" ca="1" si="16"/>
        <v>0.15473604122086665</v>
      </c>
      <c r="R84" s="27">
        <f t="shared" ca="1" si="20"/>
        <v>343.47318126419214</v>
      </c>
      <c r="S84" s="7"/>
      <c r="T84" s="28">
        <f t="shared" si="17"/>
        <v>343.47599999999977</v>
      </c>
      <c r="U84" s="27">
        <f t="shared" si="18"/>
        <v>5.9947871015800391</v>
      </c>
      <c r="V84" s="7"/>
      <c r="W84" s="28">
        <f t="shared" ca="1" si="19"/>
        <v>-2.8187358076365854E-3</v>
      </c>
      <c r="X84" s="27"/>
      <c r="Y84" s="7"/>
      <c r="Z84" s="46"/>
    </row>
    <row r="85" spans="1:26" s="26" customFormat="1" x14ac:dyDescent="0.25">
      <c r="A85" s="26">
        <v>4</v>
      </c>
      <c r="B85" s="26">
        <v>-611</v>
      </c>
      <c r="C85" s="26">
        <v>12722</v>
      </c>
      <c r="D85" s="26">
        <v>11367</v>
      </c>
      <c r="E85" s="26">
        <v>13700</v>
      </c>
      <c r="F85" s="26">
        <v>15055</v>
      </c>
      <c r="G85" s="27"/>
      <c r="H85" s="7"/>
      <c r="I85" s="28">
        <f t="shared" si="11"/>
        <v>-978</v>
      </c>
      <c r="J85" s="27">
        <f t="shared" si="11"/>
        <v>-3688</v>
      </c>
      <c r="K85" s="7"/>
      <c r="L85" s="28">
        <f t="shared" ca="1" si="12"/>
        <v>-945.15824599333621</v>
      </c>
      <c r="M85" s="26">
        <f t="shared" ca="1" si="13"/>
        <v>-3686.4714062393928</v>
      </c>
      <c r="N85" s="26">
        <f t="shared" ca="1" si="14"/>
        <v>0.24650280916207523</v>
      </c>
      <c r="O85" s="27">
        <f t="shared" ca="1" si="15"/>
        <v>-0.96663896595367904</v>
      </c>
      <c r="P85" s="7"/>
      <c r="Q85" s="28">
        <f t="shared" ca="1" si="16"/>
        <v>0.24985975726546644</v>
      </c>
      <c r="R85" s="27">
        <f t="shared" ca="1" si="20"/>
        <v>337.8895653107495</v>
      </c>
      <c r="S85" s="7"/>
      <c r="T85" s="28">
        <f t="shared" si="17"/>
        <v>337.97699999999975</v>
      </c>
      <c r="U85" s="27">
        <f t="shared" si="18"/>
        <v>5.8988114460128704</v>
      </c>
      <c r="V85" s="7"/>
      <c r="W85" s="28">
        <f t="shared" ca="1" si="19"/>
        <v>-8.7434689250244446E-2</v>
      </c>
      <c r="X85" s="27"/>
      <c r="Y85" s="7"/>
      <c r="Z85" s="46"/>
    </row>
    <row r="86" spans="1:26" s="26" customFormat="1" x14ac:dyDescent="0.25">
      <c r="A86" s="26">
        <v>5</v>
      </c>
      <c r="B86" s="26">
        <v>-622</v>
      </c>
      <c r="C86" s="26">
        <v>12539</v>
      </c>
      <c r="D86" s="26">
        <v>11415</v>
      </c>
      <c r="E86" s="26">
        <v>13867</v>
      </c>
      <c r="F86" s="26">
        <v>14988</v>
      </c>
      <c r="G86" s="27"/>
      <c r="H86" s="7"/>
      <c r="I86" s="28">
        <f t="shared" si="11"/>
        <v>-1328</v>
      </c>
      <c r="J86" s="27">
        <f t="shared" si="11"/>
        <v>-3573</v>
      </c>
      <c r="K86" s="7"/>
      <c r="L86" s="28">
        <f t="shared" ca="1" si="12"/>
        <v>-1295.1582459933361</v>
      </c>
      <c r="M86" s="26">
        <f t="shared" ca="1" si="13"/>
        <v>-3571.4714062393928</v>
      </c>
      <c r="N86" s="26">
        <f t="shared" ca="1" si="14"/>
        <v>0.33778486015455483</v>
      </c>
      <c r="O86" s="27">
        <f t="shared" ca="1" si="15"/>
        <v>-0.93648452588491093</v>
      </c>
      <c r="P86" s="7"/>
      <c r="Q86" s="28">
        <f t="shared" ca="1" si="16"/>
        <v>0.34103768407245427</v>
      </c>
      <c r="R86" s="27">
        <f t="shared" ca="1" si="20"/>
        <v>332.37233401341473</v>
      </c>
      <c r="S86" s="7"/>
      <c r="T86" s="28">
        <f t="shared" si="17"/>
        <v>332.37899999999973</v>
      </c>
      <c r="U86" s="27">
        <f t="shared" si="18"/>
        <v>5.8011079144862281</v>
      </c>
      <c r="V86" s="7"/>
      <c r="W86" s="28">
        <f t="shared" ca="1" si="19"/>
        <v>-6.6659865850056121E-3</v>
      </c>
      <c r="X86" s="27"/>
      <c r="Y86" s="7"/>
      <c r="Z86" s="46"/>
    </row>
    <row r="87" spans="1:26" s="26" customFormat="1" x14ac:dyDescent="0.25">
      <c r="A87" s="26">
        <v>6</v>
      </c>
      <c r="B87" s="26">
        <v>-622</v>
      </c>
      <c r="C87" s="26">
        <v>12364</v>
      </c>
      <c r="D87" s="26">
        <v>11480</v>
      </c>
      <c r="E87" s="26">
        <v>14032</v>
      </c>
      <c r="F87" s="26">
        <v>14912</v>
      </c>
      <c r="G87" s="27"/>
      <c r="H87" s="7"/>
      <c r="I87" s="28">
        <f t="shared" si="11"/>
        <v>-1668</v>
      </c>
      <c r="J87" s="27">
        <f t="shared" si="11"/>
        <v>-3432</v>
      </c>
      <c r="K87" s="7"/>
      <c r="L87" s="28">
        <f t="shared" ca="1" si="12"/>
        <v>-1635.1582459933361</v>
      </c>
      <c r="M87" s="26">
        <f t="shared" ca="1" si="13"/>
        <v>-3430.4714062393928</v>
      </c>
      <c r="N87" s="26">
        <f t="shared" ca="1" si="14"/>
        <v>0.42645885254724936</v>
      </c>
      <c r="O87" s="27">
        <f t="shared" ca="1" si="15"/>
        <v>-0.89951256023537784</v>
      </c>
      <c r="P87" s="7"/>
      <c r="Q87" s="28">
        <f t="shared" ca="1" si="16"/>
        <v>0.42958387110776358</v>
      </c>
      <c r="R87" s="27">
        <f t="shared" ca="1" si="20"/>
        <v>326.8544073274104</v>
      </c>
      <c r="S87" s="7"/>
      <c r="T87" s="28">
        <f t="shared" si="17"/>
        <v>326.78099999999972</v>
      </c>
      <c r="U87" s="27">
        <f t="shared" si="18"/>
        <v>5.7034043829595857</v>
      </c>
      <c r="V87" s="7"/>
      <c r="W87" s="28">
        <f t="shared" ca="1" si="19"/>
        <v>7.3407327410677681E-2</v>
      </c>
      <c r="X87" s="27"/>
      <c r="Y87" s="7"/>
      <c r="Z87" s="46"/>
    </row>
    <row r="88" spans="1:26" s="26" customFormat="1" x14ac:dyDescent="0.25">
      <c r="A88" s="26">
        <v>7</v>
      </c>
      <c r="B88" s="26">
        <v>-641</v>
      </c>
      <c r="C88" s="26">
        <v>12196</v>
      </c>
      <c r="D88" s="26">
        <v>11573</v>
      </c>
      <c r="E88" s="26">
        <v>14207</v>
      </c>
      <c r="F88" s="26">
        <v>14822</v>
      </c>
      <c r="G88" s="27"/>
      <c r="H88" s="7"/>
      <c r="I88" s="28">
        <f t="shared" si="11"/>
        <v>-2011</v>
      </c>
      <c r="J88" s="27">
        <f t="shared" si="11"/>
        <v>-3249</v>
      </c>
      <c r="K88" s="7"/>
      <c r="L88" s="28">
        <f t="shared" ca="1" si="12"/>
        <v>-1978.1582459933361</v>
      </c>
      <c r="M88" s="26">
        <f t="shared" ca="1" si="13"/>
        <v>-3247.4714062393928</v>
      </c>
      <c r="N88" s="26">
        <f t="shared" ca="1" si="14"/>
        <v>0.5159152625198794</v>
      </c>
      <c r="O88" s="27">
        <f t="shared" ca="1" si="15"/>
        <v>-0.85152766864768592</v>
      </c>
      <c r="P88" s="7"/>
      <c r="Q88" s="28">
        <f t="shared" ca="1" si="16"/>
        <v>0.5188742516189202</v>
      </c>
      <c r="R88" s="27">
        <f t="shared" ca="1" si="20"/>
        <v>321.02650045716177</v>
      </c>
      <c r="S88" s="7"/>
      <c r="T88" s="28">
        <f t="shared" si="17"/>
        <v>321.01199999999972</v>
      </c>
      <c r="U88" s="27">
        <f t="shared" si="18"/>
        <v>5.6027163384120326</v>
      </c>
      <c r="V88" s="7"/>
      <c r="W88" s="28">
        <f t="shared" ca="1" si="19"/>
        <v>1.4500457162057501E-2</v>
      </c>
      <c r="X88" s="27"/>
      <c r="Y88" s="7"/>
      <c r="Z88" s="46"/>
    </row>
    <row r="89" spans="1:26" s="26" customFormat="1" x14ac:dyDescent="0.25">
      <c r="A89" s="26">
        <v>8</v>
      </c>
      <c r="B89" s="26">
        <v>-634</v>
      </c>
      <c r="C89" s="26">
        <v>12051</v>
      </c>
      <c r="D89" s="26">
        <v>11693</v>
      </c>
      <c r="E89" s="26">
        <v>14378</v>
      </c>
      <c r="F89" s="26">
        <v>14734</v>
      </c>
      <c r="G89" s="27"/>
      <c r="H89" s="7"/>
      <c r="I89" s="28">
        <f t="shared" si="11"/>
        <v>-2327</v>
      </c>
      <c r="J89" s="27">
        <f t="shared" si="11"/>
        <v>-3041</v>
      </c>
      <c r="K89" s="7"/>
      <c r="L89" s="28">
        <f t="shared" ca="1" si="12"/>
        <v>-2294.1582459933361</v>
      </c>
      <c r="M89" s="26">
        <f t="shared" ca="1" si="13"/>
        <v>-3039.4714062393928</v>
      </c>
      <c r="N89" s="26">
        <f t="shared" ca="1" si="14"/>
        <v>0.59832991427308957</v>
      </c>
      <c r="O89" s="27">
        <f t="shared" ca="1" si="15"/>
        <v>-0.79698746400156628</v>
      </c>
      <c r="P89" s="7"/>
      <c r="Q89" s="28">
        <f t="shared" ca="1" si="16"/>
        <v>0.60110007623641748</v>
      </c>
      <c r="R89" s="27">
        <f t="shared" ca="1" si="20"/>
        <v>315.35818397891069</v>
      </c>
      <c r="S89" s="7"/>
      <c r="T89" s="28">
        <f t="shared" si="17"/>
        <v>315.3059999999997</v>
      </c>
      <c r="U89" s="27">
        <f t="shared" si="18"/>
        <v>5.5031278512932351</v>
      </c>
      <c r="V89" s="7"/>
      <c r="W89" s="28">
        <f t="shared" ca="1" si="19"/>
        <v>5.2183978910989026E-2</v>
      </c>
      <c r="X89" s="27"/>
      <c r="Y89" s="7"/>
      <c r="Z89" s="46"/>
    </row>
    <row r="90" spans="1:26" s="26" customFormat="1" x14ac:dyDescent="0.25">
      <c r="A90" s="26">
        <v>9</v>
      </c>
      <c r="B90" s="26">
        <v>-631</v>
      </c>
      <c r="C90" s="26">
        <v>11898</v>
      </c>
      <c r="D90" s="26">
        <v>11805</v>
      </c>
      <c r="E90" s="26">
        <v>14511</v>
      </c>
      <c r="F90" s="26">
        <v>14595</v>
      </c>
      <c r="G90" s="27"/>
      <c r="H90" s="7"/>
      <c r="I90" s="28">
        <f t="shared" si="11"/>
        <v>-2613</v>
      </c>
      <c r="J90" s="27">
        <f t="shared" si="11"/>
        <v>-2790</v>
      </c>
      <c r="K90" s="7"/>
      <c r="L90" s="28">
        <f t="shared" ca="1" si="12"/>
        <v>-2580.1582459933361</v>
      </c>
      <c r="M90" s="26">
        <f t="shared" ca="1" si="13"/>
        <v>-2788.4714062393928</v>
      </c>
      <c r="N90" s="26">
        <f t="shared" ca="1" si="14"/>
        <v>0.67292039022694439</v>
      </c>
      <c r="O90" s="27">
        <f t="shared" ca="1" si="15"/>
        <v>-0.73117212089495065</v>
      </c>
      <c r="P90" s="7"/>
      <c r="Q90" s="28">
        <f t="shared" ca="1" si="16"/>
        <v>0.67546253888723207</v>
      </c>
      <c r="R90" s="27">
        <f t="shared" ca="1" si="20"/>
        <v>309.65034487571597</v>
      </c>
      <c r="S90" s="7"/>
      <c r="T90" s="28">
        <f t="shared" si="17"/>
        <v>309.62699999999973</v>
      </c>
      <c r="U90" s="27">
        <f t="shared" si="18"/>
        <v>5.4040106030724777</v>
      </c>
      <c r="V90" s="7"/>
      <c r="W90" s="28">
        <f t="shared" ca="1" si="19"/>
        <v>2.334487571624777E-2</v>
      </c>
      <c r="X90" s="27"/>
      <c r="Y90" s="7"/>
      <c r="Z90" s="46"/>
    </row>
    <row r="91" spans="1:26" s="26" customFormat="1" x14ac:dyDescent="0.25">
      <c r="A91" s="26">
        <v>10</v>
      </c>
      <c r="B91" s="26">
        <v>-624</v>
      </c>
      <c r="C91" s="26">
        <v>11770</v>
      </c>
      <c r="D91" s="26">
        <v>11940</v>
      </c>
      <c r="E91" s="26">
        <v>14647</v>
      </c>
      <c r="F91" s="26">
        <v>14467</v>
      </c>
      <c r="G91" s="27"/>
      <c r="H91" s="7"/>
      <c r="I91" s="28">
        <f t="shared" si="11"/>
        <v>-2877</v>
      </c>
      <c r="J91" s="27">
        <f t="shared" si="11"/>
        <v>-2527</v>
      </c>
      <c r="K91" s="7"/>
      <c r="L91" s="28">
        <f t="shared" ca="1" si="12"/>
        <v>-2844.1582459933361</v>
      </c>
      <c r="M91" s="26">
        <f t="shared" ca="1" si="13"/>
        <v>-2525.4714062393928</v>
      </c>
      <c r="N91" s="26">
        <f t="shared" ca="1" si="14"/>
        <v>0.74177313726127192</v>
      </c>
      <c r="O91" s="27">
        <f t="shared" ca="1" si="15"/>
        <v>-0.66221022752028957</v>
      </c>
      <c r="P91" s="7"/>
      <c r="Q91" s="28">
        <f t="shared" ca="1" si="16"/>
        <v>0.74407631553022657</v>
      </c>
      <c r="R91" s="27">
        <f t="shared" ca="1" si="20"/>
        <v>304.05066070742066</v>
      </c>
      <c r="S91" s="7"/>
      <c r="T91" s="28">
        <f t="shared" si="17"/>
        <v>304.01099999999974</v>
      </c>
      <c r="U91" s="27">
        <f t="shared" si="18"/>
        <v>5.3059929122804768</v>
      </c>
      <c r="V91" s="7"/>
      <c r="W91" s="28">
        <f t="shared" ca="1" si="19"/>
        <v>3.9660707420921426E-2</v>
      </c>
      <c r="X91" s="27"/>
      <c r="Y91" s="7"/>
      <c r="Z91" s="46"/>
    </row>
    <row r="92" spans="1:26" s="26" customFormat="1" x14ac:dyDescent="0.25">
      <c r="A92" s="26">
        <v>11</v>
      </c>
      <c r="B92" s="26">
        <v>-636</v>
      </c>
      <c r="C92" s="26">
        <v>11649</v>
      </c>
      <c r="D92" s="26">
        <v>12093</v>
      </c>
      <c r="E92" s="26">
        <v>14773</v>
      </c>
      <c r="F92" s="26">
        <v>14321</v>
      </c>
      <c r="G92" s="27"/>
      <c r="H92" s="7"/>
      <c r="I92" s="28">
        <f t="shared" si="11"/>
        <v>-3124</v>
      </c>
      <c r="J92" s="27">
        <f t="shared" si="11"/>
        <v>-2228</v>
      </c>
      <c r="K92" s="7"/>
      <c r="L92" s="28">
        <f t="shared" ca="1" si="12"/>
        <v>-3091.1582459933361</v>
      </c>
      <c r="M92" s="26">
        <f t="shared" ca="1" si="13"/>
        <v>-2226.4714062393928</v>
      </c>
      <c r="N92" s="26">
        <f t="shared" ca="1" si="14"/>
        <v>0.80619218467596465</v>
      </c>
      <c r="O92" s="27">
        <f t="shared" ca="1" si="15"/>
        <v>-0.5838086833414925</v>
      </c>
      <c r="P92" s="7"/>
      <c r="Q92" s="28">
        <f t="shared" ca="1" si="16"/>
        <v>0.80822359828298174</v>
      </c>
      <c r="R92" s="27">
        <f t="shared" ca="1" si="20"/>
        <v>298.22426054268738</v>
      </c>
      <c r="S92" s="7"/>
      <c r="T92" s="28">
        <f t="shared" si="17"/>
        <v>298.28699999999975</v>
      </c>
      <c r="U92" s="27">
        <f t="shared" si="18"/>
        <v>5.2060902658963215</v>
      </c>
      <c r="V92" s="7"/>
      <c r="W92" s="28">
        <f t="shared" ca="1" si="19"/>
        <v>-6.273945731237518E-2</v>
      </c>
      <c r="X92" s="27"/>
      <c r="Y92" s="7"/>
      <c r="Z92" s="46"/>
    </row>
    <row r="93" spans="1:26" s="26" customFormat="1" x14ac:dyDescent="0.25">
      <c r="A93" s="26">
        <v>12</v>
      </c>
      <c r="B93" s="26">
        <v>-603</v>
      </c>
      <c r="C93" s="26">
        <v>11549</v>
      </c>
      <c r="D93" s="26">
        <v>12234</v>
      </c>
      <c r="E93" s="26">
        <v>14866</v>
      </c>
      <c r="F93" s="26">
        <v>14165</v>
      </c>
      <c r="G93" s="27"/>
      <c r="H93" s="7"/>
      <c r="I93" s="28">
        <f t="shared" si="11"/>
        <v>-3317</v>
      </c>
      <c r="J93" s="27">
        <f t="shared" si="11"/>
        <v>-1931</v>
      </c>
      <c r="K93" s="7"/>
      <c r="L93" s="28">
        <f t="shared" ca="1" si="12"/>
        <v>-3284.1582459933361</v>
      </c>
      <c r="M93" s="26">
        <f t="shared" ca="1" si="13"/>
        <v>-1929.471406239393</v>
      </c>
      <c r="N93" s="26">
        <f t="shared" ca="1" si="14"/>
        <v>0.85652771565181773</v>
      </c>
      <c r="O93" s="27">
        <f t="shared" ca="1" si="15"/>
        <v>-0.50593156420736973</v>
      </c>
      <c r="P93" s="7"/>
      <c r="Q93" s="28">
        <f t="shared" ca="1" si="16"/>
        <v>0.85828910016597104</v>
      </c>
      <c r="R93" s="27">
        <f t="shared" ca="1" si="20"/>
        <v>292.90020866386328</v>
      </c>
      <c r="S93" s="7"/>
      <c r="T93" s="28">
        <f t="shared" si="17"/>
        <v>292.85999999999973</v>
      </c>
      <c r="U93" s="27">
        <f t="shared" si="18"/>
        <v>5.1113712473905881</v>
      </c>
      <c r="V93" s="7"/>
      <c r="W93" s="28">
        <f t="shared" ca="1" si="19"/>
        <v>4.0208663863552374E-2</v>
      </c>
      <c r="X93" s="27"/>
      <c r="Y93" s="7"/>
      <c r="Z93" s="46"/>
    </row>
    <row r="94" spans="1:26" s="26" customFormat="1" x14ac:dyDescent="0.25">
      <c r="A94" s="26">
        <v>13</v>
      </c>
      <c r="B94" s="26">
        <v>-613</v>
      </c>
      <c r="C94" s="26">
        <v>11461</v>
      </c>
      <c r="D94" s="26">
        <v>12398</v>
      </c>
      <c r="E94" s="26">
        <v>14953</v>
      </c>
      <c r="F94" s="26">
        <v>14006</v>
      </c>
      <c r="G94" s="27"/>
      <c r="H94" s="7"/>
      <c r="I94" s="28">
        <f t="shared" si="11"/>
        <v>-3492</v>
      </c>
      <c r="J94" s="27">
        <f t="shared" si="11"/>
        <v>-1608</v>
      </c>
      <c r="K94" s="7"/>
      <c r="L94" s="28">
        <f t="shared" ca="1" si="12"/>
        <v>-3459.1582459933361</v>
      </c>
      <c r="M94" s="26">
        <f t="shared" ca="1" si="13"/>
        <v>-1606.471406239393</v>
      </c>
      <c r="N94" s="26">
        <f t="shared" ca="1" si="14"/>
        <v>0.90216874114805756</v>
      </c>
      <c r="O94" s="27">
        <f t="shared" ca="1" si="15"/>
        <v>-0.42123691949248188</v>
      </c>
      <c r="P94" s="7"/>
      <c r="Q94" s="28">
        <f t="shared" ca="1" si="16"/>
        <v>0.90363640282696012</v>
      </c>
      <c r="R94" s="27">
        <f t="shared" ca="1" si="20"/>
        <v>287.37527285044712</v>
      </c>
      <c r="S94" s="7"/>
      <c r="T94" s="28">
        <f t="shared" si="17"/>
        <v>287.34299999999973</v>
      </c>
      <c r="U94" s="27">
        <f t="shared" si="18"/>
        <v>5.0150814325580617</v>
      </c>
      <c r="V94" s="7"/>
      <c r="W94" s="28">
        <f t="shared" ca="1" si="19"/>
        <v>3.2272850447384371E-2</v>
      </c>
      <c r="X94" s="27"/>
      <c r="Y94" s="7"/>
      <c r="Z94" s="46"/>
    </row>
    <row r="95" spans="1:26" s="26" customFormat="1" x14ac:dyDescent="0.25">
      <c r="A95" s="26">
        <v>14</v>
      </c>
      <c r="B95" s="26">
        <v>-639</v>
      </c>
      <c r="C95" s="26">
        <v>11398</v>
      </c>
      <c r="D95" s="26">
        <v>12590</v>
      </c>
      <c r="E95" s="26">
        <v>15033</v>
      </c>
      <c r="F95" s="26">
        <v>13833</v>
      </c>
      <c r="G95" s="27"/>
      <c r="H95" s="7"/>
      <c r="I95" s="28">
        <f t="shared" si="11"/>
        <v>-3635</v>
      </c>
      <c r="J95" s="27">
        <f t="shared" si="11"/>
        <v>-1243</v>
      </c>
      <c r="K95" s="7"/>
      <c r="L95" s="28">
        <f t="shared" ca="1" si="12"/>
        <v>-3602.1582459933361</v>
      </c>
      <c r="M95" s="26">
        <f t="shared" ca="1" si="13"/>
        <v>-1241.471406239393</v>
      </c>
      <c r="N95" s="26">
        <f t="shared" ca="1" si="14"/>
        <v>0.93946397912498492</v>
      </c>
      <c r="O95" s="27">
        <f t="shared" ca="1" si="15"/>
        <v>-0.32552934883943524</v>
      </c>
      <c r="P95" s="7"/>
      <c r="Q95" s="28">
        <f t="shared" ca="1" si="16"/>
        <v>0.94059963886863884</v>
      </c>
      <c r="R95" s="27">
        <f t="shared" ca="1" si="20"/>
        <v>281.47241234557225</v>
      </c>
      <c r="S95" s="7"/>
      <c r="T95" s="28">
        <f t="shared" si="17"/>
        <v>281.59199999999976</v>
      </c>
      <c r="U95" s="27">
        <f t="shared" si="18"/>
        <v>4.9147075472758681</v>
      </c>
      <c r="V95" s="7"/>
      <c r="W95" s="28">
        <f t="shared" ca="1" si="19"/>
        <v>-0.11958765442750519</v>
      </c>
      <c r="X95" s="27"/>
      <c r="Y95" s="7"/>
      <c r="Z95" s="46"/>
    </row>
    <row r="96" spans="1:26" s="26" customFormat="1" x14ac:dyDescent="0.25">
      <c r="A96" s="26">
        <v>15</v>
      </c>
      <c r="B96" s="26">
        <v>-633</v>
      </c>
      <c r="C96" s="26">
        <v>11332</v>
      </c>
      <c r="D96" s="26">
        <v>12754</v>
      </c>
      <c r="E96" s="26">
        <v>15077</v>
      </c>
      <c r="F96" s="26">
        <v>13645</v>
      </c>
      <c r="G96" s="27"/>
      <c r="H96" s="7"/>
      <c r="I96" s="28">
        <f t="shared" si="11"/>
        <v>-3745</v>
      </c>
      <c r="J96" s="27">
        <f t="shared" si="11"/>
        <v>-891</v>
      </c>
      <c r="K96" s="7"/>
      <c r="L96" s="28">
        <f t="shared" ca="1" si="12"/>
        <v>-3712.1582459933361</v>
      </c>
      <c r="M96" s="26">
        <f t="shared" ca="1" si="13"/>
        <v>-889.47140623939288</v>
      </c>
      <c r="N96" s="26">
        <f t="shared" ca="1" si="14"/>
        <v>0.96815262372262134</v>
      </c>
      <c r="O96" s="27">
        <f t="shared" ca="1" si="15"/>
        <v>-0.23323054097677104</v>
      </c>
      <c r="P96" s="7"/>
      <c r="Q96" s="28">
        <f t="shared" ca="1" si="16"/>
        <v>0.96896806240712852</v>
      </c>
      <c r="R96" s="27">
        <f t="shared" ca="1" si="20"/>
        <v>275.91598428476391</v>
      </c>
      <c r="S96" s="7"/>
      <c r="T96" s="28">
        <f t="shared" si="17"/>
        <v>275.89499999999975</v>
      </c>
      <c r="U96" s="27">
        <f t="shared" si="18"/>
        <v>4.8152761397897512</v>
      </c>
      <c r="V96" s="7"/>
      <c r="W96" s="28">
        <f t="shared" ca="1" si="19"/>
        <v>2.0984284764153927E-2</v>
      </c>
      <c r="X96" s="27"/>
      <c r="Y96" s="7"/>
      <c r="Z96" s="46"/>
    </row>
    <row r="97" spans="1:26" s="26" customFormat="1" x14ac:dyDescent="0.25">
      <c r="A97" s="26">
        <v>16</v>
      </c>
      <c r="B97" s="26">
        <v>-631</v>
      </c>
      <c r="C97" s="26">
        <v>11301</v>
      </c>
      <c r="D97" s="26">
        <v>12944</v>
      </c>
      <c r="E97" s="26">
        <v>15119</v>
      </c>
      <c r="F97" s="26">
        <v>13469</v>
      </c>
      <c r="G97" s="27"/>
      <c r="H97" s="7"/>
      <c r="I97" s="28">
        <f t="shared" si="11"/>
        <v>-3818</v>
      </c>
      <c r="J97" s="27">
        <f t="shared" si="11"/>
        <v>-525</v>
      </c>
      <c r="K97" s="7"/>
      <c r="L97" s="28">
        <f t="shared" ca="1" si="12"/>
        <v>-3785.1582459933361</v>
      </c>
      <c r="M97" s="26">
        <f t="shared" ca="1" si="13"/>
        <v>-523.47140623939288</v>
      </c>
      <c r="N97" s="26">
        <f t="shared" ca="1" si="14"/>
        <v>0.98719145150105281</v>
      </c>
      <c r="O97" s="27">
        <f t="shared" ca="1" si="15"/>
        <v>-0.1372607578013873</v>
      </c>
      <c r="P97" s="7"/>
      <c r="Q97" s="28">
        <f t="shared" ca="1" si="16"/>
        <v>0.98767386804853918</v>
      </c>
      <c r="R97" s="27">
        <f t="shared" ca="1" si="20"/>
        <v>270.29427209662538</v>
      </c>
      <c r="S97" s="7"/>
      <c r="T97" s="28">
        <f t="shared" si="17"/>
        <v>270.21599999999978</v>
      </c>
      <c r="U97" s="27">
        <f t="shared" si="18"/>
        <v>4.7161588915689938</v>
      </c>
      <c r="V97" s="7"/>
      <c r="W97" s="28">
        <f t="shared" ca="1" si="19"/>
        <v>7.8272096625596532E-2</v>
      </c>
      <c r="X97" s="27"/>
      <c r="Y97" s="7"/>
      <c r="Z97" s="46"/>
    </row>
    <row r="98" spans="1:26" s="26" customFormat="1" x14ac:dyDescent="0.25">
      <c r="A98" s="26">
        <v>17</v>
      </c>
      <c r="B98" s="26">
        <v>-635</v>
      </c>
      <c r="C98" s="26">
        <v>11286</v>
      </c>
      <c r="D98" s="26">
        <v>13134</v>
      </c>
      <c r="E98" s="26">
        <v>15135</v>
      </c>
      <c r="F98" s="26">
        <v>13280</v>
      </c>
      <c r="G98" s="27"/>
      <c r="H98" s="7"/>
      <c r="I98" s="28">
        <f t="shared" si="11"/>
        <v>-3849</v>
      </c>
      <c r="J98" s="27">
        <f t="shared" si="11"/>
        <v>-146</v>
      </c>
      <c r="K98" s="7"/>
      <c r="L98" s="28">
        <f t="shared" ca="1" si="12"/>
        <v>-3816.1582459933361</v>
      </c>
      <c r="M98" s="26">
        <f t="shared" ca="1" si="13"/>
        <v>-144.47140623939293</v>
      </c>
      <c r="N98" s="26">
        <f t="shared" ca="1" si="14"/>
        <v>0.99527643316038672</v>
      </c>
      <c r="O98" s="27">
        <f t="shared" ca="1" si="15"/>
        <v>-3.7882211835621099E-2</v>
      </c>
      <c r="P98" s="7"/>
      <c r="Q98" s="28">
        <f t="shared" ca="1" si="16"/>
        <v>0.9954139288463727</v>
      </c>
      <c r="R98" s="27">
        <f t="shared" ca="1" si="20"/>
        <v>264.56177731541459</v>
      </c>
      <c r="S98" s="7"/>
      <c r="T98" s="28">
        <f t="shared" si="17"/>
        <v>264.50099999999981</v>
      </c>
      <c r="U98" s="27">
        <f t="shared" si="18"/>
        <v>4.6164133248175183</v>
      </c>
      <c r="V98" s="7"/>
      <c r="W98" s="28">
        <f t="shared" ca="1" si="19"/>
        <v>6.0777315414782151E-2</v>
      </c>
      <c r="X98" s="27"/>
      <c r="Y98" s="7"/>
      <c r="Z98" s="46"/>
    </row>
    <row r="99" spans="1:26" s="26" customFormat="1" x14ac:dyDescent="0.25">
      <c r="A99" s="26">
        <v>18</v>
      </c>
      <c r="B99" s="26">
        <v>-633</v>
      </c>
      <c r="C99" s="26">
        <v>11288</v>
      </c>
      <c r="D99" s="26">
        <v>13320</v>
      </c>
      <c r="E99" s="26">
        <v>15134</v>
      </c>
      <c r="F99" s="26">
        <v>13091</v>
      </c>
      <c r="G99" s="27"/>
      <c r="H99" s="7"/>
      <c r="I99" s="28">
        <f t="shared" si="11"/>
        <v>-3846</v>
      </c>
      <c r="J99" s="27">
        <f t="shared" si="11"/>
        <v>229</v>
      </c>
      <c r="K99" s="7"/>
      <c r="L99" s="28">
        <f t="shared" ca="1" si="12"/>
        <v>-3813.1582459933361</v>
      </c>
      <c r="M99" s="26">
        <f t="shared" ca="1" si="13"/>
        <v>230.52859376060707</v>
      </c>
      <c r="N99" s="26">
        <f t="shared" ca="1" si="14"/>
        <v>0.99449401558045125</v>
      </c>
      <c r="O99" s="27">
        <f t="shared" ca="1" si="15"/>
        <v>6.0447484040796674E-2</v>
      </c>
      <c r="P99" s="7"/>
      <c r="Q99" s="28">
        <f t="shared" ca="1" si="16"/>
        <v>0.99429017782015061</v>
      </c>
      <c r="R99" s="27">
        <f t="shared" ca="1" si="20"/>
        <v>258.90334562748887</v>
      </c>
      <c r="S99" s="7"/>
      <c r="T99" s="28">
        <f t="shared" si="17"/>
        <v>258.8039999999998</v>
      </c>
      <c r="U99" s="27">
        <f t="shared" si="18"/>
        <v>4.5169819173314014</v>
      </c>
      <c r="V99" s="7"/>
      <c r="W99" s="28">
        <f t="shared" ca="1" si="19"/>
        <v>9.934562748907183E-2</v>
      </c>
      <c r="X99" s="27"/>
      <c r="Y99" s="7"/>
      <c r="Z99" s="46"/>
    </row>
    <row r="100" spans="1:26" s="26" customFormat="1" x14ac:dyDescent="0.25">
      <c r="A100" s="26">
        <v>19</v>
      </c>
      <c r="B100" s="26">
        <v>-619</v>
      </c>
      <c r="C100" s="26">
        <v>11305</v>
      </c>
      <c r="D100" s="26">
        <v>13501</v>
      </c>
      <c r="E100" s="26">
        <v>15114</v>
      </c>
      <c r="F100" s="26">
        <v>12907</v>
      </c>
      <c r="G100" s="27"/>
      <c r="H100" s="7"/>
      <c r="I100" s="28">
        <f t="shared" si="11"/>
        <v>-3809</v>
      </c>
      <c r="J100" s="27">
        <f t="shared" si="11"/>
        <v>594</v>
      </c>
      <c r="K100" s="7"/>
      <c r="L100" s="28">
        <f t="shared" ca="1" si="12"/>
        <v>-3776.1582459933361</v>
      </c>
      <c r="M100" s="26">
        <f t="shared" ca="1" si="13"/>
        <v>595.52859376060712</v>
      </c>
      <c r="N100" s="26">
        <f t="shared" ca="1" si="14"/>
        <v>0.98484419876124618</v>
      </c>
      <c r="O100" s="27">
        <f t="shared" ca="1" si="15"/>
        <v>0.1561550546938433</v>
      </c>
      <c r="P100" s="7"/>
      <c r="Q100" s="28">
        <f t="shared" ca="1" si="16"/>
        <v>0.98430807622959038</v>
      </c>
      <c r="R100" s="27">
        <f t="shared" ca="1" si="20"/>
        <v>253.36780368696827</v>
      </c>
      <c r="S100" s="7"/>
      <c r="T100" s="28">
        <f t="shared" si="17"/>
        <v>253.23299999999981</v>
      </c>
      <c r="U100" s="27">
        <f t="shared" si="18"/>
        <v>4.4197496247027974</v>
      </c>
      <c r="V100" s="7"/>
      <c r="W100" s="28">
        <f t="shared" ca="1" si="19"/>
        <v>0.13480368696846767</v>
      </c>
      <c r="X100" s="27"/>
      <c r="Y100" s="7"/>
      <c r="Z100" s="46"/>
    </row>
    <row r="101" spans="1:26" s="26" customFormat="1" x14ac:dyDescent="0.25">
      <c r="A101" s="26">
        <v>20</v>
      </c>
      <c r="B101" s="26">
        <v>-607</v>
      </c>
      <c r="C101" s="26">
        <v>11335</v>
      </c>
      <c r="D101" s="26">
        <v>13672</v>
      </c>
      <c r="E101" s="26">
        <v>15073</v>
      </c>
      <c r="F101" s="26">
        <v>12725</v>
      </c>
      <c r="G101" s="27"/>
      <c r="H101" s="7"/>
      <c r="I101" s="28">
        <f t="shared" si="11"/>
        <v>-3738</v>
      </c>
      <c r="J101" s="27">
        <f t="shared" si="11"/>
        <v>947</v>
      </c>
      <c r="K101" s="7"/>
      <c r="L101" s="28">
        <f t="shared" ca="1" si="12"/>
        <v>-3705.1582459933361</v>
      </c>
      <c r="M101" s="26">
        <f t="shared" ca="1" si="13"/>
        <v>948.52859376060712</v>
      </c>
      <c r="N101" s="26">
        <f t="shared" ca="1" si="14"/>
        <v>0.96632698270277184</v>
      </c>
      <c r="O101" s="27">
        <f t="shared" ca="1" si="15"/>
        <v>0.24871607507884458</v>
      </c>
      <c r="P101" s="7"/>
      <c r="Q101" s="28">
        <f t="shared" ca="1" si="16"/>
        <v>0.96546944449459826</v>
      </c>
      <c r="R101" s="27">
        <f t="shared" ca="1" si="20"/>
        <v>247.93637974671628</v>
      </c>
      <c r="S101" s="7"/>
      <c r="T101" s="28">
        <f t="shared" si="17"/>
        <v>247.76999999999981</v>
      </c>
      <c r="U101" s="27">
        <f t="shared" si="18"/>
        <v>4.3244022876663468</v>
      </c>
      <c r="V101" s="7"/>
      <c r="W101" s="28">
        <f t="shared" ca="1" si="19"/>
        <v>0.16637974671647271</v>
      </c>
      <c r="X101" s="27"/>
      <c r="Y101" s="7"/>
      <c r="Z101" s="46"/>
    </row>
    <row r="102" spans="1:26" s="26" customFormat="1" x14ac:dyDescent="0.25">
      <c r="A102" s="26">
        <v>21</v>
      </c>
      <c r="B102" s="26">
        <v>-627</v>
      </c>
      <c r="C102" s="26">
        <v>11387</v>
      </c>
      <c r="D102" s="26">
        <v>13839</v>
      </c>
      <c r="E102" s="26">
        <v>15003</v>
      </c>
      <c r="F102" s="26">
        <v>12539</v>
      </c>
      <c r="G102" s="27"/>
      <c r="H102" s="7"/>
      <c r="I102" s="28">
        <f t="shared" si="11"/>
        <v>-3616</v>
      </c>
      <c r="J102" s="27">
        <f t="shared" si="11"/>
        <v>1300</v>
      </c>
      <c r="K102" s="7"/>
      <c r="L102" s="28">
        <f t="shared" ca="1" si="12"/>
        <v>-3583.1582459933361</v>
      </c>
      <c r="M102" s="26">
        <f t="shared" ca="1" si="13"/>
        <v>1301.528593760607</v>
      </c>
      <c r="N102" s="26">
        <f t="shared" ca="1" si="14"/>
        <v>0.93450866778539321</v>
      </c>
      <c r="O102" s="27">
        <f t="shared" ca="1" si="15"/>
        <v>0.34127709546384583</v>
      </c>
      <c r="P102" s="7"/>
      <c r="Q102" s="28">
        <f t="shared" ca="1" si="16"/>
        <v>0.93332963376380496</v>
      </c>
      <c r="R102" s="27">
        <f t="shared" ca="1" si="20"/>
        <v>242.29712215458767</v>
      </c>
      <c r="S102" s="7"/>
      <c r="T102" s="28">
        <f t="shared" si="17"/>
        <v>242.12699999999981</v>
      </c>
      <c r="U102" s="27">
        <f t="shared" si="18"/>
        <v>4.2259133579763066</v>
      </c>
      <c r="V102" s="7"/>
      <c r="W102" s="28">
        <f t="shared" ca="1" si="19"/>
        <v>0.17012215458785818</v>
      </c>
      <c r="X102" s="27"/>
      <c r="Y102" s="7"/>
      <c r="Z102" s="46"/>
    </row>
    <row r="103" spans="1:26" s="26" customFormat="1" x14ac:dyDescent="0.25">
      <c r="A103" s="26">
        <v>22</v>
      </c>
      <c r="B103" s="26">
        <v>-617</v>
      </c>
      <c r="C103" s="26">
        <v>11465</v>
      </c>
      <c r="D103" s="26">
        <v>14020</v>
      </c>
      <c r="E103" s="26">
        <v>14947</v>
      </c>
      <c r="F103" s="26">
        <v>12376</v>
      </c>
      <c r="G103" s="27"/>
      <c r="H103" s="7"/>
      <c r="I103" s="28">
        <f t="shared" si="11"/>
        <v>-3482</v>
      </c>
      <c r="J103" s="27">
        <f t="shared" si="11"/>
        <v>1644</v>
      </c>
      <c r="K103" s="7"/>
      <c r="L103" s="28">
        <f t="shared" ca="1" si="12"/>
        <v>-3449.1582459933361</v>
      </c>
      <c r="M103" s="26">
        <f t="shared" ca="1" si="13"/>
        <v>1645.528593760607</v>
      </c>
      <c r="N103" s="26">
        <f t="shared" ca="1" si="14"/>
        <v>0.89956068254827237</v>
      </c>
      <c r="O103" s="27">
        <f t="shared" ca="1" si="15"/>
        <v>0.43147820314781304</v>
      </c>
      <c r="P103" s="7"/>
      <c r="Q103" s="28">
        <f t="shared" ca="1" si="16"/>
        <v>0.89806832574710549</v>
      </c>
      <c r="R103" s="27">
        <f t="shared" ca="1" si="20"/>
        <v>236.72031499522291</v>
      </c>
      <c r="S103" s="7"/>
      <c r="T103" s="28">
        <f t="shared" si="17"/>
        <v>236.57399999999981</v>
      </c>
      <c r="U103" s="27">
        <f t="shared" si="18"/>
        <v>4.1289952246130621</v>
      </c>
      <c r="V103" s="7"/>
      <c r="W103" s="28">
        <f t="shared" ca="1" si="19"/>
        <v>0.14631499522309355</v>
      </c>
      <c r="X103" s="27"/>
      <c r="Y103" s="7"/>
      <c r="Z103" s="46"/>
    </row>
    <row r="104" spans="1:26" s="26" customFormat="1" x14ac:dyDescent="0.25">
      <c r="A104" s="26">
        <v>23</v>
      </c>
      <c r="B104" s="26">
        <v>-639</v>
      </c>
      <c r="C104" s="26">
        <v>11559</v>
      </c>
      <c r="D104" s="26">
        <v>14193</v>
      </c>
      <c r="E104" s="26">
        <v>14852</v>
      </c>
      <c r="F104" s="26">
        <v>12209</v>
      </c>
      <c r="G104" s="27"/>
      <c r="H104" s="7"/>
      <c r="I104" s="28">
        <f t="shared" si="11"/>
        <v>-3293</v>
      </c>
      <c r="J104" s="27">
        <f t="shared" si="11"/>
        <v>1984</v>
      </c>
      <c r="K104" s="7"/>
      <c r="L104" s="28">
        <f t="shared" ca="1" si="12"/>
        <v>-3260.1582459933361</v>
      </c>
      <c r="M104" s="26">
        <f t="shared" ca="1" si="13"/>
        <v>1985.528593760607</v>
      </c>
      <c r="N104" s="26">
        <f t="shared" ca="1" si="14"/>
        <v>0.85026837501233343</v>
      </c>
      <c r="O104" s="27">
        <f t="shared" ca="1" si="15"/>
        <v>0.5206304607424318</v>
      </c>
      <c r="P104" s="7"/>
      <c r="Q104" s="28">
        <f t="shared" ca="1" si="16"/>
        <v>0.848466249849256</v>
      </c>
      <c r="R104" s="27">
        <f t="shared" ca="1" si="20"/>
        <v>230.84849242254177</v>
      </c>
      <c r="S104" s="7"/>
      <c r="T104" s="28">
        <f t="shared" si="17"/>
        <v>230.82299999999981</v>
      </c>
      <c r="U104" s="27">
        <f t="shared" si="18"/>
        <v>4.0286213393308676</v>
      </c>
      <c r="V104" s="7"/>
      <c r="W104" s="28">
        <f t="shared" ca="1" si="19"/>
        <v>2.5492422541958604E-2</v>
      </c>
      <c r="X104" s="27"/>
      <c r="Y104" s="7"/>
      <c r="Z104" s="46"/>
    </row>
    <row r="105" spans="1:26" s="26" customFormat="1" x14ac:dyDescent="0.25">
      <c r="A105" s="26">
        <v>24</v>
      </c>
      <c r="B105" s="26">
        <v>-637</v>
      </c>
      <c r="C105" s="26">
        <v>11668</v>
      </c>
      <c r="D105" s="26">
        <v>14349</v>
      </c>
      <c r="E105" s="26">
        <v>14751</v>
      </c>
      <c r="F105" s="26">
        <v>12058</v>
      </c>
      <c r="G105" s="27"/>
      <c r="H105" s="7"/>
      <c r="I105" s="28">
        <f t="shared" si="11"/>
        <v>-3083</v>
      </c>
      <c r="J105" s="27">
        <f t="shared" si="11"/>
        <v>2291</v>
      </c>
      <c r="K105" s="7"/>
      <c r="L105" s="28">
        <f t="shared" ca="1" si="12"/>
        <v>-3050.1582459933361</v>
      </c>
      <c r="M105" s="26">
        <f t="shared" ca="1" si="13"/>
        <v>2292.5285937606072</v>
      </c>
      <c r="N105" s="26">
        <f t="shared" ca="1" si="14"/>
        <v>0.79549914441684566</v>
      </c>
      <c r="O105" s="27">
        <f t="shared" ca="1" si="15"/>
        <v>0.60112970509992592</v>
      </c>
      <c r="P105" s="7"/>
      <c r="Q105" s="28">
        <f t="shared" ca="1" si="16"/>
        <v>0.79341725482275882</v>
      </c>
      <c r="R105" s="27">
        <f t="shared" ca="1" si="20"/>
        <v>225.2330811132889</v>
      </c>
      <c r="S105" s="7"/>
      <c r="T105" s="28">
        <f t="shared" si="17"/>
        <v>225.0899999999998</v>
      </c>
      <c r="U105" s="27">
        <f t="shared" si="18"/>
        <v>3.9285616133140326</v>
      </c>
      <c r="V105" s="7"/>
      <c r="W105" s="28">
        <f t="shared" ca="1" si="19"/>
        <v>0.14308111328909945</v>
      </c>
      <c r="X105" s="27"/>
      <c r="Y105" s="7"/>
      <c r="Z105" s="46"/>
    </row>
    <row r="106" spans="1:26" s="26" customFormat="1" x14ac:dyDescent="0.25">
      <c r="A106" s="26">
        <v>25</v>
      </c>
      <c r="B106" s="26">
        <v>-627</v>
      </c>
      <c r="C106" s="26">
        <v>11787</v>
      </c>
      <c r="D106" s="26">
        <v>14491</v>
      </c>
      <c r="E106" s="26">
        <v>14630</v>
      </c>
      <c r="F106" s="26">
        <v>11911</v>
      </c>
      <c r="G106" s="27"/>
      <c r="H106" s="7"/>
      <c r="I106" s="28">
        <f t="shared" si="11"/>
        <v>-2843</v>
      </c>
      <c r="J106" s="27">
        <f t="shared" si="11"/>
        <v>2580</v>
      </c>
      <c r="K106" s="7"/>
      <c r="L106" s="28">
        <f t="shared" ca="1" si="12"/>
        <v>-2810.1582459933361</v>
      </c>
      <c r="M106" s="26">
        <f t="shared" ca="1" si="13"/>
        <v>2581.5285937606072</v>
      </c>
      <c r="N106" s="26">
        <f t="shared" ca="1" si="14"/>
        <v>0.73290573802200243</v>
      </c>
      <c r="O106" s="27">
        <f t="shared" ca="1" si="15"/>
        <v>0.67690912405535186</v>
      </c>
      <c r="P106" s="7"/>
      <c r="Q106" s="28">
        <f t="shared" ca="1" si="16"/>
        <v>0.73056042063670801</v>
      </c>
      <c r="R106" s="27">
        <f t="shared" ca="1" si="20"/>
        <v>219.56533780253289</v>
      </c>
      <c r="S106" s="7"/>
      <c r="T106" s="28">
        <f t="shared" si="17"/>
        <v>219.4469999999998</v>
      </c>
      <c r="U106" s="27">
        <f t="shared" si="18"/>
        <v>3.8300726836239929</v>
      </c>
      <c r="V106" s="7"/>
      <c r="W106" s="28">
        <f t="shared" ca="1" si="19"/>
        <v>0.11833780253309101</v>
      </c>
      <c r="X106" s="27"/>
      <c r="Y106" s="7"/>
      <c r="Z106" s="46"/>
    </row>
    <row r="107" spans="1:26" s="26" customFormat="1" x14ac:dyDescent="0.25">
      <c r="A107" s="26">
        <v>26</v>
      </c>
      <c r="B107" s="26">
        <v>-611</v>
      </c>
      <c r="C107" s="26">
        <v>11920</v>
      </c>
      <c r="D107" s="26">
        <v>14626</v>
      </c>
      <c r="E107" s="26">
        <v>14505</v>
      </c>
      <c r="F107" s="26">
        <v>11790</v>
      </c>
      <c r="G107" s="27"/>
      <c r="H107" s="7"/>
      <c r="I107" s="28">
        <f t="shared" si="11"/>
        <v>-2585</v>
      </c>
      <c r="J107" s="27">
        <f t="shared" si="11"/>
        <v>2836</v>
      </c>
      <c r="K107" s="7"/>
      <c r="L107" s="28">
        <f t="shared" ca="1" si="12"/>
        <v>-2552.1582459933361</v>
      </c>
      <c r="M107" s="26">
        <f t="shared" ca="1" si="13"/>
        <v>2837.5285937606072</v>
      </c>
      <c r="N107" s="26">
        <f t="shared" ca="1" si="14"/>
        <v>0.66561782614754605</v>
      </c>
      <c r="O107" s="27">
        <f t="shared" ca="1" si="15"/>
        <v>0.74403552977365306</v>
      </c>
      <c r="P107" s="7"/>
      <c r="Q107" s="28">
        <f t="shared" ca="1" si="16"/>
        <v>0.66303908961588032</v>
      </c>
      <c r="R107" s="27">
        <f t="shared" ca="1" si="20"/>
        <v>214.08781618534624</v>
      </c>
      <c r="S107" s="7"/>
      <c r="T107" s="28">
        <f t="shared" si="17"/>
        <v>213.94799999999981</v>
      </c>
      <c r="U107" s="27">
        <f t="shared" si="18"/>
        <v>3.7340970280568246</v>
      </c>
      <c r="V107" s="7"/>
      <c r="W107" s="28">
        <f t="shared" ca="1" si="19"/>
        <v>0.13981618534643303</v>
      </c>
      <c r="X107" s="27"/>
      <c r="Y107" s="7"/>
      <c r="Z107" s="46"/>
    </row>
    <row r="108" spans="1:26" s="26" customFormat="1" x14ac:dyDescent="0.25">
      <c r="A108" s="26">
        <v>27</v>
      </c>
      <c r="B108" s="26">
        <v>-640</v>
      </c>
      <c r="C108" s="26">
        <v>12068</v>
      </c>
      <c r="D108" s="26">
        <v>14743</v>
      </c>
      <c r="E108" s="26">
        <v>14349</v>
      </c>
      <c r="F108" s="26">
        <v>11663</v>
      </c>
      <c r="G108" s="27"/>
      <c r="H108" s="7"/>
      <c r="I108" s="28">
        <f t="shared" si="11"/>
        <v>-2281</v>
      </c>
      <c r="J108" s="27">
        <f t="shared" si="11"/>
        <v>3080</v>
      </c>
      <c r="K108" s="7"/>
      <c r="L108" s="28">
        <f t="shared" ca="1" si="12"/>
        <v>-2248.1582459933361</v>
      </c>
      <c r="M108" s="26">
        <f t="shared" ca="1" si="13"/>
        <v>3081.5285937606072</v>
      </c>
      <c r="N108" s="26">
        <f t="shared" ca="1" si="14"/>
        <v>0.58633284471407798</v>
      </c>
      <c r="O108" s="27">
        <f t="shared" ca="1" si="15"/>
        <v>0.80801538522390892</v>
      </c>
      <c r="P108" s="7"/>
      <c r="Q108" s="28">
        <f t="shared" ca="1" si="16"/>
        <v>0.5835315392751379</v>
      </c>
      <c r="R108" s="27">
        <f t="shared" ca="1" si="20"/>
        <v>208.21835424510095</v>
      </c>
      <c r="S108" s="7"/>
      <c r="T108" s="28">
        <f t="shared" si="17"/>
        <v>208.18799999999982</v>
      </c>
      <c r="U108" s="27">
        <f t="shared" si="18"/>
        <v>3.6335660631419513</v>
      </c>
      <c r="V108" s="7"/>
      <c r="W108" s="28">
        <f t="shared" ca="1" si="19"/>
        <v>3.0354245101136712E-2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-601</v>
      </c>
      <c r="C109" s="26">
        <v>12222</v>
      </c>
      <c r="D109" s="26">
        <v>14842</v>
      </c>
      <c r="E109" s="26">
        <v>14204</v>
      </c>
      <c r="F109" s="26">
        <v>11566</v>
      </c>
      <c r="G109" s="27"/>
      <c r="H109" s="7"/>
      <c r="I109" s="28">
        <f t="shared" si="11"/>
        <v>-1982</v>
      </c>
      <c r="J109" s="27">
        <f t="shared" si="11"/>
        <v>3276</v>
      </c>
      <c r="K109" s="7"/>
      <c r="L109" s="28">
        <f t="shared" ca="1" si="12"/>
        <v>-1949.1582459933361</v>
      </c>
      <c r="M109" s="26">
        <f t="shared" ca="1" si="13"/>
        <v>3277.5285937606072</v>
      </c>
      <c r="N109" s="26">
        <f t="shared" ca="1" si="14"/>
        <v>0.50835189258050251</v>
      </c>
      <c r="O109" s="27">
        <f t="shared" ca="1" si="15"/>
        <v>0.85940903960198323</v>
      </c>
      <c r="P109" s="7"/>
      <c r="Q109" s="28">
        <f t="shared" ca="1" si="16"/>
        <v>0.50537171616858745</v>
      </c>
      <c r="R109" s="27">
        <f t="shared" ca="1" si="20"/>
        <v>202.83980850569628</v>
      </c>
      <c r="S109" s="7"/>
      <c r="T109" s="28">
        <f t="shared" si="17"/>
        <v>202.77899999999983</v>
      </c>
      <c r="U109" s="27">
        <f t="shared" si="18"/>
        <v>3.5391612039015783</v>
      </c>
      <c r="V109" s="7"/>
      <c r="W109" s="28">
        <f t="shared" ca="1" si="19"/>
        <v>6.0808505696456905E-2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-606</v>
      </c>
      <c r="C110" s="26">
        <v>12384</v>
      </c>
      <c r="D110" s="26">
        <v>14931</v>
      </c>
      <c r="E110" s="26">
        <v>14045</v>
      </c>
      <c r="F110" s="26">
        <v>11484</v>
      </c>
      <c r="G110" s="27"/>
      <c r="H110" s="7"/>
      <c r="I110" s="28">
        <f t="shared" si="11"/>
        <v>-1661</v>
      </c>
      <c r="J110" s="27">
        <f t="shared" si="11"/>
        <v>3447</v>
      </c>
      <c r="K110" s="7"/>
      <c r="L110" s="28">
        <f t="shared" ca="1" si="12"/>
        <v>-1628.1582459933361</v>
      </c>
      <c r="M110" s="26">
        <f t="shared" ca="1" si="13"/>
        <v>3448.5285937606072</v>
      </c>
      <c r="N110" s="26">
        <f t="shared" ca="1" si="14"/>
        <v>0.42463321152739975</v>
      </c>
      <c r="O110" s="27">
        <f t="shared" ca="1" si="15"/>
        <v>0.90424738092162971</v>
      </c>
      <c r="P110" s="7"/>
      <c r="Q110" s="28">
        <f t="shared" ca="1" si="16"/>
        <v>0.42149688482247577</v>
      </c>
      <c r="R110" s="27">
        <f t="shared" ca="1" si="20"/>
        <v>197.37397951775142</v>
      </c>
      <c r="S110" s="7"/>
      <c r="T110" s="28">
        <f t="shared" si="17"/>
        <v>197.32499999999982</v>
      </c>
      <c r="U110" s="27">
        <f t="shared" si="18"/>
        <v>3.4439709464978074</v>
      </c>
      <c r="V110" s="7"/>
      <c r="W110" s="28">
        <f t="shared" ca="1" si="19"/>
        <v>4.8979517751604362E-2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-638</v>
      </c>
      <c r="C111" s="26">
        <v>12555</v>
      </c>
      <c r="D111" s="26">
        <v>14997</v>
      </c>
      <c r="E111" s="26">
        <v>13859</v>
      </c>
      <c r="F111" s="26">
        <v>11404</v>
      </c>
      <c r="G111" s="27"/>
      <c r="H111" s="7"/>
      <c r="I111" s="28">
        <f t="shared" si="11"/>
        <v>-1304</v>
      </c>
      <c r="J111" s="27">
        <f t="shared" si="11"/>
        <v>3593</v>
      </c>
      <c r="K111" s="7"/>
      <c r="L111" s="28">
        <f t="shared" ca="1" si="12"/>
        <v>-1271.1582459933361</v>
      </c>
      <c r="M111" s="26">
        <f t="shared" ca="1" si="13"/>
        <v>3594.5285937606072</v>
      </c>
      <c r="N111" s="26">
        <f t="shared" ca="1" si="14"/>
        <v>0.33152551951507053</v>
      </c>
      <c r="O111" s="27">
        <f t="shared" ca="1" si="15"/>
        <v>0.94253040918284836</v>
      </c>
      <c r="P111" s="7"/>
      <c r="Q111" s="28">
        <f t="shared" ca="1" si="16"/>
        <v>0.32825574119873974</v>
      </c>
      <c r="R111" s="27">
        <f t="shared" ca="1" si="20"/>
        <v>191.58406918680691</v>
      </c>
      <c r="S111" s="7"/>
      <c r="T111" s="28">
        <f t="shared" si="17"/>
        <v>191.58299999999983</v>
      </c>
      <c r="U111" s="27">
        <f t="shared" si="18"/>
        <v>3.3437541408482931</v>
      </c>
      <c r="V111" s="7"/>
      <c r="W111" s="28">
        <f t="shared" ca="1" si="19"/>
        <v>1.069186807086453E-3</v>
      </c>
      <c r="X111" s="27"/>
      <c r="Y111" s="7"/>
      <c r="Z111" s="46"/>
    </row>
    <row r="112" spans="1:26" s="26" customFormat="1" x14ac:dyDescent="0.25">
      <c r="A112" s="26">
        <v>31</v>
      </c>
      <c r="B112" s="26">
        <v>-632</v>
      </c>
      <c r="C112" s="26">
        <v>12734</v>
      </c>
      <c r="D112" s="26">
        <v>15052</v>
      </c>
      <c r="E112" s="26">
        <v>13675</v>
      </c>
      <c r="F112" s="26">
        <v>11350</v>
      </c>
      <c r="G112" s="27"/>
      <c r="H112" s="7"/>
      <c r="I112" s="28">
        <f t="shared" si="11"/>
        <v>-941</v>
      </c>
      <c r="J112" s="27">
        <f t="shared" si="11"/>
        <v>3702</v>
      </c>
      <c r="K112" s="7"/>
      <c r="L112" s="28">
        <f t="shared" ca="1" si="12"/>
        <v>-908.15824599333621</v>
      </c>
      <c r="M112" s="26">
        <f t="shared" ca="1" si="13"/>
        <v>3703.5285937606072</v>
      </c>
      <c r="N112" s="26">
        <f t="shared" ca="1" si="14"/>
        <v>0.23685299234287024</v>
      </c>
      <c r="O112" s="27">
        <f t="shared" ca="1" si="15"/>
        <v>0.97111157411759386</v>
      </c>
      <c r="P112" s="7"/>
      <c r="Q112" s="28">
        <f t="shared" ca="1" si="16"/>
        <v>0.23348343075552114</v>
      </c>
      <c r="R112" s="27">
        <f t="shared" ca="1" si="20"/>
        <v>185.90131312376468</v>
      </c>
      <c r="S112" s="7"/>
      <c r="T112" s="28">
        <f t="shared" si="17"/>
        <v>185.89499999999984</v>
      </c>
      <c r="U112" s="27">
        <f t="shared" si="18"/>
        <v>3.2444798129948564</v>
      </c>
      <c r="V112" s="7"/>
      <c r="W112" s="28">
        <f t="shared" ca="1" si="19"/>
        <v>6.3131237648406113E-3</v>
      </c>
      <c r="X112" s="27"/>
      <c r="Y112" s="7"/>
      <c r="Z112" s="46"/>
    </row>
    <row r="113" spans="1:26" s="26" customFormat="1" x14ac:dyDescent="0.25">
      <c r="A113" s="26">
        <v>32</v>
      </c>
      <c r="B113" s="26">
        <v>-635</v>
      </c>
      <c r="C113" s="26">
        <v>12938</v>
      </c>
      <c r="D113" s="26">
        <v>15102</v>
      </c>
      <c r="E113" s="26">
        <v>13505</v>
      </c>
      <c r="F113" s="26">
        <v>11328</v>
      </c>
      <c r="G113" s="27"/>
      <c r="H113" s="7"/>
      <c r="I113" s="28">
        <f t="shared" si="11"/>
        <v>-567</v>
      </c>
      <c r="J113" s="27">
        <f t="shared" si="11"/>
        <v>3774</v>
      </c>
      <c r="K113" s="7"/>
      <c r="L113" s="28">
        <f t="shared" ca="1" si="12"/>
        <v>-534.15824599333621</v>
      </c>
      <c r="M113" s="26">
        <f t="shared" ca="1" si="13"/>
        <v>3775.5285937606072</v>
      </c>
      <c r="N113" s="26">
        <f t="shared" ca="1" si="14"/>
        <v>0.13931160071090629</v>
      </c>
      <c r="O113" s="27">
        <f t="shared" ca="1" si="15"/>
        <v>0.98999087572586608</v>
      </c>
      <c r="P113" s="7"/>
      <c r="Q113" s="28">
        <f t="shared" ca="1" si="16"/>
        <v>0.13587591633636881</v>
      </c>
      <c r="R113" s="27">
        <f t="shared" ca="1" si="20"/>
        <v>180.1973373942119</v>
      </c>
      <c r="S113" s="7"/>
      <c r="T113" s="28">
        <f t="shared" si="17"/>
        <v>180.17999999999984</v>
      </c>
      <c r="U113" s="27">
        <f t="shared" si="18"/>
        <v>3.14473424624338</v>
      </c>
      <c r="V113" s="7"/>
      <c r="W113" s="28">
        <f t="shared" ca="1" si="19"/>
        <v>1.7337394212063373E-2</v>
      </c>
      <c r="X113" s="27"/>
      <c r="Y113" s="7"/>
      <c r="Z113" s="46"/>
    </row>
    <row r="114" spans="1:26" s="26" customFormat="1" x14ac:dyDescent="0.25">
      <c r="A114" s="26">
        <v>33</v>
      </c>
      <c r="B114" s="26">
        <v>-628</v>
      </c>
      <c r="C114" s="26">
        <v>13113</v>
      </c>
      <c r="D114" s="26">
        <v>15106</v>
      </c>
      <c r="E114" s="26">
        <v>13304</v>
      </c>
      <c r="F114" s="26">
        <v>11301</v>
      </c>
      <c r="G114" s="27"/>
      <c r="H114" s="7"/>
      <c r="I114" s="28">
        <f t="shared" si="11"/>
        <v>-191</v>
      </c>
      <c r="J114" s="27">
        <f t="shared" si="11"/>
        <v>3805</v>
      </c>
      <c r="K114" s="7"/>
      <c r="L114" s="28">
        <f t="shared" ca="1" si="12"/>
        <v>-158.15824599333618</v>
      </c>
      <c r="M114" s="26">
        <f t="shared" ca="1" si="13"/>
        <v>3806.5285937606072</v>
      </c>
      <c r="N114" s="26">
        <f t="shared" ca="1" si="14"/>
        <v>4.1248597358985291E-2</v>
      </c>
      <c r="O114" s="27">
        <f t="shared" ca="1" si="15"/>
        <v>0.99811946391831652</v>
      </c>
      <c r="P114" s="7"/>
      <c r="Q114" s="28">
        <f t="shared" ca="1" si="16"/>
        <v>3.7784105662706464E-2</v>
      </c>
      <c r="R114" s="27">
        <f t="shared" ca="1" si="20"/>
        <v>174.55025175056994</v>
      </c>
      <c r="S114" s="7"/>
      <c r="T114" s="28">
        <f t="shared" si="17"/>
        <v>174.52799999999985</v>
      </c>
      <c r="U114" s="27">
        <f t="shared" si="18"/>
        <v>3.046088236920661</v>
      </c>
      <c r="V114" s="7"/>
      <c r="W114" s="28">
        <f t="shared" ca="1" si="19"/>
        <v>2.2251750570092099E-2</v>
      </c>
      <c r="X114" s="27"/>
      <c r="Y114" s="7"/>
      <c r="Z114" s="46"/>
    </row>
    <row r="115" spans="1:26" s="26" customFormat="1" x14ac:dyDescent="0.25">
      <c r="A115" s="26">
        <v>34</v>
      </c>
      <c r="B115" s="26">
        <v>-622</v>
      </c>
      <c r="C115" s="26">
        <v>13307</v>
      </c>
      <c r="D115" s="26">
        <v>15121</v>
      </c>
      <c r="E115" s="26">
        <v>13130</v>
      </c>
      <c r="F115" s="26">
        <v>11314</v>
      </c>
      <c r="G115" s="27"/>
      <c r="H115" s="7"/>
      <c r="I115" s="28">
        <f t="shared" si="11"/>
        <v>177</v>
      </c>
      <c r="J115" s="27">
        <f t="shared" si="11"/>
        <v>3807</v>
      </c>
      <c r="K115" s="7"/>
      <c r="L115" s="28">
        <f t="shared" ca="1" si="12"/>
        <v>209.84175400666382</v>
      </c>
      <c r="M115" s="26">
        <f t="shared" ca="1" si="13"/>
        <v>3808.5285937606072</v>
      </c>
      <c r="N115" s="26">
        <f t="shared" ca="1" si="14"/>
        <v>-5.4727959113107585E-2</v>
      </c>
      <c r="O115" s="27">
        <f t="shared" ca="1" si="15"/>
        <v>0.99864388896299083</v>
      </c>
      <c r="P115" s="7"/>
      <c r="Q115" s="28">
        <f t="shared" ca="1" si="16"/>
        <v>-5.8194849471998954E-2</v>
      </c>
      <c r="R115" s="27">
        <f t="shared" ca="1" si="20"/>
        <v>169.04726294715783</v>
      </c>
      <c r="S115" s="7"/>
      <c r="T115" s="28">
        <f t="shared" si="17"/>
        <v>168.92999999999984</v>
      </c>
      <c r="U115" s="27">
        <f t="shared" si="18"/>
        <v>2.9483847053940178</v>
      </c>
      <c r="V115" s="7"/>
      <c r="W115" s="28">
        <f t="shared" ca="1" si="19"/>
        <v>0.11726294715799668</v>
      </c>
      <c r="X115" s="27"/>
      <c r="Y115" s="7"/>
      <c r="Z115" s="46"/>
    </row>
    <row r="116" spans="1:26" s="26" customFormat="1" x14ac:dyDescent="0.25">
      <c r="A116" s="26">
        <v>35</v>
      </c>
      <c r="B116" s="26">
        <v>-620</v>
      </c>
      <c r="C116" s="26">
        <v>13492</v>
      </c>
      <c r="D116" s="26">
        <v>15095</v>
      </c>
      <c r="E116" s="26">
        <v>12942</v>
      </c>
      <c r="F116" s="26">
        <v>11330</v>
      </c>
      <c r="G116" s="27"/>
      <c r="H116" s="7"/>
      <c r="I116" s="28">
        <f t="shared" si="11"/>
        <v>550</v>
      </c>
      <c r="J116" s="27">
        <f t="shared" si="11"/>
        <v>3765</v>
      </c>
      <c r="K116" s="7"/>
      <c r="L116" s="28">
        <f t="shared" ca="1" si="12"/>
        <v>582.84175400666379</v>
      </c>
      <c r="M116" s="26">
        <f t="shared" ca="1" si="13"/>
        <v>3766.5285937606072</v>
      </c>
      <c r="N116" s="26">
        <f t="shared" ca="1" si="14"/>
        <v>-0.15200854488509302</v>
      </c>
      <c r="O116" s="27">
        <f t="shared" ca="1" si="15"/>
        <v>0.987630963024832</v>
      </c>
      <c r="P116" s="7"/>
      <c r="Q116" s="28">
        <f t="shared" ca="1" si="16"/>
        <v>-0.15543779252522621</v>
      </c>
      <c r="R116" s="27">
        <f t="shared" ca="1" si="20"/>
        <v>163.43823799705729</v>
      </c>
      <c r="S116" s="7"/>
      <c r="T116" s="28">
        <f t="shared" si="17"/>
        <v>163.34999999999982</v>
      </c>
      <c r="U116" s="27">
        <f t="shared" si="18"/>
        <v>2.8509953331327345</v>
      </c>
      <c r="V116" s="7"/>
      <c r="W116" s="28">
        <f t="shared" ca="1" si="19"/>
        <v>8.8237997057461826E-2</v>
      </c>
      <c r="X116" s="27"/>
      <c r="Y116" s="7"/>
      <c r="Z116" s="46"/>
    </row>
    <row r="117" spans="1:26" s="26" customFormat="1" x14ac:dyDescent="0.25">
      <c r="A117" s="26">
        <v>36</v>
      </c>
      <c r="B117" s="26">
        <v>-607</v>
      </c>
      <c r="C117" s="26">
        <v>13659</v>
      </c>
      <c r="D117" s="26">
        <v>15048</v>
      </c>
      <c r="E117" s="26">
        <v>12754</v>
      </c>
      <c r="F117" s="26">
        <v>11362</v>
      </c>
      <c r="G117" s="27"/>
      <c r="H117" s="7"/>
      <c r="I117" s="28">
        <f t="shared" si="11"/>
        <v>905</v>
      </c>
      <c r="J117" s="27">
        <f t="shared" si="11"/>
        <v>3686</v>
      </c>
      <c r="K117" s="7"/>
      <c r="L117" s="28">
        <f t="shared" ca="1" si="12"/>
        <v>937.84175400666379</v>
      </c>
      <c r="M117" s="26">
        <f t="shared" ca="1" si="13"/>
        <v>3687.5285937606072</v>
      </c>
      <c r="N117" s="26">
        <f t="shared" ca="1" si="14"/>
        <v>-0.24459462517746522</v>
      </c>
      <c r="O117" s="27">
        <f t="shared" ca="1" si="15"/>
        <v>0.9669161737602</v>
      </c>
      <c r="P117" s="7"/>
      <c r="Q117" s="28">
        <f t="shared" ca="1" si="16"/>
        <v>-0.24795252404697085</v>
      </c>
      <c r="R117" s="27">
        <f t="shared" ca="1" si="20"/>
        <v>157.99953705927794</v>
      </c>
      <c r="S117" s="7"/>
      <c r="T117" s="28">
        <f t="shared" si="17"/>
        <v>157.88699999999983</v>
      </c>
      <c r="U117" s="27">
        <f t="shared" si="18"/>
        <v>2.7556479960962843</v>
      </c>
      <c r="V117" s="7"/>
      <c r="W117" s="28">
        <f t="shared" ca="1" si="19"/>
        <v>0.11253705927811097</v>
      </c>
      <c r="X117" s="27"/>
      <c r="Y117" s="7"/>
      <c r="Z117" s="46"/>
    </row>
    <row r="118" spans="1:26" s="26" customFormat="1" x14ac:dyDescent="0.25">
      <c r="A118" s="26">
        <v>37</v>
      </c>
      <c r="B118" s="26">
        <v>-613</v>
      </c>
      <c r="C118" s="26">
        <v>13847</v>
      </c>
      <c r="D118" s="26">
        <v>15008</v>
      </c>
      <c r="E118" s="26">
        <v>12586</v>
      </c>
      <c r="F118" s="26">
        <v>11426</v>
      </c>
      <c r="G118" s="27"/>
      <c r="H118" s="7"/>
      <c r="I118" s="28">
        <f t="shared" si="11"/>
        <v>1261</v>
      </c>
      <c r="J118" s="27">
        <f t="shared" si="11"/>
        <v>3582</v>
      </c>
      <c r="K118" s="7"/>
      <c r="L118" s="28">
        <f t="shared" ca="1" si="12"/>
        <v>1293.8417540066639</v>
      </c>
      <c r="M118" s="26">
        <f t="shared" ca="1" si="13"/>
        <v>3583.5285937606072</v>
      </c>
      <c r="N118" s="26">
        <f t="shared" ca="1" si="14"/>
        <v>-0.33744151132981598</v>
      </c>
      <c r="O118" s="27">
        <f t="shared" ca="1" si="15"/>
        <v>0.93964607143714018</v>
      </c>
      <c r="P118" s="7"/>
      <c r="Q118" s="28">
        <f t="shared" ca="1" si="16"/>
        <v>-0.34070530775118235</v>
      </c>
      <c r="R118" s="27">
        <f t="shared" ca="1" si="20"/>
        <v>152.45225190801602</v>
      </c>
      <c r="S118" s="7"/>
      <c r="T118" s="28">
        <f t="shared" si="17"/>
        <v>152.36999999999983</v>
      </c>
      <c r="U118" s="27">
        <f t="shared" si="18"/>
        <v>2.659358181263757</v>
      </c>
      <c r="V118" s="7"/>
      <c r="W118" s="28">
        <f t="shared" ca="1" si="19"/>
        <v>8.2251908016189645E-2</v>
      </c>
      <c r="X118" s="27"/>
      <c r="Y118" s="7"/>
      <c r="Z118" s="46"/>
    </row>
    <row r="119" spans="1:26" s="26" customFormat="1" x14ac:dyDescent="0.25">
      <c r="A119" s="26">
        <v>38</v>
      </c>
      <c r="B119" s="26">
        <v>-622</v>
      </c>
      <c r="C119" s="26">
        <v>14025</v>
      </c>
      <c r="D119" s="26">
        <v>14936</v>
      </c>
      <c r="E119" s="26">
        <v>12419</v>
      </c>
      <c r="F119" s="26">
        <v>11508</v>
      </c>
      <c r="G119" s="27"/>
      <c r="H119" s="7"/>
      <c r="I119" s="28">
        <f t="shared" si="11"/>
        <v>1606</v>
      </c>
      <c r="J119" s="27">
        <f t="shared" si="11"/>
        <v>3428</v>
      </c>
      <c r="K119" s="7"/>
      <c r="L119" s="28">
        <f t="shared" ca="1" si="12"/>
        <v>1638.8417540066639</v>
      </c>
      <c r="M119" s="26">
        <f t="shared" ca="1" si="13"/>
        <v>3429.5285937606072</v>
      </c>
      <c r="N119" s="26">
        <f t="shared" ca="1" si="14"/>
        <v>-0.42741953302240304</v>
      </c>
      <c r="O119" s="27">
        <f t="shared" ca="1" si="15"/>
        <v>0.8992653429972246</v>
      </c>
      <c r="P119" s="7"/>
      <c r="Q119" s="28">
        <f t="shared" ca="1" si="16"/>
        <v>-0.43054369921355456</v>
      </c>
      <c r="R119" s="27">
        <f t="shared" ca="1" si="20"/>
        <v>146.79851114269269</v>
      </c>
      <c r="S119" s="7"/>
      <c r="T119" s="28">
        <f t="shared" si="17"/>
        <v>146.77199999999982</v>
      </c>
      <c r="U119" s="27">
        <f t="shared" si="18"/>
        <v>2.5616546497371142</v>
      </c>
      <c r="V119" s="7"/>
      <c r="W119" s="28">
        <f t="shared" ca="1" si="19"/>
        <v>2.6511142692868361E-2</v>
      </c>
      <c r="X119" s="27"/>
      <c r="Y119" s="7"/>
      <c r="Z119" s="46"/>
    </row>
    <row r="120" spans="1:26" s="26" customFormat="1" x14ac:dyDescent="0.25">
      <c r="A120" s="26">
        <v>39</v>
      </c>
      <c r="B120" s="26">
        <v>-635</v>
      </c>
      <c r="C120" s="26">
        <v>14190</v>
      </c>
      <c r="D120" s="26">
        <v>14851</v>
      </c>
      <c r="E120" s="26">
        <v>12244</v>
      </c>
      <c r="F120" s="26">
        <v>11595</v>
      </c>
      <c r="G120" s="27"/>
      <c r="H120" s="7"/>
      <c r="I120" s="28">
        <f t="shared" si="11"/>
        <v>1946</v>
      </c>
      <c r="J120" s="27">
        <f t="shared" si="11"/>
        <v>3256</v>
      </c>
      <c r="K120" s="7"/>
      <c r="L120" s="28">
        <f t="shared" ca="1" si="12"/>
        <v>1978.8417540066639</v>
      </c>
      <c r="M120" s="26">
        <f t="shared" ca="1" si="13"/>
        <v>3257.5285937606072</v>
      </c>
      <c r="N120" s="26">
        <f t="shared" ca="1" si="14"/>
        <v>-0.51609352541509756</v>
      </c>
      <c r="O120" s="27">
        <f t="shared" ca="1" si="15"/>
        <v>0.85416478915524097</v>
      </c>
      <c r="P120" s="7"/>
      <c r="Q120" s="28">
        <f t="shared" ca="1" si="16"/>
        <v>-0.51906166974032286</v>
      </c>
      <c r="R120" s="27">
        <f t="shared" ca="1" si="20"/>
        <v>141.09598745557207</v>
      </c>
      <c r="S120" s="7"/>
      <c r="T120" s="28">
        <f t="shared" si="17"/>
        <v>141.05699999999982</v>
      </c>
      <c r="U120" s="27">
        <f t="shared" si="18"/>
        <v>2.4619090829856383</v>
      </c>
      <c r="V120" s="7"/>
      <c r="W120" s="28">
        <f t="shared" ca="1" si="19"/>
        <v>3.8987455572254248E-2</v>
      </c>
      <c r="X120" s="27"/>
      <c r="Y120" s="7"/>
      <c r="Z120" s="46"/>
    </row>
    <row r="121" spans="1:26" s="26" customFormat="1" x14ac:dyDescent="0.25">
      <c r="A121" s="26">
        <v>40</v>
      </c>
      <c r="B121" s="26">
        <v>-637</v>
      </c>
      <c r="C121" s="26">
        <v>14344</v>
      </c>
      <c r="D121" s="26">
        <v>14735</v>
      </c>
      <c r="E121" s="26">
        <v>12087</v>
      </c>
      <c r="F121" s="26">
        <v>11705</v>
      </c>
      <c r="G121" s="27"/>
      <c r="H121" s="7"/>
      <c r="I121" s="28">
        <f t="shared" si="11"/>
        <v>2257</v>
      </c>
      <c r="J121" s="27">
        <f t="shared" si="11"/>
        <v>3030</v>
      </c>
      <c r="K121" s="7"/>
      <c r="L121" s="28">
        <f t="shared" ca="1" si="12"/>
        <v>2289.8417540066639</v>
      </c>
      <c r="M121" s="26">
        <f t="shared" ca="1" si="13"/>
        <v>3031.5285937606072</v>
      </c>
      <c r="N121" s="26">
        <f t="shared" ca="1" si="14"/>
        <v>-0.59720414786841514</v>
      </c>
      <c r="O121" s="27">
        <f t="shared" ca="1" si="15"/>
        <v>0.79490475910705316</v>
      </c>
      <c r="P121" s="7"/>
      <c r="Q121" s="28">
        <f t="shared" ca="1" si="16"/>
        <v>-0.59996707342221622</v>
      </c>
      <c r="R121" s="27">
        <f t="shared" ca="1" si="20"/>
        <v>135.33807479912059</v>
      </c>
      <c r="S121" s="7"/>
      <c r="T121" s="28">
        <f t="shared" si="17"/>
        <v>135.32399999999981</v>
      </c>
      <c r="U121" s="27">
        <f t="shared" si="18"/>
        <v>2.3618493569688033</v>
      </c>
      <c r="V121" s="7"/>
      <c r="W121" s="28">
        <f t="shared" ca="1" si="19"/>
        <v>1.407479912077747E-2</v>
      </c>
      <c r="X121" s="27"/>
      <c r="Y121" s="7"/>
      <c r="Z121" s="46"/>
    </row>
    <row r="122" spans="1:26" s="26" customFormat="1" x14ac:dyDescent="0.25">
      <c r="A122" s="26">
        <v>41</v>
      </c>
      <c r="B122" s="26">
        <v>-631</v>
      </c>
      <c r="C122" s="26">
        <v>14494</v>
      </c>
      <c r="D122" s="26">
        <v>14616</v>
      </c>
      <c r="E122" s="26">
        <v>11937</v>
      </c>
      <c r="F122" s="26">
        <v>11826</v>
      </c>
      <c r="G122" s="27"/>
      <c r="H122" s="7"/>
      <c r="I122" s="28">
        <f t="shared" si="11"/>
        <v>2557</v>
      </c>
      <c r="J122" s="27">
        <f t="shared" si="11"/>
        <v>2790</v>
      </c>
      <c r="K122" s="7"/>
      <c r="L122" s="28">
        <f t="shared" ca="1" si="12"/>
        <v>2589.8417540066639</v>
      </c>
      <c r="M122" s="26">
        <f t="shared" ca="1" si="13"/>
        <v>2791.5285937606072</v>
      </c>
      <c r="N122" s="26">
        <f t="shared" ca="1" si="14"/>
        <v>-0.67544590586196918</v>
      </c>
      <c r="O122" s="27">
        <f t="shared" ca="1" si="15"/>
        <v>0.73197375374614582</v>
      </c>
      <c r="P122" s="7"/>
      <c r="Q122" s="28">
        <f t="shared" ca="1" si="16"/>
        <v>-0.67799085242057611</v>
      </c>
      <c r="R122" s="27">
        <f t="shared" ca="1" si="20"/>
        <v>129.57493410738988</v>
      </c>
      <c r="S122" s="7"/>
      <c r="T122" s="28">
        <f t="shared" si="17"/>
        <v>129.64499999999981</v>
      </c>
      <c r="U122" s="27">
        <f t="shared" si="18"/>
        <v>2.2627321087480454</v>
      </c>
      <c r="V122" s="7"/>
      <c r="W122" s="28">
        <f t="shared" ca="1" si="19"/>
        <v>-7.0065892609932234E-2</v>
      </c>
      <c r="X122" s="27"/>
      <c r="Y122" s="7"/>
      <c r="Z122" s="46"/>
    </row>
    <row r="123" spans="1:26" s="26" customFormat="1" x14ac:dyDescent="0.25">
      <c r="A123" s="26">
        <v>42</v>
      </c>
      <c r="B123" s="26">
        <v>-622</v>
      </c>
      <c r="C123" s="26">
        <v>14613</v>
      </c>
      <c r="D123" s="26">
        <v>14476</v>
      </c>
      <c r="E123" s="26">
        <v>11796</v>
      </c>
      <c r="F123" s="26">
        <v>11950</v>
      </c>
      <c r="G123" s="27"/>
      <c r="H123" s="7"/>
      <c r="I123" s="28">
        <f t="shared" si="11"/>
        <v>2817</v>
      </c>
      <c r="J123" s="27">
        <f t="shared" si="11"/>
        <v>2526</v>
      </c>
      <c r="K123" s="7"/>
      <c r="L123" s="28">
        <f t="shared" ca="1" si="12"/>
        <v>2849.8417540066639</v>
      </c>
      <c r="M123" s="26">
        <f t="shared" ca="1" si="13"/>
        <v>2527.5285937606072</v>
      </c>
      <c r="N123" s="26">
        <f t="shared" ca="1" si="14"/>
        <v>-0.74325542945638257</v>
      </c>
      <c r="O123" s="27">
        <f t="shared" ca="1" si="15"/>
        <v>0.66274964784914769</v>
      </c>
      <c r="P123" s="7"/>
      <c r="Q123" s="28">
        <f t="shared" ca="1" si="16"/>
        <v>-0.74556048912845685</v>
      </c>
      <c r="R123" s="27">
        <f t="shared" ca="1" si="20"/>
        <v>124.01713175601611</v>
      </c>
      <c r="S123" s="7"/>
      <c r="T123" s="28">
        <f t="shared" si="17"/>
        <v>124.04699999999981</v>
      </c>
      <c r="U123" s="27">
        <f t="shared" si="18"/>
        <v>2.1650285772214026</v>
      </c>
      <c r="V123" s="7"/>
      <c r="W123" s="28">
        <f t="shared" ca="1" si="19"/>
        <v>-2.9868243983699472E-2</v>
      </c>
      <c r="X123" s="27"/>
      <c r="Y123" s="7"/>
      <c r="Z123" s="46"/>
    </row>
    <row r="124" spans="1:26" s="26" customFormat="1" x14ac:dyDescent="0.25">
      <c r="A124" s="26">
        <v>43</v>
      </c>
      <c r="B124" s="26">
        <v>-624</v>
      </c>
      <c r="C124" s="26">
        <v>14735</v>
      </c>
      <c r="D124" s="26">
        <v>14330</v>
      </c>
      <c r="E124" s="26">
        <v>11682</v>
      </c>
      <c r="F124" s="26">
        <v>12102</v>
      </c>
      <c r="G124" s="27"/>
      <c r="H124" s="7"/>
      <c r="I124" s="28">
        <f t="shared" si="11"/>
        <v>3053</v>
      </c>
      <c r="J124" s="27">
        <f t="shared" si="11"/>
        <v>2228</v>
      </c>
      <c r="K124" s="7"/>
      <c r="L124" s="28">
        <f t="shared" ca="1" si="12"/>
        <v>3085.8417540066639</v>
      </c>
      <c r="M124" s="26">
        <f t="shared" ca="1" si="13"/>
        <v>2229.5285937606072</v>
      </c>
      <c r="N124" s="26">
        <f t="shared" ca="1" si="14"/>
        <v>-0.80480561241131177</v>
      </c>
      <c r="O124" s="27">
        <f t="shared" ca="1" si="15"/>
        <v>0.58461031619268766</v>
      </c>
      <c r="P124" s="7"/>
      <c r="Q124" s="28">
        <f t="shared" ca="1" si="16"/>
        <v>-0.80683980034697256</v>
      </c>
      <c r="R124" s="27">
        <f t="shared" ca="1" si="20"/>
        <v>118.30822358780489</v>
      </c>
      <c r="S124" s="7"/>
      <c r="T124" s="28">
        <f t="shared" si="17"/>
        <v>118.43099999999981</v>
      </c>
      <c r="U124" s="27">
        <f t="shared" si="18"/>
        <v>2.0670108864294012</v>
      </c>
      <c r="V124" s="7"/>
      <c r="W124" s="28">
        <f t="shared" ca="1" si="19"/>
        <v>-0.12277641219492352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-607</v>
      </c>
      <c r="C125" s="26">
        <v>14840</v>
      </c>
      <c r="D125" s="26">
        <v>14185</v>
      </c>
      <c r="E125" s="26">
        <v>11581</v>
      </c>
      <c r="F125" s="26">
        <v>12255</v>
      </c>
      <c r="G125" s="27"/>
      <c r="H125" s="7"/>
      <c r="I125" s="28">
        <f t="shared" si="11"/>
        <v>3259</v>
      </c>
      <c r="J125" s="27">
        <f t="shared" si="11"/>
        <v>1930</v>
      </c>
      <c r="K125" s="7"/>
      <c r="L125" s="28">
        <f t="shared" ca="1" si="12"/>
        <v>3291.8417540066639</v>
      </c>
      <c r="M125" s="26">
        <f t="shared" ca="1" si="13"/>
        <v>1931.528593760607</v>
      </c>
      <c r="N125" s="26">
        <f t="shared" ca="1" si="14"/>
        <v>-0.85853161956688551</v>
      </c>
      <c r="O125" s="27">
        <f t="shared" ca="1" si="15"/>
        <v>0.50647098453622763</v>
      </c>
      <c r="P125" s="7"/>
      <c r="Q125" s="28">
        <f t="shared" ca="1" si="16"/>
        <v>-0.86029488862678172</v>
      </c>
      <c r="R125" s="27">
        <f t="shared" ca="1" si="20"/>
        <v>112.86842113217347</v>
      </c>
      <c r="S125" s="7"/>
      <c r="T125" s="28">
        <f t="shared" si="17"/>
        <v>112.96799999999982</v>
      </c>
      <c r="U125" s="27">
        <f t="shared" si="18"/>
        <v>1.9716635493929511</v>
      </c>
      <c r="V125" s="7"/>
      <c r="W125" s="28">
        <f t="shared" ca="1" si="19"/>
        <v>-9.957886782635228E-2</v>
      </c>
      <c r="X125" s="27"/>
      <c r="Y125" s="7"/>
      <c r="Z125" s="46"/>
    </row>
    <row r="126" spans="1:26" s="26" customFormat="1" x14ac:dyDescent="0.25">
      <c r="A126" s="26">
        <v>45</v>
      </c>
      <c r="B126" s="26">
        <v>-607</v>
      </c>
      <c r="C126" s="26">
        <v>14934</v>
      </c>
      <c r="D126" s="26">
        <v>14034</v>
      </c>
      <c r="E126" s="26">
        <v>11504</v>
      </c>
      <c r="F126" s="26">
        <v>12424</v>
      </c>
      <c r="G126" s="27"/>
      <c r="H126" s="7"/>
      <c r="I126" s="28">
        <f t="shared" si="11"/>
        <v>3430</v>
      </c>
      <c r="J126" s="27">
        <f t="shared" si="11"/>
        <v>1610</v>
      </c>
      <c r="K126" s="7"/>
      <c r="L126" s="28">
        <f t="shared" ca="1" si="12"/>
        <v>3462.8417540066639</v>
      </c>
      <c r="M126" s="26">
        <f t="shared" ca="1" si="13"/>
        <v>1611.528593760607</v>
      </c>
      <c r="N126" s="26">
        <f t="shared" ca="1" si="14"/>
        <v>-0.90312942162321119</v>
      </c>
      <c r="O126" s="27">
        <f t="shared" ca="1" si="15"/>
        <v>0.42256297738835114</v>
      </c>
      <c r="P126" s="7"/>
      <c r="Q126" s="28">
        <f t="shared" ca="1" si="16"/>
        <v>-0.90460169219246866</v>
      </c>
      <c r="R126" s="27">
        <f t="shared" ca="1" si="20"/>
        <v>107.42083977558258</v>
      </c>
      <c r="S126" s="7"/>
      <c r="T126" s="28">
        <f t="shared" si="17"/>
        <v>107.50499999999982</v>
      </c>
      <c r="U126" s="27">
        <f t="shared" si="18"/>
        <v>1.8763162123565009</v>
      </c>
      <c r="V126" s="7"/>
      <c r="W126" s="28">
        <f t="shared" ca="1" si="19"/>
        <v>-8.4160224417246354E-2</v>
      </c>
      <c r="X126" s="27"/>
      <c r="Y126" s="7"/>
      <c r="Z126" s="46"/>
    </row>
    <row r="127" spans="1:26" s="26" customFormat="1" x14ac:dyDescent="0.25">
      <c r="A127" s="26">
        <v>46</v>
      </c>
      <c r="B127" s="26">
        <v>-634</v>
      </c>
      <c r="C127" s="26">
        <v>14992</v>
      </c>
      <c r="D127" s="26">
        <v>13843</v>
      </c>
      <c r="E127" s="26">
        <v>11419</v>
      </c>
      <c r="F127" s="26">
        <v>12590</v>
      </c>
      <c r="G127" s="27"/>
      <c r="H127" s="7"/>
      <c r="I127" s="28">
        <f t="shared" si="11"/>
        <v>3573</v>
      </c>
      <c r="J127" s="27">
        <f t="shared" si="11"/>
        <v>1253</v>
      </c>
      <c r="K127" s="7"/>
      <c r="L127" s="28">
        <f t="shared" ca="1" si="12"/>
        <v>3605.8417540066639</v>
      </c>
      <c r="M127" s="26">
        <f t="shared" ca="1" si="13"/>
        <v>1254.528593760607</v>
      </c>
      <c r="N127" s="26">
        <f t="shared" ca="1" si="14"/>
        <v>-0.94042465960013866</v>
      </c>
      <c r="O127" s="27">
        <f t="shared" ca="1" si="15"/>
        <v>0.32895310691400143</v>
      </c>
      <c r="P127" s="7"/>
      <c r="Q127" s="28">
        <f t="shared" ca="1" si="16"/>
        <v>-0.941572209913771</v>
      </c>
      <c r="R127" s="27">
        <f t="shared" ca="1" si="20"/>
        <v>101.64000551755015</v>
      </c>
      <c r="S127" s="7"/>
      <c r="T127" s="28">
        <f t="shared" si="17"/>
        <v>101.79899999999982</v>
      </c>
      <c r="U127" s="27">
        <f t="shared" si="18"/>
        <v>1.7767277252377043</v>
      </c>
      <c r="V127" s="7"/>
      <c r="W127" s="28">
        <f t="shared" ca="1" si="19"/>
        <v>-0.15899448244967118</v>
      </c>
      <c r="X127" s="27"/>
      <c r="Y127" s="7"/>
      <c r="Z127" s="46"/>
    </row>
    <row r="128" spans="1:26" s="26" customFormat="1" x14ac:dyDescent="0.25">
      <c r="A128" s="26">
        <v>47</v>
      </c>
      <c r="B128" s="26">
        <v>-632</v>
      </c>
      <c r="C128" s="26">
        <v>15046</v>
      </c>
      <c r="D128" s="26">
        <v>13664</v>
      </c>
      <c r="E128" s="26">
        <v>11367</v>
      </c>
      <c r="F128" s="26">
        <v>12770</v>
      </c>
      <c r="G128" s="27"/>
      <c r="H128" s="7"/>
      <c r="I128" s="28">
        <f t="shared" si="11"/>
        <v>3679</v>
      </c>
      <c r="J128" s="27">
        <f t="shared" si="11"/>
        <v>894</v>
      </c>
      <c r="K128" s="7"/>
      <c r="L128" s="28">
        <f t="shared" ca="1" si="12"/>
        <v>3711.8417540066639</v>
      </c>
      <c r="M128" s="26">
        <f t="shared" ca="1" si="13"/>
        <v>895.52859376060712</v>
      </c>
      <c r="N128" s="26">
        <f t="shared" ca="1" si="14"/>
        <v>-0.96807008075786105</v>
      </c>
      <c r="O128" s="27">
        <f t="shared" ca="1" si="15"/>
        <v>0.23481881139497754</v>
      </c>
      <c r="P128" s="7"/>
      <c r="Q128" s="28">
        <f t="shared" ca="1" si="16"/>
        <v>-0.96889103225742945</v>
      </c>
      <c r="R128" s="27">
        <f t="shared" ca="1" si="20"/>
        <v>96.005766201478252</v>
      </c>
      <c r="S128" s="7"/>
      <c r="T128" s="28">
        <f t="shared" si="17"/>
        <v>96.110999999999819</v>
      </c>
      <c r="U128" s="27">
        <f t="shared" si="18"/>
        <v>1.6774533973842669</v>
      </c>
      <c r="V128" s="7"/>
      <c r="W128" s="28">
        <f t="shared" ca="1" si="19"/>
        <v>-0.10523379852156722</v>
      </c>
      <c r="X128" s="27"/>
      <c r="Y128" s="7"/>
      <c r="Z128" s="46"/>
    </row>
    <row r="129" spans="1:26" s="26" customFormat="1" x14ac:dyDescent="0.25">
      <c r="A129" s="26">
        <v>48</v>
      </c>
      <c r="B129" s="26">
        <v>-630</v>
      </c>
      <c r="C129" s="26">
        <v>15090</v>
      </c>
      <c r="D129" s="26">
        <v>13485</v>
      </c>
      <c r="E129" s="26">
        <v>11334</v>
      </c>
      <c r="F129" s="26">
        <v>12959</v>
      </c>
      <c r="G129" s="27"/>
      <c r="H129" s="7"/>
      <c r="I129" s="28">
        <f t="shared" si="11"/>
        <v>3756</v>
      </c>
      <c r="J129" s="27">
        <f t="shared" si="11"/>
        <v>526</v>
      </c>
      <c r="K129" s="7"/>
      <c r="L129" s="28">
        <f t="shared" ca="1" si="12"/>
        <v>3788.8417540066639</v>
      </c>
      <c r="M129" s="26">
        <f t="shared" ca="1" si="13"/>
        <v>527.52859376060712</v>
      </c>
      <c r="N129" s="26">
        <f t="shared" ca="1" si="14"/>
        <v>-0.98815213197620655</v>
      </c>
      <c r="O129" s="27">
        <f t="shared" ca="1" si="15"/>
        <v>0.13832460317491957</v>
      </c>
      <c r="P129" s="7"/>
      <c r="Q129" s="28">
        <f t="shared" ca="1" si="16"/>
        <v>-0.98863824720409499</v>
      </c>
      <c r="R129" s="27">
        <f t="shared" ca="1" si="20"/>
        <v>90.347131390136724</v>
      </c>
      <c r="S129" s="7"/>
      <c r="T129" s="28">
        <f t="shared" si="17"/>
        <v>90.440999999999818</v>
      </c>
      <c r="U129" s="27">
        <f t="shared" si="18"/>
        <v>1.5784932287961884</v>
      </c>
      <c r="V129" s="7"/>
      <c r="W129" s="28">
        <f t="shared" ca="1" si="19"/>
        <v>-9.3868609863093866E-2</v>
      </c>
      <c r="X129" s="27"/>
      <c r="Y129" s="7"/>
      <c r="Z129" s="46"/>
    </row>
    <row r="130" spans="1:26" s="26" customFormat="1" x14ac:dyDescent="0.25">
      <c r="A130" s="26">
        <v>49</v>
      </c>
      <c r="B130" s="26">
        <v>-630</v>
      </c>
      <c r="C130" s="26">
        <v>15101</v>
      </c>
      <c r="D130" s="26">
        <v>13295</v>
      </c>
      <c r="E130" s="26">
        <v>11310</v>
      </c>
      <c r="F130" s="26">
        <v>13147</v>
      </c>
      <c r="G130" s="27"/>
      <c r="H130" s="7"/>
      <c r="I130" s="28">
        <f t="shared" si="11"/>
        <v>3791</v>
      </c>
      <c r="J130" s="27">
        <f t="shared" si="11"/>
        <v>148</v>
      </c>
      <c r="K130" s="7"/>
      <c r="L130" s="28">
        <f t="shared" ca="1" si="12"/>
        <v>3823.8417540066639</v>
      </c>
      <c r="M130" s="26">
        <f t="shared" ca="1" si="13"/>
        <v>149.52859376060707</v>
      </c>
      <c r="N130" s="26">
        <f t="shared" ca="1" si="14"/>
        <v>-0.99728033707545449</v>
      </c>
      <c r="O130" s="27">
        <f t="shared" ca="1" si="15"/>
        <v>3.9208269731490435E-2</v>
      </c>
      <c r="P130" s="7"/>
      <c r="Q130" s="28">
        <f t="shared" ca="1" si="16"/>
        <v>-0.99742244793704227</v>
      </c>
      <c r="R130" s="27">
        <f t="shared" ca="1" si="20"/>
        <v>84.633453039370124</v>
      </c>
      <c r="S130" s="7"/>
      <c r="T130" s="28">
        <f t="shared" si="17"/>
        <v>84.770999999999816</v>
      </c>
      <c r="U130" s="27">
        <f t="shared" si="18"/>
        <v>1.4795330602081098</v>
      </c>
      <c r="V130" s="7"/>
      <c r="W130" s="28">
        <f t="shared" ca="1" si="19"/>
        <v>-0.13754696062969174</v>
      </c>
      <c r="X130" s="27"/>
      <c r="Y130" s="7"/>
      <c r="Z130" s="46"/>
    </row>
    <row r="131" spans="1:26" s="26" customFormat="1" x14ac:dyDescent="0.25">
      <c r="A131" s="26">
        <v>50</v>
      </c>
      <c r="B131" s="26">
        <v>-633</v>
      </c>
      <c r="C131" s="26">
        <v>15100</v>
      </c>
      <c r="D131" s="26">
        <v>13107</v>
      </c>
      <c r="E131" s="26">
        <v>11316</v>
      </c>
      <c r="F131" s="26">
        <v>13335</v>
      </c>
      <c r="G131" s="27"/>
      <c r="H131" s="7"/>
      <c r="I131" s="28">
        <f t="shared" si="11"/>
        <v>3784</v>
      </c>
      <c r="J131" s="27">
        <f t="shared" si="11"/>
        <v>-228</v>
      </c>
      <c r="K131" s="7"/>
      <c r="L131" s="28">
        <f t="shared" ca="1" si="12"/>
        <v>3816.8417540066639</v>
      </c>
      <c r="M131" s="26">
        <f t="shared" ca="1" si="13"/>
        <v>-226.47140623939293</v>
      </c>
      <c r="N131" s="26">
        <f t="shared" ca="1" si="14"/>
        <v>-0.99545469605560488</v>
      </c>
      <c r="O131" s="27">
        <f t="shared" ca="1" si="15"/>
        <v>-5.9383638667264448E-2</v>
      </c>
      <c r="P131" s="7"/>
      <c r="Q131" s="28">
        <f t="shared" ca="1" si="16"/>
        <v>-0.99525455697570631</v>
      </c>
      <c r="R131" s="27">
        <f t="shared" ca="1" si="20"/>
        <v>78.967731741341822</v>
      </c>
      <c r="S131" s="7"/>
      <c r="T131" s="28">
        <f t="shared" si="17"/>
        <v>79.073999999999813</v>
      </c>
      <c r="U131" s="27">
        <f t="shared" si="18"/>
        <v>1.3801016527219929</v>
      </c>
      <c r="V131" s="7"/>
      <c r="W131" s="28">
        <f t="shared" ca="1" si="19"/>
        <v>-0.10626825865799105</v>
      </c>
      <c r="X131" s="27"/>
      <c r="Y131" s="7"/>
      <c r="Z131" s="46"/>
    </row>
    <row r="132" spans="1:26" s="26" customFormat="1" x14ac:dyDescent="0.25">
      <c r="A132" s="26">
        <v>51</v>
      </c>
      <c r="B132" s="26">
        <v>-618</v>
      </c>
      <c r="C132" s="26">
        <v>15085</v>
      </c>
      <c r="D132" s="26">
        <v>12927</v>
      </c>
      <c r="E132" s="26">
        <v>11333</v>
      </c>
      <c r="F132" s="26">
        <v>13519</v>
      </c>
      <c r="G132" s="27"/>
      <c r="H132" s="7"/>
      <c r="I132" s="28">
        <f t="shared" si="11"/>
        <v>3752</v>
      </c>
      <c r="J132" s="27">
        <f t="shared" si="11"/>
        <v>-592</v>
      </c>
      <c r="K132" s="7"/>
      <c r="L132" s="28">
        <f t="shared" ca="1" si="12"/>
        <v>3784.8417540066639</v>
      </c>
      <c r="M132" s="26">
        <f t="shared" ca="1" si="13"/>
        <v>-590.47140623939288</v>
      </c>
      <c r="N132" s="26">
        <f t="shared" ca="1" si="14"/>
        <v>-0.98710890853629252</v>
      </c>
      <c r="O132" s="27">
        <f t="shared" ca="1" si="15"/>
        <v>-0.15482899679797396</v>
      </c>
      <c r="P132" s="7"/>
      <c r="Q132" s="28">
        <f t="shared" ca="1" si="16"/>
        <v>-0.98657740275155015</v>
      </c>
      <c r="R132" s="27">
        <f t="shared" ca="1" si="20"/>
        <v>73.463344186948177</v>
      </c>
      <c r="S132" s="7"/>
      <c r="T132" s="28">
        <f t="shared" si="17"/>
        <v>73.511999999999816</v>
      </c>
      <c r="U132" s="27">
        <f t="shared" si="18"/>
        <v>1.2830264397260684</v>
      </c>
      <c r="V132" s="7"/>
      <c r="W132" s="28">
        <f t="shared" ca="1" si="19"/>
        <v>-4.8655813051638575E-2</v>
      </c>
      <c r="X132" s="27"/>
      <c r="Y132" s="7"/>
      <c r="Z132" s="46"/>
    </row>
    <row r="133" spans="1:26" s="26" customFormat="1" x14ac:dyDescent="0.25">
      <c r="A133" s="26">
        <v>52</v>
      </c>
      <c r="B133" s="26">
        <v>-604</v>
      </c>
      <c r="C133" s="26">
        <v>15050</v>
      </c>
      <c r="D133" s="26">
        <v>12748</v>
      </c>
      <c r="E133" s="26">
        <v>11366</v>
      </c>
      <c r="F133" s="26">
        <v>13695</v>
      </c>
      <c r="G133" s="27"/>
      <c r="H133" s="7"/>
      <c r="I133" s="28">
        <f t="shared" si="11"/>
        <v>3684</v>
      </c>
      <c r="J133" s="27">
        <f t="shared" si="11"/>
        <v>-947</v>
      </c>
      <c r="K133" s="7"/>
      <c r="L133" s="28">
        <f t="shared" ca="1" si="12"/>
        <v>3716.8417540066639</v>
      </c>
      <c r="M133" s="26">
        <f t="shared" ca="1" si="13"/>
        <v>-945.47140623939288</v>
      </c>
      <c r="N133" s="26">
        <f t="shared" ca="1" si="14"/>
        <v>-0.96937411005775365</v>
      </c>
      <c r="O133" s="27">
        <f t="shared" ca="1" si="15"/>
        <v>-0.24791444222764944</v>
      </c>
      <c r="P133" s="7"/>
      <c r="Q133" s="28">
        <f t="shared" ca="1" si="16"/>
        <v>-0.96851937289052281</v>
      </c>
      <c r="R133" s="27">
        <f t="shared" ca="1" si="20"/>
        <v>68.024474029844328</v>
      </c>
      <c r="S133" s="7"/>
      <c r="T133" s="28">
        <f t="shared" si="17"/>
        <v>68.075999999999823</v>
      </c>
      <c r="U133" s="27">
        <f t="shared" si="18"/>
        <v>1.1881503415876566</v>
      </c>
      <c r="V133" s="7"/>
      <c r="W133" s="28">
        <f t="shared" ca="1" si="19"/>
        <v>-5.1525970155495315E-2</v>
      </c>
      <c r="X133" s="27"/>
      <c r="Y133" s="7"/>
      <c r="Z133" s="46"/>
    </row>
    <row r="134" spans="1:26" s="26" customFormat="1" x14ac:dyDescent="0.25">
      <c r="A134" s="26">
        <v>53</v>
      </c>
      <c r="B134" s="26">
        <v>-611</v>
      </c>
      <c r="C134" s="26">
        <v>14995</v>
      </c>
      <c r="D134" s="26">
        <v>12571</v>
      </c>
      <c r="E134" s="26">
        <v>11420</v>
      </c>
      <c r="F134" s="26">
        <v>13865</v>
      </c>
      <c r="G134" s="27"/>
      <c r="H134" s="7"/>
      <c r="I134" s="28">
        <f t="shared" si="11"/>
        <v>3575</v>
      </c>
      <c r="J134" s="27">
        <f t="shared" si="11"/>
        <v>-1294</v>
      </c>
      <c r="K134" s="7"/>
      <c r="L134" s="28">
        <f t="shared" ca="1" si="12"/>
        <v>3607.8417540066639</v>
      </c>
      <c r="M134" s="26">
        <f t="shared" ca="1" si="13"/>
        <v>-1292.471406239393</v>
      </c>
      <c r="N134" s="26">
        <f t="shared" ca="1" si="14"/>
        <v>-0.94094627132009567</v>
      </c>
      <c r="O134" s="27">
        <f t="shared" ca="1" si="15"/>
        <v>-0.33890218747862805</v>
      </c>
      <c r="P134" s="7"/>
      <c r="Q134" s="28">
        <f t="shared" ca="1" si="16"/>
        <v>-0.93977552002621989</v>
      </c>
      <c r="R134" s="27">
        <f t="shared" ca="1" si="20"/>
        <v>62.552002132027383</v>
      </c>
      <c r="S134" s="7"/>
      <c r="T134" s="28">
        <f t="shared" si="17"/>
        <v>62.576999999999821</v>
      </c>
      <c r="U134" s="27">
        <f t="shared" si="18"/>
        <v>1.0921746860204884</v>
      </c>
      <c r="V134" s="7"/>
      <c r="W134" s="28">
        <f t="shared" ca="1" si="19"/>
        <v>-2.4997867972437859E-2</v>
      </c>
      <c r="X134" s="27"/>
      <c r="Y134" s="7"/>
      <c r="Z134" s="46"/>
    </row>
    <row r="135" spans="1:26" s="26" customFormat="1" x14ac:dyDescent="0.25">
      <c r="A135" s="26">
        <v>54</v>
      </c>
      <c r="B135" s="26">
        <v>-629</v>
      </c>
      <c r="C135" s="26">
        <v>14931</v>
      </c>
      <c r="D135" s="26">
        <v>12411</v>
      </c>
      <c r="E135" s="26">
        <v>11503</v>
      </c>
      <c r="F135" s="26">
        <v>14050</v>
      </c>
      <c r="G135" s="27"/>
      <c r="H135" s="7"/>
      <c r="I135" s="28">
        <f t="shared" si="11"/>
        <v>3428</v>
      </c>
      <c r="J135" s="27">
        <f t="shared" si="11"/>
        <v>-1639</v>
      </c>
      <c r="K135" s="7"/>
      <c r="L135" s="28">
        <f t="shared" ca="1" si="12"/>
        <v>3460.8417540066639</v>
      </c>
      <c r="M135" s="26">
        <f t="shared" ca="1" si="13"/>
        <v>-1637.471406239393</v>
      </c>
      <c r="N135" s="26">
        <f t="shared" ca="1" si="14"/>
        <v>-0.90260780990325418</v>
      </c>
      <c r="O135" s="27">
        <f t="shared" ca="1" si="15"/>
        <v>-0.42936550768493237</v>
      </c>
      <c r="P135" s="7"/>
      <c r="Q135" s="28">
        <f t="shared" ca="1" si="16"/>
        <v>-0.90112280519279464</v>
      </c>
      <c r="R135" s="27">
        <f t="shared" ca="1" si="20"/>
        <v>56.905549598569962</v>
      </c>
      <c r="S135" s="7"/>
      <c r="T135" s="28">
        <f t="shared" si="17"/>
        <v>56.915999999999819</v>
      </c>
      <c r="U135" s="27">
        <f t="shared" si="18"/>
        <v>0.99337159706508937</v>
      </c>
      <c r="V135" s="7"/>
      <c r="W135" s="28">
        <f t="shared" ca="1" si="19"/>
        <v>-1.0450401429856981E-2</v>
      </c>
      <c r="X135" s="27"/>
      <c r="Y135" s="7"/>
      <c r="Z135" s="46"/>
    </row>
    <row r="136" spans="1:26" s="26" customFormat="1" x14ac:dyDescent="0.25">
      <c r="A136" s="26">
        <v>55</v>
      </c>
      <c r="B136" s="26">
        <v>-641</v>
      </c>
      <c r="C136" s="26">
        <v>14825</v>
      </c>
      <c r="D136" s="26">
        <v>12220</v>
      </c>
      <c r="E136" s="26">
        <v>11577</v>
      </c>
      <c r="F136" s="26">
        <v>14197</v>
      </c>
      <c r="G136" s="27"/>
      <c r="H136" s="7"/>
      <c r="I136" s="28">
        <f t="shared" si="11"/>
        <v>3248</v>
      </c>
      <c r="J136" s="27">
        <f t="shared" si="11"/>
        <v>-1977</v>
      </c>
      <c r="K136" s="7"/>
      <c r="L136" s="28">
        <f t="shared" ca="1" si="12"/>
        <v>3280.8417540066639</v>
      </c>
      <c r="M136" s="26">
        <f t="shared" ca="1" si="13"/>
        <v>-1975.471406239393</v>
      </c>
      <c r="N136" s="26">
        <f t="shared" ca="1" si="14"/>
        <v>-0.85566275510712186</v>
      </c>
      <c r="O136" s="27">
        <f t="shared" ca="1" si="15"/>
        <v>-0.51799334023487698</v>
      </c>
      <c r="P136" s="7"/>
      <c r="Q136" s="28">
        <f t="shared" ca="1" si="16"/>
        <v>-0.85386981659646299</v>
      </c>
      <c r="R136" s="27">
        <f t="shared" ca="1" si="20"/>
        <v>51.13957679910078</v>
      </c>
      <c r="S136" s="7"/>
      <c r="T136" s="28">
        <f t="shared" si="17"/>
        <v>51.146999999999821</v>
      </c>
      <c r="U136" s="27">
        <f t="shared" si="18"/>
        <v>0.89268355251753662</v>
      </c>
      <c r="V136" s="7"/>
      <c r="W136" s="28">
        <f t="shared" ca="1" si="19"/>
        <v>-7.4232008990406939E-3</v>
      </c>
      <c r="X136" s="27"/>
      <c r="Y136" s="7"/>
      <c r="Z136" s="46"/>
    </row>
    <row r="137" spans="1:26" s="26" customFormat="1" x14ac:dyDescent="0.25">
      <c r="A137" s="26">
        <v>56</v>
      </c>
      <c r="B137" s="26">
        <v>-641</v>
      </c>
      <c r="C137" s="26">
        <v>14725</v>
      </c>
      <c r="D137" s="26">
        <v>12070</v>
      </c>
      <c r="E137" s="26">
        <v>11692</v>
      </c>
      <c r="F137" s="26">
        <v>14367</v>
      </c>
      <c r="G137" s="27"/>
      <c r="H137" s="7"/>
      <c r="I137" s="28">
        <f t="shared" si="11"/>
        <v>3033</v>
      </c>
      <c r="J137" s="27">
        <f t="shared" si="11"/>
        <v>-2297</v>
      </c>
      <c r="K137" s="7"/>
      <c r="L137" s="28">
        <f t="shared" ca="1" si="12"/>
        <v>3065.8417540066639</v>
      </c>
      <c r="M137" s="26">
        <f t="shared" ca="1" si="13"/>
        <v>-2295.4714062393928</v>
      </c>
      <c r="N137" s="26">
        <f t="shared" ca="1" si="14"/>
        <v>-0.7995894952117415</v>
      </c>
      <c r="O137" s="27">
        <f t="shared" ca="1" si="15"/>
        <v>-0.60190134738275336</v>
      </c>
      <c r="P137" s="7"/>
      <c r="Q137" s="28">
        <f t="shared" ca="1" si="16"/>
        <v>-0.7975049516841265</v>
      </c>
      <c r="R137" s="27">
        <f t="shared" ca="1" si="20"/>
        <v>45.339368414953185</v>
      </c>
      <c r="S137" s="7"/>
      <c r="T137" s="28">
        <f t="shared" si="17"/>
        <v>45.377999999999822</v>
      </c>
      <c r="U137" s="27">
        <f t="shared" si="18"/>
        <v>0.79199550796998375</v>
      </c>
      <c r="V137" s="7"/>
      <c r="W137" s="28">
        <f t="shared" ca="1" si="19"/>
        <v>-3.863158504663744E-2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-618</v>
      </c>
      <c r="C138" s="26">
        <v>14606</v>
      </c>
      <c r="D138" s="26">
        <v>11934</v>
      </c>
      <c r="E138" s="26">
        <v>11816</v>
      </c>
      <c r="F138" s="26">
        <v>14515</v>
      </c>
      <c r="G138" s="27"/>
      <c r="H138" s="7"/>
      <c r="I138" s="28">
        <f t="shared" si="11"/>
        <v>2790</v>
      </c>
      <c r="J138" s="27">
        <f t="shared" si="11"/>
        <v>-2581</v>
      </c>
      <c r="K138" s="7"/>
      <c r="L138" s="28">
        <f t="shared" ca="1" si="12"/>
        <v>2822.8417540066639</v>
      </c>
      <c r="M138" s="26">
        <f t="shared" ca="1" si="13"/>
        <v>-2579.4714062393928</v>
      </c>
      <c r="N138" s="26">
        <f t="shared" ca="1" si="14"/>
        <v>-0.7362136712369628</v>
      </c>
      <c r="O138" s="27">
        <f t="shared" ca="1" si="15"/>
        <v>-0.67636970372649374</v>
      </c>
      <c r="P138" s="7"/>
      <c r="Q138" s="28">
        <f t="shared" ca="1" si="16"/>
        <v>-0.73387024625396979</v>
      </c>
      <c r="R138" s="27">
        <f t="shared" ca="1" si="20"/>
        <v>39.717199521853615</v>
      </c>
      <c r="S138" s="7"/>
      <c r="T138" s="28">
        <f t="shared" si="17"/>
        <v>39.815999999999825</v>
      </c>
      <c r="U138" s="27">
        <f t="shared" si="18"/>
        <v>0.69492029497405916</v>
      </c>
      <c r="V138" s="7"/>
      <c r="W138" s="28">
        <f t="shared" ca="1" si="19"/>
        <v>-9.8800478146209514E-2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-624</v>
      </c>
      <c r="C139" s="26">
        <v>14477</v>
      </c>
      <c r="D139" s="26">
        <v>11799</v>
      </c>
      <c r="E139" s="26">
        <v>11950</v>
      </c>
      <c r="F139" s="26">
        <v>14639</v>
      </c>
      <c r="G139" s="27"/>
      <c r="H139" s="7"/>
      <c r="I139" s="28">
        <f t="shared" si="11"/>
        <v>2527</v>
      </c>
      <c r="J139" s="27">
        <f t="shared" si="11"/>
        <v>-2840</v>
      </c>
      <c r="K139" s="7"/>
      <c r="L139" s="28">
        <f t="shared" ca="1" si="12"/>
        <v>2559.8417540066639</v>
      </c>
      <c r="M139" s="26">
        <f t="shared" ca="1" si="13"/>
        <v>-2838.4714062393928</v>
      </c>
      <c r="N139" s="26">
        <f t="shared" ca="1" si="14"/>
        <v>-0.66762173006261372</v>
      </c>
      <c r="O139" s="27">
        <f t="shared" ca="1" si="15"/>
        <v>-0.7442827470118063</v>
      </c>
      <c r="P139" s="7"/>
      <c r="Q139" s="28">
        <f t="shared" ca="1" si="16"/>
        <v>-0.6650421474468321</v>
      </c>
      <c r="R139" s="27">
        <f t="shared" ca="1" si="20"/>
        <v>34.16421833698422</v>
      </c>
      <c r="S139" s="7"/>
      <c r="T139" s="28">
        <f t="shared" si="17"/>
        <v>34.199999999999825</v>
      </c>
      <c r="U139" s="27">
        <f t="shared" si="18"/>
        <v>0.59690260418205765</v>
      </c>
      <c r="V139" s="7"/>
      <c r="W139" s="28">
        <f t="shared" ca="1" si="19"/>
        <v>-3.5781663015605147E-2</v>
      </c>
      <c r="X139" s="27"/>
      <c r="Y139" s="7"/>
      <c r="Z139" s="46"/>
    </row>
    <row r="140" spans="1:26" s="26" customFormat="1" x14ac:dyDescent="0.25">
      <c r="A140" s="26">
        <v>59</v>
      </c>
      <c r="B140" s="26">
        <v>-635</v>
      </c>
      <c r="C140" s="26">
        <v>14327</v>
      </c>
      <c r="D140" s="26">
        <v>11680</v>
      </c>
      <c r="E140" s="26">
        <v>12100</v>
      </c>
      <c r="F140" s="26">
        <v>14765</v>
      </c>
      <c r="G140" s="27"/>
      <c r="H140" s="7"/>
      <c r="I140" s="28">
        <f t="shared" si="11"/>
        <v>2227</v>
      </c>
      <c r="J140" s="27">
        <f t="shared" si="11"/>
        <v>-3085</v>
      </c>
      <c r="K140" s="7"/>
      <c r="L140" s="28">
        <f t="shared" ca="1" si="12"/>
        <v>2259.8417540066639</v>
      </c>
      <c r="M140" s="26">
        <f t="shared" ca="1" si="13"/>
        <v>-3083.4714062393928</v>
      </c>
      <c r="N140" s="26">
        <f t="shared" ca="1" si="14"/>
        <v>-0.58937997206905979</v>
      </c>
      <c r="O140" s="27">
        <f t="shared" ca="1" si="15"/>
        <v>-0.80852481498439921</v>
      </c>
      <c r="P140" s="7"/>
      <c r="Q140" s="28">
        <f t="shared" ca="1" si="16"/>
        <v>-0.58657691662129763</v>
      </c>
      <c r="R140" s="27">
        <f t="shared" ca="1" si="20"/>
        <v>28.342859716860005</v>
      </c>
      <c r="S140" s="7"/>
      <c r="T140" s="28">
        <f t="shared" si="17"/>
        <v>28.484999999999825</v>
      </c>
      <c r="U140" s="27">
        <f t="shared" si="18"/>
        <v>0.49715703743058171</v>
      </c>
      <c r="V140" s="7"/>
      <c r="W140" s="28">
        <f t="shared" ca="1" si="19"/>
        <v>-0.14214028313982041</v>
      </c>
      <c r="X140" s="27"/>
      <c r="Y140" s="7"/>
      <c r="Z140" s="46"/>
    </row>
    <row r="141" spans="1:26" s="26" customFormat="1" x14ac:dyDescent="0.25">
      <c r="A141" s="26">
        <v>60</v>
      </c>
      <c r="B141" s="26">
        <v>-607</v>
      </c>
      <c r="C141" s="26">
        <v>14159</v>
      </c>
      <c r="D141" s="26">
        <v>11568</v>
      </c>
      <c r="E141" s="26">
        <v>12239</v>
      </c>
      <c r="F141" s="26">
        <v>14847</v>
      </c>
      <c r="G141" s="27"/>
      <c r="H141" s="7"/>
      <c r="I141" s="28">
        <f t="shared" si="11"/>
        <v>1920</v>
      </c>
      <c r="J141" s="27">
        <f t="shared" si="11"/>
        <v>-3279</v>
      </c>
      <c r="K141" s="7"/>
      <c r="L141" s="28">
        <f t="shared" ca="1" si="12"/>
        <v>1952.8417540066639</v>
      </c>
      <c r="M141" s="26">
        <f t="shared" ca="1" si="13"/>
        <v>-3277.4714062393928</v>
      </c>
      <c r="N141" s="26">
        <f t="shared" ca="1" si="14"/>
        <v>-0.50931257305565625</v>
      </c>
      <c r="O141" s="27">
        <f t="shared" ca="1" si="15"/>
        <v>-0.85939404431779942</v>
      </c>
      <c r="P141" s="7"/>
      <c r="Q141" s="28">
        <f t="shared" ca="1" si="16"/>
        <v>-0.5063324544843314</v>
      </c>
      <c r="R141" s="27">
        <f t="shared" ca="1" si="20"/>
        <v>22.887816038817391</v>
      </c>
      <c r="S141" s="7"/>
      <c r="T141" s="28">
        <f t="shared" si="17"/>
        <v>23.021999999999828</v>
      </c>
      <c r="U141" s="27">
        <f t="shared" si="18"/>
        <v>0.40180970039413155</v>
      </c>
      <c r="V141" s="7"/>
      <c r="W141" s="28">
        <f t="shared" ca="1" si="19"/>
        <v>-0.13418396118243692</v>
      </c>
      <c r="X141" s="27"/>
      <c r="Y141" s="7"/>
      <c r="Z141" s="46"/>
    </row>
    <row r="142" spans="1:26" s="26" customFormat="1" x14ac:dyDescent="0.25">
      <c r="A142" s="26">
        <v>61</v>
      </c>
      <c r="B142" s="26">
        <v>-608</v>
      </c>
      <c r="C142" s="26">
        <v>14000</v>
      </c>
      <c r="D142" s="26">
        <v>11479</v>
      </c>
      <c r="E142" s="26">
        <v>12400</v>
      </c>
      <c r="F142" s="26">
        <v>14929</v>
      </c>
      <c r="G142" s="27"/>
      <c r="H142" s="7"/>
      <c r="I142" s="28">
        <f t="shared" si="11"/>
        <v>1600</v>
      </c>
      <c r="J142" s="27">
        <f t="shared" si="11"/>
        <v>-3450</v>
      </c>
      <c r="K142" s="7"/>
      <c r="L142" s="28">
        <f t="shared" ca="1" si="12"/>
        <v>1632.8417540066639</v>
      </c>
      <c r="M142" s="26">
        <f t="shared" ca="1" si="13"/>
        <v>-3448.4714062393928</v>
      </c>
      <c r="N142" s="26">
        <f t="shared" ca="1" si="14"/>
        <v>-0.42585469786253199</v>
      </c>
      <c r="O142" s="27">
        <f t="shared" ca="1" si="15"/>
        <v>-0.9042323856374459</v>
      </c>
      <c r="P142" s="7"/>
      <c r="Q142" s="28">
        <f t="shared" ca="1" si="16"/>
        <v>-0.42271843056950992</v>
      </c>
      <c r="R142" s="27">
        <f t="shared" ca="1" si="20"/>
        <v>17.437896272499358</v>
      </c>
      <c r="S142" s="7"/>
      <c r="T142" s="28">
        <f t="shared" si="17"/>
        <v>17.549999999999827</v>
      </c>
      <c r="U142" s="27">
        <f t="shared" si="18"/>
        <v>0.30630528372500176</v>
      </c>
      <c r="V142" s="7"/>
      <c r="W142" s="28">
        <f t="shared" ca="1" si="19"/>
        <v>-0.11210372750046815</v>
      </c>
      <c r="X142" s="27"/>
      <c r="Y142" s="7"/>
      <c r="Z142" s="46"/>
    </row>
    <row r="143" spans="1:26" s="26" customFormat="1" x14ac:dyDescent="0.25">
      <c r="A143" s="26">
        <v>62</v>
      </c>
      <c r="B143" s="26">
        <v>-631</v>
      </c>
      <c r="C143" s="26">
        <v>13823</v>
      </c>
      <c r="D143" s="26">
        <v>11410</v>
      </c>
      <c r="E143" s="26">
        <v>12571</v>
      </c>
      <c r="F143" s="26">
        <v>15001</v>
      </c>
      <c r="G143" s="27"/>
      <c r="H143" s="7"/>
      <c r="I143" s="28">
        <f t="shared" si="11"/>
        <v>1252</v>
      </c>
      <c r="J143" s="27">
        <f t="shared" si="11"/>
        <v>-3591</v>
      </c>
      <c r="K143" s="7"/>
      <c r="L143" s="28">
        <f t="shared" ca="1" si="12"/>
        <v>1284.8417540066639</v>
      </c>
      <c r="M143" s="26">
        <f t="shared" ca="1" si="13"/>
        <v>-3589.4714062393928</v>
      </c>
      <c r="N143" s="26">
        <f t="shared" ca="1" si="14"/>
        <v>-0.33509425859000935</v>
      </c>
      <c r="O143" s="27">
        <f t="shared" ca="1" si="15"/>
        <v>-0.94120435128697899</v>
      </c>
      <c r="P143" s="7"/>
      <c r="Q143" s="28">
        <f t="shared" ca="1" si="16"/>
        <v>-0.3318291048771505</v>
      </c>
      <c r="R143" s="27">
        <f t="shared" ca="1" si="20"/>
        <v>11.802847278324634</v>
      </c>
      <c r="S143" s="7"/>
      <c r="T143" s="28">
        <f t="shared" si="17"/>
        <v>11.870999999999828</v>
      </c>
      <c r="U143" s="27">
        <f t="shared" si="18"/>
        <v>0.20718803550424386</v>
      </c>
      <c r="V143" s="7"/>
      <c r="W143" s="28">
        <f t="shared" ca="1" si="19"/>
        <v>-6.8152721675193817E-2</v>
      </c>
      <c r="X143" s="27"/>
      <c r="Y143" s="7"/>
      <c r="Z143" s="46"/>
    </row>
    <row r="144" spans="1:26" s="26" customFormat="1" x14ac:dyDescent="0.25">
      <c r="A144" s="26">
        <v>63</v>
      </c>
      <c r="B144" s="26">
        <v>-642</v>
      </c>
      <c r="C144" s="26">
        <v>13643</v>
      </c>
      <c r="D144" s="26">
        <v>11354</v>
      </c>
      <c r="E144" s="26">
        <v>12765</v>
      </c>
      <c r="F144" s="26">
        <v>15059</v>
      </c>
      <c r="G144" s="27"/>
      <c r="H144" s="7"/>
      <c r="I144" s="28">
        <f t="shared" si="11"/>
        <v>878</v>
      </c>
      <c r="J144" s="27">
        <f t="shared" si="11"/>
        <v>-3705</v>
      </c>
      <c r="K144" s="7"/>
      <c r="L144" s="28">
        <f t="shared" ca="1" si="12"/>
        <v>910.84175400666379</v>
      </c>
      <c r="M144" s="26">
        <f t="shared" ca="1" si="13"/>
        <v>-3703.4714062393928</v>
      </c>
      <c r="N144" s="26">
        <f t="shared" ca="1" si="14"/>
        <v>-0.23755286695804537</v>
      </c>
      <c r="O144" s="27">
        <f t="shared" ca="1" si="15"/>
        <v>-0.97109657883340994</v>
      </c>
      <c r="P144" s="7"/>
      <c r="Q144" s="28">
        <f t="shared" ca="1" si="16"/>
        <v>-0.2341833616399748</v>
      </c>
      <c r="R144" s="27">
        <f t="shared" ca="1" si="20"/>
        <v>5.9405477025733262</v>
      </c>
      <c r="S144" s="7"/>
      <c r="T144" s="28">
        <f t="shared" si="17"/>
        <v>6.0929999999998286</v>
      </c>
      <c r="U144" s="27">
        <f t="shared" si="18"/>
        <v>0.10634291132401151</v>
      </c>
      <c r="V144" s="7"/>
      <c r="W144" s="28">
        <f t="shared" ca="1" si="19"/>
        <v>-0.15245229742650235</v>
      </c>
      <c r="X144" s="27"/>
      <c r="Y144" s="7"/>
      <c r="Z144" s="46"/>
    </row>
    <row r="145" spans="1:26" s="26" customFormat="1" x14ac:dyDescent="0.25">
      <c r="A145" s="26">
        <v>64</v>
      </c>
      <c r="B145" s="26">
        <v>-637</v>
      </c>
      <c r="C145" s="26">
        <v>13453</v>
      </c>
      <c r="D145" s="26">
        <v>11317</v>
      </c>
      <c r="E145" s="26">
        <v>12945</v>
      </c>
      <c r="F145" s="26">
        <v>15091</v>
      </c>
      <c r="G145" s="27"/>
      <c r="H145" s="7"/>
      <c r="I145" s="28">
        <f t="shared" ref="I145:J145" si="21">C145-E145</f>
        <v>508</v>
      </c>
      <c r="J145" s="27">
        <f t="shared" si="21"/>
        <v>-3774</v>
      </c>
      <c r="K145" s="7"/>
      <c r="L145" s="28">
        <f t="shared" ref="L145" ca="1" si="22">I145-$J$4</f>
        <v>540.84175400666379</v>
      </c>
      <c r="M145" s="26">
        <f t="shared" ref="M145" ca="1" si="23">J145-$J$3</f>
        <v>-3772.4714062393928</v>
      </c>
      <c r="N145" s="26">
        <f t="shared" ref="N145" ca="1" si="24">L145/$J$7</f>
        <v>-0.14105469876599547</v>
      </c>
      <c r="O145" s="27">
        <f t="shared" ref="O145" ca="1" si="25">M145/$J$6</f>
        <v>-0.9891892428746708</v>
      </c>
      <c r="P145" s="7"/>
      <c r="Q145" s="28">
        <f t="shared" ref="Q145" ca="1" si="26">(N145-O145*SIN(-$J$11*PI()/180))/(COS(-$J$11*PI()/180))</f>
        <v>-0.13762180757584216</v>
      </c>
      <c r="R145" s="27">
        <f ca="1">IF(MOD(ATAN2(O145,Q145)*180/PI()-$J$9+360,360)&gt;5,MOD(ATAN2(O145,Q145)*180/PI()-$J$9+360,360)-360,MOD(ATAN2(O145,Q145)*180/PI()-$J$9+360,360))</f>
        <v>0.3028212984735319</v>
      </c>
      <c r="S145" s="7"/>
      <c r="T145" s="28">
        <f t="shared" ref="T145" si="27">360/40000*B145+T144</f>
        <v>0.3599999999998289</v>
      </c>
      <c r="U145" s="27">
        <f t="shared" ref="U145" si="28">T145*PI()/180</f>
        <v>6.2831853071766003E-3</v>
      </c>
      <c r="V145" s="7"/>
      <c r="W145" s="28">
        <f t="shared" ref="W145" ca="1" si="29">R145-T145</f>
        <v>-5.7178701526297004E-2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40018</v>
      </c>
    </row>
    <row r="151" spans="1:26" x14ac:dyDescent="0.25">
      <c r="A151" t="s">
        <v>81</v>
      </c>
      <c r="B151">
        <v>40018</v>
      </c>
    </row>
    <row r="152" spans="1:26" x14ac:dyDescent="0.25">
      <c r="A152" s="32" t="s">
        <v>92</v>
      </c>
      <c r="B152" s="32">
        <v>-39978</v>
      </c>
    </row>
    <row r="153" spans="1:26" x14ac:dyDescent="0.25">
      <c r="A153" t="s">
        <v>87</v>
      </c>
      <c r="B153">
        <v>-39978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-0.63603584263458512</v>
      </c>
      <c r="L3" s="36" t="s">
        <v>1</v>
      </c>
      <c r="M3" s="11">
        <v>-3869.8275802139642</v>
      </c>
      <c r="N3" s="10" t="s">
        <v>2</v>
      </c>
      <c r="O3" s="36">
        <v>3864.678131978711</v>
      </c>
      <c r="Q3" s="117" t="s">
        <v>3</v>
      </c>
      <c r="R3" s="117"/>
      <c r="T3" s="49" t="s">
        <v>53</v>
      </c>
      <c r="U3" s="50">
        <v>43690</v>
      </c>
    </row>
    <row r="4" spans="1:21" ht="15.75" thickBot="1" x14ac:dyDescent="0.3">
      <c r="A4" t="s">
        <v>64</v>
      </c>
      <c r="I4" s="34" t="s">
        <v>4</v>
      </c>
      <c r="J4" s="34">
        <f>(M6+M12)/2</f>
        <v>-39.648657407415264</v>
      </c>
      <c r="L4" s="9" t="s">
        <v>5</v>
      </c>
      <c r="M4" s="13">
        <v>359.99142334129823</v>
      </c>
      <c r="N4" s="12" t="s">
        <v>6</v>
      </c>
      <c r="O4" s="9">
        <v>359.70451354124151</v>
      </c>
      <c r="Q4" s="2" t="s">
        <v>7</v>
      </c>
      <c r="R4" s="2">
        <f>MAX(AC20:AC149)</f>
        <v>0.32058817153563268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-172.9769935446167</v>
      </c>
      <c r="N5" s="14" t="s">
        <v>9</v>
      </c>
      <c r="O5" s="9">
        <v>-172.4806595364139</v>
      </c>
      <c r="Q5" s="5" t="s">
        <v>10</v>
      </c>
      <c r="R5" s="5">
        <f>MIN(AC20:AC149)</f>
        <v>-0.19230983591353379</v>
      </c>
      <c r="T5" s="49" t="s">
        <v>55</v>
      </c>
      <c r="U5" s="51">
        <v>13</v>
      </c>
    </row>
    <row r="6" spans="1:21" ht="15.75" thickBot="1" x14ac:dyDescent="0.3">
      <c r="A6" t="s">
        <v>65</v>
      </c>
      <c r="I6" s="33" t="s">
        <v>11</v>
      </c>
      <c r="J6" s="33">
        <f>(O3+O9)/2</f>
        <v>3859.1143559538482</v>
      </c>
      <c r="L6" s="38" t="s">
        <v>12</v>
      </c>
      <c r="M6" s="13">
        <v>-39.406417067652356</v>
      </c>
      <c r="N6" s="14" t="s">
        <v>13</v>
      </c>
      <c r="O6" s="9">
        <v>-0.92274452762434267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-3864.8189973457002</v>
      </c>
      <c r="L7" s="39" t="s">
        <v>15</v>
      </c>
      <c r="M7" s="16">
        <f>SUM(M20:M84)</f>
        <v>2093.4550340204451</v>
      </c>
      <c r="N7" s="15" t="s">
        <v>15</v>
      </c>
      <c r="O7" s="37">
        <f>SUM(O20:O84)</f>
        <v>3451.3978447330737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-172.45861389332458</v>
      </c>
      <c r="L9" s="36" t="s">
        <v>18</v>
      </c>
      <c r="M9" s="11">
        <v>-3859.8104144774356</v>
      </c>
      <c r="N9" s="10" t="s">
        <v>19</v>
      </c>
      <c r="O9" s="36">
        <v>3853.5505799289854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-172.95700999618748</v>
      </c>
      <c r="L10" s="9" t="s">
        <v>21</v>
      </c>
      <c r="M10" s="13">
        <v>359.92778964652365</v>
      </c>
      <c r="N10" s="12" t="s">
        <v>22</v>
      </c>
      <c r="O10" s="9">
        <v>359.72149228925463</v>
      </c>
      <c r="T10" s="52"/>
    </row>
    <row r="11" spans="1:21" ht="15.75" thickBot="1" x14ac:dyDescent="0.3">
      <c r="I11" s="34" t="s">
        <v>23</v>
      </c>
      <c r="J11" s="34">
        <f>J9-J10</f>
        <v>0.49839610286289826</v>
      </c>
      <c r="L11" s="38" t="s">
        <v>24</v>
      </c>
      <c r="M11" s="13">
        <v>-172.93702644775823</v>
      </c>
      <c r="N11" s="14" t="s">
        <v>25</v>
      </c>
      <c r="O11" s="9">
        <v>-172.43656825023527</v>
      </c>
    </row>
    <row r="12" spans="1:21" x14ac:dyDescent="0.25">
      <c r="I12" s="9"/>
      <c r="J12" s="9"/>
      <c r="L12" s="38" t="s">
        <v>26</v>
      </c>
      <c r="M12" s="13">
        <v>-39.890897747178172</v>
      </c>
      <c r="N12" s="14" t="s">
        <v>27</v>
      </c>
      <c r="O12" s="9">
        <v>-0.34932715764482747</v>
      </c>
    </row>
    <row r="13" spans="1:21" ht="15.75" thickBot="1" x14ac:dyDescent="0.3">
      <c r="I13" s="9"/>
      <c r="J13" s="9"/>
      <c r="L13" s="39" t="s">
        <v>15</v>
      </c>
      <c r="M13" s="16">
        <f>SUM(M85:M149)</f>
        <v>2485.8555723115146</v>
      </c>
      <c r="N13" s="15" t="s">
        <v>15</v>
      </c>
      <c r="O13" s="37">
        <f>SUM(O85:O149)</f>
        <v>3333.6705955513876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13486</v>
      </c>
      <c r="D20" s="17">
        <v>11336</v>
      </c>
      <c r="E20" s="17">
        <v>13052</v>
      </c>
      <c r="F20" s="17">
        <v>15172</v>
      </c>
      <c r="G20" s="24"/>
      <c r="H20" s="7"/>
      <c r="I20" s="25">
        <f t="shared" ref="I20:J51" si="0">C20-E20</f>
        <v>434</v>
      </c>
      <c r="J20" s="24">
        <f t="shared" si="0"/>
        <v>-3836</v>
      </c>
      <c r="K20" s="7"/>
      <c r="L20" s="25">
        <f>$M$3*SIN(2*PI()/$M$4*(AA20+$M$5))+$M$6</f>
        <v>434.6795720626522</v>
      </c>
      <c r="M20" s="17">
        <f t="shared" ref="M20:M83" si="1">(I20-L20)^2</f>
        <v>0.46181818833736343</v>
      </c>
      <c r="N20" s="17">
        <f>$O$3*COS(2*PI()/$O$4*(AA20+$O$5))+$O$6</f>
        <v>-3833.4502266940549</v>
      </c>
      <c r="O20" s="24">
        <f t="shared" ref="O20:O83" si="2">(J20-N20)^2</f>
        <v>6.5013439117102516</v>
      </c>
      <c r="P20" s="7"/>
      <c r="Q20" s="25">
        <f>I20-$J$4</f>
        <v>473.64865740741527</v>
      </c>
      <c r="R20" s="24">
        <f>J20-$J$3</f>
        <v>-3835.3639641573654</v>
      </c>
      <c r="S20" s="7"/>
      <c r="T20" s="25">
        <f>Q20/$J$7</f>
        <v>-0.12255390426633436</v>
      </c>
      <c r="U20" s="24">
        <f>R20/$J$6</f>
        <v>-0.99384563669126813</v>
      </c>
      <c r="V20" s="7"/>
      <c r="W20" s="25">
        <f>(T20-U20*SIN(-$J$11*PI()/180))/(COS(-$J$11*PI()/180))</f>
        <v>-0.13120387738767902</v>
      </c>
      <c r="X20" s="24">
        <f>IF(MOD(ATAN2(U20,W20)*180/PI()-$J$9+360,360)&gt;5,MOD(ATAN2(U20,W20)*180/PI()-$J$9+360,360)-360,MOD(ATAN2(U20,W20)*180/PI()-$J$9+360,360))</f>
        <v>-2.0894815615292828E-2</v>
      </c>
      <c r="Y20" s="7"/>
      <c r="Z20" s="25">
        <f>I159</f>
        <v>2</v>
      </c>
      <c r="AA20" s="17">
        <f>360/40000*Z20</f>
        <v>1.7999999999999999E-2</v>
      </c>
      <c r="AB20" s="24">
        <f>AA20*PI()/180</f>
        <v>3.1415926535897925E-4</v>
      </c>
      <c r="AC20" s="17">
        <f>X20-AA20</f>
        <v>-3.889481561529283E-2</v>
      </c>
      <c r="AD20" s="17">
        <f ca="1">INDIRECT("AC"&amp;AE20)-AC20</f>
        <v>-0.14510873148831549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13666</v>
      </c>
      <c r="D21" s="17">
        <v>11366</v>
      </c>
      <c r="E21" s="17">
        <v>12858</v>
      </c>
      <c r="F21" s="17">
        <v>15138</v>
      </c>
      <c r="G21" s="24"/>
      <c r="H21" s="7"/>
      <c r="I21" s="25">
        <f t="shared" si="0"/>
        <v>808</v>
      </c>
      <c r="J21" s="24">
        <f t="shared" si="0"/>
        <v>-3772</v>
      </c>
      <c r="K21" s="7"/>
      <c r="L21" s="25">
        <f t="shared" ref="L21:L84" si="3">$M$3*SIN(2*PI()/$M$4*(AA21+$M$5))+$M$6</f>
        <v>815.38068094189964</v>
      </c>
      <c r="M21" s="17">
        <f t="shared" si="1"/>
        <v>54.474451166120566</v>
      </c>
      <c r="N21" s="17">
        <f t="shared" ref="N21:N84" si="4">$O$3*COS(2*PI()/$O$4*(AA21+$O$5))+$O$6</f>
        <v>-3764.6534640078044</v>
      </c>
      <c r="O21" s="24">
        <f t="shared" si="2"/>
        <v>53.971591084625985</v>
      </c>
      <c r="P21" s="7"/>
      <c r="Q21" s="25">
        <f t="shared" ref="Q21:Q84" si="5">I21-$J$4</f>
        <v>847.64865740741527</v>
      </c>
      <c r="R21" s="24">
        <f t="shared" ref="R21:R84" si="6">J21-$J$3</f>
        <v>-3771.3639641573654</v>
      </c>
      <c r="S21" s="7"/>
      <c r="T21" s="25">
        <f t="shared" ref="T21:T84" si="7">Q21/$J$7</f>
        <v>-0.21932428348897262</v>
      </c>
      <c r="U21" s="24">
        <f t="shared" ref="U21:U84" si="8">R21/$J$6</f>
        <v>-0.9772615207266141</v>
      </c>
      <c r="V21" s="7"/>
      <c r="W21" s="25">
        <f t="shared" ref="W21:W84" si="9">(T21-U21*SIN(-$J$11*PI()/180))/(COS(-$J$11*PI()/180))</f>
        <v>-0.22783365475846579</v>
      </c>
      <c r="X21" s="24">
        <f t="shared" ref="X21:X83" si="10">MOD(ATAN2(U21,W21)*180/PI()-$J$9+360,360)</f>
        <v>5.5818471368110067</v>
      </c>
      <c r="Y21" s="7"/>
      <c r="Z21" s="25">
        <f t="shared" ref="Z21:Z84" si="11">B21</f>
        <v>636</v>
      </c>
      <c r="AA21" s="17">
        <f>360/40000*Z21+AA20</f>
        <v>5.7419999999999991</v>
      </c>
      <c r="AB21" s="24">
        <f t="shared" ref="AB21:AB84" si="12">AA21*PI()/180</f>
        <v>0.10021680564951438</v>
      </c>
      <c r="AC21" s="17">
        <f t="shared" ref="AC21:AC84" si="13">X21-AA21</f>
        <v>-0.16015286318899236</v>
      </c>
      <c r="AD21" s="17">
        <f t="shared" ref="AD21:AD83" ca="1" si="14">INDIRECT("AC"&amp;AE21)-AC21</f>
        <v>-5.2379948907317342E-3</v>
      </c>
      <c r="AE21" s="17">
        <v>148</v>
      </c>
    </row>
    <row r="22" spans="1:31" s="17" customFormat="1" x14ac:dyDescent="0.25">
      <c r="A22" s="17">
        <v>2</v>
      </c>
      <c r="B22" s="17">
        <v>644</v>
      </c>
      <c r="C22" s="17">
        <v>13858</v>
      </c>
      <c r="D22" s="17">
        <v>11422</v>
      </c>
      <c r="E22" s="17">
        <v>12673</v>
      </c>
      <c r="F22" s="17">
        <v>15086</v>
      </c>
      <c r="G22" s="24"/>
      <c r="H22" s="7"/>
      <c r="I22" s="25">
        <f t="shared" si="0"/>
        <v>1185</v>
      </c>
      <c r="J22" s="24">
        <f t="shared" si="0"/>
        <v>-3664</v>
      </c>
      <c r="K22" s="7"/>
      <c r="L22" s="25">
        <f t="shared" si="3"/>
        <v>1192.1684490953135</v>
      </c>
      <c r="M22" s="17">
        <f t="shared" si="1"/>
        <v>51.386662432100401</v>
      </c>
      <c r="N22" s="17">
        <f>$O$3*COS(2*PI()/$O$4*(AA22+$O$5))+$O$6</f>
        <v>-3656.6887133339987</v>
      </c>
      <c r="O22" s="24">
        <f>(J22-N22)^2</f>
        <v>53.454912712447694</v>
      </c>
      <c r="P22" s="7"/>
      <c r="Q22" s="25">
        <f t="shared" si="5"/>
        <v>1224.6486574074152</v>
      </c>
      <c r="R22" s="24">
        <f t="shared" si="6"/>
        <v>-3663.3639641573654</v>
      </c>
      <c r="S22" s="7"/>
      <c r="T22" s="25">
        <f t="shared" si="7"/>
        <v>-0.31687089570002774</v>
      </c>
      <c r="U22" s="24">
        <f t="shared" si="8"/>
        <v>-0.94927582503626029</v>
      </c>
      <c r="V22" s="7"/>
      <c r="W22" s="25">
        <f t="shared" si="9"/>
        <v>-0.32514051359907514</v>
      </c>
      <c r="X22" s="24">
        <f t="shared" si="10"/>
        <v>11.365677552119905</v>
      </c>
      <c r="Y22" s="7"/>
      <c r="Z22" s="25">
        <f t="shared" si="11"/>
        <v>644</v>
      </c>
      <c r="AA22" s="17">
        <f t="shared" ref="AA22:AA85" si="15">360/40000*Z22+AA21</f>
        <v>11.537999999999998</v>
      </c>
      <c r="AB22" s="24">
        <f t="shared" si="12"/>
        <v>0.20137608909510571</v>
      </c>
      <c r="AC22" s="17">
        <f t="shared" si="13"/>
        <v>-0.17232244788009332</v>
      </c>
      <c r="AD22" s="17">
        <f t="shared" ca="1" si="14"/>
        <v>5.6057965726967751E-3</v>
      </c>
      <c r="AE22" s="17">
        <v>147</v>
      </c>
    </row>
    <row r="23" spans="1:31" s="17" customFormat="1" x14ac:dyDescent="0.25">
      <c r="A23" s="17">
        <v>3</v>
      </c>
      <c r="B23" s="17">
        <v>632</v>
      </c>
      <c r="C23" s="17">
        <v>14027</v>
      </c>
      <c r="D23" s="17">
        <v>11486</v>
      </c>
      <c r="E23" s="17">
        <v>12485</v>
      </c>
      <c r="F23" s="17">
        <v>15005</v>
      </c>
      <c r="G23" s="24"/>
      <c r="H23" s="7"/>
      <c r="I23" s="25">
        <f t="shared" si="0"/>
        <v>1542</v>
      </c>
      <c r="J23" s="24">
        <f t="shared" si="0"/>
        <v>-3519</v>
      </c>
      <c r="K23" s="7"/>
      <c r="L23" s="25">
        <f t="shared" si="3"/>
        <v>1549.7150260377348</v>
      </c>
      <c r="M23" s="17">
        <f t="shared" si="1"/>
        <v>59.521626762925735</v>
      </c>
      <c r="N23" s="17">
        <f t="shared" si="4"/>
        <v>-3514.3275853124142</v>
      </c>
      <c r="O23" s="24">
        <f t="shared" si="2"/>
        <v>21.831459012767905</v>
      </c>
      <c r="P23" s="7"/>
      <c r="Q23" s="25">
        <f t="shared" si="5"/>
        <v>1581.6486574074152</v>
      </c>
      <c r="R23" s="24">
        <f t="shared" si="6"/>
        <v>-3518.3639641573654</v>
      </c>
      <c r="S23" s="7"/>
      <c r="T23" s="25">
        <f t="shared" si="7"/>
        <v>-0.40924262132163702</v>
      </c>
      <c r="U23" s="24">
        <f t="shared" si="8"/>
        <v>-0.91170243730384082</v>
      </c>
      <c r="V23" s="7"/>
      <c r="W23" s="25">
        <f t="shared" si="9"/>
        <v>-0.41718888795163289</v>
      </c>
      <c r="X23" s="24">
        <f t="shared" si="10"/>
        <v>17.047126873843013</v>
      </c>
      <c r="Y23" s="7"/>
      <c r="Z23" s="25">
        <f t="shared" si="11"/>
        <v>632</v>
      </c>
      <c r="AA23" s="17">
        <f t="shared" si="15"/>
        <v>17.225999999999999</v>
      </c>
      <c r="AB23" s="24">
        <f t="shared" si="12"/>
        <v>0.30065041694854322</v>
      </c>
      <c r="AC23" s="17">
        <f t="shared" si="13"/>
        <v>-0.17887312615698647</v>
      </c>
      <c r="AD23" s="17">
        <f t="shared" ca="1" si="14"/>
        <v>2.9065279249582687E-2</v>
      </c>
      <c r="AE23" s="17">
        <v>146</v>
      </c>
    </row>
    <row r="24" spans="1:31" s="17" customFormat="1" x14ac:dyDescent="0.25">
      <c r="A24" s="17">
        <v>4</v>
      </c>
      <c r="B24" s="17">
        <v>616</v>
      </c>
      <c r="C24" s="17">
        <v>14198</v>
      </c>
      <c r="D24" s="17">
        <v>11577</v>
      </c>
      <c r="E24" s="17">
        <v>12322</v>
      </c>
      <c r="F24" s="17">
        <v>14924</v>
      </c>
      <c r="G24" s="24"/>
      <c r="H24" s="7"/>
      <c r="I24" s="25">
        <f t="shared" si="0"/>
        <v>1876</v>
      </c>
      <c r="J24" s="24">
        <f t="shared" si="0"/>
        <v>-3347</v>
      </c>
      <c r="K24" s="7"/>
      <c r="L24" s="25">
        <f t="shared" si="3"/>
        <v>1883.1774569428901</v>
      </c>
      <c r="M24" s="17">
        <f t="shared" si="1"/>
        <v>51.515888167041346</v>
      </c>
      <c r="N24" s="17">
        <f t="shared" si="4"/>
        <v>-3342.2075597824355</v>
      </c>
      <c r="O24" s="24">
        <f t="shared" si="2"/>
        <v>22.967483238929578</v>
      </c>
      <c r="P24" s="7"/>
      <c r="Q24" s="25">
        <f t="shared" si="5"/>
        <v>1915.6486574074152</v>
      </c>
      <c r="R24" s="24">
        <f t="shared" si="6"/>
        <v>-3346.3639641573654</v>
      </c>
      <c r="S24" s="7"/>
      <c r="T24" s="25">
        <f t="shared" si="7"/>
        <v>-0.49566322736538349</v>
      </c>
      <c r="U24" s="24">
        <f t="shared" si="8"/>
        <v>-0.86713262564883298</v>
      </c>
      <c r="V24" s="7"/>
      <c r="W24" s="25">
        <f t="shared" si="9"/>
        <v>-0.50322505657002792</v>
      </c>
      <c r="X24" s="24">
        <f t="shared" si="10"/>
        <v>22.586591047115974</v>
      </c>
      <c r="Y24" s="7"/>
      <c r="Z24" s="25">
        <f t="shared" si="11"/>
        <v>616</v>
      </c>
      <c r="AA24" s="17">
        <f t="shared" si="15"/>
        <v>22.77</v>
      </c>
      <c r="AB24" s="24">
        <f t="shared" si="12"/>
        <v>0.39741147067910887</v>
      </c>
      <c r="AC24" s="17">
        <f t="shared" si="13"/>
        <v>-0.18340895288402592</v>
      </c>
      <c r="AD24" s="17">
        <f t="shared" ca="1" si="14"/>
        <v>2.9459997109828606E-2</v>
      </c>
      <c r="AE24" s="17">
        <v>145</v>
      </c>
    </row>
    <row r="25" spans="1:31" s="17" customFormat="1" x14ac:dyDescent="0.25">
      <c r="A25" s="17">
        <v>5</v>
      </c>
      <c r="B25" s="17">
        <v>609</v>
      </c>
      <c r="C25" s="17">
        <v>14353</v>
      </c>
      <c r="D25" s="17">
        <v>11668</v>
      </c>
      <c r="E25" s="17">
        <v>12161</v>
      </c>
      <c r="F25" s="17">
        <v>14812</v>
      </c>
      <c r="G25" s="24"/>
      <c r="H25" s="7"/>
      <c r="I25" s="25">
        <f t="shared" si="0"/>
        <v>2192</v>
      </c>
      <c r="J25" s="24">
        <f t="shared" si="0"/>
        <v>-3144</v>
      </c>
      <c r="K25" s="7"/>
      <c r="L25" s="25">
        <f t="shared" si="3"/>
        <v>2195.1797532839605</v>
      </c>
      <c r="M25" s="17">
        <f t="shared" si="1"/>
        <v>10.110830946857638</v>
      </c>
      <c r="N25" s="17">
        <f t="shared" si="4"/>
        <v>-3141.2579007557088</v>
      </c>
      <c r="O25" s="24">
        <f t="shared" si="2"/>
        <v>7.5191082655425854</v>
      </c>
      <c r="P25" s="7"/>
      <c r="Q25" s="25">
        <f t="shared" si="5"/>
        <v>2231.6486574074152</v>
      </c>
      <c r="R25" s="24">
        <f t="shared" si="6"/>
        <v>-3143.3639641573654</v>
      </c>
      <c r="S25" s="7"/>
      <c r="T25" s="25">
        <f t="shared" si="7"/>
        <v>-0.5774264354786286</v>
      </c>
      <c r="U25" s="24">
        <f t="shared" si="8"/>
        <v>-0.81452988282344574</v>
      </c>
      <c r="V25" s="7"/>
      <c r="W25" s="25">
        <f t="shared" si="9"/>
        <v>-0.58453377360463121</v>
      </c>
      <c r="X25" s="24">
        <f t="shared" si="10"/>
        <v>28.123095359246406</v>
      </c>
      <c r="Y25" s="7"/>
      <c r="Z25" s="25">
        <f t="shared" si="11"/>
        <v>609</v>
      </c>
      <c r="AA25" s="17">
        <f t="shared" si="15"/>
        <v>28.250999999999998</v>
      </c>
      <c r="AB25" s="24">
        <f t="shared" si="12"/>
        <v>0.49307296698091801</v>
      </c>
      <c r="AC25" s="17">
        <f t="shared" si="13"/>
        <v>-0.12790464075359154</v>
      </c>
      <c r="AD25" s="17">
        <f t="shared" ca="1" si="14"/>
        <v>1.4796499751025038E-2</v>
      </c>
      <c r="AE25" s="17">
        <v>144</v>
      </c>
    </row>
    <row r="26" spans="1:31" s="17" customFormat="1" x14ac:dyDescent="0.25">
      <c r="A26" s="17">
        <v>6</v>
      </c>
      <c r="B26" s="17">
        <v>626</v>
      </c>
      <c r="C26" s="17">
        <v>14510</v>
      </c>
      <c r="D26" s="17">
        <v>11796</v>
      </c>
      <c r="E26" s="17">
        <v>12016</v>
      </c>
      <c r="F26" s="17">
        <v>14707</v>
      </c>
      <c r="G26" s="24"/>
      <c r="H26" s="7"/>
      <c r="I26" s="25">
        <f t="shared" si="0"/>
        <v>2494</v>
      </c>
      <c r="J26" s="24">
        <f t="shared" si="0"/>
        <v>-2911</v>
      </c>
      <c r="K26" s="7"/>
      <c r="L26" s="25">
        <f t="shared" si="3"/>
        <v>2494.5671985840308</v>
      </c>
      <c r="M26" s="17">
        <f t="shared" si="1"/>
        <v>0.32171423372659891</v>
      </c>
      <c r="N26" s="17">
        <f t="shared" si="4"/>
        <v>-2904.7402149876048</v>
      </c>
      <c r="O26" s="24">
        <f t="shared" si="2"/>
        <v>39.184908401408087</v>
      </c>
      <c r="P26" s="7"/>
      <c r="Q26" s="25">
        <f t="shared" si="5"/>
        <v>2533.6486574074152</v>
      </c>
      <c r="R26" s="24">
        <f t="shared" si="6"/>
        <v>-2910.3639641573654</v>
      </c>
      <c r="S26" s="7"/>
      <c r="T26" s="25">
        <f t="shared" si="7"/>
        <v>-0.65556722297926173</v>
      </c>
      <c r="U26" s="24">
        <f t="shared" si="8"/>
        <v>-0.75415333563962694</v>
      </c>
      <c r="V26" s="7"/>
      <c r="W26" s="25">
        <f t="shared" si="9"/>
        <v>-0.6621523096422226</v>
      </c>
      <c r="X26" s="24">
        <f t="shared" si="10"/>
        <v>33.74199028628442</v>
      </c>
      <c r="Y26" s="7"/>
      <c r="Z26" s="25">
        <f t="shared" si="11"/>
        <v>626</v>
      </c>
      <c r="AA26" s="17">
        <f t="shared" si="15"/>
        <v>33.884999999999998</v>
      </c>
      <c r="AB26" s="24">
        <f t="shared" si="12"/>
        <v>0.59140481703827852</v>
      </c>
      <c r="AC26" s="17">
        <f t="shared" si="13"/>
        <v>-0.14300971371557836</v>
      </c>
      <c r="AD26" s="17">
        <f t="shared" ca="1" si="14"/>
        <v>8.1637448262135592E-2</v>
      </c>
      <c r="AE26" s="17">
        <v>143</v>
      </c>
    </row>
    <row r="27" spans="1:31" s="17" customFormat="1" x14ac:dyDescent="0.25">
      <c r="A27" s="17">
        <v>7</v>
      </c>
      <c r="B27" s="17">
        <v>614</v>
      </c>
      <c r="C27" s="17">
        <v>14633</v>
      </c>
      <c r="D27" s="17">
        <v>11919</v>
      </c>
      <c r="E27" s="17">
        <v>11872</v>
      </c>
      <c r="F27" s="17">
        <v>14561</v>
      </c>
      <c r="G27" s="24"/>
      <c r="H27" s="7"/>
      <c r="I27" s="25">
        <f t="shared" si="0"/>
        <v>2761</v>
      </c>
      <c r="J27" s="24">
        <f t="shared" si="0"/>
        <v>-2642</v>
      </c>
      <c r="K27" s="7"/>
      <c r="L27" s="25">
        <f t="shared" si="3"/>
        <v>2764.4491460174736</v>
      </c>
      <c r="M27" s="17">
        <f t="shared" si="1"/>
        <v>11.89660824985396</v>
      </c>
      <c r="N27" s="17">
        <f t="shared" si="4"/>
        <v>-2645.4428649309489</v>
      </c>
      <c r="O27" s="24">
        <f t="shared" si="2"/>
        <v>11.853318932757581</v>
      </c>
      <c r="P27" s="7"/>
      <c r="Q27" s="25">
        <f t="shared" si="5"/>
        <v>2800.6486574074152</v>
      </c>
      <c r="R27" s="24">
        <f t="shared" si="6"/>
        <v>-2641.3639641573654</v>
      </c>
      <c r="S27" s="7"/>
      <c r="T27" s="25">
        <f t="shared" si="7"/>
        <v>-0.72465195894836443</v>
      </c>
      <c r="U27" s="24">
        <f t="shared" si="8"/>
        <v>-0.68444822322569032</v>
      </c>
      <c r="V27" s="7"/>
      <c r="W27" s="25">
        <f t="shared" si="9"/>
        <v>-0.73063330351890854</v>
      </c>
      <c r="X27" s="24">
        <f t="shared" si="10"/>
        <v>39.327955783633911</v>
      </c>
      <c r="Y27" s="7"/>
      <c r="Z27" s="25">
        <f t="shared" si="11"/>
        <v>614</v>
      </c>
      <c r="AA27" s="17">
        <f t="shared" si="15"/>
        <v>39.411000000000001</v>
      </c>
      <c r="AB27" s="24">
        <f t="shared" si="12"/>
        <v>0.68785171150348523</v>
      </c>
      <c r="AC27" s="17">
        <f t="shared" si="13"/>
        <v>-8.3044216366090495E-2</v>
      </c>
      <c r="AD27" s="17">
        <f t="shared" ca="1" si="14"/>
        <v>1.3095712879426458E-2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14769</v>
      </c>
      <c r="D28" s="17">
        <v>12064</v>
      </c>
      <c r="E28" s="17">
        <v>11748</v>
      </c>
      <c r="F28" s="17">
        <v>14417</v>
      </c>
      <c r="G28" s="24"/>
      <c r="H28" s="7"/>
      <c r="I28" s="25">
        <f t="shared" si="0"/>
        <v>3021</v>
      </c>
      <c r="J28" s="24">
        <f t="shared" si="0"/>
        <v>-2353</v>
      </c>
      <c r="K28" s="7"/>
      <c r="L28" s="25">
        <f t="shared" si="3"/>
        <v>3014.9994049127072</v>
      </c>
      <c r="M28" s="17">
        <f t="shared" si="1"/>
        <v>36.007141401642755</v>
      </c>
      <c r="N28" s="17">
        <f t="shared" si="4"/>
        <v>-2352.8565211234441</v>
      </c>
      <c r="O28" s="24">
        <f t="shared" si="2"/>
        <v>2.0586188017756402E-2</v>
      </c>
      <c r="P28" s="7"/>
      <c r="Q28" s="25">
        <f t="shared" si="5"/>
        <v>3060.6486574074152</v>
      </c>
      <c r="R28" s="24">
        <f t="shared" si="6"/>
        <v>-2352.3639641573654</v>
      </c>
      <c r="S28" s="7"/>
      <c r="T28" s="25">
        <f t="shared" si="7"/>
        <v>-0.79192548461116108</v>
      </c>
      <c r="U28" s="24">
        <f t="shared" si="8"/>
        <v>-0.60956057457279911</v>
      </c>
      <c r="V28" s="7"/>
      <c r="W28" s="25">
        <f t="shared" si="9"/>
        <v>-0.79725793634175202</v>
      </c>
      <c r="X28" s="24">
        <f t="shared" si="10"/>
        <v>45.058121541052856</v>
      </c>
      <c r="Y28" s="7"/>
      <c r="Z28" s="25">
        <f t="shared" si="11"/>
        <v>632</v>
      </c>
      <c r="AA28" s="17">
        <f t="shared" si="15"/>
        <v>45.099000000000004</v>
      </c>
      <c r="AB28" s="24">
        <f t="shared" si="12"/>
        <v>0.78712603935692271</v>
      </c>
      <c r="AC28" s="17">
        <f t="shared" si="13"/>
        <v>-4.0878458947148033E-2</v>
      </c>
      <c r="AD28" s="17">
        <f t="shared" ca="1" si="14"/>
        <v>0.13155416597083303</v>
      </c>
      <c r="AE28" s="17">
        <v>141</v>
      </c>
    </row>
    <row r="29" spans="1:31" s="17" customFormat="1" x14ac:dyDescent="0.25">
      <c r="A29" s="17">
        <v>9</v>
      </c>
      <c r="B29" s="17">
        <v>639</v>
      </c>
      <c r="C29" s="17">
        <v>14884</v>
      </c>
      <c r="D29" s="17">
        <v>12235</v>
      </c>
      <c r="E29" s="17">
        <v>11639</v>
      </c>
      <c r="F29" s="17">
        <v>14265</v>
      </c>
      <c r="G29" s="24"/>
      <c r="H29" s="7"/>
      <c r="I29" s="25">
        <f t="shared" si="0"/>
        <v>3245</v>
      </c>
      <c r="J29" s="24">
        <f t="shared" si="0"/>
        <v>-2030</v>
      </c>
      <c r="K29" s="7"/>
      <c r="L29" s="25">
        <f t="shared" si="3"/>
        <v>3237.7356474409921</v>
      </c>
      <c r="M29" s="17">
        <f t="shared" si="1"/>
        <v>52.770818101564267</v>
      </c>
      <c r="N29" s="17">
        <f t="shared" si="4"/>
        <v>-2033.4559304756747</v>
      </c>
      <c r="O29" s="24">
        <f t="shared" si="2"/>
        <v>11.943455452696998</v>
      </c>
      <c r="P29" s="7"/>
      <c r="Q29" s="25">
        <f t="shared" si="5"/>
        <v>3284.6486574074152</v>
      </c>
      <c r="R29" s="24">
        <f t="shared" si="6"/>
        <v>-2029.3639641573654</v>
      </c>
      <c r="S29" s="7"/>
      <c r="T29" s="25">
        <f t="shared" si="7"/>
        <v>-0.84988421441295514</v>
      </c>
      <c r="U29" s="24">
        <f t="shared" si="8"/>
        <v>-0.52586261431368553</v>
      </c>
      <c r="V29" s="7"/>
      <c r="W29" s="25">
        <f t="shared" si="9"/>
        <v>-0.85449078110689669</v>
      </c>
      <c r="X29" s="24">
        <f t="shared" si="10"/>
        <v>50.850035197456805</v>
      </c>
      <c r="Y29" s="7"/>
      <c r="Z29" s="25">
        <f t="shared" si="11"/>
        <v>639</v>
      </c>
      <c r="AA29" s="17">
        <f t="shared" si="15"/>
        <v>50.85</v>
      </c>
      <c r="AB29" s="24">
        <f t="shared" si="12"/>
        <v>0.88749992463911664</v>
      </c>
      <c r="AC29" s="17">
        <f t="shared" si="13"/>
        <v>3.5197456803359728E-5</v>
      </c>
      <c r="AD29" s="17">
        <f t="shared" ca="1" si="14"/>
        <v>-1.393075090518181E-2</v>
      </c>
      <c r="AE29" s="17">
        <v>140</v>
      </c>
    </row>
    <row r="30" spans="1:31" s="17" customFormat="1" x14ac:dyDescent="0.25">
      <c r="A30" s="17">
        <v>10</v>
      </c>
      <c r="B30" s="17">
        <v>627</v>
      </c>
      <c r="C30" s="17">
        <v>14984</v>
      </c>
      <c r="D30" s="17">
        <v>12406</v>
      </c>
      <c r="E30" s="17">
        <v>11552</v>
      </c>
      <c r="F30" s="17">
        <v>14101</v>
      </c>
      <c r="G30" s="24"/>
      <c r="H30" s="7"/>
      <c r="I30" s="25">
        <f t="shared" si="0"/>
        <v>3432</v>
      </c>
      <c r="J30" s="24">
        <f t="shared" si="0"/>
        <v>-1695</v>
      </c>
      <c r="K30" s="7"/>
      <c r="L30" s="25">
        <f t="shared" si="3"/>
        <v>3424.2339130303485</v>
      </c>
      <c r="M30" s="17">
        <f t="shared" si="1"/>
        <v>60.312106820190763</v>
      </c>
      <c r="N30" s="17">
        <f t="shared" si="4"/>
        <v>-1700.1125748188747</v>
      </c>
      <c r="O30" s="24">
        <f t="shared" si="2"/>
        <v>26.138421278591579</v>
      </c>
      <c r="P30" s="7"/>
      <c r="Q30" s="25">
        <f t="shared" si="5"/>
        <v>3471.6486574074152</v>
      </c>
      <c r="R30" s="24">
        <f t="shared" si="6"/>
        <v>-1694.3639641573654</v>
      </c>
      <c r="S30" s="7"/>
      <c r="T30" s="25">
        <f t="shared" si="7"/>
        <v>-0.89826940402427424</v>
      </c>
      <c r="U30" s="24">
        <f t="shared" si="8"/>
        <v>-0.4390551323111993</v>
      </c>
      <c r="V30" s="7"/>
      <c r="W30" s="25">
        <f t="shared" si="9"/>
        <v>-0.90212267413889546</v>
      </c>
      <c r="X30" s="24">
        <f t="shared" si="10"/>
        <v>56.506836413404926</v>
      </c>
      <c r="Y30" s="7"/>
      <c r="Z30" s="25">
        <f t="shared" si="11"/>
        <v>627</v>
      </c>
      <c r="AA30" s="17">
        <f t="shared" si="15"/>
        <v>56.493000000000002</v>
      </c>
      <c r="AB30" s="24">
        <f t="shared" si="12"/>
        <v>0.98598885432915651</v>
      </c>
      <c r="AC30" s="17">
        <f t="shared" si="13"/>
        <v>1.3836413404924031E-2</v>
      </c>
      <c r="AD30" s="17">
        <f t="shared" ca="1" si="14"/>
        <v>2.145694651154173E-2</v>
      </c>
      <c r="AE30" s="17">
        <v>139</v>
      </c>
    </row>
    <row r="31" spans="1:31" s="17" customFormat="1" x14ac:dyDescent="0.25">
      <c r="A31" s="17">
        <v>11</v>
      </c>
      <c r="B31" s="17">
        <v>627</v>
      </c>
      <c r="C31" s="17">
        <v>15057</v>
      </c>
      <c r="D31" s="17">
        <v>12575</v>
      </c>
      <c r="E31" s="17">
        <v>11470</v>
      </c>
      <c r="F31" s="17">
        <v>13923</v>
      </c>
      <c r="G31" s="24"/>
      <c r="H31" s="7"/>
      <c r="I31" s="25">
        <f t="shared" si="0"/>
        <v>3587</v>
      </c>
      <c r="J31" s="24">
        <f t="shared" si="0"/>
        <v>-1348</v>
      </c>
      <c r="K31" s="7"/>
      <c r="L31" s="25">
        <f t="shared" si="3"/>
        <v>3577.1601785911353</v>
      </c>
      <c r="M31" s="17">
        <f t="shared" si="1"/>
        <v>96.822085358352808</v>
      </c>
      <c r="N31" s="17">
        <f t="shared" si="4"/>
        <v>-1350.2732323771622</v>
      </c>
      <c r="O31" s="24">
        <f t="shared" si="2"/>
        <v>5.1675854405786454</v>
      </c>
      <c r="P31" s="7"/>
      <c r="Q31" s="25">
        <f t="shared" si="5"/>
        <v>3626.6486574074152</v>
      </c>
      <c r="R31" s="24">
        <f t="shared" si="6"/>
        <v>-1347.3639641573654</v>
      </c>
      <c r="S31" s="7"/>
      <c r="T31" s="25">
        <f t="shared" si="7"/>
        <v>-0.93837477509247991</v>
      </c>
      <c r="U31" s="24">
        <f t="shared" si="8"/>
        <v>-0.34913812856534038</v>
      </c>
      <c r="V31" s="7"/>
      <c r="W31" s="25">
        <f t="shared" si="9"/>
        <v>-0.94144738603238864</v>
      </c>
      <c r="X31" s="24">
        <f t="shared" si="10"/>
        <v>62.111188459365394</v>
      </c>
      <c r="Y31" s="7"/>
      <c r="Z31" s="25">
        <f t="shared" si="11"/>
        <v>627</v>
      </c>
      <c r="AA31" s="17">
        <f t="shared" si="15"/>
        <v>62.136000000000003</v>
      </c>
      <c r="AB31" s="24">
        <f t="shared" si="12"/>
        <v>1.0844777840191966</v>
      </c>
      <c r="AC31" s="17">
        <f t="shared" si="13"/>
        <v>-2.4811540634608775E-2</v>
      </c>
      <c r="AD31" s="17">
        <f t="shared" ca="1" si="14"/>
        <v>7.0497056815000292E-2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15119</v>
      </c>
      <c r="D32" s="17">
        <v>12759</v>
      </c>
      <c r="E32" s="17">
        <v>11417</v>
      </c>
      <c r="F32" s="17">
        <v>13743</v>
      </c>
      <c r="G32" s="24"/>
      <c r="H32" s="7"/>
      <c r="I32" s="25">
        <f t="shared" si="0"/>
        <v>3702</v>
      </c>
      <c r="J32" s="24">
        <f t="shared" si="0"/>
        <v>-984</v>
      </c>
      <c r="K32" s="7"/>
      <c r="L32" s="25">
        <f t="shared" si="3"/>
        <v>3694.8727446723915</v>
      </c>
      <c r="M32" s="17">
        <f t="shared" si="1"/>
        <v>50.797768504923873</v>
      </c>
      <c r="N32" s="17">
        <f t="shared" si="4"/>
        <v>-987.92162064144463</v>
      </c>
      <c r="O32" s="24">
        <f t="shared" si="2"/>
        <v>15.379108455404618</v>
      </c>
      <c r="P32" s="7"/>
      <c r="Q32" s="25">
        <f t="shared" si="5"/>
        <v>3741.6486574074152</v>
      </c>
      <c r="R32" s="24">
        <f t="shared" si="6"/>
        <v>-983.36396415736544</v>
      </c>
      <c r="S32" s="7"/>
      <c r="T32" s="25">
        <f t="shared" si="7"/>
        <v>-0.96813037298179383</v>
      </c>
      <c r="U32" s="24">
        <f t="shared" si="8"/>
        <v>-0.25481596901637027</v>
      </c>
      <c r="V32" s="7"/>
      <c r="W32" s="25">
        <f t="shared" si="9"/>
        <v>-0.97038361328061518</v>
      </c>
      <c r="X32" s="24">
        <f t="shared" si="10"/>
        <v>67.745323725461844</v>
      </c>
      <c r="Y32" s="7"/>
      <c r="Z32" s="25">
        <f t="shared" si="11"/>
        <v>626</v>
      </c>
      <c r="AA32" s="17">
        <f t="shared" si="15"/>
        <v>67.77</v>
      </c>
      <c r="AB32" s="24">
        <f t="shared" si="12"/>
        <v>1.182809634076557</v>
      </c>
      <c r="AC32" s="17">
        <f t="shared" si="13"/>
        <v>-2.4676274538151688E-2</v>
      </c>
      <c r="AD32" s="17">
        <f t="shared" ca="1" si="14"/>
        <v>4.8594274429973439E-2</v>
      </c>
      <c r="AE32" s="17">
        <v>137</v>
      </c>
    </row>
    <row r="33" spans="1:31" s="17" customFormat="1" x14ac:dyDescent="0.25">
      <c r="A33" s="17">
        <v>13</v>
      </c>
      <c r="B33" s="17">
        <v>611</v>
      </c>
      <c r="C33" s="17">
        <v>15164</v>
      </c>
      <c r="D33" s="17">
        <v>12950</v>
      </c>
      <c r="E33" s="17">
        <v>11377</v>
      </c>
      <c r="F33" s="17">
        <v>13566</v>
      </c>
      <c r="G33" s="24"/>
      <c r="H33" s="7"/>
      <c r="I33" s="25">
        <f t="shared" si="0"/>
        <v>3787</v>
      </c>
      <c r="J33" s="24">
        <f t="shared" si="0"/>
        <v>-616</v>
      </c>
      <c r="K33" s="7"/>
      <c r="L33" s="25">
        <f t="shared" si="3"/>
        <v>3774.9779914785031</v>
      </c>
      <c r="M33" s="17">
        <f t="shared" si="1"/>
        <v>144.5286888909441</v>
      </c>
      <c r="N33" s="17">
        <f t="shared" si="4"/>
        <v>-625.01411978003023</v>
      </c>
      <c r="O33" s="24">
        <f t="shared" si="2"/>
        <v>81.254355408732209</v>
      </c>
      <c r="P33" s="7"/>
      <c r="Q33" s="25">
        <f t="shared" si="5"/>
        <v>3826.6486574074152</v>
      </c>
      <c r="R33" s="24">
        <f t="shared" si="6"/>
        <v>-615.36396415736544</v>
      </c>
      <c r="S33" s="7"/>
      <c r="T33" s="25">
        <f t="shared" si="7"/>
        <v>-0.99012364098693895</v>
      </c>
      <c r="U33" s="24">
        <f t="shared" si="8"/>
        <v>-0.15945730221960924</v>
      </c>
      <c r="V33" s="7"/>
      <c r="W33" s="25">
        <f t="shared" si="9"/>
        <v>-0.99154820051673065</v>
      </c>
      <c r="X33" s="24">
        <f t="shared" si="10"/>
        <v>73.3227290184455</v>
      </c>
      <c r="Y33" s="7"/>
      <c r="Z33" s="25">
        <f t="shared" si="11"/>
        <v>611</v>
      </c>
      <c r="AA33" s="17">
        <f t="shared" si="15"/>
        <v>73.268999999999991</v>
      </c>
      <c r="AB33" s="24">
        <f t="shared" si="12"/>
        <v>1.2787852896437251</v>
      </c>
      <c r="AC33" s="17">
        <f t="shared" si="13"/>
        <v>5.3729018445508814E-2</v>
      </c>
      <c r="AD33" s="17">
        <f t="shared" ca="1" si="14"/>
        <v>2.7500024600328743E-3</v>
      </c>
      <c r="AE33" s="17">
        <v>136</v>
      </c>
    </row>
    <row r="34" spans="1:31" s="17" customFormat="1" x14ac:dyDescent="0.25">
      <c r="A34" s="17">
        <v>14</v>
      </c>
      <c r="B34" s="17">
        <v>608</v>
      </c>
      <c r="C34" s="17">
        <v>15179</v>
      </c>
      <c r="D34" s="17">
        <v>13126</v>
      </c>
      <c r="E34" s="17">
        <v>11354</v>
      </c>
      <c r="F34" s="17">
        <v>13383</v>
      </c>
      <c r="G34" s="24"/>
      <c r="H34" s="7"/>
      <c r="I34" s="25">
        <f t="shared" si="0"/>
        <v>3825</v>
      </c>
      <c r="J34" s="24">
        <f t="shared" si="0"/>
        <v>-257</v>
      </c>
      <c r="K34" s="7"/>
      <c r="L34" s="25">
        <f t="shared" si="3"/>
        <v>3819.838642150607</v>
      </c>
      <c r="M34" s="17">
        <f t="shared" si="1"/>
        <v>26.639614849490432</v>
      </c>
      <c r="N34" s="17">
        <f t="shared" si="4"/>
        <v>-258.17155560396213</v>
      </c>
      <c r="O34" s="24">
        <f t="shared" si="2"/>
        <v>1.3725425331750789</v>
      </c>
      <c r="P34" s="7"/>
      <c r="Q34" s="25">
        <f t="shared" si="5"/>
        <v>3864.6486574074152</v>
      </c>
      <c r="R34" s="24">
        <f t="shared" si="6"/>
        <v>-256.36396415736539</v>
      </c>
      <c r="S34" s="7"/>
      <c r="T34" s="25">
        <f t="shared" si="7"/>
        <v>-0.99995592550688606</v>
      </c>
      <c r="U34" s="24">
        <f t="shared" si="8"/>
        <v>-6.6430776730377686E-2</v>
      </c>
      <c r="V34" s="7"/>
      <c r="W34" s="25">
        <f t="shared" si="9"/>
        <v>-1.0005716311628332</v>
      </c>
      <c r="X34" s="24">
        <f t="shared" si="10"/>
        <v>78.660159916878342</v>
      </c>
      <c r="Y34" s="7"/>
      <c r="Z34" s="25">
        <f t="shared" si="11"/>
        <v>608</v>
      </c>
      <c r="AA34" s="17">
        <f t="shared" si="15"/>
        <v>78.740999999999985</v>
      </c>
      <c r="AB34" s="24">
        <f t="shared" si="12"/>
        <v>1.3742897063128547</v>
      </c>
      <c r="AC34" s="17">
        <f t="shared" si="13"/>
        <v>-8.0840083121643147E-2</v>
      </c>
      <c r="AD34" s="17">
        <f t="shared" ca="1" si="14"/>
        <v>0.14658268647666262</v>
      </c>
      <c r="AE34" s="17">
        <v>135</v>
      </c>
    </row>
    <row r="35" spans="1:31" s="17" customFormat="1" x14ac:dyDescent="0.25">
      <c r="A35" s="17">
        <v>15</v>
      </c>
      <c r="B35" s="17">
        <v>638</v>
      </c>
      <c r="C35" s="17">
        <v>15179</v>
      </c>
      <c r="D35" s="17">
        <v>13311</v>
      </c>
      <c r="E35" s="17">
        <v>11346</v>
      </c>
      <c r="F35" s="17">
        <v>13183</v>
      </c>
      <c r="G35" s="24"/>
      <c r="H35" s="7"/>
      <c r="I35" s="25">
        <f t="shared" si="0"/>
        <v>3833</v>
      </c>
      <c r="J35" s="24">
        <f t="shared" si="0"/>
        <v>128</v>
      </c>
      <c r="K35" s="7"/>
      <c r="L35" s="25">
        <f t="shared" si="3"/>
        <v>3829.0881689658831</v>
      </c>
      <c r="M35" s="17">
        <f t="shared" si="1"/>
        <v>15.302422039479767</v>
      </c>
      <c r="N35" s="17">
        <f t="shared" si="4"/>
        <v>129.23733371537284</v>
      </c>
      <c r="O35" s="24">
        <f t="shared" si="2"/>
        <v>1.5309947231983598</v>
      </c>
      <c r="P35" s="7"/>
      <c r="Q35" s="25">
        <f t="shared" si="5"/>
        <v>3872.6486574074152</v>
      </c>
      <c r="R35" s="24">
        <f t="shared" si="6"/>
        <v>128.63603584263458</v>
      </c>
      <c r="S35" s="7"/>
      <c r="T35" s="25">
        <f t="shared" si="7"/>
        <v>-1.0020258801426645</v>
      </c>
      <c r="U35" s="24">
        <f t="shared" si="8"/>
        <v>3.3333045869494558E-2</v>
      </c>
      <c r="V35" s="7"/>
      <c r="W35" s="25">
        <f t="shared" si="9"/>
        <v>-1.0017738313533437</v>
      </c>
      <c r="X35" s="24">
        <f t="shared" si="10"/>
        <v>84.364371880272074</v>
      </c>
      <c r="Y35" s="7"/>
      <c r="Z35" s="25">
        <f t="shared" si="11"/>
        <v>638</v>
      </c>
      <c r="AA35" s="17">
        <f t="shared" si="15"/>
        <v>84.48299999999999</v>
      </c>
      <c r="AB35" s="24">
        <f t="shared" si="12"/>
        <v>1.4745065119623693</v>
      </c>
      <c r="AC35" s="17">
        <f t="shared" si="13"/>
        <v>-0.11862811972791576</v>
      </c>
      <c r="AD35" s="17">
        <f t="shared" ca="1" si="14"/>
        <v>0.13835830429655971</v>
      </c>
      <c r="AE35" s="17">
        <v>134</v>
      </c>
    </row>
    <row r="36" spans="1:31" s="17" customFormat="1" x14ac:dyDescent="0.25">
      <c r="A36" s="17">
        <v>16</v>
      </c>
      <c r="B36" s="17">
        <v>626</v>
      </c>
      <c r="C36" s="17">
        <v>15169</v>
      </c>
      <c r="D36" s="17">
        <v>13515</v>
      </c>
      <c r="E36" s="17">
        <v>11367</v>
      </c>
      <c r="F36" s="17">
        <v>13003</v>
      </c>
      <c r="G36" s="24"/>
      <c r="H36" s="7"/>
      <c r="I36" s="25">
        <f t="shared" si="0"/>
        <v>3802</v>
      </c>
      <c r="J36" s="24">
        <f t="shared" si="0"/>
        <v>512</v>
      </c>
      <c r="K36" s="7"/>
      <c r="L36" s="25">
        <f t="shared" si="3"/>
        <v>3800.428737398192</v>
      </c>
      <c r="M36" s="17">
        <f t="shared" si="1"/>
        <v>2.46886616384054</v>
      </c>
      <c r="N36" s="17">
        <f t="shared" si="4"/>
        <v>508.11161933390429</v>
      </c>
      <c r="O36" s="24">
        <f t="shared" si="2"/>
        <v>15.119504204466944</v>
      </c>
      <c r="P36" s="7"/>
      <c r="Q36" s="25">
        <f t="shared" si="5"/>
        <v>3841.6486574074152</v>
      </c>
      <c r="R36" s="24">
        <f t="shared" si="6"/>
        <v>512.63603584263456</v>
      </c>
      <c r="S36" s="7"/>
      <c r="T36" s="25">
        <f t="shared" si="7"/>
        <v>-0.99400480592902329</v>
      </c>
      <c r="U36" s="24">
        <f t="shared" si="8"/>
        <v>0.1328377416574191</v>
      </c>
      <c r="V36" s="7"/>
      <c r="W36" s="25">
        <f t="shared" si="9"/>
        <v>-0.99288687501672723</v>
      </c>
      <c r="X36" s="24">
        <f t="shared" si="10"/>
        <v>90.078930125141824</v>
      </c>
      <c r="Y36" s="7"/>
      <c r="Z36" s="25">
        <f t="shared" si="11"/>
        <v>626</v>
      </c>
      <c r="AA36" s="17">
        <f t="shared" si="15"/>
        <v>90.11699999999999</v>
      </c>
      <c r="AB36" s="24">
        <f t="shared" si="12"/>
        <v>1.5728383620197297</v>
      </c>
      <c r="AC36" s="17">
        <f t="shared" si="13"/>
        <v>-3.8069874858166486E-2</v>
      </c>
      <c r="AD36" s="17">
        <f t="shared" ca="1" si="14"/>
        <v>3.093737006719266E-2</v>
      </c>
      <c r="AE36" s="17">
        <v>133</v>
      </c>
    </row>
    <row r="37" spans="1:31" s="17" customFormat="1" x14ac:dyDescent="0.25">
      <c r="A37" s="17">
        <v>17</v>
      </c>
      <c r="B37" s="17">
        <v>620</v>
      </c>
      <c r="C37" s="17">
        <v>15138</v>
      </c>
      <c r="D37" s="17">
        <v>13693</v>
      </c>
      <c r="E37" s="17">
        <v>11403</v>
      </c>
      <c r="F37" s="17">
        <v>12818</v>
      </c>
      <c r="G37" s="24"/>
      <c r="H37" s="7"/>
      <c r="I37" s="25">
        <f t="shared" si="0"/>
        <v>3735</v>
      </c>
      <c r="J37" s="24">
        <f t="shared" si="0"/>
        <v>875</v>
      </c>
      <c r="K37" s="7"/>
      <c r="L37" s="25">
        <f t="shared" si="3"/>
        <v>3735.4741461876374</v>
      </c>
      <c r="M37" s="17">
        <f t="shared" si="1"/>
        <v>0.2248146072510957</v>
      </c>
      <c r="N37" s="17">
        <f t="shared" si="4"/>
        <v>878.51052492278495</v>
      </c>
      <c r="O37" s="24">
        <f t="shared" si="2"/>
        <v>12.323785233494299</v>
      </c>
      <c r="P37" s="7"/>
      <c r="Q37" s="25">
        <f t="shared" si="5"/>
        <v>3774.6486574074152</v>
      </c>
      <c r="R37" s="24">
        <f t="shared" si="6"/>
        <v>875.63603584263456</v>
      </c>
      <c r="S37" s="7"/>
      <c r="T37" s="25">
        <f t="shared" si="7"/>
        <v>-0.97666893585437953</v>
      </c>
      <c r="U37" s="24">
        <f t="shared" si="8"/>
        <v>0.22690077439444151</v>
      </c>
      <c r="V37" s="7"/>
      <c r="W37" s="25">
        <f t="shared" si="9"/>
        <v>-0.97473210673111399</v>
      </c>
      <c r="X37" s="24">
        <f t="shared" si="10"/>
        <v>95.562712724288929</v>
      </c>
      <c r="Y37" s="7"/>
      <c r="Z37" s="25">
        <f t="shared" si="11"/>
        <v>620</v>
      </c>
      <c r="AA37" s="17">
        <f t="shared" si="15"/>
        <v>95.696999999999989</v>
      </c>
      <c r="AB37" s="24">
        <f t="shared" si="12"/>
        <v>1.6702277342810135</v>
      </c>
      <c r="AC37" s="17">
        <f t="shared" si="13"/>
        <v>-0.13428727571105981</v>
      </c>
      <c r="AD37" s="17">
        <f t="shared" ca="1" si="14"/>
        <v>4.6529374643270671E-2</v>
      </c>
      <c r="AE37" s="17">
        <v>132</v>
      </c>
    </row>
    <row r="38" spans="1:31" s="17" customFormat="1" x14ac:dyDescent="0.25">
      <c r="A38" s="17">
        <v>18</v>
      </c>
      <c r="B38" s="17">
        <v>638</v>
      </c>
      <c r="C38" s="17">
        <v>15083</v>
      </c>
      <c r="D38" s="17">
        <v>13877</v>
      </c>
      <c r="E38" s="17">
        <v>11451</v>
      </c>
      <c r="F38" s="17">
        <v>12632</v>
      </c>
      <c r="G38" s="24"/>
      <c r="H38" s="7"/>
      <c r="I38" s="25">
        <f t="shared" si="0"/>
        <v>3632</v>
      </c>
      <c r="J38" s="24">
        <f t="shared" si="0"/>
        <v>1245</v>
      </c>
      <c r="K38" s="7"/>
      <c r="L38" s="25">
        <f t="shared" si="3"/>
        <v>3631.2925096606882</v>
      </c>
      <c r="M38" s="17">
        <f t="shared" si="1"/>
        <v>0.5005425802195107</v>
      </c>
      <c r="N38" s="17">
        <f t="shared" si="4"/>
        <v>1250.9126613864339</v>
      </c>
      <c r="O38" s="24">
        <f t="shared" si="2"/>
        <v>34.959564670626577</v>
      </c>
      <c r="P38" s="7"/>
      <c r="Q38" s="25">
        <f t="shared" si="5"/>
        <v>3671.6486574074152</v>
      </c>
      <c r="R38" s="24">
        <f t="shared" si="6"/>
        <v>1245.6360358426346</v>
      </c>
      <c r="S38" s="7"/>
      <c r="T38" s="25">
        <f t="shared" si="7"/>
        <v>-0.95001826991873317</v>
      </c>
      <c r="U38" s="24">
        <f t="shared" si="8"/>
        <v>0.32277769481509799</v>
      </c>
      <c r="V38" s="7"/>
      <c r="W38" s="25">
        <f t="shared" si="9"/>
        <v>-0.94724641138661958</v>
      </c>
      <c r="X38" s="24">
        <f t="shared" si="10"/>
        <v>101.27534594447627</v>
      </c>
      <c r="Y38" s="7"/>
      <c r="Z38" s="25">
        <f t="shared" si="11"/>
        <v>638</v>
      </c>
      <c r="AA38" s="17">
        <f t="shared" si="15"/>
        <v>101.43899999999999</v>
      </c>
      <c r="AB38" s="24">
        <f t="shared" si="12"/>
        <v>1.770444539930528</v>
      </c>
      <c r="AC38" s="17">
        <f t="shared" si="13"/>
        <v>-0.16365405552372181</v>
      </c>
      <c r="AD38" s="17">
        <f t="shared" ca="1" si="14"/>
        <v>9.7386569939402534E-2</v>
      </c>
      <c r="AE38" s="17">
        <v>131</v>
      </c>
    </row>
    <row r="39" spans="1:31" s="17" customFormat="1" x14ac:dyDescent="0.25">
      <c r="A39" s="17">
        <v>19</v>
      </c>
      <c r="B39" s="17">
        <v>636</v>
      </c>
      <c r="C39" s="17">
        <v>15007</v>
      </c>
      <c r="D39" s="17">
        <v>14056</v>
      </c>
      <c r="E39" s="17">
        <v>11518</v>
      </c>
      <c r="F39" s="17">
        <v>12450</v>
      </c>
      <c r="G39" s="24"/>
      <c r="H39" s="7"/>
      <c r="I39" s="25">
        <f t="shared" si="0"/>
        <v>3489</v>
      </c>
      <c r="J39" s="24">
        <f t="shared" si="0"/>
        <v>1606</v>
      </c>
      <c r="K39" s="7"/>
      <c r="L39" s="25">
        <f t="shared" si="3"/>
        <v>3490.7718825127449</v>
      </c>
      <c r="M39" s="17">
        <f t="shared" si="1"/>
        <v>3.1395676389712643</v>
      </c>
      <c r="N39" s="17">
        <f t="shared" si="4"/>
        <v>1609.6274934629673</v>
      </c>
      <c r="O39" s="24">
        <f t="shared" si="2"/>
        <v>13.158708823870658</v>
      </c>
      <c r="P39" s="7"/>
      <c r="Q39" s="25">
        <f t="shared" si="5"/>
        <v>3528.6486574074152</v>
      </c>
      <c r="R39" s="24">
        <f t="shared" si="6"/>
        <v>1606.6360358426346</v>
      </c>
      <c r="S39" s="7"/>
      <c r="T39" s="25">
        <f t="shared" si="7"/>
        <v>-0.91301783080419507</v>
      </c>
      <c r="U39" s="24">
        <f t="shared" si="8"/>
        <v>0.41632247392822497</v>
      </c>
      <c r="V39" s="7"/>
      <c r="W39" s="25">
        <f t="shared" si="9"/>
        <v>-0.90943083828460858</v>
      </c>
      <c r="X39" s="24">
        <f t="shared" si="10"/>
        <v>107.05614128398156</v>
      </c>
      <c r="Y39" s="7"/>
      <c r="Z39" s="25">
        <f t="shared" si="11"/>
        <v>636</v>
      </c>
      <c r="AA39" s="17">
        <f t="shared" si="15"/>
        <v>107.163</v>
      </c>
      <c r="AB39" s="24">
        <f t="shared" si="12"/>
        <v>1.8703471863146834</v>
      </c>
      <c r="AC39" s="17">
        <f t="shared" si="13"/>
        <v>-0.10685871601843644</v>
      </c>
      <c r="AD39" s="17">
        <f t="shared" ca="1" si="14"/>
        <v>4.7740191707404733E-2</v>
      </c>
      <c r="AE39" s="17">
        <v>130</v>
      </c>
    </row>
    <row r="40" spans="1:31" s="17" customFormat="1" x14ac:dyDescent="0.25">
      <c r="A40" s="17">
        <v>20</v>
      </c>
      <c r="B40" s="17">
        <v>616</v>
      </c>
      <c r="C40" s="17">
        <v>14921</v>
      </c>
      <c r="D40" s="17">
        <v>14215</v>
      </c>
      <c r="E40" s="17">
        <v>11605</v>
      </c>
      <c r="F40" s="17">
        <v>12283</v>
      </c>
      <c r="G40" s="24"/>
      <c r="H40" s="7"/>
      <c r="I40" s="25">
        <f t="shared" si="0"/>
        <v>3316</v>
      </c>
      <c r="J40" s="24">
        <f t="shared" si="0"/>
        <v>1932</v>
      </c>
      <c r="K40" s="7"/>
      <c r="L40" s="25">
        <f t="shared" si="3"/>
        <v>3321.0912750943035</v>
      </c>
      <c r="M40" s="17">
        <f t="shared" si="1"/>
        <v>25.921082085874659</v>
      </c>
      <c r="N40" s="17">
        <f t="shared" si="4"/>
        <v>1941.7603561294891</v>
      </c>
      <c r="O40" s="24">
        <f t="shared" si="2"/>
        <v>95.2645517744551</v>
      </c>
      <c r="P40" s="7"/>
      <c r="Q40" s="25">
        <f t="shared" si="5"/>
        <v>3355.6486574074152</v>
      </c>
      <c r="R40" s="24">
        <f t="shared" si="6"/>
        <v>1932.6360358426346</v>
      </c>
      <c r="S40" s="7"/>
      <c r="T40" s="25">
        <f t="shared" si="7"/>
        <v>-0.86825506180548806</v>
      </c>
      <c r="U40" s="24">
        <f t="shared" si="8"/>
        <v>0.50079781462318174</v>
      </c>
      <c r="V40" s="7"/>
      <c r="W40" s="25">
        <f t="shared" si="9"/>
        <v>-0.86393153550211144</v>
      </c>
      <c r="X40" s="24">
        <f t="shared" si="10"/>
        <v>112.55832698122407</v>
      </c>
      <c r="Y40" s="7"/>
      <c r="Z40" s="25">
        <f t="shared" si="11"/>
        <v>616</v>
      </c>
      <c r="AA40" s="17">
        <f t="shared" si="15"/>
        <v>112.70699999999999</v>
      </c>
      <c r="AB40" s="24">
        <f t="shared" si="12"/>
        <v>1.9671082400452489</v>
      </c>
      <c r="AC40" s="17">
        <f t="shared" si="13"/>
        <v>-0.14867301877592354</v>
      </c>
      <c r="AD40" s="17">
        <f t="shared" ca="1" si="14"/>
        <v>5.9897904833675852E-2</v>
      </c>
      <c r="AE40" s="17">
        <v>129</v>
      </c>
    </row>
    <row r="41" spans="1:31" s="17" customFormat="1" x14ac:dyDescent="0.25">
      <c r="A41" s="17">
        <v>21</v>
      </c>
      <c r="B41" s="17">
        <v>608</v>
      </c>
      <c r="C41" s="17">
        <v>14818</v>
      </c>
      <c r="D41" s="17">
        <v>14371</v>
      </c>
      <c r="E41" s="17">
        <v>11697</v>
      </c>
      <c r="F41" s="17">
        <v>12125</v>
      </c>
      <c r="G41" s="24"/>
      <c r="H41" s="7"/>
      <c r="I41" s="25">
        <f t="shared" si="0"/>
        <v>3121</v>
      </c>
      <c r="J41" s="24">
        <f t="shared" si="0"/>
        <v>2246</v>
      </c>
      <c r="K41" s="7"/>
      <c r="L41" s="25">
        <f t="shared" si="3"/>
        <v>3122.7761586536012</v>
      </c>
      <c r="M41" s="17">
        <f t="shared" si="1"/>
        <v>3.1547395627624795</v>
      </c>
      <c r="N41" s="17">
        <f t="shared" si="4"/>
        <v>2251.7411669662383</v>
      </c>
      <c r="O41" s="24">
        <f t="shared" si="2"/>
        <v>32.960998134226166</v>
      </c>
      <c r="P41" s="7"/>
      <c r="Q41" s="25">
        <f t="shared" si="5"/>
        <v>3160.6486574074152</v>
      </c>
      <c r="R41" s="24">
        <f t="shared" si="6"/>
        <v>2246.6360358426346</v>
      </c>
      <c r="S41" s="7"/>
      <c r="T41" s="25">
        <f t="shared" si="7"/>
        <v>-0.81779991755839054</v>
      </c>
      <c r="U41" s="24">
        <f t="shared" si="8"/>
        <v>0.58216363357476586</v>
      </c>
      <c r="V41" s="7"/>
      <c r="W41" s="25">
        <f t="shared" si="9"/>
        <v>-0.81276669143600466</v>
      </c>
      <c r="X41" s="24">
        <f t="shared" si="10"/>
        <v>118.07165380995144</v>
      </c>
      <c r="Y41" s="7"/>
      <c r="Z41" s="25">
        <f t="shared" si="11"/>
        <v>608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-0.10734619004854551</v>
      </c>
      <c r="AD41" s="17">
        <f t="shared" ca="1" si="14"/>
        <v>8.3158235319558571E-2</v>
      </c>
      <c r="AE41" s="17">
        <v>128</v>
      </c>
    </row>
    <row r="42" spans="1:31" s="17" customFormat="1" x14ac:dyDescent="0.25">
      <c r="A42" s="17">
        <v>22</v>
      </c>
      <c r="B42" s="17">
        <v>619</v>
      </c>
      <c r="C42" s="17">
        <v>14712</v>
      </c>
      <c r="D42" s="17">
        <v>14531</v>
      </c>
      <c r="E42" s="17">
        <v>11824</v>
      </c>
      <c r="F42" s="17">
        <v>11990</v>
      </c>
      <c r="G42" s="24"/>
      <c r="H42" s="7"/>
      <c r="I42" s="25">
        <f t="shared" si="0"/>
        <v>2888</v>
      </c>
      <c r="J42" s="24">
        <f t="shared" si="0"/>
        <v>2541</v>
      </c>
      <c r="K42" s="7"/>
      <c r="L42" s="25">
        <f t="shared" si="3"/>
        <v>2891.2766345768059</v>
      </c>
      <c r="M42" s="17">
        <f t="shared" si="1"/>
        <v>10.736334149920099</v>
      </c>
      <c r="N42" s="17">
        <f t="shared" si="4"/>
        <v>2546.1871826234014</v>
      </c>
      <c r="O42" s="24">
        <f t="shared" si="2"/>
        <v>26.906863568517853</v>
      </c>
      <c r="P42" s="7"/>
      <c r="Q42" s="25">
        <f t="shared" si="5"/>
        <v>2927.6486574074152</v>
      </c>
      <c r="R42" s="24">
        <f t="shared" si="6"/>
        <v>2541.6360358426346</v>
      </c>
      <c r="S42" s="7"/>
      <c r="T42" s="25">
        <f t="shared" si="7"/>
        <v>-0.75751248879134581</v>
      </c>
      <c r="U42" s="24">
        <f t="shared" si="8"/>
        <v>0.65860604309934334</v>
      </c>
      <c r="V42" s="7"/>
      <c r="W42" s="25">
        <f t="shared" si="9"/>
        <v>-0.75181201896091043</v>
      </c>
      <c r="X42" s="24">
        <f t="shared" si="10"/>
        <v>123.67778065810637</v>
      </c>
      <c r="Y42" s="7"/>
      <c r="Z42" s="25">
        <f t="shared" si="11"/>
        <v>619</v>
      </c>
      <c r="AA42" s="17">
        <f t="shared" si="15"/>
        <v>123.74999999999999</v>
      </c>
      <c r="AB42" s="24">
        <f t="shared" si="12"/>
        <v>2.1598449493429825</v>
      </c>
      <c r="AC42" s="17">
        <f t="shared" si="13"/>
        <v>-7.2219341893614342E-2</v>
      </c>
      <c r="AD42" s="17">
        <f t="shared" ca="1" si="14"/>
        <v>2.9751827726641977E-2</v>
      </c>
      <c r="AE42" s="17">
        <v>127</v>
      </c>
    </row>
    <row r="43" spans="1:31" s="17" customFormat="1" x14ac:dyDescent="0.25">
      <c r="A43" s="17">
        <v>23</v>
      </c>
      <c r="B43" s="17">
        <v>618</v>
      </c>
      <c r="C43" s="17">
        <v>14578</v>
      </c>
      <c r="D43" s="17">
        <v>14659</v>
      </c>
      <c r="E43" s="17">
        <v>11949</v>
      </c>
      <c r="F43" s="17">
        <v>11848</v>
      </c>
      <c r="G43" s="24"/>
      <c r="H43" s="7"/>
      <c r="I43" s="25">
        <f t="shared" si="0"/>
        <v>2629</v>
      </c>
      <c r="J43" s="24">
        <f t="shared" si="0"/>
        <v>2811</v>
      </c>
      <c r="K43" s="7"/>
      <c r="L43" s="25">
        <f t="shared" si="3"/>
        <v>2632.5303518882547</v>
      </c>
      <c r="M43" s="17">
        <f t="shared" si="1"/>
        <v>12.463384454903522</v>
      </c>
      <c r="N43" s="17">
        <f t="shared" si="4"/>
        <v>2816.1160663570577</v>
      </c>
      <c r="O43" s="24">
        <f t="shared" si="2"/>
        <v>26.174134969817253</v>
      </c>
      <c r="P43" s="7"/>
      <c r="Q43" s="25">
        <f t="shared" si="5"/>
        <v>2668.6486574074152</v>
      </c>
      <c r="R43" s="24">
        <f t="shared" si="6"/>
        <v>2811.6360358426346</v>
      </c>
      <c r="S43" s="7"/>
      <c r="T43" s="25">
        <f t="shared" si="7"/>
        <v>-0.69049770745802153</v>
      </c>
      <c r="U43" s="24">
        <f t="shared" si="8"/>
        <v>0.72857028232522769</v>
      </c>
      <c r="V43" s="7"/>
      <c r="W43" s="25">
        <f t="shared" si="9"/>
        <v>-0.68418609217036952</v>
      </c>
      <c r="X43" s="24">
        <f t="shared" si="10"/>
        <v>129.25806824282336</v>
      </c>
      <c r="Y43" s="7"/>
      <c r="Z43" s="25">
        <f t="shared" si="11"/>
        <v>618</v>
      </c>
      <c r="AA43" s="17">
        <f t="shared" si="15"/>
        <v>129.31199999999998</v>
      </c>
      <c r="AB43" s="24">
        <f t="shared" si="12"/>
        <v>2.2569201623389072</v>
      </c>
      <c r="AC43" s="17">
        <f t="shared" si="13"/>
        <v>-5.3931757176627571E-2</v>
      </c>
      <c r="AD43" s="17">
        <f t="shared" ca="1" si="14"/>
        <v>5.0145937326647072E-2</v>
      </c>
      <c r="AE43" s="17">
        <v>126</v>
      </c>
    </row>
    <row r="44" spans="1:31" s="17" customFormat="1" x14ac:dyDescent="0.25">
      <c r="A44" s="17">
        <v>24</v>
      </c>
      <c r="B44" s="17">
        <v>634</v>
      </c>
      <c r="C44" s="17">
        <v>14432</v>
      </c>
      <c r="D44" s="17">
        <v>14785</v>
      </c>
      <c r="E44" s="17">
        <v>12092</v>
      </c>
      <c r="F44" s="17">
        <v>11725</v>
      </c>
      <c r="G44" s="24"/>
      <c r="H44" s="7"/>
      <c r="I44" s="25">
        <f t="shared" si="0"/>
        <v>2340</v>
      </c>
      <c r="J44" s="24">
        <f t="shared" si="0"/>
        <v>3060</v>
      </c>
      <c r="K44" s="7"/>
      <c r="L44" s="25">
        <f t="shared" si="3"/>
        <v>2340.9623941982527</v>
      </c>
      <c r="M44" s="17">
        <f t="shared" si="1"/>
        <v>0.92620259283044915</v>
      </c>
      <c r="N44" s="17">
        <f t="shared" si="4"/>
        <v>3065.4021527290292</v>
      </c>
      <c r="O44" s="24">
        <f t="shared" si="2"/>
        <v>29.183254107758064</v>
      </c>
      <c r="P44" s="7"/>
      <c r="Q44" s="25">
        <f t="shared" si="5"/>
        <v>2379.6486574074152</v>
      </c>
      <c r="R44" s="24">
        <f t="shared" si="6"/>
        <v>3060.6360358426346</v>
      </c>
      <c r="S44" s="7"/>
      <c r="T44" s="25">
        <f t="shared" si="7"/>
        <v>-0.61572059624052833</v>
      </c>
      <c r="U44" s="24">
        <f t="shared" si="8"/>
        <v>0.79309285850021005</v>
      </c>
      <c r="V44" s="7"/>
      <c r="W44" s="25">
        <f t="shared" si="9"/>
        <v>-0.60884487814440025</v>
      </c>
      <c r="X44" s="24">
        <f t="shared" si="10"/>
        <v>134.94573317460646</v>
      </c>
      <c r="Y44" s="7"/>
      <c r="Z44" s="25">
        <f t="shared" si="11"/>
        <v>634</v>
      </c>
      <c r="AA44" s="17">
        <f t="shared" si="15"/>
        <v>135.01799999999997</v>
      </c>
      <c r="AB44" s="24">
        <f t="shared" si="12"/>
        <v>2.3565086494577034</v>
      </c>
      <c r="AC44" s="17">
        <f t="shared" si="13"/>
        <v>-7.226682539351259E-2</v>
      </c>
      <c r="AD44" s="17">
        <f t="shared" ca="1" si="14"/>
        <v>0.18023221248358823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14276</v>
      </c>
      <c r="D45" s="17">
        <v>14895</v>
      </c>
      <c r="E45" s="17">
        <v>12253</v>
      </c>
      <c r="F45" s="17">
        <v>11613</v>
      </c>
      <c r="G45" s="24"/>
      <c r="H45" s="7"/>
      <c r="I45" s="25">
        <f t="shared" si="0"/>
        <v>2023</v>
      </c>
      <c r="J45" s="24">
        <f t="shared" si="0"/>
        <v>3282</v>
      </c>
      <c r="K45" s="7"/>
      <c r="L45" s="25">
        <f t="shared" si="3"/>
        <v>2025.8046381659201</v>
      </c>
      <c r="M45" s="17">
        <f t="shared" si="1"/>
        <v>7.8659952417356402</v>
      </c>
      <c r="N45" s="17">
        <f t="shared" si="4"/>
        <v>3284.2520617060873</v>
      </c>
      <c r="O45" s="24">
        <f t="shared" si="2"/>
        <v>5.0717819280246648</v>
      </c>
      <c r="P45" s="7"/>
      <c r="Q45" s="25">
        <f t="shared" si="5"/>
        <v>2062.6486574074152</v>
      </c>
      <c r="R45" s="24">
        <f t="shared" si="6"/>
        <v>3282.6360358426346</v>
      </c>
      <c r="S45" s="7"/>
      <c r="T45" s="25">
        <f t="shared" si="7"/>
        <v>-0.53369864379781085</v>
      </c>
      <c r="U45" s="24">
        <f t="shared" si="8"/>
        <v>0.85061901075260393</v>
      </c>
      <c r="V45" s="7"/>
      <c r="W45" s="25">
        <f t="shared" si="9"/>
        <v>-0.52631940978726255</v>
      </c>
      <c r="X45" s="24">
        <f t="shared" si="10"/>
        <v>140.71151716798022</v>
      </c>
      <c r="Y45" s="7"/>
      <c r="Z45" s="25">
        <f t="shared" si="11"/>
        <v>634</v>
      </c>
      <c r="AA45" s="17">
        <f t="shared" si="15"/>
        <v>140.72399999999996</v>
      </c>
      <c r="AB45" s="24">
        <f t="shared" si="12"/>
        <v>2.4560971365764996</v>
      </c>
      <c r="AC45" s="17">
        <f t="shared" si="13"/>
        <v>-1.2482832019742318E-2</v>
      </c>
      <c r="AD45" s="17">
        <f t="shared" ca="1" si="14"/>
        <v>4.9433528926101644E-3</v>
      </c>
      <c r="AE45" s="17">
        <v>124</v>
      </c>
    </row>
    <row r="46" spans="1:31" s="17" customFormat="1" x14ac:dyDescent="0.25">
      <c r="A46" s="17">
        <v>26</v>
      </c>
      <c r="B46" s="17">
        <v>625</v>
      </c>
      <c r="C46" s="17">
        <v>14114</v>
      </c>
      <c r="D46" s="17">
        <v>14997</v>
      </c>
      <c r="E46" s="17">
        <v>12420</v>
      </c>
      <c r="F46" s="17">
        <v>11525</v>
      </c>
      <c r="G46" s="24"/>
      <c r="H46" s="7"/>
      <c r="I46" s="25">
        <f t="shared" si="0"/>
        <v>1694</v>
      </c>
      <c r="J46" s="24">
        <f t="shared" si="0"/>
        <v>3472</v>
      </c>
      <c r="K46" s="7"/>
      <c r="L46" s="25">
        <f t="shared" si="3"/>
        <v>1695.0727409185154</v>
      </c>
      <c r="M46" s="17">
        <f t="shared" si="1"/>
        <v>1.1507730782571883</v>
      </c>
      <c r="N46" s="17">
        <f t="shared" si="4"/>
        <v>3468.086813226239</v>
      </c>
      <c r="O46" s="24">
        <f t="shared" si="2"/>
        <v>15.31303072633823</v>
      </c>
      <c r="P46" s="7"/>
      <c r="Q46" s="25">
        <f t="shared" si="5"/>
        <v>1733.6486574074152</v>
      </c>
      <c r="R46" s="24">
        <f t="shared" si="6"/>
        <v>3472.6360358426346</v>
      </c>
      <c r="S46" s="7"/>
      <c r="T46" s="25">
        <f t="shared" si="7"/>
        <v>-0.4485717594014258</v>
      </c>
      <c r="U46" s="24">
        <f t="shared" si="8"/>
        <v>0.8998531050226708</v>
      </c>
      <c r="V46" s="7"/>
      <c r="W46" s="25">
        <f t="shared" si="9"/>
        <v>-0.44076102355714192</v>
      </c>
      <c r="X46" s="24">
        <f t="shared" si="10"/>
        <v>146.36233494427688</v>
      </c>
      <c r="Y46" s="7"/>
      <c r="Z46" s="25">
        <f t="shared" si="11"/>
        <v>625</v>
      </c>
      <c r="AA46" s="17">
        <f t="shared" si="15"/>
        <v>146.34899999999996</v>
      </c>
      <c r="AB46" s="24">
        <f t="shared" si="12"/>
        <v>2.5542719070011803</v>
      </c>
      <c r="AC46" s="17">
        <f t="shared" si="13"/>
        <v>1.3334944276920169E-2</v>
      </c>
      <c r="AD46" s="17">
        <f t="shared" ca="1" si="14"/>
        <v>-4.7491538614508499E-2</v>
      </c>
      <c r="AE46" s="17">
        <v>123</v>
      </c>
    </row>
    <row r="47" spans="1:31" s="17" customFormat="1" x14ac:dyDescent="0.25">
      <c r="A47" s="17">
        <v>27</v>
      </c>
      <c r="B47" s="17">
        <v>628</v>
      </c>
      <c r="C47" s="17">
        <v>13943</v>
      </c>
      <c r="D47" s="17">
        <v>15069</v>
      </c>
      <c r="E47" s="17">
        <v>12595</v>
      </c>
      <c r="F47" s="17">
        <v>11450</v>
      </c>
      <c r="G47" s="24"/>
      <c r="H47" s="7"/>
      <c r="I47" s="25">
        <f t="shared" si="0"/>
        <v>1348</v>
      </c>
      <c r="J47" s="24">
        <f t="shared" si="0"/>
        <v>3619</v>
      </c>
      <c r="K47" s="7"/>
      <c r="L47" s="25">
        <f t="shared" si="3"/>
        <v>1345.9334215903411</v>
      </c>
      <c r="M47" s="17">
        <f t="shared" si="1"/>
        <v>4.2707463232681411</v>
      </c>
      <c r="N47" s="17">
        <f t="shared" si="4"/>
        <v>3619.0968546191575</v>
      </c>
      <c r="O47" s="24">
        <f t="shared" si="2"/>
        <v>9.3808172521465897E-3</v>
      </c>
      <c r="P47" s="7"/>
      <c r="Q47" s="25">
        <f t="shared" si="5"/>
        <v>1387.6486574074152</v>
      </c>
      <c r="R47" s="24">
        <f t="shared" si="6"/>
        <v>3619.6360358426346</v>
      </c>
      <c r="S47" s="7"/>
      <c r="T47" s="25">
        <f t="shared" si="7"/>
        <v>-0.35904622140401182</v>
      </c>
      <c r="U47" s="24">
        <f t="shared" si="8"/>
        <v>0.93794474637898562</v>
      </c>
      <c r="V47" s="7"/>
      <c r="W47" s="25">
        <f t="shared" si="9"/>
        <v>-0.35090074408113869</v>
      </c>
      <c r="X47" s="24">
        <f t="shared" si="10"/>
        <v>151.94695404260153</v>
      </c>
      <c r="Y47" s="7"/>
      <c r="Z47" s="25">
        <f t="shared" si="11"/>
        <v>628</v>
      </c>
      <c r="AA47" s="17">
        <f t="shared" si="15"/>
        <v>152.00099999999995</v>
      </c>
      <c r="AB47" s="24">
        <f t="shared" si="12"/>
        <v>2.6529179163238998</v>
      </c>
      <c r="AC47" s="17">
        <f t="shared" si="13"/>
        <v>-5.4045957398415112E-2</v>
      </c>
      <c r="AD47" s="17">
        <f t="shared" ca="1" si="14"/>
        <v>0.11071523839501651</v>
      </c>
      <c r="AE47" s="17">
        <v>122</v>
      </c>
    </row>
    <row r="48" spans="1:31" s="17" customFormat="1" x14ac:dyDescent="0.25">
      <c r="A48" s="17">
        <v>28</v>
      </c>
      <c r="B48" s="17">
        <v>627</v>
      </c>
      <c r="C48" s="17">
        <v>13761</v>
      </c>
      <c r="D48" s="17">
        <v>15128</v>
      </c>
      <c r="E48" s="17">
        <v>12776</v>
      </c>
      <c r="F48" s="17">
        <v>11390</v>
      </c>
      <c r="G48" s="24"/>
      <c r="H48" s="7"/>
      <c r="I48" s="25">
        <f t="shared" si="0"/>
        <v>985</v>
      </c>
      <c r="J48" s="24">
        <f t="shared" si="0"/>
        <v>3738</v>
      </c>
      <c r="K48" s="7"/>
      <c r="L48" s="25">
        <f t="shared" si="3"/>
        <v>983.90985824182189</v>
      </c>
      <c r="M48" s="17">
        <f t="shared" si="1"/>
        <v>1.1884090529236524</v>
      </c>
      <c r="N48" s="17">
        <f t="shared" si="4"/>
        <v>3734.6954563047539</v>
      </c>
      <c r="O48" s="24">
        <f t="shared" si="2"/>
        <v>10.920009033791006</v>
      </c>
      <c r="P48" s="7"/>
      <c r="Q48" s="25">
        <f t="shared" si="5"/>
        <v>1024.6486574074152</v>
      </c>
      <c r="R48" s="24">
        <f t="shared" si="6"/>
        <v>3738.6360358426346</v>
      </c>
      <c r="S48" s="7"/>
      <c r="T48" s="25">
        <f t="shared" si="7"/>
        <v>-0.26512202980556876</v>
      </c>
      <c r="U48" s="24">
        <f t="shared" si="8"/>
        <v>0.96878083700076434</v>
      </c>
      <c r="V48" s="7"/>
      <c r="W48" s="25">
        <f t="shared" si="9"/>
        <v>-0.25670475969324308</v>
      </c>
      <c r="X48" s="24">
        <f t="shared" si="10"/>
        <v>157.61761155201691</v>
      </c>
      <c r="Y48" s="7"/>
      <c r="Z48" s="25">
        <f t="shared" si="11"/>
        <v>627</v>
      </c>
      <c r="AA48" s="17">
        <f t="shared" si="15"/>
        <v>157.64399999999995</v>
      </c>
      <c r="AB48" s="24">
        <f t="shared" si="12"/>
        <v>2.75140684601394</v>
      </c>
      <c r="AC48" s="17">
        <f t="shared" si="13"/>
        <v>-2.6388447983038077E-2</v>
      </c>
      <c r="AD48" s="17">
        <f t="shared" ca="1" si="14"/>
        <v>0.15303551633255097</v>
      </c>
      <c r="AE48" s="17">
        <v>121</v>
      </c>
    </row>
    <row r="49" spans="1:31" s="17" customFormat="1" x14ac:dyDescent="0.25">
      <c r="A49" s="17">
        <v>29</v>
      </c>
      <c r="B49" s="17">
        <v>604</v>
      </c>
      <c r="C49" s="17">
        <v>13583</v>
      </c>
      <c r="D49" s="17">
        <v>15178</v>
      </c>
      <c r="E49" s="17">
        <v>12959</v>
      </c>
      <c r="F49" s="17">
        <v>11356</v>
      </c>
      <c r="G49" s="24"/>
      <c r="H49" s="7"/>
      <c r="I49" s="25">
        <f t="shared" si="0"/>
        <v>624</v>
      </c>
      <c r="J49" s="24">
        <f t="shared" si="0"/>
        <v>3822</v>
      </c>
      <c r="K49" s="7"/>
      <c r="L49" s="25">
        <f t="shared" si="3"/>
        <v>625.7452087953767</v>
      </c>
      <c r="M49" s="17">
        <f t="shared" si="1"/>
        <v>3.0457537394601841</v>
      </c>
      <c r="N49" s="17">
        <f t="shared" si="4"/>
        <v>3811.7687336120803</v>
      </c>
      <c r="O49" s="24">
        <f t="shared" si="2"/>
        <v>104.67881190057608</v>
      </c>
      <c r="P49" s="7"/>
      <c r="Q49" s="25">
        <f t="shared" si="5"/>
        <v>663.64865740741527</v>
      </c>
      <c r="R49" s="24">
        <f t="shared" si="6"/>
        <v>3822.6360358426346</v>
      </c>
      <c r="S49" s="7"/>
      <c r="T49" s="25">
        <f t="shared" si="7"/>
        <v>-0.17171532686607038</v>
      </c>
      <c r="U49" s="24">
        <f t="shared" si="8"/>
        <v>0.99054748920437286</v>
      </c>
      <c r="V49" s="7"/>
      <c r="W49" s="25">
        <f t="shared" si="9"/>
        <v>-0.16310517743055941</v>
      </c>
      <c r="X49" s="24">
        <f t="shared" si="10"/>
        <v>163.10810242099933</v>
      </c>
      <c r="Y49" s="7"/>
      <c r="Z49" s="25">
        <f t="shared" si="11"/>
        <v>604</v>
      </c>
      <c r="AA49" s="17">
        <f t="shared" si="15"/>
        <v>163.07999999999996</v>
      </c>
      <c r="AB49" s="24">
        <f t="shared" si="12"/>
        <v>2.8462829441523518</v>
      </c>
      <c r="AC49" s="17">
        <f t="shared" si="13"/>
        <v>2.8102420999374544E-2</v>
      </c>
      <c r="AD49" s="17">
        <f t="shared" ca="1" si="14"/>
        <v>-6.5044647904812791E-2</v>
      </c>
      <c r="AE49" s="17">
        <v>120</v>
      </c>
    </row>
    <row r="50" spans="1:31" s="17" customFormat="1" x14ac:dyDescent="0.25">
      <c r="A50" s="17">
        <v>30</v>
      </c>
      <c r="B50" s="17">
        <v>618</v>
      </c>
      <c r="C50" s="17">
        <v>13400</v>
      </c>
      <c r="D50" s="17">
        <v>15192</v>
      </c>
      <c r="E50" s="17">
        <v>13144</v>
      </c>
      <c r="F50" s="17">
        <v>11333</v>
      </c>
      <c r="G50" s="24"/>
      <c r="H50" s="7"/>
      <c r="I50" s="25">
        <f t="shared" si="0"/>
        <v>256</v>
      </c>
      <c r="J50" s="24">
        <f t="shared" si="0"/>
        <v>3859</v>
      </c>
      <c r="K50" s="7"/>
      <c r="L50" s="25">
        <f t="shared" si="3"/>
        <v>253.11208352904578</v>
      </c>
      <c r="M50" s="17">
        <f t="shared" si="1"/>
        <v>8.340061543208698</v>
      </c>
      <c r="N50" s="17">
        <f t="shared" si="4"/>
        <v>3855.0708285782589</v>
      </c>
      <c r="O50" s="24">
        <f t="shared" si="2"/>
        <v>15.438388061426998</v>
      </c>
      <c r="P50" s="7"/>
      <c r="Q50" s="25">
        <f t="shared" si="5"/>
        <v>295.64865740741527</v>
      </c>
      <c r="R50" s="24">
        <f t="shared" si="6"/>
        <v>3859.6360358426346</v>
      </c>
      <c r="S50" s="7"/>
      <c r="T50" s="25">
        <f t="shared" si="7"/>
        <v>-7.6497413620265881E-2</v>
      </c>
      <c r="U50" s="24">
        <f t="shared" si="8"/>
        <v>1.0001351812464385</v>
      </c>
      <c r="V50" s="7"/>
      <c r="W50" s="25">
        <f t="shared" si="9"/>
        <v>-6.7800259555542808E-2</v>
      </c>
      <c r="X50" s="24">
        <f t="shared" si="10"/>
        <v>168.58040391388784</v>
      </c>
      <c r="Y50" s="7"/>
      <c r="Z50" s="25">
        <f t="shared" si="11"/>
        <v>618</v>
      </c>
      <c r="AA50" s="17">
        <f t="shared" si="15"/>
        <v>168.64199999999997</v>
      </c>
      <c r="AB50" s="24">
        <f t="shared" si="12"/>
        <v>2.943358157148277</v>
      </c>
      <c r="AC50" s="17">
        <f t="shared" si="13"/>
        <v>-6.1596086112132298E-2</v>
      </c>
      <c r="AD50" s="17">
        <f t="shared" ca="1" si="14"/>
        <v>1.6016915704511803E-2</v>
      </c>
      <c r="AE50" s="17">
        <v>119</v>
      </c>
    </row>
    <row r="51" spans="1:31" s="17" customFormat="1" x14ac:dyDescent="0.25">
      <c r="A51" s="17">
        <v>31</v>
      </c>
      <c r="B51" s="17">
        <v>623</v>
      </c>
      <c r="C51" s="17">
        <v>13215</v>
      </c>
      <c r="D51" s="17">
        <v>15208</v>
      </c>
      <c r="E51" s="17">
        <v>13338</v>
      </c>
      <c r="F51" s="17">
        <v>11334</v>
      </c>
      <c r="G51" s="24"/>
      <c r="H51" s="7"/>
      <c r="I51" s="25">
        <f t="shared" si="0"/>
        <v>-123</v>
      </c>
      <c r="J51" s="24">
        <f t="shared" si="0"/>
        <v>3874</v>
      </c>
      <c r="K51" s="7"/>
      <c r="L51" s="25">
        <f t="shared" si="3"/>
        <v>-125.31429032339672</v>
      </c>
      <c r="M51" s="17">
        <f t="shared" si="1"/>
        <v>5.3559397009676895</v>
      </c>
      <c r="N51" s="17">
        <f t="shared" si="4"/>
        <v>3861.9118645597832</v>
      </c>
      <c r="O51" s="24">
        <f t="shared" si="2"/>
        <v>146.1230184210248</v>
      </c>
      <c r="P51" s="7"/>
      <c r="Q51" s="25">
        <f t="shared" si="5"/>
        <v>-83.351342592584729</v>
      </c>
      <c r="R51" s="24">
        <f t="shared" si="6"/>
        <v>3874.6360358426346</v>
      </c>
      <c r="S51" s="7"/>
      <c r="T51" s="25">
        <f t="shared" si="7"/>
        <v>2.1566687249733863E-2</v>
      </c>
      <c r="U51" s="24">
        <f t="shared" si="8"/>
        <v>1.0040220834256544</v>
      </c>
      <c r="V51" s="7"/>
      <c r="W51" s="25">
        <f t="shared" si="9"/>
        <v>3.0301363184201676E-2</v>
      </c>
      <c r="X51" s="24">
        <f t="shared" si="10"/>
        <v>174.1872744779522</v>
      </c>
      <c r="Y51" s="7"/>
      <c r="Z51" s="25">
        <f t="shared" si="11"/>
        <v>623</v>
      </c>
      <c r="AA51" s="17">
        <f t="shared" si="15"/>
        <v>174.24899999999997</v>
      </c>
      <c r="AB51" s="24">
        <f t="shared" si="12"/>
        <v>3.0412187683075986</v>
      </c>
      <c r="AC51" s="17">
        <f t="shared" si="13"/>
        <v>-6.1725522047765935E-2</v>
      </c>
      <c r="AD51" s="17">
        <f t="shared" ca="1" si="14"/>
        <v>6.1164791337063207E-2</v>
      </c>
      <c r="AE51" s="17">
        <v>118</v>
      </c>
    </row>
    <row r="52" spans="1:31" s="17" customFormat="1" x14ac:dyDescent="0.25">
      <c r="A52" s="17">
        <v>32</v>
      </c>
      <c r="B52" s="17">
        <v>623</v>
      </c>
      <c r="C52" s="17">
        <v>13019</v>
      </c>
      <c r="D52" s="17">
        <v>15185</v>
      </c>
      <c r="E52" s="17">
        <v>13519</v>
      </c>
      <c r="F52" s="17">
        <v>11344</v>
      </c>
      <c r="G52" s="24"/>
      <c r="H52" s="7"/>
      <c r="I52" s="25">
        <f t="shared" ref="I52:J83" si="16">C52-E52</f>
        <v>-500</v>
      </c>
      <c r="J52" s="24">
        <f t="shared" si="16"/>
        <v>3841</v>
      </c>
      <c r="K52" s="7"/>
      <c r="L52" s="25">
        <f t="shared" si="3"/>
        <v>-502.91856753777046</v>
      </c>
      <c r="M52" s="17">
        <f t="shared" si="1"/>
        <v>8.5180364725275073</v>
      </c>
      <c r="N52" s="17">
        <f t="shared" si="4"/>
        <v>3831.7285031804604</v>
      </c>
      <c r="O52" s="24">
        <f t="shared" si="2"/>
        <v>85.960653274733048</v>
      </c>
      <c r="P52" s="7"/>
      <c r="Q52" s="25">
        <f t="shared" si="5"/>
        <v>-460.35134259258473</v>
      </c>
      <c r="R52" s="24">
        <f t="shared" si="6"/>
        <v>3841.6360358426346</v>
      </c>
      <c r="S52" s="7"/>
      <c r="T52" s="25">
        <f t="shared" si="7"/>
        <v>0.11911329946078901</v>
      </c>
      <c r="U52" s="24">
        <f t="shared" si="8"/>
        <v>0.9954708986313795</v>
      </c>
      <c r="V52" s="7"/>
      <c r="W52" s="25">
        <f t="shared" si="9"/>
        <v>0.12777728035485922</v>
      </c>
      <c r="X52" s="24">
        <f t="shared" si="10"/>
        <v>179.77302601953738</v>
      </c>
      <c r="Y52" s="7"/>
      <c r="Z52" s="25">
        <f t="shared" si="11"/>
        <v>623</v>
      </c>
      <c r="AA52" s="17">
        <f t="shared" si="15"/>
        <v>179.85599999999997</v>
      </c>
      <c r="AB52" s="24">
        <f t="shared" si="12"/>
        <v>3.1390793794669207</v>
      </c>
      <c r="AC52" s="17">
        <f t="shared" si="13"/>
        <v>-8.2973980462583086E-2</v>
      </c>
      <c r="AD52" s="17">
        <f t="shared" ca="1" si="14"/>
        <v>8.4301095809564686E-3</v>
      </c>
      <c r="AE52" s="17">
        <v>117</v>
      </c>
    </row>
    <row r="53" spans="1:31" s="17" customFormat="1" x14ac:dyDescent="0.25">
      <c r="A53" s="17">
        <v>33</v>
      </c>
      <c r="B53" s="17">
        <v>632</v>
      </c>
      <c r="C53" s="17">
        <v>12832</v>
      </c>
      <c r="D53" s="17">
        <v>15147</v>
      </c>
      <c r="E53" s="17">
        <v>13711</v>
      </c>
      <c r="F53" s="17">
        <v>11377</v>
      </c>
      <c r="G53" s="24"/>
      <c r="H53" s="7"/>
      <c r="I53" s="25">
        <f t="shared" si="16"/>
        <v>-879</v>
      </c>
      <c r="J53" s="24">
        <f t="shared" si="16"/>
        <v>3770</v>
      </c>
      <c r="K53" s="7"/>
      <c r="L53" s="25">
        <f t="shared" si="3"/>
        <v>-881.42798985946649</v>
      </c>
      <c r="M53" s="17">
        <f t="shared" si="1"/>
        <v>5.8951347576721194</v>
      </c>
      <c r="N53" s="17">
        <f t="shared" si="4"/>
        <v>3763.5768835503322</v>
      </c>
      <c r="O53" s="24">
        <f t="shared" si="2"/>
        <v>41.256424925992562</v>
      </c>
      <c r="P53" s="7"/>
      <c r="Q53" s="25">
        <f t="shared" si="5"/>
        <v>-839.35134259258473</v>
      </c>
      <c r="R53" s="24">
        <f t="shared" si="6"/>
        <v>3770.6360358426346</v>
      </c>
      <c r="S53" s="7"/>
      <c r="T53" s="25">
        <f t="shared" si="7"/>
        <v>0.21717740033078875</v>
      </c>
      <c r="U53" s="24">
        <f t="shared" si="8"/>
        <v>0.97707289498309136</v>
      </c>
      <c r="V53" s="7"/>
      <c r="W53" s="25">
        <f t="shared" si="9"/>
        <v>0.22568504954281515</v>
      </c>
      <c r="X53" s="24">
        <f t="shared" si="10"/>
        <v>185.46473762764901</v>
      </c>
      <c r="Y53" s="7"/>
      <c r="Z53" s="25">
        <f t="shared" si="11"/>
        <v>632</v>
      </c>
      <c r="AA53" s="17">
        <f t="shared" si="15"/>
        <v>185.54399999999995</v>
      </c>
      <c r="AB53" s="24">
        <f t="shared" si="12"/>
        <v>3.2383537073203583</v>
      </c>
      <c r="AC53" s="17">
        <f t="shared" si="13"/>
        <v>-7.9262372350939359E-2</v>
      </c>
      <c r="AD53" s="17">
        <f t="shared" ca="1" si="14"/>
        <v>8.8359778899842922E-2</v>
      </c>
      <c r="AE53" s="17">
        <v>116</v>
      </c>
    </row>
    <row r="54" spans="1:31" s="17" customFormat="1" x14ac:dyDescent="0.25">
      <c r="A54" s="17">
        <v>34</v>
      </c>
      <c r="B54" s="17">
        <v>641</v>
      </c>
      <c r="C54" s="17">
        <v>12640</v>
      </c>
      <c r="D54" s="17">
        <v>15102</v>
      </c>
      <c r="E54" s="17">
        <v>13898</v>
      </c>
      <c r="F54" s="17">
        <v>11431</v>
      </c>
      <c r="G54" s="24"/>
      <c r="H54" s="7"/>
      <c r="I54" s="25">
        <f t="shared" si="16"/>
        <v>-1258</v>
      </c>
      <c r="J54" s="24">
        <f t="shared" si="16"/>
        <v>3671</v>
      </c>
      <c r="K54" s="7"/>
      <c r="L54" s="25">
        <f t="shared" si="3"/>
        <v>-1256.8397774326716</v>
      </c>
      <c r="M54" s="17">
        <f t="shared" si="1"/>
        <v>1.3461164057382116</v>
      </c>
      <c r="N54" s="17">
        <f t="shared" si="4"/>
        <v>3656.5314032720062</v>
      </c>
      <c r="O54" s="24">
        <f t="shared" si="2"/>
        <v>209.34029127731367</v>
      </c>
      <c r="P54" s="7"/>
      <c r="Q54" s="25">
        <f t="shared" si="5"/>
        <v>-1218.3513425925848</v>
      </c>
      <c r="R54" s="24">
        <f t="shared" si="6"/>
        <v>3671.6360358426346</v>
      </c>
      <c r="S54" s="7"/>
      <c r="T54" s="25">
        <f t="shared" si="7"/>
        <v>0.31524150120078853</v>
      </c>
      <c r="U54" s="24">
        <f t="shared" si="8"/>
        <v>0.95141934060026712</v>
      </c>
      <c r="V54" s="7"/>
      <c r="W54" s="25">
        <f t="shared" si="9"/>
        <v>0.32352970362088646</v>
      </c>
      <c r="X54" s="24">
        <f t="shared" si="10"/>
        <v>191.2391910912213</v>
      </c>
      <c r="Y54" s="7"/>
      <c r="Z54" s="25">
        <f t="shared" si="11"/>
        <v>641</v>
      </c>
      <c r="AA54" s="17">
        <f t="shared" si="15"/>
        <v>191.31299999999996</v>
      </c>
      <c r="AB54" s="24">
        <f t="shared" si="12"/>
        <v>3.3390417518679105</v>
      </c>
      <c r="AC54" s="17">
        <f t="shared" si="13"/>
        <v>-7.3808908778659088E-2</v>
      </c>
      <c r="AD54" s="17">
        <f t="shared" ca="1" si="14"/>
        <v>6.0169821601078866E-2</v>
      </c>
      <c r="AE54" s="17">
        <v>115</v>
      </c>
    </row>
    <row r="55" spans="1:31" s="17" customFormat="1" x14ac:dyDescent="0.25">
      <c r="A55" s="17">
        <v>35</v>
      </c>
      <c r="B55" s="17">
        <v>627</v>
      </c>
      <c r="C55" s="17">
        <v>12463</v>
      </c>
      <c r="D55" s="17">
        <v>15023</v>
      </c>
      <c r="E55" s="17">
        <v>14076</v>
      </c>
      <c r="F55" s="17">
        <v>11498</v>
      </c>
      <c r="G55" s="24"/>
      <c r="H55" s="7"/>
      <c r="I55" s="25">
        <f t="shared" si="16"/>
        <v>-1613</v>
      </c>
      <c r="J55" s="24">
        <f t="shared" si="16"/>
        <v>3525</v>
      </c>
      <c r="K55" s="7"/>
      <c r="L55" s="25">
        <f t="shared" si="3"/>
        <v>-1612.146902734343</v>
      </c>
      <c r="M55" s="17">
        <f t="shared" si="1"/>
        <v>0.72777494467139914</v>
      </c>
      <c r="N55" s="17">
        <f t="shared" si="4"/>
        <v>3515.9120454563235</v>
      </c>
      <c r="O55" s="24">
        <f t="shared" si="2"/>
        <v>82.590917787929612</v>
      </c>
      <c r="P55" s="7"/>
      <c r="Q55" s="25">
        <f t="shared" si="5"/>
        <v>-1573.3513425925848</v>
      </c>
      <c r="R55" s="24">
        <f t="shared" si="6"/>
        <v>3525.6360358426346</v>
      </c>
      <c r="S55" s="7"/>
      <c r="T55" s="25">
        <f t="shared" si="7"/>
        <v>0.40709573816345318</v>
      </c>
      <c r="U55" s="24">
        <f t="shared" si="8"/>
        <v>0.91358682605589991</v>
      </c>
      <c r="V55" s="7"/>
      <c r="W55" s="25">
        <f t="shared" si="9"/>
        <v>0.41505831562452072</v>
      </c>
      <c r="X55" s="24">
        <f t="shared" si="10"/>
        <v>196.89173466187992</v>
      </c>
      <c r="Y55" s="7"/>
      <c r="Z55" s="25">
        <f t="shared" si="11"/>
        <v>627</v>
      </c>
      <c r="AA55" s="17">
        <f t="shared" si="15"/>
        <v>196.95599999999996</v>
      </c>
      <c r="AB55" s="24">
        <f t="shared" si="12"/>
        <v>3.4375306815579507</v>
      </c>
      <c r="AC55" s="17">
        <f t="shared" si="13"/>
        <v>-6.4265338120037541E-2</v>
      </c>
      <c r="AD55" s="17">
        <f t="shared" ca="1" si="14"/>
        <v>0.11737743265879885</v>
      </c>
      <c r="AE55" s="17">
        <v>114</v>
      </c>
    </row>
    <row r="56" spans="1:31" s="17" customFormat="1" x14ac:dyDescent="0.25">
      <c r="A56" s="17">
        <v>36</v>
      </c>
      <c r="B56" s="17">
        <v>614</v>
      </c>
      <c r="C56" s="17">
        <v>12292</v>
      </c>
      <c r="D56" s="17">
        <v>14933</v>
      </c>
      <c r="E56" s="17">
        <v>14237</v>
      </c>
      <c r="F56" s="17">
        <v>11585</v>
      </c>
      <c r="G56" s="24"/>
      <c r="H56" s="7"/>
      <c r="I56" s="25">
        <f t="shared" si="16"/>
        <v>-1945</v>
      </c>
      <c r="J56" s="24">
        <f t="shared" si="16"/>
        <v>3348</v>
      </c>
      <c r="K56" s="7"/>
      <c r="L56" s="25">
        <f t="shared" si="3"/>
        <v>-1945.3363081856239</v>
      </c>
      <c r="M56" s="17">
        <f t="shared" si="1"/>
        <v>0.11310319571765337</v>
      </c>
      <c r="N56" s="17">
        <f t="shared" si="4"/>
        <v>3345.1099668617976</v>
      </c>
      <c r="O56" s="24">
        <f t="shared" si="2"/>
        <v>8.3522915399080002</v>
      </c>
      <c r="P56" s="7"/>
      <c r="Q56" s="25">
        <f t="shared" si="5"/>
        <v>-1905.3513425925848</v>
      </c>
      <c r="R56" s="24">
        <f t="shared" si="6"/>
        <v>3348.6360358426346</v>
      </c>
      <c r="S56" s="7"/>
      <c r="T56" s="25">
        <f t="shared" si="7"/>
        <v>0.49299885554825507</v>
      </c>
      <c r="U56" s="24">
        <f t="shared" si="8"/>
        <v>0.86772138034115343</v>
      </c>
      <c r="V56" s="7"/>
      <c r="W56" s="25">
        <f t="shared" si="9"/>
        <v>0.50056570544972312</v>
      </c>
      <c r="X56" s="24">
        <f t="shared" si="10"/>
        <v>202.43813369658585</v>
      </c>
      <c r="Y56" s="7"/>
      <c r="Z56" s="25">
        <f t="shared" si="11"/>
        <v>614</v>
      </c>
      <c r="AA56" s="17">
        <f t="shared" si="15"/>
        <v>202.48199999999997</v>
      </c>
      <c r="AB56" s="24">
        <f t="shared" si="12"/>
        <v>3.5339775760231578</v>
      </c>
      <c r="AC56" s="17">
        <f t="shared" si="13"/>
        <v>-4.3866303414120011E-2</v>
      </c>
      <c r="AD56" s="17">
        <f t="shared" ca="1" si="14"/>
        <v>0.13942056099173783</v>
      </c>
      <c r="AE56" s="17">
        <v>113</v>
      </c>
    </row>
    <row r="57" spans="1:31" s="17" customFormat="1" x14ac:dyDescent="0.25">
      <c r="A57" s="17">
        <v>37</v>
      </c>
      <c r="B57" s="17">
        <v>611</v>
      </c>
      <c r="C57" s="17">
        <v>12137</v>
      </c>
      <c r="D57" s="17">
        <v>14838</v>
      </c>
      <c r="E57" s="17">
        <v>14402</v>
      </c>
      <c r="F57" s="17">
        <v>11690</v>
      </c>
      <c r="G57" s="24"/>
      <c r="H57" s="7"/>
      <c r="I57" s="25">
        <f t="shared" si="16"/>
        <v>-2265</v>
      </c>
      <c r="J57" s="24">
        <f t="shared" si="16"/>
        <v>3148</v>
      </c>
      <c r="K57" s="7"/>
      <c r="L57" s="25">
        <f t="shared" si="3"/>
        <v>-2259.316125170099</v>
      </c>
      <c r="M57" s="17">
        <f t="shared" si="1"/>
        <v>32.306433081982291</v>
      </c>
      <c r="N57" s="17">
        <f t="shared" si="4"/>
        <v>3144.215672952942</v>
      </c>
      <c r="O57" s="24">
        <f t="shared" si="2"/>
        <v>14.321131199094825</v>
      </c>
      <c r="P57" s="7"/>
      <c r="Q57" s="25">
        <f t="shared" si="5"/>
        <v>-2225.3513425925848</v>
      </c>
      <c r="R57" s="24">
        <f t="shared" si="6"/>
        <v>3148.6360358426346</v>
      </c>
      <c r="S57" s="7"/>
      <c r="T57" s="25">
        <f t="shared" si="7"/>
        <v>0.57579704097938944</v>
      </c>
      <c r="U57" s="24">
        <f t="shared" si="8"/>
        <v>0.81589601795160938</v>
      </c>
      <c r="V57" s="7"/>
      <c r="W57" s="25">
        <f t="shared" si="9"/>
        <v>0.58291620129324073</v>
      </c>
      <c r="X57" s="24">
        <f t="shared" si="10"/>
        <v>208.00249110180812</v>
      </c>
      <c r="Y57" s="7"/>
      <c r="Z57" s="25">
        <f t="shared" si="11"/>
        <v>611</v>
      </c>
      <c r="AA57" s="17">
        <f t="shared" si="15"/>
        <v>207.98099999999997</v>
      </c>
      <c r="AB57" s="24">
        <f t="shared" si="12"/>
        <v>3.6299532315903256</v>
      </c>
      <c r="AC57" s="17">
        <f t="shared" si="13"/>
        <v>2.149110180815228E-2</v>
      </c>
      <c r="AD57" s="17">
        <f t="shared" ca="1" si="14"/>
        <v>3.1114429600876292E-2</v>
      </c>
      <c r="AE57" s="17">
        <v>112</v>
      </c>
    </row>
    <row r="58" spans="1:31" s="17" customFormat="1" x14ac:dyDescent="0.25">
      <c r="A58" s="17">
        <v>38</v>
      </c>
      <c r="B58" s="17">
        <v>617</v>
      </c>
      <c r="C58" s="17">
        <v>11985</v>
      </c>
      <c r="D58" s="17">
        <v>14714</v>
      </c>
      <c r="E58" s="17">
        <v>14545</v>
      </c>
      <c r="F58" s="17">
        <v>11804</v>
      </c>
      <c r="G58" s="24"/>
      <c r="H58" s="7"/>
      <c r="I58" s="25">
        <f t="shared" si="16"/>
        <v>-2560</v>
      </c>
      <c r="J58" s="24">
        <f t="shared" si="16"/>
        <v>2910</v>
      </c>
      <c r="K58" s="7"/>
      <c r="L58" s="25">
        <f t="shared" si="3"/>
        <v>-2555.6345057275767</v>
      </c>
      <c r="M58" s="17">
        <f t="shared" si="1"/>
        <v>19.057540242561057</v>
      </c>
      <c r="N58" s="17">
        <f t="shared" si="4"/>
        <v>2911.9307134104938</v>
      </c>
      <c r="O58" s="24">
        <f t="shared" si="2"/>
        <v>3.7276542734606339</v>
      </c>
      <c r="P58" s="7"/>
      <c r="Q58" s="25">
        <f t="shared" si="5"/>
        <v>-2520.3513425925848</v>
      </c>
      <c r="R58" s="24">
        <f t="shared" si="6"/>
        <v>2910.6360358426346</v>
      </c>
      <c r="S58" s="7"/>
      <c r="T58" s="25">
        <f t="shared" si="7"/>
        <v>0.65212661817371642</v>
      </c>
      <c r="U58" s="24">
        <f t="shared" si="8"/>
        <v>0.75422383670805204</v>
      </c>
      <c r="V58" s="7"/>
      <c r="W58" s="25">
        <f t="shared" si="9"/>
        <v>0.65871218794299891</v>
      </c>
      <c r="X58" s="24">
        <f t="shared" si="10"/>
        <v>213.59141702673128</v>
      </c>
      <c r="Y58" s="7"/>
      <c r="Z58" s="25">
        <f t="shared" si="11"/>
        <v>617</v>
      </c>
      <c r="AA58" s="17">
        <f t="shared" si="15"/>
        <v>213.53399999999996</v>
      </c>
      <c r="AB58" s="24">
        <f t="shared" si="12"/>
        <v>3.726871364953571</v>
      </c>
      <c r="AC58" s="17">
        <f t="shared" si="13"/>
        <v>5.7417026731314991E-2</v>
      </c>
      <c r="AD58" s="17">
        <f t="shared" ca="1" si="14"/>
        <v>3.3343349341862449E-2</v>
      </c>
      <c r="AE58" s="17">
        <v>111</v>
      </c>
    </row>
    <row r="59" spans="1:31" s="17" customFormat="1" x14ac:dyDescent="0.25">
      <c r="A59" s="17">
        <v>39</v>
      </c>
      <c r="B59" s="17">
        <v>622</v>
      </c>
      <c r="C59" s="17">
        <v>11848</v>
      </c>
      <c r="D59" s="17">
        <v>14581</v>
      </c>
      <c r="E59" s="17">
        <v>14682</v>
      </c>
      <c r="F59" s="17">
        <v>11937</v>
      </c>
      <c r="G59" s="24"/>
      <c r="H59" s="7"/>
      <c r="I59" s="25">
        <f t="shared" si="16"/>
        <v>-2834</v>
      </c>
      <c r="J59" s="24">
        <f t="shared" si="16"/>
        <v>2644</v>
      </c>
      <c r="K59" s="7"/>
      <c r="L59" s="25">
        <f t="shared" si="3"/>
        <v>-2830.4412727826834</v>
      </c>
      <c r="M59" s="17">
        <f t="shared" si="1"/>
        <v>12.664539407269759</v>
      </c>
      <c r="N59" s="17">
        <f t="shared" si="4"/>
        <v>2650.0518322585135</v>
      </c>
      <c r="O59" s="24">
        <f t="shared" si="2"/>
        <v>36.624673685184774</v>
      </c>
      <c r="P59" s="7"/>
      <c r="Q59" s="25">
        <f t="shared" si="5"/>
        <v>-2794.3513425925848</v>
      </c>
      <c r="R59" s="24">
        <f t="shared" si="6"/>
        <v>2644.6360358426346</v>
      </c>
      <c r="S59" s="7"/>
      <c r="T59" s="25">
        <f t="shared" si="7"/>
        <v>0.72302256444912516</v>
      </c>
      <c r="U59" s="24">
        <f t="shared" si="8"/>
        <v>0.6852961047299585</v>
      </c>
      <c r="V59" s="7"/>
      <c r="W59" s="25">
        <f t="shared" si="9"/>
        <v>0.72901122298538323</v>
      </c>
      <c r="X59" s="24">
        <f t="shared" si="10"/>
        <v>219.22901735614982</v>
      </c>
      <c r="Y59" s="7"/>
      <c r="Z59" s="25">
        <f t="shared" si="11"/>
        <v>622</v>
      </c>
      <c r="AA59" s="17">
        <f t="shared" si="15"/>
        <v>219.13199999999998</v>
      </c>
      <c r="AB59" s="24">
        <f t="shared" si="12"/>
        <v>3.8245748964802142</v>
      </c>
      <c r="AC59" s="17">
        <f t="shared" si="13"/>
        <v>9.701735614984841E-2</v>
      </c>
      <c r="AD59" s="17">
        <f t="shared" ca="1" si="14"/>
        <v>-3.1292531981819138E-2</v>
      </c>
      <c r="AE59" s="17">
        <v>110</v>
      </c>
    </row>
    <row r="60" spans="1:31" s="17" customFormat="1" x14ac:dyDescent="0.25">
      <c r="A60" s="17">
        <v>40</v>
      </c>
      <c r="B60" s="17">
        <v>627</v>
      </c>
      <c r="C60" s="17">
        <v>11728</v>
      </c>
      <c r="D60" s="17">
        <v>14440</v>
      </c>
      <c r="E60" s="17">
        <v>14814</v>
      </c>
      <c r="F60" s="17">
        <v>12083</v>
      </c>
      <c r="G60" s="24"/>
      <c r="H60" s="7"/>
      <c r="I60" s="25">
        <f t="shared" si="16"/>
        <v>-3086</v>
      </c>
      <c r="J60" s="24">
        <f t="shared" si="16"/>
        <v>2357</v>
      </c>
      <c r="K60" s="7"/>
      <c r="L60" s="25">
        <f t="shared" si="3"/>
        <v>-3080.5053742344644</v>
      </c>
      <c r="M60" s="17">
        <f t="shared" si="1"/>
        <v>30.1909123032877</v>
      </c>
      <c r="N60" s="17">
        <f t="shared" si="4"/>
        <v>2360.4413363500726</v>
      </c>
      <c r="O60" s="24">
        <f t="shared" si="2"/>
        <v>11.842795874330735</v>
      </c>
      <c r="P60" s="7"/>
      <c r="Q60" s="25">
        <f t="shared" si="5"/>
        <v>-3046.3513425925848</v>
      </c>
      <c r="R60" s="24">
        <f t="shared" si="6"/>
        <v>2357.6360358426346</v>
      </c>
      <c r="S60" s="7"/>
      <c r="T60" s="25">
        <f t="shared" si="7"/>
        <v>0.78822613547614351</v>
      </c>
      <c r="U60" s="24">
        <f t="shared" si="8"/>
        <v>0.61092670970096274</v>
      </c>
      <c r="V60" s="7"/>
      <c r="W60" s="25">
        <f t="shared" si="9"/>
        <v>0.79357033107893682</v>
      </c>
      <c r="X60" s="24">
        <f t="shared" si="10"/>
        <v>224.86789312921621</v>
      </c>
      <c r="Y60" s="7"/>
      <c r="Z60" s="25">
        <f t="shared" si="11"/>
        <v>627</v>
      </c>
      <c r="AA60" s="17">
        <f t="shared" si="15"/>
        <v>224.77499999999998</v>
      </c>
      <c r="AB60" s="24">
        <f t="shared" si="12"/>
        <v>3.923063826170254</v>
      </c>
      <c r="AC60" s="17">
        <f t="shared" si="13"/>
        <v>9.2893129216236048E-2</v>
      </c>
      <c r="AD60" s="17">
        <f t="shared" ca="1" si="14"/>
        <v>6.4372097261667705E-2</v>
      </c>
      <c r="AE60" s="17">
        <v>109</v>
      </c>
    </row>
    <row r="61" spans="1:31" s="17" customFormat="1" x14ac:dyDescent="0.25">
      <c r="A61" s="17">
        <v>41</v>
      </c>
      <c r="B61" s="17">
        <v>634</v>
      </c>
      <c r="C61" s="17">
        <v>11621</v>
      </c>
      <c r="D61" s="17">
        <v>14291</v>
      </c>
      <c r="E61" s="17">
        <v>14934</v>
      </c>
      <c r="F61" s="17">
        <v>12255</v>
      </c>
      <c r="G61" s="24"/>
      <c r="H61" s="7"/>
      <c r="I61" s="25">
        <f t="shared" si="16"/>
        <v>-3313</v>
      </c>
      <c r="J61" s="24">
        <f t="shared" si="16"/>
        <v>2036</v>
      </c>
      <c r="K61" s="7"/>
      <c r="L61" s="25">
        <f t="shared" si="3"/>
        <v>-3303.380991932574</v>
      </c>
      <c r="M61" s="17">
        <f t="shared" si="1"/>
        <v>92.525316201205825</v>
      </c>
      <c r="N61" s="17">
        <f t="shared" si="4"/>
        <v>2044.2990346596459</v>
      </c>
      <c r="O61" s="24">
        <f t="shared" si="2"/>
        <v>68.873976282004605</v>
      </c>
      <c r="P61" s="7"/>
      <c r="Q61" s="25">
        <f t="shared" si="5"/>
        <v>-3273.3513425925848</v>
      </c>
      <c r="R61" s="24">
        <f t="shared" si="6"/>
        <v>2036.6360358426346</v>
      </c>
      <c r="S61" s="7"/>
      <c r="T61" s="25">
        <f t="shared" si="7"/>
        <v>0.84696109826635435</v>
      </c>
      <c r="U61" s="24">
        <f t="shared" si="8"/>
        <v>0.52774700306574462</v>
      </c>
      <c r="V61" s="7"/>
      <c r="W61" s="25">
        <f t="shared" si="9"/>
        <v>0.85158394642300028</v>
      </c>
      <c r="X61" s="24">
        <f t="shared" si="10"/>
        <v>230.67112553483264</v>
      </c>
      <c r="Y61" s="7"/>
      <c r="Z61" s="25">
        <f t="shared" si="11"/>
        <v>634</v>
      </c>
      <c r="AA61" s="17">
        <f t="shared" si="15"/>
        <v>230.48099999999997</v>
      </c>
      <c r="AB61" s="24">
        <f t="shared" si="12"/>
        <v>4.0226523132890497</v>
      </c>
      <c r="AC61" s="17">
        <f t="shared" si="13"/>
        <v>0.19012553483267425</v>
      </c>
      <c r="AD61" s="17">
        <f t="shared" ca="1" si="14"/>
        <v>4.2907283720808209E-2</v>
      </c>
      <c r="AE61" s="17">
        <v>108</v>
      </c>
    </row>
    <row r="62" spans="1:31" s="17" customFormat="1" x14ac:dyDescent="0.25">
      <c r="A62" s="17">
        <v>42</v>
      </c>
      <c r="B62" s="17">
        <v>642</v>
      </c>
      <c r="C62" s="17">
        <v>11511</v>
      </c>
      <c r="D62" s="17">
        <v>14098</v>
      </c>
      <c r="E62" s="17">
        <v>15012</v>
      </c>
      <c r="F62" s="17">
        <v>12407</v>
      </c>
      <c r="G62" s="24"/>
      <c r="H62" s="7"/>
      <c r="I62" s="25">
        <f t="shared" si="16"/>
        <v>-3501</v>
      </c>
      <c r="J62" s="24">
        <f t="shared" si="16"/>
        <v>1691</v>
      </c>
      <c r="K62" s="7"/>
      <c r="L62" s="25">
        <f t="shared" si="3"/>
        <v>-3496.0992058268839</v>
      </c>
      <c r="M62" s="17">
        <f t="shared" si="1"/>
        <v>24.01778352724855</v>
      </c>
      <c r="N62" s="17">
        <f t="shared" si="4"/>
        <v>1703.4950565130707</v>
      </c>
      <c r="O62" s="24">
        <f t="shared" si="2"/>
        <v>156.12643726483105</v>
      </c>
      <c r="P62" s="7"/>
      <c r="Q62" s="25">
        <f t="shared" si="5"/>
        <v>-3461.3513425925848</v>
      </c>
      <c r="R62" s="24">
        <f t="shared" si="6"/>
        <v>1691.6360358426346</v>
      </c>
      <c r="S62" s="7"/>
      <c r="T62" s="25">
        <f t="shared" si="7"/>
        <v>0.89560503220714582</v>
      </c>
      <c r="U62" s="24">
        <f t="shared" si="8"/>
        <v>0.43834825294378116</v>
      </c>
      <c r="V62" s="7"/>
      <c r="W62" s="25">
        <f t="shared" si="9"/>
        <v>0.8994520524632541</v>
      </c>
      <c r="X62" s="24">
        <f t="shared" si="10"/>
        <v>236.47630959179969</v>
      </c>
      <c r="Y62" s="7"/>
      <c r="Z62" s="25">
        <f t="shared" si="11"/>
        <v>642</v>
      </c>
      <c r="AA62" s="17">
        <f t="shared" si="15"/>
        <v>236.25899999999996</v>
      </c>
      <c r="AB62" s="24">
        <f t="shared" si="12"/>
        <v>4.1234974374692825</v>
      </c>
      <c r="AC62" s="17">
        <f t="shared" si="13"/>
        <v>0.21730959179973297</v>
      </c>
      <c r="AD62" s="17">
        <f t="shared" ca="1" si="14"/>
        <v>3.888786834178859E-2</v>
      </c>
      <c r="AE62" s="17">
        <v>107</v>
      </c>
    </row>
    <row r="63" spans="1:31" s="17" customFormat="1" x14ac:dyDescent="0.25">
      <c r="A63" s="17">
        <v>43</v>
      </c>
      <c r="B63" s="17">
        <v>624</v>
      </c>
      <c r="C63" s="17">
        <v>11432</v>
      </c>
      <c r="D63" s="17">
        <v>13922</v>
      </c>
      <c r="E63" s="17">
        <v>15087</v>
      </c>
      <c r="F63" s="17">
        <v>12580</v>
      </c>
      <c r="G63" s="24"/>
      <c r="H63" s="7"/>
      <c r="I63" s="25">
        <f t="shared" si="16"/>
        <v>-3655</v>
      </c>
      <c r="J63" s="24">
        <f t="shared" si="16"/>
        <v>1342</v>
      </c>
      <c r="K63" s="7"/>
      <c r="L63" s="25">
        <f t="shared" si="3"/>
        <v>-3649.7671765324812</v>
      </c>
      <c r="M63" s="17">
        <f t="shared" si="1"/>
        <v>27.382441442215015</v>
      </c>
      <c r="N63" s="17">
        <f t="shared" si="4"/>
        <v>1355.5895363449679</v>
      </c>
      <c r="O63" s="24">
        <f t="shared" si="2"/>
        <v>184.67549807120304</v>
      </c>
      <c r="P63" s="7"/>
      <c r="Q63" s="25">
        <f t="shared" si="5"/>
        <v>-3615.3513425925848</v>
      </c>
      <c r="R63" s="24">
        <f t="shared" si="6"/>
        <v>1342.6360358426346</v>
      </c>
      <c r="S63" s="7"/>
      <c r="T63" s="25">
        <f t="shared" si="7"/>
        <v>0.93545165894587923</v>
      </c>
      <c r="U63" s="24">
        <f t="shared" si="8"/>
        <v>0.34791299557402683</v>
      </c>
      <c r="V63" s="7"/>
      <c r="W63" s="25">
        <f t="shared" si="9"/>
        <v>0.93851350201568462</v>
      </c>
      <c r="X63" s="24">
        <f t="shared" si="10"/>
        <v>242.11854646456879</v>
      </c>
      <c r="Y63" s="7"/>
      <c r="Z63" s="25">
        <f t="shared" si="11"/>
        <v>624</v>
      </c>
      <c r="AA63" s="17">
        <f t="shared" si="15"/>
        <v>241.87499999999994</v>
      </c>
      <c r="AB63" s="24">
        <f t="shared" si="12"/>
        <v>4.2215151282612835</v>
      </c>
      <c r="AC63" s="17">
        <f t="shared" si="13"/>
        <v>0.24354646456885121</v>
      </c>
      <c r="AD63" s="17">
        <f t="shared" ca="1" si="14"/>
        <v>7.7041706966781476E-2</v>
      </c>
      <c r="AE63" s="17">
        <v>106</v>
      </c>
    </row>
    <row r="64" spans="1:31" s="17" customFormat="1" x14ac:dyDescent="0.25">
      <c r="A64" s="17">
        <v>44</v>
      </c>
      <c r="B64" s="17">
        <v>625</v>
      </c>
      <c r="C64" s="17">
        <v>11384</v>
      </c>
      <c r="D64" s="17">
        <v>13759</v>
      </c>
      <c r="E64" s="17">
        <v>15157</v>
      </c>
      <c r="F64" s="17">
        <v>12774</v>
      </c>
      <c r="G64" s="24"/>
      <c r="H64" s="7"/>
      <c r="I64" s="25">
        <f t="shared" si="16"/>
        <v>-3773</v>
      </c>
      <c r="J64" s="24">
        <f t="shared" si="16"/>
        <v>985</v>
      </c>
      <c r="K64" s="7"/>
      <c r="L64" s="25">
        <f t="shared" si="3"/>
        <v>-3768.9370774916865</v>
      </c>
      <c r="M64" s="17">
        <f t="shared" si="1"/>
        <v>16.507339308560276</v>
      </c>
      <c r="N64" s="17">
        <f t="shared" si="4"/>
        <v>994.05334469084085</v>
      </c>
      <c r="O64" s="24">
        <f t="shared" si="2"/>
        <v>81.963050091176115</v>
      </c>
      <c r="P64" s="7"/>
      <c r="Q64" s="25">
        <f t="shared" si="5"/>
        <v>-3733.3513425925848</v>
      </c>
      <c r="R64" s="24">
        <f t="shared" si="6"/>
        <v>985.63603584263456</v>
      </c>
      <c r="S64" s="7"/>
      <c r="T64" s="25">
        <f t="shared" si="7"/>
        <v>0.96598348982361004</v>
      </c>
      <c r="U64" s="24">
        <f t="shared" si="8"/>
        <v>0.25540472370869072</v>
      </c>
      <c r="V64" s="7"/>
      <c r="W64" s="25">
        <f t="shared" si="9"/>
        <v>0.9682417703981665</v>
      </c>
      <c r="X64" s="24">
        <f t="shared" si="10"/>
        <v>247.68161506263073</v>
      </c>
      <c r="Y64" s="7"/>
      <c r="Z64" s="25">
        <f t="shared" si="11"/>
        <v>625</v>
      </c>
      <c r="AA64" s="17">
        <f t="shared" si="15"/>
        <v>247.49999999999994</v>
      </c>
      <c r="AB64" s="24">
        <f t="shared" si="12"/>
        <v>4.3196898986859642</v>
      </c>
      <c r="AC64" s="17">
        <f t="shared" si="13"/>
        <v>0.18161506263078309</v>
      </c>
      <c r="AD64" s="17">
        <f t="shared" ca="1" si="14"/>
        <v>5.4545455633586926E-2</v>
      </c>
      <c r="AE64" s="17">
        <v>105</v>
      </c>
    </row>
    <row r="65" spans="1:31" s="17" customFormat="1" x14ac:dyDescent="0.25">
      <c r="A65" s="17">
        <v>45</v>
      </c>
      <c r="B65" s="17">
        <v>608</v>
      </c>
      <c r="C65" s="17">
        <v>11348</v>
      </c>
      <c r="D65" s="17">
        <v>13575</v>
      </c>
      <c r="E65" s="17">
        <v>15201</v>
      </c>
      <c r="F65" s="17">
        <v>12952</v>
      </c>
      <c r="G65" s="24"/>
      <c r="H65" s="7"/>
      <c r="I65" s="25">
        <f t="shared" si="16"/>
        <v>-3853</v>
      </c>
      <c r="J65" s="24">
        <f t="shared" si="16"/>
        <v>623</v>
      </c>
      <c r="K65" s="7"/>
      <c r="L65" s="25">
        <f t="shared" si="3"/>
        <v>-3850.4064016013112</v>
      </c>
      <c r="M65" s="17">
        <f t="shared" si="1"/>
        <v>6.7267526536808742</v>
      </c>
      <c r="N65" s="17">
        <f t="shared" si="4"/>
        <v>633.11009508235202</v>
      </c>
      <c r="O65" s="24">
        <f t="shared" si="2"/>
        <v>102.21402257419845</v>
      </c>
      <c r="P65" s="7"/>
      <c r="Q65" s="25">
        <f t="shared" si="5"/>
        <v>-3813.3513425925848</v>
      </c>
      <c r="R65" s="24">
        <f t="shared" si="6"/>
        <v>623.63603584263456</v>
      </c>
      <c r="S65" s="7"/>
      <c r="T65" s="25">
        <f t="shared" si="7"/>
        <v>0.98668303618139364</v>
      </c>
      <c r="U65" s="24">
        <f t="shared" si="8"/>
        <v>0.16160081778361604</v>
      </c>
      <c r="V65" s="7"/>
      <c r="W65" s="25">
        <f t="shared" si="9"/>
        <v>0.98812611170604558</v>
      </c>
      <c r="X65" s="24">
        <f t="shared" si="10"/>
        <v>253.1705316390337</v>
      </c>
      <c r="Y65" s="7"/>
      <c r="Z65" s="25">
        <f t="shared" si="11"/>
        <v>608</v>
      </c>
      <c r="AA65" s="17">
        <f t="shared" si="15"/>
        <v>252.97199999999995</v>
      </c>
      <c r="AB65" s="24">
        <f t="shared" si="12"/>
        <v>4.4151943153550945</v>
      </c>
      <c r="AC65" s="17">
        <f t="shared" si="13"/>
        <v>0.19853163903374593</v>
      </c>
      <c r="AD65" s="17">
        <f t="shared" ca="1" si="14"/>
        <v>2.5925838779130572E-2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11323</v>
      </c>
      <c r="D66" s="17">
        <v>13389</v>
      </c>
      <c r="E66" s="17">
        <v>15217</v>
      </c>
      <c r="F66" s="17">
        <v>13138</v>
      </c>
      <c r="G66" s="24"/>
      <c r="H66" s="7"/>
      <c r="I66" s="25">
        <f t="shared" si="16"/>
        <v>-3894</v>
      </c>
      <c r="J66" s="24">
        <f t="shared" si="16"/>
        <v>251</v>
      </c>
      <c r="K66" s="7"/>
      <c r="L66" s="25">
        <f t="shared" si="3"/>
        <v>-3897.3313222007146</v>
      </c>
      <c r="M66" s="17">
        <f t="shared" si="1"/>
        <v>11.097707604973746</v>
      </c>
      <c r="N66" s="17">
        <f t="shared" si="4"/>
        <v>263.95419983068103</v>
      </c>
      <c r="O66" s="24">
        <f t="shared" si="2"/>
        <v>167.81129325321655</v>
      </c>
      <c r="P66" s="7"/>
      <c r="Q66" s="25">
        <f t="shared" si="5"/>
        <v>-3854.3513425925848</v>
      </c>
      <c r="R66" s="24">
        <f t="shared" si="6"/>
        <v>251.63603584263458</v>
      </c>
      <c r="S66" s="7"/>
      <c r="T66" s="25">
        <f t="shared" si="7"/>
        <v>0.99729155368975775</v>
      </c>
      <c r="U66" s="24">
        <f t="shared" si="8"/>
        <v>6.5205643739064137E-2</v>
      </c>
      <c r="V66" s="7"/>
      <c r="W66" s="25">
        <f t="shared" si="9"/>
        <v>0.99789650126505725</v>
      </c>
      <c r="X66" s="24">
        <f t="shared" si="10"/>
        <v>258.7200452878742</v>
      </c>
      <c r="Y66" s="7"/>
      <c r="Z66" s="25">
        <f t="shared" si="11"/>
        <v>612</v>
      </c>
      <c r="AA66" s="17">
        <f t="shared" si="15"/>
        <v>258.47999999999996</v>
      </c>
      <c r="AB66" s="24">
        <f t="shared" si="12"/>
        <v>4.5113270505549421</v>
      </c>
      <c r="AC66" s="17">
        <f t="shared" si="13"/>
        <v>0.24004528787423851</v>
      </c>
      <c r="AD66" s="17">
        <f t="shared" ca="1" si="14"/>
        <v>3.3721199702824833E-2</v>
      </c>
      <c r="AE66" s="17">
        <v>103</v>
      </c>
    </row>
    <row r="67" spans="1:31" s="17" customFormat="1" x14ac:dyDescent="0.25">
      <c r="A67" s="17">
        <v>47</v>
      </c>
      <c r="B67" s="17">
        <v>635</v>
      </c>
      <c r="C67" s="17">
        <v>11308</v>
      </c>
      <c r="D67" s="17">
        <v>13187</v>
      </c>
      <c r="E67" s="17">
        <v>15209</v>
      </c>
      <c r="F67" s="17">
        <v>13314</v>
      </c>
      <c r="G67" s="24"/>
      <c r="H67" s="7"/>
      <c r="I67" s="25">
        <f t="shared" si="16"/>
        <v>-3901</v>
      </c>
      <c r="J67" s="24">
        <f t="shared" si="16"/>
        <v>-127</v>
      </c>
      <c r="K67" s="7"/>
      <c r="L67" s="25">
        <f t="shared" si="3"/>
        <v>-3908.3564964741604</v>
      </c>
      <c r="M67" s="17">
        <f t="shared" si="1"/>
        <v>54.118040374334313</v>
      </c>
      <c r="N67" s="17">
        <f t="shared" si="4"/>
        <v>-121.61953191875887</v>
      </c>
      <c r="O67" s="24">
        <f t="shared" si="2"/>
        <v>28.949436773254643</v>
      </c>
      <c r="P67" s="7"/>
      <c r="Q67" s="25">
        <f t="shared" si="5"/>
        <v>-3861.3513425925848</v>
      </c>
      <c r="R67" s="24">
        <f t="shared" si="6"/>
        <v>-126.36396415736542</v>
      </c>
      <c r="S67" s="7"/>
      <c r="T67" s="25">
        <f t="shared" si="7"/>
        <v>0.99910276399606379</v>
      </c>
      <c r="U67" s="24">
        <f t="shared" si="8"/>
        <v>-3.2744291177174076E-2</v>
      </c>
      <c r="V67" s="7"/>
      <c r="W67" s="25">
        <f t="shared" si="9"/>
        <v>0.99885572611411089</v>
      </c>
      <c r="X67" s="24">
        <f t="shared" si="10"/>
        <v>264.336200435553</v>
      </c>
      <c r="Y67" s="7"/>
      <c r="Z67" s="25">
        <f t="shared" si="11"/>
        <v>635</v>
      </c>
      <c r="AA67" s="17">
        <f t="shared" si="15"/>
        <v>264.19499999999994</v>
      </c>
      <c r="AB67" s="24">
        <f t="shared" si="12"/>
        <v>4.6110726173064176</v>
      </c>
      <c r="AC67" s="17">
        <f t="shared" si="13"/>
        <v>0.14120043555305983</v>
      </c>
      <c r="AD67" s="17">
        <f t="shared" ca="1" si="14"/>
        <v>7.9831951498135822E-2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11336</v>
      </c>
      <c r="D68" s="17">
        <v>13008</v>
      </c>
      <c r="E68" s="17">
        <v>15215</v>
      </c>
      <c r="F68" s="17">
        <v>13519</v>
      </c>
      <c r="G68" s="24"/>
      <c r="H68" s="7"/>
      <c r="I68" s="25">
        <f t="shared" si="16"/>
        <v>-3879</v>
      </c>
      <c r="J68" s="24">
        <f t="shared" si="16"/>
        <v>-511</v>
      </c>
      <c r="K68" s="7"/>
      <c r="L68" s="25">
        <f t="shared" si="3"/>
        <v>-3881.357572231615</v>
      </c>
      <c r="M68" s="17">
        <f t="shared" si="1"/>
        <v>5.5581468272821075</v>
      </c>
      <c r="N68" s="17">
        <f t="shared" si="4"/>
        <v>-502.37712961817016</v>
      </c>
      <c r="O68" s="24">
        <f t="shared" si="2"/>
        <v>74.35389362183831</v>
      </c>
      <c r="P68" s="7"/>
      <c r="Q68" s="25">
        <f t="shared" si="5"/>
        <v>-3839.3513425925848</v>
      </c>
      <c r="R68" s="24">
        <f t="shared" si="6"/>
        <v>-510.36396415736539</v>
      </c>
      <c r="S68" s="7"/>
      <c r="T68" s="25">
        <f t="shared" si="7"/>
        <v>0.99341038874767329</v>
      </c>
      <c r="U68" s="24">
        <f t="shared" si="8"/>
        <v>-0.1322489869650986</v>
      </c>
      <c r="V68" s="7"/>
      <c r="W68" s="25">
        <f t="shared" si="9"/>
        <v>0.99229755684784682</v>
      </c>
      <c r="X68" s="24">
        <f t="shared" si="10"/>
        <v>270.05000343571487</v>
      </c>
      <c r="Y68" s="7"/>
      <c r="Z68" s="25">
        <f t="shared" si="11"/>
        <v>629</v>
      </c>
      <c r="AA68" s="17">
        <f t="shared" si="15"/>
        <v>269.85599999999994</v>
      </c>
      <c r="AB68" s="24">
        <f t="shared" si="12"/>
        <v>4.7098757062618173</v>
      </c>
      <c r="AC68" s="17">
        <f t="shared" si="13"/>
        <v>0.19400343571493295</v>
      </c>
      <c r="AD68" s="17">
        <f t="shared" ca="1" si="14"/>
        <v>1.2131047700961517E-2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11363</v>
      </c>
      <c r="D69" s="17">
        <v>12816</v>
      </c>
      <c r="E69" s="17">
        <v>15169</v>
      </c>
      <c r="F69" s="17">
        <v>13701</v>
      </c>
      <c r="G69" s="24"/>
      <c r="H69" s="7"/>
      <c r="I69" s="25">
        <f t="shared" si="16"/>
        <v>-3806</v>
      </c>
      <c r="J69" s="24">
        <f t="shared" si="16"/>
        <v>-885</v>
      </c>
      <c r="K69" s="7"/>
      <c r="L69" s="25">
        <f t="shared" si="3"/>
        <v>-3816.6178370472744</v>
      </c>
      <c r="M69" s="17">
        <f t="shared" si="1"/>
        <v>112.73846356247289</v>
      </c>
      <c r="N69" s="17">
        <f t="shared" si="4"/>
        <v>-879.41880768795386</v>
      </c>
      <c r="O69" s="24">
        <f t="shared" si="2"/>
        <v>31.149707624042954</v>
      </c>
      <c r="P69" s="7"/>
      <c r="Q69" s="25">
        <f t="shared" si="5"/>
        <v>-3766.3513425925848</v>
      </c>
      <c r="R69" s="24">
        <f t="shared" si="6"/>
        <v>-884.36396415736544</v>
      </c>
      <c r="S69" s="7"/>
      <c r="T69" s="25">
        <f t="shared" si="7"/>
        <v>0.97452205269619574</v>
      </c>
      <c r="U69" s="24">
        <f t="shared" si="8"/>
        <v>-0.22916241463354597</v>
      </c>
      <c r="V69" s="7"/>
      <c r="W69" s="25">
        <f t="shared" si="9"/>
        <v>0.97256546862692494</v>
      </c>
      <c r="X69" s="24">
        <f t="shared" si="10"/>
        <v>275.71718966660342</v>
      </c>
      <c r="Y69" s="7"/>
      <c r="Z69" s="25">
        <f t="shared" si="11"/>
        <v>631</v>
      </c>
      <c r="AA69" s="17">
        <f t="shared" si="15"/>
        <v>275.53499999999991</v>
      </c>
      <c r="AB69" s="24">
        <f t="shared" si="12"/>
        <v>4.8089929544825747</v>
      </c>
      <c r="AC69" s="17">
        <f t="shared" si="13"/>
        <v>0.18218966660350588</v>
      </c>
      <c r="AD69" s="17">
        <f t="shared" ca="1" si="14"/>
        <v>-2.361830943351606E-2</v>
      </c>
      <c r="AE69" s="17">
        <v>100</v>
      </c>
    </row>
    <row r="70" spans="1:31" s="17" customFormat="1" x14ac:dyDescent="0.25">
      <c r="A70" s="17">
        <v>50</v>
      </c>
      <c r="B70" s="17">
        <v>636</v>
      </c>
      <c r="C70" s="17">
        <v>11417</v>
      </c>
      <c r="D70" s="17">
        <v>12636</v>
      </c>
      <c r="E70" s="17">
        <v>15125</v>
      </c>
      <c r="F70" s="17">
        <v>13886</v>
      </c>
      <c r="G70" s="24"/>
      <c r="H70" s="7"/>
      <c r="I70" s="25">
        <f t="shared" si="16"/>
        <v>-3708</v>
      </c>
      <c r="J70" s="24">
        <f t="shared" si="16"/>
        <v>-1250</v>
      </c>
      <c r="K70" s="7"/>
      <c r="L70" s="25">
        <f t="shared" si="3"/>
        <v>-3713.8460693494876</v>
      </c>
      <c r="M70" s="17">
        <f t="shared" si="1"/>
        <v>34.17652683901845</v>
      </c>
      <c r="N70" s="17">
        <f t="shared" si="4"/>
        <v>-1250.6978031526769</v>
      </c>
      <c r="O70" s="24">
        <f t="shared" si="2"/>
        <v>0.48692923988581727</v>
      </c>
      <c r="P70" s="7"/>
      <c r="Q70" s="25">
        <f t="shared" si="5"/>
        <v>-3668.3513425925848</v>
      </c>
      <c r="R70" s="24">
        <f t="shared" si="6"/>
        <v>-1249.3639641573654</v>
      </c>
      <c r="S70" s="7"/>
      <c r="T70" s="25">
        <f t="shared" si="7"/>
        <v>0.94916510840791091</v>
      </c>
      <c r="U70" s="24">
        <f t="shared" si="8"/>
        <v>-0.32374370099446381</v>
      </c>
      <c r="V70" s="7"/>
      <c r="W70" s="25">
        <f t="shared" si="9"/>
        <v>0.94638481443240741</v>
      </c>
      <c r="X70" s="24">
        <f t="shared" si="10"/>
        <v>281.34364302983204</v>
      </c>
      <c r="Y70" s="7"/>
      <c r="Z70" s="25">
        <f t="shared" si="11"/>
        <v>636</v>
      </c>
      <c r="AA70" s="17">
        <f t="shared" si="15"/>
        <v>281.2589999999999</v>
      </c>
      <c r="AB70" s="24">
        <f t="shared" si="12"/>
        <v>4.9088956008667299</v>
      </c>
      <c r="AC70" s="17">
        <f t="shared" si="13"/>
        <v>8.4643029832136563E-2</v>
      </c>
      <c r="AD70" s="17">
        <f t="shared" ca="1" si="14"/>
        <v>-2.2639821958705397E-2</v>
      </c>
      <c r="AE70" s="17">
        <v>99</v>
      </c>
    </row>
    <row r="71" spans="1:31" s="17" customFormat="1" x14ac:dyDescent="0.25">
      <c r="A71" s="17">
        <v>51</v>
      </c>
      <c r="B71" s="17">
        <v>636</v>
      </c>
      <c r="C71" s="17">
        <v>11486</v>
      </c>
      <c r="D71" s="17">
        <v>12458</v>
      </c>
      <c r="E71" s="17">
        <v>15052</v>
      </c>
      <c r="F71" s="17">
        <v>14066</v>
      </c>
      <c r="G71" s="24"/>
      <c r="H71" s="7"/>
      <c r="I71" s="25">
        <f t="shared" si="16"/>
        <v>-3566</v>
      </c>
      <c r="J71" s="24">
        <f t="shared" si="16"/>
        <v>-1608</v>
      </c>
      <c r="K71" s="7"/>
      <c r="L71" s="25">
        <f t="shared" si="3"/>
        <v>-3574.430160869163</v>
      </c>
      <c r="M71" s="17">
        <f t="shared" si="1"/>
        <v>71.067612279967847</v>
      </c>
      <c r="N71" s="17">
        <f t="shared" si="4"/>
        <v>-1609.4932736567216</v>
      </c>
      <c r="O71" s="24">
        <f t="shared" si="2"/>
        <v>2.2298662138587364</v>
      </c>
      <c r="P71" s="7"/>
      <c r="Q71" s="25">
        <f t="shared" si="5"/>
        <v>-3526.3513425925848</v>
      </c>
      <c r="R71" s="24">
        <f t="shared" si="6"/>
        <v>-1607.3639641573654</v>
      </c>
      <c r="S71" s="7"/>
      <c r="T71" s="25">
        <f t="shared" si="7"/>
        <v>0.91242341362284496</v>
      </c>
      <c r="U71" s="24">
        <f t="shared" si="8"/>
        <v>-0.41651109967174765</v>
      </c>
      <c r="V71" s="7"/>
      <c r="W71" s="25">
        <f t="shared" si="9"/>
        <v>0.9088347577825262</v>
      </c>
      <c r="X71" s="24">
        <f t="shared" si="10"/>
        <v>287.08019033443179</v>
      </c>
      <c r="Y71" s="7"/>
      <c r="Z71" s="25">
        <f t="shared" si="11"/>
        <v>636</v>
      </c>
      <c r="AA71" s="17">
        <f t="shared" si="15"/>
        <v>286.98299999999989</v>
      </c>
      <c r="AB71" s="24">
        <f t="shared" si="12"/>
        <v>5.0087982472508843</v>
      </c>
      <c r="AC71" s="17">
        <f t="shared" si="13"/>
        <v>9.7190334431900283E-2</v>
      </c>
      <c r="AD71" s="17">
        <f t="shared" ca="1" si="14"/>
        <v>-1.2589560568756042E-2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11576</v>
      </c>
      <c r="D72" s="17">
        <v>12293</v>
      </c>
      <c r="E72" s="17">
        <v>14970</v>
      </c>
      <c r="F72" s="17">
        <v>14231</v>
      </c>
      <c r="G72" s="24"/>
      <c r="H72" s="7"/>
      <c r="I72" s="25">
        <f t="shared" si="16"/>
        <v>-3394</v>
      </c>
      <c r="J72" s="24">
        <f t="shared" si="16"/>
        <v>-1938</v>
      </c>
      <c r="K72" s="7"/>
      <c r="L72" s="25">
        <f t="shared" si="3"/>
        <v>-3403.9731268070977</v>
      </c>
      <c r="M72" s="17">
        <f t="shared" si="1"/>
        <v>99.463258310451607</v>
      </c>
      <c r="N72" s="17">
        <f t="shared" si="4"/>
        <v>-1944.8745938827569</v>
      </c>
      <c r="O72" s="24">
        <f t="shared" si="2"/>
        <v>47.26004105283895</v>
      </c>
      <c r="P72" s="7"/>
      <c r="Q72" s="25">
        <f t="shared" si="5"/>
        <v>-3354.3513425925848</v>
      </c>
      <c r="R72" s="24">
        <f t="shared" si="6"/>
        <v>-1937.3639641573654</v>
      </c>
      <c r="S72" s="7"/>
      <c r="T72" s="25">
        <f t="shared" si="7"/>
        <v>0.86791938895361032</v>
      </c>
      <c r="U72" s="24">
        <f t="shared" si="8"/>
        <v>-0.50202294761449529</v>
      </c>
      <c r="V72" s="7"/>
      <c r="W72" s="25">
        <f t="shared" si="9"/>
        <v>0.86358519267468803</v>
      </c>
      <c r="X72" s="24">
        <f t="shared" si="10"/>
        <v>292.62908597035471</v>
      </c>
      <c r="Y72" s="7"/>
      <c r="Z72" s="25">
        <f t="shared" si="11"/>
        <v>622</v>
      </c>
      <c r="AA72" s="17">
        <f t="shared" si="15"/>
        <v>292.5809999999999</v>
      </c>
      <c r="AB72" s="24">
        <f t="shared" si="12"/>
        <v>5.1065017787775275</v>
      </c>
      <c r="AC72" s="17">
        <f t="shared" si="13"/>
        <v>4.8085970354804886E-2</v>
      </c>
      <c r="AD72" s="17">
        <f t="shared" ca="1" si="14"/>
        <v>9.1389077051644563E-3</v>
      </c>
      <c r="AE72" s="17">
        <v>97</v>
      </c>
    </row>
    <row r="73" spans="1:31" s="17" customFormat="1" x14ac:dyDescent="0.25">
      <c r="A73" s="17">
        <v>53</v>
      </c>
      <c r="B73" s="17">
        <v>611</v>
      </c>
      <c r="C73" s="17">
        <v>11664</v>
      </c>
      <c r="D73" s="17">
        <v>12128</v>
      </c>
      <c r="E73" s="17">
        <v>14860</v>
      </c>
      <c r="F73" s="17">
        <v>14375</v>
      </c>
      <c r="G73" s="24"/>
      <c r="H73" s="7"/>
      <c r="I73" s="25">
        <f t="shared" si="16"/>
        <v>-3196</v>
      </c>
      <c r="J73" s="24">
        <f t="shared" si="16"/>
        <v>-2247</v>
      </c>
      <c r="K73" s="7"/>
      <c r="L73" s="25">
        <f t="shared" si="3"/>
        <v>-3205.2722270208901</v>
      </c>
      <c r="M73" s="17">
        <f t="shared" si="1"/>
        <v>85.974193926924755</v>
      </c>
      <c r="N73" s="17">
        <f t="shared" si="4"/>
        <v>-2256.2595479306287</v>
      </c>
      <c r="O73" s="24">
        <f t="shared" si="2"/>
        <v>85.739227879611008</v>
      </c>
      <c r="P73" s="7"/>
      <c r="Q73" s="25">
        <f t="shared" si="5"/>
        <v>-3156.3513425925848</v>
      </c>
      <c r="R73" s="24">
        <f t="shared" si="6"/>
        <v>-2246.3639641573654</v>
      </c>
      <c r="S73" s="7"/>
      <c r="T73" s="25">
        <f t="shared" si="7"/>
        <v>0.81668801171809591</v>
      </c>
      <c r="U73" s="24">
        <f t="shared" si="8"/>
        <v>-0.58209313250634076</v>
      </c>
      <c r="V73" s="7"/>
      <c r="W73" s="25">
        <f t="shared" si="9"/>
        <v>0.81165535680713363</v>
      </c>
      <c r="X73" s="24">
        <f t="shared" si="10"/>
        <v>298.10548857439198</v>
      </c>
      <c r="Y73" s="7"/>
      <c r="Z73" s="25">
        <f t="shared" si="11"/>
        <v>611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2.5488574392056762E-2</v>
      </c>
      <c r="AD73" s="17">
        <f t="shared" ca="1" si="14"/>
        <v>2.6419482371750291E-2</v>
      </c>
      <c r="AE73" s="17">
        <v>96</v>
      </c>
    </row>
    <row r="74" spans="1:31" s="17" customFormat="1" x14ac:dyDescent="0.25">
      <c r="A74" s="17">
        <v>54</v>
      </c>
      <c r="B74" s="17">
        <v>615</v>
      </c>
      <c r="C74" s="17">
        <v>11785</v>
      </c>
      <c r="D74" s="17">
        <v>11990</v>
      </c>
      <c r="E74" s="17">
        <v>14752</v>
      </c>
      <c r="F74" s="17">
        <v>14527</v>
      </c>
      <c r="G74" s="24"/>
      <c r="H74" s="7"/>
      <c r="I74" s="25">
        <f t="shared" si="16"/>
        <v>-2967</v>
      </c>
      <c r="J74" s="24">
        <f t="shared" si="16"/>
        <v>-2537</v>
      </c>
      <c r="K74" s="7"/>
      <c r="L74" s="25">
        <f t="shared" si="3"/>
        <v>-2975.8473645378531</v>
      </c>
      <c r="M74" s="17">
        <f t="shared" si="1"/>
        <v>78.275859265660273</v>
      </c>
      <c r="N74" s="17">
        <f t="shared" si="4"/>
        <v>-2548.6795867210435</v>
      </c>
      <c r="O74" s="24">
        <f t="shared" si="2"/>
        <v>136.41274597437581</v>
      </c>
      <c r="P74" s="7"/>
      <c r="Q74" s="25">
        <f t="shared" si="5"/>
        <v>-2927.3513425925848</v>
      </c>
      <c r="R74" s="24">
        <f t="shared" si="6"/>
        <v>-2536.3639641573654</v>
      </c>
      <c r="S74" s="7"/>
      <c r="T74" s="25">
        <f t="shared" si="7"/>
        <v>0.75743556026894043</v>
      </c>
      <c r="U74" s="24">
        <f t="shared" si="8"/>
        <v>-0.6572399079711797</v>
      </c>
      <c r="V74" s="7"/>
      <c r="W74" s="25">
        <f t="shared" si="9"/>
        <v>0.75174697136308832</v>
      </c>
      <c r="X74" s="24">
        <f t="shared" si="10"/>
        <v>303.62127705052876</v>
      </c>
      <c r="Y74" s="7"/>
      <c r="Z74" s="25">
        <f t="shared" si="11"/>
        <v>615</v>
      </c>
      <c r="AA74" s="17">
        <f t="shared" si="15"/>
        <v>303.61499999999995</v>
      </c>
      <c r="AB74" s="24">
        <f t="shared" si="12"/>
        <v>5.299081408442583</v>
      </c>
      <c r="AC74" s="17">
        <f t="shared" si="13"/>
        <v>6.2770505288085587E-3</v>
      </c>
      <c r="AD74" s="17">
        <f t="shared" ca="1" si="14"/>
        <v>4.2752860440316454E-2</v>
      </c>
      <c r="AE74" s="17">
        <v>95</v>
      </c>
    </row>
    <row r="75" spans="1:31" s="17" customFormat="1" x14ac:dyDescent="0.25">
      <c r="A75" s="17">
        <v>55</v>
      </c>
      <c r="B75" s="17">
        <v>625</v>
      </c>
      <c r="C75" s="17">
        <v>11918</v>
      </c>
      <c r="D75" s="17">
        <v>11853</v>
      </c>
      <c r="E75" s="17">
        <v>14627</v>
      </c>
      <c r="F75" s="17">
        <v>14663</v>
      </c>
      <c r="G75" s="24"/>
      <c r="H75" s="7"/>
      <c r="I75" s="25">
        <f t="shared" si="16"/>
        <v>-2709</v>
      </c>
      <c r="J75" s="24">
        <f t="shared" si="16"/>
        <v>-2810</v>
      </c>
      <c r="K75" s="7"/>
      <c r="L75" s="25">
        <f t="shared" si="3"/>
        <v>-2714.6496377695148</v>
      </c>
      <c r="M75" s="17">
        <f t="shared" si="1"/>
        <v>31.918406926728291</v>
      </c>
      <c r="N75" s="17">
        <f t="shared" si="4"/>
        <v>-2821.4595698642138</v>
      </c>
      <c r="O75" s="24">
        <f t="shared" si="2"/>
        <v>131.32174147279687</v>
      </c>
      <c r="P75" s="7"/>
      <c r="Q75" s="25">
        <f t="shared" si="5"/>
        <v>-2669.3513425925848</v>
      </c>
      <c r="R75" s="24">
        <f t="shared" si="6"/>
        <v>-2809.3639641573654</v>
      </c>
      <c r="S75" s="7"/>
      <c r="T75" s="25">
        <f t="shared" si="7"/>
        <v>0.6906795232650883</v>
      </c>
      <c r="U75" s="24">
        <f t="shared" si="8"/>
        <v>-0.72798152763290724</v>
      </c>
      <c r="V75" s="7"/>
      <c r="W75" s="25">
        <f t="shared" si="9"/>
        <v>0.68437303635827329</v>
      </c>
      <c r="X75" s="24">
        <f t="shared" si="10"/>
        <v>309.22714214146401</v>
      </c>
      <c r="Y75" s="7"/>
      <c r="Z75" s="25">
        <f t="shared" si="11"/>
        <v>625</v>
      </c>
      <c r="AA75" s="17">
        <f t="shared" si="15"/>
        <v>309.23999999999995</v>
      </c>
      <c r="AB75" s="24">
        <f t="shared" si="12"/>
        <v>5.3972561788672637</v>
      </c>
      <c r="AC75" s="17">
        <f t="shared" si="13"/>
        <v>-1.2857858535937794E-2</v>
      </c>
      <c r="AD75" s="17">
        <f t="shared" ca="1" si="14"/>
        <v>8.9920123427816634E-2</v>
      </c>
      <c r="AE75" s="17">
        <v>94</v>
      </c>
    </row>
    <row r="76" spans="1:31" s="17" customFormat="1" x14ac:dyDescent="0.25">
      <c r="A76" s="17">
        <v>56</v>
      </c>
      <c r="B76" s="17">
        <v>636</v>
      </c>
      <c r="C76" s="17">
        <v>12057</v>
      </c>
      <c r="D76" s="17">
        <v>11727</v>
      </c>
      <c r="E76" s="17">
        <v>14475</v>
      </c>
      <c r="F76" s="17">
        <v>14784</v>
      </c>
      <c r="G76" s="24"/>
      <c r="H76" s="7"/>
      <c r="I76" s="25">
        <f t="shared" si="16"/>
        <v>-2418</v>
      </c>
      <c r="J76" s="24">
        <f t="shared" si="16"/>
        <v>-3057</v>
      </c>
      <c r="K76" s="7"/>
      <c r="L76" s="25">
        <f t="shared" si="3"/>
        <v>-2422.4216563146224</v>
      </c>
      <c r="M76" s="17">
        <f t="shared" si="1"/>
        <v>19.551044564640112</v>
      </c>
      <c r="N76" s="17">
        <f t="shared" si="4"/>
        <v>-3071.0953801855885</v>
      </c>
      <c r="O76" s="24">
        <f t="shared" si="2"/>
        <v>198.6797425762812</v>
      </c>
      <c r="P76" s="7"/>
      <c r="Q76" s="25">
        <f t="shared" si="5"/>
        <v>-2378.3513425925848</v>
      </c>
      <c r="R76" s="24">
        <f t="shared" si="6"/>
        <v>-3056.3639641573654</v>
      </c>
      <c r="S76" s="7"/>
      <c r="T76" s="25">
        <f t="shared" si="7"/>
        <v>0.61538492338865058</v>
      </c>
      <c r="U76" s="24">
        <f t="shared" si="8"/>
        <v>-0.79198585018399414</v>
      </c>
      <c r="V76" s="7"/>
      <c r="W76" s="25">
        <f t="shared" si="9"/>
        <v>0.6085188223165825</v>
      </c>
      <c r="X76" s="24">
        <f t="shared" si="10"/>
        <v>314.92189920757198</v>
      </c>
      <c r="Y76" s="7"/>
      <c r="Z76" s="25">
        <f t="shared" si="11"/>
        <v>636</v>
      </c>
      <c r="AA76" s="17">
        <f t="shared" si="15"/>
        <v>314.96399999999994</v>
      </c>
      <c r="AB76" s="24">
        <f t="shared" si="12"/>
        <v>5.497158825251419</v>
      </c>
      <c r="AC76" s="17">
        <f t="shared" si="13"/>
        <v>-4.2100792427959277E-2</v>
      </c>
      <c r="AD76" s="17">
        <f t="shared" ca="1" si="14"/>
        <v>2.1785794280162918E-2</v>
      </c>
      <c r="AE76" s="17">
        <v>93</v>
      </c>
    </row>
    <row r="77" spans="1:31" s="17" customFormat="1" x14ac:dyDescent="0.25">
      <c r="A77" s="17">
        <v>57</v>
      </c>
      <c r="B77" s="17">
        <v>637</v>
      </c>
      <c r="C77" s="17">
        <v>12211</v>
      </c>
      <c r="D77" s="17">
        <v>11617</v>
      </c>
      <c r="E77" s="17">
        <v>14319</v>
      </c>
      <c r="F77" s="17">
        <v>14897</v>
      </c>
      <c r="G77" s="24"/>
      <c r="H77" s="7"/>
      <c r="I77" s="25">
        <f t="shared" si="16"/>
        <v>-2108</v>
      </c>
      <c r="J77" s="24">
        <f t="shared" si="16"/>
        <v>-3280</v>
      </c>
      <c r="K77" s="7"/>
      <c r="L77" s="25">
        <f t="shared" si="3"/>
        <v>-2105.9146118550157</v>
      </c>
      <c r="M77" s="17">
        <f t="shared" si="1"/>
        <v>4.3488437152412089</v>
      </c>
      <c r="N77" s="17">
        <f t="shared" si="4"/>
        <v>-3290.3833634511047</v>
      </c>
      <c r="O77" s="24">
        <f t="shared" si="2"/>
        <v>107.81423655773779</v>
      </c>
      <c r="P77" s="7"/>
      <c r="Q77" s="25">
        <f t="shared" si="5"/>
        <v>-2068.3513425925848</v>
      </c>
      <c r="R77" s="24">
        <f t="shared" si="6"/>
        <v>-3279.3639641573654</v>
      </c>
      <c r="S77" s="7"/>
      <c r="T77" s="25">
        <f t="shared" si="7"/>
        <v>0.53517418125223915</v>
      </c>
      <c r="U77" s="24">
        <f t="shared" si="8"/>
        <v>-0.84977112924833575</v>
      </c>
      <c r="V77" s="7"/>
      <c r="W77" s="25">
        <f t="shared" si="9"/>
        <v>0.52780237868087398</v>
      </c>
      <c r="X77" s="24">
        <f t="shared" si="10"/>
        <v>320.61373440096202</v>
      </c>
      <c r="Y77" s="7"/>
      <c r="Z77" s="25">
        <f t="shared" si="11"/>
        <v>637</v>
      </c>
      <c r="AA77" s="17">
        <f t="shared" si="15"/>
        <v>320.69699999999995</v>
      </c>
      <c r="AB77" s="24">
        <f t="shared" si="12"/>
        <v>5.597218551268254</v>
      </c>
      <c r="AC77" s="17">
        <f t="shared" si="13"/>
        <v>-8.3265599037929405E-2</v>
      </c>
      <c r="AD77" s="17">
        <f t="shared" ca="1" si="14"/>
        <v>3.2599778457097273E-2</v>
      </c>
      <c r="AE77" s="17">
        <v>92</v>
      </c>
    </row>
    <row r="78" spans="1:31" s="17" customFormat="1" x14ac:dyDescent="0.25">
      <c r="A78" s="17">
        <v>58</v>
      </c>
      <c r="B78" s="17">
        <v>641</v>
      </c>
      <c r="C78" s="17">
        <v>12373</v>
      </c>
      <c r="D78" s="17">
        <v>11510</v>
      </c>
      <c r="E78" s="17">
        <v>14137</v>
      </c>
      <c r="F78" s="17">
        <v>14975</v>
      </c>
      <c r="G78" s="24"/>
      <c r="H78" s="7"/>
      <c r="I78" s="25">
        <f t="shared" si="16"/>
        <v>-1764</v>
      </c>
      <c r="J78" s="24">
        <f t="shared" si="16"/>
        <v>-3465</v>
      </c>
      <c r="K78" s="7"/>
      <c r="L78" s="25">
        <f t="shared" si="3"/>
        <v>-1766.5584745834221</v>
      </c>
      <c r="M78" s="17">
        <f t="shared" si="1"/>
        <v>6.54579219401709</v>
      </c>
      <c r="N78" s="17">
        <f t="shared" si="4"/>
        <v>-3477.7726342950309</v>
      </c>
      <c r="O78" s="24">
        <f t="shared" si="2"/>
        <v>163.1401868345998</v>
      </c>
      <c r="P78" s="7"/>
      <c r="Q78" s="25">
        <f t="shared" si="5"/>
        <v>-1724.3513425925848</v>
      </c>
      <c r="R78" s="24">
        <f t="shared" si="6"/>
        <v>-3464.3639641573654</v>
      </c>
      <c r="S78" s="7"/>
      <c r="T78" s="25">
        <f t="shared" si="7"/>
        <v>0.44616613191376969</v>
      </c>
      <c r="U78" s="24">
        <f t="shared" si="8"/>
        <v>-0.89770958945866397</v>
      </c>
      <c r="V78" s="7"/>
      <c r="W78" s="25">
        <f t="shared" si="9"/>
        <v>0.43837395122216904</v>
      </c>
      <c r="X78" s="24">
        <f t="shared" si="10"/>
        <v>326.43120468953782</v>
      </c>
      <c r="Y78" s="7"/>
      <c r="Z78" s="25">
        <f t="shared" si="11"/>
        <v>641</v>
      </c>
      <c r="AA78" s="17">
        <f t="shared" si="15"/>
        <v>326.46599999999995</v>
      </c>
      <c r="AB78" s="24">
        <f t="shared" si="12"/>
        <v>5.6979065958158071</v>
      </c>
      <c r="AC78" s="17">
        <f t="shared" si="13"/>
        <v>-3.4795310462129692E-2</v>
      </c>
      <c r="AD78" s="17">
        <f t="shared" ca="1" si="14"/>
        <v>-2.0697219317185045E-3</v>
      </c>
      <c r="AE78" s="17">
        <v>91</v>
      </c>
    </row>
    <row r="79" spans="1:31" s="17" customFormat="1" x14ac:dyDescent="0.25">
      <c r="A79" s="17">
        <v>59</v>
      </c>
      <c r="B79" s="17">
        <v>623</v>
      </c>
      <c r="C79" s="17">
        <v>12559</v>
      </c>
      <c r="D79" s="17">
        <v>11450</v>
      </c>
      <c r="E79" s="17">
        <v>13981</v>
      </c>
      <c r="F79" s="17">
        <v>15070</v>
      </c>
      <c r="G79" s="24"/>
      <c r="H79" s="7"/>
      <c r="I79" s="25">
        <f t="shared" si="16"/>
        <v>-1422</v>
      </c>
      <c r="J79" s="24">
        <f t="shared" si="16"/>
        <v>-3620</v>
      </c>
      <c r="K79" s="7"/>
      <c r="L79" s="25">
        <f t="shared" si="3"/>
        <v>-1419.933783502493</v>
      </c>
      <c r="M79" s="17">
        <f t="shared" si="1"/>
        <v>4.2692506145699181</v>
      </c>
      <c r="N79" s="17">
        <f t="shared" si="4"/>
        <v>-3626.1098412634869</v>
      </c>
      <c r="O79" s="24">
        <f t="shared" si="2"/>
        <v>37.330160265007713</v>
      </c>
      <c r="P79" s="7"/>
      <c r="Q79" s="25">
        <f t="shared" si="5"/>
        <v>-1382.3513425925848</v>
      </c>
      <c r="R79" s="24">
        <f t="shared" si="6"/>
        <v>-3619.3639641573654</v>
      </c>
      <c r="S79" s="7"/>
      <c r="T79" s="25">
        <f t="shared" si="7"/>
        <v>0.35767557123424487</v>
      </c>
      <c r="U79" s="24">
        <f t="shared" si="8"/>
        <v>-0.93787424531056063</v>
      </c>
      <c r="V79" s="7"/>
      <c r="W79" s="25">
        <f t="shared" si="9"/>
        <v>0.3495306553333396</v>
      </c>
      <c r="X79" s="24">
        <f t="shared" si="10"/>
        <v>332.01899803087554</v>
      </c>
      <c r="Y79" s="7"/>
      <c r="Z79" s="25">
        <f t="shared" si="11"/>
        <v>623</v>
      </c>
      <c r="AA79" s="17">
        <f t="shared" si="15"/>
        <v>332.07299999999998</v>
      </c>
      <c r="AB79" s="24">
        <f t="shared" si="12"/>
        <v>5.79576720697513</v>
      </c>
      <c r="AC79" s="17">
        <f t="shared" si="13"/>
        <v>-5.4001969124442439E-2</v>
      </c>
      <c r="AD79" s="17">
        <f t="shared" ca="1" si="14"/>
        <v>3.1852554331521787E-2</v>
      </c>
      <c r="AE79" s="17">
        <v>90</v>
      </c>
    </row>
    <row r="80" spans="1:31" s="17" customFormat="1" x14ac:dyDescent="0.25">
      <c r="A80" s="17">
        <v>60</v>
      </c>
      <c r="B80" s="17">
        <v>628</v>
      </c>
      <c r="C80" s="17">
        <v>12737</v>
      </c>
      <c r="D80" s="17">
        <v>11389</v>
      </c>
      <c r="E80" s="17">
        <v>13801</v>
      </c>
      <c r="F80" s="17">
        <v>15125</v>
      </c>
      <c r="G80" s="24"/>
      <c r="H80" s="7"/>
      <c r="I80" s="25">
        <f t="shared" si="16"/>
        <v>-1064</v>
      </c>
      <c r="J80" s="24">
        <f t="shared" si="16"/>
        <v>-3736</v>
      </c>
      <c r="K80" s="7"/>
      <c r="L80" s="25">
        <f t="shared" si="3"/>
        <v>-1057.1660015563352</v>
      </c>
      <c r="M80" s="17">
        <f t="shared" si="1"/>
        <v>46.703534728012478</v>
      </c>
      <c r="N80" s="17">
        <f t="shared" si="4"/>
        <v>-3740.4683630416171</v>
      </c>
      <c r="O80" s="24">
        <f t="shared" si="2"/>
        <v>19.96626827168933</v>
      </c>
      <c r="P80" s="7"/>
      <c r="Q80" s="25">
        <f t="shared" si="5"/>
        <v>-1024.3513425925848</v>
      </c>
      <c r="R80" s="24">
        <f t="shared" si="6"/>
        <v>-3735.3639641573654</v>
      </c>
      <c r="S80" s="7"/>
      <c r="T80" s="25">
        <f t="shared" si="7"/>
        <v>0.26504510128316333</v>
      </c>
      <c r="U80" s="24">
        <f t="shared" si="8"/>
        <v>-0.96793295549649616</v>
      </c>
      <c r="V80" s="7"/>
      <c r="W80" s="25">
        <f t="shared" si="9"/>
        <v>0.2566352038732862</v>
      </c>
      <c r="X80" s="24">
        <f t="shared" si="10"/>
        <v>337.60903250165563</v>
      </c>
      <c r="Y80" s="7"/>
      <c r="Z80" s="25">
        <f t="shared" si="11"/>
        <v>628</v>
      </c>
      <c r="AA80" s="17">
        <f t="shared" si="15"/>
        <v>337.72499999999997</v>
      </c>
      <c r="AB80" s="24">
        <f t="shared" si="12"/>
        <v>5.8944132162978491</v>
      </c>
      <c r="AC80" s="17">
        <f t="shared" si="13"/>
        <v>-0.1159674983443324</v>
      </c>
      <c r="AD80" s="17">
        <f t="shared" ca="1" si="14"/>
        <v>6.2265784522935519E-2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12921</v>
      </c>
      <c r="D81" s="17">
        <v>11352</v>
      </c>
      <c r="E81" s="17">
        <v>13623</v>
      </c>
      <c r="F81" s="17">
        <v>15173</v>
      </c>
      <c r="G81" s="24"/>
      <c r="H81" s="7"/>
      <c r="I81" s="25">
        <f t="shared" si="16"/>
        <v>-702</v>
      </c>
      <c r="J81" s="24">
        <f t="shared" si="16"/>
        <v>-3821</v>
      </c>
      <c r="K81" s="7"/>
      <c r="L81" s="25">
        <f t="shared" si="3"/>
        <v>-696.48631875982517</v>
      </c>
      <c r="M81" s="17">
        <f t="shared" si="1"/>
        <v>30.400680818255886</v>
      </c>
      <c r="N81" s="17">
        <f t="shared" si="4"/>
        <v>-3816.4949787034288</v>
      </c>
      <c r="O81" s="24">
        <f t="shared" si="2"/>
        <v>20.295216882559679</v>
      </c>
      <c r="P81" s="7"/>
      <c r="Q81" s="25">
        <f t="shared" si="5"/>
        <v>-662.35134259258473</v>
      </c>
      <c r="R81" s="24">
        <f t="shared" si="6"/>
        <v>-3820.3639641573654</v>
      </c>
      <c r="S81" s="7"/>
      <c r="T81" s="25">
        <f t="shared" si="7"/>
        <v>0.17137965401419258</v>
      </c>
      <c r="U81" s="24">
        <f t="shared" si="8"/>
        <v>-0.9899587345120523</v>
      </c>
      <c r="V81" s="7"/>
      <c r="W81" s="25">
        <f t="shared" si="9"/>
        <v>0.16277461338060711</v>
      </c>
      <c r="X81" s="24">
        <f t="shared" si="10"/>
        <v>343.12126712843383</v>
      </c>
      <c r="Y81" s="7"/>
      <c r="Z81" s="25">
        <f t="shared" si="11"/>
        <v>608</v>
      </c>
      <c r="AA81" s="17">
        <f t="shared" si="15"/>
        <v>343.19699999999995</v>
      </c>
      <c r="AB81" s="24">
        <f t="shared" si="12"/>
        <v>5.9899176329669785</v>
      </c>
      <c r="AC81" s="17">
        <f t="shared" si="13"/>
        <v>-7.573287156611741E-2</v>
      </c>
      <c r="AD81" s="17">
        <f t="shared" ca="1" si="14"/>
        <v>-4.6107474989184993E-2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13092</v>
      </c>
      <c r="D82" s="17">
        <v>11320</v>
      </c>
      <c r="E82" s="17">
        <v>13427</v>
      </c>
      <c r="F82" s="17">
        <v>15177</v>
      </c>
      <c r="G82" s="24"/>
      <c r="H82" s="7"/>
      <c r="I82" s="25">
        <f t="shared" si="16"/>
        <v>-335</v>
      </c>
      <c r="J82" s="24">
        <f t="shared" si="16"/>
        <v>-3857</v>
      </c>
      <c r="K82" s="7"/>
      <c r="L82" s="25">
        <f t="shared" si="3"/>
        <v>-325.57424286900095</v>
      </c>
      <c r="M82" s="17">
        <f t="shared" si="1"/>
        <v>88.844897492579349</v>
      </c>
      <c r="N82" s="17">
        <f t="shared" si="4"/>
        <v>-3857.9583991323234</v>
      </c>
      <c r="O82" s="24">
        <f t="shared" si="2"/>
        <v>0.9185288968382328</v>
      </c>
      <c r="P82" s="7"/>
      <c r="Q82" s="25">
        <f t="shared" si="5"/>
        <v>-295.35134259258473</v>
      </c>
      <c r="R82" s="24">
        <f t="shared" si="6"/>
        <v>-3856.3639641573654</v>
      </c>
      <c r="S82" s="7"/>
      <c r="T82" s="25">
        <f t="shared" si="7"/>
        <v>7.6420485097860369E-2</v>
      </c>
      <c r="U82" s="24">
        <f t="shared" si="8"/>
        <v>-0.99928729974217023</v>
      </c>
      <c r="V82" s="7"/>
      <c r="W82" s="25">
        <f t="shared" si="9"/>
        <v>6.7730703735585859E-2</v>
      </c>
      <c r="X82" s="24">
        <f t="shared" si="10"/>
        <v>348.58109320160793</v>
      </c>
      <c r="Y82" s="7"/>
      <c r="Z82" s="25">
        <f t="shared" si="11"/>
        <v>615</v>
      </c>
      <c r="AA82" s="17">
        <f t="shared" si="15"/>
        <v>348.73199999999997</v>
      </c>
      <c r="AB82" s="24">
        <f t="shared" si="12"/>
        <v>6.0865216070648644</v>
      </c>
      <c r="AC82" s="17">
        <f t="shared" si="13"/>
        <v>-0.15090679839204313</v>
      </c>
      <c r="AD82" s="17">
        <f t="shared" ca="1" si="14"/>
        <v>9.8080826466002691E-2</v>
      </c>
      <c r="AE82" s="17">
        <v>87</v>
      </c>
    </row>
    <row r="83" spans="1:31" s="17" customFormat="1" x14ac:dyDescent="0.25">
      <c r="A83" s="17">
        <v>63</v>
      </c>
      <c r="B83" s="17">
        <v>633</v>
      </c>
      <c r="C83" s="17">
        <v>13287</v>
      </c>
      <c r="D83" s="17">
        <v>11318</v>
      </c>
      <c r="E83" s="17">
        <v>13238</v>
      </c>
      <c r="F83" s="17">
        <v>15185</v>
      </c>
      <c r="G83" s="24"/>
      <c r="H83" s="7"/>
      <c r="I83" s="25">
        <f t="shared" si="16"/>
        <v>49</v>
      </c>
      <c r="J83" s="24">
        <f t="shared" si="16"/>
        <v>-3867</v>
      </c>
      <c r="K83" s="7"/>
      <c r="L83" s="25">
        <f t="shared" si="3"/>
        <v>58.945280332777955</v>
      </c>
      <c r="M83" s="17">
        <f t="shared" si="1"/>
        <v>98.908600897539984</v>
      </c>
      <c r="N83" s="17">
        <f t="shared" si="4"/>
        <v>-3863.0107557167944</v>
      </c>
      <c r="O83" s="24">
        <f t="shared" si="2"/>
        <v>15.914069951088623</v>
      </c>
      <c r="P83" s="7"/>
      <c r="Q83" s="25">
        <f t="shared" si="5"/>
        <v>88.648657407415271</v>
      </c>
      <c r="R83" s="24">
        <f t="shared" si="6"/>
        <v>-3866.3639641573654</v>
      </c>
      <c r="S83" s="7"/>
      <c r="T83" s="25">
        <f t="shared" si="7"/>
        <v>-2.2937337419500846E-2</v>
      </c>
      <c r="U83" s="24">
        <f t="shared" si="8"/>
        <v>-1.0018785678616475</v>
      </c>
      <c r="V83" s="7"/>
      <c r="W83" s="25">
        <f t="shared" si="9"/>
        <v>-3.1653419043462382E-2</v>
      </c>
      <c r="X83" s="24">
        <f t="shared" si="10"/>
        <v>354.26821866884961</v>
      </c>
      <c r="Y83" s="7"/>
      <c r="Z83" s="25">
        <f t="shared" si="11"/>
        <v>633</v>
      </c>
      <c r="AA83" s="17">
        <f t="shared" si="15"/>
        <v>354.42899999999997</v>
      </c>
      <c r="AB83" s="24">
        <f t="shared" si="12"/>
        <v>6.1859530145509813</v>
      </c>
      <c r="AC83" s="17">
        <f t="shared" si="13"/>
        <v>-0.16078133115036053</v>
      </c>
      <c r="AD83" s="17">
        <f t="shared" ca="1" si="14"/>
        <v>0.1288260845137188</v>
      </c>
      <c r="AE83" s="17">
        <v>86</v>
      </c>
    </row>
    <row r="84" spans="1:31" s="17" customFormat="1" x14ac:dyDescent="0.25">
      <c r="A84" s="17">
        <v>64</v>
      </c>
      <c r="B84" s="17">
        <v>622</v>
      </c>
      <c r="C84" s="17">
        <v>13468</v>
      </c>
      <c r="D84" s="17">
        <v>11323</v>
      </c>
      <c r="E84" s="17">
        <v>13043</v>
      </c>
      <c r="F84" s="17">
        <v>15166</v>
      </c>
      <c r="G84" s="24"/>
      <c r="H84" s="7"/>
      <c r="I84" s="25">
        <f t="shared" ref="I84:J115" si="17">C84-E84</f>
        <v>425</v>
      </c>
      <c r="J84" s="24">
        <f t="shared" si="17"/>
        <v>-3843</v>
      </c>
      <c r="K84" s="7"/>
      <c r="L84" s="25">
        <f t="shared" si="3"/>
        <v>435.85778478804446</v>
      </c>
      <c r="M84" s="17">
        <f t="shared" ref="M84:M147" si="18">(I84-L84)^2</f>
        <v>117.89149050348958</v>
      </c>
      <c r="N84" s="17">
        <f t="shared" si="4"/>
        <v>-3830.7501929870737</v>
      </c>
      <c r="O84" s="24">
        <f t="shared" ref="O84:O147" si="19">(J84-N84)^2</f>
        <v>150.05777185393933</v>
      </c>
      <c r="P84" s="7"/>
      <c r="Q84" s="25">
        <f t="shared" si="5"/>
        <v>464.64865740741527</v>
      </c>
      <c r="R84" s="24">
        <f t="shared" si="6"/>
        <v>-3842.3639641573654</v>
      </c>
      <c r="S84" s="7"/>
      <c r="T84" s="25">
        <f t="shared" si="7"/>
        <v>-0.1202252053010837</v>
      </c>
      <c r="U84" s="24">
        <f t="shared" si="8"/>
        <v>-0.99565952437490213</v>
      </c>
      <c r="V84" s="7"/>
      <c r="W84" s="25">
        <f t="shared" si="9"/>
        <v>-0.12889086909479763</v>
      </c>
      <c r="X84" s="24">
        <f>IF(MOD(ATAN2(U84,W84)*180/PI()-$J$9+360,360)&lt;355,MOD(ATAN2(U84,W84)*180/PI()-$J$9+360,360)+360,MOD(ATAN2(U84,W84)*180/PI()-$J$9+360,360))</f>
        <v>359.83469016408645</v>
      </c>
      <c r="Y84" s="7"/>
      <c r="Z84" s="25">
        <f t="shared" si="11"/>
        <v>622</v>
      </c>
      <c r="AA84" s="17">
        <f t="shared" si="15"/>
        <v>360.02699999999999</v>
      </c>
      <c r="AB84" s="24">
        <f t="shared" si="12"/>
        <v>6.2836565460776237</v>
      </c>
      <c r="AC84" s="17">
        <f t="shared" si="13"/>
        <v>-0.19230983591353379</v>
      </c>
    </row>
    <row r="85" spans="1:31" s="17" customFormat="1" x14ac:dyDescent="0.25">
      <c r="A85" s="17">
        <v>0</v>
      </c>
      <c r="B85" s="17">
        <v>0</v>
      </c>
      <c r="C85" s="17">
        <v>13436</v>
      </c>
      <c r="D85" s="17">
        <v>11297</v>
      </c>
      <c r="E85" s="17">
        <v>13008</v>
      </c>
      <c r="F85" s="17">
        <v>15125</v>
      </c>
      <c r="G85" s="24"/>
      <c r="H85" s="7"/>
      <c r="I85" s="25">
        <f t="shared" si="17"/>
        <v>428</v>
      </c>
      <c r="J85" s="24">
        <f t="shared" si="17"/>
        <v>-3828</v>
      </c>
      <c r="K85" s="7"/>
      <c r="L85" s="25">
        <f>$M$9*SIN(2*PI()/$M$10*(AA85+$M$11))+$M$12</f>
        <v>439.62797314335023</v>
      </c>
      <c r="M85" s="17">
        <f t="shared" si="18"/>
        <v>135.20975942247426</v>
      </c>
      <c r="N85" s="17">
        <f>$O$9*COS(2*PI()/$O$10*(AA85+$O$11))+$O$12</f>
        <v>-3818.7494408763387</v>
      </c>
      <c r="O85" s="24">
        <f t="shared" si="19"/>
        <v>85.572844100353919</v>
      </c>
      <c r="P85" s="7"/>
      <c r="Q85" s="25">
        <f t="shared" ref="Q85:Q148" si="20">I85-$J$4</f>
        <v>467.64865740741527</v>
      </c>
      <c r="R85" s="24">
        <f t="shared" ref="R85:R148" si="21">J85-$J$3</f>
        <v>-3827.3639641573654</v>
      </c>
      <c r="S85" s="7"/>
      <c r="T85" s="25">
        <f t="shared" ref="T85:T148" si="22">Q85/$J$7</f>
        <v>-0.12100143828950059</v>
      </c>
      <c r="U85" s="24">
        <f t="shared" ref="U85:U148" si="23">R85/$J$6</f>
        <v>-0.9917726221956864</v>
      </c>
      <c r="V85" s="7"/>
      <c r="W85" s="25">
        <f t="shared" ref="W85:W148" si="24">(T85-U85*SIN(-$J$11*PI()/180))/(COS(-$J$11*PI()/180))</f>
        <v>-0.12963331978557219</v>
      </c>
      <c r="X85" s="24">
        <f>IF(MOD(ATAN2(U85,W85)*180/PI()-$J$9+360,360)&lt;355,MOD(ATAN2(U85,W85)*180/PI()-$J$9+360,360)+360,MOD(ATAN2(U85,W85)*180/PI()-$J$9+360,360))</f>
        <v>359.90545363596118</v>
      </c>
      <c r="Y85" s="7"/>
      <c r="Z85" s="25">
        <f>I165-J159</f>
        <v>1</v>
      </c>
      <c r="AA85" s="17">
        <f t="shared" si="15"/>
        <v>360.036</v>
      </c>
      <c r="AB85" s="24">
        <f t="shared" ref="AB85:AB148" si="25">AA85*PI()/180</f>
        <v>6.2838136257103034</v>
      </c>
      <c r="AC85" s="17">
        <f t="shared" ref="AC85:AC148" si="26">X85-AA85</f>
        <v>-0.13054636403882114</v>
      </c>
    </row>
    <row r="86" spans="1:31" s="17" customFormat="1" x14ac:dyDescent="0.25">
      <c r="A86" s="17">
        <v>1</v>
      </c>
      <c r="B86" s="17">
        <v>-625</v>
      </c>
      <c r="C86" s="17">
        <v>13238</v>
      </c>
      <c r="D86" s="17">
        <v>11271</v>
      </c>
      <c r="E86" s="17">
        <v>13182</v>
      </c>
      <c r="F86" s="17">
        <v>15118</v>
      </c>
      <c r="G86" s="24"/>
      <c r="H86" s="7"/>
      <c r="I86" s="25">
        <f t="shared" si="17"/>
        <v>56</v>
      </c>
      <c r="J86" s="24">
        <f t="shared" si="17"/>
        <v>-3847</v>
      </c>
      <c r="K86" s="7"/>
      <c r="L86" s="25">
        <f t="shared" ref="L86:L149" si="27">$M$9*SIN(2*PI()/$M$10*(AA86+$M$11))+$M$12</f>
        <v>61.84629556859953</v>
      </c>
      <c r="M86" s="17">
        <f t="shared" si="18"/>
        <v>34.179171875426498</v>
      </c>
      <c r="N86" s="17">
        <f t="shared" ref="N86:N149" si="28">$O$9*COS(2*PI()/$O$10*(AA86+$O$11))+$O$12</f>
        <v>-3851.2739387756933</v>
      </c>
      <c r="O86" s="24">
        <f t="shared" si="19"/>
        <v>18.266552658374707</v>
      </c>
      <c r="P86" s="7"/>
      <c r="Q86" s="25">
        <f t="shared" si="20"/>
        <v>95.648657407415271</v>
      </c>
      <c r="R86" s="24">
        <f t="shared" si="21"/>
        <v>-3846.3639641573654</v>
      </c>
      <c r="S86" s="7"/>
      <c r="T86" s="25">
        <f t="shared" si="22"/>
        <v>-2.474854772580691E-2</v>
      </c>
      <c r="U86" s="24">
        <f t="shared" si="23"/>
        <v>-0.99669603162269305</v>
      </c>
      <c r="V86" s="7"/>
      <c r="W86" s="25">
        <f t="shared" si="24"/>
        <v>-3.3419615654612628E-2</v>
      </c>
      <c r="X86" s="24">
        <f t="shared" ref="X86:X148" si="29">MOD(ATAN2(U86,W86)*180/PI()-$J$9+360,360)</f>
        <v>354.37904475336336</v>
      </c>
      <c r="Y86" s="7"/>
      <c r="Z86" s="25">
        <f t="shared" ref="Z86:Z149" si="30">B86</f>
        <v>-625</v>
      </c>
      <c r="AA86" s="17">
        <f t="shared" ref="AA86:AA149" si="31">360/40000*Z86+AA85</f>
        <v>354.411</v>
      </c>
      <c r="AB86" s="24">
        <f t="shared" si="25"/>
        <v>6.1856388552856236</v>
      </c>
      <c r="AC86" s="17">
        <f t="shared" si="26"/>
        <v>-3.1955246636641732E-2</v>
      </c>
    </row>
    <row r="87" spans="1:31" s="17" customFormat="1" x14ac:dyDescent="0.25">
      <c r="A87" s="17">
        <v>2</v>
      </c>
      <c r="B87" s="17">
        <v>-620</v>
      </c>
      <c r="C87" s="17">
        <v>13055</v>
      </c>
      <c r="D87" s="17">
        <v>11283</v>
      </c>
      <c r="E87" s="17">
        <v>13376</v>
      </c>
      <c r="F87" s="17">
        <v>15131</v>
      </c>
      <c r="G87" s="24"/>
      <c r="H87" s="7"/>
      <c r="I87" s="25">
        <f t="shared" si="17"/>
        <v>-321</v>
      </c>
      <c r="J87" s="24">
        <f t="shared" si="17"/>
        <v>-3848</v>
      </c>
      <c r="K87" s="7"/>
      <c r="L87" s="25">
        <f t="shared" si="27"/>
        <v>-313.89119777512758</v>
      </c>
      <c r="M87" s="17">
        <f t="shared" si="18"/>
        <v>50.535069072351071</v>
      </c>
      <c r="N87" s="17">
        <f t="shared" si="28"/>
        <v>-3846.8389875679609</v>
      </c>
      <c r="O87" s="24">
        <f t="shared" si="19"/>
        <v>1.3479498673493808</v>
      </c>
      <c r="P87" s="7"/>
      <c r="Q87" s="25">
        <f t="shared" si="20"/>
        <v>-281.35134259258473</v>
      </c>
      <c r="R87" s="24">
        <f t="shared" si="21"/>
        <v>-3847.3639641573654</v>
      </c>
      <c r="S87" s="7"/>
      <c r="T87" s="25">
        <f t="shared" si="22"/>
        <v>7.279806448524824E-2</v>
      </c>
      <c r="U87" s="24">
        <f t="shared" si="23"/>
        <v>-0.99695515843464078</v>
      </c>
      <c r="V87" s="7"/>
      <c r="W87" s="25">
        <f t="shared" si="24"/>
        <v>6.412843307019879E-2</v>
      </c>
      <c r="X87" s="24">
        <f t="shared" si="29"/>
        <v>348.77817402807398</v>
      </c>
      <c r="Y87" s="7"/>
      <c r="Z87" s="25">
        <f t="shared" si="30"/>
        <v>-620</v>
      </c>
      <c r="AA87" s="17">
        <f t="shared" si="31"/>
        <v>348.83100000000002</v>
      </c>
      <c r="AB87" s="24">
        <f t="shared" si="25"/>
        <v>6.0882494830243399</v>
      </c>
      <c r="AC87" s="17">
        <f t="shared" si="26"/>
        <v>-5.2825971926040438E-2</v>
      </c>
    </row>
    <row r="88" spans="1:31" s="17" customFormat="1" x14ac:dyDescent="0.25">
      <c r="A88" s="17">
        <v>3</v>
      </c>
      <c r="B88" s="17">
        <v>-614</v>
      </c>
      <c r="C88" s="17">
        <v>12872</v>
      </c>
      <c r="D88" s="17">
        <v>11307</v>
      </c>
      <c r="E88" s="17">
        <v>13567</v>
      </c>
      <c r="F88" s="17">
        <v>15112</v>
      </c>
      <c r="G88" s="24"/>
      <c r="H88" s="7"/>
      <c r="I88" s="25">
        <f t="shared" si="17"/>
        <v>-695</v>
      </c>
      <c r="J88" s="24">
        <f t="shared" si="17"/>
        <v>-3805</v>
      </c>
      <c r="K88" s="7"/>
      <c r="L88" s="25">
        <f t="shared" si="27"/>
        <v>-683.44359731600821</v>
      </c>
      <c r="M88" s="17">
        <f t="shared" si="18"/>
        <v>133.55044299457268</v>
      </c>
      <c r="N88" s="17">
        <f t="shared" si="28"/>
        <v>-3806.4639164361447</v>
      </c>
      <c r="O88" s="24">
        <f t="shared" si="19"/>
        <v>2.1430513320146001</v>
      </c>
      <c r="P88" s="7"/>
      <c r="Q88" s="25">
        <f t="shared" si="20"/>
        <v>-655.35134259258473</v>
      </c>
      <c r="R88" s="24">
        <f t="shared" si="21"/>
        <v>-3804.3639641573654</v>
      </c>
      <c r="S88" s="7"/>
      <c r="T88" s="25">
        <f t="shared" si="22"/>
        <v>0.16956844370788651</v>
      </c>
      <c r="U88" s="24">
        <f t="shared" si="23"/>
        <v>-0.98581270552088884</v>
      </c>
      <c r="V88" s="7"/>
      <c r="W88" s="25">
        <f t="shared" si="24"/>
        <v>0.16099940032518764</v>
      </c>
      <c r="X88" s="24">
        <f t="shared" si="29"/>
        <v>343.1831596534447</v>
      </c>
      <c r="Y88" s="7"/>
      <c r="Z88" s="25">
        <f t="shared" si="30"/>
        <v>-614</v>
      </c>
      <c r="AA88" s="17">
        <f t="shared" si="31"/>
        <v>343.30500000000001</v>
      </c>
      <c r="AB88" s="24">
        <f t="shared" si="25"/>
        <v>5.9918025885591328</v>
      </c>
      <c r="AC88" s="17">
        <f t="shared" si="26"/>
        <v>-0.1218403465553024</v>
      </c>
    </row>
    <row r="89" spans="1:31" s="17" customFormat="1" x14ac:dyDescent="0.25">
      <c r="A89" s="17">
        <v>4</v>
      </c>
      <c r="B89" s="17">
        <v>-621</v>
      </c>
      <c r="C89" s="17">
        <v>12692</v>
      </c>
      <c r="D89" s="17">
        <v>11345</v>
      </c>
      <c r="E89" s="17">
        <v>13749</v>
      </c>
      <c r="F89" s="17">
        <v>15069</v>
      </c>
      <c r="G89" s="24"/>
      <c r="H89" s="7"/>
      <c r="I89" s="25">
        <f t="shared" si="17"/>
        <v>-1057</v>
      </c>
      <c r="J89" s="24">
        <f t="shared" si="17"/>
        <v>-3724</v>
      </c>
      <c r="K89" s="7"/>
      <c r="L89" s="25">
        <f t="shared" si="27"/>
        <v>-1051.1091842010851</v>
      </c>
      <c r="M89" s="17">
        <f t="shared" si="18"/>
        <v>34.701710776745394</v>
      </c>
      <c r="N89" s="17">
        <f t="shared" si="28"/>
        <v>-3729.5909239843641</v>
      </c>
      <c r="O89" s="24">
        <f t="shared" si="19"/>
        <v>31.258430998937222</v>
      </c>
      <c r="P89" s="7"/>
      <c r="Q89" s="25">
        <f t="shared" si="20"/>
        <v>-1017.3513425925847</v>
      </c>
      <c r="R89" s="24">
        <f t="shared" si="21"/>
        <v>-3723.3639641573654</v>
      </c>
      <c r="S89" s="7"/>
      <c r="T89" s="25">
        <f t="shared" si="22"/>
        <v>0.26323389097685723</v>
      </c>
      <c r="U89" s="24">
        <f t="shared" si="23"/>
        <v>-0.96482343375312352</v>
      </c>
      <c r="V89" s="7"/>
      <c r="W89" s="25">
        <f t="shared" si="24"/>
        <v>0.25485097437359749</v>
      </c>
      <c r="X89" s="24">
        <f t="shared" si="29"/>
        <v>337.66229828617861</v>
      </c>
      <c r="Y89" s="7"/>
      <c r="Z89" s="25">
        <f t="shared" si="30"/>
        <v>-621</v>
      </c>
      <c r="AA89" s="17">
        <f t="shared" si="31"/>
        <v>337.71600000000001</v>
      </c>
      <c r="AB89" s="24">
        <f t="shared" si="25"/>
        <v>5.8942561366651702</v>
      </c>
      <c r="AC89" s="17">
        <f t="shared" si="26"/>
        <v>-5.3701713821396879E-2</v>
      </c>
    </row>
    <row r="90" spans="1:31" s="17" customFormat="1" x14ac:dyDescent="0.25">
      <c r="A90" s="17">
        <v>5</v>
      </c>
      <c r="B90" s="17">
        <v>-640</v>
      </c>
      <c r="C90" s="17">
        <v>12507</v>
      </c>
      <c r="D90" s="17">
        <v>11407</v>
      </c>
      <c r="E90" s="17">
        <v>13929</v>
      </c>
      <c r="F90" s="17">
        <v>15011</v>
      </c>
      <c r="G90" s="24"/>
      <c r="H90" s="7"/>
      <c r="I90" s="25">
        <f t="shared" si="17"/>
        <v>-1422</v>
      </c>
      <c r="J90" s="24">
        <f t="shared" si="17"/>
        <v>-3604</v>
      </c>
      <c r="K90" s="7"/>
      <c r="L90" s="25">
        <f t="shared" si="27"/>
        <v>-1419.922964002873</v>
      </c>
      <c r="M90" s="17">
        <f t="shared" si="18"/>
        <v>4.3140785333615215</v>
      </c>
      <c r="N90" s="17">
        <f t="shared" si="28"/>
        <v>-3613.2184738062824</v>
      </c>
      <c r="O90" s="24">
        <f t="shared" si="19"/>
        <v>84.980259317115056</v>
      </c>
      <c r="P90" s="7"/>
      <c r="Q90" s="25">
        <f t="shared" si="20"/>
        <v>-1382.3513425925848</v>
      </c>
      <c r="R90" s="24">
        <f t="shared" si="21"/>
        <v>-3603.3639641573654</v>
      </c>
      <c r="S90" s="7"/>
      <c r="T90" s="25">
        <f t="shared" si="22"/>
        <v>0.35767557123424487</v>
      </c>
      <c r="U90" s="24">
        <f t="shared" si="23"/>
        <v>-0.93372821631939706</v>
      </c>
      <c r="V90" s="7"/>
      <c r="W90" s="25">
        <f t="shared" si="24"/>
        <v>0.34956672111041659</v>
      </c>
      <c r="X90" s="24">
        <f t="shared" si="29"/>
        <v>331.9338505852071</v>
      </c>
      <c r="Y90" s="7"/>
      <c r="Z90" s="25">
        <f t="shared" si="30"/>
        <v>-640</v>
      </c>
      <c r="AA90" s="17">
        <f t="shared" si="31"/>
        <v>331.95600000000002</v>
      </c>
      <c r="AB90" s="24">
        <f t="shared" si="25"/>
        <v>5.7937251717502969</v>
      </c>
      <c r="AC90" s="17">
        <f t="shared" si="26"/>
        <v>-2.2149414792920652E-2</v>
      </c>
    </row>
    <row r="91" spans="1:31" s="17" customFormat="1" x14ac:dyDescent="0.25">
      <c r="A91" s="17">
        <v>6</v>
      </c>
      <c r="B91" s="17">
        <v>-632</v>
      </c>
      <c r="C91" s="17">
        <v>12328</v>
      </c>
      <c r="D91" s="17">
        <v>11477</v>
      </c>
      <c r="E91" s="17">
        <v>14100</v>
      </c>
      <c r="F91" s="17">
        <v>14928</v>
      </c>
      <c r="G91" s="24"/>
      <c r="H91" s="7"/>
      <c r="I91" s="25">
        <f t="shared" si="17"/>
        <v>-1772</v>
      </c>
      <c r="J91" s="24">
        <f t="shared" si="17"/>
        <v>-3451</v>
      </c>
      <c r="K91" s="7"/>
      <c r="L91" s="25">
        <f t="shared" si="27"/>
        <v>-1770.4606005130199</v>
      </c>
      <c r="M91" s="17">
        <f t="shared" si="18"/>
        <v>2.3697507805145137</v>
      </c>
      <c r="N91" s="17">
        <f t="shared" si="28"/>
        <v>-3462.4378867428504</v>
      </c>
      <c r="O91" s="24">
        <f t="shared" si="19"/>
        <v>130.82525314227348</v>
      </c>
      <c r="P91" s="7"/>
      <c r="Q91" s="25">
        <f t="shared" si="20"/>
        <v>-1732.3513425925848</v>
      </c>
      <c r="R91" s="24">
        <f t="shared" si="21"/>
        <v>-3450.3639641573654</v>
      </c>
      <c r="S91" s="7"/>
      <c r="T91" s="25">
        <f t="shared" si="22"/>
        <v>0.44823608654954805</v>
      </c>
      <c r="U91" s="24">
        <f t="shared" si="23"/>
        <v>-0.89408181409139587</v>
      </c>
      <c r="V91" s="7"/>
      <c r="W91" s="25">
        <f t="shared" si="24"/>
        <v>0.44047554172853592</v>
      </c>
      <c r="X91" s="24">
        <f t="shared" si="29"/>
        <v>326.23113496760618</v>
      </c>
      <c r="Y91" s="7"/>
      <c r="Z91" s="25">
        <f t="shared" si="30"/>
        <v>-632</v>
      </c>
      <c r="AA91" s="17">
        <f t="shared" si="31"/>
        <v>326.26800000000003</v>
      </c>
      <c r="AB91" s="24">
        <f t="shared" si="25"/>
        <v>5.6944508438968597</v>
      </c>
      <c r="AC91" s="17">
        <f t="shared" si="26"/>
        <v>-3.6865032393848196E-2</v>
      </c>
    </row>
    <row r="92" spans="1:31" s="17" customFormat="1" x14ac:dyDescent="0.25">
      <c r="A92" s="17">
        <v>7</v>
      </c>
      <c r="B92" s="17">
        <v>-628</v>
      </c>
      <c r="C92" s="17">
        <v>12171</v>
      </c>
      <c r="D92" s="17">
        <v>11582</v>
      </c>
      <c r="E92" s="17">
        <v>14274</v>
      </c>
      <c r="F92" s="17">
        <v>14848</v>
      </c>
      <c r="G92" s="24"/>
      <c r="H92" s="7"/>
      <c r="I92" s="25">
        <f t="shared" si="17"/>
        <v>-2103</v>
      </c>
      <c r="J92" s="24">
        <f t="shared" si="17"/>
        <v>-3266</v>
      </c>
      <c r="K92" s="7"/>
      <c r="L92" s="25">
        <f t="shared" si="27"/>
        <v>-2101.8998443360892</v>
      </c>
      <c r="M92" s="17">
        <f t="shared" si="18"/>
        <v>1.2103424848349138</v>
      </c>
      <c r="N92" s="17">
        <f t="shared" si="28"/>
        <v>-3278.7864502024977</v>
      </c>
      <c r="O92" s="24">
        <f t="shared" si="19"/>
        <v>163.49330878095321</v>
      </c>
      <c r="P92" s="7"/>
      <c r="Q92" s="25">
        <f t="shared" si="20"/>
        <v>-2063.3513425925848</v>
      </c>
      <c r="R92" s="24">
        <f t="shared" si="21"/>
        <v>-3265.3639641573654</v>
      </c>
      <c r="S92" s="7"/>
      <c r="T92" s="25">
        <f t="shared" si="22"/>
        <v>0.53388045960487762</v>
      </c>
      <c r="U92" s="24">
        <f t="shared" si="23"/>
        <v>-0.84614335388106765</v>
      </c>
      <c r="V92" s="7"/>
      <c r="W92" s="25">
        <f t="shared" si="24"/>
        <v>0.52654016564117601</v>
      </c>
      <c r="X92" s="24">
        <f t="shared" si="29"/>
        <v>320.56533417941921</v>
      </c>
      <c r="Y92" s="7"/>
      <c r="Z92" s="25">
        <f t="shared" si="30"/>
        <v>-628</v>
      </c>
      <c r="AA92" s="17">
        <f t="shared" si="31"/>
        <v>320.61600000000004</v>
      </c>
      <c r="AB92" s="24">
        <f t="shared" si="25"/>
        <v>5.5958048345741407</v>
      </c>
      <c r="AC92" s="17">
        <f t="shared" si="26"/>
        <v>-5.0665820580832133E-2</v>
      </c>
    </row>
    <row r="93" spans="1:31" s="17" customFormat="1" x14ac:dyDescent="0.25">
      <c r="A93" s="17">
        <v>8</v>
      </c>
      <c r="B93" s="17">
        <v>-638</v>
      </c>
      <c r="C93" s="17">
        <v>12011</v>
      </c>
      <c r="D93" s="17">
        <v>11686</v>
      </c>
      <c r="E93" s="17">
        <v>14427</v>
      </c>
      <c r="F93" s="17">
        <v>14733</v>
      </c>
      <c r="G93" s="24"/>
      <c r="H93" s="7"/>
      <c r="I93" s="25">
        <f t="shared" si="17"/>
        <v>-2416</v>
      </c>
      <c r="J93" s="24">
        <f t="shared" si="17"/>
        <v>-3047</v>
      </c>
      <c r="K93" s="7"/>
      <c r="L93" s="25">
        <f t="shared" si="27"/>
        <v>-2418.0611635714949</v>
      </c>
      <c r="M93" s="17">
        <f t="shared" si="18"/>
        <v>4.2483952684577941</v>
      </c>
      <c r="N93" s="17">
        <f t="shared" si="28"/>
        <v>-3059.5289616582613</v>
      </c>
      <c r="O93" s="24">
        <f t="shared" si="19"/>
        <v>156.97488023418234</v>
      </c>
      <c r="P93" s="7"/>
      <c r="Q93" s="25">
        <f t="shared" si="20"/>
        <v>-2376.3513425925848</v>
      </c>
      <c r="R93" s="24">
        <f t="shared" si="21"/>
        <v>-3046.3639641573654</v>
      </c>
      <c r="S93" s="7"/>
      <c r="T93" s="25">
        <f t="shared" si="22"/>
        <v>0.61486743472970595</v>
      </c>
      <c r="U93" s="24">
        <f t="shared" si="23"/>
        <v>-0.78939458206451696</v>
      </c>
      <c r="V93" s="7"/>
      <c r="W93" s="25">
        <f t="shared" si="24"/>
        <v>0.6080238551893995</v>
      </c>
      <c r="X93" s="24">
        <f t="shared" si="29"/>
        <v>314.85368500185223</v>
      </c>
      <c r="Y93" s="7"/>
      <c r="Z93" s="25">
        <f t="shared" si="30"/>
        <v>-638</v>
      </c>
      <c r="AA93" s="17">
        <f t="shared" si="31"/>
        <v>314.87400000000002</v>
      </c>
      <c r="AB93" s="24">
        <f t="shared" si="25"/>
        <v>5.4955880289246259</v>
      </c>
      <c r="AC93" s="17">
        <f t="shared" si="26"/>
        <v>-2.0314998147796359E-2</v>
      </c>
    </row>
    <row r="94" spans="1:31" s="17" customFormat="1" x14ac:dyDescent="0.25">
      <c r="A94" s="17">
        <v>9</v>
      </c>
      <c r="B94" s="17">
        <v>-619</v>
      </c>
      <c r="C94" s="17">
        <v>11879</v>
      </c>
      <c r="D94" s="17">
        <v>11808</v>
      </c>
      <c r="E94" s="17">
        <v>14572</v>
      </c>
      <c r="F94" s="17">
        <v>14616</v>
      </c>
      <c r="G94" s="24"/>
      <c r="H94" s="7"/>
      <c r="I94" s="25">
        <f t="shared" si="17"/>
        <v>-2693</v>
      </c>
      <c r="J94" s="24">
        <f t="shared" si="17"/>
        <v>-2808</v>
      </c>
      <c r="K94" s="7"/>
      <c r="L94" s="25">
        <f t="shared" si="27"/>
        <v>-2702.0168781788739</v>
      </c>
      <c r="M94" s="17">
        <f t="shared" si="18"/>
        <v>81.3040920926517</v>
      </c>
      <c r="N94" s="17">
        <f t="shared" si="28"/>
        <v>-2817.3914001970597</v>
      </c>
      <c r="O94" s="24">
        <f t="shared" si="19"/>
        <v>88.198397661333686</v>
      </c>
      <c r="P94" s="7"/>
      <c r="Q94" s="25">
        <f t="shared" si="20"/>
        <v>-2653.3513425925848</v>
      </c>
      <c r="R94" s="24">
        <f t="shared" si="21"/>
        <v>-2807.3639641573654</v>
      </c>
      <c r="S94" s="7"/>
      <c r="T94" s="25">
        <f t="shared" si="22"/>
        <v>0.68653961399353158</v>
      </c>
      <c r="U94" s="24">
        <f t="shared" si="23"/>
        <v>-0.72746327400901178</v>
      </c>
      <c r="V94" s="7"/>
      <c r="W94" s="25">
        <f t="shared" si="24"/>
        <v>0.6802374786775589</v>
      </c>
      <c r="X94" s="24">
        <f t="shared" si="29"/>
        <v>309.38006226489188</v>
      </c>
      <c r="Y94" s="7"/>
      <c r="Z94" s="25">
        <f t="shared" si="30"/>
        <v>-619</v>
      </c>
      <c r="AA94" s="17">
        <f t="shared" si="31"/>
        <v>309.303</v>
      </c>
      <c r="AB94" s="24">
        <f t="shared" si="25"/>
        <v>5.3983557362960211</v>
      </c>
      <c r="AC94" s="17">
        <f t="shared" si="26"/>
        <v>7.706226489187884E-2</v>
      </c>
    </row>
    <row r="95" spans="1:31" s="17" customFormat="1" x14ac:dyDescent="0.25">
      <c r="A95" s="17">
        <v>10</v>
      </c>
      <c r="B95" s="17">
        <v>-619</v>
      </c>
      <c r="C95" s="17">
        <v>11744</v>
      </c>
      <c r="D95" s="17">
        <v>11942</v>
      </c>
      <c r="E95" s="17">
        <v>14697</v>
      </c>
      <c r="F95" s="17">
        <v>14481</v>
      </c>
      <c r="G95" s="24"/>
      <c r="H95" s="7"/>
      <c r="I95" s="25">
        <f t="shared" si="17"/>
        <v>-2953</v>
      </c>
      <c r="J95" s="24">
        <f t="shared" si="17"/>
        <v>-2539</v>
      </c>
      <c r="K95" s="7"/>
      <c r="L95" s="25">
        <f t="shared" si="27"/>
        <v>-2960.8142761643849</v>
      </c>
      <c r="M95" s="17">
        <f t="shared" si="18"/>
        <v>61.06291197327343</v>
      </c>
      <c r="N95" s="17">
        <f t="shared" si="28"/>
        <v>-2548.6009736398746</v>
      </c>
      <c r="O95" s="24">
        <f t="shared" si="19"/>
        <v>92.178694833567121</v>
      </c>
      <c r="P95" s="7"/>
      <c r="Q95" s="25">
        <f t="shared" si="20"/>
        <v>-2913.3513425925848</v>
      </c>
      <c r="R95" s="24">
        <f t="shared" si="21"/>
        <v>-2538.3639641573654</v>
      </c>
      <c r="S95" s="7"/>
      <c r="T95" s="25">
        <f t="shared" si="22"/>
        <v>0.75381313965632823</v>
      </c>
      <c r="U95" s="24">
        <f t="shared" si="23"/>
        <v>-0.65775816159507505</v>
      </c>
      <c r="V95" s="7"/>
      <c r="W95" s="25">
        <f t="shared" si="24"/>
        <v>0.74811990547596074</v>
      </c>
      <c r="X95" s="24">
        <f t="shared" si="29"/>
        <v>303.7810299109691</v>
      </c>
      <c r="Y95" s="7"/>
      <c r="Z95" s="25">
        <f t="shared" si="30"/>
        <v>-619</v>
      </c>
      <c r="AA95" s="17">
        <f t="shared" si="31"/>
        <v>303.73199999999997</v>
      </c>
      <c r="AB95" s="24">
        <f t="shared" si="25"/>
        <v>5.3011234436674162</v>
      </c>
      <c r="AC95" s="17">
        <f t="shared" si="26"/>
        <v>4.9029910969125012E-2</v>
      </c>
    </row>
    <row r="96" spans="1:31" s="17" customFormat="1" x14ac:dyDescent="0.25">
      <c r="A96" s="17">
        <v>11</v>
      </c>
      <c r="B96" s="17">
        <v>-613</v>
      </c>
      <c r="C96" s="17">
        <v>11627</v>
      </c>
      <c r="D96" s="17">
        <v>12084</v>
      </c>
      <c r="E96" s="17">
        <v>14810</v>
      </c>
      <c r="F96" s="17">
        <v>14335</v>
      </c>
      <c r="G96" s="24"/>
      <c r="H96" s="7"/>
      <c r="I96" s="25">
        <f t="shared" si="17"/>
        <v>-3183</v>
      </c>
      <c r="J96" s="24">
        <f t="shared" si="17"/>
        <v>-2251</v>
      </c>
      <c r="K96" s="7"/>
      <c r="L96" s="25">
        <f t="shared" si="27"/>
        <v>-3189.9062978811994</v>
      </c>
      <c r="M96" s="17">
        <f t="shared" si="18"/>
        <v>47.69695042385942</v>
      </c>
      <c r="N96" s="17">
        <f t="shared" si="28"/>
        <v>-2258.6469474927703</v>
      </c>
      <c r="O96" s="24">
        <f t="shared" si="19"/>
        <v>58.475805957186331</v>
      </c>
      <c r="P96" s="7"/>
      <c r="Q96" s="25">
        <f t="shared" si="20"/>
        <v>-3143.3513425925848</v>
      </c>
      <c r="R96" s="24">
        <f t="shared" si="21"/>
        <v>-2250.3639641573654</v>
      </c>
      <c r="S96" s="7"/>
      <c r="T96" s="25">
        <f t="shared" si="22"/>
        <v>0.81332433543495608</v>
      </c>
      <c r="U96" s="24">
        <f t="shared" si="23"/>
        <v>-0.58312963975413168</v>
      </c>
      <c r="V96" s="7"/>
      <c r="W96" s="25">
        <f t="shared" si="24"/>
        <v>0.80828253681679962</v>
      </c>
      <c r="X96" s="24">
        <f t="shared" si="29"/>
        <v>298.26690805676378</v>
      </c>
      <c r="Y96" s="7"/>
      <c r="Z96" s="25">
        <f t="shared" si="30"/>
        <v>-613</v>
      </c>
      <c r="AA96" s="17">
        <f t="shared" si="31"/>
        <v>298.21499999999997</v>
      </c>
      <c r="AB96" s="24">
        <f t="shared" si="25"/>
        <v>5.2048336288348889</v>
      </c>
      <c r="AC96" s="17">
        <f t="shared" si="26"/>
        <v>5.1908056763807053E-2</v>
      </c>
    </row>
    <row r="97" spans="1:29" s="17" customFormat="1" x14ac:dyDescent="0.25">
      <c r="A97" s="17">
        <v>12</v>
      </c>
      <c r="B97" s="17">
        <v>-629</v>
      </c>
      <c r="C97" s="17">
        <v>11531</v>
      </c>
      <c r="D97" s="17">
        <v>12244</v>
      </c>
      <c r="E97" s="17">
        <v>14917</v>
      </c>
      <c r="F97" s="17">
        <v>14176</v>
      </c>
      <c r="G97" s="24"/>
      <c r="H97" s="7"/>
      <c r="I97" s="25">
        <f t="shared" si="17"/>
        <v>-3386</v>
      </c>
      <c r="J97" s="24">
        <f t="shared" si="17"/>
        <v>-1932</v>
      </c>
      <c r="K97" s="7"/>
      <c r="L97" s="25">
        <f t="shared" si="27"/>
        <v>-3394.6122887195393</v>
      </c>
      <c r="M97" s="17">
        <f t="shared" si="18"/>
        <v>74.171516988703274</v>
      </c>
      <c r="N97" s="17">
        <f t="shared" si="28"/>
        <v>-1939.3684100809301</v>
      </c>
      <c r="O97" s="24">
        <f t="shared" si="19"/>
        <v>54.293467120751757</v>
      </c>
      <c r="P97" s="7"/>
      <c r="Q97" s="25">
        <f t="shared" si="20"/>
        <v>-3346.3513425925848</v>
      </c>
      <c r="R97" s="24">
        <f t="shared" si="21"/>
        <v>-1931.3639641573654</v>
      </c>
      <c r="S97" s="7"/>
      <c r="T97" s="25">
        <f t="shared" si="22"/>
        <v>0.8658494343178319</v>
      </c>
      <c r="U97" s="24">
        <f t="shared" si="23"/>
        <v>-0.50046818674280902</v>
      </c>
      <c r="V97" s="7"/>
      <c r="W97" s="25">
        <f t="shared" si="24"/>
        <v>0.86152868438966734</v>
      </c>
      <c r="X97" s="24">
        <f t="shared" si="29"/>
        <v>292.61122487805994</v>
      </c>
      <c r="Y97" s="7"/>
      <c r="Z97" s="25">
        <f t="shared" si="30"/>
        <v>-629</v>
      </c>
      <c r="AA97" s="17">
        <f t="shared" si="31"/>
        <v>292.55399999999997</v>
      </c>
      <c r="AB97" s="24">
        <f t="shared" si="25"/>
        <v>5.1060305398794901</v>
      </c>
      <c r="AC97" s="17">
        <f t="shared" si="26"/>
        <v>5.7224878059969342E-2</v>
      </c>
    </row>
    <row r="98" spans="1:29" s="17" customFormat="1" x14ac:dyDescent="0.25">
      <c r="A98" s="17">
        <v>13</v>
      </c>
      <c r="B98" s="17">
        <v>-625</v>
      </c>
      <c r="C98" s="17">
        <v>11448</v>
      </c>
      <c r="D98" s="17">
        <v>12418</v>
      </c>
      <c r="E98" s="17">
        <v>15005</v>
      </c>
      <c r="F98" s="17">
        <v>14017</v>
      </c>
      <c r="G98" s="24"/>
      <c r="H98" s="7"/>
      <c r="I98" s="25">
        <f t="shared" si="17"/>
        <v>-3557</v>
      </c>
      <c r="J98" s="24">
        <f t="shared" si="17"/>
        <v>-1599</v>
      </c>
      <c r="K98" s="7"/>
      <c r="L98" s="25">
        <f t="shared" si="27"/>
        <v>-3565.5963431666373</v>
      </c>
      <c r="M98" s="17">
        <f t="shared" si="18"/>
        <v>73.897115838592242</v>
      </c>
      <c r="N98" s="17">
        <f t="shared" si="28"/>
        <v>-1603.3510389472613</v>
      </c>
      <c r="O98" s="24">
        <f t="shared" si="19"/>
        <v>18.931539920584363</v>
      </c>
      <c r="P98" s="7"/>
      <c r="Q98" s="25">
        <f t="shared" si="20"/>
        <v>-3517.3513425925848</v>
      </c>
      <c r="R98" s="24">
        <f t="shared" si="21"/>
        <v>-1598.3639641573654</v>
      </c>
      <c r="S98" s="7"/>
      <c r="T98" s="25">
        <f t="shared" si="22"/>
        <v>0.91009471465759439</v>
      </c>
      <c r="U98" s="24">
        <f t="shared" si="23"/>
        <v>-0.41417895836421814</v>
      </c>
      <c r="V98" s="7"/>
      <c r="W98" s="25">
        <f t="shared" si="24"/>
        <v>0.90652625771177953</v>
      </c>
      <c r="X98" s="24">
        <f t="shared" si="29"/>
        <v>287.01360077386312</v>
      </c>
      <c r="Y98" s="7"/>
      <c r="Z98" s="25">
        <f t="shared" si="30"/>
        <v>-625</v>
      </c>
      <c r="AA98" s="17">
        <f t="shared" si="31"/>
        <v>286.92899999999997</v>
      </c>
      <c r="AB98" s="24">
        <f t="shared" si="25"/>
        <v>5.0078557694548094</v>
      </c>
      <c r="AC98" s="17">
        <f t="shared" si="26"/>
        <v>8.4600773863144241E-2</v>
      </c>
    </row>
    <row r="99" spans="1:29" s="17" customFormat="1" x14ac:dyDescent="0.25">
      <c r="A99" s="17">
        <v>14</v>
      </c>
      <c r="B99" s="17">
        <v>-642</v>
      </c>
      <c r="C99" s="17">
        <v>11370</v>
      </c>
      <c r="D99" s="17">
        <v>12589</v>
      </c>
      <c r="E99" s="17">
        <v>15064</v>
      </c>
      <c r="F99" s="17">
        <v>13825</v>
      </c>
      <c r="G99" s="24"/>
      <c r="H99" s="7"/>
      <c r="I99" s="25">
        <f t="shared" si="17"/>
        <v>-3694</v>
      </c>
      <c r="J99" s="24">
        <f t="shared" si="17"/>
        <v>-1236</v>
      </c>
      <c r="K99" s="7"/>
      <c r="L99" s="25">
        <f t="shared" si="27"/>
        <v>-3705.8513832898802</v>
      </c>
      <c r="M99" s="17">
        <f t="shared" si="18"/>
        <v>140.45528588365238</v>
      </c>
      <c r="N99" s="17">
        <f t="shared" si="28"/>
        <v>-1242.127467204718</v>
      </c>
      <c r="O99" s="24">
        <f t="shared" si="19"/>
        <v>37.545854344894124</v>
      </c>
      <c r="P99" s="7"/>
      <c r="Q99" s="25">
        <f t="shared" si="20"/>
        <v>-3654.3513425925848</v>
      </c>
      <c r="R99" s="24">
        <f t="shared" si="21"/>
        <v>-1235.3639641573654</v>
      </c>
      <c r="S99" s="7"/>
      <c r="T99" s="25">
        <f t="shared" si="22"/>
        <v>0.94554268779529871</v>
      </c>
      <c r="U99" s="24">
        <f t="shared" si="23"/>
        <v>-0.32011592562719576</v>
      </c>
      <c r="V99" s="7"/>
      <c r="W99" s="25">
        <f t="shared" si="24"/>
        <v>0.94279381432235676</v>
      </c>
      <c r="X99" s="24">
        <f t="shared" si="29"/>
        <v>281.21300320787338</v>
      </c>
      <c r="Y99" s="7"/>
      <c r="Z99" s="25">
        <f t="shared" si="30"/>
        <v>-642</v>
      </c>
      <c r="AA99" s="17">
        <f t="shared" si="31"/>
        <v>281.15099999999995</v>
      </c>
      <c r="AB99" s="24">
        <f t="shared" si="25"/>
        <v>4.9070106452745765</v>
      </c>
      <c r="AC99" s="17">
        <f t="shared" si="26"/>
        <v>6.2003207873431165E-2</v>
      </c>
    </row>
    <row r="100" spans="1:29" s="17" customFormat="1" x14ac:dyDescent="0.25">
      <c r="A100" s="17">
        <v>15</v>
      </c>
      <c r="B100" s="17">
        <v>-634</v>
      </c>
      <c r="C100" s="17">
        <v>11330</v>
      </c>
      <c r="D100" s="17">
        <v>12782</v>
      </c>
      <c r="E100" s="17">
        <v>15131</v>
      </c>
      <c r="F100" s="17">
        <v>13658</v>
      </c>
      <c r="G100" s="24"/>
      <c r="H100" s="7"/>
      <c r="I100" s="25">
        <f t="shared" si="17"/>
        <v>-3801</v>
      </c>
      <c r="J100" s="24">
        <f t="shared" si="17"/>
        <v>-876</v>
      </c>
      <c r="K100" s="7"/>
      <c r="L100" s="25">
        <f t="shared" si="27"/>
        <v>-3807.7918034795625</v>
      </c>
      <c r="M100" s="17">
        <f t="shared" si="18"/>
        <v>46.128594504997714</v>
      </c>
      <c r="N100" s="17">
        <f t="shared" si="28"/>
        <v>-872.98756496521742</v>
      </c>
      <c r="O100" s="24">
        <f t="shared" si="19"/>
        <v>9.0747648387855477</v>
      </c>
      <c r="P100" s="7"/>
      <c r="Q100" s="25">
        <f t="shared" si="20"/>
        <v>-3761.3513425925848</v>
      </c>
      <c r="R100" s="24">
        <f t="shared" si="21"/>
        <v>-875.36396415736544</v>
      </c>
      <c r="S100" s="7"/>
      <c r="T100" s="25">
        <f t="shared" si="22"/>
        <v>0.97322833104883433</v>
      </c>
      <c r="U100" s="24">
        <f t="shared" si="23"/>
        <v>-0.22683027332601649</v>
      </c>
      <c r="V100" s="7"/>
      <c r="W100" s="25">
        <f t="shared" si="24"/>
        <v>0.97129198503189051</v>
      </c>
      <c r="X100" s="24">
        <f t="shared" si="29"/>
        <v>275.60357135716993</v>
      </c>
      <c r="Y100" s="7"/>
      <c r="Z100" s="25">
        <f t="shared" si="30"/>
        <v>-634</v>
      </c>
      <c r="AA100" s="17">
        <f t="shared" si="31"/>
        <v>275.44499999999994</v>
      </c>
      <c r="AB100" s="24">
        <f t="shared" si="25"/>
        <v>4.8074221581557799</v>
      </c>
      <c r="AC100" s="17">
        <f t="shared" si="26"/>
        <v>0.15857135716998982</v>
      </c>
    </row>
    <row r="101" spans="1:29" s="17" customFormat="1" x14ac:dyDescent="0.25">
      <c r="A101" s="17">
        <v>16</v>
      </c>
      <c r="B101" s="17">
        <v>-631</v>
      </c>
      <c r="C101" s="17">
        <v>11293</v>
      </c>
      <c r="D101" s="17">
        <v>12964</v>
      </c>
      <c r="E101" s="17">
        <v>15159</v>
      </c>
      <c r="F101" s="17">
        <v>13468</v>
      </c>
      <c r="G101" s="24"/>
      <c r="H101" s="7"/>
      <c r="I101" s="25">
        <f t="shared" si="17"/>
        <v>-3866</v>
      </c>
      <c r="J101" s="24">
        <f t="shared" si="17"/>
        <v>-504</v>
      </c>
      <c r="K101" s="7"/>
      <c r="L101" s="25">
        <f t="shared" si="27"/>
        <v>-3872.1620810275494</v>
      </c>
      <c r="M101" s="17">
        <f t="shared" si="18"/>
        <v>37.971242590084856</v>
      </c>
      <c r="N101" s="17">
        <f t="shared" si="28"/>
        <v>-496.98896717011911</v>
      </c>
      <c r="O101" s="24">
        <f t="shared" si="19"/>
        <v>49.154581341667637</v>
      </c>
      <c r="P101" s="7"/>
      <c r="Q101" s="25">
        <f t="shared" si="20"/>
        <v>-3826.3513425925848</v>
      </c>
      <c r="R101" s="24">
        <f t="shared" si="21"/>
        <v>-503.36396415736539</v>
      </c>
      <c r="S101" s="7"/>
      <c r="T101" s="25">
        <f t="shared" si="22"/>
        <v>0.99004671246453346</v>
      </c>
      <c r="U101" s="24">
        <f t="shared" si="23"/>
        <v>-0.13043509928146457</v>
      </c>
      <c r="V101" s="7"/>
      <c r="W101" s="25">
        <f t="shared" si="24"/>
        <v>0.98894953207925329</v>
      </c>
      <c r="X101" s="24">
        <f t="shared" si="29"/>
        <v>269.97213448341586</v>
      </c>
      <c r="Y101" s="7"/>
      <c r="Z101" s="25">
        <f t="shared" si="30"/>
        <v>-631</v>
      </c>
      <c r="AA101" s="17">
        <f t="shared" si="31"/>
        <v>269.76599999999996</v>
      </c>
      <c r="AB101" s="24">
        <f t="shared" si="25"/>
        <v>4.7083049099350225</v>
      </c>
      <c r="AC101" s="17">
        <f t="shared" si="26"/>
        <v>0.20613448341589446</v>
      </c>
    </row>
    <row r="102" spans="1:29" s="17" customFormat="1" x14ac:dyDescent="0.25">
      <c r="A102" s="17">
        <v>17</v>
      </c>
      <c r="B102" s="17">
        <v>-619</v>
      </c>
      <c r="C102" s="17">
        <v>11267</v>
      </c>
      <c r="D102" s="17">
        <v>13137</v>
      </c>
      <c r="E102" s="17">
        <v>15157</v>
      </c>
      <c r="F102" s="17">
        <v>13269</v>
      </c>
      <c r="G102" s="24"/>
      <c r="H102" s="7"/>
      <c r="I102" s="25">
        <f t="shared" si="17"/>
        <v>-3890</v>
      </c>
      <c r="J102" s="24">
        <f t="shared" si="17"/>
        <v>-132</v>
      </c>
      <c r="K102" s="7"/>
      <c r="L102" s="25">
        <f t="shared" si="27"/>
        <v>-3898.7437519051841</v>
      </c>
      <c r="M102" s="17">
        <f t="shared" si="18"/>
        <v>76.453197379411037</v>
      </c>
      <c r="N102" s="17">
        <f t="shared" si="28"/>
        <v>-123.37362007364668</v>
      </c>
      <c r="O102" s="24">
        <f t="shared" si="19"/>
        <v>74.414430633791568</v>
      </c>
      <c r="P102" s="7"/>
      <c r="Q102" s="25">
        <f t="shared" si="20"/>
        <v>-3850.3513425925848</v>
      </c>
      <c r="R102" s="24">
        <f t="shared" si="21"/>
        <v>-131.36396415736542</v>
      </c>
      <c r="S102" s="7"/>
      <c r="T102" s="25">
        <f t="shared" si="22"/>
        <v>0.99625657637186849</v>
      </c>
      <c r="U102" s="24">
        <f t="shared" si="23"/>
        <v>-3.4039925236912676E-2</v>
      </c>
      <c r="V102" s="7"/>
      <c r="W102" s="25">
        <f t="shared" si="24"/>
        <v>0.99599816025056553</v>
      </c>
      <c r="X102" s="24">
        <f t="shared" si="29"/>
        <v>264.41603238705113</v>
      </c>
      <c r="Y102" s="7"/>
      <c r="Z102" s="25">
        <f t="shared" si="30"/>
        <v>-619</v>
      </c>
      <c r="AA102" s="17">
        <f t="shared" si="31"/>
        <v>264.19499999999994</v>
      </c>
      <c r="AB102" s="24">
        <f t="shared" si="25"/>
        <v>4.6110726173064176</v>
      </c>
      <c r="AC102" s="17">
        <f t="shared" si="26"/>
        <v>0.22103238705119566</v>
      </c>
    </row>
    <row r="103" spans="1:29" s="17" customFormat="1" x14ac:dyDescent="0.25">
      <c r="A103" s="17">
        <v>18</v>
      </c>
      <c r="B103" s="17">
        <v>-626</v>
      </c>
      <c r="C103" s="17">
        <v>11289</v>
      </c>
      <c r="D103" s="17">
        <v>13346</v>
      </c>
      <c r="E103" s="17">
        <v>15179</v>
      </c>
      <c r="F103" s="17">
        <v>13103</v>
      </c>
      <c r="G103" s="24"/>
      <c r="H103" s="7"/>
      <c r="I103" s="25">
        <f t="shared" si="17"/>
        <v>-3890</v>
      </c>
      <c r="J103" s="24">
        <f t="shared" si="17"/>
        <v>243</v>
      </c>
      <c r="K103" s="7"/>
      <c r="L103" s="25">
        <f t="shared" si="27"/>
        <v>-3888.537186273406</v>
      </c>
      <c r="M103" s="17">
        <f t="shared" si="18"/>
        <v>2.1398239987119707</v>
      </c>
      <c r="N103" s="17">
        <f t="shared" si="28"/>
        <v>255.63696450374579</v>
      </c>
      <c r="O103" s="24">
        <f t="shared" si="19"/>
        <v>159.69287186893101</v>
      </c>
      <c r="P103" s="7"/>
      <c r="Q103" s="25">
        <f t="shared" si="20"/>
        <v>-3850.3513425925848</v>
      </c>
      <c r="R103" s="24">
        <f t="shared" si="21"/>
        <v>243.63603584263458</v>
      </c>
      <c r="S103" s="7"/>
      <c r="T103" s="25">
        <f t="shared" si="22"/>
        <v>0.99625657637186849</v>
      </c>
      <c r="U103" s="24">
        <f t="shared" si="23"/>
        <v>6.3132629243482383E-2</v>
      </c>
      <c r="V103" s="7"/>
      <c r="W103" s="25">
        <f t="shared" si="24"/>
        <v>0.99684345190080637</v>
      </c>
      <c r="X103" s="24">
        <f t="shared" si="29"/>
        <v>258.83476648757699</v>
      </c>
      <c r="Y103" s="7"/>
      <c r="Z103" s="25">
        <f t="shared" si="30"/>
        <v>-626</v>
      </c>
      <c r="AA103" s="17">
        <f t="shared" si="31"/>
        <v>258.56099999999992</v>
      </c>
      <c r="AB103" s="24">
        <f t="shared" si="25"/>
        <v>4.5127407672490571</v>
      </c>
      <c r="AC103" s="17">
        <f t="shared" si="26"/>
        <v>0.27376648757706334</v>
      </c>
    </row>
    <row r="104" spans="1:29" s="17" customFormat="1" x14ac:dyDescent="0.25">
      <c r="A104" s="17">
        <v>19</v>
      </c>
      <c r="B104" s="17">
        <v>-607</v>
      </c>
      <c r="C104" s="17">
        <v>11305</v>
      </c>
      <c r="D104" s="17">
        <v>13524</v>
      </c>
      <c r="E104" s="17">
        <v>15148</v>
      </c>
      <c r="F104" s="17">
        <v>12913</v>
      </c>
      <c r="G104" s="24"/>
      <c r="H104" s="7"/>
      <c r="I104" s="25">
        <f t="shared" si="17"/>
        <v>-3843</v>
      </c>
      <c r="J104" s="24">
        <f t="shared" si="17"/>
        <v>611</v>
      </c>
      <c r="K104" s="7"/>
      <c r="L104" s="25">
        <f t="shared" si="27"/>
        <v>-3843.1151745976604</v>
      </c>
      <c r="M104" s="17">
        <f t="shared" si="18"/>
        <v>1.3265187946228253E-2</v>
      </c>
      <c r="N104" s="17">
        <f t="shared" si="28"/>
        <v>620.8139703504454</v>
      </c>
      <c r="O104" s="24">
        <f t="shared" si="19"/>
        <v>96.314014039421451</v>
      </c>
      <c r="P104" s="7"/>
      <c r="Q104" s="25">
        <f t="shared" si="20"/>
        <v>-3803.3513425925848</v>
      </c>
      <c r="R104" s="24">
        <f t="shared" si="21"/>
        <v>611.63603584263456</v>
      </c>
      <c r="S104" s="7"/>
      <c r="T104" s="25">
        <f t="shared" si="22"/>
        <v>0.9840955928866707</v>
      </c>
      <c r="U104" s="24">
        <f t="shared" si="23"/>
        <v>0.1584912960402434</v>
      </c>
      <c r="V104" s="7"/>
      <c r="W104" s="25">
        <f t="shared" si="24"/>
        <v>0.98551152118395735</v>
      </c>
      <c r="X104" s="24">
        <f t="shared" si="29"/>
        <v>253.3224574778128</v>
      </c>
      <c r="Y104" s="7"/>
      <c r="Z104" s="25">
        <f t="shared" si="30"/>
        <v>-607</v>
      </c>
      <c r="AA104" s="17">
        <f t="shared" si="31"/>
        <v>253.09799999999993</v>
      </c>
      <c r="AB104" s="24">
        <f t="shared" si="25"/>
        <v>4.4173934302126066</v>
      </c>
      <c r="AC104" s="17">
        <f t="shared" si="26"/>
        <v>0.2244574778128765</v>
      </c>
    </row>
    <row r="105" spans="1:29" s="17" customFormat="1" x14ac:dyDescent="0.25">
      <c r="A105" s="17">
        <v>20</v>
      </c>
      <c r="B105" s="17">
        <v>-618</v>
      </c>
      <c r="C105" s="17">
        <v>11344</v>
      </c>
      <c r="D105" s="17">
        <v>13707</v>
      </c>
      <c r="E105" s="17">
        <v>15103</v>
      </c>
      <c r="F105" s="17">
        <v>12732</v>
      </c>
      <c r="G105" s="24"/>
      <c r="H105" s="7"/>
      <c r="I105" s="25">
        <f t="shared" si="17"/>
        <v>-3759</v>
      </c>
      <c r="J105" s="24">
        <f t="shared" si="17"/>
        <v>975</v>
      </c>
      <c r="K105" s="7"/>
      <c r="L105" s="25">
        <f t="shared" si="27"/>
        <v>-3761.3656487787589</v>
      </c>
      <c r="M105" s="17">
        <f t="shared" si="18"/>
        <v>5.5962941444434549</v>
      </c>
      <c r="N105" s="17">
        <f t="shared" si="28"/>
        <v>986.78219892197842</v>
      </c>
      <c r="O105" s="24">
        <f t="shared" si="19"/>
        <v>138.82021143706945</v>
      </c>
      <c r="P105" s="7"/>
      <c r="Q105" s="25">
        <f t="shared" si="20"/>
        <v>-3719.3513425925848</v>
      </c>
      <c r="R105" s="24">
        <f t="shared" si="21"/>
        <v>975.63603584263456</v>
      </c>
      <c r="S105" s="7"/>
      <c r="T105" s="25">
        <f t="shared" si="22"/>
        <v>0.96236106921099784</v>
      </c>
      <c r="U105" s="24">
        <f t="shared" si="23"/>
        <v>0.25281345558921353</v>
      </c>
      <c r="V105" s="7"/>
      <c r="W105" s="25">
        <f t="shared" si="24"/>
        <v>0.96459667162250051</v>
      </c>
      <c r="X105" s="24">
        <f t="shared" si="29"/>
        <v>247.77216051826429</v>
      </c>
      <c r="Y105" s="7"/>
      <c r="Z105" s="25">
        <f t="shared" si="30"/>
        <v>-618</v>
      </c>
      <c r="AA105" s="17">
        <f t="shared" si="31"/>
        <v>247.53599999999992</v>
      </c>
      <c r="AB105" s="24">
        <f t="shared" si="25"/>
        <v>4.3203182172166814</v>
      </c>
      <c r="AC105" s="17">
        <f t="shared" si="26"/>
        <v>0.23616051826437001</v>
      </c>
    </row>
    <row r="106" spans="1:29" s="17" customFormat="1" x14ac:dyDescent="0.25">
      <c r="A106" s="17">
        <v>21</v>
      </c>
      <c r="B106" s="17">
        <v>-635</v>
      </c>
      <c r="C106" s="17">
        <v>11402</v>
      </c>
      <c r="D106" s="17">
        <v>13887</v>
      </c>
      <c r="E106" s="17">
        <v>15048</v>
      </c>
      <c r="F106" s="17">
        <v>12550</v>
      </c>
      <c r="G106" s="24"/>
      <c r="H106" s="7"/>
      <c r="I106" s="25">
        <f t="shared" si="17"/>
        <v>-3646</v>
      </c>
      <c r="J106" s="24">
        <f t="shared" si="17"/>
        <v>1337</v>
      </c>
      <c r="K106" s="7"/>
      <c r="L106" s="25">
        <f t="shared" si="27"/>
        <v>-3640.8611504893097</v>
      </c>
      <c r="M106" s="17">
        <f t="shared" si="18"/>
        <v>26.407774293522003</v>
      </c>
      <c r="N106" s="17">
        <f t="shared" si="28"/>
        <v>1353.0880771059062</v>
      </c>
      <c r="O106" s="24">
        <f t="shared" si="19"/>
        <v>258.82622496558395</v>
      </c>
      <c r="P106" s="7"/>
      <c r="Q106" s="25">
        <f t="shared" si="20"/>
        <v>-3606.3513425925848</v>
      </c>
      <c r="R106" s="24">
        <f t="shared" si="21"/>
        <v>1337.6360358426346</v>
      </c>
      <c r="S106" s="7"/>
      <c r="T106" s="25">
        <f t="shared" si="22"/>
        <v>0.93312295998062855</v>
      </c>
      <c r="U106" s="24">
        <f t="shared" si="23"/>
        <v>0.34661736151428824</v>
      </c>
      <c r="V106" s="7"/>
      <c r="W106" s="25">
        <f t="shared" si="24"/>
        <v>0.93617344438999561</v>
      </c>
      <c r="X106" s="24">
        <f t="shared" si="29"/>
        <v>242.14158817153555</v>
      </c>
      <c r="Y106" s="7"/>
      <c r="Z106" s="25">
        <f t="shared" si="30"/>
        <v>-635</v>
      </c>
      <c r="AA106" s="17">
        <f t="shared" si="31"/>
        <v>241.82099999999991</v>
      </c>
      <c r="AB106" s="24">
        <f t="shared" si="25"/>
        <v>4.2205726504652059</v>
      </c>
      <c r="AC106" s="17">
        <f t="shared" si="26"/>
        <v>0.32058817153563268</v>
      </c>
    </row>
    <row r="107" spans="1:29" s="17" customFormat="1" x14ac:dyDescent="0.25">
      <c r="A107" s="17">
        <v>22</v>
      </c>
      <c r="B107" s="17">
        <v>-631</v>
      </c>
      <c r="C107" s="17">
        <v>11474</v>
      </c>
      <c r="D107" s="17">
        <v>14056</v>
      </c>
      <c r="E107" s="17">
        <v>14963</v>
      </c>
      <c r="F107" s="17">
        <v>12365</v>
      </c>
      <c r="G107" s="24"/>
      <c r="H107" s="7"/>
      <c r="I107" s="25">
        <f t="shared" si="17"/>
        <v>-3489</v>
      </c>
      <c r="J107" s="24">
        <f t="shared" si="17"/>
        <v>1691</v>
      </c>
      <c r="K107" s="7"/>
      <c r="L107" s="25">
        <f t="shared" si="27"/>
        <v>-3485.6389952849286</v>
      </c>
      <c r="M107" s="17">
        <f t="shared" si="18"/>
        <v>11.29635269473239</v>
      </c>
      <c r="N107" s="17">
        <f t="shared" si="28"/>
        <v>1703.7457088843919</v>
      </c>
      <c r="O107" s="24">
        <f t="shared" si="19"/>
        <v>162.45309496566631</v>
      </c>
      <c r="P107" s="7"/>
      <c r="Q107" s="25">
        <f t="shared" si="20"/>
        <v>-3449.3513425925848</v>
      </c>
      <c r="R107" s="24">
        <f t="shared" si="21"/>
        <v>1691.6360358426346</v>
      </c>
      <c r="S107" s="7"/>
      <c r="T107" s="25">
        <f t="shared" si="22"/>
        <v>0.89250010025347826</v>
      </c>
      <c r="U107" s="24">
        <f t="shared" si="23"/>
        <v>0.43834825294378116</v>
      </c>
      <c r="V107" s="7"/>
      <c r="W107" s="25">
        <f t="shared" si="24"/>
        <v>0.89634700303611736</v>
      </c>
      <c r="X107" s="24">
        <f t="shared" si="29"/>
        <v>236.39819746014143</v>
      </c>
      <c r="Y107" s="7"/>
      <c r="Z107" s="25">
        <f t="shared" si="30"/>
        <v>-631</v>
      </c>
      <c r="AA107" s="17">
        <f t="shared" si="31"/>
        <v>236.14199999999991</v>
      </c>
      <c r="AB107" s="24">
        <f t="shared" si="25"/>
        <v>4.1214554022444485</v>
      </c>
      <c r="AC107" s="17">
        <f t="shared" si="26"/>
        <v>0.25619746014152156</v>
      </c>
    </row>
    <row r="108" spans="1:29" s="17" customFormat="1" x14ac:dyDescent="0.25">
      <c r="A108" s="17">
        <v>23</v>
      </c>
      <c r="B108" s="17">
        <v>-636</v>
      </c>
      <c r="C108" s="17">
        <v>11575</v>
      </c>
      <c r="D108" s="17">
        <v>14243</v>
      </c>
      <c r="E108" s="17">
        <v>14879</v>
      </c>
      <c r="F108" s="17">
        <v>12211</v>
      </c>
      <c r="G108" s="24"/>
      <c r="H108" s="7"/>
      <c r="I108" s="25">
        <f t="shared" si="17"/>
        <v>-3304</v>
      </c>
      <c r="J108" s="24">
        <f t="shared" si="17"/>
        <v>2032</v>
      </c>
      <c r="K108" s="7"/>
      <c r="L108" s="25">
        <f t="shared" si="27"/>
        <v>-3294.9506907793188</v>
      </c>
      <c r="M108" s="17">
        <f t="shared" si="18"/>
        <v>81.889997371504933</v>
      </c>
      <c r="N108" s="17">
        <f t="shared" si="28"/>
        <v>2040.2197640642794</v>
      </c>
      <c r="O108" s="24">
        <f t="shared" si="19"/>
        <v>67.564521272418816</v>
      </c>
      <c r="P108" s="7"/>
      <c r="Q108" s="25">
        <f t="shared" si="20"/>
        <v>-3264.3513425925848</v>
      </c>
      <c r="R108" s="24">
        <f t="shared" si="21"/>
        <v>2032.6360358426346</v>
      </c>
      <c r="S108" s="7"/>
      <c r="T108" s="25">
        <f t="shared" si="22"/>
        <v>0.84463239930110379</v>
      </c>
      <c r="U108" s="24">
        <f t="shared" si="23"/>
        <v>0.52671049581795371</v>
      </c>
      <c r="V108" s="7"/>
      <c r="W108" s="25">
        <f t="shared" si="24"/>
        <v>0.84924614290837863</v>
      </c>
      <c r="X108" s="24">
        <f t="shared" si="29"/>
        <v>230.6510328185534</v>
      </c>
      <c r="Y108" s="7"/>
      <c r="Z108" s="25">
        <f t="shared" si="30"/>
        <v>-636</v>
      </c>
      <c r="AA108" s="17">
        <f t="shared" si="31"/>
        <v>230.41799999999992</v>
      </c>
      <c r="AB108" s="24">
        <f t="shared" si="25"/>
        <v>4.0215527558602924</v>
      </c>
      <c r="AC108" s="17">
        <f t="shared" si="26"/>
        <v>0.23303281855348246</v>
      </c>
    </row>
    <row r="109" spans="1:29" s="17" customFormat="1" x14ac:dyDescent="0.25">
      <c r="A109" s="17">
        <v>24</v>
      </c>
      <c r="B109" s="17">
        <v>-637</v>
      </c>
      <c r="C109" s="17">
        <v>11698</v>
      </c>
      <c r="D109" s="17">
        <v>14402</v>
      </c>
      <c r="E109" s="17">
        <v>14776</v>
      </c>
      <c r="F109" s="17">
        <v>12049</v>
      </c>
      <c r="G109" s="24"/>
      <c r="H109" s="7"/>
      <c r="I109" s="25">
        <f t="shared" si="17"/>
        <v>-3078</v>
      </c>
      <c r="J109" s="24">
        <f t="shared" si="17"/>
        <v>2353</v>
      </c>
      <c r="K109" s="7"/>
      <c r="L109" s="25">
        <f t="shared" si="27"/>
        <v>-3071.4138081733963</v>
      </c>
      <c r="M109" s="17">
        <f t="shared" si="18"/>
        <v>43.37792277682113</v>
      </c>
      <c r="N109" s="17">
        <f t="shared" si="28"/>
        <v>2356.7925446326767</v>
      </c>
      <c r="O109" s="24">
        <f t="shared" si="19"/>
        <v>14.383394790844912</v>
      </c>
      <c r="P109" s="7"/>
      <c r="Q109" s="25">
        <f t="shared" si="20"/>
        <v>-3038.3513425925848</v>
      </c>
      <c r="R109" s="24">
        <f t="shared" si="21"/>
        <v>2353.6360358426346</v>
      </c>
      <c r="S109" s="7"/>
      <c r="T109" s="25">
        <f t="shared" si="22"/>
        <v>0.78615618084036509</v>
      </c>
      <c r="U109" s="24">
        <f t="shared" si="23"/>
        <v>0.60989020245317194</v>
      </c>
      <c r="V109" s="7"/>
      <c r="W109" s="25">
        <f t="shared" si="24"/>
        <v>0.79149128168324312</v>
      </c>
      <c r="X109" s="24">
        <f t="shared" si="29"/>
        <v>224.84226522647782</v>
      </c>
      <c r="Y109" s="7"/>
      <c r="Z109" s="25">
        <f t="shared" si="30"/>
        <v>-637</v>
      </c>
      <c r="AA109" s="17">
        <f t="shared" si="31"/>
        <v>224.68499999999992</v>
      </c>
      <c r="AB109" s="24">
        <f t="shared" si="25"/>
        <v>3.9214930298434583</v>
      </c>
      <c r="AC109" s="17">
        <f t="shared" si="26"/>
        <v>0.15726522647790375</v>
      </c>
    </row>
    <row r="110" spans="1:29" s="17" customFormat="1" x14ac:dyDescent="0.25">
      <c r="A110" s="17">
        <v>25</v>
      </c>
      <c r="B110" s="17">
        <v>-625</v>
      </c>
      <c r="C110" s="17">
        <v>11814</v>
      </c>
      <c r="D110" s="17">
        <v>14548</v>
      </c>
      <c r="E110" s="17">
        <v>14641</v>
      </c>
      <c r="F110" s="17">
        <v>11901</v>
      </c>
      <c r="G110" s="24"/>
      <c r="H110" s="7"/>
      <c r="I110" s="25">
        <f t="shared" si="17"/>
        <v>-2827</v>
      </c>
      <c r="J110" s="24">
        <f t="shared" si="17"/>
        <v>2647</v>
      </c>
      <c r="K110" s="7"/>
      <c r="L110" s="25">
        <f t="shared" si="27"/>
        <v>-2822.5865277206576</v>
      </c>
      <c r="M110" s="17">
        <f t="shared" si="18"/>
        <v>19.478737560523676</v>
      </c>
      <c r="N110" s="17">
        <f t="shared" si="28"/>
        <v>2644.4666923489062</v>
      </c>
      <c r="O110" s="24">
        <f t="shared" si="19"/>
        <v>6.4176476550902057</v>
      </c>
      <c r="P110" s="7"/>
      <c r="Q110" s="25">
        <f t="shared" si="20"/>
        <v>-2787.3513425925848</v>
      </c>
      <c r="R110" s="24">
        <f t="shared" si="21"/>
        <v>2647.6360358426346</v>
      </c>
      <c r="S110" s="7"/>
      <c r="T110" s="25">
        <f t="shared" si="22"/>
        <v>0.72121135414281912</v>
      </c>
      <c r="U110" s="24">
        <f t="shared" si="23"/>
        <v>0.68607348516580158</v>
      </c>
      <c r="V110" s="7"/>
      <c r="W110" s="25">
        <f t="shared" si="24"/>
        <v>0.72720670648608876</v>
      </c>
      <c r="X110" s="24">
        <f t="shared" si="29"/>
        <v>219.12572482416795</v>
      </c>
      <c r="Y110" s="7"/>
      <c r="Z110" s="25">
        <f t="shared" si="30"/>
        <v>-625</v>
      </c>
      <c r="AA110" s="17">
        <f t="shared" si="31"/>
        <v>219.05999999999992</v>
      </c>
      <c r="AB110" s="24">
        <f t="shared" si="25"/>
        <v>3.8233182594187767</v>
      </c>
      <c r="AC110" s="17">
        <f t="shared" si="26"/>
        <v>6.5724824168029272E-2</v>
      </c>
    </row>
    <row r="111" spans="1:29" s="17" customFormat="1" x14ac:dyDescent="0.25">
      <c r="A111" s="17">
        <v>26</v>
      </c>
      <c r="B111" s="17">
        <v>-602</v>
      </c>
      <c r="C111" s="17">
        <v>11942</v>
      </c>
      <c r="D111" s="17">
        <v>14669</v>
      </c>
      <c r="E111" s="17">
        <v>14506</v>
      </c>
      <c r="F111" s="17">
        <v>11769</v>
      </c>
      <c r="G111" s="24"/>
      <c r="H111" s="7"/>
      <c r="I111" s="25">
        <f t="shared" si="17"/>
        <v>-2564</v>
      </c>
      <c r="J111" s="24">
        <f t="shared" si="17"/>
        <v>2900</v>
      </c>
      <c r="K111" s="7"/>
      <c r="L111" s="25">
        <f t="shared" si="27"/>
        <v>-2557.5381367083601</v>
      </c>
      <c r="M111" s="17">
        <f t="shared" si="18"/>
        <v>41.755677199843618</v>
      </c>
      <c r="N111" s="17">
        <f t="shared" si="28"/>
        <v>2897.4649980352665</v>
      </c>
      <c r="O111" s="24">
        <f t="shared" si="19"/>
        <v>6.4262349612027574</v>
      </c>
      <c r="P111" s="7"/>
      <c r="Q111" s="25">
        <f t="shared" si="20"/>
        <v>-2524.3513425925848</v>
      </c>
      <c r="R111" s="24">
        <f t="shared" si="21"/>
        <v>2900.6360358426346</v>
      </c>
      <c r="S111" s="7"/>
      <c r="T111" s="25">
        <f t="shared" si="22"/>
        <v>0.65316159549160557</v>
      </c>
      <c r="U111" s="24">
        <f t="shared" si="23"/>
        <v>0.75163256858857486</v>
      </c>
      <c r="V111" s="7"/>
      <c r="W111" s="25">
        <f t="shared" si="24"/>
        <v>0.65972466330803803</v>
      </c>
      <c r="X111" s="24">
        <f t="shared" si="29"/>
        <v>213.73276037607309</v>
      </c>
      <c r="Y111" s="7"/>
      <c r="Z111" s="25">
        <f t="shared" si="30"/>
        <v>-602</v>
      </c>
      <c r="AA111" s="17">
        <f t="shared" si="31"/>
        <v>213.64199999999991</v>
      </c>
      <c r="AB111" s="24">
        <f t="shared" si="25"/>
        <v>3.7287563205457235</v>
      </c>
      <c r="AC111" s="17">
        <f t="shared" si="26"/>
        <v>9.076037607317744E-2</v>
      </c>
    </row>
    <row r="112" spans="1:29" s="17" customFormat="1" x14ac:dyDescent="0.25">
      <c r="A112" s="17">
        <v>27</v>
      </c>
      <c r="B112" s="17">
        <v>-615</v>
      </c>
      <c r="C112" s="17">
        <v>12085</v>
      </c>
      <c r="D112" s="17">
        <v>14777</v>
      </c>
      <c r="E112" s="17">
        <v>14351</v>
      </c>
      <c r="F112" s="17">
        <v>11646</v>
      </c>
      <c r="G112" s="24"/>
      <c r="H112" s="7"/>
      <c r="I112" s="25">
        <f t="shared" si="17"/>
        <v>-2266</v>
      </c>
      <c r="J112" s="24">
        <f t="shared" si="17"/>
        <v>3131</v>
      </c>
      <c r="K112" s="7"/>
      <c r="L112" s="25">
        <f t="shared" si="27"/>
        <v>-2263.5456942472424</v>
      </c>
      <c r="M112" s="17">
        <f t="shared" si="18"/>
        <v>6.0236167280190056</v>
      </c>
      <c r="N112" s="17">
        <f t="shared" si="28"/>
        <v>3129.1321916209954</v>
      </c>
      <c r="O112" s="24">
        <f t="shared" si="19"/>
        <v>3.4887081406797926</v>
      </c>
      <c r="P112" s="7"/>
      <c r="Q112" s="25">
        <f t="shared" si="20"/>
        <v>-2226.3513425925848</v>
      </c>
      <c r="R112" s="24">
        <f t="shared" si="21"/>
        <v>3131.6360358426346</v>
      </c>
      <c r="S112" s="7"/>
      <c r="T112" s="25">
        <f t="shared" si="22"/>
        <v>0.5760557853088617</v>
      </c>
      <c r="U112" s="24">
        <f t="shared" si="23"/>
        <v>0.81149086214849819</v>
      </c>
      <c r="V112" s="7"/>
      <c r="W112" s="25">
        <f t="shared" si="24"/>
        <v>0.58313663552402439</v>
      </c>
      <c r="X112" s="24">
        <f t="shared" si="29"/>
        <v>208.15960553140894</v>
      </c>
      <c r="Y112" s="7"/>
      <c r="Z112" s="25">
        <f t="shared" si="30"/>
        <v>-615</v>
      </c>
      <c r="AA112" s="17">
        <f t="shared" si="31"/>
        <v>208.10699999999991</v>
      </c>
      <c r="AB112" s="24">
        <f t="shared" si="25"/>
        <v>3.6321523464478376</v>
      </c>
      <c r="AC112" s="17">
        <f t="shared" si="26"/>
        <v>5.2605531409028572E-2</v>
      </c>
    </row>
    <row r="113" spans="1:29" s="17" customFormat="1" x14ac:dyDescent="0.25">
      <c r="A113" s="17">
        <v>28</v>
      </c>
      <c r="B113" s="17">
        <v>-623</v>
      </c>
      <c r="C113" s="17">
        <v>12248</v>
      </c>
      <c r="D113" s="17">
        <v>14886</v>
      </c>
      <c r="E113" s="17">
        <v>14199</v>
      </c>
      <c r="F113" s="17">
        <v>11549</v>
      </c>
      <c r="G113" s="24"/>
      <c r="H113" s="7"/>
      <c r="I113" s="25">
        <f t="shared" si="17"/>
        <v>-1951</v>
      </c>
      <c r="J113" s="24">
        <f t="shared" si="17"/>
        <v>3337</v>
      </c>
      <c r="K113" s="7"/>
      <c r="L113" s="25">
        <f t="shared" si="27"/>
        <v>-1944.5911734012984</v>
      </c>
      <c r="M113" s="17">
        <f t="shared" si="18"/>
        <v>41.073058372224864</v>
      </c>
      <c r="N113" s="17">
        <f t="shared" si="28"/>
        <v>3334.0036897015098</v>
      </c>
      <c r="O113" s="24">
        <f t="shared" si="19"/>
        <v>8.9778754048386915</v>
      </c>
      <c r="P113" s="7"/>
      <c r="Q113" s="25">
        <f t="shared" si="20"/>
        <v>-1911.3513425925848</v>
      </c>
      <c r="R113" s="24">
        <f t="shared" si="21"/>
        <v>3337.6360358426346</v>
      </c>
      <c r="S113" s="7"/>
      <c r="T113" s="25">
        <f t="shared" si="22"/>
        <v>0.49455132152508885</v>
      </c>
      <c r="U113" s="24">
        <f t="shared" si="23"/>
        <v>0.86487098540972851</v>
      </c>
      <c r="V113" s="7"/>
      <c r="W113" s="25">
        <f t="shared" si="24"/>
        <v>0.50209343494155112</v>
      </c>
      <c r="X113" s="24">
        <f t="shared" si="29"/>
        <v>202.59555425757753</v>
      </c>
      <c r="Y113" s="7"/>
      <c r="Z113" s="25">
        <f t="shared" si="30"/>
        <v>-623</v>
      </c>
      <c r="AA113" s="17">
        <f t="shared" si="31"/>
        <v>202.49999999999991</v>
      </c>
      <c r="AB113" s="24">
        <f t="shared" si="25"/>
        <v>3.5342917352885155</v>
      </c>
      <c r="AC113" s="17">
        <f t="shared" si="26"/>
        <v>9.5554257577617818E-2</v>
      </c>
    </row>
    <row r="114" spans="1:29" s="17" customFormat="1" x14ac:dyDescent="0.25">
      <c r="A114" s="17">
        <v>29</v>
      </c>
      <c r="B114" s="17">
        <v>-622</v>
      </c>
      <c r="C114" s="17">
        <v>12419</v>
      </c>
      <c r="D114" s="17">
        <v>14973</v>
      </c>
      <c r="E114" s="17">
        <v>14030</v>
      </c>
      <c r="F114" s="17">
        <v>11463</v>
      </c>
      <c r="G114" s="24"/>
      <c r="H114" s="7"/>
      <c r="I114" s="25">
        <f t="shared" si="17"/>
        <v>-1611</v>
      </c>
      <c r="J114" s="24">
        <f t="shared" si="17"/>
        <v>3510</v>
      </c>
      <c r="K114" s="7"/>
      <c r="L114" s="25">
        <f t="shared" si="27"/>
        <v>-1607.9572962145692</v>
      </c>
      <c r="M114" s="17">
        <f t="shared" si="18"/>
        <v>9.2580463258751085</v>
      </c>
      <c r="N114" s="17">
        <f t="shared" si="28"/>
        <v>3506.6681611444628</v>
      </c>
      <c r="O114" s="24">
        <f t="shared" si="19"/>
        <v>11.101150159267247</v>
      </c>
      <c r="P114" s="7"/>
      <c r="Q114" s="25">
        <f t="shared" si="20"/>
        <v>-1571.3513425925848</v>
      </c>
      <c r="R114" s="24">
        <f t="shared" si="21"/>
        <v>3510.6360358426346</v>
      </c>
      <c r="S114" s="7"/>
      <c r="T114" s="25">
        <f t="shared" si="22"/>
        <v>0.4065782495045086</v>
      </c>
      <c r="U114" s="24">
        <f t="shared" si="23"/>
        <v>0.90969992387668408</v>
      </c>
      <c r="V114" s="7"/>
      <c r="W114" s="25">
        <f t="shared" si="24"/>
        <v>0.41450699572065502</v>
      </c>
      <c r="X114" s="24">
        <f t="shared" si="29"/>
        <v>196.95511209453866</v>
      </c>
      <c r="Y114" s="7"/>
      <c r="Z114" s="25">
        <f t="shared" si="30"/>
        <v>-622</v>
      </c>
      <c r="AA114" s="17">
        <f t="shared" si="31"/>
        <v>196.9019999999999</v>
      </c>
      <c r="AB114" s="24">
        <f t="shared" si="25"/>
        <v>3.4365882037618727</v>
      </c>
      <c r="AC114" s="17">
        <f t="shared" si="26"/>
        <v>5.3112094538761312E-2</v>
      </c>
    </row>
    <row r="115" spans="1:29" s="17" customFormat="1" x14ac:dyDescent="0.25">
      <c r="A115" s="17">
        <v>30</v>
      </c>
      <c r="B115" s="17">
        <v>-635</v>
      </c>
      <c r="C115" s="17">
        <v>12593</v>
      </c>
      <c r="D115" s="17">
        <v>15038</v>
      </c>
      <c r="E115" s="17">
        <v>13841</v>
      </c>
      <c r="F115" s="17">
        <v>11383</v>
      </c>
      <c r="G115" s="24"/>
      <c r="H115" s="7"/>
      <c r="I115" s="25">
        <f t="shared" si="17"/>
        <v>-1248</v>
      </c>
      <c r="J115" s="24">
        <f t="shared" si="17"/>
        <v>3655</v>
      </c>
      <c r="K115" s="7"/>
      <c r="L115" s="25">
        <f t="shared" si="27"/>
        <v>-1248.8763728505296</v>
      </c>
      <c r="M115" s="17">
        <f t="shared" si="18"/>
        <v>0.76802937314538677</v>
      </c>
      <c r="N115" s="17">
        <f t="shared" si="28"/>
        <v>3648.3705160027953</v>
      </c>
      <c r="O115" s="24">
        <f t="shared" si="19"/>
        <v>43.950058069193418</v>
      </c>
      <c r="P115" s="7"/>
      <c r="Q115" s="25">
        <f t="shared" si="20"/>
        <v>-1208.3513425925848</v>
      </c>
      <c r="R115" s="24">
        <f t="shared" si="21"/>
        <v>3655.6360358426346</v>
      </c>
      <c r="S115" s="7"/>
      <c r="T115" s="25">
        <f t="shared" si="22"/>
        <v>0.3126540579060656</v>
      </c>
      <c r="U115" s="24">
        <f t="shared" si="23"/>
        <v>0.94727331160910355</v>
      </c>
      <c r="V115" s="7"/>
      <c r="W115" s="25">
        <f t="shared" si="24"/>
        <v>0.32090609665452891</v>
      </c>
      <c r="X115" s="24">
        <f t="shared" si="29"/>
        <v>191.17336091282232</v>
      </c>
      <c r="Y115" s="7"/>
      <c r="Z115" s="25">
        <f t="shared" si="30"/>
        <v>-635</v>
      </c>
      <c r="AA115" s="17">
        <f t="shared" si="31"/>
        <v>191.1869999999999</v>
      </c>
      <c r="AB115" s="24">
        <f t="shared" si="25"/>
        <v>3.3368426370103967</v>
      </c>
      <c r="AC115" s="17">
        <f t="shared" si="26"/>
        <v>-1.3639087177580222E-2</v>
      </c>
    </row>
    <row r="116" spans="1:29" s="17" customFormat="1" x14ac:dyDescent="0.25">
      <c r="A116" s="17">
        <v>31</v>
      </c>
      <c r="B116" s="17">
        <v>-632</v>
      </c>
      <c r="C116" s="17">
        <v>12776</v>
      </c>
      <c r="D116" s="17">
        <v>15090</v>
      </c>
      <c r="E116" s="17">
        <v>13656</v>
      </c>
      <c r="F116" s="17">
        <v>11329</v>
      </c>
      <c r="G116" s="24"/>
      <c r="H116" s="7"/>
      <c r="I116" s="25">
        <f t="shared" ref="I116:J149" si="32">C116-E116</f>
        <v>-880</v>
      </c>
      <c r="J116" s="24">
        <f t="shared" si="32"/>
        <v>3761</v>
      </c>
      <c r="K116" s="7"/>
      <c r="L116" s="25">
        <f t="shared" si="27"/>
        <v>-879.54797114392477</v>
      </c>
      <c r="M116" s="17">
        <f t="shared" si="18"/>
        <v>0.20433008672468153</v>
      </c>
      <c r="N116" s="17">
        <f t="shared" si="28"/>
        <v>3753.3344158347581</v>
      </c>
      <c r="O116" s="24">
        <f t="shared" si="19"/>
        <v>58.761180594406639</v>
      </c>
      <c r="P116" s="7"/>
      <c r="Q116" s="25">
        <f t="shared" si="20"/>
        <v>-840.35134259258473</v>
      </c>
      <c r="R116" s="24">
        <f t="shared" si="21"/>
        <v>3761.6360358426346</v>
      </c>
      <c r="S116" s="7"/>
      <c r="T116" s="25">
        <f t="shared" si="22"/>
        <v>0.21743614466026104</v>
      </c>
      <c r="U116" s="24">
        <f t="shared" si="23"/>
        <v>0.9747407536755619</v>
      </c>
      <c r="V116" s="7"/>
      <c r="W116" s="25">
        <f t="shared" si="24"/>
        <v>0.22592351666213742</v>
      </c>
      <c r="X116" s="24">
        <f t="shared" si="29"/>
        <v>185.50809740654881</v>
      </c>
      <c r="Y116" s="7"/>
      <c r="Z116" s="25">
        <f t="shared" si="30"/>
        <v>-632</v>
      </c>
      <c r="AA116" s="17">
        <f t="shared" si="31"/>
        <v>185.49899999999991</v>
      </c>
      <c r="AB116" s="24">
        <f t="shared" si="25"/>
        <v>3.23756830915696</v>
      </c>
      <c r="AC116" s="17">
        <f t="shared" si="26"/>
        <v>9.0974065489035638E-3</v>
      </c>
    </row>
    <row r="117" spans="1:29" s="17" customFormat="1" x14ac:dyDescent="0.25">
      <c r="A117" s="17">
        <v>32</v>
      </c>
      <c r="B117" s="17">
        <v>-635</v>
      </c>
      <c r="C117" s="17">
        <v>12975</v>
      </c>
      <c r="D117" s="17">
        <v>15127</v>
      </c>
      <c r="E117" s="17">
        <v>13469</v>
      </c>
      <c r="F117" s="17">
        <v>11300</v>
      </c>
      <c r="G117" s="24"/>
      <c r="H117" s="7"/>
      <c r="I117" s="25">
        <f t="shared" si="32"/>
        <v>-494</v>
      </c>
      <c r="J117" s="24">
        <f t="shared" si="32"/>
        <v>3827</v>
      </c>
      <c r="K117" s="7"/>
      <c r="L117" s="25">
        <f t="shared" si="27"/>
        <v>-500.14167184923406</v>
      </c>
      <c r="M117" s="17">
        <f t="shared" si="18"/>
        <v>37.720133103674094</v>
      </c>
      <c r="N117" s="17">
        <f t="shared" si="28"/>
        <v>3821.5104678480784</v>
      </c>
      <c r="O117" s="24">
        <f t="shared" si="19"/>
        <v>30.134963246980927</v>
      </c>
      <c r="P117" s="7"/>
      <c r="Q117" s="25">
        <f t="shared" si="20"/>
        <v>-454.35134259258473</v>
      </c>
      <c r="R117" s="24">
        <f t="shared" si="21"/>
        <v>3827.6360358426346</v>
      </c>
      <c r="S117" s="7"/>
      <c r="T117" s="25">
        <f t="shared" si="22"/>
        <v>0.11756083348395524</v>
      </c>
      <c r="U117" s="24">
        <f t="shared" si="23"/>
        <v>0.99184312326411139</v>
      </c>
      <c r="V117" s="7"/>
      <c r="W117" s="25">
        <f t="shared" si="24"/>
        <v>0.12619319808634852</v>
      </c>
      <c r="X117" s="24">
        <f t="shared" si="29"/>
        <v>179.70945612911828</v>
      </c>
      <c r="Y117" s="7"/>
      <c r="Z117" s="25">
        <f t="shared" si="30"/>
        <v>-635</v>
      </c>
      <c r="AA117" s="17">
        <f t="shared" si="31"/>
        <v>179.78399999999991</v>
      </c>
      <c r="AB117" s="24">
        <f t="shared" si="25"/>
        <v>3.1378227424054836</v>
      </c>
      <c r="AC117" s="17">
        <f t="shared" si="26"/>
        <v>-7.4543870881626617E-2</v>
      </c>
    </row>
    <row r="118" spans="1:29" s="17" customFormat="1" x14ac:dyDescent="0.25">
      <c r="A118" s="17">
        <v>33</v>
      </c>
      <c r="B118" s="17">
        <v>-613</v>
      </c>
      <c r="C118" s="17">
        <v>13156</v>
      </c>
      <c r="D118" s="17">
        <v>15144</v>
      </c>
      <c r="E118" s="17">
        <v>13284</v>
      </c>
      <c r="F118" s="17">
        <v>11286</v>
      </c>
      <c r="G118" s="24"/>
      <c r="H118" s="7"/>
      <c r="I118" s="25">
        <f t="shared" si="32"/>
        <v>-128</v>
      </c>
      <c r="J118" s="24">
        <f t="shared" si="32"/>
        <v>3858</v>
      </c>
      <c r="K118" s="7"/>
      <c r="L118" s="25">
        <f t="shared" si="27"/>
        <v>-129.49635288462724</v>
      </c>
      <c r="M118" s="17">
        <f t="shared" si="18"/>
        <v>2.2390719553322698</v>
      </c>
      <c r="N118" s="17">
        <f t="shared" si="28"/>
        <v>3851.2318791448452</v>
      </c>
      <c r="O118" s="24">
        <f t="shared" si="19"/>
        <v>45.807459909981993</v>
      </c>
      <c r="P118" s="7"/>
      <c r="Q118" s="25">
        <f t="shared" si="20"/>
        <v>-88.351342592584729</v>
      </c>
      <c r="R118" s="24">
        <f t="shared" si="21"/>
        <v>3858.6360358426346</v>
      </c>
      <c r="S118" s="7"/>
      <c r="T118" s="25">
        <f t="shared" si="22"/>
        <v>2.2860408897095338E-2</v>
      </c>
      <c r="U118" s="24">
        <f t="shared" si="23"/>
        <v>0.99987605443449068</v>
      </c>
      <c r="V118" s="7"/>
      <c r="W118" s="25">
        <f t="shared" si="24"/>
        <v>3.1559068001765035E-2</v>
      </c>
      <c r="X118" s="24">
        <f t="shared" si="29"/>
        <v>174.26643926928921</v>
      </c>
      <c r="Y118" s="7"/>
      <c r="Z118" s="25">
        <f t="shared" si="30"/>
        <v>-613</v>
      </c>
      <c r="AA118" s="17">
        <f t="shared" si="31"/>
        <v>174.26699999999991</v>
      </c>
      <c r="AB118" s="24">
        <f t="shared" si="25"/>
        <v>3.0415329275729568</v>
      </c>
      <c r="AC118" s="17">
        <f t="shared" si="26"/>
        <v>-5.6073071070272817E-4</v>
      </c>
    </row>
    <row r="119" spans="1:29" s="17" customFormat="1" x14ac:dyDescent="0.25">
      <c r="A119" s="17">
        <v>34</v>
      </c>
      <c r="B119" s="17">
        <v>-624</v>
      </c>
      <c r="C119" s="17">
        <v>13351</v>
      </c>
      <c r="D119" s="17">
        <v>15144</v>
      </c>
      <c r="E119" s="17">
        <v>13097</v>
      </c>
      <c r="F119" s="17">
        <v>11289</v>
      </c>
      <c r="G119" s="24"/>
      <c r="H119" s="7"/>
      <c r="I119" s="25">
        <f t="shared" si="32"/>
        <v>254</v>
      </c>
      <c r="J119" s="24">
        <f t="shared" si="32"/>
        <v>3855</v>
      </c>
      <c r="K119" s="7"/>
      <c r="L119" s="25">
        <f t="shared" si="27"/>
        <v>248.63183131298322</v>
      </c>
      <c r="M119" s="17">
        <f t="shared" si="18"/>
        <v>28.817235052267424</v>
      </c>
      <c r="N119" s="17">
        <f t="shared" si="28"/>
        <v>3844.7802859545527</v>
      </c>
      <c r="O119" s="24">
        <f t="shared" si="19"/>
        <v>104.44255517071262</v>
      </c>
      <c r="P119" s="7"/>
      <c r="Q119" s="25">
        <f t="shared" si="20"/>
        <v>293.64865740741527</v>
      </c>
      <c r="R119" s="24">
        <f t="shared" si="21"/>
        <v>3855.6360358426346</v>
      </c>
      <c r="S119" s="7"/>
      <c r="T119" s="25">
        <f t="shared" si="22"/>
        <v>-7.5979924961321291E-2</v>
      </c>
      <c r="U119" s="24">
        <f t="shared" si="23"/>
        <v>0.9990986739986476</v>
      </c>
      <c r="V119" s="7"/>
      <c r="W119" s="25">
        <f t="shared" si="24"/>
        <v>-6.7291767761955931E-2</v>
      </c>
      <c r="X119" s="24">
        <f t="shared" si="29"/>
        <v>168.60542082959228</v>
      </c>
      <c r="Y119" s="7"/>
      <c r="Z119" s="25">
        <f t="shared" si="30"/>
        <v>-624</v>
      </c>
      <c r="AA119" s="17">
        <f t="shared" si="31"/>
        <v>168.6509999999999</v>
      </c>
      <c r="AB119" s="24">
        <f t="shared" si="25"/>
        <v>2.9435152367809545</v>
      </c>
      <c r="AC119" s="17">
        <f t="shared" si="26"/>
        <v>-4.5579170407620495E-2</v>
      </c>
    </row>
    <row r="120" spans="1:29" s="17" customFormat="1" x14ac:dyDescent="0.25">
      <c r="A120" s="17">
        <v>35</v>
      </c>
      <c r="B120" s="17">
        <v>-603</v>
      </c>
      <c r="C120" s="17">
        <v>13534</v>
      </c>
      <c r="D120" s="17">
        <v>15120</v>
      </c>
      <c r="E120" s="17">
        <v>12918</v>
      </c>
      <c r="F120" s="17">
        <v>11313</v>
      </c>
      <c r="G120" s="24"/>
      <c r="H120" s="7"/>
      <c r="I120" s="25">
        <f t="shared" si="32"/>
        <v>616</v>
      </c>
      <c r="J120" s="24">
        <f t="shared" si="32"/>
        <v>3807</v>
      </c>
      <c r="K120" s="7"/>
      <c r="L120" s="25">
        <f t="shared" si="27"/>
        <v>611.44053926421884</v>
      </c>
      <c r="M120" s="17">
        <f t="shared" si="18"/>
        <v>20.788682201130062</v>
      </c>
      <c r="N120" s="17">
        <f t="shared" si="28"/>
        <v>3803.4181278212873</v>
      </c>
      <c r="O120" s="24">
        <f t="shared" si="19"/>
        <v>12.82980830463627</v>
      </c>
      <c r="P120" s="7"/>
      <c r="Q120" s="25">
        <f t="shared" si="20"/>
        <v>655.64865740741527</v>
      </c>
      <c r="R120" s="24">
        <f t="shared" si="21"/>
        <v>3807.6360358426346</v>
      </c>
      <c r="S120" s="7"/>
      <c r="T120" s="25">
        <f t="shared" si="22"/>
        <v>-0.16964537223029202</v>
      </c>
      <c r="U120" s="24">
        <f t="shared" si="23"/>
        <v>0.98666058702515702</v>
      </c>
      <c r="V120" s="7"/>
      <c r="W120" s="25">
        <f t="shared" si="24"/>
        <v>-0.16106895614514455</v>
      </c>
      <c r="X120" s="24">
        <f t="shared" si="29"/>
        <v>163.18705777309447</v>
      </c>
      <c r="Y120" s="7"/>
      <c r="Z120" s="25">
        <f t="shared" si="30"/>
        <v>-603</v>
      </c>
      <c r="AA120" s="17">
        <f t="shared" si="31"/>
        <v>163.2239999999999</v>
      </c>
      <c r="AB120" s="24">
        <f t="shared" si="25"/>
        <v>2.8487962182752229</v>
      </c>
      <c r="AC120" s="17">
        <f t="shared" si="26"/>
        <v>-3.6942226905438247E-2</v>
      </c>
    </row>
    <row r="121" spans="1:29" s="17" customFormat="1" x14ac:dyDescent="0.25">
      <c r="A121" s="17">
        <v>36</v>
      </c>
      <c r="B121" s="17">
        <v>-625</v>
      </c>
      <c r="C121" s="17">
        <v>13703</v>
      </c>
      <c r="D121" s="17">
        <v>15076</v>
      </c>
      <c r="E121" s="17">
        <v>12728</v>
      </c>
      <c r="F121" s="17">
        <v>11347</v>
      </c>
      <c r="G121" s="24"/>
      <c r="H121" s="7"/>
      <c r="I121" s="25">
        <f t="shared" si="32"/>
        <v>975</v>
      </c>
      <c r="J121" s="24">
        <f t="shared" si="32"/>
        <v>3729</v>
      </c>
      <c r="K121" s="7"/>
      <c r="L121" s="25">
        <f t="shared" si="27"/>
        <v>981.27964941086304</v>
      </c>
      <c r="M121" s="17">
        <f t="shared" si="18"/>
        <v>39.433996723352578</v>
      </c>
      <c r="N121" s="17">
        <f t="shared" si="28"/>
        <v>3724.5093286651172</v>
      </c>
      <c r="O121" s="24">
        <f t="shared" si="19"/>
        <v>20.166129037937985</v>
      </c>
      <c r="P121" s="7"/>
      <c r="Q121" s="25">
        <f t="shared" si="20"/>
        <v>1014.6486574074153</v>
      </c>
      <c r="R121" s="24">
        <f t="shared" si="21"/>
        <v>3729.6360358426346</v>
      </c>
      <c r="S121" s="7"/>
      <c r="T121" s="25">
        <f t="shared" si="22"/>
        <v>-0.26253458651084588</v>
      </c>
      <c r="U121" s="24">
        <f t="shared" si="23"/>
        <v>0.96644869569323488</v>
      </c>
      <c r="V121" s="7"/>
      <c r="W121" s="25">
        <f t="shared" si="24"/>
        <v>-0.25413750550356828</v>
      </c>
      <c r="X121" s="24">
        <f t="shared" si="29"/>
        <v>157.72564706834942</v>
      </c>
      <c r="Y121" s="7"/>
      <c r="Z121" s="25">
        <f t="shared" si="30"/>
        <v>-625</v>
      </c>
      <c r="AA121" s="17">
        <f t="shared" si="31"/>
        <v>157.5989999999999</v>
      </c>
      <c r="AB121" s="24">
        <f t="shared" si="25"/>
        <v>2.7506214478505417</v>
      </c>
      <c r="AC121" s="17">
        <f t="shared" si="26"/>
        <v>0.12664706834951289</v>
      </c>
    </row>
    <row r="122" spans="1:29" s="17" customFormat="1" x14ac:dyDescent="0.25">
      <c r="A122" s="17">
        <v>37</v>
      </c>
      <c r="B122" s="17">
        <v>-628</v>
      </c>
      <c r="C122" s="17">
        <v>13899</v>
      </c>
      <c r="D122" s="17">
        <v>15028</v>
      </c>
      <c r="E122" s="17">
        <v>12557</v>
      </c>
      <c r="F122" s="17">
        <v>11414</v>
      </c>
      <c r="G122" s="24"/>
      <c r="H122" s="7"/>
      <c r="I122" s="25">
        <f t="shared" si="32"/>
        <v>1342</v>
      </c>
      <c r="J122" s="24">
        <f t="shared" si="32"/>
        <v>3614</v>
      </c>
      <c r="K122" s="7"/>
      <c r="L122" s="25">
        <f t="shared" si="27"/>
        <v>1342.9790281825715</v>
      </c>
      <c r="M122" s="17">
        <f t="shared" si="18"/>
        <v>0.95849618226922073</v>
      </c>
      <c r="N122" s="17">
        <f t="shared" si="28"/>
        <v>3609.0363715513736</v>
      </c>
      <c r="O122" s="24">
        <f t="shared" si="19"/>
        <v>24.637607376013552</v>
      </c>
      <c r="P122" s="7"/>
      <c r="Q122" s="25">
        <f t="shared" si="20"/>
        <v>1381.6486574074152</v>
      </c>
      <c r="R122" s="24">
        <f t="shared" si="21"/>
        <v>3614.6360358426346</v>
      </c>
      <c r="S122" s="7"/>
      <c r="T122" s="25">
        <f t="shared" si="22"/>
        <v>-0.35749375542717804</v>
      </c>
      <c r="U122" s="24">
        <f t="shared" si="23"/>
        <v>0.93664911231924697</v>
      </c>
      <c r="V122" s="7"/>
      <c r="W122" s="25">
        <f t="shared" si="24"/>
        <v>-0.34935948992290689</v>
      </c>
      <c r="X122" s="24">
        <f t="shared" si="29"/>
        <v>152.00366928099652</v>
      </c>
      <c r="Y122" s="7"/>
      <c r="Z122" s="25">
        <f t="shared" si="30"/>
        <v>-628</v>
      </c>
      <c r="AA122" s="17">
        <f t="shared" si="31"/>
        <v>151.94699999999992</v>
      </c>
      <c r="AB122" s="24">
        <f t="shared" si="25"/>
        <v>2.6519754385278227</v>
      </c>
      <c r="AC122" s="17">
        <f t="shared" si="26"/>
        <v>5.6669280996601401E-2</v>
      </c>
    </row>
    <row r="123" spans="1:29" s="17" customFormat="1" x14ac:dyDescent="0.25">
      <c r="A123" s="17">
        <v>38</v>
      </c>
      <c r="B123" s="17">
        <v>-633</v>
      </c>
      <c r="C123" s="17">
        <v>14078</v>
      </c>
      <c r="D123" s="17">
        <v>14947</v>
      </c>
      <c r="E123" s="17">
        <v>12381</v>
      </c>
      <c r="F123" s="17">
        <v>11491</v>
      </c>
      <c r="G123" s="24"/>
      <c r="H123" s="7"/>
      <c r="I123" s="25">
        <f t="shared" si="32"/>
        <v>1697</v>
      </c>
      <c r="J123" s="24">
        <f t="shared" si="32"/>
        <v>3456</v>
      </c>
      <c r="K123" s="7"/>
      <c r="L123" s="25">
        <f t="shared" si="27"/>
        <v>1693.9366724373933</v>
      </c>
      <c r="M123" s="17">
        <f t="shared" si="18"/>
        <v>9.3839757558257428</v>
      </c>
      <c r="N123" s="17">
        <f t="shared" si="28"/>
        <v>3457.0779684754502</v>
      </c>
      <c r="O123" s="24">
        <f t="shared" si="19"/>
        <v>1.162016034064502</v>
      </c>
      <c r="P123" s="7"/>
      <c r="Q123" s="25">
        <f t="shared" si="20"/>
        <v>1736.6486574074152</v>
      </c>
      <c r="R123" s="24">
        <f t="shared" si="21"/>
        <v>3456.6360358426346</v>
      </c>
      <c r="S123" s="7"/>
      <c r="T123" s="25">
        <f t="shared" si="22"/>
        <v>-0.44934799238984269</v>
      </c>
      <c r="U123" s="24">
        <f t="shared" si="23"/>
        <v>0.89570707603150723</v>
      </c>
      <c r="V123" s="7"/>
      <c r="W123" s="25">
        <f t="shared" si="24"/>
        <v>-0.44157335169100309</v>
      </c>
      <c r="X123" s="24">
        <f t="shared" si="29"/>
        <v>146.21584340566233</v>
      </c>
      <c r="Y123" s="7"/>
      <c r="Z123" s="25">
        <f t="shared" si="30"/>
        <v>-633</v>
      </c>
      <c r="AA123" s="17">
        <f t="shared" si="31"/>
        <v>146.24999999999991</v>
      </c>
      <c r="AB123" s="24">
        <f t="shared" si="25"/>
        <v>2.5525440310417054</v>
      </c>
      <c r="AC123" s="17">
        <f t="shared" si="26"/>
        <v>-3.4156594337588331E-2</v>
      </c>
    </row>
    <row r="124" spans="1:29" s="17" customFormat="1" x14ac:dyDescent="0.25">
      <c r="A124" s="17">
        <v>39</v>
      </c>
      <c r="B124" s="17">
        <v>-632</v>
      </c>
      <c r="C124" s="17">
        <v>14232</v>
      </c>
      <c r="D124" s="17">
        <v>14843</v>
      </c>
      <c r="E124" s="17">
        <v>12206</v>
      </c>
      <c r="F124" s="17">
        <v>11576</v>
      </c>
      <c r="G124" s="24"/>
      <c r="H124" s="7"/>
      <c r="I124" s="25">
        <f t="shared" si="32"/>
        <v>2026</v>
      </c>
      <c r="J124" s="24">
        <f t="shared" si="32"/>
        <v>3267</v>
      </c>
      <c r="K124" s="7"/>
      <c r="L124" s="25">
        <f t="shared" si="27"/>
        <v>2027.2478034218209</v>
      </c>
      <c r="M124" s="17">
        <f t="shared" si="18"/>
        <v>1.5570133795079231</v>
      </c>
      <c r="N124" s="17">
        <f t="shared" si="28"/>
        <v>3271.2327905001293</v>
      </c>
      <c r="O124" s="24">
        <f t="shared" si="19"/>
        <v>17.916515417985192</v>
      </c>
      <c r="P124" s="7"/>
      <c r="Q124" s="25">
        <f t="shared" si="20"/>
        <v>2065.6486574074152</v>
      </c>
      <c r="R124" s="24">
        <f t="shared" si="21"/>
        <v>3267.6360358426346</v>
      </c>
      <c r="S124" s="7"/>
      <c r="T124" s="25">
        <f t="shared" si="22"/>
        <v>-0.53447487678622774</v>
      </c>
      <c r="U124" s="24">
        <f t="shared" si="23"/>
        <v>0.8467321085733881</v>
      </c>
      <c r="V124" s="7"/>
      <c r="W124" s="25">
        <f t="shared" si="24"/>
        <v>-0.52712948381005631</v>
      </c>
      <c r="X124" s="24">
        <f t="shared" si="29"/>
        <v>140.55446052087279</v>
      </c>
      <c r="Y124" s="7"/>
      <c r="Z124" s="25">
        <f t="shared" si="30"/>
        <v>-632</v>
      </c>
      <c r="AA124" s="17">
        <f t="shared" si="31"/>
        <v>140.56199999999993</v>
      </c>
      <c r="AB124" s="24">
        <f t="shared" si="25"/>
        <v>2.4532697031882682</v>
      </c>
      <c r="AC124" s="17">
        <f t="shared" si="26"/>
        <v>-7.5394791271321537E-3</v>
      </c>
    </row>
    <row r="125" spans="1:29" s="17" customFormat="1" x14ac:dyDescent="0.25">
      <c r="A125" s="17">
        <v>40</v>
      </c>
      <c r="B125" s="17">
        <v>-627</v>
      </c>
      <c r="C125" s="17">
        <v>14383</v>
      </c>
      <c r="D125" s="17">
        <v>14741</v>
      </c>
      <c r="E125" s="17">
        <v>12053</v>
      </c>
      <c r="F125" s="17">
        <v>11685</v>
      </c>
      <c r="G125" s="24"/>
      <c r="H125" s="7"/>
      <c r="I125" s="25">
        <f t="shared" si="32"/>
        <v>2330</v>
      </c>
      <c r="J125" s="24">
        <f t="shared" si="32"/>
        <v>3056</v>
      </c>
      <c r="K125" s="7"/>
      <c r="L125" s="25">
        <f t="shared" si="27"/>
        <v>2337.8072815927362</v>
      </c>
      <c r="M125" s="17">
        <f t="shared" si="18"/>
        <v>60.953645868277761</v>
      </c>
      <c r="N125" s="17">
        <f t="shared" si="28"/>
        <v>3054.9682800736259</v>
      </c>
      <c r="O125" s="24">
        <f t="shared" si="19"/>
        <v>1.0644460064773378</v>
      </c>
      <c r="P125" s="7"/>
      <c r="Q125" s="25">
        <f t="shared" si="20"/>
        <v>2369.6486574074152</v>
      </c>
      <c r="R125" s="24">
        <f t="shared" si="21"/>
        <v>3056.6360358426346</v>
      </c>
      <c r="S125" s="7"/>
      <c r="T125" s="25">
        <f t="shared" si="22"/>
        <v>-0.61313315294580528</v>
      </c>
      <c r="U125" s="24">
        <f t="shared" si="23"/>
        <v>0.79205635125241913</v>
      </c>
      <c r="V125" s="7"/>
      <c r="W125" s="25">
        <f t="shared" si="24"/>
        <v>-0.60626635339938872</v>
      </c>
      <c r="X125" s="24">
        <f t="shared" si="29"/>
        <v>135.02696538709</v>
      </c>
      <c r="Y125" s="7"/>
      <c r="Z125" s="25">
        <f t="shared" si="30"/>
        <v>-627</v>
      </c>
      <c r="AA125" s="17">
        <f t="shared" si="31"/>
        <v>134.91899999999993</v>
      </c>
      <c r="AB125" s="24">
        <f t="shared" si="25"/>
        <v>2.354780773498228</v>
      </c>
      <c r="AC125" s="17">
        <f t="shared" si="26"/>
        <v>0.10796538709007564</v>
      </c>
    </row>
    <row r="126" spans="1:29" s="17" customFormat="1" x14ac:dyDescent="0.25">
      <c r="A126" s="17">
        <v>41</v>
      </c>
      <c r="B126" s="17">
        <v>-627</v>
      </c>
      <c r="C126" s="17">
        <v>14530</v>
      </c>
      <c r="D126" s="17">
        <v>14613</v>
      </c>
      <c r="E126" s="17">
        <v>11908</v>
      </c>
      <c r="F126" s="17">
        <v>11808</v>
      </c>
      <c r="G126" s="24"/>
      <c r="H126" s="7"/>
      <c r="I126" s="25">
        <f t="shared" si="32"/>
        <v>2622</v>
      </c>
      <c r="J126" s="24">
        <f t="shared" si="32"/>
        <v>2805</v>
      </c>
      <c r="K126" s="7"/>
      <c r="L126" s="25">
        <f t="shared" si="27"/>
        <v>2625.3123197777663</v>
      </c>
      <c r="M126" s="17">
        <f t="shared" si="18"/>
        <v>10.971462310182014</v>
      </c>
      <c r="N126" s="17">
        <f t="shared" si="28"/>
        <v>2809.0450910442464</v>
      </c>
      <c r="O126" s="24">
        <f t="shared" si="19"/>
        <v>16.362761556242585</v>
      </c>
      <c r="P126" s="7"/>
      <c r="Q126" s="25">
        <f t="shared" si="20"/>
        <v>2661.6486574074152</v>
      </c>
      <c r="R126" s="24">
        <f t="shared" si="21"/>
        <v>2805.6360358426346</v>
      </c>
      <c r="S126" s="7"/>
      <c r="T126" s="25">
        <f t="shared" si="22"/>
        <v>-0.68868649715171537</v>
      </c>
      <c r="U126" s="24">
        <f t="shared" si="23"/>
        <v>0.72701552145354142</v>
      </c>
      <c r="V126" s="7"/>
      <c r="W126" s="25">
        <f t="shared" si="24"/>
        <v>-0.6823883380042769</v>
      </c>
      <c r="X126" s="24">
        <f t="shared" si="29"/>
        <v>129.27221418014994</v>
      </c>
      <c r="Y126" s="7"/>
      <c r="Z126" s="25">
        <f t="shared" si="30"/>
        <v>-627</v>
      </c>
      <c r="AA126" s="17">
        <f t="shared" si="31"/>
        <v>129.27599999999993</v>
      </c>
      <c r="AB126" s="24">
        <f t="shared" si="25"/>
        <v>2.2562918438081878</v>
      </c>
      <c r="AC126" s="17">
        <f t="shared" si="26"/>
        <v>-3.7858198499804985E-3</v>
      </c>
    </row>
    <row r="127" spans="1:29" s="17" customFormat="1" x14ac:dyDescent="0.25">
      <c r="A127" s="17">
        <v>42</v>
      </c>
      <c r="B127" s="17">
        <v>-608</v>
      </c>
      <c r="C127" s="17">
        <v>14654</v>
      </c>
      <c r="D127" s="17">
        <v>14474</v>
      </c>
      <c r="E127" s="17">
        <v>11778</v>
      </c>
      <c r="F127" s="17">
        <v>11936</v>
      </c>
      <c r="G127" s="24"/>
      <c r="H127" s="7"/>
      <c r="I127" s="25">
        <f t="shared" si="32"/>
        <v>2876</v>
      </c>
      <c r="J127" s="24">
        <f t="shared" si="32"/>
        <v>2538</v>
      </c>
      <c r="K127" s="7"/>
      <c r="L127" s="25">
        <f t="shared" si="27"/>
        <v>2879.4508729132531</v>
      </c>
      <c r="M127" s="17">
        <f t="shared" si="18"/>
        <v>11.908523863423792</v>
      </c>
      <c r="N127" s="17">
        <f t="shared" si="28"/>
        <v>2544.5048034678457</v>
      </c>
      <c r="O127" s="24">
        <f t="shared" si="19"/>
        <v>42.312468155297502</v>
      </c>
      <c r="P127" s="7"/>
      <c r="Q127" s="25">
        <f t="shared" si="20"/>
        <v>2915.6486574074152</v>
      </c>
      <c r="R127" s="24">
        <f t="shared" si="21"/>
        <v>2538.6360358426346</v>
      </c>
      <c r="S127" s="7"/>
      <c r="T127" s="25">
        <f t="shared" si="22"/>
        <v>-0.75440755683767835</v>
      </c>
      <c r="U127" s="24">
        <f t="shared" si="23"/>
        <v>0.65782866266350015</v>
      </c>
      <c r="V127" s="7"/>
      <c r="W127" s="25">
        <f t="shared" si="24"/>
        <v>-0.74871373186697576</v>
      </c>
      <c r="X127" s="24">
        <f t="shared" si="29"/>
        <v>123.76153248583296</v>
      </c>
      <c r="Y127" s="7"/>
      <c r="Z127" s="25">
        <f t="shared" si="30"/>
        <v>-608</v>
      </c>
      <c r="AA127" s="17">
        <f t="shared" si="31"/>
        <v>123.80399999999993</v>
      </c>
      <c r="AB127" s="24">
        <f t="shared" si="25"/>
        <v>2.1607874271390584</v>
      </c>
      <c r="AC127" s="17">
        <f t="shared" si="26"/>
        <v>-4.2467514166972364E-2</v>
      </c>
    </row>
    <row r="128" spans="1:29" s="17" customFormat="1" x14ac:dyDescent="0.25">
      <c r="A128" s="17">
        <v>43</v>
      </c>
      <c r="B128" s="17">
        <v>-609</v>
      </c>
      <c r="C128" s="17">
        <v>14772</v>
      </c>
      <c r="D128" s="17">
        <v>14337</v>
      </c>
      <c r="E128" s="17">
        <v>11666</v>
      </c>
      <c r="F128" s="17">
        <v>12083</v>
      </c>
      <c r="G128" s="24"/>
      <c r="H128" s="7"/>
      <c r="I128" s="25">
        <f t="shared" si="32"/>
        <v>3106</v>
      </c>
      <c r="J128" s="24">
        <f t="shared" si="32"/>
        <v>2254</v>
      </c>
      <c r="K128" s="7"/>
      <c r="L128" s="25">
        <f t="shared" si="27"/>
        <v>3107.3225111286256</v>
      </c>
      <c r="M128" s="17">
        <f t="shared" si="18"/>
        <v>1.7490356853385383</v>
      </c>
      <c r="N128" s="17">
        <f t="shared" si="28"/>
        <v>2256.2433738156883</v>
      </c>
      <c r="O128" s="24">
        <f t="shared" si="19"/>
        <v>5.0327260769158872</v>
      </c>
      <c r="P128" s="7"/>
      <c r="Q128" s="25">
        <f t="shared" si="20"/>
        <v>3145.6486574074152</v>
      </c>
      <c r="R128" s="24">
        <f t="shared" si="21"/>
        <v>2254.6360358426346</v>
      </c>
      <c r="S128" s="7"/>
      <c r="T128" s="25">
        <f t="shared" si="22"/>
        <v>-0.81391875261630608</v>
      </c>
      <c r="U128" s="24">
        <f t="shared" si="23"/>
        <v>0.58423664807034759</v>
      </c>
      <c r="V128" s="7"/>
      <c r="W128" s="25">
        <f t="shared" si="24"/>
        <v>-0.80886734676354521</v>
      </c>
      <c r="X128" s="24">
        <f t="shared" si="29"/>
        <v>118.29881204527095</v>
      </c>
      <c r="Y128" s="7"/>
      <c r="Z128" s="25">
        <f t="shared" si="30"/>
        <v>-609</v>
      </c>
      <c r="AA128" s="17">
        <f t="shared" si="31"/>
        <v>118.32299999999994</v>
      </c>
      <c r="AB128" s="24">
        <f t="shared" si="25"/>
        <v>2.0651259308372496</v>
      </c>
      <c r="AC128" s="17">
        <f t="shared" si="26"/>
        <v>-2.4187954728986938E-2</v>
      </c>
    </row>
    <row r="129" spans="1:29" s="17" customFormat="1" x14ac:dyDescent="0.25">
      <c r="A129" s="17">
        <v>44</v>
      </c>
      <c r="B129" s="17">
        <v>-629</v>
      </c>
      <c r="C129" s="17">
        <v>14878</v>
      </c>
      <c r="D129" s="17">
        <v>14171</v>
      </c>
      <c r="E129" s="17">
        <v>11564</v>
      </c>
      <c r="F129" s="17">
        <v>12239</v>
      </c>
      <c r="G129" s="24"/>
      <c r="H129" s="7"/>
      <c r="I129" s="25">
        <f t="shared" si="32"/>
        <v>3314</v>
      </c>
      <c r="J129" s="24">
        <f t="shared" si="32"/>
        <v>1932</v>
      </c>
      <c r="K129" s="7"/>
      <c r="L129" s="25">
        <f t="shared" si="27"/>
        <v>3312.432054005792</v>
      </c>
      <c r="M129" s="17">
        <f t="shared" si="18"/>
        <v>2.4584546407529229</v>
      </c>
      <c r="N129" s="17">
        <f t="shared" si="28"/>
        <v>1936.851508406899</v>
      </c>
      <c r="O129" s="24">
        <f t="shared" si="19"/>
        <v>23.537133822211956</v>
      </c>
      <c r="P129" s="7"/>
      <c r="Q129" s="25">
        <f t="shared" si="20"/>
        <v>3353.6486574074152</v>
      </c>
      <c r="R129" s="24">
        <f t="shared" si="21"/>
        <v>1932.6360358426346</v>
      </c>
      <c r="S129" s="7"/>
      <c r="T129" s="25">
        <f t="shared" si="22"/>
        <v>-0.86773757314654343</v>
      </c>
      <c r="U129" s="24">
        <f t="shared" si="23"/>
        <v>0.50079781462318174</v>
      </c>
      <c r="V129" s="7"/>
      <c r="W129" s="25">
        <f t="shared" si="24"/>
        <v>-0.8634140272642552</v>
      </c>
      <c r="X129" s="24">
        <f t="shared" si="29"/>
        <v>112.57322488605769</v>
      </c>
      <c r="Y129" s="7"/>
      <c r="Z129" s="25">
        <f t="shared" si="30"/>
        <v>-629</v>
      </c>
      <c r="AA129" s="17">
        <f t="shared" si="31"/>
        <v>112.66199999999994</v>
      </c>
      <c r="AB129" s="24">
        <f t="shared" si="25"/>
        <v>1.9663228418818506</v>
      </c>
      <c r="AC129" s="17">
        <f t="shared" si="26"/>
        <v>-8.8775113942247685E-2</v>
      </c>
    </row>
    <row r="130" spans="1:29" s="17" customFormat="1" x14ac:dyDescent="0.25">
      <c r="A130" s="17">
        <v>45</v>
      </c>
      <c r="B130" s="17">
        <v>-620</v>
      </c>
      <c r="C130" s="17">
        <v>14957</v>
      </c>
      <c r="D130" s="17">
        <v>14007</v>
      </c>
      <c r="E130" s="17">
        <v>11478</v>
      </c>
      <c r="F130" s="17">
        <v>12408</v>
      </c>
      <c r="G130" s="24"/>
      <c r="H130" s="7"/>
      <c r="I130" s="25">
        <f t="shared" si="32"/>
        <v>3479</v>
      </c>
      <c r="J130" s="24">
        <f t="shared" si="32"/>
        <v>1599</v>
      </c>
      <c r="K130" s="7"/>
      <c r="L130" s="25">
        <f t="shared" si="27"/>
        <v>3482.6017397045061</v>
      </c>
      <c r="M130" s="17">
        <f t="shared" si="18"/>
        <v>12.972528899016007</v>
      </c>
      <c r="N130" s="17">
        <f t="shared" si="28"/>
        <v>1603.4937292503523</v>
      </c>
      <c r="O130" s="24">
        <f t="shared" si="19"/>
        <v>20.193602575471996</v>
      </c>
      <c r="P130" s="7"/>
      <c r="Q130" s="25">
        <f t="shared" si="20"/>
        <v>3518.6486574074152</v>
      </c>
      <c r="R130" s="24">
        <f t="shared" si="21"/>
        <v>1599.6360358426346</v>
      </c>
      <c r="S130" s="7"/>
      <c r="T130" s="25">
        <f t="shared" si="22"/>
        <v>-0.91043038750947214</v>
      </c>
      <c r="U130" s="24">
        <f t="shared" si="23"/>
        <v>0.41450858624459092</v>
      </c>
      <c r="V130" s="7"/>
      <c r="W130" s="25">
        <f t="shared" si="24"/>
        <v>-0.90685907587279901</v>
      </c>
      <c r="X130" s="24">
        <f t="shared" si="29"/>
        <v>107.02288147568891</v>
      </c>
      <c r="Y130" s="7"/>
      <c r="Z130" s="25">
        <f t="shared" si="30"/>
        <v>-620</v>
      </c>
      <c r="AA130" s="17">
        <f t="shared" si="31"/>
        <v>107.08199999999994</v>
      </c>
      <c r="AB130" s="24">
        <f t="shared" si="25"/>
        <v>1.8689334696205668</v>
      </c>
      <c r="AC130" s="17">
        <f t="shared" si="26"/>
        <v>-5.9118524311031706E-2</v>
      </c>
    </row>
    <row r="131" spans="1:29" s="17" customFormat="1" x14ac:dyDescent="0.25">
      <c r="A131" s="17">
        <v>46</v>
      </c>
      <c r="B131" s="17">
        <v>-633</v>
      </c>
      <c r="C131" s="17">
        <v>15025</v>
      </c>
      <c r="D131" s="17">
        <v>13826</v>
      </c>
      <c r="E131" s="17">
        <v>11405</v>
      </c>
      <c r="F131" s="17">
        <v>12582</v>
      </c>
      <c r="G131" s="24"/>
      <c r="H131" s="7"/>
      <c r="I131" s="25">
        <f t="shared" si="32"/>
        <v>3620</v>
      </c>
      <c r="J131" s="24">
        <f t="shared" si="32"/>
        <v>1244</v>
      </c>
      <c r="K131" s="7"/>
      <c r="L131" s="25">
        <f t="shared" si="27"/>
        <v>3621.8751160408524</v>
      </c>
      <c r="M131" s="17">
        <f t="shared" si="18"/>
        <v>3.5160601666619424</v>
      </c>
      <c r="N131" s="17">
        <f t="shared" si="28"/>
        <v>1247.464215663422</v>
      </c>
      <c r="O131" s="24">
        <f t="shared" si="19"/>
        <v>12.000790162698397</v>
      </c>
      <c r="P131" s="7"/>
      <c r="Q131" s="25">
        <f t="shared" si="20"/>
        <v>3659.6486574074152</v>
      </c>
      <c r="R131" s="24">
        <f t="shared" si="21"/>
        <v>1244.6360358426346</v>
      </c>
      <c r="S131" s="7"/>
      <c r="T131" s="25">
        <f t="shared" si="22"/>
        <v>-0.9469133379650656</v>
      </c>
      <c r="U131" s="24">
        <f t="shared" si="23"/>
        <v>0.32251856800315026</v>
      </c>
      <c r="V131" s="7"/>
      <c r="W131" s="25">
        <f t="shared" si="24"/>
        <v>-0.94414361607055008</v>
      </c>
      <c r="X131" s="24">
        <f t="shared" si="29"/>
        <v>101.31873251441561</v>
      </c>
      <c r="Y131" s="7"/>
      <c r="Z131" s="25">
        <f t="shared" si="30"/>
        <v>-633</v>
      </c>
      <c r="AA131" s="17">
        <f t="shared" si="31"/>
        <v>101.38499999999993</v>
      </c>
      <c r="AB131" s="24">
        <f t="shared" si="25"/>
        <v>1.7695020621344497</v>
      </c>
      <c r="AC131" s="17">
        <f t="shared" si="26"/>
        <v>-6.6267485584319274E-2</v>
      </c>
    </row>
    <row r="132" spans="1:29" s="17" customFormat="1" x14ac:dyDescent="0.25">
      <c r="A132" s="17">
        <v>47</v>
      </c>
      <c r="B132" s="17">
        <v>-641</v>
      </c>
      <c r="C132" s="17">
        <v>15076</v>
      </c>
      <c r="D132" s="17">
        <v>13633</v>
      </c>
      <c r="E132" s="17">
        <v>11348</v>
      </c>
      <c r="F132" s="17">
        <v>12762</v>
      </c>
      <c r="G132" s="24"/>
      <c r="H132" s="7"/>
      <c r="I132" s="25">
        <f t="shared" si="32"/>
        <v>3728</v>
      </c>
      <c r="J132" s="24">
        <f t="shared" si="32"/>
        <v>871</v>
      </c>
      <c r="K132" s="7"/>
      <c r="L132" s="25">
        <f t="shared" si="27"/>
        <v>3726.0278797512751</v>
      </c>
      <c r="M132" s="17">
        <f t="shared" si="18"/>
        <v>3.8892582754306724</v>
      </c>
      <c r="N132" s="17">
        <f t="shared" si="28"/>
        <v>874.37007602657968</v>
      </c>
      <c r="O132" s="24">
        <f t="shared" si="19"/>
        <v>11.357412424927094</v>
      </c>
      <c r="P132" s="7"/>
      <c r="Q132" s="25">
        <f t="shared" si="20"/>
        <v>3767.6486574074152</v>
      </c>
      <c r="R132" s="24">
        <f t="shared" si="21"/>
        <v>871.63603584263456</v>
      </c>
      <c r="S132" s="7"/>
      <c r="T132" s="25">
        <f t="shared" si="22"/>
        <v>-0.97485772554807348</v>
      </c>
      <c r="U132" s="24">
        <f t="shared" si="23"/>
        <v>0.22586426714665062</v>
      </c>
      <c r="V132" s="7"/>
      <c r="W132" s="25">
        <f t="shared" si="24"/>
        <v>-0.97292984434288687</v>
      </c>
      <c r="X132" s="24">
        <f t="shared" si="29"/>
        <v>95.528242098932139</v>
      </c>
      <c r="Y132" s="7"/>
      <c r="Z132" s="25">
        <f t="shared" si="30"/>
        <v>-641</v>
      </c>
      <c r="AA132" s="17">
        <f t="shared" si="31"/>
        <v>95.615999999999929</v>
      </c>
      <c r="AB132" s="24">
        <f t="shared" si="25"/>
        <v>1.6688140175868968</v>
      </c>
      <c r="AC132" s="17">
        <f t="shared" si="26"/>
        <v>-8.7757901067789135E-2</v>
      </c>
    </row>
    <row r="133" spans="1:29" s="17" customFormat="1" x14ac:dyDescent="0.25">
      <c r="A133" s="17">
        <v>48</v>
      </c>
      <c r="B133" s="17">
        <v>-627</v>
      </c>
      <c r="C133" s="17">
        <v>15109</v>
      </c>
      <c r="D133" s="17">
        <v>13456</v>
      </c>
      <c r="E133" s="17">
        <v>11317</v>
      </c>
      <c r="F133" s="17">
        <v>12953</v>
      </c>
      <c r="G133" s="24"/>
      <c r="H133" s="7"/>
      <c r="I133" s="25">
        <f t="shared" si="32"/>
        <v>3792</v>
      </c>
      <c r="J133" s="24">
        <f t="shared" si="32"/>
        <v>503</v>
      </c>
      <c r="K133" s="7"/>
      <c r="L133" s="25">
        <f t="shared" si="27"/>
        <v>3790.9901686382968</v>
      </c>
      <c r="M133" s="17">
        <f t="shared" si="18"/>
        <v>1.0197593790792656</v>
      </c>
      <c r="N133" s="17">
        <f t="shared" si="28"/>
        <v>500.81187603556259</v>
      </c>
      <c r="O133" s="24">
        <f t="shared" si="19"/>
        <v>4.7878864837452841</v>
      </c>
      <c r="P133" s="7"/>
      <c r="Q133" s="25">
        <f t="shared" si="20"/>
        <v>3831.6486574074152</v>
      </c>
      <c r="R133" s="24">
        <f t="shared" si="21"/>
        <v>503.63603584263461</v>
      </c>
      <c r="S133" s="7"/>
      <c r="T133" s="25">
        <f t="shared" si="22"/>
        <v>-0.99141736263430036</v>
      </c>
      <c r="U133" s="24">
        <f t="shared" si="23"/>
        <v>0.13050560034988962</v>
      </c>
      <c r="V133" s="7"/>
      <c r="W133" s="25">
        <f t="shared" si="24"/>
        <v>-0.99031962082705238</v>
      </c>
      <c r="X133" s="24">
        <f t="shared" si="29"/>
        <v>89.965867495208954</v>
      </c>
      <c r="Y133" s="7"/>
      <c r="Z133" s="25">
        <f t="shared" si="30"/>
        <v>-627</v>
      </c>
      <c r="AA133" s="17">
        <f t="shared" si="31"/>
        <v>89.972999999999928</v>
      </c>
      <c r="AB133" s="24">
        <f t="shared" si="25"/>
        <v>1.5703250878968567</v>
      </c>
      <c r="AC133" s="17">
        <f t="shared" si="26"/>
        <v>-7.1325047909738259E-3</v>
      </c>
    </row>
    <row r="134" spans="1:29" s="17" customFormat="1" x14ac:dyDescent="0.25">
      <c r="A134" s="17">
        <v>49</v>
      </c>
      <c r="B134" s="17">
        <v>-618</v>
      </c>
      <c r="C134" s="17">
        <v>15120</v>
      </c>
      <c r="D134" s="17">
        <v>13261</v>
      </c>
      <c r="E134" s="17">
        <v>11301</v>
      </c>
      <c r="F134" s="17">
        <v>13129</v>
      </c>
      <c r="G134" s="24"/>
      <c r="H134" s="7"/>
      <c r="I134" s="25">
        <f t="shared" si="32"/>
        <v>3819</v>
      </c>
      <c r="J134" s="24">
        <f t="shared" si="32"/>
        <v>132</v>
      </c>
      <c r="K134" s="7"/>
      <c r="L134" s="25">
        <f t="shared" si="27"/>
        <v>3818.6729452783152</v>
      </c>
      <c r="M134" s="17">
        <f t="shared" si="18"/>
        <v>0.10696479097633324</v>
      </c>
      <c r="N134" s="17">
        <f t="shared" si="28"/>
        <v>127.83794353996431</v>
      </c>
      <c r="O134" s="24">
        <f t="shared" si="19"/>
        <v>17.322713976524785</v>
      </c>
      <c r="P134" s="7"/>
      <c r="Q134" s="25">
        <f t="shared" si="20"/>
        <v>3858.6486574074152</v>
      </c>
      <c r="R134" s="24">
        <f t="shared" si="21"/>
        <v>132.63603584263458</v>
      </c>
      <c r="S134" s="7"/>
      <c r="T134" s="25">
        <f t="shared" si="22"/>
        <v>-0.99840345953005227</v>
      </c>
      <c r="U134" s="24">
        <f t="shared" si="23"/>
        <v>3.4369553117285442E-2</v>
      </c>
      <c r="V134" s="7"/>
      <c r="W134" s="25">
        <f t="shared" si="24"/>
        <v>-0.99814225724408145</v>
      </c>
      <c r="X134" s="24">
        <f t="shared" si="29"/>
        <v>84.430730184568574</v>
      </c>
      <c r="Y134" s="7"/>
      <c r="Z134" s="25">
        <f t="shared" si="30"/>
        <v>-618</v>
      </c>
      <c r="AA134" s="17">
        <f t="shared" si="31"/>
        <v>84.41099999999993</v>
      </c>
      <c r="AB134" s="24">
        <f t="shared" si="25"/>
        <v>1.4732498749009324</v>
      </c>
      <c r="AC134" s="17">
        <f t="shared" si="26"/>
        <v>1.9730184568643949E-2</v>
      </c>
    </row>
    <row r="135" spans="1:29" s="17" customFormat="1" x14ac:dyDescent="0.25">
      <c r="A135" s="17">
        <v>50</v>
      </c>
      <c r="B135" s="17">
        <v>-619</v>
      </c>
      <c r="C135" s="17">
        <v>15131</v>
      </c>
      <c r="D135" s="17">
        <v>13085</v>
      </c>
      <c r="E135" s="17">
        <v>11312</v>
      </c>
      <c r="F135" s="17">
        <v>13325</v>
      </c>
      <c r="G135" s="24"/>
      <c r="H135" s="7"/>
      <c r="I135" s="25">
        <f t="shared" si="32"/>
        <v>3819</v>
      </c>
      <c r="J135" s="24">
        <f t="shared" si="32"/>
        <v>-240</v>
      </c>
      <c r="K135" s="7"/>
      <c r="L135" s="25">
        <f t="shared" si="27"/>
        <v>3809.9646706898857</v>
      </c>
      <c r="M135" s="17">
        <f t="shared" si="18"/>
        <v>81.637175742210928</v>
      </c>
      <c r="N135" s="17">
        <f t="shared" si="28"/>
        <v>-246.94943846895899</v>
      </c>
      <c r="O135" s="24">
        <f t="shared" si="19"/>
        <v>48.294695033847042</v>
      </c>
      <c r="P135" s="7"/>
      <c r="Q135" s="25">
        <f t="shared" si="20"/>
        <v>3858.6486574074152</v>
      </c>
      <c r="R135" s="24">
        <f t="shared" si="21"/>
        <v>-239.36396415736542</v>
      </c>
      <c r="S135" s="7"/>
      <c r="T135" s="25">
        <f t="shared" si="22"/>
        <v>-0.99840345953005227</v>
      </c>
      <c r="U135" s="24">
        <f t="shared" si="23"/>
        <v>-6.2025620927266455E-2</v>
      </c>
      <c r="V135" s="7"/>
      <c r="W135" s="25">
        <f t="shared" si="24"/>
        <v>-0.99898078656112044</v>
      </c>
      <c r="X135" s="24">
        <f t="shared" si="29"/>
        <v>78.905742603354952</v>
      </c>
      <c r="Y135" s="7"/>
      <c r="Z135" s="25">
        <f t="shared" si="30"/>
        <v>-619</v>
      </c>
      <c r="AA135" s="17">
        <f t="shared" si="31"/>
        <v>78.839999999999932</v>
      </c>
      <c r="AB135" s="24">
        <f t="shared" si="25"/>
        <v>1.3760175822723282</v>
      </c>
      <c r="AC135" s="17">
        <f t="shared" si="26"/>
        <v>6.5742603355019469E-2</v>
      </c>
    </row>
    <row r="136" spans="1:29" s="17" customFormat="1" x14ac:dyDescent="0.25">
      <c r="A136" s="17">
        <v>51</v>
      </c>
      <c r="B136" s="17">
        <v>-605</v>
      </c>
      <c r="C136" s="17">
        <v>15094</v>
      </c>
      <c r="D136" s="17">
        <v>12898</v>
      </c>
      <c r="E136" s="17">
        <v>11327</v>
      </c>
      <c r="F136" s="17">
        <v>13502</v>
      </c>
      <c r="G136" s="24"/>
      <c r="H136" s="7"/>
      <c r="I136" s="25">
        <f t="shared" si="32"/>
        <v>3767</v>
      </c>
      <c r="J136" s="24">
        <f t="shared" si="32"/>
        <v>-604</v>
      </c>
      <c r="K136" s="7"/>
      <c r="L136" s="25">
        <f t="shared" si="27"/>
        <v>3766.2929862273804</v>
      </c>
      <c r="M136" s="17">
        <f t="shared" si="18"/>
        <v>0.49986847467376455</v>
      </c>
      <c r="N136" s="17">
        <f t="shared" si="28"/>
        <v>-611.03135906446585</v>
      </c>
      <c r="O136" s="24">
        <f t="shared" si="19"/>
        <v>49.440010293446022</v>
      </c>
      <c r="P136" s="7"/>
      <c r="Q136" s="25">
        <f t="shared" si="20"/>
        <v>3806.6486574074152</v>
      </c>
      <c r="R136" s="24">
        <f t="shared" si="21"/>
        <v>-603.36396415736544</v>
      </c>
      <c r="S136" s="7"/>
      <c r="T136" s="25">
        <f t="shared" si="22"/>
        <v>-0.98494875439749296</v>
      </c>
      <c r="U136" s="24">
        <f t="shared" si="23"/>
        <v>-0.1563477804762366</v>
      </c>
      <c r="V136" s="7"/>
      <c r="W136" s="25">
        <f t="shared" si="24"/>
        <v>-0.98634606880536169</v>
      </c>
      <c r="X136" s="24">
        <f t="shared" si="29"/>
        <v>73.451479020905481</v>
      </c>
      <c r="Y136" s="7"/>
      <c r="Z136" s="25">
        <f t="shared" si="30"/>
        <v>-605</v>
      </c>
      <c r="AA136" s="17">
        <f t="shared" si="31"/>
        <v>73.394999999999939</v>
      </c>
      <c r="AB136" s="24">
        <f t="shared" si="25"/>
        <v>1.2809844045012371</v>
      </c>
      <c r="AC136" s="17">
        <f t="shared" si="26"/>
        <v>5.6479020905541688E-2</v>
      </c>
    </row>
    <row r="137" spans="1:29" s="17" customFormat="1" x14ac:dyDescent="0.25">
      <c r="A137" s="17">
        <v>52</v>
      </c>
      <c r="B137" s="17">
        <v>-615</v>
      </c>
      <c r="C137" s="17">
        <v>15071</v>
      </c>
      <c r="D137" s="17">
        <v>12716</v>
      </c>
      <c r="E137" s="17">
        <v>11374</v>
      </c>
      <c r="F137" s="17">
        <v>13689</v>
      </c>
      <c r="G137" s="24"/>
      <c r="H137" s="7"/>
      <c r="I137" s="25">
        <f t="shared" si="32"/>
        <v>3697</v>
      </c>
      <c r="J137" s="24">
        <f t="shared" si="32"/>
        <v>-973</v>
      </c>
      <c r="K137" s="7"/>
      <c r="L137" s="25">
        <f t="shared" si="27"/>
        <v>3686.6836280946504</v>
      </c>
      <c r="M137" s="17">
        <f t="shared" si="18"/>
        <v>106.42752928948592</v>
      </c>
      <c r="N137" s="17">
        <f t="shared" si="28"/>
        <v>-975.45552642366806</v>
      </c>
      <c r="O137" s="24">
        <f t="shared" si="19"/>
        <v>6.0296100173320601</v>
      </c>
      <c r="P137" s="7"/>
      <c r="Q137" s="25">
        <f t="shared" si="20"/>
        <v>3736.6486574074152</v>
      </c>
      <c r="R137" s="24">
        <f t="shared" si="21"/>
        <v>-972.36396415736544</v>
      </c>
      <c r="S137" s="7"/>
      <c r="T137" s="25">
        <f t="shared" si="22"/>
        <v>-0.96683665133443231</v>
      </c>
      <c r="U137" s="24">
        <f t="shared" si="23"/>
        <v>-0.25196557408494535</v>
      </c>
      <c r="V137" s="7"/>
      <c r="W137" s="25">
        <f t="shared" si="24"/>
        <v>-0.96906504746423439</v>
      </c>
      <c r="X137" s="24">
        <f t="shared" si="29"/>
        <v>67.883917999891764</v>
      </c>
      <c r="Y137" s="7"/>
      <c r="Z137" s="25">
        <f t="shared" si="30"/>
        <v>-615</v>
      </c>
      <c r="AA137" s="17">
        <f t="shared" si="31"/>
        <v>67.859999999999943</v>
      </c>
      <c r="AB137" s="24">
        <f t="shared" si="25"/>
        <v>1.1843804304033509</v>
      </c>
      <c r="AC137" s="17">
        <f t="shared" si="26"/>
        <v>2.3917999891821751E-2</v>
      </c>
    </row>
    <row r="138" spans="1:29" s="17" customFormat="1" x14ac:dyDescent="0.25">
      <c r="A138" s="17">
        <v>53</v>
      </c>
      <c r="B138" s="17">
        <v>-639</v>
      </c>
      <c r="C138" s="17">
        <v>15021</v>
      </c>
      <c r="D138" s="17">
        <v>12542</v>
      </c>
      <c r="E138" s="17">
        <v>11439</v>
      </c>
      <c r="F138" s="17">
        <v>13885</v>
      </c>
      <c r="G138" s="24"/>
      <c r="H138" s="7"/>
      <c r="I138" s="25">
        <f t="shared" si="32"/>
        <v>3582</v>
      </c>
      <c r="J138" s="24">
        <f t="shared" si="32"/>
        <v>-1343</v>
      </c>
      <c r="K138" s="7"/>
      <c r="L138" s="25">
        <f t="shared" si="27"/>
        <v>3567.1552314681526</v>
      </c>
      <c r="M138" s="17">
        <f t="shared" si="18"/>
        <v>220.36715276412744</v>
      </c>
      <c r="N138" s="17">
        <f t="shared" si="28"/>
        <v>-1344.4080148226258</v>
      </c>
      <c r="O138" s="24">
        <f t="shared" si="19"/>
        <v>1.982505740733888</v>
      </c>
      <c r="P138" s="7"/>
      <c r="Q138" s="25">
        <f t="shared" si="20"/>
        <v>3621.6486574074152</v>
      </c>
      <c r="R138" s="24">
        <f t="shared" si="21"/>
        <v>-1342.3639641573654</v>
      </c>
      <c r="S138" s="7"/>
      <c r="T138" s="25">
        <f t="shared" si="22"/>
        <v>-0.93708105344511849</v>
      </c>
      <c r="U138" s="24">
        <f t="shared" si="23"/>
        <v>-0.34784249450560178</v>
      </c>
      <c r="V138" s="7"/>
      <c r="W138" s="25">
        <f t="shared" si="24"/>
        <v>-0.94014234488241188</v>
      </c>
      <c r="X138" s="24">
        <f t="shared" si="29"/>
        <v>62.154685516180336</v>
      </c>
      <c r="Y138" s="7"/>
      <c r="Z138" s="25">
        <f t="shared" si="30"/>
        <v>-639</v>
      </c>
      <c r="AA138" s="17">
        <f t="shared" si="31"/>
        <v>62.108999999999945</v>
      </c>
      <c r="AB138" s="24">
        <f t="shared" si="25"/>
        <v>1.0840065451211571</v>
      </c>
      <c r="AC138" s="17">
        <f t="shared" si="26"/>
        <v>4.5685516180391517E-2</v>
      </c>
    </row>
    <row r="139" spans="1:29" s="17" customFormat="1" x14ac:dyDescent="0.25">
      <c r="A139" s="17">
        <v>54</v>
      </c>
      <c r="B139" s="17">
        <v>-635</v>
      </c>
      <c r="C139" s="17">
        <v>14927</v>
      </c>
      <c r="D139" s="17">
        <v>12356</v>
      </c>
      <c r="E139" s="17">
        <v>11509</v>
      </c>
      <c r="F139" s="17">
        <v>14050</v>
      </c>
      <c r="G139" s="24"/>
      <c r="H139" s="7"/>
      <c r="I139" s="25">
        <f t="shared" si="32"/>
        <v>3418</v>
      </c>
      <c r="J139" s="24">
        <f t="shared" si="32"/>
        <v>-1694</v>
      </c>
      <c r="K139" s="7"/>
      <c r="L139" s="25">
        <f t="shared" si="27"/>
        <v>3412.3876156580773</v>
      </c>
      <c r="M139" s="17">
        <f t="shared" si="18"/>
        <v>31.498858001459482</v>
      </c>
      <c r="N139" s="17">
        <f t="shared" si="28"/>
        <v>-1697.6345476410811</v>
      </c>
      <c r="O139" s="24">
        <f t="shared" si="19"/>
        <v>13.209936555288181</v>
      </c>
      <c r="P139" s="7"/>
      <c r="Q139" s="25">
        <f t="shared" si="20"/>
        <v>3457.6486574074152</v>
      </c>
      <c r="R139" s="24">
        <f t="shared" si="21"/>
        <v>-1693.3639641573654</v>
      </c>
      <c r="S139" s="7"/>
      <c r="T139" s="25">
        <f t="shared" si="22"/>
        <v>-0.89464698341166216</v>
      </c>
      <c r="U139" s="24">
        <f t="shared" si="23"/>
        <v>-0.43879600549925157</v>
      </c>
      <c r="V139" s="7"/>
      <c r="W139" s="25">
        <f t="shared" si="24"/>
        <v>-0.89849786236283546</v>
      </c>
      <c r="X139" s="24">
        <f t="shared" si="29"/>
        <v>56.429293359916414</v>
      </c>
      <c r="Y139" s="7"/>
      <c r="Z139" s="25">
        <f t="shared" si="30"/>
        <v>-635</v>
      </c>
      <c r="AA139" s="17">
        <f t="shared" si="31"/>
        <v>56.393999999999949</v>
      </c>
      <c r="AB139" s="24">
        <f t="shared" si="25"/>
        <v>0.98426097836968118</v>
      </c>
      <c r="AC139" s="17">
        <f t="shared" si="26"/>
        <v>3.5293359916465761E-2</v>
      </c>
    </row>
    <row r="140" spans="1:29" s="17" customFormat="1" x14ac:dyDescent="0.25">
      <c r="A140" s="17">
        <v>55</v>
      </c>
      <c r="B140" s="17">
        <v>-625</v>
      </c>
      <c r="C140" s="17">
        <v>14840</v>
      </c>
      <c r="D140" s="17">
        <v>12191</v>
      </c>
      <c r="E140" s="17">
        <v>11604</v>
      </c>
      <c r="F140" s="17">
        <v>14223</v>
      </c>
      <c r="G140" s="24"/>
      <c r="H140" s="7"/>
      <c r="I140" s="25">
        <f t="shared" si="32"/>
        <v>3236</v>
      </c>
      <c r="J140" s="24">
        <f t="shared" si="32"/>
        <v>-2032</v>
      </c>
      <c r="K140" s="7"/>
      <c r="L140" s="25">
        <f t="shared" si="27"/>
        <v>3226.5221994590597</v>
      </c>
      <c r="M140" s="17">
        <f t="shared" si="18"/>
        <v>89.828703093847849</v>
      </c>
      <c r="N140" s="17">
        <f t="shared" si="28"/>
        <v>-2028.8142429354093</v>
      </c>
      <c r="O140" s="24">
        <f t="shared" si="19"/>
        <v>10.149048074589484</v>
      </c>
      <c r="P140" s="7"/>
      <c r="Q140" s="25">
        <f t="shared" si="20"/>
        <v>3275.6486574074152</v>
      </c>
      <c r="R140" s="24">
        <f t="shared" si="21"/>
        <v>-2031.3639641573654</v>
      </c>
      <c r="S140" s="7"/>
      <c r="T140" s="25">
        <f t="shared" si="22"/>
        <v>-0.84755551544770447</v>
      </c>
      <c r="U140" s="24">
        <f t="shared" si="23"/>
        <v>-0.52638086793758099</v>
      </c>
      <c r="V140" s="7"/>
      <c r="W140" s="25">
        <f t="shared" si="24"/>
        <v>-0.85216650225867885</v>
      </c>
      <c r="X140" s="24">
        <f t="shared" si="29"/>
        <v>50.75510444655157</v>
      </c>
      <c r="Y140" s="7"/>
      <c r="Z140" s="25">
        <f t="shared" si="30"/>
        <v>-625</v>
      </c>
      <c r="AA140" s="17">
        <f t="shared" si="31"/>
        <v>50.768999999999949</v>
      </c>
      <c r="AB140" s="24">
        <f t="shared" si="25"/>
        <v>0.88608620794500026</v>
      </c>
      <c r="AC140" s="17">
        <f t="shared" si="26"/>
        <v>-1.389555344837845E-2</v>
      </c>
    </row>
    <row r="141" spans="1:29" s="17" customFormat="1" x14ac:dyDescent="0.25">
      <c r="A141" s="17">
        <v>56</v>
      </c>
      <c r="B141" s="17">
        <v>-642</v>
      </c>
      <c r="C141" s="17">
        <v>14723</v>
      </c>
      <c r="D141" s="17">
        <v>12032</v>
      </c>
      <c r="E141" s="17">
        <v>11715</v>
      </c>
      <c r="F141" s="17">
        <v>14373</v>
      </c>
      <c r="G141" s="24"/>
      <c r="H141" s="7"/>
      <c r="I141" s="25">
        <f t="shared" si="32"/>
        <v>3008</v>
      </c>
      <c r="J141" s="24">
        <f t="shared" si="32"/>
        <v>-2341</v>
      </c>
      <c r="K141" s="7"/>
      <c r="L141" s="25">
        <f t="shared" si="27"/>
        <v>3002.8547681941291</v>
      </c>
      <c r="M141" s="17">
        <f t="shared" si="18"/>
        <v>26.473410336145886</v>
      </c>
      <c r="N141" s="17">
        <f t="shared" si="28"/>
        <v>-2348.6022067324884</v>
      </c>
      <c r="O141" s="24">
        <f t="shared" si="19"/>
        <v>57.793547203492139</v>
      </c>
      <c r="P141" s="7"/>
      <c r="Q141" s="25">
        <f t="shared" si="20"/>
        <v>3047.6486574074152</v>
      </c>
      <c r="R141" s="24">
        <f t="shared" si="21"/>
        <v>-2340.3639641573654</v>
      </c>
      <c r="S141" s="7"/>
      <c r="T141" s="25">
        <f t="shared" si="22"/>
        <v>-0.78856180832802125</v>
      </c>
      <c r="U141" s="24">
        <f t="shared" si="23"/>
        <v>-0.60645105282942646</v>
      </c>
      <c r="V141" s="7"/>
      <c r="W141" s="25">
        <f t="shared" si="24"/>
        <v>-0.79386708346287949</v>
      </c>
      <c r="X141" s="24">
        <f t="shared" si="29"/>
        <v>45.081675707023635</v>
      </c>
      <c r="Y141" s="7"/>
      <c r="Z141" s="25">
        <f t="shared" si="30"/>
        <v>-642</v>
      </c>
      <c r="AA141" s="17">
        <f t="shared" si="31"/>
        <v>44.99099999999995</v>
      </c>
      <c r="AB141" s="24">
        <f t="shared" si="25"/>
        <v>0.78524108376476787</v>
      </c>
      <c r="AC141" s="17">
        <f t="shared" si="26"/>
        <v>9.0675707023684993E-2</v>
      </c>
    </row>
    <row r="142" spans="1:29" s="17" customFormat="1" x14ac:dyDescent="0.25">
      <c r="A142" s="17">
        <v>57</v>
      </c>
      <c r="B142" s="17">
        <v>-619</v>
      </c>
      <c r="C142" s="17">
        <v>14596</v>
      </c>
      <c r="D142" s="17">
        <v>11881</v>
      </c>
      <c r="E142" s="17">
        <v>11836</v>
      </c>
      <c r="F142" s="17">
        <v>14520</v>
      </c>
      <c r="G142" s="24"/>
      <c r="H142" s="7"/>
      <c r="I142" s="25">
        <f t="shared" si="32"/>
        <v>2760</v>
      </c>
      <c r="J142" s="24">
        <f t="shared" si="32"/>
        <v>-2639</v>
      </c>
      <c r="K142" s="7"/>
      <c r="L142" s="25">
        <f t="shared" si="27"/>
        <v>2757.8841291531139</v>
      </c>
      <c r="M142" s="17">
        <f t="shared" si="18"/>
        <v>4.4769094407024275</v>
      </c>
      <c r="N142" s="17">
        <f t="shared" si="28"/>
        <v>-2634.3394842722573</v>
      </c>
      <c r="O142" s="24">
        <f t="shared" si="19"/>
        <v>21.720406848536854</v>
      </c>
      <c r="P142" s="7"/>
      <c r="Q142" s="25">
        <f t="shared" si="20"/>
        <v>2799.6486574074152</v>
      </c>
      <c r="R142" s="24">
        <f t="shared" si="21"/>
        <v>-2638.3639641573654</v>
      </c>
      <c r="S142" s="7"/>
      <c r="T142" s="25">
        <f t="shared" si="22"/>
        <v>-0.72439321461889206</v>
      </c>
      <c r="U142" s="24">
        <f t="shared" si="23"/>
        <v>-0.68367084278984713</v>
      </c>
      <c r="V142" s="7"/>
      <c r="W142" s="25">
        <f t="shared" si="24"/>
        <v>-0.73036778706677852</v>
      </c>
      <c r="X142" s="24">
        <f t="shared" si="29"/>
        <v>39.350051496513288</v>
      </c>
      <c r="Y142" s="7"/>
      <c r="Z142" s="25">
        <f t="shared" si="30"/>
        <v>-619</v>
      </c>
      <c r="AA142" s="17">
        <f t="shared" si="31"/>
        <v>39.419999999999952</v>
      </c>
      <c r="AB142" s="24">
        <f t="shared" si="25"/>
        <v>0.68800879113616387</v>
      </c>
      <c r="AC142" s="17">
        <f t="shared" si="26"/>
        <v>-6.9948503486664038E-2</v>
      </c>
    </row>
    <row r="143" spans="1:29" s="17" customFormat="1" x14ac:dyDescent="0.25">
      <c r="A143" s="17">
        <v>58</v>
      </c>
      <c r="B143" s="17">
        <v>-611</v>
      </c>
      <c r="C143" s="17">
        <v>14469</v>
      </c>
      <c r="D143" s="17">
        <v>11756</v>
      </c>
      <c r="E143" s="17">
        <v>11974</v>
      </c>
      <c r="F143" s="17">
        <v>14656</v>
      </c>
      <c r="G143" s="24"/>
      <c r="H143" s="7"/>
      <c r="I143" s="25">
        <f t="shared" si="32"/>
        <v>2495</v>
      </c>
      <c r="J143" s="24">
        <f t="shared" si="32"/>
        <v>-2900</v>
      </c>
      <c r="K143" s="7"/>
      <c r="L143" s="25">
        <f t="shared" si="27"/>
        <v>2490.1390267551237</v>
      </c>
      <c r="M143" s="17">
        <f t="shared" si="18"/>
        <v>23.629060887403003</v>
      </c>
      <c r="N143" s="17">
        <f t="shared" si="28"/>
        <v>-2891.9546482028436</v>
      </c>
      <c r="O143" s="24">
        <f t="shared" si="19"/>
        <v>64.727685540007712</v>
      </c>
      <c r="P143" s="7"/>
      <c r="Q143" s="25">
        <f t="shared" si="20"/>
        <v>2534.6486574074152</v>
      </c>
      <c r="R143" s="24">
        <f t="shared" si="21"/>
        <v>-2899.3639641573654</v>
      </c>
      <c r="S143" s="7"/>
      <c r="T143" s="25">
        <f t="shared" si="22"/>
        <v>-0.65582596730873399</v>
      </c>
      <c r="U143" s="24">
        <f t="shared" si="23"/>
        <v>-0.75130294070820203</v>
      </c>
      <c r="V143" s="7"/>
      <c r="W143" s="25">
        <f t="shared" si="24"/>
        <v>-0.66238626853941018</v>
      </c>
      <c r="X143" s="24">
        <f t="shared" si="29"/>
        <v>33.859627734546507</v>
      </c>
      <c r="Y143" s="7"/>
      <c r="Z143" s="25">
        <f t="shared" si="30"/>
        <v>-611</v>
      </c>
      <c r="AA143" s="17">
        <f t="shared" si="31"/>
        <v>33.92099999999995</v>
      </c>
      <c r="AB143" s="24">
        <f t="shared" si="25"/>
        <v>0.59203313556899562</v>
      </c>
      <c r="AC143" s="17">
        <f t="shared" si="26"/>
        <v>-6.1372265453442765E-2</v>
      </c>
    </row>
    <row r="144" spans="1:29" s="17" customFormat="1" x14ac:dyDescent="0.25">
      <c r="A144" s="17">
        <v>59</v>
      </c>
      <c r="B144" s="17">
        <v>-617</v>
      </c>
      <c r="C144" s="17">
        <v>14312</v>
      </c>
      <c r="D144" s="17">
        <v>11637</v>
      </c>
      <c r="E144" s="17">
        <v>12119</v>
      </c>
      <c r="F144" s="17">
        <v>14767</v>
      </c>
      <c r="G144" s="24"/>
      <c r="H144" s="7"/>
      <c r="I144" s="25">
        <f t="shared" si="32"/>
        <v>2193</v>
      </c>
      <c r="J144" s="24">
        <f t="shared" si="32"/>
        <v>-3130</v>
      </c>
      <c r="K144" s="7"/>
      <c r="L144" s="25">
        <f t="shared" si="27"/>
        <v>2196.1327500242865</v>
      </c>
      <c r="M144" s="17">
        <f t="shared" si="18"/>
        <v>9.8141227146667642</v>
      </c>
      <c r="N144" s="17">
        <f t="shared" si="28"/>
        <v>-3125.0420914179845</v>
      </c>
      <c r="O144" s="24">
        <f t="shared" si="19"/>
        <v>24.580857507623286</v>
      </c>
      <c r="P144" s="7"/>
      <c r="Q144" s="25">
        <f t="shared" si="20"/>
        <v>2232.6486574074152</v>
      </c>
      <c r="R144" s="24">
        <f t="shared" si="21"/>
        <v>-3129.3639641573654</v>
      </c>
      <c r="S144" s="7"/>
      <c r="T144" s="25">
        <f t="shared" si="22"/>
        <v>-0.57768517980810097</v>
      </c>
      <c r="U144" s="24">
        <f t="shared" si="23"/>
        <v>-0.81090210745617775</v>
      </c>
      <c r="V144" s="7"/>
      <c r="W144" s="25">
        <f t="shared" si="24"/>
        <v>-0.58476097016861694</v>
      </c>
      <c r="X144" s="24">
        <f t="shared" si="29"/>
        <v>28.254891858997382</v>
      </c>
      <c r="Y144" s="7"/>
      <c r="Z144" s="25">
        <f t="shared" si="30"/>
        <v>-617</v>
      </c>
      <c r="AA144" s="17">
        <f t="shared" si="31"/>
        <v>28.367999999999949</v>
      </c>
      <c r="AB144" s="24">
        <f t="shared" si="25"/>
        <v>0.4951150022057505</v>
      </c>
      <c r="AC144" s="17">
        <f t="shared" si="26"/>
        <v>-0.1131081410025665</v>
      </c>
    </row>
    <row r="145" spans="1:29" s="17" customFormat="1" x14ac:dyDescent="0.25">
      <c r="A145" s="17">
        <v>60</v>
      </c>
      <c r="B145" s="17">
        <v>-633</v>
      </c>
      <c r="C145" s="17">
        <v>14142</v>
      </c>
      <c r="D145" s="17">
        <v>11530</v>
      </c>
      <c r="E145" s="17">
        <v>12276</v>
      </c>
      <c r="F145" s="17">
        <v>14869</v>
      </c>
      <c r="G145" s="24"/>
      <c r="H145" s="7"/>
      <c r="I145" s="25">
        <f t="shared" si="32"/>
        <v>1866</v>
      </c>
      <c r="J145" s="24">
        <f t="shared" si="32"/>
        <v>-3339</v>
      </c>
      <c r="K145" s="7"/>
      <c r="L145" s="25">
        <f t="shared" si="27"/>
        <v>1872.7095398692609</v>
      </c>
      <c r="M145" s="17">
        <f t="shared" si="18"/>
        <v>45.017925257201298</v>
      </c>
      <c r="N145" s="17">
        <f t="shared" si="28"/>
        <v>-3333.6306281204475</v>
      </c>
      <c r="O145" s="24">
        <f t="shared" si="19"/>
        <v>28.830154380929635</v>
      </c>
      <c r="P145" s="7"/>
      <c r="Q145" s="25">
        <f t="shared" si="20"/>
        <v>1905.6486574074152</v>
      </c>
      <c r="R145" s="24">
        <f t="shared" si="21"/>
        <v>-3338.3639641573654</v>
      </c>
      <c r="S145" s="7"/>
      <c r="T145" s="25">
        <f t="shared" si="22"/>
        <v>-0.49307578407066055</v>
      </c>
      <c r="U145" s="24">
        <f t="shared" si="23"/>
        <v>-0.86505961115325125</v>
      </c>
      <c r="V145" s="7"/>
      <c r="W145" s="25">
        <f t="shared" si="24"/>
        <v>-0.50061948249220878</v>
      </c>
      <c r="X145" s="24">
        <f t="shared" si="29"/>
        <v>22.517051044225752</v>
      </c>
      <c r="Y145" s="7"/>
      <c r="Z145" s="25">
        <f t="shared" si="30"/>
        <v>-633</v>
      </c>
      <c r="AA145" s="17">
        <f t="shared" si="31"/>
        <v>22.67099999999995</v>
      </c>
      <c r="AB145" s="24">
        <f t="shared" si="25"/>
        <v>0.3956835947196336</v>
      </c>
      <c r="AC145" s="17">
        <f t="shared" si="26"/>
        <v>-0.15394895577419732</v>
      </c>
    </row>
    <row r="146" spans="1:29" s="17" customFormat="1" x14ac:dyDescent="0.25">
      <c r="A146" s="17">
        <v>61</v>
      </c>
      <c r="B146" s="17">
        <v>-614</v>
      </c>
      <c r="C146" s="17">
        <v>13984</v>
      </c>
      <c r="D146" s="17">
        <v>11449</v>
      </c>
      <c r="E146" s="17">
        <v>12449</v>
      </c>
      <c r="F146" s="17">
        <v>14961</v>
      </c>
      <c r="G146" s="24"/>
      <c r="H146" s="7"/>
      <c r="I146" s="25">
        <f t="shared" si="32"/>
        <v>1535</v>
      </c>
      <c r="J146" s="24">
        <f t="shared" si="32"/>
        <v>-3512</v>
      </c>
      <c r="K146" s="7"/>
      <c r="L146" s="25">
        <f t="shared" si="27"/>
        <v>1540.9035657853228</v>
      </c>
      <c r="M146" s="17">
        <f t="shared" si="18"/>
        <v>34.85208898163431</v>
      </c>
      <c r="N146" s="17">
        <f t="shared" si="28"/>
        <v>-3504.4669593596113</v>
      </c>
      <c r="O146" s="24">
        <f t="shared" si="19"/>
        <v>56.746701289747236</v>
      </c>
      <c r="P146" s="7"/>
      <c r="Q146" s="25">
        <f t="shared" si="20"/>
        <v>1574.6486574074152</v>
      </c>
      <c r="R146" s="24">
        <f t="shared" si="21"/>
        <v>-3511.3639641573654</v>
      </c>
      <c r="S146" s="7"/>
      <c r="T146" s="25">
        <f t="shared" si="22"/>
        <v>-0.40743141101533092</v>
      </c>
      <c r="U146" s="24">
        <f t="shared" si="23"/>
        <v>-0.90988854962020682</v>
      </c>
      <c r="V146" s="7"/>
      <c r="W146" s="25">
        <f t="shared" si="24"/>
        <v>-0.41536183034166529</v>
      </c>
      <c r="X146" s="24">
        <f t="shared" si="29"/>
        <v>16.995192153092546</v>
      </c>
      <c r="Y146" s="7"/>
      <c r="Z146" s="25">
        <f t="shared" si="30"/>
        <v>-614</v>
      </c>
      <c r="AA146" s="17">
        <f t="shared" si="31"/>
        <v>17.14499999999995</v>
      </c>
      <c r="AB146" s="24">
        <f t="shared" si="25"/>
        <v>0.29923670025442689</v>
      </c>
      <c r="AC146" s="17">
        <f t="shared" si="26"/>
        <v>-0.14980784690740379</v>
      </c>
    </row>
    <row r="147" spans="1:29" s="17" customFormat="1" x14ac:dyDescent="0.25">
      <c r="A147" s="17">
        <v>62</v>
      </c>
      <c r="B147" s="17">
        <v>-634</v>
      </c>
      <c r="C147" s="17">
        <v>13800</v>
      </c>
      <c r="D147" s="17">
        <v>11374</v>
      </c>
      <c r="E147" s="17">
        <v>12626</v>
      </c>
      <c r="F147" s="17">
        <v>15025</v>
      </c>
      <c r="G147" s="24"/>
      <c r="H147" s="7"/>
      <c r="I147" s="25">
        <f t="shared" si="32"/>
        <v>1174</v>
      </c>
      <c r="J147" s="24">
        <f t="shared" si="32"/>
        <v>-3651</v>
      </c>
      <c r="K147" s="7"/>
      <c r="L147" s="25">
        <f t="shared" si="27"/>
        <v>1182.9009187653146</v>
      </c>
      <c r="M147" s="17">
        <f t="shared" si="18"/>
        <v>79.226354866729579</v>
      </c>
      <c r="N147" s="17">
        <f t="shared" si="28"/>
        <v>-3646.6208643893583</v>
      </c>
      <c r="O147" s="24">
        <f t="shared" si="19"/>
        <v>19.176828696390228</v>
      </c>
      <c r="P147" s="7"/>
      <c r="Q147" s="25">
        <f t="shared" si="20"/>
        <v>1213.6486574074152</v>
      </c>
      <c r="R147" s="24">
        <f t="shared" si="21"/>
        <v>-3650.3639641573654</v>
      </c>
      <c r="S147" s="7"/>
      <c r="T147" s="25">
        <f t="shared" si="22"/>
        <v>-0.31402470807583249</v>
      </c>
      <c r="U147" s="24">
        <f t="shared" si="23"/>
        <v>-0.94590717648093992</v>
      </c>
      <c r="V147" s="7"/>
      <c r="W147" s="25">
        <f t="shared" si="24"/>
        <v>-0.32226491484699149</v>
      </c>
      <c r="X147" s="24">
        <f t="shared" si="29"/>
        <v>11.272283348692554</v>
      </c>
      <c r="Y147" s="7"/>
      <c r="Z147" s="25">
        <f t="shared" si="30"/>
        <v>-634</v>
      </c>
      <c r="AA147" s="17">
        <f t="shared" si="31"/>
        <v>11.43899999999995</v>
      </c>
      <c r="AB147" s="24">
        <f t="shared" si="25"/>
        <v>0.1996482131356305</v>
      </c>
      <c r="AC147" s="17">
        <f t="shared" si="26"/>
        <v>-0.16671665130739655</v>
      </c>
    </row>
    <row r="148" spans="1:29" s="17" customFormat="1" x14ac:dyDescent="0.25">
      <c r="A148" s="17">
        <v>63</v>
      </c>
      <c r="B148" s="17">
        <v>-642</v>
      </c>
      <c r="C148" s="17">
        <v>13620</v>
      </c>
      <c r="D148" s="17">
        <v>11328</v>
      </c>
      <c r="E148" s="17">
        <v>12820</v>
      </c>
      <c r="F148" s="17">
        <v>15091</v>
      </c>
      <c r="G148" s="24"/>
      <c r="H148" s="7"/>
      <c r="I148" s="25">
        <f t="shared" si="32"/>
        <v>800</v>
      </c>
      <c r="J148" s="24">
        <f t="shared" si="32"/>
        <v>-3763</v>
      </c>
      <c r="K148" s="7"/>
      <c r="L148" s="25">
        <f t="shared" si="27"/>
        <v>808.0437760592157</v>
      </c>
      <c r="M148" s="17">
        <f t="shared" ref="M148:M149" si="33">(I148-L148)^2</f>
        <v>64.702333290811694</v>
      </c>
      <c r="N148" s="17">
        <f t="shared" si="28"/>
        <v>-3753.6864796175141</v>
      </c>
      <c r="O148" s="24">
        <f t="shared" ref="O148:O149" si="34">(J148-N148)^2</f>
        <v>86.741661914979858</v>
      </c>
      <c r="P148" s="7"/>
      <c r="Q148" s="25">
        <f t="shared" si="20"/>
        <v>839.64865740741527</v>
      </c>
      <c r="R148" s="24">
        <f t="shared" si="21"/>
        <v>-3762.3639641573654</v>
      </c>
      <c r="S148" s="7"/>
      <c r="T148" s="25">
        <f t="shared" si="22"/>
        <v>-0.21725432885319426</v>
      </c>
      <c r="U148" s="24">
        <f t="shared" si="23"/>
        <v>-0.97492937941908453</v>
      </c>
      <c r="V148" s="7"/>
      <c r="W148" s="25">
        <f t="shared" si="24"/>
        <v>-0.22574333480743553</v>
      </c>
      <c r="X148" s="24">
        <f t="shared" si="29"/>
        <v>5.4956091419202266</v>
      </c>
      <c r="Y148" s="7"/>
      <c r="Z148" s="25">
        <f t="shared" si="30"/>
        <v>-642</v>
      </c>
      <c r="AA148" s="17">
        <f t="shared" si="31"/>
        <v>5.6609999999999507</v>
      </c>
      <c r="AB148" s="24">
        <f t="shared" si="25"/>
        <v>9.8803088955398133E-2</v>
      </c>
      <c r="AC148" s="17">
        <f t="shared" si="26"/>
        <v>-0.16539085807972409</v>
      </c>
    </row>
    <row r="149" spans="1:29" s="17" customFormat="1" x14ac:dyDescent="0.25">
      <c r="A149" s="17">
        <v>64</v>
      </c>
      <c r="B149" s="17">
        <v>-629</v>
      </c>
      <c r="C149" s="17">
        <v>13432</v>
      </c>
      <c r="D149" s="17">
        <v>11293</v>
      </c>
      <c r="E149" s="17">
        <v>13009</v>
      </c>
      <c r="F149" s="17">
        <v>15130</v>
      </c>
      <c r="G149" s="24"/>
      <c r="H149" s="7"/>
      <c r="I149" s="25">
        <f t="shared" si="32"/>
        <v>423</v>
      </c>
      <c r="J149" s="24">
        <f t="shared" si="32"/>
        <v>-3837</v>
      </c>
      <c r="K149" s="7"/>
      <c r="L149" s="25">
        <f t="shared" si="27"/>
        <v>432.3924025648347</v>
      </c>
      <c r="M149" s="17">
        <f t="shared" si="33"/>
        <v>88.217225939913391</v>
      </c>
      <c r="N149" s="17">
        <f t="shared" si="28"/>
        <v>-3821.5445577447008</v>
      </c>
      <c r="O149" s="24">
        <f t="shared" si="34"/>
        <v>238.87069530688814</v>
      </c>
      <c r="P149" s="7"/>
      <c r="Q149" s="25">
        <f t="shared" ref="Q149" si="35">I149-$J$4</f>
        <v>462.64865740741527</v>
      </c>
      <c r="R149" s="24">
        <f t="shared" ref="R149" si="36">J149-$J$3</f>
        <v>-3836.3639641573654</v>
      </c>
      <c r="S149" s="7"/>
      <c r="T149" s="25">
        <f t="shared" ref="T149" si="37">Q149/$J$7</f>
        <v>-0.11970771664213911</v>
      </c>
      <c r="U149" s="24">
        <f t="shared" ref="U149" si="38">R149/$J$6</f>
        <v>-0.99410476350321586</v>
      </c>
      <c r="V149" s="7"/>
      <c r="W149" s="25">
        <f t="shared" ref="W149" si="39">(T149-U149*SIN(-$J$11*PI()/180))/(COS(-$J$11*PI()/180))</f>
        <v>-0.12835983619053767</v>
      </c>
      <c r="X149" s="24">
        <f>IF(MOD(ATAN2(U149,W149)*180/PI()-$J$9+360,360)&gt;5,MOD(ATAN2(U149,W149)*180/PI()-$J$9+360,360)-360,MOD(ATAN2(U149,W149)*180/PI()-$J$9+360,360))</f>
        <v>-0.18400354710365718</v>
      </c>
      <c r="Y149" s="7"/>
      <c r="Z149" s="25">
        <f t="shared" si="30"/>
        <v>-629</v>
      </c>
      <c r="AA149" s="17">
        <f t="shared" si="31"/>
        <v>-4.8849813083506888E-14</v>
      </c>
      <c r="AB149" s="24">
        <f t="shared" ref="AB149" si="40">AA149*PI()/180</f>
        <v>-8.525900772909989E-16</v>
      </c>
      <c r="AC149" s="17">
        <f t="shared" ref="AC149" si="41">X149-AA149</f>
        <v>-0.18400354710360833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-9986</v>
      </c>
      <c r="G154" s="2"/>
      <c r="I154" s="1"/>
      <c r="J154" s="3"/>
    </row>
    <row r="155" spans="1:29" x14ac:dyDescent="0.25">
      <c r="A155" t="s">
        <v>77</v>
      </c>
      <c r="B155">
        <v>-9991</v>
      </c>
      <c r="G155" s="2"/>
      <c r="I155" s="44">
        <v>0</v>
      </c>
      <c r="J155" s="40">
        <f>B155</f>
        <v>-9991</v>
      </c>
    </row>
    <row r="156" spans="1:29" x14ac:dyDescent="0.25">
      <c r="A156" s="32" t="s">
        <v>78</v>
      </c>
      <c r="B156" s="32">
        <v>9993</v>
      </c>
      <c r="G156" s="2"/>
      <c r="I156" s="1"/>
      <c r="J156" s="3"/>
    </row>
    <row r="157" spans="1:29" x14ac:dyDescent="0.25">
      <c r="A157" t="s">
        <v>79</v>
      </c>
      <c r="B157">
        <v>9993</v>
      </c>
      <c r="G157" s="2"/>
      <c r="I157" s="44">
        <f>J155</f>
        <v>-9991</v>
      </c>
      <c r="J157" s="40">
        <f>I157+B157</f>
        <v>2</v>
      </c>
    </row>
    <row r="158" spans="1:29" x14ac:dyDescent="0.25">
      <c r="A158" s="32" t="s">
        <v>80</v>
      </c>
      <c r="B158" s="32">
        <v>40001</v>
      </c>
      <c r="G158" s="2"/>
      <c r="I158" s="1"/>
      <c r="J158" s="3"/>
    </row>
    <row r="159" spans="1:29" x14ac:dyDescent="0.25">
      <c r="A159" t="s">
        <v>81</v>
      </c>
      <c r="B159">
        <v>40001</v>
      </c>
      <c r="G159" s="2"/>
      <c r="I159" s="44">
        <f>J157</f>
        <v>2</v>
      </c>
      <c r="J159" s="40">
        <f>I159+B159</f>
        <v>40003</v>
      </c>
    </row>
    <row r="160" spans="1:29" x14ac:dyDescent="0.25">
      <c r="A160" s="32" t="s">
        <v>82</v>
      </c>
      <c r="B160" s="32">
        <v>10002</v>
      </c>
      <c r="G160" s="2"/>
      <c r="I160" s="1"/>
      <c r="J160" s="3"/>
    </row>
    <row r="161" spans="1:10" x14ac:dyDescent="0.25">
      <c r="A161" t="s">
        <v>83</v>
      </c>
      <c r="B161">
        <v>10002</v>
      </c>
      <c r="G161" s="2"/>
      <c r="I161" s="44">
        <f>J159</f>
        <v>40003</v>
      </c>
      <c r="J161" s="40">
        <f>I161+B161</f>
        <v>50005</v>
      </c>
    </row>
    <row r="162" spans="1:10" x14ac:dyDescent="0.25">
      <c r="A162" s="32" t="s">
        <v>84</v>
      </c>
      <c r="B162" s="32">
        <v>-9977</v>
      </c>
      <c r="G162" s="2"/>
      <c r="I162" s="1"/>
      <c r="J162" s="3"/>
    </row>
    <row r="163" spans="1:10" x14ac:dyDescent="0.25">
      <c r="A163" t="s">
        <v>85</v>
      </c>
      <c r="B163">
        <v>-10001</v>
      </c>
      <c r="G163" s="2"/>
      <c r="I163" s="44">
        <f>J161</f>
        <v>50005</v>
      </c>
      <c r="J163" s="40">
        <f>I163+B163</f>
        <v>40004</v>
      </c>
    </row>
    <row r="164" spans="1:10" x14ac:dyDescent="0.25">
      <c r="A164" s="32" t="s">
        <v>86</v>
      </c>
      <c r="B164" s="32">
        <v>-40004</v>
      </c>
      <c r="G164" s="2"/>
      <c r="I164" s="1"/>
      <c r="J164" s="3"/>
    </row>
    <row r="165" spans="1:10" ht="15.75" thickBot="1" x14ac:dyDescent="0.3">
      <c r="A165" t="s">
        <v>87</v>
      </c>
      <c r="B165">
        <v>-40004</v>
      </c>
      <c r="G165" s="2"/>
      <c r="I165" s="4">
        <f>J163</f>
        <v>40004</v>
      </c>
      <c r="J165" s="6">
        <f>I165+B165</f>
        <v>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0.25739705602452334</v>
      </c>
      <c r="L3" s="36" t="s">
        <v>1</v>
      </c>
      <c r="M3" s="11">
        <v>-3873.4769897874589</v>
      </c>
      <c r="N3" s="10" t="s">
        <v>2</v>
      </c>
      <c r="O3" s="36">
        <v>3866.8029215364149</v>
      </c>
      <c r="Q3" s="117" t="s">
        <v>3</v>
      </c>
      <c r="R3" s="117"/>
      <c r="T3" s="49" t="s">
        <v>53</v>
      </c>
      <c r="U3" s="50">
        <v>43690</v>
      </c>
    </row>
    <row r="4" spans="1:21" ht="15.75" thickBot="1" x14ac:dyDescent="0.3">
      <c r="A4" t="s">
        <v>64</v>
      </c>
      <c r="I4" s="34" t="s">
        <v>4</v>
      </c>
      <c r="J4" s="34">
        <f>(M6+M12)/2</f>
        <v>-39.647388557464062</v>
      </c>
      <c r="L4" s="9" t="s">
        <v>5</v>
      </c>
      <c r="M4" s="13">
        <v>359.98145080225328</v>
      </c>
      <c r="N4" s="12" t="s">
        <v>6</v>
      </c>
      <c r="O4" s="9">
        <v>359.61952993378708</v>
      </c>
      <c r="Q4" s="2" t="s">
        <v>7</v>
      </c>
      <c r="R4" s="2">
        <f>MAX(AC20:AC149)</f>
        <v>0.31564318822901782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-172.96500627429222</v>
      </c>
      <c r="N5" s="14" t="s">
        <v>9</v>
      </c>
      <c r="O5" s="9">
        <v>-172.4771596319838</v>
      </c>
      <c r="Q5" s="5" t="s">
        <v>10</v>
      </c>
      <c r="R5" s="5">
        <f>MIN(AC20:AC149)</f>
        <v>-0.23360544983485187</v>
      </c>
      <c r="T5" s="49" t="s">
        <v>55</v>
      </c>
      <c r="U5" s="51">
        <v>13</v>
      </c>
    </row>
    <row r="6" spans="1:21" ht="15.75" thickBot="1" x14ac:dyDescent="0.3">
      <c r="A6" t="s">
        <v>65</v>
      </c>
      <c r="I6" s="33" t="s">
        <v>11</v>
      </c>
      <c r="J6" s="33">
        <f>(O3+O9)/2</f>
        <v>3860.750215783668</v>
      </c>
      <c r="L6" s="38" t="s">
        <v>12</v>
      </c>
      <c r="M6" s="13">
        <v>-39.41615861053937</v>
      </c>
      <c r="N6" s="14" t="s">
        <v>13</v>
      </c>
      <c r="O6" s="9">
        <v>0.16961704598797939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-3867.1896741466535</v>
      </c>
      <c r="L7" s="39" t="s">
        <v>15</v>
      </c>
      <c r="M7" s="16">
        <f>SUM(M20:M84)</f>
        <v>1946.6055829591621</v>
      </c>
      <c r="N7" s="15" t="s">
        <v>15</v>
      </c>
      <c r="O7" s="37">
        <f>SUM(O20:O84)</f>
        <v>3362.1283763871947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-172.45468897518737</v>
      </c>
      <c r="L9" s="36" t="s">
        <v>18</v>
      </c>
      <c r="M9" s="11">
        <v>-3860.902358505848</v>
      </c>
      <c r="N9" s="10" t="s">
        <v>19</v>
      </c>
      <c r="O9" s="36">
        <v>3854.697510030921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-172.95309476955896</v>
      </c>
      <c r="L10" s="9" t="s">
        <v>21</v>
      </c>
      <c r="M10" s="13">
        <v>359.95671316668387</v>
      </c>
      <c r="N10" s="12" t="s">
        <v>22</v>
      </c>
      <c r="O10" s="9">
        <v>359.62253863619719</v>
      </c>
      <c r="T10" s="52"/>
    </row>
    <row r="11" spans="1:21" ht="15.75" thickBot="1" x14ac:dyDescent="0.3">
      <c r="I11" s="34" t="s">
        <v>23</v>
      </c>
      <c r="J11" s="34">
        <f>J9-J10</f>
        <v>0.49840579437159249</v>
      </c>
      <c r="L11" s="38" t="s">
        <v>24</v>
      </c>
      <c r="M11" s="13">
        <v>-172.9411832648257</v>
      </c>
      <c r="N11" s="14" t="s">
        <v>25</v>
      </c>
      <c r="O11" s="9">
        <v>-172.43221831839097</v>
      </c>
    </row>
    <row r="12" spans="1:21" x14ac:dyDescent="0.25">
      <c r="I12" s="9"/>
      <c r="J12" s="9"/>
      <c r="L12" s="38" t="s">
        <v>26</v>
      </c>
      <c r="M12" s="13">
        <v>-39.878618504388754</v>
      </c>
      <c r="N12" s="14" t="s">
        <v>27</v>
      </c>
      <c r="O12" s="9">
        <v>0.34517706606106735</v>
      </c>
    </row>
    <row r="13" spans="1:21" ht="15.75" thickBot="1" x14ac:dyDescent="0.3">
      <c r="I13" s="9"/>
      <c r="J13" s="9"/>
      <c r="L13" s="39" t="s">
        <v>15</v>
      </c>
      <c r="M13" s="16">
        <f>SUM(M85:M149)</f>
        <v>2129.9792837629088</v>
      </c>
      <c r="N13" s="15" t="s">
        <v>15</v>
      </c>
      <c r="O13" s="37">
        <f>SUM(O85:O149)</f>
        <v>2975.0932470716612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13489</v>
      </c>
      <c r="D20" s="17">
        <v>11334</v>
      </c>
      <c r="E20" s="17">
        <v>13052</v>
      </c>
      <c r="F20" s="17">
        <v>15172</v>
      </c>
      <c r="G20" s="24"/>
      <c r="H20" s="7"/>
      <c r="I20" s="25">
        <f t="shared" ref="I20:J51" si="0">C20-E20</f>
        <v>437</v>
      </c>
      <c r="J20" s="24">
        <f t="shared" si="0"/>
        <v>-3838</v>
      </c>
      <c r="K20" s="7"/>
      <c r="L20" s="25">
        <f>$M$3*SIN(2*PI()/$M$4*(AA20+$M$5))+$M$6</f>
        <v>431.9762423975609</v>
      </c>
      <c r="M20" s="17">
        <f t="shared" ref="M20:M83" si="1">(I20-L20)^2</f>
        <v>25.238140448064701</v>
      </c>
      <c r="N20" s="17">
        <f>$O$3*COS(2*PI()/$O$4*(AA20+$O$5))+$O$6</f>
        <v>-3835.2536119745132</v>
      </c>
      <c r="O20" s="24">
        <f t="shared" ref="O20:O83" si="2">(J20-N20)^2</f>
        <v>7.5426471865372537</v>
      </c>
      <c r="P20" s="7"/>
      <c r="Q20" s="25">
        <f>I20-$J$4</f>
        <v>476.64738855746407</v>
      </c>
      <c r="R20" s="24">
        <f>J20-$J$3</f>
        <v>-3838.2573970560247</v>
      </c>
      <c r="S20" s="7"/>
      <c r="T20" s="25">
        <f>Q20/$J$7</f>
        <v>-0.12325420491888404</v>
      </c>
      <c r="U20" s="24">
        <f>R20/$J$6</f>
        <v>-0.9941739772141468</v>
      </c>
      <c r="V20" s="7"/>
      <c r="W20" s="25">
        <f>(T20-U20*SIN(-$J$11*PI()/180))/(COS(-$J$11*PI()/180))</f>
        <v>-0.13190722908540389</v>
      </c>
      <c r="X20" s="24">
        <f>IF(MOD(ATAN2(U20,W20)*180/PI()-$J$9+360,360)&gt;5,MOD(ATAN2(U20,W20)*180/PI()-$J$9+360,360)-360,MOD(ATAN2(U20,W20)*180/PI()-$J$9+360,360))</f>
        <v>1.2562601220224678E-2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4.8562601220224676E-2</v>
      </c>
      <c r="AD20" s="17">
        <f ca="1">INDIRECT("AC"&amp;AE20)-AC20</f>
        <v>-0.20488571724650259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13660</v>
      </c>
      <c r="D21" s="17">
        <v>11361</v>
      </c>
      <c r="E21" s="17">
        <v>12860</v>
      </c>
      <c r="F21" s="17">
        <v>15134</v>
      </c>
      <c r="G21" s="24"/>
      <c r="H21" s="7"/>
      <c r="I21" s="25">
        <f t="shared" si="0"/>
        <v>800</v>
      </c>
      <c r="J21" s="24">
        <f t="shared" si="0"/>
        <v>-3773</v>
      </c>
      <c r="K21" s="7"/>
      <c r="L21" s="25">
        <f t="shared" ref="L21:L84" si="3">$M$3*SIN(2*PI()/$M$4*(AA21+$M$5))+$M$6</f>
        <v>813.10102322508794</v>
      </c>
      <c r="M21" s="17">
        <f t="shared" si="1"/>
        <v>171.63680954429367</v>
      </c>
      <c r="N21" s="17">
        <f t="shared" ref="N21:N84" si="4">$O$3*COS(2*PI()/$O$4*(AA21+$O$5))+$O$6</f>
        <v>-3767.0047613833517</v>
      </c>
      <c r="O21" s="24">
        <f t="shared" si="2"/>
        <v>35.942886070550948</v>
      </c>
      <c r="P21" s="7"/>
      <c r="Q21" s="25">
        <f t="shared" ref="Q21:Q84" si="5">I21-$J$4</f>
        <v>839.64738855746407</v>
      </c>
      <c r="R21" s="24">
        <f t="shared" ref="R21:R84" si="6">J21-$J$3</f>
        <v>-3773.2573970560247</v>
      </c>
      <c r="S21" s="7"/>
      <c r="T21" s="25">
        <f t="shared" ref="T21:T84" si="7">Q21/$J$7</f>
        <v>-0.21712081881340442</v>
      </c>
      <c r="U21" s="24">
        <f t="shared" ref="U21:U84" si="8">R21/$J$6</f>
        <v>-0.97733787118111093</v>
      </c>
      <c r="V21" s="7"/>
      <c r="W21" s="25">
        <f t="shared" ref="W21:W84" si="9">(T21-U21*SIN(-$J$11*PI()/180))/(COS(-$J$11*PI()/180))</f>
        <v>-0.22563093652629201</v>
      </c>
      <c r="X21" s="24">
        <f t="shared" ref="X21:X83" si="10">MOD(ATAN2(U21,W21)*180/PI()-$J$9+360,360)</f>
        <v>5.4543945501651478</v>
      </c>
      <c r="Y21" s="7"/>
      <c r="Z21" s="25">
        <f t="shared" ref="Z21:Z84" si="11">B21</f>
        <v>636</v>
      </c>
      <c r="AA21" s="17">
        <f>360/40000*Z21+AA20</f>
        <v>5.6879999999999997</v>
      </c>
      <c r="AB21" s="24">
        <f t="shared" ref="AB21:AB84" si="12">AA21*PI()/180</f>
        <v>9.9274327853437469E-2</v>
      </c>
      <c r="AC21" s="17">
        <f t="shared" ref="AC21:AC84" si="13">X21-AA21</f>
        <v>-0.23360544983485187</v>
      </c>
      <c r="AD21" s="17">
        <f t="shared" ref="AD21:AD83" ca="1" si="14">INDIRECT("AC"&amp;AE21)-AC21</f>
        <v>6.9452155365404167E-2</v>
      </c>
      <c r="AE21" s="17">
        <v>148</v>
      </c>
    </row>
    <row r="22" spans="1:31" s="17" customFormat="1" x14ac:dyDescent="0.25">
      <c r="A22" s="17">
        <v>2</v>
      </c>
      <c r="B22" s="17">
        <v>640</v>
      </c>
      <c r="C22" s="17">
        <v>13858</v>
      </c>
      <c r="D22" s="17">
        <v>11422</v>
      </c>
      <c r="E22" s="17">
        <v>12675</v>
      </c>
      <c r="F22" s="17">
        <v>15092</v>
      </c>
      <c r="G22" s="24"/>
      <c r="H22" s="7"/>
      <c r="I22" s="25">
        <f t="shared" si="0"/>
        <v>1183</v>
      </c>
      <c r="J22" s="24">
        <f t="shared" si="0"/>
        <v>-3670</v>
      </c>
      <c r="K22" s="7"/>
      <c r="L22" s="25">
        <f t="shared" si="3"/>
        <v>1188.03213310766</v>
      </c>
      <c r="M22" s="17">
        <f t="shared" si="1"/>
        <v>25.322363613207909</v>
      </c>
      <c r="N22" s="17">
        <f>$O$3*COS(2*PI()/$O$4*(AA22+$O$5))+$O$6</f>
        <v>-3660.3261803565629</v>
      </c>
      <c r="O22" s="24">
        <f>(J22-N22)^2</f>
        <v>93.582786493750035</v>
      </c>
      <c r="P22" s="7"/>
      <c r="Q22" s="25">
        <f t="shared" si="5"/>
        <v>1222.647388557464</v>
      </c>
      <c r="R22" s="24">
        <f t="shared" si="6"/>
        <v>-3670.2573970560247</v>
      </c>
      <c r="S22" s="7"/>
      <c r="T22" s="25">
        <f t="shared" si="7"/>
        <v>-0.31615914697208569</v>
      </c>
      <c r="U22" s="24">
        <f t="shared" si="8"/>
        <v>-0.95065911854414642</v>
      </c>
      <c r="V22" s="7"/>
      <c r="W22" s="25">
        <f t="shared" si="9"/>
        <v>-0.32444093231635923</v>
      </c>
      <c r="X22" s="24">
        <f t="shared" si="10"/>
        <v>11.298435056088124</v>
      </c>
      <c r="Y22" s="7"/>
      <c r="Z22" s="25">
        <f t="shared" si="11"/>
        <v>640</v>
      </c>
      <c r="AA22" s="17">
        <f t="shared" ref="AA22:AA85" si="15">360/40000*Z22+AA21</f>
        <v>11.448</v>
      </c>
      <c r="AB22" s="24">
        <f t="shared" si="12"/>
        <v>0.19980529276831085</v>
      </c>
      <c r="AC22" s="17">
        <f t="shared" si="13"/>
        <v>-0.14956494391187647</v>
      </c>
      <c r="AD22" s="17">
        <f t="shared" ca="1" si="14"/>
        <v>2.9748868956726682E-2</v>
      </c>
      <c r="AE22" s="17">
        <v>147</v>
      </c>
    </row>
    <row r="23" spans="1:31" s="17" customFormat="1" x14ac:dyDescent="0.25">
      <c r="A23" s="17">
        <v>3</v>
      </c>
      <c r="B23" s="17">
        <v>637</v>
      </c>
      <c r="C23" s="17">
        <v>14039</v>
      </c>
      <c r="D23" s="17">
        <v>11492</v>
      </c>
      <c r="E23" s="17">
        <v>12496</v>
      </c>
      <c r="F23" s="17">
        <v>15019</v>
      </c>
      <c r="G23" s="24"/>
      <c r="H23" s="7"/>
      <c r="I23" s="25">
        <f t="shared" si="0"/>
        <v>1543</v>
      </c>
      <c r="J23" s="24">
        <f t="shared" si="0"/>
        <v>-3527</v>
      </c>
      <c r="K23" s="7"/>
      <c r="L23" s="25">
        <f t="shared" si="3"/>
        <v>1548.902507244165</v>
      </c>
      <c r="M23" s="17">
        <f t="shared" si="1"/>
        <v>34.839591767420401</v>
      </c>
      <c r="N23" s="17">
        <f t="shared" si="4"/>
        <v>-3517.363833555753</v>
      </c>
      <c r="O23" s="24">
        <f t="shared" si="2"/>
        <v>92.855703741232062</v>
      </c>
      <c r="P23" s="7"/>
      <c r="Q23" s="25">
        <f t="shared" si="5"/>
        <v>1582.647388557464</v>
      </c>
      <c r="R23" s="24">
        <f t="shared" si="6"/>
        <v>-3527.2573970560247</v>
      </c>
      <c r="S23" s="7"/>
      <c r="T23" s="25">
        <f t="shared" si="7"/>
        <v>-0.40925000372698195</v>
      </c>
      <c r="U23" s="24">
        <f t="shared" si="8"/>
        <v>-0.91361968527146742</v>
      </c>
      <c r="V23" s="7"/>
      <c r="W23" s="25">
        <f t="shared" si="9"/>
        <v>-0.4172131036831877</v>
      </c>
      <c r="X23" s="24">
        <f t="shared" si="10"/>
        <v>16.998948661728377</v>
      </c>
      <c r="Y23" s="7"/>
      <c r="Z23" s="25">
        <f t="shared" si="11"/>
        <v>637</v>
      </c>
      <c r="AA23" s="17">
        <f t="shared" si="15"/>
        <v>17.181000000000001</v>
      </c>
      <c r="AB23" s="24">
        <f t="shared" si="12"/>
        <v>0.29986501878514576</v>
      </c>
      <c r="AC23" s="17">
        <f t="shared" si="13"/>
        <v>-0.18205133827162356</v>
      </c>
      <c r="AD23" s="17">
        <f t="shared" ca="1" si="14"/>
        <v>2.4721663978013453E-3</v>
      </c>
      <c r="AE23" s="17">
        <v>146</v>
      </c>
    </row>
    <row r="24" spans="1:31" s="17" customFormat="1" x14ac:dyDescent="0.25">
      <c r="A24" s="17">
        <v>4</v>
      </c>
      <c r="B24" s="17">
        <v>614</v>
      </c>
      <c r="C24" s="17">
        <v>14199</v>
      </c>
      <c r="D24" s="17">
        <v>11569</v>
      </c>
      <c r="E24" s="17">
        <v>12321</v>
      </c>
      <c r="F24" s="17">
        <v>14921</v>
      </c>
      <c r="G24" s="24"/>
      <c r="H24" s="7"/>
      <c r="I24" s="25">
        <f t="shared" si="0"/>
        <v>1878</v>
      </c>
      <c r="J24" s="24">
        <f t="shared" si="0"/>
        <v>-3352</v>
      </c>
      <c r="K24" s="7"/>
      <c r="L24" s="25">
        <f t="shared" si="3"/>
        <v>1881.7426095411688</v>
      </c>
      <c r="M24" s="17">
        <f t="shared" si="1"/>
        <v>14.007126177647764</v>
      </c>
      <c r="N24" s="17">
        <f t="shared" si="4"/>
        <v>-3346.1684599644914</v>
      </c>
      <c r="O24" s="24">
        <f t="shared" si="2"/>
        <v>34.006859185739927</v>
      </c>
      <c r="P24" s="7"/>
      <c r="Q24" s="25">
        <f t="shared" si="5"/>
        <v>1917.647388557464</v>
      </c>
      <c r="R24" s="24">
        <f t="shared" si="6"/>
        <v>-3352.2573970560247</v>
      </c>
      <c r="S24" s="7"/>
      <c r="T24" s="25">
        <f t="shared" si="7"/>
        <v>-0.49587621765167705</v>
      </c>
      <c r="U24" s="24">
        <f t="shared" si="8"/>
        <v>-0.868291707490217</v>
      </c>
      <c r="V24" s="7"/>
      <c r="W24" s="25">
        <f t="shared" si="9"/>
        <v>-0.50344828523094054</v>
      </c>
      <c r="X24" s="24">
        <f t="shared" si="10"/>
        <v>22.560476552020418</v>
      </c>
      <c r="Y24" s="7"/>
      <c r="Z24" s="25">
        <f t="shared" si="11"/>
        <v>614</v>
      </c>
      <c r="AA24" s="17">
        <f t="shared" si="15"/>
        <v>22.707000000000001</v>
      </c>
      <c r="AB24" s="24">
        <f t="shared" si="12"/>
        <v>0.39631191325035242</v>
      </c>
      <c r="AC24" s="17">
        <f t="shared" si="13"/>
        <v>-0.1465234479795825</v>
      </c>
      <c r="AD24" s="17">
        <f t="shared" ca="1" si="14"/>
        <v>-2.965996730633691E-2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14363</v>
      </c>
      <c r="D25" s="17">
        <v>11681</v>
      </c>
      <c r="E25" s="17">
        <v>12168</v>
      </c>
      <c r="F25" s="17">
        <v>14831</v>
      </c>
      <c r="G25" s="24"/>
      <c r="H25" s="7"/>
      <c r="I25" s="25">
        <f t="shared" si="0"/>
        <v>2195</v>
      </c>
      <c r="J25" s="24">
        <f t="shared" si="0"/>
        <v>-3150</v>
      </c>
      <c r="K25" s="7"/>
      <c r="L25" s="25">
        <f t="shared" si="3"/>
        <v>2198.2143733829853</v>
      </c>
      <c r="M25" s="17">
        <f t="shared" si="1"/>
        <v>10.332196245244274</v>
      </c>
      <c r="N25" s="17">
        <f t="shared" si="4"/>
        <v>-3142.7414690619107</v>
      </c>
      <c r="O25" s="24">
        <f t="shared" si="2"/>
        <v>52.686271379199233</v>
      </c>
      <c r="P25" s="7"/>
      <c r="Q25" s="25">
        <f t="shared" si="5"/>
        <v>2234.6473885574642</v>
      </c>
      <c r="R25" s="24">
        <f t="shared" si="6"/>
        <v>-3150.2573970560247</v>
      </c>
      <c r="S25" s="7"/>
      <c r="T25" s="25">
        <f t="shared" si="7"/>
        <v>-0.57784788873862736</v>
      </c>
      <c r="U25" s="24">
        <f t="shared" si="8"/>
        <v>-0.81597027027985936</v>
      </c>
      <c r="V25" s="7"/>
      <c r="W25" s="25">
        <f t="shared" si="9"/>
        <v>-0.58496791143782545</v>
      </c>
      <c r="X25" s="24">
        <f t="shared" si="10"/>
        <v>28.091373308059019</v>
      </c>
      <c r="Y25" s="7"/>
      <c r="Z25" s="25">
        <f t="shared" si="11"/>
        <v>617</v>
      </c>
      <c r="AA25" s="17">
        <f t="shared" si="15"/>
        <v>28.26</v>
      </c>
      <c r="AB25" s="24">
        <f t="shared" si="12"/>
        <v>0.49323004661359754</v>
      </c>
      <c r="AC25" s="17">
        <f t="shared" si="13"/>
        <v>-0.16862669194098245</v>
      </c>
      <c r="AD25" s="17">
        <f t="shared" ca="1" si="14"/>
        <v>8.1758428874451283E-2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14509</v>
      </c>
      <c r="D26" s="17">
        <v>11794</v>
      </c>
      <c r="E26" s="17">
        <v>12020</v>
      </c>
      <c r="F26" s="17">
        <v>14708</v>
      </c>
      <c r="G26" s="24"/>
      <c r="H26" s="7"/>
      <c r="I26" s="25">
        <f t="shared" si="0"/>
        <v>2489</v>
      </c>
      <c r="J26" s="24">
        <f t="shared" si="0"/>
        <v>-2914</v>
      </c>
      <c r="K26" s="7"/>
      <c r="L26" s="25">
        <f t="shared" si="3"/>
        <v>2493.2217183772191</v>
      </c>
      <c r="M26" s="17">
        <f t="shared" si="1"/>
        <v>17.822906056549272</v>
      </c>
      <c r="N26" s="17">
        <f t="shared" si="4"/>
        <v>-2910.1538079513725</v>
      </c>
      <c r="O26" s="24">
        <f t="shared" si="2"/>
        <v>14.793193274925191</v>
      </c>
      <c r="P26" s="7"/>
      <c r="Q26" s="25">
        <f t="shared" si="5"/>
        <v>2528.6473885574642</v>
      </c>
      <c r="R26" s="24">
        <f t="shared" si="6"/>
        <v>-2914.2573970560247</v>
      </c>
      <c r="S26" s="7"/>
      <c r="T26" s="25">
        <f t="shared" si="7"/>
        <v>-0.65387208842179267</v>
      </c>
      <c r="U26" s="24">
        <f t="shared" si="8"/>
        <v>-0.75484225452914444</v>
      </c>
      <c r="V26" s="7"/>
      <c r="W26" s="25">
        <f t="shared" si="9"/>
        <v>-0.66046323242015847</v>
      </c>
      <c r="X26" s="24">
        <f t="shared" si="10"/>
        <v>33.639593528590808</v>
      </c>
      <c r="Y26" s="7"/>
      <c r="Z26" s="25">
        <f t="shared" si="11"/>
        <v>616</v>
      </c>
      <c r="AA26" s="17">
        <f t="shared" si="15"/>
        <v>33.804000000000002</v>
      </c>
      <c r="AB26" s="24">
        <f t="shared" si="12"/>
        <v>0.58999110034416324</v>
      </c>
      <c r="AC26" s="17">
        <f t="shared" si="13"/>
        <v>-0.16440647140919395</v>
      </c>
      <c r="AD26" s="17">
        <f t="shared" ca="1" si="14"/>
        <v>0.12805149896276191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14654</v>
      </c>
      <c r="D27" s="17">
        <v>11931</v>
      </c>
      <c r="E27" s="17">
        <v>11885</v>
      </c>
      <c r="F27" s="17">
        <v>14583</v>
      </c>
      <c r="G27" s="24"/>
      <c r="H27" s="7"/>
      <c r="I27" s="25">
        <f t="shared" si="0"/>
        <v>2769</v>
      </c>
      <c r="J27" s="24">
        <f t="shared" si="0"/>
        <v>-2652</v>
      </c>
      <c r="K27" s="7"/>
      <c r="L27" s="25">
        <f t="shared" si="3"/>
        <v>2764.5327860990096</v>
      </c>
      <c r="M27" s="17">
        <f t="shared" si="1"/>
        <v>19.956000037201626</v>
      </c>
      <c r="N27" s="17">
        <f t="shared" si="4"/>
        <v>-2650.2813134992098</v>
      </c>
      <c r="O27" s="24">
        <f t="shared" si="2"/>
        <v>2.953883287998555</v>
      </c>
      <c r="P27" s="7"/>
      <c r="Q27" s="25">
        <f t="shared" si="5"/>
        <v>2808.6473885574642</v>
      </c>
      <c r="R27" s="24">
        <f t="shared" si="6"/>
        <v>-2652.2573970560247</v>
      </c>
      <c r="S27" s="7"/>
      <c r="T27" s="25">
        <f t="shared" si="7"/>
        <v>-0.72627608812004529</v>
      </c>
      <c r="U27" s="24">
        <f t="shared" si="8"/>
        <v>-0.68697979636521522</v>
      </c>
      <c r="V27" s="7"/>
      <c r="W27" s="25">
        <f t="shared" si="9"/>
        <v>-0.73227963324957746</v>
      </c>
      <c r="X27" s="24">
        <f t="shared" si="10"/>
        <v>39.282831569235611</v>
      </c>
      <c r="Y27" s="7"/>
      <c r="Z27" s="25">
        <f t="shared" si="11"/>
        <v>616</v>
      </c>
      <c r="AA27" s="17">
        <f t="shared" si="15"/>
        <v>39.347999999999999</v>
      </c>
      <c r="AB27" s="24">
        <f t="shared" si="12"/>
        <v>0.68675215407472878</v>
      </c>
      <c r="AC27" s="17">
        <f t="shared" si="13"/>
        <v>-6.5168430764387608E-2</v>
      </c>
      <c r="AD27" s="17">
        <f t="shared" ca="1" si="14"/>
        <v>2.0868273180454366E-3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14775</v>
      </c>
      <c r="D28" s="17">
        <v>12073</v>
      </c>
      <c r="E28" s="17">
        <v>11755</v>
      </c>
      <c r="F28" s="17">
        <v>14428</v>
      </c>
      <c r="G28" s="24"/>
      <c r="H28" s="7"/>
      <c r="I28" s="25">
        <f t="shared" si="0"/>
        <v>3020</v>
      </c>
      <c r="J28" s="24">
        <f t="shared" si="0"/>
        <v>-2355</v>
      </c>
      <c r="K28" s="7"/>
      <c r="L28" s="25">
        <f t="shared" si="3"/>
        <v>3015.6039488861466</v>
      </c>
      <c r="M28" s="17">
        <f t="shared" si="1"/>
        <v>19.325265395612121</v>
      </c>
      <c r="N28" s="17">
        <f t="shared" si="4"/>
        <v>-2357.8574410526703</v>
      </c>
      <c r="O28" s="24">
        <f t="shared" si="2"/>
        <v>8.1649693694856111</v>
      </c>
      <c r="P28" s="7"/>
      <c r="Q28" s="25">
        <f t="shared" si="5"/>
        <v>3059.6473885574642</v>
      </c>
      <c r="R28" s="24">
        <f t="shared" si="6"/>
        <v>-2355.2573970560247</v>
      </c>
      <c r="S28" s="7"/>
      <c r="T28" s="25">
        <f t="shared" si="7"/>
        <v>-0.7911811021352646</v>
      </c>
      <c r="U28" s="24">
        <f t="shared" si="8"/>
        <v>-0.61005174264503581</v>
      </c>
      <c r="V28" s="7"/>
      <c r="W28" s="25">
        <f t="shared" si="9"/>
        <v>-0.79651790267240463</v>
      </c>
      <c r="X28" s="24">
        <f t="shared" si="10"/>
        <v>45.006245019710491</v>
      </c>
      <c r="Y28" s="7"/>
      <c r="Z28" s="25">
        <f t="shared" si="11"/>
        <v>632</v>
      </c>
      <c r="AA28" s="17">
        <f t="shared" si="15"/>
        <v>45.036000000000001</v>
      </c>
      <c r="AB28" s="24">
        <f t="shared" si="12"/>
        <v>0.78602648192816627</v>
      </c>
      <c r="AC28" s="17">
        <f t="shared" si="13"/>
        <v>-2.9754980289510513E-2</v>
      </c>
      <c r="AD28" s="17">
        <f t="shared" ca="1" si="14"/>
        <v>-9.5377834164622755E-4</v>
      </c>
      <c r="AE28" s="17">
        <v>141</v>
      </c>
    </row>
    <row r="29" spans="1:31" s="17" customFormat="1" x14ac:dyDescent="0.25">
      <c r="A29" s="17">
        <v>9</v>
      </c>
      <c r="B29" s="17">
        <v>632</v>
      </c>
      <c r="C29" s="17">
        <v>14880</v>
      </c>
      <c r="D29" s="17">
        <v>12227</v>
      </c>
      <c r="E29" s="17">
        <v>11643</v>
      </c>
      <c r="F29" s="17">
        <v>14272</v>
      </c>
      <c r="G29" s="24"/>
      <c r="H29" s="7"/>
      <c r="I29" s="25">
        <f t="shared" si="0"/>
        <v>3237</v>
      </c>
      <c r="J29" s="24">
        <f t="shared" si="0"/>
        <v>-2045</v>
      </c>
      <c r="K29" s="7"/>
      <c r="L29" s="25">
        <f t="shared" si="3"/>
        <v>3236.5883119762416</v>
      </c>
      <c r="M29" s="17">
        <f t="shared" si="1"/>
        <v>0.1694870289061097</v>
      </c>
      <c r="N29" s="17">
        <f t="shared" si="4"/>
        <v>-2042.1642484328797</v>
      </c>
      <c r="O29" s="24">
        <f t="shared" si="2"/>
        <v>8.0414869504250621</v>
      </c>
      <c r="P29" s="7"/>
      <c r="Q29" s="25">
        <f t="shared" si="5"/>
        <v>3276.6473885574642</v>
      </c>
      <c r="R29" s="24">
        <f t="shared" si="6"/>
        <v>-2045.2573970560245</v>
      </c>
      <c r="S29" s="7"/>
      <c r="T29" s="25">
        <f t="shared" si="7"/>
        <v>-0.84729420190141047</v>
      </c>
      <c r="U29" s="24">
        <f t="shared" si="8"/>
        <v>-0.52975646771824925</v>
      </c>
      <c r="V29" s="7"/>
      <c r="W29" s="25">
        <f t="shared" si="9"/>
        <v>-0.85193463359860988</v>
      </c>
      <c r="X29" s="24">
        <f t="shared" si="10"/>
        <v>50.580199719026041</v>
      </c>
      <c r="Y29" s="7"/>
      <c r="Z29" s="25">
        <f t="shared" si="11"/>
        <v>632</v>
      </c>
      <c r="AA29" s="17">
        <f t="shared" si="15"/>
        <v>50.724000000000004</v>
      </c>
      <c r="AB29" s="24">
        <f t="shared" si="12"/>
        <v>0.88530080978160375</v>
      </c>
      <c r="AC29" s="17">
        <f t="shared" si="13"/>
        <v>-0.14380028097396291</v>
      </c>
      <c r="AD29" s="17">
        <f t="shared" ca="1" si="14"/>
        <v>0.17119512908156054</v>
      </c>
      <c r="AE29" s="17">
        <v>140</v>
      </c>
    </row>
    <row r="30" spans="1:31" s="17" customFormat="1" x14ac:dyDescent="0.25">
      <c r="A30" s="17">
        <v>10</v>
      </c>
      <c r="B30" s="17">
        <v>642</v>
      </c>
      <c r="C30" s="17">
        <v>14979</v>
      </c>
      <c r="D30" s="17">
        <v>12398</v>
      </c>
      <c r="E30" s="17">
        <v>11544</v>
      </c>
      <c r="F30" s="17">
        <v>14095</v>
      </c>
      <c r="G30" s="24"/>
      <c r="H30" s="7"/>
      <c r="I30" s="25">
        <f t="shared" si="0"/>
        <v>3435</v>
      </c>
      <c r="J30" s="24">
        <f t="shared" si="0"/>
        <v>-1697</v>
      </c>
      <c r="K30" s="7"/>
      <c r="L30" s="25">
        <f t="shared" si="3"/>
        <v>3428.0258881822115</v>
      </c>
      <c r="M30" s="17">
        <f t="shared" si="1"/>
        <v>48.638235647017574</v>
      </c>
      <c r="N30" s="17">
        <f t="shared" si="4"/>
        <v>-1700.858688497394</v>
      </c>
      <c r="O30" s="24">
        <f t="shared" si="2"/>
        <v>14.889476919921085</v>
      </c>
      <c r="P30" s="7"/>
      <c r="Q30" s="25">
        <f t="shared" si="5"/>
        <v>3474.6473885574642</v>
      </c>
      <c r="R30" s="24">
        <f t="shared" si="6"/>
        <v>-1697.2573970560245</v>
      </c>
      <c r="S30" s="7"/>
      <c r="T30" s="25">
        <f t="shared" si="7"/>
        <v>-0.8984941731166034</v>
      </c>
      <c r="U30" s="24">
        <f t="shared" si="8"/>
        <v>-0.43961854618753404</v>
      </c>
      <c r="V30" s="7"/>
      <c r="W30" s="25">
        <f t="shared" si="9"/>
        <v>-0.90235242848931108</v>
      </c>
      <c r="X30" s="24">
        <f t="shared" si="10"/>
        <v>56.479732956290093</v>
      </c>
      <c r="Y30" s="7"/>
      <c r="Z30" s="25">
        <f t="shared" si="11"/>
        <v>642</v>
      </c>
      <c r="AA30" s="17">
        <f t="shared" si="15"/>
        <v>56.502000000000002</v>
      </c>
      <c r="AB30" s="24">
        <f t="shared" si="12"/>
        <v>0.98614593396183603</v>
      </c>
      <c r="AC30" s="17">
        <f t="shared" si="13"/>
        <v>-2.2267043709909728E-2</v>
      </c>
      <c r="AD30" s="17">
        <f t="shared" ca="1" si="14"/>
        <v>4.9499275741546001E-2</v>
      </c>
      <c r="AE30" s="17">
        <v>139</v>
      </c>
    </row>
    <row r="31" spans="1:31" s="17" customFormat="1" x14ac:dyDescent="0.25">
      <c r="A31" s="17">
        <v>11</v>
      </c>
      <c r="B31" s="17">
        <v>619</v>
      </c>
      <c r="C31" s="17">
        <v>15056</v>
      </c>
      <c r="D31" s="17">
        <v>12579</v>
      </c>
      <c r="E31" s="17">
        <v>11475</v>
      </c>
      <c r="F31" s="17">
        <v>13930</v>
      </c>
      <c r="G31" s="24"/>
      <c r="H31" s="7"/>
      <c r="I31" s="25">
        <f t="shared" si="0"/>
        <v>3581</v>
      </c>
      <c r="J31" s="24">
        <f t="shared" si="0"/>
        <v>-1351</v>
      </c>
      <c r="K31" s="7"/>
      <c r="L31" s="25">
        <f t="shared" si="3"/>
        <v>3579.2583526801318</v>
      </c>
      <c r="M31" s="17">
        <f t="shared" si="1"/>
        <v>3.0333353868041084</v>
      </c>
      <c r="N31" s="17">
        <f t="shared" si="4"/>
        <v>-1355.3385078561971</v>
      </c>
      <c r="O31" s="24">
        <f t="shared" si="2"/>
        <v>18.822650418284056</v>
      </c>
      <c r="P31" s="7"/>
      <c r="Q31" s="25">
        <f t="shared" si="5"/>
        <v>3620.6473885574642</v>
      </c>
      <c r="R31" s="24">
        <f t="shared" si="6"/>
        <v>-1351.2573970560245</v>
      </c>
      <c r="S31" s="7"/>
      <c r="T31" s="25">
        <f t="shared" si="7"/>
        <v>-0.93624768724497798</v>
      </c>
      <c r="U31" s="24">
        <f t="shared" si="8"/>
        <v>-0.34999865868860458</v>
      </c>
      <c r="V31" s="7"/>
      <c r="W31" s="25">
        <f t="shared" si="9"/>
        <v>-0.93932776393333095</v>
      </c>
      <c r="X31" s="24">
        <f t="shared" si="10"/>
        <v>62.019020403607215</v>
      </c>
      <c r="Y31" s="7"/>
      <c r="Z31" s="25">
        <f t="shared" si="11"/>
        <v>619</v>
      </c>
      <c r="AA31" s="17">
        <f t="shared" si="15"/>
        <v>62.073</v>
      </c>
      <c r="AB31" s="24">
        <f t="shared" si="12"/>
        <v>1.0833782265904401</v>
      </c>
      <c r="AC31" s="17">
        <f t="shared" si="13"/>
        <v>-5.3979596392785822E-2</v>
      </c>
      <c r="AD31" s="17">
        <f t="shared" ca="1" si="14"/>
        <v>8.1056467204874139E-2</v>
      </c>
      <c r="AE31" s="17">
        <v>138</v>
      </c>
    </row>
    <row r="32" spans="1:31" s="17" customFormat="1" x14ac:dyDescent="0.25">
      <c r="A32" s="17">
        <v>12</v>
      </c>
      <c r="B32" s="17">
        <v>636</v>
      </c>
      <c r="C32" s="17">
        <v>15116</v>
      </c>
      <c r="D32" s="17">
        <v>12762</v>
      </c>
      <c r="E32" s="17">
        <v>11412</v>
      </c>
      <c r="F32" s="17">
        <v>13742</v>
      </c>
      <c r="G32" s="24"/>
      <c r="H32" s="7"/>
      <c r="I32" s="25">
        <f t="shared" si="0"/>
        <v>3704</v>
      </c>
      <c r="J32" s="24">
        <f t="shared" si="0"/>
        <v>-980</v>
      </c>
      <c r="K32" s="7"/>
      <c r="L32" s="25">
        <f t="shared" si="3"/>
        <v>3699.0236677740736</v>
      </c>
      <c r="M32" s="17">
        <f t="shared" si="1"/>
        <v>24.763882422793586</v>
      </c>
      <c r="N32" s="17">
        <f t="shared" si="4"/>
        <v>-986.99559699886868</v>
      </c>
      <c r="O32" s="24">
        <f t="shared" si="2"/>
        <v>48.938377370580447</v>
      </c>
      <c r="P32" s="7"/>
      <c r="Q32" s="25">
        <f t="shared" si="5"/>
        <v>3743.6473885574642</v>
      </c>
      <c r="R32" s="24">
        <f t="shared" si="6"/>
        <v>-980.2573970560245</v>
      </c>
      <c r="S32" s="7"/>
      <c r="T32" s="25">
        <f t="shared" si="7"/>
        <v>-0.96805372996956751</v>
      </c>
      <c r="U32" s="24">
        <f t="shared" si="8"/>
        <v>-0.25390334579235363</v>
      </c>
      <c r="V32" s="7"/>
      <c r="W32" s="25">
        <f t="shared" si="9"/>
        <v>-0.9702990729508294</v>
      </c>
      <c r="X32" s="24">
        <f t="shared" si="10"/>
        <v>67.790597321392852</v>
      </c>
      <c r="Y32" s="7"/>
      <c r="Z32" s="25">
        <f t="shared" si="11"/>
        <v>636</v>
      </c>
      <c r="AA32" s="17">
        <f t="shared" si="15"/>
        <v>67.796999999999997</v>
      </c>
      <c r="AB32" s="24">
        <f t="shared" si="12"/>
        <v>1.1832808729745956</v>
      </c>
      <c r="AC32" s="17">
        <f t="shared" si="13"/>
        <v>-6.4026786071451625E-3</v>
      </c>
      <c r="AD32" s="17">
        <f t="shared" ca="1" si="14"/>
        <v>3.3815398116018969E-2</v>
      </c>
      <c r="AE32" s="17">
        <v>137</v>
      </c>
    </row>
    <row r="33" spans="1:31" s="17" customFormat="1" x14ac:dyDescent="0.25">
      <c r="A33" s="17">
        <v>13</v>
      </c>
      <c r="B33" s="17">
        <v>602</v>
      </c>
      <c r="C33" s="17">
        <v>15147</v>
      </c>
      <c r="D33" s="17">
        <v>12927</v>
      </c>
      <c r="E33" s="17">
        <v>11364</v>
      </c>
      <c r="F33" s="17">
        <v>13552</v>
      </c>
      <c r="G33" s="24"/>
      <c r="H33" s="7"/>
      <c r="I33" s="25">
        <f t="shared" si="0"/>
        <v>3783</v>
      </c>
      <c r="J33" s="24">
        <f t="shared" si="0"/>
        <v>-625</v>
      </c>
      <c r="K33" s="7"/>
      <c r="L33" s="25">
        <f t="shared" si="3"/>
        <v>3778.0536246215206</v>
      </c>
      <c r="M33" s="17">
        <f t="shared" si="1"/>
        <v>24.466629384827108</v>
      </c>
      <c r="N33" s="17">
        <f t="shared" si="4"/>
        <v>-629.19415626394493</v>
      </c>
      <c r="O33" s="24">
        <f t="shared" si="2"/>
        <v>17.59094676638852</v>
      </c>
      <c r="P33" s="7"/>
      <c r="Q33" s="25">
        <f t="shared" si="5"/>
        <v>3822.6473885574642</v>
      </c>
      <c r="R33" s="24">
        <f t="shared" si="6"/>
        <v>-625.2573970560245</v>
      </c>
      <c r="S33" s="7"/>
      <c r="T33" s="25">
        <f t="shared" si="7"/>
        <v>-0.98848200131300301</v>
      </c>
      <c r="U33" s="24">
        <f t="shared" si="8"/>
        <v>-0.16195230515038841</v>
      </c>
      <c r="V33" s="7"/>
      <c r="W33" s="25">
        <f t="shared" si="9"/>
        <v>-0.9899282312949278</v>
      </c>
      <c r="X33" s="24">
        <f t="shared" si="10"/>
        <v>73.163406914413486</v>
      </c>
      <c r="Y33" s="7"/>
      <c r="Z33" s="25">
        <f t="shared" si="11"/>
        <v>602</v>
      </c>
      <c r="AA33" s="17">
        <f t="shared" si="15"/>
        <v>73.215000000000003</v>
      </c>
      <c r="AB33" s="24">
        <f t="shared" si="12"/>
        <v>1.2778428118476484</v>
      </c>
      <c r="AC33" s="17">
        <f t="shared" si="13"/>
        <v>-5.1593085586517873E-2</v>
      </c>
      <c r="AD33" s="17">
        <f t="shared" ca="1" si="14"/>
        <v>6.525336354681599E-2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15181</v>
      </c>
      <c r="D34" s="17">
        <v>13125</v>
      </c>
      <c r="E34" s="17">
        <v>11351</v>
      </c>
      <c r="F34" s="17">
        <v>13381</v>
      </c>
      <c r="G34" s="24"/>
      <c r="H34" s="7"/>
      <c r="I34" s="25">
        <f t="shared" si="0"/>
        <v>3830</v>
      </c>
      <c r="J34" s="24">
        <f t="shared" si="0"/>
        <v>-256</v>
      </c>
      <c r="K34" s="7"/>
      <c r="L34" s="25">
        <f t="shared" si="3"/>
        <v>3823.470212674843</v>
      </c>
      <c r="M34" s="17">
        <f t="shared" si="1"/>
        <v>42.638122511781411</v>
      </c>
      <c r="N34" s="17">
        <f t="shared" si="4"/>
        <v>-259.08428175201959</v>
      </c>
      <c r="O34" s="24">
        <f t="shared" si="2"/>
        <v>9.512793925841045</v>
      </c>
      <c r="P34" s="7"/>
      <c r="Q34" s="25">
        <f t="shared" si="5"/>
        <v>3869.6473885574642</v>
      </c>
      <c r="R34" s="24">
        <f t="shared" si="6"/>
        <v>-256.2573970560245</v>
      </c>
      <c r="S34" s="7"/>
      <c r="T34" s="25">
        <f t="shared" si="7"/>
        <v>-1.0006355298337812</v>
      </c>
      <c r="U34" s="24">
        <f t="shared" si="8"/>
        <v>-6.6375026285923164E-2</v>
      </c>
      <c r="V34" s="7"/>
      <c r="W34" s="25">
        <f t="shared" si="9"/>
        <v>-1.0012507889367093</v>
      </c>
      <c r="X34" s="24">
        <f t="shared" si="10"/>
        <v>78.661980294844568</v>
      </c>
      <c r="Y34" s="7"/>
      <c r="Z34" s="25">
        <f t="shared" si="11"/>
        <v>613</v>
      </c>
      <c r="AA34" s="17">
        <f t="shared" si="15"/>
        <v>78.731999999999999</v>
      </c>
      <c r="AB34" s="24">
        <f t="shared" si="12"/>
        <v>1.3741326266801754</v>
      </c>
      <c r="AC34" s="17">
        <f t="shared" si="13"/>
        <v>-7.0019705155431211E-2</v>
      </c>
      <c r="AD34" s="17">
        <f t="shared" ca="1" si="14"/>
        <v>9.6812365381467202E-2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15187</v>
      </c>
      <c r="D35" s="17">
        <v>13321</v>
      </c>
      <c r="E35" s="17">
        <v>11348</v>
      </c>
      <c r="F35" s="17">
        <v>13192</v>
      </c>
      <c r="G35" s="24"/>
      <c r="H35" s="7"/>
      <c r="I35" s="25">
        <f t="shared" si="0"/>
        <v>3839</v>
      </c>
      <c r="J35" s="24">
        <f t="shared" si="0"/>
        <v>129</v>
      </c>
      <c r="K35" s="7"/>
      <c r="L35" s="25">
        <f t="shared" si="3"/>
        <v>3832.9252312544377</v>
      </c>
      <c r="M35" s="17">
        <f t="shared" si="1"/>
        <v>36.902815312060845</v>
      </c>
      <c r="N35" s="17">
        <f t="shared" si="4"/>
        <v>120.72567530176786</v>
      </c>
      <c r="O35" s="24">
        <f t="shared" si="2"/>
        <v>68.464449211774323</v>
      </c>
      <c r="P35" s="7"/>
      <c r="Q35" s="25">
        <f t="shared" si="5"/>
        <v>3878.6473885574642</v>
      </c>
      <c r="R35" s="24">
        <f t="shared" si="6"/>
        <v>128.74260294397547</v>
      </c>
      <c r="S35" s="7"/>
      <c r="T35" s="25">
        <f t="shared" si="7"/>
        <v>-1.0029628012526537</v>
      </c>
      <c r="U35" s="24">
        <f t="shared" si="8"/>
        <v>3.3346524832827823E-2</v>
      </c>
      <c r="V35" s="7"/>
      <c r="W35" s="25">
        <f t="shared" si="9"/>
        <v>-1.0027106664943526</v>
      </c>
      <c r="X35" s="24">
        <f t="shared" si="10"/>
        <v>84.359437068124009</v>
      </c>
      <c r="Y35" s="7"/>
      <c r="Z35" s="25">
        <f t="shared" si="11"/>
        <v>625</v>
      </c>
      <c r="AA35" s="17">
        <f t="shared" si="15"/>
        <v>84.356999999999999</v>
      </c>
      <c r="AB35" s="24">
        <f t="shared" si="12"/>
        <v>1.4723073971048566</v>
      </c>
      <c r="AC35" s="17">
        <f t="shared" si="13"/>
        <v>2.4370681240100112E-3</v>
      </c>
      <c r="AD35" s="17">
        <f t="shared" ca="1" si="14"/>
        <v>-3.1762836906295888E-2</v>
      </c>
      <c r="AE35" s="17">
        <v>134</v>
      </c>
    </row>
    <row r="36" spans="1:31" s="17" customFormat="1" x14ac:dyDescent="0.25">
      <c r="A36" s="17">
        <v>16</v>
      </c>
      <c r="B36" s="17">
        <v>623</v>
      </c>
      <c r="C36" s="17">
        <v>15173</v>
      </c>
      <c r="D36" s="17">
        <v>13498</v>
      </c>
      <c r="E36" s="17">
        <v>11360</v>
      </c>
      <c r="F36" s="17">
        <v>13000</v>
      </c>
      <c r="G36" s="24"/>
      <c r="H36" s="7"/>
      <c r="I36" s="25">
        <f t="shared" si="0"/>
        <v>3813</v>
      </c>
      <c r="J36" s="24">
        <f t="shared" si="0"/>
        <v>498</v>
      </c>
      <c r="K36" s="7"/>
      <c r="L36" s="25">
        <f t="shared" si="3"/>
        <v>3805.2320325749129</v>
      </c>
      <c r="M36" s="17">
        <f t="shared" si="1"/>
        <v>60.341317917214866</v>
      </c>
      <c r="N36" s="17">
        <f t="shared" si="4"/>
        <v>498.16623033656094</v>
      </c>
      <c r="O36" s="24">
        <f t="shared" si="2"/>
        <v>2.7632524793164453E-2</v>
      </c>
      <c r="P36" s="7"/>
      <c r="Q36" s="25">
        <f t="shared" si="5"/>
        <v>3852.6473885574642</v>
      </c>
      <c r="R36" s="24">
        <f t="shared" si="6"/>
        <v>497.7426029439755</v>
      </c>
      <c r="S36" s="7"/>
      <c r="T36" s="25">
        <f t="shared" si="7"/>
        <v>-0.99623957270924446</v>
      </c>
      <c r="U36" s="24">
        <f t="shared" si="8"/>
        <v>0.12892380369729309</v>
      </c>
      <c r="V36" s="7"/>
      <c r="W36" s="25">
        <f t="shared" si="9"/>
        <v>-0.9951557528519841</v>
      </c>
      <c r="X36" s="24">
        <f t="shared" si="10"/>
        <v>89.836322949046007</v>
      </c>
      <c r="Y36" s="7"/>
      <c r="Z36" s="25">
        <f t="shared" si="11"/>
        <v>623</v>
      </c>
      <c r="AA36" s="17">
        <f t="shared" si="15"/>
        <v>89.963999999999999</v>
      </c>
      <c r="AB36" s="24">
        <f t="shared" si="12"/>
        <v>1.5701680082641787</v>
      </c>
      <c r="AC36" s="17">
        <f t="shared" si="13"/>
        <v>-0.12767705095399151</v>
      </c>
      <c r="AD36" s="17">
        <f t="shared" ca="1" si="14"/>
        <v>-1.7377677990566553E-3</v>
      </c>
      <c r="AE36" s="17">
        <v>133</v>
      </c>
    </row>
    <row r="37" spans="1:31" s="17" customFormat="1" x14ac:dyDescent="0.25">
      <c r="A37" s="17">
        <v>17</v>
      </c>
      <c r="B37" s="17">
        <v>631</v>
      </c>
      <c r="C37" s="17">
        <v>15133</v>
      </c>
      <c r="D37" s="17">
        <v>13689</v>
      </c>
      <c r="E37" s="17">
        <v>11395</v>
      </c>
      <c r="F37" s="17">
        <v>12815</v>
      </c>
      <c r="G37" s="24"/>
      <c r="H37" s="7"/>
      <c r="I37" s="25">
        <f t="shared" si="0"/>
        <v>3738</v>
      </c>
      <c r="J37" s="24">
        <f t="shared" si="0"/>
        <v>874</v>
      </c>
      <c r="K37" s="7"/>
      <c r="L37" s="25">
        <f t="shared" si="3"/>
        <v>3739.6803505447583</v>
      </c>
      <c r="M37" s="17">
        <f t="shared" si="1"/>
        <v>2.823577953269556</v>
      </c>
      <c r="N37" s="17">
        <f t="shared" si="4"/>
        <v>875.57005420898588</v>
      </c>
      <c r="O37" s="24">
        <f t="shared" si="2"/>
        <v>2.4650702191542773</v>
      </c>
      <c r="P37" s="7"/>
      <c r="Q37" s="25">
        <f t="shared" si="5"/>
        <v>3777.6473885574642</v>
      </c>
      <c r="R37" s="24">
        <f t="shared" si="6"/>
        <v>873.7426029439755</v>
      </c>
      <c r="S37" s="7"/>
      <c r="T37" s="25">
        <f t="shared" si="7"/>
        <v>-0.97684564421864106</v>
      </c>
      <c r="U37" s="24">
        <f t="shared" si="8"/>
        <v>0.22631420167300834</v>
      </c>
      <c r="V37" s="7"/>
      <c r="W37" s="25">
        <f t="shared" si="9"/>
        <v>-0.97491388745603325</v>
      </c>
      <c r="X37" s="24">
        <f t="shared" si="10"/>
        <v>95.523722825390109</v>
      </c>
      <c r="Y37" s="7"/>
      <c r="Z37" s="25">
        <f t="shared" si="11"/>
        <v>631</v>
      </c>
      <c r="AA37" s="17">
        <f t="shared" si="15"/>
        <v>95.643000000000001</v>
      </c>
      <c r="AB37" s="24">
        <f t="shared" si="12"/>
        <v>1.6692852564849365</v>
      </c>
      <c r="AC37" s="17">
        <f t="shared" si="13"/>
        <v>-0.11927717460989129</v>
      </c>
      <c r="AD37" s="17">
        <f t="shared" ca="1" si="14"/>
        <v>5.3984726942900352E-2</v>
      </c>
      <c r="AE37" s="17">
        <v>132</v>
      </c>
    </row>
    <row r="38" spans="1:31" s="17" customFormat="1" x14ac:dyDescent="0.25">
      <c r="A38" s="17">
        <v>18</v>
      </c>
      <c r="B38" s="17">
        <v>640</v>
      </c>
      <c r="C38" s="17">
        <v>15082</v>
      </c>
      <c r="D38" s="17">
        <v>13879</v>
      </c>
      <c r="E38" s="17">
        <v>11447</v>
      </c>
      <c r="F38" s="17">
        <v>12632</v>
      </c>
      <c r="G38" s="24"/>
      <c r="H38" s="7"/>
      <c r="I38" s="25">
        <f t="shared" si="0"/>
        <v>3635</v>
      </c>
      <c r="J38" s="24">
        <f t="shared" si="0"/>
        <v>1247</v>
      </c>
      <c r="K38" s="7"/>
      <c r="L38" s="25">
        <f t="shared" si="3"/>
        <v>3635.3005037334083</v>
      </c>
      <c r="M38" s="17">
        <f t="shared" si="1"/>
        <v>9.0302493792312921E-2</v>
      </c>
      <c r="N38" s="17">
        <f t="shared" si="4"/>
        <v>1249.5426870951537</v>
      </c>
      <c r="O38" s="24">
        <f t="shared" si="2"/>
        <v>6.4652576638612826</v>
      </c>
      <c r="P38" s="7"/>
      <c r="Q38" s="25">
        <f t="shared" si="5"/>
        <v>3674.6473885574642</v>
      </c>
      <c r="R38" s="24">
        <f t="shared" si="6"/>
        <v>1246.7426029439755</v>
      </c>
      <c r="S38" s="7"/>
      <c r="T38" s="25">
        <f t="shared" si="7"/>
        <v>-0.95021131575821238</v>
      </c>
      <c r="U38" s="24">
        <f t="shared" si="8"/>
        <v>0.322927548601045</v>
      </c>
      <c r="V38" s="7"/>
      <c r="W38" s="25">
        <f t="shared" si="9"/>
        <v>-0.94743810774221759</v>
      </c>
      <c r="X38" s="24">
        <f t="shared" si="10"/>
        <v>101.27600113437722</v>
      </c>
      <c r="Y38" s="7"/>
      <c r="Z38" s="25">
        <f t="shared" si="11"/>
        <v>640</v>
      </c>
      <c r="AA38" s="17">
        <f t="shared" si="15"/>
        <v>101.40300000000001</v>
      </c>
      <c r="AB38" s="24">
        <f t="shared" si="12"/>
        <v>1.7698162213998099</v>
      </c>
      <c r="AC38" s="17">
        <f t="shared" si="13"/>
        <v>-0.12699886562278095</v>
      </c>
      <c r="AD38" s="17">
        <f t="shared" ca="1" si="14"/>
        <v>3.9162800548695031E-2</v>
      </c>
      <c r="AE38" s="17">
        <v>131</v>
      </c>
    </row>
    <row r="39" spans="1:31" s="17" customFormat="1" x14ac:dyDescent="0.25">
      <c r="A39" s="17">
        <v>19</v>
      </c>
      <c r="B39" s="17">
        <v>632</v>
      </c>
      <c r="C39" s="17">
        <v>15014</v>
      </c>
      <c r="D39" s="17">
        <v>14051</v>
      </c>
      <c r="E39" s="17">
        <v>11518</v>
      </c>
      <c r="F39" s="17">
        <v>12449</v>
      </c>
      <c r="G39" s="24"/>
      <c r="H39" s="7"/>
      <c r="I39" s="25">
        <f t="shared" si="0"/>
        <v>3496</v>
      </c>
      <c r="J39" s="24">
        <f t="shared" si="0"/>
        <v>1602</v>
      </c>
      <c r="K39" s="7"/>
      <c r="L39" s="25">
        <f t="shared" si="3"/>
        <v>3495.8018887142266</v>
      </c>
      <c r="M39" s="17">
        <f t="shared" si="1"/>
        <v>3.9248081550787114E-2</v>
      </c>
      <c r="N39" s="17">
        <f t="shared" si="4"/>
        <v>1606.4490196966556</v>
      </c>
      <c r="O39" s="24">
        <f t="shared" si="2"/>
        <v>19.793776261229208</v>
      </c>
      <c r="P39" s="7"/>
      <c r="Q39" s="25">
        <f t="shared" si="5"/>
        <v>3535.6473885574642</v>
      </c>
      <c r="R39" s="24">
        <f t="shared" si="6"/>
        <v>1601.7426029439755</v>
      </c>
      <c r="S39" s="7"/>
      <c r="T39" s="25">
        <f t="shared" si="7"/>
        <v>-0.9142679016222941</v>
      </c>
      <c r="U39" s="24">
        <f t="shared" si="8"/>
        <v>0.41487858924301024</v>
      </c>
      <c r="V39" s="7"/>
      <c r="W39" s="25">
        <f t="shared" si="9"/>
        <v>-0.91069344773090932</v>
      </c>
      <c r="X39" s="24">
        <f t="shared" si="10"/>
        <v>106.94696147315938</v>
      </c>
      <c r="Y39" s="7"/>
      <c r="Z39" s="25">
        <f t="shared" si="11"/>
        <v>632</v>
      </c>
      <c r="AA39" s="17">
        <f t="shared" si="15"/>
        <v>107.09100000000001</v>
      </c>
      <c r="AB39" s="24">
        <f t="shared" si="12"/>
        <v>1.8690905492532475</v>
      </c>
      <c r="AC39" s="17">
        <f t="shared" si="13"/>
        <v>-0.14403852684063168</v>
      </c>
      <c r="AD39" s="17">
        <f t="shared" ca="1" si="14"/>
        <v>-2.310314404813596E-2</v>
      </c>
      <c r="AE39" s="17">
        <v>130</v>
      </c>
    </row>
    <row r="40" spans="1:31" s="17" customFormat="1" x14ac:dyDescent="0.25">
      <c r="A40" s="17">
        <v>20</v>
      </c>
      <c r="B40" s="17">
        <v>620</v>
      </c>
      <c r="C40" s="17">
        <v>14932</v>
      </c>
      <c r="D40" s="17">
        <v>14226</v>
      </c>
      <c r="E40" s="17">
        <v>11602</v>
      </c>
      <c r="F40" s="17">
        <v>12288</v>
      </c>
      <c r="G40" s="24"/>
      <c r="H40" s="7"/>
      <c r="I40" s="25">
        <f t="shared" si="0"/>
        <v>3330</v>
      </c>
      <c r="J40" s="24">
        <f t="shared" si="0"/>
        <v>1938</v>
      </c>
      <c r="K40" s="7"/>
      <c r="L40" s="25">
        <f t="shared" si="3"/>
        <v>3325.1113234344439</v>
      </c>
      <c r="M40" s="17">
        <f t="shared" si="1"/>
        <v>23.899158562617629</v>
      </c>
      <c r="N40" s="17">
        <f t="shared" si="4"/>
        <v>1941.1972435073576</v>
      </c>
      <c r="O40" s="24">
        <f t="shared" si="2"/>
        <v>10.222366045340316</v>
      </c>
      <c r="P40" s="7"/>
      <c r="Q40" s="25">
        <f t="shared" si="5"/>
        <v>3369.6473885574642</v>
      </c>
      <c r="R40" s="24">
        <f t="shared" si="6"/>
        <v>1937.7426029439755</v>
      </c>
      <c r="S40" s="7"/>
      <c r="T40" s="25">
        <f t="shared" si="7"/>
        <v>-0.87134267322975867</v>
      </c>
      <c r="U40" s="24">
        <f t="shared" si="8"/>
        <v>0.50190830658301111</v>
      </c>
      <c r="V40" s="7"/>
      <c r="W40" s="25">
        <f t="shared" si="9"/>
        <v>-0.8670095200952781</v>
      </c>
      <c r="X40" s="24">
        <f t="shared" si="10"/>
        <v>112.52106559605113</v>
      </c>
      <c r="Y40" s="7"/>
      <c r="Z40" s="25">
        <f t="shared" si="11"/>
        <v>620</v>
      </c>
      <c r="AA40" s="17">
        <f t="shared" si="15"/>
        <v>112.67100000000001</v>
      </c>
      <c r="AB40" s="24">
        <f t="shared" si="12"/>
        <v>1.9664799215145312</v>
      </c>
      <c r="AC40" s="17">
        <f t="shared" si="13"/>
        <v>-0.14993440394887614</v>
      </c>
      <c r="AD40" s="17">
        <f t="shared" ca="1" si="14"/>
        <v>9.4478359782087296E-2</v>
      </c>
      <c r="AE40" s="17">
        <v>129</v>
      </c>
    </row>
    <row r="41" spans="1:31" s="17" customFormat="1" x14ac:dyDescent="0.25">
      <c r="A41" s="17">
        <v>21</v>
      </c>
      <c r="B41" s="17">
        <v>614</v>
      </c>
      <c r="C41" s="17">
        <v>14838</v>
      </c>
      <c r="D41" s="17">
        <v>14390</v>
      </c>
      <c r="E41" s="17">
        <v>11714</v>
      </c>
      <c r="F41" s="17">
        <v>12137</v>
      </c>
      <c r="G41" s="24"/>
      <c r="H41" s="7"/>
      <c r="I41" s="25">
        <f t="shared" si="0"/>
        <v>3124</v>
      </c>
      <c r="J41" s="24">
        <f t="shared" si="0"/>
        <v>2253</v>
      </c>
      <c r="K41" s="7"/>
      <c r="L41" s="25">
        <f t="shared" si="3"/>
        <v>3124.6385836271811</v>
      </c>
      <c r="M41" s="17">
        <f t="shared" si="1"/>
        <v>0.4077890489037776</v>
      </c>
      <c r="N41" s="17">
        <f t="shared" si="4"/>
        <v>2254.5479940959772</v>
      </c>
      <c r="O41" s="24">
        <f t="shared" si="2"/>
        <v>2.3962857211801878</v>
      </c>
      <c r="P41" s="7"/>
      <c r="Q41" s="25">
        <f t="shared" si="5"/>
        <v>3163.6473885574642</v>
      </c>
      <c r="R41" s="24">
        <f t="shared" si="6"/>
        <v>2252.7426029439753</v>
      </c>
      <c r="S41" s="7"/>
      <c r="T41" s="25">
        <f t="shared" si="7"/>
        <v>-0.81807401630890131</v>
      </c>
      <c r="U41" s="24">
        <f t="shared" si="8"/>
        <v>0.58349866658926186</v>
      </c>
      <c r="V41" s="7"/>
      <c r="W41" s="25">
        <f t="shared" si="9"/>
        <v>-0.81302908977332511</v>
      </c>
      <c r="X41" s="24">
        <f t="shared" si="10"/>
        <v>118.12111998520572</v>
      </c>
      <c r="Y41" s="7"/>
      <c r="Z41" s="25">
        <f t="shared" si="11"/>
        <v>614</v>
      </c>
      <c r="AA41" s="17">
        <f t="shared" si="15"/>
        <v>118.197</v>
      </c>
      <c r="AB41" s="24">
        <f t="shared" si="12"/>
        <v>2.062926815979738</v>
      </c>
      <c r="AC41" s="17">
        <f t="shared" si="13"/>
        <v>-7.5880014794279305E-2</v>
      </c>
      <c r="AD41" s="17">
        <f t="shared" ca="1" si="14"/>
        <v>1.3206448650748825E-4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14716</v>
      </c>
      <c r="D42" s="17">
        <v>14529</v>
      </c>
      <c r="E42" s="17">
        <v>11822</v>
      </c>
      <c r="F42" s="17">
        <v>11991</v>
      </c>
      <c r="G42" s="24"/>
      <c r="H42" s="7"/>
      <c r="I42" s="25">
        <f t="shared" si="0"/>
        <v>2894</v>
      </c>
      <c r="J42" s="24">
        <f t="shared" si="0"/>
        <v>2538</v>
      </c>
      <c r="K42" s="7"/>
      <c r="L42" s="25">
        <f t="shared" si="3"/>
        <v>2897.1356652190539</v>
      </c>
      <c r="M42" s="17">
        <f t="shared" si="1"/>
        <v>9.832396365984108</v>
      </c>
      <c r="N42" s="17">
        <f t="shared" si="4"/>
        <v>2544.1540752265632</v>
      </c>
      <c r="O42" s="24">
        <f t="shared" si="2"/>
        <v>37.872641894199347</v>
      </c>
      <c r="P42" s="7"/>
      <c r="Q42" s="25">
        <f t="shared" si="5"/>
        <v>2933.6473885574642</v>
      </c>
      <c r="R42" s="24">
        <f t="shared" si="6"/>
        <v>2537.7426029439753</v>
      </c>
      <c r="S42" s="7"/>
      <c r="T42" s="25">
        <f t="shared" si="7"/>
        <v>-0.75859930227105099</v>
      </c>
      <c r="U42" s="24">
        <f t="shared" si="8"/>
        <v>0.65731851611872694</v>
      </c>
      <c r="V42" s="7"/>
      <c r="W42" s="25">
        <f t="shared" si="9"/>
        <v>-0.75290996351577133</v>
      </c>
      <c r="X42" s="24">
        <f t="shared" si="10"/>
        <v>123.57686264100226</v>
      </c>
      <c r="Y42" s="7"/>
      <c r="Z42" s="25">
        <f t="shared" si="11"/>
        <v>608</v>
      </c>
      <c r="AA42" s="17">
        <f t="shared" si="15"/>
        <v>123.669</v>
      </c>
      <c r="AB42" s="24">
        <f t="shared" si="12"/>
        <v>2.1584312326488675</v>
      </c>
      <c r="AC42" s="17">
        <f t="shared" si="13"/>
        <v>-9.2137358997732122E-2</v>
      </c>
      <c r="AD42" s="17">
        <f t="shared" ca="1" si="14"/>
        <v>5.6112640274690762E-2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14591</v>
      </c>
      <c r="D43" s="17">
        <v>14664</v>
      </c>
      <c r="E43" s="17">
        <v>11953</v>
      </c>
      <c r="F43" s="17">
        <v>11857</v>
      </c>
      <c r="G43" s="24"/>
      <c r="H43" s="7"/>
      <c r="I43" s="25">
        <f t="shared" si="0"/>
        <v>2638</v>
      </c>
      <c r="J43" s="24">
        <f t="shared" si="0"/>
        <v>2807</v>
      </c>
      <c r="K43" s="7"/>
      <c r="L43" s="25">
        <f t="shared" si="3"/>
        <v>2639.3518183119168</v>
      </c>
      <c r="M43" s="17">
        <f t="shared" si="1"/>
        <v>1.8274127484334755</v>
      </c>
      <c r="N43" s="17">
        <f t="shared" si="4"/>
        <v>2813.8636892078589</v>
      </c>
      <c r="O43" s="24">
        <f t="shared" si="2"/>
        <v>47.110229542078692</v>
      </c>
      <c r="P43" s="7"/>
      <c r="Q43" s="25">
        <f t="shared" si="5"/>
        <v>2677.6473885574642</v>
      </c>
      <c r="R43" s="24">
        <f t="shared" si="6"/>
        <v>2806.7426029439753</v>
      </c>
      <c r="S43" s="7"/>
      <c r="T43" s="25">
        <f t="shared" si="7"/>
        <v>-0.69240135968979144</v>
      </c>
      <c r="U43" s="24">
        <f t="shared" si="8"/>
        <v>0.72699409339390619</v>
      </c>
      <c r="V43" s="7"/>
      <c r="W43" s="25">
        <f t="shared" si="9"/>
        <v>-0.68610340553159399</v>
      </c>
      <c r="X43" s="24">
        <f t="shared" si="10"/>
        <v>129.11218977563556</v>
      </c>
      <c r="Y43" s="7"/>
      <c r="Z43" s="25">
        <f t="shared" si="11"/>
        <v>616</v>
      </c>
      <c r="AA43" s="17">
        <f t="shared" si="15"/>
        <v>129.21299999999999</v>
      </c>
      <c r="AB43" s="24">
        <f t="shared" si="12"/>
        <v>2.2551922863794331</v>
      </c>
      <c r="AC43" s="17">
        <f t="shared" si="13"/>
        <v>-0.10081022436443732</v>
      </c>
      <c r="AD43" s="17">
        <f t="shared" ca="1" si="14"/>
        <v>8.0566987643294397E-2</v>
      </c>
      <c r="AE43" s="17">
        <v>126</v>
      </c>
    </row>
    <row r="44" spans="1:31" s="17" customFormat="1" x14ac:dyDescent="0.25">
      <c r="A44" s="17">
        <v>24</v>
      </c>
      <c r="B44" s="17">
        <v>631</v>
      </c>
      <c r="C44" s="17">
        <v>14438</v>
      </c>
      <c r="D44" s="17">
        <v>14785</v>
      </c>
      <c r="E44" s="17">
        <v>12092</v>
      </c>
      <c r="F44" s="17">
        <v>11727</v>
      </c>
      <c r="G44" s="24"/>
      <c r="H44" s="7"/>
      <c r="I44" s="25">
        <f t="shared" si="0"/>
        <v>2346</v>
      </c>
      <c r="J44" s="24">
        <f t="shared" si="0"/>
        <v>3058</v>
      </c>
      <c r="K44" s="7"/>
      <c r="L44" s="25">
        <f t="shared" si="3"/>
        <v>2349.3261637670321</v>
      </c>
      <c r="M44" s="17">
        <f t="shared" si="1"/>
        <v>11.063365405117072</v>
      </c>
      <c r="N44" s="17">
        <f t="shared" si="4"/>
        <v>3062.7709224172304</v>
      </c>
      <c r="O44" s="24">
        <f t="shared" si="2"/>
        <v>22.761700711231512</v>
      </c>
      <c r="P44" s="7"/>
      <c r="Q44" s="25">
        <f t="shared" si="5"/>
        <v>2385.6473885574642</v>
      </c>
      <c r="R44" s="24">
        <f t="shared" si="6"/>
        <v>3057.7426029439753</v>
      </c>
      <c r="S44" s="7"/>
      <c r="T44" s="25">
        <f t="shared" si="7"/>
        <v>-0.61689433143304218</v>
      </c>
      <c r="U44" s="24">
        <f t="shared" si="8"/>
        <v>0.792007364383014</v>
      </c>
      <c r="V44" s="7"/>
      <c r="W44" s="25">
        <f t="shared" si="9"/>
        <v>-0.61002796724992403</v>
      </c>
      <c r="X44" s="24">
        <f t="shared" si="10"/>
        <v>134.85013963918919</v>
      </c>
      <c r="Y44" s="7"/>
      <c r="Z44" s="25">
        <f t="shared" si="11"/>
        <v>631</v>
      </c>
      <c r="AA44" s="17">
        <f t="shared" si="15"/>
        <v>134.892</v>
      </c>
      <c r="AB44" s="24">
        <f t="shared" si="12"/>
        <v>2.354309534600191</v>
      </c>
      <c r="AC44" s="17">
        <f t="shared" si="13"/>
        <v>-4.1860360810801467E-2</v>
      </c>
      <c r="AD44" s="17">
        <f t="shared" ca="1" si="14"/>
        <v>7.5896844656938356E-2</v>
      </c>
      <c r="AE44" s="17">
        <v>125</v>
      </c>
    </row>
    <row r="45" spans="1:31" s="17" customFormat="1" x14ac:dyDescent="0.25">
      <c r="A45" s="17">
        <v>25</v>
      </c>
      <c r="B45" s="17">
        <v>636</v>
      </c>
      <c r="C45" s="17">
        <v>14281</v>
      </c>
      <c r="D45" s="17">
        <v>14893</v>
      </c>
      <c r="E45" s="17">
        <v>12247</v>
      </c>
      <c r="F45" s="17">
        <v>11617</v>
      </c>
      <c r="G45" s="24"/>
      <c r="H45" s="7"/>
      <c r="I45" s="25">
        <f t="shared" si="0"/>
        <v>2034</v>
      </c>
      <c r="J45" s="24">
        <f t="shared" si="0"/>
        <v>3276</v>
      </c>
      <c r="K45" s="7"/>
      <c r="L45" s="25">
        <f t="shared" si="3"/>
        <v>2033.280221543813</v>
      </c>
      <c r="M45" s="17">
        <f t="shared" si="1"/>
        <v>0.51808102599092187</v>
      </c>
      <c r="N45" s="17">
        <f t="shared" si="4"/>
        <v>3283.1588279033099</v>
      </c>
      <c r="O45" s="24">
        <f t="shared" si="2"/>
        <v>51.248816949208191</v>
      </c>
      <c r="P45" s="7"/>
      <c r="Q45" s="25">
        <f t="shared" si="5"/>
        <v>2073.6473885574642</v>
      </c>
      <c r="R45" s="24">
        <f t="shared" si="6"/>
        <v>3275.7426029439753</v>
      </c>
      <c r="S45" s="7"/>
      <c r="T45" s="25">
        <f t="shared" si="7"/>
        <v>-0.53621558891213217</v>
      </c>
      <c r="U45" s="24">
        <f t="shared" si="8"/>
        <v>0.84847307384765736</v>
      </c>
      <c r="V45" s="7"/>
      <c r="W45" s="25">
        <f t="shared" si="9"/>
        <v>-0.5288549746201695</v>
      </c>
      <c r="X45" s="24">
        <f t="shared" si="10"/>
        <v>140.51931871833563</v>
      </c>
      <c r="Y45" s="7"/>
      <c r="Z45" s="25">
        <f t="shared" si="11"/>
        <v>636</v>
      </c>
      <c r="AA45" s="17">
        <f t="shared" si="15"/>
        <v>140.61599999999999</v>
      </c>
      <c r="AB45" s="24">
        <f t="shared" si="12"/>
        <v>2.4542121809843462</v>
      </c>
      <c r="AC45" s="17">
        <f t="shared" si="13"/>
        <v>-9.6681281664359631E-2</v>
      </c>
      <c r="AD45" s="17">
        <f t="shared" ca="1" si="14"/>
        <v>5.7618156798667997E-2</v>
      </c>
      <c r="AE45" s="17">
        <v>124</v>
      </c>
    </row>
    <row r="46" spans="1:31" s="17" customFormat="1" x14ac:dyDescent="0.25">
      <c r="A46" s="17">
        <v>26</v>
      </c>
      <c r="B46" s="17">
        <v>637</v>
      </c>
      <c r="C46" s="17">
        <v>14129</v>
      </c>
      <c r="D46" s="17">
        <v>15005</v>
      </c>
      <c r="E46" s="17">
        <v>12431</v>
      </c>
      <c r="F46" s="17">
        <v>11532</v>
      </c>
      <c r="G46" s="24"/>
      <c r="H46" s="7"/>
      <c r="I46" s="25">
        <f t="shared" si="0"/>
        <v>1698</v>
      </c>
      <c r="J46" s="24">
        <f t="shared" si="0"/>
        <v>3473</v>
      </c>
      <c r="K46" s="7"/>
      <c r="L46" s="25">
        <f t="shared" si="3"/>
        <v>1696.0187569089617</v>
      </c>
      <c r="M46" s="17">
        <f t="shared" si="1"/>
        <v>3.9253241857870877</v>
      </c>
      <c r="N46" s="17">
        <f t="shared" si="4"/>
        <v>3471.0067969871116</v>
      </c>
      <c r="O46" s="24">
        <f t="shared" si="2"/>
        <v>3.9728582505875685</v>
      </c>
      <c r="P46" s="7"/>
      <c r="Q46" s="25">
        <f t="shared" si="5"/>
        <v>1737.647388557464</v>
      </c>
      <c r="R46" s="24">
        <f t="shared" si="6"/>
        <v>3472.7426029439753</v>
      </c>
      <c r="S46" s="7"/>
      <c r="T46" s="25">
        <f t="shared" si="7"/>
        <v>-0.44933078927422893</v>
      </c>
      <c r="U46" s="24">
        <f t="shared" si="8"/>
        <v>0.8994994259785507</v>
      </c>
      <c r="V46" s="7"/>
      <c r="W46" s="25">
        <f t="shared" si="9"/>
        <v>-0.44152300725678345</v>
      </c>
      <c r="X46" s="24">
        <f t="shared" si="10"/>
        <v>146.31038535121343</v>
      </c>
      <c r="Y46" s="7"/>
      <c r="Z46" s="25">
        <f t="shared" si="11"/>
        <v>637</v>
      </c>
      <c r="AA46" s="17">
        <f t="shared" si="15"/>
        <v>146.34899999999999</v>
      </c>
      <c r="AB46" s="24">
        <f t="shared" si="12"/>
        <v>2.5542719070011812</v>
      </c>
      <c r="AC46" s="17">
        <f t="shared" si="13"/>
        <v>-3.8614648786563066E-2</v>
      </c>
      <c r="AD46" s="17">
        <f t="shared" ca="1" si="14"/>
        <v>8.9586813907430951E-2</v>
      </c>
      <c r="AE46" s="17">
        <v>123</v>
      </c>
    </row>
    <row r="47" spans="1:31" s="17" customFormat="1" x14ac:dyDescent="0.25">
      <c r="A47" s="17">
        <v>27</v>
      </c>
      <c r="B47" s="17">
        <v>622</v>
      </c>
      <c r="C47" s="17">
        <v>13939</v>
      </c>
      <c r="D47" s="17">
        <v>15069</v>
      </c>
      <c r="E47" s="17">
        <v>12590</v>
      </c>
      <c r="F47" s="17">
        <v>11449</v>
      </c>
      <c r="G47" s="24"/>
      <c r="H47" s="7"/>
      <c r="I47" s="25">
        <f t="shared" si="0"/>
        <v>1349</v>
      </c>
      <c r="J47" s="24">
        <f t="shared" si="0"/>
        <v>3620</v>
      </c>
      <c r="K47" s="7"/>
      <c r="L47" s="25">
        <f t="shared" si="3"/>
        <v>1349.9185846439848</v>
      </c>
      <c r="M47" s="17">
        <f t="shared" si="1"/>
        <v>0.84379774816465691</v>
      </c>
      <c r="N47" s="17">
        <f t="shared" si="4"/>
        <v>3620.8687062801182</v>
      </c>
      <c r="O47" s="24">
        <f t="shared" si="2"/>
        <v>0.75465060111680704</v>
      </c>
      <c r="P47" s="7"/>
      <c r="Q47" s="25">
        <f t="shared" si="5"/>
        <v>1388.647388557464</v>
      </c>
      <c r="R47" s="24">
        <f t="shared" si="6"/>
        <v>3619.7426029439753</v>
      </c>
      <c r="S47" s="7"/>
      <c r="T47" s="25">
        <f t="shared" si="7"/>
        <v>-0.35908437536462118</v>
      </c>
      <c r="U47" s="24">
        <f t="shared" si="8"/>
        <v>0.93757492731480119</v>
      </c>
      <c r="V47" s="7"/>
      <c r="W47" s="25">
        <f t="shared" si="9"/>
        <v>-0.35094195842089432</v>
      </c>
      <c r="X47" s="24">
        <f t="shared" si="10"/>
        <v>151.93340343584885</v>
      </c>
      <c r="Y47" s="7"/>
      <c r="Z47" s="25">
        <f t="shared" si="11"/>
        <v>622</v>
      </c>
      <c r="AA47" s="17">
        <f t="shared" si="15"/>
        <v>151.947</v>
      </c>
      <c r="AB47" s="24">
        <f t="shared" si="12"/>
        <v>2.6519754385278236</v>
      </c>
      <c r="AC47" s="17">
        <f t="shared" si="13"/>
        <v>-1.3596564151157509E-2</v>
      </c>
      <c r="AD47" s="17">
        <f t="shared" ca="1" si="14"/>
        <v>7.9856977860117695E-3</v>
      </c>
      <c r="AE47" s="17">
        <v>122</v>
      </c>
    </row>
    <row r="48" spans="1:31" s="17" customFormat="1" x14ac:dyDescent="0.25">
      <c r="A48" s="17">
        <v>28</v>
      </c>
      <c r="B48" s="17">
        <v>629</v>
      </c>
      <c r="C48" s="17">
        <v>13760</v>
      </c>
      <c r="D48" s="17">
        <v>15130</v>
      </c>
      <c r="E48" s="17">
        <v>12775</v>
      </c>
      <c r="F48" s="17">
        <v>11391</v>
      </c>
      <c r="G48" s="24"/>
      <c r="H48" s="7"/>
      <c r="I48" s="25">
        <f t="shared" si="0"/>
        <v>985</v>
      </c>
      <c r="J48" s="24">
        <f t="shared" si="0"/>
        <v>3739</v>
      </c>
      <c r="K48" s="7"/>
      <c r="L48" s="25">
        <f t="shared" si="3"/>
        <v>986.45842162625911</v>
      </c>
      <c r="M48" s="17">
        <f t="shared" si="1"/>
        <v>2.1269936399402667</v>
      </c>
      <c r="N48" s="17">
        <f t="shared" si="4"/>
        <v>3737.2175296312898</v>
      </c>
      <c r="O48" s="24">
        <f t="shared" si="2"/>
        <v>3.1772006153297503</v>
      </c>
      <c r="P48" s="7"/>
      <c r="Q48" s="25">
        <f t="shared" si="5"/>
        <v>1024.647388557464</v>
      </c>
      <c r="R48" s="24">
        <f t="shared" si="6"/>
        <v>3738.7426029439753</v>
      </c>
      <c r="S48" s="7"/>
      <c r="T48" s="25">
        <f t="shared" si="7"/>
        <v>-0.26495917575689276</v>
      </c>
      <c r="U48" s="24">
        <f t="shared" si="8"/>
        <v>0.9683979522060514</v>
      </c>
      <c r="V48" s="7"/>
      <c r="W48" s="25">
        <f t="shared" si="9"/>
        <v>-0.25654506672323035</v>
      </c>
      <c r="X48" s="24">
        <f t="shared" si="10"/>
        <v>157.61690626403242</v>
      </c>
      <c r="Y48" s="7"/>
      <c r="Z48" s="25">
        <f t="shared" si="11"/>
        <v>629</v>
      </c>
      <c r="AA48" s="17">
        <f t="shared" si="15"/>
        <v>157.608</v>
      </c>
      <c r="AB48" s="24">
        <f t="shared" si="12"/>
        <v>2.7507785274832228</v>
      </c>
      <c r="AC48" s="17">
        <f t="shared" si="13"/>
        <v>8.9062640324186759E-3</v>
      </c>
      <c r="AD48" s="17">
        <f t="shared" ca="1" si="14"/>
        <v>-7.5776215950895676E-4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13586</v>
      </c>
      <c r="D49" s="17">
        <v>15177</v>
      </c>
      <c r="E49" s="17">
        <v>12963</v>
      </c>
      <c r="F49" s="17">
        <v>11355</v>
      </c>
      <c r="G49" s="24"/>
      <c r="H49" s="7"/>
      <c r="I49" s="25">
        <f t="shared" si="0"/>
        <v>623</v>
      </c>
      <c r="J49" s="24">
        <f t="shared" si="0"/>
        <v>3822</v>
      </c>
      <c r="K49" s="7"/>
      <c r="L49" s="25">
        <f t="shared" si="3"/>
        <v>626.78145055821574</v>
      </c>
      <c r="M49" s="17">
        <f t="shared" si="1"/>
        <v>14.299368324230118</v>
      </c>
      <c r="N49" s="17">
        <f t="shared" si="4"/>
        <v>3814.7724716502275</v>
      </c>
      <c r="O49" s="24">
        <f t="shared" si="2"/>
        <v>52.237166046764557</v>
      </c>
      <c r="P49" s="7"/>
      <c r="Q49" s="25">
        <f t="shared" si="5"/>
        <v>662.64738855746407</v>
      </c>
      <c r="R49" s="24">
        <f t="shared" si="6"/>
        <v>3821.7426029439753</v>
      </c>
      <c r="S49" s="7"/>
      <c r="T49" s="25">
        <f t="shared" si="7"/>
        <v>-0.17135114757558045</v>
      </c>
      <c r="U49" s="24">
        <f t="shared" si="8"/>
        <v>0.98989636452515883</v>
      </c>
      <c r="V49" s="7"/>
      <c r="W49" s="25">
        <f t="shared" si="9"/>
        <v>-0.16274648121177429</v>
      </c>
      <c r="X49" s="24">
        <f t="shared" si="10"/>
        <v>163.11834970281711</v>
      </c>
      <c r="Y49" s="7"/>
      <c r="Z49" s="25">
        <f t="shared" si="11"/>
        <v>606</v>
      </c>
      <c r="AA49" s="17">
        <f t="shared" si="15"/>
        <v>163.06200000000001</v>
      </c>
      <c r="AB49" s="24">
        <f t="shared" si="12"/>
        <v>2.8459687848869937</v>
      </c>
      <c r="AC49" s="17">
        <f t="shared" si="13"/>
        <v>5.6349702817101388E-2</v>
      </c>
      <c r="AD49" s="17">
        <f t="shared" ca="1" si="14"/>
        <v>6.5003961878659311E-2</v>
      </c>
      <c r="AE49" s="17">
        <v>120</v>
      </c>
    </row>
    <row r="50" spans="1:31" s="17" customFormat="1" x14ac:dyDescent="0.25">
      <c r="A50" s="17">
        <v>30</v>
      </c>
      <c r="B50" s="17">
        <v>616</v>
      </c>
      <c r="C50" s="17">
        <v>13398</v>
      </c>
      <c r="D50" s="17">
        <v>15199</v>
      </c>
      <c r="E50" s="17">
        <v>13143</v>
      </c>
      <c r="F50" s="17">
        <v>11331</v>
      </c>
      <c r="G50" s="24"/>
      <c r="H50" s="7"/>
      <c r="I50" s="25">
        <f t="shared" si="0"/>
        <v>255</v>
      </c>
      <c r="J50" s="24">
        <f t="shared" si="0"/>
        <v>3868</v>
      </c>
      <c r="K50" s="7"/>
      <c r="L50" s="25">
        <f t="shared" si="3"/>
        <v>255.00508673223726</v>
      </c>
      <c r="M50" s="17">
        <f t="shared" si="1"/>
        <v>2.5874844853576452E-5</v>
      </c>
      <c r="N50" s="17">
        <f t="shared" si="4"/>
        <v>3858.1313259752887</v>
      </c>
      <c r="O50" s="24">
        <f t="shared" si="2"/>
        <v>97.390727006010621</v>
      </c>
      <c r="P50" s="7"/>
      <c r="Q50" s="25">
        <f t="shared" si="5"/>
        <v>294.64738855746407</v>
      </c>
      <c r="R50" s="24">
        <f t="shared" si="6"/>
        <v>3867.7426029439753</v>
      </c>
      <c r="S50" s="7"/>
      <c r="T50" s="25">
        <f t="shared" si="7"/>
        <v>-7.6191605115019836E-2</v>
      </c>
      <c r="U50" s="24">
        <f t="shared" si="8"/>
        <v>1.0018111472562303</v>
      </c>
      <c r="V50" s="7"/>
      <c r="W50" s="25">
        <f t="shared" si="9"/>
        <v>-6.7479691109962089E-2</v>
      </c>
      <c r="X50" s="24">
        <f t="shared" si="10"/>
        <v>168.60119805817226</v>
      </c>
      <c r="Y50" s="7"/>
      <c r="Z50" s="25">
        <f t="shared" si="11"/>
        <v>616</v>
      </c>
      <c r="AA50" s="17">
        <f t="shared" si="15"/>
        <v>168.60600000000002</v>
      </c>
      <c r="AB50" s="24">
        <f t="shared" si="12"/>
        <v>2.9427298386175593</v>
      </c>
      <c r="AC50" s="17">
        <f t="shared" si="13"/>
        <v>-4.8019418277647219E-3</v>
      </c>
      <c r="AD50" s="17">
        <f t="shared" ca="1" si="14"/>
        <v>-2.9766698200120345E-2</v>
      </c>
      <c r="AE50" s="17">
        <v>119</v>
      </c>
    </row>
    <row r="51" spans="1:31" s="17" customFormat="1" x14ac:dyDescent="0.25">
      <c r="A51" s="17">
        <v>31</v>
      </c>
      <c r="B51" s="17">
        <v>613</v>
      </c>
      <c r="C51" s="17">
        <v>13204</v>
      </c>
      <c r="D51" s="17">
        <v>15192</v>
      </c>
      <c r="E51" s="17">
        <v>13321</v>
      </c>
      <c r="F51" s="17">
        <v>11321</v>
      </c>
      <c r="G51" s="24"/>
      <c r="H51" s="7"/>
      <c r="I51" s="25">
        <f t="shared" si="0"/>
        <v>-117</v>
      </c>
      <c r="J51" s="24">
        <f t="shared" si="0"/>
        <v>3871</v>
      </c>
      <c r="K51" s="7"/>
      <c r="L51" s="25">
        <f t="shared" si="3"/>
        <v>-117.700943425603</v>
      </c>
      <c r="M51" s="17">
        <f t="shared" si="1"/>
        <v>0.49132168589606906</v>
      </c>
      <c r="N51" s="17">
        <f t="shared" si="4"/>
        <v>3865.3739351724626</v>
      </c>
      <c r="O51" s="24">
        <f t="shared" si="2"/>
        <v>31.652605443653972</v>
      </c>
      <c r="P51" s="7"/>
      <c r="Q51" s="25">
        <f t="shared" si="5"/>
        <v>-77.352611442535931</v>
      </c>
      <c r="R51" s="24">
        <f t="shared" si="6"/>
        <v>3870.7426029439753</v>
      </c>
      <c r="S51" s="7"/>
      <c r="T51" s="25">
        <f t="shared" si="7"/>
        <v>2.0002280198372947E-2</v>
      </c>
      <c r="U51" s="24">
        <f t="shared" si="8"/>
        <v>1.0025881983039089</v>
      </c>
      <c r="V51" s="7"/>
      <c r="W51" s="25">
        <f t="shared" si="9"/>
        <v>2.8724593389432999E-2</v>
      </c>
      <c r="X51" s="24">
        <f t="shared" si="10"/>
        <v>174.09578935655156</v>
      </c>
      <c r="Y51" s="7"/>
      <c r="Z51" s="25">
        <f t="shared" si="11"/>
        <v>613</v>
      </c>
      <c r="AA51" s="17">
        <f t="shared" si="15"/>
        <v>174.12300000000002</v>
      </c>
      <c r="AB51" s="24">
        <f t="shared" si="12"/>
        <v>3.0390196534500871</v>
      </c>
      <c r="AC51" s="17">
        <f t="shared" si="13"/>
        <v>-2.7210643448455585E-2</v>
      </c>
      <c r="AD51" s="17">
        <f t="shared" ca="1" si="14"/>
        <v>1.2453009241738755E-2</v>
      </c>
      <c r="AE51" s="17">
        <v>118</v>
      </c>
    </row>
    <row r="52" spans="1:31" s="17" customFormat="1" x14ac:dyDescent="0.25">
      <c r="A52" s="17">
        <v>32</v>
      </c>
      <c r="B52" s="17">
        <v>631</v>
      </c>
      <c r="C52" s="17">
        <v>13019</v>
      </c>
      <c r="D52" s="17">
        <v>15182</v>
      </c>
      <c r="E52" s="17">
        <v>13514</v>
      </c>
      <c r="F52" s="17">
        <v>11340</v>
      </c>
      <c r="G52" s="24"/>
      <c r="H52" s="7"/>
      <c r="I52" s="25">
        <f t="shared" ref="I52:J83" si="16">C52-E52</f>
        <v>-495</v>
      </c>
      <c r="J52" s="24">
        <f t="shared" si="16"/>
        <v>3842</v>
      </c>
      <c r="K52" s="7"/>
      <c r="L52" s="25">
        <f t="shared" si="3"/>
        <v>-500.55812243585672</v>
      </c>
      <c r="M52" s="17">
        <f t="shared" si="1"/>
        <v>30.892725011973805</v>
      </c>
      <c r="N52" s="17">
        <f t="shared" si="4"/>
        <v>3835.3498538998633</v>
      </c>
      <c r="O52" s="24">
        <f t="shared" si="2"/>
        <v>44.224443153163101</v>
      </c>
      <c r="P52" s="7"/>
      <c r="Q52" s="25">
        <f t="shared" si="5"/>
        <v>-455.35261144253593</v>
      </c>
      <c r="R52" s="24">
        <f t="shared" si="6"/>
        <v>3841.7426029439753</v>
      </c>
      <c r="S52" s="7"/>
      <c r="T52" s="25">
        <f t="shared" si="7"/>
        <v>0.117747679791014</v>
      </c>
      <c r="U52" s="24">
        <f t="shared" si="8"/>
        <v>0.99507670484301602</v>
      </c>
      <c r="V52" s="7"/>
      <c r="W52" s="25">
        <f t="shared" si="9"/>
        <v>0.12640834847808999</v>
      </c>
      <c r="X52" s="24">
        <f t="shared" si="10"/>
        <v>179.6944103647088</v>
      </c>
      <c r="Y52" s="7"/>
      <c r="Z52" s="25">
        <f t="shared" si="11"/>
        <v>631</v>
      </c>
      <c r="AA52" s="17">
        <f t="shared" si="15"/>
        <v>179.80200000000002</v>
      </c>
      <c r="AB52" s="24">
        <f t="shared" si="12"/>
        <v>3.1381369016708449</v>
      </c>
      <c r="AC52" s="17">
        <f t="shared" si="13"/>
        <v>-0.10758963529121957</v>
      </c>
      <c r="AD52" s="17">
        <f t="shared" ca="1" si="14"/>
        <v>9.4945681229489765E-2</v>
      </c>
      <c r="AE52" s="17">
        <v>117</v>
      </c>
    </row>
    <row r="53" spans="1:31" s="17" customFormat="1" x14ac:dyDescent="0.25">
      <c r="A53" s="17">
        <v>33</v>
      </c>
      <c r="B53" s="17">
        <v>632</v>
      </c>
      <c r="C53" s="17">
        <v>12828</v>
      </c>
      <c r="D53" s="17">
        <v>15151</v>
      </c>
      <c r="E53" s="17">
        <v>13708</v>
      </c>
      <c r="F53" s="17">
        <v>11375</v>
      </c>
      <c r="G53" s="24"/>
      <c r="H53" s="7"/>
      <c r="I53" s="25">
        <f t="shared" si="16"/>
        <v>-880</v>
      </c>
      <c r="J53" s="24">
        <f t="shared" si="16"/>
        <v>3776</v>
      </c>
      <c r="K53" s="7"/>
      <c r="L53" s="25">
        <f t="shared" si="3"/>
        <v>-879.4821826007767</v>
      </c>
      <c r="M53" s="17">
        <f t="shared" si="1"/>
        <v>0.26813485893838679</v>
      </c>
      <c r="N53" s="17">
        <f t="shared" si="4"/>
        <v>3767.4622768200966</v>
      </c>
      <c r="O53" s="24">
        <f t="shared" si="2"/>
        <v>72.89271709666022</v>
      </c>
      <c r="P53" s="7"/>
      <c r="Q53" s="25">
        <f t="shared" si="5"/>
        <v>-840.35261144253593</v>
      </c>
      <c r="R53" s="24">
        <f t="shared" si="6"/>
        <v>3775.7426029439753</v>
      </c>
      <c r="S53" s="7"/>
      <c r="T53" s="25">
        <f t="shared" si="7"/>
        <v>0.21730317937611138</v>
      </c>
      <c r="U53" s="24">
        <f t="shared" si="8"/>
        <v>0.97798158179408723</v>
      </c>
      <c r="V53" s="7"/>
      <c r="W53" s="25">
        <f t="shared" si="9"/>
        <v>0.22581890365414625</v>
      </c>
      <c r="X53" s="24">
        <f t="shared" si="10"/>
        <v>185.45658368964018</v>
      </c>
      <c r="Y53" s="7"/>
      <c r="Z53" s="25">
        <f t="shared" si="11"/>
        <v>632</v>
      </c>
      <c r="AA53" s="17">
        <f t="shared" si="15"/>
        <v>185.49</v>
      </c>
      <c r="AB53" s="24">
        <f t="shared" si="12"/>
        <v>3.2374112295242821</v>
      </c>
      <c r="AC53" s="17">
        <f t="shared" si="13"/>
        <v>-3.3416310359825729E-2</v>
      </c>
      <c r="AD53" s="17">
        <f t="shared" ca="1" si="14"/>
        <v>-3.6815226731675921E-2</v>
      </c>
      <c r="AE53" s="17">
        <v>116</v>
      </c>
    </row>
    <row r="54" spans="1:31" s="17" customFormat="1" x14ac:dyDescent="0.25">
      <c r="A54" s="17">
        <v>34</v>
      </c>
      <c r="B54" s="17">
        <v>635</v>
      </c>
      <c r="C54" s="17">
        <v>12650</v>
      </c>
      <c r="D54" s="17">
        <v>15109</v>
      </c>
      <c r="E54" s="17">
        <v>13906</v>
      </c>
      <c r="F54" s="17">
        <v>11436</v>
      </c>
      <c r="G54" s="24"/>
      <c r="H54" s="7"/>
      <c r="I54" s="25">
        <f t="shared" si="16"/>
        <v>-1256</v>
      </c>
      <c r="J54" s="24">
        <f t="shared" si="16"/>
        <v>3673</v>
      </c>
      <c r="K54" s="7"/>
      <c r="L54" s="25">
        <f t="shared" si="3"/>
        <v>-1251.8668396355295</v>
      </c>
      <c r="M54" s="17">
        <f t="shared" si="1"/>
        <v>17.083014598430257</v>
      </c>
      <c r="N54" s="17">
        <f t="shared" si="4"/>
        <v>3661.812697207195</v>
      </c>
      <c r="O54" s="24">
        <f t="shared" si="2"/>
        <v>125.15574377790222</v>
      </c>
      <c r="P54" s="7"/>
      <c r="Q54" s="25">
        <f t="shared" si="5"/>
        <v>-1216.352611442536</v>
      </c>
      <c r="R54" s="24">
        <f t="shared" si="6"/>
        <v>3672.7426029439753</v>
      </c>
      <c r="S54" s="7"/>
      <c r="T54" s="25">
        <f t="shared" si="7"/>
        <v>0.31453140754233638</v>
      </c>
      <c r="U54" s="24">
        <f t="shared" si="8"/>
        <v>0.95130282915712272</v>
      </c>
      <c r="V54" s="7"/>
      <c r="W54" s="25">
        <f t="shared" si="9"/>
        <v>0.32281873096491143</v>
      </c>
      <c r="X54" s="24">
        <f t="shared" si="10"/>
        <v>191.19901462756729</v>
      </c>
      <c r="Y54" s="7"/>
      <c r="Z54" s="25">
        <f t="shared" si="11"/>
        <v>635</v>
      </c>
      <c r="AA54" s="17">
        <f t="shared" si="15"/>
        <v>191.20500000000001</v>
      </c>
      <c r="AB54" s="24">
        <f t="shared" si="12"/>
        <v>3.337156796275758</v>
      </c>
      <c r="AC54" s="17">
        <f t="shared" si="13"/>
        <v>-5.98537243271835E-3</v>
      </c>
      <c r="AD54" s="17">
        <f t="shared" ca="1" si="14"/>
        <v>-2.6010515879903551E-2</v>
      </c>
      <c r="AE54" s="17">
        <v>115</v>
      </c>
    </row>
    <row r="55" spans="1:31" s="17" customFormat="1" x14ac:dyDescent="0.25">
      <c r="A55" s="17">
        <v>35</v>
      </c>
      <c r="B55" s="17">
        <v>635</v>
      </c>
      <c r="C55" s="17">
        <v>12469</v>
      </c>
      <c r="D55" s="17">
        <v>15030</v>
      </c>
      <c r="E55" s="17">
        <v>14080</v>
      </c>
      <c r="F55" s="17">
        <v>11503</v>
      </c>
      <c r="G55" s="24"/>
      <c r="H55" s="7"/>
      <c r="I55" s="25">
        <f t="shared" si="16"/>
        <v>-1611</v>
      </c>
      <c r="J55" s="24">
        <f t="shared" si="16"/>
        <v>3527</v>
      </c>
      <c r="K55" s="7"/>
      <c r="L55" s="25">
        <f t="shared" si="3"/>
        <v>-1612.1973657961553</v>
      </c>
      <c r="M55" s="17">
        <f t="shared" si="1"/>
        <v>1.4336848498025716</v>
      </c>
      <c r="N55" s="17">
        <f t="shared" si="4"/>
        <v>3519.6859748980501</v>
      </c>
      <c r="O55" s="24">
        <f t="shared" si="2"/>
        <v>53.494963191953794</v>
      </c>
      <c r="P55" s="7"/>
      <c r="Q55" s="25">
        <f t="shared" si="5"/>
        <v>-1571.352611442536</v>
      </c>
      <c r="R55" s="24">
        <f t="shared" si="6"/>
        <v>3526.7426029439753</v>
      </c>
      <c r="S55" s="7"/>
      <c r="T55" s="25">
        <f t="shared" si="7"/>
        <v>0.4063293357311924</v>
      </c>
      <c r="U55" s="24">
        <f t="shared" si="8"/>
        <v>0.91348634483676516</v>
      </c>
      <c r="V55" s="7"/>
      <c r="W55" s="25">
        <f t="shared" si="9"/>
        <v>0.41429116524718074</v>
      </c>
      <c r="X55" s="24">
        <f t="shared" si="10"/>
        <v>196.85028711947314</v>
      </c>
      <c r="Y55" s="7"/>
      <c r="Z55" s="25">
        <f t="shared" si="11"/>
        <v>635</v>
      </c>
      <c r="AA55" s="17">
        <f t="shared" si="15"/>
        <v>196.92000000000002</v>
      </c>
      <c r="AB55" s="24">
        <f t="shared" si="12"/>
        <v>3.436902363027234</v>
      </c>
      <c r="AC55" s="17">
        <f t="shared" si="13"/>
        <v>-6.9712880526878962E-2</v>
      </c>
      <c r="AD55" s="17">
        <f t="shared" ca="1" si="14"/>
        <v>5.2567247679604634E-2</v>
      </c>
      <c r="AE55" s="17">
        <v>114</v>
      </c>
    </row>
    <row r="56" spans="1:31" s="17" customFormat="1" x14ac:dyDescent="0.25">
      <c r="A56" s="17">
        <v>36</v>
      </c>
      <c r="B56" s="17">
        <v>616</v>
      </c>
      <c r="C56" s="17">
        <v>12297</v>
      </c>
      <c r="D56" s="17">
        <v>14942</v>
      </c>
      <c r="E56" s="17">
        <v>14246</v>
      </c>
      <c r="F56" s="17">
        <v>11588</v>
      </c>
      <c r="G56" s="24"/>
      <c r="H56" s="7"/>
      <c r="I56" s="25">
        <f t="shared" si="16"/>
        <v>-1949</v>
      </c>
      <c r="J56" s="24">
        <f t="shared" si="16"/>
        <v>3354</v>
      </c>
      <c r="K56" s="7"/>
      <c r="L56" s="25">
        <f t="shared" si="3"/>
        <v>-1946.8377173912691</v>
      </c>
      <c r="M56" s="17">
        <f t="shared" si="1"/>
        <v>4.6754660800203123</v>
      </c>
      <c r="N56" s="17">
        <f t="shared" si="4"/>
        <v>3348.2925133080512</v>
      </c>
      <c r="O56" s="24">
        <f t="shared" si="2"/>
        <v>32.575404338772834</v>
      </c>
      <c r="P56" s="7"/>
      <c r="Q56" s="25">
        <f t="shared" si="5"/>
        <v>-1909.352611442536</v>
      </c>
      <c r="R56" s="24">
        <f t="shared" si="6"/>
        <v>3353.7426029439753</v>
      </c>
      <c r="S56" s="7"/>
      <c r="T56" s="25">
        <f t="shared" si="7"/>
        <v>0.49373130679551164</v>
      </c>
      <c r="U56" s="24">
        <f t="shared" si="8"/>
        <v>0.86867640108730049</v>
      </c>
      <c r="V56" s="7"/>
      <c r="W56" s="25">
        <f t="shared" si="9"/>
        <v>0.50130663968562528</v>
      </c>
      <c r="X56" s="24">
        <f t="shared" si="10"/>
        <v>202.44361110646764</v>
      </c>
      <c r="Y56" s="7"/>
      <c r="Z56" s="25">
        <f t="shared" si="11"/>
        <v>616</v>
      </c>
      <c r="AA56" s="17">
        <f t="shared" si="15"/>
        <v>202.46400000000003</v>
      </c>
      <c r="AB56" s="24">
        <f t="shared" si="12"/>
        <v>3.5336634167577996</v>
      </c>
      <c r="AC56" s="17">
        <f t="shared" si="13"/>
        <v>-2.03888935323846E-2</v>
      </c>
      <c r="AD56" s="17">
        <f t="shared" ca="1" si="14"/>
        <v>5.3481077605169958E-2</v>
      </c>
      <c r="AE56" s="17">
        <v>113</v>
      </c>
    </row>
    <row r="57" spans="1:31" s="17" customFormat="1" x14ac:dyDescent="0.25">
      <c r="A57" s="17">
        <v>37</v>
      </c>
      <c r="B57" s="17">
        <v>612</v>
      </c>
      <c r="C57" s="17">
        <v>12139</v>
      </c>
      <c r="D57" s="17">
        <v>14846</v>
      </c>
      <c r="E57" s="17">
        <v>14404</v>
      </c>
      <c r="F57" s="17">
        <v>11693</v>
      </c>
      <c r="G57" s="24"/>
      <c r="H57" s="7"/>
      <c r="I57" s="25">
        <f t="shared" si="16"/>
        <v>-2265</v>
      </c>
      <c r="J57" s="24">
        <f t="shared" si="16"/>
        <v>3153</v>
      </c>
      <c r="K57" s="7"/>
      <c r="L57" s="25">
        <f t="shared" si="3"/>
        <v>-2261.6384588013875</v>
      </c>
      <c r="M57" s="17">
        <f t="shared" si="1"/>
        <v>11.299959229969065</v>
      </c>
      <c r="N57" s="17">
        <f t="shared" si="4"/>
        <v>3146.9238662479797</v>
      </c>
      <c r="O57" s="24">
        <f t="shared" si="2"/>
        <v>36.919401372439907</v>
      </c>
      <c r="P57" s="7"/>
      <c r="Q57" s="25">
        <f t="shared" si="5"/>
        <v>-2225.3526114425358</v>
      </c>
      <c r="R57" s="24">
        <f t="shared" si="6"/>
        <v>3152.7426029439753</v>
      </c>
      <c r="S57" s="7"/>
      <c r="T57" s="25">
        <f t="shared" si="7"/>
        <v>0.5754443921692538</v>
      </c>
      <c r="U57" s="24">
        <f t="shared" si="8"/>
        <v>0.81661398089283566</v>
      </c>
      <c r="V57" s="7"/>
      <c r="W57" s="25">
        <f t="shared" si="9"/>
        <v>0.58256992359524806</v>
      </c>
      <c r="X57" s="24">
        <f t="shared" si="10"/>
        <v>207.95863369020196</v>
      </c>
      <c r="Y57" s="7"/>
      <c r="Z57" s="25">
        <f t="shared" si="11"/>
        <v>612</v>
      </c>
      <c r="AA57" s="17">
        <f t="shared" si="15"/>
        <v>207.97200000000004</v>
      </c>
      <c r="AB57" s="24">
        <f t="shared" si="12"/>
        <v>3.6297961519576472</v>
      </c>
      <c r="AC57" s="17">
        <f t="shared" si="13"/>
        <v>-1.3366309798072962E-2</v>
      </c>
      <c r="AD57" s="17">
        <f t="shared" ca="1" si="14"/>
        <v>7.1597668019478533E-2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11997</v>
      </c>
      <c r="D58" s="17">
        <v>14727</v>
      </c>
      <c r="E58" s="17">
        <v>14557</v>
      </c>
      <c r="F58" s="17">
        <v>11813</v>
      </c>
      <c r="G58" s="24"/>
      <c r="H58" s="7"/>
      <c r="I58" s="25">
        <f t="shared" si="16"/>
        <v>-2560</v>
      </c>
      <c r="J58" s="24">
        <f t="shared" si="16"/>
        <v>2914</v>
      </c>
      <c r="K58" s="7"/>
      <c r="L58" s="25">
        <f t="shared" si="3"/>
        <v>-2556.3787640254818</v>
      </c>
      <c r="M58" s="17">
        <f t="shared" si="1"/>
        <v>13.113349983144674</v>
      </c>
      <c r="N58" s="17">
        <f t="shared" si="4"/>
        <v>2916.0360833334453</v>
      </c>
      <c r="O58" s="24">
        <f t="shared" si="2"/>
        <v>4.1456353407336284</v>
      </c>
      <c r="P58" s="7"/>
      <c r="Q58" s="25">
        <f t="shared" si="5"/>
        <v>-2520.3526114425358</v>
      </c>
      <c r="R58" s="24">
        <f t="shared" si="6"/>
        <v>2913.7426029439753</v>
      </c>
      <c r="S58" s="7"/>
      <c r="T58" s="25">
        <f t="shared" si="7"/>
        <v>0.65172717756562715</v>
      </c>
      <c r="U58" s="24">
        <f t="shared" si="8"/>
        <v>0.75470891409444218</v>
      </c>
      <c r="V58" s="7"/>
      <c r="W58" s="25">
        <f t="shared" si="9"/>
        <v>0.65831708047528081</v>
      </c>
      <c r="X58" s="24">
        <f t="shared" si="10"/>
        <v>213.55221142356049</v>
      </c>
      <c r="Y58" s="7"/>
      <c r="Z58" s="25">
        <f t="shared" si="11"/>
        <v>613</v>
      </c>
      <c r="AA58" s="17">
        <f t="shared" si="15"/>
        <v>213.48900000000003</v>
      </c>
      <c r="AB58" s="24">
        <f t="shared" si="12"/>
        <v>3.7260859667901749</v>
      </c>
      <c r="AC58" s="17">
        <f t="shared" si="13"/>
        <v>6.3211423560460389E-2</v>
      </c>
      <c r="AD58" s="17">
        <f t="shared" ca="1" si="14"/>
        <v>1.7626584334408335E-2</v>
      </c>
      <c r="AE58" s="17">
        <v>111</v>
      </c>
    </row>
    <row r="59" spans="1:31" s="17" customFormat="1" x14ac:dyDescent="0.25">
      <c r="A59" s="17">
        <v>39</v>
      </c>
      <c r="B59" s="17">
        <v>619</v>
      </c>
      <c r="C59" s="17">
        <v>11853</v>
      </c>
      <c r="D59" s="17">
        <v>14593</v>
      </c>
      <c r="E59" s="17">
        <v>14693</v>
      </c>
      <c r="F59" s="17">
        <v>11940</v>
      </c>
      <c r="G59" s="24"/>
      <c r="H59" s="7"/>
      <c r="I59" s="25">
        <f t="shared" si="16"/>
        <v>-2840</v>
      </c>
      <c r="J59" s="24">
        <f t="shared" si="16"/>
        <v>2653</v>
      </c>
      <c r="K59" s="7"/>
      <c r="L59" s="25">
        <f t="shared" si="3"/>
        <v>-2830.3309684949372</v>
      </c>
      <c r="M59" s="17">
        <f t="shared" si="1"/>
        <v>93.490170245896536</v>
      </c>
      <c r="N59" s="17">
        <f t="shared" si="4"/>
        <v>2655.4259780082962</v>
      </c>
      <c r="O59" s="24">
        <f t="shared" si="2"/>
        <v>5.8853692967366502</v>
      </c>
      <c r="P59" s="7"/>
      <c r="Q59" s="25">
        <f t="shared" si="5"/>
        <v>-2800.3526114425358</v>
      </c>
      <c r="R59" s="24">
        <f t="shared" si="6"/>
        <v>2652.7426029439753</v>
      </c>
      <c r="S59" s="7"/>
      <c r="T59" s="25">
        <f t="shared" si="7"/>
        <v>0.72413117726387977</v>
      </c>
      <c r="U59" s="24">
        <f t="shared" si="8"/>
        <v>0.68710547294640578</v>
      </c>
      <c r="V59" s="7"/>
      <c r="W59" s="25">
        <f t="shared" si="9"/>
        <v>0.73013573450448099</v>
      </c>
      <c r="X59" s="24">
        <f t="shared" si="10"/>
        <v>219.19376852756022</v>
      </c>
      <c r="Y59" s="7"/>
      <c r="Z59" s="25">
        <f t="shared" si="11"/>
        <v>619</v>
      </c>
      <c r="AA59" s="17">
        <f t="shared" si="15"/>
        <v>219.06000000000003</v>
      </c>
      <c r="AB59" s="24">
        <f t="shared" si="12"/>
        <v>3.8233182594187789</v>
      </c>
      <c r="AC59" s="17">
        <f t="shared" si="13"/>
        <v>0.13376852756019275</v>
      </c>
      <c r="AD59" s="17">
        <f t="shared" ca="1" si="14"/>
        <v>-4.6239241294131261E-2</v>
      </c>
      <c r="AE59" s="17">
        <v>110</v>
      </c>
    </row>
    <row r="60" spans="1:31" s="17" customFormat="1" x14ac:dyDescent="0.25">
      <c r="A60" s="17">
        <v>40</v>
      </c>
      <c r="B60" s="17">
        <v>627</v>
      </c>
      <c r="C60" s="17">
        <v>11727</v>
      </c>
      <c r="D60" s="17">
        <v>14447</v>
      </c>
      <c r="E60" s="17">
        <v>14812</v>
      </c>
      <c r="F60" s="17">
        <v>12084</v>
      </c>
      <c r="G60" s="24"/>
      <c r="H60" s="7"/>
      <c r="I60" s="25">
        <f t="shared" si="16"/>
        <v>-3085</v>
      </c>
      <c r="J60" s="24">
        <f t="shared" si="16"/>
        <v>2363</v>
      </c>
      <c r="K60" s="7"/>
      <c r="L60" s="25">
        <f t="shared" si="3"/>
        <v>-3080.9322522392354</v>
      </c>
      <c r="M60" s="17">
        <f t="shared" si="1"/>
        <v>16.54657184520568</v>
      </c>
      <c r="N60" s="17">
        <f t="shared" si="4"/>
        <v>2365.8335724266221</v>
      </c>
      <c r="O60" s="24">
        <f t="shared" si="2"/>
        <v>8.029132696913285</v>
      </c>
      <c r="P60" s="7"/>
      <c r="Q60" s="25">
        <f t="shared" si="5"/>
        <v>-3045.3526114425358</v>
      </c>
      <c r="R60" s="24">
        <f t="shared" si="6"/>
        <v>2362.7426029439753</v>
      </c>
      <c r="S60" s="7"/>
      <c r="T60" s="25">
        <f t="shared" si="7"/>
        <v>0.78748467699985081</v>
      </c>
      <c r="U60" s="24">
        <f t="shared" si="8"/>
        <v>0.61199053833747641</v>
      </c>
      <c r="V60" s="7"/>
      <c r="W60" s="25">
        <f t="shared" si="9"/>
        <v>0.7928382033435174</v>
      </c>
      <c r="X60" s="24">
        <f t="shared" si="10"/>
        <v>224.79019611454271</v>
      </c>
      <c r="Y60" s="7"/>
      <c r="Z60" s="25">
        <f t="shared" si="11"/>
        <v>627</v>
      </c>
      <c r="AA60" s="17">
        <f t="shared" si="15"/>
        <v>224.70300000000003</v>
      </c>
      <c r="AB60" s="24">
        <f t="shared" si="12"/>
        <v>3.9218071891088186</v>
      </c>
      <c r="AC60" s="17">
        <f t="shared" si="13"/>
        <v>8.719611454267806E-2</v>
      </c>
      <c r="AD60" s="17">
        <f t="shared" ca="1" si="14"/>
        <v>0.12383393167954182</v>
      </c>
      <c r="AE60" s="17">
        <v>109</v>
      </c>
    </row>
    <row r="61" spans="1:31" s="17" customFormat="1" x14ac:dyDescent="0.25">
      <c r="A61" s="17">
        <v>41</v>
      </c>
      <c r="B61" s="17">
        <v>635</v>
      </c>
      <c r="C61" s="17">
        <v>11626</v>
      </c>
      <c r="D61" s="17">
        <v>14289</v>
      </c>
      <c r="E61" s="17">
        <v>14934</v>
      </c>
      <c r="F61" s="17">
        <v>12249</v>
      </c>
      <c r="G61" s="24"/>
      <c r="H61" s="7"/>
      <c r="I61" s="25">
        <f t="shared" si="16"/>
        <v>-3308</v>
      </c>
      <c r="J61" s="24">
        <f t="shared" si="16"/>
        <v>2040</v>
      </c>
      <c r="K61" s="7"/>
      <c r="L61" s="25">
        <f t="shared" si="3"/>
        <v>-3304.6726272280202</v>
      </c>
      <c r="M61" s="17">
        <f t="shared" si="1"/>
        <v>11.071409563712228</v>
      </c>
      <c r="N61" s="17">
        <f t="shared" si="4"/>
        <v>2049.140461652476</v>
      </c>
      <c r="O61" s="24">
        <f t="shared" si="2"/>
        <v>83.548039220384396</v>
      </c>
      <c r="P61" s="7"/>
      <c r="Q61" s="25">
        <f t="shared" si="5"/>
        <v>-3268.3526114425358</v>
      </c>
      <c r="R61" s="24">
        <f t="shared" si="6"/>
        <v>2039.7426029439755</v>
      </c>
      <c r="S61" s="7"/>
      <c r="T61" s="25">
        <f t="shared" si="7"/>
        <v>0.84514929104524494</v>
      </c>
      <c r="U61" s="24">
        <f t="shared" si="8"/>
        <v>0.5283280422040828</v>
      </c>
      <c r="V61" s="7"/>
      <c r="W61" s="25">
        <f t="shared" si="9"/>
        <v>0.84977721565482633</v>
      </c>
      <c r="X61" s="24">
        <f t="shared" si="10"/>
        <v>230.584424476246</v>
      </c>
      <c r="Y61" s="7"/>
      <c r="Z61" s="25">
        <f t="shared" si="11"/>
        <v>635</v>
      </c>
      <c r="AA61" s="17">
        <f t="shared" si="15"/>
        <v>230.41800000000003</v>
      </c>
      <c r="AB61" s="24">
        <f t="shared" si="12"/>
        <v>4.0215527558602941</v>
      </c>
      <c r="AC61" s="17">
        <f t="shared" si="13"/>
        <v>0.16642447624596457</v>
      </c>
      <c r="AD61" s="17">
        <f t="shared" ca="1" si="14"/>
        <v>5.5828013551348477E-2</v>
      </c>
      <c r="AE61" s="17">
        <v>108</v>
      </c>
    </row>
    <row r="62" spans="1:31" s="17" customFormat="1" x14ac:dyDescent="0.25">
      <c r="A62" s="17">
        <v>42</v>
      </c>
      <c r="B62" s="17">
        <v>636</v>
      </c>
      <c r="C62" s="17">
        <v>11519</v>
      </c>
      <c r="D62" s="17">
        <v>14117</v>
      </c>
      <c r="E62" s="17">
        <v>15022</v>
      </c>
      <c r="F62" s="17">
        <v>12415</v>
      </c>
      <c r="G62" s="24"/>
      <c r="H62" s="7"/>
      <c r="I62" s="25">
        <f t="shared" si="16"/>
        <v>-3503</v>
      </c>
      <c r="J62" s="24">
        <f t="shared" si="16"/>
        <v>1702</v>
      </c>
      <c r="K62" s="7"/>
      <c r="L62" s="25">
        <f t="shared" si="3"/>
        <v>-3496.2245451662479</v>
      </c>
      <c r="M62" s="17">
        <f t="shared" si="1"/>
        <v>45.906788204214216</v>
      </c>
      <c r="N62" s="17">
        <f t="shared" si="4"/>
        <v>1711.4903563454507</v>
      </c>
      <c r="O62" s="24">
        <f t="shared" si="2"/>
        <v>90.066863563635678</v>
      </c>
      <c r="P62" s="7"/>
      <c r="Q62" s="25">
        <f t="shared" si="5"/>
        <v>-3463.3526114425358</v>
      </c>
      <c r="R62" s="24">
        <f t="shared" si="6"/>
        <v>1701.7426029439755</v>
      </c>
      <c r="S62" s="7"/>
      <c r="T62" s="25">
        <f t="shared" si="7"/>
        <v>0.89557350512081368</v>
      </c>
      <c r="U62" s="24">
        <f t="shared" si="8"/>
        <v>0.4407802908322962</v>
      </c>
      <c r="V62" s="7"/>
      <c r="W62" s="25">
        <f t="shared" si="9"/>
        <v>0.89944175605220966</v>
      </c>
      <c r="X62" s="24">
        <f t="shared" si="10"/>
        <v>236.34706987178549</v>
      </c>
      <c r="Y62" s="7"/>
      <c r="Z62" s="25">
        <f t="shared" si="11"/>
        <v>636</v>
      </c>
      <c r="AA62" s="17">
        <f t="shared" si="15"/>
        <v>236.14200000000002</v>
      </c>
      <c r="AB62" s="24">
        <f t="shared" si="12"/>
        <v>4.1214554022444503</v>
      </c>
      <c r="AC62" s="17">
        <f t="shared" si="13"/>
        <v>0.20506987178546865</v>
      </c>
      <c r="AD62" s="17">
        <f t="shared" ca="1" si="14"/>
        <v>1.402164736154532E-2</v>
      </c>
      <c r="AE62" s="17">
        <v>107</v>
      </c>
    </row>
    <row r="63" spans="1:31" s="17" customFormat="1" x14ac:dyDescent="0.25">
      <c r="A63" s="17">
        <v>43</v>
      </c>
      <c r="B63" s="17">
        <v>634</v>
      </c>
      <c r="C63" s="17">
        <v>11441</v>
      </c>
      <c r="D63" s="17">
        <v>13939</v>
      </c>
      <c r="E63" s="17">
        <v>15100</v>
      </c>
      <c r="F63" s="17">
        <v>12593</v>
      </c>
      <c r="G63" s="24"/>
      <c r="H63" s="7"/>
      <c r="I63" s="25">
        <f t="shared" si="16"/>
        <v>-3659</v>
      </c>
      <c r="J63" s="24">
        <f t="shared" si="16"/>
        <v>1346</v>
      </c>
      <c r="K63" s="7"/>
      <c r="L63" s="25">
        <f t="shared" si="3"/>
        <v>-3652.8626015845566</v>
      </c>
      <c r="M63" s="17">
        <f t="shared" si="1"/>
        <v>37.667659309886979</v>
      </c>
      <c r="N63" s="17">
        <f t="shared" si="4"/>
        <v>1357.8771673522108</v>
      </c>
      <c r="O63" s="24">
        <f t="shared" si="2"/>
        <v>141.06710431242189</v>
      </c>
      <c r="P63" s="7"/>
      <c r="Q63" s="25">
        <f t="shared" si="5"/>
        <v>-3619.3526114425358</v>
      </c>
      <c r="R63" s="24">
        <f t="shared" si="6"/>
        <v>1345.7426029439755</v>
      </c>
      <c r="S63" s="7"/>
      <c r="T63" s="25">
        <f t="shared" si="7"/>
        <v>0.93591287638126874</v>
      </c>
      <c r="U63" s="24">
        <f t="shared" si="8"/>
        <v>0.34857023317443814</v>
      </c>
      <c r="V63" s="7"/>
      <c r="W63" s="25">
        <f t="shared" si="9"/>
        <v>0.93898051446884945</v>
      </c>
      <c r="X63" s="24">
        <f t="shared" si="10"/>
        <v>242.0886547865631</v>
      </c>
      <c r="Y63" s="7"/>
      <c r="Z63" s="25">
        <f t="shared" si="11"/>
        <v>634</v>
      </c>
      <c r="AA63" s="17">
        <f t="shared" si="15"/>
        <v>241.84800000000001</v>
      </c>
      <c r="AB63" s="24">
        <f t="shared" si="12"/>
        <v>4.221043889363246</v>
      </c>
      <c r="AC63" s="17">
        <f t="shared" si="13"/>
        <v>0.24065478656308414</v>
      </c>
      <c r="AD63" s="17">
        <f t="shared" ca="1" si="14"/>
        <v>-1.9690846856804001E-2</v>
      </c>
      <c r="AE63" s="17">
        <v>106</v>
      </c>
    </row>
    <row r="64" spans="1:31" s="17" customFormat="1" x14ac:dyDescent="0.25">
      <c r="A64" s="17">
        <v>44</v>
      </c>
      <c r="B64" s="17">
        <v>627</v>
      </c>
      <c r="C64" s="17">
        <v>11382</v>
      </c>
      <c r="D64" s="17">
        <v>13748</v>
      </c>
      <c r="E64" s="17">
        <v>15156</v>
      </c>
      <c r="F64" s="17">
        <v>12769</v>
      </c>
      <c r="G64" s="24"/>
      <c r="H64" s="7"/>
      <c r="I64" s="25">
        <f t="shared" si="16"/>
        <v>-3774</v>
      </c>
      <c r="J64" s="24">
        <f t="shared" si="16"/>
        <v>979</v>
      </c>
      <c r="K64" s="7"/>
      <c r="L64" s="25">
        <f t="shared" si="3"/>
        <v>-3772.5550380957397</v>
      </c>
      <c r="M64" s="17">
        <f t="shared" si="1"/>
        <v>2.087914904763418</v>
      </c>
      <c r="N64" s="17">
        <f t="shared" si="4"/>
        <v>994.89471031635253</v>
      </c>
      <c r="O64" s="24">
        <f t="shared" si="2"/>
        <v>252.64181604076353</v>
      </c>
      <c r="P64" s="7"/>
      <c r="Q64" s="25">
        <f t="shared" si="5"/>
        <v>-3734.3526114425358</v>
      </c>
      <c r="R64" s="24">
        <f t="shared" si="6"/>
        <v>978.7426029439755</v>
      </c>
      <c r="S64" s="7"/>
      <c r="T64" s="25">
        <f t="shared" si="7"/>
        <v>0.96565023340019396</v>
      </c>
      <c r="U64" s="24">
        <f t="shared" si="8"/>
        <v>0.25351098834175861</v>
      </c>
      <c r="V64" s="7"/>
      <c r="W64" s="25">
        <f t="shared" si="9"/>
        <v>0.96789207230912744</v>
      </c>
      <c r="X64" s="24">
        <f t="shared" si="10"/>
        <v>247.77744020804766</v>
      </c>
      <c r="Y64" s="7"/>
      <c r="Z64" s="25">
        <f t="shared" si="11"/>
        <v>627</v>
      </c>
      <c r="AA64" s="17">
        <f t="shared" si="15"/>
        <v>247.49100000000001</v>
      </c>
      <c r="AB64" s="24">
        <f t="shared" si="12"/>
        <v>4.3195328190532862</v>
      </c>
      <c r="AC64" s="17">
        <f t="shared" si="13"/>
        <v>0.28644020804765091</v>
      </c>
      <c r="AD64" s="17">
        <f t="shared" ca="1" si="14"/>
        <v>-3.7960850467783303E-2</v>
      </c>
      <c r="AE64" s="17">
        <v>105</v>
      </c>
    </row>
    <row r="65" spans="1:31" s="17" customFormat="1" x14ac:dyDescent="0.25">
      <c r="A65" s="17">
        <v>45</v>
      </c>
      <c r="B65" s="17">
        <v>605</v>
      </c>
      <c r="C65" s="17">
        <v>11348</v>
      </c>
      <c r="D65" s="17">
        <v>13581</v>
      </c>
      <c r="E65" s="17">
        <v>15203</v>
      </c>
      <c r="F65" s="17">
        <v>12956</v>
      </c>
      <c r="G65" s="24"/>
      <c r="H65" s="7"/>
      <c r="I65" s="25">
        <f t="shared" si="16"/>
        <v>-3855</v>
      </c>
      <c r="J65" s="24">
        <f t="shared" si="16"/>
        <v>625</v>
      </c>
      <c r="K65" s="7"/>
      <c r="L65" s="25">
        <f t="shared" si="3"/>
        <v>-3853.7538266817437</v>
      </c>
      <c r="M65" s="17">
        <f t="shared" si="1"/>
        <v>1.5529479391339092</v>
      </c>
      <c r="N65" s="17">
        <f t="shared" si="4"/>
        <v>635.44961250018332</v>
      </c>
      <c r="O65" s="24">
        <f t="shared" si="2"/>
        <v>109.19440140398751</v>
      </c>
      <c r="P65" s="7"/>
      <c r="Q65" s="25">
        <f t="shared" si="5"/>
        <v>-3815.3526114425358</v>
      </c>
      <c r="R65" s="24">
        <f t="shared" si="6"/>
        <v>624.7426029439755</v>
      </c>
      <c r="S65" s="7"/>
      <c r="T65" s="25">
        <f t="shared" si="7"/>
        <v>0.98659567617004562</v>
      </c>
      <c r="U65" s="24">
        <f t="shared" si="8"/>
        <v>0.16181896471568627</v>
      </c>
      <c r="V65" s="7"/>
      <c r="W65" s="25">
        <f t="shared" si="9"/>
        <v>0.98804067484709335</v>
      </c>
      <c r="X65" s="24">
        <f t="shared" si="10"/>
        <v>253.15349740349404</v>
      </c>
      <c r="Y65" s="7"/>
      <c r="Z65" s="25">
        <f t="shared" si="11"/>
        <v>605</v>
      </c>
      <c r="AA65" s="17">
        <f t="shared" si="15"/>
        <v>252.93600000000001</v>
      </c>
      <c r="AB65" s="24">
        <f t="shared" si="12"/>
        <v>4.4145659968243773</v>
      </c>
      <c r="AC65" s="17">
        <f t="shared" si="13"/>
        <v>0.21749740349403623</v>
      </c>
      <c r="AD65" s="17">
        <f t="shared" ca="1" si="14"/>
        <v>9.8145784734981589E-2</v>
      </c>
      <c r="AE65" s="17">
        <v>104</v>
      </c>
    </row>
    <row r="66" spans="1:31" s="17" customFormat="1" x14ac:dyDescent="0.25">
      <c r="A66" s="17">
        <v>46</v>
      </c>
      <c r="B66" s="17">
        <v>616</v>
      </c>
      <c r="C66" s="17">
        <v>11327</v>
      </c>
      <c r="D66" s="17">
        <v>13396</v>
      </c>
      <c r="E66" s="17">
        <v>15228</v>
      </c>
      <c r="F66" s="17">
        <v>13141</v>
      </c>
      <c r="G66" s="24"/>
      <c r="H66" s="7"/>
      <c r="I66" s="25">
        <f t="shared" si="16"/>
        <v>-3901</v>
      </c>
      <c r="J66" s="24">
        <f t="shared" si="16"/>
        <v>255</v>
      </c>
      <c r="K66" s="7"/>
      <c r="L66" s="25">
        <f t="shared" si="3"/>
        <v>-3901.055192929347</v>
      </c>
      <c r="M66" s="17">
        <f t="shared" si="1"/>
        <v>3.0462594498983425E-3</v>
      </c>
      <c r="N66" s="17">
        <f t="shared" si="4"/>
        <v>263.58680623460162</v>
      </c>
      <c r="O66" s="24">
        <f t="shared" si="2"/>
        <v>73.733241310593328</v>
      </c>
      <c r="P66" s="7"/>
      <c r="Q66" s="25">
        <f t="shared" si="5"/>
        <v>-3861.3526114425358</v>
      </c>
      <c r="R66" s="24">
        <f t="shared" si="6"/>
        <v>254.74260294397547</v>
      </c>
      <c r="S66" s="7"/>
      <c r="T66" s="25">
        <f t="shared" si="7"/>
        <v>0.99849061897761571</v>
      </c>
      <c r="U66" s="24">
        <f t="shared" si="8"/>
        <v>6.5982668835328148E-2</v>
      </c>
      <c r="V66" s="7"/>
      <c r="W66" s="25">
        <f t="shared" si="9"/>
        <v>0.99910238379205041</v>
      </c>
      <c r="X66" s="24">
        <f t="shared" si="10"/>
        <v>258.67625091138916</v>
      </c>
      <c r="Y66" s="7"/>
      <c r="Z66" s="25">
        <f t="shared" si="11"/>
        <v>616</v>
      </c>
      <c r="AA66" s="17">
        <f t="shared" si="15"/>
        <v>258.48</v>
      </c>
      <c r="AB66" s="24">
        <f t="shared" si="12"/>
        <v>4.511327050554943</v>
      </c>
      <c r="AC66" s="17">
        <f t="shared" si="13"/>
        <v>0.19625091138914286</v>
      </c>
      <c r="AD66" s="17">
        <f t="shared" ca="1" si="14"/>
        <v>3.5668889809016946E-2</v>
      </c>
      <c r="AE66" s="17">
        <v>103</v>
      </c>
    </row>
    <row r="67" spans="1:31" s="17" customFormat="1" x14ac:dyDescent="0.25">
      <c r="A67" s="17">
        <v>47</v>
      </c>
      <c r="B67" s="17">
        <v>626</v>
      </c>
      <c r="C67" s="17">
        <v>11324</v>
      </c>
      <c r="D67" s="17">
        <v>13203</v>
      </c>
      <c r="E67" s="17">
        <v>15228</v>
      </c>
      <c r="F67" s="17">
        <v>13330</v>
      </c>
      <c r="G67" s="24"/>
      <c r="H67" s="7"/>
      <c r="I67" s="25">
        <f t="shared" si="16"/>
        <v>-3904</v>
      </c>
      <c r="J67" s="24">
        <f t="shared" si="16"/>
        <v>-127</v>
      </c>
      <c r="K67" s="7"/>
      <c r="L67" s="25">
        <f t="shared" si="3"/>
        <v>-3912.1079314651452</v>
      </c>
      <c r="M67" s="17">
        <f t="shared" si="1"/>
        <v>65.738552643490891</v>
      </c>
      <c r="N67" s="17">
        <f t="shared" si="4"/>
        <v>-116.82333049981635</v>
      </c>
      <c r="O67" s="24">
        <f t="shared" si="2"/>
        <v>103.56460211596813</v>
      </c>
      <c r="P67" s="7"/>
      <c r="Q67" s="25">
        <f t="shared" si="5"/>
        <v>-3864.3526114425358</v>
      </c>
      <c r="R67" s="24">
        <f t="shared" si="6"/>
        <v>-127.25739705602453</v>
      </c>
      <c r="S67" s="7"/>
      <c r="T67" s="25">
        <f t="shared" si="7"/>
        <v>0.99926637611723979</v>
      </c>
      <c r="U67" s="24">
        <f t="shared" si="8"/>
        <v>-3.2961831235744268E-2</v>
      </c>
      <c r="V67" s="7"/>
      <c r="W67" s="25">
        <f t="shared" si="9"/>
        <v>0.99901744796677827</v>
      </c>
      <c r="X67" s="24">
        <f t="shared" si="10"/>
        <v>264.34443469739676</v>
      </c>
      <c r="Y67" s="7"/>
      <c r="Z67" s="25">
        <f t="shared" si="11"/>
        <v>626</v>
      </c>
      <c r="AA67" s="17">
        <f t="shared" si="15"/>
        <v>264.11400000000003</v>
      </c>
      <c r="AB67" s="24">
        <f t="shared" si="12"/>
        <v>4.6096589006123043</v>
      </c>
      <c r="AC67" s="17">
        <f t="shared" si="13"/>
        <v>0.23043469739673128</v>
      </c>
      <c r="AD67" s="17">
        <f t="shared" ca="1" si="14"/>
        <v>2.1455273854655843E-2</v>
      </c>
      <c r="AE67" s="17">
        <v>102</v>
      </c>
    </row>
    <row r="68" spans="1:31" s="17" customFormat="1" x14ac:dyDescent="0.25">
      <c r="A68" s="17">
        <v>48</v>
      </c>
      <c r="B68" s="17">
        <v>625</v>
      </c>
      <c r="C68" s="17">
        <v>11335</v>
      </c>
      <c r="D68" s="17">
        <v>13014</v>
      </c>
      <c r="E68" s="17">
        <v>15216</v>
      </c>
      <c r="F68" s="17">
        <v>13520</v>
      </c>
      <c r="G68" s="24"/>
      <c r="H68" s="7"/>
      <c r="I68" s="25">
        <f t="shared" si="16"/>
        <v>-3881</v>
      </c>
      <c r="J68" s="24">
        <f t="shared" si="16"/>
        <v>-506</v>
      </c>
      <c r="K68" s="7"/>
      <c r="L68" s="25">
        <f t="shared" si="3"/>
        <v>-3885.8132031714172</v>
      </c>
      <c r="M68" s="17">
        <f t="shared" si="1"/>
        <v>23.166924769340319</v>
      </c>
      <c r="N68" s="17">
        <f t="shared" si="4"/>
        <v>-495.49774844592986</v>
      </c>
      <c r="O68" s="24">
        <f t="shared" si="2"/>
        <v>110.29728770496871</v>
      </c>
      <c r="P68" s="7"/>
      <c r="Q68" s="25">
        <f t="shared" si="5"/>
        <v>-3841.3526114425358</v>
      </c>
      <c r="R68" s="24">
        <f t="shared" si="6"/>
        <v>-506.2573970560245</v>
      </c>
      <c r="S68" s="7"/>
      <c r="T68" s="25">
        <f t="shared" si="7"/>
        <v>0.99331890471345474</v>
      </c>
      <c r="U68" s="24">
        <f t="shared" si="8"/>
        <v>-0.13112928025913811</v>
      </c>
      <c r="V68" s="7"/>
      <c r="W68" s="25">
        <f t="shared" si="9"/>
        <v>0.99221578881772765</v>
      </c>
      <c r="X68" s="24">
        <f t="shared" si="10"/>
        <v>269.98315829546812</v>
      </c>
      <c r="Y68" s="7"/>
      <c r="Z68" s="25">
        <f t="shared" si="11"/>
        <v>625</v>
      </c>
      <c r="AA68" s="17">
        <f t="shared" si="15"/>
        <v>269.73900000000003</v>
      </c>
      <c r="AB68" s="24">
        <f t="shared" si="12"/>
        <v>4.707833671036985</v>
      </c>
      <c r="AC68" s="17">
        <f t="shared" si="13"/>
        <v>0.24415829546808254</v>
      </c>
      <c r="AD68" s="17">
        <f t="shared" ca="1" si="14"/>
        <v>9.2605826451972462E-3</v>
      </c>
      <c r="AE68" s="17">
        <v>101</v>
      </c>
    </row>
    <row r="69" spans="1:31" s="17" customFormat="1" x14ac:dyDescent="0.25">
      <c r="A69" s="17">
        <v>49</v>
      </c>
      <c r="B69" s="17">
        <v>629</v>
      </c>
      <c r="C69" s="17">
        <v>11367</v>
      </c>
      <c r="D69" s="17">
        <v>12828</v>
      </c>
      <c r="E69" s="17">
        <v>15182</v>
      </c>
      <c r="F69" s="17">
        <v>13703</v>
      </c>
      <c r="G69" s="24"/>
      <c r="H69" s="7"/>
      <c r="I69" s="25">
        <f t="shared" si="16"/>
        <v>-3815</v>
      </c>
      <c r="J69" s="24">
        <f t="shared" si="16"/>
        <v>-875</v>
      </c>
      <c r="K69" s="7"/>
      <c r="L69" s="25">
        <f t="shared" si="3"/>
        <v>-3821.9481852846848</v>
      </c>
      <c r="M69" s="17">
        <f t="shared" si="1"/>
        <v>48.277278750309961</v>
      </c>
      <c r="N69" s="17">
        <f t="shared" si="4"/>
        <v>-871.75820824739105</v>
      </c>
      <c r="O69" s="24">
        <f t="shared" si="2"/>
        <v>10.509213767283388</v>
      </c>
      <c r="P69" s="7"/>
      <c r="Q69" s="25">
        <f t="shared" si="5"/>
        <v>-3775.3526114425358</v>
      </c>
      <c r="R69" s="24">
        <f t="shared" si="6"/>
        <v>-875.2573970560245</v>
      </c>
      <c r="S69" s="7"/>
      <c r="T69" s="25">
        <f t="shared" si="7"/>
        <v>0.9762522476417238</v>
      </c>
      <c r="U69" s="24">
        <f t="shared" si="8"/>
        <v>-0.22670655912360335</v>
      </c>
      <c r="V69" s="7"/>
      <c r="W69" s="25">
        <f t="shared" si="9"/>
        <v>0.97431705529363322</v>
      </c>
      <c r="X69" s="24">
        <f t="shared" si="10"/>
        <v>275.55334331889344</v>
      </c>
      <c r="Y69" s="7"/>
      <c r="Z69" s="25">
        <f t="shared" si="11"/>
        <v>629</v>
      </c>
      <c r="AA69" s="17">
        <f t="shared" si="15"/>
        <v>275.40000000000003</v>
      </c>
      <c r="AB69" s="24">
        <f t="shared" si="12"/>
        <v>4.8066367599923838</v>
      </c>
      <c r="AC69" s="17">
        <f t="shared" si="13"/>
        <v>0.15334331889340547</v>
      </c>
      <c r="AD69" s="17">
        <f t="shared" ca="1" si="14"/>
        <v>2.9159565218037642E-2</v>
      </c>
      <c r="AE69" s="17">
        <v>100</v>
      </c>
    </row>
    <row r="70" spans="1:31" s="17" customFormat="1" x14ac:dyDescent="0.25">
      <c r="A70" s="17">
        <v>50</v>
      </c>
      <c r="B70" s="17">
        <v>646</v>
      </c>
      <c r="C70" s="17">
        <v>11427</v>
      </c>
      <c r="D70" s="17">
        <v>12647</v>
      </c>
      <c r="E70" s="17">
        <v>15137</v>
      </c>
      <c r="F70" s="17">
        <v>13896</v>
      </c>
      <c r="G70" s="24"/>
      <c r="H70" s="7"/>
      <c r="I70" s="25">
        <f t="shared" si="16"/>
        <v>-3710</v>
      </c>
      <c r="J70" s="24">
        <f t="shared" si="16"/>
        <v>-1249</v>
      </c>
      <c r="K70" s="7"/>
      <c r="L70" s="25">
        <f t="shared" si="3"/>
        <v>-3717.9570721767018</v>
      </c>
      <c r="M70" s="17">
        <f t="shared" si="1"/>
        <v>63.314997625241695</v>
      </c>
      <c r="N70" s="17">
        <f t="shared" si="4"/>
        <v>-1249.2824160436251</v>
      </c>
      <c r="O70" s="24">
        <f t="shared" si="2"/>
        <v>7.9758821696833057E-2</v>
      </c>
      <c r="P70" s="7"/>
      <c r="Q70" s="25">
        <f t="shared" si="5"/>
        <v>-3670.3526114425358</v>
      </c>
      <c r="R70" s="24">
        <f t="shared" si="6"/>
        <v>-1249.2573970560245</v>
      </c>
      <c r="S70" s="7"/>
      <c r="T70" s="25">
        <f t="shared" si="7"/>
        <v>0.94910074775487907</v>
      </c>
      <c r="U70" s="24">
        <f t="shared" si="8"/>
        <v>-0.32357892306753289</v>
      </c>
      <c r="V70" s="7"/>
      <c r="W70" s="25">
        <f t="shared" si="9"/>
        <v>0.94632183138595016</v>
      </c>
      <c r="X70" s="24">
        <f t="shared" si="10"/>
        <v>281.33195414849217</v>
      </c>
      <c r="Y70" s="7"/>
      <c r="Z70" s="25">
        <f t="shared" si="11"/>
        <v>646</v>
      </c>
      <c r="AA70" s="17">
        <f t="shared" si="15"/>
        <v>281.21400000000006</v>
      </c>
      <c r="AB70" s="24">
        <f t="shared" si="12"/>
        <v>4.9081102027033348</v>
      </c>
      <c r="AC70" s="17">
        <f t="shared" si="13"/>
        <v>0.11795414849211738</v>
      </c>
      <c r="AD70" s="17">
        <f t="shared" ca="1" si="14"/>
        <v>6.9002425525923172E-2</v>
      </c>
      <c r="AE70" s="17">
        <v>99</v>
      </c>
    </row>
    <row r="71" spans="1:31" s="17" customFormat="1" x14ac:dyDescent="0.25">
      <c r="A71" s="17">
        <v>51</v>
      </c>
      <c r="B71" s="17">
        <v>628</v>
      </c>
      <c r="C71" s="17">
        <v>11492</v>
      </c>
      <c r="D71" s="17">
        <v>12463</v>
      </c>
      <c r="E71" s="17">
        <v>15061</v>
      </c>
      <c r="F71" s="17">
        <v>14063</v>
      </c>
      <c r="G71" s="24"/>
      <c r="H71" s="7"/>
      <c r="I71" s="25">
        <f t="shared" si="16"/>
        <v>-3569</v>
      </c>
      <c r="J71" s="24">
        <f t="shared" si="16"/>
        <v>-1600</v>
      </c>
      <c r="K71" s="7"/>
      <c r="L71" s="25">
        <f t="shared" si="3"/>
        <v>-3580.5698214274066</v>
      </c>
      <c r="M71" s="17">
        <f t="shared" si="1"/>
        <v>133.86076786207744</v>
      </c>
      <c r="N71" s="17">
        <f t="shared" si="4"/>
        <v>-1603.973008966927</v>
      </c>
      <c r="O71" s="24">
        <f t="shared" si="2"/>
        <v>15.784800251281988</v>
      </c>
      <c r="P71" s="7"/>
      <c r="Q71" s="25">
        <f t="shared" si="5"/>
        <v>-3529.3526114425358</v>
      </c>
      <c r="R71" s="24">
        <f t="shared" si="6"/>
        <v>-1600.2573970560245</v>
      </c>
      <c r="S71" s="7"/>
      <c r="T71" s="25">
        <f t="shared" si="7"/>
        <v>0.91264016219254462</v>
      </c>
      <c r="U71" s="24">
        <f t="shared" si="8"/>
        <v>-0.41449389564592665</v>
      </c>
      <c r="V71" s="7"/>
      <c r="W71" s="25">
        <f t="shared" si="9"/>
        <v>0.90906899317968026</v>
      </c>
      <c r="X71" s="24">
        <f t="shared" si="10"/>
        <v>286.96550598091505</v>
      </c>
      <c r="Y71" s="7"/>
      <c r="Z71" s="25">
        <f t="shared" si="11"/>
        <v>628</v>
      </c>
      <c r="AA71" s="17">
        <f t="shared" si="15"/>
        <v>286.86600000000004</v>
      </c>
      <c r="AB71" s="24">
        <f t="shared" si="12"/>
        <v>5.0067562120260538</v>
      </c>
      <c r="AC71" s="17">
        <f t="shared" si="13"/>
        <v>9.950598091501206E-2</v>
      </c>
      <c r="AD71" s="17">
        <f t="shared" ca="1" si="14"/>
        <v>4.7210137959893927E-2</v>
      </c>
      <c r="AE71" s="17">
        <v>98</v>
      </c>
    </row>
    <row r="72" spans="1:31" s="17" customFormat="1" x14ac:dyDescent="0.25">
      <c r="A72" s="17">
        <v>52</v>
      </c>
      <c r="B72" s="17">
        <v>628</v>
      </c>
      <c r="C72" s="17">
        <v>11562</v>
      </c>
      <c r="D72" s="17">
        <v>12289</v>
      </c>
      <c r="E72" s="17">
        <v>14962</v>
      </c>
      <c r="F72" s="17">
        <v>14220</v>
      </c>
      <c r="G72" s="24"/>
      <c r="H72" s="7"/>
      <c r="I72" s="25">
        <f t="shared" si="16"/>
        <v>-3400</v>
      </c>
      <c r="J72" s="24">
        <f t="shared" si="16"/>
        <v>-1931</v>
      </c>
      <c r="K72" s="7"/>
      <c r="L72" s="25">
        <f t="shared" si="3"/>
        <v>-3408.7478688200317</v>
      </c>
      <c r="M72" s="17">
        <f t="shared" si="1"/>
        <v>76.525208892483278</v>
      </c>
      <c r="N72" s="17">
        <f t="shared" si="4"/>
        <v>-1943.033294031329</v>
      </c>
      <c r="O72" s="24">
        <f t="shared" si="2"/>
        <v>144.8001652444176</v>
      </c>
      <c r="P72" s="7"/>
      <c r="Q72" s="25">
        <f t="shared" si="5"/>
        <v>-3360.3526114425358</v>
      </c>
      <c r="R72" s="24">
        <f t="shared" si="6"/>
        <v>-1931.2573970560245</v>
      </c>
      <c r="S72" s="7"/>
      <c r="T72" s="25">
        <f t="shared" si="7"/>
        <v>0.868939176660385</v>
      </c>
      <c r="U72" s="24">
        <f t="shared" si="8"/>
        <v>-0.50022852790646322</v>
      </c>
      <c r="V72" s="7"/>
      <c r="W72" s="25">
        <f t="shared" si="9"/>
        <v>0.86462054505182528</v>
      </c>
      <c r="X72" s="24">
        <f t="shared" si="10"/>
        <v>292.50633159251265</v>
      </c>
      <c r="Y72" s="7"/>
      <c r="Z72" s="25">
        <f t="shared" si="11"/>
        <v>628</v>
      </c>
      <c r="AA72" s="17">
        <f t="shared" si="15"/>
        <v>292.51800000000003</v>
      </c>
      <c r="AB72" s="24">
        <f t="shared" si="12"/>
        <v>5.1054022213487729</v>
      </c>
      <c r="AC72" s="17">
        <f t="shared" si="13"/>
        <v>-1.1668407487377408E-2</v>
      </c>
      <c r="AD72" s="17">
        <f t="shared" ca="1" si="14"/>
        <v>9.2695823614576511E-2</v>
      </c>
      <c r="AE72" s="17">
        <v>97</v>
      </c>
    </row>
    <row r="73" spans="1:31" s="17" customFormat="1" x14ac:dyDescent="0.25">
      <c r="A73" s="17">
        <v>53</v>
      </c>
      <c r="B73" s="17">
        <v>618</v>
      </c>
      <c r="C73" s="17">
        <v>11661</v>
      </c>
      <c r="D73" s="17">
        <v>12126</v>
      </c>
      <c r="E73" s="17">
        <v>14862</v>
      </c>
      <c r="F73" s="17">
        <v>14377</v>
      </c>
      <c r="G73" s="24"/>
      <c r="H73" s="7"/>
      <c r="I73" s="25">
        <f t="shared" si="16"/>
        <v>-3201</v>
      </c>
      <c r="J73" s="24">
        <f t="shared" si="16"/>
        <v>-2251</v>
      </c>
      <c r="K73" s="7"/>
      <c r="L73" s="25">
        <f t="shared" si="3"/>
        <v>-3207.666573931579</v>
      </c>
      <c r="M73" s="17">
        <f t="shared" si="1"/>
        <v>44.443207985209</v>
      </c>
      <c r="N73" s="17">
        <f t="shared" si="4"/>
        <v>-2258.2267907890091</v>
      </c>
      <c r="O73" s="24">
        <f t="shared" si="2"/>
        <v>52.226505108106785</v>
      </c>
      <c r="P73" s="7"/>
      <c r="Q73" s="25">
        <f t="shared" si="5"/>
        <v>-3161.3526114425358</v>
      </c>
      <c r="R73" s="24">
        <f t="shared" si="6"/>
        <v>-2251.2573970560247</v>
      </c>
      <c r="S73" s="7"/>
      <c r="T73" s="25">
        <f t="shared" si="7"/>
        <v>0.81748061973198405</v>
      </c>
      <c r="U73" s="24">
        <f t="shared" si="8"/>
        <v>-0.58311397299217838</v>
      </c>
      <c r="V73" s="7"/>
      <c r="W73" s="25">
        <f t="shared" si="9"/>
        <v>0.81243901721026868</v>
      </c>
      <c r="X73" s="24">
        <f t="shared" si="10"/>
        <v>298.12292565020812</v>
      </c>
      <c r="Y73" s="7"/>
      <c r="Z73" s="25">
        <f t="shared" si="11"/>
        <v>618</v>
      </c>
      <c r="AA73" s="17">
        <f t="shared" si="15"/>
        <v>298.08000000000004</v>
      </c>
      <c r="AB73" s="24">
        <f t="shared" si="12"/>
        <v>5.202477434344698</v>
      </c>
      <c r="AC73" s="17">
        <f t="shared" si="13"/>
        <v>4.2925650208076149E-2</v>
      </c>
      <c r="AD73" s="17">
        <f t="shared" ca="1" si="14"/>
        <v>9.6104769709256743E-2</v>
      </c>
      <c r="AE73" s="17">
        <v>96</v>
      </c>
    </row>
    <row r="74" spans="1:31" s="17" customFormat="1" x14ac:dyDescent="0.25">
      <c r="A74" s="17">
        <v>54</v>
      </c>
      <c r="B74" s="17">
        <v>612</v>
      </c>
      <c r="C74" s="17">
        <v>11790</v>
      </c>
      <c r="D74" s="17">
        <v>11995</v>
      </c>
      <c r="E74" s="17">
        <v>14760</v>
      </c>
      <c r="F74" s="17">
        <v>14535</v>
      </c>
      <c r="G74" s="24"/>
      <c r="H74" s="7"/>
      <c r="I74" s="25">
        <f t="shared" si="16"/>
        <v>-2970</v>
      </c>
      <c r="J74" s="24">
        <f t="shared" si="16"/>
        <v>-2540</v>
      </c>
      <c r="K74" s="7"/>
      <c r="L74" s="25">
        <f t="shared" si="3"/>
        <v>-2979.1279555911569</v>
      </c>
      <c r="M74" s="17">
        <f t="shared" si="1"/>
        <v>83.31957327413312</v>
      </c>
      <c r="N74" s="17">
        <f t="shared" si="4"/>
        <v>-2549.3680229871575</v>
      </c>
      <c r="O74" s="24">
        <f t="shared" si="2"/>
        <v>87.759854687910845</v>
      </c>
      <c r="P74" s="7"/>
      <c r="Q74" s="25">
        <f t="shared" si="5"/>
        <v>-2930.3526114425358</v>
      </c>
      <c r="R74" s="24">
        <f t="shared" si="6"/>
        <v>-2540.2573970560247</v>
      </c>
      <c r="S74" s="7"/>
      <c r="T74" s="25">
        <f t="shared" si="7"/>
        <v>0.75774731998092559</v>
      </c>
      <c r="U74" s="24">
        <f t="shared" si="8"/>
        <v>-0.65796989058521482</v>
      </c>
      <c r="V74" s="7"/>
      <c r="W74" s="25">
        <f t="shared" si="9"/>
        <v>0.752052282656547</v>
      </c>
      <c r="X74" s="24">
        <f t="shared" si="10"/>
        <v>303.637340794181</v>
      </c>
      <c r="Y74" s="7"/>
      <c r="Z74" s="25">
        <f t="shared" si="11"/>
        <v>612</v>
      </c>
      <c r="AA74" s="17">
        <f t="shared" si="15"/>
        <v>303.58800000000002</v>
      </c>
      <c r="AB74" s="24">
        <f t="shared" si="12"/>
        <v>5.2986101695445456</v>
      </c>
      <c r="AC74" s="17">
        <f t="shared" si="13"/>
        <v>4.9340794180977809E-2</v>
      </c>
      <c r="AD74" s="17">
        <f t="shared" ca="1" si="14"/>
        <v>1.4610756939532621E-2</v>
      </c>
      <c r="AE74" s="17">
        <v>95</v>
      </c>
    </row>
    <row r="75" spans="1:31" s="17" customFormat="1" x14ac:dyDescent="0.25">
      <c r="A75" s="17">
        <v>55</v>
      </c>
      <c r="B75" s="17">
        <v>618</v>
      </c>
      <c r="C75" s="17">
        <v>11907</v>
      </c>
      <c r="D75" s="17">
        <v>11852</v>
      </c>
      <c r="E75" s="17">
        <v>14620</v>
      </c>
      <c r="F75" s="17">
        <v>14659</v>
      </c>
      <c r="G75" s="24"/>
      <c r="H75" s="7"/>
      <c r="I75" s="25">
        <f t="shared" si="16"/>
        <v>-2713</v>
      </c>
      <c r="J75" s="24">
        <f t="shared" si="16"/>
        <v>-2807</v>
      </c>
      <c r="K75" s="7"/>
      <c r="L75" s="25">
        <f t="shared" si="3"/>
        <v>-2720.8066052322351</v>
      </c>
      <c r="M75" s="17">
        <f t="shared" si="1"/>
        <v>60.943085251961101</v>
      </c>
      <c r="N75" s="17">
        <f t="shared" si="4"/>
        <v>-2819.4138623992349</v>
      </c>
      <c r="O75" s="24">
        <f t="shared" si="2"/>
        <v>154.10397966713703</v>
      </c>
      <c r="P75" s="7"/>
      <c r="Q75" s="25">
        <f t="shared" si="5"/>
        <v>-2673.3526114425358</v>
      </c>
      <c r="R75" s="24">
        <f t="shared" si="6"/>
        <v>-2807.2573970560247</v>
      </c>
      <c r="S75" s="7"/>
      <c r="T75" s="25">
        <f t="shared" si="7"/>
        <v>0.69129079168645802</v>
      </c>
      <c r="U75" s="24">
        <f t="shared" si="8"/>
        <v>-0.72712743382860845</v>
      </c>
      <c r="V75" s="7"/>
      <c r="W75" s="25">
        <f t="shared" si="9"/>
        <v>0.68499163557488885</v>
      </c>
      <c r="X75" s="24">
        <f t="shared" si="10"/>
        <v>309.16381347282208</v>
      </c>
      <c r="Y75" s="7"/>
      <c r="Z75" s="25">
        <f t="shared" si="11"/>
        <v>618</v>
      </c>
      <c r="AA75" s="17">
        <f t="shared" si="15"/>
        <v>309.15000000000003</v>
      </c>
      <c r="AB75" s="24">
        <f t="shared" si="12"/>
        <v>5.3956853825404698</v>
      </c>
      <c r="AC75" s="17">
        <f t="shared" si="13"/>
        <v>1.3813472822050699E-2</v>
      </c>
      <c r="AD75" s="17">
        <f t="shared" ca="1" si="14"/>
        <v>5.2960514141773274E-3</v>
      </c>
      <c r="AE75" s="17">
        <v>94</v>
      </c>
    </row>
    <row r="76" spans="1:31" s="17" customFormat="1" x14ac:dyDescent="0.25">
      <c r="A76" s="17">
        <v>56</v>
      </c>
      <c r="B76" s="17">
        <v>639</v>
      </c>
      <c r="C76" s="17">
        <v>12055</v>
      </c>
      <c r="D76" s="17">
        <v>11727</v>
      </c>
      <c r="E76" s="17">
        <v>14480</v>
      </c>
      <c r="F76" s="17">
        <v>14787</v>
      </c>
      <c r="G76" s="24"/>
      <c r="H76" s="7"/>
      <c r="I76" s="25">
        <f t="shared" si="16"/>
        <v>-2425</v>
      </c>
      <c r="J76" s="24">
        <f t="shared" si="16"/>
        <v>-3060</v>
      </c>
      <c r="K76" s="7"/>
      <c r="L76" s="25">
        <f t="shared" si="3"/>
        <v>-2427.1857552459774</v>
      </c>
      <c r="M76" s="17">
        <f t="shared" si="1"/>
        <v>4.7775259953175562</v>
      </c>
      <c r="N76" s="17">
        <f t="shared" si="4"/>
        <v>-3070.6304843501243</v>
      </c>
      <c r="O76" s="24">
        <f t="shared" si="2"/>
        <v>113.00719751823839</v>
      </c>
      <c r="P76" s="7"/>
      <c r="Q76" s="25">
        <f t="shared" si="5"/>
        <v>-2385.3526114425358</v>
      </c>
      <c r="R76" s="24">
        <f t="shared" si="6"/>
        <v>-3060.2573970560247</v>
      </c>
      <c r="S76" s="7"/>
      <c r="T76" s="25">
        <f t="shared" si="7"/>
        <v>0.61681810628254108</v>
      </c>
      <c r="U76" s="24">
        <f t="shared" si="8"/>
        <v>-0.79265873884950189</v>
      </c>
      <c r="V76" s="7"/>
      <c r="W76" s="25">
        <f t="shared" si="9"/>
        <v>0.60994607288182945</v>
      </c>
      <c r="X76" s="24">
        <f t="shared" si="10"/>
        <v>314.876626045791</v>
      </c>
      <c r="Y76" s="7"/>
      <c r="Z76" s="25">
        <f t="shared" si="11"/>
        <v>639</v>
      </c>
      <c r="AA76" s="17">
        <f t="shared" si="15"/>
        <v>314.90100000000001</v>
      </c>
      <c r="AB76" s="24">
        <f t="shared" si="12"/>
        <v>5.4960592678226643</v>
      </c>
      <c r="AC76" s="17">
        <f t="shared" si="13"/>
        <v>-2.4373954209011117E-2</v>
      </c>
      <c r="AD76" s="17">
        <f t="shared" ca="1" si="14"/>
        <v>-2.8315022906781451E-2</v>
      </c>
      <c r="AE76" s="17">
        <v>93</v>
      </c>
    </row>
    <row r="77" spans="1:31" s="17" customFormat="1" x14ac:dyDescent="0.25">
      <c r="A77" s="17">
        <v>57</v>
      </c>
      <c r="B77" s="17">
        <v>634</v>
      </c>
      <c r="C77" s="17">
        <v>12209</v>
      </c>
      <c r="D77" s="17">
        <v>11614</v>
      </c>
      <c r="E77" s="17">
        <v>14318</v>
      </c>
      <c r="F77" s="17">
        <v>14894</v>
      </c>
      <c r="G77" s="24"/>
      <c r="H77" s="7"/>
      <c r="I77" s="25">
        <f t="shared" si="16"/>
        <v>-2109</v>
      </c>
      <c r="J77" s="24">
        <f t="shared" si="16"/>
        <v>-3280</v>
      </c>
      <c r="K77" s="7"/>
      <c r="L77" s="25">
        <f t="shared" si="3"/>
        <v>-2112.0968550715379</v>
      </c>
      <c r="M77" s="17">
        <f t="shared" si="1"/>
        <v>9.5905113341100261</v>
      </c>
      <c r="N77" s="17">
        <f t="shared" si="4"/>
        <v>-3289.2725033967386</v>
      </c>
      <c r="O77" s="24">
        <f t="shared" si="2"/>
        <v>85.979319242528078</v>
      </c>
      <c r="P77" s="7"/>
      <c r="Q77" s="25">
        <f t="shared" si="5"/>
        <v>-2069.3526114425358</v>
      </c>
      <c r="R77" s="24">
        <f t="shared" si="6"/>
        <v>-3280.2573970560247</v>
      </c>
      <c r="S77" s="7"/>
      <c r="T77" s="25">
        <f t="shared" si="7"/>
        <v>0.53510502090879875</v>
      </c>
      <c r="U77" s="24">
        <f t="shared" si="8"/>
        <v>-0.84964248234593109</v>
      </c>
      <c r="V77" s="7"/>
      <c r="W77" s="25">
        <f t="shared" si="9"/>
        <v>0.52773419186433979</v>
      </c>
      <c r="X77" s="24">
        <f t="shared" si="10"/>
        <v>320.60923929991691</v>
      </c>
      <c r="Y77" s="7"/>
      <c r="Z77" s="25">
        <f t="shared" si="11"/>
        <v>634</v>
      </c>
      <c r="AA77" s="17">
        <f t="shared" si="15"/>
        <v>320.60700000000003</v>
      </c>
      <c r="AB77" s="24">
        <f t="shared" si="12"/>
        <v>5.5956477549414601</v>
      </c>
      <c r="AC77" s="17">
        <f t="shared" si="13"/>
        <v>2.2392999168800998E-3</v>
      </c>
      <c r="AD77" s="17">
        <f t="shared" ca="1" si="14"/>
        <v>7.6175391842525642E-3</v>
      </c>
      <c r="AE77" s="17">
        <v>92</v>
      </c>
    </row>
    <row r="78" spans="1:31" s="17" customFormat="1" x14ac:dyDescent="0.25">
      <c r="A78" s="17">
        <v>58</v>
      </c>
      <c r="B78" s="17">
        <v>632</v>
      </c>
      <c r="C78" s="17">
        <v>12363</v>
      </c>
      <c r="D78" s="17">
        <v>11516</v>
      </c>
      <c r="E78" s="17">
        <v>14146</v>
      </c>
      <c r="F78" s="17">
        <v>14974</v>
      </c>
      <c r="G78" s="24"/>
      <c r="H78" s="7"/>
      <c r="I78" s="25">
        <f t="shared" si="16"/>
        <v>-1783</v>
      </c>
      <c r="J78" s="24">
        <f t="shared" si="16"/>
        <v>-3458</v>
      </c>
      <c r="K78" s="7"/>
      <c r="L78" s="25">
        <f t="shared" si="3"/>
        <v>-1777.5538897451167</v>
      </c>
      <c r="M78" s="17">
        <f t="shared" si="1"/>
        <v>29.660116908344513</v>
      </c>
      <c r="N78" s="17">
        <f t="shared" si="4"/>
        <v>-3474.7149827660869</v>
      </c>
      <c r="O78" s="24">
        <f t="shared" si="2"/>
        <v>279.39064887058225</v>
      </c>
      <c r="P78" s="7"/>
      <c r="Q78" s="25">
        <f t="shared" si="5"/>
        <v>-1743.352611442536</v>
      </c>
      <c r="R78" s="24">
        <f t="shared" si="6"/>
        <v>-3458.2573970560247</v>
      </c>
      <c r="S78" s="7"/>
      <c r="T78" s="25">
        <f t="shared" si="7"/>
        <v>0.45080607840297615</v>
      </c>
      <c r="U78" s="24">
        <f t="shared" si="8"/>
        <v>-0.89574751117486007</v>
      </c>
      <c r="V78" s="7"/>
      <c r="W78" s="25">
        <f t="shared" si="9"/>
        <v>0.44303099026722736</v>
      </c>
      <c r="X78" s="24">
        <f t="shared" si="10"/>
        <v>326.13798422575337</v>
      </c>
      <c r="Y78" s="7"/>
      <c r="Z78" s="25">
        <f t="shared" si="11"/>
        <v>632</v>
      </c>
      <c r="AA78" s="17">
        <f t="shared" si="15"/>
        <v>326.29500000000002</v>
      </c>
      <c r="AB78" s="24">
        <f t="shared" si="12"/>
        <v>5.6949220827948981</v>
      </c>
      <c r="AC78" s="17">
        <f t="shared" si="13"/>
        <v>-0.15701577424664492</v>
      </c>
      <c r="AD78" s="17">
        <f t="shared" ca="1" si="14"/>
        <v>0.14802644081731842</v>
      </c>
      <c r="AE78" s="17">
        <v>91</v>
      </c>
    </row>
    <row r="79" spans="1:31" s="17" customFormat="1" x14ac:dyDescent="0.25">
      <c r="A79" s="17">
        <v>59</v>
      </c>
      <c r="B79" s="17">
        <v>637</v>
      </c>
      <c r="C79" s="17">
        <v>12554</v>
      </c>
      <c r="D79" s="17">
        <v>11445</v>
      </c>
      <c r="E79" s="17">
        <v>13979</v>
      </c>
      <c r="F79" s="17">
        <v>15067</v>
      </c>
      <c r="G79" s="24"/>
      <c r="H79" s="7"/>
      <c r="I79" s="25">
        <f t="shared" si="16"/>
        <v>-1425</v>
      </c>
      <c r="J79" s="24">
        <f t="shared" si="16"/>
        <v>-3622</v>
      </c>
      <c r="K79" s="7"/>
      <c r="L79" s="25">
        <f t="shared" si="3"/>
        <v>-1423.0519664987294</v>
      </c>
      <c r="M79" s="17">
        <f t="shared" si="1"/>
        <v>3.7948345220727062</v>
      </c>
      <c r="N79" s="17">
        <f t="shared" si="4"/>
        <v>-3626.9217400313023</v>
      </c>
      <c r="O79" s="24">
        <f t="shared" si="2"/>
        <v>24.223524935723628</v>
      </c>
      <c r="P79" s="7"/>
      <c r="Q79" s="25">
        <f t="shared" si="5"/>
        <v>-1385.352611442536</v>
      </c>
      <c r="R79" s="24">
        <f t="shared" si="6"/>
        <v>-3622.2573970560247</v>
      </c>
      <c r="S79" s="7"/>
      <c r="T79" s="25">
        <f t="shared" si="7"/>
        <v>0.358232393074496</v>
      </c>
      <c r="U79" s="24">
        <f t="shared" si="8"/>
        <v>-0.93822630178128907</v>
      </c>
      <c r="V79" s="7"/>
      <c r="W79" s="25">
        <f t="shared" si="9"/>
        <v>0.35008427756167027</v>
      </c>
      <c r="X79" s="24">
        <f t="shared" si="10"/>
        <v>331.9924262108749</v>
      </c>
      <c r="Y79" s="7"/>
      <c r="Z79" s="25">
        <f t="shared" si="11"/>
        <v>637</v>
      </c>
      <c r="AA79" s="17">
        <f t="shared" si="15"/>
        <v>332.02800000000002</v>
      </c>
      <c r="AB79" s="24">
        <f t="shared" si="12"/>
        <v>5.7949818088117331</v>
      </c>
      <c r="AC79" s="17">
        <f t="shared" si="13"/>
        <v>-3.5573789125123767E-2</v>
      </c>
      <c r="AD79" s="17">
        <f t="shared" ca="1" si="14"/>
        <v>4.047990108722388E-2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12737</v>
      </c>
      <c r="D80" s="17">
        <v>11389</v>
      </c>
      <c r="E80" s="17">
        <v>13799</v>
      </c>
      <c r="F80" s="17">
        <v>15127</v>
      </c>
      <c r="G80" s="24"/>
      <c r="H80" s="7"/>
      <c r="I80" s="25">
        <f t="shared" si="16"/>
        <v>-1062</v>
      </c>
      <c r="J80" s="24">
        <f t="shared" si="16"/>
        <v>-3738</v>
      </c>
      <c r="K80" s="7"/>
      <c r="L80" s="25">
        <f t="shared" si="3"/>
        <v>-1059.4040907486713</v>
      </c>
      <c r="M80" s="17">
        <f t="shared" si="1"/>
        <v>6.738744841134185</v>
      </c>
      <c r="N80" s="17">
        <f t="shared" si="4"/>
        <v>-3741.543500031999</v>
      </c>
      <c r="O80" s="24">
        <f t="shared" si="2"/>
        <v>12.556392476776729</v>
      </c>
      <c r="P80" s="7"/>
      <c r="Q80" s="25">
        <f t="shared" si="5"/>
        <v>-1022.3526114425359</v>
      </c>
      <c r="R80" s="24">
        <f t="shared" si="6"/>
        <v>-3738.2573970560247</v>
      </c>
      <c r="S80" s="7"/>
      <c r="T80" s="25">
        <f t="shared" si="7"/>
        <v>0.26436577917997556</v>
      </c>
      <c r="U80" s="24">
        <f t="shared" si="8"/>
        <v>-0.96827227562486085</v>
      </c>
      <c r="V80" s="7"/>
      <c r="W80" s="25">
        <f t="shared" si="9"/>
        <v>0.25595274096039278</v>
      </c>
      <c r="X80" s="24">
        <f t="shared" si="10"/>
        <v>337.6478210695625</v>
      </c>
      <c r="Y80" s="7"/>
      <c r="Z80" s="25">
        <f t="shared" si="11"/>
        <v>629</v>
      </c>
      <c r="AA80" s="17">
        <f t="shared" si="15"/>
        <v>337.68900000000002</v>
      </c>
      <c r="AB80" s="24">
        <f t="shared" si="12"/>
        <v>5.8937848977671319</v>
      </c>
      <c r="AC80" s="17">
        <f t="shared" si="13"/>
        <v>-4.1178930437524741E-2</v>
      </c>
      <c r="AD80" s="17">
        <f t="shared" ca="1" si="14"/>
        <v>-2.5694422749950263E-2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12912</v>
      </c>
      <c r="D81" s="17">
        <v>11345</v>
      </c>
      <c r="E81" s="17">
        <v>13619</v>
      </c>
      <c r="F81" s="17">
        <v>15160</v>
      </c>
      <c r="G81" s="24"/>
      <c r="H81" s="7"/>
      <c r="I81" s="25">
        <f t="shared" si="16"/>
        <v>-707</v>
      </c>
      <c r="J81" s="24">
        <f t="shared" si="16"/>
        <v>-3815</v>
      </c>
      <c r="K81" s="7"/>
      <c r="L81" s="25">
        <f t="shared" si="3"/>
        <v>-697.20214670586142</v>
      </c>
      <c r="M81" s="17">
        <f t="shared" si="1"/>
        <v>95.997929173462154</v>
      </c>
      <c r="N81" s="17">
        <f t="shared" si="4"/>
        <v>-3817.7773573179165</v>
      </c>
      <c r="O81" s="24">
        <f t="shared" si="2"/>
        <v>7.7137136713845544</v>
      </c>
      <c r="P81" s="7"/>
      <c r="Q81" s="25">
        <f t="shared" si="5"/>
        <v>-667.35261144253593</v>
      </c>
      <c r="R81" s="24">
        <f t="shared" si="6"/>
        <v>-3815.2573970560247</v>
      </c>
      <c r="S81" s="7"/>
      <c r="T81" s="25">
        <f t="shared" si="7"/>
        <v>0.17256785099111957</v>
      </c>
      <c r="U81" s="24">
        <f t="shared" si="8"/>
        <v>-0.98821658584861105</v>
      </c>
      <c r="V81" s="7"/>
      <c r="W81" s="25">
        <f t="shared" si="9"/>
        <v>0.16397784312692573</v>
      </c>
      <c r="X81" s="24">
        <f t="shared" si="10"/>
        <v>343.03326585774755</v>
      </c>
      <c r="Y81" s="7"/>
      <c r="Z81" s="25">
        <f t="shared" si="11"/>
        <v>610</v>
      </c>
      <c r="AA81" s="17">
        <f t="shared" si="15"/>
        <v>343.17900000000003</v>
      </c>
      <c r="AB81" s="24">
        <f t="shared" si="12"/>
        <v>5.9896034737016208</v>
      </c>
      <c r="AC81" s="17">
        <f t="shared" si="13"/>
        <v>-0.14573414225247916</v>
      </c>
      <c r="AD81" s="17">
        <f t="shared" ca="1" si="14"/>
        <v>2.007222396571251E-2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13100</v>
      </c>
      <c r="D82" s="17">
        <v>11329</v>
      </c>
      <c r="E82" s="17">
        <v>13434</v>
      </c>
      <c r="F82" s="17">
        <v>15187</v>
      </c>
      <c r="G82" s="24"/>
      <c r="H82" s="7"/>
      <c r="I82" s="25">
        <f t="shared" si="16"/>
        <v>-334</v>
      </c>
      <c r="J82" s="24">
        <f t="shared" si="16"/>
        <v>-3858</v>
      </c>
      <c r="K82" s="7"/>
      <c r="L82" s="25">
        <f t="shared" si="3"/>
        <v>-325.93098060632371</v>
      </c>
      <c r="M82" s="17">
        <f t="shared" si="1"/>
        <v>65.109073975524012</v>
      </c>
      <c r="N82" s="17">
        <f t="shared" si="4"/>
        <v>-3859.1014502846533</v>
      </c>
      <c r="O82" s="24">
        <f t="shared" si="2"/>
        <v>1.2131927295628588</v>
      </c>
      <c r="P82" s="7"/>
      <c r="Q82" s="25">
        <f t="shared" si="5"/>
        <v>-294.35261144253593</v>
      </c>
      <c r="R82" s="24">
        <f t="shared" si="6"/>
        <v>-3858.2573970560247</v>
      </c>
      <c r="S82" s="7"/>
      <c r="T82" s="25">
        <f t="shared" si="7"/>
        <v>7.611537996451874E-2</v>
      </c>
      <c r="U82" s="24">
        <f t="shared" si="8"/>
        <v>-0.99935431753200399</v>
      </c>
      <c r="V82" s="7"/>
      <c r="W82" s="25">
        <f t="shared" si="9"/>
        <v>6.742483513924126E-2</v>
      </c>
      <c r="X82" s="24">
        <f t="shared" si="10"/>
        <v>348.59488400097848</v>
      </c>
      <c r="Y82" s="7"/>
      <c r="Z82" s="25">
        <f t="shared" si="11"/>
        <v>615</v>
      </c>
      <c r="AA82" s="17">
        <f t="shared" si="15"/>
        <v>348.71400000000006</v>
      </c>
      <c r="AB82" s="24">
        <f t="shared" si="12"/>
        <v>6.0862074477995067</v>
      </c>
      <c r="AC82" s="17">
        <f t="shared" si="13"/>
        <v>-0.11911599902157377</v>
      </c>
      <c r="AD82" s="17">
        <f t="shared" ca="1" si="14"/>
        <v>3.6202830644413098E-2</v>
      </c>
      <c r="AE82" s="17">
        <v>87</v>
      </c>
    </row>
    <row r="83" spans="1:31" s="17" customFormat="1" x14ac:dyDescent="0.25">
      <c r="A83" s="17">
        <v>63</v>
      </c>
      <c r="B83" s="17">
        <v>621</v>
      </c>
      <c r="C83" s="17">
        <v>13284</v>
      </c>
      <c r="D83" s="17">
        <v>11315</v>
      </c>
      <c r="E83" s="17">
        <v>13241</v>
      </c>
      <c r="F83" s="17">
        <v>15185</v>
      </c>
      <c r="G83" s="24"/>
      <c r="H83" s="7"/>
      <c r="I83" s="25">
        <f t="shared" si="16"/>
        <v>43</v>
      </c>
      <c r="J83" s="24">
        <f t="shared" si="16"/>
        <v>-3870</v>
      </c>
      <c r="K83" s="7"/>
      <c r="L83" s="25">
        <f t="shared" si="3"/>
        <v>51.662116789715782</v>
      </c>
      <c r="M83" s="17">
        <f t="shared" si="1"/>
        <v>75.032267278676045</v>
      </c>
      <c r="N83" s="17">
        <f t="shared" si="4"/>
        <v>-3864.2346710867064</v>
      </c>
      <c r="O83" s="24">
        <f t="shared" si="2"/>
        <v>33.239017478459338</v>
      </c>
      <c r="P83" s="7"/>
      <c r="Q83" s="25">
        <f t="shared" si="5"/>
        <v>82.647388557464069</v>
      </c>
      <c r="R83" s="24">
        <f t="shared" si="6"/>
        <v>-3870.2573970560247</v>
      </c>
      <c r="S83" s="7"/>
      <c r="T83" s="25">
        <f t="shared" si="7"/>
        <v>-2.1371433914914275E-2</v>
      </c>
      <c r="U83" s="24">
        <f t="shared" si="8"/>
        <v>-1.0024625217227183</v>
      </c>
      <c r="V83" s="7"/>
      <c r="W83" s="25">
        <f t="shared" si="9"/>
        <v>-3.009270564339999E-2</v>
      </c>
      <c r="X83" s="24">
        <f t="shared" si="10"/>
        <v>354.17412223731924</v>
      </c>
      <c r="Y83" s="7"/>
      <c r="Z83" s="25">
        <f t="shared" si="11"/>
        <v>621</v>
      </c>
      <c r="AA83" s="17">
        <f t="shared" si="15"/>
        <v>354.30300000000005</v>
      </c>
      <c r="AB83" s="24">
        <f t="shared" si="12"/>
        <v>6.1837538996934702</v>
      </c>
      <c r="AC83" s="17">
        <f t="shared" si="13"/>
        <v>-0.12887776268081552</v>
      </c>
      <c r="AD83" s="17">
        <f t="shared" ca="1" si="14"/>
        <v>-4.506709742190651E-2</v>
      </c>
      <c r="AE83" s="17">
        <v>86</v>
      </c>
    </row>
    <row r="84" spans="1:31" s="17" customFormat="1" x14ac:dyDescent="0.25">
      <c r="A84" s="17">
        <v>64</v>
      </c>
      <c r="B84" s="17">
        <v>635</v>
      </c>
      <c r="C84" s="17">
        <v>13474</v>
      </c>
      <c r="D84" s="17">
        <v>11330</v>
      </c>
      <c r="E84" s="17">
        <v>13048</v>
      </c>
      <c r="F84" s="17">
        <v>15170</v>
      </c>
      <c r="G84" s="24"/>
      <c r="H84" s="7"/>
      <c r="I84" s="25">
        <f t="shared" ref="I84:J115" si="17">C84-E84</f>
        <v>426</v>
      </c>
      <c r="J84" s="24">
        <f t="shared" si="17"/>
        <v>-3840</v>
      </c>
      <c r="K84" s="7"/>
      <c r="L84" s="25">
        <f t="shared" si="3"/>
        <v>436.84434188646605</v>
      </c>
      <c r="M84" s="17">
        <f t="shared" ref="M84:M147" si="18">(I84-L84)^2</f>
        <v>117.59975095056214</v>
      </c>
      <c r="N84" s="17">
        <f t="shared" si="4"/>
        <v>-3831.4112539372891</v>
      </c>
      <c r="O84" s="24">
        <f t="shared" ref="O84:O147" si="19">(J84-N84)^2</f>
        <v>73.766558929732412</v>
      </c>
      <c r="P84" s="7"/>
      <c r="Q84" s="25">
        <f t="shared" si="5"/>
        <v>465.64738855746407</v>
      </c>
      <c r="R84" s="24">
        <f t="shared" si="6"/>
        <v>-3840.2573970560247</v>
      </c>
      <c r="S84" s="7"/>
      <c r="T84" s="25">
        <f t="shared" si="7"/>
        <v>-0.12040976207359555</v>
      </c>
      <c r="U84" s="24">
        <f t="shared" si="8"/>
        <v>-0.99469201124593254</v>
      </c>
      <c r="V84" s="7"/>
      <c r="W84" s="25">
        <f t="shared" si="9"/>
        <v>-0.12906718501749156</v>
      </c>
      <c r="X84" s="24">
        <f>IF(MOD(ATAN2(U84,W84)*180/PI()-$J$9+360,360)&lt;355,MOD(ATAN2(U84,W84)*180/PI()-$J$9+360,360)+360,MOD(ATAN2(U84,W84)*180/PI()-$J$9+360,360))</f>
        <v>359.84784878763054</v>
      </c>
      <c r="Y84" s="7"/>
      <c r="Z84" s="25">
        <f t="shared" si="11"/>
        <v>635</v>
      </c>
      <c r="AA84" s="17">
        <f t="shared" si="15"/>
        <v>360.01800000000003</v>
      </c>
      <c r="AB84" s="24">
        <f t="shared" si="12"/>
        <v>6.2834994664449457</v>
      </c>
      <c r="AC84" s="17">
        <f t="shared" si="13"/>
        <v>-0.17015121236948971</v>
      </c>
    </row>
    <row r="85" spans="1:31" s="17" customFormat="1" x14ac:dyDescent="0.25">
      <c r="A85" s="17">
        <v>0</v>
      </c>
      <c r="B85" s="17">
        <v>0</v>
      </c>
      <c r="C85" s="17">
        <v>13444</v>
      </c>
      <c r="D85" s="17">
        <v>11294</v>
      </c>
      <c r="E85" s="17">
        <v>13005</v>
      </c>
      <c r="F85" s="17">
        <v>15120</v>
      </c>
      <c r="G85" s="24"/>
      <c r="H85" s="7"/>
      <c r="I85" s="25">
        <f t="shared" si="17"/>
        <v>439</v>
      </c>
      <c r="J85" s="24">
        <f t="shared" si="17"/>
        <v>-3826</v>
      </c>
      <c r="K85" s="7"/>
      <c r="L85" s="25">
        <f>$M$9*SIN(2*PI()/$M$10*(AA85+$M$11))+$M$12</f>
        <v>442.10348547617332</v>
      </c>
      <c r="M85" s="17">
        <f t="shared" si="18"/>
        <v>9.6316221008187295</v>
      </c>
      <c r="N85" s="17">
        <f>$O$9*COS(2*PI()/$O$10*(AA85+$O$11))+$O$12</f>
        <v>-3818.1864325557813</v>
      </c>
      <c r="O85" s="24">
        <f t="shared" si="19"/>
        <v>61.051836205354874</v>
      </c>
      <c r="P85" s="7"/>
      <c r="Q85" s="25">
        <f t="shared" ref="Q85:Q148" si="20">I85-$J$4</f>
        <v>478.64738855746407</v>
      </c>
      <c r="R85" s="24">
        <f t="shared" ref="R85:R148" si="21">J85-$J$3</f>
        <v>-3826.2573970560247</v>
      </c>
      <c r="S85" s="7"/>
      <c r="T85" s="25">
        <f t="shared" ref="T85:T148" si="22">Q85/$J$7</f>
        <v>-0.12377137634530014</v>
      </c>
      <c r="U85" s="24">
        <f t="shared" ref="U85:U148" si="23">R85/$J$6</f>
        <v>-0.99106577302343246</v>
      </c>
      <c r="V85" s="7"/>
      <c r="W85" s="25">
        <f t="shared" ref="W85:W148" si="24">(T85-U85*SIN(-$J$11*PI()/180))/(COS(-$J$11*PI()/180))</f>
        <v>-0.13239738168211632</v>
      </c>
      <c r="X85" s="24">
        <f>IF(MOD(ATAN2(U85,W85)*180/PI()-$J$9+360,360)&lt;355,MOD(ATAN2(U85,W85)*180/PI()-$J$9+360,360)+360,MOD(ATAN2(U85,W85)*180/PI()-$J$9+360,360))</f>
        <v>360.06383230887695</v>
      </c>
      <c r="Y85" s="7"/>
      <c r="Z85" s="25">
        <f>I165-J159</f>
        <v>8</v>
      </c>
      <c r="AA85" s="17">
        <f t="shared" si="15"/>
        <v>360.09000000000003</v>
      </c>
      <c r="AB85" s="24">
        <f t="shared" ref="AB85:AB148" si="25">AA85*PI()/180</f>
        <v>6.2847561035063819</v>
      </c>
      <c r="AC85" s="17">
        <f t="shared" ref="AC85:AC148" si="26">X85-AA85</f>
        <v>-2.616769112307793E-2</v>
      </c>
    </row>
    <row r="86" spans="1:31" s="17" customFormat="1" x14ac:dyDescent="0.25">
      <c r="A86" s="17">
        <v>1</v>
      </c>
      <c r="B86" s="17">
        <v>-641</v>
      </c>
      <c r="C86" s="17">
        <v>13246</v>
      </c>
      <c r="D86" s="17">
        <v>11285</v>
      </c>
      <c r="E86" s="17">
        <v>13205</v>
      </c>
      <c r="F86" s="17">
        <v>15147</v>
      </c>
      <c r="G86" s="24"/>
      <c r="H86" s="7"/>
      <c r="I86" s="25">
        <f t="shared" si="17"/>
        <v>41</v>
      </c>
      <c r="J86" s="24">
        <f t="shared" si="17"/>
        <v>-3862</v>
      </c>
      <c r="K86" s="7"/>
      <c r="L86" s="25">
        <f t="shared" ref="L86:L149" si="27">$M$9*SIN(2*PI()/$M$10*(AA86+$M$11))+$M$12</f>
        <v>54.561352657925696</v>
      </c>
      <c r="M86" s="17">
        <f t="shared" si="18"/>
        <v>183.91028591262832</v>
      </c>
      <c r="N86" s="17">
        <f t="shared" ref="N86:N149" si="28">$O$9*COS(2*PI()/$O$10*(AA86+$O$11))+$O$12</f>
        <v>-3851.8133149008677</v>
      </c>
      <c r="O86" s="24">
        <f t="shared" si="19"/>
        <v>103.76855330888442</v>
      </c>
      <c r="P86" s="7"/>
      <c r="Q86" s="25">
        <f t="shared" si="20"/>
        <v>80.647388557464069</v>
      </c>
      <c r="R86" s="24">
        <f t="shared" si="21"/>
        <v>-3862.2573970560247</v>
      </c>
      <c r="S86" s="7"/>
      <c r="T86" s="25">
        <f t="shared" si="22"/>
        <v>-2.0854262488498185E-2</v>
      </c>
      <c r="U86" s="24">
        <f t="shared" si="23"/>
        <v>-1.0003903855955754</v>
      </c>
      <c r="V86" s="7"/>
      <c r="W86" s="25">
        <f t="shared" si="24"/>
        <v>-2.9557489051064444E-2</v>
      </c>
      <c r="X86" s="24">
        <f t="shared" ref="X86:X148" si="29">MOD(ATAN2(U86,W86)*180/PI()-$J$9+360,360)</f>
        <v>354.1470551398973</v>
      </c>
      <c r="Y86" s="7"/>
      <c r="Z86" s="25">
        <f t="shared" ref="Z86:Z149" si="30">B86</f>
        <v>-641</v>
      </c>
      <c r="AA86" s="17">
        <f t="shared" ref="AA86:AA149" si="31">360/40000*Z86+AA85</f>
        <v>354.32100000000003</v>
      </c>
      <c r="AB86" s="24">
        <f t="shared" si="25"/>
        <v>6.1840680589588288</v>
      </c>
      <c r="AC86" s="17">
        <f t="shared" si="26"/>
        <v>-0.17394486010272203</v>
      </c>
    </row>
    <row r="87" spans="1:31" s="17" customFormat="1" x14ac:dyDescent="0.25">
      <c r="A87" s="17">
        <v>2</v>
      </c>
      <c r="B87" s="17">
        <v>-615</v>
      </c>
      <c r="C87" s="17">
        <v>13058</v>
      </c>
      <c r="D87" s="17">
        <v>11285</v>
      </c>
      <c r="E87" s="17">
        <v>13384</v>
      </c>
      <c r="F87" s="17">
        <v>15134</v>
      </c>
      <c r="G87" s="24"/>
      <c r="H87" s="7"/>
      <c r="I87" s="25">
        <f t="shared" si="17"/>
        <v>-326</v>
      </c>
      <c r="J87" s="24">
        <f t="shared" si="17"/>
        <v>-3849</v>
      </c>
      <c r="K87" s="7"/>
      <c r="L87" s="25">
        <f t="shared" si="27"/>
        <v>-318.21094541569857</v>
      </c>
      <c r="M87" s="17">
        <f t="shared" si="18"/>
        <v>60.669371317227046</v>
      </c>
      <c r="N87" s="17">
        <f t="shared" si="28"/>
        <v>-3847.3213597858107</v>
      </c>
      <c r="O87" s="24">
        <f t="shared" si="19"/>
        <v>2.8178329686934056</v>
      </c>
      <c r="P87" s="7"/>
      <c r="Q87" s="25">
        <f t="shared" si="20"/>
        <v>-286.35261144253593</v>
      </c>
      <c r="R87" s="24">
        <f t="shared" si="21"/>
        <v>-3849.2573970560247</v>
      </c>
      <c r="S87" s="7"/>
      <c r="T87" s="25">
        <f t="shared" si="22"/>
        <v>7.4046694258854379E-2</v>
      </c>
      <c r="U87" s="24">
        <f t="shared" si="23"/>
        <v>-0.99702316438896832</v>
      </c>
      <c r="V87" s="7"/>
      <c r="W87" s="25">
        <f t="shared" si="24"/>
        <v>6.5376349960926464E-2</v>
      </c>
      <c r="X87" s="24">
        <f t="shared" si="29"/>
        <v>348.70308683162284</v>
      </c>
      <c r="Y87" s="7"/>
      <c r="Z87" s="25">
        <f t="shared" si="30"/>
        <v>-615</v>
      </c>
      <c r="AA87" s="17">
        <f t="shared" si="31"/>
        <v>348.786</v>
      </c>
      <c r="AB87" s="24">
        <f t="shared" si="25"/>
        <v>6.087464084860942</v>
      </c>
      <c r="AC87" s="17">
        <f t="shared" si="26"/>
        <v>-8.2913168377160673E-2</v>
      </c>
    </row>
    <row r="88" spans="1:31" s="17" customFormat="1" x14ac:dyDescent="0.25">
      <c r="A88" s="17">
        <v>3</v>
      </c>
      <c r="B88" s="17">
        <v>-608</v>
      </c>
      <c r="C88" s="17">
        <v>12879</v>
      </c>
      <c r="D88" s="17">
        <v>11310</v>
      </c>
      <c r="E88" s="17">
        <v>13574</v>
      </c>
      <c r="F88" s="17">
        <v>15117</v>
      </c>
      <c r="G88" s="24"/>
      <c r="H88" s="7"/>
      <c r="I88" s="25">
        <f t="shared" si="17"/>
        <v>-695</v>
      </c>
      <c r="J88" s="24">
        <f t="shared" si="17"/>
        <v>-3807</v>
      </c>
      <c r="K88" s="7"/>
      <c r="L88" s="25">
        <f t="shared" si="27"/>
        <v>-684.20128736773677</v>
      </c>
      <c r="M88" s="17">
        <f t="shared" si="18"/>
        <v>116.61219451420151</v>
      </c>
      <c r="N88" s="17">
        <f t="shared" si="28"/>
        <v>-3807.5359075910742</v>
      </c>
      <c r="O88" s="24">
        <f t="shared" si="19"/>
        <v>0.2871969461709436</v>
      </c>
      <c r="P88" s="7"/>
      <c r="Q88" s="25">
        <f t="shared" si="20"/>
        <v>-655.35261144253593</v>
      </c>
      <c r="R88" s="24">
        <f t="shared" si="21"/>
        <v>-3807.2573970560247</v>
      </c>
      <c r="S88" s="7"/>
      <c r="T88" s="25">
        <f t="shared" si="22"/>
        <v>0.16946482243262304</v>
      </c>
      <c r="U88" s="24">
        <f t="shared" si="23"/>
        <v>-0.9861444497214682</v>
      </c>
      <c r="V88" s="7"/>
      <c r="W88" s="25">
        <f t="shared" si="24"/>
        <v>0.16089272276065719</v>
      </c>
      <c r="X88" s="24">
        <f t="shared" si="29"/>
        <v>343.18833808171325</v>
      </c>
      <c r="Y88" s="7"/>
      <c r="Z88" s="25">
        <f t="shared" si="30"/>
        <v>-608</v>
      </c>
      <c r="AA88" s="17">
        <f t="shared" si="31"/>
        <v>343.31400000000002</v>
      </c>
      <c r="AB88" s="24">
        <f t="shared" si="25"/>
        <v>5.9919596681918126</v>
      </c>
      <c r="AC88" s="17">
        <f t="shared" si="26"/>
        <v>-0.12566191828676665</v>
      </c>
    </row>
    <row r="89" spans="1:31" s="17" customFormat="1" x14ac:dyDescent="0.25">
      <c r="A89" s="17">
        <v>4</v>
      </c>
      <c r="B89" s="17">
        <v>-621</v>
      </c>
      <c r="C89" s="17">
        <v>12695</v>
      </c>
      <c r="D89" s="17">
        <v>11352</v>
      </c>
      <c r="E89" s="17">
        <v>13753</v>
      </c>
      <c r="F89" s="17">
        <v>15078</v>
      </c>
      <c r="G89" s="24"/>
      <c r="H89" s="7"/>
      <c r="I89" s="25">
        <f t="shared" si="17"/>
        <v>-1058</v>
      </c>
      <c r="J89" s="24">
        <f t="shared" si="17"/>
        <v>-3726</v>
      </c>
      <c r="K89" s="7"/>
      <c r="L89" s="25">
        <f t="shared" si="27"/>
        <v>-1051.9291926974929</v>
      </c>
      <c r="M89" s="17">
        <f t="shared" si="18"/>
        <v>36.854701304173432</v>
      </c>
      <c r="N89" s="17">
        <f t="shared" si="28"/>
        <v>-3731.0023603958202</v>
      </c>
      <c r="O89" s="24">
        <f t="shared" si="19"/>
        <v>25.023609529670757</v>
      </c>
      <c r="P89" s="7"/>
      <c r="Q89" s="25">
        <f t="shared" si="20"/>
        <v>-1018.3526114425359</v>
      </c>
      <c r="R89" s="24">
        <f t="shared" si="21"/>
        <v>-3726.2573970560247</v>
      </c>
      <c r="S89" s="7"/>
      <c r="T89" s="25">
        <f t="shared" si="22"/>
        <v>0.2633314363271434</v>
      </c>
      <c r="U89" s="24">
        <f t="shared" si="23"/>
        <v>-0.96516407143414651</v>
      </c>
      <c r="V89" s="7"/>
      <c r="W89" s="25">
        <f t="shared" si="24"/>
        <v>0.2549453973695941</v>
      </c>
      <c r="X89" s="24">
        <f t="shared" si="29"/>
        <v>337.65812664681255</v>
      </c>
      <c r="Y89" s="7"/>
      <c r="Z89" s="25">
        <f t="shared" si="30"/>
        <v>-621</v>
      </c>
      <c r="AA89" s="17">
        <f t="shared" si="31"/>
        <v>337.72500000000002</v>
      </c>
      <c r="AB89" s="24">
        <f t="shared" si="25"/>
        <v>5.89441321629785</v>
      </c>
      <c r="AC89" s="17">
        <f t="shared" si="26"/>
        <v>-6.6873353187475004E-2</v>
      </c>
    </row>
    <row r="90" spans="1:31" s="17" customFormat="1" x14ac:dyDescent="0.25">
      <c r="A90" s="17">
        <v>5</v>
      </c>
      <c r="B90" s="17">
        <v>-639</v>
      </c>
      <c r="C90" s="17">
        <v>12511</v>
      </c>
      <c r="D90" s="17">
        <v>11404</v>
      </c>
      <c r="E90" s="17">
        <v>13932</v>
      </c>
      <c r="F90" s="17">
        <v>15013</v>
      </c>
      <c r="G90" s="24"/>
      <c r="H90" s="7"/>
      <c r="I90" s="25">
        <f t="shared" si="17"/>
        <v>-1421</v>
      </c>
      <c r="J90" s="24">
        <f t="shared" si="17"/>
        <v>-3609</v>
      </c>
      <c r="K90" s="7"/>
      <c r="L90" s="25">
        <f t="shared" si="27"/>
        <v>-1420.2340960676754</v>
      </c>
      <c r="M90" s="17">
        <f t="shared" si="18"/>
        <v>0.58660883355027116</v>
      </c>
      <c r="N90" s="17">
        <f t="shared" si="28"/>
        <v>-3615.1485261314992</v>
      </c>
      <c r="O90" s="24">
        <f t="shared" si="19"/>
        <v>37.804373589728989</v>
      </c>
      <c r="P90" s="7"/>
      <c r="Q90" s="25">
        <f t="shared" si="20"/>
        <v>-1381.352611442536</v>
      </c>
      <c r="R90" s="24">
        <f t="shared" si="21"/>
        <v>-3609.2573970560247</v>
      </c>
      <c r="S90" s="7"/>
      <c r="T90" s="25">
        <f t="shared" si="22"/>
        <v>0.35719805022166379</v>
      </c>
      <c r="U90" s="24">
        <f t="shared" si="23"/>
        <v>-0.93485908057468192</v>
      </c>
      <c r="V90" s="7"/>
      <c r="W90" s="25">
        <f t="shared" si="24"/>
        <v>0.34907918717065267</v>
      </c>
      <c r="X90" s="24">
        <f t="shared" si="29"/>
        <v>331.97890611196215</v>
      </c>
      <c r="Y90" s="7"/>
      <c r="Z90" s="25">
        <f t="shared" si="30"/>
        <v>-639</v>
      </c>
      <c r="AA90" s="17">
        <f t="shared" si="31"/>
        <v>331.97400000000005</v>
      </c>
      <c r="AB90" s="24">
        <f t="shared" si="25"/>
        <v>5.7940393310156564</v>
      </c>
      <c r="AC90" s="17">
        <f t="shared" si="26"/>
        <v>4.9061119621001126E-3</v>
      </c>
    </row>
    <row r="91" spans="1:31" s="17" customFormat="1" x14ac:dyDescent="0.25">
      <c r="A91" s="17">
        <v>6</v>
      </c>
      <c r="B91" s="17">
        <v>-626</v>
      </c>
      <c r="C91" s="17">
        <v>12329</v>
      </c>
      <c r="D91" s="17">
        <v>11475</v>
      </c>
      <c r="E91" s="17">
        <v>14096</v>
      </c>
      <c r="F91" s="17">
        <v>14930</v>
      </c>
      <c r="G91" s="24"/>
      <c r="H91" s="7"/>
      <c r="I91" s="25">
        <f t="shared" si="17"/>
        <v>-1767</v>
      </c>
      <c r="J91" s="24">
        <f t="shared" si="17"/>
        <v>-3455</v>
      </c>
      <c r="K91" s="7"/>
      <c r="L91" s="25">
        <f t="shared" si="27"/>
        <v>-1767.5924620025783</v>
      </c>
      <c r="M91" s="17">
        <f t="shared" si="18"/>
        <v>0.35101122449904071</v>
      </c>
      <c r="N91" s="17">
        <f t="shared" si="28"/>
        <v>-3466.27598620974</v>
      </c>
      <c r="O91" s="24">
        <f t="shared" si="19"/>
        <v>127.14786500224756</v>
      </c>
      <c r="P91" s="7"/>
      <c r="Q91" s="25">
        <f t="shared" si="20"/>
        <v>-1727.352611442536</v>
      </c>
      <c r="R91" s="24">
        <f t="shared" si="21"/>
        <v>-3455.2573970560247</v>
      </c>
      <c r="S91" s="7"/>
      <c r="T91" s="25">
        <f t="shared" si="22"/>
        <v>0.4466687069916474</v>
      </c>
      <c r="U91" s="24">
        <f t="shared" si="23"/>
        <v>-0.89497046012718151</v>
      </c>
      <c r="V91" s="7"/>
      <c r="W91" s="25">
        <f t="shared" si="24"/>
        <v>0.4389002219138804</v>
      </c>
      <c r="X91" s="24">
        <f t="shared" si="29"/>
        <v>326.33101066657071</v>
      </c>
      <c r="Y91" s="7"/>
      <c r="Z91" s="25">
        <f t="shared" si="30"/>
        <v>-626</v>
      </c>
      <c r="AA91" s="17">
        <f t="shared" si="31"/>
        <v>326.34000000000003</v>
      </c>
      <c r="AB91" s="24">
        <f t="shared" si="25"/>
        <v>5.695707480958295</v>
      </c>
      <c r="AC91" s="17">
        <f t="shared" si="26"/>
        <v>-8.989333429326507E-3</v>
      </c>
    </row>
    <row r="92" spans="1:31" s="17" customFormat="1" x14ac:dyDescent="0.25">
      <c r="A92" s="17">
        <v>7</v>
      </c>
      <c r="B92" s="17">
        <v>-643</v>
      </c>
      <c r="C92" s="17">
        <v>12171</v>
      </c>
      <c r="D92" s="17">
        <v>11578</v>
      </c>
      <c r="E92" s="17">
        <v>14278</v>
      </c>
      <c r="F92" s="17">
        <v>14849</v>
      </c>
      <c r="G92" s="24"/>
      <c r="H92" s="7"/>
      <c r="I92" s="25">
        <f t="shared" si="17"/>
        <v>-2107</v>
      </c>
      <c r="J92" s="24">
        <f t="shared" si="17"/>
        <v>-3271</v>
      </c>
      <c r="K92" s="7"/>
      <c r="L92" s="25">
        <f t="shared" si="27"/>
        <v>-2106.9710018275364</v>
      </c>
      <c r="M92" s="17">
        <f t="shared" si="18"/>
        <v>8.4089400622963792E-4</v>
      </c>
      <c r="N92" s="17">
        <f t="shared" si="28"/>
        <v>-3278.4343866118006</v>
      </c>
      <c r="O92" s="24">
        <f t="shared" si="19"/>
        <v>55.270104293720287</v>
      </c>
      <c r="P92" s="7"/>
      <c r="Q92" s="25">
        <f t="shared" si="20"/>
        <v>-2067.3526114425358</v>
      </c>
      <c r="R92" s="24">
        <f t="shared" si="21"/>
        <v>-3271.2573970560247</v>
      </c>
      <c r="S92" s="7"/>
      <c r="T92" s="25">
        <f t="shared" si="22"/>
        <v>0.53458784948238269</v>
      </c>
      <c r="U92" s="24">
        <f t="shared" si="23"/>
        <v>-0.84731132920289531</v>
      </c>
      <c r="V92" s="7"/>
      <c r="W92" s="25">
        <f t="shared" si="24"/>
        <v>0.52723727966828382</v>
      </c>
      <c r="X92" s="24">
        <f t="shared" si="29"/>
        <v>320.56285683910119</v>
      </c>
      <c r="Y92" s="7"/>
      <c r="Z92" s="25">
        <f t="shared" si="30"/>
        <v>-643</v>
      </c>
      <c r="AA92" s="17">
        <f t="shared" si="31"/>
        <v>320.55300000000005</v>
      </c>
      <c r="AB92" s="24">
        <f t="shared" si="25"/>
        <v>5.5947052771453842</v>
      </c>
      <c r="AC92" s="17">
        <f t="shared" si="26"/>
        <v>9.8568391011326639E-3</v>
      </c>
    </row>
    <row r="93" spans="1:31" s="17" customFormat="1" x14ac:dyDescent="0.25">
      <c r="A93" s="17">
        <v>8</v>
      </c>
      <c r="B93" s="17">
        <v>-631</v>
      </c>
      <c r="C93" s="17">
        <v>12019</v>
      </c>
      <c r="D93" s="17">
        <v>11694</v>
      </c>
      <c r="E93" s="17">
        <v>14437</v>
      </c>
      <c r="F93" s="17">
        <v>14739</v>
      </c>
      <c r="G93" s="24"/>
      <c r="H93" s="7"/>
      <c r="I93" s="25">
        <f t="shared" si="17"/>
        <v>-2418</v>
      </c>
      <c r="J93" s="24">
        <f t="shared" si="17"/>
        <v>-3045</v>
      </c>
      <c r="K93" s="7"/>
      <c r="L93" s="25">
        <f t="shared" si="27"/>
        <v>-2419.547682977553</v>
      </c>
      <c r="M93" s="17">
        <f t="shared" si="18"/>
        <v>2.3953225990073044</v>
      </c>
      <c r="N93" s="17">
        <f t="shared" si="28"/>
        <v>-3061.5269015160889</v>
      </c>
      <c r="O93" s="24">
        <f t="shared" si="19"/>
        <v>273.13847372250012</v>
      </c>
      <c r="P93" s="7"/>
      <c r="Q93" s="25">
        <f t="shared" si="20"/>
        <v>-2378.3526114425358</v>
      </c>
      <c r="R93" s="24">
        <f t="shared" si="21"/>
        <v>-3045.2573970560247</v>
      </c>
      <c r="S93" s="7"/>
      <c r="T93" s="25">
        <f t="shared" si="22"/>
        <v>0.61500800629008479</v>
      </c>
      <c r="U93" s="24">
        <f t="shared" si="23"/>
        <v>-0.78877348361110899</v>
      </c>
      <c r="V93" s="7"/>
      <c r="W93" s="25">
        <f t="shared" si="24"/>
        <v>0.60816970239924473</v>
      </c>
      <c r="X93" s="24">
        <f t="shared" si="29"/>
        <v>314.82131102288429</v>
      </c>
      <c r="Y93" s="7"/>
      <c r="Z93" s="25">
        <f t="shared" si="30"/>
        <v>-631</v>
      </c>
      <c r="AA93" s="17">
        <f t="shared" si="31"/>
        <v>314.87400000000008</v>
      </c>
      <c r="AB93" s="24">
        <f t="shared" si="25"/>
        <v>5.4955880289246259</v>
      </c>
      <c r="AC93" s="17">
        <f t="shared" si="26"/>
        <v>-5.2688977115792568E-2</v>
      </c>
    </row>
    <row r="94" spans="1:31" s="17" customFormat="1" x14ac:dyDescent="0.25">
      <c r="A94" s="17">
        <v>9</v>
      </c>
      <c r="B94" s="17">
        <v>-628</v>
      </c>
      <c r="C94" s="17">
        <v>11872</v>
      </c>
      <c r="D94" s="17">
        <v>11813</v>
      </c>
      <c r="E94" s="17">
        <v>14575</v>
      </c>
      <c r="F94" s="17">
        <v>14617</v>
      </c>
      <c r="G94" s="24"/>
      <c r="H94" s="7"/>
      <c r="I94" s="25">
        <f t="shared" si="17"/>
        <v>-2703</v>
      </c>
      <c r="J94" s="24">
        <f t="shared" si="17"/>
        <v>-2804</v>
      </c>
      <c r="K94" s="7"/>
      <c r="L94" s="25">
        <f t="shared" si="27"/>
        <v>-2707.4442976367968</v>
      </c>
      <c r="M94" s="17">
        <f t="shared" si="18"/>
        <v>19.751781484437785</v>
      </c>
      <c r="N94" s="17">
        <f t="shared" si="28"/>
        <v>-2815.7424260597436</v>
      </c>
      <c r="O94" s="24">
        <f t="shared" si="19"/>
        <v>137.88456976854545</v>
      </c>
      <c r="P94" s="7"/>
      <c r="Q94" s="25">
        <f t="shared" si="20"/>
        <v>-2663.3526114425358</v>
      </c>
      <c r="R94" s="24">
        <f t="shared" si="21"/>
        <v>-2804.2573970560247</v>
      </c>
      <c r="S94" s="7"/>
      <c r="T94" s="25">
        <f t="shared" si="22"/>
        <v>0.68870493455437765</v>
      </c>
      <c r="U94" s="24">
        <f t="shared" si="23"/>
        <v>-0.72635038278092989</v>
      </c>
      <c r="V94" s="7"/>
      <c r="W94" s="25">
        <f t="shared" si="24"/>
        <v>0.68241244020380087</v>
      </c>
      <c r="X94" s="24">
        <f t="shared" si="29"/>
        <v>309.24110952423632</v>
      </c>
      <c r="Y94" s="7"/>
      <c r="Z94" s="25">
        <f t="shared" si="30"/>
        <v>-628</v>
      </c>
      <c r="AA94" s="17">
        <f t="shared" si="31"/>
        <v>309.22200000000009</v>
      </c>
      <c r="AB94" s="24">
        <f t="shared" si="25"/>
        <v>5.3969420196019078</v>
      </c>
      <c r="AC94" s="17">
        <f t="shared" si="26"/>
        <v>1.9109524236228026E-2</v>
      </c>
    </row>
    <row r="95" spans="1:31" s="17" customFormat="1" x14ac:dyDescent="0.25">
      <c r="A95" s="17">
        <v>10</v>
      </c>
      <c r="B95" s="17">
        <v>-613</v>
      </c>
      <c r="C95" s="17">
        <v>11750</v>
      </c>
      <c r="D95" s="17">
        <v>11946</v>
      </c>
      <c r="E95" s="17">
        <v>14710</v>
      </c>
      <c r="F95" s="17">
        <v>14489</v>
      </c>
      <c r="G95" s="24"/>
      <c r="H95" s="7"/>
      <c r="I95" s="25">
        <f t="shared" si="17"/>
        <v>-2960</v>
      </c>
      <c r="J95" s="24">
        <f t="shared" si="17"/>
        <v>-2543</v>
      </c>
      <c r="K95" s="7"/>
      <c r="L95" s="25">
        <f t="shared" si="27"/>
        <v>-2963.4632227914431</v>
      </c>
      <c r="M95" s="17">
        <f t="shared" si="18"/>
        <v>11.993912103170651</v>
      </c>
      <c r="N95" s="17">
        <f t="shared" si="28"/>
        <v>-2549.3452050113224</v>
      </c>
      <c r="O95" s="24">
        <f t="shared" si="19"/>
        <v>40.261626635710613</v>
      </c>
      <c r="P95" s="7"/>
      <c r="Q95" s="25">
        <f t="shared" si="20"/>
        <v>-2920.3526114425358</v>
      </c>
      <c r="R95" s="24">
        <f t="shared" si="21"/>
        <v>-2543.2573970560247</v>
      </c>
      <c r="S95" s="7"/>
      <c r="T95" s="25">
        <f t="shared" si="22"/>
        <v>0.75516146284884522</v>
      </c>
      <c r="U95" s="24">
        <f t="shared" si="23"/>
        <v>-0.65874694163289349</v>
      </c>
      <c r="V95" s="7"/>
      <c r="W95" s="25">
        <f t="shared" si="24"/>
        <v>0.74945956808677217</v>
      </c>
      <c r="X95" s="24">
        <f t="shared" si="29"/>
        <v>303.76895155112061</v>
      </c>
      <c r="Y95" s="7"/>
      <c r="Z95" s="25">
        <f t="shared" si="30"/>
        <v>-613</v>
      </c>
      <c r="AA95" s="17">
        <f t="shared" si="31"/>
        <v>303.7050000000001</v>
      </c>
      <c r="AB95" s="24">
        <f t="shared" si="25"/>
        <v>5.3006522047693796</v>
      </c>
      <c r="AC95" s="17">
        <f t="shared" si="26"/>
        <v>6.395155112051043E-2</v>
      </c>
    </row>
    <row r="96" spans="1:31" s="17" customFormat="1" x14ac:dyDescent="0.25">
      <c r="A96" s="17">
        <v>11</v>
      </c>
      <c r="B96" s="17">
        <v>-611</v>
      </c>
      <c r="C96" s="17">
        <v>11630</v>
      </c>
      <c r="D96" s="17">
        <v>12082</v>
      </c>
      <c r="E96" s="17">
        <v>14811</v>
      </c>
      <c r="F96" s="17">
        <v>14337</v>
      </c>
      <c r="G96" s="24"/>
      <c r="H96" s="7"/>
      <c r="I96" s="25">
        <f t="shared" si="17"/>
        <v>-3181</v>
      </c>
      <c r="J96" s="24">
        <f t="shared" si="17"/>
        <v>-2255</v>
      </c>
      <c r="K96" s="7"/>
      <c r="L96" s="25">
        <f t="shared" si="27"/>
        <v>-3191.6894063623045</v>
      </c>
      <c r="M96" s="17">
        <f t="shared" si="18"/>
        <v>114.26340837847492</v>
      </c>
      <c r="N96" s="17">
        <f t="shared" si="28"/>
        <v>-2260.2586531393449</v>
      </c>
      <c r="O96" s="24">
        <f t="shared" si="19"/>
        <v>27.653432839942131</v>
      </c>
      <c r="P96" s="7"/>
      <c r="Q96" s="25">
        <f t="shared" si="20"/>
        <v>-3141.3526114425358</v>
      </c>
      <c r="R96" s="24">
        <f t="shared" si="21"/>
        <v>-2255.2573970560247</v>
      </c>
      <c r="S96" s="7"/>
      <c r="T96" s="25">
        <f t="shared" si="22"/>
        <v>0.81230890546782319</v>
      </c>
      <c r="U96" s="24">
        <f t="shared" si="23"/>
        <v>-0.58415004105574986</v>
      </c>
      <c r="V96" s="7"/>
      <c r="W96" s="25">
        <f t="shared" si="24"/>
        <v>0.80725809447028107</v>
      </c>
      <c r="X96" s="24">
        <f t="shared" si="29"/>
        <v>298.34503041991741</v>
      </c>
      <c r="Y96" s="7"/>
      <c r="Z96" s="25">
        <f t="shared" si="30"/>
        <v>-611</v>
      </c>
      <c r="AA96" s="17">
        <f t="shared" si="31"/>
        <v>298.20600000000007</v>
      </c>
      <c r="AB96" s="24">
        <f t="shared" si="25"/>
        <v>5.2046765492022109</v>
      </c>
      <c r="AC96" s="17">
        <f t="shared" si="26"/>
        <v>0.13903041991733289</v>
      </c>
    </row>
    <row r="97" spans="1:29" s="17" customFormat="1" x14ac:dyDescent="0.25">
      <c r="A97" s="17">
        <v>12</v>
      </c>
      <c r="B97" s="17">
        <v>-627</v>
      </c>
      <c r="C97" s="17">
        <v>11523</v>
      </c>
      <c r="D97" s="17">
        <v>12242</v>
      </c>
      <c r="E97" s="17">
        <v>14908</v>
      </c>
      <c r="F97" s="17">
        <v>14175</v>
      </c>
      <c r="G97" s="24"/>
      <c r="H97" s="7"/>
      <c r="I97" s="25">
        <f t="shared" si="17"/>
        <v>-3385</v>
      </c>
      <c r="J97" s="24">
        <f t="shared" si="17"/>
        <v>-1933</v>
      </c>
      <c r="K97" s="7"/>
      <c r="L97" s="25">
        <f t="shared" si="27"/>
        <v>-3395.7080092061888</v>
      </c>
      <c r="M97" s="17">
        <f t="shared" si="18"/>
        <v>114.66146115982329</v>
      </c>
      <c r="N97" s="17">
        <f t="shared" si="28"/>
        <v>-1941.9504488390066</v>
      </c>
      <c r="O97" s="24">
        <f t="shared" si="19"/>
        <v>80.110534419675304</v>
      </c>
      <c r="P97" s="7"/>
      <c r="Q97" s="25">
        <f t="shared" si="20"/>
        <v>-3345.3526114425358</v>
      </c>
      <c r="R97" s="24">
        <f t="shared" si="21"/>
        <v>-1933.2573970560245</v>
      </c>
      <c r="S97" s="7"/>
      <c r="T97" s="25">
        <f t="shared" si="22"/>
        <v>0.86506039096226439</v>
      </c>
      <c r="U97" s="24">
        <f t="shared" si="23"/>
        <v>-0.50074656193824896</v>
      </c>
      <c r="V97" s="7"/>
      <c r="W97" s="25">
        <f t="shared" si="24"/>
        <v>0.86073710619661581</v>
      </c>
      <c r="X97" s="24">
        <f t="shared" si="29"/>
        <v>292.6440274161273</v>
      </c>
      <c r="Y97" s="7"/>
      <c r="Z97" s="25">
        <f t="shared" si="30"/>
        <v>-627</v>
      </c>
      <c r="AA97" s="17">
        <f t="shared" si="31"/>
        <v>292.5630000000001</v>
      </c>
      <c r="AB97" s="24">
        <f t="shared" si="25"/>
        <v>5.1061876195121716</v>
      </c>
      <c r="AC97" s="17">
        <f t="shared" si="26"/>
        <v>8.1027416127199103E-2</v>
      </c>
    </row>
    <row r="98" spans="1:29" s="17" customFormat="1" x14ac:dyDescent="0.25">
      <c r="A98" s="17">
        <v>13</v>
      </c>
      <c r="B98" s="17">
        <v>-634</v>
      </c>
      <c r="C98" s="17">
        <v>11455</v>
      </c>
      <c r="D98" s="17">
        <v>12426</v>
      </c>
      <c r="E98" s="17">
        <v>15020</v>
      </c>
      <c r="F98" s="17">
        <v>14027</v>
      </c>
      <c r="G98" s="24"/>
      <c r="H98" s="7"/>
      <c r="I98" s="25">
        <f t="shared" si="17"/>
        <v>-3565</v>
      </c>
      <c r="J98" s="24">
        <f t="shared" si="17"/>
        <v>-1601</v>
      </c>
      <c r="K98" s="7"/>
      <c r="L98" s="25">
        <f t="shared" si="27"/>
        <v>-3568.917602805393</v>
      </c>
      <c r="M98" s="17">
        <f t="shared" si="18"/>
        <v>15.347611740823234</v>
      </c>
      <c r="N98" s="17">
        <f t="shared" si="28"/>
        <v>-1600.9190267688994</v>
      </c>
      <c r="O98" s="24">
        <f t="shared" si="19"/>
        <v>6.5566641548781071E-3</v>
      </c>
      <c r="P98" s="7"/>
      <c r="Q98" s="25">
        <f t="shared" si="20"/>
        <v>-3525.3526114425358</v>
      </c>
      <c r="R98" s="24">
        <f t="shared" si="21"/>
        <v>-1601.2573970560245</v>
      </c>
      <c r="S98" s="7"/>
      <c r="T98" s="25">
        <f t="shared" si="22"/>
        <v>0.91160581933971252</v>
      </c>
      <c r="U98" s="24">
        <f t="shared" si="23"/>
        <v>-0.41475291266181952</v>
      </c>
      <c r="V98" s="7"/>
      <c r="W98" s="25">
        <f t="shared" si="24"/>
        <v>0.90803235799172655</v>
      </c>
      <c r="X98" s="24">
        <f t="shared" si="29"/>
        <v>287.00371611887499</v>
      </c>
      <c r="Y98" s="7"/>
      <c r="Z98" s="25">
        <f t="shared" si="30"/>
        <v>-634</v>
      </c>
      <c r="AA98" s="17">
        <f t="shared" si="31"/>
        <v>286.85700000000008</v>
      </c>
      <c r="AB98" s="24">
        <f t="shared" si="25"/>
        <v>5.006599132393375</v>
      </c>
      <c r="AC98" s="17">
        <f t="shared" si="26"/>
        <v>0.14671611887490599</v>
      </c>
    </row>
    <row r="99" spans="1:29" s="17" customFormat="1" x14ac:dyDescent="0.25">
      <c r="A99" s="17">
        <v>14</v>
      </c>
      <c r="B99" s="17">
        <v>-634</v>
      </c>
      <c r="C99" s="17">
        <v>11367</v>
      </c>
      <c r="D99" s="17">
        <v>12586</v>
      </c>
      <c r="E99" s="17">
        <v>15064</v>
      </c>
      <c r="F99" s="17">
        <v>13831</v>
      </c>
      <c r="G99" s="24"/>
      <c r="H99" s="7"/>
      <c r="I99" s="25">
        <f t="shared" si="17"/>
        <v>-3697</v>
      </c>
      <c r="J99" s="24">
        <f t="shared" si="17"/>
        <v>-1245</v>
      </c>
      <c r="K99" s="7"/>
      <c r="L99" s="25">
        <f t="shared" si="27"/>
        <v>-3707.1471713172523</v>
      </c>
      <c r="M99" s="17">
        <f t="shared" si="18"/>
        <v>102.96508574166751</v>
      </c>
      <c r="N99" s="17">
        <f t="shared" si="28"/>
        <v>-1243.9863007780348</v>
      </c>
      <c r="O99" s="24">
        <f t="shared" si="19"/>
        <v>1.0275861126129038</v>
      </c>
      <c r="P99" s="7"/>
      <c r="Q99" s="25">
        <f t="shared" si="20"/>
        <v>-3657.3526114425358</v>
      </c>
      <c r="R99" s="24">
        <f t="shared" si="21"/>
        <v>-1245.2573970560245</v>
      </c>
      <c r="S99" s="7"/>
      <c r="T99" s="25">
        <f t="shared" si="22"/>
        <v>0.9457391334831744</v>
      </c>
      <c r="U99" s="24">
        <f t="shared" si="23"/>
        <v>-0.32254285500396146</v>
      </c>
      <c r="V99" s="7"/>
      <c r="W99" s="25">
        <f t="shared" si="24"/>
        <v>0.94296910272351386</v>
      </c>
      <c r="X99" s="24">
        <f t="shared" si="29"/>
        <v>281.33795657401811</v>
      </c>
      <c r="Y99" s="7"/>
      <c r="Z99" s="25">
        <f t="shared" si="30"/>
        <v>-634</v>
      </c>
      <c r="AA99" s="17">
        <f t="shared" si="31"/>
        <v>281.15100000000007</v>
      </c>
      <c r="AB99" s="24">
        <f t="shared" si="25"/>
        <v>4.9070106452745783</v>
      </c>
      <c r="AC99" s="17">
        <f t="shared" si="26"/>
        <v>0.18695657401804056</v>
      </c>
    </row>
    <row r="100" spans="1:29" s="17" customFormat="1" x14ac:dyDescent="0.25">
      <c r="A100" s="17">
        <v>15</v>
      </c>
      <c r="B100" s="17">
        <v>-637</v>
      </c>
      <c r="C100" s="17">
        <v>11321</v>
      </c>
      <c r="D100" s="17">
        <v>12777</v>
      </c>
      <c r="E100" s="17">
        <v>15122</v>
      </c>
      <c r="F100" s="17">
        <v>13652</v>
      </c>
      <c r="G100" s="24"/>
      <c r="H100" s="7"/>
      <c r="I100" s="25">
        <f t="shared" si="17"/>
        <v>-3801</v>
      </c>
      <c r="J100" s="24">
        <f t="shared" si="17"/>
        <v>-875</v>
      </c>
      <c r="K100" s="7"/>
      <c r="L100" s="25">
        <f t="shared" si="27"/>
        <v>-3809.4204968811341</v>
      </c>
      <c r="M100" s="17">
        <f t="shared" si="18"/>
        <v>70.90476772518933</v>
      </c>
      <c r="N100" s="17">
        <f t="shared" si="28"/>
        <v>-872.92576513482913</v>
      </c>
      <c r="O100" s="24">
        <f t="shared" si="19"/>
        <v>4.302450275890398</v>
      </c>
      <c r="P100" s="7"/>
      <c r="Q100" s="25">
        <f t="shared" si="20"/>
        <v>-3761.3526114425358</v>
      </c>
      <c r="R100" s="24">
        <f t="shared" si="21"/>
        <v>-875.2573970560245</v>
      </c>
      <c r="S100" s="7"/>
      <c r="T100" s="25">
        <f t="shared" si="22"/>
        <v>0.97263204765681111</v>
      </c>
      <c r="U100" s="24">
        <f t="shared" si="23"/>
        <v>-0.22670655912360335</v>
      </c>
      <c r="V100" s="7"/>
      <c r="W100" s="25">
        <f t="shared" si="24"/>
        <v>0.97069671833502902</v>
      </c>
      <c r="X100" s="24">
        <f t="shared" si="29"/>
        <v>275.60050288411151</v>
      </c>
      <c r="Y100" s="7"/>
      <c r="Z100" s="25">
        <f t="shared" si="30"/>
        <v>-637</v>
      </c>
      <c r="AA100" s="17">
        <f t="shared" si="31"/>
        <v>275.41800000000006</v>
      </c>
      <c r="AB100" s="24">
        <f t="shared" si="25"/>
        <v>4.8069509192577433</v>
      </c>
      <c r="AC100" s="17">
        <f t="shared" si="26"/>
        <v>0.18250288411144311</v>
      </c>
    </row>
    <row r="101" spans="1:29" s="17" customFormat="1" x14ac:dyDescent="0.25">
      <c r="A101" s="17">
        <v>16</v>
      </c>
      <c r="B101" s="17">
        <v>-622</v>
      </c>
      <c r="C101" s="17">
        <v>11289</v>
      </c>
      <c r="D101" s="17">
        <v>12958</v>
      </c>
      <c r="E101" s="17">
        <v>15154</v>
      </c>
      <c r="F101" s="17">
        <v>13468</v>
      </c>
      <c r="G101" s="24"/>
      <c r="H101" s="7"/>
      <c r="I101" s="25">
        <f t="shared" si="17"/>
        <v>-3865</v>
      </c>
      <c r="J101" s="24">
        <f t="shared" si="17"/>
        <v>-510</v>
      </c>
      <c r="K101" s="7"/>
      <c r="L101" s="25">
        <f t="shared" si="27"/>
        <v>-3872.8949028127086</v>
      </c>
      <c r="M101" s="17">
        <f t="shared" si="18"/>
        <v>62.329490422113395</v>
      </c>
      <c r="N101" s="17">
        <f t="shared" si="28"/>
        <v>-502.12680853685913</v>
      </c>
      <c r="O101" s="24">
        <f t="shared" si="19"/>
        <v>61.987143815274273</v>
      </c>
      <c r="P101" s="7"/>
      <c r="Q101" s="25">
        <f t="shared" si="20"/>
        <v>-3825.3526114425358</v>
      </c>
      <c r="R101" s="24">
        <f t="shared" si="21"/>
        <v>-510.2573970560245</v>
      </c>
      <c r="S101" s="7"/>
      <c r="T101" s="25">
        <f t="shared" si="22"/>
        <v>0.98918153330212599</v>
      </c>
      <c r="U101" s="24">
        <f t="shared" si="23"/>
        <v>-0.13216534832270954</v>
      </c>
      <c r="V101" s="7"/>
      <c r="W101" s="25">
        <f t="shared" si="24"/>
        <v>0.98806924806591268</v>
      </c>
      <c r="X101" s="24">
        <f t="shared" si="29"/>
        <v>270.07341887811333</v>
      </c>
      <c r="Y101" s="7"/>
      <c r="Z101" s="25">
        <f t="shared" si="30"/>
        <v>-622</v>
      </c>
      <c r="AA101" s="17">
        <f t="shared" si="31"/>
        <v>269.82000000000005</v>
      </c>
      <c r="AB101" s="24">
        <f t="shared" si="25"/>
        <v>4.709247387731101</v>
      </c>
      <c r="AC101" s="17">
        <f t="shared" si="26"/>
        <v>0.25341887811327979</v>
      </c>
    </row>
    <row r="102" spans="1:29" s="17" customFormat="1" x14ac:dyDescent="0.25">
      <c r="A102" s="17">
        <v>17</v>
      </c>
      <c r="B102" s="17">
        <v>-629</v>
      </c>
      <c r="C102" s="17">
        <v>11267</v>
      </c>
      <c r="D102" s="17">
        <v>13138</v>
      </c>
      <c r="E102" s="17">
        <v>15157</v>
      </c>
      <c r="F102" s="17">
        <v>13269</v>
      </c>
      <c r="G102" s="24"/>
      <c r="H102" s="7"/>
      <c r="I102" s="25">
        <f t="shared" si="17"/>
        <v>-3890</v>
      </c>
      <c r="J102" s="24">
        <f t="shared" si="17"/>
        <v>-131</v>
      </c>
      <c r="K102" s="7"/>
      <c r="L102" s="25">
        <f t="shared" si="27"/>
        <v>-3899.8931066492455</v>
      </c>
      <c r="M102" s="17">
        <f t="shared" si="18"/>
        <v>97.873559173345726</v>
      </c>
      <c r="N102" s="17">
        <f t="shared" si="28"/>
        <v>-122.2843333078544</v>
      </c>
      <c r="O102" s="24">
        <f t="shared" si="19"/>
        <v>75.962845888576283</v>
      </c>
      <c r="P102" s="7"/>
      <c r="Q102" s="25">
        <f t="shared" si="20"/>
        <v>-3850.3526114425358</v>
      </c>
      <c r="R102" s="24">
        <f t="shared" si="21"/>
        <v>-131.25739705602453</v>
      </c>
      <c r="S102" s="7"/>
      <c r="T102" s="25">
        <f t="shared" si="22"/>
        <v>0.9956461761323272</v>
      </c>
      <c r="U102" s="24">
        <f t="shared" si="23"/>
        <v>-3.3997899299315709E-2</v>
      </c>
      <c r="V102" s="7"/>
      <c r="W102" s="25">
        <f t="shared" si="24"/>
        <v>0.99538809820904961</v>
      </c>
      <c r="X102" s="24">
        <f t="shared" si="29"/>
        <v>264.41088997125144</v>
      </c>
      <c r="Y102" s="7"/>
      <c r="Z102" s="25">
        <f t="shared" si="30"/>
        <v>-629</v>
      </c>
      <c r="AA102" s="17">
        <f t="shared" si="31"/>
        <v>264.15900000000005</v>
      </c>
      <c r="AB102" s="24">
        <f t="shared" si="25"/>
        <v>4.6104442987757022</v>
      </c>
      <c r="AC102" s="17">
        <f t="shared" si="26"/>
        <v>0.25188997125138712</v>
      </c>
    </row>
    <row r="103" spans="1:29" s="17" customFormat="1" x14ac:dyDescent="0.25">
      <c r="A103" s="17">
        <v>18</v>
      </c>
      <c r="B103" s="17">
        <v>-620</v>
      </c>
      <c r="C103" s="17">
        <v>11277</v>
      </c>
      <c r="D103" s="17">
        <v>13336</v>
      </c>
      <c r="E103" s="17">
        <v>15164</v>
      </c>
      <c r="F103" s="17">
        <v>13091</v>
      </c>
      <c r="G103" s="24"/>
      <c r="H103" s="7"/>
      <c r="I103" s="25">
        <f t="shared" si="17"/>
        <v>-3887</v>
      </c>
      <c r="J103" s="24">
        <f t="shared" si="17"/>
        <v>245</v>
      </c>
      <c r="K103" s="7"/>
      <c r="L103" s="25">
        <f t="shared" si="27"/>
        <v>-3889.6493269779826</v>
      </c>
      <c r="M103" s="17">
        <f t="shared" si="18"/>
        <v>7.0189334362663223</v>
      </c>
      <c r="N103" s="17">
        <f t="shared" si="28"/>
        <v>253.31363898048457</v>
      </c>
      <c r="O103" s="24">
        <f t="shared" si="19"/>
        <v>69.116593097832506</v>
      </c>
      <c r="P103" s="7"/>
      <c r="Q103" s="25">
        <f t="shared" si="20"/>
        <v>-3847.3526114425358</v>
      </c>
      <c r="R103" s="24">
        <f t="shared" si="21"/>
        <v>244.74260294397547</v>
      </c>
      <c r="S103" s="7"/>
      <c r="T103" s="25">
        <f t="shared" si="22"/>
        <v>0.99487041899270301</v>
      </c>
      <c r="U103" s="24">
        <f t="shared" si="23"/>
        <v>6.3392498676399553E-2</v>
      </c>
      <c r="V103" s="7"/>
      <c r="W103" s="25">
        <f t="shared" si="24"/>
        <v>0.99545951483563477</v>
      </c>
      <c r="X103" s="24">
        <f t="shared" si="29"/>
        <v>258.81091980119822</v>
      </c>
      <c r="Y103" s="7"/>
      <c r="Z103" s="25">
        <f t="shared" si="30"/>
        <v>-620</v>
      </c>
      <c r="AA103" s="17">
        <f t="shared" si="31"/>
        <v>258.57900000000006</v>
      </c>
      <c r="AB103" s="24">
        <f t="shared" si="25"/>
        <v>4.5130549265144184</v>
      </c>
      <c r="AC103" s="17">
        <f t="shared" si="26"/>
        <v>0.2319198011981598</v>
      </c>
    </row>
    <row r="104" spans="1:29" s="17" customFormat="1" x14ac:dyDescent="0.25">
      <c r="A104" s="17">
        <v>19</v>
      </c>
      <c r="B104" s="17">
        <v>-611</v>
      </c>
      <c r="C104" s="17">
        <v>11299</v>
      </c>
      <c r="D104" s="17">
        <v>13520</v>
      </c>
      <c r="E104" s="17">
        <v>15145</v>
      </c>
      <c r="F104" s="17">
        <v>12913</v>
      </c>
      <c r="G104" s="24"/>
      <c r="H104" s="7"/>
      <c r="I104" s="25">
        <f t="shared" si="17"/>
        <v>-3846</v>
      </c>
      <c r="J104" s="24">
        <f t="shared" si="17"/>
        <v>607</v>
      </c>
      <c r="K104" s="7"/>
      <c r="L104" s="25">
        <f t="shared" si="27"/>
        <v>-3843.8495425983897</v>
      </c>
      <c r="M104" s="17">
        <f t="shared" si="18"/>
        <v>4.6244670361405689</v>
      </c>
      <c r="N104" s="17">
        <f t="shared" si="28"/>
        <v>621.12580795727172</v>
      </c>
      <c r="O104" s="24">
        <f t="shared" si="19"/>
        <v>199.538450445721</v>
      </c>
      <c r="P104" s="7"/>
      <c r="Q104" s="25">
        <f t="shared" si="20"/>
        <v>-3806.3526114425358</v>
      </c>
      <c r="R104" s="24">
        <f t="shared" si="21"/>
        <v>606.7426029439755</v>
      </c>
      <c r="S104" s="7"/>
      <c r="T104" s="25">
        <f t="shared" si="22"/>
        <v>0.98426840475117316</v>
      </c>
      <c r="U104" s="24">
        <f t="shared" si="23"/>
        <v>0.15715665842961479</v>
      </c>
      <c r="V104" s="7"/>
      <c r="W104" s="25">
        <f t="shared" si="24"/>
        <v>0.98567275777764407</v>
      </c>
      <c r="X104" s="24">
        <f t="shared" si="29"/>
        <v>253.39564318822909</v>
      </c>
      <c r="Y104" s="7"/>
      <c r="Z104" s="25">
        <f t="shared" si="30"/>
        <v>-611</v>
      </c>
      <c r="AA104" s="17">
        <f t="shared" si="31"/>
        <v>253.08000000000007</v>
      </c>
      <c r="AB104" s="24">
        <f t="shared" si="25"/>
        <v>4.4170792709472506</v>
      </c>
      <c r="AC104" s="17">
        <f t="shared" si="26"/>
        <v>0.31564318822901782</v>
      </c>
    </row>
    <row r="105" spans="1:29" s="17" customFormat="1" x14ac:dyDescent="0.25">
      <c r="A105" s="17">
        <v>20</v>
      </c>
      <c r="B105" s="17">
        <v>-615</v>
      </c>
      <c r="C105" s="17">
        <v>11345</v>
      </c>
      <c r="D105" s="17">
        <v>13706</v>
      </c>
      <c r="E105" s="17">
        <v>15108</v>
      </c>
      <c r="F105" s="17">
        <v>12731</v>
      </c>
      <c r="G105" s="24"/>
      <c r="H105" s="7"/>
      <c r="I105" s="25">
        <f t="shared" si="17"/>
        <v>-3763</v>
      </c>
      <c r="J105" s="24">
        <f t="shared" si="17"/>
        <v>975</v>
      </c>
      <c r="K105" s="7"/>
      <c r="L105" s="25">
        <f t="shared" si="27"/>
        <v>-3762.385586998736</v>
      </c>
      <c r="M105" s="17">
        <f t="shared" si="18"/>
        <v>0.37750333612221576</v>
      </c>
      <c r="N105" s="17">
        <f t="shared" si="28"/>
        <v>985.55634708187699</v>
      </c>
      <c r="O105" s="24">
        <f t="shared" si="19"/>
        <v>111.4364637130529</v>
      </c>
      <c r="P105" s="7"/>
      <c r="Q105" s="25">
        <f t="shared" si="20"/>
        <v>-3723.3526114425358</v>
      </c>
      <c r="R105" s="24">
        <f t="shared" si="21"/>
        <v>974.7426029439755</v>
      </c>
      <c r="S105" s="7"/>
      <c r="T105" s="25">
        <f t="shared" si="22"/>
        <v>0.96280579055490545</v>
      </c>
      <c r="U105" s="24">
        <f t="shared" si="23"/>
        <v>0.25247492027818719</v>
      </c>
      <c r="V105" s="7"/>
      <c r="W105" s="25">
        <f t="shared" si="24"/>
        <v>0.96503850904252819</v>
      </c>
      <c r="X105" s="24">
        <f t="shared" si="29"/>
        <v>247.79347935757994</v>
      </c>
      <c r="Y105" s="7"/>
      <c r="Z105" s="25">
        <f t="shared" si="30"/>
        <v>-615</v>
      </c>
      <c r="AA105" s="17">
        <f t="shared" si="31"/>
        <v>247.54500000000007</v>
      </c>
      <c r="AB105" s="24">
        <f t="shared" si="25"/>
        <v>4.3204752968493638</v>
      </c>
      <c r="AC105" s="17">
        <f t="shared" si="26"/>
        <v>0.24847935757986761</v>
      </c>
    </row>
    <row r="106" spans="1:29" s="17" customFormat="1" x14ac:dyDescent="0.25">
      <c r="A106" s="17">
        <v>21</v>
      </c>
      <c r="B106" s="17">
        <v>-640</v>
      </c>
      <c r="C106" s="17">
        <v>11409</v>
      </c>
      <c r="D106" s="17">
        <v>13897</v>
      </c>
      <c r="E106" s="17">
        <v>15052</v>
      </c>
      <c r="F106" s="17">
        <v>12551</v>
      </c>
      <c r="G106" s="24"/>
      <c r="H106" s="7"/>
      <c r="I106" s="25">
        <f t="shared" si="17"/>
        <v>-3643</v>
      </c>
      <c r="J106" s="24">
        <f t="shared" si="17"/>
        <v>1346</v>
      </c>
      <c r="K106" s="7"/>
      <c r="L106" s="25">
        <f t="shared" si="27"/>
        <v>-3640.7577712054308</v>
      </c>
      <c r="M106" s="17">
        <f t="shared" si="18"/>
        <v>5.02758996719525</v>
      </c>
      <c r="N106" s="17">
        <f t="shared" si="28"/>
        <v>1354.9775928493225</v>
      </c>
      <c r="O106" s="24">
        <f t="shared" si="19"/>
        <v>80.597173368206327</v>
      </c>
      <c r="P106" s="7"/>
      <c r="Q106" s="25">
        <f t="shared" si="20"/>
        <v>-3603.3526114425358</v>
      </c>
      <c r="R106" s="24">
        <f t="shared" si="21"/>
        <v>1345.7426029439755</v>
      </c>
      <c r="S106" s="7"/>
      <c r="T106" s="25">
        <f t="shared" si="22"/>
        <v>0.93177550496993999</v>
      </c>
      <c r="U106" s="24">
        <f t="shared" si="23"/>
        <v>0.34857023317443814</v>
      </c>
      <c r="V106" s="7"/>
      <c r="W106" s="25">
        <f t="shared" si="24"/>
        <v>0.93484298651615905</v>
      </c>
      <c r="X106" s="24">
        <f t="shared" si="29"/>
        <v>242.00596393970636</v>
      </c>
      <c r="Y106" s="7"/>
      <c r="Z106" s="25">
        <f t="shared" si="30"/>
        <v>-640</v>
      </c>
      <c r="AA106" s="17">
        <f t="shared" si="31"/>
        <v>241.78500000000008</v>
      </c>
      <c r="AB106" s="24">
        <f t="shared" si="25"/>
        <v>4.2199443319344914</v>
      </c>
      <c r="AC106" s="17">
        <f t="shared" si="26"/>
        <v>0.22096393970628014</v>
      </c>
    </row>
    <row r="107" spans="1:29" s="17" customFormat="1" x14ac:dyDescent="0.25">
      <c r="A107" s="17">
        <v>22</v>
      </c>
      <c r="B107" s="17">
        <v>-624</v>
      </c>
      <c r="C107" s="17">
        <v>11484</v>
      </c>
      <c r="D107" s="17">
        <v>14070</v>
      </c>
      <c r="E107" s="17">
        <v>14977</v>
      </c>
      <c r="F107" s="17">
        <v>12376</v>
      </c>
      <c r="G107" s="24"/>
      <c r="H107" s="7"/>
      <c r="I107" s="25">
        <f t="shared" si="17"/>
        <v>-3493</v>
      </c>
      <c r="J107" s="24">
        <f t="shared" si="17"/>
        <v>1694</v>
      </c>
      <c r="K107" s="7"/>
      <c r="L107" s="25">
        <f t="shared" si="27"/>
        <v>-3487.1408101149877</v>
      </c>
      <c r="M107" s="17">
        <f t="shared" si="18"/>
        <v>34.330106108629934</v>
      </c>
      <c r="N107" s="17">
        <f t="shared" si="28"/>
        <v>1701.9945368413078</v>
      </c>
      <c r="O107" s="24">
        <f t="shared" si="19"/>
        <v>63.912619307027107</v>
      </c>
      <c r="P107" s="7"/>
      <c r="Q107" s="25">
        <f t="shared" si="20"/>
        <v>-3453.3526114425358</v>
      </c>
      <c r="R107" s="24">
        <f t="shared" si="21"/>
        <v>1693.7426029439755</v>
      </c>
      <c r="S107" s="7"/>
      <c r="T107" s="25">
        <f t="shared" si="22"/>
        <v>0.8929876479887332</v>
      </c>
      <c r="U107" s="24">
        <f t="shared" si="23"/>
        <v>0.43870815470515334</v>
      </c>
      <c r="V107" s="7"/>
      <c r="W107" s="25">
        <f t="shared" si="24"/>
        <v>0.89683777548352894</v>
      </c>
      <c r="X107" s="24">
        <f t="shared" si="29"/>
        <v>236.38809151914711</v>
      </c>
      <c r="Y107" s="7"/>
      <c r="Z107" s="25">
        <f t="shared" si="30"/>
        <v>-624</v>
      </c>
      <c r="AA107" s="17">
        <f t="shared" si="31"/>
        <v>236.1690000000001</v>
      </c>
      <c r="AB107" s="24">
        <f t="shared" si="25"/>
        <v>4.1219266411424895</v>
      </c>
      <c r="AC107" s="17">
        <f t="shared" si="26"/>
        <v>0.21909151914701397</v>
      </c>
    </row>
    <row r="108" spans="1:29" s="17" customFormat="1" x14ac:dyDescent="0.25">
      <c r="A108" s="17">
        <v>23</v>
      </c>
      <c r="B108" s="17">
        <v>-637</v>
      </c>
      <c r="C108" s="17">
        <v>11575</v>
      </c>
      <c r="D108" s="17">
        <v>14234</v>
      </c>
      <c r="E108" s="17">
        <v>14878</v>
      </c>
      <c r="F108" s="17">
        <v>12203</v>
      </c>
      <c r="G108" s="24"/>
      <c r="H108" s="7"/>
      <c r="I108" s="25">
        <f t="shared" si="17"/>
        <v>-3303</v>
      </c>
      <c r="J108" s="24">
        <f t="shared" si="17"/>
        <v>2031</v>
      </c>
      <c r="K108" s="7"/>
      <c r="L108" s="25">
        <f t="shared" si="27"/>
        <v>-3296.1933054107408</v>
      </c>
      <c r="M108" s="17">
        <f t="shared" si="18"/>
        <v>46.331091231450785</v>
      </c>
      <c r="N108" s="17">
        <f t="shared" si="28"/>
        <v>2039.3330621604948</v>
      </c>
      <c r="O108" s="24">
        <f t="shared" si="19"/>
        <v>69.439924970670589</v>
      </c>
      <c r="P108" s="7"/>
      <c r="Q108" s="25">
        <f t="shared" si="20"/>
        <v>-3263.3526114425358</v>
      </c>
      <c r="R108" s="24">
        <f t="shared" si="21"/>
        <v>2030.7426029439755</v>
      </c>
      <c r="S108" s="7"/>
      <c r="T108" s="25">
        <f t="shared" si="22"/>
        <v>0.8438563624792047</v>
      </c>
      <c r="U108" s="24">
        <f t="shared" si="23"/>
        <v>0.52599688906104702</v>
      </c>
      <c r="V108" s="7"/>
      <c r="W108" s="25">
        <f t="shared" si="24"/>
        <v>0.84846395937158015</v>
      </c>
      <c r="X108" s="24">
        <f t="shared" si="29"/>
        <v>230.65825248979741</v>
      </c>
      <c r="Y108" s="7"/>
      <c r="Z108" s="25">
        <f t="shared" si="30"/>
        <v>-637</v>
      </c>
      <c r="AA108" s="17">
        <f t="shared" si="31"/>
        <v>230.43600000000009</v>
      </c>
      <c r="AB108" s="24">
        <f t="shared" si="25"/>
        <v>4.0218669151256554</v>
      </c>
      <c r="AC108" s="17">
        <f t="shared" si="26"/>
        <v>0.22225248979731305</v>
      </c>
    </row>
    <row r="109" spans="1:29" s="17" customFormat="1" x14ac:dyDescent="0.25">
      <c r="A109" s="17">
        <v>24</v>
      </c>
      <c r="B109" s="17">
        <v>-632</v>
      </c>
      <c r="C109" s="17">
        <v>11683</v>
      </c>
      <c r="D109" s="17">
        <v>14396</v>
      </c>
      <c r="E109" s="17">
        <v>14766</v>
      </c>
      <c r="F109" s="17">
        <v>12049</v>
      </c>
      <c r="G109" s="24"/>
      <c r="H109" s="7"/>
      <c r="I109" s="25">
        <f t="shared" si="17"/>
        <v>-3083</v>
      </c>
      <c r="J109" s="24">
        <f t="shared" si="17"/>
        <v>2347</v>
      </c>
      <c r="K109" s="7"/>
      <c r="L109" s="25">
        <f t="shared" si="27"/>
        <v>-3074.5389548428152</v>
      </c>
      <c r="M109" s="17">
        <f t="shared" si="18"/>
        <v>71.589285151920336</v>
      </c>
      <c r="N109" s="17">
        <f t="shared" si="28"/>
        <v>2353.8320882980588</v>
      </c>
      <c r="O109" s="24">
        <f t="shared" si="19"/>
        <v>46.677430512472078</v>
      </c>
      <c r="P109" s="7"/>
      <c r="Q109" s="25">
        <f t="shared" si="20"/>
        <v>-3043.3526114425358</v>
      </c>
      <c r="R109" s="24">
        <f t="shared" si="21"/>
        <v>2346.7426029439753</v>
      </c>
      <c r="S109" s="7"/>
      <c r="T109" s="25">
        <f t="shared" si="22"/>
        <v>0.78696750557343476</v>
      </c>
      <c r="U109" s="24">
        <f t="shared" si="23"/>
        <v>0.6078462660831907</v>
      </c>
      <c r="V109" s="7"/>
      <c r="W109" s="25">
        <f t="shared" si="24"/>
        <v>0.79228496115293257</v>
      </c>
      <c r="X109" s="24">
        <f t="shared" si="29"/>
        <v>224.95903004622232</v>
      </c>
      <c r="Y109" s="7"/>
      <c r="Z109" s="25">
        <f t="shared" si="30"/>
        <v>-632</v>
      </c>
      <c r="AA109" s="17">
        <f t="shared" si="31"/>
        <v>224.7480000000001</v>
      </c>
      <c r="AB109" s="24">
        <f t="shared" si="25"/>
        <v>3.9225925872722174</v>
      </c>
      <c r="AC109" s="17">
        <f t="shared" si="26"/>
        <v>0.21103004622221988</v>
      </c>
    </row>
    <row r="110" spans="1:29" s="17" customFormat="1" x14ac:dyDescent="0.25">
      <c r="A110" s="17">
        <v>25</v>
      </c>
      <c r="B110" s="17">
        <v>-631</v>
      </c>
      <c r="C110" s="17">
        <v>11815</v>
      </c>
      <c r="D110" s="17">
        <v>14546</v>
      </c>
      <c r="E110" s="17">
        <v>14645</v>
      </c>
      <c r="F110" s="17">
        <v>11899</v>
      </c>
      <c r="G110" s="24"/>
      <c r="H110" s="7"/>
      <c r="I110" s="25">
        <f t="shared" si="17"/>
        <v>-2830</v>
      </c>
      <c r="J110" s="24">
        <f t="shared" si="17"/>
        <v>2647</v>
      </c>
      <c r="K110" s="7"/>
      <c r="L110" s="25">
        <f t="shared" si="27"/>
        <v>-2823.4145665922038</v>
      </c>
      <c r="M110" s="17">
        <f t="shared" si="18"/>
        <v>43.36793316851886</v>
      </c>
      <c r="N110" s="17">
        <f t="shared" si="28"/>
        <v>2644.6659966364223</v>
      </c>
      <c r="O110" s="24">
        <f t="shared" si="19"/>
        <v>5.4475717011921185</v>
      </c>
      <c r="P110" s="7"/>
      <c r="Q110" s="25">
        <f t="shared" si="20"/>
        <v>-2790.3526114425358</v>
      </c>
      <c r="R110" s="24">
        <f t="shared" si="21"/>
        <v>2646.7426029439753</v>
      </c>
      <c r="S110" s="7"/>
      <c r="T110" s="25">
        <f t="shared" si="22"/>
        <v>0.72154532013179928</v>
      </c>
      <c r="U110" s="24">
        <f t="shared" si="23"/>
        <v>0.68555137085104856</v>
      </c>
      <c r="V110" s="7"/>
      <c r="W110" s="25">
        <f t="shared" si="24"/>
        <v>0.72753626033536245</v>
      </c>
      <c r="X110" s="24">
        <f t="shared" si="29"/>
        <v>219.15652928626616</v>
      </c>
      <c r="Y110" s="7"/>
      <c r="Z110" s="25">
        <f t="shared" si="30"/>
        <v>-631</v>
      </c>
      <c r="AA110" s="17">
        <f t="shared" si="31"/>
        <v>219.0690000000001</v>
      </c>
      <c r="AB110" s="24">
        <f t="shared" si="25"/>
        <v>3.8234753390514595</v>
      </c>
      <c r="AC110" s="17">
        <f t="shared" si="26"/>
        <v>8.752928626606149E-2</v>
      </c>
    </row>
    <row r="111" spans="1:29" s="17" customFormat="1" x14ac:dyDescent="0.25">
      <c r="A111" s="17">
        <v>26</v>
      </c>
      <c r="B111" s="17">
        <v>-606</v>
      </c>
      <c r="C111" s="17">
        <v>11935</v>
      </c>
      <c r="D111" s="17">
        <v>14657</v>
      </c>
      <c r="E111" s="17">
        <v>14494</v>
      </c>
      <c r="F111" s="17">
        <v>11759</v>
      </c>
      <c r="G111" s="24"/>
      <c r="H111" s="7"/>
      <c r="I111" s="25">
        <f t="shared" si="17"/>
        <v>-2559</v>
      </c>
      <c r="J111" s="24">
        <f t="shared" si="17"/>
        <v>2898</v>
      </c>
      <c r="K111" s="7"/>
      <c r="L111" s="25">
        <f t="shared" si="27"/>
        <v>-2556.4789603086292</v>
      </c>
      <c r="M111" s="17">
        <f t="shared" si="18"/>
        <v>6.355641125466919</v>
      </c>
      <c r="N111" s="17">
        <f t="shared" si="28"/>
        <v>2899.5242466483414</v>
      </c>
      <c r="O111" s="24">
        <f t="shared" si="19"/>
        <v>2.3233278449800885</v>
      </c>
      <c r="P111" s="7"/>
      <c r="Q111" s="25">
        <f t="shared" si="20"/>
        <v>-2519.3526114425358</v>
      </c>
      <c r="R111" s="24">
        <f t="shared" si="21"/>
        <v>2897.7426029439753</v>
      </c>
      <c r="S111" s="7"/>
      <c r="T111" s="25">
        <f t="shared" si="22"/>
        <v>0.65146859185241912</v>
      </c>
      <c r="U111" s="24">
        <f t="shared" si="23"/>
        <v>0.75056464184015637</v>
      </c>
      <c r="V111" s="7"/>
      <c r="W111" s="25">
        <f t="shared" si="24"/>
        <v>0.6580224337817393</v>
      </c>
      <c r="X111" s="24">
        <f t="shared" si="29"/>
        <v>213.69583800789496</v>
      </c>
      <c r="Y111" s="7"/>
      <c r="Z111" s="25">
        <f t="shared" si="30"/>
        <v>-606</v>
      </c>
      <c r="AA111" s="17">
        <f t="shared" si="31"/>
        <v>213.61500000000009</v>
      </c>
      <c r="AB111" s="24">
        <f t="shared" si="25"/>
        <v>3.7282850816476887</v>
      </c>
      <c r="AC111" s="17">
        <f t="shared" si="26"/>
        <v>8.0838007894868724E-2</v>
      </c>
    </row>
    <row r="112" spans="1:29" s="17" customFormat="1" x14ac:dyDescent="0.25">
      <c r="A112" s="17">
        <v>27</v>
      </c>
      <c r="B112" s="17">
        <v>-612</v>
      </c>
      <c r="C112" s="17">
        <v>12077</v>
      </c>
      <c r="D112" s="17">
        <v>14777</v>
      </c>
      <c r="E112" s="17">
        <v>14345</v>
      </c>
      <c r="F112" s="17">
        <v>11644</v>
      </c>
      <c r="G112" s="24"/>
      <c r="H112" s="7"/>
      <c r="I112" s="25">
        <f t="shared" si="17"/>
        <v>-2268</v>
      </c>
      <c r="J112" s="24">
        <f t="shared" si="17"/>
        <v>3133</v>
      </c>
      <c r="K112" s="7"/>
      <c r="L112" s="25">
        <f t="shared" si="27"/>
        <v>-2263.7778051633045</v>
      </c>
      <c r="M112" s="17">
        <f t="shared" si="18"/>
        <v>17.826929239018202</v>
      </c>
      <c r="N112" s="17">
        <f t="shared" si="28"/>
        <v>3130.2014709737523</v>
      </c>
      <c r="O112" s="24">
        <f t="shared" si="19"/>
        <v>7.8317647107509361</v>
      </c>
      <c r="P112" s="7"/>
      <c r="Q112" s="25">
        <f t="shared" si="20"/>
        <v>-2228.3526114425358</v>
      </c>
      <c r="R112" s="24">
        <f t="shared" si="21"/>
        <v>3132.7426029439753</v>
      </c>
      <c r="S112" s="7"/>
      <c r="T112" s="25">
        <f t="shared" si="22"/>
        <v>0.57622014930887799</v>
      </c>
      <c r="U112" s="24">
        <f t="shared" si="23"/>
        <v>0.81143364057497847</v>
      </c>
      <c r="V112" s="7"/>
      <c r="W112" s="25">
        <f t="shared" si="24"/>
        <v>0.58330064609075449</v>
      </c>
      <c r="X112" s="24">
        <f t="shared" si="29"/>
        <v>208.16523135822149</v>
      </c>
      <c r="Y112" s="7"/>
      <c r="Z112" s="25">
        <f t="shared" si="30"/>
        <v>-612</v>
      </c>
      <c r="AA112" s="17">
        <f t="shared" si="31"/>
        <v>208.10700000000008</v>
      </c>
      <c r="AB112" s="24">
        <f t="shared" si="25"/>
        <v>3.6321523464478407</v>
      </c>
      <c r="AC112" s="17">
        <f t="shared" si="26"/>
        <v>5.8231358221405571E-2</v>
      </c>
    </row>
    <row r="113" spans="1:29" s="17" customFormat="1" x14ac:dyDescent="0.25">
      <c r="A113" s="17">
        <v>28</v>
      </c>
      <c r="B113" s="17">
        <v>-623</v>
      </c>
      <c r="C113" s="17">
        <v>12246</v>
      </c>
      <c r="D113" s="17">
        <v>14882</v>
      </c>
      <c r="E113" s="17">
        <v>14194</v>
      </c>
      <c r="F113" s="17">
        <v>11542</v>
      </c>
      <c r="G113" s="24"/>
      <c r="H113" s="7"/>
      <c r="I113" s="25">
        <f t="shared" si="17"/>
        <v>-1948</v>
      </c>
      <c r="J113" s="24">
        <f t="shared" si="17"/>
        <v>3340</v>
      </c>
      <c r="K113" s="7"/>
      <c r="L113" s="25">
        <f t="shared" si="27"/>
        <v>-1944.7348130121134</v>
      </c>
      <c r="M113" s="17">
        <f t="shared" si="18"/>
        <v>10.661446065864206</v>
      </c>
      <c r="N113" s="17">
        <f t="shared" si="28"/>
        <v>3335.264439850901</v>
      </c>
      <c r="O113" s="24">
        <f t="shared" si="19"/>
        <v>22.425529925734555</v>
      </c>
      <c r="P113" s="7"/>
      <c r="Q113" s="25">
        <f t="shared" si="20"/>
        <v>-1908.352611442536</v>
      </c>
      <c r="R113" s="24">
        <f t="shared" si="21"/>
        <v>3339.7426029439753</v>
      </c>
      <c r="S113" s="7"/>
      <c r="T113" s="25">
        <f t="shared" si="22"/>
        <v>0.49347272108230361</v>
      </c>
      <c r="U113" s="24">
        <f t="shared" si="23"/>
        <v>0.86505016286480041</v>
      </c>
      <c r="V113" s="7"/>
      <c r="W113" s="25">
        <f t="shared" si="24"/>
        <v>0.50101649939164594</v>
      </c>
      <c r="X113" s="24">
        <f t="shared" si="29"/>
        <v>202.53309218407287</v>
      </c>
      <c r="Y113" s="7"/>
      <c r="Z113" s="25">
        <f t="shared" si="30"/>
        <v>-623</v>
      </c>
      <c r="AA113" s="17">
        <f t="shared" si="31"/>
        <v>202.50000000000009</v>
      </c>
      <c r="AB113" s="24">
        <f t="shared" si="25"/>
        <v>3.534291735288519</v>
      </c>
      <c r="AC113" s="17">
        <f t="shared" si="26"/>
        <v>3.3092184072785358E-2</v>
      </c>
    </row>
    <row r="114" spans="1:29" s="17" customFormat="1" x14ac:dyDescent="0.25">
      <c r="A114" s="17">
        <v>29</v>
      </c>
      <c r="B114" s="17">
        <v>-622</v>
      </c>
      <c r="C114" s="17">
        <v>12424</v>
      </c>
      <c r="D114" s="17">
        <v>14984</v>
      </c>
      <c r="E114" s="17">
        <v>14034</v>
      </c>
      <c r="F114" s="17">
        <v>11465</v>
      </c>
      <c r="G114" s="24"/>
      <c r="H114" s="7"/>
      <c r="I114" s="25">
        <f t="shared" si="17"/>
        <v>-1610</v>
      </c>
      <c r="J114" s="24">
        <f t="shared" si="17"/>
        <v>3519</v>
      </c>
      <c r="K114" s="7"/>
      <c r="L114" s="25">
        <f t="shared" si="27"/>
        <v>-1608.0140383128239</v>
      </c>
      <c r="M114" s="17">
        <f t="shared" si="18"/>
        <v>3.9440438229312873</v>
      </c>
      <c r="N114" s="17">
        <f t="shared" si="28"/>
        <v>3508.0971273375021</v>
      </c>
      <c r="O114" s="24">
        <f t="shared" si="19"/>
        <v>118.87263229464371</v>
      </c>
      <c r="P114" s="7"/>
      <c r="Q114" s="25">
        <f t="shared" si="20"/>
        <v>-1570.352611442536</v>
      </c>
      <c r="R114" s="24">
        <f t="shared" si="21"/>
        <v>3518.7426029439753</v>
      </c>
      <c r="S114" s="7"/>
      <c r="T114" s="25">
        <f t="shared" si="22"/>
        <v>0.40607075001798432</v>
      </c>
      <c r="U114" s="24">
        <f t="shared" si="23"/>
        <v>0.91141420870962231</v>
      </c>
      <c r="V114" s="7"/>
      <c r="W114" s="25">
        <f t="shared" si="24"/>
        <v>0.41401454415188832</v>
      </c>
      <c r="X114" s="24">
        <f t="shared" si="29"/>
        <v>196.8848543671528</v>
      </c>
      <c r="Y114" s="7"/>
      <c r="Z114" s="25">
        <f t="shared" si="30"/>
        <v>-622</v>
      </c>
      <c r="AA114" s="17">
        <f t="shared" si="31"/>
        <v>196.90200000000007</v>
      </c>
      <c r="AB114" s="24">
        <f t="shared" si="25"/>
        <v>3.4365882037618758</v>
      </c>
      <c r="AC114" s="17">
        <f t="shared" si="26"/>
        <v>-1.7145632847274328E-2</v>
      </c>
    </row>
    <row r="115" spans="1:29" s="17" customFormat="1" x14ac:dyDescent="0.25">
      <c r="A115" s="17">
        <v>30</v>
      </c>
      <c r="B115" s="17">
        <v>-639</v>
      </c>
      <c r="C115" s="17">
        <v>12589</v>
      </c>
      <c r="D115" s="17">
        <v>15038</v>
      </c>
      <c r="E115" s="17">
        <v>13834</v>
      </c>
      <c r="F115" s="17">
        <v>11381</v>
      </c>
      <c r="G115" s="24"/>
      <c r="H115" s="7"/>
      <c r="I115" s="25">
        <f t="shared" si="17"/>
        <v>-1245</v>
      </c>
      <c r="J115" s="24">
        <f t="shared" si="17"/>
        <v>3657</v>
      </c>
      <c r="K115" s="7"/>
      <c r="L115" s="25">
        <f t="shared" si="27"/>
        <v>-1246.5418076683457</v>
      </c>
      <c r="M115" s="17">
        <f t="shared" si="18"/>
        <v>2.3771708861694645</v>
      </c>
      <c r="N115" s="17">
        <f t="shared" si="28"/>
        <v>3650.7245441370619</v>
      </c>
      <c r="O115" s="24">
        <f t="shared" si="19"/>
        <v>39.381346287684025</v>
      </c>
      <c r="P115" s="7"/>
      <c r="Q115" s="25">
        <f t="shared" si="20"/>
        <v>-1205.352611442536</v>
      </c>
      <c r="R115" s="24">
        <f t="shared" si="21"/>
        <v>3656.7426029439753</v>
      </c>
      <c r="S115" s="7"/>
      <c r="T115" s="25">
        <f t="shared" si="22"/>
        <v>0.31168696469704787</v>
      </c>
      <c r="U115" s="24">
        <f t="shared" si="23"/>
        <v>0.9471585569028369</v>
      </c>
      <c r="V115" s="7"/>
      <c r="W115" s="25">
        <f t="shared" si="24"/>
        <v>0.31993812930093823</v>
      </c>
      <c r="X115" s="24">
        <f t="shared" si="29"/>
        <v>191.11900411168745</v>
      </c>
      <c r="Y115" s="7"/>
      <c r="Z115" s="25">
        <f t="shared" si="30"/>
        <v>-639</v>
      </c>
      <c r="AA115" s="17">
        <f t="shared" si="31"/>
        <v>191.15100000000007</v>
      </c>
      <c r="AB115" s="24">
        <f t="shared" si="25"/>
        <v>3.3362143184796822</v>
      </c>
      <c r="AC115" s="17">
        <f t="shared" si="26"/>
        <v>-3.1995888312621901E-2</v>
      </c>
    </row>
    <row r="116" spans="1:29" s="17" customFormat="1" x14ac:dyDescent="0.25">
      <c r="A116" s="17">
        <v>31</v>
      </c>
      <c r="B116" s="17">
        <v>-629</v>
      </c>
      <c r="C116" s="17">
        <v>12786</v>
      </c>
      <c r="D116" s="17">
        <v>15096</v>
      </c>
      <c r="E116" s="17">
        <v>13661</v>
      </c>
      <c r="F116" s="17">
        <v>11331</v>
      </c>
      <c r="G116" s="24"/>
      <c r="H116" s="7"/>
      <c r="I116" s="25">
        <f t="shared" ref="I116:J149" si="32">C116-E116</f>
        <v>-875</v>
      </c>
      <c r="J116" s="24">
        <f t="shared" si="32"/>
        <v>3765</v>
      </c>
      <c r="K116" s="7"/>
      <c r="L116" s="25">
        <f t="shared" si="27"/>
        <v>-878.84135322121699</v>
      </c>
      <c r="M116" s="17">
        <f t="shared" si="18"/>
        <v>14.755994570154154</v>
      </c>
      <c r="N116" s="17">
        <f t="shared" si="28"/>
        <v>3755.1622244927094</v>
      </c>
      <c r="O116" s="24">
        <f t="shared" si="19"/>
        <v>96.781826931847689</v>
      </c>
      <c r="P116" s="7"/>
      <c r="Q116" s="25">
        <f t="shared" si="20"/>
        <v>-835.35261144253593</v>
      </c>
      <c r="R116" s="24">
        <f t="shared" si="21"/>
        <v>3764.7426029439753</v>
      </c>
      <c r="S116" s="7"/>
      <c r="T116" s="25">
        <f t="shared" si="22"/>
        <v>0.21601025081007114</v>
      </c>
      <c r="U116" s="24">
        <f t="shared" si="23"/>
        <v>0.97513239461926582</v>
      </c>
      <c r="V116" s="7"/>
      <c r="W116" s="25">
        <f t="shared" si="24"/>
        <v>0.22450114097133778</v>
      </c>
      <c r="X116" s="24">
        <f t="shared" si="29"/>
        <v>185.41976846290856</v>
      </c>
      <c r="Y116" s="7"/>
      <c r="Z116" s="25">
        <f t="shared" si="30"/>
        <v>-629</v>
      </c>
      <c r="AA116" s="17">
        <f t="shared" si="31"/>
        <v>185.49000000000007</v>
      </c>
      <c r="AB116" s="24">
        <f t="shared" si="25"/>
        <v>3.237411229524283</v>
      </c>
      <c r="AC116" s="17">
        <f t="shared" si="26"/>
        <v>-7.023153709150165E-2</v>
      </c>
    </row>
    <row r="117" spans="1:29" s="17" customFormat="1" x14ac:dyDescent="0.25">
      <c r="A117" s="17">
        <v>32</v>
      </c>
      <c r="B117" s="17">
        <v>-632</v>
      </c>
      <c r="C117" s="17">
        <v>12972</v>
      </c>
      <c r="D117" s="17">
        <v>15135</v>
      </c>
      <c r="E117" s="17">
        <v>13473</v>
      </c>
      <c r="F117" s="17">
        <v>11297</v>
      </c>
      <c r="G117" s="24"/>
      <c r="H117" s="7"/>
      <c r="I117" s="25">
        <f t="shared" si="32"/>
        <v>-501</v>
      </c>
      <c r="J117" s="24">
        <f t="shared" si="32"/>
        <v>3838</v>
      </c>
      <c r="K117" s="7"/>
      <c r="L117" s="25">
        <f t="shared" si="27"/>
        <v>-501.14905412534233</v>
      </c>
      <c r="M117" s="17">
        <f t="shared" si="18"/>
        <v>2.2217132281567513E-2</v>
      </c>
      <c r="N117" s="17">
        <f t="shared" si="28"/>
        <v>3823.1320581038444</v>
      </c>
      <c r="O117" s="24">
        <f t="shared" si="19"/>
        <v>221.05569622745813</v>
      </c>
      <c r="P117" s="7"/>
      <c r="Q117" s="25">
        <f t="shared" si="20"/>
        <v>-461.35261144253593</v>
      </c>
      <c r="R117" s="24">
        <f t="shared" si="21"/>
        <v>3837.7426029439753</v>
      </c>
      <c r="S117" s="7"/>
      <c r="T117" s="25">
        <f t="shared" si="22"/>
        <v>0.11929919407026227</v>
      </c>
      <c r="U117" s="24">
        <f t="shared" si="23"/>
        <v>0.99404063677944454</v>
      </c>
      <c r="V117" s="7"/>
      <c r="W117" s="25">
        <f t="shared" si="24"/>
        <v>0.12795090866122427</v>
      </c>
      <c r="X117" s="24">
        <f t="shared" si="29"/>
        <v>179.78935604593835</v>
      </c>
      <c r="Y117" s="7"/>
      <c r="Z117" s="25">
        <f t="shared" si="30"/>
        <v>-632</v>
      </c>
      <c r="AA117" s="17">
        <f t="shared" si="31"/>
        <v>179.80200000000008</v>
      </c>
      <c r="AB117" s="24">
        <f t="shared" si="25"/>
        <v>3.1381369016708458</v>
      </c>
      <c r="AC117" s="17">
        <f t="shared" si="26"/>
        <v>-1.2643954061729801E-2</v>
      </c>
    </row>
    <row r="118" spans="1:29" s="17" customFormat="1" x14ac:dyDescent="0.25">
      <c r="A118" s="17">
        <v>33</v>
      </c>
      <c r="B118" s="17">
        <v>-614</v>
      </c>
      <c r="C118" s="17">
        <v>13163</v>
      </c>
      <c r="D118" s="17">
        <v>15148</v>
      </c>
      <c r="E118" s="17">
        <v>13291</v>
      </c>
      <c r="F118" s="17">
        <v>11286</v>
      </c>
      <c r="G118" s="24"/>
      <c r="H118" s="7"/>
      <c r="I118" s="25">
        <f t="shared" si="32"/>
        <v>-128</v>
      </c>
      <c r="J118" s="24">
        <f t="shared" si="32"/>
        <v>3862</v>
      </c>
      <c r="K118" s="7"/>
      <c r="L118" s="25">
        <f t="shared" si="27"/>
        <v>-129.82853339580771</v>
      </c>
      <c r="M118" s="17">
        <f t="shared" si="18"/>
        <v>3.3435343795840766</v>
      </c>
      <c r="N118" s="17">
        <f t="shared" si="28"/>
        <v>3853.0427898892294</v>
      </c>
      <c r="O118" s="24">
        <f t="shared" si="19"/>
        <v>80.231612968490609</v>
      </c>
      <c r="P118" s="7"/>
      <c r="Q118" s="25">
        <f t="shared" si="20"/>
        <v>-88.352611442535931</v>
      </c>
      <c r="R118" s="24">
        <f t="shared" si="21"/>
        <v>3861.7426029439753</v>
      </c>
      <c r="S118" s="7"/>
      <c r="T118" s="25">
        <f t="shared" si="22"/>
        <v>2.2846723043661442E-2</v>
      </c>
      <c r="U118" s="24">
        <f t="shared" si="23"/>
        <v>1.0002570451608732</v>
      </c>
      <c r="V118" s="7"/>
      <c r="W118" s="25">
        <f t="shared" si="24"/>
        <v>3.1548865058877239E-2</v>
      </c>
      <c r="X118" s="24">
        <f t="shared" si="29"/>
        <v>174.26124236579335</v>
      </c>
      <c r="Y118" s="7"/>
      <c r="Z118" s="25">
        <f t="shared" si="30"/>
        <v>-614</v>
      </c>
      <c r="AA118" s="17">
        <f t="shared" si="31"/>
        <v>174.27600000000007</v>
      </c>
      <c r="AB118" s="24">
        <f t="shared" si="25"/>
        <v>3.0416900072056388</v>
      </c>
      <c r="AC118" s="17">
        <f t="shared" si="26"/>
        <v>-1.475763420671683E-2</v>
      </c>
    </row>
    <row r="119" spans="1:29" s="17" customFormat="1" x14ac:dyDescent="0.25">
      <c r="A119" s="17">
        <v>34</v>
      </c>
      <c r="B119" s="17">
        <v>-622</v>
      </c>
      <c r="C119" s="17">
        <v>13348</v>
      </c>
      <c r="D119" s="17">
        <v>15141</v>
      </c>
      <c r="E119" s="17">
        <v>13097</v>
      </c>
      <c r="F119" s="17">
        <v>11288</v>
      </c>
      <c r="G119" s="24"/>
      <c r="H119" s="7"/>
      <c r="I119" s="25">
        <f t="shared" si="32"/>
        <v>251</v>
      </c>
      <c r="J119" s="24">
        <f t="shared" si="32"/>
        <v>3853</v>
      </c>
      <c r="K119" s="7"/>
      <c r="L119" s="25">
        <f t="shared" si="27"/>
        <v>247.16738704424276</v>
      </c>
      <c r="M119" s="17">
        <f t="shared" si="18"/>
        <v>14.688922068638259</v>
      </c>
      <c r="N119" s="17">
        <f t="shared" si="28"/>
        <v>3846.7535451680769</v>
      </c>
      <c r="O119" s="24">
        <f t="shared" si="19"/>
        <v>39.018197967255126</v>
      </c>
      <c r="P119" s="7"/>
      <c r="Q119" s="25">
        <f t="shared" si="20"/>
        <v>290.64738855746407</v>
      </c>
      <c r="R119" s="24">
        <f t="shared" si="21"/>
        <v>3852.7426029439753</v>
      </c>
      <c r="S119" s="7"/>
      <c r="T119" s="25">
        <f t="shared" si="22"/>
        <v>-7.5157262262187663E-2</v>
      </c>
      <c r="U119" s="24">
        <f t="shared" si="23"/>
        <v>0.99792589201783743</v>
      </c>
      <c r="V119" s="7"/>
      <c r="W119" s="25">
        <f t="shared" si="24"/>
        <v>-6.6479107118506839E-2</v>
      </c>
      <c r="X119" s="24">
        <f t="shared" si="29"/>
        <v>168.64343135997217</v>
      </c>
      <c r="Y119" s="7"/>
      <c r="Z119" s="25">
        <f t="shared" si="30"/>
        <v>-622</v>
      </c>
      <c r="AA119" s="17">
        <f t="shared" si="31"/>
        <v>168.67800000000005</v>
      </c>
      <c r="AB119" s="24">
        <f t="shared" si="25"/>
        <v>2.943986475678996</v>
      </c>
      <c r="AC119" s="17">
        <f t="shared" si="26"/>
        <v>-3.4568640027885067E-2</v>
      </c>
    </row>
    <row r="120" spans="1:29" s="17" customFormat="1" x14ac:dyDescent="0.25">
      <c r="A120" s="17">
        <v>35</v>
      </c>
      <c r="B120" s="17">
        <v>-607</v>
      </c>
      <c r="C120" s="17">
        <v>13519</v>
      </c>
      <c r="D120" s="17">
        <v>15112</v>
      </c>
      <c r="E120" s="17">
        <v>12914</v>
      </c>
      <c r="F120" s="17">
        <v>11308</v>
      </c>
      <c r="G120" s="24"/>
      <c r="H120" s="7"/>
      <c r="I120" s="25">
        <f t="shared" si="32"/>
        <v>605</v>
      </c>
      <c r="J120" s="24">
        <f t="shared" si="32"/>
        <v>3804</v>
      </c>
      <c r="K120" s="7"/>
      <c r="L120" s="25">
        <f t="shared" si="27"/>
        <v>612.45918631833445</v>
      </c>
      <c r="M120" s="17">
        <f t="shared" si="18"/>
        <v>55.639460531627783</v>
      </c>
      <c r="N120" s="17">
        <f t="shared" si="28"/>
        <v>3805.167193061473</v>
      </c>
      <c r="O120" s="24">
        <f t="shared" si="19"/>
        <v>1.3623396427506484</v>
      </c>
      <c r="P120" s="7"/>
      <c r="Q120" s="25">
        <f t="shared" si="20"/>
        <v>644.64738855746407</v>
      </c>
      <c r="R120" s="24">
        <f t="shared" si="21"/>
        <v>3803.7426029439753</v>
      </c>
      <c r="S120" s="7"/>
      <c r="T120" s="25">
        <f t="shared" si="22"/>
        <v>-0.16669660473783562</v>
      </c>
      <c r="U120" s="24">
        <f t="shared" si="23"/>
        <v>0.98523405823908727</v>
      </c>
      <c r="V120" s="7"/>
      <c r="W120" s="25">
        <f t="shared" si="24"/>
        <v>-0.15813231986105838</v>
      </c>
      <c r="X120" s="24">
        <f t="shared" si="29"/>
        <v>163.33635366469582</v>
      </c>
      <c r="Y120" s="7"/>
      <c r="Z120" s="25">
        <f t="shared" si="30"/>
        <v>-607</v>
      </c>
      <c r="AA120" s="17">
        <f t="shared" si="31"/>
        <v>163.21500000000006</v>
      </c>
      <c r="AB120" s="24">
        <f t="shared" si="25"/>
        <v>2.8486391386425458</v>
      </c>
      <c r="AC120" s="17">
        <f t="shared" si="26"/>
        <v>0.1213536646957607</v>
      </c>
    </row>
    <row r="121" spans="1:29" s="17" customFormat="1" x14ac:dyDescent="0.25">
      <c r="A121" s="17">
        <v>36</v>
      </c>
      <c r="B121" s="17">
        <v>-617</v>
      </c>
      <c r="C121" s="17">
        <v>13711</v>
      </c>
      <c r="D121" s="17">
        <v>15076</v>
      </c>
      <c r="E121" s="17">
        <v>12733</v>
      </c>
      <c r="F121" s="17">
        <v>11349</v>
      </c>
      <c r="G121" s="24"/>
      <c r="H121" s="7"/>
      <c r="I121" s="25">
        <f t="shared" si="32"/>
        <v>978</v>
      </c>
      <c r="J121" s="24">
        <f t="shared" si="32"/>
        <v>3727</v>
      </c>
      <c r="K121" s="7"/>
      <c r="L121" s="25">
        <f t="shared" si="27"/>
        <v>977.67580454686117</v>
      </c>
      <c r="M121" s="17">
        <f t="shared" si="18"/>
        <v>0.10510269183588961</v>
      </c>
      <c r="N121" s="17">
        <f t="shared" si="28"/>
        <v>3727.402160660868</v>
      </c>
      <c r="O121" s="24">
        <f t="shared" si="19"/>
        <v>0.16173319714982559</v>
      </c>
      <c r="P121" s="7"/>
      <c r="Q121" s="25">
        <f t="shared" si="20"/>
        <v>1017.6473885574641</v>
      </c>
      <c r="R121" s="24">
        <f t="shared" si="21"/>
        <v>3726.7426029439753</v>
      </c>
      <c r="S121" s="7"/>
      <c r="T121" s="25">
        <f t="shared" si="22"/>
        <v>-0.26314907576443647</v>
      </c>
      <c r="U121" s="24">
        <f t="shared" si="23"/>
        <v>0.96528974801533718</v>
      </c>
      <c r="V121" s="7"/>
      <c r="W121" s="25">
        <f t="shared" si="24"/>
        <v>-0.2547619366413022</v>
      </c>
      <c r="X121" s="24">
        <f t="shared" si="29"/>
        <v>157.67014850187297</v>
      </c>
      <c r="Y121" s="7"/>
      <c r="Z121" s="25">
        <f t="shared" si="30"/>
        <v>-617</v>
      </c>
      <c r="AA121" s="17">
        <f t="shared" si="31"/>
        <v>157.66200000000006</v>
      </c>
      <c r="AB121" s="24">
        <f t="shared" si="25"/>
        <v>2.7517210052793009</v>
      </c>
      <c r="AC121" s="17">
        <f t="shared" si="26"/>
        <v>8.1485018729097192E-3</v>
      </c>
    </row>
    <row r="122" spans="1:29" s="17" customFormat="1" x14ac:dyDescent="0.25">
      <c r="A122" s="17">
        <v>37</v>
      </c>
      <c r="B122" s="17">
        <v>-631</v>
      </c>
      <c r="C122" s="17">
        <v>13886</v>
      </c>
      <c r="D122" s="17">
        <v>15014</v>
      </c>
      <c r="E122" s="17">
        <v>12544</v>
      </c>
      <c r="F122" s="17">
        <v>11404</v>
      </c>
      <c r="G122" s="24"/>
      <c r="H122" s="7"/>
      <c r="I122" s="25">
        <f t="shared" si="32"/>
        <v>1342</v>
      </c>
      <c r="J122" s="24">
        <f t="shared" si="32"/>
        <v>3610</v>
      </c>
      <c r="K122" s="7"/>
      <c r="L122" s="25">
        <f t="shared" si="27"/>
        <v>1341.2725916992008</v>
      </c>
      <c r="M122" s="17">
        <f t="shared" si="18"/>
        <v>0.52912283607157595</v>
      </c>
      <c r="N122" s="17">
        <f t="shared" si="28"/>
        <v>3611.6234223763895</v>
      </c>
      <c r="O122" s="24">
        <f t="shared" si="19"/>
        <v>2.6355002121621274</v>
      </c>
      <c r="P122" s="7"/>
      <c r="Q122" s="25">
        <f t="shared" si="20"/>
        <v>1381.647388557464</v>
      </c>
      <c r="R122" s="24">
        <f t="shared" si="21"/>
        <v>3609.7426029439753</v>
      </c>
      <c r="S122" s="7"/>
      <c r="T122" s="25">
        <f t="shared" si="22"/>
        <v>-0.35727427537216483</v>
      </c>
      <c r="U122" s="24">
        <f t="shared" si="23"/>
        <v>0.93498475715587248</v>
      </c>
      <c r="V122" s="7"/>
      <c r="W122" s="25">
        <f t="shared" si="24"/>
        <v>-0.34915432193940382</v>
      </c>
      <c r="X122" s="24">
        <f t="shared" si="29"/>
        <v>151.97738913363492</v>
      </c>
      <c r="Y122" s="7"/>
      <c r="Z122" s="25">
        <f t="shared" si="30"/>
        <v>-631</v>
      </c>
      <c r="AA122" s="17">
        <f t="shared" si="31"/>
        <v>151.98300000000006</v>
      </c>
      <c r="AB122" s="24">
        <f t="shared" si="25"/>
        <v>2.652603757058543</v>
      </c>
      <c r="AC122" s="17">
        <f t="shared" si="26"/>
        <v>-5.6108663651457391E-3</v>
      </c>
    </row>
    <row r="123" spans="1:29" s="17" customFormat="1" x14ac:dyDescent="0.25">
      <c r="A123" s="17">
        <v>38</v>
      </c>
      <c r="B123" s="17">
        <v>-633</v>
      </c>
      <c r="C123" s="17">
        <v>14065</v>
      </c>
      <c r="D123" s="17">
        <v>14940</v>
      </c>
      <c r="E123" s="17">
        <v>12375</v>
      </c>
      <c r="F123" s="17">
        <v>11479</v>
      </c>
      <c r="G123" s="24"/>
      <c r="H123" s="7"/>
      <c r="I123" s="25">
        <f t="shared" si="32"/>
        <v>1690</v>
      </c>
      <c r="J123" s="24">
        <f t="shared" si="32"/>
        <v>3461</v>
      </c>
      <c r="K123" s="7"/>
      <c r="L123" s="25">
        <f t="shared" si="27"/>
        <v>1692.3926955251461</v>
      </c>
      <c r="M123" s="17">
        <f t="shared" si="18"/>
        <v>5.7249918760542169</v>
      </c>
      <c r="N123" s="17">
        <f t="shared" si="28"/>
        <v>3459.7867543376742</v>
      </c>
      <c r="O123" s="24">
        <f t="shared" si="19"/>
        <v>1.4719650371523436</v>
      </c>
      <c r="P123" s="7"/>
      <c r="Q123" s="25">
        <f t="shared" si="20"/>
        <v>1729.647388557464</v>
      </c>
      <c r="R123" s="24">
        <f t="shared" si="21"/>
        <v>3460.7426029439753</v>
      </c>
      <c r="S123" s="7"/>
      <c r="T123" s="25">
        <f t="shared" si="22"/>
        <v>-0.44726210356856455</v>
      </c>
      <c r="U123" s="24">
        <f t="shared" si="23"/>
        <v>0.89639122178783648</v>
      </c>
      <c r="V123" s="7"/>
      <c r="W123" s="25">
        <f t="shared" si="24"/>
        <v>-0.43948128167781214</v>
      </c>
      <c r="X123" s="24">
        <f t="shared" si="29"/>
        <v>146.33697216512093</v>
      </c>
      <c r="Y123" s="7"/>
      <c r="Z123" s="25">
        <f t="shared" si="30"/>
        <v>-633</v>
      </c>
      <c r="AA123" s="17">
        <f t="shared" si="31"/>
        <v>146.28600000000006</v>
      </c>
      <c r="AB123" s="24">
        <f t="shared" si="25"/>
        <v>2.5531723495724257</v>
      </c>
      <c r="AC123" s="17">
        <f t="shared" si="26"/>
        <v>5.0972165120867885E-2</v>
      </c>
    </row>
    <row r="124" spans="1:29" s="17" customFormat="1" x14ac:dyDescent="0.25">
      <c r="A124" s="17">
        <v>39</v>
      </c>
      <c r="B124" s="17">
        <v>-630</v>
      </c>
      <c r="C124" s="17">
        <v>14235</v>
      </c>
      <c r="D124" s="17">
        <v>14847</v>
      </c>
      <c r="E124" s="17">
        <v>12210</v>
      </c>
      <c r="F124" s="17">
        <v>11578</v>
      </c>
      <c r="G124" s="24"/>
      <c r="H124" s="7"/>
      <c r="I124" s="25">
        <f t="shared" si="32"/>
        <v>2025</v>
      </c>
      <c r="J124" s="24">
        <f t="shared" si="32"/>
        <v>3269</v>
      </c>
      <c r="K124" s="7"/>
      <c r="L124" s="25">
        <f t="shared" si="27"/>
        <v>2024.85917270861</v>
      </c>
      <c r="M124" s="17">
        <f t="shared" si="18"/>
        <v>1.9832326000242952E-2</v>
      </c>
      <c r="N124" s="17">
        <f t="shared" si="28"/>
        <v>3274.6643205296009</v>
      </c>
      <c r="O124" s="24">
        <f t="shared" si="19"/>
        <v>32.084527062058221</v>
      </c>
      <c r="P124" s="7"/>
      <c r="Q124" s="25">
        <f t="shared" si="20"/>
        <v>2064.6473885574642</v>
      </c>
      <c r="R124" s="24">
        <f t="shared" si="21"/>
        <v>3268.7426029439753</v>
      </c>
      <c r="S124" s="7"/>
      <c r="T124" s="25">
        <f t="shared" si="22"/>
        <v>-0.53388831749325971</v>
      </c>
      <c r="U124" s="24">
        <f t="shared" si="23"/>
        <v>0.84665995473640732</v>
      </c>
      <c r="V124" s="7"/>
      <c r="W124" s="25">
        <f t="shared" si="24"/>
        <v>-0.52654338754524921</v>
      </c>
      <c r="X124" s="24">
        <f t="shared" si="29"/>
        <v>140.57693687513438</v>
      </c>
      <c r="Y124" s="7"/>
      <c r="Z124" s="25">
        <f t="shared" si="30"/>
        <v>-630</v>
      </c>
      <c r="AA124" s="17">
        <f t="shared" si="31"/>
        <v>140.61600000000007</v>
      </c>
      <c r="AB124" s="24">
        <f t="shared" si="25"/>
        <v>2.4542121809843476</v>
      </c>
      <c r="AC124" s="17">
        <f t="shared" si="26"/>
        <v>-3.9063124865691634E-2</v>
      </c>
    </row>
    <row r="125" spans="1:29" s="17" customFormat="1" x14ac:dyDescent="0.25">
      <c r="A125" s="17">
        <v>40</v>
      </c>
      <c r="B125" s="17">
        <v>-635</v>
      </c>
      <c r="C125" s="17">
        <v>14395</v>
      </c>
      <c r="D125" s="17">
        <v>14746</v>
      </c>
      <c r="E125" s="17">
        <v>12057</v>
      </c>
      <c r="F125" s="17">
        <v>11689</v>
      </c>
      <c r="G125" s="24"/>
      <c r="H125" s="7"/>
      <c r="I125" s="25">
        <f t="shared" si="32"/>
        <v>2338</v>
      </c>
      <c r="J125" s="24">
        <f t="shared" si="32"/>
        <v>3057</v>
      </c>
      <c r="K125" s="7"/>
      <c r="L125" s="25">
        <f t="shared" si="27"/>
        <v>2339.5061587993209</v>
      </c>
      <c r="M125" s="17">
        <f t="shared" si="18"/>
        <v>2.2685143287718614</v>
      </c>
      <c r="N125" s="17">
        <f t="shared" si="28"/>
        <v>3055.588064834169</v>
      </c>
      <c r="O125" s="24">
        <f t="shared" si="19"/>
        <v>1.9935609125101639</v>
      </c>
      <c r="P125" s="7"/>
      <c r="Q125" s="25">
        <f t="shared" si="20"/>
        <v>2377.6473885574642</v>
      </c>
      <c r="R125" s="24">
        <f t="shared" si="21"/>
        <v>3056.7426029439753</v>
      </c>
      <c r="S125" s="7"/>
      <c r="T125" s="25">
        <f t="shared" si="22"/>
        <v>-0.61482564572737786</v>
      </c>
      <c r="U125" s="24">
        <f t="shared" si="23"/>
        <v>0.79174834736712107</v>
      </c>
      <c r="V125" s="7"/>
      <c r="W125" s="25">
        <f t="shared" si="24"/>
        <v>-0.60796145647336008</v>
      </c>
      <c r="X125" s="24">
        <f t="shared" si="29"/>
        <v>134.9350364838462</v>
      </c>
      <c r="Y125" s="7"/>
      <c r="Z125" s="25">
        <f t="shared" si="30"/>
        <v>-635</v>
      </c>
      <c r="AA125" s="17">
        <f t="shared" si="31"/>
        <v>134.90100000000007</v>
      </c>
      <c r="AB125" s="24">
        <f t="shared" si="25"/>
        <v>2.3544666142328716</v>
      </c>
      <c r="AC125" s="17">
        <f t="shared" si="26"/>
        <v>3.4036483846136889E-2</v>
      </c>
    </row>
    <row r="126" spans="1:29" s="17" customFormat="1" x14ac:dyDescent="0.25">
      <c r="A126" s="17">
        <v>41</v>
      </c>
      <c r="B126" s="17">
        <v>-623</v>
      </c>
      <c r="C126" s="17">
        <v>14527</v>
      </c>
      <c r="D126" s="17">
        <v>14609</v>
      </c>
      <c r="E126" s="17">
        <v>11903</v>
      </c>
      <c r="F126" s="17">
        <v>11801</v>
      </c>
      <c r="G126" s="24"/>
      <c r="H126" s="7"/>
      <c r="I126" s="25">
        <f t="shared" si="32"/>
        <v>2624</v>
      </c>
      <c r="J126" s="24">
        <f t="shared" si="32"/>
        <v>2808</v>
      </c>
      <c r="K126" s="7"/>
      <c r="L126" s="25">
        <f t="shared" si="27"/>
        <v>2625.2326043142784</v>
      </c>
      <c r="M126" s="17">
        <f t="shared" si="18"/>
        <v>1.5193133955778058</v>
      </c>
      <c r="N126" s="17">
        <f t="shared" si="28"/>
        <v>2811.0586777023018</v>
      </c>
      <c r="O126" s="24">
        <f t="shared" si="19"/>
        <v>9.3555092865581759</v>
      </c>
      <c r="P126" s="7"/>
      <c r="Q126" s="25">
        <f t="shared" si="20"/>
        <v>2663.6473885574642</v>
      </c>
      <c r="R126" s="24">
        <f t="shared" si="21"/>
        <v>2807.7426029439753</v>
      </c>
      <c r="S126" s="7"/>
      <c r="T126" s="25">
        <f t="shared" si="22"/>
        <v>-0.68878115970487874</v>
      </c>
      <c r="U126" s="24">
        <f t="shared" si="23"/>
        <v>0.72725311040979901</v>
      </c>
      <c r="V126" s="7"/>
      <c r="W126" s="25">
        <f t="shared" si="24"/>
        <v>-0.68248081537320882</v>
      </c>
      <c r="X126" s="24">
        <f t="shared" si="29"/>
        <v>129.27375676327893</v>
      </c>
      <c r="Y126" s="7"/>
      <c r="Z126" s="25">
        <f t="shared" si="30"/>
        <v>-623</v>
      </c>
      <c r="AA126" s="17">
        <f t="shared" si="31"/>
        <v>129.29400000000007</v>
      </c>
      <c r="AB126" s="24">
        <f t="shared" si="25"/>
        <v>2.2566060030735495</v>
      </c>
      <c r="AC126" s="17">
        <f t="shared" si="26"/>
        <v>-2.0243236721142921E-2</v>
      </c>
    </row>
    <row r="127" spans="1:29" s="17" customFormat="1" x14ac:dyDescent="0.25">
      <c r="A127" s="17">
        <v>42</v>
      </c>
      <c r="B127" s="17">
        <v>-609</v>
      </c>
      <c r="C127" s="17">
        <v>14665</v>
      </c>
      <c r="D127" s="17">
        <v>14487</v>
      </c>
      <c r="E127" s="17">
        <v>11788</v>
      </c>
      <c r="F127" s="17">
        <v>11946</v>
      </c>
      <c r="G127" s="24"/>
      <c r="H127" s="7"/>
      <c r="I127" s="25">
        <f t="shared" si="32"/>
        <v>2877</v>
      </c>
      <c r="J127" s="24">
        <f t="shared" si="32"/>
        <v>2541</v>
      </c>
      <c r="K127" s="7"/>
      <c r="L127" s="25">
        <f t="shared" si="27"/>
        <v>2879.9014110130265</v>
      </c>
      <c r="M127" s="17">
        <f t="shared" si="18"/>
        <v>8.4181858665115659</v>
      </c>
      <c r="N127" s="17">
        <f t="shared" si="28"/>
        <v>2545.9553094424341</v>
      </c>
      <c r="O127" s="24">
        <f t="shared" si="19"/>
        <v>24.55509167027655</v>
      </c>
      <c r="P127" s="7"/>
      <c r="Q127" s="25">
        <f t="shared" si="20"/>
        <v>2916.6473885574642</v>
      </c>
      <c r="R127" s="24">
        <f t="shared" si="21"/>
        <v>2540.7426029439753</v>
      </c>
      <c r="S127" s="7"/>
      <c r="T127" s="25">
        <f t="shared" si="22"/>
        <v>-0.75420334514651421</v>
      </c>
      <c r="U127" s="24">
        <f t="shared" si="23"/>
        <v>0.65809556716640549</v>
      </c>
      <c r="V127" s="7"/>
      <c r="W127" s="25">
        <f t="shared" si="24"/>
        <v>-0.74850708046669434</v>
      </c>
      <c r="X127" s="24">
        <f t="shared" si="29"/>
        <v>123.77697528127703</v>
      </c>
      <c r="Y127" s="7"/>
      <c r="Z127" s="25">
        <f t="shared" si="30"/>
        <v>-609</v>
      </c>
      <c r="AA127" s="17">
        <f t="shared" si="31"/>
        <v>123.81300000000007</v>
      </c>
      <c r="AB127" s="24">
        <f t="shared" si="25"/>
        <v>2.1609445067717403</v>
      </c>
      <c r="AC127" s="17">
        <f t="shared" si="26"/>
        <v>-3.602471872304136E-2</v>
      </c>
    </row>
    <row r="128" spans="1:29" s="17" customFormat="1" x14ac:dyDescent="0.25">
      <c r="A128" s="17">
        <v>43</v>
      </c>
      <c r="B128" s="17">
        <v>-609</v>
      </c>
      <c r="C128" s="17">
        <v>14774</v>
      </c>
      <c r="D128" s="17">
        <v>14335</v>
      </c>
      <c r="E128" s="17">
        <v>11667</v>
      </c>
      <c r="F128" s="17">
        <v>12083</v>
      </c>
      <c r="G128" s="24"/>
      <c r="H128" s="7"/>
      <c r="I128" s="25">
        <f t="shared" si="32"/>
        <v>3107</v>
      </c>
      <c r="J128" s="24">
        <f t="shared" si="32"/>
        <v>2252</v>
      </c>
      <c r="K128" s="7"/>
      <c r="L128" s="25">
        <f t="shared" si="27"/>
        <v>3107.8649076626712</v>
      </c>
      <c r="M128" s="17">
        <f t="shared" si="18"/>
        <v>0.74806526494728498</v>
      </c>
      <c r="N128" s="17">
        <f t="shared" si="28"/>
        <v>2257.5256595001124</v>
      </c>
      <c r="O128" s="24">
        <f t="shared" si="19"/>
        <v>30.532912911182386</v>
      </c>
      <c r="P128" s="7"/>
      <c r="Q128" s="25">
        <f t="shared" si="20"/>
        <v>3146.6473885574642</v>
      </c>
      <c r="R128" s="24">
        <f t="shared" si="21"/>
        <v>2251.7426029439753</v>
      </c>
      <c r="S128" s="7"/>
      <c r="T128" s="25">
        <f t="shared" si="22"/>
        <v>-0.81367805918436453</v>
      </c>
      <c r="U128" s="24">
        <f t="shared" si="23"/>
        <v>0.58323964957336905</v>
      </c>
      <c r="V128" s="7"/>
      <c r="W128" s="25">
        <f t="shared" si="24"/>
        <v>-0.80863521952337269</v>
      </c>
      <c r="X128" s="24">
        <f t="shared" si="29"/>
        <v>118.25625204969231</v>
      </c>
      <c r="Y128" s="7"/>
      <c r="Z128" s="25">
        <f t="shared" si="30"/>
        <v>-609</v>
      </c>
      <c r="AA128" s="17">
        <f t="shared" si="31"/>
        <v>118.33200000000008</v>
      </c>
      <c r="AB128" s="24">
        <f t="shared" si="25"/>
        <v>2.0652830104699311</v>
      </c>
      <c r="AC128" s="17">
        <f t="shared" si="26"/>
        <v>-7.5747950307771816E-2</v>
      </c>
    </row>
    <row r="129" spans="1:29" s="17" customFormat="1" x14ac:dyDescent="0.25">
      <c r="A129" s="17">
        <v>44</v>
      </c>
      <c r="B129" s="17">
        <v>-625</v>
      </c>
      <c r="C129" s="17">
        <v>14863</v>
      </c>
      <c r="D129" s="17">
        <v>14168</v>
      </c>
      <c r="E129" s="17">
        <v>11554</v>
      </c>
      <c r="F129" s="17">
        <v>12232</v>
      </c>
      <c r="G129" s="24"/>
      <c r="H129" s="7"/>
      <c r="I129" s="25">
        <f t="shared" si="32"/>
        <v>3309</v>
      </c>
      <c r="J129" s="24">
        <f t="shared" si="32"/>
        <v>1936</v>
      </c>
      <c r="K129" s="7"/>
      <c r="L129" s="25">
        <f t="shared" si="27"/>
        <v>3311.8655246187413</v>
      </c>
      <c r="M129" s="17">
        <f t="shared" si="18"/>
        <v>8.2112313406127413</v>
      </c>
      <c r="N129" s="17">
        <f t="shared" si="28"/>
        <v>1940.0380772756635</v>
      </c>
      <c r="O129" s="24">
        <f t="shared" si="19"/>
        <v>16.306068084229583</v>
      </c>
      <c r="P129" s="7"/>
      <c r="Q129" s="25">
        <f t="shared" si="20"/>
        <v>3348.6473885574642</v>
      </c>
      <c r="R129" s="24">
        <f t="shared" si="21"/>
        <v>1935.7426029439755</v>
      </c>
      <c r="S129" s="7"/>
      <c r="T129" s="25">
        <f t="shared" si="22"/>
        <v>-0.86591237325238968</v>
      </c>
      <c r="U129" s="24">
        <f t="shared" si="23"/>
        <v>0.50139027255122537</v>
      </c>
      <c r="V129" s="7"/>
      <c r="W129" s="25">
        <f t="shared" si="24"/>
        <v>-0.86158352105693425</v>
      </c>
      <c r="X129" s="24">
        <f t="shared" si="29"/>
        <v>112.65154395583329</v>
      </c>
      <c r="Y129" s="7"/>
      <c r="Z129" s="25">
        <f t="shared" si="30"/>
        <v>-625</v>
      </c>
      <c r="AA129" s="17">
        <f t="shared" si="31"/>
        <v>112.70700000000008</v>
      </c>
      <c r="AB129" s="24">
        <f t="shared" si="25"/>
        <v>1.9671082400452504</v>
      </c>
      <c r="AC129" s="17">
        <f t="shared" si="26"/>
        <v>-5.5456044166788843E-2</v>
      </c>
    </row>
    <row r="130" spans="1:29" s="17" customFormat="1" x14ac:dyDescent="0.25">
      <c r="A130" s="17">
        <v>45</v>
      </c>
      <c r="B130" s="17">
        <v>-622</v>
      </c>
      <c r="C130" s="17">
        <v>14969</v>
      </c>
      <c r="D130" s="17">
        <v>14012</v>
      </c>
      <c r="E130" s="17">
        <v>11481</v>
      </c>
      <c r="F130" s="17">
        <v>12414</v>
      </c>
      <c r="G130" s="24"/>
      <c r="H130" s="7"/>
      <c r="I130" s="25">
        <f t="shared" si="32"/>
        <v>3488</v>
      </c>
      <c r="J130" s="24">
        <f t="shared" si="32"/>
        <v>1598</v>
      </c>
      <c r="K130" s="7"/>
      <c r="L130" s="25">
        <f t="shared" si="27"/>
        <v>3482.8349018625499</v>
      </c>
      <c r="M130" s="17">
        <f t="shared" si="18"/>
        <v>26.678238769490068</v>
      </c>
      <c r="N130" s="17">
        <f t="shared" si="28"/>
        <v>1605.4844050200636</v>
      </c>
      <c r="O130" s="24">
        <f t="shared" si="19"/>
        <v>56.016318504353286</v>
      </c>
      <c r="P130" s="7"/>
      <c r="Q130" s="25">
        <f t="shared" si="20"/>
        <v>3527.6473885574642</v>
      </c>
      <c r="R130" s="24">
        <f t="shared" si="21"/>
        <v>1597.7426029439755</v>
      </c>
      <c r="S130" s="7"/>
      <c r="T130" s="25">
        <f t="shared" si="22"/>
        <v>-0.91219921591662978</v>
      </c>
      <c r="U130" s="24">
        <f t="shared" si="23"/>
        <v>0.41384252117943882</v>
      </c>
      <c r="V130" s="7"/>
      <c r="W130" s="25">
        <f t="shared" si="24"/>
        <v>-0.90863369655368886</v>
      </c>
      <c r="X130" s="24">
        <f t="shared" si="29"/>
        <v>106.94185832911131</v>
      </c>
      <c r="Y130" s="7"/>
      <c r="Z130" s="25">
        <f t="shared" si="30"/>
        <v>-622</v>
      </c>
      <c r="AA130" s="17">
        <f t="shared" si="31"/>
        <v>107.10900000000008</v>
      </c>
      <c r="AB130" s="24">
        <f t="shared" si="25"/>
        <v>1.8694047085186076</v>
      </c>
      <c r="AC130" s="17">
        <f t="shared" si="26"/>
        <v>-0.16714167088876764</v>
      </c>
    </row>
    <row r="131" spans="1:29" s="17" customFormat="1" x14ac:dyDescent="0.25">
      <c r="A131" s="17">
        <v>46</v>
      </c>
      <c r="B131" s="17">
        <v>-633</v>
      </c>
      <c r="C131" s="17">
        <v>15028</v>
      </c>
      <c r="D131" s="17">
        <v>13827</v>
      </c>
      <c r="E131" s="17">
        <v>11406</v>
      </c>
      <c r="F131" s="17">
        <v>12581</v>
      </c>
      <c r="G131" s="24"/>
      <c r="H131" s="7"/>
      <c r="I131" s="25">
        <f t="shared" si="32"/>
        <v>3622</v>
      </c>
      <c r="J131" s="24">
        <f t="shared" si="32"/>
        <v>1246</v>
      </c>
      <c r="K131" s="7"/>
      <c r="L131" s="25">
        <f t="shared" si="27"/>
        <v>3622.3135317085362</v>
      </c>
      <c r="M131" s="17">
        <f t="shared" si="18"/>
        <v>9.830213225761289E-2</v>
      </c>
      <c r="N131" s="17">
        <f t="shared" si="28"/>
        <v>1249.2822709313807</v>
      </c>
      <c r="O131" s="24">
        <f t="shared" si="19"/>
        <v>10.773302466986781</v>
      </c>
      <c r="P131" s="7"/>
      <c r="Q131" s="25">
        <f t="shared" si="20"/>
        <v>3661.6473885574642</v>
      </c>
      <c r="R131" s="24">
        <f t="shared" si="21"/>
        <v>1245.7426029439755</v>
      </c>
      <c r="S131" s="7"/>
      <c r="T131" s="25">
        <f t="shared" si="22"/>
        <v>-0.94684970148650782</v>
      </c>
      <c r="U131" s="24">
        <f t="shared" si="23"/>
        <v>0.32266853158515219</v>
      </c>
      <c r="V131" s="7"/>
      <c r="W131" s="25">
        <f t="shared" si="24"/>
        <v>-0.9440786194804377</v>
      </c>
      <c r="X131" s="24">
        <f t="shared" si="29"/>
        <v>101.32416393492599</v>
      </c>
      <c r="Y131" s="7"/>
      <c r="Z131" s="25">
        <f t="shared" si="30"/>
        <v>-633</v>
      </c>
      <c r="AA131" s="17">
        <f t="shared" si="31"/>
        <v>101.41200000000008</v>
      </c>
      <c r="AB131" s="24">
        <f t="shared" si="25"/>
        <v>1.769973301032491</v>
      </c>
      <c r="AC131" s="17">
        <f t="shared" si="26"/>
        <v>-8.7836065074085923E-2</v>
      </c>
    </row>
    <row r="132" spans="1:29" s="17" customFormat="1" x14ac:dyDescent="0.25">
      <c r="A132" s="17">
        <v>47</v>
      </c>
      <c r="B132" s="17">
        <v>-645</v>
      </c>
      <c r="C132" s="17">
        <v>15075</v>
      </c>
      <c r="D132" s="17">
        <v>13640</v>
      </c>
      <c r="E132" s="17">
        <v>11351</v>
      </c>
      <c r="F132" s="17">
        <v>12768</v>
      </c>
      <c r="G132" s="24"/>
      <c r="H132" s="7"/>
      <c r="I132" s="25">
        <f t="shared" si="32"/>
        <v>3724</v>
      </c>
      <c r="J132" s="24">
        <f t="shared" si="32"/>
        <v>872</v>
      </c>
      <c r="K132" s="7"/>
      <c r="L132" s="25">
        <f t="shared" si="27"/>
        <v>3727.2080965106634</v>
      </c>
      <c r="M132" s="17">
        <f t="shared" si="18"/>
        <v>10.291883221730561</v>
      </c>
      <c r="N132" s="17">
        <f t="shared" si="28"/>
        <v>873.63378564873119</v>
      </c>
      <c r="O132" s="24">
        <f t="shared" si="19"/>
        <v>2.6692555459999987</v>
      </c>
      <c r="P132" s="7"/>
      <c r="Q132" s="25">
        <f t="shared" si="20"/>
        <v>3763.6473885574642</v>
      </c>
      <c r="R132" s="24">
        <f t="shared" si="21"/>
        <v>871.7426029439755</v>
      </c>
      <c r="S132" s="7"/>
      <c r="T132" s="25">
        <f t="shared" si="22"/>
        <v>-0.97322544423372837</v>
      </c>
      <c r="U132" s="24">
        <f t="shared" si="23"/>
        <v>0.22579616764122262</v>
      </c>
      <c r="V132" s="7"/>
      <c r="W132" s="25">
        <f t="shared" si="24"/>
        <v>-0.97129805689699122</v>
      </c>
      <c r="X132" s="24">
        <f t="shared" si="29"/>
        <v>95.541707552333094</v>
      </c>
      <c r="Y132" s="7"/>
      <c r="Z132" s="25">
        <f t="shared" si="30"/>
        <v>-645</v>
      </c>
      <c r="AA132" s="17">
        <f t="shared" si="31"/>
        <v>95.607000000000085</v>
      </c>
      <c r="AB132" s="24">
        <f t="shared" si="25"/>
        <v>1.6686569379542202</v>
      </c>
      <c r="AC132" s="17">
        <f t="shared" si="26"/>
        <v>-6.5292447666990938E-2</v>
      </c>
    </row>
    <row r="133" spans="1:29" s="17" customFormat="1" x14ac:dyDescent="0.25">
      <c r="A133" s="17">
        <v>48</v>
      </c>
      <c r="B133" s="17">
        <v>-625</v>
      </c>
      <c r="C133" s="17">
        <v>15119</v>
      </c>
      <c r="D133" s="17">
        <v>13459</v>
      </c>
      <c r="E133" s="17">
        <v>11330</v>
      </c>
      <c r="F133" s="17">
        <v>12963</v>
      </c>
      <c r="G133" s="24"/>
      <c r="H133" s="7"/>
      <c r="I133" s="25">
        <f t="shared" si="32"/>
        <v>3789</v>
      </c>
      <c r="J133" s="24">
        <f t="shared" si="32"/>
        <v>496</v>
      </c>
      <c r="K133" s="7"/>
      <c r="L133" s="25">
        <f t="shared" si="27"/>
        <v>3791.9913357715996</v>
      </c>
      <c r="M133" s="17">
        <f t="shared" si="18"/>
        <v>8.9480896984510849</v>
      </c>
      <c r="N133" s="17">
        <f t="shared" si="28"/>
        <v>501.03221633750888</v>
      </c>
      <c r="O133" s="24">
        <f t="shared" si="19"/>
        <v>25.323201267491335</v>
      </c>
      <c r="P133" s="7"/>
      <c r="Q133" s="25">
        <f t="shared" si="20"/>
        <v>3828.6473885574642</v>
      </c>
      <c r="R133" s="24">
        <f t="shared" si="21"/>
        <v>495.7426029439755</v>
      </c>
      <c r="S133" s="7"/>
      <c r="T133" s="25">
        <f t="shared" si="22"/>
        <v>-0.99003351559225128</v>
      </c>
      <c r="U133" s="24">
        <f t="shared" si="23"/>
        <v>0.12840576966550735</v>
      </c>
      <c r="V133" s="7"/>
      <c r="W133" s="25">
        <f t="shared" si="24"/>
        <v>-0.98895396732251062</v>
      </c>
      <c r="X133" s="24">
        <f t="shared" si="29"/>
        <v>89.852585181247036</v>
      </c>
      <c r="Y133" s="7"/>
      <c r="Z133" s="25">
        <f t="shared" si="30"/>
        <v>-625</v>
      </c>
      <c r="AA133" s="17">
        <f t="shared" si="31"/>
        <v>89.982000000000085</v>
      </c>
      <c r="AB133" s="24">
        <f t="shared" si="25"/>
        <v>1.5704821675295393</v>
      </c>
      <c r="AC133" s="17">
        <f t="shared" si="26"/>
        <v>-0.12941481875304817</v>
      </c>
    </row>
    <row r="134" spans="1:29" s="17" customFormat="1" x14ac:dyDescent="0.25">
      <c r="A134" s="17">
        <v>49</v>
      </c>
      <c r="B134" s="17">
        <v>-619</v>
      </c>
      <c r="C134" s="17">
        <v>15124</v>
      </c>
      <c r="D134" s="17">
        <v>13263</v>
      </c>
      <c r="E134" s="17">
        <v>11300</v>
      </c>
      <c r="F134" s="17">
        <v>13133</v>
      </c>
      <c r="G134" s="24"/>
      <c r="H134" s="7"/>
      <c r="I134" s="25">
        <f t="shared" si="32"/>
        <v>3824</v>
      </c>
      <c r="J134" s="24">
        <f t="shared" si="32"/>
        <v>130</v>
      </c>
      <c r="K134" s="7"/>
      <c r="L134" s="25">
        <f t="shared" si="27"/>
        <v>3819.7717462700216</v>
      </c>
      <c r="M134" s="17">
        <f t="shared" si="18"/>
        <v>17.878129605076296</v>
      </c>
      <c r="N134" s="17">
        <f t="shared" si="28"/>
        <v>127.23350283520641</v>
      </c>
      <c r="O134" s="24">
        <f t="shared" si="19"/>
        <v>7.6535065628109802</v>
      </c>
      <c r="P134" s="7"/>
      <c r="Q134" s="25">
        <f t="shared" si="20"/>
        <v>3863.6473885574642</v>
      </c>
      <c r="R134" s="24">
        <f t="shared" si="21"/>
        <v>129.74260294397547</v>
      </c>
      <c r="S134" s="7"/>
      <c r="T134" s="25">
        <f t="shared" si="22"/>
        <v>-0.99908401555453286</v>
      </c>
      <c r="U134" s="24">
        <f t="shared" si="23"/>
        <v>3.3605541848720687E-2</v>
      </c>
      <c r="V134" s="7"/>
      <c r="W134" s="25">
        <f t="shared" si="24"/>
        <v>-0.99882948083892398</v>
      </c>
      <c r="X134" s="24">
        <f t="shared" si="29"/>
        <v>84.381674231217801</v>
      </c>
      <c r="Y134" s="7"/>
      <c r="Z134" s="25">
        <f t="shared" si="30"/>
        <v>-619</v>
      </c>
      <c r="AA134" s="17">
        <f t="shared" si="31"/>
        <v>84.411000000000087</v>
      </c>
      <c r="AB134" s="24">
        <f t="shared" si="25"/>
        <v>1.4732498749009348</v>
      </c>
      <c r="AC134" s="17">
        <f t="shared" si="26"/>
        <v>-2.9325768782285877E-2</v>
      </c>
    </row>
    <row r="135" spans="1:29" s="17" customFormat="1" x14ac:dyDescent="0.25">
      <c r="A135" s="17">
        <v>50</v>
      </c>
      <c r="B135" s="17">
        <v>-622</v>
      </c>
      <c r="C135" s="17">
        <v>15132</v>
      </c>
      <c r="D135" s="17">
        <v>13091</v>
      </c>
      <c r="E135" s="17">
        <v>11317</v>
      </c>
      <c r="F135" s="17">
        <v>13334</v>
      </c>
      <c r="G135" s="24"/>
      <c r="H135" s="7"/>
      <c r="I135" s="25">
        <f t="shared" si="32"/>
        <v>3815</v>
      </c>
      <c r="J135" s="24">
        <f t="shared" si="32"/>
        <v>-243</v>
      </c>
      <c r="K135" s="7"/>
      <c r="L135" s="25">
        <f t="shared" si="27"/>
        <v>3810.9516178737808</v>
      </c>
      <c r="M135" s="17">
        <f t="shared" si="18"/>
        <v>16.389397839890822</v>
      </c>
      <c r="N135" s="17">
        <f t="shared" si="28"/>
        <v>-249.58099037839335</v>
      </c>
      <c r="O135" s="24">
        <f t="shared" si="19"/>
        <v>43.309434360505875</v>
      </c>
      <c r="P135" s="7"/>
      <c r="Q135" s="25">
        <f t="shared" si="20"/>
        <v>3854.6473885574642</v>
      </c>
      <c r="R135" s="24">
        <f t="shared" si="21"/>
        <v>-243.25739705602453</v>
      </c>
      <c r="S135" s="7"/>
      <c r="T135" s="25">
        <f t="shared" si="22"/>
        <v>-0.99675674413566051</v>
      </c>
      <c r="U135" s="24">
        <f t="shared" si="23"/>
        <v>-6.3007805079315998E-2</v>
      </c>
      <c r="V135" s="7"/>
      <c r="W135" s="25">
        <f t="shared" si="24"/>
        <v>-0.99734256488390693</v>
      </c>
      <c r="X135" s="24">
        <f t="shared" si="29"/>
        <v>78.839792660226124</v>
      </c>
      <c r="Y135" s="7"/>
      <c r="Z135" s="25">
        <f t="shared" si="30"/>
        <v>-622</v>
      </c>
      <c r="AA135" s="17">
        <f t="shared" si="31"/>
        <v>78.813000000000088</v>
      </c>
      <c r="AB135" s="24">
        <f t="shared" si="25"/>
        <v>1.3755463433742925</v>
      </c>
      <c r="AC135" s="17">
        <f t="shared" si="26"/>
        <v>2.6792660226035991E-2</v>
      </c>
    </row>
    <row r="136" spans="1:29" s="17" customFormat="1" x14ac:dyDescent="0.25">
      <c r="A136" s="17">
        <v>51</v>
      </c>
      <c r="B136" s="17">
        <v>-610</v>
      </c>
      <c r="C136" s="17">
        <v>15101</v>
      </c>
      <c r="D136" s="17">
        <v>12889</v>
      </c>
      <c r="E136" s="17">
        <v>11325</v>
      </c>
      <c r="F136" s="17">
        <v>13501</v>
      </c>
      <c r="G136" s="24"/>
      <c r="H136" s="7"/>
      <c r="I136" s="25">
        <f t="shared" si="32"/>
        <v>3776</v>
      </c>
      <c r="J136" s="24">
        <f t="shared" si="32"/>
        <v>-612</v>
      </c>
      <c r="K136" s="7"/>
      <c r="L136" s="25">
        <f t="shared" si="27"/>
        <v>3766.616314535635</v>
      </c>
      <c r="M136" s="17">
        <f t="shared" si="18"/>
        <v>88.053552894135805</v>
      </c>
      <c r="N136" s="17">
        <f t="shared" si="28"/>
        <v>-616.8279648917694</v>
      </c>
      <c r="O136" s="24">
        <f t="shared" si="19"/>
        <v>23.30924499615789</v>
      </c>
      <c r="P136" s="7"/>
      <c r="Q136" s="25">
        <f t="shared" si="20"/>
        <v>3815.6473885574642</v>
      </c>
      <c r="R136" s="24">
        <f t="shared" si="21"/>
        <v>-612.2573970560245</v>
      </c>
      <c r="S136" s="7"/>
      <c r="T136" s="25">
        <f t="shared" si="22"/>
        <v>-0.98667190132054672</v>
      </c>
      <c r="U136" s="24">
        <f t="shared" si="23"/>
        <v>-0.15858508394378124</v>
      </c>
      <c r="V136" s="7"/>
      <c r="W136" s="25">
        <f t="shared" si="24"/>
        <v>-0.98808877121847061</v>
      </c>
      <c r="X136" s="24">
        <f t="shared" si="29"/>
        <v>73.336660277960391</v>
      </c>
      <c r="Y136" s="7"/>
      <c r="Z136" s="25">
        <f t="shared" si="30"/>
        <v>-610</v>
      </c>
      <c r="AA136" s="17">
        <f t="shared" si="31"/>
        <v>73.323000000000093</v>
      </c>
      <c r="AB136" s="24">
        <f t="shared" si="25"/>
        <v>1.2797277674398038</v>
      </c>
      <c r="AC136" s="17">
        <f t="shared" si="26"/>
        <v>1.3660277960298117E-2</v>
      </c>
    </row>
    <row r="137" spans="1:29" s="17" customFormat="1" x14ac:dyDescent="0.25">
      <c r="A137" s="17">
        <v>52</v>
      </c>
      <c r="B137" s="17">
        <v>-604</v>
      </c>
      <c r="C137" s="17">
        <v>15057</v>
      </c>
      <c r="D137" s="17">
        <v>12711</v>
      </c>
      <c r="E137" s="17">
        <v>11362</v>
      </c>
      <c r="F137" s="17">
        <v>13680</v>
      </c>
      <c r="G137" s="24"/>
      <c r="H137" s="7"/>
      <c r="I137" s="25">
        <f t="shared" si="32"/>
        <v>3695</v>
      </c>
      <c r="J137" s="24">
        <f t="shared" si="32"/>
        <v>-969</v>
      </c>
      <c r="K137" s="7"/>
      <c r="L137" s="25">
        <f t="shared" si="27"/>
        <v>3688.2988220490611</v>
      </c>
      <c r="M137" s="17">
        <f t="shared" si="18"/>
        <v>44.905785930150039</v>
      </c>
      <c r="N137" s="17">
        <f t="shared" si="28"/>
        <v>-974.88297075096011</v>
      </c>
      <c r="O137" s="24">
        <f t="shared" si="19"/>
        <v>34.609344856652186</v>
      </c>
      <c r="P137" s="7"/>
      <c r="Q137" s="25">
        <f t="shared" si="20"/>
        <v>3734.6473885574642</v>
      </c>
      <c r="R137" s="24">
        <f t="shared" si="21"/>
        <v>-969.2573970560245</v>
      </c>
      <c r="S137" s="7"/>
      <c r="T137" s="25">
        <f t="shared" si="22"/>
        <v>-0.96572645855069505</v>
      </c>
      <c r="U137" s="24">
        <f t="shared" si="23"/>
        <v>-0.25105415861753216</v>
      </c>
      <c r="V137" s="7"/>
      <c r="W137" s="25">
        <f t="shared" si="24"/>
        <v>-0.9679469282798483</v>
      </c>
      <c r="X137" s="24">
        <f t="shared" si="29"/>
        <v>67.91441271950896</v>
      </c>
      <c r="Y137" s="7"/>
      <c r="Z137" s="25">
        <f t="shared" si="30"/>
        <v>-604</v>
      </c>
      <c r="AA137" s="17">
        <f t="shared" si="31"/>
        <v>67.887000000000086</v>
      </c>
      <c r="AB137" s="24">
        <f t="shared" si="25"/>
        <v>1.184851669301392</v>
      </c>
      <c r="AC137" s="17">
        <f t="shared" si="26"/>
        <v>2.7412719508873806E-2</v>
      </c>
    </row>
    <row r="138" spans="1:29" s="17" customFormat="1" x14ac:dyDescent="0.25">
      <c r="A138" s="17">
        <v>53</v>
      </c>
      <c r="B138" s="17">
        <v>-639</v>
      </c>
      <c r="C138" s="17">
        <v>15003</v>
      </c>
      <c r="D138" s="17">
        <v>12533</v>
      </c>
      <c r="E138" s="17">
        <v>11429</v>
      </c>
      <c r="F138" s="17">
        <v>13871</v>
      </c>
      <c r="G138" s="24"/>
      <c r="H138" s="7"/>
      <c r="I138" s="25">
        <f t="shared" si="32"/>
        <v>3574</v>
      </c>
      <c r="J138" s="24">
        <f t="shared" si="32"/>
        <v>-1338</v>
      </c>
      <c r="K138" s="7"/>
      <c r="L138" s="25">
        <f t="shared" si="27"/>
        <v>3568.9489680503757</v>
      </c>
      <c r="M138" s="17">
        <f t="shared" si="18"/>
        <v>25.512923756125485</v>
      </c>
      <c r="N138" s="17">
        <f t="shared" si="28"/>
        <v>-1344.0503869950185</v>
      </c>
      <c r="O138" s="24">
        <f t="shared" si="19"/>
        <v>36.60718278948864</v>
      </c>
      <c r="P138" s="7"/>
      <c r="Q138" s="25">
        <f t="shared" si="20"/>
        <v>3613.6473885574642</v>
      </c>
      <c r="R138" s="24">
        <f t="shared" si="21"/>
        <v>-1338.2573970560245</v>
      </c>
      <c r="S138" s="7"/>
      <c r="T138" s="25">
        <f t="shared" si="22"/>
        <v>-0.93443758725252157</v>
      </c>
      <c r="U138" s="24">
        <f t="shared" si="23"/>
        <v>-0.34663143748199743</v>
      </c>
      <c r="V138" s="7"/>
      <c r="W138" s="25">
        <f t="shared" si="24"/>
        <v>-0.93748830385687376</v>
      </c>
      <c r="X138" s="24">
        <f t="shared" si="29"/>
        <v>62.163076870812176</v>
      </c>
      <c r="Y138" s="7"/>
      <c r="Z138" s="25">
        <f t="shared" si="30"/>
        <v>-639</v>
      </c>
      <c r="AA138" s="17">
        <f t="shared" si="31"/>
        <v>62.136000000000088</v>
      </c>
      <c r="AB138" s="24">
        <f t="shared" si="25"/>
        <v>1.0844777840191981</v>
      </c>
      <c r="AC138" s="17">
        <f t="shared" si="26"/>
        <v>2.7076870812088316E-2</v>
      </c>
    </row>
    <row r="139" spans="1:29" s="17" customFormat="1" x14ac:dyDescent="0.25">
      <c r="A139" s="17">
        <v>54</v>
      </c>
      <c r="B139" s="17">
        <v>-635</v>
      </c>
      <c r="C139" s="17">
        <v>14930</v>
      </c>
      <c r="D139" s="17">
        <v>12354</v>
      </c>
      <c r="E139" s="17">
        <v>11506</v>
      </c>
      <c r="F139" s="17">
        <v>14048</v>
      </c>
      <c r="G139" s="24"/>
      <c r="H139" s="7"/>
      <c r="I139" s="25">
        <f t="shared" si="32"/>
        <v>3424</v>
      </c>
      <c r="J139" s="24">
        <f t="shared" si="32"/>
        <v>-1694</v>
      </c>
      <c r="K139" s="7"/>
      <c r="L139" s="25">
        <f t="shared" si="27"/>
        <v>3414.346789848661</v>
      </c>
      <c r="M139" s="17">
        <f t="shared" si="18"/>
        <v>93.184466225913425</v>
      </c>
      <c r="N139" s="17">
        <f t="shared" si="28"/>
        <v>-1697.4797620493639</v>
      </c>
      <c r="O139" s="24">
        <f t="shared" si="19"/>
        <v>12.108743920193241</v>
      </c>
      <c r="P139" s="7"/>
      <c r="Q139" s="25">
        <f t="shared" si="20"/>
        <v>3463.6473885574642</v>
      </c>
      <c r="R139" s="24">
        <f t="shared" si="21"/>
        <v>-1694.2573970560245</v>
      </c>
      <c r="S139" s="7"/>
      <c r="T139" s="25">
        <f t="shared" si="22"/>
        <v>-0.89564973027131489</v>
      </c>
      <c r="U139" s="24">
        <f t="shared" si="23"/>
        <v>-0.43884149513985549</v>
      </c>
      <c r="V139" s="7"/>
      <c r="W139" s="25">
        <f t="shared" si="24"/>
        <v>-0.89950111842249303</v>
      </c>
      <c r="X139" s="24">
        <f t="shared" si="29"/>
        <v>56.448232232031728</v>
      </c>
      <c r="Y139" s="7"/>
      <c r="Z139" s="25">
        <f t="shared" si="30"/>
        <v>-635</v>
      </c>
      <c r="AA139" s="17">
        <f t="shared" si="31"/>
        <v>56.421000000000092</v>
      </c>
      <c r="AB139" s="24">
        <f t="shared" si="25"/>
        <v>0.9847322172677222</v>
      </c>
      <c r="AC139" s="17">
        <f t="shared" si="26"/>
        <v>2.7232232031636272E-2</v>
      </c>
    </row>
    <row r="140" spans="1:29" s="17" customFormat="1" x14ac:dyDescent="0.25">
      <c r="A140" s="17">
        <v>55</v>
      </c>
      <c r="B140" s="17">
        <v>-640</v>
      </c>
      <c r="C140" s="17">
        <v>14829</v>
      </c>
      <c r="D140" s="17">
        <v>12185</v>
      </c>
      <c r="E140" s="17">
        <v>11599</v>
      </c>
      <c r="F140" s="17">
        <v>14217</v>
      </c>
      <c r="G140" s="24"/>
      <c r="H140" s="7"/>
      <c r="I140" s="25">
        <f t="shared" si="32"/>
        <v>3230</v>
      </c>
      <c r="J140" s="24">
        <f t="shared" si="32"/>
        <v>-2032</v>
      </c>
      <c r="K140" s="7"/>
      <c r="L140" s="25">
        <f t="shared" si="27"/>
        <v>3223.7788393077099</v>
      </c>
      <c r="M140" s="17">
        <f t="shared" si="18"/>
        <v>38.702840359295948</v>
      </c>
      <c r="N140" s="17">
        <f t="shared" si="28"/>
        <v>-2036.5693478202202</v>
      </c>
      <c r="O140" s="24">
        <f t="shared" si="19"/>
        <v>20.878939502150846</v>
      </c>
      <c r="P140" s="7"/>
      <c r="Q140" s="25">
        <f t="shared" si="20"/>
        <v>3269.6473885574642</v>
      </c>
      <c r="R140" s="24">
        <f t="shared" si="21"/>
        <v>-2032.2573970560245</v>
      </c>
      <c r="S140" s="7"/>
      <c r="T140" s="25">
        <f t="shared" si="22"/>
        <v>-0.84548410190895407</v>
      </c>
      <c r="U140" s="24">
        <f t="shared" si="23"/>
        <v>-0.52638924651164209</v>
      </c>
      <c r="V140" s="7"/>
      <c r="W140" s="25">
        <f t="shared" si="24"/>
        <v>-0.85009517352215269</v>
      </c>
      <c r="X140" s="24">
        <f t="shared" si="29"/>
        <v>50.688394848107691</v>
      </c>
      <c r="Y140" s="7"/>
      <c r="Z140" s="25">
        <f t="shared" si="30"/>
        <v>-640</v>
      </c>
      <c r="AA140" s="17">
        <f t="shared" si="31"/>
        <v>50.661000000000094</v>
      </c>
      <c r="AB140" s="24">
        <f t="shared" si="25"/>
        <v>0.88420125235284897</v>
      </c>
      <c r="AC140" s="17">
        <f t="shared" si="26"/>
        <v>2.7394848107597625E-2</v>
      </c>
    </row>
    <row r="141" spans="1:29" s="17" customFormat="1" x14ac:dyDescent="0.25">
      <c r="A141" s="17">
        <v>56</v>
      </c>
      <c r="B141" s="17">
        <v>-632</v>
      </c>
      <c r="C141" s="17">
        <v>14722</v>
      </c>
      <c r="D141" s="17">
        <v>12026</v>
      </c>
      <c r="E141" s="17">
        <v>11713</v>
      </c>
      <c r="F141" s="17">
        <v>14378</v>
      </c>
      <c r="G141" s="24"/>
      <c r="H141" s="7"/>
      <c r="I141" s="25">
        <f t="shared" si="32"/>
        <v>3009</v>
      </c>
      <c r="J141" s="24">
        <f t="shared" si="32"/>
        <v>-2352</v>
      </c>
      <c r="K141" s="7"/>
      <c r="L141" s="25">
        <f t="shared" si="27"/>
        <v>3003.2353691392823</v>
      </c>
      <c r="M141" s="17">
        <f t="shared" si="18"/>
        <v>33.230968960339077</v>
      </c>
      <c r="N141" s="17">
        <f t="shared" si="28"/>
        <v>-2351.2067317544743</v>
      </c>
      <c r="O141" s="24">
        <f t="shared" si="19"/>
        <v>0.62927450935945972</v>
      </c>
      <c r="P141" s="7"/>
      <c r="Q141" s="25">
        <f t="shared" si="20"/>
        <v>3048.6473885574642</v>
      </c>
      <c r="R141" s="24">
        <f t="shared" si="21"/>
        <v>-2352.2573970560247</v>
      </c>
      <c r="S141" s="7"/>
      <c r="T141" s="25">
        <f t="shared" si="22"/>
        <v>-0.78833665928997609</v>
      </c>
      <c r="U141" s="24">
        <f t="shared" si="23"/>
        <v>-0.60927469159735725</v>
      </c>
      <c r="V141" s="7"/>
      <c r="W141" s="25">
        <f t="shared" si="24"/>
        <v>-0.79366659260558658</v>
      </c>
      <c r="X141" s="24">
        <f t="shared" si="29"/>
        <v>44.942291241368935</v>
      </c>
      <c r="Y141" s="7"/>
      <c r="Z141" s="25">
        <f t="shared" si="30"/>
        <v>-632</v>
      </c>
      <c r="AA141" s="17">
        <f t="shared" si="31"/>
        <v>44.973000000000091</v>
      </c>
      <c r="AB141" s="24">
        <f t="shared" si="25"/>
        <v>0.78492692449941137</v>
      </c>
      <c r="AC141" s="17">
        <f t="shared" si="26"/>
        <v>-3.0708758631156741E-2</v>
      </c>
    </row>
    <row r="142" spans="1:29" s="17" customFormat="1" x14ac:dyDescent="0.25">
      <c r="A142" s="17">
        <v>57</v>
      </c>
      <c r="B142" s="17">
        <v>-620</v>
      </c>
      <c r="C142" s="17">
        <v>14600</v>
      </c>
      <c r="D142" s="17">
        <v>11886</v>
      </c>
      <c r="E142" s="17">
        <v>11838</v>
      </c>
      <c r="F142" s="17">
        <v>14527</v>
      </c>
      <c r="G142" s="24"/>
      <c r="H142" s="7"/>
      <c r="I142" s="25">
        <f t="shared" si="32"/>
        <v>2762</v>
      </c>
      <c r="J142" s="24">
        <f t="shared" si="32"/>
        <v>-2641</v>
      </c>
      <c r="K142" s="7"/>
      <c r="L142" s="25">
        <f t="shared" si="27"/>
        <v>2757.7393154216752</v>
      </c>
      <c r="M142" s="17">
        <f t="shared" si="18"/>
        <v>18.153433075974771</v>
      </c>
      <c r="N142" s="17">
        <f t="shared" si="28"/>
        <v>-2637.3397459644966</v>
      </c>
      <c r="O142" s="24">
        <f t="shared" si="19"/>
        <v>13.397459604418817</v>
      </c>
      <c r="P142" s="7"/>
      <c r="Q142" s="25">
        <f t="shared" si="20"/>
        <v>2801.6473885574642</v>
      </c>
      <c r="R142" s="24">
        <f t="shared" si="21"/>
        <v>-2641.2573970560247</v>
      </c>
      <c r="S142" s="7"/>
      <c r="T142" s="25">
        <f t="shared" si="22"/>
        <v>-0.724465988127589</v>
      </c>
      <c r="U142" s="24">
        <f t="shared" si="23"/>
        <v>-0.6841306091903937</v>
      </c>
      <c r="V142" s="7"/>
      <c r="W142" s="25">
        <f t="shared" si="24"/>
        <v>-0.73044467957268278</v>
      </c>
      <c r="X142" s="24">
        <f t="shared" si="29"/>
        <v>39.329918396553751</v>
      </c>
      <c r="Y142" s="7"/>
      <c r="Z142" s="25">
        <f t="shared" si="30"/>
        <v>-620</v>
      </c>
      <c r="AA142" s="17">
        <f t="shared" si="31"/>
        <v>39.393000000000093</v>
      </c>
      <c r="AB142" s="24">
        <f t="shared" si="25"/>
        <v>0.68753755223812785</v>
      </c>
      <c r="AC142" s="17">
        <f t="shared" si="26"/>
        <v>-6.3081603446342172E-2</v>
      </c>
    </row>
    <row r="143" spans="1:29" s="17" customFormat="1" x14ac:dyDescent="0.25">
      <c r="A143" s="17">
        <v>58</v>
      </c>
      <c r="B143" s="17">
        <v>-610</v>
      </c>
      <c r="C143" s="17">
        <v>14463</v>
      </c>
      <c r="D143" s="17">
        <v>11760</v>
      </c>
      <c r="E143" s="17">
        <v>11971</v>
      </c>
      <c r="F143" s="17">
        <v>14654</v>
      </c>
      <c r="G143" s="24"/>
      <c r="H143" s="7"/>
      <c r="I143" s="25">
        <f t="shared" si="32"/>
        <v>2492</v>
      </c>
      <c r="J143" s="24">
        <f t="shared" si="32"/>
        <v>-2894</v>
      </c>
      <c r="K143" s="7"/>
      <c r="L143" s="25">
        <f t="shared" si="27"/>
        <v>2490.3078795872166</v>
      </c>
      <c r="M143" s="17">
        <f t="shared" si="18"/>
        <v>2.8632714913583466</v>
      </c>
      <c r="N143" s="17">
        <f t="shared" si="28"/>
        <v>-2894.4235381535359</v>
      </c>
      <c r="O143" s="24">
        <f t="shared" si="19"/>
        <v>0.1793845675006005</v>
      </c>
      <c r="P143" s="7"/>
      <c r="Q143" s="25">
        <f t="shared" si="20"/>
        <v>2531.6473885574642</v>
      </c>
      <c r="R143" s="24">
        <f t="shared" si="21"/>
        <v>-2894.2573970560247</v>
      </c>
      <c r="S143" s="7"/>
      <c r="T143" s="25">
        <f t="shared" si="22"/>
        <v>-0.65464784556141675</v>
      </c>
      <c r="U143" s="24">
        <f t="shared" si="23"/>
        <v>-0.74966191421128725</v>
      </c>
      <c r="V143" s="7"/>
      <c r="W143" s="25">
        <f t="shared" si="24"/>
        <v>-0.66119395491566479</v>
      </c>
      <c r="X143" s="24">
        <f t="shared" si="29"/>
        <v>33.866645027553659</v>
      </c>
      <c r="Y143" s="7"/>
      <c r="Z143" s="25">
        <f t="shared" si="30"/>
        <v>-610</v>
      </c>
      <c r="AA143" s="17">
        <f t="shared" si="31"/>
        <v>33.903000000000091</v>
      </c>
      <c r="AB143" s="24">
        <f t="shared" si="25"/>
        <v>0.59171897630363912</v>
      </c>
      <c r="AC143" s="17">
        <f t="shared" si="26"/>
        <v>-3.6354972446432043E-2</v>
      </c>
    </row>
    <row r="144" spans="1:29" s="17" customFormat="1" x14ac:dyDescent="0.25">
      <c r="A144" s="17">
        <v>59</v>
      </c>
      <c r="B144" s="17">
        <v>-611</v>
      </c>
      <c r="C144" s="17">
        <v>14323</v>
      </c>
      <c r="D144" s="17">
        <v>11644</v>
      </c>
      <c r="E144" s="17">
        <v>12122</v>
      </c>
      <c r="F144" s="17">
        <v>14776</v>
      </c>
      <c r="G144" s="24"/>
      <c r="H144" s="7"/>
      <c r="I144" s="25">
        <f t="shared" si="32"/>
        <v>2201</v>
      </c>
      <c r="J144" s="24">
        <f t="shared" si="32"/>
        <v>-3132</v>
      </c>
      <c r="K144" s="7"/>
      <c r="L144" s="25">
        <f t="shared" si="27"/>
        <v>2199.1643829242212</v>
      </c>
      <c r="M144" s="17">
        <f t="shared" si="18"/>
        <v>3.3694900488908144</v>
      </c>
      <c r="N144" s="17">
        <f t="shared" si="28"/>
        <v>-3125.2492498818679</v>
      </c>
      <c r="O144" s="24">
        <f t="shared" si="19"/>
        <v>45.572627157461184</v>
      </c>
      <c r="P144" s="7"/>
      <c r="Q144" s="25">
        <f t="shared" si="20"/>
        <v>2240.6473885574642</v>
      </c>
      <c r="R144" s="24">
        <f t="shared" si="21"/>
        <v>-3132.2573970560247</v>
      </c>
      <c r="S144" s="7"/>
      <c r="T144" s="25">
        <f t="shared" si="22"/>
        <v>-0.57939940301787562</v>
      </c>
      <c r="U144" s="24">
        <f t="shared" si="23"/>
        <v>-0.8113079639937878</v>
      </c>
      <c r="V144" s="7"/>
      <c r="W144" s="25">
        <f t="shared" si="24"/>
        <v>-0.58647892682402336</v>
      </c>
      <c r="X144" s="24">
        <f t="shared" si="29"/>
        <v>28.317131736933561</v>
      </c>
      <c r="Y144" s="7"/>
      <c r="Z144" s="25">
        <f t="shared" si="30"/>
        <v>-611</v>
      </c>
      <c r="AA144" s="17">
        <f t="shared" si="31"/>
        <v>28.404000000000092</v>
      </c>
      <c r="AB144" s="24">
        <f t="shared" si="25"/>
        <v>0.49574332073647093</v>
      </c>
      <c r="AC144" s="17">
        <f t="shared" si="26"/>
        <v>-8.6868263066531171E-2</v>
      </c>
    </row>
    <row r="145" spans="1:29" s="17" customFormat="1" x14ac:dyDescent="0.25">
      <c r="A145" s="17">
        <v>60</v>
      </c>
      <c r="B145" s="17">
        <v>-636</v>
      </c>
      <c r="C145" s="17">
        <v>14148</v>
      </c>
      <c r="D145" s="17">
        <v>11535</v>
      </c>
      <c r="E145" s="17">
        <v>12279</v>
      </c>
      <c r="F145" s="17">
        <v>14879</v>
      </c>
      <c r="G145" s="24"/>
      <c r="H145" s="7"/>
      <c r="I145" s="25">
        <f t="shared" si="32"/>
        <v>1869</v>
      </c>
      <c r="J145" s="24">
        <f t="shared" si="32"/>
        <v>-3344</v>
      </c>
      <c r="K145" s="7"/>
      <c r="L145" s="25">
        <f t="shared" si="27"/>
        <v>1874.253183103802</v>
      </c>
      <c r="M145" s="17">
        <f t="shared" si="18"/>
        <v>27.595932722071129</v>
      </c>
      <c r="N145" s="17">
        <f t="shared" si="28"/>
        <v>-3334.8689253805019</v>
      </c>
      <c r="O145" s="24">
        <f t="shared" si="19"/>
        <v>83.376523706842775</v>
      </c>
      <c r="P145" s="7"/>
      <c r="Q145" s="25">
        <f t="shared" si="20"/>
        <v>1908.647388557464</v>
      </c>
      <c r="R145" s="24">
        <f t="shared" si="21"/>
        <v>-3344.2573970560247</v>
      </c>
      <c r="S145" s="7"/>
      <c r="T145" s="25">
        <f t="shared" si="22"/>
        <v>-0.49354894623280465</v>
      </c>
      <c r="U145" s="24">
        <f t="shared" si="23"/>
        <v>-0.86621957136307415</v>
      </c>
      <c r="V145" s="7"/>
      <c r="W145" s="25">
        <f t="shared" si="24"/>
        <v>-0.50110290015930292</v>
      </c>
      <c r="X145" s="24">
        <f t="shared" si="29"/>
        <v>22.503816584714173</v>
      </c>
      <c r="Y145" s="7"/>
      <c r="Z145" s="25">
        <f t="shared" si="30"/>
        <v>-636</v>
      </c>
      <c r="AA145" s="17">
        <f t="shared" si="31"/>
        <v>22.680000000000092</v>
      </c>
      <c r="AB145" s="24">
        <f t="shared" si="25"/>
        <v>0.39584067435231551</v>
      </c>
      <c r="AC145" s="17">
        <f t="shared" si="26"/>
        <v>-0.17618341528591941</v>
      </c>
    </row>
    <row r="146" spans="1:29" s="17" customFormat="1" x14ac:dyDescent="0.25">
      <c r="A146" s="17">
        <v>61</v>
      </c>
      <c r="B146" s="17">
        <v>-617</v>
      </c>
      <c r="C146" s="17">
        <v>13976</v>
      </c>
      <c r="D146" s="17">
        <v>11440</v>
      </c>
      <c r="E146" s="17">
        <v>12444</v>
      </c>
      <c r="F146" s="17">
        <v>14951</v>
      </c>
      <c r="G146" s="24"/>
      <c r="H146" s="7"/>
      <c r="I146" s="25">
        <f t="shared" si="32"/>
        <v>1532</v>
      </c>
      <c r="J146" s="24">
        <f t="shared" si="32"/>
        <v>-3511</v>
      </c>
      <c r="K146" s="7"/>
      <c r="L146" s="25">
        <f t="shared" si="27"/>
        <v>1540.7704964131847</v>
      </c>
      <c r="M146" s="17">
        <f t="shared" si="18"/>
        <v>76.92160733368523</v>
      </c>
      <c r="N146" s="17">
        <f t="shared" si="28"/>
        <v>-3506.3932911647385</v>
      </c>
      <c r="O146" s="24">
        <f t="shared" si="19"/>
        <v>21.221766292876762</v>
      </c>
      <c r="P146" s="7"/>
      <c r="Q146" s="25">
        <f t="shared" si="20"/>
        <v>1571.647388557464</v>
      </c>
      <c r="R146" s="24">
        <f t="shared" si="21"/>
        <v>-3511.2573970560247</v>
      </c>
      <c r="S146" s="7"/>
      <c r="T146" s="25">
        <f t="shared" si="22"/>
        <v>-0.40640556088169344</v>
      </c>
      <c r="U146" s="24">
        <f t="shared" si="23"/>
        <v>-0.90947541301718171</v>
      </c>
      <c r="V146" s="7"/>
      <c r="W146" s="25">
        <f t="shared" si="24"/>
        <v>-0.41433250201921457</v>
      </c>
      <c r="X146" s="24">
        <f t="shared" si="29"/>
        <v>16.947420828126269</v>
      </c>
      <c r="Y146" s="7"/>
      <c r="Z146" s="25">
        <f t="shared" si="30"/>
        <v>-617</v>
      </c>
      <c r="AA146" s="17">
        <f t="shared" si="31"/>
        <v>17.127000000000091</v>
      </c>
      <c r="AB146" s="24">
        <f t="shared" si="25"/>
        <v>0.29892254098907045</v>
      </c>
      <c r="AC146" s="17">
        <f t="shared" si="26"/>
        <v>-0.17957917187382222</v>
      </c>
    </row>
    <row r="147" spans="1:29" s="17" customFormat="1" x14ac:dyDescent="0.25">
      <c r="A147" s="17">
        <v>62</v>
      </c>
      <c r="B147" s="17">
        <v>-626</v>
      </c>
      <c r="C147" s="17">
        <v>13810</v>
      </c>
      <c r="D147" s="17">
        <v>11378</v>
      </c>
      <c r="E147" s="17">
        <v>12628</v>
      </c>
      <c r="F147" s="17">
        <v>15029</v>
      </c>
      <c r="G147" s="24"/>
      <c r="H147" s="7"/>
      <c r="I147" s="25">
        <f t="shared" si="32"/>
        <v>1182</v>
      </c>
      <c r="J147" s="24">
        <f t="shared" si="32"/>
        <v>-3651</v>
      </c>
      <c r="K147" s="7"/>
      <c r="L147" s="25">
        <f t="shared" si="27"/>
        <v>1187.2740533819551</v>
      </c>
      <c r="M147" s="17">
        <f t="shared" si="18"/>
        <v>27.815639075712316</v>
      </c>
      <c r="N147" s="17">
        <f t="shared" si="28"/>
        <v>-3646.7050696926008</v>
      </c>
      <c r="O147" s="24">
        <f t="shared" si="19"/>
        <v>18.446426345416416</v>
      </c>
      <c r="P147" s="7"/>
      <c r="Q147" s="25">
        <f t="shared" si="20"/>
        <v>1221.647388557464</v>
      </c>
      <c r="R147" s="24">
        <f t="shared" si="21"/>
        <v>-3651.2573970560247</v>
      </c>
      <c r="S147" s="7"/>
      <c r="T147" s="25">
        <f t="shared" si="22"/>
        <v>-0.31590056125887761</v>
      </c>
      <c r="U147" s="24">
        <f t="shared" si="23"/>
        <v>-0.94573779524218204</v>
      </c>
      <c r="V147" s="7"/>
      <c r="W147" s="25">
        <f t="shared" si="24"/>
        <v>-0.32413952602347401</v>
      </c>
      <c r="X147" s="24">
        <f t="shared" si="29"/>
        <v>11.373183925044941</v>
      </c>
      <c r="Y147" s="7"/>
      <c r="Z147" s="25">
        <f t="shared" si="30"/>
        <v>-626</v>
      </c>
      <c r="AA147" s="17">
        <f t="shared" si="31"/>
        <v>11.493000000000091</v>
      </c>
      <c r="AB147" s="24">
        <f t="shared" si="25"/>
        <v>0.20059069093170986</v>
      </c>
      <c r="AC147" s="17">
        <f t="shared" si="26"/>
        <v>-0.11981607495514979</v>
      </c>
    </row>
    <row r="148" spans="1:29" s="17" customFormat="1" x14ac:dyDescent="0.25">
      <c r="A148" s="17">
        <v>63</v>
      </c>
      <c r="B148" s="17">
        <v>-647</v>
      </c>
      <c r="C148" s="17">
        <v>13612</v>
      </c>
      <c r="D148" s="17">
        <v>11322</v>
      </c>
      <c r="E148" s="17">
        <v>12812</v>
      </c>
      <c r="F148" s="17">
        <v>15079</v>
      </c>
      <c r="G148" s="24"/>
      <c r="H148" s="7"/>
      <c r="I148" s="25">
        <f t="shared" si="32"/>
        <v>800</v>
      </c>
      <c r="J148" s="24">
        <f t="shared" si="32"/>
        <v>-3757</v>
      </c>
      <c r="K148" s="7"/>
      <c r="L148" s="25">
        <f t="shared" si="27"/>
        <v>809.49810500429794</v>
      </c>
      <c r="M148" s="17">
        <f t="shared" ref="M148:M149" si="33">(I148-L148)^2</f>
        <v>90.213998672669575</v>
      </c>
      <c r="N148" s="17">
        <f t="shared" si="28"/>
        <v>-3754.6048108255982</v>
      </c>
      <c r="O148" s="24">
        <f t="shared" ref="O148:O149" si="34">(J148-N148)^2</f>
        <v>5.7369311811716779</v>
      </c>
      <c r="P148" s="7"/>
      <c r="Q148" s="25">
        <f t="shared" si="20"/>
        <v>839.64738855746407</v>
      </c>
      <c r="R148" s="24">
        <f t="shared" si="21"/>
        <v>-3757.2573970560247</v>
      </c>
      <c r="S148" s="7"/>
      <c r="T148" s="25">
        <f t="shared" si="22"/>
        <v>-0.21712081881340442</v>
      </c>
      <c r="U148" s="24">
        <f t="shared" si="23"/>
        <v>-0.97319359892682522</v>
      </c>
      <c r="V148" s="7"/>
      <c r="W148" s="25">
        <f t="shared" si="24"/>
        <v>-0.22559488532979352</v>
      </c>
      <c r="X148" s="24">
        <f t="shared" si="29"/>
        <v>5.5058467055306437</v>
      </c>
      <c r="Y148" s="7"/>
      <c r="Z148" s="25">
        <f t="shared" si="30"/>
        <v>-647</v>
      </c>
      <c r="AA148" s="17">
        <f t="shared" si="31"/>
        <v>5.6700000000000914</v>
      </c>
      <c r="AB148" s="24">
        <f t="shared" si="25"/>
        <v>9.8960168588080086E-2</v>
      </c>
      <c r="AC148" s="17">
        <f t="shared" si="26"/>
        <v>-0.16415329446944771</v>
      </c>
    </row>
    <row r="149" spans="1:29" s="17" customFormat="1" x14ac:dyDescent="0.25">
      <c r="A149" s="17">
        <v>64</v>
      </c>
      <c r="B149" s="17">
        <v>-628</v>
      </c>
      <c r="C149" s="17">
        <v>13423</v>
      </c>
      <c r="D149" s="17">
        <v>11287</v>
      </c>
      <c r="E149" s="17">
        <v>12998</v>
      </c>
      <c r="F149" s="17">
        <v>15111</v>
      </c>
      <c r="G149" s="24"/>
      <c r="H149" s="7"/>
      <c r="I149" s="25">
        <f t="shared" si="32"/>
        <v>425</v>
      </c>
      <c r="J149" s="24">
        <f t="shared" si="32"/>
        <v>-3824</v>
      </c>
      <c r="K149" s="7"/>
      <c r="L149" s="25">
        <f t="shared" si="27"/>
        <v>434.39370353674042</v>
      </c>
      <c r="M149" s="17">
        <f t="shared" si="33"/>
        <v>88.241666136169428</v>
      </c>
      <c r="N149" s="17">
        <f t="shared" si="28"/>
        <v>-3822.2054480627689</v>
      </c>
      <c r="O149" s="24">
        <f t="shared" si="34"/>
        <v>3.2204166554197604</v>
      </c>
      <c r="P149" s="7"/>
      <c r="Q149" s="25">
        <f t="shared" ref="Q149" si="35">I149-$J$4</f>
        <v>464.64738855746407</v>
      </c>
      <c r="R149" s="24">
        <f t="shared" ref="R149" si="36">J149-$J$3</f>
        <v>-3824.2573970560247</v>
      </c>
      <c r="S149" s="7"/>
      <c r="T149" s="25">
        <f t="shared" ref="T149" si="37">Q149/$J$7</f>
        <v>-0.12015117636038751</v>
      </c>
      <c r="U149" s="24">
        <f t="shared" ref="U149" si="38">R149/$J$6</f>
        <v>-0.99054773899164683</v>
      </c>
      <c r="V149" s="7"/>
      <c r="W149" s="25">
        <f t="shared" ref="W149" si="39">(T149-U149*SIN(-$J$11*PI()/180))/(COS(-$J$11*PI()/180))</f>
        <v>-0.12877253832394991</v>
      </c>
      <c r="X149" s="24">
        <f>IF(MOD(ATAN2(U149,W149)*180/PI()-$J$9+360,360)&gt;5,MOD(ATAN2(U149,W149)*180/PI()-$J$9+360,360)-360,MOD(ATAN2(U149,W149)*180/PI()-$J$9+360,360))</f>
        <v>-0.13832311602618574</v>
      </c>
      <c r="Y149" s="7"/>
      <c r="Z149" s="25">
        <f t="shared" si="30"/>
        <v>-628</v>
      </c>
      <c r="AA149" s="17">
        <f t="shared" si="31"/>
        <v>1.8000000000092164E-2</v>
      </c>
      <c r="AB149" s="24">
        <f t="shared" ref="AB149" si="40">AA149*PI()/180</f>
        <v>3.1415926536058789E-4</v>
      </c>
      <c r="AC149" s="17">
        <f t="shared" ref="AC149" si="41">X149-AA149</f>
        <v>-0.15632311602627791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-9979</v>
      </c>
      <c r="G154" s="2"/>
      <c r="I154" s="1"/>
      <c r="J154" s="3"/>
    </row>
    <row r="155" spans="1:29" x14ac:dyDescent="0.25">
      <c r="A155" t="s">
        <v>77</v>
      </c>
      <c r="B155">
        <v>-9988</v>
      </c>
      <c r="G155" s="2"/>
      <c r="I155" s="44">
        <v>0</v>
      </c>
      <c r="J155" s="40">
        <f>B155</f>
        <v>-9988</v>
      </c>
    </row>
    <row r="156" spans="1:29" x14ac:dyDescent="0.25">
      <c r="A156" s="32" t="s">
        <v>78</v>
      </c>
      <c r="B156" s="32">
        <v>9984</v>
      </c>
      <c r="G156" s="2"/>
      <c r="I156" s="1"/>
      <c r="J156" s="3"/>
    </row>
    <row r="157" spans="1:29" x14ac:dyDescent="0.25">
      <c r="A157" t="s">
        <v>79</v>
      </c>
      <c r="B157">
        <v>9984</v>
      </c>
      <c r="G157" s="2"/>
      <c r="I157" s="44">
        <f>J155</f>
        <v>-9988</v>
      </c>
      <c r="J157" s="40">
        <f>I157+B157</f>
        <v>-4</v>
      </c>
    </row>
    <row r="158" spans="1:29" x14ac:dyDescent="0.25">
      <c r="A158" s="32" t="s">
        <v>80</v>
      </c>
      <c r="B158" s="32">
        <v>40006</v>
      </c>
      <c r="G158" s="2"/>
      <c r="I158" s="1"/>
      <c r="J158" s="3"/>
    </row>
    <row r="159" spans="1:29" x14ac:dyDescent="0.25">
      <c r="A159" t="s">
        <v>81</v>
      </c>
      <c r="B159">
        <v>40006</v>
      </c>
      <c r="G159" s="2"/>
      <c r="I159" s="44">
        <f>J157</f>
        <v>-4</v>
      </c>
      <c r="J159" s="40">
        <f>I159+B159</f>
        <v>40002</v>
      </c>
    </row>
    <row r="160" spans="1:29" x14ac:dyDescent="0.25">
      <c r="A160" s="32" t="s">
        <v>82</v>
      </c>
      <c r="B160" s="32">
        <v>9995</v>
      </c>
      <c r="G160" s="2"/>
      <c r="I160" s="1"/>
      <c r="J160" s="3"/>
    </row>
    <row r="161" spans="1:10" x14ac:dyDescent="0.25">
      <c r="A161" t="s">
        <v>83</v>
      </c>
      <c r="B161">
        <v>9995</v>
      </c>
      <c r="G161" s="2"/>
      <c r="I161" s="44">
        <f>J159</f>
        <v>40002</v>
      </c>
      <c r="J161" s="40">
        <f>I161+B161</f>
        <v>49997</v>
      </c>
    </row>
    <row r="162" spans="1:10" x14ac:dyDescent="0.25">
      <c r="A162" s="32" t="s">
        <v>84</v>
      </c>
      <c r="B162" s="32">
        <v>-9974</v>
      </c>
      <c r="G162" s="2"/>
      <c r="I162" s="1"/>
      <c r="J162" s="3"/>
    </row>
    <row r="163" spans="1:10" x14ac:dyDescent="0.25">
      <c r="A163" t="s">
        <v>85</v>
      </c>
      <c r="B163">
        <v>-9987</v>
      </c>
      <c r="G163" s="2"/>
      <c r="I163" s="44">
        <f>J161</f>
        <v>49997</v>
      </c>
      <c r="J163" s="40">
        <f>I163+B163</f>
        <v>40010</v>
      </c>
    </row>
    <row r="164" spans="1:10" x14ac:dyDescent="0.25">
      <c r="A164" s="32" t="s">
        <v>86</v>
      </c>
      <c r="B164" s="32">
        <v>-40008</v>
      </c>
      <c r="G164" s="2"/>
      <c r="I164" s="1"/>
      <c r="J164" s="3"/>
    </row>
    <row r="165" spans="1:10" ht="15.75" thickBot="1" x14ac:dyDescent="0.3">
      <c r="A165" t="s">
        <v>87</v>
      </c>
      <c r="B165">
        <v>-40008</v>
      </c>
      <c r="G165" s="2"/>
      <c r="I165" s="4">
        <f>J163</f>
        <v>40010</v>
      </c>
      <c r="J165" s="6">
        <f>I165+B165</f>
        <v>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-0.72670616706404556</v>
      </c>
      <c r="L3" s="36" t="s">
        <v>1</v>
      </c>
      <c r="M3" s="11">
        <v>-3874.5166910339485</v>
      </c>
      <c r="N3" s="10" t="s">
        <v>2</v>
      </c>
      <c r="O3" s="36">
        <v>3869.7163919435307</v>
      </c>
      <c r="Q3" s="117" t="s">
        <v>3</v>
      </c>
      <c r="R3" s="117"/>
      <c r="T3" s="49" t="s">
        <v>53</v>
      </c>
      <c r="U3" s="50">
        <v>43690</v>
      </c>
    </row>
    <row r="4" spans="1:21" ht="15.75" thickBot="1" x14ac:dyDescent="0.3">
      <c r="A4" t="s">
        <v>64</v>
      </c>
      <c r="I4" s="34" t="s">
        <v>4</v>
      </c>
      <c r="J4" s="34">
        <f>(M6+M12)/2</f>
        <v>-38.931143710545555</v>
      </c>
      <c r="L4" s="9" t="s">
        <v>5</v>
      </c>
      <c r="M4" s="13">
        <v>359.96083295617728</v>
      </c>
      <c r="N4" s="12" t="s">
        <v>6</v>
      </c>
      <c r="O4" s="9">
        <v>359.69896507760762</v>
      </c>
      <c r="Q4" s="2" t="s">
        <v>7</v>
      </c>
      <c r="R4" s="2">
        <f>MAX(AC20:AC149)</f>
        <v>0.27936313612840991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-172.98809234955144</v>
      </c>
      <c r="N5" s="14" t="s">
        <v>9</v>
      </c>
      <c r="O5" s="9">
        <v>-172.47902509880706</v>
      </c>
      <c r="Q5" s="5" t="s">
        <v>10</v>
      </c>
      <c r="R5" s="5">
        <f>MIN(AC20:AC149)</f>
        <v>-0.25152758085970639</v>
      </c>
      <c r="T5" s="49" t="s">
        <v>55</v>
      </c>
      <c r="U5" s="51">
        <v>13</v>
      </c>
    </row>
    <row r="6" spans="1:21" ht="15.75" thickBot="1" x14ac:dyDescent="0.3">
      <c r="A6" t="s">
        <v>65</v>
      </c>
      <c r="I6" s="33" t="s">
        <v>11</v>
      </c>
      <c r="J6" s="33">
        <f>(O3+O9)/2</f>
        <v>3862.2739051505914</v>
      </c>
      <c r="L6" s="38" t="s">
        <v>12</v>
      </c>
      <c r="M6" s="13">
        <v>-38.881852828969635</v>
      </c>
      <c r="N6" s="14" t="s">
        <v>13</v>
      </c>
      <c r="O6" s="9">
        <v>-1.3626862589200746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-3868.3956891969183</v>
      </c>
      <c r="L7" s="39" t="s">
        <v>15</v>
      </c>
      <c r="M7" s="16">
        <f>SUM(M20:M84)</f>
        <v>2615.336827001855</v>
      </c>
      <c r="N7" s="15" t="s">
        <v>15</v>
      </c>
      <c r="O7" s="37">
        <f>SUM(O20:O84)</f>
        <v>3192.3093982799928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-172.45779363736318</v>
      </c>
      <c r="L9" s="36" t="s">
        <v>18</v>
      </c>
      <c r="M9" s="11">
        <v>-3862.2746873598876</v>
      </c>
      <c r="N9" s="10" t="s">
        <v>19</v>
      </c>
      <c r="O9" s="36">
        <v>3854.8314183576522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-172.96735948358821</v>
      </c>
      <c r="L10" s="9" t="s">
        <v>21</v>
      </c>
      <c r="M10" s="13">
        <v>359.93712660636066</v>
      </c>
      <c r="N10" s="12" t="s">
        <v>22</v>
      </c>
      <c r="O10" s="9">
        <v>359.65134747441095</v>
      </c>
      <c r="T10" s="52"/>
    </row>
    <row r="11" spans="1:21" ht="15.75" thickBot="1" x14ac:dyDescent="0.3">
      <c r="I11" s="34" t="s">
        <v>23</v>
      </c>
      <c r="J11" s="34">
        <f>J9-J10</f>
        <v>0.50956584622502987</v>
      </c>
      <c r="L11" s="38" t="s">
        <v>24</v>
      </c>
      <c r="M11" s="13">
        <v>-172.94662661762499</v>
      </c>
      <c r="N11" s="14" t="s">
        <v>25</v>
      </c>
      <c r="O11" s="9">
        <v>-172.43656217591931</v>
      </c>
    </row>
    <row r="12" spans="1:21" x14ac:dyDescent="0.25">
      <c r="I12" s="9"/>
      <c r="J12" s="9"/>
      <c r="L12" s="38" t="s">
        <v>26</v>
      </c>
      <c r="M12" s="13">
        <v>-38.980434592121469</v>
      </c>
      <c r="N12" s="14" t="s">
        <v>27</v>
      </c>
      <c r="O12" s="9">
        <v>-9.0726075208016593E-2</v>
      </c>
    </row>
    <row r="13" spans="1:21" ht="15.75" thickBot="1" x14ac:dyDescent="0.3">
      <c r="I13" s="9"/>
      <c r="J13" s="9"/>
      <c r="L13" s="39" t="s">
        <v>15</v>
      </c>
      <c r="M13" s="16">
        <f>SUM(M85:M149)</f>
        <v>2157.5020084273033</v>
      </c>
      <c r="N13" s="15" t="s">
        <v>15</v>
      </c>
      <c r="O13" s="37">
        <f>SUM(O85:O149)</f>
        <v>3116.5116316173608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13483</v>
      </c>
      <c r="D20" s="17">
        <v>11335</v>
      </c>
      <c r="E20" s="17">
        <v>13054</v>
      </c>
      <c r="F20" s="17">
        <v>15179</v>
      </c>
      <c r="G20" s="24"/>
      <c r="H20" s="7"/>
      <c r="I20" s="25">
        <f t="shared" ref="I20:J51" si="0">C20-E20</f>
        <v>429</v>
      </c>
      <c r="J20" s="24">
        <f t="shared" si="0"/>
        <v>-3844</v>
      </c>
      <c r="K20" s="7"/>
      <c r="L20" s="25">
        <f>$M$3*SIN(2*PI()/$M$4*(AA20+$M$5))+$M$6</f>
        <v>430.42214156597987</v>
      </c>
      <c r="M20" s="17">
        <f t="shared" ref="M20:M83" si="1">(I20-L20)^2</f>
        <v>2.0224866336876794</v>
      </c>
      <c r="N20" s="17">
        <f>$O$3*COS(2*PI()/$O$4*(AA20+$O$5))+$O$6</f>
        <v>-3839.3635199974374</v>
      </c>
      <c r="O20" s="24">
        <f t="shared" ref="O20:O83" si="2">(J20-N20)^2</f>
        <v>21.496946814163081</v>
      </c>
      <c r="P20" s="7"/>
      <c r="Q20" s="25">
        <f>I20-$J$4</f>
        <v>467.93114371054554</v>
      </c>
      <c r="R20" s="24">
        <f>J20-$J$3</f>
        <v>-3843.2732938329359</v>
      </c>
      <c r="S20" s="7"/>
      <c r="T20" s="25">
        <f>Q20/$J$7</f>
        <v>-0.12096258534702492</v>
      </c>
      <c r="U20" s="24">
        <f>R20/$J$6</f>
        <v>-0.99508045990929928</v>
      </c>
      <c r="V20" s="7"/>
      <c r="W20" s="25">
        <f>(T20-U20*SIN(-$J$11*PI()/180))/(COS(-$J$11*PI()/180))</f>
        <v>-0.12981745202116568</v>
      </c>
      <c r="X20" s="24">
        <f>IF(MOD(ATAN2(U20,W20)*180/PI()-$J$9+360,360)&gt;5,MOD(ATAN2(U20,W20)*180/PI()-$J$9+360,360)-360,MOD(ATAN2(U20,W20)*180/PI()-$J$9+360,360))</f>
        <v>-0.10941988230729294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-7.3419882307292933E-2</v>
      </c>
      <c r="AD20" s="17">
        <f ca="1">INDIRECT("AC"&amp;AE20)-AC20</f>
        <v>-1.6973084973703284E-2</v>
      </c>
      <c r="AE20" s="17">
        <v>149</v>
      </c>
    </row>
    <row r="21" spans="1:31" s="17" customFormat="1" x14ac:dyDescent="0.25">
      <c r="A21" s="17">
        <v>1</v>
      </c>
      <c r="B21" s="17">
        <v>637</v>
      </c>
      <c r="C21" s="17">
        <v>13674</v>
      </c>
      <c r="D21" s="17">
        <v>11373</v>
      </c>
      <c r="E21" s="17">
        <v>12869</v>
      </c>
      <c r="F21" s="17">
        <v>15152</v>
      </c>
      <c r="G21" s="24"/>
      <c r="H21" s="7"/>
      <c r="I21" s="25">
        <f t="shared" si="0"/>
        <v>805</v>
      </c>
      <c r="J21" s="24">
        <f t="shared" si="0"/>
        <v>-3779</v>
      </c>
      <c r="K21" s="7"/>
      <c r="L21" s="25">
        <f t="shared" ref="L21:L84" si="3">$M$3*SIN(2*PI()/$M$4*(AA21+$M$5))+$M$6</f>
        <v>812.30273532243348</v>
      </c>
      <c r="M21" s="17">
        <f t="shared" si="1"/>
        <v>53.329943189517586</v>
      </c>
      <c r="N21" s="17">
        <f t="shared" ref="N21:N84" si="4">$O$3*COS(2*PI()/$O$4*(AA21+$O$5))+$O$6</f>
        <v>-3770.7039306262332</v>
      </c>
      <c r="O21" s="24">
        <f t="shared" si="2"/>
        <v>68.824767054352137</v>
      </c>
      <c r="P21" s="7"/>
      <c r="Q21" s="25">
        <f t="shared" ref="Q21:Q84" si="5">I21-$J$4</f>
        <v>843.9311437105456</v>
      </c>
      <c r="R21" s="24">
        <f t="shared" ref="R21:R84" si="6">J21-$J$3</f>
        <v>-3778.2732938329359</v>
      </c>
      <c r="S21" s="7"/>
      <c r="T21" s="25">
        <f t="shared" ref="T21:T84" si="7">Q21/$J$7</f>
        <v>-0.21816050154004446</v>
      </c>
      <c r="U21" s="24">
        <f t="shared" ref="U21:U84" si="8">R21/$J$6</f>
        <v>-0.9782509958173512</v>
      </c>
      <c r="V21" s="7"/>
      <c r="W21" s="25">
        <f t="shared" ref="W21:W84" si="9">(T21-U21*SIN(-$J$11*PI()/180))/(COS(-$J$11*PI()/180))</f>
        <v>-0.2268695338334473</v>
      </c>
      <c r="X21" s="24">
        <f t="shared" ref="X21:X83" si="10">MOD(ATAN2(U21,W21)*180/PI()-$J$9+360,360)</f>
        <v>5.5146373157443804</v>
      </c>
      <c r="Y21" s="7"/>
      <c r="Z21" s="25">
        <f t="shared" ref="Z21:Z84" si="11">B21</f>
        <v>637</v>
      </c>
      <c r="AA21" s="17">
        <f>360/40000*Z21+AA20</f>
        <v>5.6970000000000001</v>
      </c>
      <c r="AB21" s="24">
        <f t="shared" ref="AB21:AB84" si="12">AA21*PI()/180</f>
        <v>9.9431407486116952E-2</v>
      </c>
      <c r="AC21" s="17">
        <f t="shared" ref="AC21:AC84" si="13">X21-AA21</f>
        <v>-0.18236268425561963</v>
      </c>
      <c r="AD21" s="17">
        <f t="shared" ref="AD21:AD83" ca="1" si="14">INDIRECT("AC"&amp;AE21)-AC21</f>
        <v>5.4907060670809749E-2</v>
      </c>
      <c r="AE21" s="17">
        <v>148</v>
      </c>
    </row>
    <row r="22" spans="1:31" s="17" customFormat="1" x14ac:dyDescent="0.25">
      <c r="A22" s="17">
        <v>2</v>
      </c>
      <c r="B22" s="17">
        <v>641</v>
      </c>
      <c r="C22" s="17">
        <v>13853</v>
      </c>
      <c r="D22" s="17">
        <v>11412</v>
      </c>
      <c r="E22" s="17">
        <v>12676</v>
      </c>
      <c r="F22" s="17">
        <v>15084</v>
      </c>
      <c r="G22" s="24"/>
      <c r="H22" s="7"/>
      <c r="I22" s="25">
        <f t="shared" si="0"/>
        <v>1177</v>
      </c>
      <c r="J22" s="24">
        <f t="shared" si="0"/>
        <v>-3672</v>
      </c>
      <c r="K22" s="7"/>
      <c r="L22" s="25">
        <f t="shared" si="3"/>
        <v>1187.9762245547697</v>
      </c>
      <c r="M22" s="17">
        <f t="shared" si="1"/>
        <v>120.47750547672962</v>
      </c>
      <c r="N22" s="17">
        <f>$O$3*COS(2*PI()/$O$4*(AA22+$O$5))+$O$6</f>
        <v>-3663.4886850138091</v>
      </c>
      <c r="O22" s="24">
        <f>(J22-N22)^2</f>
        <v>72.442482794157499</v>
      </c>
      <c r="P22" s="7"/>
      <c r="Q22" s="25">
        <f t="shared" si="5"/>
        <v>1215.9311437105455</v>
      </c>
      <c r="R22" s="24">
        <f t="shared" si="6"/>
        <v>-3671.2732938329359</v>
      </c>
      <c r="S22" s="7"/>
      <c r="T22" s="25">
        <f t="shared" si="7"/>
        <v>-0.3143243973480318</v>
      </c>
      <c r="U22" s="24">
        <f t="shared" si="8"/>
        <v>-0.95054710877368276</v>
      </c>
      <c r="V22" s="7"/>
      <c r="W22" s="25">
        <f t="shared" si="9"/>
        <v>-0.32279083902864492</v>
      </c>
      <c r="X22" s="24">
        <f t="shared" si="10"/>
        <v>11.214472419140293</v>
      </c>
      <c r="Y22" s="7"/>
      <c r="Z22" s="25">
        <f t="shared" si="11"/>
        <v>641</v>
      </c>
      <c r="AA22" s="17">
        <f t="shared" ref="AA22:AA85" si="15">360/40000*Z22+AA21</f>
        <v>11.465999999999999</v>
      </c>
      <c r="AB22" s="24">
        <f t="shared" si="12"/>
        <v>0.20011945203366982</v>
      </c>
      <c r="AC22" s="17">
        <f t="shared" si="13"/>
        <v>-0.25152758085970639</v>
      </c>
      <c r="AD22" s="17">
        <f t="shared" ca="1" si="14"/>
        <v>9.8805696419004718E-2</v>
      </c>
      <c r="AE22" s="17">
        <v>147</v>
      </c>
    </row>
    <row r="23" spans="1:31" s="17" customFormat="1" x14ac:dyDescent="0.25">
      <c r="A23" s="17">
        <v>3</v>
      </c>
      <c r="B23" s="17">
        <v>636</v>
      </c>
      <c r="C23" s="17">
        <v>14040</v>
      </c>
      <c r="D23" s="17">
        <v>11496</v>
      </c>
      <c r="E23" s="17">
        <v>12499</v>
      </c>
      <c r="F23" s="17">
        <v>15023</v>
      </c>
      <c r="G23" s="24"/>
      <c r="H23" s="7"/>
      <c r="I23" s="25">
        <f t="shared" si="0"/>
        <v>1541</v>
      </c>
      <c r="J23" s="24">
        <f t="shared" si="0"/>
        <v>-3527</v>
      </c>
      <c r="K23" s="7"/>
      <c r="L23" s="25">
        <f t="shared" si="3"/>
        <v>1548.4437718882359</v>
      </c>
      <c r="M23" s="17">
        <f t="shared" si="1"/>
        <v>55.409739924091276</v>
      </c>
      <c r="N23" s="17">
        <f t="shared" si="4"/>
        <v>-3520.3822139455106</v>
      </c>
      <c r="O23" s="24">
        <f t="shared" si="2"/>
        <v>43.795092262994949</v>
      </c>
      <c r="P23" s="7"/>
      <c r="Q23" s="25">
        <f t="shared" si="5"/>
        <v>1579.9311437105455</v>
      </c>
      <c r="R23" s="24">
        <f t="shared" si="6"/>
        <v>-3526.2732938329359</v>
      </c>
      <c r="S23" s="7"/>
      <c r="T23" s="25">
        <f t="shared" si="7"/>
        <v>-0.40842025238595492</v>
      </c>
      <c r="U23" s="24">
        <f t="shared" si="8"/>
        <v>-0.91300445810702935</v>
      </c>
      <c r="V23" s="7"/>
      <c r="W23" s="25">
        <f t="shared" si="9"/>
        <v>-0.41655651731135573</v>
      </c>
      <c r="X23" s="24">
        <f t="shared" si="10"/>
        <v>16.98254475626743</v>
      </c>
      <c r="Y23" s="7"/>
      <c r="Z23" s="25">
        <f t="shared" si="11"/>
        <v>636</v>
      </c>
      <c r="AA23" s="17">
        <f t="shared" si="15"/>
        <v>17.189999999999998</v>
      </c>
      <c r="AB23" s="24">
        <f t="shared" si="12"/>
        <v>0.30002209841782518</v>
      </c>
      <c r="AC23" s="17">
        <f t="shared" si="13"/>
        <v>-0.20745524373256785</v>
      </c>
      <c r="AD23" s="17">
        <f t="shared" ca="1" si="14"/>
        <v>5.9086465776896802E-2</v>
      </c>
      <c r="AE23" s="17">
        <v>146</v>
      </c>
    </row>
    <row r="24" spans="1:31" s="17" customFormat="1" x14ac:dyDescent="0.25">
      <c r="A24" s="17">
        <v>4</v>
      </c>
      <c r="B24" s="17">
        <v>612</v>
      </c>
      <c r="C24" s="17">
        <v>14198</v>
      </c>
      <c r="D24" s="17">
        <v>11574</v>
      </c>
      <c r="E24" s="17">
        <v>12324</v>
      </c>
      <c r="F24" s="17">
        <v>14927</v>
      </c>
      <c r="G24" s="24"/>
      <c r="H24" s="7"/>
      <c r="I24" s="25">
        <f t="shared" si="0"/>
        <v>1874</v>
      </c>
      <c r="J24" s="24">
        <f t="shared" si="0"/>
        <v>-3353</v>
      </c>
      <c r="K24" s="7"/>
      <c r="L24" s="25">
        <f t="shared" si="3"/>
        <v>1880.4024221706838</v>
      </c>
      <c r="M24" s="17">
        <f t="shared" si="1"/>
        <v>40.991009651664086</v>
      </c>
      <c r="N24" s="17">
        <f t="shared" si="4"/>
        <v>-3349.4693337666135</v>
      </c>
      <c r="O24" s="24">
        <f t="shared" si="2"/>
        <v>12.465604051575298</v>
      </c>
      <c r="P24" s="7"/>
      <c r="Q24" s="25">
        <f t="shared" si="5"/>
        <v>1912.9311437105455</v>
      </c>
      <c r="R24" s="24">
        <f t="shared" si="6"/>
        <v>-3352.2732938329359</v>
      </c>
      <c r="S24" s="7"/>
      <c r="T24" s="25">
        <f t="shared" si="7"/>
        <v>-0.49450244943987914</v>
      </c>
      <c r="U24" s="24">
        <f t="shared" si="8"/>
        <v>-0.8679532773070453</v>
      </c>
      <c r="V24" s="7"/>
      <c r="W24" s="25">
        <f t="shared" si="9"/>
        <v>-0.50224144103728396</v>
      </c>
      <c r="X24" s="24">
        <f t="shared" si="10"/>
        <v>22.513627726208483</v>
      </c>
      <c r="Y24" s="7"/>
      <c r="Z24" s="25">
        <f t="shared" si="11"/>
        <v>612</v>
      </c>
      <c r="AA24" s="17">
        <f t="shared" si="15"/>
        <v>22.697999999999997</v>
      </c>
      <c r="AB24" s="24">
        <f t="shared" si="12"/>
        <v>0.39615483361767284</v>
      </c>
      <c r="AC24" s="17">
        <f t="shared" si="13"/>
        <v>-0.18437227379151366</v>
      </c>
      <c r="AD24" s="17">
        <f t="shared" ca="1" si="14"/>
        <v>5.3026920964494906E-2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14357</v>
      </c>
      <c r="D25" s="17">
        <v>11671</v>
      </c>
      <c r="E25" s="17">
        <v>12163</v>
      </c>
      <c r="F25" s="17">
        <v>14822</v>
      </c>
      <c r="G25" s="24"/>
      <c r="H25" s="7"/>
      <c r="I25" s="25">
        <f t="shared" si="0"/>
        <v>2194</v>
      </c>
      <c r="J25" s="24">
        <f t="shared" si="0"/>
        <v>-3151</v>
      </c>
      <c r="K25" s="7"/>
      <c r="L25" s="25">
        <f t="shared" si="3"/>
        <v>2197.1199214252688</v>
      </c>
      <c r="M25" s="17">
        <f t="shared" si="1"/>
        <v>9.7339096998512087</v>
      </c>
      <c r="N25" s="17">
        <f t="shared" si="4"/>
        <v>-3145.8150566596264</v>
      </c>
      <c r="O25" s="24">
        <f t="shared" si="2"/>
        <v>26.883637442884471</v>
      </c>
      <c r="P25" s="7"/>
      <c r="Q25" s="25">
        <f t="shared" si="5"/>
        <v>2232.9311437105457</v>
      </c>
      <c r="R25" s="24">
        <f t="shared" si="6"/>
        <v>-3150.2732938329359</v>
      </c>
      <c r="S25" s="7"/>
      <c r="T25" s="25">
        <f t="shared" si="7"/>
        <v>-0.57722408024244898</v>
      </c>
      <c r="U25" s="24">
        <f t="shared" si="8"/>
        <v>-0.81565248120591427</v>
      </c>
      <c r="V25" s="7"/>
      <c r="W25" s="25">
        <f t="shared" si="9"/>
        <v>-0.58450118871208934</v>
      </c>
      <c r="X25" s="24">
        <f t="shared" si="10"/>
        <v>28.083391723755597</v>
      </c>
      <c r="Y25" s="7"/>
      <c r="Z25" s="25">
        <f t="shared" si="11"/>
        <v>617</v>
      </c>
      <c r="AA25" s="17">
        <f t="shared" si="15"/>
        <v>28.250999999999998</v>
      </c>
      <c r="AB25" s="24">
        <f t="shared" si="12"/>
        <v>0.49307296698091801</v>
      </c>
      <c r="AC25" s="17">
        <f t="shared" si="13"/>
        <v>-0.16760827624440111</v>
      </c>
      <c r="AD25" s="17">
        <f t="shared" ca="1" si="14"/>
        <v>4.58242188367457E-2</v>
      </c>
      <c r="AE25" s="17">
        <v>144</v>
      </c>
    </row>
    <row r="26" spans="1:31" s="17" customFormat="1" x14ac:dyDescent="0.25">
      <c r="A26" s="17">
        <v>6</v>
      </c>
      <c r="B26" s="17">
        <v>617</v>
      </c>
      <c r="C26" s="17">
        <v>14512</v>
      </c>
      <c r="D26" s="17">
        <v>11795</v>
      </c>
      <c r="E26" s="17">
        <v>12018</v>
      </c>
      <c r="F26" s="17">
        <v>14714</v>
      </c>
      <c r="G26" s="24"/>
      <c r="H26" s="7"/>
      <c r="I26" s="25">
        <f t="shared" si="0"/>
        <v>2494</v>
      </c>
      <c r="J26" s="24">
        <f t="shared" si="0"/>
        <v>-2919</v>
      </c>
      <c r="K26" s="7"/>
      <c r="L26" s="25">
        <f t="shared" si="3"/>
        <v>2492.8462489253352</v>
      </c>
      <c r="M26" s="17">
        <f t="shared" si="1"/>
        <v>1.3311415422901733</v>
      </c>
      <c r="N26" s="17">
        <f t="shared" si="4"/>
        <v>-2912.5982778274711</v>
      </c>
      <c r="O26" s="24">
        <f t="shared" si="2"/>
        <v>40.98204677424858</v>
      </c>
      <c r="P26" s="7"/>
      <c r="Q26" s="25">
        <f t="shared" si="5"/>
        <v>2532.9311437105457</v>
      </c>
      <c r="R26" s="24">
        <f t="shared" si="6"/>
        <v>-2918.2732938329359</v>
      </c>
      <c r="S26" s="7"/>
      <c r="T26" s="25">
        <f t="shared" si="7"/>
        <v>-0.65477560911985822</v>
      </c>
      <c r="U26" s="24">
        <f t="shared" si="8"/>
        <v>-0.75558424013926884</v>
      </c>
      <c r="V26" s="7"/>
      <c r="W26" s="25">
        <f t="shared" si="9"/>
        <v>-0.66152154760370518</v>
      </c>
      <c r="X26" s="24">
        <f t="shared" si="10"/>
        <v>33.660264031469978</v>
      </c>
      <c r="Y26" s="7"/>
      <c r="Z26" s="25">
        <f t="shared" si="11"/>
        <v>617</v>
      </c>
      <c r="AA26" s="17">
        <f t="shared" si="15"/>
        <v>33.803999999999995</v>
      </c>
      <c r="AB26" s="24">
        <f t="shared" si="12"/>
        <v>0.58999110034416302</v>
      </c>
      <c r="AC26" s="17">
        <f t="shared" si="13"/>
        <v>-0.14373596853001658</v>
      </c>
      <c r="AD26" s="17">
        <f t="shared" ca="1" si="14"/>
        <v>5.0139005586274266E-2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14648</v>
      </c>
      <c r="D27" s="17">
        <v>11925</v>
      </c>
      <c r="E27" s="17">
        <v>11884</v>
      </c>
      <c r="F27" s="17">
        <v>14578</v>
      </c>
      <c r="G27" s="24"/>
      <c r="H27" s="7"/>
      <c r="I27" s="25">
        <f t="shared" si="0"/>
        <v>2764</v>
      </c>
      <c r="J27" s="24">
        <f t="shared" si="0"/>
        <v>-2653</v>
      </c>
      <c r="K27" s="7"/>
      <c r="L27" s="25">
        <f t="shared" si="3"/>
        <v>2764.3850415934385</v>
      </c>
      <c r="M27" s="17">
        <f t="shared" si="1"/>
        <v>0.14825702867763815</v>
      </c>
      <c r="N27" s="17">
        <f t="shared" si="4"/>
        <v>-2652.4547810331105</v>
      </c>
      <c r="O27" s="24">
        <f t="shared" si="2"/>
        <v>0.29726372185603067</v>
      </c>
      <c r="P27" s="7"/>
      <c r="Q27" s="25">
        <f t="shared" si="5"/>
        <v>2802.9311437105457</v>
      </c>
      <c r="R27" s="24">
        <f t="shared" si="6"/>
        <v>-2652.2732938329359</v>
      </c>
      <c r="S27" s="7"/>
      <c r="T27" s="25">
        <f t="shared" si="7"/>
        <v>-0.72457198510952647</v>
      </c>
      <c r="U27" s="24">
        <f t="shared" si="8"/>
        <v>-0.68671289477837349</v>
      </c>
      <c r="V27" s="7"/>
      <c r="W27" s="25">
        <f t="shared" si="9"/>
        <v>-0.73070815352789509</v>
      </c>
      <c r="X27" s="24">
        <f t="shared" si="10"/>
        <v>39.235623596471726</v>
      </c>
      <c r="Y27" s="7"/>
      <c r="Z27" s="25">
        <f t="shared" si="11"/>
        <v>616</v>
      </c>
      <c r="AA27" s="17">
        <f t="shared" si="15"/>
        <v>39.347999999999992</v>
      </c>
      <c r="AB27" s="24">
        <f t="shared" si="12"/>
        <v>0.68675215407472867</v>
      </c>
      <c r="AC27" s="17">
        <f t="shared" si="13"/>
        <v>-0.11237640352826617</v>
      </c>
      <c r="AD27" s="17">
        <f t="shared" ca="1" si="14"/>
        <v>1.1288652335721849E-2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14780</v>
      </c>
      <c r="D28" s="17">
        <v>12078</v>
      </c>
      <c r="E28" s="17">
        <v>11759</v>
      </c>
      <c r="F28" s="17">
        <v>14438</v>
      </c>
      <c r="G28" s="24"/>
      <c r="H28" s="7"/>
      <c r="I28" s="25">
        <f t="shared" si="0"/>
        <v>3021</v>
      </c>
      <c r="J28" s="24">
        <f t="shared" si="0"/>
        <v>-2360</v>
      </c>
      <c r="K28" s="7"/>
      <c r="L28" s="25">
        <f t="shared" si="3"/>
        <v>3015.6933343577793</v>
      </c>
      <c r="M28" s="17">
        <f t="shared" si="1"/>
        <v>28.160700238325109</v>
      </c>
      <c r="N28" s="17">
        <f t="shared" si="4"/>
        <v>-2359.7580309769937</v>
      </c>
      <c r="O28" s="24">
        <f t="shared" si="2"/>
        <v>5.85490080946122E-2</v>
      </c>
      <c r="P28" s="7"/>
      <c r="Q28" s="25">
        <f t="shared" si="5"/>
        <v>3059.9311437105457</v>
      </c>
      <c r="R28" s="24">
        <f t="shared" si="6"/>
        <v>-2359.2732938329359</v>
      </c>
      <c r="S28" s="7"/>
      <c r="T28" s="25">
        <f t="shared" si="7"/>
        <v>-0.79100779484784034</v>
      </c>
      <c r="U28" s="24">
        <f t="shared" si="8"/>
        <v>-0.61085084894851527</v>
      </c>
      <c r="V28" s="7"/>
      <c r="W28" s="25">
        <f t="shared" si="9"/>
        <v>-0.79647188614708553</v>
      </c>
      <c r="X28" s="24">
        <f t="shared" si="10"/>
        <v>44.971539092202192</v>
      </c>
      <c r="Y28" s="7"/>
      <c r="Z28" s="25">
        <f t="shared" si="11"/>
        <v>632</v>
      </c>
      <c r="AA28" s="17">
        <f t="shared" si="15"/>
        <v>45.035999999999994</v>
      </c>
      <c r="AB28" s="24">
        <f t="shared" si="12"/>
        <v>0.78602648192816615</v>
      </c>
      <c r="AC28" s="17">
        <f t="shared" si="13"/>
        <v>-6.4460907797801781E-2</v>
      </c>
      <c r="AD28" s="17">
        <f t="shared" ca="1" si="14"/>
        <v>6.9113730889625913E-2</v>
      </c>
      <c r="AE28" s="17">
        <v>141</v>
      </c>
    </row>
    <row r="29" spans="1:31" s="17" customFormat="1" x14ac:dyDescent="0.25">
      <c r="A29" s="17">
        <v>9</v>
      </c>
      <c r="B29" s="17">
        <v>633</v>
      </c>
      <c r="C29" s="17">
        <v>14894</v>
      </c>
      <c r="D29" s="17">
        <v>12234</v>
      </c>
      <c r="E29" s="17">
        <v>11649</v>
      </c>
      <c r="F29" s="17">
        <v>14276</v>
      </c>
      <c r="G29" s="24"/>
      <c r="H29" s="7"/>
      <c r="I29" s="25">
        <f t="shared" si="0"/>
        <v>3245</v>
      </c>
      <c r="J29" s="24">
        <f t="shared" si="0"/>
        <v>-2042</v>
      </c>
      <c r="K29" s="7"/>
      <c r="L29" s="25">
        <f t="shared" si="3"/>
        <v>3237.2407686443125</v>
      </c>
      <c r="M29" s="17">
        <f t="shared" si="1"/>
        <v>60.205671231083478</v>
      </c>
      <c r="N29" s="17">
        <f t="shared" si="4"/>
        <v>-2043.2818467510783</v>
      </c>
      <c r="O29" s="24">
        <f t="shared" si="2"/>
        <v>1.6431310932500429</v>
      </c>
      <c r="P29" s="7"/>
      <c r="Q29" s="25">
        <f t="shared" si="5"/>
        <v>3283.9311437105457</v>
      </c>
      <c r="R29" s="24">
        <f t="shared" si="6"/>
        <v>-2041.2732938329359</v>
      </c>
      <c r="S29" s="7"/>
      <c r="T29" s="25">
        <f t="shared" si="7"/>
        <v>-0.84891293640963916</v>
      </c>
      <c r="U29" s="24">
        <f t="shared" si="8"/>
        <v>-0.52851593231406147</v>
      </c>
      <c r="V29" s="7"/>
      <c r="W29" s="25">
        <f t="shared" si="9"/>
        <v>-0.85364704455403895</v>
      </c>
      <c r="X29" s="24">
        <f t="shared" si="10"/>
        <v>50.695025618959903</v>
      </c>
      <c r="Y29" s="7"/>
      <c r="Z29" s="25">
        <f t="shared" si="11"/>
        <v>633</v>
      </c>
      <c r="AA29" s="17">
        <f t="shared" si="15"/>
        <v>50.73299999999999</v>
      </c>
      <c r="AB29" s="24">
        <f t="shared" si="12"/>
        <v>0.88545788941428294</v>
      </c>
      <c r="AC29" s="17">
        <f t="shared" si="13"/>
        <v>-3.7974381040086769E-2</v>
      </c>
      <c r="AD29" s="17">
        <f t="shared" ca="1" si="14"/>
        <v>5.3822866608825848E-2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14983</v>
      </c>
      <c r="D30" s="17">
        <v>12401</v>
      </c>
      <c r="E30" s="17">
        <v>11547</v>
      </c>
      <c r="F30" s="17">
        <v>14099</v>
      </c>
      <c r="G30" s="24"/>
      <c r="H30" s="7"/>
      <c r="I30" s="25">
        <f t="shared" si="0"/>
        <v>3436</v>
      </c>
      <c r="J30" s="24">
        <f t="shared" si="0"/>
        <v>-1698</v>
      </c>
      <c r="K30" s="7"/>
      <c r="L30" s="25">
        <f t="shared" si="3"/>
        <v>3428.5934682158418</v>
      </c>
      <c r="M30" s="17">
        <f t="shared" si="1"/>
        <v>54.856713069746135</v>
      </c>
      <c r="N30" s="17">
        <f t="shared" si="4"/>
        <v>-1702.2306618635673</v>
      </c>
      <c r="O30" s="24">
        <f t="shared" si="2"/>
        <v>17.898499803842913</v>
      </c>
      <c r="P30" s="7"/>
      <c r="Q30" s="25">
        <f t="shared" si="5"/>
        <v>3474.9311437105457</v>
      </c>
      <c r="R30" s="24">
        <f t="shared" si="6"/>
        <v>-1697.2732938329359</v>
      </c>
      <c r="S30" s="7"/>
      <c r="T30" s="25">
        <f t="shared" si="7"/>
        <v>-0.89828740979492294</v>
      </c>
      <c r="U30" s="24">
        <f t="shared" si="8"/>
        <v>-0.43944923004282854</v>
      </c>
      <c r="V30" s="7"/>
      <c r="W30" s="25">
        <f t="shared" si="9"/>
        <v>-0.90223132600263178</v>
      </c>
      <c r="X30" s="24">
        <f t="shared" si="10"/>
        <v>56.488499616252739</v>
      </c>
      <c r="Y30" s="7"/>
      <c r="Z30" s="25">
        <f t="shared" si="11"/>
        <v>641</v>
      </c>
      <c r="AA30" s="17">
        <f t="shared" si="15"/>
        <v>56.501999999999988</v>
      </c>
      <c r="AB30" s="24">
        <f t="shared" si="12"/>
        <v>0.98614593396183592</v>
      </c>
      <c r="AC30" s="17">
        <f t="shared" si="13"/>
        <v>-1.35003837472496E-2</v>
      </c>
      <c r="AD30" s="17">
        <f t="shared" ca="1" si="14"/>
        <v>3.1579198788271867E-2</v>
      </c>
      <c r="AE30" s="17">
        <v>139</v>
      </c>
    </row>
    <row r="31" spans="1:31" s="17" customFormat="1" x14ac:dyDescent="0.25">
      <c r="A31" s="17">
        <v>11</v>
      </c>
      <c r="B31" s="17">
        <v>628</v>
      </c>
      <c r="C31" s="17">
        <v>15062</v>
      </c>
      <c r="D31" s="17">
        <v>12583</v>
      </c>
      <c r="E31" s="17">
        <v>11473</v>
      </c>
      <c r="F31" s="17">
        <v>13931</v>
      </c>
      <c r="G31" s="24"/>
      <c r="H31" s="7"/>
      <c r="I31" s="25">
        <f t="shared" si="0"/>
        <v>3589</v>
      </c>
      <c r="J31" s="24">
        <f t="shared" si="0"/>
        <v>-1348</v>
      </c>
      <c r="K31" s="7"/>
      <c r="L31" s="25">
        <f t="shared" si="3"/>
        <v>3582.0063882982704</v>
      </c>
      <c r="M31" s="17">
        <f t="shared" si="1"/>
        <v>48.910604634569268</v>
      </c>
      <c r="N31" s="17">
        <f t="shared" si="4"/>
        <v>-1351.3363454071177</v>
      </c>
      <c r="O31" s="24">
        <f t="shared" si="2"/>
        <v>11.131200675595592</v>
      </c>
      <c r="P31" s="7"/>
      <c r="Q31" s="25">
        <f t="shared" si="5"/>
        <v>3627.9311437105457</v>
      </c>
      <c r="R31" s="24">
        <f t="shared" si="6"/>
        <v>-1347.2732938329359</v>
      </c>
      <c r="S31" s="7"/>
      <c r="T31" s="25">
        <f t="shared" si="7"/>
        <v>-0.93783868952240168</v>
      </c>
      <c r="U31" s="24">
        <f t="shared" si="8"/>
        <v>-0.34882903877849264</v>
      </c>
      <c r="V31" s="7"/>
      <c r="W31" s="25">
        <f t="shared" si="9"/>
        <v>-0.94097820881546324</v>
      </c>
      <c r="X31" s="24">
        <f t="shared" si="10"/>
        <v>62.117599842603624</v>
      </c>
      <c r="Y31" s="7"/>
      <c r="Z31" s="25">
        <f t="shared" si="11"/>
        <v>628</v>
      </c>
      <c r="AA31" s="17">
        <f t="shared" si="15"/>
        <v>62.153999999999989</v>
      </c>
      <c r="AB31" s="24">
        <f t="shared" si="12"/>
        <v>1.0847919432845552</v>
      </c>
      <c r="AC31" s="17">
        <f t="shared" si="13"/>
        <v>-3.6400157396364818E-2</v>
      </c>
      <c r="AD31" s="17">
        <f t="shared" ca="1" si="14"/>
        <v>6.6511811299704959E-2</v>
      </c>
      <c r="AE31" s="17">
        <v>138</v>
      </c>
    </row>
    <row r="32" spans="1:31" s="17" customFormat="1" x14ac:dyDescent="0.25">
      <c r="A32" s="17">
        <v>12</v>
      </c>
      <c r="B32" s="17">
        <v>627</v>
      </c>
      <c r="C32" s="17">
        <v>15118</v>
      </c>
      <c r="D32" s="17">
        <v>12756</v>
      </c>
      <c r="E32" s="17">
        <v>11411</v>
      </c>
      <c r="F32" s="17">
        <v>13739</v>
      </c>
      <c r="G32" s="24"/>
      <c r="H32" s="7"/>
      <c r="I32" s="25">
        <f t="shared" si="0"/>
        <v>3707</v>
      </c>
      <c r="J32" s="24">
        <f t="shared" si="0"/>
        <v>-983</v>
      </c>
      <c r="K32" s="7"/>
      <c r="L32" s="25">
        <f t="shared" si="3"/>
        <v>3700.0456577377868</v>
      </c>
      <c r="M32" s="17">
        <f t="shared" si="1"/>
        <v>48.362876300005041</v>
      </c>
      <c r="N32" s="17">
        <f t="shared" si="4"/>
        <v>-987.88234870158158</v>
      </c>
      <c r="O32" s="24">
        <f t="shared" si="2"/>
        <v>23.837328843835312</v>
      </c>
      <c r="P32" s="7"/>
      <c r="Q32" s="25">
        <f t="shared" si="5"/>
        <v>3745.9311437105457</v>
      </c>
      <c r="R32" s="24">
        <f t="shared" si="6"/>
        <v>-982.27329383293591</v>
      </c>
      <c r="S32" s="7"/>
      <c r="T32" s="25">
        <f t="shared" si="7"/>
        <v>-0.96834229088084933</v>
      </c>
      <c r="U32" s="24">
        <f t="shared" si="8"/>
        <v>-0.25432512503139953</v>
      </c>
      <c r="V32" s="7"/>
      <c r="W32" s="25">
        <f t="shared" si="9"/>
        <v>-0.97064251423734416</v>
      </c>
      <c r="X32" s="24">
        <f t="shared" si="10"/>
        <v>67.775366930378482</v>
      </c>
      <c r="Y32" s="7"/>
      <c r="Z32" s="25">
        <f t="shared" si="11"/>
        <v>627</v>
      </c>
      <c r="AA32" s="17">
        <f t="shared" si="15"/>
        <v>67.796999999999983</v>
      </c>
      <c r="AB32" s="24">
        <f t="shared" si="12"/>
        <v>1.1832808729745952</v>
      </c>
      <c r="AC32" s="17">
        <f t="shared" si="13"/>
        <v>-2.1633069621501022E-2</v>
      </c>
      <c r="AD32" s="17">
        <f t="shared" ca="1" si="14"/>
        <v>4.4389060853745832E-2</v>
      </c>
      <c r="AE32" s="17">
        <v>137</v>
      </c>
    </row>
    <row r="33" spans="1:31" s="17" customFormat="1" x14ac:dyDescent="0.25">
      <c r="A33" s="17">
        <v>13</v>
      </c>
      <c r="B33" s="17">
        <v>601</v>
      </c>
      <c r="C33" s="17">
        <v>15159</v>
      </c>
      <c r="D33" s="17">
        <v>12941</v>
      </c>
      <c r="E33" s="17">
        <v>11371</v>
      </c>
      <c r="F33" s="17">
        <v>13565</v>
      </c>
      <c r="G33" s="24"/>
      <c r="H33" s="7"/>
      <c r="I33" s="25">
        <f t="shared" si="0"/>
        <v>3788</v>
      </c>
      <c r="J33" s="24">
        <f t="shared" si="0"/>
        <v>-624</v>
      </c>
      <c r="K33" s="7"/>
      <c r="L33" s="25">
        <f t="shared" si="3"/>
        <v>3779.1786196402577</v>
      </c>
      <c r="M33" s="17">
        <f t="shared" si="1"/>
        <v>77.816751451247313</v>
      </c>
      <c r="N33" s="17">
        <f t="shared" si="4"/>
        <v>-630.46299125643509</v>
      </c>
      <c r="O33" s="24">
        <f t="shared" si="2"/>
        <v>41.77025598075641</v>
      </c>
      <c r="P33" s="7"/>
      <c r="Q33" s="25">
        <f t="shared" si="5"/>
        <v>3826.9311437105457</v>
      </c>
      <c r="R33" s="24">
        <f t="shared" si="6"/>
        <v>-623.27329383293591</v>
      </c>
      <c r="S33" s="7"/>
      <c r="T33" s="25">
        <f t="shared" si="7"/>
        <v>-0.98928120367774974</v>
      </c>
      <c r="U33" s="24">
        <f t="shared" si="8"/>
        <v>-0.16137470027740933</v>
      </c>
      <c r="V33" s="7"/>
      <c r="W33" s="25">
        <f t="shared" si="9"/>
        <v>-0.99075556929691955</v>
      </c>
      <c r="X33" s="24">
        <f t="shared" si="10"/>
        <v>73.206672008840258</v>
      </c>
      <c r="Y33" s="7"/>
      <c r="Z33" s="25">
        <f t="shared" si="11"/>
        <v>601</v>
      </c>
      <c r="AA33" s="17">
        <f t="shared" si="15"/>
        <v>73.205999999999989</v>
      </c>
      <c r="AB33" s="24">
        <f t="shared" si="12"/>
        <v>1.2776857322149686</v>
      </c>
      <c r="AC33" s="17">
        <f t="shared" si="13"/>
        <v>6.7200884026874519E-4</v>
      </c>
      <c r="AD33" s="17">
        <f t="shared" ca="1" si="14"/>
        <v>2.0869010898479701E-2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15182</v>
      </c>
      <c r="D34" s="17">
        <v>13127</v>
      </c>
      <c r="E34" s="17">
        <v>11353</v>
      </c>
      <c r="F34" s="17">
        <v>13381</v>
      </c>
      <c r="G34" s="24"/>
      <c r="H34" s="7"/>
      <c r="I34" s="25">
        <f t="shared" si="0"/>
        <v>3829</v>
      </c>
      <c r="J34" s="24">
        <f t="shared" si="0"/>
        <v>-254</v>
      </c>
      <c r="K34" s="7"/>
      <c r="L34" s="25">
        <f t="shared" si="3"/>
        <v>3824.9437821325587</v>
      </c>
      <c r="M34" s="17">
        <f t="shared" si="1"/>
        <v>16.452903388150201</v>
      </c>
      <c r="N34" s="17">
        <f t="shared" si="4"/>
        <v>-258.93415115984124</v>
      </c>
      <c r="O34" s="24">
        <f t="shared" si="2"/>
        <v>24.345847668162609</v>
      </c>
      <c r="P34" s="7"/>
      <c r="Q34" s="25">
        <f t="shared" si="5"/>
        <v>3867.9311437105457</v>
      </c>
      <c r="R34" s="24">
        <f t="shared" si="6"/>
        <v>-253.27329383293596</v>
      </c>
      <c r="S34" s="7"/>
      <c r="T34" s="25">
        <f t="shared" si="7"/>
        <v>-0.99987991262432907</v>
      </c>
      <c r="U34" s="24">
        <f t="shared" si="8"/>
        <v>-6.5576212369397133E-2</v>
      </c>
      <c r="V34" s="7"/>
      <c r="W34" s="25">
        <f t="shared" si="9"/>
        <v>-1.0005026813501676</v>
      </c>
      <c r="X34" s="24">
        <f t="shared" si="10"/>
        <v>78.707804923290098</v>
      </c>
      <c r="Y34" s="7"/>
      <c r="Z34" s="25">
        <f t="shared" si="11"/>
        <v>615</v>
      </c>
      <c r="AA34" s="17">
        <f t="shared" si="15"/>
        <v>78.740999999999985</v>
      </c>
      <c r="AB34" s="24">
        <f t="shared" si="12"/>
        <v>1.3742897063128547</v>
      </c>
      <c r="AC34" s="17">
        <f t="shared" si="13"/>
        <v>-3.3195076709887417E-2</v>
      </c>
      <c r="AD34" s="17">
        <f t="shared" ca="1" si="14"/>
        <v>4.6306921565104631E-2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15186</v>
      </c>
      <c r="D35" s="17">
        <v>13307</v>
      </c>
      <c r="E35" s="17">
        <v>11345</v>
      </c>
      <c r="F35" s="17">
        <v>13188</v>
      </c>
      <c r="G35" s="24"/>
      <c r="H35" s="7"/>
      <c r="I35" s="25">
        <f t="shared" si="0"/>
        <v>3841</v>
      </c>
      <c r="J35" s="24">
        <f t="shared" si="0"/>
        <v>119</v>
      </c>
      <c r="K35" s="7"/>
      <c r="L35" s="25">
        <f t="shared" si="3"/>
        <v>3834.5874655512816</v>
      </c>
      <c r="M35" s="17">
        <f t="shared" si="1"/>
        <v>41.120598055999693</v>
      </c>
      <c r="N35" s="17">
        <f t="shared" si="4"/>
        <v>118.64905145172719</v>
      </c>
      <c r="O35" s="24">
        <f t="shared" si="2"/>
        <v>0.12316488353479353</v>
      </c>
      <c r="P35" s="7"/>
      <c r="Q35" s="25">
        <f t="shared" si="5"/>
        <v>3879.9311437105457</v>
      </c>
      <c r="R35" s="24">
        <f t="shared" si="6"/>
        <v>119.72670616706405</v>
      </c>
      <c r="S35" s="7"/>
      <c r="T35" s="25">
        <f t="shared" si="7"/>
        <v>-1.0029819737794254</v>
      </c>
      <c r="U35" s="24">
        <f t="shared" si="8"/>
        <v>3.0999020035166528E-2</v>
      </c>
      <c r="V35" s="7"/>
      <c r="W35" s="25">
        <f t="shared" si="9"/>
        <v>-1.0027459408857926</v>
      </c>
      <c r="X35" s="24">
        <f t="shared" si="10"/>
        <v>84.228478980697844</v>
      </c>
      <c r="Y35" s="7"/>
      <c r="Z35" s="25">
        <f t="shared" si="11"/>
        <v>621</v>
      </c>
      <c r="AA35" s="17">
        <f t="shared" si="15"/>
        <v>84.329999999999984</v>
      </c>
      <c r="AB35" s="24">
        <f t="shared" si="12"/>
        <v>1.4718361582068178</v>
      </c>
      <c r="AC35" s="17">
        <f t="shared" si="13"/>
        <v>-0.1015210193021403</v>
      </c>
      <c r="AD35" s="17">
        <f t="shared" ca="1" si="14"/>
        <v>0.12998114942399752</v>
      </c>
      <c r="AE35" s="17">
        <v>134</v>
      </c>
    </row>
    <row r="36" spans="1:31" s="17" customFormat="1" x14ac:dyDescent="0.25">
      <c r="A36" s="17">
        <v>16</v>
      </c>
      <c r="B36" s="17">
        <v>634</v>
      </c>
      <c r="C36" s="17">
        <v>15167</v>
      </c>
      <c r="D36" s="17">
        <v>13505</v>
      </c>
      <c r="E36" s="17">
        <v>11358</v>
      </c>
      <c r="F36" s="17">
        <v>13002</v>
      </c>
      <c r="G36" s="24"/>
      <c r="H36" s="7"/>
      <c r="I36" s="25">
        <f t="shared" si="0"/>
        <v>3809</v>
      </c>
      <c r="J36" s="24">
        <f t="shared" si="0"/>
        <v>503</v>
      </c>
      <c r="K36" s="7"/>
      <c r="L36" s="25">
        <f t="shared" si="3"/>
        <v>3806.4334617824734</v>
      </c>
      <c r="M36" s="17">
        <f t="shared" si="1"/>
        <v>6.5871184220246848</v>
      </c>
      <c r="N36" s="17">
        <f t="shared" si="4"/>
        <v>502.93161573661098</v>
      </c>
      <c r="O36" s="24">
        <f t="shared" si="2"/>
        <v>4.6764074792589724E-3</v>
      </c>
      <c r="P36" s="7"/>
      <c r="Q36" s="25">
        <f t="shared" si="5"/>
        <v>3847.9311437105457</v>
      </c>
      <c r="R36" s="24">
        <f t="shared" si="6"/>
        <v>503.72670616706404</v>
      </c>
      <c r="S36" s="7"/>
      <c r="T36" s="25">
        <f t="shared" si="7"/>
        <v>-0.99470981069916842</v>
      </c>
      <c r="U36" s="24">
        <f t="shared" si="8"/>
        <v>0.13042231559375217</v>
      </c>
      <c r="V36" s="7"/>
      <c r="W36" s="25">
        <f t="shared" si="9"/>
        <v>-0.99358919613519292</v>
      </c>
      <c r="X36" s="24">
        <f t="shared" si="10"/>
        <v>89.935902485458712</v>
      </c>
      <c r="Y36" s="7"/>
      <c r="Z36" s="25">
        <f t="shared" si="11"/>
        <v>634</v>
      </c>
      <c r="AA36" s="17">
        <f t="shared" si="15"/>
        <v>90.035999999999987</v>
      </c>
      <c r="AB36" s="24">
        <f t="shared" si="12"/>
        <v>1.5714246453256142</v>
      </c>
      <c r="AC36" s="17">
        <f t="shared" si="13"/>
        <v>-0.10009751454127525</v>
      </c>
      <c r="AD36" s="17">
        <f t="shared" ca="1" si="14"/>
        <v>0.14885674826882678</v>
      </c>
      <c r="AE36" s="17">
        <v>133</v>
      </c>
    </row>
    <row r="37" spans="1:31" s="17" customFormat="1" x14ac:dyDescent="0.25">
      <c r="A37" s="17">
        <v>17</v>
      </c>
      <c r="B37" s="17">
        <v>631</v>
      </c>
      <c r="C37" s="17">
        <v>15139</v>
      </c>
      <c r="D37" s="17">
        <v>13692</v>
      </c>
      <c r="E37" s="17">
        <v>11397</v>
      </c>
      <c r="F37" s="17">
        <v>12813</v>
      </c>
      <c r="G37" s="24"/>
      <c r="H37" s="7"/>
      <c r="I37" s="25">
        <f t="shared" si="0"/>
        <v>3742</v>
      </c>
      <c r="J37" s="24">
        <f t="shared" si="0"/>
        <v>879</v>
      </c>
      <c r="K37" s="7"/>
      <c r="L37" s="25">
        <f t="shared" si="3"/>
        <v>3740.567795371966</v>
      </c>
      <c r="M37" s="17">
        <f t="shared" si="1"/>
        <v>2.0512100965620501</v>
      </c>
      <c r="N37" s="17">
        <f t="shared" si="4"/>
        <v>880.43145386383094</v>
      </c>
      <c r="O37" s="24">
        <f t="shared" si="2"/>
        <v>2.0490601642765234</v>
      </c>
      <c r="P37" s="7"/>
      <c r="Q37" s="25">
        <f t="shared" si="5"/>
        <v>3780.9311437105457</v>
      </c>
      <c r="R37" s="24">
        <f t="shared" si="6"/>
        <v>879.72670616706409</v>
      </c>
      <c r="S37" s="7"/>
      <c r="T37" s="25">
        <f t="shared" si="7"/>
        <v>-0.97738996924988031</v>
      </c>
      <c r="U37" s="24">
        <f t="shared" si="8"/>
        <v>0.22777429249486728</v>
      </c>
      <c r="V37" s="7"/>
      <c r="W37" s="25">
        <f t="shared" si="9"/>
        <v>-0.97540283715448328</v>
      </c>
      <c r="X37" s="24">
        <f t="shared" si="10"/>
        <v>95.601859465634618</v>
      </c>
      <c r="Y37" s="7"/>
      <c r="Z37" s="25">
        <f t="shared" si="11"/>
        <v>631</v>
      </c>
      <c r="AA37" s="17">
        <f t="shared" si="15"/>
        <v>95.714999999999989</v>
      </c>
      <c r="AB37" s="24">
        <f t="shared" si="12"/>
        <v>1.6705418935463725</v>
      </c>
      <c r="AC37" s="17">
        <f t="shared" si="13"/>
        <v>-0.11314053436537108</v>
      </c>
      <c r="AD37" s="17">
        <f t="shared" ca="1" si="14"/>
        <v>5.5101087093291312E-2</v>
      </c>
      <c r="AE37" s="17">
        <v>132</v>
      </c>
    </row>
    <row r="38" spans="1:31" s="17" customFormat="1" x14ac:dyDescent="0.25">
      <c r="A38" s="17">
        <v>18</v>
      </c>
      <c r="B38" s="17">
        <v>632</v>
      </c>
      <c r="C38" s="17">
        <v>15087</v>
      </c>
      <c r="D38" s="17">
        <v>13880</v>
      </c>
      <c r="E38" s="17">
        <v>11449</v>
      </c>
      <c r="F38" s="17">
        <v>12632</v>
      </c>
      <c r="G38" s="24"/>
      <c r="H38" s="7"/>
      <c r="I38" s="25">
        <f t="shared" si="0"/>
        <v>3638</v>
      </c>
      <c r="J38" s="24">
        <f t="shared" si="0"/>
        <v>1248</v>
      </c>
      <c r="K38" s="7"/>
      <c r="L38" s="25">
        <f t="shared" si="3"/>
        <v>3637.402117379042</v>
      </c>
      <c r="M38" s="17">
        <f t="shared" si="1"/>
        <v>0.35746362844359469</v>
      </c>
      <c r="N38" s="17">
        <f t="shared" si="4"/>
        <v>1249.8366521294563</v>
      </c>
      <c r="O38" s="24">
        <f t="shared" si="2"/>
        <v>3.3732910446363511</v>
      </c>
      <c r="P38" s="7"/>
      <c r="Q38" s="25">
        <f t="shared" si="5"/>
        <v>3676.9311437105457</v>
      </c>
      <c r="R38" s="24">
        <f t="shared" si="6"/>
        <v>1248.7267061670641</v>
      </c>
      <c r="S38" s="7"/>
      <c r="T38" s="25">
        <f t="shared" si="7"/>
        <v>-0.95050543923904518</v>
      </c>
      <c r="U38" s="24">
        <f t="shared" si="8"/>
        <v>0.32331386557069569</v>
      </c>
      <c r="V38" s="7"/>
      <c r="W38" s="25">
        <f t="shared" si="9"/>
        <v>-0.94766753055759201</v>
      </c>
      <c r="X38" s="24">
        <f t="shared" si="10"/>
        <v>101.29579406589943</v>
      </c>
      <c r="Y38" s="7"/>
      <c r="Z38" s="25">
        <f t="shared" si="11"/>
        <v>632</v>
      </c>
      <c r="AA38" s="17">
        <f t="shared" si="15"/>
        <v>101.40299999999999</v>
      </c>
      <c r="AB38" s="24">
        <f t="shared" si="12"/>
        <v>1.7698162213998099</v>
      </c>
      <c r="AC38" s="17">
        <f t="shared" si="13"/>
        <v>-0.10720593410056267</v>
      </c>
      <c r="AD38" s="17">
        <f t="shared" ca="1" si="14"/>
        <v>-1.0842529742475904E-2</v>
      </c>
      <c r="AE38" s="17">
        <v>131</v>
      </c>
    </row>
    <row r="39" spans="1:31" s="17" customFormat="1" x14ac:dyDescent="0.25">
      <c r="A39" s="17">
        <v>19</v>
      </c>
      <c r="B39" s="17">
        <v>631</v>
      </c>
      <c r="C39" s="17">
        <v>15022</v>
      </c>
      <c r="D39" s="17">
        <v>14061</v>
      </c>
      <c r="E39" s="17">
        <v>11522</v>
      </c>
      <c r="F39" s="17">
        <v>12457</v>
      </c>
      <c r="G39" s="24"/>
      <c r="H39" s="7"/>
      <c r="I39" s="25">
        <f t="shared" si="0"/>
        <v>3500</v>
      </c>
      <c r="J39" s="24">
        <f t="shared" si="0"/>
        <v>1604</v>
      </c>
      <c r="K39" s="7"/>
      <c r="L39" s="25">
        <f t="shared" si="3"/>
        <v>3498.2755484719328</v>
      </c>
      <c r="M39" s="17">
        <f t="shared" si="1"/>
        <v>2.9737330726533711</v>
      </c>
      <c r="N39" s="17">
        <f t="shared" si="4"/>
        <v>1606.3469458752413</v>
      </c>
      <c r="O39" s="24">
        <f t="shared" si="2"/>
        <v>5.5081549413122337</v>
      </c>
      <c r="P39" s="7"/>
      <c r="Q39" s="25">
        <f t="shared" si="5"/>
        <v>3538.9311437105457</v>
      </c>
      <c r="R39" s="24">
        <f t="shared" si="6"/>
        <v>1604.7267061670641</v>
      </c>
      <c r="S39" s="7"/>
      <c r="T39" s="25">
        <f t="shared" si="7"/>
        <v>-0.91483173595543699</v>
      </c>
      <c r="U39" s="24">
        <f t="shared" si="8"/>
        <v>0.41548754582813441</v>
      </c>
      <c r="V39" s="7"/>
      <c r="W39" s="25">
        <f t="shared" si="9"/>
        <v>-0.91117263878118249</v>
      </c>
      <c r="X39" s="24">
        <f t="shared" si="10"/>
        <v>106.97040580703532</v>
      </c>
      <c r="Y39" s="7"/>
      <c r="Z39" s="25">
        <f t="shared" si="11"/>
        <v>631</v>
      </c>
      <c r="AA39" s="17">
        <f t="shared" si="15"/>
        <v>107.08199999999999</v>
      </c>
      <c r="AB39" s="24">
        <f t="shared" si="12"/>
        <v>1.8689334696205679</v>
      </c>
      <c r="AC39" s="17">
        <f t="shared" si="13"/>
        <v>-0.11159419296467377</v>
      </c>
      <c r="AD39" s="17">
        <f t="shared" ca="1" si="14"/>
        <v>-5.0178798373210043E-2</v>
      </c>
      <c r="AE39" s="17">
        <v>130</v>
      </c>
    </row>
    <row r="40" spans="1:31" s="17" customFormat="1" x14ac:dyDescent="0.25">
      <c r="A40" s="17">
        <v>20</v>
      </c>
      <c r="B40" s="17">
        <v>617</v>
      </c>
      <c r="C40" s="17">
        <v>14923</v>
      </c>
      <c r="D40" s="17">
        <v>14220</v>
      </c>
      <c r="E40" s="17">
        <v>11600</v>
      </c>
      <c r="F40" s="17">
        <v>12284</v>
      </c>
      <c r="G40" s="24"/>
      <c r="H40" s="7"/>
      <c r="I40" s="25">
        <f t="shared" si="0"/>
        <v>3323</v>
      </c>
      <c r="J40" s="24">
        <f t="shared" si="0"/>
        <v>1936</v>
      </c>
      <c r="K40" s="7"/>
      <c r="L40" s="25">
        <f t="shared" si="3"/>
        <v>3328.6424753797828</v>
      </c>
      <c r="M40" s="17">
        <f t="shared" si="1"/>
        <v>31.837528411455153</v>
      </c>
      <c r="N40" s="17">
        <f t="shared" si="4"/>
        <v>1939.6858427563725</v>
      </c>
      <c r="O40" s="24">
        <f t="shared" si="2"/>
        <v>13.585436824703587</v>
      </c>
      <c r="P40" s="7"/>
      <c r="Q40" s="25">
        <f t="shared" si="5"/>
        <v>3361.9311437105457</v>
      </c>
      <c r="R40" s="24">
        <f t="shared" si="6"/>
        <v>1936.7267061670641</v>
      </c>
      <c r="S40" s="7"/>
      <c r="T40" s="25">
        <f t="shared" si="7"/>
        <v>-0.86907633391776551</v>
      </c>
      <c r="U40" s="24">
        <f t="shared" si="8"/>
        <v>0.50144727011316159</v>
      </c>
      <c r="V40" s="7"/>
      <c r="W40" s="25">
        <f t="shared" si="9"/>
        <v>-0.86465091543274208</v>
      </c>
      <c r="X40" s="24">
        <f t="shared" si="10"/>
        <v>112.56903457027977</v>
      </c>
      <c r="Y40" s="7"/>
      <c r="Z40" s="25">
        <f t="shared" si="11"/>
        <v>617</v>
      </c>
      <c r="AA40" s="17">
        <f t="shared" si="15"/>
        <v>112.63499999999999</v>
      </c>
      <c r="AB40" s="24">
        <f t="shared" si="12"/>
        <v>1.9658516029838129</v>
      </c>
      <c r="AC40" s="17">
        <f t="shared" si="13"/>
        <v>-6.5965429720222346E-2</v>
      </c>
      <c r="AD40" s="17">
        <f t="shared" ca="1" si="14"/>
        <v>1.0939380322838588E-2</v>
      </c>
      <c r="AE40" s="17">
        <v>129</v>
      </c>
    </row>
    <row r="41" spans="1:31" s="17" customFormat="1" x14ac:dyDescent="0.25">
      <c r="A41" s="17">
        <v>21</v>
      </c>
      <c r="B41" s="17">
        <v>616</v>
      </c>
      <c r="C41" s="17">
        <v>14829</v>
      </c>
      <c r="D41" s="17">
        <v>14379</v>
      </c>
      <c r="E41" s="17">
        <v>11707</v>
      </c>
      <c r="F41" s="17">
        <v>12136</v>
      </c>
      <c r="G41" s="24"/>
      <c r="H41" s="7"/>
      <c r="I41" s="25">
        <f t="shared" si="0"/>
        <v>3122</v>
      </c>
      <c r="J41" s="24">
        <f t="shared" si="0"/>
        <v>2243</v>
      </c>
      <c r="K41" s="7"/>
      <c r="L41" s="25">
        <f t="shared" si="3"/>
        <v>3127.746473401884</v>
      </c>
      <c r="M41" s="17">
        <f t="shared" si="1"/>
        <v>33.021956558560639</v>
      </c>
      <c r="N41" s="17">
        <f t="shared" si="4"/>
        <v>2254.2817186603693</v>
      </c>
      <c r="O41" s="24">
        <f t="shared" si="2"/>
        <v>127.2771759317244</v>
      </c>
      <c r="P41" s="7"/>
      <c r="Q41" s="25">
        <f t="shared" si="5"/>
        <v>3160.9311437105457</v>
      </c>
      <c r="R41" s="24">
        <f t="shared" si="6"/>
        <v>2243.7267061670641</v>
      </c>
      <c r="S41" s="7"/>
      <c r="T41" s="25">
        <f t="shared" si="7"/>
        <v>-0.8171168095699014</v>
      </c>
      <c r="U41" s="24">
        <f t="shared" si="8"/>
        <v>0.58093412359359331</v>
      </c>
      <c r="V41" s="7"/>
      <c r="W41" s="25">
        <f t="shared" si="9"/>
        <v>-0.8119823930580079</v>
      </c>
      <c r="X41" s="24">
        <f t="shared" si="10"/>
        <v>118.03968068869722</v>
      </c>
      <c r="Y41" s="7"/>
      <c r="Z41" s="25">
        <f t="shared" si="11"/>
        <v>616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-0.13931931130277064</v>
      </c>
      <c r="AD41" s="17">
        <f t="shared" ca="1" si="14"/>
        <v>3.2068707546855535E-2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14725</v>
      </c>
      <c r="D42" s="17">
        <v>14534</v>
      </c>
      <c r="E42" s="17">
        <v>11821</v>
      </c>
      <c r="F42" s="17">
        <v>11993</v>
      </c>
      <c r="G42" s="24"/>
      <c r="H42" s="7"/>
      <c r="I42" s="25">
        <f t="shared" si="0"/>
        <v>2904</v>
      </c>
      <c r="J42" s="24">
        <f t="shared" si="0"/>
        <v>2541</v>
      </c>
      <c r="K42" s="7"/>
      <c r="L42" s="25">
        <f t="shared" si="3"/>
        <v>2899.6005728067908</v>
      </c>
      <c r="M42" s="17">
        <f t="shared" si="1"/>
        <v>19.354959628349008</v>
      </c>
      <c r="N42" s="17">
        <f t="shared" si="4"/>
        <v>2544.9923868891938</v>
      </c>
      <c r="O42" s="24">
        <f t="shared" si="2"/>
        <v>15.939153073006286</v>
      </c>
      <c r="P42" s="7"/>
      <c r="Q42" s="25">
        <f t="shared" si="5"/>
        <v>2942.9311437105457</v>
      </c>
      <c r="R42" s="24">
        <f t="shared" si="6"/>
        <v>2541.7267061670641</v>
      </c>
      <c r="S42" s="7"/>
      <c r="T42" s="25">
        <f t="shared" si="7"/>
        <v>-0.76076269858565071</v>
      </c>
      <c r="U42" s="24">
        <f t="shared" si="8"/>
        <v>0.6580907435843707</v>
      </c>
      <c r="V42" s="7"/>
      <c r="W42" s="25">
        <f t="shared" si="9"/>
        <v>-0.75493983495882311</v>
      </c>
      <c r="X42" s="24">
        <f t="shared" si="10"/>
        <v>123.53687403567483</v>
      </c>
      <c r="Y42" s="7"/>
      <c r="Z42" s="25">
        <f t="shared" si="11"/>
        <v>610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-0.13212596432515511</v>
      </c>
      <c r="AD42" s="17">
        <f t="shared" ca="1" si="14"/>
        <v>9.8738094927938391E-2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14592</v>
      </c>
      <c r="D43" s="17">
        <v>14672</v>
      </c>
      <c r="E43" s="17">
        <v>11952</v>
      </c>
      <c r="F43" s="17">
        <v>11857</v>
      </c>
      <c r="G43" s="24"/>
      <c r="H43" s="7"/>
      <c r="I43" s="25">
        <f t="shared" si="0"/>
        <v>2640</v>
      </c>
      <c r="J43" s="24">
        <f t="shared" si="0"/>
        <v>2815</v>
      </c>
      <c r="K43" s="7"/>
      <c r="L43" s="25">
        <f t="shared" si="3"/>
        <v>2641.8550546881506</v>
      </c>
      <c r="M43" s="17">
        <f t="shared" si="1"/>
        <v>3.4412278960296336</v>
      </c>
      <c r="N43" s="17">
        <f t="shared" si="4"/>
        <v>2814.8079672509771</v>
      </c>
      <c r="O43" s="24">
        <f t="shared" si="2"/>
        <v>3.687657669730298E-2</v>
      </c>
      <c r="P43" s="7"/>
      <c r="Q43" s="25">
        <f t="shared" si="5"/>
        <v>2678.9311437105457</v>
      </c>
      <c r="R43" s="24">
        <f t="shared" si="6"/>
        <v>2815.7267061670641</v>
      </c>
      <c r="S43" s="7"/>
      <c r="T43" s="25">
        <f t="shared" si="7"/>
        <v>-0.69251735317353069</v>
      </c>
      <c r="U43" s="24">
        <f t="shared" si="8"/>
        <v>0.72903340760273649</v>
      </c>
      <c r="V43" s="7"/>
      <c r="W43" s="25">
        <f t="shared" si="9"/>
        <v>-0.68606083804778817</v>
      </c>
      <c r="X43" s="24">
        <f t="shared" si="10"/>
        <v>129.19717633603608</v>
      </c>
      <c r="Y43" s="7"/>
      <c r="Z43" s="25">
        <f t="shared" si="11"/>
        <v>616</v>
      </c>
      <c r="AA43" s="17">
        <f t="shared" si="15"/>
        <v>129.21299999999999</v>
      </c>
      <c r="AB43" s="24">
        <f t="shared" si="12"/>
        <v>2.2551922863794331</v>
      </c>
      <c r="AC43" s="17">
        <f t="shared" si="13"/>
        <v>-1.5823663963914214E-2</v>
      </c>
      <c r="AD43" s="17">
        <f t="shared" ca="1" si="14"/>
        <v>-9.9856808234619621E-3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14445</v>
      </c>
      <c r="D44" s="17">
        <v>14791</v>
      </c>
      <c r="E44" s="17">
        <v>12097</v>
      </c>
      <c r="F44" s="17">
        <v>11733</v>
      </c>
      <c r="G44" s="24"/>
      <c r="H44" s="7"/>
      <c r="I44" s="25">
        <f t="shared" si="0"/>
        <v>2348</v>
      </c>
      <c r="J44" s="24">
        <f t="shared" si="0"/>
        <v>3058</v>
      </c>
      <c r="K44" s="7"/>
      <c r="L44" s="25">
        <f t="shared" si="3"/>
        <v>2352.3255415221761</v>
      </c>
      <c r="M44" s="17">
        <f t="shared" si="1"/>
        <v>18.710309460069372</v>
      </c>
      <c r="N44" s="17">
        <f t="shared" si="4"/>
        <v>3063.4403719634743</v>
      </c>
      <c r="O44" s="24">
        <f t="shared" si="2"/>
        <v>29.597647100956806</v>
      </c>
      <c r="P44" s="7"/>
      <c r="Q44" s="25">
        <f t="shared" si="5"/>
        <v>2386.9311437105457</v>
      </c>
      <c r="R44" s="24">
        <f t="shared" si="6"/>
        <v>3058.7267061670641</v>
      </c>
      <c r="S44" s="7"/>
      <c r="T44" s="25">
        <f t="shared" si="7"/>
        <v>-0.61703386506618574</v>
      </c>
      <c r="U44" s="24">
        <f t="shared" si="8"/>
        <v>0.79194971182340401</v>
      </c>
      <c r="V44" s="7"/>
      <c r="W44" s="25">
        <f t="shared" si="9"/>
        <v>-0.61001479730730335</v>
      </c>
      <c r="X44" s="24">
        <f t="shared" si="10"/>
        <v>134.85182594880541</v>
      </c>
      <c r="Y44" s="7"/>
      <c r="Z44" s="25">
        <f t="shared" si="11"/>
        <v>630</v>
      </c>
      <c r="AA44" s="17">
        <f t="shared" si="15"/>
        <v>134.88299999999998</v>
      </c>
      <c r="AB44" s="24">
        <f t="shared" si="12"/>
        <v>2.3541524549675112</v>
      </c>
      <c r="AC44" s="17">
        <f t="shared" si="13"/>
        <v>-3.1174051194568619E-2</v>
      </c>
      <c r="AD44" s="17">
        <f t="shared" ca="1" si="14"/>
        <v>4.0290672911453385E-2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14298</v>
      </c>
      <c r="D45" s="17">
        <v>14908</v>
      </c>
      <c r="E45" s="17">
        <v>12258</v>
      </c>
      <c r="F45" s="17">
        <v>11624</v>
      </c>
      <c r="G45" s="24"/>
      <c r="H45" s="7"/>
      <c r="I45" s="25">
        <f t="shared" si="0"/>
        <v>2040</v>
      </c>
      <c r="J45" s="24">
        <f t="shared" si="0"/>
        <v>3284</v>
      </c>
      <c r="K45" s="7"/>
      <c r="L45" s="25">
        <f t="shared" si="3"/>
        <v>2037.3374641708922</v>
      </c>
      <c r="M45" s="17">
        <f t="shared" si="1"/>
        <v>7.0890970412828134</v>
      </c>
      <c r="N45" s="17">
        <f t="shared" si="4"/>
        <v>3283.3202972727408</v>
      </c>
      <c r="O45" s="24">
        <f t="shared" si="2"/>
        <v>0.46199579744353314</v>
      </c>
      <c r="P45" s="7"/>
      <c r="Q45" s="25">
        <f t="shared" si="5"/>
        <v>2078.9311437105457</v>
      </c>
      <c r="R45" s="24">
        <f t="shared" si="6"/>
        <v>3284.7267061670641</v>
      </c>
      <c r="S45" s="7"/>
      <c r="T45" s="25">
        <f t="shared" si="7"/>
        <v>-0.53741429541871233</v>
      </c>
      <c r="U45" s="24">
        <f t="shared" si="8"/>
        <v>0.85046446389694663</v>
      </c>
      <c r="V45" s="7"/>
      <c r="W45" s="25">
        <f t="shared" si="9"/>
        <v>-0.52987165813133041</v>
      </c>
      <c r="X45" s="24">
        <f t="shared" si="10"/>
        <v>140.53331998007923</v>
      </c>
      <c r="Y45" s="7"/>
      <c r="Z45" s="25">
        <f t="shared" si="11"/>
        <v>634</v>
      </c>
      <c r="AA45" s="17">
        <f t="shared" si="15"/>
        <v>140.58899999999997</v>
      </c>
      <c r="AB45" s="24">
        <f t="shared" si="12"/>
        <v>2.4537409420863074</v>
      </c>
      <c r="AC45" s="17">
        <f t="shared" si="13"/>
        <v>-5.5680019920743007E-2</v>
      </c>
      <c r="AD45" s="17">
        <f t="shared" ca="1" si="14"/>
        <v>4.2501961096149898E-2</v>
      </c>
      <c r="AE45" s="17">
        <v>124</v>
      </c>
    </row>
    <row r="46" spans="1:31" s="17" customFormat="1" x14ac:dyDescent="0.25">
      <c r="A46" s="17">
        <v>26</v>
      </c>
      <c r="B46" s="17">
        <v>633</v>
      </c>
      <c r="C46" s="17">
        <v>14117</v>
      </c>
      <c r="D46" s="17">
        <v>14996</v>
      </c>
      <c r="E46" s="17">
        <v>12416</v>
      </c>
      <c r="F46" s="17">
        <v>11526</v>
      </c>
      <c r="G46" s="24"/>
      <c r="H46" s="7"/>
      <c r="I46" s="25">
        <f t="shared" si="0"/>
        <v>1701</v>
      </c>
      <c r="J46" s="24">
        <f t="shared" si="0"/>
        <v>3470</v>
      </c>
      <c r="K46" s="7"/>
      <c r="L46" s="25">
        <f t="shared" si="3"/>
        <v>1702.3140289055184</v>
      </c>
      <c r="M46" s="17">
        <f t="shared" si="1"/>
        <v>1.7266719645378801</v>
      </c>
      <c r="N46" s="17">
        <f t="shared" si="4"/>
        <v>3470.3269344354908</v>
      </c>
      <c r="O46" s="24">
        <f t="shared" si="2"/>
        <v>0.10688612510967785</v>
      </c>
      <c r="P46" s="7"/>
      <c r="Q46" s="25">
        <f t="shared" si="5"/>
        <v>1739.9311437105455</v>
      </c>
      <c r="R46" s="24">
        <f t="shared" si="6"/>
        <v>3470.7267061670641</v>
      </c>
      <c r="S46" s="7"/>
      <c r="T46" s="25">
        <f t="shared" si="7"/>
        <v>-0.44978106778723986</v>
      </c>
      <c r="U46" s="24">
        <f t="shared" si="8"/>
        <v>0.89862262268313653</v>
      </c>
      <c r="V46" s="7"/>
      <c r="W46" s="25">
        <f t="shared" si="9"/>
        <v>-0.4418066538810963</v>
      </c>
      <c r="X46" s="24">
        <f t="shared" si="10"/>
        <v>146.27681462842418</v>
      </c>
      <c r="Y46" s="7"/>
      <c r="Z46" s="25">
        <f t="shared" si="11"/>
        <v>633</v>
      </c>
      <c r="AA46" s="17">
        <f t="shared" si="15"/>
        <v>146.28599999999997</v>
      </c>
      <c r="AB46" s="24">
        <f t="shared" si="12"/>
        <v>2.5531723495724243</v>
      </c>
      <c r="AC46" s="17">
        <f t="shared" si="13"/>
        <v>-9.1853715757963528E-3</v>
      </c>
      <c r="AD46" s="17">
        <f t="shared" ca="1" si="14"/>
        <v>2.2315988663166308E-2</v>
      </c>
      <c r="AE46" s="17">
        <v>123</v>
      </c>
    </row>
    <row r="47" spans="1:31" s="17" customFormat="1" x14ac:dyDescent="0.25">
      <c r="A47" s="17">
        <v>27</v>
      </c>
      <c r="B47" s="17">
        <v>632</v>
      </c>
      <c r="C47" s="17">
        <v>13947</v>
      </c>
      <c r="D47" s="17">
        <v>15072</v>
      </c>
      <c r="E47" s="17">
        <v>12596</v>
      </c>
      <c r="F47" s="17">
        <v>11451</v>
      </c>
      <c r="G47" s="24"/>
      <c r="H47" s="7"/>
      <c r="I47" s="25">
        <f t="shared" si="0"/>
        <v>1351</v>
      </c>
      <c r="J47" s="24">
        <f t="shared" si="0"/>
        <v>3621</v>
      </c>
      <c r="K47" s="7"/>
      <c r="L47" s="25">
        <f t="shared" si="3"/>
        <v>1350.6547167322992</v>
      </c>
      <c r="M47" s="17">
        <f t="shared" si="1"/>
        <v>0.11922053495412789</v>
      </c>
      <c r="N47" s="17">
        <f t="shared" si="4"/>
        <v>3622.7680084846634</v>
      </c>
      <c r="O47" s="24">
        <f t="shared" si="2"/>
        <v>3.1258540018416623</v>
      </c>
      <c r="P47" s="7"/>
      <c r="Q47" s="25">
        <f t="shared" si="5"/>
        <v>1389.9311437105455</v>
      </c>
      <c r="R47" s="24">
        <f t="shared" si="6"/>
        <v>3621.7267061670641</v>
      </c>
      <c r="S47" s="7"/>
      <c r="T47" s="25">
        <f t="shared" si="7"/>
        <v>-0.35930428409692911</v>
      </c>
      <c r="U47" s="24">
        <f t="shared" si="8"/>
        <v>0.93771876234289286</v>
      </c>
      <c r="V47" s="7"/>
      <c r="W47" s="25">
        <f t="shared" si="9"/>
        <v>-0.35097857722546844</v>
      </c>
      <c r="X47" s="24">
        <f t="shared" si="10"/>
        <v>151.93743095806428</v>
      </c>
      <c r="Y47" s="7"/>
      <c r="Z47" s="25">
        <f t="shared" si="11"/>
        <v>632</v>
      </c>
      <c r="AA47" s="17">
        <f t="shared" si="15"/>
        <v>151.97399999999996</v>
      </c>
      <c r="AB47" s="24">
        <f t="shared" si="12"/>
        <v>2.6524466774258619</v>
      </c>
      <c r="AC47" s="17">
        <f t="shared" si="13"/>
        <v>-3.6569041935678115E-2</v>
      </c>
      <c r="AD47" s="17">
        <f t="shared" ca="1" si="14"/>
        <v>0.14746452888741146</v>
      </c>
      <c r="AE47" s="17">
        <v>122</v>
      </c>
    </row>
    <row r="48" spans="1:31" s="17" customFormat="1" x14ac:dyDescent="0.25">
      <c r="A48" s="17">
        <v>28</v>
      </c>
      <c r="B48" s="17">
        <v>626</v>
      </c>
      <c r="C48" s="17">
        <v>13765</v>
      </c>
      <c r="D48" s="17">
        <v>15134</v>
      </c>
      <c r="E48" s="17">
        <v>12777</v>
      </c>
      <c r="F48" s="17">
        <v>11393</v>
      </c>
      <c r="G48" s="24"/>
      <c r="H48" s="7"/>
      <c r="I48" s="25">
        <f t="shared" si="0"/>
        <v>988</v>
      </c>
      <c r="J48" s="24">
        <f t="shared" si="0"/>
        <v>3741</v>
      </c>
      <c r="K48" s="7"/>
      <c r="L48" s="25">
        <f t="shared" si="3"/>
        <v>988.83092723376035</v>
      </c>
      <c r="M48" s="17">
        <f t="shared" si="1"/>
        <v>0.69044006780462541</v>
      </c>
      <c r="N48" s="17">
        <f t="shared" si="4"/>
        <v>3738.5255688932989</v>
      </c>
      <c r="O48" s="24">
        <f t="shared" si="2"/>
        <v>6.12280930181005</v>
      </c>
      <c r="P48" s="7"/>
      <c r="Q48" s="25">
        <f t="shared" si="5"/>
        <v>1026.9311437105455</v>
      </c>
      <c r="R48" s="24">
        <f t="shared" si="6"/>
        <v>3741.7267061670641</v>
      </c>
      <c r="S48" s="7"/>
      <c r="T48" s="25">
        <f t="shared" si="7"/>
        <v>-0.26546693415526401</v>
      </c>
      <c r="U48" s="24">
        <f t="shared" si="8"/>
        <v>0.96878854220495081</v>
      </c>
      <c r="V48" s="7"/>
      <c r="W48" s="25">
        <f t="shared" si="9"/>
        <v>-0.25686118654000412</v>
      </c>
      <c r="X48" s="24">
        <f t="shared" si="10"/>
        <v>157.60826006242667</v>
      </c>
      <c r="Y48" s="7"/>
      <c r="Z48" s="25">
        <f t="shared" si="11"/>
        <v>626</v>
      </c>
      <c r="AA48" s="17">
        <f t="shared" si="15"/>
        <v>157.60799999999995</v>
      </c>
      <c r="AB48" s="24">
        <f t="shared" si="12"/>
        <v>2.7507785274832219</v>
      </c>
      <c r="AC48" s="17">
        <f t="shared" si="13"/>
        <v>2.6006242671883228E-4</v>
      </c>
      <c r="AD48" s="17">
        <f t="shared" ca="1" si="14"/>
        <v>3.4768728921136471E-2</v>
      </c>
      <c r="AE48" s="17">
        <v>121</v>
      </c>
    </row>
    <row r="49" spans="1:31" s="17" customFormat="1" x14ac:dyDescent="0.25">
      <c r="A49" s="17">
        <v>29</v>
      </c>
      <c r="B49" s="17">
        <v>604</v>
      </c>
      <c r="C49" s="17">
        <v>13585</v>
      </c>
      <c r="D49" s="17">
        <v>15176</v>
      </c>
      <c r="E49" s="17">
        <v>12955</v>
      </c>
      <c r="F49" s="17">
        <v>11351</v>
      </c>
      <c r="G49" s="24"/>
      <c r="H49" s="7"/>
      <c r="I49" s="25">
        <f t="shared" si="0"/>
        <v>630</v>
      </c>
      <c r="J49" s="24">
        <f t="shared" si="0"/>
        <v>3825</v>
      </c>
      <c r="K49" s="7"/>
      <c r="L49" s="25">
        <f t="shared" si="3"/>
        <v>630.26944897912131</v>
      </c>
      <c r="M49" s="17">
        <f t="shared" si="1"/>
        <v>7.2602752349514688E-2</v>
      </c>
      <c r="N49" s="17">
        <f t="shared" si="4"/>
        <v>3815.9172462371325</v>
      </c>
      <c r="O49" s="24">
        <f t="shared" si="2"/>
        <v>82.496415916883166</v>
      </c>
      <c r="P49" s="7"/>
      <c r="Q49" s="25">
        <f t="shared" si="5"/>
        <v>668.9311437105456</v>
      </c>
      <c r="R49" s="24">
        <f t="shared" si="6"/>
        <v>3825.7267061670641</v>
      </c>
      <c r="S49" s="7"/>
      <c r="T49" s="25">
        <f t="shared" si="7"/>
        <v>-0.17292210969488908</v>
      </c>
      <c r="U49" s="24">
        <f t="shared" si="8"/>
        <v>0.99053738810839143</v>
      </c>
      <c r="V49" s="7"/>
      <c r="W49" s="25">
        <f t="shared" si="9"/>
        <v>-0.16411927131485696</v>
      </c>
      <c r="X49" s="24">
        <f t="shared" si="10"/>
        <v>163.05008800418852</v>
      </c>
      <c r="Y49" s="7"/>
      <c r="Z49" s="25">
        <f t="shared" si="11"/>
        <v>604</v>
      </c>
      <c r="AA49" s="17">
        <f t="shared" si="15"/>
        <v>163.04399999999995</v>
      </c>
      <c r="AB49" s="24">
        <f t="shared" si="12"/>
        <v>2.8456546256216337</v>
      </c>
      <c r="AC49" s="17">
        <f t="shared" si="13"/>
        <v>6.0880041885695846E-3</v>
      </c>
      <c r="AD49" s="17">
        <f t="shared" ca="1" si="14"/>
        <v>-6.0424342268561304E-3</v>
      </c>
      <c r="AE49" s="17">
        <v>120</v>
      </c>
    </row>
    <row r="50" spans="1:31" s="17" customFormat="1" x14ac:dyDescent="0.25">
      <c r="A50" s="17">
        <v>30</v>
      </c>
      <c r="B50" s="17">
        <v>613</v>
      </c>
      <c r="C50" s="17">
        <v>13398</v>
      </c>
      <c r="D50" s="17">
        <v>15189</v>
      </c>
      <c r="E50" s="17">
        <v>13138</v>
      </c>
      <c r="F50" s="17">
        <v>11329</v>
      </c>
      <c r="G50" s="24"/>
      <c r="H50" s="7"/>
      <c r="I50" s="25">
        <f t="shared" si="0"/>
        <v>260</v>
      </c>
      <c r="J50" s="24">
        <f t="shared" si="0"/>
        <v>3860</v>
      </c>
      <c r="K50" s="7"/>
      <c r="L50" s="25">
        <f t="shared" si="3"/>
        <v>260.22641464199143</v>
      </c>
      <c r="M50" s="17">
        <f t="shared" si="1"/>
        <v>5.1263590108105363E-2</v>
      </c>
      <c r="N50" s="17">
        <f t="shared" si="4"/>
        <v>3859.29438979526</v>
      </c>
      <c r="O50" s="24">
        <f t="shared" si="2"/>
        <v>0.49788576103318105</v>
      </c>
      <c r="P50" s="7"/>
      <c r="Q50" s="25">
        <f t="shared" si="5"/>
        <v>298.93114371054554</v>
      </c>
      <c r="R50" s="24">
        <f t="shared" si="6"/>
        <v>3860.7267061670641</v>
      </c>
      <c r="S50" s="7"/>
      <c r="T50" s="25">
        <f t="shared" si="7"/>
        <v>-7.7275224079417754E-2</v>
      </c>
      <c r="U50" s="24">
        <f t="shared" si="8"/>
        <v>0.9995994072348251</v>
      </c>
      <c r="V50" s="7"/>
      <c r="W50" s="25">
        <f t="shared" si="9"/>
        <v>-6.8388006810070637E-2</v>
      </c>
      <c r="X50" s="24">
        <f t="shared" si="10"/>
        <v>168.54397801009873</v>
      </c>
      <c r="Y50" s="7"/>
      <c r="Z50" s="25">
        <f t="shared" si="11"/>
        <v>613</v>
      </c>
      <c r="AA50" s="17">
        <f t="shared" si="15"/>
        <v>168.56099999999995</v>
      </c>
      <c r="AB50" s="24">
        <f t="shared" si="12"/>
        <v>2.9419444404541606</v>
      </c>
      <c r="AC50" s="17">
        <f t="shared" si="13"/>
        <v>-1.7021989901223833E-2</v>
      </c>
      <c r="AD50" s="17">
        <f t="shared" ca="1" si="14"/>
        <v>5.5289366030024212E-2</v>
      </c>
      <c r="AE50" s="17">
        <v>119</v>
      </c>
    </row>
    <row r="51" spans="1:31" s="17" customFormat="1" x14ac:dyDescent="0.25">
      <c r="A51" s="17">
        <v>31</v>
      </c>
      <c r="B51" s="17">
        <v>625</v>
      </c>
      <c r="C51" s="17">
        <v>13217</v>
      </c>
      <c r="D51" s="17">
        <v>15205</v>
      </c>
      <c r="E51" s="17">
        <v>13332</v>
      </c>
      <c r="F51" s="17">
        <v>11330</v>
      </c>
      <c r="G51" s="24"/>
      <c r="H51" s="7"/>
      <c r="I51" s="25">
        <f t="shared" si="0"/>
        <v>-115</v>
      </c>
      <c r="J51" s="24">
        <f t="shared" si="0"/>
        <v>3875</v>
      </c>
      <c r="K51" s="7"/>
      <c r="L51" s="25">
        <f t="shared" si="3"/>
        <v>-119.89096037953036</v>
      </c>
      <c r="M51" s="17">
        <f t="shared" si="1"/>
        <v>23.921493434135719</v>
      </c>
      <c r="N51" s="17">
        <f t="shared" si="4"/>
        <v>3866.6336100416393</v>
      </c>
      <c r="O51" s="24">
        <f t="shared" si="2"/>
        <v>69.996480935359457</v>
      </c>
      <c r="P51" s="7"/>
      <c r="Q51" s="25">
        <f t="shared" si="5"/>
        <v>-76.068856289454445</v>
      </c>
      <c r="R51" s="24">
        <f t="shared" si="6"/>
        <v>3875.7267061670641</v>
      </c>
      <c r="S51" s="7"/>
      <c r="T51" s="25">
        <f t="shared" si="7"/>
        <v>1.9664187017343716E-2</v>
      </c>
      <c r="U51" s="24">
        <f t="shared" si="8"/>
        <v>1.0034831297175824</v>
      </c>
      <c r="V51" s="7"/>
      <c r="W51" s="25">
        <f t="shared" si="9"/>
        <v>2.8589779372116802E-2</v>
      </c>
      <c r="X51" s="24">
        <f t="shared" si="10"/>
        <v>174.08974005309813</v>
      </c>
      <c r="Y51" s="7"/>
      <c r="Z51" s="25">
        <f t="shared" si="11"/>
        <v>625</v>
      </c>
      <c r="AA51" s="17">
        <f t="shared" si="15"/>
        <v>174.18599999999995</v>
      </c>
      <c r="AB51" s="24">
        <f t="shared" si="12"/>
        <v>3.0401192108788417</v>
      </c>
      <c r="AC51" s="17">
        <f t="shared" si="13"/>
        <v>-9.6259946901824378E-2</v>
      </c>
      <c r="AD51" s="17">
        <f t="shared" ca="1" si="14"/>
        <v>-1.5973541081848452E-3</v>
      </c>
      <c r="AE51" s="17">
        <v>118</v>
      </c>
    </row>
    <row r="52" spans="1:31" s="17" customFormat="1" x14ac:dyDescent="0.25">
      <c r="A52" s="17">
        <v>32</v>
      </c>
      <c r="B52" s="17">
        <v>620</v>
      </c>
      <c r="C52" s="17">
        <v>13024</v>
      </c>
      <c r="D52" s="17">
        <v>15188</v>
      </c>
      <c r="E52" s="17">
        <v>13518</v>
      </c>
      <c r="F52" s="17">
        <v>11338</v>
      </c>
      <c r="G52" s="24"/>
      <c r="H52" s="7"/>
      <c r="I52" s="25">
        <f t="shared" ref="I52:J83" si="16">C52-E52</f>
        <v>-494</v>
      </c>
      <c r="J52" s="24">
        <f t="shared" si="16"/>
        <v>3850</v>
      </c>
      <c r="K52" s="7"/>
      <c r="L52" s="25">
        <f t="shared" si="3"/>
        <v>-496.20605021037909</v>
      </c>
      <c r="M52" s="17">
        <f t="shared" si="1"/>
        <v>4.8666575307136251</v>
      </c>
      <c r="N52" s="17">
        <f t="shared" si="4"/>
        <v>3837.0469120852999</v>
      </c>
      <c r="O52" s="24">
        <f t="shared" si="2"/>
        <v>167.78248652594883</v>
      </c>
      <c r="P52" s="7"/>
      <c r="Q52" s="25">
        <f t="shared" si="5"/>
        <v>-455.06885628945446</v>
      </c>
      <c r="R52" s="24">
        <f t="shared" si="6"/>
        <v>3850.7267061670641</v>
      </c>
      <c r="S52" s="7"/>
      <c r="T52" s="25">
        <f t="shared" si="7"/>
        <v>0.11763761849913731</v>
      </c>
      <c r="U52" s="24">
        <f t="shared" si="8"/>
        <v>0.99701025891298689</v>
      </c>
      <c r="V52" s="7"/>
      <c r="W52" s="25">
        <f t="shared" si="9"/>
        <v>0.12650951698926111</v>
      </c>
      <c r="X52" s="24">
        <f t="shared" si="10"/>
        <v>179.68934505749746</v>
      </c>
      <c r="Y52" s="7"/>
      <c r="Z52" s="25">
        <f t="shared" si="11"/>
        <v>620</v>
      </c>
      <c r="AA52" s="17">
        <f t="shared" si="15"/>
        <v>179.76599999999996</v>
      </c>
      <c r="AB52" s="24">
        <f t="shared" si="12"/>
        <v>3.1375085831401255</v>
      </c>
      <c r="AC52" s="17">
        <f t="shared" si="13"/>
        <v>-7.6654942502500489E-2</v>
      </c>
      <c r="AD52" s="17">
        <f t="shared" ca="1" si="14"/>
        <v>2.5894789521231587E-2</v>
      </c>
      <c r="AE52" s="17">
        <v>117</v>
      </c>
    </row>
    <row r="53" spans="1:31" s="17" customFormat="1" x14ac:dyDescent="0.25">
      <c r="A53" s="17">
        <v>33</v>
      </c>
      <c r="B53" s="17">
        <v>638</v>
      </c>
      <c r="C53" s="17">
        <v>12826</v>
      </c>
      <c r="D53" s="17">
        <v>15145</v>
      </c>
      <c r="E53" s="17">
        <v>13705</v>
      </c>
      <c r="F53" s="17">
        <v>11370</v>
      </c>
      <c r="G53" s="24"/>
      <c r="H53" s="7"/>
      <c r="I53" s="25">
        <f t="shared" si="16"/>
        <v>-879</v>
      </c>
      <c r="J53" s="24">
        <f t="shared" si="16"/>
        <v>3775</v>
      </c>
      <c r="K53" s="7"/>
      <c r="L53" s="25">
        <f t="shared" si="3"/>
        <v>-878.88493558461926</v>
      </c>
      <c r="M53" s="17">
        <f t="shared" si="1"/>
        <v>1.3239819686912261E-2</v>
      </c>
      <c r="N53" s="17">
        <f t="shared" si="4"/>
        <v>3768.5663296641123</v>
      </c>
      <c r="O53" s="24">
        <f t="shared" si="2"/>
        <v>41.392113990880766</v>
      </c>
      <c r="P53" s="7"/>
      <c r="Q53" s="25">
        <f t="shared" si="5"/>
        <v>-840.0688562894544</v>
      </c>
      <c r="R53" s="24">
        <f t="shared" si="6"/>
        <v>3775.7267061670641</v>
      </c>
      <c r="S53" s="7"/>
      <c r="T53" s="25">
        <f t="shared" si="7"/>
        <v>0.21716208055847908</v>
      </c>
      <c r="U53" s="24">
        <f t="shared" si="8"/>
        <v>0.97759164649920061</v>
      </c>
      <c r="V53" s="7"/>
      <c r="W53" s="25">
        <f t="shared" si="9"/>
        <v>0.22586520922007572</v>
      </c>
      <c r="X53" s="24">
        <f t="shared" si="10"/>
        <v>185.46727456995256</v>
      </c>
      <c r="Y53" s="7"/>
      <c r="Z53" s="25">
        <f t="shared" si="11"/>
        <v>638</v>
      </c>
      <c r="AA53" s="17">
        <f t="shared" si="15"/>
        <v>185.50799999999995</v>
      </c>
      <c r="AB53" s="24">
        <f t="shared" si="12"/>
        <v>3.2377253887896398</v>
      </c>
      <c r="AC53" s="17">
        <f t="shared" si="13"/>
        <v>-4.0725430047388045E-2</v>
      </c>
      <c r="AD53" s="17">
        <f t="shared" ca="1" si="14"/>
        <v>0.19161349530227767</v>
      </c>
      <c r="AE53" s="17">
        <v>116</v>
      </c>
    </row>
    <row r="54" spans="1:31" s="17" customFormat="1" x14ac:dyDescent="0.25">
      <c r="A54" s="17">
        <v>34</v>
      </c>
      <c r="B54" s="17">
        <v>629</v>
      </c>
      <c r="C54" s="17">
        <v>12650</v>
      </c>
      <c r="D54" s="17">
        <v>15103</v>
      </c>
      <c r="E54" s="17">
        <v>13898</v>
      </c>
      <c r="F54" s="17">
        <v>11433</v>
      </c>
      <c r="G54" s="24"/>
      <c r="H54" s="7"/>
      <c r="I54" s="25">
        <f t="shared" si="16"/>
        <v>-1248</v>
      </c>
      <c r="J54" s="24">
        <f t="shared" si="16"/>
        <v>3670</v>
      </c>
      <c r="K54" s="7"/>
      <c r="L54" s="25">
        <f t="shared" si="3"/>
        <v>-1247.9292435480315</v>
      </c>
      <c r="M54" s="17">
        <f t="shared" si="1"/>
        <v>5.0064754951655256E-3</v>
      </c>
      <c r="N54" s="17">
        <f t="shared" si="4"/>
        <v>3663.9508108848045</v>
      </c>
      <c r="O54" s="24">
        <f t="shared" si="2"/>
        <v>36.592688951400099</v>
      </c>
      <c r="P54" s="7"/>
      <c r="Q54" s="25">
        <f t="shared" si="5"/>
        <v>-1209.0688562894545</v>
      </c>
      <c r="R54" s="24">
        <f t="shared" si="6"/>
        <v>3670.7267061670641</v>
      </c>
      <c r="S54" s="7"/>
      <c r="T54" s="25">
        <f t="shared" si="7"/>
        <v>0.31255046107769241</v>
      </c>
      <c r="U54" s="24">
        <f t="shared" si="8"/>
        <v>0.95040558911989992</v>
      </c>
      <c r="V54" s="7"/>
      <c r="W54" s="25">
        <f t="shared" si="9"/>
        <v>0.32101557394759778</v>
      </c>
      <c r="X54" s="24">
        <f t="shared" si="10"/>
        <v>191.12106108313401</v>
      </c>
      <c r="Y54" s="7"/>
      <c r="Z54" s="25">
        <f t="shared" si="11"/>
        <v>629</v>
      </c>
      <c r="AA54" s="17">
        <f t="shared" si="15"/>
        <v>191.16899999999995</v>
      </c>
      <c r="AB54" s="24">
        <f t="shared" si="12"/>
        <v>3.336528477745039</v>
      </c>
      <c r="AC54" s="17">
        <f t="shared" si="13"/>
        <v>-4.7938916865945203E-2</v>
      </c>
      <c r="AD54" s="17">
        <f t="shared" ca="1" si="14"/>
        <v>3.9287044846020081E-2</v>
      </c>
      <c r="AE54" s="17">
        <v>115</v>
      </c>
    </row>
    <row r="55" spans="1:31" s="17" customFormat="1" x14ac:dyDescent="0.25">
      <c r="A55" s="17">
        <v>35</v>
      </c>
      <c r="B55" s="17">
        <v>640</v>
      </c>
      <c r="C55" s="17">
        <v>12468</v>
      </c>
      <c r="D55" s="17">
        <v>15035</v>
      </c>
      <c r="E55" s="17">
        <v>14083</v>
      </c>
      <c r="F55" s="17">
        <v>11506</v>
      </c>
      <c r="G55" s="24"/>
      <c r="H55" s="7"/>
      <c r="I55" s="25">
        <f t="shared" si="16"/>
        <v>-1615</v>
      </c>
      <c r="J55" s="24">
        <f t="shared" si="16"/>
        <v>3529</v>
      </c>
      <c r="K55" s="7"/>
      <c r="L55" s="25">
        <f t="shared" si="3"/>
        <v>-1611.2993944423827</v>
      </c>
      <c r="M55" s="17">
        <f t="shared" si="1"/>
        <v>13.69448149306832</v>
      </c>
      <c r="N55" s="17">
        <f t="shared" si="4"/>
        <v>3520.7568862064691</v>
      </c>
      <c r="O55" s="24">
        <f t="shared" si="2"/>
        <v>67.948925013100009</v>
      </c>
      <c r="P55" s="7"/>
      <c r="Q55" s="25">
        <f t="shared" si="5"/>
        <v>-1576.0688562894545</v>
      </c>
      <c r="R55" s="24">
        <f t="shared" si="6"/>
        <v>3529.7267061670641</v>
      </c>
      <c r="S55" s="7"/>
      <c r="T55" s="25">
        <f t="shared" si="7"/>
        <v>0.40742183140438964</v>
      </c>
      <c r="U55" s="24">
        <f t="shared" si="8"/>
        <v>0.91389859778198168</v>
      </c>
      <c r="V55" s="7"/>
      <c r="W55" s="25">
        <f t="shared" si="9"/>
        <v>0.41556600917472519</v>
      </c>
      <c r="X55" s="24">
        <f t="shared" si="10"/>
        <v>196.90993425069541</v>
      </c>
      <c r="Y55" s="7"/>
      <c r="Z55" s="25">
        <f t="shared" si="11"/>
        <v>640</v>
      </c>
      <c r="AA55" s="17">
        <f t="shared" si="15"/>
        <v>196.92899999999995</v>
      </c>
      <c r="AB55" s="24">
        <f t="shared" si="12"/>
        <v>3.4370594426599124</v>
      </c>
      <c r="AC55" s="17">
        <f t="shared" si="13"/>
        <v>-1.9065749304530755E-2</v>
      </c>
      <c r="AD55" s="17">
        <f t="shared" ca="1" si="14"/>
        <v>9.9117156767334791E-2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12298</v>
      </c>
      <c r="D56" s="17">
        <v>14945</v>
      </c>
      <c r="E56" s="17">
        <v>14245</v>
      </c>
      <c r="F56" s="17">
        <v>11590</v>
      </c>
      <c r="G56" s="24"/>
      <c r="H56" s="7"/>
      <c r="I56" s="25">
        <f t="shared" si="16"/>
        <v>-1947</v>
      </c>
      <c r="J56" s="24">
        <f t="shared" si="16"/>
        <v>3355</v>
      </c>
      <c r="K56" s="7"/>
      <c r="L56" s="25">
        <f t="shared" si="3"/>
        <v>-1943.9659849937966</v>
      </c>
      <c r="M56" s="17">
        <f t="shared" si="1"/>
        <v>9.2052470578673571</v>
      </c>
      <c r="N56" s="17">
        <f t="shared" si="4"/>
        <v>3350.4823657721463</v>
      </c>
      <c r="O56" s="24">
        <f t="shared" si="2"/>
        <v>20.409019016675341</v>
      </c>
      <c r="P56" s="7"/>
      <c r="Q56" s="25">
        <f t="shared" si="5"/>
        <v>-1908.0688562894545</v>
      </c>
      <c r="R56" s="24">
        <f t="shared" si="6"/>
        <v>3355.7267061670641</v>
      </c>
      <c r="S56" s="7"/>
      <c r="T56" s="25">
        <f t="shared" si="7"/>
        <v>0.49324552336205579</v>
      </c>
      <c r="U56" s="24">
        <f t="shared" si="8"/>
        <v>0.86884741698199763</v>
      </c>
      <c r="V56" s="7"/>
      <c r="W56" s="25">
        <f t="shared" si="9"/>
        <v>0.50099241758067925</v>
      </c>
      <c r="X56" s="24">
        <f t="shared" si="10"/>
        <v>202.42628492170184</v>
      </c>
      <c r="Y56" s="7"/>
      <c r="Z56" s="25">
        <f t="shared" si="11"/>
        <v>612</v>
      </c>
      <c r="AA56" s="17">
        <f t="shared" si="15"/>
        <v>202.43699999999995</v>
      </c>
      <c r="AB56" s="24">
        <f t="shared" si="12"/>
        <v>3.5331921778597599</v>
      </c>
      <c r="AC56" s="17">
        <f t="shared" si="13"/>
        <v>-1.0715078298119352E-2</v>
      </c>
      <c r="AD56" s="17">
        <f t="shared" ca="1" si="14"/>
        <v>3.2155893367786348E-2</v>
      </c>
      <c r="AE56" s="17">
        <v>113</v>
      </c>
    </row>
    <row r="57" spans="1:31" s="17" customFormat="1" x14ac:dyDescent="0.25">
      <c r="A57" s="17">
        <v>37</v>
      </c>
      <c r="B57" s="17">
        <v>615</v>
      </c>
      <c r="C57" s="17">
        <v>12145</v>
      </c>
      <c r="D57" s="17">
        <v>14846</v>
      </c>
      <c r="E57" s="17">
        <v>14408</v>
      </c>
      <c r="F57" s="17">
        <v>11693</v>
      </c>
      <c r="G57" s="24"/>
      <c r="H57" s="7"/>
      <c r="I57" s="25">
        <f t="shared" si="16"/>
        <v>-2263</v>
      </c>
      <c r="J57" s="24">
        <f t="shared" si="16"/>
        <v>3153</v>
      </c>
      <c r="K57" s="7"/>
      <c r="L57" s="25">
        <f t="shared" si="3"/>
        <v>-2260.5327246949537</v>
      </c>
      <c r="M57" s="17">
        <f t="shared" si="1"/>
        <v>6.0874474308913831</v>
      </c>
      <c r="N57" s="17">
        <f t="shared" si="4"/>
        <v>3148.1437468962708</v>
      </c>
      <c r="O57" s="24">
        <f t="shared" si="2"/>
        <v>23.583194207479092</v>
      </c>
      <c r="P57" s="7"/>
      <c r="Q57" s="25">
        <f t="shared" si="5"/>
        <v>-2224.0688562894543</v>
      </c>
      <c r="R57" s="24">
        <f t="shared" si="6"/>
        <v>3153.7267061670641</v>
      </c>
      <c r="S57" s="7"/>
      <c r="T57" s="25">
        <f t="shared" si="7"/>
        <v>0.57493313377959343</v>
      </c>
      <c r="U57" s="24">
        <f t="shared" si="8"/>
        <v>0.8165466208808666</v>
      </c>
      <c r="V57" s="7"/>
      <c r="W57" s="25">
        <f t="shared" si="9"/>
        <v>0.5822181039755876</v>
      </c>
      <c r="X57" s="24">
        <f t="shared" si="10"/>
        <v>207.94761019760017</v>
      </c>
      <c r="Y57" s="7"/>
      <c r="Z57" s="25">
        <f t="shared" si="11"/>
        <v>615</v>
      </c>
      <c r="AA57" s="17">
        <f t="shared" si="15"/>
        <v>207.97199999999995</v>
      </c>
      <c r="AB57" s="24">
        <f t="shared" si="12"/>
        <v>3.6297961519576463</v>
      </c>
      <c r="AC57" s="17">
        <f t="shared" si="13"/>
        <v>-2.4389802399781502E-2</v>
      </c>
      <c r="AD57" s="17">
        <f t="shared" ca="1" si="14"/>
        <v>9.4332629199413986E-2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11989</v>
      </c>
      <c r="D58" s="17">
        <v>14723</v>
      </c>
      <c r="E58" s="17">
        <v>14549</v>
      </c>
      <c r="F58" s="17">
        <v>11809</v>
      </c>
      <c r="G58" s="24"/>
      <c r="H58" s="7"/>
      <c r="I58" s="25">
        <f t="shared" si="16"/>
        <v>-2560</v>
      </c>
      <c r="J58" s="24">
        <f t="shared" si="16"/>
        <v>2914</v>
      </c>
      <c r="K58" s="7"/>
      <c r="L58" s="25">
        <f t="shared" si="3"/>
        <v>-2555.9151946707325</v>
      </c>
      <c r="M58" s="17">
        <f t="shared" si="1"/>
        <v>16.685634578012255</v>
      </c>
      <c r="N58" s="17">
        <f t="shared" si="4"/>
        <v>2916.7861960551454</v>
      </c>
      <c r="O58" s="24">
        <f t="shared" si="2"/>
        <v>7.762888457707847</v>
      </c>
      <c r="P58" s="7"/>
      <c r="Q58" s="25">
        <f t="shared" si="5"/>
        <v>-2521.0688562894543</v>
      </c>
      <c r="R58" s="24">
        <f t="shared" si="6"/>
        <v>2914.7267061670641</v>
      </c>
      <c r="S58" s="7"/>
      <c r="T58" s="25">
        <f t="shared" si="7"/>
        <v>0.65170914736822849</v>
      </c>
      <c r="U58" s="24">
        <f t="shared" si="8"/>
        <v>0.75466597598893437</v>
      </c>
      <c r="V58" s="7"/>
      <c r="W58" s="25">
        <f t="shared" si="9"/>
        <v>0.65844679768441616</v>
      </c>
      <c r="X58" s="24">
        <f t="shared" si="10"/>
        <v>213.56252307888542</v>
      </c>
      <c r="Y58" s="7"/>
      <c r="Z58" s="25">
        <f t="shared" si="11"/>
        <v>614</v>
      </c>
      <c r="AA58" s="17">
        <f t="shared" si="15"/>
        <v>213.49799999999996</v>
      </c>
      <c r="AB58" s="24">
        <f t="shared" si="12"/>
        <v>3.7262430464228533</v>
      </c>
      <c r="AC58" s="17">
        <f t="shared" si="13"/>
        <v>6.4523078885457608E-2</v>
      </c>
      <c r="AD58" s="17">
        <f t="shared" ca="1" si="14"/>
        <v>3.9405777775698425E-2</v>
      </c>
      <c r="AE58" s="17">
        <v>111</v>
      </c>
    </row>
    <row r="59" spans="1:31" s="17" customFormat="1" x14ac:dyDescent="0.25">
      <c r="A59" s="17">
        <v>39</v>
      </c>
      <c r="B59" s="17">
        <v>616</v>
      </c>
      <c r="C59" s="17">
        <v>11854</v>
      </c>
      <c r="D59" s="17">
        <v>14599</v>
      </c>
      <c r="E59" s="17">
        <v>14691</v>
      </c>
      <c r="F59" s="17">
        <v>11941</v>
      </c>
      <c r="G59" s="24"/>
      <c r="H59" s="7"/>
      <c r="I59" s="25">
        <f t="shared" si="16"/>
        <v>-2837</v>
      </c>
      <c r="J59" s="24">
        <f t="shared" si="16"/>
        <v>2658</v>
      </c>
      <c r="K59" s="7"/>
      <c r="L59" s="25">
        <f t="shared" si="3"/>
        <v>-2828.7421455067501</v>
      </c>
      <c r="M59" s="17">
        <f t="shared" si="1"/>
        <v>68.192160831686763</v>
      </c>
      <c r="N59" s="17">
        <f t="shared" si="4"/>
        <v>2657.3757274350037</v>
      </c>
      <c r="O59" s="24">
        <f t="shared" si="2"/>
        <v>0.38971623540708167</v>
      </c>
      <c r="P59" s="7"/>
      <c r="Q59" s="25">
        <f t="shared" si="5"/>
        <v>-2798.0688562894543</v>
      </c>
      <c r="R59" s="24">
        <f t="shared" si="6"/>
        <v>2658.7267061670641</v>
      </c>
      <c r="S59" s="7"/>
      <c r="T59" s="25">
        <f t="shared" si="7"/>
        <v>0.72331505903170301</v>
      </c>
      <c r="U59" s="24">
        <f t="shared" si="8"/>
        <v>0.68838377894987735</v>
      </c>
      <c r="V59" s="7"/>
      <c r="W59" s="25">
        <f t="shared" si="9"/>
        <v>0.72946603830966072</v>
      </c>
      <c r="X59" s="24">
        <f t="shared" si="10"/>
        <v>219.1174769497743</v>
      </c>
      <c r="Y59" s="7"/>
      <c r="Z59" s="25">
        <f t="shared" si="11"/>
        <v>616</v>
      </c>
      <c r="AA59" s="17">
        <f t="shared" si="15"/>
        <v>219.04199999999997</v>
      </c>
      <c r="AB59" s="24">
        <f t="shared" si="12"/>
        <v>3.823004100153419</v>
      </c>
      <c r="AC59" s="17">
        <f t="shared" si="13"/>
        <v>7.547694977432684E-2</v>
      </c>
      <c r="AD59" s="17">
        <f t="shared" ca="1" si="14"/>
        <v>8.9322918328292644E-2</v>
      </c>
      <c r="AE59" s="17">
        <v>110</v>
      </c>
    </row>
    <row r="60" spans="1:31" s="17" customFormat="1" x14ac:dyDescent="0.25">
      <c r="A60" s="17">
        <v>40</v>
      </c>
      <c r="B60" s="17">
        <v>635</v>
      </c>
      <c r="C60" s="17">
        <v>11738</v>
      </c>
      <c r="D60" s="17">
        <v>14456</v>
      </c>
      <c r="E60" s="17">
        <v>14831</v>
      </c>
      <c r="F60" s="17">
        <v>12096</v>
      </c>
      <c r="G60" s="24"/>
      <c r="H60" s="7"/>
      <c r="I60" s="25">
        <f t="shared" si="16"/>
        <v>-3093</v>
      </c>
      <c r="J60" s="24">
        <f t="shared" si="16"/>
        <v>2360</v>
      </c>
      <c r="K60" s="7"/>
      <c r="L60" s="25">
        <f t="shared" si="3"/>
        <v>-3082.632522523259</v>
      </c>
      <c r="M60" s="17">
        <f t="shared" si="1"/>
        <v>107.48458923073167</v>
      </c>
      <c r="N60" s="17">
        <f t="shared" si="4"/>
        <v>2363.9123061632249</v>
      </c>
      <c r="O60" s="24">
        <f t="shared" si="2"/>
        <v>15.306139514807631</v>
      </c>
      <c r="P60" s="7"/>
      <c r="Q60" s="25">
        <f t="shared" si="5"/>
        <v>-3054.0688562894543</v>
      </c>
      <c r="R60" s="24">
        <f t="shared" si="6"/>
        <v>2360.7267061670641</v>
      </c>
      <c r="S60" s="7"/>
      <c r="T60" s="25">
        <f t="shared" si="7"/>
        <v>0.78949236367375886</v>
      </c>
      <c r="U60" s="24">
        <f t="shared" si="8"/>
        <v>0.61122715895909996</v>
      </c>
      <c r="V60" s="7"/>
      <c r="W60" s="25">
        <f t="shared" si="9"/>
        <v>0.79495974187825946</v>
      </c>
      <c r="X60" s="24">
        <f t="shared" si="10"/>
        <v>224.9018974922617</v>
      </c>
      <c r="Y60" s="7"/>
      <c r="Z60" s="25">
        <f t="shared" si="11"/>
        <v>635</v>
      </c>
      <c r="AA60" s="17">
        <f t="shared" si="15"/>
        <v>224.75699999999998</v>
      </c>
      <c r="AB60" s="24">
        <f t="shared" si="12"/>
        <v>3.9227496669048945</v>
      </c>
      <c r="AC60" s="17">
        <f t="shared" si="13"/>
        <v>0.14489749226171966</v>
      </c>
      <c r="AD60" s="17">
        <f t="shared" ca="1" si="14"/>
        <v>2.7564838888878285E-2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11621</v>
      </c>
      <c r="D61" s="17">
        <v>14295</v>
      </c>
      <c r="E61" s="17">
        <v>14934</v>
      </c>
      <c r="F61" s="17">
        <v>12250</v>
      </c>
      <c r="G61" s="24"/>
      <c r="H61" s="7"/>
      <c r="I61" s="25">
        <f t="shared" si="16"/>
        <v>-3313</v>
      </c>
      <c r="J61" s="24">
        <f t="shared" si="16"/>
        <v>2045</v>
      </c>
      <c r="K61" s="7"/>
      <c r="L61" s="25">
        <f t="shared" si="3"/>
        <v>-3305.2768536957865</v>
      </c>
      <c r="M61" s="17">
        <f t="shared" si="1"/>
        <v>59.646988836286873</v>
      </c>
      <c r="N61" s="17">
        <f t="shared" si="4"/>
        <v>2048.4447408272181</v>
      </c>
      <c r="O61" s="24">
        <f t="shared" si="2"/>
        <v>11.866239366703129</v>
      </c>
      <c r="P61" s="7"/>
      <c r="Q61" s="25">
        <f t="shared" si="5"/>
        <v>-3274.0688562894543</v>
      </c>
      <c r="R61" s="24">
        <f t="shared" si="6"/>
        <v>2045.7267061670641</v>
      </c>
      <c r="S61" s="7"/>
      <c r="T61" s="25">
        <f t="shared" si="7"/>
        <v>0.84636348485052559</v>
      </c>
      <c r="U61" s="24">
        <f t="shared" si="8"/>
        <v>0.52966898682119767</v>
      </c>
      <c r="V61" s="7"/>
      <c r="W61" s="25">
        <f t="shared" si="9"/>
        <v>0.85110774724368643</v>
      </c>
      <c r="X61" s="24">
        <f t="shared" si="10"/>
        <v>230.56259391096785</v>
      </c>
      <c r="Y61" s="7"/>
      <c r="Z61" s="25">
        <f t="shared" si="11"/>
        <v>632</v>
      </c>
      <c r="AA61" s="17">
        <f t="shared" si="15"/>
        <v>230.44499999999996</v>
      </c>
      <c r="AB61" s="24">
        <f t="shared" si="12"/>
        <v>4.0220239947583325</v>
      </c>
      <c r="AC61" s="17">
        <f t="shared" si="13"/>
        <v>0.11759391096788363</v>
      </c>
      <c r="AD61" s="17">
        <f t="shared" ca="1" si="14"/>
        <v>0.16176922516052628</v>
      </c>
      <c r="AE61" s="17">
        <v>108</v>
      </c>
    </row>
    <row r="62" spans="1:31" s="17" customFormat="1" x14ac:dyDescent="0.25">
      <c r="A62" s="17">
        <v>42</v>
      </c>
      <c r="B62" s="17">
        <v>630</v>
      </c>
      <c r="C62" s="17">
        <v>11515</v>
      </c>
      <c r="D62" s="17">
        <v>14112</v>
      </c>
      <c r="E62" s="17">
        <v>15017</v>
      </c>
      <c r="F62" s="17">
        <v>12410</v>
      </c>
      <c r="G62" s="24"/>
      <c r="H62" s="7"/>
      <c r="I62" s="25">
        <f t="shared" si="16"/>
        <v>-3502</v>
      </c>
      <c r="J62" s="24">
        <f t="shared" si="16"/>
        <v>1702</v>
      </c>
      <c r="K62" s="7"/>
      <c r="L62" s="25">
        <f t="shared" si="3"/>
        <v>-3495.1990568229667</v>
      </c>
      <c r="M62" s="17">
        <f t="shared" si="1"/>
        <v>46.252828097236232</v>
      </c>
      <c r="N62" s="17">
        <f t="shared" si="4"/>
        <v>1713.8490934364709</v>
      </c>
      <c r="O62" s="24">
        <f t="shared" si="2"/>
        <v>140.40101526621697</v>
      </c>
      <c r="P62" s="7"/>
      <c r="Q62" s="25">
        <f t="shared" si="5"/>
        <v>-3463.0688562894543</v>
      </c>
      <c r="R62" s="24">
        <f t="shared" si="6"/>
        <v>1702.7267061670641</v>
      </c>
      <c r="S62" s="7"/>
      <c r="T62" s="25">
        <f t="shared" si="7"/>
        <v>0.89522094804329333</v>
      </c>
      <c r="U62" s="24">
        <f t="shared" si="8"/>
        <v>0.44086119938214846</v>
      </c>
      <c r="V62" s="7"/>
      <c r="W62" s="25">
        <f t="shared" si="9"/>
        <v>0.89917730079845448</v>
      </c>
      <c r="X62" s="24">
        <f t="shared" si="10"/>
        <v>236.33935951358478</v>
      </c>
      <c r="Y62" s="7"/>
      <c r="Z62" s="25">
        <f t="shared" si="11"/>
        <v>630</v>
      </c>
      <c r="AA62" s="17">
        <f t="shared" si="15"/>
        <v>236.11499999999995</v>
      </c>
      <c r="AB62" s="24">
        <f t="shared" si="12"/>
        <v>4.1209841633464102</v>
      </c>
      <c r="AC62" s="17">
        <f t="shared" si="13"/>
        <v>0.22435951358482953</v>
      </c>
      <c r="AD62" s="17">
        <f t="shared" ca="1" si="14"/>
        <v>5.2131002115629599E-4</v>
      </c>
      <c r="AE62" s="17">
        <v>107</v>
      </c>
    </row>
    <row r="63" spans="1:31" s="17" customFormat="1" x14ac:dyDescent="0.25">
      <c r="A63" s="17">
        <v>43</v>
      </c>
      <c r="B63" s="17">
        <v>630</v>
      </c>
      <c r="C63" s="17">
        <v>11439</v>
      </c>
      <c r="D63" s="17">
        <v>13933</v>
      </c>
      <c r="E63" s="17">
        <v>15094</v>
      </c>
      <c r="F63" s="17">
        <v>12585</v>
      </c>
      <c r="G63" s="24"/>
      <c r="H63" s="7"/>
      <c r="I63" s="25">
        <f t="shared" si="16"/>
        <v>-3655</v>
      </c>
      <c r="J63" s="24">
        <f t="shared" si="16"/>
        <v>1348</v>
      </c>
      <c r="K63" s="7"/>
      <c r="L63" s="25">
        <f t="shared" si="3"/>
        <v>-3651.2934080448144</v>
      </c>
      <c r="M63" s="17">
        <f t="shared" si="1"/>
        <v>13.738823922246302</v>
      </c>
      <c r="N63" s="17">
        <f t="shared" si="4"/>
        <v>1362.4418021790507</v>
      </c>
      <c r="O63" s="24">
        <f t="shared" si="2"/>
        <v>208.56565017883304</v>
      </c>
      <c r="P63" s="7"/>
      <c r="Q63" s="25">
        <f t="shared" si="5"/>
        <v>-3616.0688562894543</v>
      </c>
      <c r="R63" s="24">
        <f t="shared" si="6"/>
        <v>1348.7267061670641</v>
      </c>
      <c r="S63" s="7"/>
      <c r="T63" s="25">
        <f t="shared" si="7"/>
        <v>0.93477222777077207</v>
      </c>
      <c r="U63" s="24">
        <f t="shared" si="8"/>
        <v>0.34920534878907733</v>
      </c>
      <c r="V63" s="7"/>
      <c r="W63" s="25">
        <f t="shared" si="9"/>
        <v>0.9379149726267918</v>
      </c>
      <c r="X63" s="24">
        <f t="shared" si="10"/>
        <v>242.03644302552152</v>
      </c>
      <c r="Y63" s="7"/>
      <c r="Z63" s="25">
        <f t="shared" si="11"/>
        <v>630</v>
      </c>
      <c r="AA63" s="17">
        <f t="shared" si="15"/>
        <v>241.78499999999994</v>
      </c>
      <c r="AB63" s="24">
        <f t="shared" si="12"/>
        <v>4.2199443319344887</v>
      </c>
      <c r="AC63" s="17">
        <f t="shared" si="13"/>
        <v>0.25144302552158138</v>
      </c>
      <c r="AD63" s="17">
        <f t="shared" ca="1" si="14"/>
        <v>-2.089745037366697E-2</v>
      </c>
      <c r="AE63" s="17">
        <v>106</v>
      </c>
    </row>
    <row r="64" spans="1:31" s="17" customFormat="1" x14ac:dyDescent="0.25">
      <c r="A64" s="17">
        <v>44</v>
      </c>
      <c r="B64" s="17">
        <v>635</v>
      </c>
      <c r="C64" s="17">
        <v>11382</v>
      </c>
      <c r="D64" s="17">
        <v>13756</v>
      </c>
      <c r="E64" s="17">
        <v>15156</v>
      </c>
      <c r="F64" s="17">
        <v>12773</v>
      </c>
      <c r="G64" s="24"/>
      <c r="H64" s="7"/>
      <c r="I64" s="25">
        <f t="shared" si="16"/>
        <v>-3774</v>
      </c>
      <c r="J64" s="24">
        <f t="shared" si="16"/>
        <v>983</v>
      </c>
      <c r="K64" s="7"/>
      <c r="L64" s="25">
        <f t="shared" si="3"/>
        <v>-3772.8456047935028</v>
      </c>
      <c r="M64" s="17">
        <f t="shared" si="1"/>
        <v>1.3326282927836122</v>
      </c>
      <c r="N64" s="17">
        <f t="shared" si="4"/>
        <v>994.72818046286091</v>
      </c>
      <c r="O64" s="24">
        <f t="shared" si="2"/>
        <v>137.55021696943223</v>
      </c>
      <c r="P64" s="7"/>
      <c r="Q64" s="25">
        <f t="shared" si="5"/>
        <v>-3735.0688562894543</v>
      </c>
      <c r="R64" s="24">
        <f t="shared" si="6"/>
        <v>983.72670616706409</v>
      </c>
      <c r="S64" s="7"/>
      <c r="T64" s="25">
        <f t="shared" si="7"/>
        <v>0.96553433422547763</v>
      </c>
      <c r="U64" s="24">
        <f t="shared" si="8"/>
        <v>0.25470143504198423</v>
      </c>
      <c r="V64" s="7"/>
      <c r="W64" s="25">
        <f t="shared" si="9"/>
        <v>0.96783779336864695</v>
      </c>
      <c r="X64" s="24">
        <f t="shared" si="10"/>
        <v>247.71382780145052</v>
      </c>
      <c r="Y64" s="7"/>
      <c r="Z64" s="25">
        <f t="shared" si="11"/>
        <v>635</v>
      </c>
      <c r="AA64" s="17">
        <f t="shared" si="15"/>
        <v>247.49999999999994</v>
      </c>
      <c r="AB64" s="24">
        <f t="shared" si="12"/>
        <v>4.3196898986859642</v>
      </c>
      <c r="AC64" s="17">
        <f t="shared" si="13"/>
        <v>0.21382780145057723</v>
      </c>
      <c r="AD64" s="17">
        <f t="shared" ca="1" si="14"/>
        <v>3.4055332037127073E-2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11343</v>
      </c>
      <c r="D65" s="17">
        <v>13576</v>
      </c>
      <c r="E65" s="17">
        <v>15201</v>
      </c>
      <c r="F65" s="17">
        <v>12954</v>
      </c>
      <c r="G65" s="24"/>
      <c r="H65" s="7"/>
      <c r="I65" s="25">
        <f t="shared" si="16"/>
        <v>-3858</v>
      </c>
      <c r="J65" s="24">
        <f t="shared" si="16"/>
        <v>622</v>
      </c>
      <c r="K65" s="7"/>
      <c r="L65" s="25">
        <f t="shared" si="3"/>
        <v>-3854.2373938983628</v>
      </c>
      <c r="M65" s="17">
        <f t="shared" si="1"/>
        <v>14.157204676077299</v>
      </c>
      <c r="N65" s="17">
        <f t="shared" si="4"/>
        <v>634.50516588426592</v>
      </c>
      <c r="O65" s="24">
        <f t="shared" si="2"/>
        <v>156.37917379300828</v>
      </c>
      <c r="P65" s="7"/>
      <c r="Q65" s="25">
        <f t="shared" si="5"/>
        <v>-3819.0688562894543</v>
      </c>
      <c r="R65" s="24">
        <f t="shared" si="6"/>
        <v>622.72670616706409</v>
      </c>
      <c r="S65" s="7"/>
      <c r="T65" s="25">
        <f t="shared" si="7"/>
        <v>0.98724876231115222</v>
      </c>
      <c r="U65" s="24">
        <f t="shared" si="8"/>
        <v>0.16123318062362638</v>
      </c>
      <c r="V65" s="7"/>
      <c r="W65" s="25">
        <f t="shared" si="9"/>
        <v>0.98872178889589812</v>
      </c>
      <c r="X65" s="24">
        <f t="shared" si="10"/>
        <v>253.19596100227568</v>
      </c>
      <c r="Y65" s="7"/>
      <c r="Z65" s="25">
        <f t="shared" si="11"/>
        <v>606</v>
      </c>
      <c r="AA65" s="17">
        <f t="shared" si="15"/>
        <v>252.95399999999995</v>
      </c>
      <c r="AB65" s="24">
        <f t="shared" si="12"/>
        <v>4.4148801560897359</v>
      </c>
      <c r="AC65" s="17">
        <f t="shared" si="13"/>
        <v>0.2419610022757297</v>
      </c>
      <c r="AD65" s="17">
        <f t="shared" ca="1" si="14"/>
        <v>9.7081676219090696E-3</v>
      </c>
      <c r="AE65" s="17">
        <v>104</v>
      </c>
    </row>
    <row r="66" spans="1:31" s="17" customFormat="1" x14ac:dyDescent="0.25">
      <c r="A66" s="17">
        <v>46</v>
      </c>
      <c r="B66" s="17">
        <v>611</v>
      </c>
      <c r="C66" s="17">
        <v>11328</v>
      </c>
      <c r="D66" s="17">
        <v>13396</v>
      </c>
      <c r="E66" s="17">
        <v>15228</v>
      </c>
      <c r="F66" s="17">
        <v>13145</v>
      </c>
      <c r="G66" s="24"/>
      <c r="H66" s="7"/>
      <c r="I66" s="25">
        <f t="shared" si="16"/>
        <v>-3900</v>
      </c>
      <c r="J66" s="24">
        <f t="shared" si="16"/>
        <v>251</v>
      </c>
      <c r="K66" s="7"/>
      <c r="L66" s="25">
        <f t="shared" si="3"/>
        <v>-3901.3174621633743</v>
      </c>
      <c r="M66" s="17">
        <f t="shared" si="1"/>
        <v>1.7357065519229697</v>
      </c>
      <c r="N66" s="17">
        <f t="shared" si="4"/>
        <v>265.48066244230637</v>
      </c>
      <c r="O66" s="24">
        <f t="shared" si="2"/>
        <v>209.68958476802223</v>
      </c>
      <c r="P66" s="7"/>
      <c r="Q66" s="25">
        <f t="shared" si="5"/>
        <v>-3861.0688562894543</v>
      </c>
      <c r="R66" s="24">
        <f t="shared" si="6"/>
        <v>251.72670616706404</v>
      </c>
      <c r="S66" s="7"/>
      <c r="T66" s="25">
        <f t="shared" si="7"/>
        <v>0.99810597635398957</v>
      </c>
      <c r="U66" s="24">
        <f t="shared" si="8"/>
        <v>6.5175777883430333E-2</v>
      </c>
      <c r="V66" s="7"/>
      <c r="W66" s="25">
        <f t="shared" si="9"/>
        <v>0.99872511352299687</v>
      </c>
      <c r="X66" s="24">
        <f t="shared" si="10"/>
        <v>258.72402412707015</v>
      </c>
      <c r="Y66" s="7"/>
      <c r="Z66" s="25">
        <f t="shared" si="11"/>
        <v>611</v>
      </c>
      <c r="AA66" s="17">
        <f t="shared" si="15"/>
        <v>258.45299999999997</v>
      </c>
      <c r="AB66" s="24">
        <f t="shared" si="12"/>
        <v>4.5108558116569046</v>
      </c>
      <c r="AC66" s="17">
        <f t="shared" si="13"/>
        <v>0.2710241270701772</v>
      </c>
      <c r="AD66" s="17">
        <f t="shared" ca="1" si="14"/>
        <v>-2.1317999800942289E-2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11306</v>
      </c>
      <c r="D67" s="17">
        <v>13189</v>
      </c>
      <c r="E67" s="17">
        <v>15212</v>
      </c>
      <c r="F67" s="17">
        <v>13312</v>
      </c>
      <c r="G67" s="24"/>
      <c r="H67" s="7"/>
      <c r="I67" s="25">
        <f t="shared" si="16"/>
        <v>-3906</v>
      </c>
      <c r="J67" s="24">
        <f t="shared" si="16"/>
        <v>-123</v>
      </c>
      <c r="K67" s="7"/>
      <c r="L67" s="25">
        <f t="shared" si="3"/>
        <v>-3912.684752266046</v>
      </c>
      <c r="M67" s="17">
        <f t="shared" si="1"/>
        <v>44.685912858406617</v>
      </c>
      <c r="N67" s="17">
        <f t="shared" si="4"/>
        <v>-114.5177436460541</v>
      </c>
      <c r="O67" s="24">
        <f t="shared" si="2"/>
        <v>71.948672854055587</v>
      </c>
      <c r="P67" s="7"/>
      <c r="Q67" s="25">
        <f t="shared" si="5"/>
        <v>-3867.0688562894543</v>
      </c>
      <c r="R67" s="24">
        <f t="shared" si="6"/>
        <v>-122.27329383293595</v>
      </c>
      <c r="S67" s="7"/>
      <c r="T67" s="25">
        <f t="shared" si="7"/>
        <v>0.99965700693153769</v>
      </c>
      <c r="U67" s="24">
        <f t="shared" si="8"/>
        <v>-3.1658369353317131E-2</v>
      </c>
      <c r="V67" s="7"/>
      <c r="W67" s="25">
        <f t="shared" si="9"/>
        <v>0.99941497839265281</v>
      </c>
      <c r="X67" s="24">
        <f t="shared" si="10"/>
        <v>264.27213968240517</v>
      </c>
      <c r="Y67" s="7"/>
      <c r="Z67" s="25">
        <f t="shared" si="11"/>
        <v>625</v>
      </c>
      <c r="AA67" s="17">
        <f t="shared" si="15"/>
        <v>264.07799999999997</v>
      </c>
      <c r="AB67" s="24">
        <f t="shared" si="12"/>
        <v>4.6090305820815853</v>
      </c>
      <c r="AC67" s="17">
        <f t="shared" si="13"/>
        <v>0.19413968240519353</v>
      </c>
      <c r="AD67" s="17">
        <f t="shared" ca="1" si="14"/>
        <v>3.4982880016457329E-2</v>
      </c>
      <c r="AE67" s="17">
        <v>102</v>
      </c>
    </row>
    <row r="68" spans="1:31" s="17" customFormat="1" x14ac:dyDescent="0.25">
      <c r="A68" s="17">
        <v>48</v>
      </c>
      <c r="B68" s="17">
        <v>637</v>
      </c>
      <c r="C68" s="17">
        <v>11331</v>
      </c>
      <c r="D68" s="17">
        <v>13008</v>
      </c>
      <c r="E68" s="17">
        <v>15206</v>
      </c>
      <c r="F68" s="17">
        <v>13511</v>
      </c>
      <c r="G68" s="24"/>
      <c r="H68" s="7"/>
      <c r="I68" s="25">
        <f t="shared" si="16"/>
        <v>-3875</v>
      </c>
      <c r="J68" s="24">
        <f t="shared" si="16"/>
        <v>-503</v>
      </c>
      <c r="K68" s="7"/>
      <c r="L68" s="25">
        <f t="shared" si="3"/>
        <v>-3885.8748605273831</v>
      </c>
      <c r="M68" s="17">
        <f t="shared" si="1"/>
        <v>118.26259149003579</v>
      </c>
      <c r="N68" s="17">
        <f t="shared" si="4"/>
        <v>-500.6647896738769</v>
      </c>
      <c r="O68" s="24">
        <f t="shared" si="2"/>
        <v>5.4532072672319725</v>
      </c>
      <c r="P68" s="7"/>
      <c r="Q68" s="25">
        <f t="shared" si="5"/>
        <v>-3836.0688562894543</v>
      </c>
      <c r="R68" s="24">
        <f t="shared" si="6"/>
        <v>-502.27329383293596</v>
      </c>
      <c r="S68" s="7"/>
      <c r="T68" s="25">
        <f t="shared" si="7"/>
        <v>0.99164334894753869</v>
      </c>
      <c r="U68" s="24">
        <f t="shared" si="8"/>
        <v>-0.13004600558316751</v>
      </c>
      <c r="V68" s="7"/>
      <c r="W68" s="25">
        <f t="shared" si="9"/>
        <v>0.99052595994652137</v>
      </c>
      <c r="X68" s="24">
        <f t="shared" si="10"/>
        <v>269.93736855313898</v>
      </c>
      <c r="Y68" s="7"/>
      <c r="Z68" s="25">
        <f t="shared" si="11"/>
        <v>637</v>
      </c>
      <c r="AA68" s="17">
        <f t="shared" si="15"/>
        <v>269.81099999999998</v>
      </c>
      <c r="AB68" s="24">
        <f t="shared" si="12"/>
        <v>4.7090903080984203</v>
      </c>
      <c r="AC68" s="17">
        <f t="shared" si="13"/>
        <v>0.12636855313900242</v>
      </c>
      <c r="AD68" s="17">
        <f t="shared" ca="1" si="14"/>
        <v>6.3594831962745957E-2</v>
      </c>
      <c r="AE68" s="17">
        <v>101</v>
      </c>
    </row>
    <row r="69" spans="1:31" s="17" customFormat="1" x14ac:dyDescent="0.25">
      <c r="A69" s="17">
        <v>49</v>
      </c>
      <c r="B69" s="17">
        <v>626</v>
      </c>
      <c r="C69" s="17">
        <v>11362</v>
      </c>
      <c r="D69" s="17">
        <v>12818</v>
      </c>
      <c r="E69" s="17">
        <v>15175</v>
      </c>
      <c r="F69" s="17">
        <v>13701</v>
      </c>
      <c r="G69" s="24"/>
      <c r="H69" s="7"/>
      <c r="I69" s="25">
        <f t="shared" si="16"/>
        <v>-3813</v>
      </c>
      <c r="J69" s="24">
        <f t="shared" si="16"/>
        <v>-883</v>
      </c>
      <c r="K69" s="7"/>
      <c r="L69" s="25">
        <f t="shared" si="3"/>
        <v>-3822.023983647528</v>
      </c>
      <c r="M69" s="17">
        <f t="shared" si="1"/>
        <v>81.432280870852466</v>
      </c>
      <c r="N69" s="17">
        <f t="shared" si="4"/>
        <v>-875.29087329503443</v>
      </c>
      <c r="O69" s="24">
        <f t="shared" si="2"/>
        <v>59.430634553213302</v>
      </c>
      <c r="P69" s="7"/>
      <c r="Q69" s="25">
        <f t="shared" si="5"/>
        <v>-3774.0688562894543</v>
      </c>
      <c r="R69" s="24">
        <f t="shared" si="6"/>
        <v>-882.27329383293591</v>
      </c>
      <c r="S69" s="7"/>
      <c r="T69" s="25">
        <f t="shared" si="7"/>
        <v>0.9756160329795408</v>
      </c>
      <c r="U69" s="24">
        <f t="shared" si="8"/>
        <v>-0.22843364181301787</v>
      </c>
      <c r="V69" s="7"/>
      <c r="W69" s="25">
        <f t="shared" si="9"/>
        <v>0.97362296658118908</v>
      </c>
      <c r="X69" s="24">
        <f t="shared" si="10"/>
        <v>275.66183404629089</v>
      </c>
      <c r="Y69" s="7"/>
      <c r="Z69" s="25">
        <f t="shared" si="11"/>
        <v>626</v>
      </c>
      <c r="AA69" s="17">
        <f t="shared" si="15"/>
        <v>275.44499999999999</v>
      </c>
      <c r="AB69" s="24">
        <f t="shared" si="12"/>
        <v>4.8074221581557808</v>
      </c>
      <c r="AC69" s="17">
        <f t="shared" si="13"/>
        <v>0.21683404629089864</v>
      </c>
      <c r="AD69" s="17">
        <f t="shared" ca="1" si="14"/>
        <v>-3.1497572950570429E-2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11422</v>
      </c>
      <c r="D70" s="17">
        <v>12642</v>
      </c>
      <c r="E70" s="17">
        <v>15134</v>
      </c>
      <c r="F70" s="17">
        <v>13894</v>
      </c>
      <c r="G70" s="24"/>
      <c r="H70" s="7"/>
      <c r="I70" s="25">
        <f t="shared" si="16"/>
        <v>-3712</v>
      </c>
      <c r="J70" s="24">
        <f t="shared" si="16"/>
        <v>-1252</v>
      </c>
      <c r="K70" s="7"/>
      <c r="L70" s="25">
        <f t="shared" si="3"/>
        <v>-3719.1485079673544</v>
      </c>
      <c r="M70" s="17">
        <f t="shared" si="1"/>
        <v>51.101166159328798</v>
      </c>
      <c r="N70" s="17">
        <f t="shared" si="4"/>
        <v>-1248.9485123699521</v>
      </c>
      <c r="O70" s="24">
        <f t="shared" si="2"/>
        <v>9.3115767563351</v>
      </c>
      <c r="P70" s="7"/>
      <c r="Q70" s="25">
        <f t="shared" si="5"/>
        <v>-3673.0688562894543</v>
      </c>
      <c r="R70" s="24">
        <f t="shared" si="6"/>
        <v>-1251.2732938329359</v>
      </c>
      <c r="S70" s="7"/>
      <c r="T70" s="25">
        <f t="shared" si="7"/>
        <v>0.94950701825747974</v>
      </c>
      <c r="U70" s="24">
        <f t="shared" si="8"/>
        <v>-0.32397321488884623</v>
      </c>
      <c r="V70" s="7"/>
      <c r="W70" s="25">
        <f t="shared" si="9"/>
        <v>0.94666320594422049</v>
      </c>
      <c r="X70" s="24">
        <f t="shared" si="10"/>
        <v>281.35009821490712</v>
      </c>
      <c r="Y70" s="7"/>
      <c r="Z70" s="25">
        <f t="shared" si="11"/>
        <v>639</v>
      </c>
      <c r="AA70" s="17">
        <f t="shared" si="15"/>
        <v>281.19599999999997</v>
      </c>
      <c r="AB70" s="24">
        <f t="shared" si="12"/>
        <v>4.9077960434379744</v>
      </c>
      <c r="AC70" s="17">
        <f t="shared" si="13"/>
        <v>0.15409821490715103</v>
      </c>
      <c r="AD70" s="17">
        <f t="shared" ca="1" si="14"/>
        <v>-6.4375551913883555E-2</v>
      </c>
      <c r="AE70" s="17">
        <v>99</v>
      </c>
    </row>
    <row r="71" spans="1:31" s="17" customFormat="1" x14ac:dyDescent="0.25">
      <c r="A71" s="17">
        <v>51</v>
      </c>
      <c r="B71" s="17">
        <v>634</v>
      </c>
      <c r="C71" s="17">
        <v>11485</v>
      </c>
      <c r="D71" s="17">
        <v>12462</v>
      </c>
      <c r="E71" s="17">
        <v>15056</v>
      </c>
      <c r="F71" s="17">
        <v>14059</v>
      </c>
      <c r="G71" s="24"/>
      <c r="H71" s="7"/>
      <c r="I71" s="25">
        <f t="shared" si="16"/>
        <v>-3571</v>
      </c>
      <c r="J71" s="24">
        <f t="shared" si="16"/>
        <v>-1597</v>
      </c>
      <c r="K71" s="7"/>
      <c r="L71" s="25">
        <f t="shared" si="3"/>
        <v>-3580.453080722868</v>
      </c>
      <c r="M71" s="17">
        <f t="shared" si="1"/>
        <v>89.360735153058215</v>
      </c>
      <c r="N71" s="17">
        <f t="shared" si="4"/>
        <v>-1607.2593433566465</v>
      </c>
      <c r="O71" s="24">
        <f t="shared" si="2"/>
        <v>105.25412610956602</v>
      </c>
      <c r="P71" s="7"/>
      <c r="Q71" s="25">
        <f t="shared" si="5"/>
        <v>-3532.0688562894543</v>
      </c>
      <c r="R71" s="24">
        <f t="shared" si="6"/>
        <v>-1596.2732938329359</v>
      </c>
      <c r="S71" s="7"/>
      <c r="T71" s="25">
        <f t="shared" si="7"/>
        <v>0.91305779968509748</v>
      </c>
      <c r="U71" s="24">
        <f t="shared" si="8"/>
        <v>-0.41329883199226303</v>
      </c>
      <c r="V71" s="7"/>
      <c r="W71" s="25">
        <f t="shared" si="9"/>
        <v>0.90941809841524668</v>
      </c>
      <c r="X71" s="24">
        <f t="shared" si="10"/>
        <v>286.89793502547491</v>
      </c>
      <c r="Y71" s="7"/>
      <c r="Z71" s="25">
        <f t="shared" si="11"/>
        <v>634</v>
      </c>
      <c r="AA71" s="17">
        <f t="shared" si="15"/>
        <v>286.90199999999999</v>
      </c>
      <c r="AB71" s="24">
        <f t="shared" si="12"/>
        <v>5.007384530556771</v>
      </c>
      <c r="AC71" s="17">
        <f t="shared" si="13"/>
        <v>-4.0649745250789238E-3</v>
      </c>
      <c r="AD71" s="17">
        <f t="shared" ca="1" si="14"/>
        <v>0.10954895461401293</v>
      </c>
      <c r="AE71" s="17">
        <v>98</v>
      </c>
    </row>
    <row r="72" spans="1:31" s="17" customFormat="1" x14ac:dyDescent="0.25">
      <c r="A72" s="17">
        <v>52</v>
      </c>
      <c r="B72" s="17">
        <v>620</v>
      </c>
      <c r="C72" s="17">
        <v>11566</v>
      </c>
      <c r="D72" s="17">
        <v>12285</v>
      </c>
      <c r="E72" s="17">
        <v>14964</v>
      </c>
      <c r="F72" s="17">
        <v>14219</v>
      </c>
      <c r="G72" s="24"/>
      <c r="H72" s="7"/>
      <c r="I72" s="25">
        <f t="shared" si="16"/>
        <v>-3398</v>
      </c>
      <c r="J72" s="24">
        <f t="shared" si="16"/>
        <v>-1934</v>
      </c>
      <c r="K72" s="7"/>
      <c r="L72" s="25">
        <f t="shared" si="3"/>
        <v>-3410.8594124252695</v>
      </c>
      <c r="M72" s="17">
        <f t="shared" si="1"/>
        <v>165.36448792317589</v>
      </c>
      <c r="N72" s="17">
        <f t="shared" si="4"/>
        <v>-1942.266041703027</v>
      </c>
      <c r="O72" s="24">
        <f t="shared" si="2"/>
        <v>68.327445436181264</v>
      </c>
      <c r="P72" s="7"/>
      <c r="Q72" s="25">
        <f t="shared" si="5"/>
        <v>-3359.0688562894543</v>
      </c>
      <c r="R72" s="24">
        <f t="shared" si="6"/>
        <v>-1933.2732938329359</v>
      </c>
      <c r="S72" s="7"/>
      <c r="T72" s="25">
        <f t="shared" si="7"/>
        <v>0.8683364180324582</v>
      </c>
      <c r="U72" s="24">
        <f t="shared" si="8"/>
        <v>-0.50055313043820926</v>
      </c>
      <c r="V72" s="7"/>
      <c r="W72" s="25">
        <f t="shared" si="9"/>
        <v>0.86391892261608572</v>
      </c>
      <c r="X72" s="24">
        <f t="shared" si="10"/>
        <v>292.54572200696919</v>
      </c>
      <c r="Y72" s="7"/>
      <c r="Z72" s="25">
        <f t="shared" si="11"/>
        <v>620</v>
      </c>
      <c r="AA72" s="17">
        <f t="shared" si="15"/>
        <v>292.48199999999997</v>
      </c>
      <c r="AB72" s="24">
        <f t="shared" si="12"/>
        <v>5.1047739028180548</v>
      </c>
      <c r="AC72" s="17">
        <f t="shared" si="13"/>
        <v>6.3722006969214817E-2</v>
      </c>
      <c r="AD72" s="17">
        <f t="shared" ca="1" si="14"/>
        <v>3.1617739126602373E-2</v>
      </c>
      <c r="AE72" s="17">
        <v>97</v>
      </c>
    </row>
    <row r="73" spans="1:31" s="17" customFormat="1" x14ac:dyDescent="0.25">
      <c r="A73" s="17">
        <v>53</v>
      </c>
      <c r="B73" s="17">
        <v>622</v>
      </c>
      <c r="C73" s="17">
        <v>11669</v>
      </c>
      <c r="D73" s="17">
        <v>12131</v>
      </c>
      <c r="E73" s="17">
        <v>14866</v>
      </c>
      <c r="F73" s="17">
        <v>14382</v>
      </c>
      <c r="G73" s="24"/>
      <c r="H73" s="7"/>
      <c r="I73" s="25">
        <f t="shared" si="16"/>
        <v>-3197</v>
      </c>
      <c r="J73" s="24">
        <f t="shared" si="16"/>
        <v>-2251</v>
      </c>
      <c r="K73" s="7"/>
      <c r="L73" s="25">
        <f t="shared" si="3"/>
        <v>-3208.6019831720246</v>
      </c>
      <c r="M73" s="17">
        <f t="shared" si="1"/>
        <v>134.60601352394141</v>
      </c>
      <c r="N73" s="17">
        <f t="shared" si="4"/>
        <v>-2259.8357603461141</v>
      </c>
      <c r="O73" s="24">
        <f t="shared" si="2"/>
        <v>78.070660893961602</v>
      </c>
      <c r="P73" s="7"/>
      <c r="Q73" s="25">
        <f t="shared" si="5"/>
        <v>-3158.0688562894543</v>
      </c>
      <c r="R73" s="24">
        <f t="shared" si="6"/>
        <v>-2250.2732938329359</v>
      </c>
      <c r="S73" s="7"/>
      <c r="T73" s="25">
        <f t="shared" si="7"/>
        <v>0.81637689368459398</v>
      </c>
      <c r="U73" s="24">
        <f t="shared" si="8"/>
        <v>-0.58262913224047919</v>
      </c>
      <c r="V73" s="7"/>
      <c r="W73" s="25">
        <f t="shared" si="9"/>
        <v>0.81122737278011636</v>
      </c>
      <c r="X73" s="24">
        <f t="shared" si="10"/>
        <v>298.14396361033312</v>
      </c>
      <c r="Y73" s="7"/>
      <c r="Z73" s="25">
        <f t="shared" si="11"/>
        <v>622</v>
      </c>
      <c r="AA73" s="17">
        <f t="shared" si="15"/>
        <v>298.08</v>
      </c>
      <c r="AB73" s="24">
        <f t="shared" si="12"/>
        <v>5.2024774343446971</v>
      </c>
      <c r="AC73" s="17">
        <f t="shared" si="13"/>
        <v>6.3963610333132692E-2</v>
      </c>
      <c r="AD73" s="17">
        <f t="shared" ca="1" si="14"/>
        <v>-9.6007638496189429E-2</v>
      </c>
      <c r="AE73" s="17">
        <v>96</v>
      </c>
    </row>
    <row r="74" spans="1:31" s="17" customFormat="1" x14ac:dyDescent="0.25">
      <c r="A74" s="17">
        <v>54</v>
      </c>
      <c r="B74" s="17">
        <v>608</v>
      </c>
      <c r="C74" s="17">
        <v>11783</v>
      </c>
      <c r="D74" s="17">
        <v>11994</v>
      </c>
      <c r="E74" s="17">
        <v>14757</v>
      </c>
      <c r="F74" s="17">
        <v>14530</v>
      </c>
      <c r="G74" s="24"/>
      <c r="H74" s="7"/>
      <c r="I74" s="25">
        <f t="shared" si="16"/>
        <v>-2974</v>
      </c>
      <c r="J74" s="24">
        <f t="shared" si="16"/>
        <v>-2536</v>
      </c>
      <c r="K74" s="7"/>
      <c r="L74" s="25">
        <f t="shared" si="3"/>
        <v>-2981.6541274886213</v>
      </c>
      <c r="M74" s="17">
        <f t="shared" si="1"/>
        <v>58.585667612067759</v>
      </c>
      <c r="N74" s="17">
        <f t="shared" si="4"/>
        <v>-2549.4233487411871</v>
      </c>
      <c r="O74" s="24">
        <f t="shared" si="2"/>
        <v>180.18629142752812</v>
      </c>
      <c r="P74" s="7"/>
      <c r="Q74" s="25">
        <f t="shared" si="5"/>
        <v>-2935.0688562894543</v>
      </c>
      <c r="R74" s="24">
        <f t="shared" si="6"/>
        <v>-2535.2732938329359</v>
      </c>
      <c r="S74" s="7"/>
      <c r="T74" s="25">
        <f t="shared" si="7"/>
        <v>0.75873025721905318</v>
      </c>
      <c r="U74" s="24">
        <f t="shared" si="8"/>
        <v>-0.65641985941286696</v>
      </c>
      <c r="V74" s="7"/>
      <c r="W74" s="25">
        <f t="shared" si="9"/>
        <v>0.75292217378066617</v>
      </c>
      <c r="X74" s="24">
        <f t="shared" si="10"/>
        <v>303.54067623669539</v>
      </c>
      <c r="Y74" s="7"/>
      <c r="Z74" s="25">
        <f t="shared" si="11"/>
        <v>608</v>
      </c>
      <c r="AA74" s="17">
        <f t="shared" si="15"/>
        <v>303.55199999999996</v>
      </c>
      <c r="AB74" s="24">
        <f t="shared" si="12"/>
        <v>5.2979818510138266</v>
      </c>
      <c r="AC74" s="17">
        <f t="shared" si="13"/>
        <v>-1.1323763304574186E-2</v>
      </c>
      <c r="AD74" s="17">
        <f t="shared" ca="1" si="14"/>
        <v>2.2509858324724519E-2</v>
      </c>
      <c r="AE74" s="17">
        <v>95</v>
      </c>
    </row>
    <row r="75" spans="1:31" s="17" customFormat="1" x14ac:dyDescent="0.25">
      <c r="A75" s="17">
        <v>55</v>
      </c>
      <c r="B75" s="17">
        <v>621</v>
      </c>
      <c r="C75" s="17">
        <v>11916</v>
      </c>
      <c r="D75" s="17">
        <v>11853</v>
      </c>
      <c r="E75" s="17">
        <v>14628</v>
      </c>
      <c r="F75" s="17">
        <v>14664</v>
      </c>
      <c r="G75" s="24"/>
      <c r="H75" s="7"/>
      <c r="I75" s="25">
        <f t="shared" si="16"/>
        <v>-2712</v>
      </c>
      <c r="J75" s="24">
        <f t="shared" si="16"/>
        <v>-2811</v>
      </c>
      <c r="K75" s="7"/>
      <c r="L75" s="25">
        <f t="shared" si="3"/>
        <v>-2722.1771036594728</v>
      </c>
      <c r="M75" s="17">
        <f t="shared" si="1"/>
        <v>103.57343889565421</v>
      </c>
      <c r="N75" s="17">
        <f t="shared" si="4"/>
        <v>-2821.1707884328425</v>
      </c>
      <c r="O75" s="24">
        <f t="shared" si="2"/>
        <v>103.44493734564337</v>
      </c>
      <c r="P75" s="7"/>
      <c r="Q75" s="25">
        <f t="shared" si="5"/>
        <v>-2673.0688562894543</v>
      </c>
      <c r="R75" s="24">
        <f t="shared" si="6"/>
        <v>-2810.2732938329359</v>
      </c>
      <c r="S75" s="7"/>
      <c r="T75" s="25">
        <f t="shared" si="7"/>
        <v>0.69100192199944921</v>
      </c>
      <c r="U75" s="24">
        <f t="shared" si="8"/>
        <v>-0.72762143826341663</v>
      </c>
      <c r="V75" s="7"/>
      <c r="W75" s="25">
        <f t="shared" si="9"/>
        <v>0.68455790476345613</v>
      </c>
      <c r="X75" s="24">
        <f t="shared" si="10"/>
        <v>309.20445163388058</v>
      </c>
      <c r="Y75" s="7"/>
      <c r="Z75" s="25">
        <f t="shared" si="11"/>
        <v>621</v>
      </c>
      <c r="AA75" s="17">
        <f t="shared" si="15"/>
        <v>309.14099999999996</v>
      </c>
      <c r="AB75" s="24">
        <f t="shared" si="12"/>
        <v>5.3955283029077892</v>
      </c>
      <c r="AC75" s="17">
        <f t="shared" si="13"/>
        <v>6.3451633880617919E-2</v>
      </c>
      <c r="AD75" s="17">
        <f t="shared" ca="1" si="14"/>
        <v>-2.2805071561720069E-2</v>
      </c>
      <c r="AE75" s="17">
        <v>94</v>
      </c>
    </row>
    <row r="76" spans="1:31" s="17" customFormat="1" x14ac:dyDescent="0.25">
      <c r="A76" s="17">
        <v>56</v>
      </c>
      <c r="B76" s="17">
        <v>640</v>
      </c>
      <c r="C76" s="17">
        <v>12064</v>
      </c>
      <c r="D76" s="17">
        <v>11733</v>
      </c>
      <c r="E76" s="17">
        <v>14485</v>
      </c>
      <c r="F76" s="17">
        <v>14797</v>
      </c>
      <c r="G76" s="24"/>
      <c r="H76" s="7"/>
      <c r="I76" s="25">
        <f t="shared" si="16"/>
        <v>-2421</v>
      </c>
      <c r="J76" s="24">
        <f t="shared" si="16"/>
        <v>-3064</v>
      </c>
      <c r="K76" s="7"/>
      <c r="L76" s="25">
        <f t="shared" si="3"/>
        <v>-2428.0887622780392</v>
      </c>
      <c r="M76" s="17">
        <f t="shared" si="1"/>
        <v>50.250550634551679</v>
      </c>
      <c r="N76" s="17">
        <f t="shared" si="4"/>
        <v>-3073.1069948995168</v>
      </c>
      <c r="O76" s="24">
        <f t="shared" si="2"/>
        <v>82.937356099825905</v>
      </c>
      <c r="P76" s="7"/>
      <c r="Q76" s="25">
        <f t="shared" si="5"/>
        <v>-2382.0688562894543</v>
      </c>
      <c r="R76" s="24">
        <f t="shared" si="6"/>
        <v>-3063.2732938329359</v>
      </c>
      <c r="S76" s="7"/>
      <c r="T76" s="25">
        <f t="shared" si="7"/>
        <v>0.61577693898836228</v>
      </c>
      <c r="U76" s="24">
        <f t="shared" si="8"/>
        <v>-0.79312689080592225</v>
      </c>
      <c r="V76" s="7"/>
      <c r="W76" s="25">
        <f t="shared" si="9"/>
        <v>0.60874735188171047</v>
      </c>
      <c r="X76" s="24">
        <f t="shared" si="10"/>
        <v>314.95053372205018</v>
      </c>
      <c r="Y76" s="7"/>
      <c r="Z76" s="25">
        <f t="shared" si="11"/>
        <v>640</v>
      </c>
      <c r="AA76" s="17">
        <f t="shared" si="15"/>
        <v>314.90099999999995</v>
      </c>
      <c r="AB76" s="24">
        <f t="shared" si="12"/>
        <v>5.4960592678226625</v>
      </c>
      <c r="AC76" s="17">
        <f t="shared" si="13"/>
        <v>4.953372205022788E-2</v>
      </c>
      <c r="AD76" s="17">
        <f t="shared" ca="1" si="14"/>
        <v>-3.7523202218949336E-2</v>
      </c>
      <c r="AE76" s="17">
        <v>93</v>
      </c>
    </row>
    <row r="77" spans="1:31" s="17" customFormat="1" x14ac:dyDescent="0.25">
      <c r="A77" s="17">
        <v>57</v>
      </c>
      <c r="B77" s="17">
        <v>635</v>
      </c>
      <c r="C77" s="17">
        <v>12204</v>
      </c>
      <c r="D77" s="17">
        <v>11612</v>
      </c>
      <c r="E77" s="17">
        <v>14319</v>
      </c>
      <c r="F77" s="17">
        <v>14892</v>
      </c>
      <c r="G77" s="24"/>
      <c r="H77" s="7"/>
      <c r="I77" s="25">
        <f t="shared" si="16"/>
        <v>-2115</v>
      </c>
      <c r="J77" s="24">
        <f t="shared" si="16"/>
        <v>-3280</v>
      </c>
      <c r="K77" s="7"/>
      <c r="L77" s="25">
        <f t="shared" si="3"/>
        <v>-2112.4405364231625</v>
      </c>
      <c r="M77" s="17">
        <f t="shared" si="1"/>
        <v>6.5508538011578894</v>
      </c>
      <c r="N77" s="17">
        <f t="shared" si="4"/>
        <v>-3292.3738023805536</v>
      </c>
      <c r="O77" s="24">
        <f t="shared" si="2"/>
        <v>153.1109853529932</v>
      </c>
      <c r="P77" s="7"/>
      <c r="Q77" s="25">
        <f t="shared" si="5"/>
        <v>-2076.0688562894543</v>
      </c>
      <c r="R77" s="24">
        <f t="shared" si="6"/>
        <v>-3279.2732938329359</v>
      </c>
      <c r="S77" s="7"/>
      <c r="T77" s="25">
        <f t="shared" si="7"/>
        <v>0.53667437953340491</v>
      </c>
      <c r="U77" s="24">
        <f t="shared" si="8"/>
        <v>-0.84905249455762666</v>
      </c>
      <c r="V77" s="7"/>
      <c r="W77" s="25">
        <f t="shared" si="9"/>
        <v>0.52914427080692095</v>
      </c>
      <c r="X77" s="24">
        <f t="shared" si="10"/>
        <v>320.52591584167897</v>
      </c>
      <c r="Y77" s="7"/>
      <c r="Z77" s="25">
        <f t="shared" si="11"/>
        <v>635</v>
      </c>
      <c r="AA77" s="17">
        <f t="shared" si="15"/>
        <v>320.61599999999993</v>
      </c>
      <c r="AB77" s="24">
        <f t="shared" si="12"/>
        <v>5.595804834574138</v>
      </c>
      <c r="AC77" s="17">
        <f t="shared" si="13"/>
        <v>-9.0084158320962615E-2</v>
      </c>
      <c r="AD77" s="17">
        <f t="shared" ca="1" si="14"/>
        <v>9.575006065568914E-2</v>
      </c>
      <c r="AE77" s="17">
        <v>92</v>
      </c>
    </row>
    <row r="78" spans="1:31" s="17" customFormat="1" x14ac:dyDescent="0.25">
      <c r="A78" s="17">
        <v>58</v>
      </c>
      <c r="B78" s="17">
        <v>632</v>
      </c>
      <c r="C78" s="17">
        <v>12370</v>
      </c>
      <c r="D78" s="17">
        <v>11513</v>
      </c>
      <c r="E78" s="17">
        <v>14152</v>
      </c>
      <c r="F78" s="17">
        <v>14984</v>
      </c>
      <c r="G78" s="24"/>
      <c r="H78" s="7"/>
      <c r="I78" s="25">
        <f t="shared" si="16"/>
        <v>-1782</v>
      </c>
      <c r="J78" s="24">
        <f t="shared" si="16"/>
        <v>-3471</v>
      </c>
      <c r="K78" s="7"/>
      <c r="L78" s="25">
        <f t="shared" si="3"/>
        <v>-1777.8066973985672</v>
      </c>
      <c r="M78" s="17">
        <f t="shared" si="1"/>
        <v>17.583786707183368</v>
      </c>
      <c r="N78" s="17">
        <f t="shared" si="4"/>
        <v>-3478.069150973954</v>
      </c>
      <c r="O78" s="24">
        <f t="shared" si="2"/>
        <v>49.972895492555324</v>
      </c>
      <c r="P78" s="7"/>
      <c r="Q78" s="25">
        <f t="shared" si="5"/>
        <v>-1743.0688562894545</v>
      </c>
      <c r="R78" s="24">
        <f t="shared" si="6"/>
        <v>-3470.2732938329359</v>
      </c>
      <c r="S78" s="7"/>
      <c r="T78" s="25">
        <f t="shared" si="7"/>
        <v>0.45059218247948074</v>
      </c>
      <c r="U78" s="24">
        <f t="shared" si="8"/>
        <v>-0.8985052275047356</v>
      </c>
      <c r="V78" s="7"/>
      <c r="W78" s="25">
        <f t="shared" si="9"/>
        <v>0.44261884474591495</v>
      </c>
      <c r="X78" s="24">
        <f t="shared" si="10"/>
        <v>326.2321580236179</v>
      </c>
      <c r="Y78" s="7"/>
      <c r="Z78" s="25">
        <f t="shared" si="11"/>
        <v>632</v>
      </c>
      <c r="AA78" s="17">
        <f t="shared" si="15"/>
        <v>326.30399999999992</v>
      </c>
      <c r="AB78" s="24">
        <f t="shared" si="12"/>
        <v>5.6950791624275752</v>
      </c>
      <c r="AC78" s="17">
        <f t="shared" si="13"/>
        <v>-7.1841976382017947E-2</v>
      </c>
      <c r="AD78" s="17">
        <f t="shared" ca="1" si="14"/>
        <v>3.5641884739959551E-2</v>
      </c>
      <c r="AE78" s="17">
        <v>91</v>
      </c>
    </row>
    <row r="79" spans="1:31" s="17" customFormat="1" x14ac:dyDescent="0.25">
      <c r="A79" s="17">
        <v>59</v>
      </c>
      <c r="B79" s="17">
        <v>631</v>
      </c>
      <c r="C79" s="17">
        <v>12547</v>
      </c>
      <c r="D79" s="17">
        <v>11442</v>
      </c>
      <c r="E79" s="17">
        <v>13977</v>
      </c>
      <c r="F79" s="17">
        <v>15066</v>
      </c>
      <c r="G79" s="24"/>
      <c r="H79" s="7"/>
      <c r="I79" s="25">
        <f t="shared" si="16"/>
        <v>-1430</v>
      </c>
      <c r="J79" s="24">
        <f t="shared" si="16"/>
        <v>-3624</v>
      </c>
      <c r="K79" s="7"/>
      <c r="L79" s="25">
        <f t="shared" si="3"/>
        <v>-1426.6137284492993</v>
      </c>
      <c r="M79" s="17">
        <f t="shared" si="1"/>
        <v>11.466835015085007</v>
      </c>
      <c r="N79" s="17">
        <f t="shared" si="4"/>
        <v>-3629.2594030921682</v>
      </c>
      <c r="O79" s="24">
        <f t="shared" si="2"/>
        <v>27.661320885908562</v>
      </c>
      <c r="P79" s="7"/>
      <c r="Q79" s="25">
        <f t="shared" si="5"/>
        <v>-1391.0688562894545</v>
      </c>
      <c r="R79" s="24">
        <f t="shared" si="6"/>
        <v>-3623.2732938329359</v>
      </c>
      <c r="S79" s="7"/>
      <c r="T79" s="25">
        <f t="shared" si="7"/>
        <v>0.359598388596654</v>
      </c>
      <c r="U79" s="24">
        <f t="shared" si="8"/>
        <v>-0.93811919682885958</v>
      </c>
      <c r="V79" s="7"/>
      <c r="W79" s="25">
        <f t="shared" si="9"/>
        <v>0.35126913195809156</v>
      </c>
      <c r="X79" s="24">
        <f t="shared" si="10"/>
        <v>331.92989525837481</v>
      </c>
      <c r="Y79" s="7"/>
      <c r="Z79" s="25">
        <f t="shared" si="11"/>
        <v>631</v>
      </c>
      <c r="AA79" s="17">
        <f t="shared" si="15"/>
        <v>331.98299999999989</v>
      </c>
      <c r="AB79" s="24">
        <f t="shared" si="12"/>
        <v>5.7941964106483335</v>
      </c>
      <c r="AC79" s="17">
        <f t="shared" si="13"/>
        <v>-5.3104741625077168E-2</v>
      </c>
      <c r="AD79" s="17">
        <f t="shared" ca="1" si="14"/>
        <v>-2.3302289760067652E-3</v>
      </c>
      <c r="AE79" s="17">
        <v>90</v>
      </c>
    </row>
    <row r="80" spans="1:31" s="17" customFormat="1" x14ac:dyDescent="0.25">
      <c r="A80" s="17">
        <v>60</v>
      </c>
      <c r="B80" s="17">
        <v>635</v>
      </c>
      <c r="C80" s="17">
        <v>12734</v>
      </c>
      <c r="D80" s="17">
        <v>11386</v>
      </c>
      <c r="E80" s="17">
        <v>13800</v>
      </c>
      <c r="F80" s="17">
        <v>15124</v>
      </c>
      <c r="G80" s="24"/>
      <c r="H80" s="7"/>
      <c r="I80" s="25">
        <f t="shared" si="16"/>
        <v>-1066</v>
      </c>
      <c r="J80" s="24">
        <f t="shared" si="16"/>
        <v>-3738</v>
      </c>
      <c r="K80" s="7"/>
      <c r="L80" s="25">
        <f t="shared" si="3"/>
        <v>-1059.447045787688</v>
      </c>
      <c r="M80" s="17">
        <f t="shared" si="1"/>
        <v>42.94120890865743</v>
      </c>
      <c r="N80" s="17">
        <f t="shared" si="4"/>
        <v>-3745.3938479682511</v>
      </c>
      <c r="O80" s="24">
        <f t="shared" si="2"/>
        <v>54.668987777610418</v>
      </c>
      <c r="P80" s="7"/>
      <c r="Q80" s="25">
        <f t="shared" si="5"/>
        <v>-1027.0688562894545</v>
      </c>
      <c r="R80" s="24">
        <f t="shared" si="6"/>
        <v>-3737.2732938329359</v>
      </c>
      <c r="S80" s="7"/>
      <c r="T80" s="25">
        <f t="shared" si="7"/>
        <v>0.26550253355873082</v>
      </c>
      <c r="U80" s="24">
        <f t="shared" si="8"/>
        <v>-0.96763548769781471</v>
      </c>
      <c r="V80" s="7"/>
      <c r="W80" s="25">
        <f t="shared" si="9"/>
        <v>0.25690704242939405</v>
      </c>
      <c r="X80" s="24">
        <f t="shared" si="10"/>
        <v>337.58881172680731</v>
      </c>
      <c r="Y80" s="7"/>
      <c r="Z80" s="25">
        <f t="shared" si="11"/>
        <v>635</v>
      </c>
      <c r="AA80" s="17">
        <f t="shared" si="15"/>
        <v>337.69799999999987</v>
      </c>
      <c r="AB80" s="24">
        <f t="shared" si="12"/>
        <v>5.893941977399809</v>
      </c>
      <c r="AC80" s="17">
        <f t="shared" si="13"/>
        <v>-0.10918827319255797</v>
      </c>
      <c r="AD80" s="17">
        <f t="shared" ca="1" si="14"/>
        <v>9.7506070053327676E-2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12919</v>
      </c>
      <c r="D81" s="17">
        <v>11348</v>
      </c>
      <c r="E81" s="17">
        <v>13620</v>
      </c>
      <c r="F81" s="17">
        <v>15169</v>
      </c>
      <c r="G81" s="24"/>
      <c r="H81" s="7"/>
      <c r="I81" s="25">
        <f t="shared" si="16"/>
        <v>-701</v>
      </c>
      <c r="J81" s="24">
        <f t="shared" si="16"/>
        <v>-3821</v>
      </c>
      <c r="K81" s="7"/>
      <c r="L81" s="25">
        <f t="shared" si="3"/>
        <v>-697.1334593955213</v>
      </c>
      <c r="M81" s="17">
        <f t="shared" si="1"/>
        <v>14.950136246082515</v>
      </c>
      <c r="N81" s="17">
        <f t="shared" si="4"/>
        <v>-3821.8583184921381</v>
      </c>
      <c r="O81" s="24">
        <f t="shared" si="2"/>
        <v>0.73671063394621505</v>
      </c>
      <c r="P81" s="7"/>
      <c r="Q81" s="25">
        <f t="shared" si="5"/>
        <v>-662.0688562894544</v>
      </c>
      <c r="R81" s="24">
        <f t="shared" si="6"/>
        <v>-3820.2732938329359</v>
      </c>
      <c r="S81" s="7"/>
      <c r="T81" s="25">
        <f t="shared" si="7"/>
        <v>0.17114817342454963</v>
      </c>
      <c r="U81" s="24">
        <f t="shared" si="8"/>
        <v>-0.98912541876907156</v>
      </c>
      <c r="V81" s="7"/>
      <c r="W81" s="25">
        <f t="shared" si="9"/>
        <v>0.16235782271055074</v>
      </c>
      <c r="X81" s="24">
        <f t="shared" si="10"/>
        <v>343.13622697703772</v>
      </c>
      <c r="Y81" s="7"/>
      <c r="Z81" s="25">
        <f t="shared" si="11"/>
        <v>610</v>
      </c>
      <c r="AA81" s="17">
        <f t="shared" si="15"/>
        <v>343.18799999999987</v>
      </c>
      <c r="AB81" s="24">
        <f t="shared" si="12"/>
        <v>5.9897605533342979</v>
      </c>
      <c r="AC81" s="17">
        <f t="shared" si="13"/>
        <v>-5.1773022962152027E-2</v>
      </c>
      <c r="AD81" s="17">
        <f t="shared" ca="1" si="14"/>
        <v>2.1256364294799823E-2</v>
      </c>
      <c r="AE81" s="17">
        <v>88</v>
      </c>
    </row>
    <row r="82" spans="1:31" s="17" customFormat="1" x14ac:dyDescent="0.25">
      <c r="A82" s="17">
        <v>62</v>
      </c>
      <c r="B82" s="17">
        <v>612</v>
      </c>
      <c r="C82" s="17">
        <v>13099</v>
      </c>
      <c r="D82" s="17">
        <v>11323</v>
      </c>
      <c r="E82" s="17">
        <v>13437</v>
      </c>
      <c r="F82" s="17">
        <v>15183</v>
      </c>
      <c r="G82" s="24"/>
      <c r="H82" s="7"/>
      <c r="I82" s="25">
        <f t="shared" si="16"/>
        <v>-338</v>
      </c>
      <c r="J82" s="24">
        <f t="shared" si="16"/>
        <v>-3860</v>
      </c>
      <c r="K82" s="7"/>
      <c r="L82" s="25">
        <f t="shared" si="3"/>
        <v>-327.56569319789452</v>
      </c>
      <c r="M82" s="17">
        <f t="shared" si="1"/>
        <v>108.87475844046473</v>
      </c>
      <c r="N82" s="17">
        <f t="shared" si="4"/>
        <v>-3863.2915818503343</v>
      </c>
      <c r="O82" s="24">
        <f t="shared" si="2"/>
        <v>10.834511077450149</v>
      </c>
      <c r="P82" s="7"/>
      <c r="Q82" s="25">
        <f t="shared" si="5"/>
        <v>-299.06885628945446</v>
      </c>
      <c r="R82" s="24">
        <f t="shared" si="6"/>
        <v>-3859.2732938329359</v>
      </c>
      <c r="S82" s="7"/>
      <c r="T82" s="25">
        <f t="shared" si="7"/>
        <v>7.7310823482884553E-2</v>
      </c>
      <c r="U82" s="24">
        <f t="shared" si="8"/>
        <v>-0.99922309722424041</v>
      </c>
      <c r="V82" s="7"/>
      <c r="W82" s="25">
        <f t="shared" si="9"/>
        <v>6.8426954461090025E-2</v>
      </c>
      <c r="X82" s="24">
        <f t="shared" si="10"/>
        <v>348.54028578751911</v>
      </c>
      <c r="Y82" s="7"/>
      <c r="Z82" s="25">
        <f t="shared" si="11"/>
        <v>612</v>
      </c>
      <c r="AA82" s="17">
        <f t="shared" si="15"/>
        <v>348.69599999999986</v>
      </c>
      <c r="AB82" s="24">
        <f t="shared" si="12"/>
        <v>6.0858932885341446</v>
      </c>
      <c r="AC82" s="17">
        <f t="shared" si="13"/>
        <v>-0.15571421248074557</v>
      </c>
      <c r="AD82" s="17">
        <f t="shared" ca="1" si="14"/>
        <v>4.738367416695155E-2</v>
      </c>
      <c r="AE82" s="17">
        <v>87</v>
      </c>
    </row>
    <row r="83" spans="1:31" s="17" customFormat="1" x14ac:dyDescent="0.25">
      <c r="A83" s="17">
        <v>63</v>
      </c>
      <c r="B83" s="17">
        <v>626</v>
      </c>
      <c r="C83" s="17">
        <v>13282</v>
      </c>
      <c r="D83" s="17">
        <v>11316</v>
      </c>
      <c r="E83" s="17">
        <v>13241</v>
      </c>
      <c r="F83" s="17">
        <v>15189</v>
      </c>
      <c r="G83" s="24"/>
      <c r="H83" s="7"/>
      <c r="I83" s="25">
        <f t="shared" si="16"/>
        <v>41</v>
      </c>
      <c r="J83" s="24">
        <f t="shared" si="16"/>
        <v>-3873</v>
      </c>
      <c r="K83" s="7"/>
      <c r="L83" s="25">
        <f t="shared" si="3"/>
        <v>53.187715152246334</v>
      </c>
      <c r="M83" s="17">
        <f t="shared" si="1"/>
        <v>148.54040063229488</v>
      </c>
      <c r="N83" s="17">
        <f t="shared" si="4"/>
        <v>-3868.7142797206316</v>
      </c>
      <c r="O83" s="24">
        <f t="shared" si="2"/>
        <v>18.367398312989845</v>
      </c>
      <c r="P83" s="7"/>
      <c r="Q83" s="25">
        <f t="shared" si="5"/>
        <v>79.931143710545555</v>
      </c>
      <c r="R83" s="24">
        <f t="shared" si="6"/>
        <v>-3872.2732938329359</v>
      </c>
      <c r="S83" s="7"/>
      <c r="T83" s="25">
        <f t="shared" si="7"/>
        <v>-2.0662607998909056E-2</v>
      </c>
      <c r="U83" s="24">
        <f t="shared" si="8"/>
        <v>-1.0025889900426299</v>
      </c>
      <c r="V83" s="7"/>
      <c r="W83" s="25">
        <f t="shared" si="9"/>
        <v>-2.9580287508747336E-2</v>
      </c>
      <c r="X83" s="24">
        <f t="shared" si="10"/>
        <v>354.1477524677565</v>
      </c>
      <c r="Y83" s="7"/>
      <c r="Z83" s="25">
        <f t="shared" si="11"/>
        <v>626</v>
      </c>
      <c r="AA83" s="17">
        <f t="shared" si="15"/>
        <v>354.32999999999987</v>
      </c>
      <c r="AB83" s="24">
        <f t="shared" si="12"/>
        <v>6.1842251385915059</v>
      </c>
      <c r="AC83" s="17">
        <f t="shared" si="13"/>
        <v>-0.18224753224336609</v>
      </c>
      <c r="AD83" s="17">
        <f t="shared" ca="1" si="14"/>
        <v>4.2621315536280235E-2</v>
      </c>
      <c r="AE83" s="17">
        <v>86</v>
      </c>
    </row>
    <row r="84" spans="1:31" s="17" customFormat="1" x14ac:dyDescent="0.25">
      <c r="A84" s="17">
        <v>64</v>
      </c>
      <c r="B84" s="17">
        <v>634</v>
      </c>
      <c r="C84" s="17">
        <v>13477</v>
      </c>
      <c r="D84" s="17">
        <v>11332</v>
      </c>
      <c r="E84" s="17">
        <v>13053</v>
      </c>
      <c r="F84" s="17">
        <v>15178</v>
      </c>
      <c r="G84" s="24"/>
      <c r="H84" s="7"/>
      <c r="I84" s="25">
        <f t="shared" ref="I84:J115" si="17">C84-E84</f>
        <v>424</v>
      </c>
      <c r="J84" s="24">
        <f t="shared" si="17"/>
        <v>-3846</v>
      </c>
      <c r="K84" s="7"/>
      <c r="L84" s="25">
        <f t="shared" si="3"/>
        <v>437.88417261597516</v>
      </c>
      <c r="M84" s="17">
        <f t="shared" ref="M84:M147" si="18">(I84-L84)^2</f>
        <v>192.77024923019451</v>
      </c>
      <c r="N84" s="17">
        <f t="shared" si="4"/>
        <v>-3836.060331546284</v>
      </c>
      <c r="O84" s="24">
        <f t="shared" ref="O84:O147" si="19">(J84-N84)^2</f>
        <v>98.797008969796366</v>
      </c>
      <c r="P84" s="7"/>
      <c r="Q84" s="25">
        <f t="shared" si="5"/>
        <v>462.93114371054554</v>
      </c>
      <c r="R84" s="24">
        <f t="shared" si="6"/>
        <v>-3845.2732938329359</v>
      </c>
      <c r="S84" s="7"/>
      <c r="T84" s="25">
        <f t="shared" si="7"/>
        <v>-0.11967005986573477</v>
      </c>
      <c r="U84" s="24">
        <f t="shared" si="8"/>
        <v>-0.99559828957366692</v>
      </c>
      <c r="V84" s="7"/>
      <c r="W84" s="25">
        <f t="shared" si="9"/>
        <v>-0.12852948091354155</v>
      </c>
      <c r="X84" s="24">
        <f>IF(MOD(ATAN2(U84,W84)*180/PI()-$J$9+360,360)&lt;355,MOD(ATAN2(U84,W84)*180/PI()-$J$9+360,360)+360,MOD(ATAN2(U84,W84)*180/PI()-$J$9+360,360))</f>
        <v>359.81386289731972</v>
      </c>
      <c r="Y84" s="7"/>
      <c r="Z84" s="25">
        <f t="shared" si="11"/>
        <v>634</v>
      </c>
      <c r="AA84" s="17">
        <f t="shared" si="15"/>
        <v>360.03599999999989</v>
      </c>
      <c r="AB84" s="24">
        <f t="shared" si="12"/>
        <v>6.2838136257103026</v>
      </c>
      <c r="AC84" s="17">
        <f t="shared" si="13"/>
        <v>-0.22213710268016484</v>
      </c>
    </row>
    <row r="85" spans="1:31" s="17" customFormat="1" x14ac:dyDescent="0.25">
      <c r="A85" s="17">
        <v>0</v>
      </c>
      <c r="B85" s="17">
        <v>0</v>
      </c>
      <c r="C85" s="17">
        <v>13432</v>
      </c>
      <c r="D85" s="17">
        <v>11289</v>
      </c>
      <c r="E85" s="17">
        <v>12995</v>
      </c>
      <c r="F85" s="17">
        <v>15114</v>
      </c>
      <c r="G85" s="24"/>
      <c r="H85" s="7"/>
      <c r="I85" s="25">
        <f t="shared" si="17"/>
        <v>437</v>
      </c>
      <c r="J85" s="24">
        <f t="shared" si="17"/>
        <v>-3825</v>
      </c>
      <c r="K85" s="7"/>
      <c r="L85" s="25">
        <f>$M$9*SIN(2*PI()/$M$10*(AA85+$M$11))+$M$12</f>
        <v>443.49006771469777</v>
      </c>
      <c r="M85" s="17">
        <f t="shared" si="18"/>
        <v>42.120978941362374</v>
      </c>
      <c r="N85" s="17">
        <f>$O$9*COS(2*PI()/$O$10*(AA85+$O$11))+$O$12</f>
        <v>-3818.9331032649507</v>
      </c>
      <c r="O85" s="24">
        <f t="shared" si="19"/>
        <v>36.807235993752343</v>
      </c>
      <c r="P85" s="7"/>
      <c r="Q85" s="25">
        <f t="shared" ref="Q85:Q148" si="20">I85-$J$4</f>
        <v>475.93114371054554</v>
      </c>
      <c r="R85" s="24">
        <f t="shared" ref="R85:R148" si="21">J85-$J$3</f>
        <v>-3824.2732938329359</v>
      </c>
      <c r="S85" s="7"/>
      <c r="T85" s="25">
        <f t="shared" ref="T85:T148" si="22">Q85/$J$7</f>
        <v>-0.12303062611708918</v>
      </c>
      <c r="U85" s="24">
        <f t="shared" ref="U85:U148" si="23">R85/$J$6</f>
        <v>-0.99016107809780673</v>
      </c>
      <c r="V85" s="7"/>
      <c r="W85" s="25">
        <f t="shared" ref="W85:W148" si="24">(T85-U85*SIN(-$J$11*PI()/180))/(COS(-$J$11*PI()/180))</f>
        <v>-0.13184182240461298</v>
      </c>
      <c r="X85" s="24">
        <f>IF(MOD(ATAN2(U85,W85)*180/PI()-$J$9+360,360)&lt;355,MOD(ATAN2(U85,W85)*180/PI()-$J$9+360,360)+360,MOD(ATAN2(U85,W85)*180/PI()-$J$9+360,360))</f>
        <v>360.0422226107051</v>
      </c>
      <c r="Y85" s="7"/>
      <c r="Z85" s="25">
        <f>I165-J159</f>
        <v>6</v>
      </c>
      <c r="AA85" s="17">
        <f t="shared" si="15"/>
        <v>360.08999999999986</v>
      </c>
      <c r="AB85" s="24">
        <f t="shared" ref="AB85:AB148" si="25">AA85*PI()/180</f>
        <v>6.2847561035063793</v>
      </c>
      <c r="AC85" s="17">
        <f t="shared" ref="AC85:AC148" si="26">X85-AA85</f>
        <v>-4.7777389294765271E-2</v>
      </c>
    </row>
    <row r="86" spans="1:31" s="17" customFormat="1" x14ac:dyDescent="0.25">
      <c r="A86" s="17">
        <v>1</v>
      </c>
      <c r="B86" s="17">
        <v>-626</v>
      </c>
      <c r="C86" s="17">
        <v>13241</v>
      </c>
      <c r="D86" s="17">
        <v>11276</v>
      </c>
      <c r="E86" s="17">
        <v>13189</v>
      </c>
      <c r="F86" s="17">
        <v>15131</v>
      </c>
      <c r="G86" s="24"/>
      <c r="H86" s="7"/>
      <c r="I86" s="25">
        <f t="shared" si="17"/>
        <v>52</v>
      </c>
      <c r="J86" s="24">
        <f t="shared" si="17"/>
        <v>-3855</v>
      </c>
      <c r="K86" s="7"/>
      <c r="L86" s="25">
        <f t="shared" ref="L86:L149" si="27">$M$9*SIN(2*PI()/$M$10*(AA86+$M$11))+$M$12</f>
        <v>64.8902815066009</v>
      </c>
      <c r="M86" s="17">
        <f t="shared" si="18"/>
        <v>166.15935731941715</v>
      </c>
      <c r="N86" s="17">
        <f t="shared" ref="N86:N149" si="28">$O$9*COS(2*PI()/$O$10*(AA86+$O$11))+$O$12</f>
        <v>-3852.0914145299257</v>
      </c>
      <c r="O86" s="24">
        <f t="shared" si="19"/>
        <v>8.4598694367272529</v>
      </c>
      <c r="P86" s="7"/>
      <c r="Q86" s="25">
        <f t="shared" si="20"/>
        <v>90.931143710545555</v>
      </c>
      <c r="R86" s="24">
        <f t="shared" si="21"/>
        <v>-3854.2732938329359</v>
      </c>
      <c r="S86" s="7"/>
      <c r="T86" s="25">
        <f t="shared" si="22"/>
        <v>-2.3506164057747393E-2</v>
      </c>
      <c r="U86" s="24">
        <f t="shared" si="23"/>
        <v>-0.99792852306332125</v>
      </c>
      <c r="V86" s="7"/>
      <c r="W86" s="25">
        <f t="shared" si="24"/>
        <v>-3.2382506598240809E-2</v>
      </c>
      <c r="X86" s="24">
        <f t="shared" ref="X86:X148" si="29">MOD(ATAN2(U86,W86)*180/PI()-$J$9+360,360)</f>
        <v>354.31637378329276</v>
      </c>
      <c r="Y86" s="7"/>
      <c r="Z86" s="25">
        <f t="shared" ref="Z86:Z149" si="30">B86</f>
        <v>-626</v>
      </c>
      <c r="AA86" s="17">
        <f t="shared" ref="AA86:AA149" si="31">360/40000*Z86+AA85</f>
        <v>354.45599999999985</v>
      </c>
      <c r="AB86" s="24">
        <f t="shared" si="25"/>
        <v>6.1864242534490179</v>
      </c>
      <c r="AC86" s="17">
        <f t="shared" si="26"/>
        <v>-0.13962621670708586</v>
      </c>
    </row>
    <row r="87" spans="1:31" s="17" customFormat="1" x14ac:dyDescent="0.25">
      <c r="A87" s="17">
        <v>2</v>
      </c>
      <c r="B87" s="17">
        <v>-622</v>
      </c>
      <c r="C87" s="17">
        <v>13057</v>
      </c>
      <c r="D87" s="17">
        <v>11282</v>
      </c>
      <c r="E87" s="17">
        <v>13380</v>
      </c>
      <c r="F87" s="17">
        <v>15131</v>
      </c>
      <c r="G87" s="24"/>
      <c r="H87" s="7"/>
      <c r="I87" s="25">
        <f t="shared" si="17"/>
        <v>-323</v>
      </c>
      <c r="J87" s="24">
        <f t="shared" si="17"/>
        <v>-3849</v>
      </c>
      <c r="K87" s="7"/>
      <c r="L87" s="25">
        <f t="shared" si="27"/>
        <v>-312.29236410495997</v>
      </c>
      <c r="M87" s="17">
        <f t="shared" si="18"/>
        <v>114.65346646074966</v>
      </c>
      <c r="N87" s="17">
        <f t="shared" si="28"/>
        <v>-3848.1068749452274</v>
      </c>
      <c r="O87" s="24">
        <f t="shared" si="19"/>
        <v>0.79767236346247761</v>
      </c>
      <c r="P87" s="7"/>
      <c r="Q87" s="25">
        <f t="shared" si="20"/>
        <v>-284.06885628945446</v>
      </c>
      <c r="R87" s="24">
        <f t="shared" si="21"/>
        <v>-3848.2732938329359</v>
      </c>
      <c r="S87" s="7"/>
      <c r="T87" s="25">
        <f t="shared" si="22"/>
        <v>7.3433247039014091E-2</v>
      </c>
      <c r="U87" s="24">
        <f t="shared" si="23"/>
        <v>-0.99637503407021832</v>
      </c>
      <c r="V87" s="7"/>
      <c r="W87" s="25">
        <f t="shared" si="24"/>
        <v>6.4574554868835135E-2</v>
      </c>
      <c r="X87" s="24">
        <f t="shared" si="29"/>
        <v>348.74966946168604</v>
      </c>
      <c r="Y87" s="7"/>
      <c r="Z87" s="25">
        <f t="shared" si="30"/>
        <v>-622</v>
      </c>
      <c r="AA87" s="17">
        <f t="shared" si="31"/>
        <v>348.85799999999983</v>
      </c>
      <c r="AB87" s="24">
        <f t="shared" si="25"/>
        <v>6.0887207219223747</v>
      </c>
      <c r="AC87" s="17">
        <f t="shared" si="26"/>
        <v>-0.10833053831379402</v>
      </c>
    </row>
    <row r="88" spans="1:31" s="17" customFormat="1" x14ac:dyDescent="0.25">
      <c r="A88" s="17">
        <v>3</v>
      </c>
      <c r="B88" s="17">
        <v>-610</v>
      </c>
      <c r="C88" s="17">
        <v>12878</v>
      </c>
      <c r="D88" s="17">
        <v>11306</v>
      </c>
      <c r="E88" s="17">
        <v>13563</v>
      </c>
      <c r="F88" s="17">
        <v>15114</v>
      </c>
      <c r="G88" s="24"/>
      <c r="H88" s="7"/>
      <c r="I88" s="25">
        <f t="shared" si="17"/>
        <v>-685</v>
      </c>
      <c r="J88" s="24">
        <f t="shared" si="17"/>
        <v>-3808</v>
      </c>
      <c r="K88" s="7"/>
      <c r="L88" s="25">
        <f t="shared" si="27"/>
        <v>-679.68768774214925</v>
      </c>
      <c r="M88" s="17">
        <f t="shared" si="18"/>
        <v>28.220661524911325</v>
      </c>
      <c r="N88" s="17">
        <f t="shared" si="28"/>
        <v>-3808.4797019996331</v>
      </c>
      <c r="O88" s="24">
        <f t="shared" si="19"/>
        <v>0.23011400845200172</v>
      </c>
      <c r="P88" s="7"/>
      <c r="Q88" s="25">
        <f t="shared" si="20"/>
        <v>-646.0688562894544</v>
      </c>
      <c r="R88" s="24">
        <f t="shared" si="21"/>
        <v>-3807.2732938329359</v>
      </c>
      <c r="S88" s="7"/>
      <c r="T88" s="25">
        <f t="shared" si="22"/>
        <v>0.16701209188442115</v>
      </c>
      <c r="U88" s="24">
        <f t="shared" si="23"/>
        <v>-0.98575952595068184</v>
      </c>
      <c r="V88" s="7"/>
      <c r="W88" s="25">
        <f t="shared" si="24"/>
        <v>0.15825151329056864</v>
      </c>
      <c r="X88" s="24">
        <f t="shared" si="29"/>
        <v>343.33748334133247</v>
      </c>
      <c r="Y88" s="7"/>
      <c r="Z88" s="25">
        <f t="shared" si="30"/>
        <v>-610</v>
      </c>
      <c r="AA88" s="17">
        <f t="shared" si="31"/>
        <v>343.36799999999982</v>
      </c>
      <c r="AB88" s="24">
        <f t="shared" si="25"/>
        <v>5.9929021459878866</v>
      </c>
      <c r="AC88" s="17">
        <f t="shared" si="26"/>
        <v>-3.0516658667352203E-2</v>
      </c>
    </row>
    <row r="89" spans="1:31" s="17" customFormat="1" x14ac:dyDescent="0.25">
      <c r="A89" s="17">
        <v>4</v>
      </c>
      <c r="B89" s="17">
        <v>-610</v>
      </c>
      <c r="C89" s="17">
        <v>12702</v>
      </c>
      <c r="D89" s="17">
        <v>11346</v>
      </c>
      <c r="E89" s="17">
        <v>13747</v>
      </c>
      <c r="F89" s="17">
        <v>15078</v>
      </c>
      <c r="G89" s="24"/>
      <c r="H89" s="7"/>
      <c r="I89" s="25">
        <f t="shared" si="17"/>
        <v>-1045</v>
      </c>
      <c r="J89" s="24">
        <f t="shared" si="17"/>
        <v>-3732</v>
      </c>
      <c r="K89" s="7"/>
      <c r="L89" s="25">
        <f t="shared" si="27"/>
        <v>-1041.2029974462412</v>
      </c>
      <c r="M89" s="17">
        <f t="shared" si="18"/>
        <v>14.417228393251076</v>
      </c>
      <c r="N89" s="17">
        <f t="shared" si="28"/>
        <v>-3733.845972541531</v>
      </c>
      <c r="O89" s="24">
        <f t="shared" si="19"/>
        <v>3.407614624086253</v>
      </c>
      <c r="P89" s="7"/>
      <c r="Q89" s="25">
        <f t="shared" si="20"/>
        <v>-1006.0688562894544</v>
      </c>
      <c r="R89" s="24">
        <f t="shared" si="21"/>
        <v>-3731.2732938329359</v>
      </c>
      <c r="S89" s="7"/>
      <c r="T89" s="25">
        <f t="shared" si="22"/>
        <v>0.26007392653731215</v>
      </c>
      <c r="U89" s="24">
        <f t="shared" si="23"/>
        <v>-0.96608199870471179</v>
      </c>
      <c r="V89" s="7"/>
      <c r="W89" s="25">
        <f t="shared" si="24"/>
        <v>0.25149203718667623</v>
      </c>
      <c r="X89" s="24">
        <f t="shared" si="29"/>
        <v>337.86631779686059</v>
      </c>
      <c r="Y89" s="7"/>
      <c r="Z89" s="25">
        <f t="shared" si="30"/>
        <v>-610</v>
      </c>
      <c r="AA89" s="17">
        <f t="shared" si="31"/>
        <v>337.87799999999982</v>
      </c>
      <c r="AB89" s="24">
        <f t="shared" si="25"/>
        <v>5.8970835700533977</v>
      </c>
      <c r="AC89" s="17">
        <f t="shared" si="26"/>
        <v>-1.1682203139230296E-2</v>
      </c>
    </row>
    <row r="90" spans="1:31" s="17" customFormat="1" x14ac:dyDescent="0.25">
      <c r="A90" s="17">
        <v>5</v>
      </c>
      <c r="B90" s="17">
        <v>-635</v>
      </c>
      <c r="C90" s="17">
        <v>12508</v>
      </c>
      <c r="D90" s="17">
        <v>11400</v>
      </c>
      <c r="E90" s="17">
        <v>13921</v>
      </c>
      <c r="F90" s="17">
        <v>15013</v>
      </c>
      <c r="G90" s="24"/>
      <c r="H90" s="7"/>
      <c r="I90" s="25">
        <f t="shared" si="17"/>
        <v>-1413</v>
      </c>
      <c r="J90" s="24">
        <f t="shared" si="17"/>
        <v>-3613</v>
      </c>
      <c r="K90" s="7"/>
      <c r="L90" s="25">
        <f t="shared" si="27"/>
        <v>-1407.7162882062235</v>
      </c>
      <c r="M90" s="17">
        <f t="shared" si="18"/>
        <v>27.917610319693377</v>
      </c>
      <c r="N90" s="17">
        <f t="shared" si="28"/>
        <v>-3619.7077197694221</v>
      </c>
      <c r="O90" s="24">
        <f t="shared" si="19"/>
        <v>44.99350450509548</v>
      </c>
      <c r="P90" s="7"/>
      <c r="Q90" s="25">
        <f t="shared" si="20"/>
        <v>-1374.0688562894545</v>
      </c>
      <c r="R90" s="24">
        <f t="shared" si="21"/>
        <v>-3612.2732938329359</v>
      </c>
      <c r="S90" s="7"/>
      <c r="T90" s="25">
        <f t="shared" si="22"/>
        <v>0.35520380196026746</v>
      </c>
      <c r="U90" s="24">
        <f t="shared" si="23"/>
        <v>-0.93527113367483761</v>
      </c>
      <c r="V90" s="7"/>
      <c r="W90" s="25">
        <f t="shared" si="24"/>
        <v>0.34689970172588819</v>
      </c>
      <c r="X90" s="24">
        <f t="shared" si="29"/>
        <v>332.10756502939876</v>
      </c>
      <c r="Y90" s="7"/>
      <c r="Z90" s="25">
        <f t="shared" si="30"/>
        <v>-635</v>
      </c>
      <c r="AA90" s="17">
        <f t="shared" si="31"/>
        <v>332.16299999999984</v>
      </c>
      <c r="AB90" s="24">
        <f t="shared" si="25"/>
        <v>5.7973380033019222</v>
      </c>
      <c r="AC90" s="17">
        <f t="shared" si="26"/>
        <v>-5.5434970601083933E-2</v>
      </c>
    </row>
    <row r="91" spans="1:31" s="17" customFormat="1" x14ac:dyDescent="0.25">
      <c r="A91" s="17">
        <v>6</v>
      </c>
      <c r="B91" s="17">
        <v>-635</v>
      </c>
      <c r="C91" s="17">
        <v>12332</v>
      </c>
      <c r="D91" s="17">
        <v>11473</v>
      </c>
      <c r="E91" s="17">
        <v>14094</v>
      </c>
      <c r="F91" s="17">
        <v>14931</v>
      </c>
      <c r="G91" s="24"/>
      <c r="H91" s="7"/>
      <c r="I91" s="25">
        <f t="shared" si="17"/>
        <v>-1762</v>
      </c>
      <c r="J91" s="24">
        <f t="shared" si="17"/>
        <v>-3458</v>
      </c>
      <c r="K91" s="7"/>
      <c r="L91" s="25">
        <f t="shared" si="27"/>
        <v>-1760.6183189418853</v>
      </c>
      <c r="M91" s="17">
        <f t="shared" si="18"/>
        <v>1.9090425463530578</v>
      </c>
      <c r="N91" s="17">
        <f t="shared" si="28"/>
        <v>-3469.5173609440753</v>
      </c>
      <c r="O91" s="24">
        <f t="shared" si="19"/>
        <v>132.6496031161119</v>
      </c>
      <c r="P91" s="7"/>
      <c r="Q91" s="25">
        <f t="shared" si="20"/>
        <v>-1723.0688562894545</v>
      </c>
      <c r="R91" s="24">
        <f t="shared" si="21"/>
        <v>-3457.2732938329359</v>
      </c>
      <c r="S91" s="7"/>
      <c r="T91" s="25">
        <f t="shared" si="22"/>
        <v>0.44542208055432014</v>
      </c>
      <c r="U91" s="24">
        <f t="shared" si="23"/>
        <v>-0.89513933468634599</v>
      </c>
      <c r="V91" s="7"/>
      <c r="W91" s="25">
        <f t="shared" si="24"/>
        <v>0.4374784740460359</v>
      </c>
      <c r="X91" s="24">
        <f t="shared" si="29"/>
        <v>326.41179990835781</v>
      </c>
      <c r="Y91" s="7"/>
      <c r="Z91" s="25">
        <f t="shared" si="30"/>
        <v>-635</v>
      </c>
      <c r="AA91" s="17">
        <f t="shared" si="31"/>
        <v>326.44799999999987</v>
      </c>
      <c r="AB91" s="24">
        <f t="shared" si="25"/>
        <v>5.6975924365504458</v>
      </c>
      <c r="AC91" s="17">
        <f t="shared" si="26"/>
        <v>-3.6200091642058396E-2</v>
      </c>
    </row>
    <row r="92" spans="1:31" s="17" customFormat="1" x14ac:dyDescent="0.25">
      <c r="A92" s="17">
        <v>7</v>
      </c>
      <c r="B92" s="17">
        <v>-634</v>
      </c>
      <c r="C92" s="17">
        <v>12176</v>
      </c>
      <c r="D92" s="17">
        <v>11574</v>
      </c>
      <c r="E92" s="17">
        <v>14269</v>
      </c>
      <c r="F92" s="17">
        <v>14847</v>
      </c>
      <c r="G92" s="24"/>
      <c r="H92" s="7"/>
      <c r="I92" s="25">
        <f t="shared" si="17"/>
        <v>-2093</v>
      </c>
      <c r="J92" s="24">
        <f t="shared" si="17"/>
        <v>-3273</v>
      </c>
      <c r="K92" s="7"/>
      <c r="L92" s="25">
        <f t="shared" si="27"/>
        <v>-2095.8861335974398</v>
      </c>
      <c r="M92" s="17">
        <f t="shared" si="18"/>
        <v>8.3297671422706063</v>
      </c>
      <c r="N92" s="17">
        <f t="shared" si="28"/>
        <v>-3285.0880082417289</v>
      </c>
      <c r="O92" s="24">
        <f t="shared" si="19"/>
        <v>146.11994325210478</v>
      </c>
      <c r="P92" s="7"/>
      <c r="Q92" s="25">
        <f t="shared" si="20"/>
        <v>-2054.0688562894543</v>
      </c>
      <c r="R92" s="24">
        <f t="shared" si="21"/>
        <v>-3272.2732938329359</v>
      </c>
      <c r="S92" s="7"/>
      <c r="T92" s="25">
        <f t="shared" si="22"/>
        <v>0.53098726741572821</v>
      </c>
      <c r="U92" s="24">
        <f t="shared" si="23"/>
        <v>-0.84724009073233997</v>
      </c>
      <c r="V92" s="7"/>
      <c r="W92" s="25">
        <f t="shared" si="24"/>
        <v>0.52347305299035252</v>
      </c>
      <c r="X92" s="24">
        <f t="shared" si="29"/>
        <v>320.74766590233457</v>
      </c>
      <c r="Y92" s="7"/>
      <c r="Z92" s="25">
        <f t="shared" si="30"/>
        <v>-634</v>
      </c>
      <c r="AA92" s="17">
        <f t="shared" si="31"/>
        <v>320.74199999999985</v>
      </c>
      <c r="AB92" s="24">
        <f t="shared" si="25"/>
        <v>5.59800394943165</v>
      </c>
      <c r="AC92" s="17">
        <f t="shared" si="26"/>
        <v>5.6659023347265247E-3</v>
      </c>
    </row>
    <row r="93" spans="1:31" s="17" customFormat="1" x14ac:dyDescent="0.25">
      <c r="A93" s="17">
        <v>8</v>
      </c>
      <c r="B93" s="17">
        <v>-639</v>
      </c>
      <c r="C93" s="17">
        <v>12015</v>
      </c>
      <c r="D93" s="17">
        <v>11683</v>
      </c>
      <c r="E93" s="17">
        <v>14423</v>
      </c>
      <c r="F93" s="17">
        <v>14736</v>
      </c>
      <c r="G93" s="24"/>
      <c r="H93" s="7"/>
      <c r="I93" s="25">
        <f t="shared" si="17"/>
        <v>-2408</v>
      </c>
      <c r="J93" s="24">
        <f t="shared" si="17"/>
        <v>-3053</v>
      </c>
      <c r="K93" s="7"/>
      <c r="L93" s="25">
        <f t="shared" si="27"/>
        <v>-2413.1573445625691</v>
      </c>
      <c r="M93" s="17">
        <f t="shared" si="18"/>
        <v>26.598202937060556</v>
      </c>
      <c r="N93" s="17">
        <f t="shared" si="28"/>
        <v>-3066.2064970081524</v>
      </c>
      <c r="O93" s="24">
        <f t="shared" si="19"/>
        <v>174.41156322633782</v>
      </c>
      <c r="P93" s="7"/>
      <c r="Q93" s="25">
        <f t="shared" si="20"/>
        <v>-2369.0688562894543</v>
      </c>
      <c r="R93" s="24">
        <f t="shared" si="21"/>
        <v>-3052.2732938329359</v>
      </c>
      <c r="S93" s="7"/>
      <c r="T93" s="25">
        <f t="shared" si="22"/>
        <v>0.61241637273700789</v>
      </c>
      <c r="U93" s="24">
        <f t="shared" si="23"/>
        <v>-0.79027882765190027</v>
      </c>
      <c r="V93" s="7"/>
      <c r="W93" s="25">
        <f t="shared" si="24"/>
        <v>0.60541198292940412</v>
      </c>
      <c r="X93" s="24">
        <f t="shared" si="29"/>
        <v>315.00301051983115</v>
      </c>
      <c r="Y93" s="7"/>
      <c r="Z93" s="25">
        <f t="shared" si="30"/>
        <v>-639</v>
      </c>
      <c r="AA93" s="17">
        <f t="shared" si="31"/>
        <v>314.99099999999987</v>
      </c>
      <c r="AB93" s="24">
        <f t="shared" si="25"/>
        <v>5.4976300641494564</v>
      </c>
      <c r="AC93" s="17">
        <f t="shared" si="26"/>
        <v>1.2010519831278543E-2</v>
      </c>
    </row>
    <row r="94" spans="1:31" s="17" customFormat="1" x14ac:dyDescent="0.25">
      <c r="A94" s="17">
        <v>9</v>
      </c>
      <c r="B94" s="17">
        <v>-626</v>
      </c>
      <c r="C94" s="17">
        <v>11882</v>
      </c>
      <c r="D94" s="17">
        <v>11810</v>
      </c>
      <c r="E94" s="17">
        <v>14579</v>
      </c>
      <c r="F94" s="17">
        <v>14624</v>
      </c>
      <c r="G94" s="24"/>
      <c r="H94" s="7"/>
      <c r="I94" s="25">
        <f t="shared" si="17"/>
        <v>-2697</v>
      </c>
      <c r="J94" s="24">
        <f t="shared" si="17"/>
        <v>-2814</v>
      </c>
      <c r="K94" s="7"/>
      <c r="L94" s="25">
        <f t="shared" si="27"/>
        <v>-2700.8104930608906</v>
      </c>
      <c r="M94" s="17">
        <f t="shared" si="18"/>
        <v>14.519857367095579</v>
      </c>
      <c r="N94" s="17">
        <f t="shared" si="28"/>
        <v>-2821.7744627515276</v>
      </c>
      <c r="O94" s="24">
        <f t="shared" si="19"/>
        <v>60.442271074890222</v>
      </c>
      <c r="P94" s="7"/>
      <c r="Q94" s="25">
        <f t="shared" si="20"/>
        <v>-2658.0688562894543</v>
      </c>
      <c r="R94" s="24">
        <f t="shared" si="21"/>
        <v>-2813.2732938329359</v>
      </c>
      <c r="S94" s="7"/>
      <c r="T94" s="25">
        <f t="shared" si="22"/>
        <v>0.68712434555557866</v>
      </c>
      <c r="U94" s="24">
        <f t="shared" si="23"/>
        <v>-0.72839818275996804</v>
      </c>
      <c r="V94" s="7"/>
      <c r="W94" s="25">
        <f t="shared" si="24"/>
        <v>0.68067326672547213</v>
      </c>
      <c r="X94" s="24">
        <f t="shared" si="29"/>
        <v>309.39764656231876</v>
      </c>
      <c r="Y94" s="7"/>
      <c r="Z94" s="25">
        <f t="shared" si="30"/>
        <v>-626</v>
      </c>
      <c r="AA94" s="17">
        <f t="shared" si="31"/>
        <v>309.35699999999986</v>
      </c>
      <c r="AB94" s="24">
        <f t="shared" si="25"/>
        <v>5.3992982140920951</v>
      </c>
      <c r="AC94" s="17">
        <f t="shared" si="26"/>
        <v>4.064656231889785E-2</v>
      </c>
    </row>
    <row r="95" spans="1:31" s="17" customFormat="1" x14ac:dyDescent="0.25">
      <c r="A95" s="17">
        <v>10</v>
      </c>
      <c r="B95" s="17">
        <v>-622</v>
      </c>
      <c r="C95" s="17">
        <v>11744</v>
      </c>
      <c r="D95" s="17">
        <v>11942</v>
      </c>
      <c r="E95" s="17">
        <v>14698</v>
      </c>
      <c r="F95" s="17">
        <v>14481</v>
      </c>
      <c r="G95" s="24"/>
      <c r="H95" s="7"/>
      <c r="I95" s="25">
        <f t="shared" si="17"/>
        <v>-2954</v>
      </c>
      <c r="J95" s="24">
        <f t="shared" si="17"/>
        <v>-2539</v>
      </c>
      <c r="K95" s="7"/>
      <c r="L95" s="25">
        <f t="shared" si="27"/>
        <v>-2961.1512437649753</v>
      </c>
      <c r="M95" s="17">
        <f t="shared" si="18"/>
        <v>51.140287386098585</v>
      </c>
      <c r="N95" s="17">
        <f t="shared" si="28"/>
        <v>-2551.8459647772343</v>
      </c>
      <c r="O95" s="24">
        <f t="shared" si="19"/>
        <v>165.0188110579432</v>
      </c>
      <c r="P95" s="7"/>
      <c r="Q95" s="25">
        <f t="shared" si="20"/>
        <v>-2915.0688562894543</v>
      </c>
      <c r="R95" s="24">
        <f t="shared" si="21"/>
        <v>-2538.2732938329359</v>
      </c>
      <c r="S95" s="7"/>
      <c r="T95" s="25">
        <f t="shared" si="22"/>
        <v>0.75356015529389253</v>
      </c>
      <c r="U95" s="24">
        <f t="shared" si="23"/>
        <v>-0.65719660390941836</v>
      </c>
      <c r="V95" s="7"/>
      <c r="W95" s="25">
        <f t="shared" si="24"/>
        <v>0.74774495914281103</v>
      </c>
      <c r="X95" s="24">
        <f t="shared" si="29"/>
        <v>303.77018609501999</v>
      </c>
      <c r="Y95" s="7"/>
      <c r="Z95" s="25">
        <f t="shared" si="30"/>
        <v>-622</v>
      </c>
      <c r="AA95" s="17">
        <f t="shared" si="31"/>
        <v>303.75899999999984</v>
      </c>
      <c r="AB95" s="24">
        <f t="shared" si="25"/>
        <v>5.3015946825654527</v>
      </c>
      <c r="AC95" s="17">
        <f t="shared" si="26"/>
        <v>1.1186095020150333E-2</v>
      </c>
    </row>
    <row r="96" spans="1:31" s="17" customFormat="1" x14ac:dyDescent="0.25">
      <c r="A96" s="17">
        <v>11</v>
      </c>
      <c r="B96" s="17">
        <v>-608</v>
      </c>
      <c r="C96" s="17">
        <v>11630</v>
      </c>
      <c r="D96" s="17">
        <v>12086</v>
      </c>
      <c r="E96" s="17">
        <v>14817</v>
      </c>
      <c r="F96" s="17">
        <v>14339</v>
      </c>
      <c r="G96" s="24"/>
      <c r="H96" s="7"/>
      <c r="I96" s="25">
        <f t="shared" si="17"/>
        <v>-3187</v>
      </c>
      <c r="J96" s="24">
        <f t="shared" si="17"/>
        <v>-2253</v>
      </c>
      <c r="K96" s="7"/>
      <c r="L96" s="25">
        <f t="shared" si="27"/>
        <v>-3188.700613205373</v>
      </c>
      <c r="M96" s="17">
        <f t="shared" si="18"/>
        <v>2.892085274288942</v>
      </c>
      <c r="N96" s="17">
        <f t="shared" si="28"/>
        <v>-2264.4033975123511</v>
      </c>
      <c r="O96" s="24">
        <f t="shared" si="19"/>
        <v>130.03747482469635</v>
      </c>
      <c r="P96" s="7"/>
      <c r="Q96" s="25">
        <f t="shared" si="20"/>
        <v>-3148.0688562894543</v>
      </c>
      <c r="R96" s="24">
        <f t="shared" si="21"/>
        <v>-2252.2732938329359</v>
      </c>
      <c r="S96" s="7"/>
      <c r="T96" s="25">
        <f t="shared" si="22"/>
        <v>0.81379184272201366</v>
      </c>
      <c r="U96" s="24">
        <f t="shared" si="23"/>
        <v>-0.58314696190484683</v>
      </c>
      <c r="V96" s="7"/>
      <c r="W96" s="25">
        <f t="shared" si="24"/>
        <v>0.80863761408812707</v>
      </c>
      <c r="X96" s="24">
        <f t="shared" si="29"/>
        <v>298.25495597183681</v>
      </c>
      <c r="Y96" s="7"/>
      <c r="Z96" s="25">
        <f t="shared" si="30"/>
        <v>-608</v>
      </c>
      <c r="AA96" s="17">
        <f t="shared" si="31"/>
        <v>298.28699999999986</v>
      </c>
      <c r="AB96" s="24">
        <f t="shared" si="25"/>
        <v>5.2060902658963233</v>
      </c>
      <c r="AC96" s="17">
        <f t="shared" si="26"/>
        <v>-3.2044028163056737E-2</v>
      </c>
    </row>
    <row r="97" spans="1:29" s="17" customFormat="1" x14ac:dyDescent="0.25">
      <c r="A97" s="17">
        <v>12</v>
      </c>
      <c r="B97" s="17">
        <v>-618</v>
      </c>
      <c r="C97" s="17">
        <v>11535</v>
      </c>
      <c r="D97" s="17">
        <v>12242</v>
      </c>
      <c r="E97" s="17">
        <v>14917</v>
      </c>
      <c r="F97" s="17">
        <v>14188</v>
      </c>
      <c r="G97" s="24"/>
      <c r="H97" s="7"/>
      <c r="I97" s="25">
        <f t="shared" si="17"/>
        <v>-3382</v>
      </c>
      <c r="J97" s="24">
        <f t="shared" si="17"/>
        <v>-1946</v>
      </c>
      <c r="K97" s="7"/>
      <c r="L97" s="25">
        <f t="shared" si="27"/>
        <v>-3390.5525596825605</v>
      </c>
      <c r="M97" s="17">
        <f t="shared" si="18"/>
        <v>73.146277123759589</v>
      </c>
      <c r="N97" s="17">
        <f t="shared" si="28"/>
        <v>-1951.0584815799386</v>
      </c>
      <c r="O97" s="24">
        <f t="shared" si="19"/>
        <v>25.588235894578553</v>
      </c>
      <c r="P97" s="7"/>
      <c r="Q97" s="25">
        <f t="shared" si="20"/>
        <v>-3343.0688562894543</v>
      </c>
      <c r="R97" s="24">
        <f t="shared" si="21"/>
        <v>-1945.2732938329359</v>
      </c>
      <c r="S97" s="7"/>
      <c r="T97" s="25">
        <f t="shared" si="22"/>
        <v>0.86420033649232963</v>
      </c>
      <c r="U97" s="24">
        <f t="shared" si="23"/>
        <v>-0.50366010842441511</v>
      </c>
      <c r="V97" s="7"/>
      <c r="W97" s="25">
        <f t="shared" si="24"/>
        <v>0.8597550445430161</v>
      </c>
      <c r="X97" s="24">
        <f t="shared" si="29"/>
        <v>292.82033974609567</v>
      </c>
      <c r="Y97" s="7"/>
      <c r="Z97" s="25">
        <f t="shared" si="30"/>
        <v>-618</v>
      </c>
      <c r="AA97" s="17">
        <f t="shared" si="31"/>
        <v>292.72499999999985</v>
      </c>
      <c r="AB97" s="24">
        <f t="shared" si="25"/>
        <v>5.109015052900399</v>
      </c>
      <c r="AC97" s="17">
        <f t="shared" si="26"/>
        <v>9.5339746095817191E-2</v>
      </c>
    </row>
    <row r="98" spans="1:29" s="17" customFormat="1" x14ac:dyDescent="0.25">
      <c r="A98" s="17">
        <v>13</v>
      </c>
      <c r="B98" s="17">
        <v>-636</v>
      </c>
      <c r="C98" s="17">
        <v>11449</v>
      </c>
      <c r="D98" s="17">
        <v>12417</v>
      </c>
      <c r="E98" s="17">
        <v>15006</v>
      </c>
      <c r="F98" s="17">
        <v>14023</v>
      </c>
      <c r="G98" s="24"/>
      <c r="H98" s="7"/>
      <c r="I98" s="25">
        <f t="shared" si="17"/>
        <v>-3557</v>
      </c>
      <c r="J98" s="24">
        <f t="shared" si="17"/>
        <v>-1606</v>
      </c>
      <c r="K98" s="7"/>
      <c r="L98" s="25">
        <f t="shared" si="27"/>
        <v>-3565.3039196609197</v>
      </c>
      <c r="M98" s="17">
        <f t="shared" si="18"/>
        <v>68.955081735009514</v>
      </c>
      <c r="N98" s="17">
        <f t="shared" si="28"/>
        <v>-1609.4000845215683</v>
      </c>
      <c r="O98" s="24">
        <f t="shared" si="19"/>
        <v>11.560574753808066</v>
      </c>
      <c r="P98" s="7"/>
      <c r="Q98" s="25">
        <f t="shared" si="20"/>
        <v>-3518.0688562894543</v>
      </c>
      <c r="R98" s="24">
        <f t="shared" si="21"/>
        <v>-1605.2732938329359</v>
      </c>
      <c r="S98" s="7"/>
      <c r="T98" s="25">
        <f t="shared" si="22"/>
        <v>0.90943872833748507</v>
      </c>
      <c r="U98" s="24">
        <f t="shared" si="23"/>
        <v>-0.41562906548191736</v>
      </c>
      <c r="V98" s="7"/>
      <c r="W98" s="25">
        <f t="shared" si="24"/>
        <v>0.90577815922049609</v>
      </c>
      <c r="X98" s="24">
        <f t="shared" si="29"/>
        <v>287.1064839800888</v>
      </c>
      <c r="Y98" s="7"/>
      <c r="Z98" s="25">
        <f t="shared" si="30"/>
        <v>-636</v>
      </c>
      <c r="AA98" s="17">
        <f t="shared" si="31"/>
        <v>287.00099999999986</v>
      </c>
      <c r="AB98" s="24">
        <f t="shared" si="25"/>
        <v>5.0091124065162429</v>
      </c>
      <c r="AC98" s="17">
        <f t="shared" si="26"/>
        <v>0.105483980088934</v>
      </c>
    </row>
    <row r="99" spans="1:29" s="17" customFormat="1" x14ac:dyDescent="0.25">
      <c r="A99" s="17">
        <v>14</v>
      </c>
      <c r="B99" s="17">
        <v>-634</v>
      </c>
      <c r="C99" s="17">
        <v>11366</v>
      </c>
      <c r="D99" s="17">
        <v>12582</v>
      </c>
      <c r="E99" s="17">
        <v>15062</v>
      </c>
      <c r="F99" s="17">
        <v>13831</v>
      </c>
      <c r="G99" s="24"/>
      <c r="H99" s="7"/>
      <c r="I99" s="25">
        <f t="shared" si="17"/>
        <v>-3696</v>
      </c>
      <c r="J99" s="24">
        <f t="shared" si="17"/>
        <v>-1249</v>
      </c>
      <c r="K99" s="7"/>
      <c r="L99" s="25">
        <f t="shared" si="27"/>
        <v>-3704.4954297881714</v>
      </c>
      <c r="M99" s="17">
        <f t="shared" si="18"/>
        <v>72.172327285749105</v>
      </c>
      <c r="N99" s="17">
        <f t="shared" si="28"/>
        <v>-1252.8086352051455</v>
      </c>
      <c r="O99" s="24">
        <f t="shared" si="19"/>
        <v>14.505702125873647</v>
      </c>
      <c r="P99" s="7"/>
      <c r="Q99" s="25">
        <f t="shared" si="20"/>
        <v>-3657.0688562894543</v>
      </c>
      <c r="R99" s="24">
        <f t="shared" si="21"/>
        <v>-1248.2732938329359</v>
      </c>
      <c r="S99" s="7"/>
      <c r="T99" s="25">
        <f t="shared" si="22"/>
        <v>0.94537093671735128</v>
      </c>
      <c r="U99" s="24">
        <f t="shared" si="23"/>
        <v>-0.32319647039229477</v>
      </c>
      <c r="V99" s="7"/>
      <c r="W99" s="25">
        <f t="shared" si="24"/>
        <v>0.94253386906300329</v>
      </c>
      <c r="X99" s="24">
        <f t="shared" si="29"/>
        <v>281.38472266299311</v>
      </c>
      <c r="Y99" s="7"/>
      <c r="Z99" s="25">
        <f t="shared" si="30"/>
        <v>-634</v>
      </c>
      <c r="AA99" s="17">
        <f t="shared" si="31"/>
        <v>281.29499999999985</v>
      </c>
      <c r="AB99" s="24">
        <f t="shared" si="25"/>
        <v>4.9095239193974463</v>
      </c>
      <c r="AC99" s="17">
        <f t="shared" si="26"/>
        <v>8.9722662993267477E-2</v>
      </c>
    </row>
    <row r="100" spans="1:29" s="17" customFormat="1" x14ac:dyDescent="0.25">
      <c r="A100" s="17">
        <v>15</v>
      </c>
      <c r="B100" s="17">
        <v>-636</v>
      </c>
      <c r="C100" s="17">
        <v>11323</v>
      </c>
      <c r="D100" s="17">
        <v>12770</v>
      </c>
      <c r="E100" s="17">
        <v>15121</v>
      </c>
      <c r="F100" s="17">
        <v>13656</v>
      </c>
      <c r="G100" s="24"/>
      <c r="H100" s="7"/>
      <c r="I100" s="25">
        <f t="shared" si="17"/>
        <v>-3798</v>
      </c>
      <c r="J100" s="24">
        <f t="shared" si="17"/>
        <v>-886</v>
      </c>
      <c r="K100" s="7"/>
      <c r="L100" s="25">
        <f t="shared" si="27"/>
        <v>-3807.6160010820354</v>
      </c>
      <c r="M100" s="17">
        <f t="shared" si="18"/>
        <v>92.46747680970563</v>
      </c>
      <c r="N100" s="17">
        <f t="shared" si="28"/>
        <v>-882.59913416402003</v>
      </c>
      <c r="O100" s="24">
        <f t="shared" si="19"/>
        <v>11.565888434335747</v>
      </c>
      <c r="P100" s="7"/>
      <c r="Q100" s="25">
        <f t="shared" si="20"/>
        <v>-3759.0688562894543</v>
      </c>
      <c r="R100" s="24">
        <f t="shared" si="21"/>
        <v>-885.27329383293591</v>
      </c>
      <c r="S100" s="7"/>
      <c r="T100" s="25">
        <f t="shared" si="22"/>
        <v>0.97173845653567037</v>
      </c>
      <c r="U100" s="24">
        <f t="shared" si="23"/>
        <v>-0.2292103863095693</v>
      </c>
      <c r="V100" s="7"/>
      <c r="W100" s="25">
        <f t="shared" si="24"/>
        <v>0.96973832854320519</v>
      </c>
      <c r="X100" s="24">
        <f t="shared" si="29"/>
        <v>275.75633647334018</v>
      </c>
      <c r="Y100" s="7"/>
      <c r="Z100" s="25">
        <f t="shared" si="30"/>
        <v>-636</v>
      </c>
      <c r="AA100" s="17">
        <f t="shared" si="31"/>
        <v>275.57099999999986</v>
      </c>
      <c r="AB100" s="24">
        <f t="shared" si="25"/>
        <v>4.809621273013291</v>
      </c>
      <c r="AC100" s="17">
        <f t="shared" si="26"/>
        <v>0.18533647334032821</v>
      </c>
    </row>
    <row r="101" spans="1:29" s="17" customFormat="1" x14ac:dyDescent="0.25">
      <c r="A101" s="17">
        <v>16</v>
      </c>
      <c r="B101" s="17">
        <v>-625</v>
      </c>
      <c r="C101" s="17">
        <v>11288</v>
      </c>
      <c r="D101" s="17">
        <v>12954</v>
      </c>
      <c r="E101" s="17">
        <v>15152</v>
      </c>
      <c r="F101" s="17">
        <v>13469</v>
      </c>
      <c r="G101" s="24"/>
      <c r="H101" s="7"/>
      <c r="I101" s="25">
        <f t="shared" si="17"/>
        <v>-3864</v>
      </c>
      <c r="J101" s="24">
        <f t="shared" si="17"/>
        <v>-515</v>
      </c>
      <c r="K101" s="7"/>
      <c r="L101" s="25">
        <f t="shared" si="27"/>
        <v>-3872.3321092358624</v>
      </c>
      <c r="M101" s="17">
        <f t="shared" si="18"/>
        <v>69.424044318343348</v>
      </c>
      <c r="N101" s="17">
        <f t="shared" si="28"/>
        <v>-510.18124901152134</v>
      </c>
      <c r="O101" s="24">
        <f t="shared" si="19"/>
        <v>23.220361088964015</v>
      </c>
      <c r="P101" s="7"/>
      <c r="Q101" s="25">
        <f t="shared" si="20"/>
        <v>-3825.0688562894543</v>
      </c>
      <c r="R101" s="24">
        <f t="shared" si="21"/>
        <v>-514.27329383293591</v>
      </c>
      <c r="S101" s="7"/>
      <c r="T101" s="25">
        <f t="shared" si="22"/>
        <v>0.98879979288870046</v>
      </c>
      <c r="U101" s="24">
        <f t="shared" si="23"/>
        <v>-0.1331529835693733</v>
      </c>
      <c r="V101" s="7"/>
      <c r="W101" s="25">
        <f t="shared" si="24"/>
        <v>0.98765465847332301</v>
      </c>
      <c r="X101" s="24">
        <f t="shared" si="29"/>
        <v>270.1359633851016</v>
      </c>
      <c r="Y101" s="7"/>
      <c r="Z101" s="25">
        <f t="shared" si="30"/>
        <v>-625</v>
      </c>
      <c r="AA101" s="17">
        <f t="shared" si="31"/>
        <v>269.94599999999986</v>
      </c>
      <c r="AB101" s="24">
        <f t="shared" si="25"/>
        <v>4.7114465025886103</v>
      </c>
      <c r="AC101" s="17">
        <f t="shared" si="26"/>
        <v>0.18996338510174837</v>
      </c>
    </row>
    <row r="102" spans="1:29" s="17" customFormat="1" x14ac:dyDescent="0.25">
      <c r="A102" s="17">
        <v>17</v>
      </c>
      <c r="B102" s="17">
        <v>-632</v>
      </c>
      <c r="C102" s="17">
        <v>11268</v>
      </c>
      <c r="D102" s="17">
        <v>13138</v>
      </c>
      <c r="E102" s="17">
        <v>15160</v>
      </c>
      <c r="F102" s="17">
        <v>13275</v>
      </c>
      <c r="G102" s="24"/>
      <c r="H102" s="7"/>
      <c r="I102" s="25">
        <f t="shared" si="17"/>
        <v>-3892</v>
      </c>
      <c r="J102" s="24">
        <f t="shared" si="17"/>
        <v>-137</v>
      </c>
      <c r="K102" s="7"/>
      <c r="L102" s="25">
        <f t="shared" si="27"/>
        <v>-3900.2187824045773</v>
      </c>
      <c r="M102" s="17">
        <f t="shared" si="18"/>
        <v>67.548384213788907</v>
      </c>
      <c r="N102" s="17">
        <f t="shared" si="28"/>
        <v>-128.60111138990706</v>
      </c>
      <c r="O102" s="24">
        <f t="shared" si="19"/>
        <v>70.541329884748905</v>
      </c>
      <c r="P102" s="7"/>
      <c r="Q102" s="25">
        <f t="shared" si="20"/>
        <v>-3853.0688562894543</v>
      </c>
      <c r="R102" s="24">
        <f t="shared" si="21"/>
        <v>-136.27329383293596</v>
      </c>
      <c r="S102" s="7"/>
      <c r="T102" s="25">
        <f t="shared" si="22"/>
        <v>0.99603793558392528</v>
      </c>
      <c r="U102" s="24">
        <f t="shared" si="23"/>
        <v>-3.5283177003890567E-2</v>
      </c>
      <c r="V102" s="7"/>
      <c r="W102" s="25">
        <f t="shared" si="24"/>
        <v>0.99576352546728475</v>
      </c>
      <c r="X102" s="24">
        <f t="shared" si="29"/>
        <v>264.48712256242152</v>
      </c>
      <c r="Y102" s="7"/>
      <c r="Z102" s="25">
        <f t="shared" si="30"/>
        <v>-632</v>
      </c>
      <c r="AA102" s="17">
        <f t="shared" si="31"/>
        <v>264.25799999999987</v>
      </c>
      <c r="AB102" s="24">
        <f t="shared" si="25"/>
        <v>4.6121721747351732</v>
      </c>
      <c r="AC102" s="17">
        <f t="shared" si="26"/>
        <v>0.22912256242165085</v>
      </c>
    </row>
    <row r="103" spans="1:29" s="17" customFormat="1" x14ac:dyDescent="0.25">
      <c r="A103" s="17">
        <v>18</v>
      </c>
      <c r="B103" s="17">
        <v>-626</v>
      </c>
      <c r="C103" s="17">
        <v>11281</v>
      </c>
      <c r="D103" s="17">
        <v>13337</v>
      </c>
      <c r="E103" s="17">
        <v>15167</v>
      </c>
      <c r="F103" s="17">
        <v>13097</v>
      </c>
      <c r="G103" s="24"/>
      <c r="H103" s="7"/>
      <c r="I103" s="25">
        <f t="shared" si="17"/>
        <v>-3886</v>
      </c>
      <c r="J103" s="24">
        <f t="shared" si="17"/>
        <v>240</v>
      </c>
      <c r="K103" s="7"/>
      <c r="L103" s="25">
        <f t="shared" si="27"/>
        <v>-3890.3445812651389</v>
      </c>
      <c r="M103" s="17">
        <f t="shared" si="18"/>
        <v>18.87538636939604</v>
      </c>
      <c r="N103" s="17">
        <f t="shared" si="28"/>
        <v>250.61815585623245</v>
      </c>
      <c r="O103" s="24">
        <f t="shared" si="19"/>
        <v>112.74523378724344</v>
      </c>
      <c r="P103" s="7"/>
      <c r="Q103" s="25">
        <f t="shared" si="20"/>
        <v>-3847.0688562894543</v>
      </c>
      <c r="R103" s="24">
        <f t="shared" si="21"/>
        <v>240.72670616706404</v>
      </c>
      <c r="S103" s="7"/>
      <c r="T103" s="25">
        <f t="shared" si="22"/>
        <v>0.99448690500637704</v>
      </c>
      <c r="U103" s="24">
        <f t="shared" si="23"/>
        <v>6.2327714729408353E-2</v>
      </c>
      <c r="V103" s="7"/>
      <c r="W103" s="25">
        <f t="shared" si="24"/>
        <v>0.99508056883599916</v>
      </c>
      <c r="X103" s="24">
        <f t="shared" si="29"/>
        <v>258.87370612726909</v>
      </c>
      <c r="Y103" s="7"/>
      <c r="Z103" s="25">
        <f t="shared" si="30"/>
        <v>-626</v>
      </c>
      <c r="AA103" s="17">
        <f t="shared" si="31"/>
        <v>258.62399999999985</v>
      </c>
      <c r="AB103" s="24">
        <f t="shared" si="25"/>
        <v>4.5138403246778118</v>
      </c>
      <c r="AC103" s="17">
        <f t="shared" si="26"/>
        <v>0.24970612726923491</v>
      </c>
    </row>
    <row r="104" spans="1:29" s="17" customFormat="1" x14ac:dyDescent="0.25">
      <c r="A104" s="17">
        <v>19</v>
      </c>
      <c r="B104" s="17">
        <v>-609</v>
      </c>
      <c r="C104" s="17">
        <v>11294</v>
      </c>
      <c r="D104" s="17">
        <v>13511</v>
      </c>
      <c r="E104" s="17">
        <v>15137</v>
      </c>
      <c r="F104" s="17">
        <v>12905</v>
      </c>
      <c r="G104" s="24"/>
      <c r="H104" s="7"/>
      <c r="I104" s="25">
        <f t="shared" si="17"/>
        <v>-3843</v>
      </c>
      <c r="J104" s="24">
        <f t="shared" si="17"/>
        <v>606</v>
      </c>
      <c r="K104" s="7"/>
      <c r="L104" s="25">
        <f t="shared" si="27"/>
        <v>-3845.0154752197873</v>
      </c>
      <c r="M104" s="17">
        <f t="shared" si="18"/>
        <v>4.0621403615765717</v>
      </c>
      <c r="N104" s="17">
        <f t="shared" si="28"/>
        <v>617.24199904203795</v>
      </c>
      <c r="O104" s="24">
        <f t="shared" si="19"/>
        <v>126.3825424611821</v>
      </c>
      <c r="P104" s="7"/>
      <c r="Q104" s="25">
        <f t="shared" si="20"/>
        <v>-3804.0688562894543</v>
      </c>
      <c r="R104" s="24">
        <f t="shared" si="21"/>
        <v>606.72670616706409</v>
      </c>
      <c r="S104" s="7"/>
      <c r="T104" s="25">
        <f t="shared" si="22"/>
        <v>0.98337118586728178</v>
      </c>
      <c r="U104" s="24">
        <f t="shared" si="23"/>
        <v>0.1570905433086853</v>
      </c>
      <c r="V104" s="7"/>
      <c r="W104" s="25">
        <f t="shared" si="24"/>
        <v>0.98480721515830871</v>
      </c>
      <c r="X104" s="24">
        <f t="shared" si="29"/>
        <v>253.3946691698975</v>
      </c>
      <c r="Y104" s="7"/>
      <c r="Z104" s="25">
        <f t="shared" si="30"/>
        <v>-609</v>
      </c>
      <c r="AA104" s="17">
        <f t="shared" si="31"/>
        <v>253.14299999999986</v>
      </c>
      <c r="AB104" s="24">
        <f t="shared" si="25"/>
        <v>4.4181788283760035</v>
      </c>
      <c r="AC104" s="17">
        <f t="shared" si="26"/>
        <v>0.25166916989763877</v>
      </c>
    </row>
    <row r="105" spans="1:29" s="17" customFormat="1" x14ac:dyDescent="0.25">
      <c r="A105" s="17">
        <v>20</v>
      </c>
      <c r="B105" s="17">
        <v>-611</v>
      </c>
      <c r="C105" s="17">
        <v>11338</v>
      </c>
      <c r="D105" s="17">
        <v>13702</v>
      </c>
      <c r="E105" s="17">
        <v>15106</v>
      </c>
      <c r="F105" s="17">
        <v>12733</v>
      </c>
      <c r="G105" s="24"/>
      <c r="H105" s="7"/>
      <c r="I105" s="25">
        <f t="shared" si="17"/>
        <v>-3768</v>
      </c>
      <c r="J105" s="24">
        <f t="shared" si="17"/>
        <v>969</v>
      </c>
      <c r="K105" s="7"/>
      <c r="L105" s="25">
        <f t="shared" si="27"/>
        <v>-3764.5514462741357</v>
      </c>
      <c r="M105" s="17">
        <f t="shared" si="18"/>
        <v>11.892522800172255</v>
      </c>
      <c r="N105" s="17">
        <f t="shared" si="28"/>
        <v>979.3823900168054</v>
      </c>
      <c r="O105" s="24">
        <f t="shared" si="19"/>
        <v>107.79402246106048</v>
      </c>
      <c r="P105" s="7"/>
      <c r="Q105" s="25">
        <f t="shared" si="20"/>
        <v>-3729.0688562894543</v>
      </c>
      <c r="R105" s="24">
        <f t="shared" si="21"/>
        <v>969.72670616706409</v>
      </c>
      <c r="S105" s="7"/>
      <c r="T105" s="25">
        <f t="shared" si="22"/>
        <v>0.9639833036479295</v>
      </c>
      <c r="U105" s="24">
        <f t="shared" si="23"/>
        <v>0.25107662739141079</v>
      </c>
      <c r="V105" s="7"/>
      <c r="W105" s="25">
        <f t="shared" si="24"/>
        <v>0.96625446300307261</v>
      </c>
      <c r="X105" s="24">
        <f t="shared" si="29"/>
        <v>247.89188313348757</v>
      </c>
      <c r="Y105" s="7"/>
      <c r="Z105" s="25">
        <f t="shared" si="30"/>
        <v>-611</v>
      </c>
      <c r="AA105" s="17">
        <f t="shared" si="31"/>
        <v>247.64399999999986</v>
      </c>
      <c r="AB105" s="24">
        <f t="shared" si="25"/>
        <v>4.3222031728088348</v>
      </c>
      <c r="AC105" s="17">
        <f t="shared" si="26"/>
        <v>0.2478831334877043</v>
      </c>
    </row>
    <row r="106" spans="1:29" s="17" customFormat="1" x14ac:dyDescent="0.25">
      <c r="A106" s="17">
        <v>21</v>
      </c>
      <c r="B106" s="17">
        <v>-639</v>
      </c>
      <c r="C106" s="17">
        <v>11398</v>
      </c>
      <c r="D106" s="17">
        <v>13881</v>
      </c>
      <c r="E106" s="17">
        <v>15043</v>
      </c>
      <c r="F106" s="17">
        <v>12543</v>
      </c>
      <c r="G106" s="24"/>
      <c r="H106" s="7"/>
      <c r="I106" s="25">
        <f t="shared" si="17"/>
        <v>-3645</v>
      </c>
      <c r="J106" s="24">
        <f t="shared" si="17"/>
        <v>1338</v>
      </c>
      <c r="K106" s="7"/>
      <c r="L106" s="25">
        <f t="shared" si="27"/>
        <v>-3643.7189953915572</v>
      </c>
      <c r="M106" s="17">
        <f t="shared" si="18"/>
        <v>1.64097280685169</v>
      </c>
      <c r="N106" s="17">
        <f t="shared" si="28"/>
        <v>1348.4016066787449</v>
      </c>
      <c r="O106" s="24">
        <f t="shared" si="19"/>
        <v>108.19342149931016</v>
      </c>
      <c r="P106" s="7"/>
      <c r="Q106" s="25">
        <f t="shared" si="20"/>
        <v>-3606.0688562894543</v>
      </c>
      <c r="R106" s="24">
        <f t="shared" si="21"/>
        <v>1338.7267061670641</v>
      </c>
      <c r="S106" s="7"/>
      <c r="T106" s="25">
        <f t="shared" si="22"/>
        <v>0.93218717680819174</v>
      </c>
      <c r="U106" s="24">
        <f t="shared" si="23"/>
        <v>0.34661620046723918</v>
      </c>
      <c r="V106" s="7"/>
      <c r="W106" s="25">
        <f t="shared" si="24"/>
        <v>0.93530679196581457</v>
      </c>
      <c r="X106" s="24">
        <f t="shared" si="29"/>
        <v>242.12354557514777</v>
      </c>
      <c r="Y106" s="7"/>
      <c r="Z106" s="25">
        <f t="shared" si="30"/>
        <v>-639</v>
      </c>
      <c r="AA106" s="17">
        <f t="shared" si="31"/>
        <v>241.89299999999986</v>
      </c>
      <c r="AB106" s="24">
        <f t="shared" si="25"/>
        <v>4.2218292875266412</v>
      </c>
      <c r="AC106" s="17">
        <f t="shared" si="26"/>
        <v>0.23054557514791441</v>
      </c>
    </row>
    <row r="107" spans="1:29" s="17" customFormat="1" x14ac:dyDescent="0.25">
      <c r="A107" s="17">
        <v>22</v>
      </c>
      <c r="B107" s="17">
        <v>-622</v>
      </c>
      <c r="C107" s="17">
        <v>11466</v>
      </c>
      <c r="D107" s="17">
        <v>14046</v>
      </c>
      <c r="E107" s="17">
        <v>14959</v>
      </c>
      <c r="F107" s="17">
        <v>12362</v>
      </c>
      <c r="G107" s="24"/>
      <c r="H107" s="7"/>
      <c r="I107" s="25">
        <f t="shared" si="17"/>
        <v>-3493</v>
      </c>
      <c r="J107" s="24">
        <f t="shared" si="17"/>
        <v>1684</v>
      </c>
      <c r="K107" s="7"/>
      <c r="L107" s="25">
        <f t="shared" si="27"/>
        <v>-3491.2245851263619</v>
      </c>
      <c r="M107" s="17">
        <f t="shared" si="18"/>
        <v>3.1520979735352332</v>
      </c>
      <c r="N107" s="17">
        <f t="shared" si="28"/>
        <v>1694.5713794679057</v>
      </c>
      <c r="O107" s="24">
        <f t="shared" si="19"/>
        <v>111.75406385445761</v>
      </c>
      <c r="P107" s="7"/>
      <c r="Q107" s="25">
        <f t="shared" si="20"/>
        <v>-3454.0688562894543</v>
      </c>
      <c r="R107" s="24">
        <f t="shared" si="21"/>
        <v>1684.7267061670641</v>
      </c>
      <c r="S107" s="7"/>
      <c r="T107" s="25">
        <f t="shared" si="22"/>
        <v>0.89289440217697102</v>
      </c>
      <c r="U107" s="24">
        <f t="shared" si="23"/>
        <v>0.4362007324028398</v>
      </c>
      <c r="V107" s="7"/>
      <c r="W107" s="25">
        <f t="shared" si="24"/>
        <v>0.89680921348846332</v>
      </c>
      <c r="X107" s="24">
        <f t="shared" si="29"/>
        <v>236.51988082360583</v>
      </c>
      <c r="Y107" s="7"/>
      <c r="Z107" s="25">
        <f t="shared" si="30"/>
        <v>-622</v>
      </c>
      <c r="AA107" s="17">
        <f t="shared" si="31"/>
        <v>236.29499999999985</v>
      </c>
      <c r="AB107" s="24">
        <f t="shared" si="25"/>
        <v>4.124125755999998</v>
      </c>
      <c r="AC107" s="17">
        <f t="shared" si="26"/>
        <v>0.22488082360598582</v>
      </c>
    </row>
    <row r="108" spans="1:29" s="17" customFormat="1" x14ac:dyDescent="0.25">
      <c r="A108" s="17">
        <v>23</v>
      </c>
      <c r="B108" s="17">
        <v>-638</v>
      </c>
      <c r="C108" s="17">
        <v>11566</v>
      </c>
      <c r="D108" s="17">
        <v>14227</v>
      </c>
      <c r="E108" s="17">
        <v>14875</v>
      </c>
      <c r="F108" s="17">
        <v>12206</v>
      </c>
      <c r="G108" s="24"/>
      <c r="H108" s="7"/>
      <c r="I108" s="25">
        <f t="shared" si="17"/>
        <v>-3309</v>
      </c>
      <c r="J108" s="24">
        <f t="shared" si="17"/>
        <v>2021</v>
      </c>
      <c r="K108" s="7"/>
      <c r="L108" s="25">
        <f t="shared" si="27"/>
        <v>-3300.6003392656012</v>
      </c>
      <c r="M108" s="17">
        <f t="shared" si="18"/>
        <v>70.554300453001346</v>
      </c>
      <c r="N108" s="17">
        <f t="shared" si="28"/>
        <v>2032.7914247863005</v>
      </c>
      <c r="O108" s="24">
        <f t="shared" si="19"/>
        <v>139.03769849098103</v>
      </c>
      <c r="P108" s="7"/>
      <c r="Q108" s="25">
        <f t="shared" si="20"/>
        <v>-3270.0688562894543</v>
      </c>
      <c r="R108" s="24">
        <f t="shared" si="21"/>
        <v>2021.7267061670641</v>
      </c>
      <c r="S108" s="7"/>
      <c r="T108" s="25">
        <f t="shared" si="22"/>
        <v>0.8453294644654934</v>
      </c>
      <c r="U108" s="24">
        <f t="shared" si="23"/>
        <v>0.52345503084878597</v>
      </c>
      <c r="V108" s="7"/>
      <c r="W108" s="25">
        <f t="shared" si="24"/>
        <v>0.85001842005682549</v>
      </c>
      <c r="X108" s="24">
        <f t="shared" si="29"/>
        <v>230.83236313612827</v>
      </c>
      <c r="Y108" s="7"/>
      <c r="Z108" s="25">
        <f t="shared" si="30"/>
        <v>-638</v>
      </c>
      <c r="AA108" s="17">
        <f t="shared" si="31"/>
        <v>230.55299999999986</v>
      </c>
      <c r="AB108" s="24">
        <f t="shared" si="25"/>
        <v>4.0239089503504841</v>
      </c>
      <c r="AC108" s="17">
        <f t="shared" si="26"/>
        <v>0.27936313612840991</v>
      </c>
    </row>
    <row r="109" spans="1:29" s="17" customFormat="1" x14ac:dyDescent="0.25">
      <c r="A109" s="17">
        <v>24</v>
      </c>
      <c r="B109" s="17">
        <v>-630</v>
      </c>
      <c r="C109" s="17">
        <v>11672</v>
      </c>
      <c r="D109" s="17">
        <v>14382</v>
      </c>
      <c r="E109" s="17">
        <v>14760</v>
      </c>
      <c r="F109" s="17">
        <v>12039</v>
      </c>
      <c r="G109" s="24"/>
      <c r="H109" s="7"/>
      <c r="I109" s="25">
        <f t="shared" si="17"/>
        <v>-3088</v>
      </c>
      <c r="J109" s="24">
        <f t="shared" si="17"/>
        <v>2343</v>
      </c>
      <c r="K109" s="7"/>
      <c r="L109" s="25">
        <f t="shared" si="27"/>
        <v>-3080.2289582551189</v>
      </c>
      <c r="M109" s="17">
        <f t="shared" si="18"/>
        <v>60.389089800685177</v>
      </c>
      <c r="N109" s="17">
        <f t="shared" si="28"/>
        <v>2346.7271192715589</v>
      </c>
      <c r="O109" s="24">
        <f t="shared" si="19"/>
        <v>13.891418064425572</v>
      </c>
      <c r="P109" s="7"/>
      <c r="Q109" s="25">
        <f t="shared" si="20"/>
        <v>-3049.0688562894543</v>
      </c>
      <c r="R109" s="24">
        <f t="shared" si="21"/>
        <v>2343.7267061670641</v>
      </c>
      <c r="S109" s="7"/>
      <c r="T109" s="25">
        <f t="shared" si="22"/>
        <v>0.78819983819246864</v>
      </c>
      <c r="U109" s="24">
        <f t="shared" si="23"/>
        <v>0.60682560681197506</v>
      </c>
      <c r="V109" s="7"/>
      <c r="W109" s="25">
        <f t="shared" si="24"/>
        <v>0.79362801859428866</v>
      </c>
      <c r="X109" s="24">
        <f t="shared" si="29"/>
        <v>225.05546233115047</v>
      </c>
      <c r="Y109" s="7"/>
      <c r="Z109" s="25">
        <f t="shared" si="30"/>
        <v>-630</v>
      </c>
      <c r="AA109" s="17">
        <f t="shared" si="31"/>
        <v>224.88299999999987</v>
      </c>
      <c r="AB109" s="24">
        <f t="shared" si="25"/>
        <v>3.924948781762406</v>
      </c>
      <c r="AC109" s="17">
        <f t="shared" si="26"/>
        <v>0.17246233115059795</v>
      </c>
    </row>
    <row r="110" spans="1:29" s="17" customFormat="1" x14ac:dyDescent="0.25">
      <c r="A110" s="17">
        <v>25</v>
      </c>
      <c r="B110" s="17">
        <v>-635</v>
      </c>
      <c r="C110" s="17">
        <v>11810</v>
      </c>
      <c r="D110" s="17">
        <v>14543</v>
      </c>
      <c r="E110" s="17">
        <v>14645</v>
      </c>
      <c r="F110" s="17">
        <v>11907</v>
      </c>
      <c r="G110" s="24"/>
      <c r="H110" s="7"/>
      <c r="I110" s="25">
        <f t="shared" si="17"/>
        <v>-2835</v>
      </c>
      <c r="J110" s="24">
        <f t="shared" si="17"/>
        <v>2636</v>
      </c>
      <c r="K110" s="7"/>
      <c r="L110" s="25">
        <f t="shared" si="27"/>
        <v>-2827.9902462201435</v>
      </c>
      <c r="M110" s="17">
        <f t="shared" si="18"/>
        <v>49.136648054212628</v>
      </c>
      <c r="N110" s="17">
        <f t="shared" si="28"/>
        <v>2639.8635200072058</v>
      </c>
      <c r="O110" s="24">
        <f t="shared" si="19"/>
        <v>14.926786846079558</v>
      </c>
      <c r="P110" s="7"/>
      <c r="Q110" s="25">
        <f t="shared" si="20"/>
        <v>-2796.0688562894543</v>
      </c>
      <c r="R110" s="24">
        <f t="shared" si="21"/>
        <v>2636.7267061670641</v>
      </c>
      <c r="S110" s="7"/>
      <c r="T110" s="25">
        <f t="shared" si="22"/>
        <v>0.72279804883918697</v>
      </c>
      <c r="U110" s="24">
        <f t="shared" si="23"/>
        <v>0.68268765264183329</v>
      </c>
      <c r="V110" s="7"/>
      <c r="W110" s="25">
        <f t="shared" si="24"/>
        <v>0.72889834725499525</v>
      </c>
      <c r="X110" s="24">
        <f t="shared" si="29"/>
        <v>219.33279986810248</v>
      </c>
      <c r="Y110" s="7"/>
      <c r="Z110" s="25">
        <f t="shared" si="30"/>
        <v>-635</v>
      </c>
      <c r="AA110" s="17">
        <f t="shared" si="31"/>
        <v>219.16799999999986</v>
      </c>
      <c r="AB110" s="24">
        <f t="shared" si="25"/>
        <v>3.8252032150109296</v>
      </c>
      <c r="AC110" s="17">
        <f t="shared" si="26"/>
        <v>0.16479986810261948</v>
      </c>
    </row>
    <row r="111" spans="1:29" s="17" customFormat="1" x14ac:dyDescent="0.25">
      <c r="A111" s="17">
        <v>26</v>
      </c>
      <c r="B111" s="17">
        <v>-609</v>
      </c>
      <c r="C111" s="17">
        <v>11937</v>
      </c>
      <c r="D111" s="17">
        <v>14660</v>
      </c>
      <c r="E111" s="17">
        <v>14501</v>
      </c>
      <c r="F111" s="17">
        <v>11765</v>
      </c>
      <c r="G111" s="24"/>
      <c r="H111" s="7"/>
      <c r="I111" s="25">
        <f t="shared" si="17"/>
        <v>-2564</v>
      </c>
      <c r="J111" s="24">
        <f t="shared" si="17"/>
        <v>2895</v>
      </c>
      <c r="K111" s="7"/>
      <c r="L111" s="25">
        <f t="shared" si="27"/>
        <v>-2559.9897158412991</v>
      </c>
      <c r="M111" s="17">
        <f t="shared" si="18"/>
        <v>16.082379033527143</v>
      </c>
      <c r="N111" s="17">
        <f t="shared" si="28"/>
        <v>2896.3309151996787</v>
      </c>
      <c r="O111" s="24">
        <f t="shared" si="19"/>
        <v>1.7713352687356789</v>
      </c>
      <c r="P111" s="7"/>
      <c r="Q111" s="25">
        <f t="shared" si="20"/>
        <v>-2525.0688562894543</v>
      </c>
      <c r="R111" s="24">
        <f t="shared" si="21"/>
        <v>2895.7267061670641</v>
      </c>
      <c r="S111" s="7"/>
      <c r="T111" s="25">
        <f t="shared" si="22"/>
        <v>0.65274316775326058</v>
      </c>
      <c r="U111" s="24">
        <f t="shared" si="23"/>
        <v>0.74974659417744183</v>
      </c>
      <c r="V111" s="7"/>
      <c r="W111" s="25">
        <f t="shared" si="24"/>
        <v>0.65943710678796641</v>
      </c>
      <c r="X111" s="24">
        <f t="shared" si="29"/>
        <v>213.79092885666103</v>
      </c>
      <c r="Y111" s="7"/>
      <c r="Z111" s="25">
        <f t="shared" si="30"/>
        <v>-609</v>
      </c>
      <c r="AA111" s="17">
        <f t="shared" si="31"/>
        <v>213.68699999999987</v>
      </c>
      <c r="AB111" s="24">
        <f t="shared" si="25"/>
        <v>3.7295417187091209</v>
      </c>
      <c r="AC111" s="17">
        <f t="shared" si="26"/>
        <v>0.10392885666115603</v>
      </c>
    </row>
    <row r="112" spans="1:29" s="17" customFormat="1" x14ac:dyDescent="0.25">
      <c r="A112" s="17">
        <v>27</v>
      </c>
      <c r="B112" s="17">
        <v>-613</v>
      </c>
      <c r="C112" s="17">
        <v>12081</v>
      </c>
      <c r="D112" s="17">
        <v>14775</v>
      </c>
      <c r="E112" s="17">
        <v>14352</v>
      </c>
      <c r="F112" s="17">
        <v>11645</v>
      </c>
      <c r="G112" s="24"/>
      <c r="H112" s="7"/>
      <c r="I112" s="25">
        <f t="shared" si="17"/>
        <v>-2271</v>
      </c>
      <c r="J112" s="24">
        <f t="shared" si="17"/>
        <v>3130</v>
      </c>
      <c r="K112" s="7"/>
      <c r="L112" s="25">
        <f t="shared" si="27"/>
        <v>-2266.9464796218731</v>
      </c>
      <c r="M112" s="17">
        <f t="shared" si="18"/>
        <v>16.431027455890085</v>
      </c>
      <c r="N112" s="17">
        <f t="shared" si="28"/>
        <v>3127.679373421216</v>
      </c>
      <c r="O112" s="24">
        <f t="shared" si="19"/>
        <v>5.3853077181585398</v>
      </c>
      <c r="P112" s="7"/>
      <c r="Q112" s="25">
        <f t="shared" si="20"/>
        <v>-2232.0688562894543</v>
      </c>
      <c r="R112" s="24">
        <f t="shared" si="21"/>
        <v>3130.7267061670641</v>
      </c>
      <c r="S112" s="7"/>
      <c r="T112" s="25">
        <f t="shared" si="22"/>
        <v>0.57700117454965771</v>
      </c>
      <c r="U112" s="24">
        <f t="shared" si="23"/>
        <v>0.81059157974063878</v>
      </c>
      <c r="V112" s="7"/>
      <c r="W112" s="25">
        <f t="shared" si="24"/>
        <v>0.58423326337454096</v>
      </c>
      <c r="X112" s="24">
        <f t="shared" si="29"/>
        <v>208.23994282679951</v>
      </c>
      <c r="Y112" s="7"/>
      <c r="Z112" s="25">
        <f t="shared" si="30"/>
        <v>-613</v>
      </c>
      <c r="AA112" s="17">
        <f t="shared" si="31"/>
        <v>208.16999999999987</v>
      </c>
      <c r="AB112" s="24">
        <f t="shared" si="25"/>
        <v>3.6332519038765931</v>
      </c>
      <c r="AC112" s="17">
        <f t="shared" si="26"/>
        <v>6.9942826799632485E-2</v>
      </c>
    </row>
    <row r="113" spans="1:29" s="17" customFormat="1" x14ac:dyDescent="0.25">
      <c r="A113" s="17">
        <v>28</v>
      </c>
      <c r="B113" s="17">
        <v>-617</v>
      </c>
      <c r="C113" s="17">
        <v>12236</v>
      </c>
      <c r="D113" s="17">
        <v>14876</v>
      </c>
      <c r="E113" s="17">
        <v>14187</v>
      </c>
      <c r="F113" s="17">
        <v>11543</v>
      </c>
      <c r="G113" s="24"/>
      <c r="H113" s="7"/>
      <c r="I113" s="25">
        <f t="shared" si="17"/>
        <v>-1951</v>
      </c>
      <c r="J113" s="24">
        <f t="shared" si="17"/>
        <v>3333</v>
      </c>
      <c r="K113" s="7"/>
      <c r="L113" s="25">
        <f t="shared" si="27"/>
        <v>-1951.1464516061051</v>
      </c>
      <c r="M113" s="17">
        <f t="shared" si="18"/>
        <v>2.1448072930755884E-2</v>
      </c>
      <c r="N113" s="17">
        <f t="shared" si="28"/>
        <v>3331.2147699767756</v>
      </c>
      <c r="O113" s="24">
        <f t="shared" si="19"/>
        <v>3.1870462358216414</v>
      </c>
      <c r="P113" s="7"/>
      <c r="Q113" s="25">
        <f t="shared" si="20"/>
        <v>-1912.0688562894545</v>
      </c>
      <c r="R113" s="24">
        <f t="shared" si="21"/>
        <v>3333.7267061670641</v>
      </c>
      <c r="S113" s="7"/>
      <c r="T113" s="25">
        <f t="shared" si="22"/>
        <v>0.49427954374708793</v>
      </c>
      <c r="U113" s="24">
        <f t="shared" si="23"/>
        <v>0.86315129067395358</v>
      </c>
      <c r="V113" s="7"/>
      <c r="W113" s="25">
        <f t="shared" si="24"/>
        <v>0.50197581844585915</v>
      </c>
      <c r="X113" s="24">
        <f t="shared" si="29"/>
        <v>202.63844081506954</v>
      </c>
      <c r="Y113" s="7"/>
      <c r="Z113" s="25">
        <f t="shared" si="30"/>
        <v>-617</v>
      </c>
      <c r="AA113" s="17">
        <f t="shared" si="31"/>
        <v>202.61699999999988</v>
      </c>
      <c r="AB113" s="24">
        <f t="shared" si="25"/>
        <v>3.5363337705133486</v>
      </c>
      <c r="AC113" s="17">
        <f t="shared" si="26"/>
        <v>2.1440815069666996E-2</v>
      </c>
    </row>
    <row r="114" spans="1:29" s="17" customFormat="1" x14ac:dyDescent="0.25">
      <c r="A114" s="17">
        <v>29</v>
      </c>
      <c r="B114" s="17">
        <v>-619</v>
      </c>
      <c r="C114" s="17">
        <v>12408</v>
      </c>
      <c r="D114" s="17">
        <v>14970</v>
      </c>
      <c r="E114" s="17">
        <v>14031</v>
      </c>
      <c r="F114" s="17">
        <v>11459</v>
      </c>
      <c r="G114" s="24"/>
      <c r="H114" s="7"/>
      <c r="I114" s="25">
        <f t="shared" si="17"/>
        <v>-1623</v>
      </c>
      <c r="J114" s="24">
        <f t="shared" si="17"/>
        <v>3511</v>
      </c>
      <c r="K114" s="7"/>
      <c r="L114" s="25">
        <f t="shared" si="27"/>
        <v>-1616.2853096565668</v>
      </c>
      <c r="M114" s="17">
        <f t="shared" si="18"/>
        <v>45.087066408194744</v>
      </c>
      <c r="N114" s="17">
        <f t="shared" si="28"/>
        <v>3503.9281131113448</v>
      </c>
      <c r="O114" s="24">
        <f t="shared" si="19"/>
        <v>50.011584165932923</v>
      </c>
      <c r="P114" s="7"/>
      <c r="Q114" s="25">
        <f t="shared" si="20"/>
        <v>-1584.0688562894545</v>
      </c>
      <c r="R114" s="24">
        <f t="shared" si="21"/>
        <v>3511.7267061670641</v>
      </c>
      <c r="S114" s="7"/>
      <c r="T114" s="25">
        <f t="shared" si="22"/>
        <v>0.40948987217445387</v>
      </c>
      <c r="U114" s="24">
        <f t="shared" si="23"/>
        <v>0.90923813080267302</v>
      </c>
      <c r="V114" s="7"/>
      <c r="W114" s="25">
        <f t="shared" si="24"/>
        <v>0.41759268230429603</v>
      </c>
      <c r="X114" s="24">
        <f t="shared" si="29"/>
        <v>197.12605140746268</v>
      </c>
      <c r="Y114" s="7"/>
      <c r="Z114" s="25">
        <f t="shared" si="30"/>
        <v>-619</v>
      </c>
      <c r="AA114" s="17">
        <f t="shared" si="31"/>
        <v>197.04599999999988</v>
      </c>
      <c r="AB114" s="24">
        <f t="shared" si="25"/>
        <v>3.4391014778847446</v>
      </c>
      <c r="AC114" s="17">
        <f t="shared" si="26"/>
        <v>8.0051407462804036E-2</v>
      </c>
    </row>
    <row r="115" spans="1:29" s="17" customFormat="1" x14ac:dyDescent="0.25">
      <c r="A115" s="17">
        <v>30</v>
      </c>
      <c r="B115" s="17">
        <v>-632</v>
      </c>
      <c r="C115" s="17">
        <v>12585</v>
      </c>
      <c r="D115" s="17">
        <v>15036</v>
      </c>
      <c r="E115" s="17">
        <v>13844</v>
      </c>
      <c r="F115" s="17">
        <v>11382</v>
      </c>
      <c r="G115" s="24"/>
      <c r="H115" s="7"/>
      <c r="I115" s="25">
        <f t="shared" si="17"/>
        <v>-1259</v>
      </c>
      <c r="J115" s="24">
        <f t="shared" si="17"/>
        <v>3654</v>
      </c>
      <c r="K115" s="7"/>
      <c r="L115" s="25">
        <f t="shared" si="27"/>
        <v>-1259.0368686511001</v>
      </c>
      <c r="M115" s="17">
        <f t="shared" si="18"/>
        <v>1.35929743394249E-3</v>
      </c>
      <c r="N115" s="17">
        <f t="shared" si="28"/>
        <v>3646.0410217420299</v>
      </c>
      <c r="O115" s="24">
        <f t="shared" si="19"/>
        <v>63.345334910840805</v>
      </c>
      <c r="P115" s="7"/>
      <c r="Q115" s="25">
        <f t="shared" si="20"/>
        <v>-1220.0688562894545</v>
      </c>
      <c r="R115" s="24">
        <f t="shared" si="21"/>
        <v>3654.7267061670641</v>
      </c>
      <c r="S115" s="7"/>
      <c r="T115" s="25">
        <f t="shared" si="22"/>
        <v>0.31539401713653076</v>
      </c>
      <c r="U115" s="24">
        <f t="shared" si="23"/>
        <v>0.94626295180495879</v>
      </c>
      <c r="V115" s="7"/>
      <c r="W115" s="25">
        <f t="shared" si="24"/>
        <v>0.32382239852933825</v>
      </c>
      <c r="X115" s="24">
        <f t="shared" si="29"/>
        <v>191.34934812797997</v>
      </c>
      <c r="Y115" s="7"/>
      <c r="Z115" s="25">
        <f t="shared" si="30"/>
        <v>-632</v>
      </c>
      <c r="AA115" s="17">
        <f t="shared" si="31"/>
        <v>191.35799999999989</v>
      </c>
      <c r="AB115" s="24">
        <f t="shared" si="25"/>
        <v>3.339827150031307</v>
      </c>
      <c r="AC115" s="17">
        <f t="shared" si="26"/>
        <v>-8.651872019925122E-3</v>
      </c>
    </row>
    <row r="116" spans="1:29" s="17" customFormat="1" x14ac:dyDescent="0.25">
      <c r="A116" s="17">
        <v>31</v>
      </c>
      <c r="B116" s="17">
        <v>-636</v>
      </c>
      <c r="C116" s="17">
        <v>12768</v>
      </c>
      <c r="D116" s="17">
        <v>15090</v>
      </c>
      <c r="E116" s="17">
        <v>13665</v>
      </c>
      <c r="F116" s="17">
        <v>11333</v>
      </c>
      <c r="G116" s="24"/>
      <c r="H116" s="7"/>
      <c r="I116" s="25">
        <f t="shared" ref="I116:J149" si="32">C116-E116</f>
        <v>-897</v>
      </c>
      <c r="J116" s="24">
        <f t="shared" si="32"/>
        <v>3757</v>
      </c>
      <c r="K116" s="7"/>
      <c r="L116" s="25">
        <f t="shared" si="27"/>
        <v>-887.40226055212622</v>
      </c>
      <c r="M116" s="17">
        <f t="shared" si="18"/>
        <v>92.116602509272454</v>
      </c>
      <c r="N116" s="17">
        <f t="shared" si="28"/>
        <v>3752.7345647497118</v>
      </c>
      <c r="O116" s="24">
        <f t="shared" si="19"/>
        <v>18.19393787440109</v>
      </c>
      <c r="P116" s="7"/>
      <c r="Q116" s="25">
        <f t="shared" si="20"/>
        <v>-858.0688562894544</v>
      </c>
      <c r="R116" s="24">
        <f t="shared" si="21"/>
        <v>3757.7267061670641</v>
      </c>
      <c r="S116" s="7"/>
      <c r="T116" s="25">
        <f t="shared" si="22"/>
        <v>0.22181517229112363</v>
      </c>
      <c r="U116" s="24">
        <f t="shared" si="23"/>
        <v>0.97293117951989194</v>
      </c>
      <c r="V116" s="7"/>
      <c r="W116" s="25">
        <f t="shared" si="24"/>
        <v>0.23047703554938881</v>
      </c>
      <c r="X116" s="24">
        <f t="shared" si="29"/>
        <v>185.78488806525479</v>
      </c>
      <c r="Y116" s="7"/>
      <c r="Z116" s="25">
        <f t="shared" si="30"/>
        <v>-636</v>
      </c>
      <c r="AA116" s="17">
        <f t="shared" si="31"/>
        <v>185.6339999999999</v>
      </c>
      <c r="AB116" s="24">
        <f t="shared" si="25"/>
        <v>3.2399245036471522</v>
      </c>
      <c r="AC116" s="17">
        <f t="shared" si="26"/>
        <v>0.15088806525488963</v>
      </c>
    </row>
    <row r="117" spans="1:29" s="17" customFormat="1" x14ac:dyDescent="0.25">
      <c r="A117" s="17">
        <v>32</v>
      </c>
      <c r="B117" s="17">
        <v>-639</v>
      </c>
      <c r="C117" s="17">
        <v>12973</v>
      </c>
      <c r="D117" s="17">
        <v>15127</v>
      </c>
      <c r="E117" s="17">
        <v>13474</v>
      </c>
      <c r="F117" s="17">
        <v>11300</v>
      </c>
      <c r="G117" s="24"/>
      <c r="H117" s="7"/>
      <c r="I117" s="25">
        <f t="shared" si="32"/>
        <v>-501</v>
      </c>
      <c r="J117" s="24">
        <f t="shared" si="32"/>
        <v>3827</v>
      </c>
      <c r="K117" s="7"/>
      <c r="L117" s="25">
        <f t="shared" si="27"/>
        <v>-505.49704036047819</v>
      </c>
      <c r="M117" s="17">
        <f t="shared" si="18"/>
        <v>20.223372003769853</v>
      </c>
      <c r="N117" s="17">
        <f t="shared" si="28"/>
        <v>3822.1678009996117</v>
      </c>
      <c r="O117" s="24">
        <f t="shared" si="19"/>
        <v>23.350147179353687</v>
      </c>
      <c r="P117" s="7"/>
      <c r="Q117" s="25">
        <f t="shared" si="20"/>
        <v>-462.06885628945446</v>
      </c>
      <c r="R117" s="24">
        <f t="shared" si="21"/>
        <v>3827.7267061670641</v>
      </c>
      <c r="S117" s="7"/>
      <c r="T117" s="25">
        <f t="shared" si="22"/>
        <v>0.11944715417294353</v>
      </c>
      <c r="U117" s="24">
        <f t="shared" si="23"/>
        <v>0.99105521777275907</v>
      </c>
      <c r="V117" s="7"/>
      <c r="W117" s="25">
        <f t="shared" si="24"/>
        <v>0.12826616106824018</v>
      </c>
      <c r="X117" s="24">
        <f t="shared" si="29"/>
        <v>179.83223984701863</v>
      </c>
      <c r="Y117" s="7"/>
      <c r="Z117" s="25">
        <f t="shared" si="30"/>
        <v>-639</v>
      </c>
      <c r="AA117" s="17">
        <f t="shared" si="31"/>
        <v>179.8829999999999</v>
      </c>
      <c r="AB117" s="24">
        <f t="shared" si="25"/>
        <v>3.1395506183649577</v>
      </c>
      <c r="AC117" s="17">
        <f t="shared" si="26"/>
        <v>-5.0760152981268902E-2</v>
      </c>
    </row>
    <row r="118" spans="1:29" s="17" customFormat="1" x14ac:dyDescent="0.25">
      <c r="A118" s="17">
        <v>33</v>
      </c>
      <c r="B118" s="17">
        <v>-621</v>
      </c>
      <c r="C118" s="17">
        <v>13162</v>
      </c>
      <c r="D118" s="17">
        <v>15152</v>
      </c>
      <c r="E118" s="17">
        <v>13284</v>
      </c>
      <c r="F118" s="17">
        <v>11287</v>
      </c>
      <c r="G118" s="24"/>
      <c r="H118" s="7"/>
      <c r="I118" s="25">
        <f t="shared" si="32"/>
        <v>-122</v>
      </c>
      <c r="J118" s="24">
        <f t="shared" si="32"/>
        <v>3865</v>
      </c>
      <c r="K118" s="7"/>
      <c r="L118" s="25">
        <f t="shared" si="27"/>
        <v>-129.81356918488504</v>
      </c>
      <c r="M118" s="17">
        <f t="shared" si="18"/>
        <v>61.051863406985071</v>
      </c>
      <c r="N118" s="17">
        <f t="shared" si="28"/>
        <v>3852.7113177387919</v>
      </c>
      <c r="O118" s="24">
        <f t="shared" si="19"/>
        <v>151.01171171693119</v>
      </c>
      <c r="P118" s="7"/>
      <c r="Q118" s="25">
        <f t="shared" si="20"/>
        <v>-83.068856289454445</v>
      </c>
      <c r="R118" s="24">
        <f t="shared" si="21"/>
        <v>3865.7267061670641</v>
      </c>
      <c r="S118" s="7"/>
      <c r="T118" s="25">
        <f t="shared" si="22"/>
        <v>2.1473722691149933E-2</v>
      </c>
      <c r="U118" s="24">
        <f t="shared" si="23"/>
        <v>1.000893981395744</v>
      </c>
      <c r="V118" s="7"/>
      <c r="W118" s="25">
        <f t="shared" si="24"/>
        <v>3.0376359150701381E-2</v>
      </c>
      <c r="X118" s="24">
        <f t="shared" si="29"/>
        <v>174.19614269898989</v>
      </c>
      <c r="Y118" s="7"/>
      <c r="Z118" s="25">
        <f t="shared" si="30"/>
        <v>-621</v>
      </c>
      <c r="AA118" s="17">
        <f t="shared" si="31"/>
        <v>174.2939999999999</v>
      </c>
      <c r="AB118" s="24">
        <f t="shared" si="25"/>
        <v>3.0420041664709951</v>
      </c>
      <c r="AC118" s="17">
        <f t="shared" si="26"/>
        <v>-9.7857301010009223E-2</v>
      </c>
    </row>
    <row r="119" spans="1:29" s="17" customFormat="1" x14ac:dyDescent="0.25">
      <c r="A119" s="17">
        <v>34</v>
      </c>
      <c r="B119" s="17">
        <v>-618</v>
      </c>
      <c r="C119" s="17">
        <v>13344</v>
      </c>
      <c r="D119" s="17">
        <v>15141</v>
      </c>
      <c r="E119" s="17">
        <v>13100</v>
      </c>
      <c r="F119" s="17">
        <v>11290</v>
      </c>
      <c r="G119" s="24"/>
      <c r="H119" s="7"/>
      <c r="I119" s="25">
        <f t="shared" si="32"/>
        <v>244</v>
      </c>
      <c r="J119" s="24">
        <f t="shared" si="32"/>
        <v>3851</v>
      </c>
      <c r="K119" s="7"/>
      <c r="L119" s="25">
        <f t="shared" si="27"/>
        <v>244.91840789305962</v>
      </c>
      <c r="M119" s="17">
        <f t="shared" si="18"/>
        <v>0.84347305803421568</v>
      </c>
      <c r="N119" s="17">
        <f t="shared" si="28"/>
        <v>3846.6703133340302</v>
      </c>
      <c r="O119" s="24">
        <f t="shared" si="19"/>
        <v>18.746186625476703</v>
      </c>
      <c r="P119" s="7"/>
      <c r="Q119" s="25">
        <f t="shared" si="20"/>
        <v>282.93114371054554</v>
      </c>
      <c r="R119" s="24">
        <f t="shared" si="21"/>
        <v>3851.7267061670641</v>
      </c>
      <c r="S119" s="7"/>
      <c r="T119" s="25">
        <f t="shared" si="22"/>
        <v>-7.313914253928927E-2</v>
      </c>
      <c r="U119" s="24">
        <f t="shared" si="23"/>
        <v>0.99726917374517066</v>
      </c>
      <c r="V119" s="7"/>
      <c r="W119" s="25">
        <f t="shared" si="24"/>
        <v>-6.427248640559452E-2</v>
      </c>
      <c r="X119" s="24">
        <f t="shared" si="29"/>
        <v>168.77026737612869</v>
      </c>
      <c r="Y119" s="7"/>
      <c r="Z119" s="25">
        <f t="shared" si="30"/>
        <v>-618</v>
      </c>
      <c r="AA119" s="17">
        <f t="shared" si="31"/>
        <v>168.73199999999989</v>
      </c>
      <c r="AB119" s="24">
        <f t="shared" si="25"/>
        <v>2.94492895347507</v>
      </c>
      <c r="AC119" s="17">
        <f t="shared" si="26"/>
        <v>3.8267376128800379E-2</v>
      </c>
    </row>
    <row r="120" spans="1:29" s="17" customFormat="1" x14ac:dyDescent="0.25">
      <c r="A120" s="17">
        <v>35</v>
      </c>
      <c r="B120" s="17">
        <v>-605</v>
      </c>
      <c r="C120" s="17">
        <v>13521</v>
      </c>
      <c r="D120" s="17">
        <v>15112</v>
      </c>
      <c r="E120" s="17">
        <v>12910</v>
      </c>
      <c r="F120" s="17">
        <v>11303</v>
      </c>
      <c r="G120" s="24"/>
      <c r="H120" s="7"/>
      <c r="I120" s="25">
        <f t="shared" si="32"/>
        <v>611</v>
      </c>
      <c r="J120" s="24">
        <f t="shared" si="32"/>
        <v>3809</v>
      </c>
      <c r="K120" s="7"/>
      <c r="L120" s="25">
        <f t="shared" si="27"/>
        <v>609.20116178350315</v>
      </c>
      <c r="M120" s="17">
        <f t="shared" si="18"/>
        <v>3.2358189291295574</v>
      </c>
      <c r="N120" s="17">
        <f t="shared" si="28"/>
        <v>3805.5992976326729</v>
      </c>
      <c r="O120" s="24">
        <f t="shared" si="19"/>
        <v>11.564776591144041</v>
      </c>
      <c r="P120" s="7"/>
      <c r="Q120" s="25">
        <f t="shared" si="20"/>
        <v>649.9311437105456</v>
      </c>
      <c r="R120" s="24">
        <f t="shared" si="21"/>
        <v>3809.7267061670641</v>
      </c>
      <c r="S120" s="7"/>
      <c r="T120" s="25">
        <f t="shared" si="22"/>
        <v>-0.16801051286598651</v>
      </c>
      <c r="U120" s="24">
        <f t="shared" si="23"/>
        <v>0.9863947507934504</v>
      </c>
      <c r="V120" s="7"/>
      <c r="W120" s="25">
        <f t="shared" si="24"/>
        <v>-0.15924432417332268</v>
      </c>
      <c r="X120" s="24">
        <f t="shared" si="29"/>
        <v>163.28704556996161</v>
      </c>
      <c r="Y120" s="7"/>
      <c r="Z120" s="25">
        <f t="shared" si="30"/>
        <v>-605</v>
      </c>
      <c r="AA120" s="17">
        <f t="shared" si="31"/>
        <v>163.28699999999989</v>
      </c>
      <c r="AB120" s="24">
        <f t="shared" si="25"/>
        <v>2.8498957757039785</v>
      </c>
      <c r="AC120" s="17">
        <f t="shared" si="26"/>
        <v>4.5569961713454177E-5</v>
      </c>
    </row>
    <row r="121" spans="1:29" s="17" customFormat="1" x14ac:dyDescent="0.25">
      <c r="A121" s="17">
        <v>36</v>
      </c>
      <c r="B121" s="17">
        <v>-610</v>
      </c>
      <c r="C121" s="17">
        <v>13707</v>
      </c>
      <c r="D121" s="17">
        <v>15084</v>
      </c>
      <c r="E121" s="17">
        <v>12736</v>
      </c>
      <c r="F121" s="17">
        <v>11348</v>
      </c>
      <c r="G121" s="24"/>
      <c r="H121" s="7"/>
      <c r="I121" s="25">
        <f t="shared" si="32"/>
        <v>971</v>
      </c>
      <c r="J121" s="24">
        <f t="shared" si="32"/>
        <v>3736</v>
      </c>
      <c r="K121" s="7"/>
      <c r="L121" s="25">
        <f t="shared" si="27"/>
        <v>970.56114001581568</v>
      </c>
      <c r="M121" s="17">
        <f t="shared" si="18"/>
        <v>0.19259808571826056</v>
      </c>
      <c r="N121" s="17">
        <f t="shared" si="28"/>
        <v>3729.3517265154155</v>
      </c>
      <c r="O121" s="24">
        <f t="shared" si="19"/>
        <v>44.199540325829048</v>
      </c>
      <c r="P121" s="7"/>
      <c r="Q121" s="25">
        <f t="shared" si="20"/>
        <v>1009.9311437105456</v>
      </c>
      <c r="R121" s="24">
        <f t="shared" si="21"/>
        <v>3736.7267061670641</v>
      </c>
      <c r="S121" s="7"/>
      <c r="T121" s="25">
        <f t="shared" si="22"/>
        <v>-0.26107234751887753</v>
      </c>
      <c r="U121" s="24">
        <f t="shared" si="23"/>
        <v>0.96749396804403176</v>
      </c>
      <c r="V121" s="7"/>
      <c r="W121" s="25">
        <f t="shared" si="24"/>
        <v>-0.25247793983105982</v>
      </c>
      <c r="X121" s="24">
        <f t="shared" si="29"/>
        <v>157.83202879134774</v>
      </c>
      <c r="Y121" s="7"/>
      <c r="Z121" s="25">
        <f t="shared" si="30"/>
        <v>-610</v>
      </c>
      <c r="AA121" s="17">
        <f t="shared" si="31"/>
        <v>157.79699999999988</v>
      </c>
      <c r="AB121" s="24">
        <f t="shared" si="25"/>
        <v>2.7540771997694904</v>
      </c>
      <c r="AC121" s="17">
        <f t="shared" si="26"/>
        <v>3.5028791347855304E-2</v>
      </c>
    </row>
    <row r="122" spans="1:29" s="17" customFormat="1" x14ac:dyDescent="0.25">
      <c r="A122" s="17">
        <v>37</v>
      </c>
      <c r="B122" s="17">
        <v>-630</v>
      </c>
      <c r="C122" s="17">
        <v>13893</v>
      </c>
      <c r="D122" s="17">
        <v>15030</v>
      </c>
      <c r="E122" s="17">
        <v>12561</v>
      </c>
      <c r="F122" s="17">
        <v>11402</v>
      </c>
      <c r="G122" s="24"/>
      <c r="H122" s="7"/>
      <c r="I122" s="25">
        <f t="shared" si="32"/>
        <v>1332</v>
      </c>
      <c r="J122" s="24">
        <f t="shared" si="32"/>
        <v>3628</v>
      </c>
      <c r="K122" s="7"/>
      <c r="L122" s="25">
        <f t="shared" si="27"/>
        <v>1334.0060498700336</v>
      </c>
      <c r="M122" s="17">
        <f t="shared" si="18"/>
        <v>4.0242360810619084</v>
      </c>
      <c r="N122" s="17">
        <f t="shared" si="28"/>
        <v>3614.6297766311786</v>
      </c>
      <c r="O122" s="24">
        <f t="shared" si="19"/>
        <v>178.76287293217709</v>
      </c>
      <c r="P122" s="7"/>
      <c r="Q122" s="25">
        <f t="shared" si="20"/>
        <v>1370.9311437105455</v>
      </c>
      <c r="R122" s="24">
        <f t="shared" si="21"/>
        <v>3628.7267061670641</v>
      </c>
      <c r="S122" s="7"/>
      <c r="T122" s="25">
        <f t="shared" si="22"/>
        <v>-0.35439268726802653</v>
      </c>
      <c r="U122" s="24">
        <f t="shared" si="23"/>
        <v>0.93953116616817955</v>
      </c>
      <c r="V122" s="7"/>
      <c r="W122" s="25">
        <f t="shared" si="24"/>
        <v>-0.34605066692309361</v>
      </c>
      <c r="X122" s="24">
        <f t="shared" si="29"/>
        <v>152.23789548695163</v>
      </c>
      <c r="Y122" s="7"/>
      <c r="Z122" s="25">
        <f t="shared" si="30"/>
        <v>-630</v>
      </c>
      <c r="AA122" s="17">
        <f t="shared" si="31"/>
        <v>152.1269999999999</v>
      </c>
      <c r="AB122" s="24">
        <f t="shared" si="25"/>
        <v>2.6551170311814118</v>
      </c>
      <c r="AC122" s="17">
        <f t="shared" si="26"/>
        <v>0.11089548695173335</v>
      </c>
    </row>
    <row r="123" spans="1:29" s="17" customFormat="1" x14ac:dyDescent="0.25">
      <c r="A123" s="17">
        <v>38</v>
      </c>
      <c r="B123" s="17">
        <v>-633</v>
      </c>
      <c r="C123" s="17">
        <v>14066</v>
      </c>
      <c r="D123" s="17">
        <v>14948</v>
      </c>
      <c r="E123" s="17">
        <v>12380</v>
      </c>
      <c r="F123" s="17">
        <v>11483</v>
      </c>
      <c r="G123" s="24"/>
      <c r="H123" s="7"/>
      <c r="I123" s="25">
        <f t="shared" si="32"/>
        <v>1686</v>
      </c>
      <c r="J123" s="24">
        <f t="shared" si="32"/>
        <v>3465</v>
      </c>
      <c r="K123" s="7"/>
      <c r="L123" s="25">
        <f t="shared" si="27"/>
        <v>1685.6404280061761</v>
      </c>
      <c r="M123" s="17">
        <f t="shared" si="18"/>
        <v>0.12929201874250909</v>
      </c>
      <c r="N123" s="17">
        <f t="shared" si="28"/>
        <v>3463.6711639681776</v>
      </c>
      <c r="O123" s="24">
        <f t="shared" si="19"/>
        <v>1.7658051994696293</v>
      </c>
      <c r="P123" s="7"/>
      <c r="Q123" s="25">
        <f t="shared" si="20"/>
        <v>1724.9311437105455</v>
      </c>
      <c r="R123" s="24">
        <f t="shared" si="21"/>
        <v>3465.7267061670641</v>
      </c>
      <c r="S123" s="7"/>
      <c r="T123" s="25">
        <f t="shared" si="22"/>
        <v>-0.44590349134336937</v>
      </c>
      <c r="U123" s="24">
        <f t="shared" si="23"/>
        <v>0.89732804852221748</v>
      </c>
      <c r="V123" s="7"/>
      <c r="W123" s="25">
        <f t="shared" si="24"/>
        <v>-0.43794043781210046</v>
      </c>
      <c r="X123" s="24">
        <f t="shared" si="29"/>
        <v>146.44313061708726</v>
      </c>
      <c r="Y123" s="7"/>
      <c r="Z123" s="25">
        <f t="shared" si="30"/>
        <v>-633</v>
      </c>
      <c r="AA123" s="17">
        <f t="shared" si="31"/>
        <v>146.42999999999989</v>
      </c>
      <c r="AB123" s="24">
        <f t="shared" si="25"/>
        <v>2.555685623695295</v>
      </c>
      <c r="AC123" s="17">
        <f t="shared" si="26"/>
        <v>1.3130617087369956E-2</v>
      </c>
    </row>
    <row r="124" spans="1:29" s="17" customFormat="1" x14ac:dyDescent="0.25">
      <c r="A124" s="17">
        <v>39</v>
      </c>
      <c r="B124" s="17">
        <v>-630</v>
      </c>
      <c r="C124" s="17">
        <v>14230</v>
      </c>
      <c r="D124" s="17">
        <v>14851</v>
      </c>
      <c r="E124" s="17">
        <v>12212</v>
      </c>
      <c r="F124" s="17">
        <v>11575</v>
      </c>
      <c r="G124" s="24"/>
      <c r="H124" s="7"/>
      <c r="I124" s="25">
        <f t="shared" si="32"/>
        <v>2018</v>
      </c>
      <c r="J124" s="24">
        <f t="shared" si="32"/>
        <v>3276</v>
      </c>
      <c r="K124" s="7"/>
      <c r="L124" s="25">
        <f t="shared" si="27"/>
        <v>2018.6919679463158</v>
      </c>
      <c r="M124" s="17">
        <f t="shared" si="18"/>
        <v>0.47881963872850458</v>
      </c>
      <c r="N124" s="17">
        <f t="shared" si="28"/>
        <v>3279.385623187035</v>
      </c>
      <c r="O124" s="24">
        <f t="shared" si="19"/>
        <v>11.462444364588897</v>
      </c>
      <c r="P124" s="7"/>
      <c r="Q124" s="25">
        <f t="shared" si="20"/>
        <v>2056.9311437105457</v>
      </c>
      <c r="R124" s="24">
        <f t="shared" si="21"/>
        <v>3276.7267061670641</v>
      </c>
      <c r="S124" s="7"/>
      <c r="T124" s="25">
        <f t="shared" si="22"/>
        <v>-0.53172718330103563</v>
      </c>
      <c r="U124" s="24">
        <f t="shared" si="23"/>
        <v>0.84839314523947607</v>
      </c>
      <c r="V124" s="7"/>
      <c r="W124" s="25">
        <f t="shared" si="24"/>
        <v>-0.52420274306088532</v>
      </c>
      <c r="X124" s="24">
        <f t="shared" si="29"/>
        <v>140.74682194117531</v>
      </c>
      <c r="Y124" s="7"/>
      <c r="Z124" s="25">
        <f t="shared" si="30"/>
        <v>-630</v>
      </c>
      <c r="AA124" s="17">
        <f t="shared" si="31"/>
        <v>140.75999999999991</v>
      </c>
      <c r="AB124" s="24">
        <f t="shared" si="25"/>
        <v>2.4567254551072164</v>
      </c>
      <c r="AC124" s="17">
        <f t="shared" si="26"/>
        <v>-1.3178058824593109E-2</v>
      </c>
    </row>
    <row r="125" spans="1:29" s="17" customFormat="1" x14ac:dyDescent="0.25">
      <c r="A125" s="17">
        <v>40</v>
      </c>
      <c r="B125" s="17">
        <v>-638</v>
      </c>
      <c r="C125" s="17">
        <v>14381</v>
      </c>
      <c r="D125" s="17">
        <v>14733</v>
      </c>
      <c r="E125" s="17">
        <v>12051</v>
      </c>
      <c r="F125" s="17">
        <v>11679</v>
      </c>
      <c r="G125" s="24"/>
      <c r="H125" s="7"/>
      <c r="I125" s="25">
        <f t="shared" si="32"/>
        <v>2330</v>
      </c>
      <c r="J125" s="24">
        <f t="shared" si="32"/>
        <v>3054</v>
      </c>
      <c r="K125" s="7"/>
      <c r="L125" s="25">
        <f t="shared" si="27"/>
        <v>2335.4324060368936</v>
      </c>
      <c r="M125" s="17">
        <f t="shared" si="18"/>
        <v>29.511035349677524</v>
      </c>
      <c r="N125" s="17">
        <f t="shared" si="28"/>
        <v>3060.0014783442384</v>
      </c>
      <c r="O125" s="24">
        <f t="shared" si="19"/>
        <v>36.017742316362742</v>
      </c>
      <c r="P125" s="7"/>
      <c r="Q125" s="25">
        <f t="shared" si="20"/>
        <v>2368.9311437105457</v>
      </c>
      <c r="R125" s="24">
        <f t="shared" si="21"/>
        <v>3054.7267061670641</v>
      </c>
      <c r="S125" s="7"/>
      <c r="T125" s="25">
        <f t="shared" si="22"/>
        <v>-0.61238077333354113</v>
      </c>
      <c r="U125" s="24">
        <f t="shared" si="23"/>
        <v>0.79091405249466873</v>
      </c>
      <c r="V125" s="7"/>
      <c r="W125" s="25">
        <f t="shared" si="24"/>
        <v>-0.60537073253226115</v>
      </c>
      <c r="X125" s="24">
        <f t="shared" si="29"/>
        <v>135.0271166217168</v>
      </c>
      <c r="Y125" s="7"/>
      <c r="Z125" s="25">
        <f t="shared" si="30"/>
        <v>-638</v>
      </c>
      <c r="AA125" s="17">
        <f t="shared" si="31"/>
        <v>135.01799999999992</v>
      </c>
      <c r="AB125" s="24">
        <f t="shared" si="25"/>
        <v>2.3565086494577026</v>
      </c>
      <c r="AC125" s="17">
        <f t="shared" si="26"/>
        <v>9.1166217168847652E-3</v>
      </c>
    </row>
    <row r="126" spans="1:29" s="17" customFormat="1" x14ac:dyDescent="0.25">
      <c r="A126" s="17">
        <v>41</v>
      </c>
      <c r="B126" s="17">
        <v>-621</v>
      </c>
      <c r="C126" s="17">
        <v>14530</v>
      </c>
      <c r="D126" s="17">
        <v>14619</v>
      </c>
      <c r="E126" s="17">
        <v>11910</v>
      </c>
      <c r="F126" s="17">
        <v>11805</v>
      </c>
      <c r="G126" s="24"/>
      <c r="H126" s="7"/>
      <c r="I126" s="25">
        <f t="shared" si="32"/>
        <v>2620</v>
      </c>
      <c r="J126" s="24">
        <f t="shared" si="32"/>
        <v>2814</v>
      </c>
      <c r="K126" s="7"/>
      <c r="L126" s="25">
        <f t="shared" si="27"/>
        <v>2620.8673472848732</v>
      </c>
      <c r="M126" s="17">
        <f t="shared" si="18"/>
        <v>0.75229131257687076</v>
      </c>
      <c r="N126" s="17">
        <f t="shared" si="28"/>
        <v>2816.8934415614167</v>
      </c>
      <c r="O126" s="24">
        <f t="shared" si="19"/>
        <v>8.3720040693334745</v>
      </c>
      <c r="P126" s="7"/>
      <c r="Q126" s="25">
        <f t="shared" si="20"/>
        <v>2658.9311437105457</v>
      </c>
      <c r="R126" s="24">
        <f t="shared" si="21"/>
        <v>2814.7267061670641</v>
      </c>
      <c r="S126" s="7"/>
      <c r="T126" s="25">
        <f t="shared" si="22"/>
        <v>-0.68734725124837004</v>
      </c>
      <c r="U126" s="24">
        <f t="shared" si="23"/>
        <v>0.72877449277055273</v>
      </c>
      <c r="V126" s="7"/>
      <c r="W126" s="25">
        <f t="shared" si="24"/>
        <v>-0.68089283439442716</v>
      </c>
      <c r="X126" s="24">
        <f t="shared" si="29"/>
        <v>129.40319065521254</v>
      </c>
      <c r="Y126" s="7"/>
      <c r="Z126" s="25">
        <f t="shared" si="30"/>
        <v>-621</v>
      </c>
      <c r="AA126" s="17">
        <f t="shared" si="31"/>
        <v>129.42899999999992</v>
      </c>
      <c r="AB126" s="24">
        <f t="shared" si="25"/>
        <v>2.2589621975637391</v>
      </c>
      <c r="AC126" s="17">
        <f t="shared" si="26"/>
        <v>-2.5809344787376176E-2</v>
      </c>
    </row>
    <row r="127" spans="1:29" s="17" customFormat="1" x14ac:dyDescent="0.25">
      <c r="A127" s="17">
        <v>42</v>
      </c>
      <c r="B127" s="17">
        <v>-619</v>
      </c>
      <c r="C127" s="17">
        <v>14659</v>
      </c>
      <c r="D127" s="17">
        <v>14481</v>
      </c>
      <c r="E127" s="17">
        <v>11781</v>
      </c>
      <c r="F127" s="17">
        <v>11937</v>
      </c>
      <c r="G127" s="24"/>
      <c r="H127" s="7"/>
      <c r="I127" s="25">
        <f t="shared" si="32"/>
        <v>2878</v>
      </c>
      <c r="J127" s="24">
        <f t="shared" si="32"/>
        <v>2544</v>
      </c>
      <c r="K127" s="7"/>
      <c r="L127" s="25">
        <f t="shared" si="27"/>
        <v>2880.2097633825306</v>
      </c>
      <c r="M127" s="17">
        <f t="shared" si="18"/>
        <v>4.8830542067729992</v>
      </c>
      <c r="N127" s="17">
        <f t="shared" si="28"/>
        <v>2547.8600350779097</v>
      </c>
      <c r="O127" s="24">
        <f t="shared" si="19"/>
        <v>14.899870802693671</v>
      </c>
      <c r="P127" s="7"/>
      <c r="Q127" s="25">
        <f t="shared" si="20"/>
        <v>2916.9311437105457</v>
      </c>
      <c r="R127" s="24">
        <f t="shared" si="21"/>
        <v>2544.7267061670641</v>
      </c>
      <c r="S127" s="7"/>
      <c r="T127" s="25">
        <f t="shared" si="22"/>
        <v>-0.75404156608294193</v>
      </c>
      <c r="U127" s="24">
        <f t="shared" si="23"/>
        <v>0.65886748808092221</v>
      </c>
      <c r="V127" s="7"/>
      <c r="W127" s="25">
        <f t="shared" si="24"/>
        <v>-0.74821152840112271</v>
      </c>
      <c r="X127" s="24">
        <f t="shared" si="29"/>
        <v>123.8246121306027</v>
      </c>
      <c r="Y127" s="7"/>
      <c r="Z127" s="25">
        <f t="shared" si="30"/>
        <v>-619</v>
      </c>
      <c r="AA127" s="17">
        <f t="shared" si="31"/>
        <v>123.85799999999992</v>
      </c>
      <c r="AB127" s="24">
        <f t="shared" si="25"/>
        <v>2.1617299049351351</v>
      </c>
      <c r="AC127" s="17">
        <f t="shared" si="26"/>
        <v>-3.3387869397216718E-2</v>
      </c>
    </row>
    <row r="128" spans="1:29" s="17" customFormat="1" x14ac:dyDescent="0.25">
      <c r="A128" s="17">
        <v>43</v>
      </c>
      <c r="B128" s="17">
        <v>-607</v>
      </c>
      <c r="C128" s="17">
        <v>14767</v>
      </c>
      <c r="D128" s="17">
        <v>14329</v>
      </c>
      <c r="E128" s="17">
        <v>11661</v>
      </c>
      <c r="F128" s="17">
        <v>12077</v>
      </c>
      <c r="G128" s="24"/>
      <c r="H128" s="7"/>
      <c r="I128" s="25">
        <f t="shared" si="32"/>
        <v>3106</v>
      </c>
      <c r="J128" s="24">
        <f t="shared" si="32"/>
        <v>2252</v>
      </c>
      <c r="K128" s="7"/>
      <c r="L128" s="25">
        <f t="shared" si="27"/>
        <v>3107.7494605902812</v>
      </c>
      <c r="M128" s="17">
        <f t="shared" si="18"/>
        <v>3.0606123569469048</v>
      </c>
      <c r="N128" s="17">
        <f t="shared" si="28"/>
        <v>2260.6055081510685</v>
      </c>
      <c r="O128" s="24">
        <f t="shared" si="19"/>
        <v>74.054770538106979</v>
      </c>
      <c r="P128" s="7"/>
      <c r="Q128" s="25">
        <f t="shared" si="20"/>
        <v>3144.9311437105457</v>
      </c>
      <c r="R128" s="24">
        <f t="shared" si="21"/>
        <v>2252.7267061670641</v>
      </c>
      <c r="S128" s="7"/>
      <c r="T128" s="25">
        <f t="shared" si="22"/>
        <v>-0.81298072802977295</v>
      </c>
      <c r="U128" s="24">
        <f t="shared" si="23"/>
        <v>0.58326435708324764</v>
      </c>
      <c r="V128" s="7"/>
      <c r="W128" s="25">
        <f t="shared" si="24"/>
        <v>-0.80782542322330875</v>
      </c>
      <c r="X128" s="24">
        <f t="shared" si="29"/>
        <v>118.28774939624401</v>
      </c>
      <c r="Y128" s="7"/>
      <c r="Z128" s="25">
        <f t="shared" si="30"/>
        <v>-607</v>
      </c>
      <c r="AA128" s="17">
        <f t="shared" si="31"/>
        <v>118.39499999999992</v>
      </c>
      <c r="AB128" s="24">
        <f t="shared" si="25"/>
        <v>2.0663825678986849</v>
      </c>
      <c r="AC128" s="17">
        <f t="shared" si="26"/>
        <v>-0.10725060375591511</v>
      </c>
    </row>
    <row r="129" spans="1:29" s="17" customFormat="1" x14ac:dyDescent="0.25">
      <c r="A129" s="17">
        <v>44</v>
      </c>
      <c r="B129" s="17">
        <v>-621</v>
      </c>
      <c r="C129" s="17">
        <v>14875</v>
      </c>
      <c r="D129" s="17">
        <v>14181</v>
      </c>
      <c r="E129" s="17">
        <v>11566</v>
      </c>
      <c r="F129" s="17">
        <v>12239</v>
      </c>
      <c r="G129" s="24"/>
      <c r="H129" s="7"/>
      <c r="I129" s="25">
        <f t="shared" si="32"/>
        <v>3309</v>
      </c>
      <c r="J129" s="24">
        <f t="shared" si="32"/>
        <v>1942</v>
      </c>
      <c r="K129" s="7"/>
      <c r="L129" s="25">
        <f t="shared" si="27"/>
        <v>3310.9297754493386</v>
      </c>
      <c r="M129" s="17">
        <f t="shared" si="18"/>
        <v>3.7240332848701856</v>
      </c>
      <c r="N129" s="17">
        <f t="shared" si="28"/>
        <v>1945.4537935442515</v>
      </c>
      <c r="O129" s="24">
        <f t="shared" si="19"/>
        <v>11.928689846313608</v>
      </c>
      <c r="P129" s="7"/>
      <c r="Q129" s="25">
        <f t="shared" si="20"/>
        <v>3347.9311437105457</v>
      </c>
      <c r="R129" s="24">
        <f t="shared" si="21"/>
        <v>1942.7267061670641</v>
      </c>
      <c r="S129" s="7"/>
      <c r="T129" s="25">
        <f t="shared" si="22"/>
        <v>-0.8654572625701531</v>
      </c>
      <c r="U129" s="24">
        <f t="shared" si="23"/>
        <v>0.50300075910626452</v>
      </c>
      <c r="V129" s="7"/>
      <c r="W129" s="25">
        <f t="shared" si="24"/>
        <v>-0.86101788447636196</v>
      </c>
      <c r="X129" s="24">
        <f t="shared" si="29"/>
        <v>112.75097395060254</v>
      </c>
      <c r="Y129" s="7"/>
      <c r="Z129" s="25">
        <f t="shared" si="30"/>
        <v>-621</v>
      </c>
      <c r="AA129" s="17">
        <f t="shared" si="31"/>
        <v>112.80599999999993</v>
      </c>
      <c r="AB129" s="24">
        <f t="shared" si="25"/>
        <v>1.9688361160047221</v>
      </c>
      <c r="AC129" s="17">
        <f t="shared" si="26"/>
        <v>-5.5026049397383758E-2</v>
      </c>
    </row>
    <row r="130" spans="1:29" s="17" customFormat="1" x14ac:dyDescent="0.25">
      <c r="A130" s="17">
        <v>45</v>
      </c>
      <c r="B130" s="17">
        <v>-624</v>
      </c>
      <c r="C130" s="17">
        <v>14961</v>
      </c>
      <c r="D130" s="17">
        <v>14010</v>
      </c>
      <c r="E130" s="17">
        <v>11477</v>
      </c>
      <c r="F130" s="17">
        <v>12409</v>
      </c>
      <c r="G130" s="24"/>
      <c r="H130" s="7"/>
      <c r="I130" s="25">
        <f t="shared" si="32"/>
        <v>3484</v>
      </c>
      <c r="J130" s="24">
        <f t="shared" si="32"/>
        <v>1601</v>
      </c>
      <c r="K130" s="7"/>
      <c r="L130" s="25">
        <f t="shared" si="27"/>
        <v>3482.9963309170575</v>
      </c>
      <c r="M130" s="17">
        <f t="shared" si="18"/>
        <v>1.0073516280545416</v>
      </c>
      <c r="N130" s="17">
        <f t="shared" si="28"/>
        <v>1610.1165426352882</v>
      </c>
      <c r="O130" s="24">
        <f t="shared" si="19"/>
        <v>83.11134962102696</v>
      </c>
      <c r="P130" s="7"/>
      <c r="Q130" s="25">
        <f t="shared" si="20"/>
        <v>3522.9311437105457</v>
      </c>
      <c r="R130" s="24">
        <f t="shared" si="21"/>
        <v>1601.7267061670641</v>
      </c>
      <c r="S130" s="7"/>
      <c r="T130" s="25">
        <f t="shared" si="22"/>
        <v>-0.91069565441530842</v>
      </c>
      <c r="U130" s="24">
        <f t="shared" si="23"/>
        <v>0.414710801331583</v>
      </c>
      <c r="V130" s="7"/>
      <c r="W130" s="25">
        <f t="shared" si="24"/>
        <v>-0.90704330189996529</v>
      </c>
      <c r="X130" s="24">
        <f t="shared" si="29"/>
        <v>107.02822700866204</v>
      </c>
      <c r="Y130" s="7"/>
      <c r="Z130" s="25">
        <f t="shared" si="30"/>
        <v>-624</v>
      </c>
      <c r="AA130" s="17">
        <f t="shared" si="31"/>
        <v>107.18999999999993</v>
      </c>
      <c r="AB130" s="24">
        <f t="shared" si="25"/>
        <v>1.8708184252127205</v>
      </c>
      <c r="AC130" s="17">
        <f t="shared" si="26"/>
        <v>-0.16177299133788381</v>
      </c>
    </row>
    <row r="131" spans="1:29" s="17" customFormat="1" x14ac:dyDescent="0.25">
      <c r="A131" s="17">
        <v>46</v>
      </c>
      <c r="B131" s="17">
        <v>-627</v>
      </c>
      <c r="C131" s="17">
        <v>15026</v>
      </c>
      <c r="D131" s="17">
        <v>13830</v>
      </c>
      <c r="E131" s="17">
        <v>11404</v>
      </c>
      <c r="F131" s="17">
        <v>12578</v>
      </c>
      <c r="G131" s="24"/>
      <c r="H131" s="7"/>
      <c r="I131" s="25">
        <f t="shared" si="32"/>
        <v>3622</v>
      </c>
      <c r="J131" s="24">
        <f t="shared" si="32"/>
        <v>1252</v>
      </c>
      <c r="K131" s="7"/>
      <c r="L131" s="25">
        <f t="shared" si="27"/>
        <v>3621.8215539840839</v>
      </c>
      <c r="M131" s="17">
        <f t="shared" si="18"/>
        <v>3.1842980596311771E-2</v>
      </c>
      <c r="N131" s="17">
        <f t="shared" si="28"/>
        <v>1257.5730267000833</v>
      </c>
      <c r="O131" s="24">
        <f t="shared" si="19"/>
        <v>31.058626599841872</v>
      </c>
      <c r="P131" s="7"/>
      <c r="Q131" s="25">
        <f t="shared" si="20"/>
        <v>3660.9311437105457</v>
      </c>
      <c r="R131" s="24">
        <f t="shared" si="21"/>
        <v>1252.7267061670641</v>
      </c>
      <c r="S131" s="7"/>
      <c r="T131" s="25">
        <f t="shared" si="22"/>
        <v>-0.94636935769891672</v>
      </c>
      <c r="U131" s="24">
        <f t="shared" si="23"/>
        <v>0.32434952489943092</v>
      </c>
      <c r="V131" s="7"/>
      <c r="W131" s="25">
        <f t="shared" si="24"/>
        <v>-0.94352207445351044</v>
      </c>
      <c r="X131" s="24">
        <f t="shared" si="29"/>
        <v>101.42895153615689</v>
      </c>
      <c r="Y131" s="7"/>
      <c r="Z131" s="25">
        <f t="shared" si="30"/>
        <v>-627</v>
      </c>
      <c r="AA131" s="17">
        <f t="shared" si="31"/>
        <v>101.54699999999993</v>
      </c>
      <c r="AB131" s="24">
        <f t="shared" si="25"/>
        <v>1.7723294955226805</v>
      </c>
      <c r="AC131" s="17">
        <f t="shared" si="26"/>
        <v>-0.11804846384303858</v>
      </c>
    </row>
    <row r="132" spans="1:29" s="17" customFormat="1" x14ac:dyDescent="0.25">
      <c r="A132" s="17">
        <v>47</v>
      </c>
      <c r="B132" s="17">
        <v>-634</v>
      </c>
      <c r="C132" s="17">
        <v>15080</v>
      </c>
      <c r="D132" s="17">
        <v>13645</v>
      </c>
      <c r="E132" s="17">
        <v>11353</v>
      </c>
      <c r="F132" s="17">
        <v>12757</v>
      </c>
      <c r="G132" s="24"/>
      <c r="H132" s="7"/>
      <c r="I132" s="25">
        <f t="shared" si="32"/>
        <v>3727</v>
      </c>
      <c r="J132" s="24">
        <f t="shared" si="32"/>
        <v>888</v>
      </c>
      <c r="K132" s="7"/>
      <c r="L132" s="25">
        <f t="shared" si="27"/>
        <v>3726.1022116297167</v>
      </c>
      <c r="M132" s="17">
        <f t="shared" si="18"/>
        <v>0.80602395781585656</v>
      </c>
      <c r="N132" s="17">
        <f t="shared" si="28"/>
        <v>888.68844833544892</v>
      </c>
      <c r="O132" s="24">
        <f t="shared" si="19"/>
        <v>0.47396111058239532</v>
      </c>
      <c r="P132" s="7"/>
      <c r="Q132" s="25">
        <f t="shared" si="20"/>
        <v>3765.9311437105457</v>
      </c>
      <c r="R132" s="24">
        <f t="shared" si="21"/>
        <v>888.72670616706409</v>
      </c>
      <c r="S132" s="7"/>
      <c r="T132" s="25">
        <f t="shared" si="22"/>
        <v>-0.97351239280600987</v>
      </c>
      <c r="U132" s="24">
        <f t="shared" si="23"/>
        <v>0.23010452598452164</v>
      </c>
      <c r="V132" s="7"/>
      <c r="W132" s="25">
        <f t="shared" si="24"/>
        <v>-0.97150438263975847</v>
      </c>
      <c r="X132" s="24">
        <f t="shared" si="29"/>
        <v>95.782960552727843</v>
      </c>
      <c r="Y132" s="7"/>
      <c r="Z132" s="25">
        <f t="shared" si="30"/>
        <v>-634</v>
      </c>
      <c r="AA132" s="17">
        <f t="shared" si="31"/>
        <v>95.840999999999923</v>
      </c>
      <c r="AB132" s="24">
        <f t="shared" si="25"/>
        <v>1.6727410084038841</v>
      </c>
      <c r="AC132" s="17">
        <f t="shared" si="26"/>
        <v>-5.8039447272079769E-2</v>
      </c>
    </row>
    <row r="133" spans="1:29" s="17" customFormat="1" x14ac:dyDescent="0.25">
      <c r="A133" s="17">
        <v>48</v>
      </c>
      <c r="B133" s="17">
        <v>-638</v>
      </c>
      <c r="C133" s="17">
        <v>15107</v>
      </c>
      <c r="D133" s="17">
        <v>13459</v>
      </c>
      <c r="E133" s="17">
        <v>11316</v>
      </c>
      <c r="F133" s="17">
        <v>12944</v>
      </c>
      <c r="G133" s="24"/>
      <c r="H133" s="7"/>
      <c r="I133" s="25">
        <f t="shared" si="32"/>
        <v>3791</v>
      </c>
      <c r="J133" s="24">
        <f t="shared" si="32"/>
        <v>515</v>
      </c>
      <c r="K133" s="7"/>
      <c r="L133" s="25">
        <f t="shared" si="27"/>
        <v>3793.3614591006431</v>
      </c>
      <c r="M133" s="17">
        <f t="shared" si="18"/>
        <v>5.5764890840099302</v>
      </c>
      <c r="N133" s="17">
        <f t="shared" si="28"/>
        <v>508.57617973359504</v>
      </c>
      <c r="O133" s="24">
        <f t="shared" si="19"/>
        <v>41.265466815075087</v>
      </c>
      <c r="P133" s="7"/>
      <c r="Q133" s="25">
        <f t="shared" si="20"/>
        <v>3829.9311437105457</v>
      </c>
      <c r="R133" s="24">
        <f t="shared" si="21"/>
        <v>515.72670616706409</v>
      </c>
      <c r="S133" s="7"/>
      <c r="T133" s="25">
        <f t="shared" si="22"/>
        <v>-0.99005671896652381</v>
      </c>
      <c r="U133" s="24">
        <f t="shared" si="23"/>
        <v>0.13352929357995799</v>
      </c>
      <c r="V133" s="7"/>
      <c r="W133" s="25">
        <f t="shared" si="24"/>
        <v>-0.98890828742217474</v>
      </c>
      <c r="X133" s="24">
        <f t="shared" si="29"/>
        <v>90.14775923372747</v>
      </c>
      <c r="Y133" s="7"/>
      <c r="Z133" s="25">
        <f t="shared" si="30"/>
        <v>-638</v>
      </c>
      <c r="AA133" s="17">
        <f t="shared" si="31"/>
        <v>90.098999999999918</v>
      </c>
      <c r="AB133" s="24">
        <f t="shared" si="25"/>
        <v>1.5725242027543695</v>
      </c>
      <c r="AC133" s="17">
        <f t="shared" si="26"/>
        <v>4.8759233727551532E-2</v>
      </c>
    </row>
    <row r="134" spans="1:29" s="17" customFormat="1" x14ac:dyDescent="0.25">
      <c r="A134" s="17">
        <v>49</v>
      </c>
      <c r="B134" s="17">
        <v>-622</v>
      </c>
      <c r="C134" s="17">
        <v>15139</v>
      </c>
      <c r="D134" s="17">
        <v>13276</v>
      </c>
      <c r="E134" s="17">
        <v>11308</v>
      </c>
      <c r="F134" s="17">
        <v>13137</v>
      </c>
      <c r="G134" s="24"/>
      <c r="H134" s="7"/>
      <c r="I134" s="25">
        <f t="shared" si="32"/>
        <v>3831</v>
      </c>
      <c r="J134" s="24">
        <f t="shared" si="32"/>
        <v>139</v>
      </c>
      <c r="K134" s="7"/>
      <c r="L134" s="25">
        <f t="shared" si="27"/>
        <v>3821.9011728775513</v>
      </c>
      <c r="M134" s="17">
        <f t="shared" si="18"/>
        <v>82.78865500420828</v>
      </c>
      <c r="N134" s="17">
        <f t="shared" si="28"/>
        <v>133.04180871011383</v>
      </c>
      <c r="O134" s="24">
        <f t="shared" si="19"/>
        <v>35.500043446875459</v>
      </c>
      <c r="P134" s="7"/>
      <c r="Q134" s="25">
        <f t="shared" si="20"/>
        <v>3869.9311437105457</v>
      </c>
      <c r="R134" s="24">
        <f t="shared" si="21"/>
        <v>139.72670616706404</v>
      </c>
      <c r="S134" s="7"/>
      <c r="T134" s="25">
        <f t="shared" si="22"/>
        <v>-1.000396922816845</v>
      </c>
      <c r="U134" s="24">
        <f t="shared" si="23"/>
        <v>3.6177316678842858E-2</v>
      </c>
      <c r="V134" s="7"/>
      <c r="W134" s="25">
        <f t="shared" si="24"/>
        <v>-1.0001147327635802</v>
      </c>
      <c r="X134" s="24">
        <f t="shared" si="29"/>
        <v>84.529460130121777</v>
      </c>
      <c r="Y134" s="7"/>
      <c r="Z134" s="25">
        <f t="shared" si="30"/>
        <v>-622</v>
      </c>
      <c r="AA134" s="17">
        <f t="shared" si="31"/>
        <v>84.50099999999992</v>
      </c>
      <c r="AB134" s="24">
        <f t="shared" si="25"/>
        <v>1.474820671227727</v>
      </c>
      <c r="AC134" s="17">
        <f t="shared" si="26"/>
        <v>2.8460130121857219E-2</v>
      </c>
    </row>
    <row r="135" spans="1:29" s="17" customFormat="1" x14ac:dyDescent="0.25">
      <c r="A135" s="17">
        <v>50</v>
      </c>
      <c r="B135" s="17">
        <v>-623</v>
      </c>
      <c r="C135" s="17">
        <v>15129</v>
      </c>
      <c r="D135" s="17">
        <v>13083</v>
      </c>
      <c r="E135" s="17">
        <v>11308</v>
      </c>
      <c r="F135" s="17">
        <v>13323</v>
      </c>
      <c r="G135" s="24"/>
      <c r="H135" s="7"/>
      <c r="I135" s="25">
        <f t="shared" si="32"/>
        <v>3821</v>
      </c>
      <c r="J135" s="24">
        <f t="shared" si="32"/>
        <v>-240</v>
      </c>
      <c r="K135" s="7"/>
      <c r="L135" s="25">
        <f t="shared" si="27"/>
        <v>3813.5584311591247</v>
      </c>
      <c r="M135" s="17">
        <f t="shared" si="18"/>
        <v>55.376946813486661</v>
      </c>
      <c r="N135" s="17">
        <f t="shared" si="28"/>
        <v>-244.36978080483235</v>
      </c>
      <c r="O135" s="24">
        <f t="shared" si="19"/>
        <v>19.094984282281217</v>
      </c>
      <c r="P135" s="7"/>
      <c r="Q135" s="25">
        <f t="shared" si="20"/>
        <v>3859.9311437105457</v>
      </c>
      <c r="R135" s="24">
        <f t="shared" si="21"/>
        <v>-239.27329383293596</v>
      </c>
      <c r="S135" s="7"/>
      <c r="T135" s="25">
        <f t="shared" si="22"/>
        <v>-0.99781187185426479</v>
      </c>
      <c r="U135" s="24">
        <f t="shared" si="23"/>
        <v>-6.1951404718823697E-2</v>
      </c>
      <c r="V135" s="7"/>
      <c r="W135" s="25">
        <f t="shared" si="24"/>
        <v>-0.99840232034464482</v>
      </c>
      <c r="X135" s="24">
        <f t="shared" si="29"/>
        <v>78.907111844855137</v>
      </c>
      <c r="Y135" s="7"/>
      <c r="Z135" s="25">
        <f t="shared" si="30"/>
        <v>-623</v>
      </c>
      <c r="AA135" s="17">
        <f t="shared" si="31"/>
        <v>78.89399999999992</v>
      </c>
      <c r="AB135" s="24">
        <f t="shared" si="25"/>
        <v>1.3769600600684049</v>
      </c>
      <c r="AC135" s="17">
        <f t="shared" si="26"/>
        <v>1.3111844855217214E-2</v>
      </c>
    </row>
    <row r="136" spans="1:29" s="17" customFormat="1" x14ac:dyDescent="0.25">
      <c r="A136" s="17">
        <v>51</v>
      </c>
      <c r="B136" s="17">
        <v>-605</v>
      </c>
      <c r="C136" s="17">
        <v>15108</v>
      </c>
      <c r="D136" s="17">
        <v>12907</v>
      </c>
      <c r="E136" s="17">
        <v>11332</v>
      </c>
      <c r="F136" s="17">
        <v>13511</v>
      </c>
      <c r="G136" s="24"/>
      <c r="H136" s="7"/>
      <c r="I136" s="25">
        <f t="shared" si="32"/>
        <v>3776</v>
      </c>
      <c r="J136" s="24">
        <f t="shared" si="32"/>
        <v>-604</v>
      </c>
      <c r="K136" s="7"/>
      <c r="L136" s="25">
        <f t="shared" si="27"/>
        <v>3770.1583865948005</v>
      </c>
      <c r="M136" s="17">
        <f t="shared" si="18"/>
        <v>34.124447175806452</v>
      </c>
      <c r="N136" s="17">
        <f t="shared" si="28"/>
        <v>-608.66874334138583</v>
      </c>
      <c r="O136" s="24">
        <f t="shared" si="19"/>
        <v>21.797164387734565</v>
      </c>
      <c r="P136" s="7"/>
      <c r="Q136" s="25">
        <f t="shared" si="20"/>
        <v>3814.9311437105457</v>
      </c>
      <c r="R136" s="24">
        <f t="shared" si="21"/>
        <v>-603.27329383293591</v>
      </c>
      <c r="S136" s="7"/>
      <c r="T136" s="25">
        <f t="shared" si="22"/>
        <v>-0.98617914252265337</v>
      </c>
      <c r="U136" s="24">
        <f t="shared" si="23"/>
        <v>-0.15619640363373299</v>
      </c>
      <c r="V136" s="7"/>
      <c r="W136" s="25">
        <f t="shared" si="24"/>
        <v>-0.98760733053475891</v>
      </c>
      <c r="X136" s="24">
        <f t="shared" si="29"/>
        <v>73.470541019738675</v>
      </c>
      <c r="Y136" s="7"/>
      <c r="Z136" s="25">
        <f t="shared" si="30"/>
        <v>-605</v>
      </c>
      <c r="AA136" s="17">
        <f t="shared" si="31"/>
        <v>73.448999999999927</v>
      </c>
      <c r="AB136" s="24">
        <f t="shared" si="25"/>
        <v>1.2819268822973138</v>
      </c>
      <c r="AC136" s="17">
        <f t="shared" si="26"/>
        <v>2.1541019738748446E-2</v>
      </c>
    </row>
    <row r="137" spans="1:29" s="17" customFormat="1" x14ac:dyDescent="0.25">
      <c r="A137" s="17">
        <v>52</v>
      </c>
      <c r="B137" s="17">
        <v>-608</v>
      </c>
      <c r="C137" s="17">
        <v>15079</v>
      </c>
      <c r="D137" s="17">
        <v>12727</v>
      </c>
      <c r="E137" s="17">
        <v>11377</v>
      </c>
      <c r="F137" s="17">
        <v>13693</v>
      </c>
      <c r="G137" s="24"/>
      <c r="H137" s="7"/>
      <c r="I137" s="25">
        <f t="shared" si="32"/>
        <v>3702</v>
      </c>
      <c r="J137" s="24">
        <f t="shared" si="32"/>
        <v>-966</v>
      </c>
      <c r="K137" s="7"/>
      <c r="L137" s="25">
        <f t="shared" si="27"/>
        <v>3691.900366598471</v>
      </c>
      <c r="M137" s="17">
        <f t="shared" si="18"/>
        <v>102.00259484528004</v>
      </c>
      <c r="N137" s="17">
        <f t="shared" si="28"/>
        <v>-969.2249556491098</v>
      </c>
      <c r="O137" s="24">
        <f t="shared" si="19"/>
        <v>10.400338938725223</v>
      </c>
      <c r="P137" s="7"/>
      <c r="Q137" s="25">
        <f t="shared" si="20"/>
        <v>3740.9311437105457</v>
      </c>
      <c r="R137" s="24">
        <f t="shared" si="21"/>
        <v>-965.27329383293591</v>
      </c>
      <c r="S137" s="7"/>
      <c r="T137" s="25">
        <f t="shared" si="22"/>
        <v>-0.96704976539955911</v>
      </c>
      <c r="U137" s="24">
        <f t="shared" si="23"/>
        <v>-0.24992357288427464</v>
      </c>
      <c r="V137" s="7"/>
      <c r="W137" s="25">
        <f t="shared" si="24"/>
        <v>-0.96931079095337347</v>
      </c>
      <c r="X137" s="24">
        <f t="shared" si="29"/>
        <v>67.999755991232178</v>
      </c>
      <c r="Y137" s="7"/>
      <c r="Z137" s="25">
        <f t="shared" si="30"/>
        <v>-608</v>
      </c>
      <c r="AA137" s="17">
        <f t="shared" si="31"/>
        <v>67.976999999999933</v>
      </c>
      <c r="AB137" s="24">
        <f t="shared" si="25"/>
        <v>1.1864224656281843</v>
      </c>
      <c r="AC137" s="17">
        <f t="shared" si="26"/>
        <v>2.275599123224481E-2</v>
      </c>
    </row>
    <row r="138" spans="1:29" s="17" customFormat="1" x14ac:dyDescent="0.25">
      <c r="A138" s="17">
        <v>53</v>
      </c>
      <c r="B138" s="17">
        <v>-637</v>
      </c>
      <c r="C138" s="17">
        <v>15006</v>
      </c>
      <c r="D138" s="17">
        <v>12540</v>
      </c>
      <c r="E138" s="17">
        <v>11427</v>
      </c>
      <c r="F138" s="17">
        <v>13873</v>
      </c>
      <c r="G138" s="24"/>
      <c r="H138" s="7"/>
      <c r="I138" s="25">
        <f t="shared" si="32"/>
        <v>3579</v>
      </c>
      <c r="J138" s="24">
        <f t="shared" si="32"/>
        <v>-1333</v>
      </c>
      <c r="K138" s="7"/>
      <c r="L138" s="25">
        <f t="shared" si="27"/>
        <v>3573.4377532597964</v>
      </c>
      <c r="M138" s="17">
        <f t="shared" si="18"/>
        <v>30.938588798905474</v>
      </c>
      <c r="N138" s="17">
        <f t="shared" si="28"/>
        <v>-1337.4303588097771</v>
      </c>
      <c r="O138" s="24">
        <f t="shared" si="19"/>
        <v>19.628079183369472</v>
      </c>
      <c r="P138" s="7"/>
      <c r="Q138" s="25">
        <f t="shared" si="20"/>
        <v>3617.9311437105457</v>
      </c>
      <c r="R138" s="24">
        <f t="shared" si="21"/>
        <v>-1332.2732938329359</v>
      </c>
      <c r="S138" s="7"/>
      <c r="T138" s="25">
        <f t="shared" si="22"/>
        <v>-0.93525363855982135</v>
      </c>
      <c r="U138" s="24">
        <f t="shared" si="23"/>
        <v>-0.34494531629573538</v>
      </c>
      <c r="V138" s="7"/>
      <c r="W138" s="25">
        <f t="shared" si="24"/>
        <v>-0.93835851442386842</v>
      </c>
      <c r="X138" s="24">
        <f t="shared" si="29"/>
        <v>62.274111653903276</v>
      </c>
      <c r="Y138" s="7"/>
      <c r="Z138" s="25">
        <f t="shared" si="30"/>
        <v>-637</v>
      </c>
      <c r="AA138" s="17">
        <f t="shared" si="31"/>
        <v>62.243999999999936</v>
      </c>
      <c r="AB138" s="24">
        <f t="shared" si="25"/>
        <v>1.0863627396113493</v>
      </c>
      <c r="AC138" s="17">
        <f t="shared" si="26"/>
        <v>3.0111653903340141E-2</v>
      </c>
    </row>
    <row r="139" spans="1:29" s="17" customFormat="1" x14ac:dyDescent="0.25">
      <c r="A139" s="17">
        <v>54</v>
      </c>
      <c r="B139" s="17">
        <v>-634</v>
      </c>
      <c r="C139" s="17">
        <v>14935</v>
      </c>
      <c r="D139" s="17">
        <v>12364</v>
      </c>
      <c r="E139" s="17">
        <v>11507</v>
      </c>
      <c r="F139" s="17">
        <v>14053</v>
      </c>
      <c r="G139" s="24"/>
      <c r="H139" s="7"/>
      <c r="I139" s="25">
        <f t="shared" si="32"/>
        <v>3428</v>
      </c>
      <c r="J139" s="24">
        <f t="shared" si="32"/>
        <v>-1689</v>
      </c>
      <c r="K139" s="7"/>
      <c r="L139" s="25">
        <f t="shared" si="27"/>
        <v>3419.6359537381891</v>
      </c>
      <c r="M139" s="17">
        <f t="shared" si="18"/>
        <v>69.957269869713343</v>
      </c>
      <c r="N139" s="17">
        <f t="shared" si="28"/>
        <v>-1690.597680532125</v>
      </c>
      <c r="O139" s="24">
        <f t="shared" si="19"/>
        <v>2.5525830827311227</v>
      </c>
      <c r="P139" s="7"/>
      <c r="Q139" s="25">
        <f t="shared" si="20"/>
        <v>3466.9311437105457</v>
      </c>
      <c r="R139" s="24">
        <f t="shared" si="21"/>
        <v>-1688.2732938329359</v>
      </c>
      <c r="S139" s="7"/>
      <c r="T139" s="25">
        <f t="shared" si="22"/>
        <v>-0.89621936902485877</v>
      </c>
      <c r="U139" s="24">
        <f t="shared" si="23"/>
        <v>-0.43711899655317416</v>
      </c>
      <c r="V139" s="7"/>
      <c r="W139" s="25">
        <f t="shared" si="24"/>
        <v>-0.90014247872772657</v>
      </c>
      <c r="X139" s="24">
        <f t="shared" si="29"/>
        <v>56.556078815040962</v>
      </c>
      <c r="Y139" s="7"/>
      <c r="Z139" s="25">
        <f t="shared" si="30"/>
        <v>-634</v>
      </c>
      <c r="AA139" s="17">
        <f t="shared" si="31"/>
        <v>56.53799999999994</v>
      </c>
      <c r="AB139" s="24">
        <f t="shared" si="25"/>
        <v>0.98677425249255291</v>
      </c>
      <c r="AC139" s="17">
        <f t="shared" si="26"/>
        <v>1.8078815041022267E-2</v>
      </c>
    </row>
    <row r="140" spans="1:29" s="17" customFormat="1" x14ac:dyDescent="0.25">
      <c r="A140" s="17">
        <v>55</v>
      </c>
      <c r="B140" s="17">
        <v>-624</v>
      </c>
      <c r="C140" s="17">
        <v>14840</v>
      </c>
      <c r="D140" s="17">
        <v>12190</v>
      </c>
      <c r="E140" s="17">
        <v>11596</v>
      </c>
      <c r="F140" s="17">
        <v>14212</v>
      </c>
      <c r="G140" s="24"/>
      <c r="H140" s="7"/>
      <c r="I140" s="25">
        <f t="shared" si="32"/>
        <v>3244</v>
      </c>
      <c r="J140" s="24">
        <f t="shared" si="32"/>
        <v>-2022</v>
      </c>
      <c r="K140" s="7"/>
      <c r="L140" s="25">
        <f t="shared" si="27"/>
        <v>3234.7720983159124</v>
      </c>
      <c r="M140" s="17">
        <f t="shared" si="18"/>
        <v>85.154169491185939</v>
      </c>
      <c r="N140" s="17">
        <f t="shared" si="28"/>
        <v>-2021.8221205871698</v>
      </c>
      <c r="O140" s="24">
        <f t="shared" si="19"/>
        <v>3.1641085508809508E-2</v>
      </c>
      <c r="P140" s="7"/>
      <c r="Q140" s="25">
        <f t="shared" si="20"/>
        <v>3282.9311437105457</v>
      </c>
      <c r="R140" s="24">
        <f t="shared" si="21"/>
        <v>-2021.2732938329359</v>
      </c>
      <c r="S140" s="7"/>
      <c r="T140" s="25">
        <f t="shared" si="22"/>
        <v>-0.84865443131338114</v>
      </c>
      <c r="U140" s="24">
        <f t="shared" si="23"/>
        <v>-0.52333763567038516</v>
      </c>
      <c r="V140" s="7"/>
      <c r="W140" s="25">
        <f t="shared" si="24"/>
        <v>-0.85334247431159471</v>
      </c>
      <c r="X140" s="24">
        <f t="shared" si="29"/>
        <v>50.937848485568679</v>
      </c>
      <c r="Y140" s="7"/>
      <c r="Z140" s="25">
        <f t="shared" si="30"/>
        <v>-624</v>
      </c>
      <c r="AA140" s="17">
        <f t="shared" si="31"/>
        <v>50.92199999999994</v>
      </c>
      <c r="AB140" s="24">
        <f t="shared" si="25"/>
        <v>0.88875656170055151</v>
      </c>
      <c r="AC140" s="17">
        <f t="shared" si="26"/>
        <v>1.5848485568739079E-2</v>
      </c>
    </row>
    <row r="141" spans="1:29" s="17" customFormat="1" x14ac:dyDescent="0.25">
      <c r="A141" s="17">
        <v>56</v>
      </c>
      <c r="B141" s="17">
        <v>-642</v>
      </c>
      <c r="C141" s="17">
        <v>14720</v>
      </c>
      <c r="D141" s="17">
        <v>12029</v>
      </c>
      <c r="E141" s="17">
        <v>11704</v>
      </c>
      <c r="F141" s="17">
        <v>14370</v>
      </c>
      <c r="G141" s="24"/>
      <c r="H141" s="7"/>
      <c r="I141" s="25">
        <f t="shared" si="32"/>
        <v>3016</v>
      </c>
      <c r="J141" s="24">
        <f t="shared" si="32"/>
        <v>-2341</v>
      </c>
      <c r="K141" s="7"/>
      <c r="L141" s="25">
        <f t="shared" si="27"/>
        <v>3011.784110115821</v>
      </c>
      <c r="M141" s="17">
        <f t="shared" si="18"/>
        <v>17.773727515522634</v>
      </c>
      <c r="N141" s="17">
        <f t="shared" si="28"/>
        <v>-2342.2752331047636</v>
      </c>
      <c r="O141" s="24">
        <f t="shared" si="19"/>
        <v>1.6262194714850846</v>
      </c>
      <c r="P141" s="7"/>
      <c r="Q141" s="25">
        <f t="shared" si="20"/>
        <v>3054.9311437105457</v>
      </c>
      <c r="R141" s="24">
        <f t="shared" si="21"/>
        <v>-2340.2732938329359</v>
      </c>
      <c r="S141" s="7"/>
      <c r="T141" s="25">
        <f t="shared" si="22"/>
        <v>-0.78971526936655012</v>
      </c>
      <c r="U141" s="24">
        <f t="shared" si="23"/>
        <v>-0.60593146713702273</v>
      </c>
      <c r="V141" s="7"/>
      <c r="W141" s="25">
        <f t="shared" si="24"/>
        <v>-0.79513555737086772</v>
      </c>
      <c r="X141" s="24">
        <f t="shared" si="29"/>
        <v>45.148652823091766</v>
      </c>
      <c r="Y141" s="7"/>
      <c r="Z141" s="25">
        <f t="shared" si="30"/>
        <v>-642</v>
      </c>
      <c r="AA141" s="17">
        <f t="shared" si="31"/>
        <v>45.143999999999942</v>
      </c>
      <c r="AB141" s="24">
        <f t="shared" si="25"/>
        <v>0.787911437520319</v>
      </c>
      <c r="AC141" s="17">
        <f t="shared" si="26"/>
        <v>4.652823091824132E-3</v>
      </c>
    </row>
    <row r="142" spans="1:29" s="17" customFormat="1" x14ac:dyDescent="0.25">
      <c r="A142" s="17">
        <v>57</v>
      </c>
      <c r="B142" s="17">
        <v>-625</v>
      </c>
      <c r="C142" s="17">
        <v>14592</v>
      </c>
      <c r="D142" s="17">
        <v>11879</v>
      </c>
      <c r="E142" s="17">
        <v>11828</v>
      </c>
      <c r="F142" s="17">
        <v>14515</v>
      </c>
      <c r="G142" s="24"/>
      <c r="H142" s="7"/>
      <c r="I142" s="25">
        <f t="shared" si="32"/>
        <v>2764</v>
      </c>
      <c r="J142" s="24">
        <f t="shared" si="32"/>
        <v>-2636</v>
      </c>
      <c r="K142" s="7"/>
      <c r="L142" s="25">
        <f t="shared" si="27"/>
        <v>2764.8903681979714</v>
      </c>
      <c r="M142" s="17">
        <f t="shared" si="18"/>
        <v>0.79275552795880921</v>
      </c>
      <c r="N142" s="17">
        <f t="shared" si="28"/>
        <v>-2631.3624175078785</v>
      </c>
      <c r="O142" s="24">
        <f t="shared" si="19"/>
        <v>21.507171371231955</v>
      </c>
      <c r="P142" s="7"/>
      <c r="Q142" s="25">
        <f t="shared" si="20"/>
        <v>2802.9311437105457</v>
      </c>
      <c r="R142" s="24">
        <f t="shared" si="21"/>
        <v>-2635.2732938329359</v>
      </c>
      <c r="S142" s="7"/>
      <c r="T142" s="25">
        <f t="shared" si="22"/>
        <v>-0.72457198510952647</v>
      </c>
      <c r="U142" s="24">
        <f t="shared" si="23"/>
        <v>-0.6823113426312486</v>
      </c>
      <c r="V142" s="7"/>
      <c r="W142" s="25">
        <f t="shared" si="24"/>
        <v>-0.73066900684379554</v>
      </c>
      <c r="X142" s="24">
        <f t="shared" si="29"/>
        <v>39.417912248807397</v>
      </c>
      <c r="Y142" s="7"/>
      <c r="Z142" s="25">
        <f t="shared" si="30"/>
        <v>-625</v>
      </c>
      <c r="AA142" s="17">
        <f t="shared" si="31"/>
        <v>39.518999999999942</v>
      </c>
      <c r="AB142" s="24">
        <f t="shared" si="25"/>
        <v>0.68973666709563808</v>
      </c>
      <c r="AC142" s="17">
        <f t="shared" si="26"/>
        <v>-0.10108775119254432</v>
      </c>
    </row>
    <row r="143" spans="1:29" s="17" customFormat="1" x14ac:dyDescent="0.25">
      <c r="A143" s="17">
        <v>58</v>
      </c>
      <c r="B143" s="17">
        <v>-616</v>
      </c>
      <c r="C143" s="17">
        <v>14454</v>
      </c>
      <c r="D143" s="17">
        <v>11751</v>
      </c>
      <c r="E143" s="17">
        <v>11961</v>
      </c>
      <c r="F143" s="17">
        <v>14646</v>
      </c>
      <c r="G143" s="24"/>
      <c r="H143" s="7"/>
      <c r="I143" s="25">
        <f t="shared" si="32"/>
        <v>2493</v>
      </c>
      <c r="J143" s="24">
        <f t="shared" si="32"/>
        <v>-2895</v>
      </c>
      <c r="K143" s="7"/>
      <c r="L143" s="25">
        <f t="shared" si="27"/>
        <v>2495.1082229186268</v>
      </c>
      <c r="M143" s="17">
        <f t="shared" si="18"/>
        <v>4.4446038746232173</v>
      </c>
      <c r="N143" s="17">
        <f t="shared" si="28"/>
        <v>-2891.4550920941238</v>
      </c>
      <c r="O143" s="24">
        <f t="shared" si="19"/>
        <v>12.566372061143895</v>
      </c>
      <c r="P143" s="7"/>
      <c r="Q143" s="25">
        <f t="shared" si="20"/>
        <v>2531.9311437105457</v>
      </c>
      <c r="R143" s="24">
        <f t="shared" si="21"/>
        <v>-2894.2732938329359</v>
      </c>
      <c r="S143" s="7"/>
      <c r="T143" s="25">
        <f t="shared" si="22"/>
        <v>-0.65451710402360008</v>
      </c>
      <c r="U143" s="24">
        <f t="shared" si="23"/>
        <v>-0.74937028416685714</v>
      </c>
      <c r="V143" s="7"/>
      <c r="W143" s="25">
        <f t="shared" si="24"/>
        <v>-0.66120776637676681</v>
      </c>
      <c r="X143" s="24">
        <f t="shared" si="29"/>
        <v>33.881403037056202</v>
      </c>
      <c r="Y143" s="7"/>
      <c r="Z143" s="25">
        <f t="shared" si="30"/>
        <v>-616</v>
      </c>
      <c r="AA143" s="17">
        <f t="shared" si="31"/>
        <v>33.974999999999945</v>
      </c>
      <c r="AB143" s="24">
        <f t="shared" si="25"/>
        <v>0.59297561336507243</v>
      </c>
      <c r="AC143" s="17">
        <f t="shared" si="26"/>
        <v>-9.3596962943742312E-2</v>
      </c>
    </row>
    <row r="144" spans="1:29" s="17" customFormat="1" x14ac:dyDescent="0.25">
      <c r="A144" s="17">
        <v>59</v>
      </c>
      <c r="B144" s="17">
        <v>-612</v>
      </c>
      <c r="C144" s="17">
        <v>14314</v>
      </c>
      <c r="D144" s="17">
        <v>11641</v>
      </c>
      <c r="E144" s="17">
        <v>12116</v>
      </c>
      <c r="F144" s="17">
        <v>14767</v>
      </c>
      <c r="G144" s="24"/>
      <c r="H144" s="7"/>
      <c r="I144" s="25">
        <f t="shared" si="32"/>
        <v>2198</v>
      </c>
      <c r="J144" s="24">
        <f t="shared" si="32"/>
        <v>-3126</v>
      </c>
      <c r="K144" s="7"/>
      <c r="L144" s="25">
        <f t="shared" si="27"/>
        <v>2203.5869441967352</v>
      </c>
      <c r="M144" s="17">
        <f t="shared" si="18"/>
        <v>31.213945457433166</v>
      </c>
      <c r="N144" s="17">
        <f t="shared" si="28"/>
        <v>-3123.0247939953902</v>
      </c>
      <c r="O144" s="24">
        <f t="shared" si="19"/>
        <v>8.851850769866477</v>
      </c>
      <c r="P144" s="7"/>
      <c r="Q144" s="25">
        <f t="shared" si="20"/>
        <v>2236.9311437105457</v>
      </c>
      <c r="R144" s="24">
        <f t="shared" si="21"/>
        <v>-3125.2732938329359</v>
      </c>
      <c r="S144" s="7"/>
      <c r="T144" s="25">
        <f t="shared" si="22"/>
        <v>-0.57825810062748106</v>
      </c>
      <c r="U144" s="24">
        <f t="shared" si="23"/>
        <v>-0.80917961040131881</v>
      </c>
      <c r="V144" s="7"/>
      <c r="W144" s="25">
        <f t="shared" si="24"/>
        <v>-0.58547768133889866</v>
      </c>
      <c r="X144" s="24">
        <f t="shared" si="29"/>
        <v>28.34521594259229</v>
      </c>
      <c r="Y144" s="7"/>
      <c r="Z144" s="25">
        <f t="shared" si="30"/>
        <v>-612</v>
      </c>
      <c r="AA144" s="17">
        <f t="shared" si="31"/>
        <v>28.466999999999945</v>
      </c>
      <c r="AB144" s="24">
        <f t="shared" si="25"/>
        <v>0.49684287816522482</v>
      </c>
      <c r="AC144" s="17">
        <f t="shared" si="26"/>
        <v>-0.12178405740765541</v>
      </c>
    </row>
    <row r="145" spans="1:29" s="17" customFormat="1" x14ac:dyDescent="0.25">
      <c r="A145" s="17">
        <v>60</v>
      </c>
      <c r="B145" s="17">
        <v>-629</v>
      </c>
      <c r="C145" s="17">
        <v>14153</v>
      </c>
      <c r="D145" s="17">
        <v>11529</v>
      </c>
      <c r="E145" s="17">
        <v>12275</v>
      </c>
      <c r="F145" s="17">
        <v>14867</v>
      </c>
      <c r="G145" s="24"/>
      <c r="H145" s="7"/>
      <c r="I145" s="25">
        <f t="shared" si="32"/>
        <v>1878</v>
      </c>
      <c r="J145" s="24">
        <f t="shared" si="32"/>
        <v>-3338</v>
      </c>
      <c r="K145" s="7"/>
      <c r="L145" s="25">
        <f t="shared" si="27"/>
        <v>1882.4081459499071</v>
      </c>
      <c r="M145" s="17">
        <f t="shared" si="18"/>
        <v>19.431750715682071</v>
      </c>
      <c r="N145" s="17">
        <f t="shared" si="28"/>
        <v>-3330.8988844696601</v>
      </c>
      <c r="O145" s="24">
        <f t="shared" si="19"/>
        <v>50.425841775235078</v>
      </c>
      <c r="P145" s="7"/>
      <c r="Q145" s="25">
        <f t="shared" si="20"/>
        <v>1916.9311437105455</v>
      </c>
      <c r="R145" s="24">
        <f t="shared" si="21"/>
        <v>-3337.2732938329359</v>
      </c>
      <c r="S145" s="7"/>
      <c r="T145" s="25">
        <f t="shared" si="22"/>
        <v>-0.49553646982491123</v>
      </c>
      <c r="U145" s="24">
        <f t="shared" si="23"/>
        <v>-0.86406955482428804</v>
      </c>
      <c r="V145" s="7"/>
      <c r="W145" s="25">
        <f t="shared" si="24"/>
        <v>-0.50324096112532835</v>
      </c>
      <c r="X145" s="24">
        <f t="shared" si="29"/>
        <v>22.674654647172929</v>
      </c>
      <c r="Y145" s="7"/>
      <c r="Z145" s="25">
        <f t="shared" si="30"/>
        <v>-629</v>
      </c>
      <c r="AA145" s="17">
        <f t="shared" si="31"/>
        <v>22.805999999999948</v>
      </c>
      <c r="AB145" s="24">
        <f t="shared" si="25"/>
        <v>0.39803978920982586</v>
      </c>
      <c r="AC145" s="17">
        <f t="shared" si="26"/>
        <v>-0.13134535282701876</v>
      </c>
    </row>
    <row r="146" spans="1:29" s="17" customFormat="1" x14ac:dyDescent="0.25">
      <c r="A146" s="17">
        <v>61</v>
      </c>
      <c r="B146" s="17">
        <v>-611</v>
      </c>
      <c r="C146" s="17">
        <v>13982</v>
      </c>
      <c r="D146" s="17">
        <v>11444</v>
      </c>
      <c r="E146" s="17">
        <v>12436</v>
      </c>
      <c r="F146" s="17">
        <v>14953</v>
      </c>
      <c r="G146" s="24"/>
      <c r="H146" s="7"/>
      <c r="I146" s="25">
        <f t="shared" si="32"/>
        <v>1546</v>
      </c>
      <c r="J146" s="24">
        <f t="shared" si="32"/>
        <v>-3509</v>
      </c>
      <c r="K146" s="7"/>
      <c r="L146" s="25">
        <f t="shared" si="27"/>
        <v>1552.4396696663098</v>
      </c>
      <c r="M146" s="17">
        <f t="shared" si="18"/>
        <v>41.469345411190346</v>
      </c>
      <c r="N146" s="17">
        <f t="shared" si="28"/>
        <v>-3501.6726267133754</v>
      </c>
      <c r="O146" s="24">
        <f t="shared" si="19"/>
        <v>53.690399281539889</v>
      </c>
      <c r="P146" s="7"/>
      <c r="Q146" s="25">
        <f t="shared" si="20"/>
        <v>1584.9311437105455</v>
      </c>
      <c r="R146" s="24">
        <f t="shared" si="21"/>
        <v>-3508.2732938329359</v>
      </c>
      <c r="S146" s="7"/>
      <c r="T146" s="25">
        <f t="shared" si="22"/>
        <v>-0.40971277786724508</v>
      </c>
      <c r="U146" s="24">
        <f t="shared" si="23"/>
        <v>-0.90834399112772068</v>
      </c>
      <c r="V146" s="7"/>
      <c r="W146" s="25">
        <f t="shared" si="24"/>
        <v>-0.41780764448100383</v>
      </c>
      <c r="X146" s="24">
        <f t="shared" si="29"/>
        <v>17.158631222044278</v>
      </c>
      <c r="Y146" s="7"/>
      <c r="Z146" s="25">
        <f t="shared" si="30"/>
        <v>-611</v>
      </c>
      <c r="AA146" s="17">
        <f t="shared" si="31"/>
        <v>17.306999999999949</v>
      </c>
      <c r="AB146" s="24">
        <f t="shared" si="25"/>
        <v>0.30206413364265772</v>
      </c>
      <c r="AC146" s="17">
        <f t="shared" si="26"/>
        <v>-0.14836877795567105</v>
      </c>
    </row>
    <row r="147" spans="1:29" s="17" customFormat="1" x14ac:dyDescent="0.25">
      <c r="A147" s="17">
        <v>62</v>
      </c>
      <c r="B147" s="17">
        <v>-632</v>
      </c>
      <c r="C147" s="17">
        <v>13817</v>
      </c>
      <c r="D147" s="17">
        <v>11384</v>
      </c>
      <c r="E147" s="17">
        <v>12628</v>
      </c>
      <c r="F147" s="17">
        <v>15038</v>
      </c>
      <c r="G147" s="24"/>
      <c r="H147" s="7"/>
      <c r="I147" s="25">
        <f t="shared" si="32"/>
        <v>1189</v>
      </c>
      <c r="J147" s="24">
        <f t="shared" si="32"/>
        <v>-3654</v>
      </c>
      <c r="K147" s="7"/>
      <c r="L147" s="25">
        <f t="shared" si="27"/>
        <v>1195.7510813843637</v>
      </c>
      <c r="M147" s="17">
        <f t="shared" si="18"/>
        <v>45.577099858302297</v>
      </c>
      <c r="N147" s="17">
        <f t="shared" si="28"/>
        <v>-3644.3237488894761</v>
      </c>
      <c r="O147" s="24">
        <f t="shared" si="19"/>
        <v>93.629835553915697</v>
      </c>
      <c r="P147" s="7"/>
      <c r="Q147" s="25">
        <f t="shared" si="20"/>
        <v>1227.9311437105455</v>
      </c>
      <c r="R147" s="24">
        <f t="shared" si="21"/>
        <v>-3653.2732938329359</v>
      </c>
      <c r="S147" s="7"/>
      <c r="T147" s="25">
        <f t="shared" si="22"/>
        <v>-0.31742645850312817</v>
      </c>
      <c r="U147" s="24">
        <f t="shared" si="23"/>
        <v>-0.94588664179437409</v>
      </c>
      <c r="V147" s="7"/>
      <c r="W147" s="25">
        <f t="shared" si="24"/>
        <v>-0.32585157343811266</v>
      </c>
      <c r="X147" s="24">
        <f t="shared" si="29"/>
        <v>11.466278115559248</v>
      </c>
      <c r="Y147" s="7"/>
      <c r="Z147" s="25">
        <f t="shared" si="30"/>
        <v>-632</v>
      </c>
      <c r="AA147" s="17">
        <f t="shared" si="31"/>
        <v>11.61899999999995</v>
      </c>
      <c r="AB147" s="24">
        <f t="shared" si="25"/>
        <v>0.20278980578922029</v>
      </c>
      <c r="AC147" s="17">
        <f t="shared" si="26"/>
        <v>-0.15272188444070167</v>
      </c>
    </row>
    <row r="148" spans="1:29" s="17" customFormat="1" x14ac:dyDescent="0.25">
      <c r="A148" s="17">
        <v>63</v>
      </c>
      <c r="B148" s="17">
        <v>-650</v>
      </c>
      <c r="C148" s="17">
        <v>13633</v>
      </c>
      <c r="D148" s="17">
        <v>11333</v>
      </c>
      <c r="E148" s="17">
        <v>12823</v>
      </c>
      <c r="F148" s="17">
        <v>15095</v>
      </c>
      <c r="G148" s="24"/>
      <c r="H148" s="7"/>
      <c r="I148" s="25">
        <f t="shared" si="32"/>
        <v>810</v>
      </c>
      <c r="J148" s="24">
        <f t="shared" si="32"/>
        <v>-3762</v>
      </c>
      <c r="K148" s="7"/>
      <c r="L148" s="25">
        <f t="shared" si="27"/>
        <v>816.25181399646908</v>
      </c>
      <c r="M148" s="17">
        <f t="shared" ref="M148:M149" si="33">(I148-L148)^2</f>
        <v>39.085178246446709</v>
      </c>
      <c r="N148" s="17">
        <f t="shared" si="28"/>
        <v>-3753.5203597388359</v>
      </c>
      <c r="O148" s="24">
        <f t="shared" ref="O148:O149" si="34">(J148-N148)^2</f>
        <v>71.904298958756016</v>
      </c>
      <c r="P148" s="7"/>
      <c r="Q148" s="25">
        <f t="shared" si="20"/>
        <v>848.9311437105456</v>
      </c>
      <c r="R148" s="24">
        <f t="shared" si="21"/>
        <v>-3761.2732938329359</v>
      </c>
      <c r="S148" s="7"/>
      <c r="T148" s="25">
        <f t="shared" si="22"/>
        <v>-0.2194530270213346</v>
      </c>
      <c r="U148" s="24">
        <f t="shared" si="23"/>
        <v>-0.9738494436702263</v>
      </c>
      <c r="V148" s="7"/>
      <c r="W148" s="25">
        <f t="shared" si="24"/>
        <v>-0.22812296374921889</v>
      </c>
      <c r="X148" s="24">
        <f t="shared" si="29"/>
        <v>5.6415443764151405</v>
      </c>
      <c r="Y148" s="7"/>
      <c r="Z148" s="25">
        <f t="shared" si="30"/>
        <v>-650</v>
      </c>
      <c r="AA148" s="17">
        <f t="shared" si="31"/>
        <v>5.7689999999999504</v>
      </c>
      <c r="AB148" s="24">
        <f t="shared" si="25"/>
        <v>0.10068804454755201</v>
      </c>
      <c r="AC148" s="17">
        <f t="shared" si="26"/>
        <v>-0.12745562358480989</v>
      </c>
    </row>
    <row r="149" spans="1:29" s="17" customFormat="1" x14ac:dyDescent="0.25">
      <c r="A149" s="17">
        <v>64</v>
      </c>
      <c r="B149" s="17">
        <v>-633</v>
      </c>
      <c r="C149" s="17">
        <v>13437</v>
      </c>
      <c r="D149" s="17">
        <v>11297</v>
      </c>
      <c r="E149" s="17">
        <v>13004</v>
      </c>
      <c r="F149" s="17">
        <v>15123</v>
      </c>
      <c r="G149" s="24"/>
      <c r="H149" s="7"/>
      <c r="I149" s="25">
        <f t="shared" si="32"/>
        <v>433</v>
      </c>
      <c r="J149" s="24">
        <f t="shared" si="32"/>
        <v>-3826</v>
      </c>
      <c r="K149" s="7"/>
      <c r="L149" s="25">
        <f t="shared" si="27"/>
        <v>438.07971888419803</v>
      </c>
      <c r="M149" s="17">
        <f t="shared" si="33"/>
        <v>25.803543942478079</v>
      </c>
      <c r="N149" s="17">
        <f t="shared" si="28"/>
        <v>-3822.2209342413694</v>
      </c>
      <c r="O149" s="24">
        <f t="shared" si="34"/>
        <v>14.281338008054442</v>
      </c>
      <c r="P149" s="7"/>
      <c r="Q149" s="25">
        <f t="shared" ref="Q149" si="35">I149-$J$4</f>
        <v>471.93114371054554</v>
      </c>
      <c r="R149" s="24">
        <f t="shared" ref="R149" si="36">J149-$J$3</f>
        <v>-3825.2732938329359</v>
      </c>
      <c r="S149" s="7"/>
      <c r="T149" s="25">
        <f t="shared" ref="T149" si="37">Q149/$J$7</f>
        <v>-0.12199660573205705</v>
      </c>
      <c r="U149" s="24">
        <f t="shared" ref="U149" si="38">R149/$J$6</f>
        <v>-0.99041999292999061</v>
      </c>
      <c r="V149" s="7"/>
      <c r="W149" s="25">
        <f t="shared" ref="W149" si="39">(T149-U149*SIN(-$J$11*PI()/180))/(COS(-$J$11*PI()/180))</f>
        <v>-0.13081006387083957</v>
      </c>
      <c r="X149" s="24">
        <f>IF(MOD(ATAN2(U149,W149)*180/PI()-$J$9+360,360)&gt;5,MOD(ATAN2(U149,W149)*180/PI()-$J$9+360,360)-360,MOD(ATAN2(U149,W149)*180/PI()-$J$9+360,360))</f>
        <v>-1.8392967281045003E-2</v>
      </c>
      <c r="Y149" s="7"/>
      <c r="Z149" s="25">
        <f t="shared" si="30"/>
        <v>-633</v>
      </c>
      <c r="AA149" s="17">
        <f t="shared" si="31"/>
        <v>7.1999999999951214E-2</v>
      </c>
      <c r="AB149" s="24">
        <f t="shared" ref="AB149" si="40">AA149*PI()/180</f>
        <v>1.2566370614350657E-3</v>
      </c>
      <c r="AC149" s="17">
        <f t="shared" ref="AC149" si="41">X149-AA149</f>
        <v>-9.0392967280996217E-2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-9975</v>
      </c>
      <c r="G154" s="2"/>
      <c r="I154" s="1"/>
      <c r="J154" s="3"/>
    </row>
    <row r="155" spans="1:29" x14ac:dyDescent="0.25">
      <c r="A155" t="s">
        <v>77</v>
      </c>
      <c r="B155">
        <v>-9991</v>
      </c>
      <c r="G155" s="2"/>
      <c r="I155" s="44">
        <v>0</v>
      </c>
      <c r="J155" s="40">
        <f>B155</f>
        <v>-9991</v>
      </c>
    </row>
    <row r="156" spans="1:29" x14ac:dyDescent="0.25">
      <c r="A156" s="32" t="s">
        <v>78</v>
      </c>
      <c r="B156" s="32">
        <v>9985</v>
      </c>
      <c r="G156" s="2"/>
      <c r="I156" s="1"/>
      <c r="J156" s="3"/>
    </row>
    <row r="157" spans="1:29" x14ac:dyDescent="0.25">
      <c r="A157" t="s">
        <v>79</v>
      </c>
      <c r="B157">
        <v>9987</v>
      </c>
      <c r="G157" s="2"/>
      <c r="I157" s="44">
        <f>J155</f>
        <v>-9991</v>
      </c>
      <c r="J157" s="40">
        <f>I157+B157</f>
        <v>-4</v>
      </c>
    </row>
    <row r="158" spans="1:29" x14ac:dyDescent="0.25">
      <c r="A158" s="32" t="s">
        <v>80</v>
      </c>
      <c r="B158" s="32">
        <v>40008</v>
      </c>
      <c r="G158" s="2"/>
      <c r="I158" s="1"/>
      <c r="J158" s="3"/>
    </row>
    <row r="159" spans="1:29" x14ac:dyDescent="0.25">
      <c r="A159" t="s">
        <v>81</v>
      </c>
      <c r="B159">
        <v>40008</v>
      </c>
      <c r="G159" s="2"/>
      <c r="I159" s="44">
        <f>J157</f>
        <v>-4</v>
      </c>
      <c r="J159" s="40">
        <f>I159+B159</f>
        <v>40004</v>
      </c>
    </row>
    <row r="160" spans="1:29" x14ac:dyDescent="0.25">
      <c r="A160" s="32" t="s">
        <v>82</v>
      </c>
      <c r="B160" s="32">
        <v>10001</v>
      </c>
      <c r="G160" s="2"/>
      <c r="I160" s="1"/>
      <c r="J160" s="3"/>
    </row>
    <row r="161" spans="1:10" x14ac:dyDescent="0.25">
      <c r="A161" t="s">
        <v>83</v>
      </c>
      <c r="B161">
        <v>10001</v>
      </c>
      <c r="G161" s="2"/>
      <c r="I161" s="44">
        <f>J159</f>
        <v>40004</v>
      </c>
      <c r="J161" s="40">
        <f>I161+B161</f>
        <v>50005</v>
      </c>
    </row>
    <row r="162" spans="1:10" x14ac:dyDescent="0.25">
      <c r="A162" s="32" t="s">
        <v>84</v>
      </c>
      <c r="B162" s="32">
        <v>-9990</v>
      </c>
      <c r="G162" s="2"/>
      <c r="I162" s="1"/>
      <c r="J162" s="3"/>
    </row>
    <row r="163" spans="1:10" x14ac:dyDescent="0.25">
      <c r="A163" t="s">
        <v>85</v>
      </c>
      <c r="B163">
        <v>-9995</v>
      </c>
      <c r="G163" s="2"/>
      <c r="I163" s="44">
        <f>J161</f>
        <v>50005</v>
      </c>
      <c r="J163" s="40">
        <f>I163+B163</f>
        <v>40010</v>
      </c>
    </row>
    <row r="164" spans="1:10" x14ac:dyDescent="0.25">
      <c r="A164" s="32" t="s">
        <v>86</v>
      </c>
      <c r="B164" s="32">
        <v>-40002</v>
      </c>
      <c r="G164" s="2"/>
      <c r="I164" s="1"/>
      <c r="J164" s="3"/>
    </row>
    <row r="165" spans="1:10" ht="15.75" thickBot="1" x14ac:dyDescent="0.3">
      <c r="A165" t="s">
        <v>87</v>
      </c>
      <c r="B165">
        <v>-40002</v>
      </c>
      <c r="G165" s="2"/>
      <c r="I165" s="4">
        <f>J163</f>
        <v>40010</v>
      </c>
      <c r="J165" s="6">
        <f>I165+B165</f>
        <v>8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-0.36844831789136911</v>
      </c>
      <c r="L3" s="9" t="s">
        <v>178</v>
      </c>
      <c r="M3" s="9"/>
      <c r="N3" s="9"/>
      <c r="O3" s="9"/>
      <c r="Q3" s="117" t="s">
        <v>3</v>
      </c>
      <c r="R3" s="117"/>
      <c r="T3" s="49" t="s">
        <v>53</v>
      </c>
      <c r="U3" s="50">
        <v>43690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-39.40906322514163</v>
      </c>
      <c r="L4" s="9" t="s">
        <v>179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180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13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3860.712825629369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-3866.8014535630905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0.31985016972586777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-172.45703216862503</v>
      </c>
      <c r="L9" s="9"/>
      <c r="M9" s="9"/>
      <c r="N9" s="9"/>
      <c r="O9" s="9"/>
      <c r="Q9" s="5" t="s">
        <v>10</v>
      </c>
      <c r="R9" s="5">
        <f ca="1">MIN(W16:W145)</f>
        <v>-0.27444777032428647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-172.95915474977824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0.50212258115317354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13490</v>
      </c>
      <c r="D16" s="26">
        <v>11336</v>
      </c>
      <c r="E16" s="26">
        <v>13043</v>
      </c>
      <c r="F16" s="26">
        <v>15172</v>
      </c>
      <c r="G16" s="27"/>
      <c r="H16" s="7"/>
      <c r="I16" s="28">
        <f>C16-E16</f>
        <v>447</v>
      </c>
      <c r="J16" s="27">
        <f>D16-F16</f>
        <v>-3836</v>
      </c>
      <c r="K16" s="7"/>
      <c r="L16" s="28">
        <f ca="1">I16-$J$4</f>
        <v>486.40906322514161</v>
      </c>
      <c r="M16" s="26">
        <f ca="1">J16-$J$3</f>
        <v>-3835.6315516821087</v>
      </c>
      <c r="N16" s="26">
        <f ca="1">L16/$J$7</f>
        <v>-0.125791062475405</v>
      </c>
      <c r="O16" s="27">
        <f ca="1">M16/$J$6</f>
        <v>-0.99350346035044146</v>
      </c>
      <c r="P16" s="7"/>
      <c r="Q16" s="28">
        <f ca="1">(N16-O16*SIN(-$J$11*PI()/180))/(COS(-$J$11*PI()/180))</f>
        <v>-0.13450287467345981</v>
      </c>
      <c r="R16" s="27">
        <f ca="1">IF(MOD(ATAN2(O16,Q16)*180/PI()-$J$9+360,360)&gt;5,MOD(ATAN2(O16,Q16)*180/PI()-$J$9+360,360)-360,MOD(ATAN2(O16,Q16)*180/PI()-$J$9+360,360))</f>
        <v>0.16699612758088733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0.16699612758088733</v>
      </c>
      <c r="X16" s="27">
        <f ca="1">INDIRECT("W"&amp;Y16)-W16</f>
        <v>-0.27033321819769807</v>
      </c>
      <c r="Y16" s="7">
        <v>145</v>
      </c>
      <c r="Z16" s="46"/>
    </row>
    <row r="17" spans="1:26" s="26" customFormat="1" x14ac:dyDescent="0.25">
      <c r="A17" s="26">
        <v>1</v>
      </c>
      <c r="B17" s="26">
        <v>646</v>
      </c>
      <c r="C17" s="26">
        <v>13668</v>
      </c>
      <c r="D17" s="26">
        <v>11366</v>
      </c>
      <c r="E17" s="26">
        <v>12854</v>
      </c>
      <c r="F17" s="26">
        <v>15136</v>
      </c>
      <c r="G17" s="27"/>
      <c r="H17" s="7"/>
      <c r="I17" s="28">
        <f t="shared" ref="I17:J80" si="0">C17-E17</f>
        <v>814</v>
      </c>
      <c r="J17" s="27">
        <f t="shared" si="0"/>
        <v>-3770</v>
      </c>
      <c r="K17" s="7"/>
      <c r="L17" s="28">
        <f t="shared" ref="L17:L80" ca="1" si="1">I17-$J$4</f>
        <v>853.40906322514161</v>
      </c>
      <c r="M17" s="26">
        <f t="shared" ref="M17:M80" ca="1" si="2">J17-$J$3</f>
        <v>-3769.6315516821087</v>
      </c>
      <c r="N17" s="26">
        <f t="shared" ref="N17:N80" ca="1" si="3">L17/$J$7</f>
        <v>-0.22070154712462986</v>
      </c>
      <c r="O17" s="27">
        <f t="shared" ref="O17:O80" ca="1" si="4">M17/$J$6</f>
        <v>-0.97640817173900718</v>
      </c>
      <c r="P17" s="7"/>
      <c r="Q17" s="28">
        <f t="shared" ref="Q17:Q80" ca="1" si="5">(N17-O17*SIN(-$J$11*PI()/180))/(COS(-$J$11*PI()/180))</f>
        <v>-0.22926718242663527</v>
      </c>
      <c r="R17" s="27">
        <f t="shared" ref="R17:R79" ca="1" si="6">MOD(ATAN2(O17,Q17)*180/PI()-$J$9+360,360)</f>
        <v>5.6710873556105525</v>
      </c>
      <c r="S17" s="7"/>
      <c r="T17" s="28">
        <f t="shared" ref="T17:T80" si="7">360/40000*B17+T16</f>
        <v>5.8139999999999992</v>
      </c>
      <c r="U17" s="27">
        <f t="shared" ref="U17:U80" si="8">T17*PI()/180</f>
        <v>0.1014734427109503</v>
      </c>
      <c r="V17" s="7"/>
      <c r="W17" s="28">
        <f t="shared" ref="W17:W80" ca="1" si="9">R17-T17</f>
        <v>-0.14291264438944662</v>
      </c>
      <c r="X17" s="27">
        <f t="shared" ref="X17:X79" ca="1" si="10">INDIRECT("W"&amp;Y17)-W17</f>
        <v>-2.8224858041476786E-2</v>
      </c>
      <c r="Y17" s="7">
        <v>144</v>
      </c>
      <c r="Z17" s="46"/>
    </row>
    <row r="18" spans="1:26" s="26" customFormat="1" x14ac:dyDescent="0.25">
      <c r="A18" s="26">
        <v>2</v>
      </c>
      <c r="B18" s="26">
        <v>645</v>
      </c>
      <c r="C18" s="26">
        <v>13856</v>
      </c>
      <c r="D18" s="26">
        <v>11419</v>
      </c>
      <c r="E18" s="26">
        <v>12665</v>
      </c>
      <c r="F18" s="26">
        <v>15080</v>
      </c>
      <c r="G18" s="27"/>
      <c r="H18" s="7"/>
      <c r="I18" s="28">
        <f t="shared" si="0"/>
        <v>1191</v>
      </c>
      <c r="J18" s="27">
        <f t="shared" si="0"/>
        <v>-3661</v>
      </c>
      <c r="K18" s="7"/>
      <c r="L18" s="28">
        <f t="shared" ca="1" si="1"/>
        <v>1230.4090632251416</v>
      </c>
      <c r="M18" s="26">
        <f t="shared" ca="1" si="2"/>
        <v>-3660.6315516821087</v>
      </c>
      <c r="N18" s="26">
        <f t="shared" ca="1" si="3"/>
        <v>-0.31819814852178996</v>
      </c>
      <c r="O18" s="27">
        <f t="shared" ca="1" si="4"/>
        <v>-0.94817504357769911</v>
      </c>
      <c r="P18" s="7"/>
      <c r="Q18" s="28">
        <f t="shared" ca="1" si="5"/>
        <v>-0.32652009514326519</v>
      </c>
      <c r="R18" s="27">
        <f t="shared" ca="1" si="6"/>
        <v>11.459044232295355</v>
      </c>
      <c r="S18" s="7"/>
      <c r="T18" s="28">
        <f t="shared" si="7"/>
        <v>11.619</v>
      </c>
      <c r="U18" s="27">
        <f t="shared" si="8"/>
        <v>0.20278980578922115</v>
      </c>
      <c r="V18" s="7"/>
      <c r="W18" s="28">
        <f t="shared" ca="1" si="9"/>
        <v>-0.15995576770464481</v>
      </c>
      <c r="X18" s="27">
        <f t="shared" ca="1" si="10"/>
        <v>4.4651939836700905E-2</v>
      </c>
      <c r="Y18" s="7">
        <v>143</v>
      </c>
      <c r="Z18" s="46"/>
    </row>
    <row r="19" spans="1:26" s="26" customFormat="1" x14ac:dyDescent="0.25">
      <c r="A19" s="26">
        <v>3</v>
      </c>
      <c r="B19" s="26">
        <v>634</v>
      </c>
      <c r="C19" s="26">
        <v>14041</v>
      </c>
      <c r="D19" s="26">
        <v>11489</v>
      </c>
      <c r="E19" s="26">
        <v>12487</v>
      </c>
      <c r="F19" s="26">
        <v>15013</v>
      </c>
      <c r="G19" s="27"/>
      <c r="H19" s="7"/>
      <c r="I19" s="28">
        <f t="shared" si="0"/>
        <v>1554</v>
      </c>
      <c r="J19" s="27">
        <f t="shared" si="0"/>
        <v>-3524</v>
      </c>
      <c r="K19" s="7"/>
      <c r="L19" s="28">
        <f t="shared" ca="1" si="1"/>
        <v>1593.4090632251416</v>
      </c>
      <c r="M19" s="26">
        <f t="shared" ca="1" si="2"/>
        <v>-3523.6315516821087</v>
      </c>
      <c r="N19" s="26">
        <f t="shared" ca="1" si="3"/>
        <v>-0.41207418647184069</v>
      </c>
      <c r="O19" s="27">
        <f t="shared" ca="1" si="4"/>
        <v>-0.91268936873275219</v>
      </c>
      <c r="P19" s="7"/>
      <c r="Q19" s="28">
        <f t="shared" ca="1" si="5"/>
        <v>-0.42008874465986801</v>
      </c>
      <c r="R19" s="27">
        <f t="shared" ca="1" si="6"/>
        <v>17.172499047167889</v>
      </c>
      <c r="S19" s="7"/>
      <c r="T19" s="28">
        <f t="shared" si="7"/>
        <v>17.324999999999999</v>
      </c>
      <c r="U19" s="27">
        <f t="shared" si="8"/>
        <v>0.3023782929080176</v>
      </c>
      <c r="V19" s="7"/>
      <c r="W19" s="28">
        <f t="shared" ca="1" si="9"/>
        <v>-0.15250095283210996</v>
      </c>
      <c r="X19" s="27">
        <f t="shared" ca="1" si="10"/>
        <v>-4.4769947392904186E-2</v>
      </c>
      <c r="Y19" s="7">
        <v>142</v>
      </c>
      <c r="Z19" s="46"/>
    </row>
    <row r="20" spans="1:26" s="26" customFormat="1" x14ac:dyDescent="0.25">
      <c r="A20" s="26">
        <v>4</v>
      </c>
      <c r="B20" s="26">
        <v>606</v>
      </c>
      <c r="C20" s="26">
        <v>14201</v>
      </c>
      <c r="D20" s="26">
        <v>11570</v>
      </c>
      <c r="E20" s="26">
        <v>12319</v>
      </c>
      <c r="F20" s="26">
        <v>14921</v>
      </c>
      <c r="G20" s="27"/>
      <c r="H20" s="7"/>
      <c r="I20" s="28">
        <f t="shared" si="0"/>
        <v>1882</v>
      </c>
      <c r="J20" s="27">
        <f t="shared" si="0"/>
        <v>-3351</v>
      </c>
      <c r="K20" s="7"/>
      <c r="L20" s="28">
        <f t="shared" ca="1" si="1"/>
        <v>1921.4090632251416</v>
      </c>
      <c r="M20" s="26">
        <f t="shared" ca="1" si="2"/>
        <v>-3350.6315516821087</v>
      </c>
      <c r="N20" s="26">
        <f t="shared" ca="1" si="3"/>
        <v>-0.49689881580411793</v>
      </c>
      <c r="O20" s="27">
        <f t="shared" ca="1" si="4"/>
        <v>-0.86787899100884114</v>
      </c>
      <c r="P20" s="7"/>
      <c r="Q20" s="28">
        <f t="shared" ca="1" si="5"/>
        <v>-0.50452391704420896</v>
      </c>
      <c r="R20" s="27">
        <f t="shared" ca="1" si="6"/>
        <v>22.627745072856555</v>
      </c>
      <c r="S20" s="7"/>
      <c r="T20" s="28">
        <f t="shared" si="7"/>
        <v>22.779</v>
      </c>
      <c r="U20" s="27">
        <f t="shared" si="8"/>
        <v>0.39756855031178834</v>
      </c>
      <c r="V20" s="7"/>
      <c r="W20" s="28">
        <f t="shared" ca="1" si="9"/>
        <v>-0.15125492714344446</v>
      </c>
      <c r="X20" s="27">
        <f t="shared" ca="1" si="10"/>
        <v>6.4973155586987019E-2</v>
      </c>
      <c r="Y20" s="7">
        <v>141</v>
      </c>
      <c r="Z20" s="46"/>
    </row>
    <row r="21" spans="1:26" s="26" customFormat="1" x14ac:dyDescent="0.25">
      <c r="A21" s="26">
        <v>5</v>
      </c>
      <c r="B21" s="26">
        <v>614</v>
      </c>
      <c r="C21" s="26">
        <v>14370</v>
      </c>
      <c r="D21" s="26">
        <v>11683</v>
      </c>
      <c r="E21" s="26">
        <v>12169</v>
      </c>
      <c r="F21" s="26">
        <v>14833</v>
      </c>
      <c r="G21" s="27"/>
      <c r="H21" s="7"/>
      <c r="I21" s="28">
        <f t="shared" si="0"/>
        <v>2201</v>
      </c>
      <c r="J21" s="27">
        <f t="shared" si="0"/>
        <v>-3150</v>
      </c>
      <c r="K21" s="7"/>
      <c r="L21" s="28">
        <f t="shared" ca="1" si="1"/>
        <v>2240.4090632251418</v>
      </c>
      <c r="M21" s="26">
        <f t="shared" ca="1" si="2"/>
        <v>-3149.6315516821087</v>
      </c>
      <c r="N21" s="26">
        <f t="shared" ca="1" si="3"/>
        <v>-0.57939594006325346</v>
      </c>
      <c r="O21" s="27">
        <f t="shared" ca="1" si="4"/>
        <v>-0.81581606660129125</v>
      </c>
      <c r="P21" s="7"/>
      <c r="Q21" s="28">
        <f t="shared" ca="1" si="5"/>
        <v>-0.58656793425900977</v>
      </c>
      <c r="R21" s="27">
        <f t="shared" ca="1" si="6"/>
        <v>28.172990468589774</v>
      </c>
      <c r="S21" s="7"/>
      <c r="T21" s="28">
        <f t="shared" si="7"/>
        <v>28.305</v>
      </c>
      <c r="U21" s="27">
        <f t="shared" si="8"/>
        <v>0.49401544477699494</v>
      </c>
      <c r="V21" s="7"/>
      <c r="W21" s="28">
        <f t="shared" ca="1" si="9"/>
        <v>-0.13200953141022609</v>
      </c>
      <c r="X21" s="27">
        <f t="shared" ca="1" si="10"/>
        <v>4.3029438707122836E-3</v>
      </c>
      <c r="Y21" s="7">
        <v>140</v>
      </c>
      <c r="Z21" s="46"/>
    </row>
    <row r="22" spans="1:26" s="26" customFormat="1" x14ac:dyDescent="0.25">
      <c r="A22" s="26">
        <v>6</v>
      </c>
      <c r="B22" s="26">
        <v>625</v>
      </c>
      <c r="C22" s="26">
        <v>14520</v>
      </c>
      <c r="D22" s="26">
        <v>11802</v>
      </c>
      <c r="E22" s="26">
        <v>12019</v>
      </c>
      <c r="F22" s="26">
        <v>14712</v>
      </c>
      <c r="G22" s="27"/>
      <c r="H22" s="7"/>
      <c r="I22" s="28">
        <f t="shared" si="0"/>
        <v>2501</v>
      </c>
      <c r="J22" s="27">
        <f t="shared" si="0"/>
        <v>-2910</v>
      </c>
      <c r="K22" s="7"/>
      <c r="L22" s="28">
        <f t="shared" ca="1" si="1"/>
        <v>2540.4090632251418</v>
      </c>
      <c r="M22" s="26">
        <f t="shared" ca="1" si="2"/>
        <v>-2909.6315516821087</v>
      </c>
      <c r="N22" s="26">
        <f t="shared" ca="1" si="3"/>
        <v>-0.65697944250131191</v>
      </c>
      <c r="O22" s="27">
        <f t="shared" ca="1" si="4"/>
        <v>-0.75365138074153026</v>
      </c>
      <c r="P22" s="7"/>
      <c r="Q22" s="28">
        <f t="shared" ca="1" si="5"/>
        <v>-0.6636096099625356</v>
      </c>
      <c r="R22" s="27">
        <f t="shared" ca="1" si="6"/>
        <v>33.821788516639117</v>
      </c>
      <c r="S22" s="7"/>
      <c r="T22" s="28">
        <f t="shared" si="7"/>
        <v>33.93</v>
      </c>
      <c r="U22" s="27">
        <f t="shared" si="8"/>
        <v>0.59219021520167603</v>
      </c>
      <c r="V22" s="7"/>
      <c r="W22" s="28">
        <f t="shared" ca="1" si="9"/>
        <v>-0.10821148336088271</v>
      </c>
      <c r="X22" s="27">
        <f t="shared" ca="1" si="10"/>
        <v>-3.3897379950204254E-2</v>
      </c>
      <c r="Y22" s="7">
        <v>139</v>
      </c>
      <c r="Z22" s="46"/>
    </row>
    <row r="23" spans="1:26" s="26" customFormat="1" x14ac:dyDescent="0.25">
      <c r="A23" s="26">
        <v>7</v>
      </c>
      <c r="B23" s="26">
        <v>617</v>
      </c>
      <c r="C23" s="26">
        <v>14653</v>
      </c>
      <c r="D23" s="26">
        <v>11923</v>
      </c>
      <c r="E23" s="26">
        <v>11877</v>
      </c>
      <c r="F23" s="26">
        <v>14575</v>
      </c>
      <c r="G23" s="27"/>
      <c r="H23" s="7"/>
      <c r="I23" s="28">
        <f t="shared" si="0"/>
        <v>2776</v>
      </c>
      <c r="J23" s="27">
        <f t="shared" si="0"/>
        <v>-2652</v>
      </c>
      <c r="K23" s="7"/>
      <c r="L23" s="28">
        <f t="shared" ca="1" si="1"/>
        <v>2815.4090632251418</v>
      </c>
      <c r="M23" s="26">
        <f t="shared" ca="1" si="2"/>
        <v>-2651.6315516821087</v>
      </c>
      <c r="N23" s="26">
        <f t="shared" ca="1" si="3"/>
        <v>-0.72809765306953222</v>
      </c>
      <c r="O23" s="27">
        <f t="shared" ca="1" si="4"/>
        <v>-0.68682434344228716</v>
      </c>
      <c r="P23" s="7"/>
      <c r="Q23" s="28">
        <f t="shared" ca="1" si="5"/>
        <v>-0.73414488505420028</v>
      </c>
      <c r="R23" s="27">
        <f t="shared" ca="1" si="6"/>
        <v>39.364368139679016</v>
      </c>
      <c r="S23" s="7"/>
      <c r="T23" s="28">
        <f t="shared" si="7"/>
        <v>39.482999999999997</v>
      </c>
      <c r="U23" s="27">
        <f t="shared" si="8"/>
        <v>0.68910834856492109</v>
      </c>
      <c r="V23" s="7"/>
      <c r="W23" s="28">
        <f t="shared" ca="1" si="9"/>
        <v>-0.11863186032098127</v>
      </c>
      <c r="X23" s="27">
        <f t="shared" ca="1" si="10"/>
        <v>8.0202872480484189E-2</v>
      </c>
      <c r="Y23" s="7">
        <v>138</v>
      </c>
      <c r="Z23" s="46"/>
    </row>
    <row r="24" spans="1:26" s="26" customFormat="1" x14ac:dyDescent="0.25">
      <c r="A24" s="26">
        <v>8</v>
      </c>
      <c r="B24" s="26">
        <v>628</v>
      </c>
      <c r="C24" s="26">
        <v>14773</v>
      </c>
      <c r="D24" s="26">
        <v>12078</v>
      </c>
      <c r="E24" s="26">
        <v>11750</v>
      </c>
      <c r="F24" s="26">
        <v>14424</v>
      </c>
      <c r="G24" s="27"/>
      <c r="H24" s="7"/>
      <c r="I24" s="28">
        <f t="shared" si="0"/>
        <v>3023</v>
      </c>
      <c r="J24" s="27">
        <f t="shared" si="0"/>
        <v>-2346</v>
      </c>
      <c r="K24" s="7"/>
      <c r="L24" s="28">
        <f t="shared" ca="1" si="1"/>
        <v>3062.4090632251418</v>
      </c>
      <c r="M24" s="26">
        <f t="shared" ca="1" si="2"/>
        <v>-2345.6315516821087</v>
      </c>
      <c r="N24" s="26">
        <f t="shared" ca="1" si="3"/>
        <v>-0.79197473674353369</v>
      </c>
      <c r="O24" s="27">
        <f t="shared" ca="1" si="4"/>
        <v>-0.60756436897109189</v>
      </c>
      <c r="P24" s="7"/>
      <c r="Q24" s="28">
        <f t="shared" ca="1" si="5"/>
        <v>-0.79732979395000025</v>
      </c>
      <c r="R24" s="27">
        <f t="shared" ca="1" si="6"/>
        <v>45.149673968349134</v>
      </c>
      <c r="S24" s="7"/>
      <c r="T24" s="28">
        <f t="shared" si="7"/>
        <v>45.134999999999998</v>
      </c>
      <c r="U24" s="27">
        <f t="shared" si="8"/>
        <v>0.7877543578876407</v>
      </c>
      <c r="V24" s="7"/>
      <c r="W24" s="28">
        <f t="shared" ca="1" si="9"/>
        <v>1.4673968349136146E-2</v>
      </c>
      <c r="X24" s="27">
        <f t="shared" ca="1" si="10"/>
        <v>1.6826782290522146E-2</v>
      </c>
      <c r="Y24" s="7">
        <v>137</v>
      </c>
      <c r="Z24" s="46"/>
    </row>
    <row r="25" spans="1:26" s="26" customFormat="1" x14ac:dyDescent="0.25">
      <c r="A25" s="26">
        <v>9</v>
      </c>
      <c r="B25" s="26">
        <v>637</v>
      </c>
      <c r="C25" s="26">
        <v>14893</v>
      </c>
      <c r="D25" s="26">
        <v>12237</v>
      </c>
      <c r="E25" s="26">
        <v>11643</v>
      </c>
      <c r="F25" s="26">
        <v>14266</v>
      </c>
      <c r="G25" s="27"/>
      <c r="H25" s="7"/>
      <c r="I25" s="28">
        <f t="shared" si="0"/>
        <v>3250</v>
      </c>
      <c r="J25" s="27">
        <f t="shared" si="0"/>
        <v>-2029</v>
      </c>
      <c r="K25" s="7"/>
      <c r="L25" s="28">
        <f t="shared" ca="1" si="1"/>
        <v>3289.4090632251418</v>
      </c>
      <c r="M25" s="26">
        <f t="shared" ca="1" si="2"/>
        <v>-2028.6315516821087</v>
      </c>
      <c r="N25" s="26">
        <f t="shared" ca="1" si="3"/>
        <v>-0.85067958692166457</v>
      </c>
      <c r="O25" s="27">
        <f t="shared" ca="1" si="4"/>
        <v>-0.52545517973132427</v>
      </c>
      <c r="P25" s="7"/>
      <c r="Q25" s="28">
        <f t="shared" ca="1" si="5"/>
        <v>-0.85531730044309173</v>
      </c>
      <c r="R25" s="27">
        <f t="shared" ca="1" si="6"/>
        <v>50.892984084117813</v>
      </c>
      <c r="S25" s="7"/>
      <c r="T25" s="28">
        <f t="shared" si="7"/>
        <v>50.867999999999995</v>
      </c>
      <c r="U25" s="27">
        <f t="shared" si="8"/>
        <v>0.88781408390447547</v>
      </c>
      <c r="V25" s="7"/>
      <c r="W25" s="28">
        <f t="shared" ca="1" si="9"/>
        <v>2.4984084117818384E-2</v>
      </c>
      <c r="X25" s="27">
        <f t="shared" ca="1" si="10"/>
        <v>-3.2373523621345157E-3</v>
      </c>
      <c r="Y25" s="7">
        <v>136</v>
      </c>
      <c r="Z25" s="46"/>
    </row>
    <row r="26" spans="1:26" s="26" customFormat="1" x14ac:dyDescent="0.25">
      <c r="A26" s="26">
        <v>10</v>
      </c>
      <c r="B26" s="26">
        <v>641</v>
      </c>
      <c r="C26" s="26">
        <v>15000</v>
      </c>
      <c r="D26" s="26">
        <v>12419</v>
      </c>
      <c r="E26" s="26">
        <v>11556</v>
      </c>
      <c r="F26" s="26">
        <v>14108</v>
      </c>
      <c r="G26" s="27"/>
      <c r="H26" s="7"/>
      <c r="I26" s="28">
        <f t="shared" si="0"/>
        <v>3444</v>
      </c>
      <c r="J26" s="27">
        <f t="shared" si="0"/>
        <v>-1689</v>
      </c>
      <c r="K26" s="7"/>
      <c r="L26" s="28">
        <f t="shared" ca="1" si="1"/>
        <v>3483.4090632251418</v>
      </c>
      <c r="M26" s="26">
        <f t="shared" ca="1" si="2"/>
        <v>-1688.6315516821087</v>
      </c>
      <c r="N26" s="26">
        <f t="shared" ca="1" si="3"/>
        <v>-0.90085025183160905</v>
      </c>
      <c r="O26" s="27">
        <f t="shared" ca="1" si="4"/>
        <v>-0.43738854142999611</v>
      </c>
      <c r="P26" s="7"/>
      <c r="Q26" s="28">
        <f t="shared" ca="1" si="5"/>
        <v>-0.90471808334792436</v>
      </c>
      <c r="R26" s="27">
        <f t="shared" ca="1" si="6"/>
        <v>56.655454626665289</v>
      </c>
      <c r="S26" s="7"/>
      <c r="T26" s="28">
        <f t="shared" si="7"/>
        <v>56.636999999999993</v>
      </c>
      <c r="U26" s="27">
        <f t="shared" si="8"/>
        <v>0.98850212845202823</v>
      </c>
      <c r="V26" s="7"/>
      <c r="W26" s="28">
        <f t="shared" ca="1" si="9"/>
        <v>1.8454626665295848E-2</v>
      </c>
      <c r="X26" s="27">
        <f t="shared" ca="1" si="10"/>
        <v>-6.4560580584824834E-3</v>
      </c>
      <c r="Y26" s="7">
        <v>135</v>
      </c>
      <c r="Z26" s="46"/>
    </row>
    <row r="27" spans="1:26" s="26" customFormat="1" x14ac:dyDescent="0.25">
      <c r="A27" s="26">
        <v>11</v>
      </c>
      <c r="B27" s="26">
        <v>624</v>
      </c>
      <c r="C27" s="26">
        <v>15065</v>
      </c>
      <c r="D27" s="26">
        <v>12588</v>
      </c>
      <c r="E27" s="26">
        <v>11473</v>
      </c>
      <c r="F27" s="26">
        <v>13925</v>
      </c>
      <c r="G27" s="27"/>
      <c r="H27" s="7"/>
      <c r="I27" s="28">
        <f t="shared" si="0"/>
        <v>3592</v>
      </c>
      <c r="J27" s="27">
        <f t="shared" si="0"/>
        <v>-1337</v>
      </c>
      <c r="K27" s="7"/>
      <c r="L27" s="28">
        <f t="shared" ca="1" si="1"/>
        <v>3631.4090632251418</v>
      </c>
      <c r="M27" s="26">
        <f t="shared" ca="1" si="2"/>
        <v>-1336.6315516821087</v>
      </c>
      <c r="N27" s="26">
        <f t="shared" ca="1" si="3"/>
        <v>-0.93912477970105113</v>
      </c>
      <c r="O27" s="27">
        <f t="shared" ca="1" si="4"/>
        <v>-0.34621366883568</v>
      </c>
      <c r="P27" s="7"/>
      <c r="Q27" s="28">
        <f t="shared" ca="1" si="5"/>
        <v>-0.94219503206599275</v>
      </c>
      <c r="R27" s="27">
        <f t="shared" ca="1" si="6"/>
        <v>62.280956157053083</v>
      </c>
      <c r="S27" s="7"/>
      <c r="T27" s="28">
        <f t="shared" si="7"/>
        <v>62.252999999999993</v>
      </c>
      <c r="U27" s="27">
        <f t="shared" si="8"/>
        <v>1.0865198192440297</v>
      </c>
      <c r="V27" s="7"/>
      <c r="W27" s="28">
        <f t="shared" ca="1" si="9"/>
        <v>2.795615705309018E-2</v>
      </c>
      <c r="X27" s="27">
        <f t="shared" ca="1" si="10"/>
        <v>2.6331843135160682E-2</v>
      </c>
      <c r="Y27" s="7">
        <v>134</v>
      </c>
      <c r="Z27" s="46"/>
    </row>
    <row r="28" spans="1:26" s="26" customFormat="1" x14ac:dyDescent="0.25">
      <c r="A28" s="26">
        <v>12</v>
      </c>
      <c r="B28" s="26">
        <v>622</v>
      </c>
      <c r="C28" s="26">
        <v>15122</v>
      </c>
      <c r="D28" s="26">
        <v>12762</v>
      </c>
      <c r="E28" s="26">
        <v>11413</v>
      </c>
      <c r="F28" s="26">
        <v>13742</v>
      </c>
      <c r="G28" s="27"/>
      <c r="H28" s="7"/>
      <c r="I28" s="28">
        <f t="shared" si="0"/>
        <v>3709</v>
      </c>
      <c r="J28" s="27">
        <f t="shared" si="0"/>
        <v>-980</v>
      </c>
      <c r="K28" s="7"/>
      <c r="L28" s="28">
        <f t="shared" ca="1" si="1"/>
        <v>3748.4090632251418</v>
      </c>
      <c r="M28" s="26">
        <f t="shared" ca="1" si="2"/>
        <v>-979.63155168210858</v>
      </c>
      <c r="N28" s="26">
        <f t="shared" ca="1" si="3"/>
        <v>-0.96938234565189396</v>
      </c>
      <c r="O28" s="27">
        <f t="shared" ca="1" si="4"/>
        <v>-0.25374369861928547</v>
      </c>
      <c r="P28" s="7"/>
      <c r="Q28" s="28">
        <f t="shared" ca="1" si="5"/>
        <v>-0.97164336086742376</v>
      </c>
      <c r="R28" s="27">
        <f t="shared" ca="1" si="6"/>
        <v>67.821168540707447</v>
      </c>
      <c r="S28" s="7"/>
      <c r="T28" s="28">
        <f t="shared" si="7"/>
        <v>67.850999999999999</v>
      </c>
      <c r="U28" s="27">
        <f t="shared" si="8"/>
        <v>1.1842233507706725</v>
      </c>
      <c r="V28" s="7"/>
      <c r="W28" s="28">
        <f t="shared" ca="1" si="9"/>
        <v>-2.9831459292552154E-2</v>
      </c>
      <c r="X28" s="27">
        <f t="shared" ca="1" si="10"/>
        <v>9.2341595749488192E-2</v>
      </c>
      <c r="Y28" s="7">
        <v>133</v>
      </c>
      <c r="Z28" s="46"/>
    </row>
    <row r="29" spans="1:26" s="26" customFormat="1" x14ac:dyDescent="0.25">
      <c r="A29" s="26">
        <v>13</v>
      </c>
      <c r="B29" s="26">
        <v>603</v>
      </c>
      <c r="C29" s="26">
        <v>15161</v>
      </c>
      <c r="D29" s="26">
        <v>12942</v>
      </c>
      <c r="E29" s="26">
        <v>11372</v>
      </c>
      <c r="F29" s="26">
        <v>13560</v>
      </c>
      <c r="G29" s="27"/>
      <c r="H29" s="7"/>
      <c r="I29" s="28">
        <f t="shared" si="0"/>
        <v>3789</v>
      </c>
      <c r="J29" s="27">
        <f t="shared" si="0"/>
        <v>-618</v>
      </c>
      <c r="K29" s="7"/>
      <c r="L29" s="28">
        <f t="shared" ca="1" si="1"/>
        <v>3828.4090632251418</v>
      </c>
      <c r="M29" s="26">
        <f t="shared" ca="1" si="2"/>
        <v>-617.63155168210858</v>
      </c>
      <c r="N29" s="26">
        <f t="shared" ca="1" si="3"/>
        <v>-0.99007127963537622</v>
      </c>
      <c r="O29" s="27">
        <f t="shared" ca="1" si="4"/>
        <v>-0.15997863078081259</v>
      </c>
      <c r="P29" s="7"/>
      <c r="Q29" s="28">
        <f t="shared" ca="1" si="5"/>
        <v>-0.99151134011563302</v>
      </c>
      <c r="R29" s="27">
        <f t="shared" ca="1" si="6"/>
        <v>73.291449678102992</v>
      </c>
      <c r="S29" s="7"/>
      <c r="T29" s="28">
        <f t="shared" si="7"/>
        <v>73.277999999999992</v>
      </c>
      <c r="U29" s="27">
        <f t="shared" si="8"/>
        <v>1.2789423692764046</v>
      </c>
      <c r="V29" s="7"/>
      <c r="W29" s="28">
        <f t="shared" ca="1" si="9"/>
        <v>1.3449678103000906E-2</v>
      </c>
      <c r="X29" s="27">
        <f t="shared" ca="1" si="10"/>
        <v>-7.5547640062083588E-2</v>
      </c>
      <c r="Y29" s="7">
        <v>132</v>
      </c>
      <c r="Z29" s="46"/>
    </row>
    <row r="30" spans="1:26" s="26" customFormat="1" x14ac:dyDescent="0.25">
      <c r="A30" s="26">
        <v>14</v>
      </c>
      <c r="B30" s="26">
        <v>620</v>
      </c>
      <c r="C30" s="26">
        <v>15179</v>
      </c>
      <c r="D30" s="26">
        <v>13129</v>
      </c>
      <c r="E30" s="26">
        <v>11352</v>
      </c>
      <c r="F30" s="26">
        <v>13373</v>
      </c>
      <c r="G30" s="27"/>
      <c r="H30" s="7"/>
      <c r="I30" s="28">
        <f t="shared" si="0"/>
        <v>3827</v>
      </c>
      <c r="J30" s="27">
        <f t="shared" si="0"/>
        <v>-244</v>
      </c>
      <c r="K30" s="7"/>
      <c r="L30" s="28">
        <f t="shared" ca="1" si="1"/>
        <v>3866.4090632251418</v>
      </c>
      <c r="M30" s="26">
        <f t="shared" ca="1" si="2"/>
        <v>-243.63155168210864</v>
      </c>
      <c r="N30" s="26">
        <f t="shared" ca="1" si="3"/>
        <v>-0.99989852327753026</v>
      </c>
      <c r="O30" s="27">
        <f t="shared" ca="1" si="4"/>
        <v>-6.3105328649351713E-2</v>
      </c>
      <c r="P30" s="7"/>
      <c r="Q30" s="28">
        <f t="shared" ca="1" si="5"/>
        <v>-1.0004899716014677</v>
      </c>
      <c r="R30" s="27">
        <f t="shared" ca="1" si="6"/>
        <v>78.847914962810762</v>
      </c>
      <c r="S30" s="7"/>
      <c r="T30" s="28">
        <f t="shared" si="7"/>
        <v>78.85799999999999</v>
      </c>
      <c r="U30" s="27">
        <f t="shared" si="8"/>
        <v>1.3763317415376881</v>
      </c>
      <c r="V30" s="7"/>
      <c r="W30" s="28">
        <f t="shared" ca="1" si="9"/>
        <v>-1.0085037189227819E-2</v>
      </c>
      <c r="X30" s="27">
        <f t="shared" ca="1" si="10"/>
        <v>1.8308068565346503E-2</v>
      </c>
      <c r="Y30" s="7">
        <v>131</v>
      </c>
      <c r="Z30" s="46"/>
    </row>
    <row r="31" spans="1:26" s="26" customFormat="1" x14ac:dyDescent="0.25">
      <c r="A31" s="26">
        <v>15</v>
      </c>
      <c r="B31" s="26">
        <v>624</v>
      </c>
      <c r="C31" s="26">
        <v>15186</v>
      </c>
      <c r="D31" s="26">
        <v>13323</v>
      </c>
      <c r="E31" s="26">
        <v>11349</v>
      </c>
      <c r="F31" s="26">
        <v>13188</v>
      </c>
      <c r="G31" s="27"/>
      <c r="H31" s="7"/>
      <c r="I31" s="28">
        <f t="shared" si="0"/>
        <v>3837</v>
      </c>
      <c r="J31" s="27">
        <f t="shared" si="0"/>
        <v>135</v>
      </c>
      <c r="K31" s="7"/>
      <c r="L31" s="28">
        <f t="shared" ca="1" si="1"/>
        <v>3876.4090632251418</v>
      </c>
      <c r="M31" s="26">
        <f t="shared" ca="1" si="2"/>
        <v>135.36844831789136</v>
      </c>
      <c r="N31" s="26">
        <f t="shared" ca="1" si="3"/>
        <v>-1.0024846400254657</v>
      </c>
      <c r="O31" s="27">
        <f t="shared" ca="1" si="4"/>
        <v>3.5063071104187542E-2</v>
      </c>
      <c r="P31" s="7"/>
      <c r="Q31" s="28">
        <f t="shared" ca="1" si="5"/>
        <v>-1.0022158479889571</v>
      </c>
      <c r="R31" s="27">
        <f t="shared" ca="1" si="6"/>
        <v>84.460739200394869</v>
      </c>
      <c r="S31" s="7"/>
      <c r="T31" s="28">
        <f t="shared" si="7"/>
        <v>84.47399999999999</v>
      </c>
      <c r="U31" s="27">
        <f t="shared" si="8"/>
        <v>1.4743494323296895</v>
      </c>
      <c r="V31" s="7"/>
      <c r="W31" s="28">
        <f t="shared" ca="1" si="9"/>
        <v>-1.326079960512061E-2</v>
      </c>
      <c r="X31" s="27">
        <f t="shared" ca="1" si="10"/>
        <v>4.3534569739378526E-2</v>
      </c>
      <c r="Y31" s="7">
        <v>130</v>
      </c>
      <c r="Z31" s="46"/>
    </row>
    <row r="32" spans="1:26" s="26" customFormat="1" x14ac:dyDescent="0.25">
      <c r="A32" s="26">
        <v>16</v>
      </c>
      <c r="B32" s="26">
        <v>635</v>
      </c>
      <c r="C32" s="26">
        <v>15168</v>
      </c>
      <c r="D32" s="26">
        <v>13510</v>
      </c>
      <c r="E32" s="26">
        <v>11364</v>
      </c>
      <c r="F32" s="26">
        <v>12992</v>
      </c>
      <c r="G32" s="27"/>
      <c r="H32" s="7"/>
      <c r="I32" s="28">
        <f t="shared" si="0"/>
        <v>3804</v>
      </c>
      <c r="J32" s="27">
        <f t="shared" si="0"/>
        <v>518</v>
      </c>
      <c r="K32" s="7"/>
      <c r="L32" s="28">
        <f t="shared" ca="1" si="1"/>
        <v>3843.4090632251418</v>
      </c>
      <c r="M32" s="26">
        <f t="shared" ca="1" si="2"/>
        <v>518.36844831789142</v>
      </c>
      <c r="N32" s="26">
        <f t="shared" ca="1" si="3"/>
        <v>-0.99395045475727917</v>
      </c>
      <c r="O32" s="27">
        <f t="shared" ca="1" si="4"/>
        <v>0.1342675489553895</v>
      </c>
      <c r="P32" s="7"/>
      <c r="Q32" s="28">
        <f t="shared" ca="1" si="5"/>
        <v>-0.99281191521216405</v>
      </c>
      <c r="R32" s="27">
        <f t="shared" ca="1" si="6"/>
        <v>90.158965414473187</v>
      </c>
      <c r="S32" s="7"/>
      <c r="T32" s="28">
        <f t="shared" si="7"/>
        <v>90.188999999999993</v>
      </c>
      <c r="U32" s="27">
        <f t="shared" si="8"/>
        <v>1.5740949990811657</v>
      </c>
      <c r="V32" s="7"/>
      <c r="W32" s="28">
        <f t="shared" ca="1" si="9"/>
        <v>-3.0034585526806268E-2</v>
      </c>
      <c r="X32" s="27">
        <f t="shared" ca="1" si="10"/>
        <v>-0.12262509107897301</v>
      </c>
      <c r="Y32" s="7">
        <v>129</v>
      </c>
      <c r="Z32" s="46"/>
    </row>
    <row r="33" spans="1:26" s="26" customFormat="1" x14ac:dyDescent="0.25">
      <c r="A33" s="26">
        <v>17</v>
      </c>
      <c r="B33" s="26">
        <v>624</v>
      </c>
      <c r="C33" s="26">
        <v>15139</v>
      </c>
      <c r="D33" s="26">
        <v>13702</v>
      </c>
      <c r="E33" s="26">
        <v>11395</v>
      </c>
      <c r="F33" s="26">
        <v>12809</v>
      </c>
      <c r="G33" s="27"/>
      <c r="H33" s="7"/>
      <c r="I33" s="28">
        <f t="shared" si="0"/>
        <v>3744</v>
      </c>
      <c r="J33" s="27">
        <f t="shared" si="0"/>
        <v>893</v>
      </c>
      <c r="K33" s="7"/>
      <c r="L33" s="28">
        <f t="shared" ca="1" si="1"/>
        <v>3783.4090632251418</v>
      </c>
      <c r="M33" s="26">
        <f t="shared" ca="1" si="2"/>
        <v>893.36844831789142</v>
      </c>
      <c r="N33" s="26">
        <f t="shared" ca="1" si="3"/>
        <v>-0.9784337542696675</v>
      </c>
      <c r="O33" s="27">
        <f t="shared" ca="1" si="4"/>
        <v>0.23139987061126607</v>
      </c>
      <c r="P33" s="7"/>
      <c r="Q33" s="28">
        <f t="shared" ca="1" si="5"/>
        <v>-0.97644335927493131</v>
      </c>
      <c r="R33" s="27">
        <f t="shared" ca="1" si="6"/>
        <v>95.789173416592007</v>
      </c>
      <c r="S33" s="7"/>
      <c r="T33" s="28">
        <f t="shared" si="7"/>
        <v>95.804999999999993</v>
      </c>
      <c r="U33" s="27">
        <f t="shared" si="8"/>
        <v>1.6721126898731673</v>
      </c>
      <c r="V33" s="7"/>
      <c r="W33" s="28">
        <f t="shared" ca="1" si="9"/>
        <v>-1.5826583407985595E-2</v>
      </c>
      <c r="X33" s="27">
        <f t="shared" ca="1" si="10"/>
        <v>-3.5095909097293543E-2</v>
      </c>
      <c r="Y33" s="7">
        <v>128</v>
      </c>
      <c r="Z33" s="46"/>
    </row>
    <row r="34" spans="1:26" s="26" customFormat="1" x14ac:dyDescent="0.25">
      <c r="A34" s="26">
        <v>18</v>
      </c>
      <c r="B34" s="26">
        <v>635</v>
      </c>
      <c r="C34" s="26">
        <v>15082</v>
      </c>
      <c r="D34" s="26">
        <v>13885</v>
      </c>
      <c r="E34" s="26">
        <v>11450</v>
      </c>
      <c r="F34" s="26">
        <v>12628</v>
      </c>
      <c r="G34" s="27"/>
      <c r="H34" s="7"/>
      <c r="I34" s="28">
        <f t="shared" si="0"/>
        <v>3632</v>
      </c>
      <c r="J34" s="27">
        <f t="shared" si="0"/>
        <v>1257</v>
      </c>
      <c r="K34" s="7"/>
      <c r="L34" s="28">
        <f t="shared" ca="1" si="1"/>
        <v>3671.4090632251418</v>
      </c>
      <c r="M34" s="26">
        <f t="shared" ca="1" si="2"/>
        <v>1257.3684483178913</v>
      </c>
      <c r="N34" s="26">
        <f t="shared" ca="1" si="3"/>
        <v>-0.94946924669279231</v>
      </c>
      <c r="O34" s="27">
        <f t="shared" ca="1" si="4"/>
        <v>0.32568297749857023</v>
      </c>
      <c r="P34" s="7"/>
      <c r="Q34" s="28">
        <f t="shared" ca="1" si="5"/>
        <v>-0.9466514501013954</v>
      </c>
      <c r="R34" s="27">
        <f t="shared" ca="1" si="6"/>
        <v>101.44213685031849</v>
      </c>
      <c r="S34" s="7"/>
      <c r="T34" s="28">
        <f t="shared" si="7"/>
        <v>101.52</v>
      </c>
      <c r="U34" s="27">
        <f t="shared" si="8"/>
        <v>1.7718582566246432</v>
      </c>
      <c r="V34" s="7"/>
      <c r="W34" s="28">
        <f t="shared" ca="1" si="9"/>
        <v>-7.7863149681505206E-2</v>
      </c>
      <c r="X34" s="27">
        <f t="shared" ca="1" si="10"/>
        <v>2.8945821935707272E-2</v>
      </c>
      <c r="Y34" s="7">
        <v>127</v>
      </c>
      <c r="Z34" s="46"/>
    </row>
    <row r="35" spans="1:26" s="26" customFormat="1" x14ac:dyDescent="0.25">
      <c r="A35" s="26">
        <v>19</v>
      </c>
      <c r="B35" s="26">
        <v>634</v>
      </c>
      <c r="C35" s="26">
        <v>15017</v>
      </c>
      <c r="D35" s="26">
        <v>14059</v>
      </c>
      <c r="E35" s="26">
        <v>11521</v>
      </c>
      <c r="F35" s="26">
        <v>12449</v>
      </c>
      <c r="G35" s="27"/>
      <c r="H35" s="7"/>
      <c r="I35" s="28">
        <f t="shared" si="0"/>
        <v>3496</v>
      </c>
      <c r="J35" s="27">
        <f t="shared" si="0"/>
        <v>1610</v>
      </c>
      <c r="K35" s="7"/>
      <c r="L35" s="28">
        <f t="shared" ca="1" si="1"/>
        <v>3535.4090632251418</v>
      </c>
      <c r="M35" s="26">
        <f t="shared" ca="1" si="2"/>
        <v>1610.3684483178913</v>
      </c>
      <c r="N35" s="26">
        <f t="shared" ca="1" si="3"/>
        <v>-0.91429805892087246</v>
      </c>
      <c r="O35" s="27">
        <f t="shared" ca="1" si="4"/>
        <v>0.41711686961730204</v>
      </c>
      <c r="P35" s="7"/>
      <c r="Q35" s="28">
        <f t="shared" ca="1" si="5"/>
        <v>-0.91067759266228299</v>
      </c>
      <c r="R35" s="27">
        <f t="shared" ca="1" si="6"/>
        <v>107.06619173629929</v>
      </c>
      <c r="S35" s="7"/>
      <c r="T35" s="28">
        <f t="shared" si="7"/>
        <v>107.226</v>
      </c>
      <c r="U35" s="27">
        <f t="shared" si="8"/>
        <v>1.8714467437434397</v>
      </c>
      <c r="V35" s="7"/>
      <c r="W35" s="28">
        <f t="shared" ca="1" si="9"/>
        <v>-0.159808263700711</v>
      </c>
      <c r="X35" s="27">
        <f t="shared" ca="1" si="10"/>
        <v>8.2407089540296852E-2</v>
      </c>
      <c r="Y35" s="7">
        <v>126</v>
      </c>
      <c r="Z35" s="46"/>
    </row>
    <row r="36" spans="1:26" s="26" customFormat="1" x14ac:dyDescent="0.25">
      <c r="A36" s="26">
        <v>20</v>
      </c>
      <c r="B36" s="26">
        <v>608</v>
      </c>
      <c r="C36" s="26">
        <v>14927</v>
      </c>
      <c r="D36" s="26">
        <v>14226</v>
      </c>
      <c r="E36" s="26">
        <v>11604</v>
      </c>
      <c r="F36" s="26">
        <v>12287</v>
      </c>
      <c r="G36" s="27"/>
      <c r="H36" s="7"/>
      <c r="I36" s="28">
        <f t="shared" si="0"/>
        <v>3323</v>
      </c>
      <c r="J36" s="27">
        <f t="shared" si="0"/>
        <v>1939</v>
      </c>
      <c r="K36" s="7"/>
      <c r="L36" s="28">
        <f t="shared" ca="1" si="1"/>
        <v>3362.4090632251418</v>
      </c>
      <c r="M36" s="26">
        <f t="shared" ca="1" si="2"/>
        <v>1939.3684483178913</v>
      </c>
      <c r="N36" s="26">
        <f t="shared" ca="1" si="3"/>
        <v>-0.86955823918159214</v>
      </c>
      <c r="O36" s="27">
        <f t="shared" ca="1" si="4"/>
        <v>0.50233429315005773</v>
      </c>
      <c r="P36" s="7"/>
      <c r="Q36" s="28">
        <f t="shared" ca="1" si="5"/>
        <v>-0.86518921641013635</v>
      </c>
      <c r="R36" s="27">
        <f t="shared" ca="1" si="6"/>
        <v>112.59675169508228</v>
      </c>
      <c r="S36" s="7"/>
      <c r="T36" s="28">
        <f t="shared" si="7"/>
        <v>112.69799999999999</v>
      </c>
      <c r="U36" s="27">
        <f t="shared" si="8"/>
        <v>1.9669511604125693</v>
      </c>
      <c r="V36" s="7"/>
      <c r="W36" s="28">
        <f t="shared" ca="1" si="9"/>
        <v>-0.10124830491771775</v>
      </c>
      <c r="X36" s="27">
        <f t="shared" ca="1" si="10"/>
        <v>3.261646001932661E-2</v>
      </c>
      <c r="Y36" s="7">
        <v>125</v>
      </c>
      <c r="Z36" s="46"/>
    </row>
    <row r="37" spans="1:26" s="26" customFormat="1" x14ac:dyDescent="0.25">
      <c r="A37" s="26">
        <v>21</v>
      </c>
      <c r="B37" s="26">
        <v>614</v>
      </c>
      <c r="C37" s="26">
        <v>14829</v>
      </c>
      <c r="D37" s="26">
        <v>14385</v>
      </c>
      <c r="E37" s="26">
        <v>11710</v>
      </c>
      <c r="F37" s="26">
        <v>12132</v>
      </c>
      <c r="G37" s="27"/>
      <c r="H37" s="7"/>
      <c r="I37" s="28">
        <f t="shared" si="0"/>
        <v>3119</v>
      </c>
      <c r="J37" s="27">
        <f t="shared" si="0"/>
        <v>2253</v>
      </c>
      <c r="K37" s="7"/>
      <c r="L37" s="28">
        <f t="shared" ca="1" si="1"/>
        <v>3158.4090632251418</v>
      </c>
      <c r="M37" s="26">
        <f t="shared" ca="1" si="2"/>
        <v>2253.3684483178913</v>
      </c>
      <c r="N37" s="26">
        <f t="shared" ca="1" si="3"/>
        <v>-0.81680145752371236</v>
      </c>
      <c r="O37" s="27">
        <f t="shared" ca="1" si="4"/>
        <v>0.58366642381657841</v>
      </c>
      <c r="P37" s="7"/>
      <c r="Q37" s="28">
        <f t="shared" ca="1" si="5"/>
        <v>-0.8117176207518263</v>
      </c>
      <c r="R37" s="27">
        <f t="shared" ca="1" si="6"/>
        <v>118.17509609121043</v>
      </c>
      <c r="S37" s="7"/>
      <c r="T37" s="28">
        <f t="shared" si="7"/>
        <v>118.22399999999999</v>
      </c>
      <c r="U37" s="27">
        <f t="shared" si="8"/>
        <v>2.0633980548777759</v>
      </c>
      <c r="V37" s="7"/>
      <c r="W37" s="28">
        <f t="shared" ca="1" si="9"/>
        <v>-4.8903908789554862E-2</v>
      </c>
      <c r="X37" s="27">
        <f t="shared" ca="1" si="10"/>
        <v>-1.0656264916121927E-2</v>
      </c>
      <c r="Y37" s="7">
        <v>124</v>
      </c>
      <c r="Z37" s="46"/>
    </row>
    <row r="38" spans="1:26" s="26" customFormat="1" x14ac:dyDescent="0.25">
      <c r="A38" s="26">
        <v>22</v>
      </c>
      <c r="B38" s="26">
        <v>618</v>
      </c>
      <c r="C38" s="26">
        <v>14717</v>
      </c>
      <c r="D38" s="26">
        <v>14533</v>
      </c>
      <c r="E38" s="26">
        <v>11825</v>
      </c>
      <c r="F38" s="26">
        <v>11985</v>
      </c>
      <c r="G38" s="27"/>
      <c r="H38" s="7"/>
      <c r="I38" s="28">
        <f t="shared" si="0"/>
        <v>2892</v>
      </c>
      <c r="J38" s="27">
        <f t="shared" si="0"/>
        <v>2548</v>
      </c>
      <c r="K38" s="7"/>
      <c r="L38" s="28">
        <f t="shared" ca="1" si="1"/>
        <v>2931.4090632251418</v>
      </c>
      <c r="M38" s="26">
        <f t="shared" ca="1" si="2"/>
        <v>2548.3684483178913</v>
      </c>
      <c r="N38" s="26">
        <f t="shared" ca="1" si="3"/>
        <v>-0.75809660734558149</v>
      </c>
      <c r="O38" s="27">
        <f t="shared" ca="1" si="4"/>
        <v>0.6600771835192013</v>
      </c>
      <c r="P38" s="7"/>
      <c r="Q38" s="28">
        <f t="shared" ca="1" si="5"/>
        <v>-0.75234085863822686</v>
      </c>
      <c r="R38" s="27">
        <f t="shared" ca="1" si="6"/>
        <v>123.71959813709122</v>
      </c>
      <c r="S38" s="7"/>
      <c r="T38" s="28">
        <f t="shared" si="7"/>
        <v>123.78599999999999</v>
      </c>
      <c r="U38" s="27">
        <f t="shared" si="8"/>
        <v>2.1604732678737006</v>
      </c>
      <c r="V38" s="7"/>
      <c r="W38" s="28">
        <f t="shared" ca="1" si="9"/>
        <v>-6.6401862908762155E-2</v>
      </c>
      <c r="X38" s="27">
        <f t="shared" ca="1" si="10"/>
        <v>4.6052921949225833E-2</v>
      </c>
      <c r="Y38" s="7">
        <v>123</v>
      </c>
      <c r="Z38" s="46"/>
    </row>
    <row r="39" spans="1:26" s="26" customFormat="1" x14ac:dyDescent="0.25">
      <c r="A39" s="26">
        <v>23</v>
      </c>
      <c r="B39" s="26">
        <v>622</v>
      </c>
      <c r="C39" s="26">
        <v>14588</v>
      </c>
      <c r="D39" s="26">
        <v>14670</v>
      </c>
      <c r="E39" s="26">
        <v>11955</v>
      </c>
      <c r="F39" s="26">
        <v>11851</v>
      </c>
      <c r="G39" s="27"/>
      <c r="H39" s="7"/>
      <c r="I39" s="28">
        <f t="shared" si="0"/>
        <v>2633</v>
      </c>
      <c r="J39" s="27">
        <f t="shared" si="0"/>
        <v>2819</v>
      </c>
      <c r="K39" s="7"/>
      <c r="L39" s="28">
        <f t="shared" ca="1" si="1"/>
        <v>2672.4090632251418</v>
      </c>
      <c r="M39" s="26">
        <f t="shared" ca="1" si="2"/>
        <v>2819.3684483178913</v>
      </c>
      <c r="N39" s="26">
        <f t="shared" ca="1" si="3"/>
        <v>-0.69111618357405769</v>
      </c>
      <c r="O39" s="27">
        <f t="shared" ca="1" si="4"/>
        <v>0.73027147463584807</v>
      </c>
      <c r="P39" s="7"/>
      <c r="Q39" s="28">
        <f t="shared" ca="1" si="5"/>
        <v>-0.68474268574208008</v>
      </c>
      <c r="R39" s="27">
        <f t="shared" ca="1" si="6"/>
        <v>129.29991677261739</v>
      </c>
      <c r="S39" s="7"/>
      <c r="T39" s="28">
        <f t="shared" si="7"/>
        <v>129.38399999999999</v>
      </c>
      <c r="U39" s="27">
        <f t="shared" si="8"/>
        <v>2.258176799400343</v>
      </c>
      <c r="V39" s="7"/>
      <c r="W39" s="28">
        <f t="shared" ca="1" si="9"/>
        <v>-8.408322738259244E-2</v>
      </c>
      <c r="X39" s="27">
        <f t="shared" ca="1" si="10"/>
        <v>2.5015201450742097E-2</v>
      </c>
      <c r="Y39" s="7">
        <v>122</v>
      </c>
      <c r="Z39" s="46"/>
    </row>
    <row r="40" spans="1:26" s="26" customFormat="1" x14ac:dyDescent="0.25">
      <c r="A40" s="26">
        <v>24</v>
      </c>
      <c r="B40" s="26">
        <v>628</v>
      </c>
      <c r="C40" s="26">
        <v>14431</v>
      </c>
      <c r="D40" s="26">
        <v>14786</v>
      </c>
      <c r="E40" s="26">
        <v>12093</v>
      </c>
      <c r="F40" s="26">
        <v>11720</v>
      </c>
      <c r="G40" s="27"/>
      <c r="H40" s="7"/>
      <c r="I40" s="28">
        <f t="shared" si="0"/>
        <v>2338</v>
      </c>
      <c r="J40" s="27">
        <f t="shared" si="0"/>
        <v>3066</v>
      </c>
      <c r="K40" s="7"/>
      <c r="L40" s="28">
        <f t="shared" ca="1" si="1"/>
        <v>2377.4090632251418</v>
      </c>
      <c r="M40" s="26">
        <f t="shared" ca="1" si="2"/>
        <v>3066.3684483178913</v>
      </c>
      <c r="N40" s="26">
        <f t="shared" ca="1" si="3"/>
        <v>-0.61482573950996688</v>
      </c>
      <c r="O40" s="27">
        <f t="shared" ca="1" si="4"/>
        <v>0.79424929716651882</v>
      </c>
      <c r="P40" s="7"/>
      <c r="Q40" s="28">
        <f t="shared" ca="1" si="5"/>
        <v>-0.60788861563899643</v>
      </c>
      <c r="R40" s="27">
        <f t="shared" ca="1" si="6"/>
        <v>135.02794432625433</v>
      </c>
      <c r="S40" s="7"/>
      <c r="T40" s="28">
        <f t="shared" si="7"/>
        <v>135.03599999999997</v>
      </c>
      <c r="U40" s="27">
        <f t="shared" si="8"/>
        <v>2.3568228087230625</v>
      </c>
      <c r="V40" s="7"/>
      <c r="W40" s="28">
        <f t="shared" ca="1" si="9"/>
        <v>-8.0556737456447536E-3</v>
      </c>
      <c r="X40" s="27">
        <f t="shared" ca="1" si="10"/>
        <v>4.1923083805102124E-2</v>
      </c>
      <c r="Y40" s="7">
        <v>121</v>
      </c>
      <c r="Z40" s="46"/>
    </row>
    <row r="41" spans="1:26" s="26" customFormat="1" x14ac:dyDescent="0.25">
      <c r="A41" s="26">
        <v>25</v>
      </c>
      <c r="B41" s="26">
        <v>634</v>
      </c>
      <c r="C41" s="26">
        <v>14284</v>
      </c>
      <c r="D41" s="26">
        <v>14908</v>
      </c>
      <c r="E41" s="26">
        <v>12254</v>
      </c>
      <c r="F41" s="26">
        <v>11618</v>
      </c>
      <c r="G41" s="27"/>
      <c r="H41" s="7"/>
      <c r="I41" s="28">
        <f t="shared" si="0"/>
        <v>2030</v>
      </c>
      <c r="J41" s="27">
        <f t="shared" si="0"/>
        <v>3290</v>
      </c>
      <c r="K41" s="7"/>
      <c r="L41" s="28">
        <f t="shared" ca="1" si="1"/>
        <v>2069.4090632251418</v>
      </c>
      <c r="M41" s="26">
        <f t="shared" ca="1" si="2"/>
        <v>3290.3684483178913</v>
      </c>
      <c r="N41" s="26">
        <f t="shared" ca="1" si="3"/>
        <v>-0.53517334367356018</v>
      </c>
      <c r="O41" s="27">
        <f t="shared" ca="1" si="4"/>
        <v>0.85226967063562908</v>
      </c>
      <c r="P41" s="7"/>
      <c r="Q41" s="28">
        <f t="shared" ca="1" si="5"/>
        <v>-0.52772467524369193</v>
      </c>
      <c r="R41" s="27">
        <f t="shared" ca="1" si="6"/>
        <v>140.691274836486</v>
      </c>
      <c r="S41" s="7"/>
      <c r="T41" s="28">
        <f t="shared" si="7"/>
        <v>140.74199999999996</v>
      </c>
      <c r="U41" s="27">
        <f t="shared" si="8"/>
        <v>2.4564112958418587</v>
      </c>
      <c r="V41" s="7"/>
      <c r="W41" s="28">
        <f t="shared" ca="1" si="9"/>
        <v>-5.0725163513959615E-2</v>
      </c>
      <c r="X41" s="27">
        <f t="shared" ca="1" si="10"/>
        <v>6.4399445361146945E-2</v>
      </c>
      <c r="Y41" s="7">
        <v>120</v>
      </c>
      <c r="Z41" s="46"/>
    </row>
    <row r="42" spans="1:26" s="26" customFormat="1" x14ac:dyDescent="0.25">
      <c r="A42" s="26">
        <v>26</v>
      </c>
      <c r="B42" s="26">
        <v>641</v>
      </c>
      <c r="C42" s="26">
        <v>14108</v>
      </c>
      <c r="D42" s="26">
        <v>14995</v>
      </c>
      <c r="E42" s="26">
        <v>12421</v>
      </c>
      <c r="F42" s="26">
        <v>11519</v>
      </c>
      <c r="G42" s="27"/>
      <c r="H42" s="7"/>
      <c r="I42" s="28">
        <f t="shared" si="0"/>
        <v>1687</v>
      </c>
      <c r="J42" s="27">
        <f t="shared" si="0"/>
        <v>3476</v>
      </c>
      <c r="K42" s="7"/>
      <c r="L42" s="28">
        <f t="shared" ca="1" si="1"/>
        <v>1726.4090632251416</v>
      </c>
      <c r="M42" s="26">
        <f t="shared" ca="1" si="2"/>
        <v>3476.3684483178913</v>
      </c>
      <c r="N42" s="26">
        <f t="shared" ca="1" si="3"/>
        <v>-0.44646953921937993</v>
      </c>
      <c r="O42" s="27">
        <f t="shared" ca="1" si="4"/>
        <v>0.90044730217694391</v>
      </c>
      <c r="P42" s="7"/>
      <c r="Q42" s="28">
        <f t="shared" ca="1" si="5"/>
        <v>-0.43859523960487978</v>
      </c>
      <c r="R42" s="27">
        <f t="shared" ca="1" si="6"/>
        <v>146.48696913383287</v>
      </c>
      <c r="S42" s="7"/>
      <c r="T42" s="28">
        <f t="shared" si="7"/>
        <v>146.51099999999997</v>
      </c>
      <c r="U42" s="27">
        <f t="shared" si="8"/>
        <v>2.5570993403894118</v>
      </c>
      <c r="V42" s="7"/>
      <c r="W42" s="28">
        <f t="shared" ca="1" si="9"/>
        <v>-2.4030866167095155E-2</v>
      </c>
      <c r="X42" s="27">
        <f t="shared" ca="1" si="10"/>
        <v>7.8584863259067106E-2</v>
      </c>
      <c r="Y42" s="7">
        <v>119</v>
      </c>
      <c r="Z42" s="46"/>
    </row>
    <row r="43" spans="1:26" s="26" customFormat="1" x14ac:dyDescent="0.25">
      <c r="A43" s="26">
        <v>27</v>
      </c>
      <c r="B43" s="26">
        <v>618</v>
      </c>
      <c r="C43" s="26">
        <v>13943</v>
      </c>
      <c r="D43" s="26">
        <v>15075</v>
      </c>
      <c r="E43" s="26">
        <v>12599</v>
      </c>
      <c r="F43" s="26">
        <v>11449</v>
      </c>
      <c r="G43" s="27"/>
      <c r="H43" s="7"/>
      <c r="I43" s="28">
        <f t="shared" si="0"/>
        <v>1344</v>
      </c>
      <c r="J43" s="27">
        <f t="shared" si="0"/>
        <v>3626</v>
      </c>
      <c r="K43" s="7"/>
      <c r="L43" s="28">
        <f t="shared" ca="1" si="1"/>
        <v>1383.4090632251416</v>
      </c>
      <c r="M43" s="26">
        <f t="shared" ca="1" si="2"/>
        <v>3626.3684483178913</v>
      </c>
      <c r="N43" s="26">
        <f t="shared" ca="1" si="3"/>
        <v>-0.35776573476519979</v>
      </c>
      <c r="O43" s="27">
        <f t="shared" ca="1" si="4"/>
        <v>0.93930023083929448</v>
      </c>
      <c r="P43" s="7"/>
      <c r="Q43" s="28">
        <f t="shared" ca="1" si="5"/>
        <v>-0.34954752488492108</v>
      </c>
      <c r="R43" s="27">
        <f t="shared" ca="1" si="6"/>
        <v>152.04498139662576</v>
      </c>
      <c r="S43" s="7"/>
      <c r="T43" s="28">
        <f t="shared" si="7"/>
        <v>152.07299999999998</v>
      </c>
      <c r="U43" s="27">
        <f t="shared" si="8"/>
        <v>2.6541745533853365</v>
      </c>
      <c r="V43" s="7"/>
      <c r="W43" s="28">
        <f t="shared" ca="1" si="9"/>
        <v>-2.8018603374221129E-2</v>
      </c>
      <c r="X43" s="27">
        <f t="shared" ca="1" si="10"/>
        <v>1.7138042207420767E-2</v>
      </c>
      <c r="Y43" s="7">
        <v>118</v>
      </c>
      <c r="Z43" s="46"/>
    </row>
    <row r="44" spans="1:26" s="26" customFormat="1" x14ac:dyDescent="0.25">
      <c r="A44" s="26">
        <v>28</v>
      </c>
      <c r="B44" s="26">
        <v>622</v>
      </c>
      <c r="C44" s="26">
        <v>13752</v>
      </c>
      <c r="D44" s="26">
        <v>15120</v>
      </c>
      <c r="E44" s="26">
        <v>12767</v>
      </c>
      <c r="F44" s="26">
        <v>11383</v>
      </c>
      <c r="G44" s="27"/>
      <c r="H44" s="7"/>
      <c r="I44" s="28">
        <f t="shared" si="0"/>
        <v>985</v>
      </c>
      <c r="J44" s="27">
        <f t="shared" si="0"/>
        <v>3737</v>
      </c>
      <c r="K44" s="7"/>
      <c r="L44" s="28">
        <f t="shared" ca="1" si="1"/>
        <v>1024.4090632251416</v>
      </c>
      <c r="M44" s="26">
        <f t="shared" ca="1" si="2"/>
        <v>3737.3684483178913</v>
      </c>
      <c r="N44" s="26">
        <f t="shared" ca="1" si="3"/>
        <v>-0.26492414351432314</v>
      </c>
      <c r="O44" s="27">
        <f t="shared" ca="1" si="4"/>
        <v>0.96805139804943396</v>
      </c>
      <c r="P44" s="7"/>
      <c r="Q44" s="28">
        <f t="shared" ca="1" si="5"/>
        <v>-0.25645039546282877</v>
      </c>
      <c r="R44" s="27">
        <f t="shared" ca="1" si="6"/>
        <v>157.6194078065721</v>
      </c>
      <c r="S44" s="7"/>
      <c r="T44" s="28">
        <f t="shared" si="7"/>
        <v>157.67099999999999</v>
      </c>
      <c r="U44" s="27">
        <f t="shared" si="8"/>
        <v>2.7518780849119793</v>
      </c>
      <c r="V44" s="7"/>
      <c r="W44" s="28">
        <f t="shared" ca="1" si="9"/>
        <v>-5.1592193427893562E-2</v>
      </c>
      <c r="X44" s="27">
        <f t="shared" ca="1" si="10"/>
        <v>7.4100157837904135E-2</v>
      </c>
      <c r="Y44" s="7">
        <v>117</v>
      </c>
      <c r="Z44" s="46"/>
    </row>
    <row r="45" spans="1:26" s="26" customFormat="1" x14ac:dyDescent="0.25">
      <c r="A45" s="26">
        <v>29</v>
      </c>
      <c r="B45" s="26">
        <v>602</v>
      </c>
      <c r="C45" s="26">
        <v>13585</v>
      </c>
      <c r="D45" s="26">
        <v>15171</v>
      </c>
      <c r="E45" s="26">
        <v>12962</v>
      </c>
      <c r="F45" s="26">
        <v>11356</v>
      </c>
      <c r="G45" s="27"/>
      <c r="H45" s="7"/>
      <c r="I45" s="28">
        <f t="shared" si="0"/>
        <v>623</v>
      </c>
      <c r="J45" s="27">
        <f t="shared" si="0"/>
        <v>3815</v>
      </c>
      <c r="K45" s="7"/>
      <c r="L45" s="28">
        <f t="shared" ca="1" si="1"/>
        <v>662.40906322514161</v>
      </c>
      <c r="M45" s="26">
        <f t="shared" ca="1" si="2"/>
        <v>3815.3684483178913</v>
      </c>
      <c r="N45" s="26">
        <f t="shared" ca="1" si="3"/>
        <v>-0.17130671723906596</v>
      </c>
      <c r="O45" s="27">
        <f t="shared" ca="1" si="4"/>
        <v>0.98825492095385625</v>
      </c>
      <c r="P45" s="7"/>
      <c r="Q45" s="28">
        <f t="shared" ca="1" si="5"/>
        <v>-0.16265231206472661</v>
      </c>
      <c r="R45" s="27">
        <f t="shared" ca="1" si="6"/>
        <v>163.11077495163363</v>
      </c>
      <c r="S45" s="7"/>
      <c r="T45" s="28">
        <f t="shared" si="7"/>
        <v>163.089</v>
      </c>
      <c r="U45" s="27">
        <f t="shared" si="8"/>
        <v>2.846440023785032</v>
      </c>
      <c r="V45" s="7"/>
      <c r="W45" s="28">
        <f t="shared" ca="1" si="9"/>
        <v>2.177495163363119E-2</v>
      </c>
      <c r="X45" s="27">
        <f t="shared" ca="1" si="10"/>
        <v>1.1877764654173006E-2</v>
      </c>
      <c r="Y45" s="7">
        <v>116</v>
      </c>
      <c r="Z45" s="46"/>
    </row>
    <row r="46" spans="1:26" s="26" customFormat="1" x14ac:dyDescent="0.25">
      <c r="A46" s="26">
        <v>30</v>
      </c>
      <c r="B46" s="26">
        <v>618</v>
      </c>
      <c r="C46" s="26">
        <v>13393</v>
      </c>
      <c r="D46" s="26">
        <v>15195</v>
      </c>
      <c r="E46" s="26">
        <v>13140</v>
      </c>
      <c r="F46" s="26">
        <v>11327</v>
      </c>
      <c r="G46" s="27"/>
      <c r="H46" s="7"/>
      <c r="I46" s="28">
        <f t="shared" si="0"/>
        <v>253</v>
      </c>
      <c r="J46" s="27">
        <f t="shared" si="0"/>
        <v>3868</v>
      </c>
      <c r="K46" s="7"/>
      <c r="L46" s="28">
        <f t="shared" ca="1" si="1"/>
        <v>292.40906322514161</v>
      </c>
      <c r="M46" s="26">
        <f t="shared" ca="1" si="2"/>
        <v>3868.3684483178913</v>
      </c>
      <c r="N46" s="26">
        <f t="shared" ca="1" si="3"/>
        <v>-7.5620397565460545E-2</v>
      </c>
      <c r="O46" s="27">
        <f t="shared" ca="1" si="4"/>
        <v>1.0019829557478868</v>
      </c>
      <c r="P46" s="7"/>
      <c r="Q46" s="28">
        <f t="shared" ca="1" si="5"/>
        <v>-6.6842006455938033E-2</v>
      </c>
      <c r="R46" s="27">
        <f t="shared" ca="1" si="6"/>
        <v>168.64050125238282</v>
      </c>
      <c r="S46" s="7"/>
      <c r="T46" s="28">
        <f t="shared" si="7"/>
        <v>168.65100000000001</v>
      </c>
      <c r="U46" s="27">
        <f t="shared" si="8"/>
        <v>2.9435152367809572</v>
      </c>
      <c r="V46" s="7"/>
      <c r="W46" s="28">
        <f t="shared" ca="1" si="9"/>
        <v>-1.0498747617191384E-2</v>
      </c>
      <c r="X46" s="27">
        <f t="shared" ca="1" si="10"/>
        <v>5.8794154877915616E-2</v>
      </c>
      <c r="Y46" s="7">
        <v>115</v>
      </c>
      <c r="Z46" s="46"/>
    </row>
    <row r="47" spans="1:26" s="26" customFormat="1" x14ac:dyDescent="0.25">
      <c r="A47" s="26">
        <v>31</v>
      </c>
      <c r="B47" s="26">
        <v>625</v>
      </c>
      <c r="C47" s="26">
        <v>13207</v>
      </c>
      <c r="D47" s="26">
        <v>15198</v>
      </c>
      <c r="E47" s="26">
        <v>13334</v>
      </c>
      <c r="F47" s="26">
        <v>11328</v>
      </c>
      <c r="G47" s="27"/>
      <c r="H47" s="7"/>
      <c r="I47" s="28">
        <f t="shared" si="0"/>
        <v>-127</v>
      </c>
      <c r="J47" s="27">
        <f t="shared" si="0"/>
        <v>3870</v>
      </c>
      <c r="K47" s="7"/>
      <c r="L47" s="28">
        <f t="shared" ca="1" si="1"/>
        <v>-87.590936774858363</v>
      </c>
      <c r="M47" s="26">
        <f t="shared" ca="1" si="2"/>
        <v>3870.3684483178913</v>
      </c>
      <c r="N47" s="26">
        <f t="shared" ca="1" si="3"/>
        <v>2.2652038856080157E-2</v>
      </c>
      <c r="O47" s="27">
        <f t="shared" ca="1" si="4"/>
        <v>1.0025009947967183</v>
      </c>
      <c r="P47" s="7"/>
      <c r="Q47" s="28">
        <f t="shared" ca="1" si="5"/>
        <v>3.1438743912115409E-2</v>
      </c>
      <c r="R47" s="27">
        <f t="shared" ca="1" si="6"/>
        <v>174.25325699716166</v>
      </c>
      <c r="S47" s="7"/>
      <c r="T47" s="28">
        <f t="shared" si="7"/>
        <v>174.27600000000001</v>
      </c>
      <c r="U47" s="27">
        <f t="shared" si="8"/>
        <v>3.0416900072056379</v>
      </c>
      <c r="V47" s="7"/>
      <c r="W47" s="28">
        <f t="shared" ca="1" si="9"/>
        <v>-2.2743002838353732E-2</v>
      </c>
      <c r="X47" s="27">
        <f t="shared" ca="1" si="10"/>
        <v>1.2590886284158387E-2</v>
      </c>
      <c r="Y47" s="7">
        <v>114</v>
      </c>
      <c r="Z47" s="46"/>
    </row>
    <row r="48" spans="1:26" s="26" customFormat="1" x14ac:dyDescent="0.25">
      <c r="A48" s="26">
        <v>32</v>
      </c>
      <c r="B48" s="26">
        <v>632</v>
      </c>
      <c r="C48" s="26">
        <v>13015</v>
      </c>
      <c r="D48" s="26">
        <v>15181</v>
      </c>
      <c r="E48" s="26">
        <v>13521</v>
      </c>
      <c r="F48" s="26">
        <v>11342</v>
      </c>
      <c r="G48" s="27"/>
      <c r="H48" s="7"/>
      <c r="I48" s="28">
        <f t="shared" si="0"/>
        <v>-506</v>
      </c>
      <c r="J48" s="27">
        <f t="shared" si="0"/>
        <v>3839</v>
      </c>
      <c r="K48" s="7"/>
      <c r="L48" s="28">
        <f t="shared" ca="1" si="1"/>
        <v>-466.59093677485839</v>
      </c>
      <c r="M48" s="26">
        <f t="shared" ca="1" si="2"/>
        <v>3839.3684483178913</v>
      </c>
      <c r="N48" s="26">
        <f t="shared" ca="1" si="3"/>
        <v>0.12066586360282734</v>
      </c>
      <c r="O48" s="27">
        <f t="shared" ca="1" si="4"/>
        <v>0.99447138953983238</v>
      </c>
      <c r="P48" s="7"/>
      <c r="Q48" s="28">
        <f t="shared" ca="1" si="5"/>
        <v>0.12938596183178919</v>
      </c>
      <c r="R48" s="27">
        <f t="shared" ca="1" si="6"/>
        <v>179.86987511931079</v>
      </c>
      <c r="S48" s="7"/>
      <c r="T48" s="28">
        <f t="shared" si="7"/>
        <v>179.964</v>
      </c>
      <c r="U48" s="27">
        <f t="shared" si="8"/>
        <v>3.140964335059075</v>
      </c>
      <c r="V48" s="7"/>
      <c r="W48" s="28">
        <f t="shared" ca="1" si="9"/>
        <v>-9.4124880689207657E-2</v>
      </c>
      <c r="X48" s="27">
        <f t="shared" ca="1" si="10"/>
        <v>0.10839202967068218</v>
      </c>
      <c r="Y48" s="7">
        <v>113</v>
      </c>
      <c r="Z48" s="46"/>
    </row>
    <row r="49" spans="1:26" s="26" customFormat="1" x14ac:dyDescent="0.25">
      <c r="A49" s="26">
        <v>33</v>
      </c>
      <c r="B49" s="26">
        <v>628</v>
      </c>
      <c r="C49" s="26">
        <v>12826</v>
      </c>
      <c r="D49" s="26">
        <v>15158</v>
      </c>
      <c r="E49" s="26">
        <v>13713</v>
      </c>
      <c r="F49" s="26">
        <v>11381</v>
      </c>
      <c r="G49" s="27"/>
      <c r="H49" s="7"/>
      <c r="I49" s="28">
        <f t="shared" si="0"/>
        <v>-887</v>
      </c>
      <c r="J49" s="27">
        <f t="shared" si="0"/>
        <v>3777</v>
      </c>
      <c r="K49" s="7"/>
      <c r="L49" s="28">
        <f t="shared" ca="1" si="1"/>
        <v>-847.59093677485839</v>
      </c>
      <c r="M49" s="26">
        <f t="shared" ca="1" si="2"/>
        <v>3777.3684483178913</v>
      </c>
      <c r="N49" s="26">
        <f t="shared" ca="1" si="3"/>
        <v>0.21919691169916158</v>
      </c>
      <c r="O49" s="27">
        <f t="shared" ca="1" si="4"/>
        <v>0.97841217902606081</v>
      </c>
      <c r="P49" s="7"/>
      <c r="Q49" s="28">
        <f t="shared" ca="1" si="5"/>
        <v>0.22778005217242284</v>
      </c>
      <c r="R49" s="27">
        <f t="shared" ca="1" si="6"/>
        <v>185.56238756398511</v>
      </c>
      <c r="S49" s="7"/>
      <c r="T49" s="28">
        <f t="shared" si="7"/>
        <v>185.61599999999999</v>
      </c>
      <c r="U49" s="27">
        <f t="shared" si="8"/>
        <v>3.2396103443817941</v>
      </c>
      <c r="V49" s="7"/>
      <c r="W49" s="28">
        <f t="shared" ca="1" si="9"/>
        <v>-5.361243601487331E-2</v>
      </c>
      <c r="X49" s="27">
        <f t="shared" ca="1" si="10"/>
        <v>1.4118517433814759E-2</v>
      </c>
      <c r="Y49" s="7">
        <v>112</v>
      </c>
      <c r="Z49" s="46"/>
    </row>
    <row r="50" spans="1:26" s="26" customFormat="1" x14ac:dyDescent="0.25">
      <c r="A50" s="26">
        <v>34</v>
      </c>
      <c r="B50" s="26">
        <v>641</v>
      </c>
      <c r="C50" s="26">
        <v>12649</v>
      </c>
      <c r="D50" s="26">
        <v>15102</v>
      </c>
      <c r="E50" s="26">
        <v>13908</v>
      </c>
      <c r="F50" s="26">
        <v>11437</v>
      </c>
      <c r="G50" s="27"/>
      <c r="H50" s="7"/>
      <c r="I50" s="28">
        <f t="shared" si="0"/>
        <v>-1259</v>
      </c>
      <c r="J50" s="27">
        <f t="shared" si="0"/>
        <v>3665</v>
      </c>
      <c r="K50" s="7"/>
      <c r="L50" s="28">
        <f t="shared" ca="1" si="1"/>
        <v>-1219.5909367748584</v>
      </c>
      <c r="M50" s="26">
        <f t="shared" ca="1" si="2"/>
        <v>3665.3684483178913</v>
      </c>
      <c r="N50" s="26">
        <f t="shared" ca="1" si="3"/>
        <v>0.31540045472235406</v>
      </c>
      <c r="O50" s="27">
        <f t="shared" ca="1" si="4"/>
        <v>0.94940199229150568</v>
      </c>
      <c r="P50" s="7"/>
      <c r="Q50" s="28">
        <f t="shared" ca="1" si="5"/>
        <v>0.32373304678199472</v>
      </c>
      <c r="R50" s="27">
        <f t="shared" ca="1" si="6"/>
        <v>191.28570386001013</v>
      </c>
      <c r="S50" s="7"/>
      <c r="T50" s="28">
        <f t="shared" si="7"/>
        <v>191.38499999999999</v>
      </c>
      <c r="U50" s="27">
        <f t="shared" si="8"/>
        <v>3.3402983889293472</v>
      </c>
      <c r="V50" s="7"/>
      <c r="W50" s="28">
        <f t="shared" ca="1" si="9"/>
        <v>-9.9296139989860421E-2</v>
      </c>
      <c r="X50" s="27">
        <f t="shared" ca="1" si="10"/>
        <v>2.785342004915492E-2</v>
      </c>
      <c r="Y50" s="7">
        <v>111</v>
      </c>
      <c r="Z50" s="46"/>
    </row>
    <row r="51" spans="1:26" s="26" customFormat="1" x14ac:dyDescent="0.25">
      <c r="A51" s="26">
        <v>35</v>
      </c>
      <c r="B51" s="26">
        <v>632</v>
      </c>
      <c r="C51" s="26">
        <v>12468</v>
      </c>
      <c r="D51" s="26">
        <v>15037</v>
      </c>
      <c r="E51" s="26">
        <v>14091</v>
      </c>
      <c r="F51" s="26">
        <v>11510</v>
      </c>
      <c r="G51" s="27"/>
      <c r="H51" s="7"/>
      <c r="I51" s="28">
        <f t="shared" si="0"/>
        <v>-1623</v>
      </c>
      <c r="J51" s="27">
        <f t="shared" si="0"/>
        <v>3527</v>
      </c>
      <c r="K51" s="7"/>
      <c r="L51" s="28">
        <f t="shared" ca="1" si="1"/>
        <v>-1583.5909367748584</v>
      </c>
      <c r="M51" s="26">
        <f t="shared" ca="1" si="2"/>
        <v>3527.3684483178913</v>
      </c>
      <c r="N51" s="26">
        <f t="shared" ca="1" si="3"/>
        <v>0.40953510434719831</v>
      </c>
      <c r="O51" s="27">
        <f t="shared" ca="1" si="4"/>
        <v>0.91365729792214312</v>
      </c>
      <c r="P51" s="7"/>
      <c r="Q51" s="28">
        <f t="shared" ca="1" si="5"/>
        <v>0.41755804787917122</v>
      </c>
      <c r="R51" s="27">
        <f t="shared" ca="1" si="6"/>
        <v>197.01829725051925</v>
      </c>
      <c r="S51" s="7"/>
      <c r="T51" s="28">
        <f t="shared" si="7"/>
        <v>197.07299999999998</v>
      </c>
      <c r="U51" s="27">
        <f t="shared" si="8"/>
        <v>3.4395727167827848</v>
      </c>
      <c r="V51" s="7"/>
      <c r="W51" s="28">
        <f t="shared" ca="1" si="9"/>
        <v>-5.4702749480725288E-2</v>
      </c>
      <c r="X51" s="27">
        <f t="shared" ca="1" si="10"/>
        <v>3.5903812802331458E-2</v>
      </c>
      <c r="Y51" s="7">
        <v>110</v>
      </c>
      <c r="Z51" s="46"/>
    </row>
    <row r="52" spans="1:26" s="26" customFormat="1" x14ac:dyDescent="0.25">
      <c r="A52" s="26">
        <v>36</v>
      </c>
      <c r="B52" s="26">
        <v>600</v>
      </c>
      <c r="C52" s="26">
        <v>12299</v>
      </c>
      <c r="D52" s="26">
        <v>14950</v>
      </c>
      <c r="E52" s="26">
        <v>14254</v>
      </c>
      <c r="F52" s="26">
        <v>11592</v>
      </c>
      <c r="G52" s="27"/>
      <c r="H52" s="7"/>
      <c r="I52" s="28">
        <f t="shared" si="0"/>
        <v>-1955</v>
      </c>
      <c r="J52" s="27">
        <f t="shared" si="0"/>
        <v>3358</v>
      </c>
      <c r="K52" s="7"/>
      <c r="L52" s="28">
        <f t="shared" ca="1" si="1"/>
        <v>-1915.5909367748584</v>
      </c>
      <c r="M52" s="26">
        <f t="shared" ca="1" si="2"/>
        <v>3358.3684483178913</v>
      </c>
      <c r="N52" s="26">
        <f t="shared" ca="1" si="3"/>
        <v>0.49539418037864968</v>
      </c>
      <c r="O52" s="27">
        <f t="shared" ca="1" si="4"/>
        <v>0.86988299829589477</v>
      </c>
      <c r="P52" s="7"/>
      <c r="Q52" s="28">
        <f t="shared" ca="1" si="5"/>
        <v>0.50303678678999653</v>
      </c>
      <c r="R52" s="27">
        <f t="shared" ca="1" si="6"/>
        <v>202.49701010787385</v>
      </c>
      <c r="S52" s="7"/>
      <c r="T52" s="28">
        <f t="shared" si="7"/>
        <v>202.47299999999998</v>
      </c>
      <c r="U52" s="27">
        <f t="shared" si="8"/>
        <v>3.5338204963904785</v>
      </c>
      <c r="V52" s="7"/>
      <c r="W52" s="28">
        <f t="shared" ca="1" si="9"/>
        <v>2.4010107873863262E-2</v>
      </c>
      <c r="X52" s="27">
        <f t="shared" ca="1" si="10"/>
        <v>-1.1741962535865014E-2</v>
      </c>
      <c r="Y52" s="7">
        <v>109</v>
      </c>
      <c r="Z52" s="46"/>
    </row>
    <row r="53" spans="1:26" s="26" customFormat="1" x14ac:dyDescent="0.25">
      <c r="A53" s="26">
        <v>37</v>
      </c>
      <c r="B53" s="26">
        <v>616</v>
      </c>
      <c r="C53" s="26">
        <v>12144</v>
      </c>
      <c r="D53" s="26">
        <v>14842</v>
      </c>
      <c r="E53" s="26">
        <v>14410</v>
      </c>
      <c r="F53" s="26">
        <v>11694</v>
      </c>
      <c r="G53" s="27"/>
      <c r="H53" s="7"/>
      <c r="I53" s="28">
        <f t="shared" si="0"/>
        <v>-2266</v>
      </c>
      <c r="J53" s="27">
        <f t="shared" si="0"/>
        <v>3148</v>
      </c>
      <c r="K53" s="7"/>
      <c r="L53" s="28">
        <f t="shared" ca="1" si="1"/>
        <v>-2226.5909367748582</v>
      </c>
      <c r="M53" s="26">
        <f t="shared" ca="1" si="2"/>
        <v>3148.3684483178913</v>
      </c>
      <c r="N53" s="26">
        <f t="shared" ca="1" si="3"/>
        <v>0.57582241123943689</v>
      </c>
      <c r="O53" s="27">
        <f t="shared" ca="1" si="4"/>
        <v>0.81548889816860382</v>
      </c>
      <c r="P53" s="7"/>
      <c r="Q53" s="28">
        <f t="shared" ca="1" si="5"/>
        <v>0.58299140092630486</v>
      </c>
      <c r="R53" s="27">
        <f t="shared" ca="1" si="6"/>
        <v>208.01793366636002</v>
      </c>
      <c r="S53" s="7"/>
      <c r="T53" s="28">
        <f t="shared" si="7"/>
        <v>208.017</v>
      </c>
      <c r="U53" s="27">
        <f t="shared" si="8"/>
        <v>3.6305815501210441</v>
      </c>
      <c r="V53" s="7"/>
      <c r="W53" s="28">
        <f t="shared" ca="1" si="9"/>
        <v>9.3366636002656378E-4</v>
      </c>
      <c r="X53" s="27">
        <f t="shared" ca="1" si="10"/>
        <v>4.4941537330345227E-2</v>
      </c>
      <c r="Y53" s="7">
        <v>108</v>
      </c>
      <c r="Z53" s="46"/>
    </row>
    <row r="54" spans="1:26" s="26" customFormat="1" x14ac:dyDescent="0.25">
      <c r="A54" s="26">
        <v>38</v>
      </c>
      <c r="B54" s="26">
        <v>617</v>
      </c>
      <c r="C54" s="26">
        <v>11990</v>
      </c>
      <c r="D54" s="26">
        <v>14725</v>
      </c>
      <c r="E54" s="26">
        <v>14555</v>
      </c>
      <c r="F54" s="26">
        <v>11809</v>
      </c>
      <c r="G54" s="27"/>
      <c r="H54" s="7"/>
      <c r="I54" s="28">
        <f t="shared" si="0"/>
        <v>-2565</v>
      </c>
      <c r="J54" s="27">
        <f t="shared" si="0"/>
        <v>2916</v>
      </c>
      <c r="K54" s="7"/>
      <c r="L54" s="28">
        <f t="shared" ca="1" si="1"/>
        <v>-2525.5909367748582</v>
      </c>
      <c r="M54" s="26">
        <f t="shared" ca="1" si="2"/>
        <v>2916.3684483178913</v>
      </c>
      <c r="N54" s="26">
        <f t="shared" ca="1" si="3"/>
        <v>0.65314730200270177</v>
      </c>
      <c r="O54" s="27">
        <f t="shared" ca="1" si="4"/>
        <v>0.75539636850416825</v>
      </c>
      <c r="P54" s="7"/>
      <c r="Q54" s="28">
        <f t="shared" ca="1" si="5"/>
        <v>0.65979261522792298</v>
      </c>
      <c r="R54" s="27">
        <f t="shared" ca="1" si="6"/>
        <v>213.59226113628733</v>
      </c>
      <c r="S54" s="7"/>
      <c r="T54" s="28">
        <f t="shared" si="7"/>
        <v>213.57</v>
      </c>
      <c r="U54" s="27">
        <f t="shared" si="8"/>
        <v>3.7274996834842895</v>
      </c>
      <c r="V54" s="7"/>
      <c r="W54" s="28">
        <f t="shared" ca="1" si="9"/>
        <v>2.2261136287340832E-2</v>
      </c>
      <c r="X54" s="27">
        <f t="shared" ca="1" si="10"/>
        <v>7.0736545509817006E-2</v>
      </c>
      <c r="Y54" s="7">
        <v>107</v>
      </c>
      <c r="Z54" s="46"/>
    </row>
    <row r="55" spans="1:26" s="26" customFormat="1" x14ac:dyDescent="0.25">
      <c r="A55" s="26">
        <v>39</v>
      </c>
      <c r="B55" s="26">
        <v>624</v>
      </c>
      <c r="C55" s="26">
        <v>11854</v>
      </c>
      <c r="D55" s="26">
        <v>14597</v>
      </c>
      <c r="E55" s="26">
        <v>14704</v>
      </c>
      <c r="F55" s="26">
        <v>11947</v>
      </c>
      <c r="G55" s="27"/>
      <c r="H55" s="7"/>
      <c r="I55" s="28">
        <f t="shared" si="0"/>
        <v>-2850</v>
      </c>
      <c r="J55" s="27">
        <f t="shared" si="0"/>
        <v>2650</v>
      </c>
      <c r="K55" s="7"/>
      <c r="L55" s="28">
        <f t="shared" ca="1" si="1"/>
        <v>-2810.5909367748582</v>
      </c>
      <c r="M55" s="26">
        <f t="shared" ca="1" si="2"/>
        <v>2650.3684483178913</v>
      </c>
      <c r="N55" s="26">
        <f t="shared" ca="1" si="3"/>
        <v>0.72685162931885738</v>
      </c>
      <c r="O55" s="27">
        <f t="shared" ca="1" si="4"/>
        <v>0.68649717500959972</v>
      </c>
      <c r="P55" s="7"/>
      <c r="Q55" s="28">
        <f t="shared" ca="1" si="5"/>
        <v>0.73289594617637177</v>
      </c>
      <c r="R55" s="27">
        <f t="shared" ca="1" si="6"/>
        <v>219.32931646026395</v>
      </c>
      <c r="S55" s="7"/>
      <c r="T55" s="28">
        <f t="shared" si="7"/>
        <v>219.18599999999998</v>
      </c>
      <c r="U55" s="27">
        <f t="shared" si="8"/>
        <v>3.8255173742762905</v>
      </c>
      <c r="V55" s="7"/>
      <c r="W55" s="28">
        <f t="shared" ca="1" si="9"/>
        <v>0.14331646026397493</v>
      </c>
      <c r="X55" s="27">
        <f t="shared" ca="1" si="10"/>
        <v>9.0519879422572558E-3</v>
      </c>
      <c r="Y55" s="7">
        <v>106</v>
      </c>
      <c r="Z55" s="46"/>
    </row>
    <row r="56" spans="1:26" s="26" customFormat="1" x14ac:dyDescent="0.25">
      <c r="A56" s="26">
        <v>40</v>
      </c>
      <c r="B56" s="26">
        <v>633</v>
      </c>
      <c r="C56" s="26">
        <v>11728</v>
      </c>
      <c r="D56" s="26">
        <v>14446</v>
      </c>
      <c r="E56" s="26">
        <v>14823</v>
      </c>
      <c r="F56" s="26">
        <v>12095</v>
      </c>
      <c r="G56" s="27"/>
      <c r="H56" s="7"/>
      <c r="I56" s="28">
        <f t="shared" si="0"/>
        <v>-3095</v>
      </c>
      <c r="J56" s="27">
        <f t="shared" si="0"/>
        <v>2351</v>
      </c>
      <c r="K56" s="7"/>
      <c r="L56" s="28">
        <f t="shared" ca="1" si="1"/>
        <v>-3055.5909367748582</v>
      </c>
      <c r="M56" s="26">
        <f t="shared" ca="1" si="2"/>
        <v>2351.3684483178913</v>
      </c>
      <c r="N56" s="26">
        <f t="shared" ca="1" si="3"/>
        <v>0.7902114896432717</v>
      </c>
      <c r="O56" s="27">
        <f t="shared" ca="1" si="4"/>
        <v>0.60905033720931412</v>
      </c>
      <c r="P56" s="7"/>
      <c r="Q56" s="28">
        <f t="shared" ca="1" si="5"/>
        <v>0.79557950203864281</v>
      </c>
      <c r="R56" s="27">
        <f t="shared" ca="1" si="6"/>
        <v>225.02142186425658</v>
      </c>
      <c r="S56" s="7"/>
      <c r="T56" s="28">
        <f t="shared" si="7"/>
        <v>224.88299999999998</v>
      </c>
      <c r="U56" s="27">
        <f t="shared" si="8"/>
        <v>3.9249487817624078</v>
      </c>
      <c r="V56" s="7"/>
      <c r="W56" s="28">
        <f t="shared" ca="1" si="9"/>
        <v>0.13842186425659975</v>
      </c>
      <c r="X56" s="27">
        <f t="shared" ca="1" si="10"/>
        <v>1.9200547460911821E-2</v>
      </c>
      <c r="Y56" s="7">
        <v>105</v>
      </c>
      <c r="Z56" s="46"/>
    </row>
    <row r="57" spans="1:26" s="26" customFormat="1" x14ac:dyDescent="0.25">
      <c r="A57" s="26">
        <v>41</v>
      </c>
      <c r="B57" s="26">
        <v>627</v>
      </c>
      <c r="C57" s="26">
        <v>11619</v>
      </c>
      <c r="D57" s="26">
        <v>14290</v>
      </c>
      <c r="E57" s="26">
        <v>14936</v>
      </c>
      <c r="F57" s="26">
        <v>12252</v>
      </c>
      <c r="G57" s="27"/>
      <c r="H57" s="7"/>
      <c r="I57" s="28">
        <f t="shared" si="0"/>
        <v>-3317</v>
      </c>
      <c r="J57" s="27">
        <f t="shared" si="0"/>
        <v>2038</v>
      </c>
      <c r="K57" s="7"/>
      <c r="L57" s="28">
        <f t="shared" ca="1" si="1"/>
        <v>-3277.5909367748582</v>
      </c>
      <c r="M57" s="26">
        <f t="shared" ca="1" si="2"/>
        <v>2038.3684483178913</v>
      </c>
      <c r="N57" s="26">
        <f t="shared" ca="1" si="3"/>
        <v>0.84762328144743504</v>
      </c>
      <c r="O57" s="27">
        <f t="shared" ca="1" si="4"/>
        <v>0.5279772260672092</v>
      </c>
      <c r="P57" s="7"/>
      <c r="Q57" s="28">
        <f t="shared" ca="1" si="5"/>
        <v>0.8522829806033424</v>
      </c>
      <c r="R57" s="27">
        <f t="shared" ca="1" si="6"/>
        <v>230.67940422929189</v>
      </c>
      <c r="S57" s="7"/>
      <c r="T57" s="28">
        <f t="shared" si="7"/>
        <v>230.52599999999998</v>
      </c>
      <c r="U57" s="27">
        <f t="shared" si="8"/>
        <v>4.0234377114524476</v>
      </c>
      <c r="V57" s="7"/>
      <c r="W57" s="28">
        <f t="shared" ca="1" si="9"/>
        <v>0.15340422929190822</v>
      </c>
      <c r="X57" s="27">
        <f t="shared" ca="1" si="10"/>
        <v>1.517546854563534E-2</v>
      </c>
      <c r="Y57" s="7">
        <v>104</v>
      </c>
      <c r="Z57" s="46"/>
    </row>
    <row r="58" spans="1:26" s="26" customFormat="1" x14ac:dyDescent="0.25">
      <c r="A58" s="26">
        <v>42</v>
      </c>
      <c r="B58" s="26">
        <v>647</v>
      </c>
      <c r="C58" s="26">
        <v>11527</v>
      </c>
      <c r="D58" s="26">
        <v>14123</v>
      </c>
      <c r="E58" s="26">
        <v>15040</v>
      </c>
      <c r="F58" s="26">
        <v>12431</v>
      </c>
      <c r="G58" s="27"/>
      <c r="H58" s="7"/>
      <c r="I58" s="28">
        <f t="shared" si="0"/>
        <v>-3513</v>
      </c>
      <c r="J58" s="27">
        <f t="shared" si="0"/>
        <v>1692</v>
      </c>
      <c r="K58" s="7"/>
      <c r="L58" s="28">
        <f t="shared" ca="1" si="1"/>
        <v>-3473.5909367748582</v>
      </c>
      <c r="M58" s="26">
        <f t="shared" ca="1" si="2"/>
        <v>1692.3684483178913</v>
      </c>
      <c r="N58" s="26">
        <f t="shared" ca="1" si="3"/>
        <v>0.89831116970696656</v>
      </c>
      <c r="O58" s="27">
        <f t="shared" ca="1" si="4"/>
        <v>0.43835647061938704</v>
      </c>
      <c r="P58" s="7"/>
      <c r="Q58" s="28">
        <f t="shared" ca="1" si="5"/>
        <v>0.90218738656722752</v>
      </c>
      <c r="R58" s="27">
        <f t="shared" ca="1" si="6"/>
        <v>236.54275688829398</v>
      </c>
      <c r="S58" s="7"/>
      <c r="T58" s="28">
        <f t="shared" si="7"/>
        <v>236.34899999999999</v>
      </c>
      <c r="U58" s="27">
        <f t="shared" si="8"/>
        <v>4.1250682337960773</v>
      </c>
      <c r="V58" s="7"/>
      <c r="W58" s="28">
        <f t="shared" ca="1" si="9"/>
        <v>0.19375688829398996</v>
      </c>
      <c r="X58" s="27">
        <f t="shared" ca="1" si="10"/>
        <v>4.3730515227338174E-2</v>
      </c>
      <c r="Y58" s="7">
        <v>103</v>
      </c>
      <c r="Z58" s="46"/>
    </row>
    <row r="59" spans="1:26" s="26" customFormat="1" x14ac:dyDescent="0.25">
      <c r="A59" s="26">
        <v>43</v>
      </c>
      <c r="B59" s="26">
        <v>620</v>
      </c>
      <c r="C59" s="26">
        <v>11447</v>
      </c>
      <c r="D59" s="26">
        <v>13943</v>
      </c>
      <c r="E59" s="26">
        <v>15110</v>
      </c>
      <c r="F59" s="26">
        <v>12605</v>
      </c>
      <c r="G59" s="27"/>
      <c r="H59" s="7"/>
      <c r="I59" s="28">
        <f t="shared" si="0"/>
        <v>-3663</v>
      </c>
      <c r="J59" s="27">
        <f t="shared" si="0"/>
        <v>1338</v>
      </c>
      <c r="K59" s="7"/>
      <c r="L59" s="28">
        <f t="shared" ca="1" si="1"/>
        <v>-3623.5909367748582</v>
      </c>
      <c r="M59" s="26">
        <f t="shared" ca="1" si="2"/>
        <v>1338.3684483178913</v>
      </c>
      <c r="N59" s="26">
        <f t="shared" ca="1" si="3"/>
        <v>0.93710292092599579</v>
      </c>
      <c r="O59" s="27">
        <f t="shared" ca="1" si="4"/>
        <v>0.34666355897623957</v>
      </c>
      <c r="P59" s="7"/>
      <c r="Q59" s="28">
        <f t="shared" ca="1" si="5"/>
        <v>0.94017703844644329</v>
      </c>
      <c r="R59" s="27">
        <f t="shared" ca="1" si="6"/>
        <v>242.21701336134549</v>
      </c>
      <c r="S59" s="7"/>
      <c r="T59" s="28">
        <f t="shared" si="7"/>
        <v>241.929</v>
      </c>
      <c r="U59" s="27">
        <f t="shared" si="8"/>
        <v>4.222457606057362</v>
      </c>
      <c r="V59" s="7"/>
      <c r="W59" s="28">
        <f t="shared" ca="1" si="9"/>
        <v>0.2880133613454916</v>
      </c>
      <c r="X59" s="27">
        <f t="shared" ca="1" si="10"/>
        <v>3.1836808380376169E-2</v>
      </c>
      <c r="Y59" s="7">
        <v>102</v>
      </c>
      <c r="Z59" s="46"/>
    </row>
    <row r="60" spans="1:26" s="26" customFormat="1" x14ac:dyDescent="0.25">
      <c r="A60" s="26">
        <v>44</v>
      </c>
      <c r="B60" s="26">
        <v>624</v>
      </c>
      <c r="C60" s="26">
        <v>11394</v>
      </c>
      <c r="D60" s="26">
        <v>13765</v>
      </c>
      <c r="E60" s="26">
        <v>15175</v>
      </c>
      <c r="F60" s="26">
        <v>12783</v>
      </c>
      <c r="G60" s="27"/>
      <c r="H60" s="7"/>
      <c r="I60" s="28">
        <f t="shared" si="0"/>
        <v>-3781</v>
      </c>
      <c r="J60" s="27">
        <f t="shared" si="0"/>
        <v>982</v>
      </c>
      <c r="K60" s="7"/>
      <c r="L60" s="28">
        <f t="shared" ca="1" si="1"/>
        <v>-3741.5909367748582</v>
      </c>
      <c r="M60" s="26">
        <f t="shared" ca="1" si="2"/>
        <v>982.36844831789142</v>
      </c>
      <c r="N60" s="26">
        <f t="shared" ca="1" si="3"/>
        <v>0.96761909855163208</v>
      </c>
      <c r="O60" s="27">
        <f t="shared" ca="1" si="4"/>
        <v>0.25445260828426075</v>
      </c>
      <c r="P60" s="7"/>
      <c r="Q60" s="28">
        <f t="shared" ca="1" si="5"/>
        <v>0.96988625887949531</v>
      </c>
      <c r="R60" s="27">
        <f t="shared" ca="1" si="6"/>
        <v>247.75660595012243</v>
      </c>
      <c r="S60" s="7"/>
      <c r="T60" s="28">
        <f t="shared" si="7"/>
        <v>247.54500000000002</v>
      </c>
      <c r="U60" s="27">
        <f t="shared" si="8"/>
        <v>4.3204752968493629</v>
      </c>
      <c r="V60" s="7"/>
      <c r="W60" s="28">
        <f t="shared" ca="1" si="9"/>
        <v>0.21160595012241856</v>
      </c>
      <c r="X60" s="27">
        <f t="shared" ca="1" si="10"/>
        <v>7.7740241015845868E-2</v>
      </c>
      <c r="Y60" s="7">
        <v>101</v>
      </c>
      <c r="Z60" s="46"/>
    </row>
    <row r="61" spans="1:26" s="26" customFormat="1" x14ac:dyDescent="0.25">
      <c r="A61" s="26">
        <v>45</v>
      </c>
      <c r="B61" s="26">
        <v>602</v>
      </c>
      <c r="C61" s="26">
        <v>11347</v>
      </c>
      <c r="D61" s="26">
        <v>13580</v>
      </c>
      <c r="E61" s="26">
        <v>15201</v>
      </c>
      <c r="F61" s="26">
        <v>12959</v>
      </c>
      <c r="G61" s="27"/>
      <c r="H61" s="7"/>
      <c r="I61" s="28">
        <f t="shared" si="0"/>
        <v>-3854</v>
      </c>
      <c r="J61" s="27">
        <f t="shared" si="0"/>
        <v>621</v>
      </c>
      <c r="K61" s="7"/>
      <c r="L61" s="28">
        <f t="shared" ca="1" si="1"/>
        <v>-3814.5909367748582</v>
      </c>
      <c r="M61" s="26">
        <f t="shared" ca="1" si="2"/>
        <v>621.36844831789142</v>
      </c>
      <c r="N61" s="26">
        <f t="shared" ca="1" si="3"/>
        <v>0.98649775081155966</v>
      </c>
      <c r="O61" s="27">
        <f t="shared" ca="1" si="4"/>
        <v>0.1609465599702036</v>
      </c>
      <c r="P61" s="7"/>
      <c r="Q61" s="28">
        <f t="shared" ca="1" si="5"/>
        <v>0.98794615691054655</v>
      </c>
      <c r="R61" s="27">
        <f t="shared" ca="1" si="6"/>
        <v>253.20424628823434</v>
      </c>
      <c r="S61" s="7"/>
      <c r="T61" s="28">
        <f t="shared" si="7"/>
        <v>252.96300000000002</v>
      </c>
      <c r="U61" s="27">
        <f t="shared" si="8"/>
        <v>4.4150372357224157</v>
      </c>
      <c r="V61" s="7"/>
      <c r="W61" s="28">
        <f t="shared" ca="1" si="9"/>
        <v>0.24124628823432204</v>
      </c>
      <c r="X61" s="27">
        <f t="shared" ca="1" si="10"/>
        <v>1.8673344397086566E-2</v>
      </c>
      <c r="Y61" s="7">
        <v>100</v>
      </c>
      <c r="Z61" s="46"/>
    </row>
    <row r="62" spans="1:26" s="26" customFormat="1" x14ac:dyDescent="0.25">
      <c r="A62" s="26">
        <v>46</v>
      </c>
      <c r="B62" s="26">
        <v>618</v>
      </c>
      <c r="C62" s="26">
        <v>11332</v>
      </c>
      <c r="D62" s="26">
        <v>13400</v>
      </c>
      <c r="E62" s="26">
        <v>15235</v>
      </c>
      <c r="F62" s="26">
        <v>13152</v>
      </c>
      <c r="G62" s="27"/>
      <c r="H62" s="7"/>
      <c r="I62" s="28">
        <f t="shared" si="0"/>
        <v>-3903</v>
      </c>
      <c r="J62" s="27">
        <f t="shared" si="0"/>
        <v>248</v>
      </c>
      <c r="K62" s="7"/>
      <c r="L62" s="28">
        <f t="shared" ca="1" si="1"/>
        <v>-3863.5909367748582</v>
      </c>
      <c r="M62" s="26">
        <f t="shared" ca="1" si="2"/>
        <v>248.36844831789136</v>
      </c>
      <c r="N62" s="26">
        <f t="shared" ca="1" si="3"/>
        <v>0.99916972287644246</v>
      </c>
      <c r="O62" s="27">
        <f t="shared" ca="1" si="4"/>
        <v>6.4332277363158344E-2</v>
      </c>
      <c r="P62" s="7"/>
      <c r="Q62" s="28">
        <f t="shared" ca="1" si="5"/>
        <v>0.9997718960889761</v>
      </c>
      <c r="R62" s="27">
        <f t="shared" ca="1" si="6"/>
        <v>258.77529905812798</v>
      </c>
      <c r="S62" s="7"/>
      <c r="T62" s="28">
        <f t="shared" si="7"/>
        <v>258.52500000000003</v>
      </c>
      <c r="U62" s="27">
        <f t="shared" si="8"/>
        <v>4.5121124487183408</v>
      </c>
      <c r="V62" s="7"/>
      <c r="W62" s="28">
        <f t="shared" ca="1" si="9"/>
        <v>0.2502990581279505</v>
      </c>
      <c r="X62" s="27">
        <f t="shared" ca="1" si="10"/>
        <v>2.9911816171590999E-2</v>
      </c>
      <c r="Y62" s="7">
        <v>99</v>
      </c>
      <c r="Z62" s="46"/>
    </row>
    <row r="63" spans="1:26" s="26" customFormat="1" x14ac:dyDescent="0.25">
      <c r="A63" s="26">
        <v>47</v>
      </c>
      <c r="B63" s="26">
        <v>640</v>
      </c>
      <c r="C63" s="26">
        <v>11324</v>
      </c>
      <c r="D63" s="26">
        <v>13199</v>
      </c>
      <c r="E63" s="26">
        <v>15235</v>
      </c>
      <c r="F63" s="26">
        <v>13339</v>
      </c>
      <c r="G63" s="27"/>
      <c r="H63" s="7"/>
      <c r="I63" s="28">
        <f t="shared" si="0"/>
        <v>-3911</v>
      </c>
      <c r="J63" s="27">
        <f t="shared" si="0"/>
        <v>-140</v>
      </c>
      <c r="K63" s="7"/>
      <c r="L63" s="28">
        <f t="shared" ca="1" si="1"/>
        <v>-3871.5909367748582</v>
      </c>
      <c r="M63" s="26">
        <f t="shared" ca="1" si="2"/>
        <v>-139.63155168210864</v>
      </c>
      <c r="N63" s="26">
        <f t="shared" ca="1" si="3"/>
        <v>1.0012386162747908</v>
      </c>
      <c r="O63" s="27">
        <f t="shared" ca="1" si="4"/>
        <v>-3.6167298110121947E-2</v>
      </c>
      <c r="P63" s="7"/>
      <c r="Q63" s="28">
        <f t="shared" ca="1" si="5"/>
        <v>1.0009600990345575</v>
      </c>
      <c r="R63" s="27">
        <f t="shared" ca="1" si="6"/>
        <v>264.52637782365707</v>
      </c>
      <c r="S63" s="7"/>
      <c r="T63" s="28">
        <f t="shared" si="7"/>
        <v>264.28500000000003</v>
      </c>
      <c r="U63" s="27">
        <f t="shared" si="8"/>
        <v>4.6126434136332142</v>
      </c>
      <c r="V63" s="7"/>
      <c r="W63" s="28">
        <f t="shared" ca="1" si="9"/>
        <v>0.24137782365704652</v>
      </c>
      <c r="X63" s="27">
        <f t="shared" ca="1" si="10"/>
        <v>-1.9147053556878291E-2</v>
      </c>
      <c r="Y63" s="7">
        <v>98</v>
      </c>
      <c r="Z63" s="46"/>
    </row>
    <row r="64" spans="1:26" s="26" customFormat="1" x14ac:dyDescent="0.25">
      <c r="A64" s="26">
        <v>48</v>
      </c>
      <c r="B64" s="26">
        <v>629</v>
      </c>
      <c r="C64" s="26">
        <v>11338</v>
      </c>
      <c r="D64" s="26">
        <v>13016</v>
      </c>
      <c r="E64" s="26">
        <v>15220</v>
      </c>
      <c r="F64" s="26">
        <v>13532</v>
      </c>
      <c r="G64" s="27"/>
      <c r="H64" s="7"/>
      <c r="I64" s="28">
        <f t="shared" si="0"/>
        <v>-3882</v>
      </c>
      <c r="J64" s="27">
        <f t="shared" si="0"/>
        <v>-516</v>
      </c>
      <c r="K64" s="7"/>
      <c r="L64" s="28">
        <f t="shared" ca="1" si="1"/>
        <v>-3842.5909367748582</v>
      </c>
      <c r="M64" s="26">
        <f t="shared" ca="1" si="2"/>
        <v>-515.63155168210858</v>
      </c>
      <c r="N64" s="26">
        <f t="shared" ca="1" si="3"/>
        <v>0.9937388777057784</v>
      </c>
      <c r="O64" s="27">
        <f t="shared" ca="1" si="4"/>
        <v>-0.13355863929041417</v>
      </c>
      <c r="P64" s="7"/>
      <c r="Q64" s="28">
        <f t="shared" ca="1" si="5"/>
        <v>0.99260654286081984</v>
      </c>
      <c r="R64" s="27">
        <f t="shared" ca="1" si="6"/>
        <v>270.12035122302325</v>
      </c>
      <c r="S64" s="7"/>
      <c r="T64" s="28">
        <f t="shared" si="7"/>
        <v>269.94600000000003</v>
      </c>
      <c r="U64" s="27">
        <f t="shared" si="8"/>
        <v>4.7114465025886139</v>
      </c>
      <c r="V64" s="7"/>
      <c r="W64" s="28">
        <f t="shared" ca="1" si="9"/>
        <v>0.1743512230232227</v>
      </c>
      <c r="X64" s="27">
        <f t="shared" ca="1" si="10"/>
        <v>3.2762899856891181E-2</v>
      </c>
      <c r="Y64" s="7">
        <v>97</v>
      </c>
      <c r="Z64" s="46"/>
    </row>
    <row r="65" spans="1:26" s="26" customFormat="1" x14ac:dyDescent="0.25">
      <c r="A65" s="26">
        <v>49</v>
      </c>
      <c r="B65" s="26">
        <v>628</v>
      </c>
      <c r="C65" s="26">
        <v>11371</v>
      </c>
      <c r="D65" s="26">
        <v>12826</v>
      </c>
      <c r="E65" s="26">
        <v>15188</v>
      </c>
      <c r="F65" s="26">
        <v>13712</v>
      </c>
      <c r="G65" s="27"/>
      <c r="H65" s="7"/>
      <c r="I65" s="28">
        <f t="shared" si="0"/>
        <v>-3817</v>
      </c>
      <c r="J65" s="27">
        <f t="shared" si="0"/>
        <v>-886</v>
      </c>
      <c r="K65" s="7"/>
      <c r="L65" s="28">
        <f t="shared" ca="1" si="1"/>
        <v>-3777.5909367748582</v>
      </c>
      <c r="M65" s="26">
        <f t="shared" ca="1" si="2"/>
        <v>-885.63155168210858</v>
      </c>
      <c r="N65" s="26">
        <f t="shared" ca="1" si="3"/>
        <v>0.97692911884419908</v>
      </c>
      <c r="O65" s="27">
        <f t="shared" ca="1" si="4"/>
        <v>-0.22939586332421238</v>
      </c>
      <c r="P65" s="7"/>
      <c r="Q65" s="28">
        <f t="shared" ca="1" si="5"/>
        <v>0.97495622902071877</v>
      </c>
      <c r="R65" s="27">
        <f t="shared" ca="1" si="6"/>
        <v>275.69724011973756</v>
      </c>
      <c r="S65" s="7"/>
      <c r="T65" s="28">
        <f t="shared" si="7"/>
        <v>275.59800000000001</v>
      </c>
      <c r="U65" s="27">
        <f t="shared" si="8"/>
        <v>4.810092511911332</v>
      </c>
      <c r="V65" s="7"/>
      <c r="W65" s="28">
        <f t="shared" ca="1" si="9"/>
        <v>9.9240119737544319E-2</v>
      </c>
      <c r="X65" s="27">
        <f t="shared" ca="1" si="10"/>
        <v>2.4788481399241391E-2</v>
      </c>
      <c r="Y65" s="7">
        <v>96</v>
      </c>
      <c r="Z65" s="46"/>
    </row>
    <row r="66" spans="1:26" s="26" customFormat="1" x14ac:dyDescent="0.25">
      <c r="A66" s="26">
        <v>50</v>
      </c>
      <c r="B66" s="26">
        <v>639</v>
      </c>
      <c r="C66" s="26">
        <v>11430</v>
      </c>
      <c r="D66" s="26">
        <v>12647</v>
      </c>
      <c r="E66" s="26">
        <v>15139</v>
      </c>
      <c r="F66" s="26">
        <v>13904</v>
      </c>
      <c r="G66" s="27"/>
      <c r="H66" s="7"/>
      <c r="I66" s="28">
        <f t="shared" si="0"/>
        <v>-3709</v>
      </c>
      <c r="J66" s="27">
        <f t="shared" si="0"/>
        <v>-1257</v>
      </c>
      <c r="K66" s="7"/>
      <c r="L66" s="28">
        <f t="shared" ca="1" si="1"/>
        <v>-3669.5909367748582</v>
      </c>
      <c r="M66" s="26">
        <f t="shared" ca="1" si="2"/>
        <v>-1256.6315516821087</v>
      </c>
      <c r="N66" s="26">
        <f t="shared" ca="1" si="3"/>
        <v>0.94899905796649808</v>
      </c>
      <c r="O66" s="27">
        <f t="shared" ca="1" si="4"/>
        <v>-0.3254921068824263</v>
      </c>
      <c r="P66" s="7"/>
      <c r="Q66" s="28">
        <f t="shared" ca="1" si="5"/>
        <v>0.9461829160929065</v>
      </c>
      <c r="R66" s="27">
        <f t="shared" ca="1" si="6"/>
        <v>281.44052991223134</v>
      </c>
      <c r="S66" s="7"/>
      <c r="T66" s="28">
        <f t="shared" si="7"/>
        <v>281.34899999999999</v>
      </c>
      <c r="U66" s="27">
        <f t="shared" si="8"/>
        <v>4.9104663971935265</v>
      </c>
      <c r="V66" s="7"/>
      <c r="W66" s="28">
        <f t="shared" ca="1" si="9"/>
        <v>9.1529912231351318E-2</v>
      </c>
      <c r="X66" s="27">
        <f t="shared" ca="1" si="10"/>
        <v>4.2661074306067803E-2</v>
      </c>
      <c r="Y66" s="7">
        <v>95</v>
      </c>
      <c r="Z66" s="46"/>
    </row>
    <row r="67" spans="1:26" s="26" customFormat="1" x14ac:dyDescent="0.25">
      <c r="A67" s="26">
        <v>51</v>
      </c>
      <c r="B67" s="26">
        <v>635</v>
      </c>
      <c r="C67" s="26">
        <v>11498</v>
      </c>
      <c r="D67" s="26">
        <v>12466</v>
      </c>
      <c r="E67" s="26">
        <v>15065</v>
      </c>
      <c r="F67" s="26">
        <v>14078</v>
      </c>
      <c r="G67" s="27"/>
      <c r="H67" s="7"/>
      <c r="I67" s="28">
        <f t="shared" si="0"/>
        <v>-3567</v>
      </c>
      <c r="J67" s="27">
        <f t="shared" si="0"/>
        <v>-1612</v>
      </c>
      <c r="K67" s="7"/>
      <c r="L67" s="28">
        <f t="shared" ca="1" si="1"/>
        <v>-3527.5909367748582</v>
      </c>
      <c r="M67" s="26">
        <f t="shared" ca="1" si="2"/>
        <v>-1611.6315516821087</v>
      </c>
      <c r="N67" s="26">
        <f t="shared" ca="1" si="3"/>
        <v>0.91227620014581701</v>
      </c>
      <c r="O67" s="27">
        <f t="shared" ca="1" si="4"/>
        <v>-0.41744403804998947</v>
      </c>
      <c r="P67" s="7"/>
      <c r="Q67" s="28">
        <f t="shared" ca="1" si="5"/>
        <v>0.90865278896616231</v>
      </c>
      <c r="R67" s="27">
        <f t="shared" ca="1" si="6"/>
        <v>287.13154815419534</v>
      </c>
      <c r="S67" s="7"/>
      <c r="T67" s="28">
        <f t="shared" si="7"/>
        <v>287.06399999999996</v>
      </c>
      <c r="U67" s="27">
        <f t="shared" si="8"/>
        <v>5.0102119639450011</v>
      </c>
      <c r="V67" s="7"/>
      <c r="W67" s="28">
        <f t="shared" ca="1" si="9"/>
        <v>6.7548154195378629E-2</v>
      </c>
      <c r="X67" s="27">
        <f t="shared" ca="1" si="10"/>
        <v>-1.7091395004570131E-2</v>
      </c>
      <c r="Y67" s="7">
        <v>94</v>
      </c>
      <c r="Z67" s="46"/>
    </row>
    <row r="68" spans="1:26" s="26" customFormat="1" x14ac:dyDescent="0.25">
      <c r="A68" s="26">
        <v>52</v>
      </c>
      <c r="B68" s="26">
        <v>614</v>
      </c>
      <c r="C68" s="26">
        <v>11575</v>
      </c>
      <c r="D68" s="26">
        <v>12295</v>
      </c>
      <c r="E68" s="26">
        <v>14974</v>
      </c>
      <c r="F68" s="26">
        <v>14234</v>
      </c>
      <c r="G68" s="27"/>
      <c r="H68" s="7"/>
      <c r="I68" s="28">
        <f t="shared" si="0"/>
        <v>-3399</v>
      </c>
      <c r="J68" s="27">
        <f t="shared" si="0"/>
        <v>-1939</v>
      </c>
      <c r="K68" s="7"/>
      <c r="L68" s="28">
        <f t="shared" ca="1" si="1"/>
        <v>-3359.5909367748582</v>
      </c>
      <c r="M68" s="26">
        <f t="shared" ca="1" si="2"/>
        <v>-1938.6315516821087</v>
      </c>
      <c r="N68" s="26">
        <f t="shared" ca="1" si="3"/>
        <v>0.86882943878050434</v>
      </c>
      <c r="O68" s="27">
        <f t="shared" ca="1" si="4"/>
        <v>-0.50214342253391386</v>
      </c>
      <c r="P68" s="7"/>
      <c r="Q68" s="28">
        <f t="shared" ca="1" si="5"/>
        <v>0.86446206079554999</v>
      </c>
      <c r="R68" s="27">
        <f t="shared" ca="1" si="6"/>
        <v>292.60821672725103</v>
      </c>
      <c r="S68" s="7"/>
      <c r="T68" s="28">
        <f t="shared" si="7"/>
        <v>292.58999999999997</v>
      </c>
      <c r="U68" s="27">
        <f t="shared" si="8"/>
        <v>5.1066588584102082</v>
      </c>
      <c r="V68" s="7"/>
      <c r="W68" s="28">
        <f t="shared" ca="1" si="9"/>
        <v>1.8216727251058273E-2</v>
      </c>
      <c r="X68" s="27">
        <f t="shared" ca="1" si="10"/>
        <v>6.7894121351514514E-2</v>
      </c>
      <c r="Y68" s="7">
        <v>93</v>
      </c>
      <c r="Z68" s="46"/>
    </row>
    <row r="69" spans="1:26" s="26" customFormat="1" x14ac:dyDescent="0.25">
      <c r="A69" s="26">
        <v>53</v>
      </c>
      <c r="B69" s="26">
        <v>612</v>
      </c>
      <c r="C69" s="26">
        <v>11675</v>
      </c>
      <c r="D69" s="26">
        <v>12139</v>
      </c>
      <c r="E69" s="26">
        <v>14875</v>
      </c>
      <c r="F69" s="26">
        <v>14393</v>
      </c>
      <c r="G69" s="27"/>
      <c r="H69" s="7"/>
      <c r="I69" s="28">
        <f t="shared" si="0"/>
        <v>-3200</v>
      </c>
      <c r="J69" s="27">
        <f t="shared" si="0"/>
        <v>-2254</v>
      </c>
      <c r="K69" s="7"/>
      <c r="L69" s="28">
        <f t="shared" ca="1" si="1"/>
        <v>-3160.5909367748582</v>
      </c>
      <c r="M69" s="26">
        <f t="shared" ca="1" si="2"/>
        <v>-2253.6315516821087</v>
      </c>
      <c r="N69" s="26">
        <f t="shared" ca="1" si="3"/>
        <v>0.8173657154965922</v>
      </c>
      <c r="O69" s="27">
        <f t="shared" ca="1" si="4"/>
        <v>-0.58373457272485019</v>
      </c>
      <c r="P69" s="7"/>
      <c r="Q69" s="28">
        <f t="shared" ca="1" si="5"/>
        <v>0.81228130314220326</v>
      </c>
      <c r="R69" s="27">
        <f t="shared" ca="1" si="6"/>
        <v>298.15941588007502</v>
      </c>
      <c r="S69" s="7"/>
      <c r="T69" s="28">
        <f t="shared" si="7"/>
        <v>298.09799999999996</v>
      </c>
      <c r="U69" s="27">
        <f t="shared" si="8"/>
        <v>5.2027915936100557</v>
      </c>
      <c r="V69" s="7"/>
      <c r="W69" s="28">
        <f t="shared" ca="1" si="9"/>
        <v>6.1415880075060159E-2</v>
      </c>
      <c r="X69" s="27">
        <f t="shared" ca="1" si="10"/>
        <v>-1.6932935750844536E-2</v>
      </c>
      <c r="Y69" s="7">
        <v>92</v>
      </c>
      <c r="Z69" s="46"/>
    </row>
    <row r="70" spans="1:26" s="26" customFormat="1" x14ac:dyDescent="0.25">
      <c r="A70" s="26">
        <v>54</v>
      </c>
      <c r="B70" s="26">
        <v>622</v>
      </c>
      <c r="C70" s="26">
        <v>11796</v>
      </c>
      <c r="D70" s="26">
        <v>11994</v>
      </c>
      <c r="E70" s="26">
        <v>14767</v>
      </c>
      <c r="F70" s="26">
        <v>14536</v>
      </c>
      <c r="G70" s="27"/>
      <c r="H70" s="7"/>
      <c r="I70" s="28">
        <f t="shared" si="0"/>
        <v>-2971</v>
      </c>
      <c r="J70" s="27">
        <f t="shared" si="0"/>
        <v>-2542</v>
      </c>
      <c r="K70" s="7"/>
      <c r="L70" s="28">
        <f t="shared" ca="1" si="1"/>
        <v>-2931.5909367748582</v>
      </c>
      <c r="M70" s="26">
        <f t="shared" ca="1" si="2"/>
        <v>-2541.6315516821087</v>
      </c>
      <c r="N70" s="26">
        <f t="shared" ca="1" si="3"/>
        <v>0.75814364196887429</v>
      </c>
      <c r="O70" s="27">
        <f t="shared" ca="1" si="4"/>
        <v>-0.65833219575656332</v>
      </c>
      <c r="P70" s="7"/>
      <c r="Q70" s="28">
        <f t="shared" ca="1" si="5"/>
        <v>0.752403187995075</v>
      </c>
      <c r="R70" s="27">
        <f t="shared" ca="1" si="6"/>
        <v>303.64206912643033</v>
      </c>
      <c r="S70" s="7"/>
      <c r="T70" s="28">
        <f t="shared" si="7"/>
        <v>303.69599999999997</v>
      </c>
      <c r="U70" s="27">
        <f t="shared" si="8"/>
        <v>5.3004951251366981</v>
      </c>
      <c r="V70" s="7"/>
      <c r="W70" s="28">
        <f t="shared" ca="1" si="9"/>
        <v>-5.393087356964088E-2</v>
      </c>
      <c r="X70" s="27">
        <f t="shared" ca="1" si="10"/>
        <v>0.11109191578412947</v>
      </c>
      <c r="Y70" s="7">
        <v>91</v>
      </c>
      <c r="Z70" s="46"/>
    </row>
    <row r="71" spans="1:26" s="26" customFormat="1" x14ac:dyDescent="0.25">
      <c r="A71" s="26">
        <v>55</v>
      </c>
      <c r="B71" s="26">
        <v>621</v>
      </c>
      <c r="C71" s="26">
        <v>11922</v>
      </c>
      <c r="D71" s="26">
        <v>11860</v>
      </c>
      <c r="E71" s="26">
        <v>14631</v>
      </c>
      <c r="F71" s="26">
        <v>14677</v>
      </c>
      <c r="G71" s="27"/>
      <c r="H71" s="7"/>
      <c r="I71" s="28">
        <f t="shared" si="0"/>
        <v>-2709</v>
      </c>
      <c r="J71" s="27">
        <f t="shared" si="0"/>
        <v>-2817</v>
      </c>
      <c r="K71" s="7"/>
      <c r="L71" s="28">
        <f t="shared" ca="1" si="1"/>
        <v>-2669.5909367748582</v>
      </c>
      <c r="M71" s="26">
        <f t="shared" ca="1" si="2"/>
        <v>-2816.6315516821087</v>
      </c>
      <c r="N71" s="26">
        <f t="shared" ca="1" si="3"/>
        <v>0.69038738317296988</v>
      </c>
      <c r="O71" s="27">
        <f t="shared" ca="1" si="4"/>
        <v>-0.72956256497087291</v>
      </c>
      <c r="P71" s="7"/>
      <c r="Q71" s="28">
        <f t="shared" ca="1" si="5"/>
        <v>0.68402007017854116</v>
      </c>
      <c r="R71" s="27">
        <f t="shared" ca="1" si="6"/>
        <v>309.30233671604719</v>
      </c>
      <c r="S71" s="7"/>
      <c r="T71" s="28">
        <f t="shared" si="7"/>
        <v>309.28499999999997</v>
      </c>
      <c r="U71" s="27">
        <f t="shared" si="8"/>
        <v>5.3980415770306616</v>
      </c>
      <c r="V71" s="7"/>
      <c r="W71" s="28">
        <f t="shared" ca="1" si="9"/>
        <v>1.7336716047225309E-2</v>
      </c>
      <c r="X71" s="27">
        <f t="shared" ca="1" si="10"/>
        <v>-3.7540927327256668E-2</v>
      </c>
      <c r="Y71" s="7">
        <v>90</v>
      </c>
      <c r="Z71" s="46"/>
    </row>
    <row r="72" spans="1:26" s="26" customFormat="1" x14ac:dyDescent="0.25">
      <c r="A72" s="26">
        <v>56</v>
      </c>
      <c r="B72" s="26">
        <v>640</v>
      </c>
      <c r="C72" s="26">
        <v>12070</v>
      </c>
      <c r="D72" s="26">
        <v>11731</v>
      </c>
      <c r="E72" s="26">
        <v>14483</v>
      </c>
      <c r="F72" s="26">
        <v>14799</v>
      </c>
      <c r="G72" s="27"/>
      <c r="H72" s="7"/>
      <c r="I72" s="28">
        <f t="shared" si="0"/>
        <v>-2413</v>
      </c>
      <c r="J72" s="27">
        <f t="shared" si="0"/>
        <v>-3068</v>
      </c>
      <c r="K72" s="7"/>
      <c r="L72" s="28">
        <f t="shared" ca="1" si="1"/>
        <v>-2373.5909367748582</v>
      </c>
      <c r="M72" s="26">
        <f t="shared" ca="1" si="2"/>
        <v>-3067.6315516821087</v>
      </c>
      <c r="N72" s="26">
        <f t="shared" ca="1" si="3"/>
        <v>0.61383832743408551</v>
      </c>
      <c r="O72" s="27">
        <f t="shared" ca="1" si="4"/>
        <v>-0.79457646559920625</v>
      </c>
      <c r="P72" s="7"/>
      <c r="Q72" s="28">
        <f t="shared" ca="1" si="5"/>
        <v>0.60689829836726528</v>
      </c>
      <c r="R72" s="27">
        <f t="shared" ca="1" si="6"/>
        <v>315.08440486769814</v>
      </c>
      <c r="S72" s="7"/>
      <c r="T72" s="28">
        <f t="shared" si="7"/>
        <v>315.04499999999996</v>
      </c>
      <c r="U72" s="27">
        <f t="shared" si="8"/>
        <v>5.4985725419455349</v>
      </c>
      <c r="V72" s="7"/>
      <c r="W72" s="28">
        <f t="shared" ca="1" si="9"/>
        <v>3.9404867698181079E-2</v>
      </c>
      <c r="X72" s="27">
        <f t="shared" ca="1" si="10"/>
        <v>-6.1007986992080987E-2</v>
      </c>
      <c r="Y72" s="7">
        <v>89</v>
      </c>
      <c r="Z72" s="46"/>
    </row>
    <row r="73" spans="1:26" s="26" customFormat="1" x14ac:dyDescent="0.25">
      <c r="A73" s="26">
        <v>57</v>
      </c>
      <c r="B73" s="26">
        <v>637</v>
      </c>
      <c r="C73" s="26">
        <v>12217</v>
      </c>
      <c r="D73" s="26">
        <v>11613</v>
      </c>
      <c r="E73" s="26">
        <v>14319</v>
      </c>
      <c r="F73" s="26">
        <v>14902</v>
      </c>
      <c r="G73" s="27"/>
      <c r="H73" s="7"/>
      <c r="I73" s="28">
        <f t="shared" si="0"/>
        <v>-2102</v>
      </c>
      <c r="J73" s="27">
        <f t="shared" si="0"/>
        <v>-3289</v>
      </c>
      <c r="K73" s="7"/>
      <c r="L73" s="28">
        <f t="shared" ca="1" si="1"/>
        <v>-2062.5909367748582</v>
      </c>
      <c r="M73" s="26">
        <f t="shared" ca="1" si="2"/>
        <v>-3288.6315516821087</v>
      </c>
      <c r="N73" s="26">
        <f t="shared" ca="1" si="3"/>
        <v>0.5334100965732983</v>
      </c>
      <c r="O73" s="27">
        <f t="shared" ca="1" si="4"/>
        <v>-0.85181978049506946</v>
      </c>
      <c r="P73" s="7"/>
      <c r="Q73" s="28">
        <f t="shared" ca="1" si="5"/>
        <v>0.52596530323023971</v>
      </c>
      <c r="R73" s="27">
        <f t="shared" ca="1" si="6"/>
        <v>320.76332900280477</v>
      </c>
      <c r="S73" s="7"/>
      <c r="T73" s="28">
        <f t="shared" si="7"/>
        <v>320.77799999999996</v>
      </c>
      <c r="U73" s="27">
        <f t="shared" si="8"/>
        <v>5.5986322679623699</v>
      </c>
      <c r="V73" s="7"/>
      <c r="W73" s="28">
        <f t="shared" ca="1" si="9"/>
        <v>-1.4670997195196378E-2</v>
      </c>
      <c r="X73" s="27">
        <f t="shared" ca="1" si="10"/>
        <v>-5.9145373040792038E-3</v>
      </c>
      <c r="Y73" s="7">
        <v>88</v>
      </c>
      <c r="Z73" s="46"/>
    </row>
    <row r="74" spans="1:26" s="26" customFormat="1" x14ac:dyDescent="0.25">
      <c r="A74" s="26">
        <v>58</v>
      </c>
      <c r="B74" s="26">
        <v>640</v>
      </c>
      <c r="C74" s="26">
        <v>12379</v>
      </c>
      <c r="D74" s="26">
        <v>11520</v>
      </c>
      <c r="E74" s="26">
        <v>14146</v>
      </c>
      <c r="F74" s="26">
        <v>14993</v>
      </c>
      <c r="G74" s="27"/>
      <c r="H74" s="7"/>
      <c r="I74" s="28">
        <f t="shared" si="0"/>
        <v>-1767</v>
      </c>
      <c r="J74" s="27">
        <f t="shared" si="0"/>
        <v>-3473</v>
      </c>
      <c r="K74" s="7"/>
      <c r="L74" s="28">
        <f t="shared" ca="1" si="1"/>
        <v>-1727.5909367748584</v>
      </c>
      <c r="M74" s="26">
        <f t="shared" ca="1" si="2"/>
        <v>-3472.6315516821087</v>
      </c>
      <c r="N74" s="26">
        <f t="shared" ca="1" si="3"/>
        <v>0.44677518551746637</v>
      </c>
      <c r="O74" s="27">
        <f t="shared" ca="1" si="4"/>
        <v>-0.89947937298755298</v>
      </c>
      <c r="P74" s="7"/>
      <c r="Q74" s="28">
        <f t="shared" ca="1" si="5"/>
        <v>0.43890938049125422</v>
      </c>
      <c r="R74" s="27">
        <f t="shared" ca="1" si="6"/>
        <v>326.44653685681874</v>
      </c>
      <c r="S74" s="7"/>
      <c r="T74" s="28">
        <f t="shared" si="7"/>
        <v>326.53799999999995</v>
      </c>
      <c r="U74" s="27">
        <f t="shared" si="8"/>
        <v>5.6991632328772424</v>
      </c>
      <c r="V74" s="7"/>
      <c r="W74" s="28">
        <f t="shared" ca="1" si="9"/>
        <v>-9.1463143181215401E-2</v>
      </c>
      <c r="X74" s="27">
        <f t="shared" ca="1" si="10"/>
        <v>4.7473321302447857E-2</v>
      </c>
      <c r="Y74" s="7">
        <v>87</v>
      </c>
      <c r="Z74" s="46"/>
    </row>
    <row r="75" spans="1:26" s="26" customFormat="1" x14ac:dyDescent="0.25">
      <c r="A75" s="26">
        <v>59</v>
      </c>
      <c r="B75" s="26">
        <v>623</v>
      </c>
      <c r="C75" s="26">
        <v>12571</v>
      </c>
      <c r="D75" s="26">
        <v>11454</v>
      </c>
      <c r="E75" s="26">
        <v>13993</v>
      </c>
      <c r="F75" s="26">
        <v>15081</v>
      </c>
      <c r="G75" s="27"/>
      <c r="H75" s="7"/>
      <c r="I75" s="28">
        <f t="shared" si="0"/>
        <v>-1422</v>
      </c>
      <c r="J75" s="27">
        <f t="shared" si="0"/>
        <v>-3627</v>
      </c>
      <c r="K75" s="7"/>
      <c r="L75" s="28">
        <f t="shared" ca="1" si="1"/>
        <v>-1382.5909367748584</v>
      </c>
      <c r="M75" s="26">
        <f t="shared" ca="1" si="2"/>
        <v>-3626.6315516821087</v>
      </c>
      <c r="N75" s="26">
        <f t="shared" ca="1" si="3"/>
        <v>0.35755415771369914</v>
      </c>
      <c r="O75" s="27">
        <f t="shared" ca="1" si="4"/>
        <v>-0.93936837974756626</v>
      </c>
      <c r="P75" s="7"/>
      <c r="Q75" s="28">
        <f t="shared" ca="1" si="5"/>
        <v>0.34933534245700593</v>
      </c>
      <c r="R75" s="27">
        <f t="shared" ca="1" si="6"/>
        <v>332.05770873476354</v>
      </c>
      <c r="S75" s="7"/>
      <c r="T75" s="28">
        <f t="shared" si="7"/>
        <v>332.14499999999998</v>
      </c>
      <c r="U75" s="27">
        <f t="shared" si="8"/>
        <v>5.7970238440365653</v>
      </c>
      <c r="V75" s="7"/>
      <c r="W75" s="28">
        <f t="shared" ca="1" si="9"/>
        <v>-8.7291265236444815E-2</v>
      </c>
      <c r="X75" s="27">
        <f t="shared" ca="1" si="10"/>
        <v>7.2067428334548822E-2</v>
      </c>
      <c r="Y75" s="7">
        <v>86</v>
      </c>
      <c r="Z75" s="46"/>
    </row>
    <row r="76" spans="1:26" s="26" customFormat="1" x14ac:dyDescent="0.25">
      <c r="A76" s="26">
        <v>60</v>
      </c>
      <c r="B76" s="26">
        <v>624</v>
      </c>
      <c r="C76" s="26">
        <v>12744</v>
      </c>
      <c r="D76" s="26">
        <v>11396</v>
      </c>
      <c r="E76" s="26">
        <v>13805</v>
      </c>
      <c r="F76" s="26">
        <v>15138</v>
      </c>
      <c r="G76" s="27"/>
      <c r="H76" s="7"/>
      <c r="I76" s="28">
        <f t="shared" si="0"/>
        <v>-1061</v>
      </c>
      <c r="J76" s="27">
        <f t="shared" si="0"/>
        <v>-3742</v>
      </c>
      <c r="K76" s="7"/>
      <c r="L76" s="28">
        <f t="shared" ca="1" si="1"/>
        <v>-1021.5909367748584</v>
      </c>
      <c r="M76" s="26">
        <f t="shared" ca="1" si="2"/>
        <v>-3741.6315516821087</v>
      </c>
      <c r="N76" s="26">
        <f t="shared" ca="1" si="3"/>
        <v>0.2641953431132355</v>
      </c>
      <c r="O76" s="27">
        <f t="shared" ca="1" si="4"/>
        <v>-0.96915562505536845</v>
      </c>
      <c r="P76" s="7"/>
      <c r="Q76" s="28">
        <f t="shared" ca="1" si="5"/>
        <v>0.25571188972062409</v>
      </c>
      <c r="R76" s="27">
        <f t="shared" ca="1" si="6"/>
        <v>337.67637941207613</v>
      </c>
      <c r="S76" s="7"/>
      <c r="T76" s="28">
        <f t="shared" si="7"/>
        <v>337.76099999999997</v>
      </c>
      <c r="U76" s="27">
        <f t="shared" si="8"/>
        <v>5.8950415348285663</v>
      </c>
      <c r="V76" s="7"/>
      <c r="W76" s="28">
        <f t="shared" ca="1" si="9"/>
        <v>-8.4620587923836865E-2</v>
      </c>
      <c r="X76" s="27">
        <f t="shared" ca="1" si="10"/>
        <v>4.7473517119158259E-2</v>
      </c>
      <c r="Y76" s="7">
        <v>85</v>
      </c>
      <c r="Z76" s="46"/>
    </row>
    <row r="77" spans="1:26" s="26" customFormat="1" x14ac:dyDescent="0.25">
      <c r="A77" s="26">
        <v>61</v>
      </c>
      <c r="B77" s="26">
        <v>613</v>
      </c>
      <c r="C77" s="26">
        <v>12918</v>
      </c>
      <c r="D77" s="26">
        <v>11348</v>
      </c>
      <c r="E77" s="26">
        <v>13617</v>
      </c>
      <c r="F77" s="26">
        <v>15166</v>
      </c>
      <c r="G77" s="27"/>
      <c r="H77" s="7"/>
      <c r="I77" s="28">
        <f t="shared" si="0"/>
        <v>-699</v>
      </c>
      <c r="J77" s="27">
        <f t="shared" si="0"/>
        <v>-3818</v>
      </c>
      <c r="K77" s="7"/>
      <c r="L77" s="28">
        <f t="shared" ca="1" si="1"/>
        <v>-659.59093677485839</v>
      </c>
      <c r="M77" s="26">
        <f t="shared" ca="1" si="2"/>
        <v>-3817.6315516821087</v>
      </c>
      <c r="N77" s="26">
        <f t="shared" ca="1" si="3"/>
        <v>0.17057791683797829</v>
      </c>
      <c r="O77" s="27">
        <f t="shared" ca="1" si="4"/>
        <v>-0.98884110891095944</v>
      </c>
      <c r="P77" s="7"/>
      <c r="Q77" s="28">
        <f t="shared" ca="1" si="5"/>
        <v>0.16191834637356931</v>
      </c>
      <c r="R77" s="27">
        <f t="shared" ca="1" si="6"/>
        <v>343.15763004885787</v>
      </c>
      <c r="S77" s="7"/>
      <c r="T77" s="28">
        <f t="shared" si="7"/>
        <v>343.27799999999996</v>
      </c>
      <c r="U77" s="27">
        <f t="shared" si="8"/>
        <v>5.9913313496610945</v>
      </c>
      <c r="V77" s="7"/>
      <c r="W77" s="28">
        <f t="shared" ca="1" si="9"/>
        <v>-0.12036995114209503</v>
      </c>
      <c r="X77" s="27">
        <f t="shared" ca="1" si="10"/>
        <v>4.5478910927272409E-3</v>
      </c>
      <c r="Y77" s="7">
        <v>84</v>
      </c>
      <c r="Z77" s="46"/>
    </row>
    <row r="78" spans="1:26" s="26" customFormat="1" x14ac:dyDescent="0.25">
      <c r="A78" s="26">
        <v>62</v>
      </c>
      <c r="B78" s="26">
        <v>612</v>
      </c>
      <c r="C78" s="26">
        <v>13103</v>
      </c>
      <c r="D78" s="26">
        <v>11321</v>
      </c>
      <c r="E78" s="26">
        <v>13432</v>
      </c>
      <c r="F78" s="26">
        <v>15188</v>
      </c>
      <c r="G78" s="27"/>
      <c r="H78" s="7"/>
      <c r="I78" s="28">
        <f t="shared" si="0"/>
        <v>-329</v>
      </c>
      <c r="J78" s="27">
        <f t="shared" si="0"/>
        <v>-3867</v>
      </c>
      <c r="K78" s="7"/>
      <c r="L78" s="28">
        <f t="shared" ca="1" si="1"/>
        <v>-289.59093677485839</v>
      </c>
      <c r="M78" s="26">
        <f t="shared" ca="1" si="2"/>
        <v>-3866.6315516821087</v>
      </c>
      <c r="N78" s="26">
        <f t="shared" ca="1" si="3"/>
        <v>7.4891597164372853E-2</v>
      </c>
      <c r="O78" s="27">
        <f t="shared" ca="1" si="4"/>
        <v>-1.0015330656073274</v>
      </c>
      <c r="P78" s="7"/>
      <c r="Q78" s="28">
        <f t="shared" ca="1" si="5"/>
        <v>6.6117120866875517E-2</v>
      </c>
      <c r="R78" s="27">
        <f t="shared" ca="1" si="6"/>
        <v>348.68007932629007</v>
      </c>
      <c r="S78" s="7"/>
      <c r="T78" s="28">
        <f t="shared" si="7"/>
        <v>348.78599999999994</v>
      </c>
      <c r="U78" s="27">
        <f t="shared" si="8"/>
        <v>6.0874640848609411</v>
      </c>
      <c r="V78" s="7"/>
      <c r="W78" s="28">
        <f t="shared" ca="1" si="9"/>
        <v>-0.10592067370987479</v>
      </c>
      <c r="X78" s="27">
        <f t="shared" ca="1" si="10"/>
        <v>-4.8267140774726158E-2</v>
      </c>
      <c r="Y78" s="7">
        <v>83</v>
      </c>
      <c r="Z78" s="46"/>
    </row>
    <row r="79" spans="1:26" s="26" customFormat="1" x14ac:dyDescent="0.25">
      <c r="A79" s="26">
        <v>63</v>
      </c>
      <c r="B79" s="26">
        <v>634</v>
      </c>
      <c r="C79" s="26">
        <v>13288</v>
      </c>
      <c r="D79" s="26">
        <v>11319</v>
      </c>
      <c r="E79" s="26">
        <v>13240</v>
      </c>
      <c r="F79" s="26">
        <v>15198</v>
      </c>
      <c r="G79" s="27"/>
      <c r="H79" s="7"/>
      <c r="I79" s="28">
        <f t="shared" si="0"/>
        <v>48</v>
      </c>
      <c r="J79" s="27">
        <f t="shared" si="0"/>
        <v>-3879</v>
      </c>
      <c r="K79" s="7"/>
      <c r="L79" s="28">
        <f t="shared" ca="1" si="1"/>
        <v>87.409063225141637</v>
      </c>
      <c r="M79" s="26">
        <f t="shared" ca="1" si="2"/>
        <v>-3878.6315516821087</v>
      </c>
      <c r="N79" s="26">
        <f t="shared" ca="1" si="3"/>
        <v>-2.2605004232787274E-2</v>
      </c>
      <c r="O79" s="27">
        <f t="shared" ca="1" si="4"/>
        <v>-1.0046412999003154</v>
      </c>
      <c r="P79" s="7"/>
      <c r="Q79" s="28">
        <f t="shared" ca="1" si="5"/>
        <v>-3.1410464938122822E-2</v>
      </c>
      <c r="R79" s="27">
        <f t="shared" ca="1" si="6"/>
        <v>354.24782158367088</v>
      </c>
      <c r="S79" s="7"/>
      <c r="T79" s="28">
        <f t="shared" si="7"/>
        <v>354.49199999999996</v>
      </c>
      <c r="U79" s="27">
        <f t="shared" si="8"/>
        <v>6.1870525719797378</v>
      </c>
      <c r="V79" s="7"/>
      <c r="W79" s="28">
        <f t="shared" ca="1" si="9"/>
        <v>-0.24417841632907766</v>
      </c>
      <c r="X79" s="27">
        <f t="shared" ca="1" si="10"/>
        <v>0.10562094208717099</v>
      </c>
      <c r="Y79" s="7">
        <v>82</v>
      </c>
      <c r="Z79" s="46"/>
    </row>
    <row r="80" spans="1:26" s="26" customFormat="1" x14ac:dyDescent="0.25">
      <c r="A80" s="26">
        <v>64</v>
      </c>
      <c r="B80" s="26">
        <v>623</v>
      </c>
      <c r="C80" s="26">
        <v>13478</v>
      </c>
      <c r="D80" s="26">
        <v>11335</v>
      </c>
      <c r="E80" s="26">
        <v>13054</v>
      </c>
      <c r="F80" s="26">
        <v>15174</v>
      </c>
      <c r="G80" s="27"/>
      <c r="H80" s="7"/>
      <c r="I80" s="28">
        <f t="shared" si="0"/>
        <v>424</v>
      </c>
      <c r="J80" s="27">
        <f t="shared" si="0"/>
        <v>-3839</v>
      </c>
      <c r="K80" s="7"/>
      <c r="L80" s="28">
        <f t="shared" ca="1" si="1"/>
        <v>463.40906322514161</v>
      </c>
      <c r="M80" s="26">
        <f t="shared" ca="1" si="2"/>
        <v>-3838.6315516821087</v>
      </c>
      <c r="N80" s="26">
        <f t="shared" ca="1" si="3"/>
        <v>-0.11984299395515385</v>
      </c>
      <c r="O80" s="27">
        <f t="shared" ca="1" si="4"/>
        <v>-0.99428051892368852</v>
      </c>
      <c r="P80" s="7"/>
      <c r="Q80" s="28">
        <f t="shared" ca="1" si="5"/>
        <v>-0.12856138780979107</v>
      </c>
      <c r="R80" s="27">
        <f ca="1">IF(MOD(ATAN2(O80,Q80)*180/PI()-$J$9+360,360)&lt;355,MOD(ATAN2(O80,Q80)*180/PI()-$J$9+360,360)+360,MOD(ATAN2(O80,Q80)*180/PI()-$J$9+360,360))</f>
        <v>359.82455222967565</v>
      </c>
      <c r="S80" s="7"/>
      <c r="T80" s="28">
        <f t="shared" si="7"/>
        <v>360.09899999999993</v>
      </c>
      <c r="U80" s="27">
        <f t="shared" si="8"/>
        <v>6.2849131831390599</v>
      </c>
      <c r="V80" s="7"/>
      <c r="W80" s="28">
        <f t="shared" ca="1" si="9"/>
        <v>-0.27444777032428647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13439</v>
      </c>
      <c r="D81" s="26">
        <v>11294</v>
      </c>
      <c r="E81" s="26">
        <v>13005</v>
      </c>
      <c r="F81" s="26">
        <v>15124</v>
      </c>
      <c r="G81" s="27"/>
      <c r="H81" s="7"/>
      <c r="I81" s="28">
        <f t="shared" ref="I81:J144" si="11">C81-E81</f>
        <v>434</v>
      </c>
      <c r="J81" s="27">
        <f t="shared" si="11"/>
        <v>-3830</v>
      </c>
      <c r="K81" s="7"/>
      <c r="L81" s="28">
        <f t="shared" ref="L81:L144" ca="1" si="12">I81-$J$4</f>
        <v>473.40906322514161</v>
      </c>
      <c r="M81" s="26">
        <f t="shared" ref="M81:M144" ca="1" si="13">J81-$J$3</f>
        <v>-3829.6315516821087</v>
      </c>
      <c r="N81" s="26">
        <f t="shared" ref="N81:N144" ca="1" si="14">L81/$J$7</f>
        <v>-0.12242911070308914</v>
      </c>
      <c r="O81" s="27">
        <f t="shared" ref="O81:O144" ca="1" si="15">M81/$J$6</f>
        <v>-0.99194934320394745</v>
      </c>
      <c r="P81" s="7"/>
      <c r="Q81" s="28">
        <f t="shared" ref="Q81:Q144" ca="1" si="16">(N81-O81*SIN(-$J$11*PI()/180))/(COS(-$J$11*PI()/180))</f>
        <v>-0.13112717364105159</v>
      </c>
      <c r="R81" s="27">
        <f ca="1">IF(MOD(ATAN2(O81,Q81)*180/PI()-$J$9+360,360)&lt;355,MOD(ATAN2(O81,Q81)*180/PI()-$J$9+360,360)+360,MOD(ATAN2(O81,Q81)*180/PI()-$J$9+360,360))</f>
        <v>359.98738090185384</v>
      </c>
      <c r="S81" s="7"/>
      <c r="T81" s="28">
        <f t="shared" ref="T81:T144" si="17">360/40000*B81+T80</f>
        <v>360.09899999999993</v>
      </c>
      <c r="U81" s="27">
        <f t="shared" ref="U81:U144" si="18">T81*PI()/180</f>
        <v>6.2849131831390599</v>
      </c>
      <c r="V81" s="7"/>
      <c r="W81" s="28">
        <f t="shared" ref="W81:W144" ca="1" si="19">R81-T81</f>
        <v>-0.11161909814609317</v>
      </c>
      <c r="X81" s="27"/>
      <c r="Y81" s="7"/>
      <c r="Z81" s="46"/>
    </row>
    <row r="82" spans="1:26" s="26" customFormat="1" x14ac:dyDescent="0.25">
      <c r="A82" s="26">
        <v>1</v>
      </c>
      <c r="B82" s="26">
        <v>-611</v>
      </c>
      <c r="C82" s="26">
        <v>13250</v>
      </c>
      <c r="D82" s="26">
        <v>11278</v>
      </c>
      <c r="E82" s="26">
        <v>13188</v>
      </c>
      <c r="F82" s="26">
        <v>15138</v>
      </c>
      <c r="G82" s="27"/>
      <c r="H82" s="7"/>
      <c r="I82" s="28">
        <f t="shared" si="11"/>
        <v>62</v>
      </c>
      <c r="J82" s="27">
        <f t="shared" si="11"/>
        <v>-3860</v>
      </c>
      <c r="K82" s="7"/>
      <c r="L82" s="28">
        <f t="shared" ca="1" si="12"/>
        <v>101.40906322514164</v>
      </c>
      <c r="M82" s="26">
        <f t="shared" ca="1" si="13"/>
        <v>-3859.6315516821087</v>
      </c>
      <c r="N82" s="26">
        <f t="shared" ca="1" si="14"/>
        <v>-2.6225567679896665E-2</v>
      </c>
      <c r="O82" s="27">
        <f t="shared" ca="1" si="15"/>
        <v>-0.99971992893641759</v>
      </c>
      <c r="P82" s="7"/>
      <c r="Q82" s="28">
        <f t="shared" ca="1" si="16"/>
        <v>-3.4988036938535798E-2</v>
      </c>
      <c r="R82" s="27">
        <f t="shared" ref="R82:R144" ca="1" si="20">MOD(ATAN2(O82,Q82)*180/PI()-$J$9+360,360)</f>
        <v>354.461442525758</v>
      </c>
      <c r="S82" s="7"/>
      <c r="T82" s="28">
        <f t="shared" si="17"/>
        <v>354.59999999999991</v>
      </c>
      <c r="U82" s="27">
        <f t="shared" si="18"/>
        <v>6.1889375275718912</v>
      </c>
      <c r="V82" s="7"/>
      <c r="W82" s="28">
        <f t="shared" ca="1" si="19"/>
        <v>-0.13855747424190668</v>
      </c>
      <c r="X82" s="27"/>
      <c r="Y82" s="7"/>
      <c r="Z82" s="46"/>
    </row>
    <row r="83" spans="1:26" s="26" customFormat="1" x14ac:dyDescent="0.25">
      <c r="A83" s="26">
        <v>2</v>
      </c>
      <c r="B83" s="26">
        <v>-621</v>
      </c>
      <c r="C83" s="26">
        <v>13059</v>
      </c>
      <c r="D83" s="26">
        <v>11280</v>
      </c>
      <c r="E83" s="26">
        <v>13375</v>
      </c>
      <c r="F83" s="26">
        <v>15133</v>
      </c>
      <c r="G83" s="27"/>
      <c r="H83" s="7"/>
      <c r="I83" s="28">
        <f t="shared" si="11"/>
        <v>-316</v>
      </c>
      <c r="J83" s="27">
        <f t="shared" si="11"/>
        <v>-3853</v>
      </c>
      <c r="K83" s="7"/>
      <c r="L83" s="28">
        <f t="shared" ca="1" si="12"/>
        <v>-276.59093677485839</v>
      </c>
      <c r="M83" s="26">
        <f t="shared" ca="1" si="13"/>
        <v>-3852.6315516821087</v>
      </c>
      <c r="N83" s="26">
        <f t="shared" ca="1" si="14"/>
        <v>7.1529645392056987E-2</v>
      </c>
      <c r="O83" s="27">
        <f t="shared" ca="1" si="15"/>
        <v>-0.99790679226550782</v>
      </c>
      <c r="P83" s="7"/>
      <c r="Q83" s="28">
        <f t="shared" ca="1" si="16"/>
        <v>6.2786820344941416E-2</v>
      </c>
      <c r="R83" s="27">
        <f t="shared" ca="1" si="20"/>
        <v>348.85681218551531</v>
      </c>
      <c r="S83" s="7"/>
      <c r="T83" s="28">
        <f t="shared" si="17"/>
        <v>349.01099999999991</v>
      </c>
      <c r="U83" s="27">
        <f t="shared" si="18"/>
        <v>6.0913910756779277</v>
      </c>
      <c r="V83" s="7"/>
      <c r="W83" s="28">
        <f t="shared" ca="1" si="19"/>
        <v>-0.15418781448460095</v>
      </c>
      <c r="X83" s="27"/>
      <c r="Y83" s="7"/>
      <c r="Z83" s="46"/>
    </row>
    <row r="84" spans="1:26" s="26" customFormat="1" x14ac:dyDescent="0.25">
      <c r="A84" s="26">
        <v>3</v>
      </c>
      <c r="B84" s="26">
        <v>-620</v>
      </c>
      <c r="C84" s="26">
        <v>12873</v>
      </c>
      <c r="D84" s="26">
        <v>11306</v>
      </c>
      <c r="E84" s="26">
        <v>13559</v>
      </c>
      <c r="F84" s="26">
        <v>15111</v>
      </c>
      <c r="G84" s="27"/>
      <c r="H84" s="7"/>
      <c r="I84" s="28">
        <f t="shared" si="11"/>
        <v>-686</v>
      </c>
      <c r="J84" s="27">
        <f t="shared" si="11"/>
        <v>-3805</v>
      </c>
      <c r="K84" s="7"/>
      <c r="L84" s="28">
        <f t="shared" ca="1" si="12"/>
        <v>-646.59093677485839</v>
      </c>
      <c r="M84" s="26">
        <f t="shared" ca="1" si="13"/>
        <v>-3804.6315516821087</v>
      </c>
      <c r="N84" s="26">
        <f t="shared" ca="1" si="14"/>
        <v>0.16721596506566241</v>
      </c>
      <c r="O84" s="27">
        <f t="shared" ca="1" si="15"/>
        <v>-0.98547385509355567</v>
      </c>
      <c r="P84" s="7"/>
      <c r="Q84" s="28">
        <f t="shared" ca="1" si="16"/>
        <v>0.1585857758261115</v>
      </c>
      <c r="R84" s="27">
        <f t="shared" ca="1" si="20"/>
        <v>343.31517793995056</v>
      </c>
      <c r="S84" s="7"/>
      <c r="T84" s="28">
        <f t="shared" si="17"/>
        <v>343.43099999999993</v>
      </c>
      <c r="U84" s="27">
        <f t="shared" si="18"/>
        <v>5.994001703416644</v>
      </c>
      <c r="V84" s="7"/>
      <c r="W84" s="28">
        <f t="shared" ca="1" si="19"/>
        <v>-0.11582206004936779</v>
      </c>
      <c r="X84" s="27"/>
      <c r="Y84" s="7"/>
      <c r="Z84" s="46"/>
    </row>
    <row r="85" spans="1:26" s="26" customFormat="1" x14ac:dyDescent="0.25">
      <c r="A85" s="26">
        <v>4</v>
      </c>
      <c r="B85" s="26">
        <v>-614</v>
      </c>
      <c r="C85" s="26">
        <v>12713</v>
      </c>
      <c r="D85" s="26">
        <v>11355</v>
      </c>
      <c r="E85" s="26">
        <v>13759</v>
      </c>
      <c r="F85" s="26">
        <v>15091</v>
      </c>
      <c r="G85" s="27"/>
      <c r="H85" s="7"/>
      <c r="I85" s="28">
        <f t="shared" si="11"/>
        <v>-1046</v>
      </c>
      <c r="J85" s="27">
        <f t="shared" si="11"/>
        <v>-3736</v>
      </c>
      <c r="K85" s="7"/>
      <c r="L85" s="28">
        <f t="shared" ca="1" si="12"/>
        <v>-1006.5909367748584</v>
      </c>
      <c r="M85" s="26">
        <f t="shared" ca="1" si="13"/>
        <v>-3735.6315516821087</v>
      </c>
      <c r="N85" s="26">
        <f t="shared" ca="1" si="14"/>
        <v>0.26031616799133256</v>
      </c>
      <c r="O85" s="27">
        <f t="shared" ca="1" si="15"/>
        <v>-0.96760150790887434</v>
      </c>
      <c r="P85" s="7"/>
      <c r="Q85" s="28">
        <f t="shared" ca="1" si="16"/>
        <v>0.25184618578230555</v>
      </c>
      <c r="R85" s="27">
        <f t="shared" ca="1" si="20"/>
        <v>337.86785292919524</v>
      </c>
      <c r="S85" s="7"/>
      <c r="T85" s="28">
        <f t="shared" si="17"/>
        <v>337.90499999999992</v>
      </c>
      <c r="U85" s="27">
        <f t="shared" si="18"/>
        <v>5.8975548089514378</v>
      </c>
      <c r="V85" s="7"/>
      <c r="W85" s="28">
        <f t="shared" ca="1" si="19"/>
        <v>-3.7147070804678606E-2</v>
      </c>
      <c r="X85" s="27"/>
      <c r="Y85" s="7"/>
      <c r="Z85" s="46"/>
    </row>
    <row r="86" spans="1:26" s="26" customFormat="1" x14ac:dyDescent="0.25">
      <c r="A86" s="26">
        <v>5</v>
      </c>
      <c r="B86" s="26">
        <v>-628</v>
      </c>
      <c r="C86" s="26">
        <v>12528</v>
      </c>
      <c r="D86" s="26">
        <v>11413</v>
      </c>
      <c r="E86" s="26">
        <v>13934</v>
      </c>
      <c r="F86" s="26">
        <v>15032</v>
      </c>
      <c r="G86" s="27"/>
      <c r="H86" s="7"/>
      <c r="I86" s="28">
        <f t="shared" si="11"/>
        <v>-1406</v>
      </c>
      <c r="J86" s="27">
        <f t="shared" si="11"/>
        <v>-3619</v>
      </c>
      <c r="K86" s="7"/>
      <c r="L86" s="28">
        <f t="shared" ca="1" si="12"/>
        <v>-1366.5909367748584</v>
      </c>
      <c r="M86" s="26">
        <f t="shared" ca="1" si="13"/>
        <v>-3618.6315516821087</v>
      </c>
      <c r="N86" s="26">
        <f t="shared" ca="1" si="14"/>
        <v>0.35341637091700268</v>
      </c>
      <c r="O86" s="27">
        <f t="shared" ca="1" si="15"/>
        <v>-0.93729622355224085</v>
      </c>
      <c r="P86" s="7"/>
      <c r="Q86" s="28">
        <f t="shared" ca="1" si="16"/>
        <v>0.34521555696363743</v>
      </c>
      <c r="R86" s="27">
        <f t="shared" ca="1" si="20"/>
        <v>332.23777616309803</v>
      </c>
      <c r="S86" s="7"/>
      <c r="T86" s="28">
        <f t="shared" si="17"/>
        <v>332.25299999999993</v>
      </c>
      <c r="U86" s="27">
        <f t="shared" si="18"/>
        <v>5.7989087996287187</v>
      </c>
      <c r="V86" s="7"/>
      <c r="W86" s="28">
        <f t="shared" ca="1" si="19"/>
        <v>-1.5223836901895993E-2</v>
      </c>
      <c r="X86" s="27"/>
      <c r="Y86" s="7"/>
      <c r="Z86" s="46"/>
    </row>
    <row r="87" spans="1:26" s="26" customFormat="1" x14ac:dyDescent="0.25">
      <c r="A87" s="26">
        <v>6</v>
      </c>
      <c r="B87" s="26">
        <v>-618</v>
      </c>
      <c r="C87" s="26">
        <v>12334</v>
      </c>
      <c r="D87" s="26">
        <v>11469</v>
      </c>
      <c r="E87" s="26">
        <v>14083</v>
      </c>
      <c r="F87" s="26">
        <v>14936</v>
      </c>
      <c r="G87" s="27"/>
      <c r="H87" s="7"/>
      <c r="I87" s="28">
        <f t="shared" si="11"/>
        <v>-1749</v>
      </c>
      <c r="J87" s="27">
        <f t="shared" si="11"/>
        <v>-3467</v>
      </c>
      <c r="K87" s="7"/>
      <c r="L87" s="28">
        <f t="shared" ca="1" si="12"/>
        <v>-1709.5909367748584</v>
      </c>
      <c r="M87" s="26">
        <f t="shared" ca="1" si="13"/>
        <v>-3466.6315516821087</v>
      </c>
      <c r="N87" s="26">
        <f t="shared" ca="1" si="14"/>
        <v>0.44212017537118287</v>
      </c>
      <c r="O87" s="27">
        <f t="shared" ca="1" si="15"/>
        <v>-0.89792525584105887</v>
      </c>
      <c r="P87" s="7"/>
      <c r="Q87" s="28">
        <f t="shared" ca="1" si="16"/>
        <v>0.43426781173464352</v>
      </c>
      <c r="R87" s="27">
        <f t="shared" ca="1" si="20"/>
        <v>326.64701017812115</v>
      </c>
      <c r="S87" s="7"/>
      <c r="T87" s="28">
        <f t="shared" si="17"/>
        <v>326.69099999999992</v>
      </c>
      <c r="U87" s="27">
        <f t="shared" si="18"/>
        <v>5.7018335866327936</v>
      </c>
      <c r="V87" s="7"/>
      <c r="W87" s="28">
        <f t="shared" ca="1" si="19"/>
        <v>-4.3989821878767543E-2</v>
      </c>
      <c r="X87" s="27"/>
      <c r="Y87" s="7"/>
      <c r="Z87" s="46"/>
    </row>
    <row r="88" spans="1:26" s="26" customFormat="1" x14ac:dyDescent="0.25">
      <c r="A88" s="26">
        <v>7</v>
      </c>
      <c r="B88" s="26">
        <v>-636</v>
      </c>
      <c r="C88" s="26">
        <v>12177</v>
      </c>
      <c r="D88" s="26">
        <v>11563</v>
      </c>
      <c r="E88" s="26">
        <v>14262</v>
      </c>
      <c r="F88" s="26">
        <v>14848</v>
      </c>
      <c r="G88" s="27"/>
      <c r="H88" s="7"/>
      <c r="I88" s="28">
        <f t="shared" si="11"/>
        <v>-2085</v>
      </c>
      <c r="J88" s="27">
        <f t="shared" si="11"/>
        <v>-3285</v>
      </c>
      <c r="K88" s="7"/>
      <c r="L88" s="28">
        <f t="shared" ca="1" si="12"/>
        <v>-2045.5909367748584</v>
      </c>
      <c r="M88" s="26">
        <f t="shared" ca="1" si="13"/>
        <v>-3284.6315516821087</v>
      </c>
      <c r="N88" s="26">
        <f t="shared" ca="1" si="14"/>
        <v>0.52901369810180832</v>
      </c>
      <c r="O88" s="27">
        <f t="shared" ca="1" si="15"/>
        <v>-0.85078370239740686</v>
      </c>
      <c r="P88" s="7"/>
      <c r="Q88" s="28">
        <f t="shared" ca="1" si="16"/>
        <v>0.52157781602867903</v>
      </c>
      <c r="R88" s="27">
        <f t="shared" ca="1" si="20"/>
        <v>320.94641446550065</v>
      </c>
      <c r="S88" s="7"/>
      <c r="T88" s="28">
        <f t="shared" si="17"/>
        <v>320.96699999999993</v>
      </c>
      <c r="U88" s="27">
        <f t="shared" si="18"/>
        <v>5.6019309402486384</v>
      </c>
      <c r="V88" s="7"/>
      <c r="W88" s="28">
        <f t="shared" ca="1" si="19"/>
        <v>-2.0585534499275582E-2</v>
      </c>
      <c r="X88" s="27"/>
      <c r="Y88" s="7"/>
      <c r="Z88" s="46"/>
    </row>
    <row r="89" spans="1:26" s="26" customFormat="1" x14ac:dyDescent="0.25">
      <c r="A89" s="26">
        <v>8</v>
      </c>
      <c r="B89" s="26">
        <v>-636</v>
      </c>
      <c r="C89" s="26">
        <v>12021</v>
      </c>
      <c r="D89" s="26">
        <v>11680</v>
      </c>
      <c r="E89" s="26">
        <v>14417</v>
      </c>
      <c r="F89" s="26">
        <v>14741</v>
      </c>
      <c r="G89" s="27"/>
      <c r="H89" s="7"/>
      <c r="I89" s="28">
        <f t="shared" si="11"/>
        <v>-2396</v>
      </c>
      <c r="J89" s="27">
        <f t="shared" si="11"/>
        <v>-3061</v>
      </c>
      <c r="K89" s="7"/>
      <c r="L89" s="28">
        <f t="shared" ca="1" si="12"/>
        <v>-2356.5909367748582</v>
      </c>
      <c r="M89" s="26">
        <f t="shared" ca="1" si="13"/>
        <v>-3060.6315516821087</v>
      </c>
      <c r="N89" s="26">
        <f t="shared" ca="1" si="14"/>
        <v>0.60944192896259552</v>
      </c>
      <c r="O89" s="27">
        <f t="shared" ca="1" si="15"/>
        <v>-0.7927633289282966</v>
      </c>
      <c r="P89" s="7"/>
      <c r="Q89" s="28">
        <f t="shared" ca="1" si="16"/>
        <v>0.60251762124227559</v>
      </c>
      <c r="R89" s="27">
        <f t="shared" ca="1" si="20"/>
        <v>315.22139688070604</v>
      </c>
      <c r="S89" s="7"/>
      <c r="T89" s="28">
        <f t="shared" si="17"/>
        <v>315.24299999999994</v>
      </c>
      <c r="U89" s="27">
        <f t="shared" si="18"/>
        <v>5.5020282938644831</v>
      </c>
      <c r="V89" s="7"/>
      <c r="W89" s="28">
        <f t="shared" ca="1" si="19"/>
        <v>-2.1603119293899908E-2</v>
      </c>
      <c r="X89" s="27"/>
      <c r="Y89" s="7"/>
      <c r="Z89" s="46"/>
    </row>
    <row r="90" spans="1:26" s="26" customFormat="1" x14ac:dyDescent="0.25">
      <c r="A90" s="26">
        <v>9</v>
      </c>
      <c r="B90" s="26">
        <v>-636</v>
      </c>
      <c r="C90" s="26">
        <v>11876</v>
      </c>
      <c r="D90" s="26">
        <v>11804</v>
      </c>
      <c r="E90" s="26">
        <v>14565</v>
      </c>
      <c r="F90" s="26">
        <v>14619</v>
      </c>
      <c r="G90" s="27"/>
      <c r="H90" s="7"/>
      <c r="I90" s="28">
        <f t="shared" si="11"/>
        <v>-2689</v>
      </c>
      <c r="J90" s="27">
        <f t="shared" si="11"/>
        <v>-2815</v>
      </c>
      <c r="K90" s="7"/>
      <c r="L90" s="28">
        <f t="shared" ca="1" si="12"/>
        <v>-2649.5909367748582</v>
      </c>
      <c r="M90" s="26">
        <f t="shared" ca="1" si="13"/>
        <v>-2814.6315516821087</v>
      </c>
      <c r="N90" s="26">
        <f t="shared" ca="1" si="14"/>
        <v>0.68521514967709929</v>
      </c>
      <c r="O90" s="27">
        <f t="shared" ca="1" si="15"/>
        <v>-0.7290445259220415</v>
      </c>
      <c r="P90" s="7"/>
      <c r="Q90" s="28">
        <f t="shared" ca="1" si="16"/>
        <v>0.67885217810764087</v>
      </c>
      <c r="R90" s="27">
        <f t="shared" ca="1" si="20"/>
        <v>309.49879578871992</v>
      </c>
      <c r="S90" s="7"/>
      <c r="T90" s="28">
        <f t="shared" si="17"/>
        <v>309.51899999999995</v>
      </c>
      <c r="U90" s="27">
        <f t="shared" si="18"/>
        <v>5.4021256474803279</v>
      </c>
      <c r="V90" s="7"/>
      <c r="W90" s="28">
        <f t="shared" ca="1" si="19"/>
        <v>-2.0204211280031359E-2</v>
      </c>
      <c r="X90" s="27"/>
      <c r="Y90" s="7"/>
      <c r="Z90" s="46"/>
    </row>
    <row r="91" spans="1:26" s="26" customFormat="1" x14ac:dyDescent="0.25">
      <c r="A91" s="26">
        <v>10</v>
      </c>
      <c r="B91" s="26">
        <v>-621</v>
      </c>
      <c r="C91" s="26">
        <v>11756</v>
      </c>
      <c r="D91" s="26">
        <v>11941</v>
      </c>
      <c r="E91" s="26">
        <v>14701</v>
      </c>
      <c r="F91" s="26">
        <v>14491</v>
      </c>
      <c r="G91" s="27"/>
      <c r="H91" s="7"/>
      <c r="I91" s="28">
        <f t="shared" si="11"/>
        <v>-2945</v>
      </c>
      <c r="J91" s="27">
        <f t="shared" si="11"/>
        <v>-2550</v>
      </c>
      <c r="K91" s="7"/>
      <c r="L91" s="28">
        <f t="shared" ca="1" si="12"/>
        <v>-2905.5909367748582</v>
      </c>
      <c r="M91" s="26">
        <f t="shared" ca="1" si="13"/>
        <v>-2549.6315516821087</v>
      </c>
      <c r="N91" s="26">
        <f t="shared" ca="1" si="14"/>
        <v>0.75141973842424248</v>
      </c>
      <c r="O91" s="27">
        <f t="shared" ca="1" si="15"/>
        <v>-0.66040435195188874</v>
      </c>
      <c r="P91" s="7"/>
      <c r="Q91" s="28">
        <f t="shared" ca="1" si="16"/>
        <v>0.74566086603235326</v>
      </c>
      <c r="R91" s="27">
        <f t="shared" ca="1" si="20"/>
        <v>303.98716104221444</v>
      </c>
      <c r="S91" s="7"/>
      <c r="T91" s="28">
        <f t="shared" si="17"/>
        <v>303.92999999999995</v>
      </c>
      <c r="U91" s="27">
        <f t="shared" si="18"/>
        <v>5.3045791955863653</v>
      </c>
      <c r="V91" s="7"/>
      <c r="W91" s="28">
        <f t="shared" ca="1" si="19"/>
        <v>5.7161042214488589E-2</v>
      </c>
      <c r="X91" s="27"/>
      <c r="Y91" s="7"/>
      <c r="Z91" s="46"/>
    </row>
    <row r="92" spans="1:26" s="26" customFormat="1" x14ac:dyDescent="0.25">
      <c r="A92" s="26">
        <v>11</v>
      </c>
      <c r="B92" s="26">
        <v>-628</v>
      </c>
      <c r="C92" s="26">
        <v>11634</v>
      </c>
      <c r="D92" s="26">
        <v>12091</v>
      </c>
      <c r="E92" s="26">
        <v>14818</v>
      </c>
      <c r="F92" s="26">
        <v>14347</v>
      </c>
      <c r="G92" s="27"/>
      <c r="H92" s="7"/>
      <c r="I92" s="28">
        <f t="shared" si="11"/>
        <v>-3184</v>
      </c>
      <c r="J92" s="27">
        <f t="shared" si="11"/>
        <v>-2256</v>
      </c>
      <c r="K92" s="7"/>
      <c r="L92" s="28">
        <f t="shared" ca="1" si="12"/>
        <v>-3144.5909367748582</v>
      </c>
      <c r="M92" s="26">
        <f t="shared" ca="1" si="13"/>
        <v>-2255.6315516821087</v>
      </c>
      <c r="N92" s="26">
        <f t="shared" ca="1" si="14"/>
        <v>0.81322792869989569</v>
      </c>
      <c r="O92" s="27">
        <f t="shared" ca="1" si="15"/>
        <v>-0.58425261177368149</v>
      </c>
      <c r="P92" s="7"/>
      <c r="Q92" s="28">
        <f t="shared" ca="1" si="16"/>
        <v>0.80813881739359761</v>
      </c>
      <c r="R92" s="27">
        <f t="shared" ca="1" si="20"/>
        <v>298.32248294432418</v>
      </c>
      <c r="S92" s="7"/>
      <c r="T92" s="28">
        <f t="shared" si="17"/>
        <v>298.27799999999996</v>
      </c>
      <c r="U92" s="27">
        <f t="shared" si="18"/>
        <v>5.2059331862636453</v>
      </c>
      <c r="V92" s="7"/>
      <c r="W92" s="28">
        <f t="shared" ca="1" si="19"/>
        <v>4.4482944324215623E-2</v>
      </c>
      <c r="X92" s="27"/>
      <c r="Y92" s="7"/>
      <c r="Z92" s="46"/>
    </row>
    <row r="93" spans="1:26" s="26" customFormat="1" x14ac:dyDescent="0.25">
      <c r="A93" s="26">
        <v>12</v>
      </c>
      <c r="B93" s="26">
        <v>-610</v>
      </c>
      <c r="C93" s="26">
        <v>11533</v>
      </c>
      <c r="D93" s="26">
        <v>12238</v>
      </c>
      <c r="E93" s="26">
        <v>14912</v>
      </c>
      <c r="F93" s="26">
        <v>14186</v>
      </c>
      <c r="G93" s="27"/>
      <c r="H93" s="7"/>
      <c r="I93" s="28">
        <f t="shared" si="11"/>
        <v>-3379</v>
      </c>
      <c r="J93" s="27">
        <f t="shared" si="11"/>
        <v>-1948</v>
      </c>
      <c r="K93" s="7"/>
      <c r="L93" s="28">
        <f t="shared" ca="1" si="12"/>
        <v>-3339.5909367748582</v>
      </c>
      <c r="M93" s="26">
        <f t="shared" ca="1" si="13"/>
        <v>-1947.6315516821087</v>
      </c>
      <c r="N93" s="26">
        <f t="shared" ca="1" si="14"/>
        <v>0.86365720528463374</v>
      </c>
      <c r="O93" s="27">
        <f t="shared" ca="1" si="15"/>
        <v>-0.50447459825365493</v>
      </c>
      <c r="P93" s="7"/>
      <c r="Q93" s="28">
        <f t="shared" ca="1" si="16"/>
        <v>0.85926919844388894</v>
      </c>
      <c r="R93" s="27">
        <f t="shared" ca="1" si="20"/>
        <v>292.87411084860253</v>
      </c>
      <c r="S93" s="7"/>
      <c r="T93" s="28">
        <f t="shared" si="17"/>
        <v>292.78799999999995</v>
      </c>
      <c r="U93" s="27">
        <f t="shared" si="18"/>
        <v>5.1101146103291573</v>
      </c>
      <c r="V93" s="7"/>
      <c r="W93" s="28">
        <f t="shared" ca="1" si="19"/>
        <v>8.6110848602572787E-2</v>
      </c>
      <c r="X93" s="27"/>
      <c r="Y93" s="7"/>
      <c r="Z93" s="46"/>
    </row>
    <row r="94" spans="1:26" s="26" customFormat="1" x14ac:dyDescent="0.25">
      <c r="A94" s="26">
        <v>13</v>
      </c>
      <c r="B94" s="26">
        <v>-611</v>
      </c>
      <c r="C94" s="26">
        <v>11455</v>
      </c>
      <c r="D94" s="26">
        <v>12412</v>
      </c>
      <c r="E94" s="26">
        <v>15006</v>
      </c>
      <c r="F94" s="26">
        <v>14032</v>
      </c>
      <c r="G94" s="27"/>
      <c r="H94" s="7"/>
      <c r="I94" s="28">
        <f t="shared" si="11"/>
        <v>-3551</v>
      </c>
      <c r="J94" s="27">
        <f t="shared" si="11"/>
        <v>-1620</v>
      </c>
      <c r="K94" s="7"/>
      <c r="L94" s="28">
        <f t="shared" ca="1" si="12"/>
        <v>-3511.5909367748582</v>
      </c>
      <c r="M94" s="26">
        <f t="shared" ca="1" si="13"/>
        <v>-1619.6315516821087</v>
      </c>
      <c r="N94" s="26">
        <f t="shared" ca="1" si="14"/>
        <v>0.9081384133491206</v>
      </c>
      <c r="O94" s="27">
        <f t="shared" ca="1" si="15"/>
        <v>-0.41951619424531483</v>
      </c>
      <c r="P94" s="7"/>
      <c r="Q94" s="28">
        <f t="shared" ca="1" si="16"/>
        <v>0.90449668306441455</v>
      </c>
      <c r="R94" s="27">
        <f t="shared" ca="1" si="20"/>
        <v>287.33945675919074</v>
      </c>
      <c r="S94" s="7"/>
      <c r="T94" s="28">
        <f t="shared" si="17"/>
        <v>287.28899999999993</v>
      </c>
      <c r="U94" s="27">
        <f t="shared" si="18"/>
        <v>5.0141389547619886</v>
      </c>
      <c r="V94" s="7"/>
      <c r="W94" s="28">
        <f t="shared" ca="1" si="19"/>
        <v>5.0456759190808498E-2</v>
      </c>
      <c r="X94" s="27"/>
      <c r="Y94" s="7"/>
      <c r="Z94" s="46"/>
    </row>
    <row r="95" spans="1:26" s="26" customFormat="1" x14ac:dyDescent="0.25">
      <c r="A95" s="26">
        <v>14</v>
      </c>
      <c r="B95" s="26">
        <v>-643</v>
      </c>
      <c r="C95" s="26">
        <v>11381</v>
      </c>
      <c r="D95" s="26">
        <v>12584</v>
      </c>
      <c r="E95" s="26">
        <v>15070</v>
      </c>
      <c r="F95" s="26">
        <v>13848</v>
      </c>
      <c r="G95" s="27"/>
      <c r="H95" s="7"/>
      <c r="I95" s="28">
        <f t="shared" si="11"/>
        <v>-3689</v>
      </c>
      <c r="J95" s="27">
        <f t="shared" si="11"/>
        <v>-1264</v>
      </c>
      <c r="K95" s="7"/>
      <c r="L95" s="28">
        <f t="shared" ca="1" si="12"/>
        <v>-3649.5909367748582</v>
      </c>
      <c r="M95" s="26">
        <f t="shared" ca="1" si="13"/>
        <v>-1263.6315516821087</v>
      </c>
      <c r="N95" s="26">
        <f t="shared" ca="1" si="14"/>
        <v>0.94382682447062749</v>
      </c>
      <c r="O95" s="27">
        <f t="shared" ca="1" si="15"/>
        <v>-0.32730524355333601</v>
      </c>
      <c r="P95" s="7"/>
      <c r="Q95" s="28">
        <f t="shared" ca="1" si="16"/>
        <v>0.94099459379229278</v>
      </c>
      <c r="R95" s="27">
        <f t="shared" ca="1" si="20"/>
        <v>281.63619098653737</v>
      </c>
      <c r="S95" s="7"/>
      <c r="T95" s="28">
        <f t="shared" si="17"/>
        <v>281.50199999999995</v>
      </c>
      <c r="U95" s="27">
        <f t="shared" si="18"/>
        <v>4.9131367509490769</v>
      </c>
      <c r="V95" s="7"/>
      <c r="W95" s="28">
        <f t="shared" ca="1" si="19"/>
        <v>0.13419098653741912</v>
      </c>
      <c r="X95" s="27"/>
      <c r="Y95" s="7"/>
      <c r="Z95" s="46"/>
    </row>
    <row r="96" spans="1:26" s="26" customFormat="1" x14ac:dyDescent="0.25">
      <c r="A96" s="26">
        <v>15</v>
      </c>
      <c r="B96" s="26">
        <v>-629</v>
      </c>
      <c r="C96" s="26">
        <v>11331</v>
      </c>
      <c r="D96" s="26">
        <v>12772</v>
      </c>
      <c r="E96" s="26">
        <v>15129</v>
      </c>
      <c r="F96" s="26">
        <v>13672</v>
      </c>
      <c r="G96" s="27"/>
      <c r="H96" s="7"/>
      <c r="I96" s="28">
        <f t="shared" si="11"/>
        <v>-3798</v>
      </c>
      <c r="J96" s="27">
        <f t="shared" si="11"/>
        <v>-900</v>
      </c>
      <c r="K96" s="7"/>
      <c r="L96" s="28">
        <f t="shared" ca="1" si="12"/>
        <v>-3758.5909367748582</v>
      </c>
      <c r="M96" s="26">
        <f t="shared" ca="1" si="13"/>
        <v>-899.63155168210858</v>
      </c>
      <c r="N96" s="26">
        <f t="shared" ca="1" si="14"/>
        <v>0.97201549702312207</v>
      </c>
      <c r="O96" s="27">
        <f t="shared" ca="1" si="15"/>
        <v>-0.23302213666603178</v>
      </c>
      <c r="P96" s="7"/>
      <c r="Q96" s="28">
        <f t="shared" ca="1" si="16"/>
        <v>0.97001063814753663</v>
      </c>
      <c r="R96" s="27">
        <f t="shared" ca="1" si="20"/>
        <v>275.96502860113674</v>
      </c>
      <c r="S96" s="7"/>
      <c r="T96" s="28">
        <f t="shared" si="17"/>
        <v>275.84099999999995</v>
      </c>
      <c r="U96" s="27">
        <f t="shared" si="18"/>
        <v>4.8143336619936781</v>
      </c>
      <c r="V96" s="7"/>
      <c r="W96" s="28">
        <f t="shared" ca="1" si="19"/>
        <v>0.12402860113678571</v>
      </c>
      <c r="X96" s="27"/>
      <c r="Y96" s="7"/>
      <c r="Z96" s="46"/>
    </row>
    <row r="97" spans="1:26" s="26" customFormat="1" x14ac:dyDescent="0.25">
      <c r="A97" s="26">
        <v>16</v>
      </c>
      <c r="B97" s="26">
        <v>-642</v>
      </c>
      <c r="C97" s="26">
        <v>11293</v>
      </c>
      <c r="D97" s="26">
        <v>12955</v>
      </c>
      <c r="E97" s="26">
        <v>15159</v>
      </c>
      <c r="F97" s="26">
        <v>13479</v>
      </c>
      <c r="G97" s="27"/>
      <c r="H97" s="7"/>
      <c r="I97" s="28">
        <f t="shared" si="11"/>
        <v>-3866</v>
      </c>
      <c r="J97" s="27">
        <f t="shared" si="11"/>
        <v>-524</v>
      </c>
      <c r="K97" s="7"/>
      <c r="L97" s="28">
        <f t="shared" ca="1" si="12"/>
        <v>-3826.5909367748582</v>
      </c>
      <c r="M97" s="26">
        <f t="shared" ca="1" si="13"/>
        <v>-523.63155168210858</v>
      </c>
      <c r="N97" s="26">
        <f t="shared" ca="1" si="14"/>
        <v>0.98960109090908199</v>
      </c>
      <c r="O97" s="27">
        <f t="shared" ca="1" si="15"/>
        <v>-0.13563079548573953</v>
      </c>
      <c r="P97" s="7"/>
      <c r="Q97" s="28">
        <f t="shared" ca="1" si="16"/>
        <v>0.9884504369590722</v>
      </c>
      <c r="R97" s="27">
        <f t="shared" ca="1" si="20"/>
        <v>270.27011412288005</v>
      </c>
      <c r="S97" s="7"/>
      <c r="T97" s="28">
        <f t="shared" si="17"/>
        <v>270.06299999999993</v>
      </c>
      <c r="U97" s="27">
        <f t="shared" si="18"/>
        <v>4.7134885378134452</v>
      </c>
      <c r="V97" s="7"/>
      <c r="W97" s="28">
        <f t="shared" ca="1" si="19"/>
        <v>0.20711412288011388</v>
      </c>
      <c r="X97" s="27"/>
      <c r="Y97" s="7"/>
      <c r="Z97" s="46"/>
    </row>
    <row r="98" spans="1:26" s="26" customFormat="1" x14ac:dyDescent="0.25">
      <c r="A98" s="26">
        <v>17</v>
      </c>
      <c r="B98" s="26">
        <v>-621</v>
      </c>
      <c r="C98" s="26">
        <v>11273</v>
      </c>
      <c r="D98" s="26">
        <v>13139</v>
      </c>
      <c r="E98" s="26">
        <v>15172</v>
      </c>
      <c r="F98" s="26">
        <v>13290</v>
      </c>
      <c r="G98" s="27"/>
      <c r="H98" s="7"/>
      <c r="I98" s="28">
        <f t="shared" si="11"/>
        <v>-3899</v>
      </c>
      <c r="J98" s="27">
        <f t="shared" si="11"/>
        <v>-151</v>
      </c>
      <c r="K98" s="7"/>
      <c r="L98" s="28">
        <f t="shared" ca="1" si="12"/>
        <v>-3859.5909367748582</v>
      </c>
      <c r="M98" s="26">
        <f t="shared" ca="1" si="13"/>
        <v>-150.63155168210864</v>
      </c>
      <c r="N98" s="26">
        <f t="shared" ca="1" si="14"/>
        <v>0.99813527617726838</v>
      </c>
      <c r="O98" s="27">
        <f t="shared" ca="1" si="15"/>
        <v>-3.9016512878694322E-2</v>
      </c>
      <c r="P98" s="7"/>
      <c r="Q98" s="28">
        <f t="shared" ca="1" si="16"/>
        <v>0.99783166948062807</v>
      </c>
      <c r="R98" s="27">
        <f t="shared" ca="1" si="20"/>
        <v>264.6962307701001</v>
      </c>
      <c r="S98" s="7"/>
      <c r="T98" s="28">
        <f t="shared" si="17"/>
        <v>264.47399999999993</v>
      </c>
      <c r="U98" s="27">
        <f t="shared" si="18"/>
        <v>4.6159420859194817</v>
      </c>
      <c r="V98" s="7"/>
      <c r="W98" s="28">
        <f t="shared" ca="1" si="19"/>
        <v>0.22223077010016823</v>
      </c>
      <c r="X98" s="27"/>
      <c r="Y98" s="7"/>
      <c r="Z98" s="46"/>
    </row>
    <row r="99" spans="1:26" s="26" customFormat="1" x14ac:dyDescent="0.25">
      <c r="A99" s="26">
        <v>18</v>
      </c>
      <c r="B99" s="26">
        <v>-631</v>
      </c>
      <c r="C99" s="26">
        <v>11279</v>
      </c>
      <c r="D99" s="26">
        <v>13331</v>
      </c>
      <c r="E99" s="26">
        <v>15170</v>
      </c>
      <c r="F99" s="26">
        <v>13104</v>
      </c>
      <c r="G99" s="27"/>
      <c r="H99" s="7"/>
      <c r="I99" s="28">
        <f t="shared" si="11"/>
        <v>-3891</v>
      </c>
      <c r="J99" s="27">
        <f t="shared" si="11"/>
        <v>227</v>
      </c>
      <c r="K99" s="7"/>
      <c r="L99" s="28">
        <f t="shared" ca="1" si="12"/>
        <v>-3851.5909367748582</v>
      </c>
      <c r="M99" s="26">
        <f t="shared" ca="1" si="13"/>
        <v>227.36844831789136</v>
      </c>
      <c r="N99" s="26">
        <f t="shared" ca="1" si="14"/>
        <v>0.99606638277892012</v>
      </c>
      <c r="O99" s="27">
        <f t="shared" ca="1" si="15"/>
        <v>5.8892867350429264E-2</v>
      </c>
      <c r="P99" s="7"/>
      <c r="Q99" s="28">
        <f t="shared" ca="1" si="16"/>
        <v>0.99662076627980967</v>
      </c>
      <c r="R99" s="27">
        <f t="shared" ca="1" si="20"/>
        <v>259.0752108742995</v>
      </c>
      <c r="S99" s="7"/>
      <c r="T99" s="28">
        <f t="shared" si="17"/>
        <v>258.79499999999996</v>
      </c>
      <c r="U99" s="27">
        <f t="shared" si="18"/>
        <v>4.5168248376987243</v>
      </c>
      <c r="V99" s="7"/>
      <c r="W99" s="28">
        <f t="shared" ca="1" si="19"/>
        <v>0.2802108742995415</v>
      </c>
      <c r="X99" s="27"/>
      <c r="Y99" s="7"/>
      <c r="Z99" s="46"/>
    </row>
    <row r="100" spans="1:26" s="26" customFormat="1" x14ac:dyDescent="0.25">
      <c r="A100" s="26">
        <v>19</v>
      </c>
      <c r="B100" s="26">
        <v>-618</v>
      </c>
      <c r="C100" s="26">
        <v>11307</v>
      </c>
      <c r="D100" s="26">
        <v>13522</v>
      </c>
      <c r="E100" s="26">
        <v>15153</v>
      </c>
      <c r="F100" s="26">
        <v>12922</v>
      </c>
      <c r="G100" s="27"/>
      <c r="H100" s="7"/>
      <c r="I100" s="28">
        <f t="shared" si="11"/>
        <v>-3846</v>
      </c>
      <c r="J100" s="27">
        <f t="shared" si="11"/>
        <v>600</v>
      </c>
      <c r="K100" s="7"/>
      <c r="L100" s="28">
        <f t="shared" ca="1" si="12"/>
        <v>-3806.5909367748582</v>
      </c>
      <c r="M100" s="26">
        <f t="shared" ca="1" si="13"/>
        <v>600.36844831789142</v>
      </c>
      <c r="N100" s="26">
        <f t="shared" ca="1" si="14"/>
        <v>0.9844288574132114</v>
      </c>
      <c r="O100" s="27">
        <f t="shared" ca="1" si="15"/>
        <v>0.1555071499574745</v>
      </c>
      <c r="P100" s="7"/>
      <c r="Q100" s="28">
        <f t="shared" ca="1" si="16"/>
        <v>0.98582951352576964</v>
      </c>
      <c r="R100" s="27">
        <f t="shared" ca="1" si="20"/>
        <v>253.49291963263136</v>
      </c>
      <c r="S100" s="7"/>
      <c r="T100" s="28">
        <f t="shared" si="17"/>
        <v>253.23299999999995</v>
      </c>
      <c r="U100" s="27">
        <f t="shared" si="18"/>
        <v>4.4197496247027992</v>
      </c>
      <c r="V100" s="7"/>
      <c r="W100" s="28">
        <f t="shared" ca="1" si="19"/>
        <v>0.2599196326314086</v>
      </c>
      <c r="X100" s="27"/>
      <c r="Y100" s="7"/>
      <c r="Z100" s="46"/>
    </row>
    <row r="101" spans="1:26" s="26" customFormat="1" x14ac:dyDescent="0.25">
      <c r="A101" s="26">
        <v>20</v>
      </c>
      <c r="B101" s="26">
        <v>-611</v>
      </c>
      <c r="C101" s="26">
        <v>11342</v>
      </c>
      <c r="D101" s="26">
        <v>13698</v>
      </c>
      <c r="E101" s="26">
        <v>15110</v>
      </c>
      <c r="F101" s="26">
        <v>12738</v>
      </c>
      <c r="G101" s="27"/>
      <c r="H101" s="7"/>
      <c r="I101" s="28">
        <f t="shared" si="11"/>
        <v>-3768</v>
      </c>
      <c r="J101" s="27">
        <f t="shared" si="11"/>
        <v>960</v>
      </c>
      <c r="K101" s="7"/>
      <c r="L101" s="28">
        <f t="shared" ca="1" si="12"/>
        <v>-3728.5909367748582</v>
      </c>
      <c r="M101" s="26">
        <f t="shared" ca="1" si="13"/>
        <v>960.36844831789142</v>
      </c>
      <c r="N101" s="26">
        <f t="shared" ca="1" si="14"/>
        <v>0.96425714677931618</v>
      </c>
      <c r="O101" s="27">
        <f t="shared" ca="1" si="15"/>
        <v>0.24875417874711603</v>
      </c>
      <c r="P101" s="7"/>
      <c r="Q101" s="28">
        <f t="shared" ca="1" si="16"/>
        <v>0.96647423743870786</v>
      </c>
      <c r="R101" s="27">
        <f t="shared" ca="1" si="20"/>
        <v>248.02334619113822</v>
      </c>
      <c r="S101" s="7"/>
      <c r="T101" s="28">
        <f t="shared" si="17"/>
        <v>247.73399999999995</v>
      </c>
      <c r="U101" s="27">
        <f t="shared" si="18"/>
        <v>4.3237739691356314</v>
      </c>
      <c r="V101" s="7"/>
      <c r="W101" s="28">
        <f t="shared" ca="1" si="19"/>
        <v>0.28934619113826443</v>
      </c>
      <c r="X101" s="27"/>
      <c r="Y101" s="7"/>
      <c r="Z101" s="46"/>
    </row>
    <row r="102" spans="1:26" s="26" customFormat="1" x14ac:dyDescent="0.25">
      <c r="A102" s="26">
        <v>21</v>
      </c>
      <c r="B102" s="26">
        <v>-617</v>
      </c>
      <c r="C102" s="26">
        <v>11396</v>
      </c>
      <c r="D102" s="26">
        <v>13875</v>
      </c>
      <c r="E102" s="26">
        <v>15052</v>
      </c>
      <c r="F102" s="26">
        <v>12560</v>
      </c>
      <c r="G102" s="27"/>
      <c r="H102" s="7"/>
      <c r="I102" s="28">
        <f t="shared" si="11"/>
        <v>-3656</v>
      </c>
      <c r="J102" s="27">
        <f t="shared" si="11"/>
        <v>1315</v>
      </c>
      <c r="K102" s="7"/>
      <c r="L102" s="28">
        <f t="shared" ca="1" si="12"/>
        <v>-3616.5909367748582</v>
      </c>
      <c r="M102" s="26">
        <f t="shared" ca="1" si="13"/>
        <v>1315.3684483178913</v>
      </c>
      <c r="N102" s="26">
        <f t="shared" ca="1" si="14"/>
        <v>0.93529263920244099</v>
      </c>
      <c r="O102" s="27">
        <f t="shared" ca="1" si="15"/>
        <v>0.34070610991467914</v>
      </c>
      <c r="P102" s="7"/>
      <c r="Q102" s="28">
        <f t="shared" ca="1" si="16"/>
        <v>0.9383144766167163</v>
      </c>
      <c r="R102" s="27">
        <f t="shared" ca="1" si="20"/>
        <v>242.50085016972582</v>
      </c>
      <c r="S102" s="7"/>
      <c r="T102" s="28">
        <f t="shared" si="17"/>
        <v>242.18099999999995</v>
      </c>
      <c r="U102" s="27">
        <f t="shared" si="18"/>
        <v>4.226855835772386</v>
      </c>
      <c r="V102" s="7"/>
      <c r="W102" s="28">
        <f t="shared" ca="1" si="19"/>
        <v>0.31985016972586777</v>
      </c>
      <c r="X102" s="27"/>
      <c r="Y102" s="7"/>
      <c r="Z102" s="46"/>
    </row>
    <row r="103" spans="1:26" s="26" customFormat="1" x14ac:dyDescent="0.25">
      <c r="A103" s="26">
        <v>22</v>
      </c>
      <c r="B103" s="26">
        <v>-629</v>
      </c>
      <c r="C103" s="26">
        <v>11475</v>
      </c>
      <c r="D103" s="26">
        <v>14054</v>
      </c>
      <c r="E103" s="26">
        <v>14978</v>
      </c>
      <c r="F103" s="26">
        <v>12383</v>
      </c>
      <c r="G103" s="27"/>
      <c r="H103" s="7"/>
      <c r="I103" s="28">
        <f t="shared" si="11"/>
        <v>-3503</v>
      </c>
      <c r="J103" s="27">
        <f t="shared" si="11"/>
        <v>1671</v>
      </c>
      <c r="K103" s="7"/>
      <c r="L103" s="28">
        <f t="shared" ca="1" si="12"/>
        <v>-3463.5909367748582</v>
      </c>
      <c r="M103" s="26">
        <f t="shared" ca="1" si="13"/>
        <v>1671.3684483178913</v>
      </c>
      <c r="N103" s="26">
        <f t="shared" ca="1" si="14"/>
        <v>0.89572505295903126</v>
      </c>
      <c r="O103" s="27">
        <f t="shared" ca="1" si="15"/>
        <v>0.43291706060665797</v>
      </c>
      <c r="P103" s="7"/>
      <c r="Q103" s="28">
        <f t="shared" ca="1" si="16"/>
        <v>0.8995534999702558</v>
      </c>
      <c r="R103" s="27">
        <f t="shared" ca="1" si="20"/>
        <v>236.75748740352128</v>
      </c>
      <c r="S103" s="7"/>
      <c r="T103" s="28">
        <f t="shared" si="17"/>
        <v>236.51999999999995</v>
      </c>
      <c r="U103" s="27">
        <f t="shared" si="18"/>
        <v>4.1280527468169872</v>
      </c>
      <c r="V103" s="7"/>
      <c r="W103" s="28">
        <f t="shared" ca="1" si="19"/>
        <v>0.23748740352132813</v>
      </c>
      <c r="X103" s="27"/>
      <c r="Y103" s="7"/>
      <c r="Z103" s="46"/>
    </row>
    <row r="104" spans="1:26" s="26" customFormat="1" x14ac:dyDescent="0.25">
      <c r="A104" s="26">
        <v>23</v>
      </c>
      <c r="B104" s="26">
        <v>-637</v>
      </c>
      <c r="C104" s="26">
        <v>11563</v>
      </c>
      <c r="D104" s="26">
        <v>14224</v>
      </c>
      <c r="E104" s="26">
        <v>14880</v>
      </c>
      <c r="F104" s="26">
        <v>12208</v>
      </c>
      <c r="G104" s="27"/>
      <c r="H104" s="7"/>
      <c r="I104" s="28">
        <f t="shared" si="11"/>
        <v>-3317</v>
      </c>
      <c r="J104" s="27">
        <f t="shared" si="11"/>
        <v>2016</v>
      </c>
      <c r="K104" s="7"/>
      <c r="L104" s="28">
        <f t="shared" ca="1" si="12"/>
        <v>-3277.5909367748582</v>
      </c>
      <c r="M104" s="26">
        <f t="shared" ca="1" si="13"/>
        <v>2016.3684483178913</v>
      </c>
      <c r="N104" s="26">
        <f t="shared" ca="1" si="14"/>
        <v>0.84762328144743504</v>
      </c>
      <c r="O104" s="27">
        <f t="shared" ca="1" si="15"/>
        <v>0.52227879653006437</v>
      </c>
      <c r="P104" s="7"/>
      <c r="Q104" s="28">
        <f t="shared" ca="1" si="16"/>
        <v>0.85223304004182077</v>
      </c>
      <c r="R104" s="27">
        <f t="shared" ca="1" si="20"/>
        <v>230.95557969783749</v>
      </c>
      <c r="S104" s="7"/>
      <c r="T104" s="28">
        <f t="shared" si="17"/>
        <v>230.78699999999995</v>
      </c>
      <c r="U104" s="27">
        <f t="shared" si="18"/>
        <v>4.0279930208001522</v>
      </c>
      <c r="V104" s="7"/>
      <c r="W104" s="28">
        <f t="shared" ca="1" si="19"/>
        <v>0.16857969783754356</v>
      </c>
      <c r="X104" s="27"/>
      <c r="Y104" s="7"/>
      <c r="Z104" s="46"/>
    </row>
    <row r="105" spans="1:26" s="26" customFormat="1" x14ac:dyDescent="0.25">
      <c r="A105" s="26">
        <v>24</v>
      </c>
      <c r="B105" s="26">
        <v>-639</v>
      </c>
      <c r="C105" s="26">
        <v>11679</v>
      </c>
      <c r="D105" s="26">
        <v>14389</v>
      </c>
      <c r="E105" s="26">
        <v>14771</v>
      </c>
      <c r="F105" s="26">
        <v>12055</v>
      </c>
      <c r="G105" s="27"/>
      <c r="H105" s="7"/>
      <c r="I105" s="28">
        <f t="shared" si="11"/>
        <v>-3092</v>
      </c>
      <c r="J105" s="27">
        <f t="shared" si="11"/>
        <v>2334</v>
      </c>
      <c r="K105" s="7"/>
      <c r="L105" s="28">
        <f t="shared" ca="1" si="12"/>
        <v>-3052.5909367748582</v>
      </c>
      <c r="M105" s="26">
        <f t="shared" ca="1" si="13"/>
        <v>2334.3684483178913</v>
      </c>
      <c r="N105" s="26">
        <f t="shared" ca="1" si="14"/>
        <v>0.7894356546188912</v>
      </c>
      <c r="O105" s="27">
        <f t="shared" ca="1" si="15"/>
        <v>0.60464700529424775</v>
      </c>
      <c r="P105" s="7"/>
      <c r="Q105" s="28">
        <f t="shared" ca="1" si="16"/>
        <v>0.79476504678644777</v>
      </c>
      <c r="R105" s="27">
        <f t="shared" ca="1" si="20"/>
        <v>225.19362241171746</v>
      </c>
      <c r="S105" s="7"/>
      <c r="T105" s="28">
        <f t="shared" si="17"/>
        <v>225.03599999999994</v>
      </c>
      <c r="U105" s="27">
        <f t="shared" si="18"/>
        <v>3.9276191355179586</v>
      </c>
      <c r="V105" s="7"/>
      <c r="W105" s="28">
        <f t="shared" ca="1" si="19"/>
        <v>0.15762241171751157</v>
      </c>
      <c r="X105" s="27"/>
      <c r="Y105" s="7"/>
      <c r="Z105" s="46"/>
    </row>
    <row r="106" spans="1:26" s="26" customFormat="1" x14ac:dyDescent="0.25">
      <c r="A106" s="26">
        <v>25</v>
      </c>
      <c r="B106" s="26">
        <v>-621</v>
      </c>
      <c r="C106" s="26">
        <v>11800</v>
      </c>
      <c r="D106" s="26">
        <v>14528</v>
      </c>
      <c r="E106" s="26">
        <v>14648</v>
      </c>
      <c r="F106" s="26">
        <v>11905</v>
      </c>
      <c r="G106" s="27"/>
      <c r="H106" s="7"/>
      <c r="I106" s="28">
        <f t="shared" si="11"/>
        <v>-2848</v>
      </c>
      <c r="J106" s="27">
        <f t="shared" si="11"/>
        <v>2623</v>
      </c>
      <c r="K106" s="7"/>
      <c r="L106" s="28">
        <f t="shared" ca="1" si="12"/>
        <v>-2808.5909367748582</v>
      </c>
      <c r="M106" s="26">
        <f t="shared" ca="1" si="13"/>
        <v>2623.3684483178913</v>
      </c>
      <c r="N106" s="26">
        <f t="shared" ca="1" si="14"/>
        <v>0.72633440596927024</v>
      </c>
      <c r="O106" s="27">
        <f t="shared" ca="1" si="15"/>
        <v>0.67950364785037665</v>
      </c>
      <c r="P106" s="7"/>
      <c r="Q106" s="28">
        <f t="shared" ca="1" si="16"/>
        <v>0.73231741227503688</v>
      </c>
      <c r="R106" s="27">
        <f t="shared" ca="1" si="20"/>
        <v>219.59936844820618</v>
      </c>
      <c r="S106" s="7"/>
      <c r="T106" s="28">
        <f t="shared" si="17"/>
        <v>219.44699999999995</v>
      </c>
      <c r="U106" s="27">
        <f t="shared" si="18"/>
        <v>3.8300726836239956</v>
      </c>
      <c r="V106" s="7"/>
      <c r="W106" s="28">
        <f t="shared" ca="1" si="19"/>
        <v>0.15236844820623219</v>
      </c>
      <c r="X106" s="27"/>
      <c r="Y106" s="7"/>
      <c r="Z106" s="46"/>
    </row>
    <row r="107" spans="1:26" s="26" customFormat="1" x14ac:dyDescent="0.25">
      <c r="A107" s="26">
        <v>26</v>
      </c>
      <c r="B107" s="26">
        <v>-625</v>
      </c>
      <c r="C107" s="26">
        <v>11935</v>
      </c>
      <c r="D107" s="26">
        <v>14668</v>
      </c>
      <c r="E107" s="26">
        <v>14509</v>
      </c>
      <c r="F107" s="26">
        <v>11775</v>
      </c>
      <c r="G107" s="27"/>
      <c r="H107" s="7"/>
      <c r="I107" s="28">
        <f t="shared" si="11"/>
        <v>-2574</v>
      </c>
      <c r="J107" s="27">
        <f t="shared" si="11"/>
        <v>2893</v>
      </c>
      <c r="K107" s="7"/>
      <c r="L107" s="28">
        <f t="shared" ca="1" si="12"/>
        <v>-2534.5909367748582</v>
      </c>
      <c r="M107" s="26">
        <f t="shared" ca="1" si="13"/>
        <v>2893.3684483178913</v>
      </c>
      <c r="N107" s="26">
        <f t="shared" ca="1" si="14"/>
        <v>0.6554748070758436</v>
      </c>
      <c r="O107" s="27">
        <f t="shared" ca="1" si="15"/>
        <v>0.74943891944260776</v>
      </c>
      <c r="P107" s="7"/>
      <c r="Q107" s="28">
        <f t="shared" ca="1" si="16"/>
        <v>0.66206799909575431</v>
      </c>
      <c r="R107" s="27">
        <f t="shared" ca="1" si="20"/>
        <v>213.9149976817971</v>
      </c>
      <c r="S107" s="7"/>
      <c r="T107" s="28">
        <f t="shared" si="17"/>
        <v>213.82199999999995</v>
      </c>
      <c r="U107" s="27">
        <f t="shared" si="18"/>
        <v>3.731897913199314</v>
      </c>
      <c r="V107" s="7"/>
      <c r="W107" s="28">
        <f t="shared" ca="1" si="19"/>
        <v>9.2997681797157838E-2</v>
      </c>
      <c r="X107" s="27"/>
      <c r="Y107" s="7"/>
      <c r="Z107" s="46"/>
    </row>
    <row r="108" spans="1:26" s="26" customFormat="1" x14ac:dyDescent="0.25">
      <c r="A108" s="26">
        <v>27</v>
      </c>
      <c r="B108" s="26">
        <v>-627</v>
      </c>
      <c r="C108" s="26">
        <v>12085</v>
      </c>
      <c r="D108" s="26">
        <v>14776</v>
      </c>
      <c r="E108" s="26">
        <v>14354</v>
      </c>
      <c r="F108" s="26">
        <v>11648</v>
      </c>
      <c r="G108" s="27"/>
      <c r="H108" s="7"/>
      <c r="I108" s="28">
        <f t="shared" si="11"/>
        <v>-2269</v>
      </c>
      <c r="J108" s="27">
        <f t="shared" si="11"/>
        <v>3128</v>
      </c>
      <c r="K108" s="7"/>
      <c r="L108" s="28">
        <f t="shared" ca="1" si="12"/>
        <v>-2229.5909367748582</v>
      </c>
      <c r="M108" s="26">
        <f t="shared" ca="1" si="13"/>
        <v>3128.3684483178913</v>
      </c>
      <c r="N108" s="26">
        <f t="shared" ca="1" si="14"/>
        <v>0.5765982462638175</v>
      </c>
      <c r="O108" s="27">
        <f t="shared" ca="1" si="15"/>
        <v>0.81030850768029039</v>
      </c>
      <c r="P108" s="7"/>
      <c r="Q108" s="28">
        <f t="shared" ca="1" si="16"/>
        <v>0.58372186523412284</v>
      </c>
      <c r="R108" s="27">
        <f t="shared" ca="1" si="20"/>
        <v>208.22487520369032</v>
      </c>
      <c r="S108" s="7"/>
      <c r="T108" s="28">
        <f t="shared" si="17"/>
        <v>208.17899999999995</v>
      </c>
      <c r="U108" s="27">
        <f t="shared" si="18"/>
        <v>3.6334089835092742</v>
      </c>
      <c r="V108" s="7"/>
      <c r="W108" s="28">
        <f t="shared" ca="1" si="19"/>
        <v>4.5875203690371791E-2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-603</v>
      </c>
      <c r="C109" s="26">
        <v>12245</v>
      </c>
      <c r="D109" s="26">
        <v>14886</v>
      </c>
      <c r="E109" s="26">
        <v>14206</v>
      </c>
      <c r="F109" s="26">
        <v>11554</v>
      </c>
      <c r="G109" s="27"/>
      <c r="H109" s="7"/>
      <c r="I109" s="28">
        <f t="shared" si="11"/>
        <v>-1961</v>
      </c>
      <c r="J109" s="27">
        <f t="shared" si="11"/>
        <v>3332</v>
      </c>
      <c r="K109" s="7"/>
      <c r="L109" s="28">
        <f t="shared" ca="1" si="12"/>
        <v>-1921.5909367748584</v>
      </c>
      <c r="M109" s="26">
        <f t="shared" ca="1" si="13"/>
        <v>3332.3684483178913</v>
      </c>
      <c r="N109" s="26">
        <f t="shared" ca="1" si="14"/>
        <v>0.49694585042741085</v>
      </c>
      <c r="O109" s="27">
        <f t="shared" ca="1" si="15"/>
        <v>0.86314849066108723</v>
      </c>
      <c r="P109" s="7"/>
      <c r="Q109" s="28">
        <f t="shared" ca="1" si="16"/>
        <v>0.50452949576296446</v>
      </c>
      <c r="R109" s="27">
        <f t="shared" ca="1" si="20"/>
        <v>202.76426814533795</v>
      </c>
      <c r="S109" s="7"/>
      <c r="T109" s="28">
        <f t="shared" si="17"/>
        <v>202.75199999999995</v>
      </c>
      <c r="U109" s="27">
        <f t="shared" si="18"/>
        <v>3.5386899650035422</v>
      </c>
      <c r="V109" s="7"/>
      <c r="W109" s="28">
        <f t="shared" ca="1" si="19"/>
        <v>1.2268145337998249E-2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-607</v>
      </c>
      <c r="C110" s="26">
        <v>12408</v>
      </c>
      <c r="D110" s="26">
        <v>14980</v>
      </c>
      <c r="E110" s="26">
        <v>14043</v>
      </c>
      <c r="F110" s="26">
        <v>11468</v>
      </c>
      <c r="G110" s="27"/>
      <c r="H110" s="7"/>
      <c r="I110" s="28">
        <f t="shared" si="11"/>
        <v>-1635</v>
      </c>
      <c r="J110" s="27">
        <f t="shared" si="11"/>
        <v>3512</v>
      </c>
      <c r="K110" s="7"/>
      <c r="L110" s="28">
        <f t="shared" ca="1" si="12"/>
        <v>-1595.5909367748584</v>
      </c>
      <c r="M110" s="26">
        <f t="shared" ca="1" si="13"/>
        <v>3512.3684483178913</v>
      </c>
      <c r="N110" s="26">
        <f t="shared" ca="1" si="14"/>
        <v>0.41263844444472064</v>
      </c>
      <c r="O110" s="27">
        <f t="shared" ca="1" si="15"/>
        <v>0.90977200505590805</v>
      </c>
      <c r="P110" s="7"/>
      <c r="Q110" s="28">
        <f t="shared" ca="1" si="16"/>
        <v>0.42062745676948426</v>
      </c>
      <c r="R110" s="27">
        <f t="shared" ca="1" si="20"/>
        <v>197.27020106332157</v>
      </c>
      <c r="S110" s="7"/>
      <c r="T110" s="28">
        <f t="shared" si="17"/>
        <v>197.28899999999996</v>
      </c>
      <c r="U110" s="27">
        <f t="shared" si="18"/>
        <v>3.443342627967092</v>
      </c>
      <c r="V110" s="7"/>
      <c r="W110" s="28">
        <f t="shared" ca="1" si="19"/>
        <v>-1.8798936678393829E-2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-643</v>
      </c>
      <c r="C111" s="26">
        <v>12591</v>
      </c>
      <c r="D111" s="26">
        <v>15039</v>
      </c>
      <c r="E111" s="26">
        <v>13855</v>
      </c>
      <c r="F111" s="26">
        <v>11390</v>
      </c>
      <c r="G111" s="27"/>
      <c r="H111" s="7"/>
      <c r="I111" s="28">
        <f t="shared" si="11"/>
        <v>-1264</v>
      </c>
      <c r="J111" s="27">
        <f t="shared" si="11"/>
        <v>3649</v>
      </c>
      <c r="K111" s="7"/>
      <c r="L111" s="28">
        <f t="shared" ca="1" si="12"/>
        <v>-1224.5909367748584</v>
      </c>
      <c r="M111" s="26">
        <f t="shared" ca="1" si="13"/>
        <v>3649.3684483178913</v>
      </c>
      <c r="N111" s="26">
        <f t="shared" ca="1" si="14"/>
        <v>0.31669351309632171</v>
      </c>
      <c r="O111" s="27">
        <f t="shared" ca="1" si="15"/>
        <v>0.94525767990085496</v>
      </c>
      <c r="P111" s="7"/>
      <c r="Q111" s="28">
        <f t="shared" ca="1" si="16"/>
        <v>0.3249898344041024</v>
      </c>
      <c r="R111" s="27">
        <f t="shared" ca="1" si="20"/>
        <v>191.43055728005925</v>
      </c>
      <c r="S111" s="7"/>
      <c r="T111" s="28">
        <f t="shared" si="17"/>
        <v>191.50199999999995</v>
      </c>
      <c r="U111" s="27">
        <f t="shared" si="18"/>
        <v>3.3423404241541803</v>
      </c>
      <c r="V111" s="7"/>
      <c r="W111" s="28">
        <f t="shared" ca="1" si="19"/>
        <v>-7.1442719940705501E-2</v>
      </c>
      <c r="X111" s="27"/>
      <c r="Y111" s="7"/>
      <c r="Z111" s="46"/>
    </row>
    <row r="112" spans="1:26" s="26" customFormat="1" x14ac:dyDescent="0.25">
      <c r="A112" s="26">
        <v>31</v>
      </c>
      <c r="B112" s="26">
        <v>-629</v>
      </c>
      <c r="C112" s="26">
        <v>12775</v>
      </c>
      <c r="D112" s="26">
        <v>15102</v>
      </c>
      <c r="E112" s="26">
        <v>13675</v>
      </c>
      <c r="F112" s="26">
        <v>11341</v>
      </c>
      <c r="G112" s="27"/>
      <c r="H112" s="7"/>
      <c r="I112" s="28">
        <f t="shared" si="11"/>
        <v>-900</v>
      </c>
      <c r="J112" s="27">
        <f t="shared" si="11"/>
        <v>3761</v>
      </c>
      <c r="K112" s="7"/>
      <c r="L112" s="28">
        <f t="shared" ca="1" si="12"/>
        <v>-860.59093677485839</v>
      </c>
      <c r="M112" s="26">
        <f t="shared" ca="1" si="13"/>
        <v>3761.3684483178913</v>
      </c>
      <c r="N112" s="26">
        <f t="shared" ca="1" si="14"/>
        <v>0.22255886347147744</v>
      </c>
      <c r="O112" s="27">
        <f t="shared" ca="1" si="15"/>
        <v>0.9742678666354101</v>
      </c>
      <c r="P112" s="7"/>
      <c r="Q112" s="28">
        <f t="shared" ca="1" si="16"/>
        <v>0.23110581264330954</v>
      </c>
      <c r="R112" s="27">
        <f t="shared" ca="1" si="20"/>
        <v>185.80150608141889</v>
      </c>
      <c r="S112" s="7"/>
      <c r="T112" s="28">
        <f t="shared" si="17"/>
        <v>185.84099999999995</v>
      </c>
      <c r="U112" s="27">
        <f t="shared" si="18"/>
        <v>3.2435373351987811</v>
      </c>
      <c r="V112" s="7"/>
      <c r="W112" s="28">
        <f t="shared" ca="1" si="19"/>
        <v>-3.9493918581058551E-2</v>
      </c>
      <c r="X112" s="27"/>
      <c r="Y112" s="7"/>
      <c r="Z112" s="46"/>
    </row>
    <row r="113" spans="1:26" s="26" customFormat="1" x14ac:dyDescent="0.25">
      <c r="A113" s="26">
        <v>32</v>
      </c>
      <c r="B113" s="26">
        <v>-639</v>
      </c>
      <c r="C113" s="26">
        <v>12962</v>
      </c>
      <c r="D113" s="26">
        <v>15134</v>
      </c>
      <c r="E113" s="26">
        <v>13483</v>
      </c>
      <c r="F113" s="26">
        <v>11303</v>
      </c>
      <c r="G113" s="27"/>
      <c r="H113" s="7"/>
      <c r="I113" s="28">
        <f t="shared" si="11"/>
        <v>-521</v>
      </c>
      <c r="J113" s="27">
        <f t="shared" si="11"/>
        <v>3831</v>
      </c>
      <c r="K113" s="7"/>
      <c r="L113" s="28">
        <f t="shared" ca="1" si="12"/>
        <v>-481.59093677485839</v>
      </c>
      <c r="M113" s="26">
        <f t="shared" ca="1" si="13"/>
        <v>3831.3684483178913</v>
      </c>
      <c r="N113" s="26">
        <f t="shared" ca="1" si="14"/>
        <v>0.12454503872473027</v>
      </c>
      <c r="O113" s="27">
        <f t="shared" ca="1" si="15"/>
        <v>0.99239923334450708</v>
      </c>
      <c r="P113" s="7"/>
      <c r="Q113" s="28">
        <f t="shared" ca="1" si="16"/>
        <v>0.13324712571906031</v>
      </c>
      <c r="R113" s="27">
        <f t="shared" ca="1" si="20"/>
        <v>180.10426714898142</v>
      </c>
      <c r="S113" s="7"/>
      <c r="T113" s="28">
        <f t="shared" si="17"/>
        <v>180.08999999999995</v>
      </c>
      <c r="U113" s="27">
        <f t="shared" si="18"/>
        <v>3.143163449916587</v>
      </c>
      <c r="V113" s="7"/>
      <c r="W113" s="28">
        <f t="shared" ca="1" si="19"/>
        <v>1.426714898147452E-2</v>
      </c>
      <c r="X113" s="27"/>
      <c r="Y113" s="7"/>
      <c r="Z113" s="46"/>
    </row>
    <row r="114" spans="1:26" s="26" customFormat="1" x14ac:dyDescent="0.25">
      <c r="A114" s="26">
        <v>33</v>
      </c>
      <c r="B114" s="26">
        <v>-624</v>
      </c>
      <c r="C114" s="26">
        <v>13160</v>
      </c>
      <c r="D114" s="26">
        <v>15153</v>
      </c>
      <c r="E114" s="26">
        <v>13301</v>
      </c>
      <c r="F114" s="26">
        <v>11293</v>
      </c>
      <c r="G114" s="27"/>
      <c r="H114" s="7"/>
      <c r="I114" s="28">
        <f t="shared" si="11"/>
        <v>-141</v>
      </c>
      <c r="J114" s="27">
        <f t="shared" si="11"/>
        <v>3860</v>
      </c>
      <c r="K114" s="7"/>
      <c r="L114" s="28">
        <f t="shared" ca="1" si="12"/>
        <v>-101.59093677485836</v>
      </c>
      <c r="M114" s="26">
        <f t="shared" ca="1" si="13"/>
        <v>3860.3684483178913</v>
      </c>
      <c r="N114" s="26">
        <f t="shared" ca="1" si="14"/>
        <v>2.6272602303189552E-2</v>
      </c>
      <c r="O114" s="27">
        <f t="shared" ca="1" si="15"/>
        <v>0.99991079955256146</v>
      </c>
      <c r="P114" s="7"/>
      <c r="Q114" s="28">
        <f t="shared" ca="1" si="16"/>
        <v>3.5036746142241733E-2</v>
      </c>
      <c r="R114" s="27">
        <f t="shared" ca="1" si="20"/>
        <v>174.46384788344574</v>
      </c>
      <c r="S114" s="7"/>
      <c r="T114" s="28">
        <f t="shared" si="17"/>
        <v>174.47399999999993</v>
      </c>
      <c r="U114" s="27">
        <f t="shared" si="18"/>
        <v>3.0451457591245856</v>
      </c>
      <c r="V114" s="7"/>
      <c r="W114" s="28">
        <f t="shared" ca="1" si="19"/>
        <v>-1.0152116554195345E-2</v>
      </c>
      <c r="X114" s="27"/>
      <c r="Y114" s="7"/>
      <c r="Z114" s="46"/>
    </row>
    <row r="115" spans="1:26" s="26" customFormat="1" x14ac:dyDescent="0.25">
      <c r="A115" s="26">
        <v>34</v>
      </c>
      <c r="B115" s="26">
        <v>-627</v>
      </c>
      <c r="C115" s="26">
        <v>13341</v>
      </c>
      <c r="D115" s="26">
        <v>15149</v>
      </c>
      <c r="E115" s="26">
        <v>13105</v>
      </c>
      <c r="F115" s="26">
        <v>11292</v>
      </c>
      <c r="G115" s="27"/>
      <c r="H115" s="7"/>
      <c r="I115" s="28">
        <f t="shared" si="11"/>
        <v>236</v>
      </c>
      <c r="J115" s="27">
        <f t="shared" si="11"/>
        <v>3857</v>
      </c>
      <c r="K115" s="7"/>
      <c r="L115" s="28">
        <f t="shared" ca="1" si="12"/>
        <v>275.40906322514161</v>
      </c>
      <c r="M115" s="26">
        <f t="shared" ca="1" si="13"/>
        <v>3857.3684483178913</v>
      </c>
      <c r="N115" s="26">
        <f t="shared" ca="1" si="14"/>
        <v>-7.1223999093970564E-2</v>
      </c>
      <c r="O115" s="27">
        <f t="shared" ca="1" si="15"/>
        <v>0.99913374097931451</v>
      </c>
      <c r="P115" s="7"/>
      <c r="Q115" s="28">
        <f t="shared" ca="1" si="16"/>
        <v>-6.2470409433043265E-2</v>
      </c>
      <c r="R115" s="27">
        <f t="shared" ca="1" si="20"/>
        <v>168.87929540726066</v>
      </c>
      <c r="S115" s="7"/>
      <c r="T115" s="28">
        <f t="shared" si="17"/>
        <v>168.83099999999993</v>
      </c>
      <c r="U115" s="27">
        <f t="shared" si="18"/>
        <v>2.946656829434545</v>
      </c>
      <c r="V115" s="7"/>
      <c r="W115" s="28">
        <f t="shared" ca="1" si="19"/>
        <v>4.8295407260724232E-2</v>
      </c>
      <c r="X115" s="27"/>
      <c r="Y115" s="7"/>
      <c r="Z115" s="46"/>
    </row>
    <row r="116" spans="1:26" s="26" customFormat="1" x14ac:dyDescent="0.25">
      <c r="A116" s="26">
        <v>35</v>
      </c>
      <c r="B116" s="26">
        <v>-612</v>
      </c>
      <c r="C116" s="26">
        <v>13523</v>
      </c>
      <c r="D116" s="26">
        <v>15122</v>
      </c>
      <c r="E116" s="26">
        <v>12917</v>
      </c>
      <c r="F116" s="26">
        <v>11308</v>
      </c>
      <c r="G116" s="27"/>
      <c r="H116" s="7"/>
      <c r="I116" s="28">
        <f t="shared" si="11"/>
        <v>606</v>
      </c>
      <c r="J116" s="27">
        <f t="shared" si="11"/>
        <v>3814</v>
      </c>
      <c r="K116" s="7"/>
      <c r="L116" s="28">
        <f t="shared" ca="1" si="12"/>
        <v>645.40906322514161</v>
      </c>
      <c r="M116" s="26">
        <f t="shared" ca="1" si="13"/>
        <v>3814.3684483178913</v>
      </c>
      <c r="N116" s="26">
        <f t="shared" ca="1" si="14"/>
        <v>-0.16691031876757598</v>
      </c>
      <c r="O116" s="27">
        <f t="shared" ca="1" si="15"/>
        <v>0.9879959014294406</v>
      </c>
      <c r="P116" s="7"/>
      <c r="Q116" s="28">
        <f t="shared" ca="1" si="16"/>
        <v>-0.15825801478659479</v>
      </c>
      <c r="R116" s="27">
        <f t="shared" ca="1" si="20"/>
        <v>163.35665271628773</v>
      </c>
      <c r="S116" s="7"/>
      <c r="T116" s="28">
        <f t="shared" si="17"/>
        <v>163.32299999999992</v>
      </c>
      <c r="U116" s="27">
        <f t="shared" si="18"/>
        <v>2.8505240942346974</v>
      </c>
      <c r="V116" s="7"/>
      <c r="W116" s="28">
        <f t="shared" ca="1" si="19"/>
        <v>3.3652716287804196E-2</v>
      </c>
      <c r="X116" s="27"/>
      <c r="Y116" s="7"/>
      <c r="Z116" s="46"/>
    </row>
    <row r="117" spans="1:26" s="26" customFormat="1" x14ac:dyDescent="0.25">
      <c r="A117" s="26">
        <v>36</v>
      </c>
      <c r="B117" s="26">
        <v>-606</v>
      </c>
      <c r="C117" s="26">
        <v>13712</v>
      </c>
      <c r="D117" s="26">
        <v>15088</v>
      </c>
      <c r="E117" s="26">
        <v>12746</v>
      </c>
      <c r="F117" s="26">
        <v>11351</v>
      </c>
      <c r="G117" s="27"/>
      <c r="H117" s="7"/>
      <c r="I117" s="28">
        <f t="shared" si="11"/>
        <v>966</v>
      </c>
      <c r="J117" s="27">
        <f t="shared" si="11"/>
        <v>3737</v>
      </c>
      <c r="K117" s="7"/>
      <c r="L117" s="28">
        <f t="shared" ca="1" si="12"/>
        <v>1005.4090632251416</v>
      </c>
      <c r="M117" s="26">
        <f t="shared" ca="1" si="13"/>
        <v>3737.3684483178913</v>
      </c>
      <c r="N117" s="26">
        <f t="shared" ca="1" si="14"/>
        <v>-0.26001052169324612</v>
      </c>
      <c r="O117" s="27">
        <f t="shared" ca="1" si="15"/>
        <v>0.96805139804943396</v>
      </c>
      <c r="P117" s="7"/>
      <c r="Q117" s="28">
        <f t="shared" ca="1" si="16"/>
        <v>-0.2515365849469785</v>
      </c>
      <c r="R117" s="27">
        <f t="shared" ca="1" si="20"/>
        <v>157.89150796440993</v>
      </c>
      <c r="S117" s="7"/>
      <c r="T117" s="28">
        <f t="shared" si="17"/>
        <v>157.86899999999991</v>
      </c>
      <c r="U117" s="27">
        <f t="shared" si="18"/>
        <v>2.7553338368309266</v>
      </c>
      <c r="V117" s="7"/>
      <c r="W117" s="28">
        <f t="shared" ca="1" si="19"/>
        <v>2.2507964410010572E-2</v>
      </c>
      <c r="X117" s="27"/>
      <c r="Y117" s="7"/>
      <c r="Z117" s="46"/>
    </row>
    <row r="118" spans="1:26" s="26" customFormat="1" x14ac:dyDescent="0.25">
      <c r="A118" s="26">
        <v>37</v>
      </c>
      <c r="B118" s="26">
        <v>-617</v>
      </c>
      <c r="C118" s="26">
        <v>13883</v>
      </c>
      <c r="D118" s="26">
        <v>15025</v>
      </c>
      <c r="E118" s="26">
        <v>12560</v>
      </c>
      <c r="F118" s="26">
        <v>11405</v>
      </c>
      <c r="G118" s="27"/>
      <c r="H118" s="7"/>
      <c r="I118" s="28">
        <f t="shared" si="11"/>
        <v>1323</v>
      </c>
      <c r="J118" s="27">
        <f t="shared" si="11"/>
        <v>3620</v>
      </c>
      <c r="K118" s="7"/>
      <c r="L118" s="28">
        <f t="shared" ca="1" si="12"/>
        <v>1362.4090632251416</v>
      </c>
      <c r="M118" s="26">
        <f t="shared" ca="1" si="13"/>
        <v>3620.3684483178913</v>
      </c>
      <c r="N118" s="26">
        <f t="shared" ca="1" si="14"/>
        <v>-0.35233488959453568</v>
      </c>
      <c r="O118" s="27">
        <f t="shared" ca="1" si="15"/>
        <v>0.93774611369280048</v>
      </c>
      <c r="P118" s="7"/>
      <c r="Q118" s="28">
        <f t="shared" ca="1" si="16"/>
        <v>-0.34413009131001826</v>
      </c>
      <c r="R118" s="27">
        <f t="shared" ca="1" si="20"/>
        <v>152.30511943883312</v>
      </c>
      <c r="S118" s="7"/>
      <c r="T118" s="28">
        <f t="shared" si="17"/>
        <v>152.31599999999992</v>
      </c>
      <c r="U118" s="27">
        <f t="shared" si="18"/>
        <v>2.6584157034676816</v>
      </c>
      <c r="V118" s="7"/>
      <c r="W118" s="28">
        <f t="shared" ca="1" si="19"/>
        <v>-1.0880561166800362E-2</v>
      </c>
      <c r="X118" s="27"/>
      <c r="Y118" s="7"/>
      <c r="Z118" s="46"/>
    </row>
    <row r="119" spans="1:26" s="26" customFormat="1" x14ac:dyDescent="0.25">
      <c r="A119" s="26">
        <v>38</v>
      </c>
      <c r="B119" s="26">
        <v>-627</v>
      </c>
      <c r="C119" s="26">
        <v>14059</v>
      </c>
      <c r="D119" s="26">
        <v>14954</v>
      </c>
      <c r="E119" s="26">
        <v>12393</v>
      </c>
      <c r="F119" s="26">
        <v>11484</v>
      </c>
      <c r="G119" s="27"/>
      <c r="H119" s="7"/>
      <c r="I119" s="28">
        <f t="shared" si="11"/>
        <v>1666</v>
      </c>
      <c r="J119" s="27">
        <f t="shared" si="11"/>
        <v>3470</v>
      </c>
      <c r="K119" s="7"/>
      <c r="L119" s="28">
        <f t="shared" ca="1" si="12"/>
        <v>1705.4090632251416</v>
      </c>
      <c r="M119" s="26">
        <f t="shared" ca="1" si="13"/>
        <v>3470.3684483178913</v>
      </c>
      <c r="N119" s="26">
        <f t="shared" ca="1" si="14"/>
        <v>-0.44103869404871587</v>
      </c>
      <c r="O119" s="27">
        <f t="shared" ca="1" si="15"/>
        <v>0.8988931850304499</v>
      </c>
      <c r="P119" s="7"/>
      <c r="Q119" s="28">
        <f t="shared" ca="1" si="16"/>
        <v>-0.43317780602997691</v>
      </c>
      <c r="R119" s="27">
        <f t="shared" ca="1" si="20"/>
        <v>146.72755399709189</v>
      </c>
      <c r="S119" s="7"/>
      <c r="T119" s="28">
        <f t="shared" si="17"/>
        <v>146.67299999999992</v>
      </c>
      <c r="U119" s="27">
        <f t="shared" si="18"/>
        <v>2.5599267737776414</v>
      </c>
      <c r="V119" s="7"/>
      <c r="W119" s="28">
        <f t="shared" ca="1" si="19"/>
        <v>5.4553997091971951E-2</v>
      </c>
      <c r="X119" s="27"/>
      <c r="Y119" s="7"/>
      <c r="Z119" s="46"/>
    </row>
    <row r="120" spans="1:26" s="26" customFormat="1" x14ac:dyDescent="0.25">
      <c r="A120" s="26">
        <v>39</v>
      </c>
      <c r="B120" s="26">
        <v>-632</v>
      </c>
      <c r="C120" s="26">
        <v>14228</v>
      </c>
      <c r="D120" s="26">
        <v>14863</v>
      </c>
      <c r="E120" s="26">
        <v>12223</v>
      </c>
      <c r="F120" s="26">
        <v>11574</v>
      </c>
      <c r="G120" s="27"/>
      <c r="H120" s="7"/>
      <c r="I120" s="28">
        <f t="shared" si="11"/>
        <v>2005</v>
      </c>
      <c r="J120" s="27">
        <f t="shared" si="11"/>
        <v>3289</v>
      </c>
      <c r="K120" s="7"/>
      <c r="L120" s="28">
        <f t="shared" ca="1" si="12"/>
        <v>2044.4090632251416</v>
      </c>
      <c r="M120" s="26">
        <f t="shared" ca="1" si="13"/>
        <v>3289.3684483178913</v>
      </c>
      <c r="N120" s="26">
        <f t="shared" ca="1" si="14"/>
        <v>-0.52870805180372193</v>
      </c>
      <c r="O120" s="27">
        <f t="shared" ca="1" si="15"/>
        <v>0.85201065111121344</v>
      </c>
      <c r="P120" s="7"/>
      <c r="Q120" s="28">
        <f t="shared" ca="1" si="16"/>
        <v>-0.52126140511678098</v>
      </c>
      <c r="R120" s="27">
        <f t="shared" ca="1" si="20"/>
        <v>140.99867428184712</v>
      </c>
      <c r="S120" s="7"/>
      <c r="T120" s="28">
        <f t="shared" si="17"/>
        <v>140.98499999999993</v>
      </c>
      <c r="U120" s="27">
        <f t="shared" si="18"/>
        <v>2.4606524459242043</v>
      </c>
      <c r="V120" s="7"/>
      <c r="W120" s="28">
        <f t="shared" ca="1" si="19"/>
        <v>1.3674281847187331E-2</v>
      </c>
      <c r="X120" s="27"/>
      <c r="Y120" s="7"/>
      <c r="Z120" s="46"/>
    </row>
    <row r="121" spans="1:26" s="26" customFormat="1" x14ac:dyDescent="0.25">
      <c r="A121" s="26">
        <v>40</v>
      </c>
      <c r="B121" s="26">
        <v>-636</v>
      </c>
      <c r="C121" s="26">
        <v>14388</v>
      </c>
      <c r="D121" s="26">
        <v>14751</v>
      </c>
      <c r="E121" s="26">
        <v>12068</v>
      </c>
      <c r="F121" s="26">
        <v>11679</v>
      </c>
      <c r="G121" s="27"/>
      <c r="H121" s="7"/>
      <c r="I121" s="28">
        <f t="shared" si="11"/>
        <v>2320</v>
      </c>
      <c r="J121" s="27">
        <f t="shared" si="11"/>
        <v>3072</v>
      </c>
      <c r="K121" s="7"/>
      <c r="L121" s="28">
        <f t="shared" ca="1" si="12"/>
        <v>2359.4090632251418</v>
      </c>
      <c r="M121" s="26">
        <f t="shared" ca="1" si="13"/>
        <v>3072.3684483178913</v>
      </c>
      <c r="N121" s="26">
        <f t="shared" ca="1" si="14"/>
        <v>-0.61017072936368333</v>
      </c>
      <c r="O121" s="27">
        <f t="shared" ca="1" si="15"/>
        <v>0.79580341431301282</v>
      </c>
      <c r="P121" s="7"/>
      <c r="Q121" s="28">
        <f t="shared" ca="1" si="16"/>
        <v>-0.60321980657610119</v>
      </c>
      <c r="R121" s="27">
        <f t="shared" ca="1" si="20"/>
        <v>135.2948674100594</v>
      </c>
      <c r="S121" s="7"/>
      <c r="T121" s="28">
        <f t="shared" si="17"/>
        <v>135.26099999999994</v>
      </c>
      <c r="U121" s="27">
        <f t="shared" si="18"/>
        <v>2.360749799540049</v>
      </c>
      <c r="V121" s="7"/>
      <c r="W121" s="28">
        <f t="shared" ca="1" si="19"/>
        <v>3.386741005945737E-2</v>
      </c>
      <c r="X121" s="27"/>
      <c r="Y121" s="7"/>
      <c r="Z121" s="46"/>
    </row>
    <row r="122" spans="1:26" s="26" customFormat="1" x14ac:dyDescent="0.25">
      <c r="A122" s="26">
        <v>41</v>
      </c>
      <c r="B122" s="26">
        <v>-628</v>
      </c>
      <c r="C122" s="26">
        <v>14529</v>
      </c>
      <c r="D122" s="26">
        <v>14625</v>
      </c>
      <c r="E122" s="26">
        <v>11920</v>
      </c>
      <c r="F122" s="26">
        <v>11807</v>
      </c>
      <c r="G122" s="27"/>
      <c r="H122" s="7"/>
      <c r="I122" s="28">
        <f t="shared" si="11"/>
        <v>2609</v>
      </c>
      <c r="J122" s="27">
        <f t="shared" si="11"/>
        <v>2818</v>
      </c>
      <c r="K122" s="7"/>
      <c r="L122" s="28">
        <f t="shared" ca="1" si="12"/>
        <v>2648.4090632251418</v>
      </c>
      <c r="M122" s="26">
        <f t="shared" ca="1" si="13"/>
        <v>2818.3684483178913</v>
      </c>
      <c r="N122" s="26">
        <f t="shared" ca="1" si="14"/>
        <v>-0.68490950337901302</v>
      </c>
      <c r="O122" s="27">
        <f t="shared" ca="1" si="15"/>
        <v>0.73001245511143242</v>
      </c>
      <c r="P122" s="7"/>
      <c r="Q122" s="28">
        <f t="shared" ca="1" si="16"/>
        <v>-0.6785380372212666</v>
      </c>
      <c r="R122" s="27">
        <f t="shared" ca="1" si="20"/>
        <v>129.5499319740681</v>
      </c>
      <c r="S122" s="7"/>
      <c r="T122" s="28">
        <f t="shared" si="17"/>
        <v>129.60899999999995</v>
      </c>
      <c r="U122" s="27">
        <f t="shared" si="18"/>
        <v>2.2621037902173295</v>
      </c>
      <c r="V122" s="7"/>
      <c r="W122" s="28">
        <f t="shared" ca="1" si="19"/>
        <v>-5.9068025931850343E-2</v>
      </c>
      <c r="X122" s="27"/>
      <c r="Y122" s="7"/>
      <c r="Z122" s="46"/>
    </row>
    <row r="123" spans="1:26" s="26" customFormat="1" x14ac:dyDescent="0.25">
      <c r="A123" s="26">
        <v>42</v>
      </c>
      <c r="B123" s="26">
        <v>-623</v>
      </c>
      <c r="C123" s="26">
        <v>14656</v>
      </c>
      <c r="D123" s="26">
        <v>14487</v>
      </c>
      <c r="E123" s="26">
        <v>11785</v>
      </c>
      <c r="F123" s="26">
        <v>11934</v>
      </c>
      <c r="G123" s="27"/>
      <c r="H123" s="7"/>
      <c r="I123" s="28">
        <f t="shared" si="11"/>
        <v>2871</v>
      </c>
      <c r="J123" s="27">
        <f t="shared" si="11"/>
        <v>2553</v>
      </c>
      <c r="K123" s="7"/>
      <c r="L123" s="28">
        <f t="shared" ca="1" si="12"/>
        <v>2910.4090632251418</v>
      </c>
      <c r="M123" s="26">
        <f t="shared" ca="1" si="13"/>
        <v>2553.3684483178913</v>
      </c>
      <c r="N123" s="26">
        <f t="shared" ca="1" si="14"/>
        <v>-0.75266576217491732</v>
      </c>
      <c r="O123" s="27">
        <f t="shared" ca="1" si="15"/>
        <v>0.66137228114127966</v>
      </c>
      <c r="P123" s="7"/>
      <c r="Q123" s="28">
        <f t="shared" ca="1" si="16"/>
        <v>-0.74689845478256323</v>
      </c>
      <c r="R123" s="27">
        <f t="shared" ca="1" si="20"/>
        <v>123.98165105904042</v>
      </c>
      <c r="S123" s="7"/>
      <c r="T123" s="28">
        <f t="shared" si="17"/>
        <v>124.00199999999995</v>
      </c>
      <c r="U123" s="27">
        <f t="shared" si="18"/>
        <v>2.1642431790580074</v>
      </c>
      <c r="V123" s="7"/>
      <c r="W123" s="28">
        <f t="shared" ca="1" si="19"/>
        <v>-2.0348940959536321E-2</v>
      </c>
      <c r="X123" s="27"/>
      <c r="Y123" s="7"/>
      <c r="Z123" s="46"/>
    </row>
    <row r="124" spans="1:26" s="26" customFormat="1" x14ac:dyDescent="0.25">
      <c r="A124" s="26">
        <v>43</v>
      </c>
      <c r="B124" s="26">
        <v>-625</v>
      </c>
      <c r="C124" s="26">
        <v>14776</v>
      </c>
      <c r="D124" s="26">
        <v>14340</v>
      </c>
      <c r="E124" s="26">
        <v>11672</v>
      </c>
      <c r="F124" s="26">
        <v>12086</v>
      </c>
      <c r="G124" s="27"/>
      <c r="H124" s="7"/>
      <c r="I124" s="28">
        <f t="shared" si="11"/>
        <v>3104</v>
      </c>
      <c r="J124" s="27">
        <f t="shared" si="11"/>
        <v>2254</v>
      </c>
      <c r="K124" s="7"/>
      <c r="L124" s="28">
        <f t="shared" ca="1" si="12"/>
        <v>3143.4090632251418</v>
      </c>
      <c r="M124" s="26">
        <f t="shared" ca="1" si="13"/>
        <v>2254.3684483178913</v>
      </c>
      <c r="N124" s="26">
        <f t="shared" ca="1" si="14"/>
        <v>-0.81292228240180942</v>
      </c>
      <c r="O124" s="27">
        <f t="shared" ca="1" si="15"/>
        <v>0.58392544334099405</v>
      </c>
      <c r="P124" s="7"/>
      <c r="Q124" s="28">
        <f t="shared" ca="1" si="16"/>
        <v>-0.80783602663484178</v>
      </c>
      <c r="R124" s="27">
        <f t="shared" ca="1" si="20"/>
        <v>118.31743982629428</v>
      </c>
      <c r="S124" s="7"/>
      <c r="T124" s="28">
        <f t="shared" si="17"/>
        <v>118.37699999999995</v>
      </c>
      <c r="U124" s="27">
        <f t="shared" si="18"/>
        <v>2.0660684086333267</v>
      </c>
      <c r="V124" s="7"/>
      <c r="W124" s="28">
        <f t="shared" ca="1" si="19"/>
        <v>-5.9560173705676789E-2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-602</v>
      </c>
      <c r="C125" s="26">
        <v>14867</v>
      </c>
      <c r="D125" s="26">
        <v>14177</v>
      </c>
      <c r="E125" s="26">
        <v>11566</v>
      </c>
      <c r="F125" s="26">
        <v>12228</v>
      </c>
      <c r="G125" s="27"/>
      <c r="H125" s="7"/>
      <c r="I125" s="28">
        <f t="shared" si="11"/>
        <v>3301</v>
      </c>
      <c r="J125" s="27">
        <f t="shared" si="11"/>
        <v>1949</v>
      </c>
      <c r="K125" s="7"/>
      <c r="L125" s="28">
        <f t="shared" ca="1" si="12"/>
        <v>3340.4090632251418</v>
      </c>
      <c r="M125" s="26">
        <f t="shared" ca="1" si="13"/>
        <v>1949.3684483178913</v>
      </c>
      <c r="N125" s="26">
        <f t="shared" ca="1" si="14"/>
        <v>-0.86386878233613451</v>
      </c>
      <c r="O125" s="27">
        <f t="shared" ca="1" si="15"/>
        <v>0.50492448839421444</v>
      </c>
      <c r="P125" s="7"/>
      <c r="Q125" s="28">
        <f t="shared" ca="1" si="16"/>
        <v>-0.85947684082075682</v>
      </c>
      <c r="R125" s="27">
        <f t="shared" ca="1" si="20"/>
        <v>112.89036815510156</v>
      </c>
      <c r="S125" s="7"/>
      <c r="T125" s="28">
        <f t="shared" si="17"/>
        <v>112.95899999999995</v>
      </c>
      <c r="U125" s="27">
        <f t="shared" si="18"/>
        <v>1.9715064697602738</v>
      </c>
      <c r="V125" s="7"/>
      <c r="W125" s="28">
        <f t="shared" ca="1" si="19"/>
        <v>-6.8631844898391137E-2</v>
      </c>
      <c r="X125" s="27"/>
      <c r="Y125" s="7"/>
      <c r="Z125" s="46"/>
    </row>
    <row r="126" spans="1:26" s="26" customFormat="1" x14ac:dyDescent="0.25">
      <c r="A126" s="26">
        <v>45</v>
      </c>
      <c r="B126" s="26">
        <v>-606</v>
      </c>
      <c r="C126" s="26">
        <v>14965</v>
      </c>
      <c r="D126" s="26">
        <v>14026</v>
      </c>
      <c r="E126" s="26">
        <v>11488</v>
      </c>
      <c r="F126" s="26">
        <v>12398</v>
      </c>
      <c r="G126" s="27"/>
      <c r="H126" s="7"/>
      <c r="I126" s="28">
        <f t="shared" si="11"/>
        <v>3477</v>
      </c>
      <c r="J126" s="27">
        <f t="shared" si="11"/>
        <v>1628</v>
      </c>
      <c r="K126" s="7"/>
      <c r="L126" s="28">
        <f t="shared" ca="1" si="12"/>
        <v>3516.4090632251418</v>
      </c>
      <c r="M126" s="26">
        <f t="shared" ca="1" si="13"/>
        <v>1628.3684483178913</v>
      </c>
      <c r="N126" s="26">
        <f t="shared" ca="1" si="14"/>
        <v>-0.90938443709979544</v>
      </c>
      <c r="O126" s="27">
        <f t="shared" ca="1" si="15"/>
        <v>0.42177922105678411</v>
      </c>
      <c r="P126" s="7"/>
      <c r="Q126" s="28">
        <f t="shared" ca="1" si="16"/>
        <v>-0.90572292168700597</v>
      </c>
      <c r="R126" s="27">
        <f t="shared" ca="1" si="20"/>
        <v>107.42759882583954</v>
      </c>
      <c r="S126" s="7"/>
      <c r="T126" s="28">
        <f t="shared" si="17"/>
        <v>107.50499999999995</v>
      </c>
      <c r="U126" s="27">
        <f t="shared" si="18"/>
        <v>1.8763162123565031</v>
      </c>
      <c r="V126" s="7"/>
      <c r="W126" s="28">
        <f t="shared" ca="1" si="19"/>
        <v>-7.7401174160414143E-2</v>
      </c>
      <c r="X126" s="27"/>
      <c r="Y126" s="7"/>
      <c r="Z126" s="46"/>
    </row>
    <row r="127" spans="1:26" s="26" customFormat="1" x14ac:dyDescent="0.25">
      <c r="A127" s="26">
        <v>46</v>
      </c>
      <c r="B127" s="26">
        <v>-643</v>
      </c>
      <c r="C127" s="26">
        <v>15029</v>
      </c>
      <c r="D127" s="26">
        <v>13842</v>
      </c>
      <c r="E127" s="26">
        <v>11409</v>
      </c>
      <c r="F127" s="26">
        <v>12573</v>
      </c>
      <c r="G127" s="27"/>
      <c r="H127" s="7"/>
      <c r="I127" s="28">
        <f t="shared" si="11"/>
        <v>3620</v>
      </c>
      <c r="J127" s="27">
        <f t="shared" si="11"/>
        <v>1269</v>
      </c>
      <c r="K127" s="7"/>
      <c r="L127" s="28">
        <f t="shared" ca="1" si="12"/>
        <v>3659.4090632251418</v>
      </c>
      <c r="M127" s="26">
        <f t="shared" ca="1" si="13"/>
        <v>1269.3684483178913</v>
      </c>
      <c r="N127" s="26">
        <f t="shared" ca="1" si="14"/>
        <v>-0.94636590659526998</v>
      </c>
      <c r="O127" s="27">
        <f t="shared" ca="1" si="15"/>
        <v>0.32879121179155829</v>
      </c>
      <c r="P127" s="7"/>
      <c r="Q127" s="28">
        <f t="shared" ca="1" si="16"/>
        <v>-0.94352075052194229</v>
      </c>
      <c r="R127" s="27">
        <f t="shared" ca="1" si="20"/>
        <v>101.66908267225415</v>
      </c>
      <c r="S127" s="7"/>
      <c r="T127" s="28">
        <f t="shared" si="17"/>
        <v>101.71799999999995</v>
      </c>
      <c r="U127" s="27">
        <f t="shared" si="18"/>
        <v>1.7753140085435912</v>
      </c>
      <c r="V127" s="7"/>
      <c r="W127" s="28">
        <f t="shared" ca="1" si="19"/>
        <v>-4.8917327745797934E-2</v>
      </c>
      <c r="X127" s="27"/>
      <c r="Y127" s="7"/>
      <c r="Z127" s="46"/>
    </row>
    <row r="128" spans="1:26" s="26" customFormat="1" x14ac:dyDescent="0.25">
      <c r="A128" s="26">
        <v>47</v>
      </c>
      <c r="B128" s="26">
        <v>-635</v>
      </c>
      <c r="C128" s="26">
        <v>15078</v>
      </c>
      <c r="D128" s="26">
        <v>13651</v>
      </c>
      <c r="E128" s="26">
        <v>11352</v>
      </c>
      <c r="F128" s="26">
        <v>12751</v>
      </c>
      <c r="G128" s="27"/>
      <c r="H128" s="7"/>
      <c r="I128" s="28">
        <f t="shared" si="11"/>
        <v>3726</v>
      </c>
      <c r="J128" s="27">
        <f t="shared" si="11"/>
        <v>900</v>
      </c>
      <c r="K128" s="7"/>
      <c r="L128" s="28">
        <f t="shared" ca="1" si="12"/>
        <v>3765.4090632251418</v>
      </c>
      <c r="M128" s="26">
        <f t="shared" ca="1" si="13"/>
        <v>900.36844831789142</v>
      </c>
      <c r="N128" s="26">
        <f t="shared" ca="1" si="14"/>
        <v>-0.97377874412338394</v>
      </c>
      <c r="O128" s="27">
        <f t="shared" ca="1" si="15"/>
        <v>0.23321300728217575</v>
      </c>
      <c r="P128" s="7"/>
      <c r="Q128" s="28">
        <f t="shared" ca="1" si="16"/>
        <v>-0.9717722801865124</v>
      </c>
      <c r="R128" s="27">
        <f t="shared" ca="1" si="20"/>
        <v>95.952077507494664</v>
      </c>
      <c r="S128" s="7"/>
      <c r="T128" s="28">
        <f t="shared" si="17"/>
        <v>96.002999999999943</v>
      </c>
      <c r="U128" s="27">
        <f t="shared" si="18"/>
        <v>1.6755684417921151</v>
      </c>
      <c r="V128" s="7"/>
      <c r="W128" s="28">
        <f t="shared" ca="1" si="19"/>
        <v>-5.0922492505279138E-2</v>
      </c>
      <c r="X128" s="27"/>
      <c r="Y128" s="7"/>
      <c r="Z128" s="46"/>
    </row>
    <row r="129" spans="1:26" s="26" customFormat="1" x14ac:dyDescent="0.25">
      <c r="A129" s="26">
        <v>48</v>
      </c>
      <c r="B129" s="26">
        <v>-633</v>
      </c>
      <c r="C129" s="26">
        <v>15116</v>
      </c>
      <c r="D129" s="26">
        <v>13464</v>
      </c>
      <c r="E129" s="26">
        <v>11324</v>
      </c>
      <c r="F129" s="26">
        <v>12948</v>
      </c>
      <c r="G129" s="27"/>
      <c r="H129" s="7"/>
      <c r="I129" s="28">
        <f t="shared" si="11"/>
        <v>3792</v>
      </c>
      <c r="J129" s="27">
        <f t="shared" si="11"/>
        <v>516</v>
      </c>
      <c r="K129" s="7"/>
      <c r="L129" s="28">
        <f t="shared" ca="1" si="12"/>
        <v>3831.4090632251418</v>
      </c>
      <c r="M129" s="26">
        <f t="shared" ca="1" si="13"/>
        <v>516.36844831789142</v>
      </c>
      <c r="N129" s="26">
        <f t="shared" ca="1" si="14"/>
        <v>-0.99084711465975683</v>
      </c>
      <c r="O129" s="27">
        <f t="shared" ca="1" si="15"/>
        <v>0.13374950990655815</v>
      </c>
      <c r="P129" s="7"/>
      <c r="Q129" s="28">
        <f t="shared" ca="1" si="16"/>
        <v>-0.98971299599004292</v>
      </c>
      <c r="R129" s="27">
        <f t="shared" ca="1" si="20"/>
        <v>90.153340323394161</v>
      </c>
      <c r="S129" s="7"/>
      <c r="T129" s="28">
        <f t="shared" si="17"/>
        <v>90.305999999999941</v>
      </c>
      <c r="U129" s="27">
        <f t="shared" si="18"/>
        <v>1.5761370343059984</v>
      </c>
      <c r="V129" s="7"/>
      <c r="W129" s="28">
        <f t="shared" ca="1" si="19"/>
        <v>-0.15265967660577928</v>
      </c>
      <c r="X129" s="27"/>
      <c r="Y129" s="7"/>
      <c r="Z129" s="46"/>
    </row>
    <row r="130" spans="1:26" s="26" customFormat="1" x14ac:dyDescent="0.25">
      <c r="A130" s="26">
        <v>49</v>
      </c>
      <c r="B130" s="26">
        <v>-629</v>
      </c>
      <c r="C130" s="26">
        <v>15136</v>
      </c>
      <c r="D130" s="26">
        <v>13287</v>
      </c>
      <c r="E130" s="26">
        <v>11312</v>
      </c>
      <c r="F130" s="26">
        <v>13138</v>
      </c>
      <c r="G130" s="27"/>
      <c r="H130" s="7"/>
      <c r="I130" s="28">
        <f t="shared" si="11"/>
        <v>3824</v>
      </c>
      <c r="J130" s="27">
        <f t="shared" si="11"/>
        <v>149</v>
      </c>
      <c r="K130" s="7"/>
      <c r="L130" s="28">
        <f t="shared" ca="1" si="12"/>
        <v>3863.4090632251418</v>
      </c>
      <c r="M130" s="26">
        <f t="shared" ca="1" si="13"/>
        <v>149.36844831789136</v>
      </c>
      <c r="N130" s="26">
        <f t="shared" ca="1" si="14"/>
        <v>-0.99912268825314976</v>
      </c>
      <c r="O130" s="27">
        <f t="shared" ca="1" si="15"/>
        <v>3.8689344446006933E-2</v>
      </c>
      <c r="P130" s="7"/>
      <c r="Q130" s="28">
        <f t="shared" ca="1" si="16"/>
        <v>-0.99882198675235911</v>
      </c>
      <c r="R130" s="27">
        <f t="shared" ca="1" si="20"/>
        <v>84.675273770134197</v>
      </c>
      <c r="S130" s="7"/>
      <c r="T130" s="28">
        <f t="shared" si="17"/>
        <v>84.644999999999939</v>
      </c>
      <c r="U130" s="27">
        <f t="shared" si="18"/>
        <v>1.4773339453505991</v>
      </c>
      <c r="V130" s="7"/>
      <c r="W130" s="28">
        <f t="shared" ca="1" si="19"/>
        <v>3.0273770134257916E-2</v>
      </c>
      <c r="X130" s="27"/>
      <c r="Y130" s="7"/>
      <c r="Z130" s="46"/>
    </row>
    <row r="131" spans="1:26" s="26" customFormat="1" x14ac:dyDescent="0.25">
      <c r="A131" s="26">
        <v>50</v>
      </c>
      <c r="B131" s="26">
        <v>-621</v>
      </c>
      <c r="C131" s="26">
        <v>15130</v>
      </c>
      <c r="D131" s="26">
        <v>13089</v>
      </c>
      <c r="E131" s="26">
        <v>11309</v>
      </c>
      <c r="F131" s="26">
        <v>13318</v>
      </c>
      <c r="G131" s="27"/>
      <c r="H131" s="7"/>
      <c r="I131" s="28">
        <f t="shared" si="11"/>
        <v>3821</v>
      </c>
      <c r="J131" s="27">
        <f t="shared" si="11"/>
        <v>-229</v>
      </c>
      <c r="K131" s="7"/>
      <c r="L131" s="28">
        <f t="shared" ca="1" si="12"/>
        <v>3860.4090632251418</v>
      </c>
      <c r="M131" s="26">
        <f t="shared" ca="1" si="13"/>
        <v>-228.63155168210864</v>
      </c>
      <c r="N131" s="26">
        <f t="shared" ca="1" si="14"/>
        <v>-0.99834685322876915</v>
      </c>
      <c r="O131" s="27">
        <f t="shared" ca="1" si="15"/>
        <v>-5.9220035783116652E-2</v>
      </c>
      <c r="P131" s="7"/>
      <c r="Q131" s="28">
        <f t="shared" ca="1" si="16"/>
        <v>-0.99890419158202781</v>
      </c>
      <c r="R131" s="27">
        <f t="shared" ca="1" si="20"/>
        <v>79.064223031376059</v>
      </c>
      <c r="S131" s="7"/>
      <c r="T131" s="28">
        <f t="shared" si="17"/>
        <v>79.055999999999941</v>
      </c>
      <c r="U131" s="27">
        <f t="shared" si="18"/>
        <v>1.3797874934566361</v>
      </c>
      <c r="V131" s="7"/>
      <c r="W131" s="28">
        <f t="shared" ca="1" si="19"/>
        <v>8.2230313761186835E-3</v>
      </c>
      <c r="X131" s="27"/>
      <c r="Y131" s="7"/>
      <c r="Z131" s="46"/>
    </row>
    <row r="132" spans="1:26" s="26" customFormat="1" x14ac:dyDescent="0.25">
      <c r="A132" s="26">
        <v>51</v>
      </c>
      <c r="B132" s="26">
        <v>-617</v>
      </c>
      <c r="C132" s="26">
        <v>15108</v>
      </c>
      <c r="D132" s="26">
        <v>12903</v>
      </c>
      <c r="E132" s="26">
        <v>11330</v>
      </c>
      <c r="F132" s="26">
        <v>13509</v>
      </c>
      <c r="G132" s="27"/>
      <c r="H132" s="7"/>
      <c r="I132" s="28">
        <f t="shared" si="11"/>
        <v>3778</v>
      </c>
      <c r="J132" s="27">
        <f t="shared" si="11"/>
        <v>-606</v>
      </c>
      <c r="K132" s="7"/>
      <c r="L132" s="28">
        <f t="shared" ca="1" si="12"/>
        <v>3817.4090632251418</v>
      </c>
      <c r="M132" s="26">
        <f t="shared" ca="1" si="13"/>
        <v>-605.63155168210858</v>
      </c>
      <c r="N132" s="26">
        <f t="shared" ca="1" si="14"/>
        <v>-0.98722655121264746</v>
      </c>
      <c r="O132" s="27">
        <f t="shared" ca="1" si="15"/>
        <v>-0.15687039648782455</v>
      </c>
      <c r="P132" s="7"/>
      <c r="Q132" s="28">
        <f t="shared" ca="1" si="16"/>
        <v>-0.98863926214227738</v>
      </c>
      <c r="R132" s="27">
        <f t="shared" ca="1" si="20"/>
        <v>73.440902038040861</v>
      </c>
      <c r="S132" s="7"/>
      <c r="T132" s="28">
        <f t="shared" si="17"/>
        <v>73.502999999999943</v>
      </c>
      <c r="U132" s="27">
        <f t="shared" si="18"/>
        <v>1.2828693600933911</v>
      </c>
      <c r="V132" s="7"/>
      <c r="W132" s="28">
        <f t="shared" ca="1" si="19"/>
        <v>-6.2097961959082681E-2</v>
      </c>
      <c r="X132" s="27"/>
      <c r="Y132" s="7"/>
      <c r="Z132" s="46"/>
    </row>
    <row r="133" spans="1:26" s="26" customFormat="1" x14ac:dyDescent="0.25">
      <c r="A133" s="26">
        <v>52</v>
      </c>
      <c r="B133" s="26">
        <v>-607</v>
      </c>
      <c r="C133" s="26">
        <v>15073</v>
      </c>
      <c r="D133" s="26">
        <v>12731</v>
      </c>
      <c r="E133" s="26">
        <v>11373</v>
      </c>
      <c r="F133" s="26">
        <v>13689</v>
      </c>
      <c r="G133" s="27"/>
      <c r="H133" s="7"/>
      <c r="I133" s="28">
        <f t="shared" si="11"/>
        <v>3700</v>
      </c>
      <c r="J133" s="27">
        <f t="shared" si="11"/>
        <v>-958</v>
      </c>
      <c r="K133" s="7"/>
      <c r="L133" s="28">
        <f t="shared" ca="1" si="12"/>
        <v>3739.4090632251418</v>
      </c>
      <c r="M133" s="26">
        <f t="shared" ca="1" si="13"/>
        <v>-957.63155168210858</v>
      </c>
      <c r="N133" s="26">
        <f t="shared" ca="1" si="14"/>
        <v>-0.96705484057875224</v>
      </c>
      <c r="O133" s="27">
        <f t="shared" ca="1" si="15"/>
        <v>-0.2480452690821407</v>
      </c>
      <c r="P133" s="7"/>
      <c r="Q133" s="28">
        <f t="shared" ca="1" si="16"/>
        <v>-0.96926582585102583</v>
      </c>
      <c r="R133" s="27">
        <f t="shared" ca="1" si="20"/>
        <v>68.102510136456885</v>
      </c>
      <c r="S133" s="7"/>
      <c r="T133" s="28">
        <f t="shared" si="17"/>
        <v>68.039999999999949</v>
      </c>
      <c r="U133" s="27">
        <f t="shared" si="18"/>
        <v>1.187522023056941</v>
      </c>
      <c r="V133" s="7"/>
      <c r="W133" s="28">
        <f t="shared" ca="1" si="19"/>
        <v>6.2510136456936038E-2</v>
      </c>
      <c r="X133" s="27"/>
      <c r="Y133" s="7"/>
      <c r="Z133" s="46"/>
    </row>
    <row r="134" spans="1:26" s="26" customFormat="1" x14ac:dyDescent="0.25">
      <c r="A134" s="26">
        <v>53</v>
      </c>
      <c r="B134" s="26">
        <v>-622</v>
      </c>
      <c r="C134" s="26">
        <v>15019</v>
      </c>
      <c r="D134" s="26">
        <v>12550</v>
      </c>
      <c r="E134" s="26">
        <v>11431</v>
      </c>
      <c r="F134" s="26">
        <v>13870</v>
      </c>
      <c r="G134" s="27"/>
      <c r="H134" s="7"/>
      <c r="I134" s="28">
        <f t="shared" si="11"/>
        <v>3588</v>
      </c>
      <c r="J134" s="27">
        <f t="shared" si="11"/>
        <v>-1320</v>
      </c>
      <c r="K134" s="7"/>
      <c r="L134" s="28">
        <f t="shared" ca="1" si="12"/>
        <v>3627.4090632251418</v>
      </c>
      <c r="M134" s="26">
        <f t="shared" ca="1" si="13"/>
        <v>-1319.6315516821087</v>
      </c>
      <c r="N134" s="26">
        <f t="shared" ca="1" si="14"/>
        <v>-0.93809033300187705</v>
      </c>
      <c r="O134" s="27">
        <f t="shared" ca="1" si="15"/>
        <v>-0.34181033692061358</v>
      </c>
      <c r="P134" s="7"/>
      <c r="Q134" s="28">
        <f t="shared" ca="1" si="16"/>
        <v>-0.94112195520770014</v>
      </c>
      <c r="R134" s="27">
        <f t="shared" ca="1" si="20"/>
        <v>62.496288000188201</v>
      </c>
      <c r="S134" s="7"/>
      <c r="T134" s="28">
        <f t="shared" si="17"/>
        <v>62.44199999999995</v>
      </c>
      <c r="U134" s="27">
        <f t="shared" si="18"/>
        <v>1.0898184915302984</v>
      </c>
      <c r="V134" s="7"/>
      <c r="W134" s="28">
        <f t="shared" ca="1" si="19"/>
        <v>5.4288000188250862E-2</v>
      </c>
      <c r="X134" s="27"/>
      <c r="Y134" s="7"/>
      <c r="Z134" s="46"/>
    </row>
    <row r="135" spans="1:26" s="26" customFormat="1" x14ac:dyDescent="0.25">
      <c r="A135" s="26">
        <v>54</v>
      </c>
      <c r="B135" s="26">
        <v>-630</v>
      </c>
      <c r="C135" s="26">
        <v>14941</v>
      </c>
      <c r="D135" s="26">
        <v>12376</v>
      </c>
      <c r="E135" s="26">
        <v>11508</v>
      </c>
      <c r="F135" s="26">
        <v>14050</v>
      </c>
      <c r="G135" s="27"/>
      <c r="H135" s="7"/>
      <c r="I135" s="28">
        <f t="shared" si="11"/>
        <v>3433</v>
      </c>
      <c r="J135" s="27">
        <f t="shared" si="11"/>
        <v>-1674</v>
      </c>
      <c r="K135" s="7"/>
      <c r="L135" s="28">
        <f t="shared" ca="1" si="12"/>
        <v>3472.4090632251418</v>
      </c>
      <c r="M135" s="26">
        <f t="shared" ca="1" si="13"/>
        <v>-1673.6315516821087</v>
      </c>
      <c r="N135" s="26">
        <f t="shared" ca="1" si="14"/>
        <v>-0.89800552340888018</v>
      </c>
      <c r="O135" s="27">
        <f t="shared" ca="1" si="15"/>
        <v>-0.43350324856376105</v>
      </c>
      <c r="P135" s="7"/>
      <c r="Q135" s="28">
        <f t="shared" ca="1" si="16"/>
        <v>-0.9018391952979975</v>
      </c>
      <c r="R135" s="27">
        <f t="shared" ca="1" si="20"/>
        <v>56.783998568606762</v>
      </c>
      <c r="S135" s="7"/>
      <c r="T135" s="28">
        <f t="shared" si="17"/>
        <v>56.771999999999949</v>
      </c>
      <c r="U135" s="27">
        <f t="shared" si="18"/>
        <v>0.99085832294221976</v>
      </c>
      <c r="V135" s="7"/>
      <c r="W135" s="28">
        <f t="shared" ca="1" si="19"/>
        <v>1.1998568606813365E-2</v>
      </c>
      <c r="X135" s="27"/>
      <c r="Y135" s="7"/>
      <c r="Z135" s="46"/>
    </row>
    <row r="136" spans="1:26" s="26" customFormat="1" x14ac:dyDescent="0.25">
      <c r="A136" s="26">
        <v>55</v>
      </c>
      <c r="B136" s="26">
        <v>-632</v>
      </c>
      <c r="C136" s="26">
        <v>14846</v>
      </c>
      <c r="D136" s="26">
        <v>12208</v>
      </c>
      <c r="E136" s="26">
        <v>11601</v>
      </c>
      <c r="F136" s="26">
        <v>14217</v>
      </c>
      <c r="G136" s="27"/>
      <c r="H136" s="7"/>
      <c r="I136" s="28">
        <f t="shared" si="11"/>
        <v>3245</v>
      </c>
      <c r="J136" s="27">
        <f t="shared" si="11"/>
        <v>-2009</v>
      </c>
      <c r="K136" s="7"/>
      <c r="L136" s="28">
        <f t="shared" ca="1" si="12"/>
        <v>3284.4090632251418</v>
      </c>
      <c r="M136" s="26">
        <f t="shared" ca="1" si="13"/>
        <v>-2008.6315516821087</v>
      </c>
      <c r="N136" s="26">
        <f t="shared" ca="1" si="14"/>
        <v>-0.84938652854769692</v>
      </c>
      <c r="O136" s="27">
        <f t="shared" ca="1" si="15"/>
        <v>-0.52027478924301085</v>
      </c>
      <c r="P136" s="7"/>
      <c r="Q136" s="28">
        <f t="shared" ca="1" si="16"/>
        <v>-0.85397879190213066</v>
      </c>
      <c r="R136" s="27">
        <f t="shared" ca="1" si="20"/>
        <v>51.10574673175563</v>
      </c>
      <c r="S136" s="7"/>
      <c r="T136" s="28">
        <f t="shared" si="17"/>
        <v>51.083999999999946</v>
      </c>
      <c r="U136" s="27">
        <f t="shared" si="18"/>
        <v>0.89158399508878239</v>
      </c>
      <c r="V136" s="7"/>
      <c r="W136" s="28">
        <f t="shared" ca="1" si="19"/>
        <v>2.1746731755683868E-2</v>
      </c>
      <c r="X136" s="27"/>
      <c r="Y136" s="7"/>
      <c r="Z136" s="46"/>
    </row>
    <row r="137" spans="1:26" s="26" customFormat="1" x14ac:dyDescent="0.25">
      <c r="A137" s="26">
        <v>56</v>
      </c>
      <c r="B137" s="26">
        <v>-638</v>
      </c>
      <c r="C137" s="26">
        <v>14740</v>
      </c>
      <c r="D137" s="26">
        <v>12043</v>
      </c>
      <c r="E137" s="26">
        <v>11709</v>
      </c>
      <c r="F137" s="26">
        <v>14376</v>
      </c>
      <c r="G137" s="27"/>
      <c r="H137" s="7"/>
      <c r="I137" s="28">
        <f t="shared" si="11"/>
        <v>3031</v>
      </c>
      <c r="J137" s="27">
        <f t="shared" si="11"/>
        <v>-2333</v>
      </c>
      <c r="K137" s="7"/>
      <c r="L137" s="28">
        <f t="shared" ca="1" si="12"/>
        <v>3070.4090632251418</v>
      </c>
      <c r="M137" s="26">
        <f t="shared" ca="1" si="13"/>
        <v>-2332.6315516821087</v>
      </c>
      <c r="N137" s="26">
        <f t="shared" ca="1" si="14"/>
        <v>-0.79404363014188184</v>
      </c>
      <c r="O137" s="27">
        <f t="shared" ca="1" si="15"/>
        <v>-0.60419711515368812</v>
      </c>
      <c r="P137" s="7"/>
      <c r="Q137" s="28">
        <f t="shared" ca="1" si="16"/>
        <v>-0.7993692564669711</v>
      </c>
      <c r="R137" s="27">
        <f t="shared" ca="1" si="20"/>
        <v>45.373500750639607</v>
      </c>
      <c r="S137" s="7"/>
      <c r="T137" s="28">
        <f t="shared" si="17"/>
        <v>45.341999999999949</v>
      </c>
      <c r="U137" s="27">
        <f t="shared" si="18"/>
        <v>0.79136718943926798</v>
      </c>
      <c r="V137" s="7"/>
      <c r="W137" s="28">
        <f t="shared" ca="1" si="19"/>
        <v>3.1500750639658293E-2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-630</v>
      </c>
      <c r="C138" s="26">
        <v>14613</v>
      </c>
      <c r="D138" s="26">
        <v>11899</v>
      </c>
      <c r="E138" s="26">
        <v>11838</v>
      </c>
      <c r="F138" s="26">
        <v>14525</v>
      </c>
      <c r="G138" s="27"/>
      <c r="H138" s="7"/>
      <c r="I138" s="28">
        <f t="shared" si="11"/>
        <v>2775</v>
      </c>
      <c r="J138" s="27">
        <f t="shared" si="11"/>
        <v>-2626</v>
      </c>
      <c r="K138" s="7"/>
      <c r="L138" s="28">
        <f t="shared" ca="1" si="12"/>
        <v>2814.4090632251418</v>
      </c>
      <c r="M138" s="26">
        <f t="shared" ca="1" si="13"/>
        <v>-2625.6315516821087</v>
      </c>
      <c r="N138" s="26">
        <f t="shared" ca="1" si="14"/>
        <v>-0.72783904139473865</v>
      </c>
      <c r="O138" s="27">
        <f t="shared" ca="1" si="15"/>
        <v>-0.68008983580747973</v>
      </c>
      <c r="P138" s="7"/>
      <c r="Q138" s="28">
        <f t="shared" ca="1" si="16"/>
        <v>-0.73382724278448652</v>
      </c>
      <c r="R138" s="27">
        <f t="shared" ca="1" si="20"/>
        <v>39.63357101215945</v>
      </c>
      <c r="S138" s="7"/>
      <c r="T138" s="28">
        <f t="shared" si="17"/>
        <v>39.671999999999947</v>
      </c>
      <c r="U138" s="27">
        <f t="shared" si="18"/>
        <v>0.69240702085118955</v>
      </c>
      <c r="V138" s="7"/>
      <c r="W138" s="28">
        <f t="shared" ca="1" si="19"/>
        <v>-3.8428987840497086E-2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-619</v>
      </c>
      <c r="C139" s="26">
        <v>14479</v>
      </c>
      <c r="D139" s="26">
        <v>11767</v>
      </c>
      <c r="E139" s="26">
        <v>11977</v>
      </c>
      <c r="F139" s="26">
        <v>14664</v>
      </c>
      <c r="G139" s="27"/>
      <c r="H139" s="7"/>
      <c r="I139" s="28">
        <f t="shared" si="11"/>
        <v>2502</v>
      </c>
      <c r="J139" s="27">
        <f t="shared" si="11"/>
        <v>-2897</v>
      </c>
      <c r="K139" s="7"/>
      <c r="L139" s="28">
        <f t="shared" ca="1" si="12"/>
        <v>2541.4090632251418</v>
      </c>
      <c r="M139" s="26">
        <f t="shared" ca="1" si="13"/>
        <v>-2896.6315516821087</v>
      </c>
      <c r="N139" s="26">
        <f t="shared" ca="1" si="14"/>
        <v>-0.65723805417610548</v>
      </c>
      <c r="O139" s="27">
        <f t="shared" ca="1" si="15"/>
        <v>-0.75028412692412649</v>
      </c>
      <c r="P139" s="7"/>
      <c r="Q139" s="28">
        <f t="shared" ca="1" si="16"/>
        <v>-0.66383872123682486</v>
      </c>
      <c r="R139" s="27">
        <f t="shared" ca="1" si="20"/>
        <v>33.958891136688862</v>
      </c>
      <c r="S139" s="7"/>
      <c r="T139" s="28">
        <f t="shared" si="17"/>
        <v>34.100999999999949</v>
      </c>
      <c r="U139" s="27">
        <f t="shared" si="18"/>
        <v>0.59517472822258544</v>
      </c>
      <c r="V139" s="7"/>
      <c r="W139" s="28">
        <f t="shared" ca="1" si="19"/>
        <v>-0.14210886331108696</v>
      </c>
      <c r="X139" s="27"/>
      <c r="Y139" s="7"/>
      <c r="Z139" s="46"/>
    </row>
    <row r="140" spans="1:26" s="26" customFormat="1" x14ac:dyDescent="0.25">
      <c r="A140" s="26">
        <v>59</v>
      </c>
      <c r="B140" s="26">
        <v>-627</v>
      </c>
      <c r="C140" s="26">
        <v>14320</v>
      </c>
      <c r="D140" s="26">
        <v>11641</v>
      </c>
      <c r="E140" s="26">
        <v>12118</v>
      </c>
      <c r="F140" s="26">
        <v>14774</v>
      </c>
      <c r="G140" s="27"/>
      <c r="H140" s="7"/>
      <c r="I140" s="28">
        <f t="shared" si="11"/>
        <v>2202</v>
      </c>
      <c r="J140" s="27">
        <f t="shared" si="11"/>
        <v>-3133</v>
      </c>
      <c r="K140" s="7"/>
      <c r="L140" s="28">
        <f t="shared" ca="1" si="12"/>
        <v>2241.4090632251418</v>
      </c>
      <c r="M140" s="26">
        <f t="shared" ca="1" si="13"/>
        <v>-3132.6315516821087</v>
      </c>
      <c r="N140" s="26">
        <f t="shared" ca="1" si="14"/>
        <v>-0.57965455173804703</v>
      </c>
      <c r="O140" s="27">
        <f t="shared" ca="1" si="15"/>
        <v>-0.81141273468622488</v>
      </c>
      <c r="P140" s="7"/>
      <c r="Q140" s="28">
        <f t="shared" ca="1" si="16"/>
        <v>-0.58678796543120415</v>
      </c>
      <c r="R140" s="27">
        <f t="shared" ca="1" si="20"/>
        <v>28.330293412460435</v>
      </c>
      <c r="S140" s="7"/>
      <c r="T140" s="28">
        <f t="shared" si="17"/>
        <v>28.457999999999949</v>
      </c>
      <c r="U140" s="27">
        <f t="shared" si="18"/>
        <v>0.49668579853254541</v>
      </c>
      <c r="V140" s="7"/>
      <c r="W140" s="28">
        <f t="shared" ca="1" si="19"/>
        <v>-0.12770658753951381</v>
      </c>
      <c r="X140" s="27"/>
      <c r="Y140" s="7"/>
      <c r="Z140" s="46"/>
    </row>
    <row r="141" spans="1:26" s="26" customFormat="1" x14ac:dyDescent="0.25">
      <c r="A141" s="26">
        <v>60</v>
      </c>
      <c r="B141" s="26">
        <v>-607</v>
      </c>
      <c r="C141" s="26">
        <v>14160</v>
      </c>
      <c r="D141" s="26">
        <v>11537</v>
      </c>
      <c r="E141" s="26">
        <v>12271</v>
      </c>
      <c r="F141" s="26">
        <v>14862</v>
      </c>
      <c r="G141" s="27"/>
      <c r="H141" s="7"/>
      <c r="I141" s="28">
        <f t="shared" si="11"/>
        <v>1889</v>
      </c>
      <c r="J141" s="27">
        <f t="shared" si="11"/>
        <v>-3325</v>
      </c>
      <c r="K141" s="7"/>
      <c r="L141" s="28">
        <f t="shared" ca="1" si="12"/>
        <v>1928.4090632251416</v>
      </c>
      <c r="M141" s="26">
        <f t="shared" ca="1" si="13"/>
        <v>-3324.6315516821087</v>
      </c>
      <c r="N141" s="26">
        <f t="shared" ca="1" si="14"/>
        <v>-0.49870909752767262</v>
      </c>
      <c r="O141" s="27">
        <f t="shared" ca="1" si="15"/>
        <v>-0.86114448337403371</v>
      </c>
      <c r="P141" s="7"/>
      <c r="Q141" s="28">
        <f t="shared" ca="1" si="16"/>
        <v>-0.50627524762327425</v>
      </c>
      <c r="R141" s="27">
        <f t="shared" ca="1" si="20"/>
        <v>22.90871822844349</v>
      </c>
      <c r="S141" s="7"/>
      <c r="T141" s="28">
        <f t="shared" si="17"/>
        <v>22.994999999999948</v>
      </c>
      <c r="U141" s="27">
        <f t="shared" si="18"/>
        <v>0.40133846149609514</v>
      </c>
      <c r="V141" s="7"/>
      <c r="W141" s="28">
        <f t="shared" ca="1" si="19"/>
        <v>-8.6281771556457443E-2</v>
      </c>
      <c r="X141" s="27"/>
      <c r="Y141" s="7"/>
      <c r="Z141" s="46"/>
    </row>
    <row r="142" spans="1:26" s="26" customFormat="1" x14ac:dyDescent="0.25">
      <c r="A142" s="26">
        <v>61</v>
      </c>
      <c r="B142" s="26">
        <v>-605</v>
      </c>
      <c r="C142" s="26">
        <v>13995</v>
      </c>
      <c r="D142" s="26">
        <v>11449</v>
      </c>
      <c r="E142" s="26">
        <v>12433</v>
      </c>
      <c r="F142" s="26">
        <v>14961</v>
      </c>
      <c r="G142" s="27"/>
      <c r="H142" s="7"/>
      <c r="I142" s="28">
        <f t="shared" si="11"/>
        <v>1562</v>
      </c>
      <c r="J142" s="27">
        <f t="shared" si="11"/>
        <v>-3512</v>
      </c>
      <c r="K142" s="7"/>
      <c r="L142" s="28">
        <f t="shared" ca="1" si="12"/>
        <v>1601.4090632251416</v>
      </c>
      <c r="M142" s="26">
        <f t="shared" ca="1" si="13"/>
        <v>-3511.6315516821087</v>
      </c>
      <c r="N142" s="26">
        <f t="shared" ca="1" si="14"/>
        <v>-0.41414307987018895</v>
      </c>
      <c r="O142" s="27">
        <f t="shared" ca="1" si="15"/>
        <v>-0.90958113443976407</v>
      </c>
      <c r="P142" s="7"/>
      <c r="Q142" s="28">
        <f t="shared" ca="1" si="16"/>
        <v>-0.42213047720236269</v>
      </c>
      <c r="R142" s="27">
        <f t="shared" ca="1" si="20"/>
        <v>17.352729099774933</v>
      </c>
      <c r="S142" s="7"/>
      <c r="T142" s="28">
        <f t="shared" si="17"/>
        <v>17.549999999999947</v>
      </c>
      <c r="U142" s="27">
        <f t="shared" si="18"/>
        <v>0.30630528372500393</v>
      </c>
      <c r="V142" s="7"/>
      <c r="W142" s="28">
        <f t="shared" ca="1" si="19"/>
        <v>-0.19727090022501415</v>
      </c>
      <c r="X142" s="27"/>
      <c r="Y142" s="7"/>
      <c r="Z142" s="46"/>
    </row>
    <row r="143" spans="1:26" s="26" customFormat="1" x14ac:dyDescent="0.25">
      <c r="A143" s="26">
        <v>62</v>
      </c>
      <c r="B143" s="26">
        <v>-638</v>
      </c>
      <c r="C143" s="26">
        <v>13824</v>
      </c>
      <c r="D143" s="26">
        <v>11387</v>
      </c>
      <c r="E143" s="26">
        <v>12620</v>
      </c>
      <c r="F143" s="26">
        <v>15037</v>
      </c>
      <c r="G143" s="27"/>
      <c r="H143" s="7"/>
      <c r="I143" s="28">
        <f t="shared" si="11"/>
        <v>1204</v>
      </c>
      <c r="J143" s="27">
        <f t="shared" si="11"/>
        <v>-3650</v>
      </c>
      <c r="K143" s="7"/>
      <c r="L143" s="28">
        <f t="shared" ca="1" si="12"/>
        <v>1243.4090632251416</v>
      </c>
      <c r="M143" s="26">
        <f t="shared" ca="1" si="13"/>
        <v>-3649.6315516821087</v>
      </c>
      <c r="N143" s="26">
        <f t="shared" ca="1" si="14"/>
        <v>-0.32156010029410581</v>
      </c>
      <c r="O143" s="27">
        <f t="shared" ca="1" si="15"/>
        <v>-0.94532582880912674</v>
      </c>
      <c r="P143" s="7"/>
      <c r="Q143" s="28">
        <f t="shared" ca="1" si="16"/>
        <v>-0.32985720574177041</v>
      </c>
      <c r="R143" s="27">
        <f t="shared" ca="1" si="20"/>
        <v>11.692696172132003</v>
      </c>
      <c r="S143" s="7"/>
      <c r="T143" s="28">
        <f t="shared" si="17"/>
        <v>11.807999999999947</v>
      </c>
      <c r="U143" s="27">
        <f t="shared" si="18"/>
        <v>0.2060884780754895</v>
      </c>
      <c r="V143" s="7"/>
      <c r="W143" s="28">
        <f t="shared" ca="1" si="19"/>
        <v>-0.11530382786794391</v>
      </c>
      <c r="X143" s="27"/>
      <c r="Y143" s="7"/>
      <c r="Z143" s="46"/>
    </row>
    <row r="144" spans="1:26" s="26" customFormat="1" x14ac:dyDescent="0.25">
      <c r="A144" s="26">
        <v>63</v>
      </c>
      <c r="B144" s="26">
        <v>-634</v>
      </c>
      <c r="C144" s="26">
        <v>13636</v>
      </c>
      <c r="D144" s="26">
        <v>11332</v>
      </c>
      <c r="E144" s="26">
        <v>12806</v>
      </c>
      <c r="F144" s="26">
        <v>15093</v>
      </c>
      <c r="G144" s="27"/>
      <c r="H144" s="7"/>
      <c r="I144" s="28">
        <f t="shared" si="11"/>
        <v>830</v>
      </c>
      <c r="J144" s="27">
        <f t="shared" si="11"/>
        <v>-3761</v>
      </c>
      <c r="K144" s="7"/>
      <c r="L144" s="28">
        <f t="shared" ca="1" si="12"/>
        <v>869.40906322514161</v>
      </c>
      <c r="M144" s="26">
        <f t="shared" ca="1" si="13"/>
        <v>-3760.6315516821087</v>
      </c>
      <c r="N144" s="26">
        <f t="shared" ca="1" si="14"/>
        <v>-0.2248393339213263</v>
      </c>
      <c r="O144" s="27">
        <f t="shared" ca="1" si="15"/>
        <v>-0.97407699601926612</v>
      </c>
      <c r="P144" s="7"/>
      <c r="Q144" s="28">
        <f t="shared" ca="1" si="16"/>
        <v>-0.23338469789448005</v>
      </c>
      <c r="R144" s="27">
        <f t="shared" ca="1" si="20"/>
        <v>5.9308624975690236</v>
      </c>
      <c r="S144" s="7"/>
      <c r="T144" s="28">
        <f t="shared" si="17"/>
        <v>6.101999999999947</v>
      </c>
      <c r="U144" s="27">
        <f t="shared" si="18"/>
        <v>0.10649999095669306</v>
      </c>
      <c r="V144" s="7"/>
      <c r="W144" s="28">
        <f t="shared" ca="1" si="19"/>
        <v>-0.1711375024309234</v>
      </c>
      <c r="X144" s="27"/>
      <c r="Y144" s="7"/>
      <c r="Z144" s="46"/>
    </row>
    <row r="145" spans="1:26" s="26" customFormat="1" x14ac:dyDescent="0.25">
      <c r="A145" s="26">
        <v>64</v>
      </c>
      <c r="B145" s="26">
        <v>-641</v>
      </c>
      <c r="C145" s="26">
        <v>13452</v>
      </c>
      <c r="D145" s="26">
        <v>11301</v>
      </c>
      <c r="E145" s="26">
        <v>13002</v>
      </c>
      <c r="F145" s="26">
        <v>15127</v>
      </c>
      <c r="G145" s="27"/>
      <c r="H145" s="7"/>
      <c r="I145" s="28">
        <f t="shared" ref="I145:J145" si="21">C145-E145</f>
        <v>450</v>
      </c>
      <c r="J145" s="27">
        <f t="shared" si="21"/>
        <v>-3826</v>
      </c>
      <c r="K145" s="7"/>
      <c r="L145" s="28">
        <f t="shared" ref="L145" ca="1" si="22">I145-$J$4</f>
        <v>489.40906322514161</v>
      </c>
      <c r="M145" s="26">
        <f t="shared" ref="M145" ca="1" si="23">J145-$J$3</f>
        <v>-3825.6315516821087</v>
      </c>
      <c r="N145" s="26">
        <f t="shared" ref="N145" ca="1" si="24">L145/$J$7</f>
        <v>-0.12656689749978559</v>
      </c>
      <c r="O145" s="27">
        <f t="shared" ref="O145" ca="1" si="25">M145/$J$6</f>
        <v>-0.99091326510628475</v>
      </c>
      <c r="P145" s="7"/>
      <c r="Q145" s="28">
        <f t="shared" ref="Q145" ca="1" si="26">(N145-O145*SIN(-$J$11*PI()/180))/(COS(-$J$11*PI()/180))</f>
        <v>-0.13525603923651489</v>
      </c>
      <c r="R145" s="27">
        <f ca="1">IF(MOD(ATAN2(O145,Q145)*180/PI()-$J$9+360,360)&gt;5,MOD(ATAN2(O145,Q145)*180/PI()-$J$9+360,360)-360,MOD(ATAN2(O145,Q145)*180/PI()-$J$9+360,360))</f>
        <v>0.22966290938313705</v>
      </c>
      <c r="S145" s="7"/>
      <c r="T145" s="28">
        <f t="shared" ref="T145" si="27">360/40000*B145+T144</f>
        <v>0.33299999999994778</v>
      </c>
      <c r="U145" s="27">
        <f t="shared" ref="U145" si="28">T145*PI()/180</f>
        <v>5.8119464091402053E-3</v>
      </c>
      <c r="V145" s="7"/>
      <c r="W145" s="28">
        <f t="shared" ref="W145" ca="1" si="29">R145-T145</f>
        <v>-0.10333709061681073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40011</v>
      </c>
    </row>
    <row r="151" spans="1:26" x14ac:dyDescent="0.25">
      <c r="A151" t="s">
        <v>81</v>
      </c>
      <c r="B151">
        <v>40011</v>
      </c>
    </row>
    <row r="152" spans="1:26" x14ac:dyDescent="0.25">
      <c r="A152" s="32" t="s">
        <v>92</v>
      </c>
      <c r="B152" s="32">
        <v>-39974</v>
      </c>
    </row>
    <row r="153" spans="1:26" x14ac:dyDescent="0.25">
      <c r="A153" t="s">
        <v>87</v>
      </c>
      <c r="B153">
        <v>-39974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7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-0.36844831789136911</v>
      </c>
      <c r="L3" s="9" t="s">
        <v>178</v>
      </c>
      <c r="M3" s="9"/>
      <c r="N3" s="9"/>
      <c r="O3" s="9"/>
      <c r="Q3" s="117" t="s">
        <v>3</v>
      </c>
      <c r="R3" s="117"/>
      <c r="T3" s="49" t="s">
        <v>53</v>
      </c>
      <c r="U3" s="50">
        <v>43690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-39.40906322514163</v>
      </c>
      <c r="L4" s="9" t="s">
        <v>179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180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13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3860.712825629369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-3866.8014535630905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0.26535303682376821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-172.45703216862503</v>
      </c>
      <c r="L9" s="9"/>
      <c r="M9" s="9"/>
      <c r="N9" s="9"/>
      <c r="O9" s="9"/>
      <c r="Q9" s="5" t="s">
        <v>10</v>
      </c>
      <c r="R9" s="5">
        <f ca="1">MIN(W16:W145)</f>
        <v>-0.24593133654207122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-172.95915474977824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0.50212258115317354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13485</v>
      </c>
      <c r="D16" s="26">
        <v>11335</v>
      </c>
      <c r="E16" s="26">
        <v>13039</v>
      </c>
      <c r="F16" s="26">
        <v>15167</v>
      </c>
      <c r="G16" s="27"/>
      <c r="H16" s="7"/>
      <c r="I16" s="28">
        <f>C16-E16</f>
        <v>446</v>
      </c>
      <c r="J16" s="27">
        <f>D16-F16</f>
        <v>-3832</v>
      </c>
      <c r="K16" s="7"/>
      <c r="L16" s="28">
        <f ca="1">I16-$J$4</f>
        <v>485.40906322514161</v>
      </c>
      <c r="M16" s="26">
        <f ca="1">J16-$J$3</f>
        <v>-3831.6315516821087</v>
      </c>
      <c r="N16" s="26">
        <f ca="1">L16/$J$7</f>
        <v>-0.12553245080061148</v>
      </c>
      <c r="O16" s="27">
        <f ca="1">M16/$J$6</f>
        <v>-0.99246738225277875</v>
      </c>
      <c r="P16" s="7"/>
      <c r="Q16" s="28">
        <f ca="1">(N16-O16*SIN(-$J$11*PI()/180))/(COS(-$J$11*PI()/180))</f>
        <v>-0.1342351729652676</v>
      </c>
      <c r="R16" s="27">
        <f ca="1">IF(MOD(ATAN2(O16,Q16)*180/PI()-$J$9+360,360)&gt;5,MOD(ATAN2(O16,Q16)*180/PI()-$J$9+360,360)-360,MOD(ATAN2(O16,Q16)*180/PI()-$J$9+360,360))</f>
        <v>0.1597715144725953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0.1597715144725953</v>
      </c>
      <c r="X16" s="27">
        <f ca="1">INDIRECT("W"&amp;Y16)-W16</f>
        <v>-0.30816209045758125</v>
      </c>
      <c r="Y16" s="7">
        <v>145</v>
      </c>
      <c r="Z16" s="46"/>
    </row>
    <row r="17" spans="1:26" s="26" customFormat="1" x14ac:dyDescent="0.25">
      <c r="A17" s="26">
        <v>1</v>
      </c>
      <c r="B17" s="26">
        <v>658</v>
      </c>
      <c r="C17" s="26">
        <v>13660</v>
      </c>
      <c r="D17" s="26">
        <v>11360</v>
      </c>
      <c r="E17" s="26">
        <v>12846</v>
      </c>
      <c r="F17" s="26">
        <v>15123</v>
      </c>
      <c r="G17" s="27"/>
      <c r="H17" s="7"/>
      <c r="I17" s="28">
        <f t="shared" ref="I17:J80" si="0">C17-E17</f>
        <v>814</v>
      </c>
      <c r="J17" s="27">
        <f t="shared" si="0"/>
        <v>-3763</v>
      </c>
      <c r="K17" s="7"/>
      <c r="L17" s="28">
        <f t="shared" ref="L17:L80" ca="1" si="1">I17-$J$4</f>
        <v>853.40906322514161</v>
      </c>
      <c r="M17" s="26">
        <f t="shared" ref="M17:M80" ca="1" si="2">J17-$J$3</f>
        <v>-3762.6315516821087</v>
      </c>
      <c r="N17" s="26">
        <f t="shared" ref="N17:N80" ca="1" si="3">L17/$J$7</f>
        <v>-0.22070154712462986</v>
      </c>
      <c r="O17" s="27">
        <f t="shared" ref="O17:O80" ca="1" si="4">M17/$J$6</f>
        <v>-0.97459503506809753</v>
      </c>
      <c r="P17" s="7"/>
      <c r="Q17" s="28">
        <f t="shared" ref="Q17:Q80" ca="1" si="5">(N17-O17*SIN(-$J$11*PI()/180))/(COS(-$J$11*PI()/180))</f>
        <v>-0.22925129224796933</v>
      </c>
      <c r="R17" s="27">
        <f t="shared" ref="R17:R79" ca="1" si="6">MOD(ATAN2(O17,Q17)*180/PI()-$J$9+360,360)</f>
        <v>5.6939207916637429</v>
      </c>
      <c r="S17" s="7"/>
      <c r="T17" s="28">
        <f t="shared" ref="T17:T80" si="7">360/40000*B17+T16</f>
        <v>5.9219999999999997</v>
      </c>
      <c r="U17" s="27">
        <f t="shared" ref="U17:U80" si="8">T17*PI()/180</f>
        <v>0.10335839830310418</v>
      </c>
      <c r="V17" s="7"/>
      <c r="W17" s="28">
        <f t="shared" ref="W17:W80" ca="1" si="9">R17-T17</f>
        <v>-0.22807920833625683</v>
      </c>
      <c r="X17" s="27">
        <f t="shared" ref="X17:X79" ca="1" si="10">INDIRECT("W"&amp;Y17)-W17</f>
        <v>9.1845505942088401E-2</v>
      </c>
      <c r="Y17" s="7">
        <v>144</v>
      </c>
      <c r="Z17" s="46"/>
    </row>
    <row r="18" spans="1:26" s="26" customFormat="1" x14ac:dyDescent="0.25">
      <c r="A18" s="26">
        <v>2</v>
      </c>
      <c r="B18" s="26">
        <v>639</v>
      </c>
      <c r="C18" s="26">
        <v>13856</v>
      </c>
      <c r="D18" s="26">
        <v>11420</v>
      </c>
      <c r="E18" s="26">
        <v>12664</v>
      </c>
      <c r="F18" s="26">
        <v>15078</v>
      </c>
      <c r="G18" s="27"/>
      <c r="H18" s="7"/>
      <c r="I18" s="28">
        <f t="shared" si="0"/>
        <v>1192</v>
      </c>
      <c r="J18" s="27">
        <f t="shared" si="0"/>
        <v>-3658</v>
      </c>
      <c r="K18" s="7"/>
      <c r="L18" s="28">
        <f t="shared" ca="1" si="1"/>
        <v>1231.4090632251416</v>
      </c>
      <c r="M18" s="26">
        <f t="shared" ca="1" si="2"/>
        <v>-3657.6315516821087</v>
      </c>
      <c r="N18" s="26">
        <f t="shared" ca="1" si="3"/>
        <v>-0.31845676019658348</v>
      </c>
      <c r="O18" s="27">
        <f t="shared" ca="1" si="4"/>
        <v>-0.94739798500445205</v>
      </c>
      <c r="P18" s="7"/>
      <c r="Q18" s="28">
        <f t="shared" ca="1" si="5"/>
        <v>-0.32677190667279143</v>
      </c>
      <c r="R18" s="27">
        <f t="shared" ca="1" si="6"/>
        <v>11.487121342936746</v>
      </c>
      <c r="S18" s="7"/>
      <c r="T18" s="28">
        <f t="shared" si="7"/>
        <v>11.672999999999998</v>
      </c>
      <c r="U18" s="27">
        <f t="shared" si="8"/>
        <v>0.20373228358529805</v>
      </c>
      <c r="V18" s="7"/>
      <c r="W18" s="28">
        <f t="shared" ca="1" si="9"/>
        <v>-0.18587865706325246</v>
      </c>
      <c r="X18" s="27">
        <f t="shared" ca="1" si="10"/>
        <v>1.7517230241464787E-2</v>
      </c>
      <c r="Y18" s="7">
        <v>143</v>
      </c>
      <c r="Z18" s="46"/>
    </row>
    <row r="19" spans="1:26" s="26" customFormat="1" x14ac:dyDescent="0.25">
      <c r="A19" s="26">
        <v>3</v>
      </c>
      <c r="B19" s="26">
        <v>620</v>
      </c>
      <c r="C19" s="26">
        <v>14028</v>
      </c>
      <c r="D19" s="26">
        <v>11486</v>
      </c>
      <c r="E19" s="26">
        <v>12484</v>
      </c>
      <c r="F19" s="26">
        <v>15004</v>
      </c>
      <c r="G19" s="27"/>
      <c r="H19" s="7"/>
      <c r="I19" s="28">
        <f t="shared" si="0"/>
        <v>1544</v>
      </c>
      <c r="J19" s="27">
        <f t="shared" si="0"/>
        <v>-3518</v>
      </c>
      <c r="K19" s="7"/>
      <c r="L19" s="28">
        <f t="shared" ca="1" si="1"/>
        <v>1583.4090632251416</v>
      </c>
      <c r="M19" s="26">
        <f t="shared" ca="1" si="2"/>
        <v>-3517.6315516821087</v>
      </c>
      <c r="N19" s="26">
        <f t="shared" ca="1" si="3"/>
        <v>-0.40948806972390539</v>
      </c>
      <c r="O19" s="27">
        <f t="shared" ca="1" si="4"/>
        <v>-0.91113525158625819</v>
      </c>
      <c r="P19" s="7"/>
      <c r="Q19" s="28">
        <f t="shared" ca="1" si="5"/>
        <v>-0.41748890844575187</v>
      </c>
      <c r="R19" s="27">
        <f t="shared" ca="1" si="6"/>
        <v>17.074633508127647</v>
      </c>
      <c r="S19" s="7"/>
      <c r="T19" s="28">
        <f t="shared" si="7"/>
        <v>17.252999999999997</v>
      </c>
      <c r="U19" s="27">
        <f t="shared" si="8"/>
        <v>0.30112165584658163</v>
      </c>
      <c r="V19" s="7"/>
      <c r="W19" s="28">
        <f t="shared" ca="1" si="9"/>
        <v>-0.17836649187234954</v>
      </c>
      <c r="X19" s="27">
        <f t="shared" ca="1" si="10"/>
        <v>3.7935414804493917E-2</v>
      </c>
      <c r="Y19" s="7">
        <v>142</v>
      </c>
      <c r="Z19" s="46"/>
    </row>
    <row r="20" spans="1:26" s="26" customFormat="1" x14ac:dyDescent="0.25">
      <c r="A20" s="26">
        <v>4</v>
      </c>
      <c r="B20" s="26">
        <v>615</v>
      </c>
      <c r="C20" s="26">
        <v>14197</v>
      </c>
      <c r="D20" s="26">
        <v>11574</v>
      </c>
      <c r="E20" s="26">
        <v>12319</v>
      </c>
      <c r="F20" s="26">
        <v>14917</v>
      </c>
      <c r="G20" s="27"/>
      <c r="H20" s="7"/>
      <c r="I20" s="28">
        <f t="shared" si="0"/>
        <v>1878</v>
      </c>
      <c r="J20" s="27">
        <f t="shared" si="0"/>
        <v>-3343</v>
      </c>
      <c r="K20" s="7"/>
      <c r="L20" s="28">
        <f t="shared" ca="1" si="1"/>
        <v>1917.4090632251416</v>
      </c>
      <c r="M20" s="26">
        <f t="shared" ca="1" si="2"/>
        <v>-3342.6315516821087</v>
      </c>
      <c r="N20" s="26">
        <f t="shared" ca="1" si="3"/>
        <v>-0.4958643691049438</v>
      </c>
      <c r="O20" s="27">
        <f t="shared" ca="1" si="4"/>
        <v>-0.86580683481351572</v>
      </c>
      <c r="P20" s="7"/>
      <c r="Q20" s="28">
        <f t="shared" ca="1" si="5"/>
        <v>-0.50347127041562967</v>
      </c>
      <c r="R20" s="27">
        <f t="shared" ca="1" si="6"/>
        <v>22.6352605808965</v>
      </c>
      <c r="S20" s="7"/>
      <c r="T20" s="28">
        <f t="shared" si="7"/>
        <v>22.787999999999997</v>
      </c>
      <c r="U20" s="27">
        <f t="shared" si="8"/>
        <v>0.39772562994446775</v>
      </c>
      <c r="V20" s="7"/>
      <c r="W20" s="28">
        <f t="shared" ca="1" si="9"/>
        <v>-0.1527394191034972</v>
      </c>
      <c r="X20" s="27">
        <f t="shared" ca="1" si="10"/>
        <v>3.1437691838529958E-2</v>
      </c>
      <c r="Y20" s="7">
        <v>141</v>
      </c>
      <c r="Z20" s="46"/>
    </row>
    <row r="21" spans="1:26" s="26" customFormat="1" x14ac:dyDescent="0.25">
      <c r="A21" s="26">
        <v>5</v>
      </c>
      <c r="B21" s="26">
        <v>612</v>
      </c>
      <c r="C21" s="26">
        <v>14355</v>
      </c>
      <c r="D21" s="26">
        <v>11673</v>
      </c>
      <c r="E21" s="26">
        <v>12157</v>
      </c>
      <c r="F21" s="26">
        <v>14817</v>
      </c>
      <c r="G21" s="27"/>
      <c r="H21" s="7"/>
      <c r="I21" s="28">
        <f t="shared" si="0"/>
        <v>2198</v>
      </c>
      <c r="J21" s="27">
        <f t="shared" si="0"/>
        <v>-3144</v>
      </c>
      <c r="K21" s="7"/>
      <c r="L21" s="28">
        <f t="shared" ca="1" si="1"/>
        <v>2237.4090632251418</v>
      </c>
      <c r="M21" s="26">
        <f t="shared" ca="1" si="2"/>
        <v>-3143.6315516821087</v>
      </c>
      <c r="N21" s="26">
        <f t="shared" ca="1" si="3"/>
        <v>-0.57862010503887296</v>
      </c>
      <c r="O21" s="27">
        <f t="shared" ca="1" si="4"/>
        <v>-0.81426194945479724</v>
      </c>
      <c r="P21" s="7"/>
      <c r="Q21" s="28">
        <f t="shared" ca="1" si="5"/>
        <v>-0.58577844928757539</v>
      </c>
      <c r="R21" s="27">
        <f t="shared" ca="1" si="6"/>
        <v>28.188198336762241</v>
      </c>
      <c r="S21" s="7"/>
      <c r="T21" s="28">
        <f t="shared" si="7"/>
        <v>28.295999999999996</v>
      </c>
      <c r="U21" s="27">
        <f t="shared" si="8"/>
        <v>0.49385836514431541</v>
      </c>
      <c r="V21" s="7"/>
      <c r="W21" s="28">
        <f t="shared" ca="1" si="9"/>
        <v>-0.10780166323775475</v>
      </c>
      <c r="X21" s="27">
        <f t="shared" ca="1" si="10"/>
        <v>-4.7553301004573001E-2</v>
      </c>
      <c r="Y21" s="7">
        <v>140</v>
      </c>
      <c r="Z21" s="46"/>
    </row>
    <row r="22" spans="1:26" s="26" customFormat="1" x14ac:dyDescent="0.25">
      <c r="A22" s="26">
        <v>6</v>
      </c>
      <c r="B22" s="26">
        <v>631</v>
      </c>
      <c r="C22" s="26">
        <v>14509</v>
      </c>
      <c r="D22" s="26">
        <v>11791</v>
      </c>
      <c r="E22" s="26">
        <v>12003</v>
      </c>
      <c r="F22" s="26">
        <v>14689</v>
      </c>
      <c r="G22" s="27"/>
      <c r="H22" s="7"/>
      <c r="I22" s="28">
        <f t="shared" si="0"/>
        <v>2506</v>
      </c>
      <c r="J22" s="27">
        <f t="shared" si="0"/>
        <v>-2898</v>
      </c>
      <c r="K22" s="7"/>
      <c r="L22" s="28">
        <f t="shared" ca="1" si="1"/>
        <v>2545.4090632251418</v>
      </c>
      <c r="M22" s="26">
        <f t="shared" ca="1" si="2"/>
        <v>-2897.6315516821087</v>
      </c>
      <c r="N22" s="26">
        <f t="shared" ca="1" si="3"/>
        <v>-0.65827250087527955</v>
      </c>
      <c r="O22" s="27">
        <f t="shared" ca="1" si="4"/>
        <v>-0.75054314644854225</v>
      </c>
      <c r="P22" s="7"/>
      <c r="Q22" s="28">
        <f t="shared" ca="1" si="5"/>
        <v>-0.66487547768673816</v>
      </c>
      <c r="R22" s="27">
        <f t="shared" ca="1" si="6"/>
        <v>33.993452284945533</v>
      </c>
      <c r="S22" s="7"/>
      <c r="T22" s="28">
        <f t="shared" si="7"/>
        <v>33.974999999999994</v>
      </c>
      <c r="U22" s="27">
        <f t="shared" si="8"/>
        <v>0.59297561336507332</v>
      </c>
      <c r="V22" s="7"/>
      <c r="W22" s="28">
        <f t="shared" ca="1" si="9"/>
        <v>1.8452284945539077E-2</v>
      </c>
      <c r="X22" s="27">
        <f t="shared" ca="1" si="10"/>
        <v>-0.14133892628201039</v>
      </c>
      <c r="Y22" s="7">
        <v>139</v>
      </c>
      <c r="Z22" s="46"/>
    </row>
    <row r="23" spans="1:26" s="26" customFormat="1" x14ac:dyDescent="0.25">
      <c r="A23" s="26">
        <v>7</v>
      </c>
      <c r="B23" s="26">
        <v>620</v>
      </c>
      <c r="C23" s="26">
        <v>14643</v>
      </c>
      <c r="D23" s="26">
        <v>11926</v>
      </c>
      <c r="E23" s="26">
        <v>11871</v>
      </c>
      <c r="F23" s="26">
        <v>14564</v>
      </c>
      <c r="G23" s="27"/>
      <c r="H23" s="7"/>
      <c r="I23" s="28">
        <f t="shared" si="0"/>
        <v>2772</v>
      </c>
      <c r="J23" s="27">
        <f t="shared" si="0"/>
        <v>-2638</v>
      </c>
      <c r="K23" s="7"/>
      <c r="L23" s="28">
        <f t="shared" ca="1" si="1"/>
        <v>2811.4090632251418</v>
      </c>
      <c r="M23" s="26">
        <f t="shared" ca="1" si="2"/>
        <v>-2637.6315516821087</v>
      </c>
      <c r="N23" s="26">
        <f t="shared" ca="1" si="3"/>
        <v>-0.72706320637035804</v>
      </c>
      <c r="O23" s="27">
        <f t="shared" ca="1" si="4"/>
        <v>-0.68319807010046774</v>
      </c>
      <c r="P23" s="7"/>
      <c r="Q23" s="28">
        <f t="shared" ca="1" si="5"/>
        <v>-0.73307861827247878</v>
      </c>
      <c r="R23" s="27">
        <f t="shared" ca="1" si="6"/>
        <v>39.474126790810601</v>
      </c>
      <c r="S23" s="7"/>
      <c r="T23" s="28">
        <f t="shared" si="7"/>
        <v>39.554999999999993</v>
      </c>
      <c r="U23" s="27">
        <f t="shared" si="8"/>
        <v>0.69036498562635695</v>
      </c>
      <c r="V23" s="7"/>
      <c r="W23" s="28">
        <f t="shared" ca="1" si="9"/>
        <v>-8.0873209189391559E-2</v>
      </c>
      <c r="X23" s="27">
        <f t="shared" ca="1" si="10"/>
        <v>1.8164371245241284E-2</v>
      </c>
      <c r="Y23" s="7">
        <v>138</v>
      </c>
      <c r="Z23" s="46"/>
    </row>
    <row r="24" spans="1:26" s="26" customFormat="1" x14ac:dyDescent="0.25">
      <c r="A24" s="26">
        <v>8</v>
      </c>
      <c r="B24" s="26">
        <v>630</v>
      </c>
      <c r="C24" s="26">
        <v>14776</v>
      </c>
      <c r="D24" s="26">
        <v>12072</v>
      </c>
      <c r="E24" s="26">
        <v>11747</v>
      </c>
      <c r="F24" s="26">
        <v>14420</v>
      </c>
      <c r="G24" s="27"/>
      <c r="H24" s="7"/>
      <c r="I24" s="28">
        <f t="shared" si="0"/>
        <v>3029</v>
      </c>
      <c r="J24" s="27">
        <f t="shared" si="0"/>
        <v>-2348</v>
      </c>
      <c r="K24" s="7"/>
      <c r="L24" s="28">
        <f t="shared" ca="1" si="1"/>
        <v>3068.4090632251418</v>
      </c>
      <c r="M24" s="26">
        <f t="shared" ca="1" si="2"/>
        <v>-2347.6315516821087</v>
      </c>
      <c r="N24" s="26">
        <f t="shared" ca="1" si="3"/>
        <v>-0.7935264067922948</v>
      </c>
      <c r="O24" s="27">
        <f t="shared" ca="1" si="4"/>
        <v>-0.60808240801992319</v>
      </c>
      <c r="P24" s="7"/>
      <c r="Q24" s="28">
        <f t="shared" ca="1" si="5"/>
        <v>-0.79888606363763193</v>
      </c>
      <c r="R24" s="27">
        <f t="shared" ca="1" si="6"/>
        <v>45.179988402249876</v>
      </c>
      <c r="S24" s="7"/>
      <c r="T24" s="28">
        <f t="shared" si="7"/>
        <v>45.224999999999994</v>
      </c>
      <c r="U24" s="27">
        <f t="shared" si="8"/>
        <v>0.78932515421443539</v>
      </c>
      <c r="V24" s="7"/>
      <c r="W24" s="28">
        <f t="shared" ca="1" si="9"/>
        <v>-4.5011597750118426E-2</v>
      </c>
      <c r="X24" s="27">
        <f t="shared" ca="1" si="10"/>
        <v>-6.2555423796148091E-2</v>
      </c>
      <c r="Y24" s="7">
        <v>137</v>
      </c>
      <c r="Z24" s="46"/>
    </row>
    <row r="25" spans="1:26" s="26" customFormat="1" x14ac:dyDescent="0.25">
      <c r="A25" s="26">
        <v>9</v>
      </c>
      <c r="B25" s="26">
        <v>635</v>
      </c>
      <c r="C25" s="26">
        <v>14879</v>
      </c>
      <c r="D25" s="26">
        <v>12229</v>
      </c>
      <c r="E25" s="26">
        <v>11634</v>
      </c>
      <c r="F25" s="26">
        <v>14254</v>
      </c>
      <c r="G25" s="27"/>
      <c r="H25" s="7"/>
      <c r="I25" s="28">
        <f t="shared" si="0"/>
        <v>3245</v>
      </c>
      <c r="J25" s="27">
        <f t="shared" si="0"/>
        <v>-2025</v>
      </c>
      <c r="K25" s="7"/>
      <c r="L25" s="28">
        <f t="shared" ca="1" si="1"/>
        <v>3284.4090632251418</v>
      </c>
      <c r="M25" s="26">
        <f t="shared" ca="1" si="2"/>
        <v>-2024.6315516821087</v>
      </c>
      <c r="N25" s="26">
        <f t="shared" ca="1" si="3"/>
        <v>-0.84938652854769692</v>
      </c>
      <c r="O25" s="27">
        <f t="shared" ca="1" si="4"/>
        <v>-0.52441910163366157</v>
      </c>
      <c r="P25" s="7"/>
      <c r="Q25" s="28">
        <f t="shared" ca="1" si="5"/>
        <v>-0.85401511231050997</v>
      </c>
      <c r="R25" s="27">
        <f t="shared" ca="1" si="6"/>
        <v>50.904484900980776</v>
      </c>
      <c r="S25" s="7"/>
      <c r="T25" s="28">
        <f t="shared" si="7"/>
        <v>50.94</v>
      </c>
      <c r="U25" s="27">
        <f t="shared" si="8"/>
        <v>0.88907072096591133</v>
      </c>
      <c r="V25" s="7"/>
      <c r="W25" s="28">
        <f t="shared" ca="1" si="9"/>
        <v>-3.5515099019221452E-2</v>
      </c>
      <c r="X25" s="27">
        <f t="shared" ca="1" si="10"/>
        <v>-8.8288104132274725E-3</v>
      </c>
      <c r="Y25" s="7">
        <v>136</v>
      </c>
      <c r="Z25" s="46"/>
    </row>
    <row r="26" spans="1:26" s="26" customFormat="1" x14ac:dyDescent="0.25">
      <c r="A26" s="26">
        <v>10</v>
      </c>
      <c r="B26" s="26">
        <v>635</v>
      </c>
      <c r="C26" s="26">
        <v>14968</v>
      </c>
      <c r="D26" s="26">
        <v>12398</v>
      </c>
      <c r="E26" s="26">
        <v>11535</v>
      </c>
      <c r="F26" s="26">
        <v>14082</v>
      </c>
      <c r="G26" s="27"/>
      <c r="H26" s="7"/>
      <c r="I26" s="28">
        <f t="shared" si="0"/>
        <v>3433</v>
      </c>
      <c r="J26" s="27">
        <f t="shared" si="0"/>
        <v>-1684</v>
      </c>
      <c r="K26" s="7"/>
      <c r="L26" s="28">
        <f t="shared" ca="1" si="1"/>
        <v>3472.4090632251418</v>
      </c>
      <c r="M26" s="26">
        <f t="shared" ca="1" si="2"/>
        <v>-1683.6315516821087</v>
      </c>
      <c r="N26" s="26">
        <f t="shared" ca="1" si="3"/>
        <v>-0.89800552340888018</v>
      </c>
      <c r="O26" s="27">
        <f t="shared" ca="1" si="4"/>
        <v>-0.43609344380791776</v>
      </c>
      <c r="P26" s="7"/>
      <c r="Q26" s="28">
        <f t="shared" ca="1" si="5"/>
        <v>-0.90186189555323459</v>
      </c>
      <c r="R26" s="27">
        <f t="shared" ca="1" si="6"/>
        <v>56.651039906191386</v>
      </c>
      <c r="S26" s="7"/>
      <c r="T26" s="28">
        <f t="shared" si="7"/>
        <v>56.655000000000001</v>
      </c>
      <c r="U26" s="27">
        <f t="shared" si="8"/>
        <v>0.98881628771738739</v>
      </c>
      <c r="V26" s="7"/>
      <c r="W26" s="28">
        <f t="shared" ca="1" si="9"/>
        <v>-3.9600938086152837E-3</v>
      </c>
      <c r="X26" s="27">
        <f t="shared" ca="1" si="10"/>
        <v>1.069236974851151E-2</v>
      </c>
      <c r="Y26" s="7">
        <v>135</v>
      </c>
      <c r="Z26" s="46"/>
    </row>
    <row r="27" spans="1:26" s="26" customFormat="1" x14ac:dyDescent="0.25">
      <c r="A27" s="26">
        <v>11</v>
      </c>
      <c r="B27" s="26">
        <v>630</v>
      </c>
      <c r="C27" s="26">
        <v>15057</v>
      </c>
      <c r="D27" s="26">
        <v>12580</v>
      </c>
      <c r="E27" s="26">
        <v>11468</v>
      </c>
      <c r="F27" s="26">
        <v>13910</v>
      </c>
      <c r="G27" s="27"/>
      <c r="H27" s="7"/>
      <c r="I27" s="28">
        <f t="shared" si="0"/>
        <v>3589</v>
      </c>
      <c r="J27" s="27">
        <f t="shared" si="0"/>
        <v>-1330</v>
      </c>
      <c r="K27" s="7"/>
      <c r="L27" s="28">
        <f t="shared" ca="1" si="1"/>
        <v>3628.4090632251418</v>
      </c>
      <c r="M27" s="26">
        <f t="shared" ca="1" si="2"/>
        <v>-1329.6315516821087</v>
      </c>
      <c r="N27" s="26">
        <f t="shared" ca="1" si="3"/>
        <v>-0.93834894467667063</v>
      </c>
      <c r="O27" s="27">
        <f t="shared" ca="1" si="4"/>
        <v>-0.34440053216477029</v>
      </c>
      <c r="P27" s="7"/>
      <c r="Q27" s="28">
        <f t="shared" ca="1" si="5"/>
        <v>-0.94140327706903471</v>
      </c>
      <c r="R27" s="27">
        <f t="shared" ca="1" si="6"/>
        <v>62.362622294569405</v>
      </c>
      <c r="S27" s="7"/>
      <c r="T27" s="28">
        <f t="shared" si="7"/>
        <v>62.325000000000003</v>
      </c>
      <c r="U27" s="27">
        <f t="shared" si="8"/>
        <v>1.0877764563054659</v>
      </c>
      <c r="V27" s="7"/>
      <c r="W27" s="28">
        <f t="shared" ca="1" si="9"/>
        <v>3.762229456940247E-2</v>
      </c>
      <c r="X27" s="27">
        <f t="shared" ca="1" si="10"/>
        <v>1.0724556227309279E-2</v>
      </c>
      <c r="Y27" s="7">
        <v>134</v>
      </c>
      <c r="Z27" s="46"/>
    </row>
    <row r="28" spans="1:26" s="26" customFormat="1" x14ac:dyDescent="0.25">
      <c r="A28" s="26">
        <v>12</v>
      </c>
      <c r="B28" s="26">
        <v>616</v>
      </c>
      <c r="C28" s="26">
        <v>15114</v>
      </c>
      <c r="D28" s="26">
        <v>12760</v>
      </c>
      <c r="E28" s="26">
        <v>11410</v>
      </c>
      <c r="F28" s="26">
        <v>13736</v>
      </c>
      <c r="G28" s="27"/>
      <c r="H28" s="7"/>
      <c r="I28" s="28">
        <f t="shared" si="0"/>
        <v>3704</v>
      </c>
      <c r="J28" s="27">
        <f t="shared" si="0"/>
        <v>-976</v>
      </c>
      <c r="K28" s="7"/>
      <c r="L28" s="28">
        <f t="shared" ca="1" si="1"/>
        <v>3743.4090632251418</v>
      </c>
      <c r="M28" s="26">
        <f t="shared" ca="1" si="2"/>
        <v>-975.63155168210858</v>
      </c>
      <c r="N28" s="26">
        <f t="shared" ca="1" si="3"/>
        <v>-0.96808928727792631</v>
      </c>
      <c r="O28" s="27">
        <f t="shared" ca="1" si="4"/>
        <v>-0.25270762052162277</v>
      </c>
      <c r="P28" s="7"/>
      <c r="Q28" s="28">
        <f t="shared" ca="1" si="5"/>
        <v>-0.97034117273484199</v>
      </c>
      <c r="R28" s="27">
        <f t="shared" ca="1" si="6"/>
        <v>67.859648934810764</v>
      </c>
      <c r="S28" s="7"/>
      <c r="T28" s="28">
        <f t="shared" si="7"/>
        <v>67.869</v>
      </c>
      <c r="U28" s="27">
        <f t="shared" si="8"/>
        <v>1.1845375100360314</v>
      </c>
      <c r="V28" s="7"/>
      <c r="W28" s="28">
        <f t="shared" ca="1" si="9"/>
        <v>-9.3510651892358965E-3</v>
      </c>
      <c r="X28" s="27">
        <f t="shared" ca="1" si="10"/>
        <v>3.9532117197637717E-2</v>
      </c>
      <c r="Y28" s="7">
        <v>133</v>
      </c>
      <c r="Z28" s="46"/>
    </row>
    <row r="29" spans="1:26" s="26" customFormat="1" x14ac:dyDescent="0.25">
      <c r="A29" s="26">
        <v>13</v>
      </c>
      <c r="B29" s="26">
        <v>602</v>
      </c>
      <c r="C29" s="26">
        <v>15140</v>
      </c>
      <c r="D29" s="26">
        <v>12931</v>
      </c>
      <c r="E29" s="26">
        <v>11362</v>
      </c>
      <c r="F29" s="26">
        <v>13547</v>
      </c>
      <c r="G29" s="27"/>
      <c r="H29" s="7"/>
      <c r="I29" s="28">
        <f t="shared" si="0"/>
        <v>3778</v>
      </c>
      <c r="J29" s="27">
        <f t="shared" si="0"/>
        <v>-616</v>
      </c>
      <c r="K29" s="7"/>
      <c r="L29" s="28">
        <f t="shared" ca="1" si="1"/>
        <v>3817.4090632251418</v>
      </c>
      <c r="M29" s="26">
        <f t="shared" ca="1" si="2"/>
        <v>-615.63155168210858</v>
      </c>
      <c r="N29" s="26">
        <f t="shared" ca="1" si="3"/>
        <v>-0.98722655121264746</v>
      </c>
      <c r="O29" s="27">
        <f t="shared" ca="1" si="4"/>
        <v>-0.15946059173198127</v>
      </c>
      <c r="P29" s="7"/>
      <c r="Q29" s="28">
        <f t="shared" ca="1" si="5"/>
        <v>-0.98866196239751436</v>
      </c>
      <c r="R29" s="27">
        <f t="shared" ca="1" si="6"/>
        <v>73.294742459628537</v>
      </c>
      <c r="S29" s="7"/>
      <c r="T29" s="28">
        <f t="shared" si="7"/>
        <v>73.287000000000006</v>
      </c>
      <c r="U29" s="27">
        <f t="shared" si="8"/>
        <v>1.2790994489090843</v>
      </c>
      <c r="V29" s="7"/>
      <c r="W29" s="28">
        <f t="shared" ca="1" si="9"/>
        <v>7.7424596285311509E-3</v>
      </c>
      <c r="X29" s="27">
        <f t="shared" ca="1" si="10"/>
        <v>1.6657453369830932E-2</v>
      </c>
      <c r="Y29" s="7">
        <v>132</v>
      </c>
      <c r="Z29" s="46"/>
    </row>
    <row r="30" spans="1:26" s="26" customFormat="1" x14ac:dyDescent="0.25">
      <c r="A30" s="26">
        <v>14</v>
      </c>
      <c r="B30" s="26">
        <v>614</v>
      </c>
      <c r="C30" s="26">
        <v>15175</v>
      </c>
      <c r="D30" s="26">
        <v>13121</v>
      </c>
      <c r="E30" s="26">
        <v>11351</v>
      </c>
      <c r="F30" s="26">
        <v>13374</v>
      </c>
      <c r="G30" s="27"/>
      <c r="H30" s="7"/>
      <c r="I30" s="28">
        <f t="shared" si="0"/>
        <v>3824</v>
      </c>
      <c r="J30" s="27">
        <f t="shared" si="0"/>
        <v>-253</v>
      </c>
      <c r="K30" s="7"/>
      <c r="L30" s="28">
        <f t="shared" ca="1" si="1"/>
        <v>3863.4090632251418</v>
      </c>
      <c r="M30" s="26">
        <f t="shared" ca="1" si="2"/>
        <v>-252.63155168210864</v>
      </c>
      <c r="N30" s="26">
        <f t="shared" ca="1" si="3"/>
        <v>-0.99912268825314976</v>
      </c>
      <c r="O30" s="27">
        <f t="shared" ca="1" si="4"/>
        <v>-6.5436504369092749E-2</v>
      </c>
      <c r="P30" s="7"/>
      <c r="Q30" s="28">
        <f t="shared" ca="1" si="5"/>
        <v>-0.99973453701288895</v>
      </c>
      <c r="R30" s="27">
        <f t="shared" ca="1" si="6"/>
        <v>78.712142962930102</v>
      </c>
      <c r="S30" s="7"/>
      <c r="T30" s="28">
        <f t="shared" si="7"/>
        <v>78.813000000000002</v>
      </c>
      <c r="U30" s="27">
        <f t="shared" si="8"/>
        <v>1.3755463433742909</v>
      </c>
      <c r="V30" s="7"/>
      <c r="W30" s="28">
        <f t="shared" ca="1" si="9"/>
        <v>-0.10085703706990046</v>
      </c>
      <c r="X30" s="27">
        <f t="shared" ca="1" si="10"/>
        <v>0.1418773596070082</v>
      </c>
      <c r="Y30" s="7">
        <v>131</v>
      </c>
      <c r="Z30" s="46"/>
    </row>
    <row r="31" spans="1:26" s="26" customFormat="1" x14ac:dyDescent="0.25">
      <c r="A31" s="26">
        <v>15</v>
      </c>
      <c r="B31" s="26">
        <v>642</v>
      </c>
      <c r="C31" s="26">
        <v>15172</v>
      </c>
      <c r="D31" s="26">
        <v>13312</v>
      </c>
      <c r="E31" s="26">
        <v>11339</v>
      </c>
      <c r="F31" s="26">
        <v>13170</v>
      </c>
      <c r="G31" s="27"/>
      <c r="H31" s="7"/>
      <c r="I31" s="28">
        <f t="shared" si="0"/>
        <v>3833</v>
      </c>
      <c r="J31" s="27">
        <f t="shared" si="0"/>
        <v>142</v>
      </c>
      <c r="K31" s="7"/>
      <c r="L31" s="28">
        <f t="shared" ca="1" si="1"/>
        <v>3872.4090632251418</v>
      </c>
      <c r="M31" s="26">
        <f t="shared" ca="1" si="2"/>
        <v>142.36844831789136</v>
      </c>
      <c r="N31" s="26">
        <f t="shared" ca="1" si="3"/>
        <v>-1.0014501933262914</v>
      </c>
      <c r="O31" s="27">
        <f t="shared" ca="1" si="4"/>
        <v>3.6876207775097238E-2</v>
      </c>
      <c r="P31" s="7"/>
      <c r="Q31" s="28">
        <f t="shared" ca="1" si="5"/>
        <v>-1.0011654713859015</v>
      </c>
      <c r="R31" s="27">
        <f t="shared" ca="1" si="6"/>
        <v>84.566470031166261</v>
      </c>
      <c r="S31" s="7"/>
      <c r="T31" s="28">
        <f t="shared" si="7"/>
        <v>84.591000000000008</v>
      </c>
      <c r="U31" s="27">
        <f t="shared" si="8"/>
        <v>1.4763914675545233</v>
      </c>
      <c r="V31" s="7"/>
      <c r="W31" s="28">
        <f t="shared" ca="1" si="9"/>
        <v>-2.4529968833746807E-2</v>
      </c>
      <c r="X31" s="27">
        <f t="shared" ca="1" si="10"/>
        <v>1.2598945993872235E-2</v>
      </c>
      <c r="Y31" s="7">
        <v>130</v>
      </c>
      <c r="Z31" s="46"/>
    </row>
    <row r="32" spans="1:26" s="26" customFormat="1" x14ac:dyDescent="0.25">
      <c r="A32" s="26">
        <v>16</v>
      </c>
      <c r="B32" s="26">
        <v>627</v>
      </c>
      <c r="C32" s="26">
        <v>15168</v>
      </c>
      <c r="D32" s="26">
        <v>13509</v>
      </c>
      <c r="E32" s="26">
        <v>11361</v>
      </c>
      <c r="F32" s="26">
        <v>12995</v>
      </c>
      <c r="G32" s="27"/>
      <c r="H32" s="7"/>
      <c r="I32" s="28">
        <f t="shared" si="0"/>
        <v>3807</v>
      </c>
      <c r="J32" s="27">
        <f t="shared" si="0"/>
        <v>514</v>
      </c>
      <c r="K32" s="7"/>
      <c r="L32" s="28">
        <f t="shared" ca="1" si="1"/>
        <v>3846.4090632251418</v>
      </c>
      <c r="M32" s="26">
        <f t="shared" ca="1" si="2"/>
        <v>514.36844831789142</v>
      </c>
      <c r="N32" s="26">
        <f t="shared" ca="1" si="3"/>
        <v>-0.99472628978165978</v>
      </c>
      <c r="O32" s="27">
        <f t="shared" ca="1" si="4"/>
        <v>0.13323147085772682</v>
      </c>
      <c r="P32" s="7"/>
      <c r="Q32" s="28">
        <f t="shared" ca="1" si="5"/>
        <v>-0.99359686013255111</v>
      </c>
      <c r="R32" s="27">
        <f t="shared" ca="1" si="6"/>
        <v>90.094271687416494</v>
      </c>
      <c r="S32" s="7"/>
      <c r="T32" s="28">
        <f t="shared" si="7"/>
        <v>90.234000000000009</v>
      </c>
      <c r="U32" s="27">
        <f t="shared" si="8"/>
        <v>1.5748803972445633</v>
      </c>
      <c r="V32" s="7"/>
      <c r="W32" s="28">
        <f t="shared" ca="1" si="9"/>
        <v>-0.13972831258351448</v>
      </c>
      <c r="X32" s="27">
        <f t="shared" ca="1" si="10"/>
        <v>0.1156522911744986</v>
      </c>
      <c r="Y32" s="7">
        <v>129</v>
      </c>
      <c r="Z32" s="46"/>
    </row>
    <row r="33" spans="1:26" s="26" customFormat="1" x14ac:dyDescent="0.25">
      <c r="A33" s="26">
        <v>17</v>
      </c>
      <c r="B33" s="26">
        <v>620</v>
      </c>
      <c r="C33" s="26">
        <v>15133</v>
      </c>
      <c r="D33" s="26">
        <v>13695</v>
      </c>
      <c r="E33" s="26">
        <v>11396</v>
      </c>
      <c r="F33" s="26">
        <v>12810</v>
      </c>
      <c r="G33" s="27"/>
      <c r="H33" s="7"/>
      <c r="I33" s="28">
        <f t="shared" si="0"/>
        <v>3737</v>
      </c>
      <c r="J33" s="27">
        <f t="shared" si="0"/>
        <v>885</v>
      </c>
      <c r="K33" s="7"/>
      <c r="L33" s="28">
        <f t="shared" ca="1" si="1"/>
        <v>3776.4090632251418</v>
      </c>
      <c r="M33" s="26">
        <f t="shared" ca="1" si="2"/>
        <v>885.36844831789142</v>
      </c>
      <c r="N33" s="26">
        <f t="shared" ca="1" si="3"/>
        <v>-0.97662347254611281</v>
      </c>
      <c r="O33" s="27">
        <f t="shared" ca="1" si="4"/>
        <v>0.22932771441594071</v>
      </c>
      <c r="P33" s="7"/>
      <c r="Q33" s="28">
        <f t="shared" ca="1" si="5"/>
        <v>-0.97465116823643927</v>
      </c>
      <c r="R33" s="27">
        <f t="shared" ca="1" si="6"/>
        <v>95.697442226560952</v>
      </c>
      <c r="S33" s="7"/>
      <c r="T33" s="28">
        <f t="shared" si="7"/>
        <v>95.814000000000007</v>
      </c>
      <c r="U33" s="27">
        <f t="shared" si="8"/>
        <v>1.672269769505847</v>
      </c>
      <c r="V33" s="7"/>
      <c r="W33" s="28">
        <f t="shared" ca="1" si="9"/>
        <v>-0.11655777343905527</v>
      </c>
      <c r="X33" s="27">
        <f t="shared" ca="1" si="10"/>
        <v>0.10374719846336689</v>
      </c>
      <c r="Y33" s="7">
        <v>128</v>
      </c>
      <c r="Z33" s="46"/>
    </row>
    <row r="34" spans="1:26" s="26" customFormat="1" x14ac:dyDescent="0.25">
      <c r="A34" s="26">
        <v>18</v>
      </c>
      <c r="B34" s="26">
        <v>642</v>
      </c>
      <c r="C34" s="26">
        <v>15074</v>
      </c>
      <c r="D34" s="26">
        <v>13876</v>
      </c>
      <c r="E34" s="26">
        <v>11447</v>
      </c>
      <c r="F34" s="26">
        <v>12619</v>
      </c>
      <c r="G34" s="27"/>
      <c r="H34" s="7"/>
      <c r="I34" s="28">
        <f t="shared" si="0"/>
        <v>3627</v>
      </c>
      <c r="J34" s="27">
        <f t="shared" si="0"/>
        <v>1257</v>
      </c>
      <c r="K34" s="7"/>
      <c r="L34" s="28">
        <f t="shared" ca="1" si="1"/>
        <v>3666.4090632251418</v>
      </c>
      <c r="M34" s="26">
        <f t="shared" ca="1" si="2"/>
        <v>1257.3684483178913</v>
      </c>
      <c r="N34" s="26">
        <f t="shared" ca="1" si="3"/>
        <v>-0.94817618831882466</v>
      </c>
      <c r="O34" s="27">
        <f t="shared" ca="1" si="4"/>
        <v>0.32568297749857023</v>
      </c>
      <c r="P34" s="7"/>
      <c r="Q34" s="28">
        <f t="shared" ca="1" si="5"/>
        <v>-0.94535834207090841</v>
      </c>
      <c r="R34" s="27">
        <f t="shared" ca="1" si="6"/>
        <v>101.46624261395368</v>
      </c>
      <c r="S34" s="7"/>
      <c r="T34" s="28">
        <f t="shared" si="7"/>
        <v>101.59200000000001</v>
      </c>
      <c r="U34" s="27">
        <f t="shared" si="8"/>
        <v>1.7731148936860794</v>
      </c>
      <c r="V34" s="7"/>
      <c r="W34" s="28">
        <f t="shared" ca="1" si="9"/>
        <v>-0.12575738604633102</v>
      </c>
      <c r="X34" s="27">
        <f t="shared" ca="1" si="10"/>
        <v>3.1234753304460128E-2</v>
      </c>
      <c r="Y34" s="7">
        <v>127</v>
      </c>
      <c r="Z34" s="46"/>
    </row>
    <row r="35" spans="1:26" s="26" customFormat="1" x14ac:dyDescent="0.25">
      <c r="A35" s="26">
        <v>19</v>
      </c>
      <c r="B35" s="26">
        <v>631</v>
      </c>
      <c r="C35" s="26">
        <v>15012</v>
      </c>
      <c r="D35" s="26">
        <v>14061</v>
      </c>
      <c r="E35" s="26">
        <v>11522</v>
      </c>
      <c r="F35" s="26">
        <v>12448</v>
      </c>
      <c r="G35" s="27"/>
      <c r="H35" s="7"/>
      <c r="I35" s="28">
        <f t="shared" si="0"/>
        <v>3490</v>
      </c>
      <c r="J35" s="27">
        <f t="shared" si="0"/>
        <v>1613</v>
      </c>
      <c r="K35" s="7"/>
      <c r="L35" s="28">
        <f t="shared" ca="1" si="1"/>
        <v>3529.4090632251418</v>
      </c>
      <c r="M35" s="26">
        <f t="shared" ca="1" si="2"/>
        <v>1613.3684483178913</v>
      </c>
      <c r="N35" s="26">
        <f t="shared" ca="1" si="3"/>
        <v>-0.91274638887211135</v>
      </c>
      <c r="O35" s="27">
        <f t="shared" ca="1" si="4"/>
        <v>0.41789392819054905</v>
      </c>
      <c r="P35" s="7"/>
      <c r="Q35" s="28">
        <f t="shared" ca="1" si="5"/>
        <v>-0.90911905294912765</v>
      </c>
      <c r="R35" s="27">
        <f t="shared" ca="1" si="6"/>
        <v>107.14381193274443</v>
      </c>
      <c r="S35" s="7"/>
      <c r="T35" s="28">
        <f t="shared" si="7"/>
        <v>107.27100000000002</v>
      </c>
      <c r="U35" s="27">
        <f t="shared" si="8"/>
        <v>1.8722321419068375</v>
      </c>
      <c r="V35" s="7"/>
      <c r="W35" s="28">
        <f t="shared" ca="1" si="9"/>
        <v>-0.12718806725558807</v>
      </c>
      <c r="X35" s="27">
        <f t="shared" ca="1" si="10"/>
        <v>6.1059948069114967E-2</v>
      </c>
      <c r="Y35" s="7">
        <v>126</v>
      </c>
      <c r="Z35" s="46"/>
    </row>
    <row r="36" spans="1:26" s="26" customFormat="1" x14ac:dyDescent="0.25">
      <c r="A36" s="26">
        <v>20</v>
      </c>
      <c r="B36" s="26">
        <v>611</v>
      </c>
      <c r="C36" s="26">
        <v>14915</v>
      </c>
      <c r="D36" s="26">
        <v>14218</v>
      </c>
      <c r="E36" s="26">
        <v>11599</v>
      </c>
      <c r="F36" s="26">
        <v>12281</v>
      </c>
      <c r="G36" s="27"/>
      <c r="H36" s="7"/>
      <c r="I36" s="28">
        <f t="shared" si="0"/>
        <v>3316</v>
      </c>
      <c r="J36" s="27">
        <f t="shared" si="0"/>
        <v>1937</v>
      </c>
      <c r="K36" s="7"/>
      <c r="L36" s="28">
        <f t="shared" ca="1" si="1"/>
        <v>3355.4090632251418</v>
      </c>
      <c r="M36" s="26">
        <f t="shared" ca="1" si="2"/>
        <v>1937.3684483178913</v>
      </c>
      <c r="N36" s="26">
        <f t="shared" ca="1" si="3"/>
        <v>-0.86774795745803746</v>
      </c>
      <c r="O36" s="27">
        <f t="shared" ca="1" si="4"/>
        <v>0.50181625410122643</v>
      </c>
      <c r="P36" s="7"/>
      <c r="Q36" s="28">
        <f t="shared" ca="1" si="5"/>
        <v>-0.8633834052185021</v>
      </c>
      <c r="R36" s="27">
        <f t="shared" ca="1" si="6"/>
        <v>112.62307030902468</v>
      </c>
      <c r="S36" s="7"/>
      <c r="T36" s="28">
        <f t="shared" si="7"/>
        <v>112.77000000000001</v>
      </c>
      <c r="U36" s="27">
        <f t="shared" si="8"/>
        <v>1.9682077974740058</v>
      </c>
      <c r="V36" s="7"/>
      <c r="W36" s="28">
        <f t="shared" ca="1" si="9"/>
        <v>-0.14692969097532682</v>
      </c>
      <c r="X36" s="27">
        <f t="shared" ca="1" si="10"/>
        <v>5.4511345338710271E-2</v>
      </c>
      <c r="Y36" s="7">
        <v>125</v>
      </c>
      <c r="Z36" s="46"/>
    </row>
    <row r="37" spans="1:26" s="26" customFormat="1" x14ac:dyDescent="0.25">
      <c r="A37" s="26">
        <v>21</v>
      </c>
      <c r="B37" s="26">
        <v>609</v>
      </c>
      <c r="C37" s="26">
        <v>14824</v>
      </c>
      <c r="D37" s="26">
        <v>14376</v>
      </c>
      <c r="E37" s="26">
        <v>11704</v>
      </c>
      <c r="F37" s="26">
        <v>12125</v>
      </c>
      <c r="G37" s="27"/>
      <c r="H37" s="7"/>
      <c r="I37" s="28">
        <f t="shared" si="0"/>
        <v>3120</v>
      </c>
      <c r="J37" s="27">
        <f t="shared" si="0"/>
        <v>2251</v>
      </c>
      <c r="K37" s="7"/>
      <c r="L37" s="28">
        <f t="shared" ca="1" si="1"/>
        <v>3159.4090632251418</v>
      </c>
      <c r="M37" s="26">
        <f t="shared" ca="1" si="2"/>
        <v>2251.3684483178913</v>
      </c>
      <c r="N37" s="26">
        <f t="shared" ca="1" si="3"/>
        <v>-0.81706006919850593</v>
      </c>
      <c r="O37" s="27">
        <f t="shared" ca="1" si="4"/>
        <v>0.58314838476774711</v>
      </c>
      <c r="P37" s="7"/>
      <c r="Q37" s="28">
        <f t="shared" ca="1" si="5"/>
        <v>-0.8119807824089712</v>
      </c>
      <c r="R37" s="27">
        <f t="shared" ca="1" si="6"/>
        <v>118.14218491972429</v>
      </c>
      <c r="S37" s="7"/>
      <c r="T37" s="28">
        <f t="shared" si="7"/>
        <v>118.251</v>
      </c>
      <c r="U37" s="27">
        <f t="shared" si="8"/>
        <v>2.0638692937758147</v>
      </c>
      <c r="V37" s="7"/>
      <c r="W37" s="28">
        <f t="shared" ca="1" si="9"/>
        <v>-0.1088150802757184</v>
      </c>
      <c r="X37" s="27">
        <f t="shared" ca="1" si="10"/>
        <v>-7.2971864459958624E-3</v>
      </c>
      <c r="Y37" s="7">
        <v>124</v>
      </c>
      <c r="Z37" s="46"/>
    </row>
    <row r="38" spans="1:26" s="26" customFormat="1" x14ac:dyDescent="0.25">
      <c r="A38" s="26">
        <v>22</v>
      </c>
      <c r="B38" s="26">
        <v>620</v>
      </c>
      <c r="C38" s="26">
        <v>14706</v>
      </c>
      <c r="D38" s="26">
        <v>14526</v>
      </c>
      <c r="E38" s="26">
        <v>11819</v>
      </c>
      <c r="F38" s="26">
        <v>11979</v>
      </c>
      <c r="G38" s="27"/>
      <c r="H38" s="7"/>
      <c r="I38" s="28">
        <f t="shared" si="0"/>
        <v>2887</v>
      </c>
      <c r="J38" s="27">
        <f t="shared" si="0"/>
        <v>2547</v>
      </c>
      <c r="K38" s="7"/>
      <c r="L38" s="28">
        <f t="shared" ca="1" si="1"/>
        <v>2926.4090632251418</v>
      </c>
      <c r="M38" s="26">
        <f t="shared" ca="1" si="2"/>
        <v>2547.3684483178913</v>
      </c>
      <c r="N38" s="26">
        <f t="shared" ca="1" si="3"/>
        <v>-0.75680354897161384</v>
      </c>
      <c r="O38" s="27">
        <f t="shared" ca="1" si="4"/>
        <v>0.65981816399478566</v>
      </c>
      <c r="P38" s="7"/>
      <c r="Q38" s="28">
        <f t="shared" ca="1" si="5"/>
        <v>-0.75105002063326365</v>
      </c>
      <c r="R38" s="27">
        <f t="shared" ca="1" si="6"/>
        <v>123.75723017583852</v>
      </c>
      <c r="S38" s="7"/>
      <c r="T38" s="28">
        <f t="shared" si="7"/>
        <v>123.831</v>
      </c>
      <c r="U38" s="27">
        <f t="shared" si="8"/>
        <v>2.161258666037098</v>
      </c>
      <c r="V38" s="7"/>
      <c r="W38" s="28">
        <f t="shared" ca="1" si="9"/>
        <v>-7.3769824161487918E-2</v>
      </c>
      <c r="X38" s="27">
        <f t="shared" ca="1" si="10"/>
        <v>4.3743222919488289E-2</v>
      </c>
      <c r="Y38" s="7">
        <v>123</v>
      </c>
      <c r="Z38" s="46"/>
    </row>
    <row r="39" spans="1:26" s="26" customFormat="1" x14ac:dyDescent="0.25">
      <c r="A39" s="26">
        <v>23</v>
      </c>
      <c r="B39" s="26">
        <v>627</v>
      </c>
      <c r="C39" s="26">
        <v>14571</v>
      </c>
      <c r="D39" s="26">
        <v>14663</v>
      </c>
      <c r="E39" s="26">
        <v>11950</v>
      </c>
      <c r="F39" s="26">
        <v>11844</v>
      </c>
      <c r="G39" s="27"/>
      <c r="H39" s="7"/>
      <c r="I39" s="28">
        <f t="shared" si="0"/>
        <v>2621</v>
      </c>
      <c r="J39" s="27">
        <f t="shared" si="0"/>
        <v>2819</v>
      </c>
      <c r="K39" s="7"/>
      <c r="L39" s="28">
        <f t="shared" ca="1" si="1"/>
        <v>2660.4090632251418</v>
      </c>
      <c r="M39" s="26">
        <f t="shared" ca="1" si="2"/>
        <v>2819.3684483178913</v>
      </c>
      <c r="N39" s="26">
        <f t="shared" ca="1" si="3"/>
        <v>-0.68801284347653535</v>
      </c>
      <c r="O39" s="27">
        <f t="shared" ca="1" si="4"/>
        <v>0.73027147463584807</v>
      </c>
      <c r="P39" s="7"/>
      <c r="Q39" s="28">
        <f t="shared" ca="1" si="5"/>
        <v>-0.68163922646891151</v>
      </c>
      <c r="R39" s="27">
        <f t="shared" ca="1" si="6"/>
        <v>129.42976415845266</v>
      </c>
      <c r="S39" s="7"/>
      <c r="T39" s="28">
        <f t="shared" si="7"/>
        <v>129.47399999999999</v>
      </c>
      <c r="U39" s="27">
        <f t="shared" si="8"/>
        <v>2.2597475957271382</v>
      </c>
      <c r="V39" s="7"/>
      <c r="W39" s="28">
        <f t="shared" ca="1" si="9"/>
        <v>-4.4235841547333621E-2</v>
      </c>
      <c r="X39" s="27">
        <f t="shared" ca="1" si="10"/>
        <v>-2.4568495385892675E-2</v>
      </c>
      <c r="Y39" s="7">
        <v>122</v>
      </c>
      <c r="Z39" s="46"/>
    </row>
    <row r="40" spans="1:26" s="26" customFormat="1" x14ac:dyDescent="0.25">
      <c r="A40" s="26">
        <v>24</v>
      </c>
      <c r="B40" s="26">
        <v>621</v>
      </c>
      <c r="C40" s="26">
        <v>14440</v>
      </c>
      <c r="D40" s="26">
        <v>14792</v>
      </c>
      <c r="E40" s="26">
        <v>12100</v>
      </c>
      <c r="F40" s="26">
        <v>11728</v>
      </c>
      <c r="G40" s="27"/>
      <c r="H40" s="7"/>
      <c r="I40" s="28">
        <f t="shared" si="0"/>
        <v>2340</v>
      </c>
      <c r="J40" s="27">
        <f t="shared" si="0"/>
        <v>3064</v>
      </c>
      <c r="K40" s="7"/>
      <c r="L40" s="28">
        <f t="shared" ca="1" si="1"/>
        <v>2379.4090632251418</v>
      </c>
      <c r="M40" s="26">
        <f t="shared" ca="1" si="2"/>
        <v>3064.3684483178913</v>
      </c>
      <c r="N40" s="26">
        <f t="shared" ca="1" si="3"/>
        <v>-0.61534296285955392</v>
      </c>
      <c r="O40" s="27">
        <f t="shared" ca="1" si="4"/>
        <v>0.79373125811768752</v>
      </c>
      <c r="P40" s="7"/>
      <c r="Q40" s="28">
        <f t="shared" ca="1" si="5"/>
        <v>-0.60841039890223847</v>
      </c>
      <c r="R40" s="27">
        <f t="shared" ca="1" si="6"/>
        <v>134.98616758029226</v>
      </c>
      <c r="S40" s="7"/>
      <c r="T40" s="28">
        <f t="shared" si="7"/>
        <v>135.06299999999999</v>
      </c>
      <c r="U40" s="27">
        <f t="shared" si="8"/>
        <v>2.3572940476211008</v>
      </c>
      <c r="V40" s="7"/>
      <c r="W40" s="28">
        <f t="shared" ca="1" si="9"/>
        <v>-7.6832419707727695E-2</v>
      </c>
      <c r="X40" s="27">
        <f t="shared" ca="1" si="10"/>
        <v>6.4296566238084552E-2</v>
      </c>
      <c r="Y40" s="7">
        <v>121</v>
      </c>
      <c r="Z40" s="46"/>
    </row>
    <row r="41" spans="1:26" s="26" customFormat="1" x14ac:dyDescent="0.25">
      <c r="A41" s="26">
        <v>25</v>
      </c>
      <c r="B41" s="26">
        <v>640</v>
      </c>
      <c r="C41" s="26">
        <v>14271</v>
      </c>
      <c r="D41" s="26">
        <v>14898</v>
      </c>
      <c r="E41" s="26">
        <v>12254</v>
      </c>
      <c r="F41" s="26">
        <v>11616</v>
      </c>
      <c r="G41" s="27"/>
      <c r="H41" s="7"/>
      <c r="I41" s="28">
        <f t="shared" si="0"/>
        <v>2017</v>
      </c>
      <c r="J41" s="27">
        <f t="shared" si="0"/>
        <v>3282</v>
      </c>
      <c r="K41" s="7"/>
      <c r="L41" s="28">
        <f t="shared" ca="1" si="1"/>
        <v>2056.4090632251418</v>
      </c>
      <c r="M41" s="26">
        <f t="shared" ca="1" si="2"/>
        <v>3282.3684483178913</v>
      </c>
      <c r="N41" s="26">
        <f t="shared" ca="1" si="3"/>
        <v>-0.53181139190124427</v>
      </c>
      <c r="O41" s="27">
        <f t="shared" ca="1" si="4"/>
        <v>0.85019751444030378</v>
      </c>
      <c r="P41" s="7"/>
      <c r="Q41" s="28">
        <f t="shared" ca="1" si="5"/>
        <v>-0.52438075456861555</v>
      </c>
      <c r="R41" s="27">
        <f t="shared" ca="1" si="6"/>
        <v>140.79177542329182</v>
      </c>
      <c r="S41" s="7"/>
      <c r="T41" s="28">
        <f t="shared" si="7"/>
        <v>140.82299999999998</v>
      </c>
      <c r="U41" s="27">
        <f t="shared" si="8"/>
        <v>2.4578250125359742</v>
      </c>
      <c r="V41" s="7"/>
      <c r="W41" s="28">
        <f t="shared" ca="1" si="9"/>
        <v>-3.1224576708154927E-2</v>
      </c>
      <c r="X41" s="27">
        <f t="shared" ca="1" si="10"/>
        <v>2.3889676378445301E-2</v>
      </c>
      <c r="Y41" s="7">
        <v>120</v>
      </c>
      <c r="Z41" s="46"/>
    </row>
    <row r="42" spans="1:26" s="26" customFormat="1" x14ac:dyDescent="0.25">
      <c r="A42" s="26">
        <v>26</v>
      </c>
      <c r="B42" s="26">
        <v>639</v>
      </c>
      <c r="C42" s="26">
        <v>14099</v>
      </c>
      <c r="D42" s="26">
        <v>14984</v>
      </c>
      <c r="E42" s="26">
        <v>12422</v>
      </c>
      <c r="F42" s="26">
        <v>11515</v>
      </c>
      <c r="G42" s="27"/>
      <c r="H42" s="7"/>
      <c r="I42" s="28">
        <f t="shared" si="0"/>
        <v>1677</v>
      </c>
      <c r="J42" s="27">
        <f t="shared" si="0"/>
        <v>3469</v>
      </c>
      <c r="K42" s="7"/>
      <c r="L42" s="28">
        <f t="shared" ca="1" si="1"/>
        <v>1716.4090632251416</v>
      </c>
      <c r="M42" s="26">
        <f t="shared" ca="1" si="2"/>
        <v>3469.3684483178913</v>
      </c>
      <c r="N42" s="26">
        <f t="shared" ca="1" si="3"/>
        <v>-0.44388342247144469</v>
      </c>
      <c r="O42" s="27">
        <f t="shared" ca="1" si="4"/>
        <v>0.89863416550603414</v>
      </c>
      <c r="P42" s="7"/>
      <c r="Q42" s="28">
        <f t="shared" ca="1" si="5"/>
        <v>-0.43602491372257185</v>
      </c>
      <c r="R42" s="27">
        <f t="shared" ca="1" si="6"/>
        <v>146.57397760749973</v>
      </c>
      <c r="S42" s="7"/>
      <c r="T42" s="28">
        <f t="shared" si="7"/>
        <v>146.57399999999998</v>
      </c>
      <c r="U42" s="27">
        <f t="shared" si="8"/>
        <v>2.5581988978181682</v>
      </c>
      <c r="V42" s="7"/>
      <c r="W42" s="28">
        <f t="shared" ca="1" si="9"/>
        <v>-2.2392500255818959E-5</v>
      </c>
      <c r="X42" s="27">
        <f t="shared" ca="1" si="10"/>
        <v>-1.7906736888932073E-2</v>
      </c>
      <c r="Y42" s="7">
        <v>119</v>
      </c>
      <c r="Z42" s="46"/>
    </row>
    <row r="43" spans="1:26" s="26" customFormat="1" x14ac:dyDescent="0.25">
      <c r="A43" s="26">
        <v>27</v>
      </c>
      <c r="B43" s="26">
        <v>607</v>
      </c>
      <c r="C43" s="26">
        <v>13941</v>
      </c>
      <c r="D43" s="26">
        <v>15068</v>
      </c>
      <c r="E43" s="26">
        <v>12593</v>
      </c>
      <c r="F43" s="26">
        <v>11447</v>
      </c>
      <c r="G43" s="27"/>
      <c r="H43" s="7"/>
      <c r="I43" s="28">
        <f t="shared" si="0"/>
        <v>1348</v>
      </c>
      <c r="J43" s="27">
        <f t="shared" si="0"/>
        <v>3621</v>
      </c>
      <c r="K43" s="7"/>
      <c r="L43" s="28">
        <f t="shared" ca="1" si="1"/>
        <v>1387.4090632251416</v>
      </c>
      <c r="M43" s="26">
        <f t="shared" ca="1" si="2"/>
        <v>3621.3684483178913</v>
      </c>
      <c r="N43" s="26">
        <f t="shared" ca="1" si="3"/>
        <v>-0.35880018146437387</v>
      </c>
      <c r="O43" s="27">
        <f t="shared" ca="1" si="4"/>
        <v>0.93800513321721612</v>
      </c>
      <c r="P43" s="7"/>
      <c r="Q43" s="28">
        <f t="shared" ca="1" si="5"/>
        <v>-0.35059336143692915</v>
      </c>
      <c r="R43" s="27">
        <f t="shared" ca="1" si="6"/>
        <v>151.96305535635008</v>
      </c>
      <c r="S43" s="7"/>
      <c r="T43" s="28">
        <f t="shared" si="7"/>
        <v>152.03699999999998</v>
      </c>
      <c r="U43" s="27">
        <f t="shared" si="8"/>
        <v>2.6535462348546184</v>
      </c>
      <c r="V43" s="7"/>
      <c r="W43" s="28">
        <f t="shared" ca="1" si="9"/>
        <v>-7.394464364989517E-2</v>
      </c>
      <c r="X43" s="27">
        <f t="shared" ca="1" si="10"/>
        <v>4.37046823994649E-2</v>
      </c>
      <c r="Y43" s="7">
        <v>118</v>
      </c>
      <c r="Z43" s="46"/>
    </row>
    <row r="44" spans="1:26" s="26" customFormat="1" x14ac:dyDescent="0.25">
      <c r="A44" s="26">
        <v>28</v>
      </c>
      <c r="B44" s="26">
        <v>634</v>
      </c>
      <c r="C44" s="26">
        <v>13747</v>
      </c>
      <c r="D44" s="26">
        <v>15120</v>
      </c>
      <c r="E44" s="26">
        <v>12770</v>
      </c>
      <c r="F44" s="26">
        <v>11382</v>
      </c>
      <c r="G44" s="27"/>
      <c r="H44" s="7"/>
      <c r="I44" s="28">
        <f t="shared" si="0"/>
        <v>977</v>
      </c>
      <c r="J44" s="27">
        <f t="shared" si="0"/>
        <v>3738</v>
      </c>
      <c r="K44" s="7"/>
      <c r="L44" s="28">
        <f t="shared" ca="1" si="1"/>
        <v>1016.4090632251416</v>
      </c>
      <c r="M44" s="26">
        <f t="shared" ca="1" si="2"/>
        <v>3738.3684483178913</v>
      </c>
      <c r="N44" s="26">
        <f t="shared" ca="1" si="3"/>
        <v>-0.26285525011597494</v>
      </c>
      <c r="O44" s="27">
        <f t="shared" ca="1" si="4"/>
        <v>0.96831041757384961</v>
      </c>
      <c r="P44" s="7"/>
      <c r="Q44" s="28">
        <f t="shared" ca="1" si="5"/>
        <v>-0.254379152588526</v>
      </c>
      <c r="R44" s="27">
        <f t="shared" ca="1" si="6"/>
        <v>157.73778661565052</v>
      </c>
      <c r="S44" s="7"/>
      <c r="T44" s="28">
        <f t="shared" si="7"/>
        <v>157.74299999999997</v>
      </c>
      <c r="U44" s="27">
        <f t="shared" si="8"/>
        <v>2.7531347219734146</v>
      </c>
      <c r="V44" s="7"/>
      <c r="W44" s="28">
        <f t="shared" ca="1" si="9"/>
        <v>-5.2133843494459597E-3</v>
      </c>
      <c r="X44" s="27">
        <f t="shared" ca="1" si="10"/>
        <v>3.1540963257725707E-4</v>
      </c>
      <c r="Y44" s="7">
        <v>117</v>
      </c>
      <c r="Z44" s="46"/>
    </row>
    <row r="45" spans="1:26" s="26" customFormat="1" x14ac:dyDescent="0.25">
      <c r="A45" s="26">
        <v>29</v>
      </c>
      <c r="B45" s="26">
        <v>605</v>
      </c>
      <c r="C45" s="26">
        <v>13581</v>
      </c>
      <c r="D45" s="26">
        <v>15168</v>
      </c>
      <c r="E45" s="26">
        <v>12956</v>
      </c>
      <c r="F45" s="26">
        <v>11352</v>
      </c>
      <c r="G45" s="27"/>
      <c r="H45" s="7"/>
      <c r="I45" s="28">
        <f t="shared" si="0"/>
        <v>625</v>
      </c>
      <c r="J45" s="27">
        <f t="shared" si="0"/>
        <v>3816</v>
      </c>
      <c r="K45" s="7"/>
      <c r="L45" s="28">
        <f t="shared" ca="1" si="1"/>
        <v>664.40906322514161</v>
      </c>
      <c r="M45" s="26">
        <f t="shared" ca="1" si="2"/>
        <v>3816.3684483178913</v>
      </c>
      <c r="N45" s="26">
        <f t="shared" ca="1" si="3"/>
        <v>-0.17182394058865302</v>
      </c>
      <c r="O45" s="27">
        <f t="shared" ca="1" si="4"/>
        <v>0.98851394047827201</v>
      </c>
      <c r="P45" s="7"/>
      <c r="Q45" s="28">
        <f t="shared" ca="1" si="5"/>
        <v>-0.16316728525139768</v>
      </c>
      <c r="R45" s="27">
        <f t="shared" ca="1" si="6"/>
        <v>163.08412136592028</v>
      </c>
      <c r="S45" s="7"/>
      <c r="T45" s="28">
        <f t="shared" si="7"/>
        <v>163.18799999999996</v>
      </c>
      <c r="U45" s="27">
        <f t="shared" si="8"/>
        <v>2.8481678997445057</v>
      </c>
      <c r="V45" s="7"/>
      <c r="W45" s="28">
        <f t="shared" ca="1" si="9"/>
        <v>-0.10387863407967757</v>
      </c>
      <c r="X45" s="27">
        <f t="shared" ca="1" si="10"/>
        <v>0.11595471412886127</v>
      </c>
      <c r="Y45" s="7">
        <v>116</v>
      </c>
      <c r="Z45" s="46"/>
    </row>
    <row r="46" spans="1:26" s="26" customFormat="1" x14ac:dyDescent="0.25">
      <c r="A46" s="26">
        <v>30</v>
      </c>
      <c r="B46" s="26">
        <v>608</v>
      </c>
      <c r="C46" s="26">
        <v>13396</v>
      </c>
      <c r="D46" s="26">
        <v>15193</v>
      </c>
      <c r="E46" s="26">
        <v>13140</v>
      </c>
      <c r="F46" s="26">
        <v>11331</v>
      </c>
      <c r="G46" s="27"/>
      <c r="H46" s="7"/>
      <c r="I46" s="28">
        <f t="shared" si="0"/>
        <v>256</v>
      </c>
      <c r="J46" s="27">
        <f t="shared" si="0"/>
        <v>3862</v>
      </c>
      <c r="K46" s="7"/>
      <c r="L46" s="28">
        <f t="shared" ca="1" si="1"/>
        <v>295.40906322514161</v>
      </c>
      <c r="M46" s="26">
        <f t="shared" ca="1" si="2"/>
        <v>3862.3684483178913</v>
      </c>
      <c r="N46" s="26">
        <f t="shared" ca="1" si="3"/>
        <v>-7.6396232589841129E-2</v>
      </c>
      <c r="O46" s="27">
        <f t="shared" ca="1" si="4"/>
        <v>1.0004288386013929</v>
      </c>
      <c r="P46" s="7"/>
      <c r="Q46" s="28">
        <f t="shared" ca="1" si="5"/>
        <v>-6.7631491427372431E-2</v>
      </c>
      <c r="R46" s="27">
        <f t="shared" ca="1" si="6"/>
        <v>168.58957856913457</v>
      </c>
      <c r="S46" s="7"/>
      <c r="T46" s="28">
        <f t="shared" si="7"/>
        <v>168.65999999999997</v>
      </c>
      <c r="U46" s="27">
        <f t="shared" si="8"/>
        <v>2.9436723164136356</v>
      </c>
      <c r="V46" s="7"/>
      <c r="W46" s="28">
        <f t="shared" ca="1" si="9"/>
        <v>-7.0421430865394541E-2</v>
      </c>
      <c r="X46" s="27">
        <f t="shared" ca="1" si="10"/>
        <v>-1.4668958709592061E-2</v>
      </c>
      <c r="Y46" s="7">
        <v>115</v>
      </c>
      <c r="Z46" s="46"/>
    </row>
    <row r="47" spans="1:26" s="26" customFormat="1" x14ac:dyDescent="0.25">
      <c r="A47" s="26">
        <v>31</v>
      </c>
      <c r="B47" s="26">
        <v>634</v>
      </c>
      <c r="C47" s="26">
        <v>13203</v>
      </c>
      <c r="D47" s="26">
        <v>15197</v>
      </c>
      <c r="E47" s="26">
        <v>13332</v>
      </c>
      <c r="F47" s="26">
        <v>11324</v>
      </c>
      <c r="G47" s="27"/>
      <c r="H47" s="7"/>
      <c r="I47" s="28">
        <f t="shared" si="0"/>
        <v>-129</v>
      </c>
      <c r="J47" s="27">
        <f t="shared" si="0"/>
        <v>3873</v>
      </c>
      <c r="K47" s="7"/>
      <c r="L47" s="28">
        <f t="shared" ca="1" si="1"/>
        <v>-89.590936774858363</v>
      </c>
      <c r="M47" s="26">
        <f t="shared" ca="1" si="2"/>
        <v>3873.3684483178913</v>
      </c>
      <c r="N47" s="26">
        <f t="shared" ca="1" si="3"/>
        <v>2.3169262205667215E-2</v>
      </c>
      <c r="O47" s="27">
        <f t="shared" ca="1" si="4"/>
        <v>1.0032780533699652</v>
      </c>
      <c r="P47" s="7"/>
      <c r="Q47" s="28">
        <f t="shared" ca="1" si="5"/>
        <v>3.1962797200881285E-2</v>
      </c>
      <c r="R47" s="27">
        <f t="shared" ca="1" si="6"/>
        <v>174.28176478193973</v>
      </c>
      <c r="S47" s="7"/>
      <c r="T47" s="28">
        <f t="shared" si="7"/>
        <v>174.36599999999996</v>
      </c>
      <c r="U47" s="27">
        <f t="shared" si="8"/>
        <v>3.0432608035324318</v>
      </c>
      <c r="V47" s="7"/>
      <c r="W47" s="28">
        <f t="shared" ca="1" si="9"/>
        <v>-8.4235218060229045E-2</v>
      </c>
      <c r="X47" s="27">
        <f t="shared" ca="1" si="10"/>
        <v>2.328189210589926E-2</v>
      </c>
      <c r="Y47" s="7">
        <v>114</v>
      </c>
      <c r="Z47" s="46"/>
    </row>
    <row r="48" spans="1:26" s="26" customFormat="1" x14ac:dyDescent="0.25">
      <c r="A48" s="26">
        <v>32</v>
      </c>
      <c r="B48" s="26">
        <v>630</v>
      </c>
      <c r="C48" s="26">
        <v>13002</v>
      </c>
      <c r="D48" s="26">
        <v>15173</v>
      </c>
      <c r="E48" s="26">
        <v>13516</v>
      </c>
      <c r="F48" s="26">
        <v>11335</v>
      </c>
      <c r="G48" s="27"/>
      <c r="H48" s="7"/>
      <c r="I48" s="28">
        <f t="shared" si="0"/>
        <v>-514</v>
      </c>
      <c r="J48" s="27">
        <f t="shared" si="0"/>
        <v>3838</v>
      </c>
      <c r="K48" s="7"/>
      <c r="L48" s="28">
        <f t="shared" ca="1" si="1"/>
        <v>-474.59093677485839</v>
      </c>
      <c r="M48" s="26">
        <f t="shared" ca="1" si="2"/>
        <v>3838.3684483178913</v>
      </c>
      <c r="N48" s="26">
        <f t="shared" ca="1" si="3"/>
        <v>0.12273475700117557</v>
      </c>
      <c r="O48" s="27">
        <f t="shared" ca="1" si="4"/>
        <v>0.99421237001541674</v>
      </c>
      <c r="P48" s="7"/>
      <c r="Q48" s="28">
        <f t="shared" ca="1" si="5"/>
        <v>0.13145266465504454</v>
      </c>
      <c r="R48" s="27">
        <f t="shared" ca="1" si="6"/>
        <v>179.98887268819681</v>
      </c>
      <c r="S48" s="7"/>
      <c r="T48" s="28">
        <f t="shared" si="7"/>
        <v>180.03599999999994</v>
      </c>
      <c r="U48" s="27">
        <f t="shared" si="8"/>
        <v>3.1422209721205099</v>
      </c>
      <c r="V48" s="7"/>
      <c r="W48" s="28">
        <f t="shared" ca="1" si="9"/>
        <v>-4.7127311803137673E-2</v>
      </c>
      <c r="X48" s="27">
        <f t="shared" ca="1" si="10"/>
        <v>3.9295111084811651E-3</v>
      </c>
      <c r="Y48" s="7">
        <v>113</v>
      </c>
      <c r="Z48" s="46"/>
    </row>
    <row r="49" spans="1:26" s="26" customFormat="1" x14ac:dyDescent="0.25">
      <c r="A49" s="26">
        <v>33</v>
      </c>
      <c r="B49" s="26">
        <v>634</v>
      </c>
      <c r="C49" s="26">
        <v>12818</v>
      </c>
      <c r="D49" s="26">
        <v>15142</v>
      </c>
      <c r="E49" s="26">
        <v>13707</v>
      </c>
      <c r="F49" s="26">
        <v>11373</v>
      </c>
      <c r="G49" s="27"/>
      <c r="H49" s="7"/>
      <c r="I49" s="28">
        <f t="shared" si="0"/>
        <v>-889</v>
      </c>
      <c r="J49" s="27">
        <f t="shared" si="0"/>
        <v>3769</v>
      </c>
      <c r="K49" s="7"/>
      <c r="L49" s="28">
        <f t="shared" ca="1" si="1"/>
        <v>-849.59093677485839</v>
      </c>
      <c r="M49" s="26">
        <f t="shared" ca="1" si="2"/>
        <v>3769.3684483178913</v>
      </c>
      <c r="N49" s="26">
        <f t="shared" ca="1" si="3"/>
        <v>0.21971413504874865</v>
      </c>
      <c r="O49" s="27">
        <f t="shared" ca="1" si="4"/>
        <v>0.9763400228307354</v>
      </c>
      <c r="P49" s="7"/>
      <c r="Q49" s="28">
        <f t="shared" ca="1" si="5"/>
        <v>0.228279135180428</v>
      </c>
      <c r="R49" s="27">
        <f t="shared" ca="1" si="6"/>
        <v>185.61701235795124</v>
      </c>
      <c r="S49" s="7"/>
      <c r="T49" s="28">
        <f t="shared" si="7"/>
        <v>185.74199999999993</v>
      </c>
      <c r="U49" s="27">
        <f t="shared" si="8"/>
        <v>3.2418094592393061</v>
      </c>
      <c r="V49" s="7"/>
      <c r="W49" s="28">
        <f t="shared" ca="1" si="9"/>
        <v>-0.12498764204869417</v>
      </c>
      <c r="X49" s="27">
        <f t="shared" ca="1" si="10"/>
        <v>8.9094691772345413E-2</v>
      </c>
      <c r="Y49" s="7">
        <v>112</v>
      </c>
      <c r="Z49" s="46"/>
    </row>
    <row r="50" spans="1:26" s="26" customFormat="1" x14ac:dyDescent="0.25">
      <c r="A50" s="26">
        <v>34</v>
      </c>
      <c r="B50" s="26">
        <v>623</v>
      </c>
      <c r="C50" s="26">
        <v>12642</v>
      </c>
      <c r="D50" s="26">
        <v>15098</v>
      </c>
      <c r="E50" s="26">
        <v>13901</v>
      </c>
      <c r="F50" s="26">
        <v>11430</v>
      </c>
      <c r="G50" s="27"/>
      <c r="H50" s="7"/>
      <c r="I50" s="28">
        <f t="shared" si="0"/>
        <v>-1259</v>
      </c>
      <c r="J50" s="27">
        <f t="shared" si="0"/>
        <v>3668</v>
      </c>
      <c r="K50" s="7"/>
      <c r="L50" s="28">
        <f t="shared" ca="1" si="1"/>
        <v>-1219.5909367748584</v>
      </c>
      <c r="M50" s="26">
        <f t="shared" ca="1" si="2"/>
        <v>3668.3684483178913</v>
      </c>
      <c r="N50" s="26">
        <f t="shared" ca="1" si="3"/>
        <v>0.31540045472235406</v>
      </c>
      <c r="O50" s="27">
        <f t="shared" ca="1" si="4"/>
        <v>0.95017905086475274</v>
      </c>
      <c r="P50" s="7"/>
      <c r="Q50" s="28">
        <f t="shared" ca="1" si="5"/>
        <v>0.32373985685856588</v>
      </c>
      <c r="R50" s="27">
        <f t="shared" ca="1" si="6"/>
        <v>191.27175733731951</v>
      </c>
      <c r="S50" s="7"/>
      <c r="T50" s="28">
        <f t="shared" si="7"/>
        <v>191.34899999999993</v>
      </c>
      <c r="U50" s="27">
        <f t="shared" si="8"/>
        <v>3.3396700703986286</v>
      </c>
      <c r="V50" s="7"/>
      <c r="W50" s="28">
        <f t="shared" ca="1" si="9"/>
        <v>-7.7242662680419016E-2</v>
      </c>
      <c r="X50" s="27">
        <f t="shared" ca="1" si="10"/>
        <v>3.4085731364740468E-2</v>
      </c>
      <c r="Y50" s="7">
        <v>111</v>
      </c>
      <c r="Z50" s="46"/>
    </row>
    <row r="51" spans="1:26" s="26" customFormat="1" x14ac:dyDescent="0.25">
      <c r="A51" s="26">
        <v>35</v>
      </c>
      <c r="B51" s="26">
        <v>639</v>
      </c>
      <c r="C51" s="26">
        <v>12457</v>
      </c>
      <c r="D51" s="26">
        <v>15021</v>
      </c>
      <c r="E51" s="26">
        <v>14076</v>
      </c>
      <c r="F51" s="26">
        <v>11503</v>
      </c>
      <c r="G51" s="27"/>
      <c r="H51" s="7"/>
      <c r="I51" s="28">
        <f t="shared" si="0"/>
        <v>-1619</v>
      </c>
      <c r="J51" s="27">
        <f t="shared" si="0"/>
        <v>3518</v>
      </c>
      <c r="K51" s="7"/>
      <c r="L51" s="28">
        <f t="shared" ca="1" si="1"/>
        <v>-1579.5909367748584</v>
      </c>
      <c r="M51" s="26">
        <f t="shared" ca="1" si="2"/>
        <v>3518.3684483178913</v>
      </c>
      <c r="N51" s="26">
        <f t="shared" ca="1" si="3"/>
        <v>0.40850065764802418</v>
      </c>
      <c r="O51" s="27">
        <f t="shared" ca="1" si="4"/>
        <v>0.91132612220240206</v>
      </c>
      <c r="P51" s="7"/>
      <c r="Q51" s="28">
        <f t="shared" ca="1" si="5"/>
        <v>0.41650313122506832</v>
      </c>
      <c r="R51" s="27">
        <f t="shared" ca="1" si="6"/>
        <v>197.01884193725914</v>
      </c>
      <c r="S51" s="7"/>
      <c r="T51" s="28">
        <f t="shared" si="7"/>
        <v>197.09999999999994</v>
      </c>
      <c r="U51" s="27">
        <f t="shared" si="8"/>
        <v>3.4400439556808227</v>
      </c>
      <c r="V51" s="7"/>
      <c r="W51" s="28">
        <f t="shared" ca="1" si="9"/>
        <v>-8.1158062740797732E-2</v>
      </c>
      <c r="X51" s="27">
        <f t="shared" ca="1" si="10"/>
        <v>7.1436127263382332E-3</v>
      </c>
      <c r="Y51" s="7">
        <v>110</v>
      </c>
      <c r="Z51" s="46"/>
    </row>
    <row r="52" spans="1:26" s="26" customFormat="1" x14ac:dyDescent="0.25">
      <c r="A52" s="26">
        <v>36</v>
      </c>
      <c r="B52" s="26">
        <v>604</v>
      </c>
      <c r="C52" s="26">
        <v>12299</v>
      </c>
      <c r="D52" s="26">
        <v>14940</v>
      </c>
      <c r="E52" s="26">
        <v>14248</v>
      </c>
      <c r="F52" s="26">
        <v>11592</v>
      </c>
      <c r="G52" s="27"/>
      <c r="H52" s="7"/>
      <c r="I52" s="28">
        <f t="shared" si="0"/>
        <v>-1949</v>
      </c>
      <c r="J52" s="27">
        <f t="shared" si="0"/>
        <v>3348</v>
      </c>
      <c r="K52" s="7"/>
      <c r="L52" s="28">
        <f t="shared" ca="1" si="1"/>
        <v>-1909.5909367748584</v>
      </c>
      <c r="M52" s="26">
        <f t="shared" ca="1" si="2"/>
        <v>3348.3684483178913</v>
      </c>
      <c r="N52" s="26">
        <f t="shared" ca="1" si="3"/>
        <v>0.49384251032988852</v>
      </c>
      <c r="O52" s="27">
        <f t="shared" ca="1" si="4"/>
        <v>0.86729280305173806</v>
      </c>
      <c r="P52" s="7"/>
      <c r="Q52" s="28">
        <f t="shared" ca="1" si="5"/>
        <v>0.5014623568981752</v>
      </c>
      <c r="R52" s="27">
        <f t="shared" ca="1" si="6"/>
        <v>202.49321923639366</v>
      </c>
      <c r="S52" s="7"/>
      <c r="T52" s="28">
        <f t="shared" si="7"/>
        <v>202.53599999999994</v>
      </c>
      <c r="U52" s="27">
        <f t="shared" si="8"/>
        <v>3.5349200538192345</v>
      </c>
      <c r="V52" s="7"/>
      <c r="W52" s="28">
        <f t="shared" ca="1" si="9"/>
        <v>-4.2780763606288019E-2</v>
      </c>
      <c r="X52" s="27">
        <f t="shared" ca="1" si="10"/>
        <v>0.10858613080640112</v>
      </c>
      <c r="Y52" s="7">
        <v>109</v>
      </c>
      <c r="Z52" s="46"/>
    </row>
    <row r="53" spans="1:26" s="26" customFormat="1" x14ac:dyDescent="0.25">
      <c r="A53" s="26">
        <v>37</v>
      </c>
      <c r="B53" s="26">
        <v>609</v>
      </c>
      <c r="C53" s="26">
        <v>12142</v>
      </c>
      <c r="D53" s="26">
        <v>14842</v>
      </c>
      <c r="E53" s="26">
        <v>14408</v>
      </c>
      <c r="F53" s="26">
        <v>11698</v>
      </c>
      <c r="G53" s="27"/>
      <c r="H53" s="7"/>
      <c r="I53" s="28">
        <f t="shared" si="0"/>
        <v>-2266</v>
      </c>
      <c r="J53" s="27">
        <f t="shared" si="0"/>
        <v>3144</v>
      </c>
      <c r="K53" s="7"/>
      <c r="L53" s="28">
        <f t="shared" ca="1" si="1"/>
        <v>-2226.5909367748582</v>
      </c>
      <c r="M53" s="26">
        <f t="shared" ca="1" si="2"/>
        <v>3144.3684483178913</v>
      </c>
      <c r="N53" s="26">
        <f t="shared" ca="1" si="3"/>
        <v>0.57582241123943689</v>
      </c>
      <c r="O53" s="27">
        <f t="shared" ca="1" si="4"/>
        <v>0.81445282007094111</v>
      </c>
      <c r="P53" s="7"/>
      <c r="Q53" s="28">
        <f t="shared" ca="1" si="5"/>
        <v>0.58298232082420998</v>
      </c>
      <c r="R53" s="27">
        <f t="shared" ca="1" si="6"/>
        <v>208.05197954763707</v>
      </c>
      <c r="S53" s="7"/>
      <c r="T53" s="28">
        <f t="shared" si="7"/>
        <v>208.01699999999994</v>
      </c>
      <c r="U53" s="27">
        <f t="shared" si="8"/>
        <v>3.6305815501210432</v>
      </c>
      <c r="V53" s="7"/>
      <c r="W53" s="28">
        <f t="shared" ca="1" si="9"/>
        <v>3.4979547637135511E-2</v>
      </c>
      <c r="X53" s="27">
        <f t="shared" ca="1" si="10"/>
        <v>-3.646741206466686E-3</v>
      </c>
      <c r="Y53" s="7">
        <v>108</v>
      </c>
      <c r="Z53" s="46"/>
    </row>
    <row r="54" spans="1:26" s="26" customFormat="1" x14ac:dyDescent="0.25">
      <c r="A54" s="26">
        <v>38</v>
      </c>
      <c r="B54" s="26">
        <v>624</v>
      </c>
      <c r="C54" s="26">
        <v>11984</v>
      </c>
      <c r="D54" s="26">
        <v>14718</v>
      </c>
      <c r="E54" s="26">
        <v>14548</v>
      </c>
      <c r="F54" s="26">
        <v>11807</v>
      </c>
      <c r="G54" s="27"/>
      <c r="H54" s="7"/>
      <c r="I54" s="28">
        <f t="shared" si="0"/>
        <v>-2564</v>
      </c>
      <c r="J54" s="27">
        <f t="shared" si="0"/>
        <v>2911</v>
      </c>
      <c r="K54" s="7"/>
      <c r="L54" s="28">
        <f t="shared" ca="1" si="1"/>
        <v>-2524.5909367748582</v>
      </c>
      <c r="M54" s="26">
        <f t="shared" ca="1" si="2"/>
        <v>2911.3684483178913</v>
      </c>
      <c r="N54" s="26">
        <f t="shared" ca="1" si="3"/>
        <v>0.65288869032790831</v>
      </c>
      <c r="O54" s="27">
        <f t="shared" ca="1" si="4"/>
        <v>0.75410127088208989</v>
      </c>
      <c r="P54" s="7"/>
      <c r="Q54" s="28">
        <f t="shared" ca="1" si="5"/>
        <v>0.65952264349420708</v>
      </c>
      <c r="R54" s="27">
        <f t="shared" ca="1" si="6"/>
        <v>213.62935766035275</v>
      </c>
      <c r="S54" s="7"/>
      <c r="T54" s="28">
        <f t="shared" si="7"/>
        <v>213.63299999999992</v>
      </c>
      <c r="U54" s="27">
        <f t="shared" si="8"/>
        <v>3.7285992409130446</v>
      </c>
      <c r="V54" s="7"/>
      <c r="W54" s="28">
        <f t="shared" ca="1" si="9"/>
        <v>-3.6423396471718661E-3</v>
      </c>
      <c r="X54" s="27">
        <f t="shared" ca="1" si="10"/>
        <v>5.6147353101465569E-2</v>
      </c>
      <c r="Y54" s="7">
        <v>107</v>
      </c>
      <c r="Z54" s="46"/>
    </row>
    <row r="55" spans="1:26" s="26" customFormat="1" x14ac:dyDescent="0.25">
      <c r="A55" s="26">
        <v>39</v>
      </c>
      <c r="B55" s="26">
        <v>626</v>
      </c>
      <c r="C55" s="26">
        <v>11840</v>
      </c>
      <c r="D55" s="26">
        <v>14570</v>
      </c>
      <c r="E55" s="26">
        <v>14678</v>
      </c>
      <c r="F55" s="26">
        <v>11932</v>
      </c>
      <c r="G55" s="27"/>
      <c r="H55" s="7"/>
      <c r="I55" s="28">
        <f t="shared" si="0"/>
        <v>-2838</v>
      </c>
      <c r="J55" s="27">
        <f t="shared" si="0"/>
        <v>2638</v>
      </c>
      <c r="K55" s="7"/>
      <c r="L55" s="28">
        <f t="shared" ca="1" si="1"/>
        <v>-2798.5909367748582</v>
      </c>
      <c r="M55" s="26">
        <f t="shared" ca="1" si="2"/>
        <v>2638.3684483178913</v>
      </c>
      <c r="N55" s="26">
        <f t="shared" ca="1" si="3"/>
        <v>0.72374828922133494</v>
      </c>
      <c r="O55" s="27">
        <f t="shared" ca="1" si="4"/>
        <v>0.68338894071661171</v>
      </c>
      <c r="P55" s="7"/>
      <c r="Q55" s="28">
        <f t="shared" ca="1" si="5"/>
        <v>0.72976524659691866</v>
      </c>
      <c r="R55" s="27">
        <f t="shared" ca="1" si="6"/>
        <v>219.33666661957204</v>
      </c>
      <c r="S55" s="7"/>
      <c r="T55" s="28">
        <f t="shared" si="7"/>
        <v>219.26699999999991</v>
      </c>
      <c r="U55" s="27">
        <f t="shared" si="8"/>
        <v>3.8269310909704051</v>
      </c>
      <c r="V55" s="7"/>
      <c r="W55" s="28">
        <f t="shared" ca="1" si="9"/>
        <v>6.9666619572132049E-2</v>
      </c>
      <c r="X55" s="27">
        <f t="shared" ca="1" si="10"/>
        <v>9.248902507550838E-2</v>
      </c>
      <c r="Y55" s="7">
        <v>106</v>
      </c>
      <c r="Z55" s="46"/>
    </row>
    <row r="56" spans="1:26" s="26" customFormat="1" x14ac:dyDescent="0.25">
      <c r="A56" s="26">
        <v>40</v>
      </c>
      <c r="B56" s="26">
        <v>627</v>
      </c>
      <c r="C56" s="26">
        <v>11719</v>
      </c>
      <c r="D56" s="26">
        <v>14434</v>
      </c>
      <c r="E56" s="26">
        <v>14812</v>
      </c>
      <c r="F56" s="26">
        <v>12088</v>
      </c>
      <c r="G56" s="27"/>
      <c r="H56" s="7"/>
      <c r="I56" s="28">
        <f t="shared" si="0"/>
        <v>-3093</v>
      </c>
      <c r="J56" s="27">
        <f t="shared" si="0"/>
        <v>2346</v>
      </c>
      <c r="K56" s="7"/>
      <c r="L56" s="28">
        <f t="shared" ca="1" si="1"/>
        <v>-3053.5909367748582</v>
      </c>
      <c r="M56" s="26">
        <f t="shared" ca="1" si="2"/>
        <v>2346.3684483178913</v>
      </c>
      <c r="N56" s="26">
        <f t="shared" ca="1" si="3"/>
        <v>0.78969426629368467</v>
      </c>
      <c r="O56" s="27">
        <f t="shared" ca="1" si="4"/>
        <v>0.60775523958723576</v>
      </c>
      <c r="P56" s="7"/>
      <c r="Q56" s="28">
        <f t="shared" ca="1" si="5"/>
        <v>0.79505090869882955</v>
      </c>
      <c r="R56" s="27">
        <f t="shared" ca="1" si="6"/>
        <v>225.06190246479105</v>
      </c>
      <c r="S56" s="7"/>
      <c r="T56" s="28">
        <f t="shared" si="7"/>
        <v>224.90999999999991</v>
      </c>
      <c r="U56" s="27">
        <f t="shared" si="8"/>
        <v>3.9254200206604448</v>
      </c>
      <c r="V56" s="7"/>
      <c r="W56" s="28">
        <f t="shared" ca="1" si="9"/>
        <v>0.15190246479113512</v>
      </c>
      <c r="X56" s="27">
        <f t="shared" ca="1" si="10"/>
        <v>1.0225614834780572E-2</v>
      </c>
      <c r="Y56" s="7">
        <v>105</v>
      </c>
      <c r="Z56" s="46"/>
    </row>
    <row r="57" spans="1:26" s="26" customFormat="1" x14ac:dyDescent="0.25">
      <c r="A57" s="26">
        <v>41</v>
      </c>
      <c r="B57" s="26">
        <v>631</v>
      </c>
      <c r="C57" s="26">
        <v>11607</v>
      </c>
      <c r="D57" s="26">
        <v>14276</v>
      </c>
      <c r="E57" s="26">
        <v>14922</v>
      </c>
      <c r="F57" s="26">
        <v>12243</v>
      </c>
      <c r="G57" s="27"/>
      <c r="H57" s="7"/>
      <c r="I57" s="28">
        <f t="shared" si="0"/>
        <v>-3315</v>
      </c>
      <c r="J57" s="27">
        <f t="shared" si="0"/>
        <v>2033</v>
      </c>
      <c r="K57" s="7"/>
      <c r="L57" s="28">
        <f t="shared" ca="1" si="1"/>
        <v>-3275.5909367748582</v>
      </c>
      <c r="M57" s="26">
        <f t="shared" ca="1" si="2"/>
        <v>2033.3684483178913</v>
      </c>
      <c r="N57" s="26">
        <f t="shared" ca="1" si="3"/>
        <v>0.84710605809784789</v>
      </c>
      <c r="O57" s="27">
        <f t="shared" ca="1" si="4"/>
        <v>0.52668212844513085</v>
      </c>
      <c r="P57" s="7"/>
      <c r="Q57" s="28">
        <f t="shared" ca="1" si="5"/>
        <v>0.85175438726352892</v>
      </c>
      <c r="R57" s="27">
        <f t="shared" ca="1" si="6"/>
        <v>230.72646748623413</v>
      </c>
      <c r="S57" s="7"/>
      <c r="T57" s="28">
        <f t="shared" si="7"/>
        <v>230.58899999999991</v>
      </c>
      <c r="U57" s="27">
        <f t="shared" si="8"/>
        <v>4.0245372688812031</v>
      </c>
      <c r="V57" s="7"/>
      <c r="W57" s="28">
        <f t="shared" ca="1" si="9"/>
        <v>0.13746748623421468</v>
      </c>
      <c r="X57" s="27">
        <f t="shared" ca="1" si="10"/>
        <v>1.3477192581490272E-4</v>
      </c>
      <c r="Y57" s="7">
        <v>104</v>
      </c>
      <c r="Z57" s="46"/>
    </row>
    <row r="58" spans="1:26" s="26" customFormat="1" x14ac:dyDescent="0.25">
      <c r="A58" s="26">
        <v>42</v>
      </c>
      <c r="B58" s="26">
        <v>647</v>
      </c>
      <c r="C58" s="26">
        <v>11510</v>
      </c>
      <c r="D58" s="26">
        <v>14094</v>
      </c>
      <c r="E58" s="26">
        <v>15015</v>
      </c>
      <c r="F58" s="26">
        <v>12413</v>
      </c>
      <c r="G58" s="27"/>
      <c r="H58" s="7"/>
      <c r="I58" s="28">
        <f t="shared" si="0"/>
        <v>-3505</v>
      </c>
      <c r="J58" s="27">
        <f t="shared" si="0"/>
        <v>1681</v>
      </c>
      <c r="K58" s="7"/>
      <c r="L58" s="28">
        <f t="shared" ca="1" si="1"/>
        <v>-3465.5909367748582</v>
      </c>
      <c r="M58" s="26">
        <f t="shared" ca="1" si="2"/>
        <v>1681.3684483178913</v>
      </c>
      <c r="N58" s="26">
        <f t="shared" ca="1" si="3"/>
        <v>0.8962422763086183</v>
      </c>
      <c r="O58" s="27">
        <f t="shared" ca="1" si="4"/>
        <v>0.43550725585081468</v>
      </c>
      <c r="P58" s="7"/>
      <c r="Q58" s="28">
        <f t="shared" ca="1" si="5"/>
        <v>0.9000934434376876</v>
      </c>
      <c r="R58" s="27">
        <f t="shared" ca="1" si="6"/>
        <v>236.63716616050306</v>
      </c>
      <c r="S58" s="7"/>
      <c r="T58" s="28">
        <f t="shared" si="7"/>
        <v>236.41199999999992</v>
      </c>
      <c r="U58" s="27">
        <f t="shared" si="8"/>
        <v>4.1261677912248329</v>
      </c>
      <c r="V58" s="7"/>
      <c r="W58" s="28">
        <f t="shared" ca="1" si="9"/>
        <v>0.22516616050313587</v>
      </c>
      <c r="X58" s="27">
        <f t="shared" ca="1" si="10"/>
        <v>4.0186876320632337E-2</v>
      </c>
      <c r="Y58" s="7">
        <v>103</v>
      </c>
      <c r="Z58" s="46"/>
    </row>
    <row r="59" spans="1:26" s="26" customFormat="1" x14ac:dyDescent="0.25">
      <c r="A59" s="26">
        <v>43</v>
      </c>
      <c r="B59" s="26">
        <v>612</v>
      </c>
      <c r="C59" s="26">
        <v>11443</v>
      </c>
      <c r="D59" s="26">
        <v>13935</v>
      </c>
      <c r="E59" s="26">
        <v>15096</v>
      </c>
      <c r="F59" s="26">
        <v>12593</v>
      </c>
      <c r="G59" s="27"/>
      <c r="H59" s="7"/>
      <c r="I59" s="28">
        <f t="shared" si="0"/>
        <v>-3653</v>
      </c>
      <c r="J59" s="27">
        <f t="shared" si="0"/>
        <v>1342</v>
      </c>
      <c r="K59" s="7"/>
      <c r="L59" s="28">
        <f t="shared" ca="1" si="1"/>
        <v>-3613.5909367748582</v>
      </c>
      <c r="M59" s="26">
        <f t="shared" ca="1" si="2"/>
        <v>1342.3684483178913</v>
      </c>
      <c r="N59" s="26">
        <f t="shared" ca="1" si="3"/>
        <v>0.93451680417806049</v>
      </c>
      <c r="O59" s="27">
        <f t="shared" ca="1" si="4"/>
        <v>0.34769963707390228</v>
      </c>
      <c r="P59" s="7"/>
      <c r="Q59" s="28">
        <f t="shared" ca="1" si="5"/>
        <v>0.9375999024875642</v>
      </c>
      <c r="R59" s="27">
        <f t="shared" ca="1" si="6"/>
        <v>242.11023218315768</v>
      </c>
      <c r="S59" s="7"/>
      <c r="T59" s="28">
        <f t="shared" si="7"/>
        <v>241.91999999999993</v>
      </c>
      <c r="U59" s="27">
        <f t="shared" si="8"/>
        <v>4.2223005264246805</v>
      </c>
      <c r="V59" s="7"/>
      <c r="W59" s="28">
        <f t="shared" ca="1" si="9"/>
        <v>0.1902321831577467</v>
      </c>
      <c r="X59" s="27">
        <f t="shared" ca="1" si="10"/>
        <v>7.2759390786615086E-2</v>
      </c>
      <c r="Y59" s="7">
        <v>102</v>
      </c>
      <c r="Z59" s="46"/>
    </row>
    <row r="60" spans="1:26" s="26" customFormat="1" x14ac:dyDescent="0.25">
      <c r="A60" s="26">
        <v>44</v>
      </c>
      <c r="B60" s="26">
        <v>631</v>
      </c>
      <c r="C60" s="26">
        <v>11381</v>
      </c>
      <c r="D60" s="26">
        <v>13747</v>
      </c>
      <c r="E60" s="26">
        <v>15154</v>
      </c>
      <c r="F60" s="26">
        <v>12769</v>
      </c>
      <c r="G60" s="27"/>
      <c r="H60" s="7"/>
      <c r="I60" s="28">
        <f t="shared" si="0"/>
        <v>-3773</v>
      </c>
      <c r="J60" s="27">
        <f t="shared" si="0"/>
        <v>978</v>
      </c>
      <c r="K60" s="7"/>
      <c r="L60" s="28">
        <f t="shared" ca="1" si="1"/>
        <v>-3733.5909367748582</v>
      </c>
      <c r="M60" s="26">
        <f t="shared" ca="1" si="2"/>
        <v>978.36844831789142</v>
      </c>
      <c r="N60" s="26">
        <f t="shared" ca="1" si="3"/>
        <v>0.96555020515328382</v>
      </c>
      <c r="O60" s="27">
        <f t="shared" ca="1" si="4"/>
        <v>0.2534165301865981</v>
      </c>
      <c r="P60" s="7"/>
      <c r="Q60" s="28">
        <f t="shared" ca="1" si="5"/>
        <v>0.96780820592862138</v>
      </c>
      <c r="R60" s="27">
        <f t="shared" ca="1" si="6"/>
        <v>247.78379959001813</v>
      </c>
      <c r="S60" s="7"/>
      <c r="T60" s="28">
        <f t="shared" si="7"/>
        <v>247.59899999999993</v>
      </c>
      <c r="U60" s="27">
        <f t="shared" si="8"/>
        <v>4.3214177746454387</v>
      </c>
      <c r="V60" s="7"/>
      <c r="W60" s="28">
        <f t="shared" ca="1" si="9"/>
        <v>0.18479959001820134</v>
      </c>
      <c r="X60" s="27">
        <f t="shared" ca="1" si="10"/>
        <v>4.8435216962985805E-2</v>
      </c>
      <c r="Y60" s="7">
        <v>101</v>
      </c>
      <c r="Z60" s="46"/>
    </row>
    <row r="61" spans="1:26" s="26" customFormat="1" x14ac:dyDescent="0.25">
      <c r="A61" s="26">
        <v>45</v>
      </c>
      <c r="B61" s="26">
        <v>601</v>
      </c>
      <c r="C61" s="26">
        <v>11352</v>
      </c>
      <c r="D61" s="26">
        <v>13580</v>
      </c>
      <c r="E61" s="26">
        <v>15204</v>
      </c>
      <c r="F61" s="26">
        <v>12964</v>
      </c>
      <c r="G61" s="27"/>
      <c r="H61" s="7"/>
      <c r="I61" s="28">
        <f t="shared" si="0"/>
        <v>-3852</v>
      </c>
      <c r="J61" s="27">
        <f t="shared" si="0"/>
        <v>616</v>
      </c>
      <c r="K61" s="7"/>
      <c r="L61" s="28">
        <f t="shared" ca="1" si="1"/>
        <v>-3812.5909367748582</v>
      </c>
      <c r="M61" s="26">
        <f t="shared" ca="1" si="2"/>
        <v>616.36844831789142</v>
      </c>
      <c r="N61" s="26">
        <f t="shared" ca="1" si="3"/>
        <v>0.98598052746197251</v>
      </c>
      <c r="O61" s="27">
        <f t="shared" ca="1" si="4"/>
        <v>0.15965146234812524</v>
      </c>
      <c r="P61" s="7"/>
      <c r="Q61" s="28">
        <f t="shared" ca="1" si="5"/>
        <v>0.98741756357073318</v>
      </c>
      <c r="R61" s="27">
        <f t="shared" ca="1" si="6"/>
        <v>253.27259823372719</v>
      </c>
      <c r="S61" s="7"/>
      <c r="T61" s="28">
        <f t="shared" si="7"/>
        <v>253.00799999999992</v>
      </c>
      <c r="U61" s="27">
        <f t="shared" si="8"/>
        <v>4.4158226338858118</v>
      </c>
      <c r="V61" s="7"/>
      <c r="W61" s="28">
        <f t="shared" ca="1" si="9"/>
        <v>0.26459823372726987</v>
      </c>
      <c r="X61" s="27">
        <f t="shared" ca="1" si="10"/>
        <v>-2.0339594834410946E-2</v>
      </c>
      <c r="Y61" s="7">
        <v>100</v>
      </c>
      <c r="Z61" s="46"/>
    </row>
    <row r="62" spans="1:26" s="26" customFormat="1" x14ac:dyDescent="0.25">
      <c r="A62" s="26">
        <v>46</v>
      </c>
      <c r="B62" s="26">
        <v>624</v>
      </c>
      <c r="C62" s="26">
        <v>11325</v>
      </c>
      <c r="D62" s="26">
        <v>13388</v>
      </c>
      <c r="E62" s="26">
        <v>15224</v>
      </c>
      <c r="F62" s="26">
        <v>13143</v>
      </c>
      <c r="G62" s="27"/>
      <c r="H62" s="7"/>
      <c r="I62" s="28">
        <f t="shared" si="0"/>
        <v>-3899</v>
      </c>
      <c r="J62" s="27">
        <f t="shared" si="0"/>
        <v>245</v>
      </c>
      <c r="K62" s="7"/>
      <c r="L62" s="28">
        <f t="shared" ca="1" si="1"/>
        <v>-3859.5909367748582</v>
      </c>
      <c r="M62" s="26">
        <f t="shared" ca="1" si="2"/>
        <v>245.36844831789136</v>
      </c>
      <c r="N62" s="26">
        <f t="shared" ca="1" si="3"/>
        <v>0.99813527617726838</v>
      </c>
      <c r="O62" s="27">
        <f t="shared" ca="1" si="4"/>
        <v>6.3555218789911341E-2</v>
      </c>
      <c r="P62" s="7"/>
      <c r="Q62" s="28">
        <f t="shared" ca="1" si="5"/>
        <v>0.99873059958801558</v>
      </c>
      <c r="R62" s="27">
        <f t="shared" ca="1" si="6"/>
        <v>258.81586775553865</v>
      </c>
      <c r="S62" s="7"/>
      <c r="T62" s="28">
        <f t="shared" si="7"/>
        <v>258.62399999999991</v>
      </c>
      <c r="U62" s="27">
        <f t="shared" si="8"/>
        <v>4.5138403246778136</v>
      </c>
      <c r="V62" s="7"/>
      <c r="W62" s="28">
        <f t="shared" ca="1" si="9"/>
        <v>0.19186775553873758</v>
      </c>
      <c r="X62" s="27">
        <f t="shared" ca="1" si="10"/>
        <v>6.455773014334909E-2</v>
      </c>
      <c r="Y62" s="7">
        <v>99</v>
      </c>
      <c r="Z62" s="46"/>
    </row>
    <row r="63" spans="1:26" s="26" customFormat="1" x14ac:dyDescent="0.25">
      <c r="A63" s="26">
        <v>47</v>
      </c>
      <c r="B63" s="26">
        <v>629</v>
      </c>
      <c r="C63" s="26">
        <v>11320</v>
      </c>
      <c r="D63" s="26">
        <v>13196</v>
      </c>
      <c r="E63" s="26">
        <v>15221</v>
      </c>
      <c r="F63" s="26">
        <v>13329</v>
      </c>
      <c r="G63" s="27"/>
      <c r="H63" s="7"/>
      <c r="I63" s="28">
        <f t="shared" si="0"/>
        <v>-3901</v>
      </c>
      <c r="J63" s="27">
        <f t="shared" si="0"/>
        <v>-133</v>
      </c>
      <c r="K63" s="7"/>
      <c r="L63" s="28">
        <f t="shared" ca="1" si="1"/>
        <v>-3861.5909367748582</v>
      </c>
      <c r="M63" s="26">
        <f t="shared" ca="1" si="2"/>
        <v>-132.63155168210864</v>
      </c>
      <c r="N63" s="26">
        <f t="shared" ca="1" si="3"/>
        <v>0.99865249952685542</v>
      </c>
      <c r="O63" s="27">
        <f t="shared" ca="1" si="4"/>
        <v>-3.4354161439212251E-2</v>
      </c>
      <c r="P63" s="7"/>
      <c r="Q63" s="28">
        <f t="shared" ca="1" si="5"/>
        <v>0.99838977315224953</v>
      </c>
      <c r="R63" s="27">
        <f t="shared" ca="1" si="6"/>
        <v>264.42777767293569</v>
      </c>
      <c r="S63" s="7"/>
      <c r="T63" s="28">
        <f t="shared" si="7"/>
        <v>264.28499999999991</v>
      </c>
      <c r="U63" s="27">
        <f t="shared" si="8"/>
        <v>4.6126434136332124</v>
      </c>
      <c r="V63" s="7"/>
      <c r="W63" s="28">
        <f t="shared" ca="1" si="9"/>
        <v>0.14277767293577881</v>
      </c>
      <c r="X63" s="27">
        <f t="shared" ca="1" si="10"/>
        <v>6.9214643159000389E-2</v>
      </c>
      <c r="Y63" s="7">
        <v>98</v>
      </c>
      <c r="Z63" s="46"/>
    </row>
    <row r="64" spans="1:26" s="26" customFormat="1" x14ac:dyDescent="0.25">
      <c r="A64" s="26">
        <v>48</v>
      </c>
      <c r="B64" s="26">
        <v>635</v>
      </c>
      <c r="C64" s="26">
        <v>11331</v>
      </c>
      <c r="D64" s="26">
        <v>13000</v>
      </c>
      <c r="E64" s="26">
        <v>15202</v>
      </c>
      <c r="F64" s="26">
        <v>13519</v>
      </c>
      <c r="G64" s="27"/>
      <c r="H64" s="7"/>
      <c r="I64" s="28">
        <f t="shared" si="0"/>
        <v>-3871</v>
      </c>
      <c r="J64" s="27">
        <f t="shared" si="0"/>
        <v>-519</v>
      </c>
      <c r="K64" s="7"/>
      <c r="L64" s="28">
        <f t="shared" ca="1" si="1"/>
        <v>-3831.5909367748582</v>
      </c>
      <c r="M64" s="26">
        <f t="shared" ca="1" si="2"/>
        <v>-518.63155168210858</v>
      </c>
      <c r="N64" s="26">
        <f t="shared" ca="1" si="3"/>
        <v>0.99089414928304964</v>
      </c>
      <c r="O64" s="27">
        <f t="shared" ca="1" si="4"/>
        <v>-0.1343356978636612</v>
      </c>
      <c r="P64" s="7"/>
      <c r="Q64" s="28">
        <f t="shared" ca="1" si="5"/>
        <v>0.98975489511717762</v>
      </c>
      <c r="R64" s="27">
        <f t="shared" ca="1" si="6"/>
        <v>270.1863409918551</v>
      </c>
      <c r="S64" s="7"/>
      <c r="T64" s="28">
        <f t="shared" si="7"/>
        <v>269.99999999999989</v>
      </c>
      <c r="U64" s="27">
        <f t="shared" si="8"/>
        <v>4.7123889803846879</v>
      </c>
      <c r="V64" s="7"/>
      <c r="W64" s="28">
        <f t="shared" ca="1" si="9"/>
        <v>0.18634099185521791</v>
      </c>
      <c r="X64" s="27">
        <f t="shared" ca="1" si="10"/>
        <v>1.7741224531562239E-2</v>
      </c>
      <c r="Y64" s="7">
        <v>97</v>
      </c>
      <c r="Z64" s="46"/>
    </row>
    <row r="65" spans="1:26" s="26" customFormat="1" x14ac:dyDescent="0.25">
      <c r="A65" s="26">
        <v>49</v>
      </c>
      <c r="B65" s="26">
        <v>627</v>
      </c>
      <c r="C65" s="26">
        <v>11367</v>
      </c>
      <c r="D65" s="26">
        <v>12814</v>
      </c>
      <c r="E65" s="26">
        <v>15177</v>
      </c>
      <c r="F65" s="26">
        <v>13708</v>
      </c>
      <c r="G65" s="27"/>
      <c r="H65" s="7"/>
      <c r="I65" s="28">
        <f t="shared" si="0"/>
        <v>-3810</v>
      </c>
      <c r="J65" s="27">
        <f t="shared" si="0"/>
        <v>-894</v>
      </c>
      <c r="K65" s="7"/>
      <c r="L65" s="28">
        <f t="shared" ca="1" si="1"/>
        <v>-3770.5909367748582</v>
      </c>
      <c r="M65" s="26">
        <f t="shared" ca="1" si="2"/>
        <v>-893.63155168210858</v>
      </c>
      <c r="N65" s="26">
        <f t="shared" ca="1" si="3"/>
        <v>0.9751188371206444</v>
      </c>
      <c r="O65" s="27">
        <f t="shared" ca="1" si="4"/>
        <v>-0.23146801951953777</v>
      </c>
      <c r="P65" s="7"/>
      <c r="Q65" s="28">
        <f t="shared" ca="1" si="5"/>
        <v>0.97312771757384742</v>
      </c>
      <c r="R65" s="27">
        <f t="shared" ca="1" si="6"/>
        <v>275.83676640603881</v>
      </c>
      <c r="S65" s="7"/>
      <c r="T65" s="28">
        <f t="shared" si="7"/>
        <v>275.64299999999986</v>
      </c>
      <c r="U65" s="27">
        <f t="shared" si="8"/>
        <v>4.8108779100747272</v>
      </c>
      <c r="V65" s="7"/>
      <c r="W65" s="28">
        <f t="shared" ca="1" si="9"/>
        <v>0.19376640603894657</v>
      </c>
      <c r="X65" s="27">
        <f t="shared" ca="1" si="10"/>
        <v>-6.2839003917815717E-2</v>
      </c>
      <c r="Y65" s="7">
        <v>96</v>
      </c>
      <c r="Z65" s="46"/>
    </row>
    <row r="66" spans="1:26" s="26" customFormat="1" x14ac:dyDescent="0.25">
      <c r="A66" s="26">
        <v>50</v>
      </c>
      <c r="B66" s="26">
        <v>634</v>
      </c>
      <c r="C66" s="26">
        <v>11423</v>
      </c>
      <c r="D66" s="26">
        <v>12641</v>
      </c>
      <c r="E66" s="26">
        <v>15131</v>
      </c>
      <c r="F66" s="26">
        <v>13895</v>
      </c>
      <c r="G66" s="27"/>
      <c r="H66" s="7"/>
      <c r="I66" s="28">
        <f t="shared" si="0"/>
        <v>-3708</v>
      </c>
      <c r="J66" s="27">
        <f t="shared" si="0"/>
        <v>-1254</v>
      </c>
      <c r="K66" s="7"/>
      <c r="L66" s="28">
        <f t="shared" ca="1" si="1"/>
        <v>-3668.5909367748582</v>
      </c>
      <c r="M66" s="26">
        <f t="shared" ca="1" si="2"/>
        <v>-1253.6315516821087</v>
      </c>
      <c r="N66" s="26">
        <f t="shared" ca="1" si="3"/>
        <v>0.94874044629170451</v>
      </c>
      <c r="O66" s="27">
        <f t="shared" ca="1" si="4"/>
        <v>-0.3247150483091793</v>
      </c>
      <c r="P66" s="7"/>
      <c r="Q66" s="28">
        <f t="shared" ca="1" si="5"/>
        <v>0.94593110456338014</v>
      </c>
      <c r="R66" s="27">
        <f t="shared" ca="1" si="6"/>
        <v>281.40312669144168</v>
      </c>
      <c r="S66" s="7"/>
      <c r="T66" s="28">
        <f t="shared" si="7"/>
        <v>281.34899999999988</v>
      </c>
      <c r="U66" s="27">
        <f t="shared" si="8"/>
        <v>4.9104663971935238</v>
      </c>
      <c r="V66" s="7"/>
      <c r="W66" s="28">
        <f t="shared" ca="1" si="9"/>
        <v>5.4126691441808816E-2</v>
      </c>
      <c r="X66" s="27">
        <f t="shared" ca="1" si="10"/>
        <v>2.3751150559064627E-2</v>
      </c>
      <c r="Y66" s="7">
        <v>95</v>
      </c>
      <c r="Z66" s="46"/>
    </row>
    <row r="67" spans="1:26" s="26" customFormat="1" x14ac:dyDescent="0.25">
      <c r="A67" s="26">
        <v>51</v>
      </c>
      <c r="B67" s="26">
        <v>630</v>
      </c>
      <c r="C67" s="26">
        <v>11482</v>
      </c>
      <c r="D67" s="26">
        <v>12448</v>
      </c>
      <c r="E67" s="26">
        <v>15044</v>
      </c>
      <c r="F67" s="26">
        <v>14057</v>
      </c>
      <c r="G67" s="27"/>
      <c r="H67" s="7"/>
      <c r="I67" s="28">
        <f t="shared" si="0"/>
        <v>-3562</v>
      </c>
      <c r="J67" s="27">
        <f t="shared" si="0"/>
        <v>-1609</v>
      </c>
      <c r="K67" s="7"/>
      <c r="L67" s="28">
        <f t="shared" ca="1" si="1"/>
        <v>-3522.5909367748582</v>
      </c>
      <c r="M67" s="26">
        <f t="shared" ca="1" si="2"/>
        <v>-1608.6315516821087</v>
      </c>
      <c r="N67" s="26">
        <f t="shared" ca="1" si="3"/>
        <v>0.91098314177184936</v>
      </c>
      <c r="O67" s="27">
        <f t="shared" ca="1" si="4"/>
        <v>-0.41666697947674247</v>
      </c>
      <c r="P67" s="7"/>
      <c r="Q67" s="28">
        <f t="shared" ca="1" si="5"/>
        <v>0.90736649101224642</v>
      </c>
      <c r="R67" s="27">
        <f t="shared" ca="1" si="6"/>
        <v>287.12184297708234</v>
      </c>
      <c r="S67" s="7"/>
      <c r="T67" s="28">
        <f t="shared" si="7"/>
        <v>287.01899999999989</v>
      </c>
      <c r="U67" s="27">
        <f t="shared" si="8"/>
        <v>5.0094265657816024</v>
      </c>
      <c r="V67" s="7"/>
      <c r="W67" s="28">
        <f t="shared" ca="1" si="9"/>
        <v>0.10284297708244594</v>
      </c>
      <c r="X67" s="27">
        <f t="shared" ca="1" si="10"/>
        <v>2.2080786632670879E-2</v>
      </c>
      <c r="Y67" s="7">
        <v>94</v>
      </c>
      <c r="Z67" s="46"/>
    </row>
    <row r="68" spans="1:26" s="26" customFormat="1" x14ac:dyDescent="0.25">
      <c r="A68" s="26">
        <v>52</v>
      </c>
      <c r="B68" s="26">
        <v>623</v>
      </c>
      <c r="C68" s="26">
        <v>11575</v>
      </c>
      <c r="D68" s="26">
        <v>12290</v>
      </c>
      <c r="E68" s="26">
        <v>14969</v>
      </c>
      <c r="F68" s="26">
        <v>14231</v>
      </c>
      <c r="G68" s="27"/>
      <c r="H68" s="7"/>
      <c r="I68" s="28">
        <f t="shared" si="0"/>
        <v>-3394</v>
      </c>
      <c r="J68" s="27">
        <f t="shared" si="0"/>
        <v>-1941</v>
      </c>
      <c r="K68" s="7"/>
      <c r="L68" s="28">
        <f t="shared" ca="1" si="1"/>
        <v>-3354.5909367748582</v>
      </c>
      <c r="M68" s="26">
        <f t="shared" ca="1" si="2"/>
        <v>-1940.6315516821087</v>
      </c>
      <c r="N68" s="26">
        <f t="shared" ca="1" si="3"/>
        <v>0.86753638040653669</v>
      </c>
      <c r="O68" s="27">
        <f t="shared" ca="1" si="4"/>
        <v>-0.50266146158274516</v>
      </c>
      <c r="P68" s="7"/>
      <c r="Q68" s="28">
        <f t="shared" ca="1" si="5"/>
        <v>0.86316441271401567</v>
      </c>
      <c r="R68" s="27">
        <f t="shared" ca="1" si="6"/>
        <v>292.67129894387017</v>
      </c>
      <c r="S68" s="7"/>
      <c r="T68" s="28">
        <f t="shared" si="7"/>
        <v>292.62599999999986</v>
      </c>
      <c r="U68" s="27">
        <f t="shared" si="8"/>
        <v>5.1072871769409245</v>
      </c>
      <c r="V68" s="7"/>
      <c r="W68" s="28">
        <f t="shared" ca="1" si="9"/>
        <v>4.5298943870307085E-2</v>
      </c>
      <c r="X68" s="27">
        <f t="shared" ca="1" si="10"/>
        <v>2.6967841166595008E-2</v>
      </c>
      <c r="Y68" s="7">
        <v>93</v>
      </c>
      <c r="Z68" s="46"/>
    </row>
    <row r="69" spans="1:26" s="26" customFormat="1" x14ac:dyDescent="0.25">
      <c r="A69" s="26">
        <v>53</v>
      </c>
      <c r="B69" s="26">
        <v>610</v>
      </c>
      <c r="C69" s="26">
        <v>11662</v>
      </c>
      <c r="D69" s="26">
        <v>12128</v>
      </c>
      <c r="E69" s="26">
        <v>14855</v>
      </c>
      <c r="F69" s="26">
        <v>14375</v>
      </c>
      <c r="G69" s="27"/>
      <c r="H69" s="7"/>
      <c r="I69" s="28">
        <f t="shared" si="0"/>
        <v>-3193</v>
      </c>
      <c r="J69" s="27">
        <f t="shared" si="0"/>
        <v>-2247</v>
      </c>
      <c r="K69" s="7"/>
      <c r="L69" s="28">
        <f t="shared" ca="1" si="1"/>
        <v>-3153.5909367748582</v>
      </c>
      <c r="M69" s="26">
        <f t="shared" ca="1" si="2"/>
        <v>-2246.6315516821087</v>
      </c>
      <c r="N69" s="26">
        <f t="shared" ca="1" si="3"/>
        <v>0.81555543377303752</v>
      </c>
      <c r="O69" s="27">
        <f t="shared" ca="1" si="4"/>
        <v>-0.58192143605394042</v>
      </c>
      <c r="P69" s="7"/>
      <c r="Q69" s="28">
        <f t="shared" ca="1" si="5"/>
        <v>0.81048684207818744</v>
      </c>
      <c r="R69" s="27">
        <f t="shared" ca="1" si="6"/>
        <v>298.13500059645321</v>
      </c>
      <c r="S69" s="7"/>
      <c r="T69" s="28">
        <f t="shared" si="7"/>
        <v>298.11599999999987</v>
      </c>
      <c r="U69" s="27">
        <f t="shared" si="8"/>
        <v>5.2031057528754125</v>
      </c>
      <c r="V69" s="7"/>
      <c r="W69" s="28">
        <f t="shared" ca="1" si="9"/>
        <v>1.9000596453338403E-2</v>
      </c>
      <c r="X69" s="27">
        <f t="shared" ca="1" si="10"/>
        <v>8.0129342400937276E-2</v>
      </c>
      <c r="Y69" s="7">
        <v>92</v>
      </c>
      <c r="Z69" s="46"/>
    </row>
    <row r="70" spans="1:26" s="26" customFormat="1" x14ac:dyDescent="0.25">
      <c r="A70" s="26">
        <v>54</v>
      </c>
      <c r="B70" s="26">
        <v>623</v>
      </c>
      <c r="C70" s="26">
        <v>11782</v>
      </c>
      <c r="D70" s="26">
        <v>11979</v>
      </c>
      <c r="E70" s="26">
        <v>14749</v>
      </c>
      <c r="F70" s="26">
        <v>14527</v>
      </c>
      <c r="G70" s="27"/>
      <c r="H70" s="7"/>
      <c r="I70" s="28">
        <f t="shared" si="0"/>
        <v>-2967</v>
      </c>
      <c r="J70" s="27">
        <f t="shared" si="0"/>
        <v>-2548</v>
      </c>
      <c r="K70" s="7"/>
      <c r="L70" s="28">
        <f t="shared" ca="1" si="1"/>
        <v>-2927.5909367748582</v>
      </c>
      <c r="M70" s="26">
        <f t="shared" ca="1" si="2"/>
        <v>-2547.6315516821087</v>
      </c>
      <c r="N70" s="26">
        <f t="shared" ca="1" si="3"/>
        <v>0.75710919526970011</v>
      </c>
      <c r="O70" s="27">
        <f t="shared" ca="1" si="4"/>
        <v>-0.65988631290305744</v>
      </c>
      <c r="P70" s="7"/>
      <c r="Q70" s="28">
        <f t="shared" ca="1" si="5"/>
        <v>0.75135508141754315</v>
      </c>
      <c r="R70" s="27">
        <f t="shared" ca="1" si="6"/>
        <v>303.74862750590705</v>
      </c>
      <c r="S70" s="7"/>
      <c r="T70" s="28">
        <f t="shared" si="7"/>
        <v>303.72299999999984</v>
      </c>
      <c r="U70" s="27">
        <f t="shared" si="8"/>
        <v>5.3009663640347346</v>
      </c>
      <c r="V70" s="7"/>
      <c r="W70" s="28">
        <f t="shared" ca="1" si="9"/>
        <v>2.5627505907209525E-2</v>
      </c>
      <c r="X70" s="27">
        <f t="shared" ca="1" si="10"/>
        <v>-6.0716187119680853E-2</v>
      </c>
      <c r="Y70" s="7">
        <v>91</v>
      </c>
      <c r="Z70" s="46"/>
    </row>
    <row r="71" spans="1:26" s="26" customFormat="1" x14ac:dyDescent="0.25">
      <c r="A71" s="26">
        <v>55</v>
      </c>
      <c r="B71" s="26">
        <v>627</v>
      </c>
      <c r="C71" s="26">
        <v>11915</v>
      </c>
      <c r="D71" s="26">
        <v>11846</v>
      </c>
      <c r="E71" s="26">
        <v>14615</v>
      </c>
      <c r="F71" s="26">
        <v>14663</v>
      </c>
      <c r="G71" s="27"/>
      <c r="H71" s="7"/>
      <c r="I71" s="28">
        <f t="shared" si="0"/>
        <v>-2700</v>
      </c>
      <c r="J71" s="27">
        <f t="shared" si="0"/>
        <v>-2817</v>
      </c>
      <c r="K71" s="7"/>
      <c r="L71" s="28">
        <f t="shared" ca="1" si="1"/>
        <v>-2660.5909367748582</v>
      </c>
      <c r="M71" s="26">
        <f t="shared" ca="1" si="2"/>
        <v>-2816.6315516821087</v>
      </c>
      <c r="N71" s="26">
        <f t="shared" ca="1" si="3"/>
        <v>0.68805987809982805</v>
      </c>
      <c r="O71" s="27">
        <f t="shared" ca="1" si="4"/>
        <v>-0.72956256497087291</v>
      </c>
      <c r="P71" s="7"/>
      <c r="Q71" s="28">
        <f t="shared" ca="1" si="5"/>
        <v>0.68169247572366465</v>
      </c>
      <c r="R71" s="27">
        <f t="shared" ca="1" si="6"/>
        <v>309.39977306551043</v>
      </c>
      <c r="S71" s="7"/>
      <c r="T71" s="28">
        <f t="shared" si="7"/>
        <v>309.36599999999981</v>
      </c>
      <c r="U71" s="27">
        <f t="shared" si="8"/>
        <v>5.399455293724774</v>
      </c>
      <c r="V71" s="7"/>
      <c r="W71" s="28">
        <f t="shared" ca="1" si="9"/>
        <v>3.3773065510615652E-2</v>
      </c>
      <c r="X71" s="27">
        <f t="shared" ca="1" si="10"/>
        <v>-3.3271703761045046E-2</v>
      </c>
      <c r="Y71" s="7">
        <v>90</v>
      </c>
      <c r="Z71" s="46"/>
    </row>
    <row r="72" spans="1:26" s="26" customFormat="1" x14ac:dyDescent="0.25">
      <c r="A72" s="26">
        <v>56</v>
      </c>
      <c r="B72" s="26">
        <v>629</v>
      </c>
      <c r="C72" s="26">
        <v>12056</v>
      </c>
      <c r="D72" s="26">
        <v>11726</v>
      </c>
      <c r="E72" s="26">
        <v>14472</v>
      </c>
      <c r="F72" s="26">
        <v>14784</v>
      </c>
      <c r="G72" s="27"/>
      <c r="H72" s="7"/>
      <c r="I72" s="28">
        <f t="shared" si="0"/>
        <v>-2416</v>
      </c>
      <c r="J72" s="27">
        <f t="shared" si="0"/>
        <v>-3058</v>
      </c>
      <c r="K72" s="7"/>
      <c r="L72" s="28">
        <f t="shared" ca="1" si="1"/>
        <v>-2376.5909367748582</v>
      </c>
      <c r="M72" s="26">
        <f t="shared" ca="1" si="2"/>
        <v>-3057.6315516821087</v>
      </c>
      <c r="N72" s="26">
        <f t="shared" ca="1" si="3"/>
        <v>0.61461416245846612</v>
      </c>
      <c r="O72" s="27">
        <f t="shared" ca="1" si="4"/>
        <v>-0.79198627035504954</v>
      </c>
      <c r="P72" s="7"/>
      <c r="Q72" s="28">
        <f t="shared" ca="1" si="5"/>
        <v>0.60769686344079443</v>
      </c>
      <c r="R72" s="27">
        <f t="shared" ca="1" si="6"/>
        <v>314.95774141297215</v>
      </c>
      <c r="S72" s="7"/>
      <c r="T72" s="28">
        <f t="shared" si="7"/>
        <v>315.02699999999982</v>
      </c>
      <c r="U72" s="27">
        <f t="shared" si="8"/>
        <v>5.4982583826801736</v>
      </c>
      <c r="V72" s="7"/>
      <c r="W72" s="28">
        <f t="shared" ca="1" si="9"/>
        <v>-6.9258587027661633E-2</v>
      </c>
      <c r="X72" s="27">
        <f t="shared" ca="1" si="10"/>
        <v>0.12862029190722524</v>
      </c>
      <c r="Y72" s="7">
        <v>89</v>
      </c>
      <c r="Z72" s="46"/>
    </row>
    <row r="73" spans="1:26" s="26" customFormat="1" x14ac:dyDescent="0.25">
      <c r="A73" s="26">
        <v>57</v>
      </c>
      <c r="B73" s="26">
        <v>650</v>
      </c>
      <c r="C73" s="26">
        <v>12220</v>
      </c>
      <c r="D73" s="26">
        <v>11615</v>
      </c>
      <c r="E73" s="26">
        <v>14314</v>
      </c>
      <c r="F73" s="26">
        <v>14900</v>
      </c>
      <c r="G73" s="27"/>
      <c r="H73" s="7"/>
      <c r="I73" s="28">
        <f t="shared" si="0"/>
        <v>-2094</v>
      </c>
      <c r="J73" s="27">
        <f t="shared" si="0"/>
        <v>-3285</v>
      </c>
      <c r="K73" s="7"/>
      <c r="L73" s="28">
        <f t="shared" ca="1" si="1"/>
        <v>-2054.5909367748582</v>
      </c>
      <c r="M73" s="26">
        <f t="shared" ca="1" si="2"/>
        <v>-3284.6315516821087</v>
      </c>
      <c r="N73" s="26">
        <f t="shared" ca="1" si="3"/>
        <v>0.53134120317495004</v>
      </c>
      <c r="O73" s="27">
        <f t="shared" ca="1" si="4"/>
        <v>-0.85078370239740686</v>
      </c>
      <c r="P73" s="7"/>
      <c r="Q73" s="28">
        <f t="shared" ca="1" si="5"/>
        <v>0.52390541048355543</v>
      </c>
      <c r="R73" s="27">
        <f t="shared" ca="1" si="6"/>
        <v>320.83262186433831</v>
      </c>
      <c r="S73" s="7"/>
      <c r="T73" s="28">
        <f t="shared" si="7"/>
        <v>320.87699999999984</v>
      </c>
      <c r="U73" s="27">
        <f t="shared" si="8"/>
        <v>5.6003601439218418</v>
      </c>
      <c r="V73" s="7"/>
      <c r="W73" s="28">
        <f t="shared" ca="1" si="9"/>
        <v>-4.4378135661531815E-2</v>
      </c>
      <c r="X73" s="27">
        <f t="shared" ca="1" si="10"/>
        <v>-6.6699547210760102E-3</v>
      </c>
      <c r="Y73" s="7">
        <v>88</v>
      </c>
      <c r="Z73" s="46"/>
    </row>
    <row r="74" spans="1:26" s="26" customFormat="1" x14ac:dyDescent="0.25">
      <c r="A74" s="26">
        <v>58</v>
      </c>
      <c r="B74" s="26">
        <v>629</v>
      </c>
      <c r="C74" s="26">
        <v>12378</v>
      </c>
      <c r="D74" s="26">
        <v>11517</v>
      </c>
      <c r="E74" s="26">
        <v>14139</v>
      </c>
      <c r="F74" s="26">
        <v>14983</v>
      </c>
      <c r="G74" s="27"/>
      <c r="H74" s="7"/>
      <c r="I74" s="28">
        <f t="shared" si="0"/>
        <v>-1761</v>
      </c>
      <c r="J74" s="27">
        <f t="shared" si="0"/>
        <v>-3466</v>
      </c>
      <c r="K74" s="7"/>
      <c r="L74" s="28">
        <f t="shared" ca="1" si="1"/>
        <v>-1721.5909367748584</v>
      </c>
      <c r="M74" s="26">
        <f t="shared" ca="1" si="2"/>
        <v>-3465.6315516821087</v>
      </c>
      <c r="N74" s="26">
        <f t="shared" ca="1" si="3"/>
        <v>0.4452235154687052</v>
      </c>
      <c r="O74" s="27">
        <f t="shared" ca="1" si="4"/>
        <v>-0.89766623631664322</v>
      </c>
      <c r="P74" s="7"/>
      <c r="Q74" s="28">
        <f t="shared" ca="1" si="5"/>
        <v>0.43737354103333581</v>
      </c>
      <c r="R74" s="27">
        <f t="shared" ca="1" si="6"/>
        <v>326.48011246907151</v>
      </c>
      <c r="S74" s="7"/>
      <c r="T74" s="28">
        <f t="shared" si="7"/>
        <v>326.53799999999984</v>
      </c>
      <c r="U74" s="27">
        <f t="shared" si="8"/>
        <v>5.6991632328772415</v>
      </c>
      <c r="V74" s="7"/>
      <c r="W74" s="28">
        <f t="shared" ca="1" si="9"/>
        <v>-5.7887530928326214E-2</v>
      </c>
      <c r="X74" s="27">
        <f t="shared" ca="1" si="10"/>
        <v>-4.0923958175653752E-4</v>
      </c>
      <c r="Y74" s="7">
        <v>87</v>
      </c>
      <c r="Z74" s="46"/>
    </row>
    <row r="75" spans="1:26" s="26" customFormat="1" x14ac:dyDescent="0.25">
      <c r="A75" s="26">
        <v>59</v>
      </c>
      <c r="B75" s="26">
        <v>629</v>
      </c>
      <c r="C75" s="26">
        <v>12559</v>
      </c>
      <c r="D75" s="26">
        <v>11446</v>
      </c>
      <c r="E75" s="26">
        <v>13976</v>
      </c>
      <c r="F75" s="26">
        <v>15066</v>
      </c>
      <c r="G75" s="27"/>
      <c r="H75" s="7"/>
      <c r="I75" s="28">
        <f t="shared" si="0"/>
        <v>-1417</v>
      </c>
      <c r="J75" s="27">
        <f t="shared" si="0"/>
        <v>-3620</v>
      </c>
      <c r="K75" s="7"/>
      <c r="L75" s="28">
        <f t="shared" ca="1" si="1"/>
        <v>-1377.5909367748584</v>
      </c>
      <c r="M75" s="26">
        <f t="shared" ca="1" si="2"/>
        <v>-3619.6315516821087</v>
      </c>
      <c r="N75" s="26">
        <f t="shared" ca="1" si="3"/>
        <v>0.35626109933973149</v>
      </c>
      <c r="O75" s="27">
        <f t="shared" ca="1" si="4"/>
        <v>-0.93755524307665661</v>
      </c>
      <c r="P75" s="7"/>
      <c r="Q75" s="28">
        <f t="shared" ca="1" si="5"/>
        <v>0.34805812460518493</v>
      </c>
      <c r="R75" s="27">
        <f t="shared" ca="1" si="6"/>
        <v>332.09008579422255</v>
      </c>
      <c r="S75" s="7"/>
      <c r="T75" s="28">
        <f t="shared" si="7"/>
        <v>332.19899999999984</v>
      </c>
      <c r="U75" s="27">
        <f t="shared" si="8"/>
        <v>5.7979663218326403</v>
      </c>
      <c r="V75" s="7"/>
      <c r="W75" s="28">
        <f t="shared" ca="1" si="9"/>
        <v>-0.10891420577729605</v>
      </c>
      <c r="X75" s="27">
        <f t="shared" ca="1" si="10"/>
        <v>5.3850750994001828E-2</v>
      </c>
      <c r="Y75" s="7">
        <v>86</v>
      </c>
      <c r="Z75" s="46"/>
    </row>
    <row r="76" spans="1:26" s="26" customFormat="1" x14ac:dyDescent="0.25">
      <c r="A76" s="26">
        <v>60</v>
      </c>
      <c r="B76" s="26">
        <v>618</v>
      </c>
      <c r="C76" s="26">
        <v>12743</v>
      </c>
      <c r="D76" s="26">
        <v>11389</v>
      </c>
      <c r="E76" s="26">
        <v>13800</v>
      </c>
      <c r="F76" s="26">
        <v>15128</v>
      </c>
      <c r="G76" s="27"/>
      <c r="H76" s="7"/>
      <c r="I76" s="28">
        <f t="shared" si="0"/>
        <v>-1057</v>
      </c>
      <c r="J76" s="27">
        <f t="shared" si="0"/>
        <v>-3739</v>
      </c>
      <c r="K76" s="7"/>
      <c r="L76" s="28">
        <f t="shared" ca="1" si="1"/>
        <v>-1017.5909367748584</v>
      </c>
      <c r="M76" s="26">
        <f t="shared" ca="1" si="2"/>
        <v>-3738.6315516821087</v>
      </c>
      <c r="N76" s="26">
        <f t="shared" ca="1" si="3"/>
        <v>0.26316089641406137</v>
      </c>
      <c r="O76" s="27">
        <f t="shared" ca="1" si="4"/>
        <v>-0.96837856648212139</v>
      </c>
      <c r="P76" s="7"/>
      <c r="Q76" s="28">
        <f t="shared" ca="1" si="5"/>
        <v>0.25468421337280561</v>
      </c>
      <c r="R76" s="27">
        <f t="shared" ca="1" si="6"/>
        <v>337.7218944448241</v>
      </c>
      <c r="S76" s="7"/>
      <c r="T76" s="28">
        <f t="shared" si="7"/>
        <v>337.76099999999985</v>
      </c>
      <c r="U76" s="27">
        <f t="shared" si="8"/>
        <v>5.8950415348285645</v>
      </c>
      <c r="V76" s="7"/>
      <c r="W76" s="28">
        <f t="shared" ca="1" si="9"/>
        <v>-3.9105555175751761E-2</v>
      </c>
      <c r="X76" s="27">
        <f t="shared" ca="1" si="10"/>
        <v>-4.9750494235524911E-2</v>
      </c>
      <c r="Y76" s="7">
        <v>85</v>
      </c>
      <c r="Z76" s="46"/>
    </row>
    <row r="77" spans="1:26" s="26" customFormat="1" x14ac:dyDescent="0.25">
      <c r="A77" s="26">
        <v>61</v>
      </c>
      <c r="B77" s="26">
        <v>611</v>
      </c>
      <c r="C77" s="26">
        <v>12917</v>
      </c>
      <c r="D77" s="26">
        <v>11345</v>
      </c>
      <c r="E77" s="26">
        <v>13614</v>
      </c>
      <c r="F77" s="26">
        <v>15159</v>
      </c>
      <c r="G77" s="27"/>
      <c r="H77" s="7"/>
      <c r="I77" s="28">
        <f t="shared" si="0"/>
        <v>-697</v>
      </c>
      <c r="J77" s="27">
        <f t="shared" si="0"/>
        <v>-3814</v>
      </c>
      <c r="K77" s="7"/>
      <c r="L77" s="28">
        <f t="shared" ca="1" si="1"/>
        <v>-657.59093677485839</v>
      </c>
      <c r="M77" s="26">
        <f t="shared" ca="1" si="2"/>
        <v>-3813.6315516821087</v>
      </c>
      <c r="N77" s="26">
        <f t="shared" ca="1" si="3"/>
        <v>0.17006069348839123</v>
      </c>
      <c r="O77" s="27">
        <f t="shared" ca="1" si="4"/>
        <v>-0.98780503081329674</v>
      </c>
      <c r="P77" s="7"/>
      <c r="Q77" s="28">
        <f t="shared" ca="1" si="5"/>
        <v>0.16141018326346937</v>
      </c>
      <c r="R77" s="27">
        <f t="shared" ca="1" si="6"/>
        <v>343.17675301775625</v>
      </c>
      <c r="S77" s="7"/>
      <c r="T77" s="28">
        <f t="shared" si="7"/>
        <v>343.25999999999988</v>
      </c>
      <c r="U77" s="27">
        <f t="shared" si="8"/>
        <v>5.9910171903957332</v>
      </c>
      <c r="V77" s="7"/>
      <c r="W77" s="28">
        <f t="shared" ca="1" si="9"/>
        <v>-8.3246982243622369E-2</v>
      </c>
      <c r="X77" s="27">
        <f t="shared" ca="1" si="10"/>
        <v>-5.124472640136446E-2</v>
      </c>
      <c r="Y77" s="7">
        <v>84</v>
      </c>
      <c r="Z77" s="46"/>
    </row>
    <row r="78" spans="1:26" s="26" customFormat="1" x14ac:dyDescent="0.25">
      <c r="A78" s="26">
        <v>62</v>
      </c>
      <c r="B78" s="26">
        <v>624</v>
      </c>
      <c r="C78" s="26">
        <v>13094</v>
      </c>
      <c r="D78" s="26">
        <v>11319</v>
      </c>
      <c r="E78" s="26">
        <v>13420</v>
      </c>
      <c r="F78" s="26">
        <v>15179</v>
      </c>
      <c r="G78" s="27"/>
      <c r="H78" s="7"/>
      <c r="I78" s="28">
        <f t="shared" si="0"/>
        <v>-326</v>
      </c>
      <c r="J78" s="27">
        <f t="shared" si="0"/>
        <v>-3860</v>
      </c>
      <c r="K78" s="7"/>
      <c r="L78" s="28">
        <f t="shared" ca="1" si="1"/>
        <v>-286.59093677485839</v>
      </c>
      <c r="M78" s="26">
        <f t="shared" ca="1" si="2"/>
        <v>-3859.6315516821087</v>
      </c>
      <c r="N78" s="26">
        <f t="shared" ca="1" si="3"/>
        <v>7.4115762139992269E-2</v>
      </c>
      <c r="O78" s="27">
        <f t="shared" ca="1" si="4"/>
        <v>-0.99971992893641759</v>
      </c>
      <c r="P78" s="7"/>
      <c r="Q78" s="28">
        <f t="shared" ca="1" si="5"/>
        <v>6.5357146227249308E-2</v>
      </c>
      <c r="R78" s="27">
        <f t="shared" ca="1" si="6"/>
        <v>348.71661717880147</v>
      </c>
      <c r="S78" s="7"/>
      <c r="T78" s="28">
        <f t="shared" si="7"/>
        <v>348.87599999999986</v>
      </c>
      <c r="U78" s="27">
        <f t="shared" si="8"/>
        <v>6.0890348811877351</v>
      </c>
      <c r="V78" s="7"/>
      <c r="W78" s="28">
        <f t="shared" ca="1" si="9"/>
        <v>-0.15938282119839187</v>
      </c>
      <c r="X78" s="27">
        <f t="shared" ca="1" si="10"/>
        <v>2.0404007232571075E-2</v>
      </c>
      <c r="Y78" s="7">
        <v>83</v>
      </c>
      <c r="Z78" s="46"/>
    </row>
    <row r="79" spans="1:26" s="26" customFormat="1" x14ac:dyDescent="0.25">
      <c r="A79" s="26">
        <v>63</v>
      </c>
      <c r="B79" s="26">
        <v>628</v>
      </c>
      <c r="C79" s="26">
        <v>13288</v>
      </c>
      <c r="D79" s="26">
        <v>11317</v>
      </c>
      <c r="E79" s="26">
        <v>13235</v>
      </c>
      <c r="F79" s="26">
        <v>15185</v>
      </c>
      <c r="G79" s="27"/>
      <c r="H79" s="7"/>
      <c r="I79" s="28">
        <f t="shared" si="0"/>
        <v>53</v>
      </c>
      <c r="J79" s="27">
        <f t="shared" si="0"/>
        <v>-3868</v>
      </c>
      <c r="K79" s="7"/>
      <c r="L79" s="28">
        <f t="shared" ca="1" si="1"/>
        <v>92.409063225141637</v>
      </c>
      <c r="M79" s="26">
        <f t="shared" ca="1" si="2"/>
        <v>-3867.6315516821087</v>
      </c>
      <c r="N79" s="26">
        <f t="shared" ca="1" si="3"/>
        <v>-2.3898062606754911E-2</v>
      </c>
      <c r="O79" s="27">
        <f t="shared" ca="1" si="4"/>
        <v>-1.001792085131743</v>
      </c>
      <c r="P79" s="7"/>
      <c r="Q79" s="28">
        <f t="shared" ca="1" si="5"/>
        <v>-3.2678602687848987E-2</v>
      </c>
      <c r="R79" s="27">
        <f t="shared" ca="1" si="6"/>
        <v>354.32536628809794</v>
      </c>
      <c r="S79" s="7"/>
      <c r="T79" s="28">
        <f t="shared" si="7"/>
        <v>354.52799999999985</v>
      </c>
      <c r="U79" s="27">
        <f t="shared" si="8"/>
        <v>6.1876808905104541</v>
      </c>
      <c r="V79" s="7"/>
      <c r="W79" s="28">
        <f t="shared" ca="1" si="9"/>
        <v>-0.20263371190191037</v>
      </c>
      <c r="X79" s="27">
        <f t="shared" ca="1" si="10"/>
        <v>1.109031115123571E-2</v>
      </c>
      <c r="Y79" s="7">
        <v>82</v>
      </c>
      <c r="Z79" s="46"/>
    </row>
    <row r="80" spans="1:26" s="26" customFormat="1" x14ac:dyDescent="0.25">
      <c r="A80" s="26">
        <v>64</v>
      </c>
      <c r="B80" s="26">
        <v>626</v>
      </c>
      <c r="C80" s="26">
        <v>13478</v>
      </c>
      <c r="D80" s="26">
        <v>11332</v>
      </c>
      <c r="E80" s="26">
        <v>13048</v>
      </c>
      <c r="F80" s="26">
        <v>15169</v>
      </c>
      <c r="G80" s="27"/>
      <c r="H80" s="7"/>
      <c r="I80" s="28">
        <f t="shared" si="0"/>
        <v>430</v>
      </c>
      <c r="J80" s="27">
        <f t="shared" si="0"/>
        <v>-3837</v>
      </c>
      <c r="K80" s="7"/>
      <c r="L80" s="28">
        <f t="shared" ca="1" si="1"/>
        <v>469.40906322514161</v>
      </c>
      <c r="M80" s="26">
        <f t="shared" ca="1" si="2"/>
        <v>-3836.6315516821087</v>
      </c>
      <c r="N80" s="26">
        <f t="shared" ca="1" si="3"/>
        <v>-0.12139466400391503</v>
      </c>
      <c r="O80" s="27">
        <f t="shared" ca="1" si="4"/>
        <v>-0.99376247987485711</v>
      </c>
      <c r="P80" s="7"/>
      <c r="Q80" s="28">
        <f t="shared" ca="1" si="5"/>
        <v>-0.130108577395328</v>
      </c>
      <c r="R80" s="27">
        <f ca="1">IF(MOD(ATAN2(O80,Q80)*180/PI()-$J$9+360,360)&lt;355,MOD(ATAN2(O80,Q80)*180/PI()-$J$9+360,360)+360,MOD(ATAN2(O80,Q80)*180/PI()-$J$9+360,360))</f>
        <v>359.91606866345779</v>
      </c>
      <c r="S80" s="7"/>
      <c r="T80" s="28">
        <f t="shared" si="7"/>
        <v>360.16199999999986</v>
      </c>
      <c r="U80" s="27">
        <f t="shared" si="8"/>
        <v>6.2860127405678146</v>
      </c>
      <c r="V80" s="7"/>
      <c r="W80" s="28">
        <f t="shared" ca="1" si="9"/>
        <v>-0.24593133654207122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13432</v>
      </c>
      <c r="D81" s="26">
        <v>11285</v>
      </c>
      <c r="E81" s="26">
        <v>12992</v>
      </c>
      <c r="F81" s="26">
        <v>15107</v>
      </c>
      <c r="G81" s="27"/>
      <c r="H81" s="7"/>
      <c r="I81" s="28">
        <f t="shared" ref="I81:J144" si="11">C81-E81</f>
        <v>440</v>
      </c>
      <c r="J81" s="27">
        <f t="shared" si="11"/>
        <v>-3822</v>
      </c>
      <c r="K81" s="7"/>
      <c r="L81" s="28">
        <f t="shared" ref="L81:L144" ca="1" si="12">I81-$J$4</f>
        <v>479.40906322514161</v>
      </c>
      <c r="M81" s="26">
        <f t="shared" ref="M81:M144" ca="1" si="13">J81-$J$3</f>
        <v>-3821.6315516821087</v>
      </c>
      <c r="N81" s="26">
        <f t="shared" ref="N81:N144" ca="1" si="14">L81/$J$7</f>
        <v>-0.1239807807518503</v>
      </c>
      <c r="O81" s="27">
        <f t="shared" ref="O81:O144" ca="1" si="15">M81/$J$6</f>
        <v>-0.98987718700862204</v>
      </c>
      <c r="P81" s="7"/>
      <c r="Q81" s="28">
        <f t="shared" ref="Q81:Q144" ca="1" si="16">(N81-O81*SIN(-$J$11*PI()/180))/(COS(-$J$11*PI()/180))</f>
        <v>-0.13266074307344622</v>
      </c>
      <c r="R81" s="27">
        <f ca="1">IF(MOD(ATAN2(O81,Q81)*180/PI()-$J$9+360,360)&lt;355,MOD(ATAN2(O81,Q81)*180/PI()-$J$9+360,360)+360,MOD(ATAN2(O81,Q81)*180/PI()-$J$9+360,360))</f>
        <v>360.09018024384903</v>
      </c>
      <c r="S81" s="7"/>
      <c r="T81" s="28">
        <f t="shared" ref="T81:T144" si="17">360/40000*B81+T80</f>
        <v>360.16199999999986</v>
      </c>
      <c r="U81" s="27">
        <f t="shared" ref="U81:U144" si="18">T81*PI()/180</f>
        <v>6.2860127405678146</v>
      </c>
      <c r="V81" s="7"/>
      <c r="W81" s="28">
        <f t="shared" ref="W81:W144" ca="1" si="19">R81-T81</f>
        <v>-7.1819756150830472E-2</v>
      </c>
      <c r="X81" s="27"/>
      <c r="Y81" s="7"/>
      <c r="Z81" s="46"/>
    </row>
    <row r="82" spans="1:26" s="26" customFormat="1" x14ac:dyDescent="0.25">
      <c r="A82" s="26">
        <v>1</v>
      </c>
      <c r="B82" s="26">
        <v>-607</v>
      </c>
      <c r="C82" s="26">
        <v>13247</v>
      </c>
      <c r="D82" s="26">
        <v>11277</v>
      </c>
      <c r="E82" s="26">
        <v>13182</v>
      </c>
      <c r="F82" s="26">
        <v>15133</v>
      </c>
      <c r="G82" s="27"/>
      <c r="H82" s="7"/>
      <c r="I82" s="28">
        <f t="shared" si="11"/>
        <v>65</v>
      </c>
      <c r="J82" s="27">
        <f t="shared" si="11"/>
        <v>-3856</v>
      </c>
      <c r="K82" s="7"/>
      <c r="L82" s="28">
        <f t="shared" ca="1" si="12"/>
        <v>104.40906322514164</v>
      </c>
      <c r="M82" s="26">
        <f t="shared" ca="1" si="13"/>
        <v>-3855.6315516821087</v>
      </c>
      <c r="N82" s="26">
        <f t="shared" ca="1" si="14"/>
        <v>-2.7001402704277252E-2</v>
      </c>
      <c r="O82" s="27">
        <f t="shared" ca="1" si="15"/>
        <v>-0.99868385083875488</v>
      </c>
      <c r="P82" s="7"/>
      <c r="Q82" s="28">
        <f t="shared" ca="1" si="16"/>
        <v>-3.5754821654733121E-2</v>
      </c>
      <c r="R82" s="27">
        <f t="shared" ref="R82:R144" ca="1" si="20">MOD(ATAN2(O82,Q82)*180/PI()-$J$9+360,360)</f>
        <v>354.50745659924917</v>
      </c>
      <c r="S82" s="7"/>
      <c r="T82" s="28">
        <f t="shared" si="17"/>
        <v>354.69899999999984</v>
      </c>
      <c r="U82" s="27">
        <f t="shared" si="18"/>
        <v>6.190665403531364</v>
      </c>
      <c r="V82" s="7"/>
      <c r="W82" s="28">
        <f t="shared" ca="1" si="19"/>
        <v>-0.19154340075067466</v>
      </c>
      <c r="X82" s="27"/>
      <c r="Y82" s="7"/>
      <c r="Z82" s="46"/>
    </row>
    <row r="83" spans="1:26" s="26" customFormat="1" x14ac:dyDescent="0.25">
      <c r="A83" s="26">
        <v>2</v>
      </c>
      <c r="B83" s="26">
        <v>-621</v>
      </c>
      <c r="C83" s="26">
        <v>13069</v>
      </c>
      <c r="D83" s="26">
        <v>11286</v>
      </c>
      <c r="E83" s="26">
        <v>13377</v>
      </c>
      <c r="F83" s="26">
        <v>15135</v>
      </c>
      <c r="G83" s="27"/>
      <c r="H83" s="7"/>
      <c r="I83" s="28">
        <f t="shared" si="11"/>
        <v>-308</v>
      </c>
      <c r="J83" s="27">
        <f t="shared" si="11"/>
        <v>-3849</v>
      </c>
      <c r="K83" s="7"/>
      <c r="L83" s="28">
        <f t="shared" ca="1" si="12"/>
        <v>-268.59093677485839</v>
      </c>
      <c r="M83" s="26">
        <f t="shared" ca="1" si="13"/>
        <v>-3848.6315516821087</v>
      </c>
      <c r="N83" s="26">
        <f t="shared" ca="1" si="14"/>
        <v>6.9460751993708769E-2</v>
      </c>
      <c r="O83" s="27">
        <f t="shared" ca="1" si="15"/>
        <v>-0.99687071416784523</v>
      </c>
      <c r="P83" s="7"/>
      <c r="Q83" s="28">
        <f t="shared" ca="1" si="16"/>
        <v>6.0726927598257166E-2</v>
      </c>
      <c r="R83" s="27">
        <f t="shared" ca="1" si="20"/>
        <v>348.97102118603402</v>
      </c>
      <c r="S83" s="7"/>
      <c r="T83" s="28">
        <f t="shared" si="17"/>
        <v>349.10999999999984</v>
      </c>
      <c r="U83" s="27">
        <f t="shared" si="18"/>
        <v>6.0931189516374014</v>
      </c>
      <c r="V83" s="7"/>
      <c r="W83" s="28">
        <f t="shared" ca="1" si="19"/>
        <v>-0.13897881396582079</v>
      </c>
      <c r="X83" s="27"/>
      <c r="Y83" s="7"/>
      <c r="Z83" s="46"/>
    </row>
    <row r="84" spans="1:26" s="26" customFormat="1" x14ac:dyDescent="0.25">
      <c r="A84" s="26">
        <v>3</v>
      </c>
      <c r="B84" s="26">
        <v>-630</v>
      </c>
      <c r="C84" s="26">
        <v>12874</v>
      </c>
      <c r="D84" s="26">
        <v>11304</v>
      </c>
      <c r="E84" s="26">
        <v>13561</v>
      </c>
      <c r="F84" s="26">
        <v>15111</v>
      </c>
      <c r="G84" s="27"/>
      <c r="H84" s="7"/>
      <c r="I84" s="28">
        <f t="shared" si="11"/>
        <v>-687</v>
      </c>
      <c r="J84" s="27">
        <f t="shared" si="11"/>
        <v>-3807</v>
      </c>
      <c r="K84" s="7"/>
      <c r="L84" s="28">
        <f t="shared" ca="1" si="12"/>
        <v>-647.59093677485839</v>
      </c>
      <c r="M84" s="26">
        <f t="shared" ca="1" si="13"/>
        <v>-3806.6315516821087</v>
      </c>
      <c r="N84" s="26">
        <f t="shared" ca="1" si="14"/>
        <v>0.16747457674045593</v>
      </c>
      <c r="O84" s="27">
        <f t="shared" ca="1" si="15"/>
        <v>-0.98599189414238697</v>
      </c>
      <c r="P84" s="7"/>
      <c r="Q84" s="28">
        <f t="shared" ca="1" si="16"/>
        <v>0.15883985738116144</v>
      </c>
      <c r="R84" s="27">
        <f t="shared" ca="1" si="20"/>
        <v>343.30550829135484</v>
      </c>
      <c r="S84" s="7"/>
      <c r="T84" s="28">
        <f t="shared" si="17"/>
        <v>343.43999999999983</v>
      </c>
      <c r="U84" s="27">
        <f t="shared" si="18"/>
        <v>5.9941587830493228</v>
      </c>
      <c r="V84" s="7"/>
      <c r="W84" s="28">
        <f t="shared" ca="1" si="19"/>
        <v>-0.13449170864498683</v>
      </c>
      <c r="X84" s="27"/>
      <c r="Y84" s="7"/>
      <c r="Z84" s="46"/>
    </row>
    <row r="85" spans="1:26" s="26" customFormat="1" x14ac:dyDescent="0.25">
      <c r="A85" s="26">
        <v>4</v>
      </c>
      <c r="B85" s="26">
        <v>-606</v>
      </c>
      <c r="C85" s="26">
        <v>12692</v>
      </c>
      <c r="D85" s="26">
        <v>11342</v>
      </c>
      <c r="E85" s="26">
        <v>13733</v>
      </c>
      <c r="F85" s="26">
        <v>15067</v>
      </c>
      <c r="G85" s="27"/>
      <c r="H85" s="7"/>
      <c r="I85" s="28">
        <f t="shared" si="11"/>
        <v>-1041</v>
      </c>
      <c r="J85" s="27">
        <f t="shared" si="11"/>
        <v>-3725</v>
      </c>
      <c r="K85" s="7"/>
      <c r="L85" s="28">
        <f t="shared" ca="1" si="12"/>
        <v>-1001.5909367748584</v>
      </c>
      <c r="M85" s="26">
        <f t="shared" ca="1" si="13"/>
        <v>-3724.6315516821087</v>
      </c>
      <c r="N85" s="26">
        <f t="shared" ca="1" si="14"/>
        <v>0.25902310961736491</v>
      </c>
      <c r="O85" s="27">
        <f t="shared" ca="1" si="15"/>
        <v>-0.96475229314030198</v>
      </c>
      <c r="P85" s="7"/>
      <c r="Q85" s="28">
        <f t="shared" ca="1" si="16"/>
        <v>0.25057804803257933</v>
      </c>
      <c r="R85" s="27">
        <f t="shared" ca="1" si="20"/>
        <v>337.89714395058854</v>
      </c>
      <c r="S85" s="7"/>
      <c r="T85" s="28">
        <f t="shared" si="17"/>
        <v>337.98599999999982</v>
      </c>
      <c r="U85" s="27">
        <f t="shared" si="18"/>
        <v>5.8989685256455511</v>
      </c>
      <c r="V85" s="7"/>
      <c r="W85" s="28">
        <f t="shared" ca="1" si="19"/>
        <v>-8.8856049411276672E-2</v>
      </c>
      <c r="X85" s="27"/>
      <c r="Y85" s="7"/>
      <c r="Z85" s="46"/>
    </row>
    <row r="86" spans="1:26" s="26" customFormat="1" x14ac:dyDescent="0.25">
      <c r="A86" s="26">
        <v>5</v>
      </c>
      <c r="B86" s="26">
        <v>-620</v>
      </c>
      <c r="C86" s="26">
        <v>12516</v>
      </c>
      <c r="D86" s="26">
        <v>11395</v>
      </c>
      <c r="E86" s="26">
        <v>13912</v>
      </c>
      <c r="F86" s="26">
        <v>15009</v>
      </c>
      <c r="G86" s="27"/>
      <c r="H86" s="7"/>
      <c r="I86" s="28">
        <f t="shared" si="11"/>
        <v>-1396</v>
      </c>
      <c r="J86" s="27">
        <f t="shared" si="11"/>
        <v>-3614</v>
      </c>
      <c r="K86" s="7"/>
      <c r="L86" s="28">
        <f t="shared" ca="1" si="12"/>
        <v>-1356.5909367748584</v>
      </c>
      <c r="M86" s="26">
        <f t="shared" ca="1" si="13"/>
        <v>-3613.6315516821087</v>
      </c>
      <c r="N86" s="26">
        <f t="shared" ca="1" si="14"/>
        <v>0.35083025416906743</v>
      </c>
      <c r="O86" s="27">
        <f t="shared" ca="1" si="15"/>
        <v>-0.93600112593016249</v>
      </c>
      <c r="P86" s="7"/>
      <c r="Q86" s="28">
        <f t="shared" ca="1" si="16"/>
        <v>0.34264069103028216</v>
      </c>
      <c r="R86" s="27">
        <f t="shared" ca="1" si="20"/>
        <v>332.35093654521654</v>
      </c>
      <c r="S86" s="7"/>
      <c r="T86" s="28">
        <f t="shared" si="17"/>
        <v>332.40599999999984</v>
      </c>
      <c r="U86" s="27">
        <f t="shared" si="18"/>
        <v>5.8015791533842682</v>
      </c>
      <c r="V86" s="7"/>
      <c r="W86" s="28">
        <f t="shared" ca="1" si="19"/>
        <v>-5.5063454783294219E-2</v>
      </c>
      <c r="X86" s="27"/>
      <c r="Y86" s="7"/>
      <c r="Z86" s="46"/>
    </row>
    <row r="87" spans="1:26" s="26" customFormat="1" x14ac:dyDescent="0.25">
      <c r="A87" s="26">
        <v>6</v>
      </c>
      <c r="B87" s="26">
        <v>-623</v>
      </c>
      <c r="C87" s="26">
        <v>12333</v>
      </c>
      <c r="D87" s="26">
        <v>11463</v>
      </c>
      <c r="E87" s="26">
        <v>14075</v>
      </c>
      <c r="F87" s="26">
        <v>14930</v>
      </c>
      <c r="G87" s="27"/>
      <c r="H87" s="7"/>
      <c r="I87" s="28">
        <f t="shared" si="11"/>
        <v>-1742</v>
      </c>
      <c r="J87" s="27">
        <f t="shared" si="11"/>
        <v>-3467</v>
      </c>
      <c r="K87" s="7"/>
      <c r="L87" s="28">
        <f t="shared" ca="1" si="12"/>
        <v>-1702.5909367748584</v>
      </c>
      <c r="M87" s="26">
        <f t="shared" ca="1" si="13"/>
        <v>-3466.6315516821087</v>
      </c>
      <c r="N87" s="26">
        <f t="shared" ca="1" si="14"/>
        <v>0.44030989364762818</v>
      </c>
      <c r="O87" s="27">
        <f t="shared" ca="1" si="15"/>
        <v>-0.89792525584105887</v>
      </c>
      <c r="P87" s="7"/>
      <c r="Q87" s="28">
        <f t="shared" ca="1" si="16"/>
        <v>0.43245746049196182</v>
      </c>
      <c r="R87" s="27">
        <f t="shared" ca="1" si="20"/>
        <v>326.74070322948978</v>
      </c>
      <c r="S87" s="7"/>
      <c r="T87" s="28">
        <f t="shared" si="17"/>
        <v>326.79899999999986</v>
      </c>
      <c r="U87" s="27">
        <f t="shared" si="18"/>
        <v>5.7037185422249461</v>
      </c>
      <c r="V87" s="7"/>
      <c r="W87" s="28">
        <f t="shared" ca="1" si="19"/>
        <v>-5.8296770510082752E-2</v>
      </c>
      <c r="X87" s="27"/>
      <c r="Y87" s="7"/>
      <c r="Z87" s="46"/>
    </row>
    <row r="88" spans="1:26" s="26" customFormat="1" x14ac:dyDescent="0.25">
      <c r="A88" s="26">
        <v>7</v>
      </c>
      <c r="B88" s="26">
        <v>-646</v>
      </c>
      <c r="C88" s="26">
        <v>12187</v>
      </c>
      <c r="D88" s="26">
        <v>11579</v>
      </c>
      <c r="E88" s="26">
        <v>14268</v>
      </c>
      <c r="F88" s="26">
        <v>14856</v>
      </c>
      <c r="G88" s="27"/>
      <c r="H88" s="7"/>
      <c r="I88" s="28">
        <f t="shared" si="11"/>
        <v>-2081</v>
      </c>
      <c r="J88" s="27">
        <f t="shared" si="11"/>
        <v>-3277</v>
      </c>
      <c r="K88" s="7"/>
      <c r="L88" s="28">
        <f t="shared" ca="1" si="12"/>
        <v>-2041.5909367748584</v>
      </c>
      <c r="M88" s="26">
        <f t="shared" ca="1" si="13"/>
        <v>-3276.6315516821087</v>
      </c>
      <c r="N88" s="26">
        <f t="shared" ca="1" si="14"/>
        <v>0.52797925140263424</v>
      </c>
      <c r="O88" s="27">
        <f t="shared" ca="1" si="15"/>
        <v>-0.84871154620208145</v>
      </c>
      <c r="P88" s="7"/>
      <c r="Q88" s="28">
        <f t="shared" ca="1" si="16"/>
        <v>0.52056148980847927</v>
      </c>
      <c r="R88" s="27">
        <f t="shared" ca="1" si="20"/>
        <v>320.93395190961724</v>
      </c>
      <c r="S88" s="7"/>
      <c r="T88" s="28">
        <f t="shared" si="17"/>
        <v>320.98499999999984</v>
      </c>
      <c r="U88" s="27">
        <f t="shared" si="18"/>
        <v>5.6022450995139961</v>
      </c>
      <c r="V88" s="7"/>
      <c r="W88" s="28">
        <f t="shared" ca="1" si="19"/>
        <v>-5.1048090382607825E-2</v>
      </c>
      <c r="X88" s="27"/>
      <c r="Y88" s="7"/>
      <c r="Z88" s="46"/>
    </row>
    <row r="89" spans="1:26" s="26" customFormat="1" x14ac:dyDescent="0.25">
      <c r="A89" s="26">
        <v>8</v>
      </c>
      <c r="B89" s="26">
        <v>-631</v>
      </c>
      <c r="C89" s="26">
        <v>12026</v>
      </c>
      <c r="D89" s="26">
        <v>11674</v>
      </c>
      <c r="E89" s="26">
        <v>14416</v>
      </c>
      <c r="F89" s="26">
        <v>14743</v>
      </c>
      <c r="G89" s="27"/>
      <c r="H89" s="7"/>
      <c r="I89" s="28">
        <f t="shared" si="11"/>
        <v>-2390</v>
      </c>
      <c r="J89" s="27">
        <f t="shared" si="11"/>
        <v>-3069</v>
      </c>
      <c r="K89" s="7"/>
      <c r="L89" s="28">
        <f t="shared" ca="1" si="12"/>
        <v>-2350.5909367748582</v>
      </c>
      <c r="M89" s="26">
        <f t="shared" ca="1" si="13"/>
        <v>-3068.6315516821087</v>
      </c>
      <c r="N89" s="26">
        <f t="shared" ca="1" si="14"/>
        <v>0.60789025891383441</v>
      </c>
      <c r="O89" s="27">
        <f t="shared" ca="1" si="15"/>
        <v>-0.7948354851236219</v>
      </c>
      <c r="P89" s="7"/>
      <c r="Q89" s="28">
        <f t="shared" ca="1" si="16"/>
        <v>0.60094773140150182</v>
      </c>
      <c r="R89" s="27">
        <f t="shared" ca="1" si="20"/>
        <v>315.36536170487943</v>
      </c>
      <c r="S89" s="7"/>
      <c r="T89" s="28">
        <f t="shared" si="17"/>
        <v>315.30599999999987</v>
      </c>
      <c r="U89" s="27">
        <f t="shared" si="18"/>
        <v>5.5031278512932378</v>
      </c>
      <c r="V89" s="7"/>
      <c r="W89" s="28">
        <f t="shared" ca="1" si="19"/>
        <v>5.9361704879563604E-2</v>
      </c>
      <c r="X89" s="27"/>
      <c r="Y89" s="7"/>
      <c r="Z89" s="46"/>
    </row>
    <row r="90" spans="1:26" s="26" customFormat="1" x14ac:dyDescent="0.25">
      <c r="A90" s="26">
        <v>9</v>
      </c>
      <c r="B90" s="26">
        <v>-630</v>
      </c>
      <c r="C90" s="26">
        <v>11889</v>
      </c>
      <c r="D90" s="26">
        <v>11809</v>
      </c>
      <c r="E90" s="26">
        <v>14571</v>
      </c>
      <c r="F90" s="26">
        <v>14630</v>
      </c>
      <c r="G90" s="27"/>
      <c r="H90" s="7"/>
      <c r="I90" s="28">
        <f t="shared" si="11"/>
        <v>-2682</v>
      </c>
      <c r="J90" s="27">
        <f t="shared" si="11"/>
        <v>-2821</v>
      </c>
      <c r="K90" s="7"/>
      <c r="L90" s="28">
        <f t="shared" ca="1" si="12"/>
        <v>-2642.5909367748582</v>
      </c>
      <c r="M90" s="26">
        <f t="shared" ca="1" si="13"/>
        <v>-2820.6315516821087</v>
      </c>
      <c r="N90" s="26">
        <f t="shared" ca="1" si="14"/>
        <v>0.6834048679535446</v>
      </c>
      <c r="O90" s="27">
        <f t="shared" ca="1" si="15"/>
        <v>-0.7305986430685355</v>
      </c>
      <c r="P90" s="7"/>
      <c r="Q90" s="28">
        <f t="shared" ca="1" si="16"/>
        <v>0.67702820671181696</v>
      </c>
      <c r="R90" s="27">
        <f t="shared" ca="1" si="20"/>
        <v>309.63650136174942</v>
      </c>
      <c r="S90" s="7"/>
      <c r="T90" s="28">
        <f t="shared" si="17"/>
        <v>309.63599999999985</v>
      </c>
      <c r="U90" s="27">
        <f t="shared" si="18"/>
        <v>5.4041676827051601</v>
      </c>
      <c r="V90" s="7"/>
      <c r="W90" s="28">
        <f t="shared" ca="1" si="19"/>
        <v>5.0136174957060575E-4</v>
      </c>
      <c r="X90" s="27"/>
      <c r="Y90" s="7"/>
      <c r="Z90" s="46"/>
    </row>
    <row r="91" spans="1:26" s="26" customFormat="1" x14ac:dyDescent="0.25">
      <c r="A91" s="26">
        <v>10</v>
      </c>
      <c r="B91" s="26">
        <v>-630</v>
      </c>
      <c r="C91" s="26">
        <v>11758</v>
      </c>
      <c r="D91" s="26">
        <v>11948</v>
      </c>
      <c r="E91" s="26">
        <v>14703</v>
      </c>
      <c r="F91" s="26">
        <v>14493</v>
      </c>
      <c r="G91" s="27"/>
      <c r="H91" s="7"/>
      <c r="I91" s="28">
        <f t="shared" si="11"/>
        <v>-2945</v>
      </c>
      <c r="J91" s="27">
        <f t="shared" si="11"/>
        <v>-2545</v>
      </c>
      <c r="K91" s="7"/>
      <c r="L91" s="28">
        <f t="shared" ca="1" si="12"/>
        <v>-2905.5909367748582</v>
      </c>
      <c r="M91" s="26">
        <f t="shared" ca="1" si="13"/>
        <v>-2544.6315516821087</v>
      </c>
      <c r="N91" s="26">
        <f t="shared" ca="1" si="14"/>
        <v>0.75141973842424248</v>
      </c>
      <c r="O91" s="27">
        <f t="shared" ca="1" si="15"/>
        <v>-0.65910925432981038</v>
      </c>
      <c r="P91" s="7"/>
      <c r="Q91" s="28">
        <f t="shared" ca="1" si="16"/>
        <v>0.7456722161599717</v>
      </c>
      <c r="R91" s="27">
        <f t="shared" ca="1" si="20"/>
        <v>303.93091131878737</v>
      </c>
      <c r="S91" s="7"/>
      <c r="T91" s="28">
        <f t="shared" si="17"/>
        <v>303.96599999999984</v>
      </c>
      <c r="U91" s="27">
        <f t="shared" si="18"/>
        <v>5.3052075141170807</v>
      </c>
      <c r="V91" s="7"/>
      <c r="W91" s="28">
        <f t="shared" ca="1" si="19"/>
        <v>-3.5088681212471329E-2</v>
      </c>
      <c r="X91" s="27"/>
      <c r="Y91" s="7"/>
      <c r="Z91" s="46"/>
    </row>
    <row r="92" spans="1:26" s="26" customFormat="1" x14ac:dyDescent="0.25">
      <c r="A92" s="26">
        <v>11</v>
      </c>
      <c r="B92" s="26">
        <v>-628</v>
      </c>
      <c r="C92" s="26">
        <v>11639</v>
      </c>
      <c r="D92" s="26">
        <v>12087</v>
      </c>
      <c r="E92" s="26">
        <v>14814</v>
      </c>
      <c r="F92" s="26">
        <v>14344</v>
      </c>
      <c r="G92" s="27"/>
      <c r="H92" s="7"/>
      <c r="I92" s="28">
        <f t="shared" si="11"/>
        <v>-3175</v>
      </c>
      <c r="J92" s="27">
        <f t="shared" si="11"/>
        <v>-2257</v>
      </c>
      <c r="K92" s="7"/>
      <c r="L92" s="28">
        <f t="shared" ca="1" si="12"/>
        <v>-3135.5909367748582</v>
      </c>
      <c r="M92" s="26">
        <f t="shared" ca="1" si="13"/>
        <v>-2256.6315516821087</v>
      </c>
      <c r="N92" s="26">
        <f t="shared" ca="1" si="14"/>
        <v>0.81090042362675396</v>
      </c>
      <c r="O92" s="27">
        <f t="shared" ca="1" si="15"/>
        <v>-0.58451163129809713</v>
      </c>
      <c r="P92" s="7"/>
      <c r="Q92" s="28">
        <f t="shared" ca="1" si="16"/>
        <v>0.80580895291319743</v>
      </c>
      <c r="R92" s="27">
        <f t="shared" ca="1" si="20"/>
        <v>298.41312993885413</v>
      </c>
      <c r="S92" s="7"/>
      <c r="T92" s="28">
        <f t="shared" si="17"/>
        <v>298.31399999999985</v>
      </c>
      <c r="U92" s="27">
        <f t="shared" si="18"/>
        <v>5.2065615047943616</v>
      </c>
      <c r="V92" s="7"/>
      <c r="W92" s="28">
        <f t="shared" ca="1" si="19"/>
        <v>9.9129938854275679E-2</v>
      </c>
      <c r="X92" s="27"/>
      <c r="Y92" s="7"/>
      <c r="Z92" s="46"/>
    </row>
    <row r="93" spans="1:26" s="26" customFormat="1" x14ac:dyDescent="0.25">
      <c r="A93" s="26">
        <v>12</v>
      </c>
      <c r="B93" s="26">
        <v>-606</v>
      </c>
      <c r="C93" s="26">
        <v>11532</v>
      </c>
      <c r="D93" s="26">
        <v>12233</v>
      </c>
      <c r="E93" s="26">
        <v>14905</v>
      </c>
      <c r="F93" s="26">
        <v>14182</v>
      </c>
      <c r="G93" s="27"/>
      <c r="H93" s="7"/>
      <c r="I93" s="28">
        <f t="shared" si="11"/>
        <v>-3373</v>
      </c>
      <c r="J93" s="27">
        <f t="shared" si="11"/>
        <v>-1949</v>
      </c>
      <c r="K93" s="7"/>
      <c r="L93" s="28">
        <f t="shared" ca="1" si="12"/>
        <v>-3333.5909367748582</v>
      </c>
      <c r="M93" s="26">
        <f t="shared" ca="1" si="13"/>
        <v>-1948.6315516821087</v>
      </c>
      <c r="N93" s="26">
        <f t="shared" ca="1" si="14"/>
        <v>0.86210553523587252</v>
      </c>
      <c r="O93" s="27">
        <f t="shared" ca="1" si="15"/>
        <v>-0.50473361777807058</v>
      </c>
      <c r="P93" s="7"/>
      <c r="Q93" s="28">
        <f t="shared" ca="1" si="16"/>
        <v>0.85771519878178093</v>
      </c>
      <c r="R93" s="27">
        <f t="shared" ca="1" si="20"/>
        <v>292.93226678503675</v>
      </c>
      <c r="S93" s="7"/>
      <c r="T93" s="28">
        <f t="shared" si="17"/>
        <v>292.85999999999984</v>
      </c>
      <c r="U93" s="27">
        <f t="shared" si="18"/>
        <v>5.1113712473905908</v>
      </c>
      <c r="V93" s="7"/>
      <c r="W93" s="28">
        <f t="shared" ca="1" si="19"/>
        <v>7.2266785036902093E-2</v>
      </c>
      <c r="X93" s="27"/>
      <c r="Y93" s="7"/>
      <c r="Z93" s="46"/>
    </row>
    <row r="94" spans="1:26" s="26" customFormat="1" x14ac:dyDescent="0.25">
      <c r="A94" s="26">
        <v>13</v>
      </c>
      <c r="B94" s="26">
        <v>-626</v>
      </c>
      <c r="C94" s="26">
        <v>11448</v>
      </c>
      <c r="D94" s="26">
        <v>12404</v>
      </c>
      <c r="E94" s="26">
        <v>14995</v>
      </c>
      <c r="F94" s="26">
        <v>14023</v>
      </c>
      <c r="G94" s="27"/>
      <c r="H94" s="7"/>
      <c r="I94" s="28">
        <f t="shared" si="11"/>
        <v>-3547</v>
      </c>
      <c r="J94" s="27">
        <f t="shared" si="11"/>
        <v>-1619</v>
      </c>
      <c r="K94" s="7"/>
      <c r="L94" s="28">
        <f t="shared" ca="1" si="12"/>
        <v>-3507.5909367748582</v>
      </c>
      <c r="M94" s="26">
        <f t="shared" ca="1" si="13"/>
        <v>-1618.6315516821087</v>
      </c>
      <c r="N94" s="26">
        <f t="shared" ca="1" si="14"/>
        <v>0.90710396664994641</v>
      </c>
      <c r="O94" s="27">
        <f t="shared" ca="1" si="15"/>
        <v>-0.41925717472089918</v>
      </c>
      <c r="P94" s="7"/>
      <c r="Q94" s="28">
        <f t="shared" ca="1" si="16"/>
        <v>0.90346446666554869</v>
      </c>
      <c r="R94" s="27">
        <f t="shared" ca="1" si="20"/>
        <v>287.35092376371495</v>
      </c>
      <c r="S94" s="7"/>
      <c r="T94" s="28">
        <f t="shared" si="17"/>
        <v>287.22599999999983</v>
      </c>
      <c r="U94" s="27">
        <f t="shared" si="18"/>
        <v>5.0130393973332303</v>
      </c>
      <c r="V94" s="7"/>
      <c r="W94" s="28">
        <f t="shared" ca="1" si="19"/>
        <v>0.12492376371511682</v>
      </c>
      <c r="X94" s="27"/>
      <c r="Y94" s="7"/>
      <c r="Z94" s="46"/>
    </row>
    <row r="95" spans="1:26" s="26" customFormat="1" x14ac:dyDescent="0.25">
      <c r="A95" s="26">
        <v>14</v>
      </c>
      <c r="B95" s="26">
        <v>-626</v>
      </c>
      <c r="C95" s="26">
        <v>11384</v>
      </c>
      <c r="D95" s="26">
        <v>12582</v>
      </c>
      <c r="E95" s="26">
        <v>15069</v>
      </c>
      <c r="F95" s="26">
        <v>13847</v>
      </c>
      <c r="G95" s="27"/>
      <c r="H95" s="7"/>
      <c r="I95" s="28">
        <f t="shared" si="11"/>
        <v>-3685</v>
      </c>
      <c r="J95" s="27">
        <f t="shared" si="11"/>
        <v>-1265</v>
      </c>
      <c r="K95" s="7"/>
      <c r="L95" s="28">
        <f t="shared" ca="1" si="12"/>
        <v>-3645.5909367748582</v>
      </c>
      <c r="M95" s="26">
        <f t="shared" ca="1" si="13"/>
        <v>-1264.6315516821087</v>
      </c>
      <c r="N95" s="26">
        <f t="shared" ca="1" si="14"/>
        <v>0.9427923777714533</v>
      </c>
      <c r="O95" s="27">
        <f t="shared" ca="1" si="15"/>
        <v>-0.32756426307775166</v>
      </c>
      <c r="P95" s="7"/>
      <c r="Q95" s="28">
        <f t="shared" ca="1" si="16"/>
        <v>0.93995783734237948</v>
      </c>
      <c r="R95" s="27">
        <f t="shared" ca="1" si="20"/>
        <v>281.66987784200069</v>
      </c>
      <c r="S95" s="7"/>
      <c r="T95" s="28">
        <f t="shared" si="17"/>
        <v>281.59199999999981</v>
      </c>
      <c r="U95" s="27">
        <f t="shared" si="18"/>
        <v>4.914707547275869</v>
      </c>
      <c r="V95" s="7"/>
      <c r="W95" s="28">
        <f t="shared" ca="1" si="19"/>
        <v>7.7877842000873443E-2</v>
      </c>
      <c r="X95" s="27"/>
      <c r="Y95" s="7"/>
      <c r="Z95" s="46"/>
    </row>
    <row r="96" spans="1:26" s="26" customFormat="1" x14ac:dyDescent="0.25">
      <c r="A96" s="26">
        <v>15</v>
      </c>
      <c r="B96" s="26">
        <v>-631</v>
      </c>
      <c r="C96" s="26">
        <v>11335</v>
      </c>
      <c r="D96" s="26">
        <v>12768</v>
      </c>
      <c r="E96" s="26">
        <v>15127</v>
      </c>
      <c r="F96" s="26">
        <v>13672</v>
      </c>
      <c r="G96" s="27"/>
      <c r="H96" s="7"/>
      <c r="I96" s="28">
        <f t="shared" si="11"/>
        <v>-3792</v>
      </c>
      <c r="J96" s="27">
        <f t="shared" si="11"/>
        <v>-904</v>
      </c>
      <c r="K96" s="7"/>
      <c r="L96" s="28">
        <f t="shared" ca="1" si="12"/>
        <v>-3752.5909367748582</v>
      </c>
      <c r="M96" s="26">
        <f t="shared" ca="1" si="13"/>
        <v>-903.63155168210858</v>
      </c>
      <c r="N96" s="26">
        <f t="shared" ca="1" si="14"/>
        <v>0.97046382697436084</v>
      </c>
      <c r="O96" s="27">
        <f t="shared" ca="1" si="15"/>
        <v>-0.23405821476369448</v>
      </c>
      <c r="P96" s="7"/>
      <c r="Q96" s="28">
        <f t="shared" ca="1" si="16"/>
        <v>0.96844982840885752</v>
      </c>
      <c r="R96" s="27">
        <f t="shared" ca="1" si="20"/>
        <v>276.04392740212097</v>
      </c>
      <c r="S96" s="7"/>
      <c r="T96" s="28">
        <f t="shared" si="17"/>
        <v>275.91299999999984</v>
      </c>
      <c r="U96" s="27">
        <f t="shared" si="18"/>
        <v>4.8155902990551116</v>
      </c>
      <c r="V96" s="7"/>
      <c r="W96" s="28">
        <f t="shared" ca="1" si="19"/>
        <v>0.13092740212113085</v>
      </c>
      <c r="X96" s="27"/>
      <c r="Y96" s="7"/>
      <c r="Z96" s="46"/>
    </row>
    <row r="97" spans="1:26" s="26" customFormat="1" x14ac:dyDescent="0.25">
      <c r="A97" s="26">
        <v>16</v>
      </c>
      <c r="B97" s="26">
        <v>-634</v>
      </c>
      <c r="C97" s="26">
        <v>11294</v>
      </c>
      <c r="D97" s="26">
        <v>12953</v>
      </c>
      <c r="E97" s="26">
        <v>15156</v>
      </c>
      <c r="F97" s="26">
        <v>13486</v>
      </c>
      <c r="G97" s="27"/>
      <c r="H97" s="7"/>
      <c r="I97" s="28">
        <f t="shared" si="11"/>
        <v>-3862</v>
      </c>
      <c r="J97" s="27">
        <f t="shared" si="11"/>
        <v>-533</v>
      </c>
      <c r="K97" s="7"/>
      <c r="L97" s="28">
        <f t="shared" ca="1" si="12"/>
        <v>-3822.5909367748582</v>
      </c>
      <c r="M97" s="26">
        <f t="shared" ca="1" si="13"/>
        <v>-532.63155168210858</v>
      </c>
      <c r="N97" s="26">
        <f t="shared" ca="1" si="14"/>
        <v>0.98856664420990781</v>
      </c>
      <c r="O97" s="27">
        <f t="shared" ca="1" si="15"/>
        <v>-0.13796197120548059</v>
      </c>
      <c r="P97" s="7"/>
      <c r="Q97" s="28">
        <f t="shared" ca="1" si="16"/>
        <v>0.98739552030496913</v>
      </c>
      <c r="R97" s="27">
        <f t="shared" ca="1" si="20"/>
        <v>270.4110822163866</v>
      </c>
      <c r="S97" s="7"/>
      <c r="T97" s="28">
        <f t="shared" si="17"/>
        <v>270.20699999999982</v>
      </c>
      <c r="U97" s="27">
        <f t="shared" si="18"/>
        <v>4.716001811936315</v>
      </c>
      <c r="V97" s="7"/>
      <c r="W97" s="28">
        <f t="shared" ca="1" si="19"/>
        <v>0.20408221638678015</v>
      </c>
      <c r="X97" s="27"/>
      <c r="Y97" s="7"/>
      <c r="Z97" s="46"/>
    </row>
    <row r="98" spans="1:26" s="26" customFormat="1" x14ac:dyDescent="0.25">
      <c r="A98" s="26">
        <v>17</v>
      </c>
      <c r="B98" s="26">
        <v>-637</v>
      </c>
      <c r="C98" s="26">
        <v>11281</v>
      </c>
      <c r="D98" s="26">
        <v>13142</v>
      </c>
      <c r="E98" s="26">
        <v>15172</v>
      </c>
      <c r="F98" s="26">
        <v>13292</v>
      </c>
      <c r="G98" s="27"/>
      <c r="H98" s="7"/>
      <c r="I98" s="28">
        <f t="shared" si="11"/>
        <v>-3891</v>
      </c>
      <c r="J98" s="27">
        <f t="shared" si="11"/>
        <v>-150</v>
      </c>
      <c r="K98" s="7"/>
      <c r="L98" s="28">
        <f t="shared" ca="1" si="12"/>
        <v>-3851.5909367748582</v>
      </c>
      <c r="M98" s="26">
        <f t="shared" ca="1" si="13"/>
        <v>-149.63155168210864</v>
      </c>
      <c r="N98" s="26">
        <f t="shared" ca="1" si="14"/>
        <v>0.99606638277892012</v>
      </c>
      <c r="O98" s="27">
        <f t="shared" ca="1" si="15"/>
        <v>-3.8757493354278652E-2</v>
      </c>
      <c r="P98" s="7"/>
      <c r="Q98" s="28">
        <f t="shared" ca="1" si="16"/>
        <v>0.99576496665737269</v>
      </c>
      <c r="R98" s="27">
        <f t="shared" ca="1" si="20"/>
        <v>264.6859923160946</v>
      </c>
      <c r="S98" s="7"/>
      <c r="T98" s="28">
        <f t="shared" si="17"/>
        <v>264.47399999999982</v>
      </c>
      <c r="U98" s="27">
        <f t="shared" si="18"/>
        <v>4.61594208591948</v>
      </c>
      <c r="V98" s="7"/>
      <c r="W98" s="28">
        <f t="shared" ca="1" si="19"/>
        <v>0.2119923160947792</v>
      </c>
      <c r="X98" s="27"/>
      <c r="Y98" s="7"/>
      <c r="Z98" s="46"/>
    </row>
    <row r="99" spans="1:26" s="26" customFormat="1" x14ac:dyDescent="0.25">
      <c r="A99" s="26">
        <v>18</v>
      </c>
      <c r="B99" s="26">
        <v>-627</v>
      </c>
      <c r="C99" s="26">
        <v>11283</v>
      </c>
      <c r="D99" s="26">
        <v>13331</v>
      </c>
      <c r="E99" s="26">
        <v>15171</v>
      </c>
      <c r="F99" s="26">
        <v>13105</v>
      </c>
      <c r="G99" s="27"/>
      <c r="H99" s="7"/>
      <c r="I99" s="28">
        <f t="shared" si="11"/>
        <v>-3888</v>
      </c>
      <c r="J99" s="27">
        <f t="shared" si="11"/>
        <v>226</v>
      </c>
      <c r="K99" s="7"/>
      <c r="L99" s="28">
        <f t="shared" ca="1" si="12"/>
        <v>-3848.5909367748582</v>
      </c>
      <c r="M99" s="26">
        <f t="shared" ca="1" si="13"/>
        <v>226.36844831789136</v>
      </c>
      <c r="N99" s="26">
        <f t="shared" ca="1" si="14"/>
        <v>0.99529054775453962</v>
      </c>
      <c r="O99" s="27">
        <f t="shared" ca="1" si="15"/>
        <v>5.8633847826013587E-2</v>
      </c>
      <c r="P99" s="7"/>
      <c r="Q99" s="28">
        <f t="shared" ca="1" si="16"/>
        <v>0.99584263143599383</v>
      </c>
      <c r="R99" s="27">
        <f t="shared" ca="1" si="20"/>
        <v>259.08742548568193</v>
      </c>
      <c r="S99" s="7"/>
      <c r="T99" s="28">
        <f t="shared" si="17"/>
        <v>258.83099999999985</v>
      </c>
      <c r="U99" s="27">
        <f t="shared" si="18"/>
        <v>4.5174531562294407</v>
      </c>
      <c r="V99" s="7"/>
      <c r="W99" s="28">
        <f t="shared" ca="1" si="19"/>
        <v>0.25642548568208667</v>
      </c>
      <c r="X99" s="27"/>
      <c r="Y99" s="7"/>
      <c r="Z99" s="46"/>
    </row>
    <row r="100" spans="1:26" s="26" customFormat="1" x14ac:dyDescent="0.25">
      <c r="A100" s="26">
        <v>19</v>
      </c>
      <c r="B100" s="26">
        <v>-617</v>
      </c>
      <c r="C100" s="26">
        <v>11308</v>
      </c>
      <c r="D100" s="26">
        <v>13525</v>
      </c>
      <c r="E100" s="26">
        <v>15154</v>
      </c>
      <c r="F100" s="26">
        <v>12927</v>
      </c>
      <c r="G100" s="27"/>
      <c r="H100" s="7"/>
      <c r="I100" s="28">
        <f t="shared" si="11"/>
        <v>-3846</v>
      </c>
      <c r="J100" s="27">
        <f t="shared" si="11"/>
        <v>598</v>
      </c>
      <c r="K100" s="7"/>
      <c r="L100" s="28">
        <f t="shared" ca="1" si="12"/>
        <v>-3806.5909367748582</v>
      </c>
      <c r="M100" s="26">
        <f t="shared" ca="1" si="13"/>
        <v>598.36844831789142</v>
      </c>
      <c r="N100" s="26">
        <f t="shared" ca="1" si="14"/>
        <v>0.9844288574132114</v>
      </c>
      <c r="O100" s="27">
        <f t="shared" ca="1" si="15"/>
        <v>0.15498911090864317</v>
      </c>
      <c r="P100" s="7"/>
      <c r="Q100" s="28">
        <f t="shared" ca="1" si="16"/>
        <v>0.9858249734747222</v>
      </c>
      <c r="R100" s="27">
        <f t="shared" ca="1" si="20"/>
        <v>253.52225863889271</v>
      </c>
      <c r="S100" s="7"/>
      <c r="T100" s="28">
        <f t="shared" si="17"/>
        <v>253.27799999999985</v>
      </c>
      <c r="U100" s="27">
        <f t="shared" si="18"/>
        <v>4.4205350228661953</v>
      </c>
      <c r="V100" s="7"/>
      <c r="W100" s="28">
        <f t="shared" ca="1" si="19"/>
        <v>0.24425863889285893</v>
      </c>
      <c r="X100" s="27"/>
      <c r="Y100" s="7"/>
      <c r="Z100" s="46"/>
    </row>
    <row r="101" spans="1:26" s="26" customFormat="1" x14ac:dyDescent="0.25">
      <c r="A101" s="26">
        <v>20</v>
      </c>
      <c r="B101" s="26">
        <v>-611</v>
      </c>
      <c r="C101" s="26">
        <v>11343</v>
      </c>
      <c r="D101" s="26">
        <v>13696</v>
      </c>
      <c r="E101" s="26">
        <v>15108</v>
      </c>
      <c r="F101" s="26">
        <v>12736</v>
      </c>
      <c r="G101" s="27"/>
      <c r="H101" s="7"/>
      <c r="I101" s="28">
        <f t="shared" si="11"/>
        <v>-3765</v>
      </c>
      <c r="J101" s="27">
        <f t="shared" si="11"/>
        <v>960</v>
      </c>
      <c r="K101" s="7"/>
      <c r="L101" s="28">
        <f t="shared" ca="1" si="12"/>
        <v>-3725.5909367748582</v>
      </c>
      <c r="M101" s="26">
        <f t="shared" ca="1" si="13"/>
        <v>960.36844831789142</v>
      </c>
      <c r="N101" s="26">
        <f t="shared" ca="1" si="14"/>
        <v>0.96348131175493557</v>
      </c>
      <c r="O101" s="27">
        <f t="shared" ca="1" si="15"/>
        <v>0.24875417874711603</v>
      </c>
      <c r="P101" s="7"/>
      <c r="Q101" s="28">
        <f t="shared" ca="1" si="16"/>
        <v>0.96569837262041558</v>
      </c>
      <c r="R101" s="27">
        <f t="shared" ca="1" si="20"/>
        <v>248.01223480698104</v>
      </c>
      <c r="S101" s="7"/>
      <c r="T101" s="28">
        <f t="shared" si="17"/>
        <v>247.77899999999985</v>
      </c>
      <c r="U101" s="27">
        <f t="shared" si="18"/>
        <v>4.3245593672990275</v>
      </c>
      <c r="V101" s="7"/>
      <c r="W101" s="28">
        <f t="shared" ca="1" si="19"/>
        <v>0.23323480698118715</v>
      </c>
      <c r="X101" s="27"/>
      <c r="Y101" s="7"/>
      <c r="Z101" s="46"/>
    </row>
    <row r="102" spans="1:26" s="26" customFormat="1" x14ac:dyDescent="0.25">
      <c r="A102" s="26">
        <v>21</v>
      </c>
      <c r="B102" s="26">
        <v>-623</v>
      </c>
      <c r="C102" s="26">
        <v>11394</v>
      </c>
      <c r="D102" s="26">
        <v>13874</v>
      </c>
      <c r="E102" s="26">
        <v>15048</v>
      </c>
      <c r="F102" s="26">
        <v>12555</v>
      </c>
      <c r="G102" s="27"/>
      <c r="H102" s="7"/>
      <c r="I102" s="28">
        <f t="shared" si="11"/>
        <v>-3654</v>
      </c>
      <c r="J102" s="27">
        <f t="shared" si="11"/>
        <v>1319</v>
      </c>
      <c r="K102" s="7"/>
      <c r="L102" s="28">
        <f t="shared" ca="1" si="12"/>
        <v>-3614.5909367748582</v>
      </c>
      <c r="M102" s="26">
        <f t="shared" ca="1" si="13"/>
        <v>1319.3684483178913</v>
      </c>
      <c r="N102" s="26">
        <f t="shared" ca="1" si="14"/>
        <v>0.93477541585285395</v>
      </c>
      <c r="O102" s="27">
        <f t="shared" ca="1" si="15"/>
        <v>0.34174218801234185</v>
      </c>
      <c r="P102" s="7"/>
      <c r="Q102" s="28">
        <f t="shared" ca="1" si="16"/>
        <v>0.93780631350661625</v>
      </c>
      <c r="R102" s="27">
        <f t="shared" ca="1" si="20"/>
        <v>242.43499157394422</v>
      </c>
      <c r="S102" s="7"/>
      <c r="T102" s="28">
        <f t="shared" si="17"/>
        <v>242.17199999999985</v>
      </c>
      <c r="U102" s="27">
        <f t="shared" si="18"/>
        <v>4.2266987561397054</v>
      </c>
      <c r="V102" s="7"/>
      <c r="W102" s="28">
        <f t="shared" ca="1" si="19"/>
        <v>0.26299157394436179</v>
      </c>
      <c r="X102" s="27"/>
      <c r="Y102" s="7"/>
      <c r="Z102" s="46"/>
    </row>
    <row r="103" spans="1:26" s="26" customFormat="1" x14ac:dyDescent="0.25">
      <c r="A103" s="26">
        <v>22</v>
      </c>
      <c r="B103" s="26">
        <v>-620</v>
      </c>
      <c r="C103" s="26">
        <v>11471</v>
      </c>
      <c r="D103" s="26">
        <v>14051</v>
      </c>
      <c r="E103" s="26">
        <v>14975</v>
      </c>
      <c r="F103" s="26">
        <v>12387</v>
      </c>
      <c r="G103" s="27"/>
      <c r="H103" s="7"/>
      <c r="I103" s="28">
        <f t="shared" si="11"/>
        <v>-3504</v>
      </c>
      <c r="J103" s="27">
        <f t="shared" si="11"/>
        <v>1664</v>
      </c>
      <c r="K103" s="7"/>
      <c r="L103" s="28">
        <f t="shared" ca="1" si="12"/>
        <v>-3464.5909367748582</v>
      </c>
      <c r="M103" s="26">
        <f t="shared" ca="1" si="13"/>
        <v>1664.3684483178913</v>
      </c>
      <c r="N103" s="26">
        <f t="shared" ca="1" si="14"/>
        <v>0.89598366463382473</v>
      </c>
      <c r="O103" s="27">
        <f t="shared" ca="1" si="15"/>
        <v>0.43110392393574826</v>
      </c>
      <c r="P103" s="7"/>
      <c r="Q103" s="28">
        <f t="shared" ca="1" si="16"/>
        <v>0.89979623139768716</v>
      </c>
      <c r="R103" s="27">
        <f t="shared" ca="1" si="20"/>
        <v>236.85735303682361</v>
      </c>
      <c r="S103" s="7"/>
      <c r="T103" s="28">
        <f t="shared" si="17"/>
        <v>236.59199999999984</v>
      </c>
      <c r="U103" s="27">
        <f t="shared" si="18"/>
        <v>4.1293093838784216</v>
      </c>
      <c r="V103" s="7"/>
      <c r="W103" s="28">
        <f t="shared" ca="1" si="19"/>
        <v>0.26535303682376821</v>
      </c>
      <c r="X103" s="27"/>
      <c r="Y103" s="7"/>
      <c r="Z103" s="46"/>
    </row>
    <row r="104" spans="1:26" s="26" customFormat="1" x14ac:dyDescent="0.25">
      <c r="A104" s="26">
        <v>23</v>
      </c>
      <c r="B104" s="26">
        <v>-638</v>
      </c>
      <c r="C104" s="26">
        <v>11574</v>
      </c>
      <c r="D104" s="26">
        <v>14228</v>
      </c>
      <c r="E104" s="26">
        <v>14887</v>
      </c>
      <c r="F104" s="26">
        <v>12217</v>
      </c>
      <c r="G104" s="27"/>
      <c r="H104" s="7"/>
      <c r="I104" s="28">
        <f t="shared" si="11"/>
        <v>-3313</v>
      </c>
      <c r="J104" s="27">
        <f t="shared" si="11"/>
        <v>2011</v>
      </c>
      <c r="K104" s="7"/>
      <c r="L104" s="28">
        <f t="shared" ca="1" si="12"/>
        <v>-3273.5909367748582</v>
      </c>
      <c r="M104" s="26">
        <f t="shared" ca="1" si="13"/>
        <v>2011.3684483178913</v>
      </c>
      <c r="N104" s="26">
        <f t="shared" ca="1" si="14"/>
        <v>0.84658883474826085</v>
      </c>
      <c r="O104" s="27">
        <f t="shared" ca="1" si="15"/>
        <v>0.52098369890798601</v>
      </c>
      <c r="P104" s="7"/>
      <c r="Q104" s="28">
        <f t="shared" ca="1" si="16"/>
        <v>0.85118720348981269</v>
      </c>
      <c r="R104" s="27">
        <f t="shared" ca="1" si="20"/>
        <v>230.98760225815988</v>
      </c>
      <c r="S104" s="7"/>
      <c r="T104" s="28">
        <f t="shared" si="17"/>
        <v>230.84999999999985</v>
      </c>
      <c r="U104" s="27">
        <f t="shared" si="18"/>
        <v>4.0290925782289069</v>
      </c>
      <c r="V104" s="7"/>
      <c r="W104" s="28">
        <f t="shared" ca="1" si="19"/>
        <v>0.13760225816002958</v>
      </c>
      <c r="X104" s="27"/>
      <c r="Y104" s="7"/>
      <c r="Z104" s="46"/>
    </row>
    <row r="105" spans="1:26" s="26" customFormat="1" x14ac:dyDescent="0.25">
      <c r="A105" s="26">
        <v>24</v>
      </c>
      <c r="B105" s="26">
        <v>-632</v>
      </c>
      <c r="C105" s="26">
        <v>11679</v>
      </c>
      <c r="D105" s="26">
        <v>14388</v>
      </c>
      <c r="E105" s="26">
        <v>14779</v>
      </c>
      <c r="F105" s="26">
        <v>12059</v>
      </c>
      <c r="G105" s="27"/>
      <c r="H105" s="7"/>
      <c r="I105" s="28">
        <f t="shared" si="11"/>
        <v>-3100</v>
      </c>
      <c r="J105" s="27">
        <f t="shared" si="11"/>
        <v>2329</v>
      </c>
      <c r="K105" s="7"/>
      <c r="L105" s="28">
        <f t="shared" ca="1" si="12"/>
        <v>-3060.5909367748582</v>
      </c>
      <c r="M105" s="26">
        <f t="shared" ca="1" si="13"/>
        <v>2329.3684483178913</v>
      </c>
      <c r="N105" s="26">
        <f t="shared" ca="1" si="14"/>
        <v>0.79150454801723935</v>
      </c>
      <c r="O105" s="27">
        <f t="shared" ca="1" si="15"/>
        <v>0.6033519076721694</v>
      </c>
      <c r="P105" s="7"/>
      <c r="Q105" s="28">
        <f t="shared" ca="1" si="16"/>
        <v>0.79682266950760827</v>
      </c>
      <c r="R105" s="27">
        <f t="shared" ca="1" si="20"/>
        <v>225.32412807962578</v>
      </c>
      <c r="S105" s="7"/>
      <c r="T105" s="28">
        <f t="shared" si="17"/>
        <v>225.16199999999986</v>
      </c>
      <c r="U105" s="27">
        <f t="shared" si="18"/>
        <v>3.9298182503754697</v>
      </c>
      <c r="V105" s="7"/>
      <c r="W105" s="28">
        <f t="shared" ca="1" si="19"/>
        <v>0.16212807962591569</v>
      </c>
      <c r="X105" s="27"/>
      <c r="Y105" s="7"/>
      <c r="Z105" s="46"/>
    </row>
    <row r="106" spans="1:26" s="26" customFormat="1" x14ac:dyDescent="0.25">
      <c r="A106" s="26">
        <v>25</v>
      </c>
      <c r="B106" s="26">
        <v>-630</v>
      </c>
      <c r="C106" s="26">
        <v>11796</v>
      </c>
      <c r="D106" s="26">
        <v>14521</v>
      </c>
      <c r="E106" s="26">
        <v>14643</v>
      </c>
      <c r="F106" s="26">
        <v>11904</v>
      </c>
      <c r="G106" s="27"/>
      <c r="H106" s="7"/>
      <c r="I106" s="28">
        <f t="shared" si="11"/>
        <v>-2847</v>
      </c>
      <c r="J106" s="27">
        <f t="shared" si="11"/>
        <v>2617</v>
      </c>
      <c r="K106" s="7"/>
      <c r="L106" s="28">
        <f t="shared" ca="1" si="12"/>
        <v>-2807.5909367748582</v>
      </c>
      <c r="M106" s="26">
        <f t="shared" ca="1" si="13"/>
        <v>2617.3684483178913</v>
      </c>
      <c r="N106" s="26">
        <f t="shared" ca="1" si="14"/>
        <v>0.72607579429447677</v>
      </c>
      <c r="O106" s="27">
        <f t="shared" ca="1" si="15"/>
        <v>0.67794953070388264</v>
      </c>
      <c r="P106" s="7"/>
      <c r="Q106" s="28">
        <f t="shared" ca="1" si="16"/>
        <v>0.73204517051579743</v>
      </c>
      <c r="R106" s="27">
        <f t="shared" ca="1" si="20"/>
        <v>219.65415564464752</v>
      </c>
      <c r="S106" s="7"/>
      <c r="T106" s="28">
        <f t="shared" si="17"/>
        <v>219.49199999999988</v>
      </c>
      <c r="U106" s="27">
        <f t="shared" si="18"/>
        <v>3.8308580817873916</v>
      </c>
      <c r="V106" s="7"/>
      <c r="W106" s="28">
        <f t="shared" ca="1" si="19"/>
        <v>0.16215564464764043</v>
      </c>
      <c r="X106" s="27"/>
      <c r="Y106" s="7"/>
      <c r="Z106" s="46"/>
    </row>
    <row r="107" spans="1:26" s="26" customFormat="1" x14ac:dyDescent="0.25">
      <c r="A107" s="26">
        <v>26</v>
      </c>
      <c r="B107" s="26">
        <v>-621</v>
      </c>
      <c r="C107" s="26">
        <v>11930</v>
      </c>
      <c r="D107" s="26">
        <v>14648</v>
      </c>
      <c r="E107" s="26">
        <v>14498</v>
      </c>
      <c r="F107" s="26">
        <v>11766</v>
      </c>
      <c r="G107" s="27"/>
      <c r="H107" s="7"/>
      <c r="I107" s="28">
        <f t="shared" si="11"/>
        <v>-2568</v>
      </c>
      <c r="J107" s="27">
        <f t="shared" si="11"/>
        <v>2882</v>
      </c>
      <c r="K107" s="7"/>
      <c r="L107" s="28">
        <f t="shared" ca="1" si="12"/>
        <v>-2528.5909367748582</v>
      </c>
      <c r="M107" s="26">
        <f t="shared" ca="1" si="13"/>
        <v>2882.3684483178913</v>
      </c>
      <c r="N107" s="26">
        <f t="shared" ca="1" si="14"/>
        <v>0.65392313702708238</v>
      </c>
      <c r="O107" s="27">
        <f t="shared" ca="1" si="15"/>
        <v>0.7465897046740354</v>
      </c>
      <c r="P107" s="7"/>
      <c r="Q107" s="28">
        <f t="shared" ca="1" si="16"/>
        <v>0.6604912991784091</v>
      </c>
      <c r="R107" s="27">
        <f t="shared" ca="1" si="20"/>
        <v>213.95550501345417</v>
      </c>
      <c r="S107" s="7"/>
      <c r="T107" s="28">
        <f t="shared" si="17"/>
        <v>213.90299999999988</v>
      </c>
      <c r="U107" s="27">
        <f t="shared" si="18"/>
        <v>3.7333116298934286</v>
      </c>
      <c r="V107" s="7"/>
      <c r="W107" s="28">
        <f t="shared" ca="1" si="19"/>
        <v>5.2505013454293703E-2</v>
      </c>
      <c r="X107" s="27"/>
      <c r="Y107" s="7"/>
      <c r="Z107" s="46"/>
    </row>
    <row r="108" spans="1:26" s="26" customFormat="1" x14ac:dyDescent="0.25">
      <c r="A108" s="26">
        <v>27</v>
      </c>
      <c r="B108" s="26">
        <v>-634</v>
      </c>
      <c r="C108" s="26">
        <v>12081</v>
      </c>
      <c r="D108" s="26">
        <v>14777</v>
      </c>
      <c r="E108" s="26">
        <v>14351</v>
      </c>
      <c r="F108" s="26">
        <v>11648</v>
      </c>
      <c r="G108" s="27"/>
      <c r="H108" s="7"/>
      <c r="I108" s="28">
        <f t="shared" si="11"/>
        <v>-2270</v>
      </c>
      <c r="J108" s="27">
        <f t="shared" si="11"/>
        <v>3129</v>
      </c>
      <c r="K108" s="7"/>
      <c r="L108" s="28">
        <f t="shared" ca="1" si="12"/>
        <v>-2230.5909367748582</v>
      </c>
      <c r="M108" s="26">
        <f t="shared" ca="1" si="13"/>
        <v>3129.3684483178913</v>
      </c>
      <c r="N108" s="26">
        <f t="shared" ca="1" si="14"/>
        <v>0.57685685793861097</v>
      </c>
      <c r="O108" s="27">
        <f t="shared" ca="1" si="15"/>
        <v>0.81056752720470604</v>
      </c>
      <c r="P108" s="7"/>
      <c r="Q108" s="28">
        <f t="shared" ca="1" si="16"/>
        <v>0.58398275686574397</v>
      </c>
      <c r="R108" s="27">
        <f t="shared" ca="1" si="20"/>
        <v>208.22833280643056</v>
      </c>
      <c r="S108" s="7"/>
      <c r="T108" s="28">
        <f t="shared" si="17"/>
        <v>208.19699999999989</v>
      </c>
      <c r="U108" s="27">
        <f t="shared" si="18"/>
        <v>3.6337231427746324</v>
      </c>
      <c r="V108" s="7"/>
      <c r="W108" s="28">
        <f t="shared" ca="1" si="19"/>
        <v>3.1332806430668825E-2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-604</v>
      </c>
      <c r="C109" s="26">
        <v>12238</v>
      </c>
      <c r="D109" s="26">
        <v>14876</v>
      </c>
      <c r="E109" s="26">
        <v>14201</v>
      </c>
      <c r="F109" s="26">
        <v>11549</v>
      </c>
      <c r="G109" s="27"/>
      <c r="H109" s="7"/>
      <c r="I109" s="28">
        <f t="shared" si="11"/>
        <v>-1963</v>
      </c>
      <c r="J109" s="27">
        <f t="shared" si="11"/>
        <v>3327</v>
      </c>
      <c r="K109" s="7"/>
      <c r="L109" s="28">
        <f t="shared" ca="1" si="12"/>
        <v>-1923.5909367748584</v>
      </c>
      <c r="M109" s="26">
        <f t="shared" ca="1" si="13"/>
        <v>3327.3684483178913</v>
      </c>
      <c r="N109" s="26">
        <f t="shared" ca="1" si="14"/>
        <v>0.49746307377699789</v>
      </c>
      <c r="O109" s="27">
        <f t="shared" ca="1" si="15"/>
        <v>0.86185339303900887</v>
      </c>
      <c r="P109" s="7"/>
      <c r="Q109" s="28">
        <f t="shared" ca="1" si="16"/>
        <v>0.50503538884754073</v>
      </c>
      <c r="R109" s="27">
        <f t="shared" ca="1" si="20"/>
        <v>202.8268053672</v>
      </c>
      <c r="S109" s="7"/>
      <c r="T109" s="28">
        <f t="shared" si="17"/>
        <v>202.76099999999988</v>
      </c>
      <c r="U109" s="27">
        <f t="shared" si="18"/>
        <v>3.5388470446362206</v>
      </c>
      <c r="V109" s="7"/>
      <c r="W109" s="28">
        <f t="shared" ca="1" si="19"/>
        <v>6.5805367200113096E-2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-605</v>
      </c>
      <c r="C110" s="26">
        <v>12410</v>
      </c>
      <c r="D110" s="26">
        <v>14966</v>
      </c>
      <c r="E110" s="26">
        <v>14037</v>
      </c>
      <c r="F110" s="26">
        <v>11467</v>
      </c>
      <c r="G110" s="27"/>
      <c r="H110" s="7"/>
      <c r="I110" s="28">
        <f t="shared" si="11"/>
        <v>-1627</v>
      </c>
      <c r="J110" s="27">
        <f t="shared" si="11"/>
        <v>3499</v>
      </c>
      <c r="K110" s="7"/>
      <c r="L110" s="28">
        <f t="shared" ca="1" si="12"/>
        <v>-1587.5909367748584</v>
      </c>
      <c r="M110" s="26">
        <f t="shared" ca="1" si="13"/>
        <v>3499.3684483178913</v>
      </c>
      <c r="N110" s="26">
        <f t="shared" ca="1" si="14"/>
        <v>0.41056955104637244</v>
      </c>
      <c r="O110" s="27">
        <f t="shared" ca="1" si="15"/>
        <v>0.90640475123850428</v>
      </c>
      <c r="P110" s="7"/>
      <c r="Q110" s="28">
        <f t="shared" ca="1" si="16"/>
        <v>0.41852897358889701</v>
      </c>
      <c r="R110" s="27">
        <f t="shared" ca="1" si="20"/>
        <v>197.24198554998543</v>
      </c>
      <c r="S110" s="7"/>
      <c r="T110" s="28">
        <f t="shared" si="17"/>
        <v>197.31599999999989</v>
      </c>
      <c r="U110" s="27">
        <f t="shared" si="18"/>
        <v>3.4438138668651295</v>
      </c>
      <c r="V110" s="7"/>
      <c r="W110" s="28">
        <f t="shared" ca="1" si="19"/>
        <v>-7.4014450014459499E-2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-632</v>
      </c>
      <c r="C111" s="26">
        <v>12581</v>
      </c>
      <c r="D111" s="26">
        <v>15038</v>
      </c>
      <c r="E111" s="26">
        <v>13855</v>
      </c>
      <c r="F111" s="26">
        <v>11392</v>
      </c>
      <c r="G111" s="27"/>
      <c r="H111" s="7"/>
      <c r="I111" s="28">
        <f t="shared" si="11"/>
        <v>-1274</v>
      </c>
      <c r="J111" s="27">
        <f t="shared" si="11"/>
        <v>3646</v>
      </c>
      <c r="K111" s="7"/>
      <c r="L111" s="28">
        <f t="shared" ca="1" si="12"/>
        <v>-1234.5909367748584</v>
      </c>
      <c r="M111" s="26">
        <f t="shared" ca="1" si="13"/>
        <v>3646.3684483178913</v>
      </c>
      <c r="N111" s="26">
        <f t="shared" ca="1" si="14"/>
        <v>0.31927962984425701</v>
      </c>
      <c r="O111" s="27">
        <f t="shared" ca="1" si="15"/>
        <v>0.94448062132760791</v>
      </c>
      <c r="P111" s="7"/>
      <c r="Q111" s="28">
        <f t="shared" ca="1" si="16"/>
        <v>0.3275692403885051</v>
      </c>
      <c r="R111" s="27">
        <f t="shared" ca="1" si="20"/>
        <v>191.58484306868422</v>
      </c>
      <c r="S111" s="7"/>
      <c r="T111" s="28">
        <f t="shared" si="17"/>
        <v>191.6279999999999</v>
      </c>
      <c r="U111" s="27">
        <f t="shared" si="18"/>
        <v>3.3445395390116919</v>
      </c>
      <c r="V111" s="7"/>
      <c r="W111" s="28">
        <f t="shared" ca="1" si="19"/>
        <v>-4.3156931315678548E-2</v>
      </c>
      <c r="X111" s="27"/>
      <c r="Y111" s="7"/>
      <c r="Z111" s="46"/>
    </row>
    <row r="112" spans="1:26" s="26" customFormat="1" x14ac:dyDescent="0.25">
      <c r="A112" s="26">
        <v>31</v>
      </c>
      <c r="B112" s="26">
        <v>-629</v>
      </c>
      <c r="C112" s="26">
        <v>12756</v>
      </c>
      <c r="D112" s="26">
        <v>15075</v>
      </c>
      <c r="E112" s="26">
        <v>13662</v>
      </c>
      <c r="F112" s="26">
        <v>11327</v>
      </c>
      <c r="G112" s="27"/>
      <c r="H112" s="7"/>
      <c r="I112" s="28">
        <f t="shared" si="11"/>
        <v>-906</v>
      </c>
      <c r="J112" s="27">
        <f t="shared" si="11"/>
        <v>3748</v>
      </c>
      <c r="K112" s="7"/>
      <c r="L112" s="28">
        <f t="shared" ca="1" si="12"/>
        <v>-866.59093677485839</v>
      </c>
      <c r="M112" s="26">
        <f t="shared" ca="1" si="13"/>
        <v>3748.3684483178913</v>
      </c>
      <c r="N112" s="26">
        <f t="shared" ca="1" si="14"/>
        <v>0.2241105335202386</v>
      </c>
      <c r="O112" s="27">
        <f t="shared" ca="1" si="15"/>
        <v>0.97090061281800633</v>
      </c>
      <c r="P112" s="7"/>
      <c r="Q112" s="28">
        <f t="shared" ca="1" si="16"/>
        <v>0.23262803194808565</v>
      </c>
      <c r="R112" s="27">
        <f t="shared" ca="1" si="20"/>
        <v>185.93110704972355</v>
      </c>
      <c r="S112" s="7"/>
      <c r="T112" s="28">
        <f t="shared" si="17"/>
        <v>185.9669999999999</v>
      </c>
      <c r="U112" s="27">
        <f t="shared" si="18"/>
        <v>3.2457364500562926</v>
      </c>
      <c r="V112" s="7"/>
      <c r="W112" s="28">
        <f t="shared" ca="1" si="19"/>
        <v>-3.5892950276348756E-2</v>
      </c>
      <c r="X112" s="27"/>
      <c r="Y112" s="7"/>
      <c r="Z112" s="46"/>
    </row>
    <row r="113" spans="1:26" s="26" customFormat="1" x14ac:dyDescent="0.25">
      <c r="A113" s="26">
        <v>32</v>
      </c>
      <c r="B113" s="26">
        <v>-646</v>
      </c>
      <c r="C113" s="26">
        <v>12965</v>
      </c>
      <c r="D113" s="26">
        <v>15131</v>
      </c>
      <c r="E113" s="26">
        <v>13486</v>
      </c>
      <c r="F113" s="26">
        <v>11303</v>
      </c>
      <c r="G113" s="27"/>
      <c r="H113" s="7"/>
      <c r="I113" s="28">
        <f t="shared" si="11"/>
        <v>-521</v>
      </c>
      <c r="J113" s="27">
        <f t="shared" si="11"/>
        <v>3828</v>
      </c>
      <c r="K113" s="7"/>
      <c r="L113" s="28">
        <f t="shared" ca="1" si="12"/>
        <v>-481.59093677485839</v>
      </c>
      <c r="M113" s="26">
        <f t="shared" ca="1" si="13"/>
        <v>3828.3684483178913</v>
      </c>
      <c r="N113" s="26">
        <f t="shared" ca="1" si="14"/>
        <v>0.12454503872473027</v>
      </c>
      <c r="O113" s="27">
        <f t="shared" ca="1" si="15"/>
        <v>0.99162217477126002</v>
      </c>
      <c r="P113" s="7"/>
      <c r="Q113" s="28">
        <f t="shared" ca="1" si="16"/>
        <v>0.13324031564248917</v>
      </c>
      <c r="R113" s="27">
        <f t="shared" ca="1" si="20"/>
        <v>180.10980219930525</v>
      </c>
      <c r="S113" s="7"/>
      <c r="T113" s="28">
        <f t="shared" si="17"/>
        <v>180.15299999999991</v>
      </c>
      <c r="U113" s="27">
        <f t="shared" si="18"/>
        <v>3.1442630073453426</v>
      </c>
      <c r="V113" s="7"/>
      <c r="W113" s="28">
        <f t="shared" ca="1" si="19"/>
        <v>-4.3197800694656507E-2</v>
      </c>
      <c r="X113" s="27"/>
      <c r="Y113" s="7"/>
      <c r="Z113" s="46"/>
    </row>
    <row r="114" spans="1:26" s="26" customFormat="1" x14ac:dyDescent="0.25">
      <c r="A114" s="26">
        <v>33</v>
      </c>
      <c r="B114" s="26">
        <v>-627</v>
      </c>
      <c r="C114" s="26">
        <v>13147</v>
      </c>
      <c r="D114" s="26">
        <v>15139</v>
      </c>
      <c r="E114" s="26">
        <v>13287</v>
      </c>
      <c r="F114" s="26">
        <v>11279</v>
      </c>
      <c r="G114" s="27"/>
      <c r="H114" s="7"/>
      <c r="I114" s="28">
        <f t="shared" si="11"/>
        <v>-140</v>
      </c>
      <c r="J114" s="27">
        <f t="shared" si="11"/>
        <v>3860</v>
      </c>
      <c r="K114" s="7"/>
      <c r="L114" s="28">
        <f t="shared" ca="1" si="12"/>
        <v>-100.59093677485836</v>
      </c>
      <c r="M114" s="26">
        <f t="shared" ca="1" si="13"/>
        <v>3860.3684483178913</v>
      </c>
      <c r="N114" s="26">
        <f t="shared" ca="1" si="14"/>
        <v>2.6013990628396023E-2</v>
      </c>
      <c r="O114" s="27">
        <f t="shared" ca="1" si="15"/>
        <v>0.99991079955256146</v>
      </c>
      <c r="P114" s="7"/>
      <c r="Q114" s="28">
        <f t="shared" ca="1" si="16"/>
        <v>3.4778124536144338E-2</v>
      </c>
      <c r="R114" s="27">
        <f t="shared" ca="1" si="20"/>
        <v>174.44904667404558</v>
      </c>
      <c r="S114" s="7"/>
      <c r="T114" s="28">
        <f t="shared" si="17"/>
        <v>174.50999999999991</v>
      </c>
      <c r="U114" s="27">
        <f t="shared" si="18"/>
        <v>3.0457740776553028</v>
      </c>
      <c r="V114" s="7"/>
      <c r="W114" s="28">
        <f t="shared" ca="1" si="19"/>
        <v>-6.0953325954329785E-2</v>
      </c>
      <c r="X114" s="27"/>
      <c r="Y114" s="7"/>
      <c r="Z114" s="46"/>
    </row>
    <row r="115" spans="1:26" s="26" customFormat="1" x14ac:dyDescent="0.25">
      <c r="A115" s="26">
        <v>34</v>
      </c>
      <c r="B115" s="26">
        <v>-619</v>
      </c>
      <c r="C115" s="26">
        <v>13335</v>
      </c>
      <c r="D115" s="26">
        <v>15132</v>
      </c>
      <c r="E115" s="26">
        <v>13098</v>
      </c>
      <c r="F115" s="26">
        <v>11285</v>
      </c>
      <c r="G115" s="27"/>
      <c r="H115" s="7"/>
      <c r="I115" s="28">
        <f t="shared" si="11"/>
        <v>237</v>
      </c>
      <c r="J115" s="27">
        <f t="shared" si="11"/>
        <v>3847</v>
      </c>
      <c r="K115" s="7"/>
      <c r="L115" s="28">
        <f t="shared" ca="1" si="12"/>
        <v>276.40906322514161</v>
      </c>
      <c r="M115" s="26">
        <f t="shared" ca="1" si="13"/>
        <v>3847.3684483178913</v>
      </c>
      <c r="N115" s="26">
        <f t="shared" ca="1" si="14"/>
        <v>-7.1482610768764096E-2</v>
      </c>
      <c r="O115" s="27">
        <f t="shared" ca="1" si="15"/>
        <v>0.9965435457351578</v>
      </c>
      <c r="P115" s="7"/>
      <c r="Q115" s="28">
        <f t="shared" ca="1" si="16"/>
        <v>-6.2751731294377708E-2</v>
      </c>
      <c r="R115" s="27">
        <f t="shared" ca="1" si="20"/>
        <v>168.85390961042492</v>
      </c>
      <c r="S115" s="7"/>
      <c r="T115" s="28">
        <f t="shared" si="17"/>
        <v>168.93899999999991</v>
      </c>
      <c r="U115" s="27">
        <f t="shared" si="18"/>
        <v>2.9485417850266988</v>
      </c>
      <c r="V115" s="7"/>
      <c r="W115" s="28">
        <f t="shared" ca="1" si="19"/>
        <v>-8.5090389574986602E-2</v>
      </c>
      <c r="X115" s="27"/>
      <c r="Y115" s="7"/>
      <c r="Z115" s="46"/>
    </row>
    <row r="116" spans="1:26" s="26" customFormat="1" x14ac:dyDescent="0.25">
      <c r="A116" s="26">
        <v>35</v>
      </c>
      <c r="B116" s="26">
        <v>-620</v>
      </c>
      <c r="C116" s="26">
        <v>13513</v>
      </c>
      <c r="D116" s="26">
        <v>15108</v>
      </c>
      <c r="E116" s="26">
        <v>12909</v>
      </c>
      <c r="F116" s="26">
        <v>11300</v>
      </c>
      <c r="G116" s="27"/>
      <c r="H116" s="7"/>
      <c r="I116" s="28">
        <f t="shared" si="11"/>
        <v>604</v>
      </c>
      <c r="J116" s="27">
        <f t="shared" si="11"/>
        <v>3808</v>
      </c>
      <c r="K116" s="7"/>
      <c r="L116" s="28">
        <f t="shared" ca="1" si="12"/>
        <v>643.40906322514161</v>
      </c>
      <c r="M116" s="26">
        <f t="shared" ca="1" si="13"/>
        <v>3808.3684483178913</v>
      </c>
      <c r="N116" s="26">
        <f t="shared" ca="1" si="14"/>
        <v>-0.16639309541798894</v>
      </c>
      <c r="O116" s="27">
        <f t="shared" ca="1" si="15"/>
        <v>0.9864417842829466</v>
      </c>
      <c r="P116" s="7"/>
      <c r="Q116" s="28">
        <f t="shared" ca="1" si="16"/>
        <v>-0.15775439172754227</v>
      </c>
      <c r="R116" s="27">
        <f t="shared" ca="1" si="20"/>
        <v>163.37107608004908</v>
      </c>
      <c r="S116" s="7"/>
      <c r="T116" s="28">
        <f t="shared" si="17"/>
        <v>163.3589999999999</v>
      </c>
      <c r="U116" s="27">
        <f t="shared" si="18"/>
        <v>2.8511524127654151</v>
      </c>
      <c r="V116" s="7"/>
      <c r="W116" s="28">
        <f t="shared" ca="1" si="19"/>
        <v>1.2076080049183702E-2</v>
      </c>
      <c r="X116" s="27"/>
      <c r="Y116" s="7"/>
      <c r="Z116" s="46"/>
    </row>
    <row r="117" spans="1:26" s="26" customFormat="1" x14ac:dyDescent="0.25">
      <c r="A117" s="26">
        <v>36</v>
      </c>
      <c r="B117" s="26">
        <v>-611</v>
      </c>
      <c r="C117" s="26">
        <v>13712</v>
      </c>
      <c r="D117" s="26">
        <v>15086</v>
      </c>
      <c r="E117" s="26">
        <v>12744</v>
      </c>
      <c r="F117" s="26">
        <v>11351</v>
      </c>
      <c r="G117" s="27"/>
      <c r="H117" s="7"/>
      <c r="I117" s="28">
        <f t="shared" si="11"/>
        <v>968</v>
      </c>
      <c r="J117" s="27">
        <f t="shared" si="11"/>
        <v>3735</v>
      </c>
      <c r="K117" s="7"/>
      <c r="L117" s="28">
        <f t="shared" ca="1" si="12"/>
        <v>1007.4090632251416</v>
      </c>
      <c r="M117" s="26">
        <f t="shared" ca="1" si="13"/>
        <v>3735.3684483178913</v>
      </c>
      <c r="N117" s="26">
        <f t="shared" ca="1" si="14"/>
        <v>-0.26052774504283316</v>
      </c>
      <c r="O117" s="27">
        <f t="shared" ca="1" si="15"/>
        <v>0.96753335900060267</v>
      </c>
      <c r="P117" s="7"/>
      <c r="Q117" s="28">
        <f t="shared" ca="1" si="16"/>
        <v>-0.25205836821022065</v>
      </c>
      <c r="R117" s="27">
        <f t="shared" ca="1" si="20"/>
        <v>157.85510202528303</v>
      </c>
      <c r="S117" s="7"/>
      <c r="T117" s="28">
        <f t="shared" si="17"/>
        <v>157.8599999999999</v>
      </c>
      <c r="U117" s="27">
        <f t="shared" si="18"/>
        <v>2.7551767571982468</v>
      </c>
      <c r="V117" s="7"/>
      <c r="W117" s="28">
        <f t="shared" ca="1" si="19"/>
        <v>-4.8979747168687027E-3</v>
      </c>
      <c r="X117" s="27"/>
      <c r="Y117" s="7"/>
      <c r="Z117" s="46"/>
    </row>
    <row r="118" spans="1:26" s="26" customFormat="1" x14ac:dyDescent="0.25">
      <c r="A118" s="26">
        <v>37</v>
      </c>
      <c r="B118" s="26">
        <v>-616</v>
      </c>
      <c r="C118" s="26">
        <v>13876</v>
      </c>
      <c r="D118" s="26">
        <v>15016</v>
      </c>
      <c r="E118" s="26">
        <v>12555</v>
      </c>
      <c r="F118" s="26">
        <v>11405</v>
      </c>
      <c r="G118" s="27"/>
      <c r="H118" s="7"/>
      <c r="I118" s="28">
        <f t="shared" si="11"/>
        <v>1321</v>
      </c>
      <c r="J118" s="27">
        <f t="shared" si="11"/>
        <v>3611</v>
      </c>
      <c r="K118" s="7"/>
      <c r="L118" s="28">
        <f t="shared" ca="1" si="12"/>
        <v>1360.4090632251416</v>
      </c>
      <c r="M118" s="26">
        <f t="shared" ca="1" si="13"/>
        <v>3611.3684483178913</v>
      </c>
      <c r="N118" s="26">
        <f t="shared" ca="1" si="14"/>
        <v>-0.35181766624494865</v>
      </c>
      <c r="O118" s="27">
        <f t="shared" ca="1" si="15"/>
        <v>0.93541493797305941</v>
      </c>
      <c r="P118" s="7"/>
      <c r="Q118" s="28">
        <f t="shared" ca="1" si="16"/>
        <v>-0.34363327832753682</v>
      </c>
      <c r="R118" s="27">
        <f t="shared" ca="1" si="20"/>
        <v>152.28576003874946</v>
      </c>
      <c r="S118" s="7"/>
      <c r="T118" s="28">
        <f t="shared" si="17"/>
        <v>152.31599999999989</v>
      </c>
      <c r="U118" s="27">
        <f t="shared" si="18"/>
        <v>2.6584157034676812</v>
      </c>
      <c r="V118" s="7"/>
      <c r="W118" s="28">
        <f t="shared" ca="1" si="19"/>
        <v>-3.023996125043027E-2</v>
      </c>
      <c r="X118" s="27"/>
      <c r="Y118" s="7"/>
      <c r="Z118" s="46"/>
    </row>
    <row r="119" spans="1:26" s="26" customFormat="1" x14ac:dyDescent="0.25">
      <c r="A119" s="26">
        <v>38</v>
      </c>
      <c r="B119" s="26">
        <v>-616</v>
      </c>
      <c r="C119" s="26">
        <v>14053</v>
      </c>
      <c r="D119" s="26">
        <v>14946</v>
      </c>
      <c r="E119" s="26">
        <v>12388</v>
      </c>
      <c r="F119" s="26">
        <v>11474</v>
      </c>
      <c r="G119" s="27"/>
      <c r="H119" s="7"/>
      <c r="I119" s="28">
        <f t="shared" si="11"/>
        <v>1665</v>
      </c>
      <c r="J119" s="27">
        <f t="shared" si="11"/>
        <v>3472</v>
      </c>
      <c r="K119" s="7"/>
      <c r="L119" s="28">
        <f t="shared" ca="1" si="12"/>
        <v>1704.4090632251416</v>
      </c>
      <c r="M119" s="26">
        <f t="shared" ca="1" si="13"/>
        <v>3472.3684483178913</v>
      </c>
      <c r="N119" s="26">
        <f t="shared" ca="1" si="14"/>
        <v>-0.4407800823739223</v>
      </c>
      <c r="O119" s="27">
        <f t="shared" ca="1" si="15"/>
        <v>0.8994112240792812</v>
      </c>
      <c r="P119" s="7"/>
      <c r="Q119" s="28">
        <f t="shared" ca="1" si="16"/>
        <v>-0.43291464437283211</v>
      </c>
      <c r="R119" s="27">
        <f t="shared" ca="1" si="20"/>
        <v>146.75407087061069</v>
      </c>
      <c r="S119" s="7"/>
      <c r="T119" s="28">
        <f t="shared" si="17"/>
        <v>146.77199999999988</v>
      </c>
      <c r="U119" s="27">
        <f t="shared" si="18"/>
        <v>2.5616546497371151</v>
      </c>
      <c r="V119" s="7"/>
      <c r="W119" s="28">
        <f t="shared" ca="1" si="19"/>
        <v>-1.7929129389187892E-2</v>
      </c>
      <c r="X119" s="27"/>
      <c r="Y119" s="7"/>
      <c r="Z119" s="46"/>
    </row>
    <row r="120" spans="1:26" s="26" customFormat="1" x14ac:dyDescent="0.25">
      <c r="A120" s="26">
        <v>39</v>
      </c>
      <c r="B120" s="26">
        <v>-638</v>
      </c>
      <c r="C120" s="26">
        <v>14217</v>
      </c>
      <c r="D120" s="26">
        <v>14851</v>
      </c>
      <c r="E120" s="26">
        <v>12217</v>
      </c>
      <c r="F120" s="26">
        <v>11567</v>
      </c>
      <c r="G120" s="27"/>
      <c r="H120" s="7"/>
      <c r="I120" s="28">
        <f t="shared" si="11"/>
        <v>2000</v>
      </c>
      <c r="J120" s="27">
        <f t="shared" si="11"/>
        <v>3284</v>
      </c>
      <c r="K120" s="7"/>
      <c r="L120" s="28">
        <f t="shared" ca="1" si="12"/>
        <v>2039.4090632251416</v>
      </c>
      <c r="M120" s="26">
        <f t="shared" ca="1" si="13"/>
        <v>3284.3684483178913</v>
      </c>
      <c r="N120" s="26">
        <f t="shared" ca="1" si="14"/>
        <v>-0.52741499342975429</v>
      </c>
      <c r="O120" s="27">
        <f t="shared" ca="1" si="15"/>
        <v>0.85071555348913508</v>
      </c>
      <c r="P120" s="7"/>
      <c r="Q120" s="28">
        <f t="shared" ca="1" si="16"/>
        <v>-0.51997964721391254</v>
      </c>
      <c r="R120" s="27">
        <f t="shared" ca="1" si="20"/>
        <v>141.02266509967018</v>
      </c>
      <c r="S120" s="7"/>
      <c r="T120" s="28">
        <f t="shared" si="17"/>
        <v>141.02999999999989</v>
      </c>
      <c r="U120" s="27">
        <f t="shared" si="18"/>
        <v>2.4614378440876008</v>
      </c>
      <c r="V120" s="7"/>
      <c r="W120" s="28">
        <f t="shared" ca="1" si="19"/>
        <v>-7.334900329709626E-3</v>
      </c>
      <c r="X120" s="27"/>
      <c r="Y120" s="7"/>
      <c r="Z120" s="46"/>
    </row>
    <row r="121" spans="1:26" s="26" customFormat="1" x14ac:dyDescent="0.25">
      <c r="A121" s="26">
        <v>40</v>
      </c>
      <c r="B121" s="26">
        <v>-633</v>
      </c>
      <c r="C121" s="26">
        <v>14376</v>
      </c>
      <c r="D121" s="26">
        <v>14742</v>
      </c>
      <c r="E121" s="26">
        <v>12062</v>
      </c>
      <c r="F121" s="26">
        <v>11675</v>
      </c>
      <c r="G121" s="27"/>
      <c r="H121" s="7"/>
      <c r="I121" s="28">
        <f t="shared" si="11"/>
        <v>2314</v>
      </c>
      <c r="J121" s="27">
        <f t="shared" si="11"/>
        <v>3067</v>
      </c>
      <c r="K121" s="7"/>
      <c r="L121" s="28">
        <f t="shared" ca="1" si="12"/>
        <v>2353.4090632251418</v>
      </c>
      <c r="M121" s="26">
        <f t="shared" ca="1" si="13"/>
        <v>3067.3684483178913</v>
      </c>
      <c r="N121" s="26">
        <f t="shared" ca="1" si="14"/>
        <v>-0.60861905931492222</v>
      </c>
      <c r="O121" s="27">
        <f t="shared" ca="1" si="15"/>
        <v>0.79450831669093447</v>
      </c>
      <c r="P121" s="7"/>
      <c r="Q121" s="28">
        <f t="shared" ca="1" si="16"/>
        <v>-0.60167942706713551</v>
      </c>
      <c r="R121" s="27">
        <f t="shared" ca="1" si="20"/>
        <v>135.32046414653024</v>
      </c>
      <c r="S121" s="7"/>
      <c r="T121" s="28">
        <f t="shared" si="17"/>
        <v>135.33299999999988</v>
      </c>
      <c r="U121" s="27">
        <f t="shared" si="18"/>
        <v>2.3620064366014839</v>
      </c>
      <c r="V121" s="7"/>
      <c r="W121" s="28">
        <f t="shared" ca="1" si="19"/>
        <v>-1.2535853469643143E-2</v>
      </c>
      <c r="X121" s="27"/>
      <c r="Y121" s="7"/>
      <c r="Z121" s="46"/>
    </row>
    <row r="122" spans="1:26" s="26" customFormat="1" x14ac:dyDescent="0.25">
      <c r="A122" s="26">
        <v>41</v>
      </c>
      <c r="B122" s="26">
        <v>-630</v>
      </c>
      <c r="C122" s="26">
        <v>14514</v>
      </c>
      <c r="D122" s="26">
        <v>14607</v>
      </c>
      <c r="E122" s="26">
        <v>11910</v>
      </c>
      <c r="F122" s="26">
        <v>11790</v>
      </c>
      <c r="G122" s="27"/>
      <c r="H122" s="7"/>
      <c r="I122" s="28">
        <f t="shared" si="11"/>
        <v>2604</v>
      </c>
      <c r="J122" s="27">
        <f t="shared" si="11"/>
        <v>2817</v>
      </c>
      <c r="K122" s="7"/>
      <c r="L122" s="28">
        <f t="shared" ca="1" si="12"/>
        <v>2643.4090632251418</v>
      </c>
      <c r="M122" s="26">
        <f t="shared" ca="1" si="13"/>
        <v>2817.3684483178913</v>
      </c>
      <c r="N122" s="26">
        <f t="shared" ca="1" si="14"/>
        <v>-0.68361644500504537</v>
      </c>
      <c r="O122" s="27">
        <f t="shared" ca="1" si="15"/>
        <v>0.72975343558701677</v>
      </c>
      <c r="P122" s="7"/>
      <c r="Q122" s="28">
        <f t="shared" ca="1" si="16"/>
        <v>-0.67724719921630339</v>
      </c>
      <c r="R122" s="27">
        <f t="shared" ca="1" si="20"/>
        <v>129.59419566306667</v>
      </c>
      <c r="S122" s="7"/>
      <c r="T122" s="28">
        <f t="shared" si="17"/>
        <v>129.6629999999999</v>
      </c>
      <c r="U122" s="27">
        <f t="shared" si="18"/>
        <v>2.2630462680134054</v>
      </c>
      <c r="V122" s="7"/>
      <c r="W122" s="28">
        <f t="shared" ca="1" si="19"/>
        <v>-6.8804336933226296E-2</v>
      </c>
      <c r="X122" s="27"/>
      <c r="Y122" s="7"/>
      <c r="Z122" s="46"/>
    </row>
    <row r="123" spans="1:26" s="26" customFormat="1" x14ac:dyDescent="0.25">
      <c r="A123" s="26">
        <v>42</v>
      </c>
      <c r="B123" s="26">
        <v>-624</v>
      </c>
      <c r="C123" s="26">
        <v>14647</v>
      </c>
      <c r="D123" s="26">
        <v>14484</v>
      </c>
      <c r="E123" s="26">
        <v>11783</v>
      </c>
      <c r="F123" s="26">
        <v>11934</v>
      </c>
      <c r="G123" s="27"/>
      <c r="H123" s="7"/>
      <c r="I123" s="28">
        <f t="shared" si="11"/>
        <v>2864</v>
      </c>
      <c r="J123" s="27">
        <f t="shared" si="11"/>
        <v>2550</v>
      </c>
      <c r="K123" s="7"/>
      <c r="L123" s="28">
        <f t="shared" ca="1" si="12"/>
        <v>2903.4090632251418</v>
      </c>
      <c r="M123" s="26">
        <f t="shared" ca="1" si="13"/>
        <v>2550.3684483178913</v>
      </c>
      <c r="N123" s="26">
        <f t="shared" ca="1" si="14"/>
        <v>-0.75085548045136263</v>
      </c>
      <c r="O123" s="27">
        <f t="shared" ca="1" si="15"/>
        <v>0.66059522256803271</v>
      </c>
      <c r="P123" s="7"/>
      <c r="Q123" s="28">
        <f t="shared" ca="1" si="16"/>
        <v>-0.74509491361645264</v>
      </c>
      <c r="R123" s="27">
        <f t="shared" ca="1" si="20"/>
        <v>124.0169733987579</v>
      </c>
      <c r="S123" s="7"/>
      <c r="T123" s="28">
        <f t="shared" si="17"/>
        <v>124.0469999999999</v>
      </c>
      <c r="U123" s="27">
        <f t="shared" si="18"/>
        <v>2.1650285772214044</v>
      </c>
      <c r="V123" s="7"/>
      <c r="W123" s="28">
        <f t="shared" ca="1" si="19"/>
        <v>-3.0026601241999629E-2</v>
      </c>
      <c r="X123" s="27"/>
      <c r="Y123" s="7"/>
      <c r="Z123" s="46"/>
    </row>
    <row r="124" spans="1:26" s="26" customFormat="1" x14ac:dyDescent="0.25">
      <c r="A124" s="26">
        <v>43</v>
      </c>
      <c r="B124" s="26">
        <v>-627</v>
      </c>
      <c r="C124" s="26">
        <v>14774</v>
      </c>
      <c r="D124" s="26">
        <v>14335</v>
      </c>
      <c r="E124" s="26">
        <v>11668</v>
      </c>
      <c r="F124" s="26">
        <v>12082</v>
      </c>
      <c r="G124" s="27"/>
      <c r="H124" s="7"/>
      <c r="I124" s="28">
        <f t="shared" si="11"/>
        <v>3106</v>
      </c>
      <c r="J124" s="27">
        <f t="shared" si="11"/>
        <v>2253</v>
      </c>
      <c r="K124" s="7"/>
      <c r="L124" s="28">
        <f t="shared" ca="1" si="12"/>
        <v>3145.4090632251418</v>
      </c>
      <c r="M124" s="26">
        <f t="shared" ca="1" si="13"/>
        <v>2253.3684483178913</v>
      </c>
      <c r="N124" s="26">
        <f t="shared" ca="1" si="14"/>
        <v>-0.81343950575139645</v>
      </c>
      <c r="O124" s="27">
        <f t="shared" ca="1" si="15"/>
        <v>0.58366642381657841</v>
      </c>
      <c r="P124" s="7"/>
      <c r="Q124" s="28">
        <f t="shared" ca="1" si="16"/>
        <v>-0.80835553987256026</v>
      </c>
      <c r="R124" s="27">
        <f t="shared" ca="1" si="20"/>
        <v>118.28788773327818</v>
      </c>
      <c r="S124" s="7"/>
      <c r="T124" s="28">
        <f t="shared" si="17"/>
        <v>118.4039999999999</v>
      </c>
      <c r="U124" s="27">
        <f t="shared" si="18"/>
        <v>2.0665396475313642</v>
      </c>
      <c r="V124" s="7"/>
      <c r="W124" s="28">
        <f t="shared" ca="1" si="19"/>
        <v>-0.11611226672171426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-602</v>
      </c>
      <c r="C125" s="26">
        <v>14876</v>
      </c>
      <c r="D125" s="26">
        <v>14190</v>
      </c>
      <c r="E125" s="26">
        <v>11572</v>
      </c>
      <c r="F125" s="26">
        <v>12239</v>
      </c>
      <c r="G125" s="27"/>
      <c r="H125" s="7"/>
      <c r="I125" s="28">
        <f t="shared" si="11"/>
        <v>3304</v>
      </c>
      <c r="J125" s="27">
        <f t="shared" si="11"/>
        <v>1951</v>
      </c>
      <c r="K125" s="7"/>
      <c r="L125" s="28">
        <f t="shared" ca="1" si="12"/>
        <v>3343.4090632251418</v>
      </c>
      <c r="M125" s="26">
        <f t="shared" ca="1" si="13"/>
        <v>1951.3684483178913</v>
      </c>
      <c r="N125" s="26">
        <f t="shared" ca="1" si="14"/>
        <v>-0.86464461736051501</v>
      </c>
      <c r="O125" s="27">
        <f t="shared" ca="1" si="15"/>
        <v>0.50544252744304585</v>
      </c>
      <c r="P125" s="7"/>
      <c r="Q125" s="28">
        <f t="shared" ca="1" si="16"/>
        <v>-0.86024816558800143</v>
      </c>
      <c r="R125" s="27">
        <f t="shared" ca="1" si="20"/>
        <v>112.89358165436329</v>
      </c>
      <c r="S125" s="7"/>
      <c r="T125" s="28">
        <f t="shared" si="17"/>
        <v>112.9859999999999</v>
      </c>
      <c r="U125" s="27">
        <f t="shared" si="18"/>
        <v>1.9719777086583115</v>
      </c>
      <c r="V125" s="7"/>
      <c r="W125" s="28">
        <f t="shared" ca="1" si="19"/>
        <v>-9.241834563661655E-2</v>
      </c>
      <c r="X125" s="27"/>
      <c r="Y125" s="7"/>
      <c r="Z125" s="46"/>
    </row>
    <row r="126" spans="1:26" s="26" customFormat="1" x14ac:dyDescent="0.25">
      <c r="A126" s="26">
        <v>45</v>
      </c>
      <c r="B126" s="26">
        <v>-610</v>
      </c>
      <c r="C126" s="26">
        <v>14953</v>
      </c>
      <c r="D126" s="26">
        <v>14023</v>
      </c>
      <c r="E126" s="26">
        <v>11485</v>
      </c>
      <c r="F126" s="26">
        <v>12399</v>
      </c>
      <c r="G126" s="27"/>
      <c r="H126" s="7"/>
      <c r="I126" s="28">
        <f t="shared" si="11"/>
        <v>3468</v>
      </c>
      <c r="J126" s="27">
        <f t="shared" si="11"/>
        <v>1624</v>
      </c>
      <c r="K126" s="7"/>
      <c r="L126" s="28">
        <f t="shared" ca="1" si="12"/>
        <v>3507.4090632251418</v>
      </c>
      <c r="M126" s="26">
        <f t="shared" ca="1" si="13"/>
        <v>1624.3684483178913</v>
      </c>
      <c r="N126" s="26">
        <f t="shared" ca="1" si="14"/>
        <v>-0.90705693202665372</v>
      </c>
      <c r="O126" s="27">
        <f t="shared" ca="1" si="15"/>
        <v>0.42074314295912146</v>
      </c>
      <c r="P126" s="7"/>
      <c r="Q126" s="28">
        <f t="shared" ca="1" si="16"/>
        <v>-0.90340440733422445</v>
      </c>
      <c r="R126" s="27">
        <f t="shared" ca="1" si="20"/>
        <v>107.42987188081344</v>
      </c>
      <c r="S126" s="7"/>
      <c r="T126" s="28">
        <f t="shared" si="17"/>
        <v>107.49599999999991</v>
      </c>
      <c r="U126" s="27">
        <f t="shared" si="18"/>
        <v>1.8761591327238227</v>
      </c>
      <c r="V126" s="7"/>
      <c r="W126" s="28">
        <f t="shared" ca="1" si="19"/>
        <v>-6.61281191864731E-2</v>
      </c>
      <c r="X126" s="27"/>
      <c r="Y126" s="7"/>
      <c r="Z126" s="46"/>
    </row>
    <row r="127" spans="1:26" s="26" customFormat="1" x14ac:dyDescent="0.25">
      <c r="A127" s="26">
        <v>46</v>
      </c>
      <c r="B127" s="26">
        <v>-630</v>
      </c>
      <c r="C127" s="26">
        <v>15024</v>
      </c>
      <c r="D127" s="26">
        <v>13839</v>
      </c>
      <c r="E127" s="26">
        <v>11411</v>
      </c>
      <c r="F127" s="26">
        <v>12568</v>
      </c>
      <c r="G127" s="27"/>
      <c r="H127" s="7"/>
      <c r="I127" s="28">
        <f t="shared" si="11"/>
        <v>3613</v>
      </c>
      <c r="J127" s="27">
        <f t="shared" si="11"/>
        <v>1271</v>
      </c>
      <c r="K127" s="7"/>
      <c r="L127" s="28">
        <f t="shared" ca="1" si="12"/>
        <v>3652.4090632251418</v>
      </c>
      <c r="M127" s="26">
        <f t="shared" ca="1" si="13"/>
        <v>1271.3684483178913</v>
      </c>
      <c r="N127" s="26">
        <f t="shared" ca="1" si="14"/>
        <v>-0.94455562487171529</v>
      </c>
      <c r="O127" s="27">
        <f t="shared" ca="1" si="15"/>
        <v>0.32930925084038964</v>
      </c>
      <c r="P127" s="7"/>
      <c r="Q127" s="28">
        <f t="shared" ca="1" si="16"/>
        <v>-0.94170585922821315</v>
      </c>
      <c r="R127" s="27">
        <f t="shared" ca="1" si="20"/>
        <v>101.73147736725804</v>
      </c>
      <c r="S127" s="7"/>
      <c r="T127" s="28">
        <f t="shared" si="17"/>
        <v>101.82599999999991</v>
      </c>
      <c r="U127" s="27">
        <f t="shared" si="18"/>
        <v>1.7771989641357442</v>
      </c>
      <c r="V127" s="7"/>
      <c r="W127" s="28">
        <f t="shared" ca="1" si="19"/>
        <v>-9.4522632741870893E-2</v>
      </c>
      <c r="X127" s="27"/>
      <c r="Y127" s="7"/>
      <c r="Z127" s="46"/>
    </row>
    <row r="128" spans="1:26" s="26" customFormat="1" x14ac:dyDescent="0.25">
      <c r="A128" s="26">
        <v>47</v>
      </c>
      <c r="B128" s="26">
        <v>-634</v>
      </c>
      <c r="C128" s="26">
        <v>15084</v>
      </c>
      <c r="D128" s="26">
        <v>13667</v>
      </c>
      <c r="E128" s="26">
        <v>11361</v>
      </c>
      <c r="F128" s="26">
        <v>12757</v>
      </c>
      <c r="G128" s="27"/>
      <c r="H128" s="7"/>
      <c r="I128" s="28">
        <f t="shared" si="11"/>
        <v>3723</v>
      </c>
      <c r="J128" s="27">
        <f t="shared" si="11"/>
        <v>910</v>
      </c>
      <c r="K128" s="7"/>
      <c r="L128" s="28">
        <f t="shared" ca="1" si="12"/>
        <v>3762.4090632251418</v>
      </c>
      <c r="M128" s="26">
        <f t="shared" ca="1" si="13"/>
        <v>910.36844831789142</v>
      </c>
      <c r="N128" s="26">
        <f t="shared" ca="1" si="14"/>
        <v>-0.97300290909900333</v>
      </c>
      <c r="O128" s="27">
        <f t="shared" ca="1" si="15"/>
        <v>0.23580320252633247</v>
      </c>
      <c r="P128" s="7"/>
      <c r="Q128" s="28">
        <f t="shared" ca="1" si="16"/>
        <v>-0.97097371511298314</v>
      </c>
      <c r="R128" s="27">
        <f t="shared" ca="1" si="20"/>
        <v>96.107189425024217</v>
      </c>
      <c r="S128" s="7"/>
      <c r="T128" s="28">
        <f t="shared" si="17"/>
        <v>96.119999999999905</v>
      </c>
      <c r="U128" s="27">
        <f t="shared" si="18"/>
        <v>1.6776104770169478</v>
      </c>
      <c r="V128" s="7"/>
      <c r="W128" s="28">
        <f t="shared" ca="1" si="19"/>
        <v>-1.2810574975688382E-2</v>
      </c>
      <c r="X128" s="27"/>
      <c r="Y128" s="7"/>
      <c r="Z128" s="46"/>
    </row>
    <row r="129" spans="1:26" s="26" customFormat="1" x14ac:dyDescent="0.25">
      <c r="A129" s="26">
        <v>48</v>
      </c>
      <c r="B129" s="26">
        <v>-639</v>
      </c>
      <c r="C129" s="26">
        <v>15121</v>
      </c>
      <c r="D129" s="26">
        <v>13474</v>
      </c>
      <c r="E129" s="26">
        <v>11329</v>
      </c>
      <c r="F129" s="26">
        <v>12945</v>
      </c>
      <c r="G129" s="27"/>
      <c r="H129" s="7"/>
      <c r="I129" s="28">
        <f t="shared" si="11"/>
        <v>3792</v>
      </c>
      <c r="J129" s="27">
        <f t="shared" si="11"/>
        <v>529</v>
      </c>
      <c r="K129" s="7"/>
      <c r="L129" s="28">
        <f t="shared" ca="1" si="12"/>
        <v>3831.4090632251418</v>
      </c>
      <c r="M129" s="26">
        <f t="shared" ca="1" si="13"/>
        <v>529.36844831789142</v>
      </c>
      <c r="N129" s="26">
        <f t="shared" ca="1" si="14"/>
        <v>-0.99084711465975683</v>
      </c>
      <c r="O129" s="27">
        <f t="shared" ca="1" si="15"/>
        <v>0.13711676372396187</v>
      </c>
      <c r="P129" s="7"/>
      <c r="Q129" s="28">
        <f t="shared" ca="1" si="16"/>
        <v>-0.98968348565823472</v>
      </c>
      <c r="R129" s="27">
        <f t="shared" ca="1" si="20"/>
        <v>90.344923978590884</v>
      </c>
      <c r="S129" s="7"/>
      <c r="T129" s="28">
        <f t="shared" si="17"/>
        <v>90.3689999999999</v>
      </c>
      <c r="U129" s="27">
        <f t="shared" si="18"/>
        <v>1.5772365917347539</v>
      </c>
      <c r="V129" s="7"/>
      <c r="W129" s="28">
        <f t="shared" ca="1" si="19"/>
        <v>-2.407602140901588E-2</v>
      </c>
      <c r="X129" s="27"/>
      <c r="Y129" s="7"/>
      <c r="Z129" s="46"/>
    </row>
    <row r="130" spans="1:26" s="26" customFormat="1" x14ac:dyDescent="0.25">
      <c r="A130" s="26">
        <v>49</v>
      </c>
      <c r="B130" s="26">
        <v>-623</v>
      </c>
      <c r="C130" s="26">
        <v>15133</v>
      </c>
      <c r="D130" s="26">
        <v>13282</v>
      </c>
      <c r="E130" s="26">
        <v>11310</v>
      </c>
      <c r="F130" s="26">
        <v>13128</v>
      </c>
      <c r="G130" s="27"/>
      <c r="H130" s="7"/>
      <c r="I130" s="28">
        <f t="shared" si="11"/>
        <v>3823</v>
      </c>
      <c r="J130" s="27">
        <f t="shared" si="11"/>
        <v>154</v>
      </c>
      <c r="K130" s="7"/>
      <c r="L130" s="28">
        <f t="shared" ca="1" si="12"/>
        <v>3862.4090632251418</v>
      </c>
      <c r="M130" s="26">
        <f t="shared" ca="1" si="13"/>
        <v>154.36844831789136</v>
      </c>
      <c r="N130" s="26">
        <f t="shared" ca="1" si="14"/>
        <v>-0.99886407657835619</v>
      </c>
      <c r="O130" s="27">
        <f t="shared" ca="1" si="15"/>
        <v>3.9984442068085289E-2</v>
      </c>
      <c r="P130" s="7"/>
      <c r="Q130" s="28">
        <f t="shared" ca="1" si="16"/>
        <v>-0.99855201501864321</v>
      </c>
      <c r="R130" s="27">
        <f t="shared" ca="1" si="20"/>
        <v>84.750068977160026</v>
      </c>
      <c r="S130" s="7"/>
      <c r="T130" s="28">
        <f t="shared" si="17"/>
        <v>84.761999999999901</v>
      </c>
      <c r="U130" s="27">
        <f t="shared" si="18"/>
        <v>1.4793759805754321</v>
      </c>
      <c r="V130" s="7"/>
      <c r="W130" s="28">
        <f t="shared" ca="1" si="19"/>
        <v>-1.1931022839874572E-2</v>
      </c>
      <c r="X130" s="27"/>
      <c r="Y130" s="7"/>
      <c r="Z130" s="46"/>
    </row>
    <row r="131" spans="1:26" s="26" customFormat="1" x14ac:dyDescent="0.25">
      <c r="A131" s="26">
        <v>50</v>
      </c>
      <c r="B131" s="26">
        <v>-633</v>
      </c>
      <c r="C131" s="26">
        <v>15135</v>
      </c>
      <c r="D131" s="26">
        <v>13103</v>
      </c>
      <c r="E131" s="26">
        <v>11317</v>
      </c>
      <c r="F131" s="26">
        <v>13329</v>
      </c>
      <c r="G131" s="27"/>
      <c r="H131" s="7"/>
      <c r="I131" s="28">
        <f t="shared" si="11"/>
        <v>3818</v>
      </c>
      <c r="J131" s="27">
        <f t="shared" si="11"/>
        <v>-226</v>
      </c>
      <c r="K131" s="7"/>
      <c r="L131" s="28">
        <f t="shared" ca="1" si="12"/>
        <v>3857.4090632251418</v>
      </c>
      <c r="M131" s="26">
        <f t="shared" ca="1" si="13"/>
        <v>-225.63155168210864</v>
      </c>
      <c r="N131" s="26">
        <f t="shared" ca="1" si="14"/>
        <v>-0.99757101820438854</v>
      </c>
      <c r="O131" s="27">
        <f t="shared" ca="1" si="15"/>
        <v>-5.8442977209869643E-2</v>
      </c>
      <c r="P131" s="7"/>
      <c r="Q131" s="28">
        <f t="shared" ca="1" si="16"/>
        <v>-0.99812151668716453</v>
      </c>
      <c r="R131" s="27">
        <f t="shared" ca="1" si="20"/>
        <v>79.106020322537006</v>
      </c>
      <c r="S131" s="7"/>
      <c r="T131" s="28">
        <f t="shared" si="17"/>
        <v>79.064999999999898</v>
      </c>
      <c r="U131" s="27">
        <f t="shared" si="18"/>
        <v>1.3799445730893147</v>
      </c>
      <c r="V131" s="7"/>
      <c r="W131" s="28">
        <f t="shared" ca="1" si="19"/>
        <v>4.1020322537107745E-2</v>
      </c>
      <c r="X131" s="27"/>
      <c r="Y131" s="7"/>
      <c r="Z131" s="46"/>
    </row>
    <row r="132" spans="1:26" s="26" customFormat="1" x14ac:dyDescent="0.25">
      <c r="A132" s="26">
        <v>51</v>
      </c>
      <c r="B132" s="26">
        <v>-617</v>
      </c>
      <c r="C132" s="26">
        <v>15112</v>
      </c>
      <c r="D132" s="26">
        <v>12910</v>
      </c>
      <c r="E132" s="26">
        <v>11337</v>
      </c>
      <c r="F132" s="26">
        <v>13509</v>
      </c>
      <c r="G132" s="27"/>
      <c r="H132" s="7"/>
      <c r="I132" s="28">
        <f t="shared" si="11"/>
        <v>3775</v>
      </c>
      <c r="J132" s="27">
        <f t="shared" si="11"/>
        <v>-599</v>
      </c>
      <c r="K132" s="7"/>
      <c r="L132" s="28">
        <f t="shared" ca="1" si="12"/>
        <v>3814.4090632251418</v>
      </c>
      <c r="M132" s="26">
        <f t="shared" ca="1" si="13"/>
        <v>-598.63155168210858</v>
      </c>
      <c r="N132" s="26">
        <f t="shared" ca="1" si="14"/>
        <v>-0.98645071618826685</v>
      </c>
      <c r="O132" s="27">
        <f t="shared" ca="1" si="15"/>
        <v>-0.15505725981691484</v>
      </c>
      <c r="P132" s="7"/>
      <c r="Q132" s="28">
        <f t="shared" ca="1" si="16"/>
        <v>-0.98784750714531921</v>
      </c>
      <c r="R132" s="27">
        <f t="shared" ca="1" si="20"/>
        <v>73.536399912998263</v>
      </c>
      <c r="S132" s="7"/>
      <c r="T132" s="28">
        <f t="shared" si="17"/>
        <v>73.511999999999901</v>
      </c>
      <c r="U132" s="27">
        <f t="shared" si="18"/>
        <v>1.2830264397260698</v>
      </c>
      <c r="V132" s="7"/>
      <c r="W132" s="28">
        <f t="shared" ca="1" si="19"/>
        <v>2.4399912998362083E-2</v>
      </c>
      <c r="X132" s="27"/>
      <c r="Y132" s="7"/>
      <c r="Z132" s="46"/>
    </row>
    <row r="133" spans="1:26" s="26" customFormat="1" x14ac:dyDescent="0.25">
      <c r="A133" s="26">
        <v>52</v>
      </c>
      <c r="B133" s="26">
        <v>-604</v>
      </c>
      <c r="C133" s="26">
        <v>15079</v>
      </c>
      <c r="D133" s="26">
        <v>12735</v>
      </c>
      <c r="E133" s="26">
        <v>11378</v>
      </c>
      <c r="F133" s="26">
        <v>13693</v>
      </c>
      <c r="G133" s="27"/>
      <c r="H133" s="7"/>
      <c r="I133" s="28">
        <f t="shared" si="11"/>
        <v>3701</v>
      </c>
      <c r="J133" s="27">
        <f t="shared" si="11"/>
        <v>-958</v>
      </c>
      <c r="K133" s="7"/>
      <c r="L133" s="28">
        <f t="shared" ca="1" si="12"/>
        <v>3740.4090632251418</v>
      </c>
      <c r="M133" s="26">
        <f t="shared" ca="1" si="13"/>
        <v>-957.63155168210858</v>
      </c>
      <c r="N133" s="26">
        <f t="shared" ca="1" si="14"/>
        <v>-0.9673134522535457</v>
      </c>
      <c r="O133" s="27">
        <f t="shared" ca="1" si="15"/>
        <v>-0.2480452690821407</v>
      </c>
      <c r="P133" s="7"/>
      <c r="Q133" s="28">
        <f t="shared" ca="1" si="16"/>
        <v>-0.96952444745712307</v>
      </c>
      <c r="R133" s="27">
        <f t="shared" ca="1" si="20"/>
        <v>68.10618105200831</v>
      </c>
      <c r="S133" s="7"/>
      <c r="T133" s="28">
        <f t="shared" si="17"/>
        <v>68.075999999999908</v>
      </c>
      <c r="U133" s="27">
        <f t="shared" si="18"/>
        <v>1.1881503415876582</v>
      </c>
      <c r="V133" s="7"/>
      <c r="W133" s="28">
        <f t="shared" ca="1" si="19"/>
        <v>3.0181052008401821E-2</v>
      </c>
      <c r="X133" s="27"/>
      <c r="Y133" s="7"/>
      <c r="Z133" s="46"/>
    </row>
    <row r="134" spans="1:26" s="26" customFormat="1" x14ac:dyDescent="0.25">
      <c r="A134" s="26">
        <v>53</v>
      </c>
      <c r="B134" s="26">
        <v>-612</v>
      </c>
      <c r="C134" s="26">
        <v>15015</v>
      </c>
      <c r="D134" s="26">
        <v>12551</v>
      </c>
      <c r="E134" s="26">
        <v>11428</v>
      </c>
      <c r="F134" s="26">
        <v>13862</v>
      </c>
      <c r="G134" s="27"/>
      <c r="H134" s="7"/>
      <c r="I134" s="28">
        <f t="shared" si="11"/>
        <v>3587</v>
      </c>
      <c r="J134" s="27">
        <f t="shared" si="11"/>
        <v>-1311</v>
      </c>
      <c r="K134" s="7"/>
      <c r="L134" s="28">
        <f t="shared" ca="1" si="12"/>
        <v>3626.4090632251418</v>
      </c>
      <c r="M134" s="26">
        <f t="shared" ca="1" si="13"/>
        <v>-1310.6315516821087</v>
      </c>
      <c r="N134" s="26">
        <f t="shared" ca="1" si="14"/>
        <v>-0.93783172132708359</v>
      </c>
      <c r="O134" s="27">
        <f t="shared" ca="1" si="15"/>
        <v>-0.33947916120087251</v>
      </c>
      <c r="P134" s="7"/>
      <c r="Q134" s="28">
        <f t="shared" ca="1" si="16"/>
        <v>-0.94084290337188958</v>
      </c>
      <c r="R134" s="27">
        <f t="shared" ca="1" si="20"/>
        <v>62.616346850796617</v>
      </c>
      <c r="S134" s="7"/>
      <c r="T134" s="28">
        <f t="shared" si="17"/>
        <v>62.567999999999905</v>
      </c>
      <c r="U134" s="27">
        <f t="shared" si="18"/>
        <v>1.0920176063878104</v>
      </c>
      <c r="V134" s="7"/>
      <c r="W134" s="28">
        <f t="shared" ca="1" si="19"/>
        <v>4.8346850796711749E-2</v>
      </c>
      <c r="X134" s="27"/>
      <c r="Y134" s="7"/>
      <c r="Z134" s="46"/>
    </row>
    <row r="135" spans="1:26" s="26" customFormat="1" x14ac:dyDescent="0.25">
      <c r="A135" s="26">
        <v>54</v>
      </c>
      <c r="B135" s="26">
        <v>-634</v>
      </c>
      <c r="C135" s="26">
        <v>14941</v>
      </c>
      <c r="D135" s="26">
        <v>12369</v>
      </c>
      <c r="E135" s="26">
        <v>11501</v>
      </c>
      <c r="F135" s="26">
        <v>14040</v>
      </c>
      <c r="G135" s="27"/>
      <c r="H135" s="7"/>
      <c r="I135" s="28">
        <f t="shared" si="11"/>
        <v>3440</v>
      </c>
      <c r="J135" s="27">
        <f t="shared" si="11"/>
        <v>-1671</v>
      </c>
      <c r="K135" s="7"/>
      <c r="L135" s="28">
        <f t="shared" ca="1" si="12"/>
        <v>3479.4090632251418</v>
      </c>
      <c r="M135" s="26">
        <f t="shared" ca="1" si="13"/>
        <v>-1670.6315516821087</v>
      </c>
      <c r="N135" s="26">
        <f t="shared" ca="1" si="14"/>
        <v>-0.89981580513243486</v>
      </c>
      <c r="O135" s="27">
        <f t="shared" ca="1" si="15"/>
        <v>-0.43272618999051404</v>
      </c>
      <c r="P135" s="7"/>
      <c r="Q135" s="28">
        <f t="shared" ca="1" si="16"/>
        <v>-0.90364273646410798</v>
      </c>
      <c r="R135" s="27">
        <f t="shared" ca="1" si="20"/>
        <v>56.868732275939806</v>
      </c>
      <c r="S135" s="7"/>
      <c r="T135" s="28">
        <f t="shared" si="17"/>
        <v>56.86199999999991</v>
      </c>
      <c r="U135" s="27">
        <f t="shared" si="18"/>
        <v>0.992429119269014</v>
      </c>
      <c r="V135" s="7"/>
      <c r="W135" s="28">
        <f t="shared" ca="1" si="19"/>
        <v>6.7322759398962262E-3</v>
      </c>
      <c r="X135" s="27"/>
      <c r="Y135" s="7"/>
      <c r="Z135" s="46"/>
    </row>
    <row r="136" spans="1:26" s="26" customFormat="1" x14ac:dyDescent="0.25">
      <c r="A136" s="26">
        <v>55</v>
      </c>
      <c r="B136" s="26">
        <v>-638</v>
      </c>
      <c r="C136" s="26">
        <v>14848</v>
      </c>
      <c r="D136" s="26">
        <v>12207</v>
      </c>
      <c r="E136" s="26">
        <v>11602</v>
      </c>
      <c r="F136" s="26">
        <v>14219</v>
      </c>
      <c r="G136" s="27"/>
      <c r="H136" s="7"/>
      <c r="I136" s="28">
        <f t="shared" si="11"/>
        <v>3246</v>
      </c>
      <c r="J136" s="27">
        <f t="shared" si="11"/>
        <v>-2012</v>
      </c>
      <c r="K136" s="7"/>
      <c r="L136" s="28">
        <f t="shared" ca="1" si="12"/>
        <v>3285.4090632251418</v>
      </c>
      <c r="M136" s="26">
        <f t="shared" ca="1" si="13"/>
        <v>-2011.6315516821087</v>
      </c>
      <c r="N136" s="26">
        <f t="shared" ca="1" si="14"/>
        <v>-0.84964514022249038</v>
      </c>
      <c r="O136" s="27">
        <f t="shared" ca="1" si="15"/>
        <v>-0.5210518478162578</v>
      </c>
      <c r="P136" s="7"/>
      <c r="Q136" s="28">
        <f t="shared" ca="1" si="16"/>
        <v>-0.85424422358479923</v>
      </c>
      <c r="R136" s="27">
        <f t="shared" ca="1" si="20"/>
        <v>51.075656090567463</v>
      </c>
      <c r="S136" s="7"/>
      <c r="T136" s="28">
        <f t="shared" si="17"/>
        <v>51.119999999999912</v>
      </c>
      <c r="U136" s="27">
        <f t="shared" si="18"/>
        <v>0.89221231361949971</v>
      </c>
      <c r="V136" s="7"/>
      <c r="W136" s="28">
        <f t="shared" ca="1" si="19"/>
        <v>-4.4343909432448925E-2</v>
      </c>
      <c r="X136" s="27"/>
      <c r="Y136" s="7"/>
      <c r="Z136" s="46"/>
    </row>
    <row r="137" spans="1:26" s="26" customFormat="1" x14ac:dyDescent="0.25">
      <c r="A137" s="26">
        <v>56</v>
      </c>
      <c r="B137" s="26">
        <v>-630</v>
      </c>
      <c r="C137" s="26">
        <v>14732</v>
      </c>
      <c r="D137" s="26">
        <v>12049</v>
      </c>
      <c r="E137" s="26">
        <v>11715</v>
      </c>
      <c r="F137" s="26">
        <v>14374</v>
      </c>
      <c r="G137" s="27"/>
      <c r="H137" s="7"/>
      <c r="I137" s="28">
        <f t="shared" si="11"/>
        <v>3017</v>
      </c>
      <c r="J137" s="27">
        <f t="shared" si="11"/>
        <v>-2325</v>
      </c>
      <c r="K137" s="7"/>
      <c r="L137" s="28">
        <f t="shared" ca="1" si="12"/>
        <v>3056.4090632251418</v>
      </c>
      <c r="M137" s="26">
        <f t="shared" ca="1" si="13"/>
        <v>-2324.6315516821087</v>
      </c>
      <c r="N137" s="26">
        <f t="shared" ca="1" si="14"/>
        <v>-0.79042306669477247</v>
      </c>
      <c r="O137" s="27">
        <f t="shared" ca="1" si="15"/>
        <v>-0.60212495895836282</v>
      </c>
      <c r="P137" s="7"/>
      <c r="Q137" s="28">
        <f t="shared" ca="1" si="16"/>
        <v>-0.79573039377741805</v>
      </c>
      <c r="R137" s="27">
        <f t="shared" ca="1" si="20"/>
        <v>45.342432978453644</v>
      </c>
      <c r="S137" s="7"/>
      <c r="T137" s="28">
        <f t="shared" si="17"/>
        <v>45.44999999999991</v>
      </c>
      <c r="U137" s="27">
        <f t="shared" si="18"/>
        <v>0.79325214503142116</v>
      </c>
      <c r="V137" s="7"/>
      <c r="W137" s="28">
        <f t="shared" ca="1" si="19"/>
        <v>-0.10756702154626652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-629</v>
      </c>
      <c r="C138" s="26">
        <v>14619</v>
      </c>
      <c r="D138" s="26">
        <v>11902</v>
      </c>
      <c r="E138" s="26">
        <v>11838</v>
      </c>
      <c r="F138" s="26">
        <v>14525</v>
      </c>
      <c r="G138" s="27"/>
      <c r="H138" s="7"/>
      <c r="I138" s="28">
        <f t="shared" si="11"/>
        <v>2781</v>
      </c>
      <c r="J138" s="27">
        <f t="shared" si="11"/>
        <v>-2623</v>
      </c>
      <c r="K138" s="7"/>
      <c r="L138" s="28">
        <f t="shared" ca="1" si="12"/>
        <v>2820.4090632251418</v>
      </c>
      <c r="M138" s="26">
        <f t="shared" ca="1" si="13"/>
        <v>-2622.6315516821087</v>
      </c>
      <c r="N138" s="26">
        <f t="shared" ca="1" si="14"/>
        <v>-0.72939071144349987</v>
      </c>
      <c r="O138" s="27">
        <f t="shared" ca="1" si="15"/>
        <v>-0.67931277723423267</v>
      </c>
      <c r="P138" s="7"/>
      <c r="Q138" s="28">
        <f t="shared" ca="1" si="16"/>
        <v>-0.73537216234449976</v>
      </c>
      <c r="R138" s="27">
        <f t="shared" ca="1" si="20"/>
        <v>39.726291162055759</v>
      </c>
      <c r="S138" s="7"/>
      <c r="T138" s="28">
        <f t="shared" si="17"/>
        <v>39.788999999999909</v>
      </c>
      <c r="U138" s="27">
        <f t="shared" si="18"/>
        <v>0.69444905607602214</v>
      </c>
      <c r="V138" s="7"/>
      <c r="W138" s="28">
        <f t="shared" ca="1" si="19"/>
        <v>-6.2708837944150275E-2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-621</v>
      </c>
      <c r="C139" s="26">
        <v>14462</v>
      </c>
      <c r="D139" s="26">
        <v>11759</v>
      </c>
      <c r="E139" s="26">
        <v>11959</v>
      </c>
      <c r="F139" s="26">
        <v>14645</v>
      </c>
      <c r="G139" s="27"/>
      <c r="H139" s="7"/>
      <c r="I139" s="28">
        <f t="shared" si="11"/>
        <v>2503</v>
      </c>
      <c r="J139" s="27">
        <f t="shared" si="11"/>
        <v>-2886</v>
      </c>
      <c r="K139" s="7"/>
      <c r="L139" s="28">
        <f t="shared" ca="1" si="12"/>
        <v>2542.4090632251418</v>
      </c>
      <c r="M139" s="26">
        <f t="shared" ca="1" si="13"/>
        <v>-2885.6315516821087</v>
      </c>
      <c r="N139" s="26">
        <f t="shared" ca="1" si="14"/>
        <v>-0.65749666585089894</v>
      </c>
      <c r="O139" s="27">
        <f t="shared" ca="1" si="15"/>
        <v>-0.74743491215555413</v>
      </c>
      <c r="P139" s="7"/>
      <c r="Q139" s="28">
        <f t="shared" ca="1" si="16"/>
        <v>-0.66407237256216145</v>
      </c>
      <c r="R139" s="27">
        <f t="shared" ca="1" si="20"/>
        <v>34.077113358663439</v>
      </c>
      <c r="S139" s="7"/>
      <c r="T139" s="28">
        <f t="shared" si="17"/>
        <v>34.19999999999991</v>
      </c>
      <c r="U139" s="27">
        <f t="shared" si="18"/>
        <v>0.59690260418205909</v>
      </c>
      <c r="V139" s="7"/>
      <c r="W139" s="28">
        <f t="shared" ca="1" si="19"/>
        <v>-0.12288664133647131</v>
      </c>
      <c r="X139" s="27"/>
      <c r="Y139" s="7"/>
      <c r="Z139" s="46"/>
    </row>
    <row r="140" spans="1:26" s="26" customFormat="1" x14ac:dyDescent="0.25">
      <c r="A140" s="26">
        <v>59</v>
      </c>
      <c r="B140" s="26">
        <v>-629</v>
      </c>
      <c r="C140" s="26">
        <v>14314</v>
      </c>
      <c r="D140" s="26">
        <v>11639</v>
      </c>
      <c r="E140" s="26">
        <v>12114</v>
      </c>
      <c r="F140" s="26">
        <v>14763</v>
      </c>
      <c r="G140" s="27"/>
      <c r="H140" s="7"/>
      <c r="I140" s="28">
        <f t="shared" si="11"/>
        <v>2200</v>
      </c>
      <c r="J140" s="27">
        <f t="shared" si="11"/>
        <v>-3124</v>
      </c>
      <c r="K140" s="7"/>
      <c r="L140" s="28">
        <f t="shared" ca="1" si="12"/>
        <v>2239.4090632251418</v>
      </c>
      <c r="M140" s="26">
        <f t="shared" ca="1" si="13"/>
        <v>-3123.6315516821087</v>
      </c>
      <c r="N140" s="26">
        <f t="shared" ca="1" si="14"/>
        <v>-0.57913732838845999</v>
      </c>
      <c r="O140" s="27">
        <f t="shared" ca="1" si="15"/>
        <v>-0.80908155896648382</v>
      </c>
      <c r="P140" s="7"/>
      <c r="Q140" s="28">
        <f t="shared" ca="1" si="16"/>
        <v>-0.58625029198929612</v>
      </c>
      <c r="R140" s="27">
        <f t="shared" ca="1" si="20"/>
        <v>28.383645035757581</v>
      </c>
      <c r="S140" s="7"/>
      <c r="T140" s="28">
        <f t="shared" si="17"/>
        <v>28.538999999999909</v>
      </c>
      <c r="U140" s="27">
        <f t="shared" si="18"/>
        <v>0.49809951522666013</v>
      </c>
      <c r="V140" s="7"/>
      <c r="W140" s="28">
        <f t="shared" ca="1" si="19"/>
        <v>-0.15535496424232775</v>
      </c>
      <c r="X140" s="27"/>
      <c r="Y140" s="7"/>
      <c r="Z140" s="46"/>
    </row>
    <row r="141" spans="1:26" s="26" customFormat="1" x14ac:dyDescent="0.25">
      <c r="A141" s="26">
        <v>60</v>
      </c>
      <c r="B141" s="26">
        <v>-616</v>
      </c>
      <c r="C141" s="26">
        <v>14156</v>
      </c>
      <c r="D141" s="26">
        <v>11536</v>
      </c>
      <c r="E141" s="26">
        <v>12268</v>
      </c>
      <c r="F141" s="26">
        <v>14864</v>
      </c>
      <c r="G141" s="27"/>
      <c r="H141" s="7"/>
      <c r="I141" s="28">
        <f t="shared" si="11"/>
        <v>1888</v>
      </c>
      <c r="J141" s="27">
        <f t="shared" si="11"/>
        <v>-3328</v>
      </c>
      <c r="K141" s="7"/>
      <c r="L141" s="28">
        <f t="shared" ca="1" si="12"/>
        <v>1927.4090632251416</v>
      </c>
      <c r="M141" s="26">
        <f t="shared" ca="1" si="13"/>
        <v>-3327.6315516821087</v>
      </c>
      <c r="N141" s="26">
        <f t="shared" ca="1" si="14"/>
        <v>-0.4984504858528791</v>
      </c>
      <c r="O141" s="27">
        <f t="shared" ca="1" si="15"/>
        <v>-0.86192154194728066</v>
      </c>
      <c r="P141" s="7"/>
      <c r="Q141" s="28">
        <f t="shared" ca="1" si="16"/>
        <v>-0.506023436093748</v>
      </c>
      <c r="R141" s="27">
        <f t="shared" ca="1" si="20"/>
        <v>22.873698272734941</v>
      </c>
      <c r="S141" s="7"/>
      <c r="T141" s="28">
        <f t="shared" si="17"/>
        <v>22.994999999999909</v>
      </c>
      <c r="U141" s="27">
        <f t="shared" si="18"/>
        <v>0.40133846149609453</v>
      </c>
      <c r="V141" s="7"/>
      <c r="W141" s="28">
        <f t="shared" ca="1" si="19"/>
        <v>-0.12130172726496724</v>
      </c>
      <c r="X141" s="27"/>
      <c r="Y141" s="7"/>
      <c r="Z141" s="46"/>
    </row>
    <row r="142" spans="1:26" s="26" customFormat="1" x14ac:dyDescent="0.25">
      <c r="A142" s="26">
        <v>61</v>
      </c>
      <c r="B142" s="26">
        <v>-606</v>
      </c>
      <c r="C142" s="26">
        <v>13994</v>
      </c>
      <c r="D142" s="26">
        <v>11449</v>
      </c>
      <c r="E142" s="26">
        <v>12433</v>
      </c>
      <c r="F142" s="26">
        <v>14951</v>
      </c>
      <c r="G142" s="27"/>
      <c r="H142" s="7"/>
      <c r="I142" s="28">
        <f t="shared" si="11"/>
        <v>1561</v>
      </c>
      <c r="J142" s="27">
        <f t="shared" si="11"/>
        <v>-3502</v>
      </c>
      <c r="K142" s="7"/>
      <c r="L142" s="28">
        <f t="shared" ca="1" si="12"/>
        <v>1600.4090632251416</v>
      </c>
      <c r="M142" s="26">
        <f t="shared" ca="1" si="13"/>
        <v>-3501.6315516821087</v>
      </c>
      <c r="N142" s="26">
        <f t="shared" ca="1" si="14"/>
        <v>-0.41388446819539537</v>
      </c>
      <c r="O142" s="27">
        <f t="shared" ca="1" si="15"/>
        <v>-0.90699093919560736</v>
      </c>
      <c r="P142" s="7"/>
      <c r="Q142" s="28">
        <f t="shared" ca="1" si="16"/>
        <v>-0.42184915534102818</v>
      </c>
      <c r="R142" s="27">
        <f t="shared" ca="1" si="20"/>
        <v>17.400568922932052</v>
      </c>
      <c r="S142" s="7"/>
      <c r="T142" s="28">
        <f t="shared" si="17"/>
        <v>17.540999999999908</v>
      </c>
      <c r="U142" s="27">
        <f t="shared" si="18"/>
        <v>0.30614820409232374</v>
      </c>
      <c r="V142" s="7"/>
      <c r="W142" s="28">
        <f t="shared" ca="1" si="19"/>
        <v>-0.14043107706785563</v>
      </c>
      <c r="X142" s="27"/>
      <c r="Y142" s="7"/>
      <c r="Z142" s="46"/>
    </row>
    <row r="143" spans="1:26" s="26" customFormat="1" x14ac:dyDescent="0.25">
      <c r="A143" s="26">
        <v>62</v>
      </c>
      <c r="B143" s="26">
        <v>-628</v>
      </c>
      <c r="C143" s="26">
        <v>13830</v>
      </c>
      <c r="D143" s="26">
        <v>11390</v>
      </c>
      <c r="E143" s="26">
        <v>12624</v>
      </c>
      <c r="F143" s="26">
        <v>15040</v>
      </c>
      <c r="G143" s="27"/>
      <c r="H143" s="7"/>
      <c r="I143" s="28">
        <f t="shared" si="11"/>
        <v>1206</v>
      </c>
      <c r="J143" s="27">
        <f t="shared" si="11"/>
        <v>-3650</v>
      </c>
      <c r="K143" s="7"/>
      <c r="L143" s="28">
        <f t="shared" ca="1" si="12"/>
        <v>1245.4090632251416</v>
      </c>
      <c r="M143" s="26">
        <f t="shared" ca="1" si="13"/>
        <v>-3649.6315516821087</v>
      </c>
      <c r="N143" s="26">
        <f t="shared" ca="1" si="14"/>
        <v>-0.3220773236436929</v>
      </c>
      <c r="O143" s="27">
        <f t="shared" ca="1" si="15"/>
        <v>-0.94532582880912674</v>
      </c>
      <c r="P143" s="7"/>
      <c r="Q143" s="28">
        <f t="shared" ca="1" si="16"/>
        <v>-0.33037444895396523</v>
      </c>
      <c r="R143" s="27">
        <f t="shared" ca="1" si="20"/>
        <v>11.720638573178121</v>
      </c>
      <c r="S143" s="7"/>
      <c r="T143" s="28">
        <f t="shared" si="17"/>
        <v>11.888999999999909</v>
      </c>
      <c r="U143" s="27">
        <f t="shared" si="18"/>
        <v>0.20750219476960424</v>
      </c>
      <c r="V143" s="7"/>
      <c r="W143" s="28">
        <f t="shared" ca="1" si="19"/>
        <v>-0.16836142682178767</v>
      </c>
      <c r="X143" s="27"/>
      <c r="Y143" s="7"/>
      <c r="Z143" s="46"/>
    </row>
    <row r="144" spans="1:26" s="26" customFormat="1" x14ac:dyDescent="0.25">
      <c r="A144" s="26">
        <v>63</v>
      </c>
      <c r="B144" s="26">
        <v>-639</v>
      </c>
      <c r="C144" s="26">
        <v>13639</v>
      </c>
      <c r="D144" s="26">
        <v>11334</v>
      </c>
      <c r="E144" s="26">
        <v>12805</v>
      </c>
      <c r="F144" s="26">
        <v>15091</v>
      </c>
      <c r="G144" s="27"/>
      <c r="H144" s="7"/>
      <c r="I144" s="28">
        <f t="shared" si="11"/>
        <v>834</v>
      </c>
      <c r="J144" s="27">
        <f t="shared" si="11"/>
        <v>-3757</v>
      </c>
      <c r="K144" s="7"/>
      <c r="L144" s="28">
        <f t="shared" ca="1" si="12"/>
        <v>873.40906322514161</v>
      </c>
      <c r="M144" s="26">
        <f t="shared" ca="1" si="13"/>
        <v>-3756.6315516821087</v>
      </c>
      <c r="N144" s="26">
        <f t="shared" ca="1" si="14"/>
        <v>-0.2258737806205004</v>
      </c>
      <c r="O144" s="27">
        <f t="shared" ca="1" si="15"/>
        <v>-0.97304091792160352</v>
      </c>
      <c r="P144" s="7"/>
      <c r="Q144" s="28">
        <f t="shared" ca="1" si="16"/>
        <v>-0.23441010421677475</v>
      </c>
      <c r="R144" s="27">
        <f t="shared" ca="1" si="20"/>
        <v>6.0017662976057409</v>
      </c>
      <c r="S144" s="7"/>
      <c r="T144" s="28">
        <f t="shared" si="17"/>
        <v>6.1379999999999093</v>
      </c>
      <c r="U144" s="27">
        <f t="shared" si="18"/>
        <v>0.10712830948741035</v>
      </c>
      <c r="V144" s="7"/>
      <c r="W144" s="28">
        <f t="shared" ca="1" si="19"/>
        <v>-0.13623370239416843</v>
      </c>
      <c r="X144" s="27"/>
      <c r="Y144" s="7"/>
      <c r="Z144" s="46"/>
    </row>
    <row r="145" spans="1:26" s="26" customFormat="1" x14ac:dyDescent="0.25">
      <c r="A145" s="26">
        <v>64</v>
      </c>
      <c r="B145" s="26">
        <v>-641</v>
      </c>
      <c r="C145" s="26">
        <v>13445</v>
      </c>
      <c r="D145" s="26">
        <v>11297</v>
      </c>
      <c r="E145" s="26">
        <v>12996</v>
      </c>
      <c r="F145" s="26">
        <v>15120</v>
      </c>
      <c r="G145" s="27"/>
      <c r="H145" s="7"/>
      <c r="I145" s="28">
        <f t="shared" ref="I145:J145" si="21">C145-E145</f>
        <v>449</v>
      </c>
      <c r="J145" s="27">
        <f t="shared" si="21"/>
        <v>-3823</v>
      </c>
      <c r="K145" s="7"/>
      <c r="L145" s="28">
        <f t="shared" ref="L145" ca="1" si="22">I145-$J$4</f>
        <v>488.40906322514161</v>
      </c>
      <c r="M145" s="26">
        <f t="shared" ref="M145" ca="1" si="23">J145-$J$3</f>
        <v>-3822.6315516821087</v>
      </c>
      <c r="N145" s="26">
        <f t="shared" ref="N145" ca="1" si="24">L145/$J$7</f>
        <v>-0.12630828582499207</v>
      </c>
      <c r="O145" s="27">
        <f t="shared" ref="O145" ca="1" si="25">M145/$J$6</f>
        <v>-0.9901362065330378</v>
      </c>
      <c r="P145" s="7"/>
      <c r="Q145" s="28">
        <f t="shared" ref="Q145" ca="1" si="26">(N145-O145*SIN(-$J$11*PI()/180))/(COS(-$J$11*PI()/180))</f>
        <v>-0.1349906075538464</v>
      </c>
      <c r="R145" s="27">
        <f ca="1">IF(MOD(ATAN2(O145,Q145)*180/PI()-$J$9+360,360)&gt;5,MOD(ATAN2(O145,Q145)*180/PI()-$J$9+360,360)-360,MOD(ATAN2(O145,Q145)*180/PI()-$J$9+360,360))</f>
        <v>0.22060942401492412</v>
      </c>
      <c r="S145" s="7"/>
      <c r="T145" s="28">
        <f t="shared" ref="T145" si="27">360/40000*B145+T144</f>
        <v>0.36899999999991007</v>
      </c>
      <c r="U145" s="27">
        <f t="shared" ref="U145" si="28">T145*PI()/180</f>
        <v>6.4402649398575063E-3</v>
      </c>
      <c r="V145" s="7"/>
      <c r="W145" s="28">
        <f t="shared" ref="W145" ca="1" si="29">R145-T145</f>
        <v>-0.14839057598498595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40018</v>
      </c>
    </row>
    <row r="151" spans="1:26" x14ac:dyDescent="0.25">
      <c r="A151" t="s">
        <v>81</v>
      </c>
      <c r="B151">
        <v>40018</v>
      </c>
    </row>
    <row r="152" spans="1:26" x14ac:dyDescent="0.25">
      <c r="A152" s="32" t="s">
        <v>92</v>
      </c>
      <c r="B152" s="32">
        <v>-39977</v>
      </c>
    </row>
    <row r="153" spans="1:26" x14ac:dyDescent="0.25">
      <c r="A153" t="s">
        <v>87</v>
      </c>
      <c r="B153">
        <v>-39977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3.4793354617999808</v>
      </c>
      <c r="L3" s="36" t="s">
        <v>1</v>
      </c>
      <c r="M3" s="11">
        <v>-4102.1280923404502</v>
      </c>
      <c r="N3" s="10" t="s">
        <v>2</v>
      </c>
      <c r="O3" s="36">
        <v>4088.4538180810287</v>
      </c>
      <c r="Q3" s="117" t="s">
        <v>3</v>
      </c>
      <c r="R3" s="117"/>
      <c r="T3" s="49" t="s">
        <v>53</v>
      </c>
      <c r="U3" s="50">
        <v>43690</v>
      </c>
    </row>
    <row r="4" spans="1:21" ht="15.75" thickBot="1" x14ac:dyDescent="0.3">
      <c r="A4" t="s">
        <v>64</v>
      </c>
      <c r="I4" s="34" t="s">
        <v>4</v>
      </c>
      <c r="J4" s="34">
        <f>(M6+M12)/2</f>
        <v>-18.68457344874416</v>
      </c>
      <c r="L4" s="9" t="s">
        <v>5</v>
      </c>
      <c r="M4" s="13">
        <v>359.85066712881718</v>
      </c>
      <c r="N4" s="12" t="s">
        <v>6</v>
      </c>
      <c r="O4" s="9">
        <v>359.97821470017635</v>
      </c>
      <c r="Q4" s="2" t="s">
        <v>7</v>
      </c>
      <c r="R4" s="2">
        <f>MAX(AC20:AC149)</f>
        <v>0.23343685118075541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-172.27718971257798</v>
      </c>
      <c r="N5" s="14" t="s">
        <v>9</v>
      </c>
      <c r="O5" s="9">
        <v>-172.0940734886656</v>
      </c>
      <c r="Q5" s="5" t="s">
        <v>10</v>
      </c>
      <c r="R5" s="5">
        <f>MIN(AC20:AC149)</f>
        <v>-0.19474247848341975</v>
      </c>
      <c r="T5" s="49" t="s">
        <v>55</v>
      </c>
      <c r="U5" s="51">
        <v>21</v>
      </c>
    </row>
    <row r="6" spans="1:21" ht="15.75" thickBot="1" x14ac:dyDescent="0.3">
      <c r="A6" t="s">
        <v>65</v>
      </c>
      <c r="I6" s="33" t="s">
        <v>11</v>
      </c>
      <c r="J6" s="33">
        <f>(O3+O9)/2</f>
        <v>4083.1634075150032</v>
      </c>
      <c r="L6" s="38" t="s">
        <v>12</v>
      </c>
      <c r="M6" s="13">
        <v>-18.742805825389524</v>
      </c>
      <c r="N6" s="14" t="s">
        <v>13</v>
      </c>
      <c r="O6" s="9">
        <v>2.8509751244364381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-4097.0532784871812</v>
      </c>
      <c r="L7" s="39" t="s">
        <v>15</v>
      </c>
      <c r="M7" s="16">
        <f>SUM(M20:M84)</f>
        <v>1061.5456077864492</v>
      </c>
      <c r="N7" s="15" t="s">
        <v>15</v>
      </c>
      <c r="O7" s="37">
        <f>SUM(O20:O84)</f>
        <v>3430.5224620490358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-172.07482099328664</v>
      </c>
      <c r="L9" s="36" t="s">
        <v>18</v>
      </c>
      <c r="M9" s="11">
        <v>-4091.9784646339117</v>
      </c>
      <c r="N9" s="10" t="s">
        <v>19</v>
      </c>
      <c r="O9" s="36">
        <v>4077.8729969489777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-172.26184101530242</v>
      </c>
      <c r="L10" s="9" t="s">
        <v>21</v>
      </c>
      <c r="M10" s="13">
        <v>359.84943003706053</v>
      </c>
      <c r="N10" s="12" t="s">
        <v>22</v>
      </c>
      <c r="O10" s="9">
        <v>359.92557113064782</v>
      </c>
      <c r="T10" s="52"/>
    </row>
    <row r="11" spans="1:21" ht="15.75" thickBot="1" x14ac:dyDescent="0.3">
      <c r="I11" s="34" t="s">
        <v>23</v>
      </c>
      <c r="J11" s="34">
        <f>J9-J10</f>
        <v>0.18702002201578694</v>
      </c>
      <c r="L11" s="38" t="s">
        <v>24</v>
      </c>
      <c r="M11" s="13">
        <v>-172.2464923180269</v>
      </c>
      <c r="N11" s="14" t="s">
        <v>25</v>
      </c>
      <c r="O11" s="9">
        <v>-172.05556849790767</v>
      </c>
    </row>
    <row r="12" spans="1:21" x14ac:dyDescent="0.25">
      <c r="I12" s="9"/>
      <c r="J12" s="9"/>
      <c r="L12" s="38" t="s">
        <v>26</v>
      </c>
      <c r="M12" s="13">
        <v>-18.6263410720988</v>
      </c>
      <c r="N12" s="14" t="s">
        <v>27</v>
      </c>
      <c r="O12" s="9">
        <v>4.1076957991635235</v>
      </c>
    </row>
    <row r="13" spans="1:21" ht="15.75" thickBot="1" x14ac:dyDescent="0.3">
      <c r="I13" s="9"/>
      <c r="J13" s="9"/>
      <c r="L13" s="39" t="s">
        <v>15</v>
      </c>
      <c r="M13" s="16">
        <f>SUM(M85:M149)</f>
        <v>919.83443366099084</v>
      </c>
      <c r="N13" s="15" t="s">
        <v>15</v>
      </c>
      <c r="O13" s="37">
        <f>SUM(O85:O149)</f>
        <v>3350.9025332415345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13515</v>
      </c>
      <c r="D20" s="17">
        <v>11240</v>
      </c>
      <c r="E20" s="17">
        <v>12981</v>
      </c>
      <c r="F20" s="17">
        <v>15290</v>
      </c>
      <c r="G20" s="24"/>
      <c r="H20" s="7"/>
      <c r="I20" s="25">
        <f t="shared" ref="I20:J51" si="0">C20-E20</f>
        <v>534</v>
      </c>
      <c r="J20" s="24">
        <f t="shared" si="0"/>
        <v>-4050</v>
      </c>
      <c r="K20" s="7"/>
      <c r="L20" s="25">
        <f>$M$3*SIN(2*PI()/$M$4*(AA20+$M$5))+$M$6</f>
        <v>525.51475279666693</v>
      </c>
      <c r="M20" s="17">
        <f t="shared" ref="M20:M83" si="1">(I20-L20)^2</f>
        <v>71.99942010167176</v>
      </c>
      <c r="N20" s="17">
        <f>$O$3*COS(2*PI()/$O$4*(AA20+$O$5))+$O$6</f>
        <v>-4047.1094520363231</v>
      </c>
      <c r="O20" s="24">
        <f t="shared" ref="O20:O83" si="2">(J20-N20)^2</f>
        <v>8.3552675303167234</v>
      </c>
      <c r="P20" s="7"/>
      <c r="Q20" s="25">
        <f>I20-$J$4</f>
        <v>552.68457344874412</v>
      </c>
      <c r="R20" s="24">
        <f>J20-$J$3</f>
        <v>-4053.4793354618</v>
      </c>
      <c r="S20" s="7"/>
      <c r="T20" s="25">
        <f>Q20/$J$7</f>
        <v>-0.13489806841194421</v>
      </c>
      <c r="U20" s="24">
        <f>R20/$J$6</f>
        <v>-0.99273012880195532</v>
      </c>
      <c r="V20" s="7"/>
      <c r="W20" s="25">
        <f>(T20-U20*SIN(-$J$11*PI()/180))/(COS(-$J$11*PI()/180))</f>
        <v>-0.13813918401016681</v>
      </c>
      <c r="X20" s="24">
        <f>IF(MOD(ATAN2(U20,W20)*180/PI()-$J$9+360,360)&gt;5,MOD(ATAN2(U20,W20)*180/PI()-$J$9+360,360)-360,MOD(ATAN2(U20,W20)*180/PI()-$J$9+360,360))</f>
        <v>-3.2948553164260375E-3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2.3705144683573959E-2</v>
      </c>
      <c r="AD20" s="17">
        <f ca="1">INDIRECT("AC"&amp;AE20)-AC20</f>
        <v>-2.7210575102413731E-2</v>
      </c>
      <c r="AE20" s="17">
        <v>149</v>
      </c>
    </row>
    <row r="21" spans="1:31" s="17" customFormat="1" x14ac:dyDescent="0.25">
      <c r="A21" s="17">
        <v>1</v>
      </c>
      <c r="B21" s="17">
        <v>631</v>
      </c>
      <c r="C21" s="17">
        <v>13701</v>
      </c>
      <c r="D21" s="17">
        <v>11272</v>
      </c>
      <c r="E21" s="17">
        <v>12778</v>
      </c>
      <c r="F21" s="17">
        <v>15251</v>
      </c>
      <c r="G21" s="24"/>
      <c r="H21" s="7"/>
      <c r="I21" s="25">
        <f t="shared" si="0"/>
        <v>923</v>
      </c>
      <c r="J21" s="24">
        <f t="shared" si="0"/>
        <v>-3979</v>
      </c>
      <c r="K21" s="7"/>
      <c r="L21" s="25">
        <f t="shared" ref="L21:L84" si="3">$M$3*SIN(2*PI()/$M$4*(AA21+$M$5))+$M$6</f>
        <v>925.34526611167917</v>
      </c>
      <c r="M21" s="17">
        <f t="shared" si="1"/>
        <v>5.5002731345907145</v>
      </c>
      <c r="N21" s="17">
        <f t="shared" ref="N21:N84" si="4">$O$3*COS(2*PI()/$O$4*(AA21+$O$5))+$O$6</f>
        <v>-3971.8400070784337</v>
      </c>
      <c r="O21" s="24">
        <f t="shared" si="2"/>
        <v>51.265498636879514</v>
      </c>
      <c r="P21" s="7"/>
      <c r="Q21" s="25">
        <f t="shared" ref="Q21:Q84" si="5">I21-$J$4</f>
        <v>941.68457344874412</v>
      </c>
      <c r="R21" s="24">
        <f t="shared" ref="R21:R84" si="6">J21-$J$3</f>
        <v>-3982.4793354618</v>
      </c>
      <c r="S21" s="7"/>
      <c r="T21" s="25">
        <f t="shared" ref="T21:T84" si="7">Q21/$J$7</f>
        <v>-0.2298443562824394</v>
      </c>
      <c r="U21" s="24">
        <f t="shared" ref="U21:U84" si="8">R21/$J$6</f>
        <v>-0.97534165008730833</v>
      </c>
      <c r="V21" s="7"/>
      <c r="W21" s="25">
        <f t="shared" ref="W21:W84" si="9">(T21-U21*SIN(-$J$11*PI()/180))/(COS(-$J$11*PI()/180))</f>
        <v>-0.23302921948463076</v>
      </c>
      <c r="X21" s="24">
        <f t="shared" ref="X21:X83" si="10">MOD(ATAN2(U21,W21)*180/PI()-$J$9+360,360)</f>
        <v>5.512063568870758</v>
      </c>
      <c r="Y21" s="7"/>
      <c r="Z21" s="25">
        <f t="shared" ref="Z21:Z84" si="11">B21</f>
        <v>631</v>
      </c>
      <c r="AA21" s="17">
        <f>360/40000*Z21+AA20</f>
        <v>5.6519999999999992</v>
      </c>
      <c r="AB21" s="24">
        <f t="shared" ref="AB21:AB84" si="12">AA21*PI()/180</f>
        <v>9.8646009322719483E-2</v>
      </c>
      <c r="AC21" s="17">
        <f t="shared" ref="AC21:AC84" si="13">X21-AA21</f>
        <v>-0.13993643112924126</v>
      </c>
      <c r="AD21" s="17">
        <f t="shared" ref="AD21:AD83" ca="1" si="14">INDIRECT("AC"&amp;AE21)-AC21</f>
        <v>1.3469114786391678E-2</v>
      </c>
      <c r="AE21" s="17">
        <v>148</v>
      </c>
    </row>
    <row r="22" spans="1:31" s="17" customFormat="1" x14ac:dyDescent="0.25">
      <c r="A22" s="17">
        <v>2</v>
      </c>
      <c r="B22" s="17">
        <v>637</v>
      </c>
      <c r="C22" s="17">
        <v>13899</v>
      </c>
      <c r="D22" s="17">
        <v>11333</v>
      </c>
      <c r="E22" s="17">
        <v>12584</v>
      </c>
      <c r="F22" s="17">
        <v>15190</v>
      </c>
      <c r="G22" s="24"/>
      <c r="H22" s="7"/>
      <c r="I22" s="25">
        <f t="shared" si="0"/>
        <v>1315</v>
      </c>
      <c r="J22" s="24">
        <f t="shared" si="0"/>
        <v>-3857</v>
      </c>
      <c r="K22" s="7"/>
      <c r="L22" s="25">
        <f t="shared" si="3"/>
        <v>1319.5574848247888</v>
      </c>
      <c r="M22" s="17">
        <f t="shared" si="1"/>
        <v>20.7706679281806</v>
      </c>
      <c r="N22" s="17">
        <f>$O$3*COS(2*PI()/$O$4*(AA22+$O$5))+$O$6</f>
        <v>-3856.2787944239872</v>
      </c>
      <c r="O22" s="24">
        <f>(J22-N22)^2</f>
        <v>0.52013748287200523</v>
      </c>
      <c r="P22" s="7"/>
      <c r="Q22" s="25">
        <f t="shared" si="5"/>
        <v>1333.6845734487442</v>
      </c>
      <c r="R22" s="24">
        <f t="shared" si="6"/>
        <v>-3860.4793354618</v>
      </c>
      <c r="S22" s="7"/>
      <c r="T22" s="25">
        <f t="shared" si="7"/>
        <v>-0.32552287773548344</v>
      </c>
      <c r="U22" s="24">
        <f t="shared" si="8"/>
        <v>-0.9454628556762249</v>
      </c>
      <c r="V22" s="7"/>
      <c r="W22" s="25">
        <f t="shared" si="9"/>
        <v>-0.32861072246892947</v>
      </c>
      <c r="X22" s="24">
        <f t="shared" si="10"/>
        <v>11.240533254916159</v>
      </c>
      <c r="Y22" s="7"/>
      <c r="Z22" s="25">
        <f t="shared" si="11"/>
        <v>637</v>
      </c>
      <c r="AA22" s="17">
        <f t="shared" ref="AA22:AA85" si="15">360/40000*Z22+AA21</f>
        <v>11.384999999999998</v>
      </c>
      <c r="AB22" s="24">
        <f t="shared" si="12"/>
        <v>0.19870573533955438</v>
      </c>
      <c r="AC22" s="17">
        <f t="shared" si="13"/>
        <v>-0.1444667450838395</v>
      </c>
      <c r="AD22" s="17">
        <f t="shared" ca="1" si="14"/>
        <v>4.2520857593491002E-2</v>
      </c>
      <c r="AE22" s="17">
        <v>147</v>
      </c>
    </row>
    <row r="23" spans="1:31" s="17" customFormat="1" x14ac:dyDescent="0.25">
      <c r="A23" s="17">
        <v>3</v>
      </c>
      <c r="B23" s="17">
        <v>632</v>
      </c>
      <c r="C23" s="17">
        <v>14089</v>
      </c>
      <c r="D23" s="17">
        <v>11407</v>
      </c>
      <c r="E23" s="17">
        <v>12393</v>
      </c>
      <c r="F23" s="17">
        <v>15115</v>
      </c>
      <c r="G23" s="24"/>
      <c r="H23" s="7"/>
      <c r="I23" s="25">
        <f t="shared" si="0"/>
        <v>1696</v>
      </c>
      <c r="J23" s="24">
        <f t="shared" si="0"/>
        <v>-3708</v>
      </c>
      <c r="K23" s="7"/>
      <c r="L23" s="25">
        <f t="shared" si="3"/>
        <v>1697.4437993353586</v>
      </c>
      <c r="M23" s="17">
        <f t="shared" si="1"/>
        <v>2.0845565207818271</v>
      </c>
      <c r="N23" s="17">
        <f t="shared" si="4"/>
        <v>-3703.4644612847114</v>
      </c>
      <c r="O23" s="24">
        <f t="shared" si="2"/>
        <v>20.571111437881463</v>
      </c>
      <c r="P23" s="7"/>
      <c r="Q23" s="25">
        <f t="shared" si="5"/>
        <v>1714.6845734487442</v>
      </c>
      <c r="R23" s="24">
        <f t="shared" si="6"/>
        <v>-3711.4793354618</v>
      </c>
      <c r="S23" s="7"/>
      <c r="T23" s="25">
        <f t="shared" si="7"/>
        <v>-0.41851654271918182</v>
      </c>
      <c r="U23" s="24">
        <f t="shared" si="8"/>
        <v>-0.90897154119055734</v>
      </c>
      <c r="V23" s="7"/>
      <c r="W23" s="25">
        <f t="shared" si="9"/>
        <v>-0.42148577057736814</v>
      </c>
      <c r="X23" s="24">
        <f t="shared" si="10"/>
        <v>16.951751042956062</v>
      </c>
      <c r="Y23" s="7"/>
      <c r="Z23" s="25">
        <f t="shared" si="11"/>
        <v>632</v>
      </c>
      <c r="AA23" s="17">
        <f t="shared" si="15"/>
        <v>17.072999999999997</v>
      </c>
      <c r="AB23" s="24">
        <f t="shared" si="12"/>
        <v>0.29798006319299181</v>
      </c>
      <c r="AC23" s="17">
        <f t="shared" si="13"/>
        <v>-0.12124895704393523</v>
      </c>
      <c r="AD23" s="17">
        <f t="shared" ca="1" si="14"/>
        <v>2.2219810532167372E-2</v>
      </c>
      <c r="AE23" s="17">
        <v>146</v>
      </c>
    </row>
    <row r="24" spans="1:31" s="17" customFormat="1" x14ac:dyDescent="0.25">
      <c r="A24" s="17">
        <v>4</v>
      </c>
      <c r="B24" s="17">
        <v>621</v>
      </c>
      <c r="C24" s="17">
        <v>14267</v>
      </c>
      <c r="D24" s="17">
        <v>11498</v>
      </c>
      <c r="E24" s="17">
        <v>12218</v>
      </c>
      <c r="F24" s="17">
        <v>15022</v>
      </c>
      <c r="G24" s="24"/>
      <c r="H24" s="7"/>
      <c r="I24" s="25">
        <f t="shared" si="0"/>
        <v>2049</v>
      </c>
      <c r="J24" s="24">
        <f t="shared" si="0"/>
        <v>-3524</v>
      </c>
      <c r="K24" s="7"/>
      <c r="L24" s="25">
        <f t="shared" si="3"/>
        <v>2052.2985468423885</v>
      </c>
      <c r="M24" s="17">
        <f t="shared" si="1"/>
        <v>10.880411271431356</v>
      </c>
      <c r="N24" s="17">
        <f t="shared" si="4"/>
        <v>-3517.7456606567007</v>
      </c>
      <c r="O24" s="24">
        <f t="shared" si="2"/>
        <v>39.116760621141609</v>
      </c>
      <c r="P24" s="7"/>
      <c r="Q24" s="25">
        <f t="shared" si="5"/>
        <v>2067.6845734487442</v>
      </c>
      <c r="R24" s="24">
        <f t="shared" si="6"/>
        <v>-3527.4793354618</v>
      </c>
      <c r="S24" s="7"/>
      <c r="T24" s="25">
        <f t="shared" si="7"/>
        <v>-0.50467602759909136</v>
      </c>
      <c r="U24" s="24">
        <f t="shared" si="8"/>
        <v>-0.86390844142302148</v>
      </c>
      <c r="V24" s="7"/>
      <c r="W24" s="25">
        <f t="shared" si="9"/>
        <v>-0.50749862278106805</v>
      </c>
      <c r="X24" s="24">
        <f t="shared" si="10"/>
        <v>22.506710482638539</v>
      </c>
      <c r="Y24" s="7"/>
      <c r="Z24" s="25">
        <f t="shared" si="11"/>
        <v>621</v>
      </c>
      <c r="AA24" s="17">
        <f t="shared" si="15"/>
        <v>22.661999999999995</v>
      </c>
      <c r="AB24" s="24">
        <f t="shared" si="12"/>
        <v>0.39552651508695491</v>
      </c>
      <c r="AC24" s="17">
        <f t="shared" si="13"/>
        <v>-0.15528951736145657</v>
      </c>
      <c r="AD24" s="17">
        <f t="shared" ca="1" si="14"/>
        <v>6.0386851872710423E-2</v>
      </c>
      <c r="AE24" s="17">
        <v>145</v>
      </c>
    </row>
    <row r="25" spans="1:31" s="17" customFormat="1" x14ac:dyDescent="0.25">
      <c r="A25" s="17">
        <v>5</v>
      </c>
      <c r="B25" s="17">
        <v>623</v>
      </c>
      <c r="C25" s="17">
        <v>14437</v>
      </c>
      <c r="D25" s="17">
        <v>11614</v>
      </c>
      <c r="E25" s="17">
        <v>12052</v>
      </c>
      <c r="F25" s="17">
        <v>14911</v>
      </c>
      <c r="G25" s="24"/>
      <c r="H25" s="7"/>
      <c r="I25" s="25">
        <f t="shared" si="0"/>
        <v>2385</v>
      </c>
      <c r="J25" s="24">
        <f t="shared" si="0"/>
        <v>-3297</v>
      </c>
      <c r="K25" s="7"/>
      <c r="L25" s="25">
        <f t="shared" si="3"/>
        <v>2388.4900283339634</v>
      </c>
      <c r="M25" s="17">
        <f t="shared" si="1"/>
        <v>12.180297771867604</v>
      </c>
      <c r="N25" s="17">
        <f t="shared" si="4"/>
        <v>-3297.7919362544862</v>
      </c>
      <c r="O25" s="24">
        <f t="shared" si="2"/>
        <v>0.62716303116970284</v>
      </c>
      <c r="P25" s="7"/>
      <c r="Q25" s="25">
        <f t="shared" si="5"/>
        <v>2403.6845734487442</v>
      </c>
      <c r="R25" s="24">
        <f t="shared" si="6"/>
        <v>-3300.4793354618</v>
      </c>
      <c r="S25" s="7"/>
      <c r="T25" s="25">
        <f t="shared" si="7"/>
        <v>-0.58668618884455759</v>
      </c>
      <c r="U25" s="24">
        <f t="shared" si="8"/>
        <v>-0.80831429116633335</v>
      </c>
      <c r="V25" s="7"/>
      <c r="W25" s="25">
        <f t="shared" si="9"/>
        <v>-0.58932775456230857</v>
      </c>
      <c r="X25" s="24">
        <f t="shared" si="10"/>
        <v>28.169954110801882</v>
      </c>
      <c r="Y25" s="7"/>
      <c r="Z25" s="25">
        <f t="shared" si="11"/>
        <v>623</v>
      </c>
      <c r="AA25" s="17">
        <f t="shared" si="15"/>
        <v>28.268999999999995</v>
      </c>
      <c r="AB25" s="24">
        <f t="shared" si="12"/>
        <v>0.4933871262462769</v>
      </c>
      <c r="AC25" s="17">
        <f t="shared" si="13"/>
        <v>-9.9045889198112746E-2</v>
      </c>
      <c r="AD25" s="17">
        <f t="shared" ca="1" si="14"/>
        <v>3.6077850913422083E-2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14591</v>
      </c>
      <c r="D26" s="17">
        <v>11737</v>
      </c>
      <c r="E26" s="17">
        <v>11896</v>
      </c>
      <c r="F26" s="17">
        <v>14789</v>
      </c>
      <c r="G26" s="24"/>
      <c r="H26" s="7"/>
      <c r="I26" s="25">
        <f t="shared" si="0"/>
        <v>2695</v>
      </c>
      <c r="J26" s="24">
        <f t="shared" si="0"/>
        <v>-3052</v>
      </c>
      <c r="K26" s="7"/>
      <c r="L26" s="25">
        <f t="shared" si="3"/>
        <v>2698.2483792240396</v>
      </c>
      <c r="M26" s="17">
        <f t="shared" si="1"/>
        <v>10.551967583171994</v>
      </c>
      <c r="N26" s="17">
        <f t="shared" si="4"/>
        <v>-3049.2435259384256</v>
      </c>
      <c r="O26" s="24">
        <f t="shared" si="2"/>
        <v>7.598149252132516</v>
      </c>
      <c r="P26" s="7"/>
      <c r="Q26" s="25">
        <f t="shared" si="5"/>
        <v>2713.6845734487442</v>
      </c>
      <c r="R26" s="24">
        <f t="shared" si="6"/>
        <v>-3055.4793354618</v>
      </c>
      <c r="S26" s="7"/>
      <c r="T26" s="25">
        <f t="shared" si="7"/>
        <v>-0.66235032570793428</v>
      </c>
      <c r="U26" s="24">
        <f t="shared" si="8"/>
        <v>-0.74831179419325577</v>
      </c>
      <c r="V26" s="7"/>
      <c r="W26" s="25">
        <f t="shared" si="9"/>
        <v>-0.66479643875220384</v>
      </c>
      <c r="X26" s="24">
        <f t="shared" si="10"/>
        <v>33.692547989310469</v>
      </c>
      <c r="Y26" s="7"/>
      <c r="Z26" s="25">
        <f t="shared" si="11"/>
        <v>616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-0.12045201068952593</v>
      </c>
      <c r="AD26" s="17">
        <f t="shared" ca="1" si="14"/>
        <v>8.7309052720662805E-2</v>
      </c>
      <c r="AE26" s="17">
        <v>143</v>
      </c>
    </row>
    <row r="27" spans="1:31" s="17" customFormat="1" x14ac:dyDescent="0.25">
      <c r="A27" s="17">
        <v>7</v>
      </c>
      <c r="B27" s="17">
        <v>608</v>
      </c>
      <c r="C27" s="17">
        <v>14732</v>
      </c>
      <c r="D27" s="17">
        <v>11871</v>
      </c>
      <c r="E27" s="17">
        <v>11753</v>
      </c>
      <c r="F27" s="17">
        <v>14647</v>
      </c>
      <c r="G27" s="24"/>
      <c r="H27" s="7"/>
      <c r="I27" s="25">
        <f t="shared" si="0"/>
        <v>2979</v>
      </c>
      <c r="J27" s="24">
        <f t="shared" si="0"/>
        <v>-2776</v>
      </c>
      <c r="K27" s="7"/>
      <c r="L27" s="25">
        <f t="shared" si="3"/>
        <v>2979.0492788715128</v>
      </c>
      <c r="M27" s="17">
        <f t="shared" si="1"/>
        <v>2.4284071775747748E-3</v>
      </c>
      <c r="N27" s="17">
        <f t="shared" si="4"/>
        <v>-2775.9091655399679</v>
      </c>
      <c r="O27" s="24">
        <f t="shared" si="2"/>
        <v>8.2508991293151947E-3</v>
      </c>
      <c r="P27" s="7"/>
      <c r="Q27" s="25">
        <f t="shared" si="5"/>
        <v>2997.6845734487442</v>
      </c>
      <c r="R27" s="24">
        <f t="shared" si="6"/>
        <v>-2779.4793354618</v>
      </c>
      <c r="S27" s="7"/>
      <c r="T27" s="25">
        <f t="shared" si="7"/>
        <v>-0.73166843818922123</v>
      </c>
      <c r="U27" s="24">
        <f t="shared" si="8"/>
        <v>-0.68071714454195209</v>
      </c>
      <c r="V27" s="7"/>
      <c r="W27" s="25">
        <f t="shared" si="9"/>
        <v>-0.73389428300456649</v>
      </c>
      <c r="X27" s="24">
        <f t="shared" si="10"/>
        <v>39.227632423637772</v>
      </c>
      <c r="Y27" s="7"/>
      <c r="Z27" s="25">
        <f t="shared" si="11"/>
        <v>608</v>
      </c>
      <c r="AA27" s="17">
        <f t="shared" si="15"/>
        <v>39.284999999999997</v>
      </c>
      <c r="AB27" s="24">
        <f t="shared" si="12"/>
        <v>0.68565259664597233</v>
      </c>
      <c r="AC27" s="17">
        <f t="shared" si="13"/>
        <v>-5.7367576362224781E-2</v>
      </c>
      <c r="AD27" s="17">
        <f t="shared" ca="1" si="14"/>
        <v>2.9880686918041022E-2</v>
      </c>
      <c r="AE27" s="17">
        <v>142</v>
      </c>
    </row>
    <row r="28" spans="1:31" s="17" customFormat="1" x14ac:dyDescent="0.25">
      <c r="A28" s="17">
        <v>8</v>
      </c>
      <c r="B28" s="17">
        <v>629</v>
      </c>
      <c r="C28" s="17">
        <v>14856</v>
      </c>
      <c r="D28" s="17">
        <v>12025</v>
      </c>
      <c r="E28" s="17">
        <v>11617</v>
      </c>
      <c r="F28" s="17">
        <v>14489</v>
      </c>
      <c r="G28" s="24"/>
      <c r="H28" s="7"/>
      <c r="I28" s="25">
        <f t="shared" si="0"/>
        <v>3239</v>
      </c>
      <c r="J28" s="24">
        <f t="shared" si="0"/>
        <v>-2464</v>
      </c>
      <c r="K28" s="7"/>
      <c r="L28" s="25">
        <f t="shared" si="3"/>
        <v>3240.7420478530462</v>
      </c>
      <c r="M28" s="17">
        <f t="shared" si="1"/>
        <v>3.0347307223028324</v>
      </c>
      <c r="N28" s="17">
        <f t="shared" si="4"/>
        <v>-2466.5098072112396</v>
      </c>
      <c r="O28" s="24">
        <f t="shared" si="2"/>
        <v>6.2991322375903183</v>
      </c>
      <c r="P28" s="7"/>
      <c r="Q28" s="25">
        <f t="shared" si="5"/>
        <v>3257.6845734487442</v>
      </c>
      <c r="R28" s="24">
        <f t="shared" si="6"/>
        <v>-2467.4793354618</v>
      </c>
      <c r="S28" s="7"/>
      <c r="T28" s="25">
        <f t="shared" si="7"/>
        <v>-0.79512868201011777</v>
      </c>
      <c r="U28" s="24">
        <f t="shared" si="8"/>
        <v>-0.60430580145786961</v>
      </c>
      <c r="V28" s="7"/>
      <c r="W28" s="25">
        <f t="shared" si="9"/>
        <v>-0.79710544858539656</v>
      </c>
      <c r="X28" s="24">
        <f t="shared" si="10"/>
        <v>44.908134745868438</v>
      </c>
      <c r="Y28" s="7"/>
      <c r="Z28" s="25">
        <f t="shared" si="11"/>
        <v>629</v>
      </c>
      <c r="AA28" s="17">
        <f t="shared" si="15"/>
        <v>44.945999999999998</v>
      </c>
      <c r="AB28" s="24">
        <f t="shared" si="12"/>
        <v>0.78445568560137136</v>
      </c>
      <c r="AC28" s="17">
        <f t="shared" si="13"/>
        <v>-3.7865254131560278E-2</v>
      </c>
      <c r="AD28" s="17">
        <f t="shared" ca="1" si="14"/>
        <v>-1.9887481565277199E-3</v>
      </c>
      <c r="AE28" s="17">
        <v>141</v>
      </c>
    </row>
    <row r="29" spans="1:31" s="17" customFormat="1" x14ac:dyDescent="0.25">
      <c r="A29" s="17">
        <v>9</v>
      </c>
      <c r="B29" s="17">
        <v>633</v>
      </c>
      <c r="C29" s="17">
        <v>14967</v>
      </c>
      <c r="D29" s="17">
        <v>12190</v>
      </c>
      <c r="E29" s="17">
        <v>11501</v>
      </c>
      <c r="F29" s="17">
        <v>14316</v>
      </c>
      <c r="G29" s="24"/>
      <c r="H29" s="7"/>
      <c r="I29" s="25">
        <f t="shared" si="0"/>
        <v>3466</v>
      </c>
      <c r="J29" s="24">
        <f t="shared" si="0"/>
        <v>-2126</v>
      </c>
      <c r="K29" s="7"/>
      <c r="L29" s="25">
        <f t="shared" si="3"/>
        <v>3471.9701042295451</v>
      </c>
      <c r="M29" s="17">
        <f t="shared" si="1"/>
        <v>35.642144511632125</v>
      </c>
      <c r="N29" s="17">
        <f t="shared" si="4"/>
        <v>-2130.8301249766482</v>
      </c>
      <c r="O29" s="24">
        <f t="shared" si="2"/>
        <v>23.330107290040981</v>
      </c>
      <c r="P29" s="7"/>
      <c r="Q29" s="25">
        <f t="shared" si="5"/>
        <v>3484.6845734487442</v>
      </c>
      <c r="R29" s="24">
        <f t="shared" si="6"/>
        <v>-2129.4793354618</v>
      </c>
      <c r="S29" s="7"/>
      <c r="T29" s="25">
        <f t="shared" si="7"/>
        <v>-0.85053435642297737</v>
      </c>
      <c r="U29" s="24">
        <f t="shared" si="8"/>
        <v>-0.52152684645011371</v>
      </c>
      <c r="V29" s="7"/>
      <c r="W29" s="25">
        <f t="shared" si="9"/>
        <v>-0.85224121715713053</v>
      </c>
      <c r="X29" s="24">
        <f t="shared" si="10"/>
        <v>50.610378914540831</v>
      </c>
      <c r="Y29" s="7"/>
      <c r="Z29" s="25">
        <f t="shared" si="11"/>
        <v>633</v>
      </c>
      <c r="AA29" s="17">
        <f t="shared" si="15"/>
        <v>50.643000000000001</v>
      </c>
      <c r="AB29" s="24">
        <f t="shared" si="12"/>
        <v>0.88388709308748836</v>
      </c>
      <c r="AC29" s="17">
        <f t="shared" si="13"/>
        <v>-3.2621085459169308E-2</v>
      </c>
      <c r="AD29" s="17">
        <f t="shared" ca="1" si="14"/>
        <v>-1.4728357853996954E-3</v>
      </c>
      <c r="AE29" s="17">
        <v>140</v>
      </c>
    </row>
    <row r="30" spans="1:31" s="17" customFormat="1" x14ac:dyDescent="0.25">
      <c r="A30" s="17">
        <v>10</v>
      </c>
      <c r="B30" s="17">
        <v>633</v>
      </c>
      <c r="C30" s="17">
        <v>15086</v>
      </c>
      <c r="D30" s="17">
        <v>12378</v>
      </c>
      <c r="E30" s="17">
        <v>11415</v>
      </c>
      <c r="F30" s="17">
        <v>14150</v>
      </c>
      <c r="G30" s="24"/>
      <c r="H30" s="7"/>
      <c r="I30" s="25">
        <f t="shared" si="0"/>
        <v>3671</v>
      </c>
      <c r="J30" s="24">
        <f t="shared" si="0"/>
        <v>-1772</v>
      </c>
      <c r="K30" s="7"/>
      <c r="L30" s="25">
        <f t="shared" si="3"/>
        <v>3668.6866834130051</v>
      </c>
      <c r="M30" s="17">
        <f t="shared" si="1"/>
        <v>5.3514336316658033</v>
      </c>
      <c r="N30" s="17">
        <f t="shared" si="4"/>
        <v>-1774.0704058087656</v>
      </c>
      <c r="O30" s="24">
        <f t="shared" si="2"/>
        <v>4.2865802129703363</v>
      </c>
      <c r="P30" s="7"/>
      <c r="Q30" s="25">
        <f t="shared" si="5"/>
        <v>3689.6845734487442</v>
      </c>
      <c r="R30" s="24">
        <f t="shared" si="6"/>
        <v>-1775.4793354618</v>
      </c>
      <c r="S30" s="7"/>
      <c r="T30" s="25">
        <f t="shared" si="7"/>
        <v>-0.90057031789714581</v>
      </c>
      <c r="U30" s="24">
        <f t="shared" si="8"/>
        <v>-0.43482936102778941</v>
      </c>
      <c r="V30" s="7"/>
      <c r="W30" s="25">
        <f t="shared" si="9"/>
        <v>-0.90199445360446073</v>
      </c>
      <c r="X30" s="24">
        <f t="shared" si="10"/>
        <v>56.337247490113384</v>
      </c>
      <c r="Y30" s="7"/>
      <c r="Z30" s="25">
        <f t="shared" si="11"/>
        <v>633</v>
      </c>
      <c r="AA30" s="17">
        <f t="shared" si="15"/>
        <v>56.34</v>
      </c>
      <c r="AB30" s="24">
        <f t="shared" si="12"/>
        <v>0.98331850057360526</v>
      </c>
      <c r="AC30" s="17">
        <f t="shared" si="13"/>
        <v>-2.7525098866192366E-3</v>
      </c>
      <c r="AD30" s="17">
        <f t="shared" ca="1" si="14"/>
        <v>4.7218921482659937E-2</v>
      </c>
      <c r="AE30" s="17">
        <v>139</v>
      </c>
    </row>
    <row r="31" spans="1:31" s="17" customFormat="1" x14ac:dyDescent="0.25">
      <c r="A31" s="17">
        <v>11</v>
      </c>
      <c r="B31" s="17">
        <v>632</v>
      </c>
      <c r="C31" s="17">
        <v>15166</v>
      </c>
      <c r="D31" s="17">
        <v>12573</v>
      </c>
      <c r="E31" s="17">
        <v>11334</v>
      </c>
      <c r="F31" s="17">
        <v>13967</v>
      </c>
      <c r="G31" s="24"/>
      <c r="H31" s="7"/>
      <c r="I31" s="25">
        <f t="shared" si="0"/>
        <v>3832</v>
      </c>
      <c r="J31" s="24">
        <f t="shared" si="0"/>
        <v>-1394</v>
      </c>
      <c r="K31" s="7"/>
      <c r="L31" s="25">
        <f t="shared" si="3"/>
        <v>3828.7233726750555</v>
      </c>
      <c r="M31" s="17">
        <f t="shared" si="1"/>
        <v>10.736286626572666</v>
      </c>
      <c r="N31" s="17">
        <f t="shared" si="4"/>
        <v>-1400.3585704291875</v>
      </c>
      <c r="O31" s="24">
        <f t="shared" si="2"/>
        <v>40.431417902937277</v>
      </c>
      <c r="P31" s="7"/>
      <c r="Q31" s="25">
        <f t="shared" si="5"/>
        <v>3850.6845734487442</v>
      </c>
      <c r="R31" s="24">
        <f t="shared" si="6"/>
        <v>-1397.4793354618</v>
      </c>
      <c r="S31" s="7"/>
      <c r="T31" s="25">
        <f t="shared" si="7"/>
        <v>-0.93986685349393173</v>
      </c>
      <c r="U31" s="24">
        <f t="shared" si="8"/>
        <v>-0.34225407998361257</v>
      </c>
      <c r="V31" s="7"/>
      <c r="W31" s="25">
        <f t="shared" si="9"/>
        <v>-0.94098902109294469</v>
      </c>
      <c r="X31" s="24">
        <f t="shared" si="10"/>
        <v>62.087613800118106</v>
      </c>
      <c r="Y31" s="7"/>
      <c r="Z31" s="25">
        <f t="shared" si="11"/>
        <v>632</v>
      </c>
      <c r="AA31" s="17">
        <f t="shared" si="15"/>
        <v>62.028000000000006</v>
      </c>
      <c r="AB31" s="24">
        <f t="shared" si="12"/>
        <v>1.0825928284270427</v>
      </c>
      <c r="AC31" s="17">
        <f t="shared" si="13"/>
        <v>5.9613800118100357E-2</v>
      </c>
      <c r="AD31" s="17">
        <f t="shared" ca="1" si="14"/>
        <v>1.6981571212895119E-2</v>
      </c>
      <c r="AE31" s="17">
        <v>138</v>
      </c>
    </row>
    <row r="32" spans="1:31" s="17" customFormat="1" x14ac:dyDescent="0.25">
      <c r="A32" s="17">
        <v>12</v>
      </c>
      <c r="B32" s="17">
        <v>635</v>
      </c>
      <c r="C32" s="17">
        <v>15221</v>
      </c>
      <c r="D32" s="17">
        <v>12758</v>
      </c>
      <c r="E32" s="17">
        <v>11269</v>
      </c>
      <c r="F32" s="17">
        <v>13765</v>
      </c>
      <c r="G32" s="24"/>
      <c r="H32" s="7"/>
      <c r="I32" s="25">
        <f t="shared" si="0"/>
        <v>3952</v>
      </c>
      <c r="J32" s="24">
        <f t="shared" si="0"/>
        <v>-1007</v>
      </c>
      <c r="K32" s="7"/>
      <c r="L32" s="25">
        <f t="shared" si="3"/>
        <v>3951.3286608881108</v>
      </c>
      <c r="M32" s="17">
        <f t="shared" si="1"/>
        <v>0.45069620315219383</v>
      </c>
      <c r="N32" s="17">
        <f t="shared" si="4"/>
        <v>-1010.9607717660007</v>
      </c>
      <c r="O32" s="24">
        <f t="shared" si="2"/>
        <v>15.68771298234811</v>
      </c>
      <c r="P32" s="7"/>
      <c r="Q32" s="25">
        <f t="shared" si="5"/>
        <v>3970.6845734487442</v>
      </c>
      <c r="R32" s="24">
        <f t="shared" si="6"/>
        <v>-1010.4793354618</v>
      </c>
      <c r="S32" s="7"/>
      <c r="T32" s="25">
        <f t="shared" si="7"/>
        <v>-0.96915619679588394</v>
      </c>
      <c r="U32" s="24">
        <f t="shared" si="8"/>
        <v>-0.24747462558124111</v>
      </c>
      <c r="V32" s="7"/>
      <c r="W32" s="25">
        <f t="shared" si="9"/>
        <v>-0.96996914827459813</v>
      </c>
      <c r="X32" s="24">
        <f t="shared" si="10"/>
        <v>67.761920914194945</v>
      </c>
      <c r="Y32" s="7"/>
      <c r="Z32" s="25">
        <f t="shared" si="11"/>
        <v>635</v>
      </c>
      <c r="AA32" s="17">
        <f t="shared" si="15"/>
        <v>67.743000000000009</v>
      </c>
      <c r="AB32" s="24">
        <f t="shared" si="12"/>
        <v>1.1823383951785187</v>
      </c>
      <c r="AC32" s="17">
        <f t="shared" si="13"/>
        <v>1.8920914194936245E-2</v>
      </c>
      <c r="AD32" s="17">
        <f t="shared" ca="1" si="14"/>
        <v>3.9438220715879879E-2</v>
      </c>
      <c r="AE32" s="17">
        <v>137</v>
      </c>
    </row>
    <row r="33" spans="1:31" s="17" customFormat="1" x14ac:dyDescent="0.25">
      <c r="A33" s="17">
        <v>13</v>
      </c>
      <c r="B33" s="17">
        <v>606</v>
      </c>
      <c r="C33" s="17">
        <v>15272</v>
      </c>
      <c r="D33" s="17">
        <v>12956</v>
      </c>
      <c r="E33" s="17">
        <v>11235</v>
      </c>
      <c r="F33" s="17">
        <v>13588</v>
      </c>
      <c r="G33" s="24"/>
      <c r="H33" s="7"/>
      <c r="I33" s="25">
        <f t="shared" si="0"/>
        <v>4037</v>
      </c>
      <c r="J33" s="24">
        <f t="shared" si="0"/>
        <v>-632</v>
      </c>
      <c r="K33" s="7"/>
      <c r="L33" s="25">
        <f t="shared" si="3"/>
        <v>4031.5135661144991</v>
      </c>
      <c r="M33" s="17">
        <f t="shared" si="1"/>
        <v>30.100956779972513</v>
      </c>
      <c r="N33" s="17">
        <f t="shared" si="4"/>
        <v>-629.89091677981821</v>
      </c>
      <c r="O33" s="24">
        <f t="shared" si="2"/>
        <v>4.4482320296523783</v>
      </c>
      <c r="P33" s="7"/>
      <c r="Q33" s="25">
        <f t="shared" si="5"/>
        <v>4055.6845734487442</v>
      </c>
      <c r="R33" s="24">
        <f t="shared" si="6"/>
        <v>-635.47933546180002</v>
      </c>
      <c r="S33" s="7"/>
      <c r="T33" s="25">
        <f t="shared" si="7"/>
        <v>-0.98990281496810018</v>
      </c>
      <c r="U33" s="24">
        <f t="shared" si="8"/>
        <v>-0.15563406898979587</v>
      </c>
      <c r="V33" s="7"/>
      <c r="W33" s="25">
        <f t="shared" si="9"/>
        <v>-0.99041609775224637</v>
      </c>
      <c r="X33" s="24">
        <f t="shared" si="10"/>
        <v>73.144385942318593</v>
      </c>
      <c r="Y33" s="7"/>
      <c r="Z33" s="25">
        <f t="shared" si="11"/>
        <v>606</v>
      </c>
      <c r="AA33" s="17">
        <f t="shared" si="15"/>
        <v>73.197000000000003</v>
      </c>
      <c r="AB33" s="24">
        <f t="shared" si="12"/>
        <v>1.2775286525822893</v>
      </c>
      <c r="AC33" s="17">
        <f t="shared" si="13"/>
        <v>-5.2614057681410031E-2</v>
      </c>
      <c r="AD33" s="17">
        <f t="shared" ca="1" si="14"/>
        <v>5.7780048343502699E-2</v>
      </c>
      <c r="AE33" s="17">
        <v>136</v>
      </c>
    </row>
    <row r="34" spans="1:31" s="17" customFormat="1" x14ac:dyDescent="0.25">
      <c r="A34" s="17">
        <v>14</v>
      </c>
      <c r="B34" s="17">
        <v>612</v>
      </c>
      <c r="C34" s="17">
        <v>15291</v>
      </c>
      <c r="D34" s="17">
        <v>13149</v>
      </c>
      <c r="E34" s="17">
        <v>11215</v>
      </c>
      <c r="F34" s="17">
        <v>13392</v>
      </c>
      <c r="G34" s="24"/>
      <c r="H34" s="7"/>
      <c r="I34" s="25">
        <f t="shared" si="0"/>
        <v>4076</v>
      </c>
      <c r="J34" s="24">
        <f t="shared" si="0"/>
        <v>-243</v>
      </c>
      <c r="K34" s="7"/>
      <c r="L34" s="25">
        <f t="shared" si="3"/>
        <v>4075.2410535830472</v>
      </c>
      <c r="M34" s="17">
        <f t="shared" si="1"/>
        <v>0.57599966380544376</v>
      </c>
      <c r="N34" s="17">
        <f t="shared" si="4"/>
        <v>-239.24466521719927</v>
      </c>
      <c r="O34" s="24">
        <f t="shared" si="2"/>
        <v>14.102539330913009</v>
      </c>
      <c r="P34" s="7"/>
      <c r="Q34" s="25">
        <f t="shared" si="5"/>
        <v>4094.6845734487442</v>
      </c>
      <c r="R34" s="24">
        <f t="shared" si="6"/>
        <v>-246.47933546179999</v>
      </c>
      <c r="S34" s="7"/>
      <c r="T34" s="25">
        <f t="shared" si="7"/>
        <v>-0.99942185154123464</v>
      </c>
      <c r="U34" s="24">
        <f t="shared" si="8"/>
        <v>-6.0364798285603351E-2</v>
      </c>
      <c r="V34" s="7"/>
      <c r="W34" s="25">
        <f t="shared" si="9"/>
        <v>-0.99962421406127444</v>
      </c>
      <c r="X34" s="24">
        <f t="shared" si="10"/>
        <v>78.619069181383225</v>
      </c>
      <c r="Y34" s="7"/>
      <c r="Z34" s="25">
        <f t="shared" si="11"/>
        <v>612</v>
      </c>
      <c r="AA34" s="17">
        <f t="shared" si="15"/>
        <v>78.704999999999998</v>
      </c>
      <c r="AB34" s="24">
        <f t="shared" si="12"/>
        <v>1.3736613877821369</v>
      </c>
      <c r="AC34" s="17">
        <f t="shared" si="13"/>
        <v>-8.5930818616773763E-2</v>
      </c>
      <c r="AD34" s="17">
        <f t="shared" ca="1" si="14"/>
        <v>5.1019415641164301E-2</v>
      </c>
      <c r="AE34" s="17">
        <v>135</v>
      </c>
    </row>
    <row r="35" spans="1:31" s="17" customFormat="1" x14ac:dyDescent="0.25">
      <c r="A35" s="17">
        <v>15</v>
      </c>
      <c r="B35" s="17">
        <v>619</v>
      </c>
      <c r="C35" s="17">
        <v>15292</v>
      </c>
      <c r="D35" s="17">
        <v>13345</v>
      </c>
      <c r="E35" s="17">
        <v>11208</v>
      </c>
      <c r="F35" s="17">
        <v>13189</v>
      </c>
      <c r="G35" s="24"/>
      <c r="H35" s="7"/>
      <c r="I35" s="25">
        <f t="shared" si="0"/>
        <v>4084</v>
      </c>
      <c r="J35" s="24">
        <f t="shared" si="0"/>
        <v>156</v>
      </c>
      <c r="K35" s="7"/>
      <c r="L35" s="25">
        <f t="shared" si="3"/>
        <v>4080.9797145490725</v>
      </c>
      <c r="M35" s="17">
        <f t="shared" si="1"/>
        <v>9.1221242050845213</v>
      </c>
      <c r="N35" s="17">
        <f t="shared" si="4"/>
        <v>158.13007289970298</v>
      </c>
      <c r="O35" s="24">
        <f t="shared" si="2"/>
        <v>4.5372105580490647</v>
      </c>
      <c r="P35" s="7"/>
      <c r="Q35" s="25">
        <f t="shared" si="5"/>
        <v>4102.6845734487442</v>
      </c>
      <c r="R35" s="24">
        <f t="shared" si="6"/>
        <v>152.52066453820001</v>
      </c>
      <c r="S35" s="7"/>
      <c r="T35" s="25">
        <f t="shared" si="7"/>
        <v>-1.0013744744280315</v>
      </c>
      <c r="U35" s="24">
        <f t="shared" si="8"/>
        <v>3.7353553927694377E-2</v>
      </c>
      <c r="V35" s="7"/>
      <c r="W35" s="25">
        <f t="shared" si="9"/>
        <v>-1.0012578822633547</v>
      </c>
      <c r="X35" s="24">
        <f t="shared" si="10"/>
        <v>84.211342419627158</v>
      </c>
      <c r="Y35" s="7"/>
      <c r="Z35" s="25">
        <f t="shared" si="11"/>
        <v>619</v>
      </c>
      <c r="AA35" s="17">
        <f t="shared" si="15"/>
        <v>84.275999999999996</v>
      </c>
      <c r="AB35" s="24">
        <f t="shared" si="12"/>
        <v>1.4708936804107411</v>
      </c>
      <c r="AC35" s="17">
        <f t="shared" si="13"/>
        <v>-6.4657580372838197E-2</v>
      </c>
      <c r="AD35" s="17">
        <f t="shared" ca="1" si="14"/>
        <v>6.4006151540596079E-2</v>
      </c>
      <c r="AE35" s="17">
        <v>134</v>
      </c>
    </row>
    <row r="36" spans="1:31" s="17" customFormat="1" x14ac:dyDescent="0.25">
      <c r="A36" s="17">
        <v>16</v>
      </c>
      <c r="B36" s="17">
        <v>625</v>
      </c>
      <c r="C36" s="17">
        <v>15279</v>
      </c>
      <c r="D36" s="17">
        <v>13545</v>
      </c>
      <c r="E36" s="17">
        <v>11227</v>
      </c>
      <c r="F36" s="17">
        <v>12994</v>
      </c>
      <c r="G36" s="24"/>
      <c r="H36" s="7"/>
      <c r="I36" s="25">
        <f t="shared" si="0"/>
        <v>4052</v>
      </c>
      <c r="J36" s="24">
        <f t="shared" si="0"/>
        <v>551</v>
      </c>
      <c r="K36" s="7"/>
      <c r="L36" s="25">
        <f t="shared" si="3"/>
        <v>4047.4484781219589</v>
      </c>
      <c r="M36" s="17">
        <f t="shared" si="1"/>
        <v>20.716351406286396</v>
      </c>
      <c r="N36" s="17">
        <f t="shared" si="4"/>
        <v>557.85584777492068</v>
      </c>
      <c r="O36" s="24">
        <f t="shared" si="2"/>
        <v>47.002648712884785</v>
      </c>
      <c r="P36" s="7"/>
      <c r="Q36" s="25">
        <f t="shared" si="5"/>
        <v>4070.6845734487442</v>
      </c>
      <c r="R36" s="24">
        <f t="shared" si="6"/>
        <v>547.52066453819998</v>
      </c>
      <c r="S36" s="7"/>
      <c r="T36" s="25">
        <f t="shared" si="7"/>
        <v>-0.99356398288084424</v>
      </c>
      <c r="U36" s="24">
        <f t="shared" si="8"/>
        <v>0.13409227353735001</v>
      </c>
      <c r="V36" s="7"/>
      <c r="W36" s="25">
        <f t="shared" si="9"/>
        <v>-0.99313158166590454</v>
      </c>
      <c r="X36" s="24">
        <f t="shared" si="10"/>
        <v>89.764374186196449</v>
      </c>
      <c r="Y36" s="7"/>
      <c r="Z36" s="25">
        <f t="shared" si="11"/>
        <v>625</v>
      </c>
      <c r="AA36" s="17">
        <f t="shared" si="15"/>
        <v>89.900999999999996</v>
      </c>
      <c r="AB36" s="24">
        <f t="shared" si="12"/>
        <v>1.569068450835422</v>
      </c>
      <c r="AC36" s="17">
        <f t="shared" si="13"/>
        <v>-0.13662581380354766</v>
      </c>
      <c r="AD36" s="17">
        <f t="shared" ca="1" si="14"/>
        <v>8.5573857097756445E-2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15240</v>
      </c>
      <c r="D37" s="17">
        <v>13742</v>
      </c>
      <c r="E37" s="17">
        <v>11263</v>
      </c>
      <c r="F37" s="17">
        <v>12795</v>
      </c>
      <c r="G37" s="24"/>
      <c r="H37" s="7"/>
      <c r="I37" s="25">
        <f t="shared" si="0"/>
        <v>3977</v>
      </c>
      <c r="J37" s="24">
        <f t="shared" si="0"/>
        <v>947</v>
      </c>
      <c r="K37" s="7"/>
      <c r="L37" s="25">
        <f t="shared" si="3"/>
        <v>3974.1347772683025</v>
      </c>
      <c r="M37" s="17">
        <f t="shared" si="1"/>
        <v>8.2095013022360028</v>
      </c>
      <c r="N37" s="17">
        <f t="shared" si="4"/>
        <v>954.73457222313107</v>
      </c>
      <c r="O37" s="24">
        <f t="shared" si="2"/>
        <v>59.823607474830659</v>
      </c>
      <c r="P37" s="7"/>
      <c r="Q37" s="25">
        <f t="shared" si="5"/>
        <v>3995.6845734487442</v>
      </c>
      <c r="R37" s="24">
        <f t="shared" si="6"/>
        <v>943.52066453819998</v>
      </c>
      <c r="S37" s="7"/>
      <c r="T37" s="25">
        <f t="shared" si="7"/>
        <v>-0.97525814331712402</v>
      </c>
      <c r="U37" s="24">
        <f t="shared" si="8"/>
        <v>0.23107590129791619</v>
      </c>
      <c r="V37" s="7"/>
      <c r="W37" s="25">
        <f t="shared" si="9"/>
        <v>-0.97450907772935969</v>
      </c>
      <c r="X37" s="24">
        <f t="shared" si="10"/>
        <v>95.414444995890733</v>
      </c>
      <c r="Y37" s="7"/>
      <c r="Z37" s="25">
        <f t="shared" si="11"/>
        <v>629</v>
      </c>
      <c r="AA37" s="17">
        <f t="shared" si="15"/>
        <v>95.561999999999998</v>
      </c>
      <c r="AB37" s="24">
        <f t="shared" si="12"/>
        <v>1.6678715397908213</v>
      </c>
      <c r="AC37" s="17">
        <f t="shared" si="13"/>
        <v>-0.14755500410926459</v>
      </c>
      <c r="AD37" s="17">
        <f t="shared" ca="1" si="14"/>
        <v>0.13233556519774936</v>
      </c>
      <c r="AE37" s="17">
        <v>132</v>
      </c>
    </row>
    <row r="38" spans="1:31" s="17" customFormat="1" x14ac:dyDescent="0.25">
      <c r="A38" s="17">
        <v>18</v>
      </c>
      <c r="B38" s="17">
        <v>644</v>
      </c>
      <c r="C38" s="17">
        <v>15183</v>
      </c>
      <c r="D38" s="17">
        <v>13946</v>
      </c>
      <c r="E38" s="17">
        <v>11321</v>
      </c>
      <c r="F38" s="17">
        <v>12598</v>
      </c>
      <c r="G38" s="24"/>
      <c r="H38" s="7"/>
      <c r="I38" s="25">
        <f t="shared" si="0"/>
        <v>3862</v>
      </c>
      <c r="J38" s="24">
        <f t="shared" si="0"/>
        <v>1348</v>
      </c>
      <c r="K38" s="7"/>
      <c r="L38" s="25">
        <f t="shared" si="3"/>
        <v>3858.6963195265739</v>
      </c>
      <c r="M38" s="17">
        <f t="shared" si="1"/>
        <v>10.914304670496795</v>
      </c>
      <c r="N38" s="17">
        <f t="shared" si="4"/>
        <v>1351.425737149134</v>
      </c>
      <c r="O38" s="24">
        <f t="shared" si="2"/>
        <v>11.735675014956509</v>
      </c>
      <c r="P38" s="7"/>
      <c r="Q38" s="25">
        <f t="shared" si="5"/>
        <v>3880.6845734487442</v>
      </c>
      <c r="R38" s="24">
        <f t="shared" si="6"/>
        <v>1344.5206645382</v>
      </c>
      <c r="S38" s="7"/>
      <c r="T38" s="25">
        <f t="shared" si="7"/>
        <v>-0.94718918931941976</v>
      </c>
      <c r="U38" s="24">
        <f t="shared" si="8"/>
        <v>0.32928406981303493</v>
      </c>
      <c r="V38" s="7"/>
      <c r="W38" s="25">
        <f t="shared" si="9"/>
        <v>-0.9461194102920778</v>
      </c>
      <c r="X38" s="24">
        <f t="shared" si="10"/>
        <v>101.26458197661412</v>
      </c>
      <c r="Y38" s="7"/>
      <c r="Z38" s="25">
        <f t="shared" si="11"/>
        <v>644</v>
      </c>
      <c r="AA38" s="17">
        <f t="shared" si="15"/>
        <v>101.358</v>
      </c>
      <c r="AB38" s="24">
        <f t="shared" si="12"/>
        <v>1.7690308232364127</v>
      </c>
      <c r="AC38" s="17">
        <f t="shared" si="13"/>
        <v>-9.3418023385879678E-2</v>
      </c>
      <c r="AD38" s="17">
        <f t="shared" ca="1" si="14"/>
        <v>-9.3926356037172809E-3</v>
      </c>
      <c r="AE38" s="17">
        <v>131</v>
      </c>
    </row>
    <row r="39" spans="1:31" s="17" customFormat="1" x14ac:dyDescent="0.25">
      <c r="A39" s="17">
        <v>19</v>
      </c>
      <c r="B39" s="17">
        <v>625</v>
      </c>
      <c r="C39" s="17">
        <v>15103</v>
      </c>
      <c r="D39" s="17">
        <v>14118</v>
      </c>
      <c r="E39" s="17">
        <v>11389</v>
      </c>
      <c r="F39" s="17">
        <v>12405</v>
      </c>
      <c r="G39" s="24"/>
      <c r="H39" s="7"/>
      <c r="I39" s="25">
        <f t="shared" si="0"/>
        <v>3714</v>
      </c>
      <c r="J39" s="24">
        <f t="shared" si="0"/>
        <v>1713</v>
      </c>
      <c r="K39" s="7"/>
      <c r="L39" s="25">
        <f t="shared" si="3"/>
        <v>3708.7106731939648</v>
      </c>
      <c r="M39" s="17">
        <f t="shared" si="1"/>
        <v>27.97697806104259</v>
      </c>
      <c r="N39" s="17">
        <f t="shared" si="4"/>
        <v>1723.264635890755</v>
      </c>
      <c r="O39" s="24">
        <f t="shared" si="2"/>
        <v>105.36274996977603</v>
      </c>
      <c r="P39" s="7"/>
      <c r="Q39" s="25">
        <f t="shared" si="5"/>
        <v>3732.6845734487442</v>
      </c>
      <c r="R39" s="24">
        <f t="shared" si="6"/>
        <v>1709.5206645382</v>
      </c>
      <c r="S39" s="7"/>
      <c r="T39" s="25">
        <f t="shared" si="7"/>
        <v>-0.91106566591367866</v>
      </c>
      <c r="U39" s="24">
        <f t="shared" si="8"/>
        <v>0.41867554489537495</v>
      </c>
      <c r="V39" s="7"/>
      <c r="W39" s="25">
        <f t="shared" si="9"/>
        <v>-0.90970390934290035</v>
      </c>
      <c r="X39" s="24">
        <f t="shared" si="10"/>
        <v>106.78825752151658</v>
      </c>
      <c r="Y39" s="7"/>
      <c r="Z39" s="25">
        <f t="shared" si="11"/>
        <v>625</v>
      </c>
      <c r="AA39" s="17">
        <f t="shared" si="15"/>
        <v>106.983</v>
      </c>
      <c r="AB39" s="24">
        <f t="shared" si="12"/>
        <v>1.8672055936610936</v>
      </c>
      <c r="AC39" s="17">
        <f t="shared" si="13"/>
        <v>-0.19474247848341975</v>
      </c>
      <c r="AD39" s="17">
        <f t="shared" ca="1" si="14"/>
        <v>8.5513658256502367E-2</v>
      </c>
      <c r="AE39" s="17">
        <v>130</v>
      </c>
    </row>
    <row r="40" spans="1:31" s="17" customFormat="1" x14ac:dyDescent="0.25">
      <c r="A40" s="17">
        <v>20</v>
      </c>
      <c r="B40" s="17">
        <v>626</v>
      </c>
      <c r="C40" s="17">
        <v>15018</v>
      </c>
      <c r="D40" s="17">
        <v>14309</v>
      </c>
      <c r="E40" s="17">
        <v>11492</v>
      </c>
      <c r="F40" s="17">
        <v>12234</v>
      </c>
      <c r="G40" s="24"/>
      <c r="H40" s="7"/>
      <c r="I40" s="25">
        <f t="shared" si="0"/>
        <v>3526</v>
      </c>
      <c r="J40" s="24">
        <f t="shared" si="0"/>
        <v>2075</v>
      </c>
      <c r="K40" s="7"/>
      <c r="L40" s="25">
        <f t="shared" si="3"/>
        <v>3522.4725009758895</v>
      </c>
      <c r="M40" s="17">
        <f t="shared" si="1"/>
        <v>12.443249365100611</v>
      </c>
      <c r="N40" s="17">
        <f t="shared" si="4"/>
        <v>2079.086305167828</v>
      </c>
      <c r="O40" s="24">
        <f t="shared" si="2"/>
        <v>16.697889924617485</v>
      </c>
      <c r="P40" s="7"/>
      <c r="Q40" s="25">
        <f t="shared" si="5"/>
        <v>3544.6845734487442</v>
      </c>
      <c r="R40" s="24">
        <f t="shared" si="6"/>
        <v>2071.5206645382</v>
      </c>
      <c r="S40" s="7"/>
      <c r="T40" s="25">
        <f t="shared" si="7"/>
        <v>-0.86517902807395353</v>
      </c>
      <c r="U40" s="24">
        <f t="shared" si="8"/>
        <v>0.50733229552498349</v>
      </c>
      <c r="V40" s="7"/>
      <c r="W40" s="25">
        <f t="shared" si="9"/>
        <v>-0.86352764018294736</v>
      </c>
      <c r="X40" s="24">
        <f t="shared" si="10"/>
        <v>112.50954047784478</v>
      </c>
      <c r="Y40" s="7"/>
      <c r="Z40" s="25">
        <f t="shared" si="11"/>
        <v>626</v>
      </c>
      <c r="AA40" s="17">
        <f t="shared" si="15"/>
        <v>112.617</v>
      </c>
      <c r="AB40" s="24">
        <f t="shared" si="12"/>
        <v>1.9655374437184543</v>
      </c>
      <c r="AC40" s="17">
        <f t="shared" si="13"/>
        <v>-0.10745952215522436</v>
      </c>
      <c r="AD40" s="17">
        <f t="shared" ca="1" si="14"/>
        <v>3.7568713513763896E-2</v>
      </c>
      <c r="AE40" s="17">
        <v>129</v>
      </c>
    </row>
    <row r="41" spans="1:31" s="17" customFormat="1" x14ac:dyDescent="0.25">
      <c r="A41" s="17">
        <v>21</v>
      </c>
      <c r="B41" s="17">
        <v>619</v>
      </c>
      <c r="C41" s="17">
        <v>14905</v>
      </c>
      <c r="D41" s="17">
        <v>14475</v>
      </c>
      <c r="E41" s="17">
        <v>11599</v>
      </c>
      <c r="F41" s="17">
        <v>12065</v>
      </c>
      <c r="G41" s="24"/>
      <c r="H41" s="7"/>
      <c r="I41" s="25">
        <f t="shared" si="0"/>
        <v>3306</v>
      </c>
      <c r="J41" s="24">
        <f t="shared" si="0"/>
        <v>2410</v>
      </c>
      <c r="K41" s="7"/>
      <c r="L41" s="25">
        <f t="shared" si="3"/>
        <v>3304.6401919632349</v>
      </c>
      <c r="M41" s="17">
        <f t="shared" si="1"/>
        <v>1.8490778968510002</v>
      </c>
      <c r="N41" s="17">
        <f t="shared" si="4"/>
        <v>2411.2147778806057</v>
      </c>
      <c r="O41" s="24">
        <f t="shared" si="2"/>
        <v>1.4756852992087601</v>
      </c>
      <c r="P41" s="7"/>
      <c r="Q41" s="25">
        <f t="shared" si="5"/>
        <v>3324.6845734487442</v>
      </c>
      <c r="R41" s="24">
        <f t="shared" si="6"/>
        <v>2406.5206645382</v>
      </c>
      <c r="S41" s="7"/>
      <c r="T41" s="25">
        <f t="shared" si="7"/>
        <v>-0.81148189868704113</v>
      </c>
      <c r="U41" s="24">
        <f t="shared" si="8"/>
        <v>0.58937652608000779</v>
      </c>
      <c r="V41" s="7"/>
      <c r="W41" s="25">
        <f t="shared" si="9"/>
        <v>-0.80956242197100492</v>
      </c>
      <c r="X41" s="24">
        <f t="shared" si="10"/>
        <v>118.13013685533355</v>
      </c>
      <c r="Y41" s="7"/>
      <c r="Z41" s="25">
        <f t="shared" si="11"/>
        <v>619</v>
      </c>
      <c r="AA41" s="17">
        <f t="shared" si="15"/>
        <v>118.188</v>
      </c>
      <c r="AB41" s="24">
        <f t="shared" si="12"/>
        <v>2.0627697363470583</v>
      </c>
      <c r="AC41" s="17">
        <f t="shared" si="13"/>
        <v>-5.7863144666455923E-2</v>
      </c>
      <c r="AD41" s="17">
        <f t="shared" ca="1" si="14"/>
        <v>3.5868941290203793E-2</v>
      </c>
      <c r="AE41" s="17">
        <v>128</v>
      </c>
    </row>
    <row r="42" spans="1:31" s="17" customFormat="1" x14ac:dyDescent="0.25">
      <c r="A42" s="17">
        <v>22</v>
      </c>
      <c r="B42" s="17">
        <v>605</v>
      </c>
      <c r="C42" s="17">
        <v>14781</v>
      </c>
      <c r="D42" s="17">
        <v>14619</v>
      </c>
      <c r="E42" s="17">
        <v>11719</v>
      </c>
      <c r="F42" s="17">
        <v>11911</v>
      </c>
      <c r="G42" s="24"/>
      <c r="H42" s="7"/>
      <c r="I42" s="25">
        <f t="shared" si="0"/>
        <v>3062</v>
      </c>
      <c r="J42" s="24">
        <f t="shared" si="0"/>
        <v>2708</v>
      </c>
      <c r="K42" s="7"/>
      <c r="L42" s="25">
        <f t="shared" si="3"/>
        <v>3061.3549726510901</v>
      </c>
      <c r="M42" s="17">
        <f t="shared" si="1"/>
        <v>0.41606028084177837</v>
      </c>
      <c r="N42" s="17">
        <f t="shared" si="4"/>
        <v>2713.865527039165</v>
      </c>
      <c r="O42" s="24">
        <f t="shared" si="2"/>
        <v>34.404407447176254</v>
      </c>
      <c r="P42" s="7"/>
      <c r="Q42" s="25">
        <f t="shared" si="5"/>
        <v>3080.6845734487442</v>
      </c>
      <c r="R42" s="24">
        <f t="shared" si="6"/>
        <v>2704.5206645382</v>
      </c>
      <c r="S42" s="7"/>
      <c r="T42" s="25">
        <f t="shared" si="7"/>
        <v>-0.75192690063973822</v>
      </c>
      <c r="U42" s="24">
        <f t="shared" si="8"/>
        <v>0.66235915505134302</v>
      </c>
      <c r="V42" s="7"/>
      <c r="W42" s="25">
        <f t="shared" si="9"/>
        <v>-0.74976888210842685</v>
      </c>
      <c r="X42" s="24">
        <f t="shared" si="10"/>
        <v>123.53277195291469</v>
      </c>
      <c r="Y42" s="7"/>
      <c r="Z42" s="25">
        <f t="shared" si="11"/>
        <v>605</v>
      </c>
      <c r="AA42" s="17">
        <f t="shared" si="15"/>
        <v>123.633</v>
      </c>
      <c r="AB42" s="24">
        <f t="shared" si="12"/>
        <v>2.1578029141181494</v>
      </c>
      <c r="AC42" s="17">
        <f t="shared" si="13"/>
        <v>-0.10022804708530941</v>
      </c>
      <c r="AD42" s="17">
        <f t="shared" ca="1" si="14"/>
        <v>0.10292409538236313</v>
      </c>
      <c r="AE42" s="17">
        <v>127</v>
      </c>
    </row>
    <row r="43" spans="1:31" s="17" customFormat="1" x14ac:dyDescent="0.25">
      <c r="A43" s="17">
        <v>23</v>
      </c>
      <c r="B43" s="17">
        <v>609</v>
      </c>
      <c r="C43" s="17">
        <v>14640</v>
      </c>
      <c r="D43" s="17">
        <v>14758</v>
      </c>
      <c r="E43" s="17">
        <v>11852</v>
      </c>
      <c r="F43" s="17">
        <v>11764</v>
      </c>
      <c r="G43" s="24"/>
      <c r="H43" s="7"/>
      <c r="I43" s="25">
        <f t="shared" si="0"/>
        <v>2788</v>
      </c>
      <c r="J43" s="24">
        <f t="shared" si="0"/>
        <v>2994</v>
      </c>
      <c r="K43" s="7"/>
      <c r="L43" s="25">
        <f t="shared" si="3"/>
        <v>2788.3706406253732</v>
      </c>
      <c r="M43" s="17">
        <f t="shared" si="1"/>
        <v>0.13737447317703561</v>
      </c>
      <c r="N43" s="17">
        <f t="shared" si="4"/>
        <v>2993.7998200069928</v>
      </c>
      <c r="O43" s="24">
        <f t="shared" si="2"/>
        <v>4.007202960034998E-2</v>
      </c>
      <c r="P43" s="7"/>
      <c r="Q43" s="25">
        <f t="shared" si="5"/>
        <v>2806.6845734487442</v>
      </c>
      <c r="R43" s="24">
        <f t="shared" si="6"/>
        <v>2990.5206645382</v>
      </c>
      <c r="S43" s="7"/>
      <c r="T43" s="25">
        <f t="shared" si="7"/>
        <v>-0.68504956676694717</v>
      </c>
      <c r="U43" s="24">
        <f t="shared" si="8"/>
        <v>0.73240288621175187</v>
      </c>
      <c r="V43" s="7"/>
      <c r="W43" s="25">
        <f t="shared" si="9"/>
        <v>-0.68266256034740747</v>
      </c>
      <c r="X43" s="24">
        <f t="shared" si="10"/>
        <v>129.08797018982875</v>
      </c>
      <c r="Y43" s="7"/>
      <c r="Z43" s="25">
        <f t="shared" si="11"/>
        <v>609</v>
      </c>
      <c r="AA43" s="17">
        <f t="shared" si="15"/>
        <v>129.114</v>
      </c>
      <c r="AB43" s="24">
        <f t="shared" si="12"/>
        <v>2.2534644104199586</v>
      </c>
      <c r="AC43" s="17">
        <f t="shared" si="13"/>
        <v>-2.6029810171252166E-2</v>
      </c>
      <c r="AD43" s="17">
        <f t="shared" ca="1" si="14"/>
        <v>7.4499104548550577E-2</v>
      </c>
      <c r="AE43" s="17">
        <v>126</v>
      </c>
    </row>
    <row r="44" spans="1:31" s="17" customFormat="1" x14ac:dyDescent="0.25">
      <c r="A44" s="17">
        <v>24</v>
      </c>
      <c r="B44" s="17">
        <v>638</v>
      </c>
      <c r="C44" s="17">
        <v>14480</v>
      </c>
      <c r="D44" s="17">
        <v>14892</v>
      </c>
      <c r="E44" s="17">
        <v>12011</v>
      </c>
      <c r="F44" s="17">
        <v>11633</v>
      </c>
      <c r="G44" s="24"/>
      <c r="H44" s="7"/>
      <c r="I44" s="25">
        <f t="shared" si="0"/>
        <v>2469</v>
      </c>
      <c r="J44" s="24">
        <f t="shared" si="0"/>
        <v>3259</v>
      </c>
      <c r="K44" s="7"/>
      <c r="L44" s="25">
        <f t="shared" si="3"/>
        <v>2474.8786281950152</v>
      </c>
      <c r="M44" s="17">
        <f t="shared" si="1"/>
        <v>34.558269455227119</v>
      </c>
      <c r="N44" s="17">
        <f t="shared" si="4"/>
        <v>3257.6861476390668</v>
      </c>
      <c r="O44" s="24">
        <f t="shared" si="2"/>
        <v>1.7262080263297355</v>
      </c>
      <c r="P44" s="7"/>
      <c r="Q44" s="25">
        <f t="shared" si="5"/>
        <v>2487.6845734487442</v>
      </c>
      <c r="R44" s="24">
        <f t="shared" si="6"/>
        <v>3255.5206645382</v>
      </c>
      <c r="S44" s="7"/>
      <c r="T44" s="25">
        <f t="shared" si="7"/>
        <v>-0.60718872915592415</v>
      </c>
      <c r="U44" s="24">
        <f t="shared" si="8"/>
        <v>0.79730354620303989</v>
      </c>
      <c r="V44" s="7"/>
      <c r="W44" s="25">
        <f t="shared" si="9"/>
        <v>-0.60458946397246172</v>
      </c>
      <c r="X44" s="24">
        <f t="shared" si="10"/>
        <v>134.90204405654606</v>
      </c>
      <c r="Y44" s="7"/>
      <c r="Z44" s="25">
        <f t="shared" si="11"/>
        <v>638</v>
      </c>
      <c r="AA44" s="17">
        <f t="shared" si="15"/>
        <v>134.85599999999999</v>
      </c>
      <c r="AB44" s="24">
        <f t="shared" si="12"/>
        <v>2.3536812160694729</v>
      </c>
      <c r="AC44" s="17">
        <f t="shared" si="13"/>
        <v>4.6044056546065804E-2</v>
      </c>
      <c r="AD44" s="17">
        <f t="shared" ca="1" si="14"/>
        <v>-3.4250049656350257E-3</v>
      </c>
      <c r="AE44" s="17">
        <v>125</v>
      </c>
    </row>
    <row r="45" spans="1:31" s="17" customFormat="1" x14ac:dyDescent="0.25">
      <c r="A45" s="17">
        <v>25</v>
      </c>
      <c r="B45" s="17">
        <v>627</v>
      </c>
      <c r="C45" s="17">
        <v>14319</v>
      </c>
      <c r="D45" s="17">
        <v>15004</v>
      </c>
      <c r="E45" s="17">
        <v>12175</v>
      </c>
      <c r="F45" s="17">
        <v>11519</v>
      </c>
      <c r="G45" s="24"/>
      <c r="H45" s="7"/>
      <c r="I45" s="25">
        <f t="shared" si="0"/>
        <v>2144</v>
      </c>
      <c r="J45" s="24">
        <f t="shared" si="0"/>
        <v>3485</v>
      </c>
      <c r="K45" s="7"/>
      <c r="L45" s="25">
        <f t="shared" si="3"/>
        <v>2142.3726567747317</v>
      </c>
      <c r="M45" s="17">
        <f t="shared" si="1"/>
        <v>2.6482459728266496</v>
      </c>
      <c r="N45" s="17">
        <f t="shared" si="4"/>
        <v>3485.2099158047408</v>
      </c>
      <c r="O45" s="24">
        <f t="shared" si="2"/>
        <v>4.4064645079990659E-2</v>
      </c>
      <c r="P45" s="7"/>
      <c r="Q45" s="25">
        <f t="shared" si="5"/>
        <v>2162.6845734487442</v>
      </c>
      <c r="R45" s="24">
        <f t="shared" si="6"/>
        <v>3481.5206645382</v>
      </c>
      <c r="S45" s="7"/>
      <c r="T45" s="25">
        <f t="shared" si="7"/>
        <v>-0.52786342437980349</v>
      </c>
      <c r="U45" s="24">
        <f t="shared" si="8"/>
        <v>0.85265278830881752</v>
      </c>
      <c r="V45" s="7"/>
      <c r="W45" s="25">
        <f t="shared" si="9"/>
        <v>-0.52508306966940066</v>
      </c>
      <c r="X45" s="24">
        <f t="shared" si="10"/>
        <v>140.44911023024162</v>
      </c>
      <c r="Y45" s="7"/>
      <c r="Z45" s="25">
        <f t="shared" si="11"/>
        <v>627</v>
      </c>
      <c r="AA45" s="17">
        <f t="shared" si="15"/>
        <v>140.499</v>
      </c>
      <c r="AB45" s="24">
        <f t="shared" si="12"/>
        <v>2.4521701457595126</v>
      </c>
      <c r="AC45" s="17">
        <f t="shared" si="13"/>
        <v>-4.9889769758379998E-2</v>
      </c>
      <c r="AD45" s="17">
        <f t="shared" ca="1" si="14"/>
        <v>2.7628621403948728E-2</v>
      </c>
      <c r="AE45" s="17">
        <v>124</v>
      </c>
    </row>
    <row r="46" spans="1:31" s="17" customFormat="1" x14ac:dyDescent="0.25">
      <c r="A46" s="17">
        <v>26</v>
      </c>
      <c r="B46" s="17">
        <v>634</v>
      </c>
      <c r="C46" s="17">
        <v>14144</v>
      </c>
      <c r="D46" s="17">
        <v>15113</v>
      </c>
      <c r="E46" s="17">
        <v>12360</v>
      </c>
      <c r="F46" s="17">
        <v>11422</v>
      </c>
      <c r="G46" s="24"/>
      <c r="H46" s="7"/>
      <c r="I46" s="25">
        <f t="shared" si="0"/>
        <v>1784</v>
      </c>
      <c r="J46" s="24">
        <f t="shared" si="0"/>
        <v>3691</v>
      </c>
      <c r="K46" s="7"/>
      <c r="L46" s="25">
        <f t="shared" si="3"/>
        <v>1784.8515275985508</v>
      </c>
      <c r="M46" s="17">
        <f t="shared" si="1"/>
        <v>0.72509925109364848</v>
      </c>
      <c r="N46" s="17">
        <f t="shared" si="4"/>
        <v>3680.9430945994827</v>
      </c>
      <c r="O46" s="24">
        <f t="shared" si="2"/>
        <v>101.14134623495363</v>
      </c>
      <c r="P46" s="7"/>
      <c r="Q46" s="25">
        <f t="shared" si="5"/>
        <v>1802.6845734487442</v>
      </c>
      <c r="R46" s="24">
        <f t="shared" si="6"/>
        <v>3687.5206645382</v>
      </c>
      <c r="S46" s="7"/>
      <c r="T46" s="25">
        <f t="shared" si="7"/>
        <v>-0.43999539447394681</v>
      </c>
      <c r="U46" s="24">
        <f t="shared" si="8"/>
        <v>0.90310386739638471</v>
      </c>
      <c r="V46" s="7"/>
      <c r="W46" s="25">
        <f t="shared" si="9"/>
        <v>-0.4370498929522959</v>
      </c>
      <c r="X46" s="24">
        <f t="shared" si="10"/>
        <v>146.25053130737945</v>
      </c>
      <c r="Y46" s="7"/>
      <c r="Z46" s="25">
        <f t="shared" si="11"/>
        <v>634</v>
      </c>
      <c r="AA46" s="17">
        <f t="shared" si="15"/>
        <v>146.20499999999998</v>
      </c>
      <c r="AB46" s="24">
        <f t="shared" si="12"/>
        <v>2.5517586328783093</v>
      </c>
      <c r="AC46" s="17">
        <f t="shared" si="13"/>
        <v>4.553130737946276E-2</v>
      </c>
      <c r="AD46" s="17">
        <f t="shared" ca="1" si="14"/>
        <v>5.5401411746004214E-2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13964</v>
      </c>
      <c r="D47" s="17">
        <v>15200</v>
      </c>
      <c r="E47" s="17">
        <v>12553</v>
      </c>
      <c r="F47" s="17">
        <v>11349</v>
      </c>
      <c r="G47" s="24"/>
      <c r="H47" s="7"/>
      <c r="I47" s="25">
        <f t="shared" si="0"/>
        <v>1411</v>
      </c>
      <c r="J47" s="24">
        <f t="shared" si="0"/>
        <v>3851</v>
      </c>
      <c r="K47" s="7"/>
      <c r="L47" s="25">
        <f t="shared" si="3"/>
        <v>1413.6717638592756</v>
      </c>
      <c r="M47" s="17">
        <f t="shared" si="1"/>
        <v>7.1383221197314777</v>
      </c>
      <c r="N47" s="17">
        <f t="shared" si="4"/>
        <v>3838.6696354620722</v>
      </c>
      <c r="O47" s="24">
        <f t="shared" si="2"/>
        <v>152.03788963818832</v>
      </c>
      <c r="P47" s="7"/>
      <c r="Q47" s="25">
        <f t="shared" si="5"/>
        <v>1429.6845734487442</v>
      </c>
      <c r="R47" s="24">
        <f t="shared" si="6"/>
        <v>3847.5206645382</v>
      </c>
      <c r="S47" s="7"/>
      <c r="T47" s="25">
        <f t="shared" si="7"/>
        <v>-0.34895435237704525</v>
      </c>
      <c r="U47" s="24">
        <f t="shared" si="8"/>
        <v>0.94228917154206804</v>
      </c>
      <c r="V47" s="7"/>
      <c r="W47" s="25">
        <f t="shared" si="9"/>
        <v>-0.34588046005800271</v>
      </c>
      <c r="X47" s="24">
        <f t="shared" si="10"/>
        <v>151.91845111182295</v>
      </c>
      <c r="Y47" s="7"/>
      <c r="Z47" s="25">
        <f t="shared" si="11"/>
        <v>627</v>
      </c>
      <c r="AA47" s="17">
        <f t="shared" si="15"/>
        <v>151.84799999999998</v>
      </c>
      <c r="AB47" s="24">
        <f t="shared" si="12"/>
        <v>2.650247562568349</v>
      </c>
      <c r="AC47" s="17">
        <f t="shared" si="13"/>
        <v>7.0451111822961821E-2</v>
      </c>
      <c r="AD47" s="17">
        <f t="shared" ca="1" si="14"/>
        <v>4.5140567115993235E-3</v>
      </c>
      <c r="AE47" s="17">
        <v>122</v>
      </c>
    </row>
    <row r="48" spans="1:31" s="17" customFormat="1" x14ac:dyDescent="0.25">
      <c r="A48" s="17">
        <v>28</v>
      </c>
      <c r="B48" s="17">
        <v>633</v>
      </c>
      <c r="C48" s="17">
        <v>13765</v>
      </c>
      <c r="D48" s="17">
        <v>15248</v>
      </c>
      <c r="E48" s="17">
        <v>12740</v>
      </c>
      <c r="F48" s="17">
        <v>11281</v>
      </c>
      <c r="G48" s="24"/>
      <c r="H48" s="7"/>
      <c r="I48" s="25">
        <f t="shared" si="0"/>
        <v>1025</v>
      </c>
      <c r="J48" s="24">
        <f t="shared" si="0"/>
        <v>3967</v>
      </c>
      <c r="K48" s="7"/>
      <c r="L48" s="25">
        <f t="shared" si="3"/>
        <v>1024.8571447555182</v>
      </c>
      <c r="M48" s="17">
        <f t="shared" si="1"/>
        <v>2.040762087594904E-2</v>
      </c>
      <c r="N48" s="17">
        <f t="shared" si="4"/>
        <v>3960.1838918451658</v>
      </c>
      <c r="O48" s="24">
        <f t="shared" si="2"/>
        <v>46.459330378397048</v>
      </c>
      <c r="P48" s="7"/>
      <c r="Q48" s="25">
        <f t="shared" si="5"/>
        <v>1043.6845734487442</v>
      </c>
      <c r="R48" s="24">
        <f t="shared" si="6"/>
        <v>3963.5206645382</v>
      </c>
      <c r="S48" s="7"/>
      <c r="T48" s="25">
        <f t="shared" si="7"/>
        <v>-0.25474029808909887</v>
      </c>
      <c r="U48" s="24">
        <f t="shared" si="8"/>
        <v>0.97069851704768839</v>
      </c>
      <c r="V48" s="7"/>
      <c r="W48" s="25">
        <f t="shared" si="9"/>
        <v>-0.25157317216403075</v>
      </c>
      <c r="X48" s="24">
        <f t="shared" si="10"/>
        <v>157.54531088866781</v>
      </c>
      <c r="Y48" s="7"/>
      <c r="Z48" s="25">
        <f t="shared" si="11"/>
        <v>633</v>
      </c>
      <c r="AA48" s="17">
        <f t="shared" si="15"/>
        <v>157.54499999999999</v>
      </c>
      <c r="AB48" s="24">
        <f t="shared" si="12"/>
        <v>2.7496789700544659</v>
      </c>
      <c r="AC48" s="17">
        <f t="shared" si="13"/>
        <v>3.1088866782624791E-4</v>
      </c>
      <c r="AD48" s="17">
        <f t="shared" ca="1" si="14"/>
        <v>0.10372038315193777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13561</v>
      </c>
      <c r="D49" s="17">
        <v>15282</v>
      </c>
      <c r="E49" s="17">
        <v>12924</v>
      </c>
      <c r="F49" s="17">
        <v>11231</v>
      </c>
      <c r="G49" s="24"/>
      <c r="H49" s="7"/>
      <c r="I49" s="25">
        <f t="shared" si="0"/>
        <v>637</v>
      </c>
      <c r="J49" s="24">
        <f t="shared" si="0"/>
        <v>4051</v>
      </c>
      <c r="K49" s="7"/>
      <c r="L49" s="25">
        <f t="shared" si="3"/>
        <v>640.36290093166474</v>
      </c>
      <c r="M49" s="17">
        <f t="shared" si="1"/>
        <v>11.309102676191575</v>
      </c>
      <c r="N49" s="17">
        <f t="shared" si="4"/>
        <v>4040.3014171660939</v>
      </c>
      <c r="O49" s="24">
        <f t="shared" si="2"/>
        <v>114.45967465395091</v>
      </c>
      <c r="P49" s="7"/>
      <c r="Q49" s="25">
        <f t="shared" si="5"/>
        <v>655.68457344874412</v>
      </c>
      <c r="R49" s="24">
        <f t="shared" si="6"/>
        <v>4047.5206645382</v>
      </c>
      <c r="S49" s="7"/>
      <c r="T49" s="25">
        <f t="shared" si="7"/>
        <v>-0.16003808807945322</v>
      </c>
      <c r="U49" s="24">
        <f t="shared" si="8"/>
        <v>0.99127080172417215</v>
      </c>
      <c r="V49" s="7"/>
      <c r="W49" s="25">
        <f t="shared" si="9"/>
        <v>-0.15680330710767848</v>
      </c>
      <c r="X49" s="24">
        <f t="shared" si="10"/>
        <v>163.08601754253539</v>
      </c>
      <c r="Y49" s="7"/>
      <c r="Z49" s="25">
        <f t="shared" si="11"/>
        <v>610</v>
      </c>
      <c r="AA49" s="17">
        <f t="shared" si="15"/>
        <v>163.035</v>
      </c>
      <c r="AB49" s="24">
        <f t="shared" si="12"/>
        <v>2.8454975459889549</v>
      </c>
      <c r="AC49" s="17">
        <f t="shared" si="13"/>
        <v>5.1017542535390703E-2</v>
      </c>
      <c r="AD49" s="17">
        <f t="shared" ca="1" si="14"/>
        <v>7.907762346326308E-2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13373</v>
      </c>
      <c r="D50" s="17">
        <v>15313</v>
      </c>
      <c r="E50" s="17">
        <v>13128</v>
      </c>
      <c r="F50" s="17">
        <v>11217</v>
      </c>
      <c r="G50" s="24"/>
      <c r="H50" s="7"/>
      <c r="I50" s="25">
        <f t="shared" si="0"/>
        <v>245</v>
      </c>
      <c r="J50" s="24">
        <f t="shared" si="0"/>
        <v>4096</v>
      </c>
      <c r="K50" s="7"/>
      <c r="L50" s="25">
        <f t="shared" si="3"/>
        <v>247.24385503620798</v>
      </c>
      <c r="M50" s="17">
        <f t="shared" si="1"/>
        <v>5.0348854235158935</v>
      </c>
      <c r="N50" s="17">
        <f t="shared" si="4"/>
        <v>4083.5333065306586</v>
      </c>
      <c r="O50" s="24">
        <f t="shared" si="2"/>
        <v>155.41844605851969</v>
      </c>
      <c r="P50" s="7"/>
      <c r="Q50" s="25">
        <f t="shared" si="5"/>
        <v>263.68457344874417</v>
      </c>
      <c r="R50" s="24">
        <f t="shared" si="6"/>
        <v>4092.5206645382</v>
      </c>
      <c r="S50" s="7"/>
      <c r="T50" s="25">
        <f t="shared" si="7"/>
        <v>-6.4359566626409251E-2</v>
      </c>
      <c r="U50" s="24">
        <f t="shared" si="8"/>
        <v>1.0022916685151455</v>
      </c>
      <c r="V50" s="7"/>
      <c r="W50" s="25">
        <f t="shared" si="9"/>
        <v>-6.1088302445436796E-2</v>
      </c>
      <c r="X50" s="24">
        <f t="shared" si="10"/>
        <v>168.58703628179069</v>
      </c>
      <c r="Y50" s="7"/>
      <c r="Z50" s="25">
        <f t="shared" si="11"/>
        <v>614</v>
      </c>
      <c r="AA50" s="17">
        <f t="shared" si="15"/>
        <v>168.56100000000001</v>
      </c>
      <c r="AB50" s="24">
        <f t="shared" si="12"/>
        <v>2.9419444404541619</v>
      </c>
      <c r="AC50" s="17">
        <f t="shared" si="13"/>
        <v>2.603628179068096E-2</v>
      </c>
      <c r="AD50" s="17">
        <f t="shared" ca="1" si="14"/>
        <v>1.1657594863891063E-2</v>
      </c>
      <c r="AE50" s="17">
        <v>119</v>
      </c>
    </row>
    <row r="51" spans="1:31" s="17" customFormat="1" x14ac:dyDescent="0.25">
      <c r="A51" s="17">
        <v>31</v>
      </c>
      <c r="B51" s="17">
        <v>611</v>
      </c>
      <c r="C51" s="17">
        <v>13174</v>
      </c>
      <c r="D51" s="17">
        <v>15309</v>
      </c>
      <c r="E51" s="17">
        <v>13321</v>
      </c>
      <c r="F51" s="17">
        <v>11212</v>
      </c>
      <c r="G51" s="24"/>
      <c r="H51" s="7"/>
      <c r="I51" s="25">
        <f t="shared" si="0"/>
        <v>-147</v>
      </c>
      <c r="J51" s="24">
        <f t="shared" si="0"/>
        <v>4097</v>
      </c>
      <c r="K51" s="7"/>
      <c r="L51" s="25">
        <f t="shared" si="3"/>
        <v>-146.41659976170865</v>
      </c>
      <c r="M51" s="17">
        <f t="shared" si="1"/>
        <v>0.34035583803840025</v>
      </c>
      <c r="N51" s="17">
        <f t="shared" si="4"/>
        <v>4088.8980578105948</v>
      </c>
      <c r="O51" s="24">
        <f t="shared" si="2"/>
        <v>65.641467240464507</v>
      </c>
      <c r="P51" s="7"/>
      <c r="Q51" s="25">
        <f t="shared" si="5"/>
        <v>-128.31542655125583</v>
      </c>
      <c r="R51" s="24">
        <f t="shared" si="6"/>
        <v>4093.5206645382</v>
      </c>
      <c r="S51" s="7"/>
      <c r="T51" s="25">
        <f t="shared" si="7"/>
        <v>3.131895482663475E-2</v>
      </c>
      <c r="U51" s="24">
        <f t="shared" si="8"/>
        <v>1.0025365766660561</v>
      </c>
      <c r="V51" s="7"/>
      <c r="W51" s="25">
        <f t="shared" si="9"/>
        <v>3.4591528122017552E-2</v>
      </c>
      <c r="X51" s="24">
        <f t="shared" si="10"/>
        <v>174.05097094635289</v>
      </c>
      <c r="Y51" s="7"/>
      <c r="Z51" s="25">
        <f t="shared" si="11"/>
        <v>611</v>
      </c>
      <c r="AA51" s="17">
        <f t="shared" si="15"/>
        <v>174.06</v>
      </c>
      <c r="AB51" s="24">
        <f t="shared" si="12"/>
        <v>3.0379200960213302</v>
      </c>
      <c r="AC51" s="17">
        <f t="shared" si="13"/>
        <v>-9.0290536471115956E-3</v>
      </c>
      <c r="AD51" s="17">
        <f t="shared" ca="1" si="14"/>
        <v>-4.1344666331326607E-3</v>
      </c>
      <c r="AE51" s="17">
        <v>118</v>
      </c>
    </row>
    <row r="52" spans="1:31" s="17" customFormat="1" x14ac:dyDescent="0.25">
      <c r="A52" s="17">
        <v>32</v>
      </c>
      <c r="B52" s="17">
        <v>633</v>
      </c>
      <c r="C52" s="17">
        <v>12985</v>
      </c>
      <c r="D52" s="17">
        <v>15305</v>
      </c>
      <c r="E52" s="17">
        <v>13536</v>
      </c>
      <c r="F52" s="17">
        <v>11237</v>
      </c>
      <c r="G52" s="24"/>
      <c r="H52" s="7"/>
      <c r="I52" s="25">
        <f t="shared" ref="I52:J83" si="16">C52-E52</f>
        <v>-551</v>
      </c>
      <c r="J52" s="24">
        <f t="shared" si="16"/>
        <v>4068</v>
      </c>
      <c r="K52" s="7"/>
      <c r="L52" s="25">
        <f t="shared" si="3"/>
        <v>-552.96514555739577</v>
      </c>
      <c r="M52" s="17">
        <f t="shared" si="1"/>
        <v>3.8617970617523389</v>
      </c>
      <c r="N52" s="17">
        <f t="shared" si="4"/>
        <v>4054.7892147822299</v>
      </c>
      <c r="O52" s="24">
        <f t="shared" si="2"/>
        <v>174.52484607005249</v>
      </c>
      <c r="P52" s="7"/>
      <c r="Q52" s="25">
        <f t="shared" si="5"/>
        <v>-532.31542655125588</v>
      </c>
      <c r="R52" s="24">
        <f t="shared" si="6"/>
        <v>4064.5206645382</v>
      </c>
      <c r="S52" s="7"/>
      <c r="T52" s="25">
        <f t="shared" si="7"/>
        <v>0.12992641060987398</v>
      </c>
      <c r="U52" s="24">
        <f t="shared" si="8"/>
        <v>0.995434240289651</v>
      </c>
      <c r="V52" s="7"/>
      <c r="W52" s="25">
        <f t="shared" si="9"/>
        <v>0.13317632628547021</v>
      </c>
      <c r="X52" s="24">
        <f t="shared" si="10"/>
        <v>179.69501136124688</v>
      </c>
      <c r="Y52" s="7"/>
      <c r="Z52" s="25">
        <f t="shared" si="11"/>
        <v>633</v>
      </c>
      <c r="AA52" s="17">
        <f t="shared" si="15"/>
        <v>179.75700000000001</v>
      </c>
      <c r="AB52" s="24">
        <f t="shared" si="12"/>
        <v>3.1373515035074471</v>
      </c>
      <c r="AC52" s="17">
        <f t="shared" si="13"/>
        <v>-6.1988638753120995E-2</v>
      </c>
      <c r="AD52" s="17">
        <f t="shared" ca="1" si="14"/>
        <v>-6.7450769084587137E-3</v>
      </c>
      <c r="AE52" s="17">
        <v>117</v>
      </c>
    </row>
    <row r="53" spans="1:31" s="17" customFormat="1" x14ac:dyDescent="0.25">
      <c r="A53" s="17">
        <v>33</v>
      </c>
      <c r="B53" s="17">
        <v>631</v>
      </c>
      <c r="C53" s="17">
        <v>12769</v>
      </c>
      <c r="D53" s="17">
        <v>15258</v>
      </c>
      <c r="E53" s="17">
        <v>13725</v>
      </c>
      <c r="F53" s="17">
        <v>11271</v>
      </c>
      <c r="G53" s="24"/>
      <c r="H53" s="7"/>
      <c r="I53" s="25">
        <f t="shared" si="16"/>
        <v>-956</v>
      </c>
      <c r="J53" s="24">
        <f t="shared" si="16"/>
        <v>3987</v>
      </c>
      <c r="K53" s="7"/>
      <c r="L53" s="25">
        <f t="shared" si="3"/>
        <v>-952.97668897350195</v>
      </c>
      <c r="M53" s="17">
        <f t="shared" si="1"/>
        <v>9.14040956294469</v>
      </c>
      <c r="N53" s="17">
        <f t="shared" si="4"/>
        <v>3980.9452409392452</v>
      </c>
      <c r="O53" s="24">
        <f t="shared" si="2"/>
        <v>36.660107283792399</v>
      </c>
      <c r="P53" s="7"/>
      <c r="Q53" s="25">
        <f t="shared" si="5"/>
        <v>-937.31542655125588</v>
      </c>
      <c r="R53" s="24">
        <f t="shared" si="6"/>
        <v>3983.5206645382</v>
      </c>
      <c r="S53" s="7"/>
      <c r="T53" s="25">
        <f t="shared" si="7"/>
        <v>0.22877794425396281</v>
      </c>
      <c r="U53" s="24">
        <f t="shared" si="8"/>
        <v>0.97559668006589884</v>
      </c>
      <c r="V53" s="7"/>
      <c r="W53" s="25">
        <f t="shared" si="9"/>
        <v>0.23196363422528693</v>
      </c>
      <c r="X53" s="24">
        <f t="shared" si="10"/>
        <v>185.44946070368655</v>
      </c>
      <c r="Y53" s="7"/>
      <c r="Z53" s="25">
        <f t="shared" si="11"/>
        <v>631</v>
      </c>
      <c r="AA53" s="17">
        <f t="shared" si="15"/>
        <v>185.43600000000001</v>
      </c>
      <c r="AB53" s="24">
        <f t="shared" si="12"/>
        <v>3.2364687517282049</v>
      </c>
      <c r="AC53" s="17">
        <f t="shared" si="13"/>
        <v>1.3460703686547504E-2</v>
      </c>
      <c r="AD53" s="17">
        <f t="shared" ca="1" si="14"/>
        <v>-6.0009847847851461E-2</v>
      </c>
      <c r="AE53" s="17">
        <v>116</v>
      </c>
    </row>
    <row r="54" spans="1:31" s="17" customFormat="1" x14ac:dyDescent="0.25">
      <c r="A54" s="17">
        <v>34</v>
      </c>
      <c r="B54" s="17">
        <v>637</v>
      </c>
      <c r="C54" s="17">
        <v>12580</v>
      </c>
      <c r="D54" s="17">
        <v>15201</v>
      </c>
      <c r="E54" s="17">
        <v>13928</v>
      </c>
      <c r="F54" s="17">
        <v>11331</v>
      </c>
      <c r="G54" s="24"/>
      <c r="H54" s="7"/>
      <c r="I54" s="25">
        <f t="shared" si="16"/>
        <v>-1348</v>
      </c>
      <c r="J54" s="24">
        <f t="shared" si="16"/>
        <v>3870</v>
      </c>
      <c r="K54" s="7"/>
      <c r="L54" s="25">
        <f t="shared" si="3"/>
        <v>-1347.4698471281351</v>
      </c>
      <c r="M54" s="17">
        <f t="shared" si="1"/>
        <v>0.28106206754655544</v>
      </c>
      <c r="N54" s="17">
        <f t="shared" si="4"/>
        <v>3866.7891201652378</v>
      </c>
      <c r="O54" s="24">
        <f t="shared" si="2"/>
        <v>10.309749313282413</v>
      </c>
      <c r="P54" s="7"/>
      <c r="Q54" s="25">
        <f t="shared" si="5"/>
        <v>-1329.3154265512558</v>
      </c>
      <c r="R54" s="24">
        <f t="shared" si="6"/>
        <v>3866.5206645382</v>
      </c>
      <c r="S54" s="7"/>
      <c r="T54" s="25">
        <f t="shared" si="7"/>
        <v>0.32445646570700676</v>
      </c>
      <c r="U54" s="24">
        <f t="shared" si="8"/>
        <v>0.94694242640936799</v>
      </c>
      <c r="V54" s="7"/>
      <c r="W54" s="25">
        <f t="shared" si="9"/>
        <v>0.32754913426581139</v>
      </c>
      <c r="X54" s="24">
        <f t="shared" si="10"/>
        <v>191.1554184371538</v>
      </c>
      <c r="Y54" s="7"/>
      <c r="Z54" s="25">
        <f t="shared" si="11"/>
        <v>637</v>
      </c>
      <c r="AA54" s="17">
        <f t="shared" si="15"/>
        <v>191.16900000000001</v>
      </c>
      <c r="AB54" s="24">
        <f t="shared" si="12"/>
        <v>3.3365284777450404</v>
      </c>
      <c r="AC54" s="17">
        <f t="shared" si="13"/>
        <v>-1.3581562846212591E-2</v>
      </c>
      <c r="AD54" s="17">
        <f t="shared" ca="1" si="14"/>
        <v>2.9419776600576597E-2</v>
      </c>
      <c r="AE54" s="17">
        <v>115</v>
      </c>
    </row>
    <row r="55" spans="1:31" s="17" customFormat="1" x14ac:dyDescent="0.25">
      <c r="A55" s="17">
        <v>35</v>
      </c>
      <c r="B55" s="17">
        <v>624</v>
      </c>
      <c r="C55" s="17">
        <v>12393</v>
      </c>
      <c r="D55" s="17">
        <v>15123</v>
      </c>
      <c r="E55" s="17">
        <v>14110</v>
      </c>
      <c r="F55" s="17">
        <v>11404</v>
      </c>
      <c r="G55" s="24"/>
      <c r="H55" s="7"/>
      <c r="I55" s="25">
        <f t="shared" si="16"/>
        <v>-1717</v>
      </c>
      <c r="J55" s="24">
        <f t="shared" si="16"/>
        <v>3719</v>
      </c>
      <c r="K55" s="7"/>
      <c r="L55" s="25">
        <f t="shared" si="3"/>
        <v>-1721.0389502980036</v>
      </c>
      <c r="M55" s="17">
        <f t="shared" si="1"/>
        <v>16.313119509743014</v>
      </c>
      <c r="N55" s="17">
        <f t="shared" si="4"/>
        <v>3717.4706653559374</v>
      </c>
      <c r="O55" s="24">
        <f t="shared" si="2"/>
        <v>2.3388644535300824</v>
      </c>
      <c r="P55" s="7"/>
      <c r="Q55" s="25">
        <f t="shared" si="5"/>
        <v>-1698.3154265512558</v>
      </c>
      <c r="R55" s="24">
        <f t="shared" si="6"/>
        <v>3715.5206645382</v>
      </c>
      <c r="S55" s="7"/>
      <c r="T55" s="25">
        <f t="shared" si="7"/>
        <v>0.41452119636050994</v>
      </c>
      <c r="U55" s="24">
        <f t="shared" si="8"/>
        <v>0.90996129562187933</v>
      </c>
      <c r="V55" s="7"/>
      <c r="W55" s="25">
        <f t="shared" si="9"/>
        <v>0.41749363361840636</v>
      </c>
      <c r="X55" s="24">
        <f t="shared" si="10"/>
        <v>196.72065454631331</v>
      </c>
      <c r="Y55" s="7"/>
      <c r="Z55" s="25">
        <f t="shared" si="11"/>
        <v>624</v>
      </c>
      <c r="AA55" s="17">
        <f t="shared" si="15"/>
        <v>196.78500000000003</v>
      </c>
      <c r="AB55" s="24">
        <f t="shared" si="12"/>
        <v>3.4345461685370418</v>
      </c>
      <c r="AC55" s="17">
        <f t="shared" si="13"/>
        <v>-6.4345453686712517E-2</v>
      </c>
      <c r="AD55" s="17">
        <f t="shared" ca="1" si="14"/>
        <v>8.5685477386249431E-2</v>
      </c>
      <c r="AE55" s="17">
        <v>114</v>
      </c>
    </row>
    <row r="56" spans="1:31" s="17" customFormat="1" x14ac:dyDescent="0.25">
      <c r="A56" s="17">
        <v>36</v>
      </c>
      <c r="B56" s="17">
        <v>627</v>
      </c>
      <c r="C56" s="17">
        <v>12203</v>
      </c>
      <c r="D56" s="17">
        <v>15023</v>
      </c>
      <c r="E56" s="17">
        <v>14280</v>
      </c>
      <c r="F56" s="17">
        <v>11494</v>
      </c>
      <c r="G56" s="24"/>
      <c r="H56" s="7"/>
      <c r="I56" s="25">
        <f t="shared" si="16"/>
        <v>-2077</v>
      </c>
      <c r="J56" s="24">
        <f t="shared" si="16"/>
        <v>3529</v>
      </c>
      <c r="K56" s="7"/>
      <c r="L56" s="25">
        <f t="shared" si="3"/>
        <v>-2079.9250919922956</v>
      </c>
      <c r="M56" s="17">
        <f t="shared" si="1"/>
        <v>8.5561631633919593</v>
      </c>
      <c r="N56" s="17">
        <f t="shared" si="4"/>
        <v>3531.5156251446456</v>
      </c>
      <c r="O56" s="24">
        <f t="shared" si="2"/>
        <v>6.3283698683731089</v>
      </c>
      <c r="P56" s="7"/>
      <c r="Q56" s="25">
        <f t="shared" si="5"/>
        <v>-2058.3154265512558</v>
      </c>
      <c r="R56" s="24">
        <f t="shared" si="6"/>
        <v>3525.5206645382</v>
      </c>
      <c r="S56" s="7"/>
      <c r="T56" s="25">
        <f t="shared" si="7"/>
        <v>0.50238922626636662</v>
      </c>
      <c r="U56" s="24">
        <f t="shared" si="8"/>
        <v>0.86342874694888039</v>
      </c>
      <c r="V56" s="7"/>
      <c r="W56" s="25">
        <f t="shared" si="9"/>
        <v>0.50521024348242471</v>
      </c>
      <c r="X56" s="24">
        <f t="shared" si="10"/>
        <v>202.40761759626741</v>
      </c>
      <c r="Y56" s="7"/>
      <c r="Z56" s="25">
        <f t="shared" si="11"/>
        <v>627</v>
      </c>
      <c r="AA56" s="17">
        <f t="shared" si="15"/>
        <v>202.42800000000003</v>
      </c>
      <c r="AB56" s="24">
        <f t="shared" si="12"/>
        <v>3.5330350982270815</v>
      </c>
      <c r="AC56" s="17">
        <f t="shared" si="13"/>
        <v>-2.0382403732611465E-2</v>
      </c>
      <c r="AD56" s="17">
        <f t="shared" ca="1" si="14"/>
        <v>4.3508696287148041E-2</v>
      </c>
      <c r="AE56" s="17">
        <v>113</v>
      </c>
    </row>
    <row r="57" spans="1:31" s="17" customFormat="1" x14ac:dyDescent="0.25">
      <c r="A57" s="17">
        <v>37</v>
      </c>
      <c r="B57" s="17">
        <v>620</v>
      </c>
      <c r="C57" s="17">
        <v>12041</v>
      </c>
      <c r="D57" s="17">
        <v>14913</v>
      </c>
      <c r="E57" s="17">
        <v>14454</v>
      </c>
      <c r="F57" s="17">
        <v>11605</v>
      </c>
      <c r="G57" s="24"/>
      <c r="H57" s="7"/>
      <c r="I57" s="25">
        <f t="shared" si="16"/>
        <v>-2413</v>
      </c>
      <c r="J57" s="24">
        <f t="shared" si="16"/>
        <v>3308</v>
      </c>
      <c r="K57" s="7"/>
      <c r="L57" s="25">
        <f t="shared" si="3"/>
        <v>-2415.1563141136176</v>
      </c>
      <c r="M57" s="17">
        <f t="shared" si="1"/>
        <v>4.6496905565862603</v>
      </c>
      <c r="N57" s="17">
        <f t="shared" si="4"/>
        <v>3313.9950312209007</v>
      </c>
      <c r="O57" s="24">
        <f t="shared" si="2"/>
        <v>35.940399339574469</v>
      </c>
      <c r="P57" s="7"/>
      <c r="Q57" s="25">
        <f t="shared" si="5"/>
        <v>-2394.3154265512558</v>
      </c>
      <c r="R57" s="24">
        <f t="shared" si="6"/>
        <v>3304.5206645382</v>
      </c>
      <c r="S57" s="7"/>
      <c r="T57" s="25">
        <f t="shared" si="7"/>
        <v>0.58439938751183296</v>
      </c>
      <c r="U57" s="24">
        <f t="shared" si="8"/>
        <v>0.80930404559765534</v>
      </c>
      <c r="V57" s="7"/>
      <c r="W57" s="25">
        <f t="shared" si="9"/>
        <v>0.58704417173113632</v>
      </c>
      <c r="X57" s="24">
        <f t="shared" si="10"/>
        <v>208.03079334840049</v>
      </c>
      <c r="Y57" s="7"/>
      <c r="Z57" s="25">
        <f t="shared" si="11"/>
        <v>620</v>
      </c>
      <c r="AA57" s="17">
        <f t="shared" si="15"/>
        <v>208.00800000000004</v>
      </c>
      <c r="AB57" s="24">
        <f t="shared" si="12"/>
        <v>3.6304244704883653</v>
      </c>
      <c r="AC57" s="17">
        <f t="shared" si="13"/>
        <v>2.2793348400455216E-2</v>
      </c>
      <c r="AD57" s="17">
        <f t="shared" ca="1" si="14"/>
        <v>5.9861055141595898E-2</v>
      </c>
      <c r="AE57" s="17">
        <v>112</v>
      </c>
    </row>
    <row r="58" spans="1:31" s="17" customFormat="1" x14ac:dyDescent="0.25">
      <c r="A58" s="17">
        <v>38</v>
      </c>
      <c r="B58" s="17">
        <v>609</v>
      </c>
      <c r="C58" s="17">
        <v>11889</v>
      </c>
      <c r="D58" s="17">
        <v>14801</v>
      </c>
      <c r="E58" s="17">
        <v>14619</v>
      </c>
      <c r="F58" s="17">
        <v>11738</v>
      </c>
      <c r="G58" s="24"/>
      <c r="H58" s="7"/>
      <c r="I58" s="25">
        <f t="shared" si="16"/>
        <v>-2730</v>
      </c>
      <c r="J58" s="24">
        <f t="shared" si="16"/>
        <v>3063</v>
      </c>
      <c r="K58" s="7"/>
      <c r="L58" s="25">
        <f t="shared" si="3"/>
        <v>-2722.3285111315004</v>
      </c>
      <c r="M58" s="17">
        <f t="shared" si="1"/>
        <v>58.851741459513839</v>
      </c>
      <c r="N58" s="17">
        <f t="shared" si="4"/>
        <v>3069.7666363600415</v>
      </c>
      <c r="O58" s="24">
        <f t="shared" si="2"/>
        <v>45.787367629035714</v>
      </c>
      <c r="P58" s="7"/>
      <c r="Q58" s="25">
        <f t="shared" si="5"/>
        <v>-2711.3154265512558</v>
      </c>
      <c r="R58" s="24">
        <f t="shared" si="6"/>
        <v>3059.5206645382</v>
      </c>
      <c r="S58" s="7"/>
      <c r="T58" s="25">
        <f t="shared" si="7"/>
        <v>0.66177206940115674</v>
      </c>
      <c r="U58" s="24">
        <f t="shared" si="8"/>
        <v>0.74930154862457776</v>
      </c>
      <c r="V58" s="7"/>
      <c r="W58" s="25">
        <f t="shared" si="9"/>
        <v>0.66422141004882085</v>
      </c>
      <c r="X58" s="24">
        <f t="shared" si="10"/>
        <v>213.63033586375536</v>
      </c>
      <c r="Y58" s="7"/>
      <c r="Z58" s="25">
        <f t="shared" si="11"/>
        <v>609</v>
      </c>
      <c r="AA58" s="17">
        <f t="shared" si="15"/>
        <v>213.48900000000003</v>
      </c>
      <c r="AB58" s="24">
        <f t="shared" si="12"/>
        <v>3.7260859667901749</v>
      </c>
      <c r="AC58" s="17">
        <f t="shared" si="13"/>
        <v>0.14133586375533014</v>
      </c>
      <c r="AD58" s="17">
        <f t="shared" ca="1" si="14"/>
        <v>-5.7928151132330186E-2</v>
      </c>
      <c r="AE58" s="17">
        <v>111</v>
      </c>
    </row>
    <row r="59" spans="1:31" s="17" customFormat="1" x14ac:dyDescent="0.25">
      <c r="A59" s="17">
        <v>39</v>
      </c>
      <c r="B59" s="17">
        <v>605</v>
      </c>
      <c r="C59" s="17">
        <v>11750</v>
      </c>
      <c r="D59" s="17">
        <v>14670</v>
      </c>
      <c r="E59" s="17">
        <v>14759</v>
      </c>
      <c r="F59" s="17">
        <v>11873</v>
      </c>
      <c r="G59" s="24"/>
      <c r="H59" s="7"/>
      <c r="I59" s="25">
        <f t="shared" si="16"/>
        <v>-3009</v>
      </c>
      <c r="J59" s="24">
        <f t="shared" si="16"/>
        <v>2797</v>
      </c>
      <c r="K59" s="7"/>
      <c r="L59" s="25">
        <f t="shared" si="3"/>
        <v>-3002.9896382624274</v>
      </c>
      <c r="M59" s="17">
        <f t="shared" si="1"/>
        <v>36.124448216476317</v>
      </c>
      <c r="N59" s="17">
        <f t="shared" si="4"/>
        <v>2799.3651160545915</v>
      </c>
      <c r="O59" s="24">
        <f t="shared" si="2"/>
        <v>5.5937739516862433</v>
      </c>
      <c r="P59" s="7"/>
      <c r="Q59" s="25">
        <f t="shared" si="5"/>
        <v>-2990.3154265512558</v>
      </c>
      <c r="R59" s="24">
        <f t="shared" si="6"/>
        <v>2793.5206645382</v>
      </c>
      <c r="S59" s="7"/>
      <c r="T59" s="25">
        <f t="shared" si="7"/>
        <v>0.72986979257819573</v>
      </c>
      <c r="U59" s="24">
        <f t="shared" si="8"/>
        <v>0.68415598048237936</v>
      </c>
      <c r="V59" s="7"/>
      <c r="W59" s="25">
        <f t="shared" si="9"/>
        <v>0.73210685260807151</v>
      </c>
      <c r="X59" s="24">
        <f t="shared" si="10"/>
        <v>219.01396213447379</v>
      </c>
      <c r="Y59" s="7"/>
      <c r="Z59" s="25">
        <f t="shared" si="11"/>
        <v>605</v>
      </c>
      <c r="AA59" s="17">
        <f t="shared" si="15"/>
        <v>218.93400000000003</v>
      </c>
      <c r="AB59" s="24">
        <f t="shared" si="12"/>
        <v>3.8211191445612656</v>
      </c>
      <c r="AC59" s="17">
        <f t="shared" si="13"/>
        <v>7.9962134473760216E-2</v>
      </c>
      <c r="AD59" s="17">
        <f t="shared" ca="1" si="14"/>
        <v>0.13567530744936107</v>
      </c>
      <c r="AE59" s="17">
        <v>110</v>
      </c>
    </row>
    <row r="60" spans="1:31" s="17" customFormat="1" x14ac:dyDescent="0.25">
      <c r="A60" s="17">
        <v>40</v>
      </c>
      <c r="B60" s="17">
        <v>640</v>
      </c>
      <c r="C60" s="17">
        <v>11615</v>
      </c>
      <c r="D60" s="17">
        <v>14503</v>
      </c>
      <c r="E60" s="17">
        <v>14890</v>
      </c>
      <c r="F60" s="17">
        <v>12030</v>
      </c>
      <c r="G60" s="24"/>
      <c r="H60" s="7"/>
      <c r="I60" s="25">
        <f t="shared" si="16"/>
        <v>-3275</v>
      </c>
      <c r="J60" s="24">
        <f t="shared" si="16"/>
        <v>2473</v>
      </c>
      <c r="K60" s="7"/>
      <c r="L60" s="25">
        <f t="shared" si="3"/>
        <v>-3270.5002274205335</v>
      </c>
      <c r="M60" s="17">
        <f t="shared" si="1"/>
        <v>20.247953266918422</v>
      </c>
      <c r="N60" s="17">
        <f t="shared" si="4"/>
        <v>2485.9027585527915</v>
      </c>
      <c r="O60" s="24">
        <f t="shared" si="2"/>
        <v>166.48117827163449</v>
      </c>
      <c r="P60" s="7"/>
      <c r="Q60" s="25">
        <f t="shared" si="5"/>
        <v>-3256.3154265512558</v>
      </c>
      <c r="R60" s="24">
        <f t="shared" si="6"/>
        <v>2469.5206645382</v>
      </c>
      <c r="S60" s="7"/>
      <c r="T60" s="25">
        <f t="shared" si="7"/>
        <v>0.7947945035641899</v>
      </c>
      <c r="U60" s="24">
        <f t="shared" si="8"/>
        <v>0.60480573958737061</v>
      </c>
      <c r="V60" s="7"/>
      <c r="W60" s="25">
        <f t="shared" si="9"/>
        <v>0.79677290022063618</v>
      </c>
      <c r="X60" s="24">
        <f t="shared" si="10"/>
        <v>224.87380855813058</v>
      </c>
      <c r="Y60" s="7"/>
      <c r="Z60" s="25">
        <f t="shared" si="11"/>
        <v>640</v>
      </c>
      <c r="AA60" s="17">
        <f t="shared" si="15"/>
        <v>224.69400000000002</v>
      </c>
      <c r="AB60" s="24">
        <f t="shared" si="12"/>
        <v>3.9216501094761389</v>
      </c>
      <c r="AC60" s="17">
        <f t="shared" si="13"/>
        <v>0.17980855813055996</v>
      </c>
      <c r="AD60" s="17">
        <f t="shared" ca="1" si="14"/>
        <v>3.3603739033935653E-2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11498</v>
      </c>
      <c r="D61" s="17">
        <v>14337</v>
      </c>
      <c r="E61" s="17">
        <v>14999</v>
      </c>
      <c r="F61" s="17">
        <v>12199</v>
      </c>
      <c r="G61" s="24"/>
      <c r="H61" s="7"/>
      <c r="I61" s="25">
        <f t="shared" si="16"/>
        <v>-3501</v>
      </c>
      <c r="J61" s="24">
        <f t="shared" si="16"/>
        <v>2138</v>
      </c>
      <c r="K61" s="7"/>
      <c r="L61" s="25">
        <f t="shared" si="3"/>
        <v>-3502.4272389920293</v>
      </c>
      <c r="M61" s="17">
        <f t="shared" si="1"/>
        <v>2.0370111403687781</v>
      </c>
      <c r="N61" s="17">
        <f t="shared" si="4"/>
        <v>2151.7363680652597</v>
      </c>
      <c r="O61" s="24">
        <f t="shared" si="2"/>
        <v>188.68780762428759</v>
      </c>
      <c r="P61" s="7"/>
      <c r="Q61" s="25">
        <f t="shared" si="5"/>
        <v>-3482.3154265512558</v>
      </c>
      <c r="R61" s="24">
        <f t="shared" si="6"/>
        <v>2134.5206645382</v>
      </c>
      <c r="S61" s="7"/>
      <c r="T61" s="25">
        <f t="shared" si="7"/>
        <v>0.84995610011619993</v>
      </c>
      <c r="U61" s="24">
        <f t="shared" si="8"/>
        <v>0.52276150903234619</v>
      </c>
      <c r="V61" s="7"/>
      <c r="W61" s="25">
        <f t="shared" si="9"/>
        <v>0.85166698786499295</v>
      </c>
      <c r="X61" s="24">
        <f t="shared" si="10"/>
        <v>230.5328124314475</v>
      </c>
      <c r="Y61" s="7"/>
      <c r="Z61" s="25">
        <f t="shared" si="11"/>
        <v>632</v>
      </c>
      <c r="AA61" s="17">
        <f t="shared" si="15"/>
        <v>230.38200000000001</v>
      </c>
      <c r="AB61" s="24">
        <f t="shared" si="12"/>
        <v>4.0209244373295769</v>
      </c>
      <c r="AC61" s="17">
        <f t="shared" si="13"/>
        <v>0.15081243144749124</v>
      </c>
      <c r="AD61" s="17">
        <f t="shared" ca="1" si="14"/>
        <v>1.9537961776137536E-2</v>
      </c>
      <c r="AE61" s="17">
        <v>108</v>
      </c>
    </row>
    <row r="62" spans="1:31" s="17" customFormat="1" x14ac:dyDescent="0.25">
      <c r="A62" s="17">
        <v>42</v>
      </c>
      <c r="B62" s="17">
        <v>635</v>
      </c>
      <c r="C62" s="17">
        <v>11400</v>
      </c>
      <c r="D62" s="17">
        <v>14164</v>
      </c>
      <c r="E62" s="17">
        <v>15106</v>
      </c>
      <c r="F62" s="17">
        <v>12381</v>
      </c>
      <c r="G62" s="24"/>
      <c r="H62" s="7"/>
      <c r="I62" s="25">
        <f t="shared" si="16"/>
        <v>-3706</v>
      </c>
      <c r="J62" s="24">
        <f t="shared" si="16"/>
        <v>1783</v>
      </c>
      <c r="K62" s="7"/>
      <c r="L62" s="25">
        <f t="shared" si="3"/>
        <v>-3700.8737357828754</v>
      </c>
      <c r="M62" s="17">
        <f t="shared" si="1"/>
        <v>26.278584823771798</v>
      </c>
      <c r="N62" s="17">
        <f t="shared" si="4"/>
        <v>1794.6750404285863</v>
      </c>
      <c r="O62" s="24">
        <f t="shared" si="2"/>
        <v>136.3065690091239</v>
      </c>
      <c r="P62" s="7"/>
      <c r="Q62" s="25">
        <f t="shared" si="5"/>
        <v>-3687.3154265512558</v>
      </c>
      <c r="R62" s="24">
        <f t="shared" si="6"/>
        <v>1779.5206645382</v>
      </c>
      <c r="S62" s="7"/>
      <c r="T62" s="25">
        <f t="shared" si="7"/>
        <v>0.89999206159036838</v>
      </c>
      <c r="U62" s="24">
        <f t="shared" si="8"/>
        <v>0.43581911545911139</v>
      </c>
      <c r="V62" s="7"/>
      <c r="W62" s="25">
        <f t="shared" si="9"/>
        <v>0.90141942490107796</v>
      </c>
      <c r="X62" s="24">
        <f t="shared" si="10"/>
        <v>236.27193898288624</v>
      </c>
      <c r="Y62" s="7"/>
      <c r="Z62" s="25">
        <f t="shared" si="11"/>
        <v>635</v>
      </c>
      <c r="AA62" s="17">
        <f t="shared" si="15"/>
        <v>236.09700000000001</v>
      </c>
      <c r="AB62" s="24">
        <f t="shared" si="12"/>
        <v>4.1206700040810524</v>
      </c>
      <c r="AC62" s="17">
        <f t="shared" si="13"/>
        <v>0.174938982886232</v>
      </c>
      <c r="AD62" s="17">
        <f t="shared" ca="1" si="14"/>
        <v>2.7233007509238405E-2</v>
      </c>
      <c r="AE62" s="17">
        <v>107</v>
      </c>
    </row>
    <row r="63" spans="1:31" s="17" customFormat="1" x14ac:dyDescent="0.25">
      <c r="A63" s="17">
        <v>43</v>
      </c>
      <c r="B63" s="17">
        <v>628</v>
      </c>
      <c r="C63" s="17">
        <v>11315</v>
      </c>
      <c r="D63" s="17">
        <v>13970</v>
      </c>
      <c r="E63" s="17">
        <v>15179</v>
      </c>
      <c r="F63" s="17">
        <v>12563</v>
      </c>
      <c r="G63" s="24"/>
      <c r="H63" s="7"/>
      <c r="I63" s="25">
        <f t="shared" si="16"/>
        <v>-3864</v>
      </c>
      <c r="J63" s="24">
        <f t="shared" si="16"/>
        <v>1407</v>
      </c>
      <c r="K63" s="7"/>
      <c r="L63" s="25">
        <f t="shared" si="3"/>
        <v>-3861.1081556822637</v>
      </c>
      <c r="M63" s="17">
        <f t="shared" si="1"/>
        <v>8.3627635580236461</v>
      </c>
      <c r="N63" s="17">
        <f t="shared" si="4"/>
        <v>1424.0154277150955</v>
      </c>
      <c r="O63" s="24">
        <f t="shared" si="2"/>
        <v>289.52478032763952</v>
      </c>
      <c r="P63" s="7"/>
      <c r="Q63" s="25">
        <f t="shared" si="5"/>
        <v>-3845.3154265512558</v>
      </c>
      <c r="R63" s="24">
        <f t="shared" si="6"/>
        <v>1403.5206645382</v>
      </c>
      <c r="S63" s="7"/>
      <c r="T63" s="25">
        <f t="shared" si="7"/>
        <v>0.93855636360460548</v>
      </c>
      <c r="U63" s="24">
        <f t="shared" si="8"/>
        <v>0.34373365071675566</v>
      </c>
      <c r="V63" s="7"/>
      <c r="W63" s="25">
        <f t="shared" si="9"/>
        <v>0.93968335372871381</v>
      </c>
      <c r="X63" s="24">
        <f t="shared" si="10"/>
        <v>241.98243685118075</v>
      </c>
      <c r="Y63" s="7"/>
      <c r="Z63" s="25">
        <f t="shared" si="11"/>
        <v>628</v>
      </c>
      <c r="AA63" s="17">
        <f t="shared" si="15"/>
        <v>241.749</v>
      </c>
      <c r="AB63" s="24">
        <f t="shared" si="12"/>
        <v>4.2193160134037715</v>
      </c>
      <c r="AC63" s="17">
        <f t="shared" si="13"/>
        <v>0.23343685118075541</v>
      </c>
      <c r="AD63" s="17">
        <f t="shared" ca="1" si="14"/>
        <v>-8.4283458671876588E-2</v>
      </c>
      <c r="AE63" s="17">
        <v>106</v>
      </c>
    </row>
    <row r="64" spans="1:31" s="17" customFormat="1" x14ac:dyDescent="0.25">
      <c r="A64" s="17">
        <v>44</v>
      </c>
      <c r="B64" s="17">
        <v>631</v>
      </c>
      <c r="C64" s="17">
        <v>11247</v>
      </c>
      <c r="D64" s="17">
        <v>13774</v>
      </c>
      <c r="E64" s="17">
        <v>15232</v>
      </c>
      <c r="F64" s="17">
        <v>12749</v>
      </c>
      <c r="G64" s="24"/>
      <c r="H64" s="7"/>
      <c r="I64" s="25">
        <f t="shared" si="16"/>
        <v>-3985</v>
      </c>
      <c r="J64" s="24">
        <f t="shared" si="16"/>
        <v>1025</v>
      </c>
      <c r="K64" s="7"/>
      <c r="L64" s="25">
        <f t="shared" si="3"/>
        <v>-3984.4467357395206</v>
      </c>
      <c r="M64" s="17">
        <f t="shared" si="1"/>
        <v>0.30610134192382749</v>
      </c>
      <c r="N64" s="17">
        <f t="shared" si="4"/>
        <v>1037.6720523873576</v>
      </c>
      <c r="O64" s="24">
        <f t="shared" si="2"/>
        <v>160.58091170793426</v>
      </c>
      <c r="P64" s="7"/>
      <c r="Q64" s="25">
        <f t="shared" si="5"/>
        <v>-3966.3154265512558</v>
      </c>
      <c r="R64" s="24">
        <f t="shared" si="6"/>
        <v>1021.5206645382</v>
      </c>
      <c r="S64" s="7"/>
      <c r="T64" s="25">
        <f t="shared" si="7"/>
        <v>0.96808978476740737</v>
      </c>
      <c r="U64" s="24">
        <f t="shared" si="8"/>
        <v>0.25017873706893679</v>
      </c>
      <c r="V64" s="7"/>
      <c r="W64" s="25">
        <f t="shared" si="9"/>
        <v>0.96891155712770594</v>
      </c>
      <c r="X64" s="24">
        <f t="shared" si="10"/>
        <v>247.59692912476658</v>
      </c>
      <c r="Y64" s="7"/>
      <c r="Z64" s="25">
        <f t="shared" si="11"/>
        <v>631</v>
      </c>
      <c r="AA64" s="17">
        <f t="shared" si="15"/>
        <v>247.428</v>
      </c>
      <c r="AB64" s="24">
        <f t="shared" si="12"/>
        <v>4.3184332616245298</v>
      </c>
      <c r="AC64" s="17">
        <f t="shared" si="13"/>
        <v>0.16892912476657784</v>
      </c>
      <c r="AD64" s="17">
        <f t="shared" ca="1" si="14"/>
        <v>3.4270308896651613E-2</v>
      </c>
      <c r="AE64" s="17">
        <v>105</v>
      </c>
    </row>
    <row r="65" spans="1:31" s="17" customFormat="1" x14ac:dyDescent="0.25">
      <c r="A65" s="17">
        <v>45</v>
      </c>
      <c r="B65" s="17">
        <v>610</v>
      </c>
      <c r="C65" s="17">
        <v>11214</v>
      </c>
      <c r="D65" s="17">
        <v>13591</v>
      </c>
      <c r="E65" s="17">
        <v>15284</v>
      </c>
      <c r="F65" s="17">
        <v>12945</v>
      </c>
      <c r="G65" s="24"/>
      <c r="H65" s="7"/>
      <c r="I65" s="25">
        <f t="shared" si="16"/>
        <v>-4070</v>
      </c>
      <c r="J65" s="24">
        <f t="shared" si="16"/>
        <v>646</v>
      </c>
      <c r="K65" s="7"/>
      <c r="L65" s="25">
        <f t="shared" si="3"/>
        <v>-4066.65331437643</v>
      </c>
      <c r="M65" s="17">
        <f t="shared" si="1"/>
        <v>11.200304663010192</v>
      </c>
      <c r="N65" s="17">
        <f t="shared" si="4"/>
        <v>654.48784280055759</v>
      </c>
      <c r="O65" s="24">
        <f t="shared" si="2"/>
        <v>72.043475406977265</v>
      </c>
      <c r="P65" s="7"/>
      <c r="Q65" s="25">
        <f t="shared" si="5"/>
        <v>-4051.3154265512558</v>
      </c>
      <c r="R65" s="24">
        <f t="shared" si="6"/>
        <v>642.52066453819998</v>
      </c>
      <c r="S65" s="7"/>
      <c r="T65" s="25">
        <f t="shared" si="7"/>
        <v>0.98883640293962349</v>
      </c>
      <c r="U65" s="24">
        <f t="shared" si="8"/>
        <v>0.15735854787384948</v>
      </c>
      <c r="V65" s="7"/>
      <c r="W65" s="25">
        <f t="shared" si="9"/>
        <v>0.98935530896037349</v>
      </c>
      <c r="X65" s="24">
        <f t="shared" si="10"/>
        <v>253.03753468104514</v>
      </c>
      <c r="Y65" s="7"/>
      <c r="Z65" s="25">
        <f t="shared" si="11"/>
        <v>610</v>
      </c>
      <c r="AA65" s="17">
        <f t="shared" si="15"/>
        <v>252.91800000000001</v>
      </c>
      <c r="AB65" s="24">
        <f t="shared" si="12"/>
        <v>4.4142518375590178</v>
      </c>
      <c r="AC65" s="17">
        <f t="shared" si="13"/>
        <v>0.11953468104513831</v>
      </c>
      <c r="AD65" s="17">
        <f t="shared" ca="1" si="14"/>
        <v>4.0315689442536495E-2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11186</v>
      </c>
      <c r="D66" s="17">
        <v>13390</v>
      </c>
      <c r="E66" s="17">
        <v>15293</v>
      </c>
      <c r="F66" s="17">
        <v>13132</v>
      </c>
      <c r="G66" s="24"/>
      <c r="H66" s="7"/>
      <c r="I66" s="25">
        <f t="shared" si="16"/>
        <v>-4107</v>
      </c>
      <c r="J66" s="24">
        <f t="shared" si="16"/>
        <v>258</v>
      </c>
      <c r="K66" s="7"/>
      <c r="L66" s="25">
        <f t="shared" si="3"/>
        <v>-4111.8216779278982</v>
      </c>
      <c r="M66" s="17">
        <f t="shared" si="1"/>
        <v>23.248578040381023</v>
      </c>
      <c r="N66" s="17">
        <f t="shared" si="4"/>
        <v>263.40186862361401</v>
      </c>
      <c r="O66" s="24">
        <f t="shared" si="2"/>
        <v>29.180184626785486</v>
      </c>
      <c r="P66" s="7"/>
      <c r="Q66" s="25">
        <f t="shared" si="5"/>
        <v>-4088.3154265512558</v>
      </c>
      <c r="R66" s="24">
        <f t="shared" si="6"/>
        <v>254.52066453820001</v>
      </c>
      <c r="S66" s="7"/>
      <c r="T66" s="25">
        <f t="shared" si="7"/>
        <v>0.99786728379105882</v>
      </c>
      <c r="U66" s="24">
        <f t="shared" si="8"/>
        <v>6.2334185320567483E-2</v>
      </c>
      <c r="V66" s="7"/>
      <c r="W66" s="25">
        <f t="shared" si="9"/>
        <v>0.99807606635842117</v>
      </c>
      <c r="X66" s="24">
        <f t="shared" si="10"/>
        <v>258.5010923813004</v>
      </c>
      <c r="Y66" s="7"/>
      <c r="Z66" s="25">
        <f t="shared" si="11"/>
        <v>613</v>
      </c>
      <c r="AA66" s="17">
        <f t="shared" si="15"/>
        <v>258.435</v>
      </c>
      <c r="AB66" s="24">
        <f t="shared" si="12"/>
        <v>4.510541652391546</v>
      </c>
      <c r="AC66" s="17">
        <f t="shared" si="13"/>
        <v>6.6092381300393299E-2</v>
      </c>
      <c r="AD66" s="17">
        <f t="shared" ca="1" si="14"/>
        <v>4.6893583993153243E-2</v>
      </c>
      <c r="AE66" s="17">
        <v>103</v>
      </c>
    </row>
    <row r="67" spans="1:31" s="17" customFormat="1" x14ac:dyDescent="0.25">
      <c r="A67" s="17">
        <v>47</v>
      </c>
      <c r="B67" s="17">
        <v>623</v>
      </c>
      <c r="C67" s="17">
        <v>11178</v>
      </c>
      <c r="D67" s="17">
        <v>13184</v>
      </c>
      <c r="E67" s="17">
        <v>15293</v>
      </c>
      <c r="F67" s="17">
        <v>13325</v>
      </c>
      <c r="G67" s="24"/>
      <c r="H67" s="7"/>
      <c r="I67" s="25">
        <f t="shared" si="16"/>
        <v>-4115</v>
      </c>
      <c r="J67" s="24">
        <f t="shared" si="16"/>
        <v>-141</v>
      </c>
      <c r="K67" s="7"/>
      <c r="L67" s="25">
        <f t="shared" si="3"/>
        <v>-4118.8402380366961</v>
      </c>
      <c r="M67" s="17">
        <f t="shared" si="1"/>
        <v>14.747428178487242</v>
      </c>
      <c r="N67" s="17">
        <f t="shared" si="4"/>
        <v>-136.51724231365009</v>
      </c>
      <c r="O67" s="24">
        <f t="shared" si="2"/>
        <v>20.095116474529227</v>
      </c>
      <c r="P67" s="7"/>
      <c r="Q67" s="25">
        <f t="shared" si="5"/>
        <v>-4096.3154265512558</v>
      </c>
      <c r="R67" s="24">
        <f t="shared" si="6"/>
        <v>-144.47933546179999</v>
      </c>
      <c r="S67" s="7"/>
      <c r="T67" s="25">
        <f t="shared" si="7"/>
        <v>0.99981990667785559</v>
      </c>
      <c r="U67" s="24">
        <f t="shared" si="8"/>
        <v>-3.5384166892730246E-2</v>
      </c>
      <c r="V67" s="7"/>
      <c r="W67" s="25">
        <f t="shared" si="9"/>
        <v>0.99970973456050138</v>
      </c>
      <c r="X67" s="24">
        <f t="shared" si="10"/>
        <v>264.10192684810772</v>
      </c>
      <c r="Y67" s="7"/>
      <c r="Z67" s="25">
        <f t="shared" si="11"/>
        <v>623</v>
      </c>
      <c r="AA67" s="17">
        <f t="shared" si="15"/>
        <v>264.04200000000003</v>
      </c>
      <c r="AB67" s="24">
        <f t="shared" si="12"/>
        <v>4.6084022635508681</v>
      </c>
      <c r="AC67" s="17">
        <f t="shared" si="13"/>
        <v>5.9926848107693331E-2</v>
      </c>
      <c r="AD67" s="17">
        <f t="shared" ca="1" si="14"/>
        <v>3.2133005853836494E-2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11198</v>
      </c>
      <c r="D68" s="17">
        <v>12990</v>
      </c>
      <c r="E68" s="17">
        <v>15281</v>
      </c>
      <c r="F68" s="17">
        <v>13527</v>
      </c>
      <c r="G68" s="24"/>
      <c r="H68" s="7"/>
      <c r="I68" s="25">
        <f t="shared" si="16"/>
        <v>-4083</v>
      </c>
      <c r="J68" s="24">
        <f t="shared" si="16"/>
        <v>-537</v>
      </c>
      <c r="K68" s="7"/>
      <c r="L68" s="25">
        <f t="shared" si="3"/>
        <v>-4086.091402836877</v>
      </c>
      <c r="M68" s="17">
        <f t="shared" si="1"/>
        <v>9.5567714998513065</v>
      </c>
      <c r="N68" s="17">
        <f t="shared" si="4"/>
        <v>-538.92233641829102</v>
      </c>
      <c r="O68" s="24">
        <f t="shared" si="2"/>
        <v>3.6953773050879648</v>
      </c>
      <c r="P68" s="7"/>
      <c r="Q68" s="25">
        <f t="shared" si="5"/>
        <v>-4064.3154265512558</v>
      </c>
      <c r="R68" s="24">
        <f t="shared" si="6"/>
        <v>-540.47933546180002</v>
      </c>
      <c r="S68" s="7"/>
      <c r="T68" s="25">
        <f t="shared" si="7"/>
        <v>0.99200941513066832</v>
      </c>
      <c r="U68" s="24">
        <f t="shared" si="8"/>
        <v>-0.13236779465329643</v>
      </c>
      <c r="V68" s="7"/>
      <c r="W68" s="25">
        <f t="shared" si="9"/>
        <v>0.99158263455180606</v>
      </c>
      <c r="X68" s="24">
        <f t="shared" si="10"/>
        <v>269.67836483948361</v>
      </c>
      <c r="Y68" s="7"/>
      <c r="Z68" s="25">
        <f t="shared" si="11"/>
        <v>629</v>
      </c>
      <c r="AA68" s="17">
        <f t="shared" si="15"/>
        <v>269.70300000000003</v>
      </c>
      <c r="AB68" s="24">
        <f t="shared" si="12"/>
        <v>4.7072053525062669</v>
      </c>
      <c r="AC68" s="17">
        <f t="shared" si="13"/>
        <v>-2.4635160516425003E-2</v>
      </c>
      <c r="AD68" s="17">
        <f t="shared" ca="1" si="14"/>
        <v>0.11788992248767727</v>
      </c>
      <c r="AE68" s="17">
        <v>101</v>
      </c>
    </row>
    <row r="69" spans="1:31" s="17" customFormat="1" x14ac:dyDescent="0.25">
      <c r="A69" s="17">
        <v>49</v>
      </c>
      <c r="B69" s="17">
        <v>625</v>
      </c>
      <c r="C69" s="17">
        <v>11234</v>
      </c>
      <c r="D69" s="17">
        <v>12797</v>
      </c>
      <c r="E69" s="17">
        <v>15247</v>
      </c>
      <c r="F69" s="17">
        <v>13727</v>
      </c>
      <c r="G69" s="24"/>
      <c r="H69" s="7"/>
      <c r="I69" s="25">
        <f t="shared" si="16"/>
        <v>-4013</v>
      </c>
      <c r="J69" s="24">
        <f t="shared" si="16"/>
        <v>-930</v>
      </c>
      <c r="K69" s="7"/>
      <c r="L69" s="25">
        <f t="shared" si="3"/>
        <v>-4014.221219065018</v>
      </c>
      <c r="M69" s="17">
        <f t="shared" si="1"/>
        <v>1.4913760047633804</v>
      </c>
      <c r="N69" s="17">
        <f t="shared" si="4"/>
        <v>-933.54174030097613</v>
      </c>
      <c r="O69" s="24">
        <f t="shared" si="2"/>
        <v>12.543924359558488</v>
      </c>
      <c r="P69" s="7"/>
      <c r="Q69" s="25">
        <f t="shared" si="5"/>
        <v>-3994.3154265512558</v>
      </c>
      <c r="R69" s="24">
        <f t="shared" si="6"/>
        <v>-933.47933546180002</v>
      </c>
      <c r="S69" s="7"/>
      <c r="T69" s="25">
        <f t="shared" si="7"/>
        <v>0.97492396487119615</v>
      </c>
      <c r="U69" s="24">
        <f t="shared" si="8"/>
        <v>-0.22861669796113102</v>
      </c>
      <c r="V69" s="7"/>
      <c r="W69" s="25">
        <f t="shared" si="9"/>
        <v>0.97418292465456058</v>
      </c>
      <c r="X69" s="24">
        <f t="shared" si="10"/>
        <v>275.28174215833428</v>
      </c>
      <c r="Y69" s="7"/>
      <c r="Z69" s="25">
        <f t="shared" si="11"/>
        <v>625</v>
      </c>
      <c r="AA69" s="17">
        <f t="shared" si="15"/>
        <v>275.32800000000003</v>
      </c>
      <c r="AB69" s="24">
        <f t="shared" si="12"/>
        <v>4.8053801229309476</v>
      </c>
      <c r="AC69" s="17">
        <f t="shared" si="13"/>
        <v>-4.6257841665749311E-2</v>
      </c>
      <c r="AD69" s="17">
        <f t="shared" ca="1" si="14"/>
        <v>1.2517644049864884E-2</v>
      </c>
      <c r="AE69" s="17">
        <v>100</v>
      </c>
    </row>
    <row r="70" spans="1:31" s="17" customFormat="1" x14ac:dyDescent="0.25">
      <c r="A70" s="17">
        <v>50</v>
      </c>
      <c r="B70" s="17">
        <v>641</v>
      </c>
      <c r="C70" s="17">
        <v>11301</v>
      </c>
      <c r="D70" s="17">
        <v>12606</v>
      </c>
      <c r="E70" s="17">
        <v>15199</v>
      </c>
      <c r="F70" s="17">
        <v>13930</v>
      </c>
      <c r="G70" s="24"/>
      <c r="H70" s="7"/>
      <c r="I70" s="25">
        <f t="shared" si="16"/>
        <v>-3898</v>
      </c>
      <c r="J70" s="24">
        <f t="shared" si="16"/>
        <v>-1324</v>
      </c>
      <c r="K70" s="7"/>
      <c r="L70" s="25">
        <f t="shared" si="3"/>
        <v>-3900.5178163147971</v>
      </c>
      <c r="M70" s="17">
        <f t="shared" si="1"/>
        <v>6.3393989950583167</v>
      </c>
      <c r="N70" s="17">
        <f t="shared" si="4"/>
        <v>-1328.8618942214021</v>
      </c>
      <c r="O70" s="24">
        <f t="shared" si="2"/>
        <v>23.638015420102679</v>
      </c>
      <c r="P70" s="7"/>
      <c r="Q70" s="25">
        <f t="shared" si="5"/>
        <v>-3879.3154265512558</v>
      </c>
      <c r="R70" s="24">
        <f t="shared" si="6"/>
        <v>-1327.4793354618</v>
      </c>
      <c r="S70" s="7"/>
      <c r="T70" s="25">
        <f t="shared" si="7"/>
        <v>0.946855010873492</v>
      </c>
      <c r="U70" s="24">
        <f t="shared" si="8"/>
        <v>-0.32511050941987613</v>
      </c>
      <c r="V70" s="7"/>
      <c r="W70" s="25">
        <f t="shared" si="9"/>
        <v>0.9457988530959951</v>
      </c>
      <c r="X70" s="24">
        <f t="shared" si="10"/>
        <v>281.04480370667193</v>
      </c>
      <c r="Y70" s="7"/>
      <c r="Z70" s="25">
        <f t="shared" si="11"/>
        <v>641</v>
      </c>
      <c r="AA70" s="17">
        <f t="shared" si="15"/>
        <v>281.09700000000004</v>
      </c>
      <c r="AB70" s="24">
        <f t="shared" si="12"/>
        <v>4.9060681674785007</v>
      </c>
      <c r="AC70" s="17">
        <f t="shared" si="13"/>
        <v>-5.2196293328108823E-2</v>
      </c>
      <c r="AD70" s="17">
        <f t="shared" ca="1" si="14"/>
        <v>-7.076981509669622E-3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11377</v>
      </c>
      <c r="D71" s="17">
        <v>12424</v>
      </c>
      <c r="E71" s="17">
        <v>15128</v>
      </c>
      <c r="F71" s="17">
        <v>14122</v>
      </c>
      <c r="G71" s="24"/>
      <c r="H71" s="7"/>
      <c r="I71" s="25">
        <f t="shared" si="16"/>
        <v>-3751</v>
      </c>
      <c r="J71" s="24">
        <f t="shared" si="16"/>
        <v>-1698</v>
      </c>
      <c r="K71" s="7"/>
      <c r="L71" s="25">
        <f t="shared" si="3"/>
        <v>-3749.8760156173257</v>
      </c>
      <c r="M71" s="17">
        <f t="shared" si="1"/>
        <v>1.2633408924956822</v>
      </c>
      <c r="N71" s="17">
        <f t="shared" si="4"/>
        <v>-1705.441005330794</v>
      </c>
      <c r="O71" s="24">
        <f t="shared" si="2"/>
        <v>55.368560332905346</v>
      </c>
      <c r="P71" s="7"/>
      <c r="Q71" s="25">
        <f t="shared" si="5"/>
        <v>-3732.3154265512558</v>
      </c>
      <c r="R71" s="24">
        <f t="shared" si="6"/>
        <v>-1701.4793354618</v>
      </c>
      <c r="S71" s="7"/>
      <c r="T71" s="25">
        <f t="shared" si="7"/>
        <v>0.91097556532860047</v>
      </c>
      <c r="U71" s="24">
        <f t="shared" si="8"/>
        <v>-0.41670615786041088</v>
      </c>
      <c r="V71" s="7"/>
      <c r="W71" s="25">
        <f t="shared" si="9"/>
        <v>0.90962023660672375</v>
      </c>
      <c r="X71" s="24">
        <f t="shared" si="10"/>
        <v>286.68781186572392</v>
      </c>
      <c r="Y71" s="7"/>
      <c r="Z71" s="25">
        <f t="shared" si="11"/>
        <v>632</v>
      </c>
      <c r="AA71" s="17">
        <f t="shared" si="15"/>
        <v>286.78500000000003</v>
      </c>
      <c r="AB71" s="24">
        <f t="shared" si="12"/>
        <v>5.0053424953319379</v>
      </c>
      <c r="AC71" s="17">
        <f t="shared" si="13"/>
        <v>-9.7188134276109395E-2</v>
      </c>
      <c r="AD71" s="17">
        <f t="shared" ca="1" si="14"/>
        <v>2.3601957026869513E-2</v>
      </c>
      <c r="AE71" s="17">
        <v>98</v>
      </c>
    </row>
    <row r="72" spans="1:31" s="17" customFormat="1" x14ac:dyDescent="0.25">
      <c r="A72" s="17">
        <v>52</v>
      </c>
      <c r="B72" s="17">
        <v>632</v>
      </c>
      <c r="C72" s="17">
        <v>11463</v>
      </c>
      <c r="D72" s="17">
        <v>12237</v>
      </c>
      <c r="E72" s="17">
        <v>15024</v>
      </c>
      <c r="F72" s="17">
        <v>14290</v>
      </c>
      <c r="G72" s="24"/>
      <c r="H72" s="7"/>
      <c r="I72" s="25">
        <f t="shared" si="16"/>
        <v>-3561</v>
      </c>
      <c r="J72" s="24">
        <f t="shared" si="16"/>
        <v>-2053</v>
      </c>
      <c r="K72" s="7"/>
      <c r="L72" s="25">
        <f t="shared" si="3"/>
        <v>-3562.4621482832322</v>
      </c>
      <c r="M72" s="17">
        <f t="shared" si="1"/>
        <v>2.1378776021588162</v>
      </c>
      <c r="N72" s="17">
        <f t="shared" si="4"/>
        <v>-2065.1960170345897</v>
      </c>
      <c r="O72" s="24">
        <f t="shared" si="2"/>
        <v>148.74283150800113</v>
      </c>
      <c r="P72" s="7"/>
      <c r="Q72" s="25">
        <f t="shared" si="5"/>
        <v>-3542.3154265512558</v>
      </c>
      <c r="R72" s="24">
        <f t="shared" si="6"/>
        <v>-2056.4793354618</v>
      </c>
      <c r="S72" s="7"/>
      <c r="T72" s="25">
        <f t="shared" si="7"/>
        <v>0.86460077176717609</v>
      </c>
      <c r="U72" s="24">
        <f t="shared" si="8"/>
        <v>-0.50364855143364562</v>
      </c>
      <c r="V72" s="7"/>
      <c r="W72" s="25">
        <f t="shared" si="9"/>
        <v>0.86296140500326135</v>
      </c>
      <c r="X72" s="24">
        <f t="shared" si="10"/>
        <v>292.3438588747174</v>
      </c>
      <c r="Y72" s="7"/>
      <c r="Z72" s="25">
        <f t="shared" si="11"/>
        <v>632</v>
      </c>
      <c r="AA72" s="17">
        <f t="shared" si="15"/>
        <v>292.47300000000001</v>
      </c>
      <c r="AB72" s="24">
        <f t="shared" si="12"/>
        <v>5.1046168231853759</v>
      </c>
      <c r="AC72" s="17">
        <f t="shared" si="13"/>
        <v>-0.12914112528261512</v>
      </c>
      <c r="AD72" s="17">
        <f t="shared" ca="1" si="14"/>
        <v>2.336920273916121E-2</v>
      </c>
      <c r="AE72" s="17">
        <v>97</v>
      </c>
    </row>
    <row r="73" spans="1:31" s="17" customFormat="1" x14ac:dyDescent="0.25">
      <c r="A73" s="17">
        <v>53</v>
      </c>
      <c r="B73" s="17">
        <v>625</v>
      </c>
      <c r="C73" s="17">
        <v>11570</v>
      </c>
      <c r="D73" s="17">
        <v>12060</v>
      </c>
      <c r="E73" s="17">
        <v>14905</v>
      </c>
      <c r="F73" s="17">
        <v>14452</v>
      </c>
      <c r="G73" s="24"/>
      <c r="H73" s="7"/>
      <c r="I73" s="25">
        <f t="shared" si="16"/>
        <v>-3335</v>
      </c>
      <c r="J73" s="24">
        <f t="shared" si="16"/>
        <v>-2392</v>
      </c>
      <c r="K73" s="7"/>
      <c r="L73" s="25">
        <f t="shared" si="3"/>
        <v>-3342.7695001247475</v>
      </c>
      <c r="M73" s="17">
        <f t="shared" si="1"/>
        <v>60.365132188452002</v>
      </c>
      <c r="N73" s="17">
        <f t="shared" si="4"/>
        <v>-2400.9487242666282</v>
      </c>
      <c r="O73" s="24">
        <f t="shared" si="2"/>
        <v>80.079666000141003</v>
      </c>
      <c r="P73" s="7"/>
      <c r="Q73" s="25">
        <f t="shared" si="5"/>
        <v>-3316.3154265512558</v>
      </c>
      <c r="R73" s="24">
        <f t="shared" si="6"/>
        <v>-2395.4793354618</v>
      </c>
      <c r="S73" s="7"/>
      <c r="T73" s="25">
        <f t="shared" si="7"/>
        <v>0.80943917521516606</v>
      </c>
      <c r="U73" s="24">
        <f t="shared" si="8"/>
        <v>-0.58667241459231212</v>
      </c>
      <c r="V73" s="7"/>
      <c r="W73" s="25">
        <f t="shared" si="9"/>
        <v>0.80752851417966154</v>
      </c>
      <c r="X73" s="24">
        <f t="shared" si="10"/>
        <v>298.07336309132086</v>
      </c>
      <c r="Y73" s="7"/>
      <c r="Z73" s="25">
        <f t="shared" si="11"/>
        <v>625</v>
      </c>
      <c r="AA73" s="17">
        <f t="shared" si="15"/>
        <v>298.09800000000001</v>
      </c>
      <c r="AB73" s="24">
        <f t="shared" si="12"/>
        <v>5.2027915936100566</v>
      </c>
      <c r="AC73" s="17">
        <f t="shared" si="13"/>
        <v>-2.4636908679156022E-2</v>
      </c>
      <c r="AD73" s="17">
        <f t="shared" ca="1" si="14"/>
        <v>-3.0531235742046192E-3</v>
      </c>
      <c r="AE73" s="17">
        <v>96</v>
      </c>
    </row>
    <row r="74" spans="1:31" s="17" customFormat="1" x14ac:dyDescent="0.25">
      <c r="A74" s="17">
        <v>54</v>
      </c>
      <c r="B74" s="17">
        <v>603</v>
      </c>
      <c r="C74" s="17">
        <v>11704</v>
      </c>
      <c r="D74" s="17">
        <v>11927</v>
      </c>
      <c r="E74" s="17">
        <v>14802</v>
      </c>
      <c r="F74" s="17">
        <v>14615</v>
      </c>
      <c r="G74" s="24"/>
      <c r="H74" s="7"/>
      <c r="I74" s="25">
        <f t="shared" si="16"/>
        <v>-3098</v>
      </c>
      <c r="J74" s="24">
        <f t="shared" si="16"/>
        <v>-2688</v>
      </c>
      <c r="K74" s="7"/>
      <c r="L74" s="25">
        <f t="shared" si="3"/>
        <v>-3100.4169500937292</v>
      </c>
      <c r="M74" s="17">
        <f t="shared" si="1"/>
        <v>5.8416477555773758</v>
      </c>
      <c r="N74" s="17">
        <f t="shared" si="4"/>
        <v>-2702.9725273052395</v>
      </c>
      <c r="O74" s="24">
        <f t="shared" si="2"/>
        <v>224.17657390614269</v>
      </c>
      <c r="P74" s="7"/>
      <c r="Q74" s="25">
        <f t="shared" si="5"/>
        <v>-3079.3154265512558</v>
      </c>
      <c r="R74" s="24">
        <f t="shared" si="6"/>
        <v>-2691.4793354618</v>
      </c>
      <c r="S74" s="7"/>
      <c r="T74" s="25">
        <f t="shared" si="7"/>
        <v>0.75159272219381035</v>
      </c>
      <c r="U74" s="24">
        <f t="shared" si="8"/>
        <v>-0.65916522726182625</v>
      </c>
      <c r="V74" s="7"/>
      <c r="W74" s="25">
        <f t="shared" si="9"/>
        <v>0.74944512726736334</v>
      </c>
      <c r="X74" s="24">
        <f t="shared" si="10"/>
        <v>303.40766631734186</v>
      </c>
      <c r="Y74" s="7"/>
      <c r="Z74" s="25">
        <f t="shared" si="11"/>
        <v>603</v>
      </c>
      <c r="AA74" s="17">
        <f t="shared" si="15"/>
        <v>303.52500000000003</v>
      </c>
      <c r="AB74" s="24">
        <f t="shared" si="12"/>
        <v>5.2975106121157891</v>
      </c>
      <c r="AC74" s="17">
        <f t="shared" si="13"/>
        <v>-0.11733368265817035</v>
      </c>
      <c r="AD74" s="17">
        <f t="shared" ca="1" si="14"/>
        <v>0.10808937177279176</v>
      </c>
      <c r="AE74" s="17">
        <v>95</v>
      </c>
    </row>
    <row r="75" spans="1:31" s="17" customFormat="1" x14ac:dyDescent="0.25">
      <c r="A75" s="17">
        <v>55</v>
      </c>
      <c r="B75" s="17">
        <v>614</v>
      </c>
      <c r="C75" s="17">
        <v>11827</v>
      </c>
      <c r="D75" s="17">
        <v>11768</v>
      </c>
      <c r="E75" s="17">
        <v>14646</v>
      </c>
      <c r="F75" s="17">
        <v>14742</v>
      </c>
      <c r="G75" s="24"/>
      <c r="H75" s="7"/>
      <c r="I75" s="25">
        <f t="shared" si="16"/>
        <v>-2819</v>
      </c>
      <c r="J75" s="24">
        <f t="shared" si="16"/>
        <v>-2974</v>
      </c>
      <c r="K75" s="7"/>
      <c r="L75" s="25">
        <f t="shared" si="3"/>
        <v>-2825.2468700582976</v>
      </c>
      <c r="M75" s="17">
        <f t="shared" si="1"/>
        <v>39.023385525255627</v>
      </c>
      <c r="N75" s="17">
        <f t="shared" si="4"/>
        <v>-2985.5614799583727</v>
      </c>
      <c r="O75" s="24">
        <f t="shared" si="2"/>
        <v>133.66781882785429</v>
      </c>
      <c r="P75" s="7"/>
      <c r="Q75" s="25">
        <f t="shared" si="5"/>
        <v>-2800.3154265512558</v>
      </c>
      <c r="R75" s="24">
        <f t="shared" si="6"/>
        <v>-2977.4793354618</v>
      </c>
      <c r="S75" s="7"/>
      <c r="T75" s="25">
        <f t="shared" si="7"/>
        <v>0.68349499901677135</v>
      </c>
      <c r="U75" s="24">
        <f t="shared" si="8"/>
        <v>-0.72920895842223521</v>
      </c>
      <c r="V75" s="7"/>
      <c r="W75" s="25">
        <f t="shared" si="9"/>
        <v>0.68111840970078008</v>
      </c>
      <c r="X75" s="24">
        <f t="shared" si="10"/>
        <v>309.02778479302742</v>
      </c>
      <c r="Y75" s="7"/>
      <c r="Z75" s="25">
        <f t="shared" si="11"/>
        <v>614</v>
      </c>
      <c r="AA75" s="17">
        <f t="shared" si="15"/>
        <v>309.05100000000004</v>
      </c>
      <c r="AB75" s="24">
        <f t="shared" si="12"/>
        <v>5.3939575065809962</v>
      </c>
      <c r="AC75" s="17">
        <f t="shared" si="13"/>
        <v>-2.3215206972622582E-2</v>
      </c>
      <c r="AD75" s="17">
        <f t="shared" ca="1" si="14"/>
        <v>3.2499179699186698E-2</v>
      </c>
      <c r="AE75" s="17">
        <v>94</v>
      </c>
    </row>
    <row r="76" spans="1:31" s="17" customFormat="1" x14ac:dyDescent="0.25">
      <c r="A76" s="17">
        <v>56</v>
      </c>
      <c r="B76" s="17">
        <v>637</v>
      </c>
      <c r="C76" s="17">
        <v>11989</v>
      </c>
      <c r="D76" s="17">
        <v>11638</v>
      </c>
      <c r="E76" s="17">
        <v>14497</v>
      </c>
      <c r="F76" s="17">
        <v>14883</v>
      </c>
      <c r="G76" s="24"/>
      <c r="H76" s="7"/>
      <c r="I76" s="25">
        <f t="shared" si="16"/>
        <v>-2508</v>
      </c>
      <c r="J76" s="24">
        <f t="shared" si="16"/>
        <v>-3245</v>
      </c>
      <c r="K76" s="7"/>
      <c r="L76" s="25">
        <f t="shared" si="3"/>
        <v>-2512.2125907230461</v>
      </c>
      <c r="M76" s="17">
        <f t="shared" si="1"/>
        <v>17.745920599894109</v>
      </c>
      <c r="N76" s="17">
        <f t="shared" si="4"/>
        <v>-3249.343427153055</v>
      </c>
      <c r="O76" s="24">
        <f t="shared" si="2"/>
        <v>18.865359433895616</v>
      </c>
      <c r="P76" s="7"/>
      <c r="Q76" s="25">
        <f t="shared" si="5"/>
        <v>-2489.3154265512558</v>
      </c>
      <c r="R76" s="24">
        <f t="shared" si="6"/>
        <v>-3248.4793354618</v>
      </c>
      <c r="S76" s="7"/>
      <c r="T76" s="25">
        <f t="shared" si="7"/>
        <v>0.60758678429254509</v>
      </c>
      <c r="U76" s="24">
        <f t="shared" si="8"/>
        <v>-0.7955790673189862</v>
      </c>
      <c r="V76" s="7"/>
      <c r="W76" s="25">
        <f t="shared" si="9"/>
        <v>0.60499315014726551</v>
      </c>
      <c r="X76" s="24">
        <f t="shared" si="10"/>
        <v>314.82387325481568</v>
      </c>
      <c r="Y76" s="7"/>
      <c r="Z76" s="25">
        <f t="shared" si="11"/>
        <v>637</v>
      </c>
      <c r="AA76" s="17">
        <f t="shared" si="15"/>
        <v>314.78400000000005</v>
      </c>
      <c r="AB76" s="24">
        <f t="shared" si="12"/>
        <v>5.4940172325978311</v>
      </c>
      <c r="AC76" s="17">
        <f t="shared" si="13"/>
        <v>3.9873254815631753E-2</v>
      </c>
      <c r="AD76" s="17">
        <f t="shared" ca="1" si="14"/>
        <v>2.4378086419915235E-2</v>
      </c>
      <c r="AE76" s="17">
        <v>93</v>
      </c>
    </row>
    <row r="77" spans="1:31" s="17" customFormat="1" x14ac:dyDescent="0.25">
      <c r="A77" s="17">
        <v>57</v>
      </c>
      <c r="B77" s="17">
        <v>640</v>
      </c>
      <c r="C77" s="17">
        <v>12158</v>
      </c>
      <c r="D77" s="17">
        <v>11520</v>
      </c>
      <c r="E77" s="17">
        <v>14325</v>
      </c>
      <c r="F77" s="17">
        <v>14995</v>
      </c>
      <c r="G77" s="24"/>
      <c r="H77" s="7"/>
      <c r="I77" s="25">
        <f t="shared" si="16"/>
        <v>-2167</v>
      </c>
      <c r="J77" s="24">
        <f t="shared" si="16"/>
        <v>-3475</v>
      </c>
      <c r="K77" s="7"/>
      <c r="L77" s="25">
        <f t="shared" si="3"/>
        <v>-2172.5683183075457</v>
      </c>
      <c r="M77" s="17">
        <f t="shared" si="1"/>
        <v>31.006168774148872</v>
      </c>
      <c r="N77" s="17">
        <f t="shared" si="4"/>
        <v>-3481.5960849086869</v>
      </c>
      <c r="O77" s="24">
        <f t="shared" si="2"/>
        <v>43.508336122606572</v>
      </c>
      <c r="P77" s="7"/>
      <c r="Q77" s="25">
        <f t="shared" si="5"/>
        <v>-2148.3154265512558</v>
      </c>
      <c r="R77" s="24">
        <f t="shared" si="6"/>
        <v>-3478.4793354618</v>
      </c>
      <c r="S77" s="7"/>
      <c r="T77" s="25">
        <f t="shared" si="7"/>
        <v>0.5243562337428308</v>
      </c>
      <c r="U77" s="24">
        <f t="shared" si="8"/>
        <v>-0.85190794202840603</v>
      </c>
      <c r="V77" s="7"/>
      <c r="W77" s="25">
        <f t="shared" si="9"/>
        <v>0.52157829162141933</v>
      </c>
      <c r="X77" s="24">
        <f t="shared" si="10"/>
        <v>320.59788377747338</v>
      </c>
      <c r="Y77" s="7"/>
      <c r="Z77" s="25">
        <f t="shared" si="11"/>
        <v>640</v>
      </c>
      <c r="AA77" s="17">
        <f t="shared" si="15"/>
        <v>320.54400000000004</v>
      </c>
      <c r="AB77" s="24">
        <f t="shared" si="12"/>
        <v>5.5945481975127045</v>
      </c>
      <c r="AC77" s="17">
        <f t="shared" si="13"/>
        <v>5.3883777473345162E-2</v>
      </c>
      <c r="AD77" s="17">
        <f t="shared" ca="1" si="14"/>
        <v>-3.9106704762048139E-2</v>
      </c>
      <c r="AE77" s="17">
        <v>92</v>
      </c>
    </row>
    <row r="78" spans="1:31" s="17" customFormat="1" x14ac:dyDescent="0.25">
      <c r="A78" s="17">
        <v>58</v>
      </c>
      <c r="B78" s="17">
        <v>640</v>
      </c>
      <c r="C78" s="17">
        <v>12327</v>
      </c>
      <c r="D78" s="17">
        <v>11416</v>
      </c>
      <c r="E78" s="17">
        <v>14138</v>
      </c>
      <c r="F78" s="17">
        <v>15087</v>
      </c>
      <c r="G78" s="24"/>
      <c r="H78" s="7"/>
      <c r="I78" s="25">
        <f t="shared" si="16"/>
        <v>-1811</v>
      </c>
      <c r="J78" s="24">
        <f t="shared" si="16"/>
        <v>-3671</v>
      </c>
      <c r="K78" s="7"/>
      <c r="L78" s="25">
        <f t="shared" si="3"/>
        <v>-1811.1567492322356</v>
      </c>
      <c r="M78" s="17">
        <f t="shared" si="1"/>
        <v>2.4570321806449261E-2</v>
      </c>
      <c r="N78" s="17">
        <f t="shared" si="4"/>
        <v>-3678.6586592731287</v>
      </c>
      <c r="O78" s="24">
        <f t="shared" si="2"/>
        <v>58.655061861880313</v>
      </c>
      <c r="P78" s="7"/>
      <c r="Q78" s="25">
        <f t="shared" si="5"/>
        <v>-1792.3154265512558</v>
      </c>
      <c r="R78" s="24">
        <f t="shared" si="6"/>
        <v>-3674.4793354618</v>
      </c>
      <c r="S78" s="7"/>
      <c r="T78" s="25">
        <f t="shared" si="7"/>
        <v>0.4374645152803725</v>
      </c>
      <c r="U78" s="24">
        <f t="shared" si="8"/>
        <v>-0.89990993960686805</v>
      </c>
      <c r="V78" s="7"/>
      <c r="W78" s="25">
        <f t="shared" si="9"/>
        <v>0.43452942566121738</v>
      </c>
      <c r="X78" s="24">
        <f t="shared" si="10"/>
        <v>326.30083897769089</v>
      </c>
      <c r="Y78" s="7"/>
      <c r="Z78" s="25">
        <f t="shared" si="11"/>
        <v>640</v>
      </c>
      <c r="AA78" s="17">
        <f t="shared" si="15"/>
        <v>326.30400000000003</v>
      </c>
      <c r="AB78" s="24">
        <f t="shared" si="12"/>
        <v>5.6950791624275778</v>
      </c>
      <c r="AC78" s="17">
        <f t="shared" si="13"/>
        <v>-3.1610223091433909E-3</v>
      </c>
      <c r="AD78" s="17">
        <f t="shared" ca="1" si="14"/>
        <v>4.6794200599492797E-2</v>
      </c>
      <c r="AE78" s="17">
        <v>91</v>
      </c>
    </row>
    <row r="79" spans="1:31" s="17" customFormat="1" x14ac:dyDescent="0.25">
      <c r="A79" s="17">
        <v>59</v>
      </c>
      <c r="B79" s="17">
        <v>629</v>
      </c>
      <c r="C79" s="17">
        <v>12529</v>
      </c>
      <c r="D79" s="17">
        <v>11349</v>
      </c>
      <c r="E79" s="17">
        <v>13965</v>
      </c>
      <c r="F79" s="17">
        <v>15184</v>
      </c>
      <c r="G79" s="24"/>
      <c r="H79" s="7"/>
      <c r="I79" s="25">
        <f t="shared" si="16"/>
        <v>-1436</v>
      </c>
      <c r="J79" s="24">
        <f t="shared" si="16"/>
        <v>-3835</v>
      </c>
      <c r="K79" s="7"/>
      <c r="L79" s="25">
        <f t="shared" si="3"/>
        <v>-1438.2853547611326</v>
      </c>
      <c r="M79" s="17">
        <f t="shared" si="1"/>
        <v>5.2228463842312909</v>
      </c>
      <c r="N79" s="17">
        <f t="shared" si="4"/>
        <v>-3836.1165887497273</v>
      </c>
      <c r="O79" s="24">
        <f t="shared" si="2"/>
        <v>1.2467704360175094</v>
      </c>
      <c r="P79" s="7"/>
      <c r="Q79" s="25">
        <f t="shared" si="5"/>
        <v>-1417.3154265512558</v>
      </c>
      <c r="R79" s="24">
        <f t="shared" si="6"/>
        <v>-3838.4793354618</v>
      </c>
      <c r="S79" s="7"/>
      <c r="T79" s="25">
        <f t="shared" si="7"/>
        <v>0.34593531746177175</v>
      </c>
      <c r="U79" s="24">
        <f t="shared" si="8"/>
        <v>-0.94007487635619347</v>
      </c>
      <c r="V79" s="7"/>
      <c r="W79" s="25">
        <f t="shared" si="9"/>
        <v>0.34286863679971791</v>
      </c>
      <c r="X79" s="24">
        <f t="shared" si="10"/>
        <v>332.03665333807976</v>
      </c>
      <c r="Y79" s="7"/>
      <c r="Z79" s="25">
        <f t="shared" si="11"/>
        <v>629</v>
      </c>
      <c r="AA79" s="17">
        <f t="shared" si="15"/>
        <v>331.96500000000003</v>
      </c>
      <c r="AB79" s="24">
        <f t="shared" si="12"/>
        <v>5.7938822513829766</v>
      </c>
      <c r="AC79" s="17">
        <f t="shared" si="13"/>
        <v>7.1653338079727291E-2</v>
      </c>
      <c r="AD79" s="17">
        <f t="shared" ca="1" si="14"/>
        <v>-1.2787267494843491E-2</v>
      </c>
      <c r="AE79" s="17">
        <v>90</v>
      </c>
    </row>
    <row r="80" spans="1:31" s="17" customFormat="1" x14ac:dyDescent="0.25">
      <c r="A80" s="17">
        <v>60</v>
      </c>
      <c r="B80" s="17">
        <v>628</v>
      </c>
      <c r="C80" s="17">
        <v>12718</v>
      </c>
      <c r="D80" s="17">
        <v>11284</v>
      </c>
      <c r="E80" s="17">
        <v>13771</v>
      </c>
      <c r="F80" s="17">
        <v>15241</v>
      </c>
      <c r="G80" s="24"/>
      <c r="H80" s="7"/>
      <c r="I80" s="25">
        <f t="shared" si="16"/>
        <v>-1053</v>
      </c>
      <c r="J80" s="24">
        <f t="shared" si="16"/>
        <v>-3957</v>
      </c>
      <c r="K80" s="7"/>
      <c r="L80" s="25">
        <f t="shared" si="3"/>
        <v>-1052.1799481031305</v>
      </c>
      <c r="M80" s="17">
        <f t="shared" si="1"/>
        <v>0.67248511355921969</v>
      </c>
      <c r="N80" s="17">
        <f t="shared" si="4"/>
        <v>-3955.9638712078877</v>
      </c>
      <c r="O80" s="24">
        <f t="shared" si="2"/>
        <v>1.0735628738441396</v>
      </c>
      <c r="P80" s="7"/>
      <c r="Q80" s="25">
        <f t="shared" si="5"/>
        <v>-1034.3154265512558</v>
      </c>
      <c r="R80" s="24">
        <f t="shared" si="6"/>
        <v>-3960.4793354618</v>
      </c>
      <c r="S80" s="7"/>
      <c r="T80" s="25">
        <f t="shared" si="7"/>
        <v>0.25245349675637418</v>
      </c>
      <c r="U80" s="24">
        <f t="shared" si="8"/>
        <v>-0.9699536707672769</v>
      </c>
      <c r="V80" s="7"/>
      <c r="W80" s="25">
        <f t="shared" si="9"/>
        <v>0.24928878992161327</v>
      </c>
      <c r="X80" s="24">
        <f t="shared" si="10"/>
        <v>337.66113288721851</v>
      </c>
      <c r="Y80" s="7"/>
      <c r="Z80" s="25">
        <f t="shared" si="11"/>
        <v>628</v>
      </c>
      <c r="AA80" s="17">
        <f t="shared" si="15"/>
        <v>337.61700000000002</v>
      </c>
      <c r="AB80" s="24">
        <f t="shared" si="12"/>
        <v>5.8925282607056957</v>
      </c>
      <c r="AC80" s="17">
        <f t="shared" si="13"/>
        <v>4.4132887218495398E-2</v>
      </c>
      <c r="AD80" s="17">
        <f t="shared" ca="1" si="14"/>
        <v>-3.2621119779150831E-2</v>
      </c>
      <c r="AE80" s="17">
        <v>89</v>
      </c>
    </row>
    <row r="81" spans="1:31" s="17" customFormat="1" x14ac:dyDescent="0.25">
      <c r="A81" s="17">
        <v>61</v>
      </c>
      <c r="B81" s="17">
        <v>612</v>
      </c>
      <c r="C81" s="17">
        <v>12909</v>
      </c>
      <c r="D81" s="17">
        <v>11246</v>
      </c>
      <c r="E81" s="17">
        <v>13579</v>
      </c>
      <c r="F81" s="17">
        <v>15282</v>
      </c>
      <c r="G81" s="24"/>
      <c r="H81" s="7"/>
      <c r="I81" s="25">
        <f t="shared" si="16"/>
        <v>-670</v>
      </c>
      <c r="J81" s="24">
        <f t="shared" si="16"/>
        <v>-4036</v>
      </c>
      <c r="K81" s="7"/>
      <c r="L81" s="25">
        <f t="shared" si="3"/>
        <v>-666.20474996895382</v>
      </c>
      <c r="M81" s="17">
        <f t="shared" si="1"/>
        <v>14.403922798156032</v>
      </c>
      <c r="N81" s="17">
        <f t="shared" si="4"/>
        <v>-4035.7269068103965</v>
      </c>
      <c r="O81" s="24">
        <f t="shared" si="2"/>
        <v>7.4579890207821103E-2</v>
      </c>
      <c r="P81" s="7"/>
      <c r="Q81" s="25">
        <f t="shared" si="5"/>
        <v>-651.31542655125588</v>
      </c>
      <c r="R81" s="24">
        <f t="shared" si="6"/>
        <v>-4039.4793354618</v>
      </c>
      <c r="S81" s="7"/>
      <c r="T81" s="25">
        <f t="shared" si="7"/>
        <v>0.15897167605097662</v>
      </c>
      <c r="U81" s="24">
        <f t="shared" si="8"/>
        <v>-0.98930141468920807</v>
      </c>
      <c r="V81" s="7"/>
      <c r="W81" s="25">
        <f t="shared" si="9"/>
        <v>0.15574331772705086</v>
      </c>
      <c r="X81" s="24">
        <f t="shared" si="10"/>
        <v>343.12831186215521</v>
      </c>
      <c r="Y81" s="7"/>
      <c r="Z81" s="25">
        <f t="shared" si="11"/>
        <v>612</v>
      </c>
      <c r="AA81" s="17">
        <f t="shared" si="15"/>
        <v>343.125</v>
      </c>
      <c r="AB81" s="24">
        <f t="shared" si="12"/>
        <v>5.9886609959055424</v>
      </c>
      <c r="AC81" s="17">
        <f t="shared" si="13"/>
        <v>3.3118621552148397E-3</v>
      </c>
      <c r="AD81" s="17">
        <f t="shared" ca="1" si="14"/>
        <v>1.898088354465699E-2</v>
      </c>
      <c r="AE81" s="17">
        <v>88</v>
      </c>
    </row>
    <row r="82" spans="1:31" s="17" customFormat="1" x14ac:dyDescent="0.25">
      <c r="A82" s="17">
        <v>62</v>
      </c>
      <c r="B82" s="17">
        <v>618</v>
      </c>
      <c r="C82" s="17">
        <v>13099</v>
      </c>
      <c r="D82" s="17">
        <v>11210</v>
      </c>
      <c r="E82" s="17">
        <v>13372</v>
      </c>
      <c r="F82" s="17">
        <v>15291</v>
      </c>
      <c r="G82" s="24"/>
      <c r="H82" s="7"/>
      <c r="I82" s="25">
        <f t="shared" si="16"/>
        <v>-273</v>
      </c>
      <c r="J82" s="24">
        <f t="shared" si="16"/>
        <v>-4081</v>
      </c>
      <c r="K82" s="7"/>
      <c r="L82" s="25">
        <f t="shared" si="3"/>
        <v>-270.3853052944861</v>
      </c>
      <c r="M82" s="17">
        <f t="shared" si="1"/>
        <v>6.8366284030424103</v>
      </c>
      <c r="N82" s="17">
        <f t="shared" si="4"/>
        <v>-4078.4217451998566</v>
      </c>
      <c r="O82" s="24">
        <f t="shared" si="2"/>
        <v>6.6473978144626935</v>
      </c>
      <c r="P82" s="7"/>
      <c r="Q82" s="25">
        <f t="shared" si="5"/>
        <v>-254.31542655125583</v>
      </c>
      <c r="R82" s="24">
        <f t="shared" si="6"/>
        <v>-4084.4793354618</v>
      </c>
      <c r="S82" s="7"/>
      <c r="T82" s="25">
        <f t="shared" si="7"/>
        <v>6.2072765293684606E-2</v>
      </c>
      <c r="U82" s="24">
        <f t="shared" si="8"/>
        <v>-1.0003222814801815</v>
      </c>
      <c r="V82" s="7"/>
      <c r="W82" s="25">
        <f t="shared" si="9"/>
        <v>5.8807917259245217E-2</v>
      </c>
      <c r="X82" s="24">
        <f t="shared" si="10"/>
        <v>348.71033357648753</v>
      </c>
      <c r="Y82" s="7"/>
      <c r="Z82" s="25">
        <f t="shared" si="11"/>
        <v>618</v>
      </c>
      <c r="AA82" s="17">
        <f t="shared" si="15"/>
        <v>348.68700000000001</v>
      </c>
      <c r="AB82" s="24">
        <f t="shared" si="12"/>
        <v>6.0857362089014675</v>
      </c>
      <c r="AC82" s="17">
        <f t="shared" si="13"/>
        <v>2.3333576487516439E-2</v>
      </c>
      <c r="AD82" s="17">
        <f t="shared" ca="1" si="14"/>
        <v>-1.2469677460103412E-2</v>
      </c>
      <c r="AE82" s="17">
        <v>87</v>
      </c>
    </row>
    <row r="83" spans="1:31" s="17" customFormat="1" x14ac:dyDescent="0.25">
      <c r="A83" s="17">
        <v>63</v>
      </c>
      <c r="B83" s="17">
        <v>626</v>
      </c>
      <c r="C83" s="17">
        <v>13306</v>
      </c>
      <c r="D83" s="17">
        <v>11215</v>
      </c>
      <c r="E83" s="17">
        <v>13181</v>
      </c>
      <c r="F83" s="17">
        <v>15306</v>
      </c>
      <c r="G83" s="24"/>
      <c r="H83" s="7"/>
      <c r="I83" s="25">
        <f t="shared" si="16"/>
        <v>125</v>
      </c>
      <c r="J83" s="24">
        <f t="shared" si="16"/>
        <v>-4091</v>
      </c>
      <c r="K83" s="7"/>
      <c r="L83" s="25">
        <f t="shared" si="3"/>
        <v>132.95923700516613</v>
      </c>
      <c r="M83" s="17">
        <f t="shared" si="1"/>
        <v>63.349453704405917</v>
      </c>
      <c r="N83" s="17">
        <f t="shared" si="4"/>
        <v>-4082.4844477070274</v>
      </c>
      <c r="O83" s="24">
        <f t="shared" si="2"/>
        <v>72.514630854351637</v>
      </c>
      <c r="P83" s="7"/>
      <c r="Q83" s="25">
        <f t="shared" si="5"/>
        <v>143.68457344874417</v>
      </c>
      <c r="R83" s="24">
        <f t="shared" si="6"/>
        <v>-4094.4793354618</v>
      </c>
      <c r="S83" s="7"/>
      <c r="T83" s="25">
        <f t="shared" si="7"/>
        <v>-3.5070223324457001E-2</v>
      </c>
      <c r="U83" s="24">
        <f t="shared" si="8"/>
        <v>-1.0027713629892867</v>
      </c>
      <c r="V83" s="7"/>
      <c r="W83" s="25">
        <f t="shared" si="9"/>
        <v>-3.8343582976092312E-2</v>
      </c>
      <c r="X83" s="24">
        <f t="shared" si="10"/>
        <v>354.26460799366066</v>
      </c>
      <c r="Y83" s="7"/>
      <c r="Z83" s="25">
        <f t="shared" si="11"/>
        <v>626</v>
      </c>
      <c r="AA83" s="17">
        <f t="shared" si="15"/>
        <v>354.32100000000003</v>
      </c>
      <c r="AB83" s="24">
        <f t="shared" si="12"/>
        <v>6.1840680589588288</v>
      </c>
      <c r="AC83" s="17">
        <f t="shared" si="13"/>
        <v>-5.6392006339365253E-2</v>
      </c>
      <c r="AD83" s="17">
        <f t="shared" ca="1" si="14"/>
        <v>5.68382359775228E-2</v>
      </c>
      <c r="AE83" s="17">
        <v>86</v>
      </c>
    </row>
    <row r="84" spans="1:31" s="17" customFormat="1" x14ac:dyDescent="0.25">
      <c r="A84" s="17">
        <v>64</v>
      </c>
      <c r="B84" s="17">
        <v>619</v>
      </c>
      <c r="C84" s="17">
        <v>13498</v>
      </c>
      <c r="D84" s="17">
        <v>11236</v>
      </c>
      <c r="E84" s="17">
        <v>12981</v>
      </c>
      <c r="F84" s="17">
        <v>15287</v>
      </c>
      <c r="G84" s="24"/>
      <c r="H84" s="7"/>
      <c r="I84" s="25">
        <f t="shared" ref="I84:J115" si="17">C84-E84</f>
        <v>517</v>
      </c>
      <c r="J84" s="24">
        <f t="shared" si="17"/>
        <v>-4051</v>
      </c>
      <c r="K84" s="7"/>
      <c r="L84" s="25">
        <f t="shared" si="3"/>
        <v>530.36546085012253</v>
      </c>
      <c r="M84" s="17">
        <f t="shared" ref="M84:M147" si="18">(I84-L84)^2</f>
        <v>178.6355437361581</v>
      </c>
      <c r="N84" s="17">
        <f t="shared" si="4"/>
        <v>-4047.6857791928151</v>
      </c>
      <c r="O84" s="24">
        <f t="shared" ref="O84:O147" si="19">(J84-N84)^2</f>
        <v>10.984059558777583</v>
      </c>
      <c r="P84" s="7"/>
      <c r="Q84" s="25">
        <f t="shared" si="5"/>
        <v>535.68457344874412</v>
      </c>
      <c r="R84" s="24">
        <f t="shared" si="6"/>
        <v>-4054.4793354618</v>
      </c>
      <c r="S84" s="7"/>
      <c r="T84" s="25">
        <f t="shared" si="7"/>
        <v>-0.13074874477750098</v>
      </c>
      <c r="U84" s="24">
        <f t="shared" si="8"/>
        <v>-0.99297503695286582</v>
      </c>
      <c r="V84" s="7"/>
      <c r="W84" s="25">
        <f t="shared" si="9"/>
        <v>-0.13399063768249475</v>
      </c>
      <c r="X84" s="24">
        <f>IF(MOD(ATAN2(U84,W84)*180/PI()-$J$9+360,360)&lt;355,MOD(ATAN2(U84,W84)*180/PI()-$J$9+360,360)+360,MOD(ATAN2(U84,W84)*180/PI()-$J$9+360,360))</f>
        <v>359.75981240186627</v>
      </c>
      <c r="Y84" s="7"/>
      <c r="Z84" s="25">
        <f t="shared" si="11"/>
        <v>619</v>
      </c>
      <c r="AA84" s="17">
        <f t="shared" si="15"/>
        <v>359.89200000000005</v>
      </c>
      <c r="AB84" s="24">
        <f t="shared" si="12"/>
        <v>6.2813003515874328</v>
      </c>
      <c r="AC84" s="17">
        <f t="shared" si="13"/>
        <v>-0.13218759813378256</v>
      </c>
    </row>
    <row r="85" spans="1:31" s="17" customFormat="1" x14ac:dyDescent="0.25">
      <c r="A85" s="17">
        <v>0</v>
      </c>
      <c r="B85" s="17">
        <v>0</v>
      </c>
      <c r="C85" s="17">
        <v>13469</v>
      </c>
      <c r="D85" s="17">
        <v>11198</v>
      </c>
      <c r="E85" s="17">
        <v>12937</v>
      </c>
      <c r="F85" s="17">
        <v>15237</v>
      </c>
      <c r="G85" s="24"/>
      <c r="H85" s="7"/>
      <c r="I85" s="25">
        <f t="shared" si="17"/>
        <v>532</v>
      </c>
      <c r="J85" s="24">
        <f t="shared" si="17"/>
        <v>-4039</v>
      </c>
      <c r="K85" s="7"/>
      <c r="L85" s="25">
        <f>$M$9*SIN(2*PI()/$M$10*(AA85+$M$11))+$M$12</f>
        <v>536.43960221073189</v>
      </c>
      <c r="M85" s="17">
        <f t="shared" si="18"/>
        <v>19.710067789535497</v>
      </c>
      <c r="N85" s="17">
        <f>$O$9*COS(2*PI()/$O$10*(AA85+$O$11))+$O$12</f>
        <v>-4034.6001291111634</v>
      </c>
      <c r="O85" s="24">
        <f t="shared" si="19"/>
        <v>19.358863838432043</v>
      </c>
      <c r="P85" s="7"/>
      <c r="Q85" s="25">
        <f t="shared" ref="Q85:Q148" si="20">I85-$J$4</f>
        <v>550.68457344874412</v>
      </c>
      <c r="R85" s="24">
        <f t="shared" ref="R85:R148" si="21">J85-$J$3</f>
        <v>-4042.4793354618</v>
      </c>
      <c r="S85" s="7"/>
      <c r="T85" s="25">
        <f t="shared" ref="T85:T148" si="22">Q85/$J$7</f>
        <v>-0.13440991269024502</v>
      </c>
      <c r="U85" s="24">
        <f t="shared" ref="U85:U148" si="23">R85/$J$6</f>
        <v>-0.99003613914193966</v>
      </c>
      <c r="V85" s="7"/>
      <c r="W85" s="25">
        <f t="shared" ref="W85:W148" si="24">(T85-U85*SIN(-$J$11*PI()/180))/(COS(-$J$11*PI()/180))</f>
        <v>-0.13764223216424443</v>
      </c>
      <c r="X85" s="24">
        <f>IF(MOD(ATAN2(U85,W85)*180/PI()-$J$9+360,360)&lt;355,MOD(ATAN2(U85,W85)*180/PI()-$J$9+360,360)+360,MOD(ATAN2(U85,W85)*180/PI()-$J$9+360,360))</f>
        <v>359.98977410623991</v>
      </c>
      <c r="Y85" s="7"/>
      <c r="Z85" s="25">
        <f>I165-J159</f>
        <v>8</v>
      </c>
      <c r="AA85" s="17">
        <f t="shared" si="15"/>
        <v>359.96400000000006</v>
      </c>
      <c r="AB85" s="24">
        <f t="shared" ref="AB85:AB148" si="25">AA85*PI()/180</f>
        <v>6.282556988648869</v>
      </c>
      <c r="AC85" s="17">
        <f t="shared" ref="AC85:AC148" si="26">X85-AA85</f>
        <v>2.577410623985088E-2</v>
      </c>
    </row>
    <row r="86" spans="1:31" s="17" customFormat="1" x14ac:dyDescent="0.25">
      <c r="A86" s="17">
        <v>1</v>
      </c>
      <c r="B86" s="17">
        <v>-631</v>
      </c>
      <c r="C86" s="17">
        <v>13259</v>
      </c>
      <c r="D86" s="17">
        <v>11178</v>
      </c>
      <c r="E86" s="17">
        <v>13133</v>
      </c>
      <c r="F86" s="17">
        <v>15255</v>
      </c>
      <c r="G86" s="24"/>
      <c r="H86" s="7"/>
      <c r="I86" s="25">
        <f t="shared" si="17"/>
        <v>126</v>
      </c>
      <c r="J86" s="24">
        <f t="shared" si="17"/>
        <v>-4077</v>
      </c>
      <c r="K86" s="7"/>
      <c r="L86" s="25">
        <f t="shared" ref="L86:L149" si="27">$M$9*SIN(2*PI()/$M$10*(AA86+$M$11))+$M$12</f>
        <v>132.36643524607618</v>
      </c>
      <c r="M86" s="17">
        <f t="shared" si="18"/>
        <v>40.531497742481058</v>
      </c>
      <c r="N86" s="17">
        <f t="shared" ref="N86:N149" si="28">$O$9*COS(2*PI()/$O$10*(AA86+$O$11))+$O$12</f>
        <v>-4070.5734050967621</v>
      </c>
      <c r="O86" s="24">
        <f t="shared" si="19"/>
        <v>41.301122050322782</v>
      </c>
      <c r="P86" s="7"/>
      <c r="Q86" s="25">
        <f t="shared" si="20"/>
        <v>144.68457344874417</v>
      </c>
      <c r="R86" s="24">
        <f t="shared" si="21"/>
        <v>-4080.4793354618</v>
      </c>
      <c r="S86" s="7"/>
      <c r="T86" s="25">
        <f t="shared" si="22"/>
        <v>-3.5314301185306603E-2</v>
      </c>
      <c r="U86" s="24">
        <f t="shared" si="23"/>
        <v>-0.99934264887653945</v>
      </c>
      <c r="V86" s="7"/>
      <c r="W86" s="25">
        <f t="shared" si="24"/>
        <v>-3.8576470379772743E-2</v>
      </c>
      <c r="X86" s="24">
        <f t="shared" ref="X86:X148" si="29">MOD(ATAN2(U86,W86)*180/PI()-$J$9+360,360)</f>
        <v>354.28544622963824</v>
      </c>
      <c r="Y86" s="7"/>
      <c r="Z86" s="25">
        <f t="shared" ref="Z86:Z149" si="30">B86</f>
        <v>-631</v>
      </c>
      <c r="AA86" s="17">
        <f t="shared" ref="AA86:AA149" si="31">360/40000*Z86+AA85</f>
        <v>354.28500000000008</v>
      </c>
      <c r="AB86" s="24">
        <f t="shared" si="25"/>
        <v>6.1834397404281116</v>
      </c>
      <c r="AC86" s="17">
        <f t="shared" si="26"/>
        <v>4.4622963815754701E-4</v>
      </c>
    </row>
    <row r="87" spans="1:31" s="17" customFormat="1" x14ac:dyDescent="0.25">
      <c r="A87" s="17">
        <v>2</v>
      </c>
      <c r="B87" s="17">
        <v>-611</v>
      </c>
      <c r="C87" s="17">
        <v>13061</v>
      </c>
      <c r="D87" s="17">
        <v>11177</v>
      </c>
      <c r="E87" s="17">
        <v>13327</v>
      </c>
      <c r="F87" s="17">
        <v>15245</v>
      </c>
      <c r="G87" s="24"/>
      <c r="H87" s="7"/>
      <c r="I87" s="25">
        <f t="shared" si="17"/>
        <v>-266</v>
      </c>
      <c r="J87" s="24">
        <f t="shared" si="17"/>
        <v>-4068</v>
      </c>
      <c r="K87" s="7"/>
      <c r="L87" s="25">
        <f t="shared" si="27"/>
        <v>-260.3531107628761</v>
      </c>
      <c r="M87" s="17">
        <f t="shared" si="18"/>
        <v>31.88735805634575</v>
      </c>
      <c r="N87" s="17">
        <f t="shared" si="28"/>
        <v>-4067.2750627657369</v>
      </c>
      <c r="O87" s="24">
        <f t="shared" si="19"/>
        <v>0.52553399362096342</v>
      </c>
      <c r="P87" s="7"/>
      <c r="Q87" s="25">
        <f t="shared" si="20"/>
        <v>-247.31542655125583</v>
      </c>
      <c r="R87" s="24">
        <f t="shared" si="21"/>
        <v>-4071.4793354618</v>
      </c>
      <c r="S87" s="7"/>
      <c r="T87" s="25">
        <f t="shared" si="22"/>
        <v>6.0364220267737391E-2</v>
      </c>
      <c r="U87" s="24">
        <f t="shared" si="23"/>
        <v>-0.99713847551834467</v>
      </c>
      <c r="V87" s="7"/>
      <c r="W87" s="25">
        <f t="shared" si="24"/>
        <v>5.7109755477642944E-2</v>
      </c>
      <c r="X87" s="24">
        <f t="shared" si="29"/>
        <v>348.79686389902747</v>
      </c>
      <c r="Y87" s="7"/>
      <c r="Z87" s="25">
        <f t="shared" si="30"/>
        <v>-611</v>
      </c>
      <c r="AA87" s="17">
        <f t="shared" si="31"/>
        <v>348.78600000000006</v>
      </c>
      <c r="AB87" s="24">
        <f t="shared" si="25"/>
        <v>6.0874640848609438</v>
      </c>
      <c r="AC87" s="17">
        <f t="shared" si="26"/>
        <v>1.0863899027413026E-2</v>
      </c>
    </row>
    <row r="88" spans="1:31" s="17" customFormat="1" x14ac:dyDescent="0.25">
      <c r="A88" s="17">
        <v>3</v>
      </c>
      <c r="B88" s="17">
        <v>-620</v>
      </c>
      <c r="C88" s="17">
        <v>12864</v>
      </c>
      <c r="D88" s="17">
        <v>11202</v>
      </c>
      <c r="E88" s="17">
        <v>13525</v>
      </c>
      <c r="F88" s="17">
        <v>15227</v>
      </c>
      <c r="G88" s="24"/>
      <c r="H88" s="7"/>
      <c r="I88" s="25">
        <f t="shared" si="17"/>
        <v>-661</v>
      </c>
      <c r="J88" s="24">
        <f t="shared" si="17"/>
        <v>-4025</v>
      </c>
      <c r="K88" s="7"/>
      <c r="L88" s="25">
        <f t="shared" si="27"/>
        <v>-656.56307343874187</v>
      </c>
      <c r="M88" s="17">
        <f t="shared" si="18"/>
        <v>19.686317309997921</v>
      </c>
      <c r="N88" s="17">
        <f t="shared" si="28"/>
        <v>-4025.6076550530865</v>
      </c>
      <c r="O88" s="24">
        <f t="shared" si="19"/>
        <v>0.36924466354161317</v>
      </c>
      <c r="P88" s="7"/>
      <c r="Q88" s="25">
        <f t="shared" si="20"/>
        <v>-642.31542655125588</v>
      </c>
      <c r="R88" s="24">
        <f t="shared" si="21"/>
        <v>-4028.4793354618</v>
      </c>
      <c r="S88" s="7"/>
      <c r="T88" s="25">
        <f t="shared" si="22"/>
        <v>0.15677497530333021</v>
      </c>
      <c r="U88" s="24">
        <f t="shared" si="23"/>
        <v>-0.9866074250291923</v>
      </c>
      <c r="V88" s="7"/>
      <c r="W88" s="25">
        <f t="shared" si="24"/>
        <v>0.15355539880073268</v>
      </c>
      <c r="X88" s="24">
        <f t="shared" si="29"/>
        <v>343.22829274569995</v>
      </c>
      <c r="Y88" s="7"/>
      <c r="Z88" s="25">
        <f t="shared" si="30"/>
        <v>-620</v>
      </c>
      <c r="AA88" s="17">
        <f t="shared" si="31"/>
        <v>343.20600000000007</v>
      </c>
      <c r="AB88" s="24">
        <f t="shared" si="25"/>
        <v>5.9900747125996592</v>
      </c>
      <c r="AC88" s="17">
        <f t="shared" si="26"/>
        <v>2.229274569987183E-2</v>
      </c>
    </row>
    <row r="89" spans="1:31" s="17" customFormat="1" x14ac:dyDescent="0.25">
      <c r="A89" s="17">
        <v>4</v>
      </c>
      <c r="B89" s="17">
        <v>-624</v>
      </c>
      <c r="C89" s="17">
        <v>12667</v>
      </c>
      <c r="D89" s="17">
        <v>11240</v>
      </c>
      <c r="E89" s="17">
        <v>13721</v>
      </c>
      <c r="F89" s="17">
        <v>15184</v>
      </c>
      <c r="G89" s="24"/>
      <c r="H89" s="7"/>
      <c r="I89" s="25">
        <f t="shared" si="17"/>
        <v>-1054</v>
      </c>
      <c r="J89" s="24">
        <f t="shared" si="17"/>
        <v>-3944</v>
      </c>
      <c r="K89" s="7"/>
      <c r="L89" s="25">
        <f t="shared" si="27"/>
        <v>-1049.2115605028573</v>
      </c>
      <c r="M89" s="17">
        <f t="shared" si="18"/>
        <v>22.929152817796137</v>
      </c>
      <c r="N89" s="17">
        <f t="shared" si="28"/>
        <v>-3945.0961594808614</v>
      </c>
      <c r="O89" s="24">
        <f t="shared" si="19"/>
        <v>1.201565607482308</v>
      </c>
      <c r="P89" s="7"/>
      <c r="Q89" s="25">
        <f t="shared" si="20"/>
        <v>-1035.3154265512558</v>
      </c>
      <c r="R89" s="24">
        <f t="shared" si="21"/>
        <v>-3947.4793354618</v>
      </c>
      <c r="S89" s="7"/>
      <c r="T89" s="25">
        <f t="shared" si="22"/>
        <v>0.25269757461722375</v>
      </c>
      <c r="U89" s="24">
        <f t="shared" si="23"/>
        <v>-0.96676986480544014</v>
      </c>
      <c r="V89" s="7"/>
      <c r="W89" s="25">
        <f t="shared" si="24"/>
        <v>0.24954326142891317</v>
      </c>
      <c r="X89" s="24">
        <f t="shared" si="29"/>
        <v>337.60151176743943</v>
      </c>
      <c r="Y89" s="7"/>
      <c r="Z89" s="25">
        <f t="shared" si="30"/>
        <v>-624</v>
      </c>
      <c r="AA89" s="17">
        <f t="shared" si="31"/>
        <v>337.59000000000009</v>
      </c>
      <c r="AB89" s="24">
        <f t="shared" si="25"/>
        <v>5.8920570218076591</v>
      </c>
      <c r="AC89" s="17">
        <f t="shared" si="26"/>
        <v>1.1511767439344567E-2</v>
      </c>
    </row>
    <row r="90" spans="1:31" s="17" customFormat="1" x14ac:dyDescent="0.25">
      <c r="A90" s="17">
        <v>5</v>
      </c>
      <c r="B90" s="17">
        <v>-639</v>
      </c>
      <c r="C90" s="17">
        <v>12475</v>
      </c>
      <c r="D90" s="17">
        <v>11302</v>
      </c>
      <c r="E90" s="17">
        <v>13916</v>
      </c>
      <c r="F90" s="17">
        <v>15122</v>
      </c>
      <c r="G90" s="24"/>
      <c r="H90" s="7"/>
      <c r="I90" s="25">
        <f t="shared" si="17"/>
        <v>-1441</v>
      </c>
      <c r="J90" s="24">
        <f t="shared" si="17"/>
        <v>-3820</v>
      </c>
      <c r="K90" s="7"/>
      <c r="L90" s="25">
        <f t="shared" si="27"/>
        <v>-1441.0063837353268</v>
      </c>
      <c r="M90" s="17">
        <f t="shared" si="18"/>
        <v>4.0752076723086901E-5</v>
      </c>
      <c r="N90" s="17">
        <f t="shared" si="28"/>
        <v>-3823.3523377528863</v>
      </c>
      <c r="O90" s="24">
        <f t="shared" si="19"/>
        <v>11.238168409427049</v>
      </c>
      <c r="P90" s="7"/>
      <c r="Q90" s="25">
        <f t="shared" si="20"/>
        <v>-1422.3154265512558</v>
      </c>
      <c r="R90" s="24">
        <f t="shared" si="21"/>
        <v>-3823.4793354618</v>
      </c>
      <c r="S90" s="7"/>
      <c r="T90" s="25">
        <f t="shared" si="22"/>
        <v>0.34715570676601976</v>
      </c>
      <c r="U90" s="24">
        <f t="shared" si="23"/>
        <v>-0.93640125409253561</v>
      </c>
      <c r="V90" s="7"/>
      <c r="W90" s="25">
        <f t="shared" si="24"/>
        <v>0.34410102377395935</v>
      </c>
      <c r="X90" s="24">
        <f t="shared" si="29"/>
        <v>331.897866070585</v>
      </c>
      <c r="Y90" s="7"/>
      <c r="Z90" s="25">
        <f t="shared" si="30"/>
        <v>-639</v>
      </c>
      <c r="AA90" s="17">
        <f t="shared" si="31"/>
        <v>331.83900000000011</v>
      </c>
      <c r="AB90" s="24">
        <f t="shared" si="25"/>
        <v>5.7916831365254655</v>
      </c>
      <c r="AC90" s="17">
        <f t="shared" si="26"/>
        <v>5.8866070584883801E-2</v>
      </c>
    </row>
    <row r="91" spans="1:31" s="17" customFormat="1" x14ac:dyDescent="0.25">
      <c r="A91" s="17">
        <v>6</v>
      </c>
      <c r="B91" s="17">
        <v>-634</v>
      </c>
      <c r="C91" s="17">
        <v>12285</v>
      </c>
      <c r="D91" s="17">
        <v>11383</v>
      </c>
      <c r="E91" s="17">
        <v>14099</v>
      </c>
      <c r="F91" s="17">
        <v>15040</v>
      </c>
      <c r="G91" s="24"/>
      <c r="H91" s="7"/>
      <c r="I91" s="25">
        <f t="shared" si="17"/>
        <v>-1814</v>
      </c>
      <c r="J91" s="24">
        <f t="shared" si="17"/>
        <v>-3657</v>
      </c>
      <c r="K91" s="7"/>
      <c r="L91" s="25">
        <f t="shared" si="27"/>
        <v>-1815.582880862584</v>
      </c>
      <c r="M91" s="17">
        <f t="shared" si="18"/>
        <v>2.505511825134775</v>
      </c>
      <c r="N91" s="17">
        <f t="shared" si="28"/>
        <v>-3664.4635380745144</v>
      </c>
      <c r="O91" s="24">
        <f t="shared" si="19"/>
        <v>55.704400589726376</v>
      </c>
      <c r="P91" s="7"/>
      <c r="Q91" s="25">
        <f t="shared" si="20"/>
        <v>-1795.3154265512558</v>
      </c>
      <c r="R91" s="24">
        <f t="shared" si="21"/>
        <v>-3660.4793354618</v>
      </c>
      <c r="S91" s="7"/>
      <c r="T91" s="25">
        <f t="shared" si="22"/>
        <v>0.43819674886292131</v>
      </c>
      <c r="U91" s="24">
        <f t="shared" si="23"/>
        <v>-0.89648122549412079</v>
      </c>
      <c r="V91" s="7"/>
      <c r="W91" s="25">
        <f t="shared" si="24"/>
        <v>0.43527285490198808</v>
      </c>
      <c r="X91" s="24">
        <f t="shared" si="29"/>
        <v>326.17663317829044</v>
      </c>
      <c r="Y91" s="7"/>
      <c r="Z91" s="25">
        <f t="shared" si="30"/>
        <v>-634</v>
      </c>
      <c r="AA91" s="17">
        <f t="shared" si="31"/>
        <v>326.1330000000001</v>
      </c>
      <c r="AB91" s="24">
        <f t="shared" si="25"/>
        <v>5.6920946494066689</v>
      </c>
      <c r="AC91" s="17">
        <f t="shared" si="26"/>
        <v>4.3633178290349406E-2</v>
      </c>
    </row>
    <row r="92" spans="1:31" s="17" customFormat="1" x14ac:dyDescent="0.25">
      <c r="A92" s="17">
        <v>7</v>
      </c>
      <c r="B92" s="17">
        <v>-631</v>
      </c>
      <c r="C92" s="17">
        <v>12107</v>
      </c>
      <c r="D92" s="17">
        <v>11478</v>
      </c>
      <c r="E92" s="17">
        <v>14278</v>
      </c>
      <c r="F92" s="17">
        <v>14942</v>
      </c>
      <c r="G92" s="24"/>
      <c r="H92" s="7"/>
      <c r="I92" s="25">
        <f t="shared" si="17"/>
        <v>-2171</v>
      </c>
      <c r="J92" s="24">
        <f t="shared" si="17"/>
        <v>-3464</v>
      </c>
      <c r="K92" s="7"/>
      <c r="L92" s="25">
        <f t="shared" si="27"/>
        <v>-2170.6967080903646</v>
      </c>
      <c r="M92" s="17">
        <f t="shared" si="18"/>
        <v>9.1985982450282042E-2</v>
      </c>
      <c r="N92" s="17">
        <f t="shared" si="28"/>
        <v>-3470.2120552737538</v>
      </c>
      <c r="O92" s="24">
        <f t="shared" si="19"/>
        <v>38.589630724172103</v>
      </c>
      <c r="P92" s="7"/>
      <c r="Q92" s="25">
        <f t="shared" si="20"/>
        <v>-2152.3154265512558</v>
      </c>
      <c r="R92" s="24">
        <f t="shared" si="21"/>
        <v>-3467.4793354618</v>
      </c>
      <c r="S92" s="7"/>
      <c r="T92" s="25">
        <f t="shared" si="22"/>
        <v>0.52533254518622929</v>
      </c>
      <c r="U92" s="24">
        <f t="shared" si="23"/>
        <v>-0.84921395236839026</v>
      </c>
      <c r="V92" s="7"/>
      <c r="W92" s="25">
        <f t="shared" si="24"/>
        <v>0.52256340178956739</v>
      </c>
      <c r="X92" s="24">
        <f t="shared" si="29"/>
        <v>320.46877707271142</v>
      </c>
      <c r="Y92" s="7"/>
      <c r="Z92" s="25">
        <f t="shared" si="30"/>
        <v>-631</v>
      </c>
      <c r="AA92" s="17">
        <f t="shared" si="31"/>
        <v>320.45400000000012</v>
      </c>
      <c r="AB92" s="24">
        <f t="shared" si="25"/>
        <v>5.5929774011859106</v>
      </c>
      <c r="AC92" s="17">
        <f t="shared" si="26"/>
        <v>1.4777072711297023E-2</v>
      </c>
    </row>
    <row r="93" spans="1:31" s="17" customFormat="1" x14ac:dyDescent="0.25">
      <c r="A93" s="17">
        <v>8</v>
      </c>
      <c r="B93" s="17">
        <v>-632</v>
      </c>
      <c r="C93" s="17">
        <v>11944</v>
      </c>
      <c r="D93" s="17">
        <v>11595</v>
      </c>
      <c r="E93" s="17">
        <v>14443</v>
      </c>
      <c r="F93" s="17">
        <v>14829</v>
      </c>
      <c r="G93" s="24"/>
      <c r="H93" s="7"/>
      <c r="I93" s="25">
        <f t="shared" si="17"/>
        <v>-2499</v>
      </c>
      <c r="J93" s="24">
        <f t="shared" si="17"/>
        <v>-3234</v>
      </c>
      <c r="K93" s="7"/>
      <c r="L93" s="25">
        <f t="shared" si="27"/>
        <v>-2505.1784642303564</v>
      </c>
      <c r="M93" s="17">
        <f t="shared" si="18"/>
        <v>38.173420245793992</v>
      </c>
      <c r="N93" s="17">
        <f t="shared" si="28"/>
        <v>-3241.4540486121505</v>
      </c>
      <c r="O93" s="24">
        <f t="shared" si="19"/>
        <v>55.562840712302389</v>
      </c>
      <c r="P93" s="7"/>
      <c r="Q93" s="25">
        <f t="shared" si="20"/>
        <v>-2480.3154265512558</v>
      </c>
      <c r="R93" s="24">
        <f t="shared" si="21"/>
        <v>-3237.4793354618</v>
      </c>
      <c r="S93" s="7"/>
      <c r="T93" s="25">
        <f t="shared" si="22"/>
        <v>0.60539008354489876</v>
      </c>
      <c r="U93" s="24">
        <f t="shared" si="23"/>
        <v>-0.79288507765897054</v>
      </c>
      <c r="V93" s="7"/>
      <c r="W93" s="25">
        <f t="shared" si="24"/>
        <v>0.60280523122094731</v>
      </c>
      <c r="X93" s="24">
        <f t="shared" si="29"/>
        <v>314.83025134123568</v>
      </c>
      <c r="Y93" s="7"/>
      <c r="Z93" s="25">
        <f t="shared" si="30"/>
        <v>-632</v>
      </c>
      <c r="AA93" s="17">
        <f t="shared" si="31"/>
        <v>314.76600000000013</v>
      </c>
      <c r="AB93" s="24">
        <f t="shared" si="25"/>
        <v>5.4937030733324734</v>
      </c>
      <c r="AC93" s="17">
        <f t="shared" si="26"/>
        <v>6.4251341235546988E-2</v>
      </c>
    </row>
    <row r="94" spans="1:31" s="17" customFormat="1" x14ac:dyDescent="0.25">
      <c r="A94" s="17">
        <v>9</v>
      </c>
      <c r="B94" s="17">
        <v>-625</v>
      </c>
      <c r="C94" s="17">
        <v>11795</v>
      </c>
      <c r="D94" s="17">
        <v>11731</v>
      </c>
      <c r="E94" s="17">
        <v>14603</v>
      </c>
      <c r="F94" s="17">
        <v>14706</v>
      </c>
      <c r="G94" s="24"/>
      <c r="H94" s="7"/>
      <c r="I94" s="25">
        <f t="shared" si="17"/>
        <v>-2808</v>
      </c>
      <c r="J94" s="24">
        <f t="shared" si="17"/>
        <v>-2975</v>
      </c>
      <c r="K94" s="7"/>
      <c r="L94" s="25">
        <f t="shared" si="27"/>
        <v>-2811.8661859342828</v>
      </c>
      <c r="M94" s="17">
        <f t="shared" si="18"/>
        <v>14.94739367844647</v>
      </c>
      <c r="N94" s="17">
        <f t="shared" si="28"/>
        <v>-2983.7767121734978</v>
      </c>
      <c r="O94" s="24">
        <f t="shared" si="19"/>
        <v>77.030676576424455</v>
      </c>
      <c r="P94" s="7"/>
      <c r="Q94" s="25">
        <f t="shared" si="20"/>
        <v>-2789.3154265512558</v>
      </c>
      <c r="R94" s="24">
        <f t="shared" si="21"/>
        <v>-2978.4793354618</v>
      </c>
      <c r="S94" s="7"/>
      <c r="T94" s="25">
        <f t="shared" si="22"/>
        <v>0.68081014254742578</v>
      </c>
      <c r="U94" s="24">
        <f t="shared" si="23"/>
        <v>-0.7294538665731457</v>
      </c>
      <c r="V94" s="7"/>
      <c r="W94" s="25">
        <f t="shared" si="24"/>
        <v>0.67843273951729433</v>
      </c>
      <c r="X94" s="24">
        <f t="shared" si="29"/>
        <v>309.1502839727267</v>
      </c>
      <c r="Y94" s="7"/>
      <c r="Z94" s="25">
        <f t="shared" si="30"/>
        <v>-625</v>
      </c>
      <c r="AA94" s="17">
        <f t="shared" si="31"/>
        <v>309.14100000000013</v>
      </c>
      <c r="AB94" s="24">
        <f t="shared" si="25"/>
        <v>5.3955283029077927</v>
      </c>
      <c r="AC94" s="17">
        <f t="shared" si="26"/>
        <v>9.2839727265641159E-3</v>
      </c>
    </row>
    <row r="95" spans="1:31" s="17" customFormat="1" x14ac:dyDescent="0.25">
      <c r="A95" s="17">
        <v>10</v>
      </c>
      <c r="B95" s="17">
        <v>-607</v>
      </c>
      <c r="C95" s="17">
        <v>11656</v>
      </c>
      <c r="D95" s="17">
        <v>11863</v>
      </c>
      <c r="E95" s="17">
        <v>14735</v>
      </c>
      <c r="F95" s="17">
        <v>14559</v>
      </c>
      <c r="G95" s="24"/>
      <c r="H95" s="7"/>
      <c r="I95" s="25">
        <f t="shared" si="17"/>
        <v>-3079</v>
      </c>
      <c r="J95" s="24">
        <f t="shared" si="17"/>
        <v>-2696</v>
      </c>
      <c r="K95" s="7"/>
      <c r="L95" s="25">
        <f t="shared" si="27"/>
        <v>-3083.9757115673142</v>
      </c>
      <c r="M95" s="17">
        <f t="shared" si="18"/>
        <v>24.757705601104259</v>
      </c>
      <c r="N95" s="17">
        <f t="shared" si="28"/>
        <v>-2705.9405414768007</v>
      </c>
      <c r="O95" s="24">
        <f t="shared" si="19"/>
        <v>98.814364851995393</v>
      </c>
      <c r="P95" s="7"/>
      <c r="Q95" s="25">
        <f t="shared" si="20"/>
        <v>-3060.3154265512558</v>
      </c>
      <c r="R95" s="24">
        <f t="shared" si="21"/>
        <v>-2699.4793354618</v>
      </c>
      <c r="S95" s="7"/>
      <c r="T95" s="25">
        <f t="shared" si="22"/>
        <v>0.7469552428376679</v>
      </c>
      <c r="U95" s="24">
        <f t="shared" si="23"/>
        <v>-0.66112449246911043</v>
      </c>
      <c r="V95" s="7"/>
      <c r="W95" s="25">
        <f t="shared" si="24"/>
        <v>0.74480122791625925</v>
      </c>
      <c r="X95" s="24">
        <f t="shared" si="29"/>
        <v>303.66875568911473</v>
      </c>
      <c r="Y95" s="7"/>
      <c r="Z95" s="25">
        <f t="shared" si="30"/>
        <v>-607</v>
      </c>
      <c r="AA95" s="17">
        <f t="shared" si="31"/>
        <v>303.67800000000011</v>
      </c>
      <c r="AB95" s="24">
        <f t="shared" si="25"/>
        <v>5.3001809658713421</v>
      </c>
      <c r="AC95" s="17">
        <f t="shared" si="26"/>
        <v>-9.2443108853785816E-3</v>
      </c>
    </row>
    <row r="96" spans="1:31" s="17" customFormat="1" x14ac:dyDescent="0.25">
      <c r="A96" s="17">
        <v>11</v>
      </c>
      <c r="B96" s="17">
        <v>-615</v>
      </c>
      <c r="C96" s="17">
        <v>11526</v>
      </c>
      <c r="D96" s="17">
        <v>12012</v>
      </c>
      <c r="E96" s="17">
        <v>14849</v>
      </c>
      <c r="F96" s="17">
        <v>14399</v>
      </c>
      <c r="G96" s="24"/>
      <c r="H96" s="7"/>
      <c r="I96" s="25">
        <f t="shared" si="17"/>
        <v>-3323</v>
      </c>
      <c r="J96" s="24">
        <f t="shared" si="17"/>
        <v>-2387</v>
      </c>
      <c r="K96" s="7"/>
      <c r="L96" s="25">
        <f t="shared" si="27"/>
        <v>-3331.2382685658145</v>
      </c>
      <c r="M96" s="17">
        <f t="shared" si="18"/>
        <v>67.869068962486494</v>
      </c>
      <c r="N96" s="17">
        <f t="shared" si="28"/>
        <v>-2399.336782583217</v>
      </c>
      <c r="O96" s="24">
        <f t="shared" si="19"/>
        <v>152.19620450556565</v>
      </c>
      <c r="P96" s="7"/>
      <c r="Q96" s="25">
        <f t="shared" si="20"/>
        <v>-3304.3154265512558</v>
      </c>
      <c r="R96" s="24">
        <f t="shared" si="21"/>
        <v>-2390.4793354618</v>
      </c>
      <c r="S96" s="7"/>
      <c r="T96" s="25">
        <f t="shared" si="22"/>
        <v>0.80651024088497081</v>
      </c>
      <c r="U96" s="24">
        <f t="shared" si="23"/>
        <v>-0.58544787383775954</v>
      </c>
      <c r="V96" s="7"/>
      <c r="W96" s="25">
        <f t="shared" si="24"/>
        <v>0.80460356130253408</v>
      </c>
      <c r="X96" s="24">
        <f t="shared" si="29"/>
        <v>298.11530996774673</v>
      </c>
      <c r="Y96" s="7"/>
      <c r="Z96" s="25">
        <f t="shared" si="30"/>
        <v>-615</v>
      </c>
      <c r="AA96" s="17">
        <f t="shared" si="31"/>
        <v>298.14300000000009</v>
      </c>
      <c r="AB96" s="24">
        <f t="shared" si="25"/>
        <v>5.2035769917734553</v>
      </c>
      <c r="AC96" s="17">
        <f t="shared" si="26"/>
        <v>-2.7690032253360641E-2</v>
      </c>
    </row>
    <row r="97" spans="1:29" s="17" customFormat="1" x14ac:dyDescent="0.25">
      <c r="A97" s="17">
        <v>12</v>
      </c>
      <c r="B97" s="17">
        <v>-635</v>
      </c>
      <c r="C97" s="17">
        <v>11424</v>
      </c>
      <c r="D97" s="17">
        <v>12197</v>
      </c>
      <c r="E97" s="17">
        <v>14976</v>
      </c>
      <c r="F97" s="17">
        <v>14243</v>
      </c>
      <c r="G97" s="24"/>
      <c r="H97" s="7"/>
      <c r="I97" s="25">
        <f t="shared" si="17"/>
        <v>-3552</v>
      </c>
      <c r="J97" s="24">
        <f t="shared" si="17"/>
        <v>-2046</v>
      </c>
      <c r="K97" s="7"/>
      <c r="L97" s="25">
        <f t="shared" si="27"/>
        <v>-3554.0774543558932</v>
      </c>
      <c r="M97" s="17">
        <f t="shared" si="18"/>
        <v>4.315816600819729</v>
      </c>
      <c r="N97" s="17">
        <f t="shared" si="28"/>
        <v>-2059.2694075700956</v>
      </c>
      <c r="O97" s="24">
        <f t="shared" si="19"/>
        <v>176.07717726131065</v>
      </c>
      <c r="P97" s="7"/>
      <c r="Q97" s="25">
        <f t="shared" si="20"/>
        <v>-3533.3154265512558</v>
      </c>
      <c r="R97" s="24">
        <f t="shared" si="21"/>
        <v>-2049.4793354618</v>
      </c>
      <c r="S97" s="7"/>
      <c r="T97" s="25">
        <f t="shared" si="22"/>
        <v>0.86240407101952965</v>
      </c>
      <c r="U97" s="24">
        <f t="shared" si="23"/>
        <v>-0.50193419437727205</v>
      </c>
      <c r="V97" s="7"/>
      <c r="W97" s="25">
        <f t="shared" si="24"/>
        <v>0.86077028843196246</v>
      </c>
      <c r="X97" s="24">
        <f t="shared" si="29"/>
        <v>292.32222807745666</v>
      </c>
      <c r="Y97" s="7"/>
      <c r="Z97" s="25">
        <f t="shared" si="30"/>
        <v>-635</v>
      </c>
      <c r="AA97" s="17">
        <f t="shared" si="31"/>
        <v>292.42800000000011</v>
      </c>
      <c r="AB97" s="24">
        <f t="shared" si="25"/>
        <v>5.1038314250219798</v>
      </c>
      <c r="AC97" s="17">
        <f t="shared" si="26"/>
        <v>-0.10577192254345391</v>
      </c>
    </row>
    <row r="98" spans="1:29" s="17" customFormat="1" x14ac:dyDescent="0.25">
      <c r="A98" s="17">
        <v>13</v>
      </c>
      <c r="B98" s="17">
        <v>-634</v>
      </c>
      <c r="C98" s="17">
        <v>11334</v>
      </c>
      <c r="D98" s="17">
        <v>12378</v>
      </c>
      <c r="E98" s="17">
        <v>15072</v>
      </c>
      <c r="F98" s="17">
        <v>14067</v>
      </c>
      <c r="G98" s="24"/>
      <c r="H98" s="7"/>
      <c r="I98" s="25">
        <f t="shared" si="17"/>
        <v>-3738</v>
      </c>
      <c r="J98" s="24">
        <f t="shared" si="17"/>
        <v>-1689</v>
      </c>
      <c r="K98" s="7"/>
      <c r="L98" s="25">
        <f t="shared" si="27"/>
        <v>-3741.4747122289177</v>
      </c>
      <c r="M98" s="17">
        <f t="shared" si="18"/>
        <v>12.073625073790378</v>
      </c>
      <c r="N98" s="17">
        <f t="shared" si="28"/>
        <v>-1699.2637970417256</v>
      </c>
      <c r="O98" s="24">
        <f t="shared" si="19"/>
        <v>105.34552971373597</v>
      </c>
      <c r="P98" s="7"/>
      <c r="Q98" s="25">
        <f t="shared" si="20"/>
        <v>-3719.3154265512558</v>
      </c>
      <c r="R98" s="24">
        <f t="shared" si="21"/>
        <v>-1692.4793354618</v>
      </c>
      <c r="S98" s="7"/>
      <c r="T98" s="25">
        <f t="shared" si="22"/>
        <v>0.90780255313755565</v>
      </c>
      <c r="U98" s="24">
        <f t="shared" si="23"/>
        <v>-0.41450198450221615</v>
      </c>
      <c r="V98" s="7"/>
      <c r="W98" s="25">
        <f t="shared" si="24"/>
        <v>0.90645440221346418</v>
      </c>
      <c r="X98" s="24">
        <f t="shared" si="29"/>
        <v>286.64841382275085</v>
      </c>
      <c r="Y98" s="7"/>
      <c r="Z98" s="25">
        <f t="shared" si="30"/>
        <v>-634</v>
      </c>
      <c r="AA98" s="17">
        <f t="shared" si="31"/>
        <v>286.72200000000009</v>
      </c>
      <c r="AB98" s="24">
        <f t="shared" si="25"/>
        <v>5.0042429379031832</v>
      </c>
      <c r="AC98" s="17">
        <f t="shared" si="26"/>
        <v>-7.3586177249239881E-2</v>
      </c>
    </row>
    <row r="99" spans="1:29" s="17" customFormat="1" x14ac:dyDescent="0.25">
      <c r="A99" s="17">
        <v>14</v>
      </c>
      <c r="B99" s="17">
        <v>-632</v>
      </c>
      <c r="C99" s="17">
        <v>11253</v>
      </c>
      <c r="D99" s="17">
        <v>12561</v>
      </c>
      <c r="E99" s="17">
        <v>15143</v>
      </c>
      <c r="F99" s="17">
        <v>13877</v>
      </c>
      <c r="G99" s="24"/>
      <c r="H99" s="7"/>
      <c r="I99" s="25">
        <f t="shared" si="17"/>
        <v>-3890</v>
      </c>
      <c r="J99" s="24">
        <f t="shared" si="17"/>
        <v>-1316</v>
      </c>
      <c r="K99" s="7"/>
      <c r="L99" s="25">
        <f t="shared" si="27"/>
        <v>-3891.5339410014913</v>
      </c>
      <c r="M99" s="17">
        <f t="shared" si="18"/>
        <v>2.3529749960560014</v>
      </c>
      <c r="N99" s="17">
        <f t="shared" si="28"/>
        <v>-1323.5829711365482</v>
      </c>
      <c r="O99" s="24">
        <f t="shared" si="19"/>
        <v>57.5014512577226</v>
      </c>
      <c r="P99" s="7"/>
      <c r="Q99" s="25">
        <f t="shared" si="20"/>
        <v>-3871.3154265512558</v>
      </c>
      <c r="R99" s="24">
        <f t="shared" si="21"/>
        <v>-1319.4793354618</v>
      </c>
      <c r="S99" s="7"/>
      <c r="T99" s="25">
        <f t="shared" si="22"/>
        <v>0.94490238798669512</v>
      </c>
      <c r="U99" s="24">
        <f t="shared" si="23"/>
        <v>-0.323151244212592</v>
      </c>
      <c r="V99" s="7"/>
      <c r="W99" s="25">
        <f t="shared" si="24"/>
        <v>0.94385261509705409</v>
      </c>
      <c r="X99" s="24">
        <f t="shared" si="29"/>
        <v>280.97472672516233</v>
      </c>
      <c r="Y99" s="7"/>
      <c r="Z99" s="25">
        <f t="shared" si="30"/>
        <v>-632</v>
      </c>
      <c r="AA99" s="17">
        <f t="shared" si="31"/>
        <v>281.03400000000011</v>
      </c>
      <c r="AB99" s="24">
        <f t="shared" si="25"/>
        <v>4.904968610049746</v>
      </c>
      <c r="AC99" s="17">
        <f t="shared" si="26"/>
        <v>-5.9273274837778445E-2</v>
      </c>
    </row>
    <row r="100" spans="1:29" s="17" customFormat="1" x14ac:dyDescent="0.25">
      <c r="A100" s="17">
        <v>15</v>
      </c>
      <c r="B100" s="17">
        <v>-633</v>
      </c>
      <c r="C100" s="17">
        <v>11196</v>
      </c>
      <c r="D100" s="17">
        <v>12752</v>
      </c>
      <c r="E100" s="17">
        <v>15198</v>
      </c>
      <c r="F100" s="17">
        <v>13681</v>
      </c>
      <c r="G100" s="24"/>
      <c r="H100" s="7"/>
      <c r="I100" s="25">
        <f t="shared" si="17"/>
        <v>-4002</v>
      </c>
      <c r="J100" s="24">
        <f t="shared" si="17"/>
        <v>-929</v>
      </c>
      <c r="K100" s="7"/>
      <c r="L100" s="25">
        <f t="shared" si="27"/>
        <v>-4003.5697496010735</v>
      </c>
      <c r="M100" s="17">
        <f t="shared" si="18"/>
        <v>2.464113810070268</v>
      </c>
      <c r="N100" s="17">
        <f t="shared" si="28"/>
        <v>-934.19909194314153</v>
      </c>
      <c r="O100" s="24">
        <f t="shared" si="19"/>
        <v>27.03055703323912</v>
      </c>
      <c r="P100" s="7"/>
      <c r="Q100" s="25">
        <f t="shared" si="20"/>
        <v>-3983.3154265512558</v>
      </c>
      <c r="R100" s="24">
        <f t="shared" si="21"/>
        <v>-932.47933546180002</v>
      </c>
      <c r="S100" s="7"/>
      <c r="T100" s="25">
        <f t="shared" si="22"/>
        <v>0.97223910840185057</v>
      </c>
      <c r="U100" s="24">
        <f t="shared" si="23"/>
        <v>-0.22837178981022049</v>
      </c>
      <c r="V100" s="7"/>
      <c r="W100" s="25">
        <f t="shared" si="24"/>
        <v>0.97149885329356522</v>
      </c>
      <c r="X100" s="24">
        <f t="shared" si="29"/>
        <v>275.30325980238422</v>
      </c>
      <c r="Y100" s="7"/>
      <c r="Z100" s="25">
        <f t="shared" si="30"/>
        <v>-633</v>
      </c>
      <c r="AA100" s="17">
        <f t="shared" si="31"/>
        <v>275.3370000000001</v>
      </c>
      <c r="AB100" s="24">
        <f t="shared" si="25"/>
        <v>4.8055372025636292</v>
      </c>
      <c r="AC100" s="17">
        <f t="shared" si="26"/>
        <v>-3.3740197615884426E-2</v>
      </c>
    </row>
    <row r="101" spans="1:29" s="17" customFormat="1" x14ac:dyDescent="0.25">
      <c r="A101" s="17">
        <v>16</v>
      </c>
      <c r="B101" s="17">
        <v>-639</v>
      </c>
      <c r="C101" s="17">
        <v>11158</v>
      </c>
      <c r="D101" s="17">
        <v>12947</v>
      </c>
      <c r="E101" s="17">
        <v>15233</v>
      </c>
      <c r="F101" s="17">
        <v>13483</v>
      </c>
      <c r="G101" s="24"/>
      <c r="H101" s="7"/>
      <c r="I101" s="25">
        <f t="shared" si="17"/>
        <v>-4075</v>
      </c>
      <c r="J101" s="24">
        <f t="shared" si="17"/>
        <v>-536</v>
      </c>
      <c r="K101" s="7"/>
      <c r="L101" s="25">
        <f t="shared" si="27"/>
        <v>-4076.7049282858757</v>
      </c>
      <c r="M101" s="17">
        <f t="shared" si="18"/>
        <v>2.9067804599789397</v>
      </c>
      <c r="N101" s="17">
        <f t="shared" si="28"/>
        <v>-531.73182457107976</v>
      </c>
      <c r="O101" s="24">
        <f t="shared" si="19"/>
        <v>18.217321492038511</v>
      </c>
      <c r="P101" s="7"/>
      <c r="Q101" s="25">
        <f t="shared" si="20"/>
        <v>-4056.3154265512558</v>
      </c>
      <c r="R101" s="24">
        <f t="shared" si="21"/>
        <v>-539.47933546180002</v>
      </c>
      <c r="S101" s="7"/>
      <c r="T101" s="25">
        <f t="shared" si="22"/>
        <v>0.99005679224387155</v>
      </c>
      <c r="U101" s="24">
        <f t="shared" si="23"/>
        <v>-0.13212288650238591</v>
      </c>
      <c r="V101" s="7"/>
      <c r="W101" s="25">
        <f t="shared" si="24"/>
        <v>0.9896308006741491</v>
      </c>
      <c r="X101" s="24">
        <f t="shared" si="29"/>
        <v>269.67925476197138</v>
      </c>
      <c r="Y101" s="7"/>
      <c r="Z101" s="25">
        <f t="shared" si="30"/>
        <v>-639</v>
      </c>
      <c r="AA101" s="17">
        <f t="shared" si="31"/>
        <v>269.58600000000013</v>
      </c>
      <c r="AB101" s="24">
        <f t="shared" si="25"/>
        <v>4.7051633172814356</v>
      </c>
      <c r="AC101" s="17">
        <f t="shared" si="26"/>
        <v>9.3254761971252265E-2</v>
      </c>
    </row>
    <row r="102" spans="1:29" s="17" customFormat="1" x14ac:dyDescent="0.25">
      <c r="A102" s="17">
        <v>17</v>
      </c>
      <c r="B102" s="17">
        <v>-613</v>
      </c>
      <c r="C102" s="17">
        <v>11144</v>
      </c>
      <c r="D102" s="17">
        <v>13147</v>
      </c>
      <c r="E102" s="17">
        <v>15253</v>
      </c>
      <c r="F102" s="17">
        <v>13292</v>
      </c>
      <c r="G102" s="24"/>
      <c r="H102" s="7"/>
      <c r="I102" s="25">
        <f t="shared" si="17"/>
        <v>-4109</v>
      </c>
      <c r="J102" s="24">
        <f t="shared" si="17"/>
        <v>-145</v>
      </c>
      <c r="K102" s="7"/>
      <c r="L102" s="25">
        <f t="shared" si="27"/>
        <v>-4108.4466673805873</v>
      </c>
      <c r="M102" s="17">
        <f t="shared" si="18"/>
        <v>0.30617698770610413</v>
      </c>
      <c r="N102" s="17">
        <f t="shared" si="28"/>
        <v>-140.51676575816964</v>
      </c>
      <c r="O102" s="24">
        <f t="shared" si="19"/>
        <v>20.099389267120241</v>
      </c>
      <c r="P102" s="7"/>
      <c r="Q102" s="25">
        <f t="shared" si="20"/>
        <v>-4090.3154265512558</v>
      </c>
      <c r="R102" s="24">
        <f t="shared" si="21"/>
        <v>-148.47933546179999</v>
      </c>
      <c r="S102" s="7"/>
      <c r="T102" s="25">
        <f t="shared" si="22"/>
        <v>0.99835543951275796</v>
      </c>
      <c r="U102" s="24">
        <f t="shared" si="23"/>
        <v>-3.6363799496372327E-2</v>
      </c>
      <c r="V102" s="7"/>
      <c r="W102" s="25">
        <f t="shared" si="24"/>
        <v>0.99824206194884413</v>
      </c>
      <c r="X102" s="24">
        <f t="shared" si="29"/>
        <v>264.16105985396166</v>
      </c>
      <c r="Y102" s="7"/>
      <c r="Z102" s="25">
        <f t="shared" si="30"/>
        <v>-613</v>
      </c>
      <c r="AA102" s="17">
        <f t="shared" si="31"/>
        <v>264.06900000000013</v>
      </c>
      <c r="AB102" s="24">
        <f t="shared" si="25"/>
        <v>4.6088735024489083</v>
      </c>
      <c r="AC102" s="17">
        <f t="shared" si="26"/>
        <v>9.2059853961529825E-2</v>
      </c>
    </row>
    <row r="103" spans="1:29" s="17" customFormat="1" x14ac:dyDescent="0.25">
      <c r="A103" s="17">
        <v>18</v>
      </c>
      <c r="B103" s="17">
        <v>-613</v>
      </c>
      <c r="C103" s="17">
        <v>11153</v>
      </c>
      <c r="D103" s="17">
        <v>13347</v>
      </c>
      <c r="E103" s="17">
        <v>15255</v>
      </c>
      <c r="F103" s="17">
        <v>13101</v>
      </c>
      <c r="G103" s="24"/>
      <c r="H103" s="7"/>
      <c r="I103" s="25">
        <f t="shared" si="17"/>
        <v>-4102</v>
      </c>
      <c r="J103" s="24">
        <f t="shared" si="17"/>
        <v>246</v>
      </c>
      <c r="K103" s="7"/>
      <c r="L103" s="25">
        <f t="shared" si="27"/>
        <v>-4102.2663017281011</v>
      </c>
      <c r="M103" s="17">
        <f t="shared" si="18"/>
        <v>7.091661038963111E-2</v>
      </c>
      <c r="N103" s="17">
        <f t="shared" si="28"/>
        <v>252.03872983205719</v>
      </c>
      <c r="O103" s="24">
        <f t="shared" si="19"/>
        <v>36.46625798457741</v>
      </c>
      <c r="P103" s="7"/>
      <c r="Q103" s="25">
        <f t="shared" si="20"/>
        <v>-4083.3154265512558</v>
      </c>
      <c r="R103" s="24">
        <f t="shared" si="21"/>
        <v>242.52066453820001</v>
      </c>
      <c r="S103" s="7"/>
      <c r="T103" s="25">
        <f t="shared" si="22"/>
        <v>0.99664689448681076</v>
      </c>
      <c r="U103" s="24">
        <f t="shared" si="23"/>
        <v>5.9395287509641237E-2</v>
      </c>
      <c r="V103" s="7"/>
      <c r="W103" s="25">
        <f t="shared" si="24"/>
        <v>0.99684607761791533</v>
      </c>
      <c r="X103" s="24">
        <f t="shared" si="29"/>
        <v>258.66498596529368</v>
      </c>
      <c r="Y103" s="7"/>
      <c r="Z103" s="25">
        <f t="shared" si="30"/>
        <v>-613</v>
      </c>
      <c r="AA103" s="17">
        <f t="shared" si="31"/>
        <v>258.55200000000013</v>
      </c>
      <c r="AB103" s="24">
        <f t="shared" si="25"/>
        <v>4.512583687616381</v>
      </c>
      <c r="AC103" s="17">
        <f t="shared" si="26"/>
        <v>0.11298596529354654</v>
      </c>
    </row>
    <row r="104" spans="1:29" s="17" customFormat="1" x14ac:dyDescent="0.25">
      <c r="A104" s="17">
        <v>19</v>
      </c>
      <c r="B104" s="17">
        <v>-618</v>
      </c>
      <c r="C104" s="17">
        <v>11171</v>
      </c>
      <c r="D104" s="17">
        <v>13539</v>
      </c>
      <c r="E104" s="17">
        <v>15229</v>
      </c>
      <c r="F104" s="17">
        <v>12903</v>
      </c>
      <c r="G104" s="24"/>
      <c r="H104" s="7"/>
      <c r="I104" s="25">
        <f t="shared" si="17"/>
        <v>-4058</v>
      </c>
      <c r="J104" s="24">
        <f t="shared" si="17"/>
        <v>636</v>
      </c>
      <c r="K104" s="7"/>
      <c r="L104" s="25">
        <f t="shared" si="27"/>
        <v>-4057.7070803487345</v>
      </c>
      <c r="M104" s="17">
        <f t="shared" si="18"/>
        <v>8.580192209749779E-2</v>
      </c>
      <c r="N104" s="17">
        <f t="shared" si="28"/>
        <v>645.46004863073711</v>
      </c>
      <c r="O104" s="24">
        <f t="shared" si="19"/>
        <v>89.49252009591099</v>
      </c>
      <c r="P104" s="7"/>
      <c r="Q104" s="25">
        <f t="shared" si="20"/>
        <v>-4039.3154265512558</v>
      </c>
      <c r="R104" s="24">
        <f t="shared" si="21"/>
        <v>632.52066453819998</v>
      </c>
      <c r="S104" s="7"/>
      <c r="T104" s="25">
        <f t="shared" si="22"/>
        <v>0.98590746860942824</v>
      </c>
      <c r="U104" s="24">
        <f t="shared" si="23"/>
        <v>0.15490946636474426</v>
      </c>
      <c r="V104" s="7"/>
      <c r="W104" s="25">
        <f t="shared" si="24"/>
        <v>0.98641836491456847</v>
      </c>
      <c r="X104" s="24">
        <f t="shared" si="29"/>
        <v>253.1498503704878</v>
      </c>
      <c r="Y104" s="7"/>
      <c r="Z104" s="25">
        <f t="shared" si="30"/>
        <v>-618</v>
      </c>
      <c r="AA104" s="17">
        <f t="shared" si="31"/>
        <v>252.99000000000012</v>
      </c>
      <c r="AB104" s="24">
        <f t="shared" si="25"/>
        <v>4.4155084746204567</v>
      </c>
      <c r="AC104" s="17">
        <f t="shared" si="26"/>
        <v>0.15985037048767481</v>
      </c>
    </row>
    <row r="105" spans="1:29" s="17" customFormat="1" x14ac:dyDescent="0.25">
      <c r="A105" s="17">
        <v>20</v>
      </c>
      <c r="B105" s="17">
        <v>-620</v>
      </c>
      <c r="C105" s="17">
        <v>11213</v>
      </c>
      <c r="D105" s="17">
        <v>13731</v>
      </c>
      <c r="E105" s="17">
        <v>15191</v>
      </c>
      <c r="F105" s="17">
        <v>12709</v>
      </c>
      <c r="G105" s="24"/>
      <c r="H105" s="7"/>
      <c r="I105" s="25">
        <f t="shared" si="17"/>
        <v>-3978</v>
      </c>
      <c r="J105" s="24">
        <f t="shared" si="17"/>
        <v>1022</v>
      </c>
      <c r="K105" s="7"/>
      <c r="L105" s="25">
        <f t="shared" si="27"/>
        <v>-3974.7548264064849</v>
      </c>
      <c r="M105" s="17">
        <f t="shared" si="18"/>
        <v>10.531151652047832</v>
      </c>
      <c r="N105" s="17">
        <f t="shared" si="28"/>
        <v>1034.0796418672894</v>
      </c>
      <c r="O105" s="24">
        <f t="shared" si="19"/>
        <v>145.9177476419712</v>
      </c>
      <c r="P105" s="7"/>
      <c r="Q105" s="25">
        <f t="shared" si="20"/>
        <v>-3959.3154265512558</v>
      </c>
      <c r="R105" s="24">
        <f t="shared" si="21"/>
        <v>1018.5206645382</v>
      </c>
      <c r="S105" s="7"/>
      <c r="T105" s="25">
        <f t="shared" si="22"/>
        <v>0.96638123974146006</v>
      </c>
      <c r="U105" s="24">
        <f t="shared" si="23"/>
        <v>0.24944401261620522</v>
      </c>
      <c r="V105" s="7"/>
      <c r="W105" s="25">
        <f t="shared" si="24"/>
        <v>0.96720060476618086</v>
      </c>
      <c r="X105" s="24">
        <f t="shared" si="29"/>
        <v>247.61319943366334</v>
      </c>
      <c r="Y105" s="7"/>
      <c r="Z105" s="25">
        <f t="shared" si="30"/>
        <v>-620</v>
      </c>
      <c r="AA105" s="17">
        <f t="shared" si="31"/>
        <v>247.41000000000011</v>
      </c>
      <c r="AB105" s="24">
        <f t="shared" si="25"/>
        <v>4.3181191023591721</v>
      </c>
      <c r="AC105" s="17">
        <f t="shared" si="26"/>
        <v>0.20319943366322946</v>
      </c>
    </row>
    <row r="106" spans="1:29" s="17" customFormat="1" x14ac:dyDescent="0.25">
      <c r="A106" s="17">
        <v>21</v>
      </c>
      <c r="B106" s="17">
        <v>-639</v>
      </c>
      <c r="C106" s="17">
        <v>11269</v>
      </c>
      <c r="D106" s="17">
        <v>13920</v>
      </c>
      <c r="E106" s="17">
        <v>15116</v>
      </c>
      <c r="F106" s="17">
        <v>12506</v>
      </c>
      <c r="G106" s="24"/>
      <c r="H106" s="7"/>
      <c r="I106" s="25">
        <f t="shared" si="17"/>
        <v>-3847</v>
      </c>
      <c r="J106" s="24">
        <f t="shared" si="17"/>
        <v>1414</v>
      </c>
      <c r="K106" s="7"/>
      <c r="L106" s="25">
        <f t="shared" si="27"/>
        <v>-3850.0049043628801</v>
      </c>
      <c r="M106" s="17">
        <f t="shared" si="18"/>
        <v>9.0294502300558435</v>
      </c>
      <c r="N106" s="17">
        <f t="shared" si="28"/>
        <v>1424.3511022755622</v>
      </c>
      <c r="O106" s="24">
        <f t="shared" si="19"/>
        <v>107.14531831914891</v>
      </c>
      <c r="P106" s="7"/>
      <c r="Q106" s="25">
        <f t="shared" si="20"/>
        <v>-3828.3154265512558</v>
      </c>
      <c r="R106" s="24">
        <f t="shared" si="21"/>
        <v>1410.5206645382</v>
      </c>
      <c r="S106" s="7"/>
      <c r="T106" s="25">
        <f t="shared" si="22"/>
        <v>0.93440703997016228</v>
      </c>
      <c r="U106" s="24">
        <f t="shared" si="23"/>
        <v>0.34544800777312928</v>
      </c>
      <c r="V106" s="7"/>
      <c r="W106" s="25">
        <f t="shared" si="24"/>
        <v>0.93553960386851276</v>
      </c>
      <c r="X106" s="24">
        <f t="shared" si="29"/>
        <v>241.80815339250898</v>
      </c>
      <c r="Y106" s="7"/>
      <c r="Z106" s="25">
        <f t="shared" si="30"/>
        <v>-639</v>
      </c>
      <c r="AA106" s="17">
        <f t="shared" si="31"/>
        <v>241.65900000000011</v>
      </c>
      <c r="AB106" s="24">
        <f t="shared" si="25"/>
        <v>4.2177452170769785</v>
      </c>
      <c r="AC106" s="17">
        <f t="shared" si="26"/>
        <v>0.14915339250887882</v>
      </c>
    </row>
    <row r="107" spans="1:29" s="17" customFormat="1" x14ac:dyDescent="0.25">
      <c r="A107" s="17">
        <v>22</v>
      </c>
      <c r="B107" s="17">
        <v>-636</v>
      </c>
      <c r="C107" s="17">
        <v>11359</v>
      </c>
      <c r="D107" s="17">
        <v>14109</v>
      </c>
      <c r="E107" s="17">
        <v>15045</v>
      </c>
      <c r="F107" s="17">
        <v>12325</v>
      </c>
      <c r="G107" s="24"/>
      <c r="H107" s="7"/>
      <c r="I107" s="25">
        <f t="shared" si="17"/>
        <v>-3686</v>
      </c>
      <c r="J107" s="24">
        <f t="shared" si="17"/>
        <v>1784</v>
      </c>
      <c r="K107" s="7"/>
      <c r="L107" s="25">
        <f t="shared" si="27"/>
        <v>-3687.5089853174704</v>
      </c>
      <c r="M107" s="17">
        <f t="shared" si="18"/>
        <v>2.2770366883413438</v>
      </c>
      <c r="N107" s="17">
        <f t="shared" si="28"/>
        <v>1798.5940836041027</v>
      </c>
      <c r="O107" s="24">
        <f t="shared" si="19"/>
        <v>212.98727624353944</v>
      </c>
      <c r="P107" s="7"/>
      <c r="Q107" s="25">
        <f t="shared" si="20"/>
        <v>-3667.3154265512558</v>
      </c>
      <c r="R107" s="24">
        <f t="shared" si="21"/>
        <v>1780.5206645382</v>
      </c>
      <c r="S107" s="7"/>
      <c r="T107" s="25">
        <f t="shared" si="22"/>
        <v>0.89511050437337636</v>
      </c>
      <c r="U107" s="24">
        <f t="shared" si="23"/>
        <v>0.43606402361002194</v>
      </c>
      <c r="V107" s="7"/>
      <c r="W107" s="25">
        <f t="shared" si="24"/>
        <v>0.89653864109006765</v>
      </c>
      <c r="X107" s="24">
        <f t="shared" si="29"/>
        <v>236.13717199039559</v>
      </c>
      <c r="Y107" s="7"/>
      <c r="Z107" s="25">
        <f t="shared" si="30"/>
        <v>-636</v>
      </c>
      <c r="AA107" s="17">
        <f t="shared" si="31"/>
        <v>235.93500000000012</v>
      </c>
      <c r="AB107" s="24">
        <f t="shared" si="25"/>
        <v>4.1178425706928232</v>
      </c>
      <c r="AC107" s="17">
        <f t="shared" si="26"/>
        <v>0.2021719903954704</v>
      </c>
    </row>
    <row r="108" spans="1:29" s="17" customFormat="1" x14ac:dyDescent="0.25">
      <c r="A108" s="17">
        <v>23</v>
      </c>
      <c r="B108" s="17">
        <v>-631</v>
      </c>
      <c r="C108" s="17">
        <v>11459</v>
      </c>
      <c r="D108" s="17">
        <v>14293</v>
      </c>
      <c r="E108" s="17">
        <v>14952</v>
      </c>
      <c r="F108" s="17">
        <v>12151</v>
      </c>
      <c r="G108" s="24"/>
      <c r="H108" s="7"/>
      <c r="I108" s="25">
        <f t="shared" si="17"/>
        <v>-3493</v>
      </c>
      <c r="J108" s="24">
        <f t="shared" si="17"/>
        <v>2142</v>
      </c>
      <c r="K108" s="7"/>
      <c r="L108" s="25">
        <f t="shared" si="27"/>
        <v>-3490.0987349946449</v>
      </c>
      <c r="M108" s="17">
        <f t="shared" si="18"/>
        <v>8.4173386312979623</v>
      </c>
      <c r="N108" s="17">
        <f t="shared" si="28"/>
        <v>2152.2123550980418</v>
      </c>
      <c r="O108" s="24">
        <f t="shared" si="19"/>
        <v>104.29219664850088</v>
      </c>
      <c r="P108" s="7"/>
      <c r="Q108" s="25">
        <f t="shared" si="20"/>
        <v>-3474.3154265512558</v>
      </c>
      <c r="R108" s="24">
        <f t="shared" si="21"/>
        <v>2138.5206645382</v>
      </c>
      <c r="S108" s="7"/>
      <c r="T108" s="25">
        <f t="shared" si="22"/>
        <v>0.84800347722940317</v>
      </c>
      <c r="U108" s="24">
        <f t="shared" si="23"/>
        <v>0.52374114163598828</v>
      </c>
      <c r="V108" s="7"/>
      <c r="W108" s="25">
        <f t="shared" si="24"/>
        <v>0.84971755222107137</v>
      </c>
      <c r="X108" s="24">
        <f t="shared" si="29"/>
        <v>230.42635039322374</v>
      </c>
      <c r="Y108" s="7"/>
      <c r="Z108" s="25">
        <f t="shared" si="30"/>
        <v>-631</v>
      </c>
      <c r="AA108" s="17">
        <f t="shared" si="31"/>
        <v>230.25600000000011</v>
      </c>
      <c r="AB108" s="24">
        <f t="shared" si="25"/>
        <v>4.0187253224720649</v>
      </c>
      <c r="AC108" s="17">
        <f t="shared" si="26"/>
        <v>0.17035039322362877</v>
      </c>
    </row>
    <row r="109" spans="1:29" s="17" customFormat="1" x14ac:dyDescent="0.25">
      <c r="A109" s="17">
        <v>24</v>
      </c>
      <c r="B109" s="17">
        <v>-624</v>
      </c>
      <c r="C109" s="17">
        <v>11575</v>
      </c>
      <c r="D109" s="17">
        <v>14463</v>
      </c>
      <c r="E109" s="17">
        <v>14841</v>
      </c>
      <c r="F109" s="17">
        <v>11995</v>
      </c>
      <c r="G109" s="24"/>
      <c r="H109" s="7"/>
      <c r="I109" s="25">
        <f t="shared" si="17"/>
        <v>-3266</v>
      </c>
      <c r="J109" s="24">
        <f t="shared" si="17"/>
        <v>2468</v>
      </c>
      <c r="K109" s="7"/>
      <c r="L109" s="25">
        <f t="shared" si="27"/>
        <v>-3261.3307728977593</v>
      </c>
      <c r="M109" s="17">
        <f t="shared" si="18"/>
        <v>21.80168173229919</v>
      </c>
      <c r="N109" s="17">
        <f t="shared" si="28"/>
        <v>2481.1746565743492</v>
      </c>
      <c r="O109" s="24">
        <f t="shared" si="19"/>
        <v>173.57157585204334</v>
      </c>
      <c r="P109" s="7"/>
      <c r="Q109" s="25">
        <f t="shared" si="20"/>
        <v>-3247.3154265512558</v>
      </c>
      <c r="R109" s="24">
        <f t="shared" si="21"/>
        <v>2464.5206645382</v>
      </c>
      <c r="S109" s="7"/>
      <c r="T109" s="25">
        <f t="shared" si="22"/>
        <v>0.79259780281654346</v>
      </c>
      <c r="U109" s="24">
        <f t="shared" si="23"/>
        <v>0.60358119883281802</v>
      </c>
      <c r="V109" s="7"/>
      <c r="W109" s="25">
        <f t="shared" si="24"/>
        <v>0.79457219071439544</v>
      </c>
      <c r="X109" s="24">
        <f t="shared" si="29"/>
        <v>224.8534122971646</v>
      </c>
      <c r="Y109" s="7"/>
      <c r="Z109" s="25">
        <f t="shared" si="30"/>
        <v>-624</v>
      </c>
      <c r="AA109" s="17">
        <f t="shared" si="31"/>
        <v>224.6400000000001</v>
      </c>
      <c r="AB109" s="24">
        <f t="shared" si="25"/>
        <v>3.9207076316800635</v>
      </c>
      <c r="AC109" s="17">
        <f t="shared" si="26"/>
        <v>0.21341229716449561</v>
      </c>
    </row>
    <row r="110" spans="1:29" s="17" customFormat="1" x14ac:dyDescent="0.25">
      <c r="A110" s="17">
        <v>25</v>
      </c>
      <c r="B110" s="17">
        <v>-626</v>
      </c>
      <c r="C110" s="17">
        <v>11702</v>
      </c>
      <c r="D110" s="17">
        <v>14605</v>
      </c>
      <c r="E110" s="17">
        <v>14707</v>
      </c>
      <c r="F110" s="17">
        <v>11832</v>
      </c>
      <c r="G110" s="24"/>
      <c r="H110" s="7"/>
      <c r="I110" s="25">
        <f t="shared" si="17"/>
        <v>-3005</v>
      </c>
      <c r="J110" s="24">
        <f t="shared" si="17"/>
        <v>2773</v>
      </c>
      <c r="K110" s="7"/>
      <c r="L110" s="25">
        <f t="shared" si="27"/>
        <v>-3000.5269612107604</v>
      </c>
      <c r="M110" s="17">
        <f t="shared" si="18"/>
        <v>20.008076010041897</v>
      </c>
      <c r="N110" s="17">
        <f t="shared" si="28"/>
        <v>2787.2844981813164</v>
      </c>
      <c r="O110" s="24">
        <f t="shared" si="19"/>
        <v>204.04688829203138</v>
      </c>
      <c r="P110" s="7"/>
      <c r="Q110" s="25">
        <f t="shared" si="20"/>
        <v>-2986.3154265512558</v>
      </c>
      <c r="R110" s="24">
        <f t="shared" si="21"/>
        <v>2769.5206645382</v>
      </c>
      <c r="S110" s="7"/>
      <c r="T110" s="25">
        <f t="shared" si="22"/>
        <v>0.72889348113479735</v>
      </c>
      <c r="U110" s="24">
        <f t="shared" si="23"/>
        <v>0.67827818486052682</v>
      </c>
      <c r="V110" s="7"/>
      <c r="W110" s="25">
        <f t="shared" si="24"/>
        <v>0.7311113500937364</v>
      </c>
      <c r="X110" s="24">
        <f t="shared" si="29"/>
        <v>219.22163744192324</v>
      </c>
      <c r="Y110" s="7"/>
      <c r="Z110" s="25">
        <f t="shared" si="30"/>
        <v>-626</v>
      </c>
      <c r="AA110" s="17">
        <f t="shared" si="31"/>
        <v>219.00600000000011</v>
      </c>
      <c r="AB110" s="24">
        <f t="shared" si="25"/>
        <v>3.8223757816227035</v>
      </c>
      <c r="AC110" s="17">
        <f t="shared" si="26"/>
        <v>0.21563744192312129</v>
      </c>
    </row>
    <row r="111" spans="1:29" s="17" customFormat="1" x14ac:dyDescent="0.25">
      <c r="A111" s="17">
        <v>26</v>
      </c>
      <c r="B111" s="17">
        <v>-604</v>
      </c>
      <c r="C111" s="17">
        <v>11844</v>
      </c>
      <c r="D111" s="17">
        <v>14753</v>
      </c>
      <c r="E111" s="17">
        <v>14570</v>
      </c>
      <c r="F111" s="17">
        <v>11697</v>
      </c>
      <c r="G111" s="24"/>
      <c r="H111" s="7"/>
      <c r="I111" s="25">
        <f t="shared" si="17"/>
        <v>-2726</v>
      </c>
      <c r="J111" s="24">
        <f t="shared" si="17"/>
        <v>3056</v>
      </c>
      <c r="K111" s="7"/>
      <c r="L111" s="25">
        <f t="shared" si="27"/>
        <v>-2721.5272753903296</v>
      </c>
      <c r="M111" s="17">
        <f t="shared" si="18"/>
        <v>20.005265433951429</v>
      </c>
      <c r="N111" s="17">
        <f t="shared" si="28"/>
        <v>3057.1683079246241</v>
      </c>
      <c r="O111" s="24">
        <f t="shared" si="19"/>
        <v>1.3649434067393771</v>
      </c>
      <c r="P111" s="7"/>
      <c r="Q111" s="25">
        <f t="shared" si="20"/>
        <v>-2707.3154265512558</v>
      </c>
      <c r="R111" s="24">
        <f t="shared" si="21"/>
        <v>3052.5206645382</v>
      </c>
      <c r="S111" s="7"/>
      <c r="T111" s="25">
        <f t="shared" si="22"/>
        <v>0.66079575795775836</v>
      </c>
      <c r="U111" s="24">
        <f t="shared" si="23"/>
        <v>0.74758719156820419</v>
      </c>
      <c r="V111" s="7"/>
      <c r="W111" s="25">
        <f t="shared" si="24"/>
        <v>0.66323949752565359</v>
      </c>
      <c r="X111" s="24">
        <f t="shared" si="29"/>
        <v>213.65340771262311</v>
      </c>
      <c r="Y111" s="7"/>
      <c r="Z111" s="25">
        <f t="shared" si="30"/>
        <v>-604</v>
      </c>
      <c r="AA111" s="17">
        <f t="shared" si="31"/>
        <v>213.57000000000011</v>
      </c>
      <c r="AB111" s="24">
        <f t="shared" si="25"/>
        <v>3.7274996834842917</v>
      </c>
      <c r="AC111" s="17">
        <f t="shared" si="26"/>
        <v>8.3407712622999952E-2</v>
      </c>
    </row>
    <row r="112" spans="1:29" s="17" customFormat="1" x14ac:dyDescent="0.25">
      <c r="A112" s="17">
        <v>27</v>
      </c>
      <c r="B112" s="17">
        <v>-613</v>
      </c>
      <c r="C112" s="17">
        <v>11999</v>
      </c>
      <c r="D112" s="17">
        <v>14870</v>
      </c>
      <c r="E112" s="17">
        <v>14414</v>
      </c>
      <c r="F112" s="17">
        <v>11572</v>
      </c>
      <c r="G112" s="24"/>
      <c r="H112" s="7"/>
      <c r="I112" s="25">
        <f t="shared" si="17"/>
        <v>-2415</v>
      </c>
      <c r="J112" s="24">
        <f t="shared" si="17"/>
        <v>3298</v>
      </c>
      <c r="K112" s="7"/>
      <c r="L112" s="25">
        <f t="shared" si="27"/>
        <v>-2413.5051897706849</v>
      </c>
      <c r="M112" s="17">
        <f t="shared" si="18"/>
        <v>2.2344576216651668</v>
      </c>
      <c r="N112" s="17">
        <f t="shared" si="28"/>
        <v>3302.9722817646066</v>
      </c>
      <c r="O112" s="24">
        <f t="shared" si="19"/>
        <v>24.723585946639101</v>
      </c>
      <c r="P112" s="7"/>
      <c r="Q112" s="25">
        <f t="shared" si="20"/>
        <v>-2396.3154265512558</v>
      </c>
      <c r="R112" s="24">
        <f t="shared" si="21"/>
        <v>3294.5206645382</v>
      </c>
      <c r="S112" s="7"/>
      <c r="T112" s="25">
        <f t="shared" si="22"/>
        <v>0.58488754323353209</v>
      </c>
      <c r="U112" s="24">
        <f t="shared" si="23"/>
        <v>0.80685496408855018</v>
      </c>
      <c r="V112" s="7"/>
      <c r="W112" s="25">
        <f t="shared" si="24"/>
        <v>0.58752433594091003</v>
      </c>
      <c r="X112" s="24">
        <f t="shared" si="29"/>
        <v>208.13565440354216</v>
      </c>
      <c r="Y112" s="7"/>
      <c r="Z112" s="25">
        <f t="shared" si="30"/>
        <v>-613</v>
      </c>
      <c r="AA112" s="17">
        <f t="shared" si="31"/>
        <v>208.05300000000011</v>
      </c>
      <c r="AB112" s="24">
        <f t="shared" si="25"/>
        <v>3.631209868651764</v>
      </c>
      <c r="AC112" s="17">
        <f t="shared" si="26"/>
        <v>8.2654403542051114E-2</v>
      </c>
    </row>
    <row r="113" spans="1:29" s="17" customFormat="1" x14ac:dyDescent="0.25">
      <c r="A113" s="17">
        <v>28</v>
      </c>
      <c r="B113" s="17">
        <v>-637</v>
      </c>
      <c r="C113" s="17">
        <v>12172</v>
      </c>
      <c r="D113" s="17">
        <v>14978</v>
      </c>
      <c r="E113" s="17">
        <v>14239</v>
      </c>
      <c r="F113" s="17">
        <v>11457</v>
      </c>
      <c r="G113" s="24"/>
      <c r="H113" s="7"/>
      <c r="I113" s="25">
        <f t="shared" si="17"/>
        <v>-2067</v>
      </c>
      <c r="J113" s="24">
        <f t="shared" si="17"/>
        <v>3521</v>
      </c>
      <c r="K113" s="7"/>
      <c r="L113" s="25">
        <f t="shared" si="27"/>
        <v>-2069.9380216687027</v>
      </c>
      <c r="M113" s="17">
        <f t="shared" si="18"/>
        <v>8.6319713257667825</v>
      </c>
      <c r="N113" s="17">
        <f t="shared" si="28"/>
        <v>3525.9771162686284</v>
      </c>
      <c r="O113" s="24">
        <f t="shared" si="19"/>
        <v>24.771686351445275</v>
      </c>
      <c r="P113" s="7"/>
      <c r="Q113" s="25">
        <f t="shared" si="20"/>
        <v>-2048.3154265512558</v>
      </c>
      <c r="R113" s="24">
        <f t="shared" si="21"/>
        <v>3517.5206645382</v>
      </c>
      <c r="S113" s="7"/>
      <c r="T113" s="25">
        <f t="shared" si="22"/>
        <v>0.49994844765787061</v>
      </c>
      <c r="U113" s="24">
        <f t="shared" si="23"/>
        <v>0.86146948174159621</v>
      </c>
      <c r="V113" s="7"/>
      <c r="W113" s="25">
        <f t="shared" si="24"/>
        <v>0.50276305658133569</v>
      </c>
      <c r="X113" s="24">
        <f t="shared" si="29"/>
        <v>202.34312629255464</v>
      </c>
      <c r="Y113" s="7"/>
      <c r="Z113" s="25">
        <f t="shared" si="30"/>
        <v>-637</v>
      </c>
      <c r="AA113" s="17">
        <f t="shared" si="31"/>
        <v>202.32000000000011</v>
      </c>
      <c r="AB113" s="24">
        <f t="shared" si="25"/>
        <v>3.531150142634929</v>
      </c>
      <c r="AC113" s="17">
        <f t="shared" si="26"/>
        <v>2.3126292554536576E-2</v>
      </c>
    </row>
    <row r="114" spans="1:29" s="17" customFormat="1" x14ac:dyDescent="0.25">
      <c r="A114" s="17">
        <v>29</v>
      </c>
      <c r="B114" s="17">
        <v>-620</v>
      </c>
      <c r="C114" s="17">
        <v>12347</v>
      </c>
      <c r="D114" s="17">
        <v>15076</v>
      </c>
      <c r="E114" s="17">
        <v>14064</v>
      </c>
      <c r="F114" s="17">
        <v>11364</v>
      </c>
      <c r="G114" s="24"/>
      <c r="H114" s="7"/>
      <c r="I114" s="25">
        <f t="shared" si="17"/>
        <v>-1717</v>
      </c>
      <c r="J114" s="24">
        <f t="shared" si="17"/>
        <v>3712</v>
      </c>
      <c r="K114" s="7"/>
      <c r="L114" s="25">
        <f t="shared" si="27"/>
        <v>-1715.7862753875809</v>
      </c>
      <c r="M114" s="17">
        <f t="shared" si="18"/>
        <v>1.4731274347919623</v>
      </c>
      <c r="N114" s="17">
        <f t="shared" si="28"/>
        <v>3709.1998043412732</v>
      </c>
      <c r="O114" s="24">
        <f t="shared" si="19"/>
        <v>7.8410957271524557</v>
      </c>
      <c r="P114" s="7"/>
      <c r="Q114" s="25">
        <f t="shared" si="20"/>
        <v>-1698.3154265512558</v>
      </c>
      <c r="R114" s="24">
        <f t="shared" si="21"/>
        <v>3708.5206645382</v>
      </c>
      <c r="S114" s="7"/>
      <c r="T114" s="25">
        <f t="shared" si="22"/>
        <v>0.41452119636050994</v>
      </c>
      <c r="U114" s="24">
        <f t="shared" si="23"/>
        <v>0.90824693856550565</v>
      </c>
      <c r="V114" s="7"/>
      <c r="W114" s="25">
        <f t="shared" si="24"/>
        <v>0.41748803773969023</v>
      </c>
      <c r="X114" s="24">
        <f t="shared" si="29"/>
        <v>196.76134002369963</v>
      </c>
      <c r="Y114" s="7"/>
      <c r="Z114" s="25">
        <f t="shared" si="30"/>
        <v>-620</v>
      </c>
      <c r="AA114" s="17">
        <f t="shared" si="31"/>
        <v>196.74000000000009</v>
      </c>
      <c r="AB114" s="24">
        <f t="shared" si="25"/>
        <v>3.4337607703736452</v>
      </c>
      <c r="AC114" s="17">
        <f t="shared" si="26"/>
        <v>2.1340023699536914E-2</v>
      </c>
    </row>
    <row r="115" spans="1:29" s="17" customFormat="1" x14ac:dyDescent="0.25">
      <c r="A115" s="17">
        <v>30</v>
      </c>
      <c r="B115" s="17">
        <v>-627</v>
      </c>
      <c r="C115" s="17">
        <v>12538</v>
      </c>
      <c r="D115" s="17">
        <v>15150</v>
      </c>
      <c r="E115" s="17">
        <v>13879</v>
      </c>
      <c r="F115" s="17">
        <v>11291</v>
      </c>
      <c r="G115" s="24"/>
      <c r="H115" s="7"/>
      <c r="I115" s="25">
        <f t="shared" si="17"/>
        <v>-1341</v>
      </c>
      <c r="J115" s="24">
        <f t="shared" si="17"/>
        <v>3859</v>
      </c>
      <c r="K115" s="7"/>
      <c r="L115" s="25">
        <f t="shared" si="27"/>
        <v>-1341.2779388221663</v>
      </c>
      <c r="M115" s="17">
        <f t="shared" si="18"/>
        <v>7.7249988867208991E-2</v>
      </c>
      <c r="N115" s="17">
        <f t="shared" si="28"/>
        <v>3858.7598880430519</v>
      </c>
      <c r="O115" s="24">
        <f t="shared" si="19"/>
        <v>5.7653751869452229E-2</v>
      </c>
      <c r="P115" s="7"/>
      <c r="Q115" s="25">
        <f t="shared" si="20"/>
        <v>-1322.3154265512558</v>
      </c>
      <c r="R115" s="24">
        <f t="shared" si="21"/>
        <v>3855.5206645382</v>
      </c>
      <c r="S115" s="7"/>
      <c r="T115" s="25">
        <f t="shared" si="22"/>
        <v>0.32274792068105956</v>
      </c>
      <c r="U115" s="24">
        <f t="shared" si="23"/>
        <v>0.94424843674935222</v>
      </c>
      <c r="V115" s="7"/>
      <c r="W115" s="25">
        <f t="shared" si="24"/>
        <v>0.32583178661432516</v>
      </c>
      <c r="X115" s="24">
        <f t="shared" si="29"/>
        <v>191.11283821375446</v>
      </c>
      <c r="Y115" s="7"/>
      <c r="Z115" s="25">
        <f t="shared" si="30"/>
        <v>-627</v>
      </c>
      <c r="AA115" s="17">
        <f t="shared" si="31"/>
        <v>191.09700000000009</v>
      </c>
      <c r="AB115" s="24">
        <f t="shared" si="25"/>
        <v>3.3352718406836055</v>
      </c>
      <c r="AC115" s="17">
        <f t="shared" si="26"/>
        <v>1.5838213754364006E-2</v>
      </c>
    </row>
    <row r="116" spans="1:29" s="17" customFormat="1" x14ac:dyDescent="0.25">
      <c r="A116" s="17">
        <v>31</v>
      </c>
      <c r="B116" s="17">
        <v>-641</v>
      </c>
      <c r="C116" s="17">
        <v>12735</v>
      </c>
      <c r="D116" s="17">
        <v>15208</v>
      </c>
      <c r="E116" s="17">
        <v>13677</v>
      </c>
      <c r="F116" s="17">
        <v>11228</v>
      </c>
      <c r="G116" s="24"/>
      <c r="H116" s="7"/>
      <c r="I116" s="25">
        <f t="shared" ref="I116:J149" si="32">C116-E116</f>
        <v>-942</v>
      </c>
      <c r="J116" s="24">
        <f t="shared" si="32"/>
        <v>3980</v>
      </c>
      <c r="K116" s="7"/>
      <c r="L116" s="25">
        <f t="shared" si="27"/>
        <v>-945.17300741782117</v>
      </c>
      <c r="M116" s="17">
        <f t="shared" si="18"/>
        <v>10.067976073548156</v>
      </c>
      <c r="N116" s="17">
        <f t="shared" si="28"/>
        <v>3973.0136157319262</v>
      </c>
      <c r="O116" s="24">
        <f t="shared" si="19"/>
        <v>48.809565141189566</v>
      </c>
      <c r="P116" s="7"/>
      <c r="Q116" s="25">
        <f t="shared" si="20"/>
        <v>-923.31542655125588</v>
      </c>
      <c r="R116" s="24">
        <f t="shared" si="21"/>
        <v>3976.5206645382</v>
      </c>
      <c r="S116" s="7"/>
      <c r="T116" s="25">
        <f t="shared" si="22"/>
        <v>0.22536085420206839</v>
      </c>
      <c r="U116" s="24">
        <f t="shared" si="23"/>
        <v>0.97388232300952526</v>
      </c>
      <c r="V116" s="7"/>
      <c r="W116" s="25">
        <f t="shared" si="24"/>
        <v>0.22854093009099186</v>
      </c>
      <c r="X116" s="24">
        <f t="shared" si="29"/>
        <v>185.28145085583878</v>
      </c>
      <c r="Y116" s="7"/>
      <c r="Z116" s="25">
        <f t="shared" si="30"/>
        <v>-641</v>
      </c>
      <c r="AA116" s="17">
        <f t="shared" si="31"/>
        <v>185.32800000000009</v>
      </c>
      <c r="AB116" s="24">
        <f t="shared" si="25"/>
        <v>3.2345837961360524</v>
      </c>
      <c r="AC116" s="17">
        <f t="shared" si="26"/>
        <v>-4.6549144161303957E-2</v>
      </c>
    </row>
    <row r="117" spans="1:29" s="17" customFormat="1" x14ac:dyDescent="0.25">
      <c r="A117" s="17">
        <v>32</v>
      </c>
      <c r="B117" s="17">
        <v>-627</v>
      </c>
      <c r="C117" s="17">
        <v>12937</v>
      </c>
      <c r="D117" s="17">
        <v>15250</v>
      </c>
      <c r="E117" s="17">
        <v>13481</v>
      </c>
      <c r="F117" s="17">
        <v>11192</v>
      </c>
      <c r="G117" s="24"/>
      <c r="H117" s="7"/>
      <c r="I117" s="25">
        <f t="shared" si="32"/>
        <v>-544</v>
      </c>
      <c r="J117" s="24">
        <f t="shared" si="32"/>
        <v>4058</v>
      </c>
      <c r="K117" s="7"/>
      <c r="L117" s="25">
        <f t="shared" si="27"/>
        <v>-548.60270003025687</v>
      </c>
      <c r="M117" s="17">
        <f t="shared" si="18"/>
        <v>21.184847568526585</v>
      </c>
      <c r="N117" s="17">
        <f t="shared" si="28"/>
        <v>4045.8663003042102</v>
      </c>
      <c r="O117" s="24">
        <f t="shared" si="19"/>
        <v>147.22666830760951</v>
      </c>
      <c r="P117" s="7"/>
      <c r="Q117" s="25">
        <f t="shared" si="20"/>
        <v>-525.31542655125588</v>
      </c>
      <c r="R117" s="24">
        <f t="shared" si="21"/>
        <v>4054.5206645382</v>
      </c>
      <c r="S117" s="7"/>
      <c r="T117" s="25">
        <f t="shared" si="22"/>
        <v>0.12821786558392678</v>
      </c>
      <c r="U117" s="24">
        <f t="shared" si="23"/>
        <v>0.99298515878054583</v>
      </c>
      <c r="V117" s="7"/>
      <c r="W117" s="25">
        <f t="shared" si="24"/>
        <v>0.1314597780452291</v>
      </c>
      <c r="X117" s="24">
        <f t="shared" si="29"/>
        <v>179.61626628433851</v>
      </c>
      <c r="Y117" s="7"/>
      <c r="Z117" s="25">
        <f t="shared" si="30"/>
        <v>-627</v>
      </c>
      <c r="AA117" s="17">
        <f t="shared" si="31"/>
        <v>179.68500000000009</v>
      </c>
      <c r="AB117" s="24">
        <f t="shared" si="25"/>
        <v>3.1360948664460127</v>
      </c>
      <c r="AC117" s="17">
        <f t="shared" si="26"/>
        <v>-6.8733715661579708E-2</v>
      </c>
    </row>
    <row r="118" spans="1:29" s="17" customFormat="1" x14ac:dyDescent="0.25">
      <c r="A118" s="17">
        <v>33</v>
      </c>
      <c r="B118" s="17">
        <v>-621</v>
      </c>
      <c r="C118" s="17">
        <v>13136</v>
      </c>
      <c r="D118" s="17">
        <v>15264</v>
      </c>
      <c r="E118" s="17">
        <v>13285</v>
      </c>
      <c r="F118" s="17">
        <v>11176</v>
      </c>
      <c r="G118" s="24"/>
      <c r="H118" s="7"/>
      <c r="I118" s="25">
        <f t="shared" si="32"/>
        <v>-149</v>
      </c>
      <c r="J118" s="24">
        <f t="shared" si="32"/>
        <v>4088</v>
      </c>
      <c r="K118" s="7"/>
      <c r="L118" s="25">
        <f t="shared" si="27"/>
        <v>-150.74770245903144</v>
      </c>
      <c r="M118" s="17">
        <f t="shared" si="18"/>
        <v>3.0544638853045574</v>
      </c>
      <c r="N118" s="17">
        <f t="shared" si="28"/>
        <v>4079.3940517698425</v>
      </c>
      <c r="O118" s="24">
        <f t="shared" si="19"/>
        <v>74.062344940151647</v>
      </c>
      <c r="P118" s="7"/>
      <c r="Q118" s="25">
        <f t="shared" si="20"/>
        <v>-130.31542655125583</v>
      </c>
      <c r="R118" s="24">
        <f t="shared" si="21"/>
        <v>4084.5206645382</v>
      </c>
      <c r="S118" s="7"/>
      <c r="T118" s="25">
        <f t="shared" si="22"/>
        <v>3.1807110548333954E-2</v>
      </c>
      <c r="U118" s="24">
        <f t="shared" si="23"/>
        <v>1.0003324033078616</v>
      </c>
      <c r="V118" s="7"/>
      <c r="W118" s="25">
        <f t="shared" si="24"/>
        <v>3.5072491743036602E-2</v>
      </c>
      <c r="X118" s="24">
        <f t="shared" si="29"/>
        <v>174.08283647971984</v>
      </c>
      <c r="Y118" s="7"/>
      <c r="Z118" s="25">
        <f t="shared" si="30"/>
        <v>-621</v>
      </c>
      <c r="AA118" s="17">
        <f t="shared" si="31"/>
        <v>174.09600000000009</v>
      </c>
      <c r="AB118" s="24">
        <f t="shared" si="25"/>
        <v>3.0385484145520492</v>
      </c>
      <c r="AC118" s="17">
        <f t="shared" si="26"/>
        <v>-1.3163520280244256E-2</v>
      </c>
    </row>
    <row r="119" spans="1:29" s="17" customFormat="1" x14ac:dyDescent="0.25">
      <c r="A119" s="17">
        <v>34</v>
      </c>
      <c r="B119" s="17">
        <v>-602</v>
      </c>
      <c r="C119" s="17">
        <v>13324</v>
      </c>
      <c r="D119" s="17">
        <v>15263</v>
      </c>
      <c r="E119" s="17">
        <v>13089</v>
      </c>
      <c r="F119" s="17">
        <v>11179</v>
      </c>
      <c r="G119" s="24"/>
      <c r="H119" s="7"/>
      <c r="I119" s="25">
        <f t="shared" si="32"/>
        <v>235</v>
      </c>
      <c r="J119" s="24">
        <f t="shared" si="32"/>
        <v>4084</v>
      </c>
      <c r="K119" s="7"/>
      <c r="L119" s="25">
        <f t="shared" si="27"/>
        <v>236.17171431208442</v>
      </c>
      <c r="M119" s="17">
        <f t="shared" si="18"/>
        <v>1.3729144291434621</v>
      </c>
      <c r="N119" s="17">
        <f t="shared" si="28"/>
        <v>4074.894376335903</v>
      </c>
      <c r="O119" s="24">
        <f t="shared" si="19"/>
        <v>82.91238231216397</v>
      </c>
      <c r="P119" s="7"/>
      <c r="Q119" s="25">
        <f t="shared" si="20"/>
        <v>253.68457344874417</v>
      </c>
      <c r="R119" s="24">
        <f t="shared" si="21"/>
        <v>4080.5206645382</v>
      </c>
      <c r="S119" s="7"/>
      <c r="T119" s="25">
        <f t="shared" si="22"/>
        <v>-6.1918788017913229E-2</v>
      </c>
      <c r="U119" s="24">
        <f t="shared" si="23"/>
        <v>0.99935277070421935</v>
      </c>
      <c r="V119" s="7"/>
      <c r="W119" s="25">
        <f t="shared" si="24"/>
        <v>-5.8657103769251026E-2</v>
      </c>
      <c r="X119" s="24">
        <f t="shared" si="29"/>
        <v>168.71569387665465</v>
      </c>
      <c r="Y119" s="7"/>
      <c r="Z119" s="25">
        <f t="shared" si="30"/>
        <v>-602</v>
      </c>
      <c r="AA119" s="17">
        <f t="shared" si="31"/>
        <v>168.67800000000008</v>
      </c>
      <c r="AB119" s="24">
        <f t="shared" si="25"/>
        <v>2.9439864756789969</v>
      </c>
      <c r="AC119" s="17">
        <f t="shared" si="26"/>
        <v>3.7693876654572023E-2</v>
      </c>
    </row>
    <row r="120" spans="1:29" s="17" customFormat="1" x14ac:dyDescent="0.25">
      <c r="A120" s="17">
        <v>35</v>
      </c>
      <c r="B120" s="17">
        <v>-613</v>
      </c>
      <c r="C120" s="17">
        <v>13520</v>
      </c>
      <c r="D120" s="17">
        <v>15245</v>
      </c>
      <c r="E120" s="17">
        <v>12899</v>
      </c>
      <c r="F120" s="17">
        <v>11201</v>
      </c>
      <c r="G120" s="24"/>
      <c r="H120" s="7"/>
      <c r="I120" s="25">
        <f t="shared" si="32"/>
        <v>621</v>
      </c>
      <c r="J120" s="24">
        <f t="shared" si="32"/>
        <v>4044</v>
      </c>
      <c r="K120" s="7"/>
      <c r="L120" s="25">
        <f t="shared" si="27"/>
        <v>627.79806385596021</v>
      </c>
      <c r="M120" s="17">
        <f t="shared" si="18"/>
        <v>46.213672189712575</v>
      </c>
      <c r="N120" s="17">
        <f t="shared" si="28"/>
        <v>4032.9221006039866</v>
      </c>
      <c r="O120" s="24">
        <f t="shared" si="19"/>
        <v>122.71985502819484</v>
      </c>
      <c r="P120" s="7"/>
      <c r="Q120" s="25">
        <f t="shared" si="20"/>
        <v>639.68457344874412</v>
      </c>
      <c r="R120" s="24">
        <f t="shared" si="21"/>
        <v>4040.5206645382</v>
      </c>
      <c r="S120" s="7"/>
      <c r="T120" s="25">
        <f t="shared" si="22"/>
        <v>-0.15613284230585961</v>
      </c>
      <c r="U120" s="24">
        <f t="shared" si="23"/>
        <v>0.98955644466779857</v>
      </c>
      <c r="V120" s="7"/>
      <c r="W120" s="25">
        <f t="shared" si="24"/>
        <v>-0.15290363640859025</v>
      </c>
      <c r="X120" s="24">
        <f t="shared" si="29"/>
        <v>163.29109516599874</v>
      </c>
      <c r="Y120" s="7"/>
      <c r="Z120" s="25">
        <f t="shared" si="30"/>
        <v>-613</v>
      </c>
      <c r="AA120" s="17">
        <f t="shared" si="31"/>
        <v>163.16100000000009</v>
      </c>
      <c r="AB120" s="24">
        <f t="shared" si="25"/>
        <v>2.8476966608464691</v>
      </c>
      <c r="AC120" s="17">
        <f t="shared" si="26"/>
        <v>0.13009516599865378</v>
      </c>
    </row>
    <row r="121" spans="1:29" s="17" customFormat="1" x14ac:dyDescent="0.25">
      <c r="A121" s="17">
        <v>36</v>
      </c>
      <c r="B121" s="17">
        <v>-636</v>
      </c>
      <c r="C121" s="17">
        <v>13723</v>
      </c>
      <c r="D121" s="17">
        <v>15204</v>
      </c>
      <c r="E121" s="17">
        <v>12699</v>
      </c>
      <c r="F121" s="17">
        <v>11242</v>
      </c>
      <c r="G121" s="24"/>
      <c r="H121" s="7"/>
      <c r="I121" s="25">
        <f t="shared" si="32"/>
        <v>1024</v>
      </c>
      <c r="J121" s="24">
        <f t="shared" si="32"/>
        <v>3962</v>
      </c>
      <c r="K121" s="7"/>
      <c r="L121" s="25">
        <f t="shared" si="27"/>
        <v>1027.7354695046552</v>
      </c>
      <c r="M121" s="17">
        <f t="shared" si="18"/>
        <v>13.953732420208643</v>
      </c>
      <c r="N121" s="17">
        <f t="shared" si="28"/>
        <v>3949.9151521744357</v>
      </c>
      <c r="O121" s="24">
        <f t="shared" si="19"/>
        <v>146.04354696704712</v>
      </c>
      <c r="P121" s="7"/>
      <c r="Q121" s="25">
        <f t="shared" si="20"/>
        <v>1042.6845734487442</v>
      </c>
      <c r="R121" s="24">
        <f t="shared" si="21"/>
        <v>3958.5206645382</v>
      </c>
      <c r="S121" s="7"/>
      <c r="T121" s="25">
        <f t="shared" si="22"/>
        <v>-0.25449622022824925</v>
      </c>
      <c r="U121" s="24">
        <f t="shared" si="23"/>
        <v>0.96947397629313581</v>
      </c>
      <c r="V121" s="7"/>
      <c r="W121" s="25">
        <f t="shared" si="24"/>
        <v>-0.25133309005914378</v>
      </c>
      <c r="X121" s="24">
        <f t="shared" si="29"/>
        <v>157.54103127181986</v>
      </c>
      <c r="Y121" s="7"/>
      <c r="Z121" s="25">
        <f t="shared" si="30"/>
        <v>-636</v>
      </c>
      <c r="AA121" s="17">
        <f t="shared" si="31"/>
        <v>157.4370000000001</v>
      </c>
      <c r="AB121" s="24">
        <f t="shared" si="25"/>
        <v>2.7477940144623143</v>
      </c>
      <c r="AC121" s="17">
        <f t="shared" si="26"/>
        <v>0.10403127181976402</v>
      </c>
    </row>
    <row r="122" spans="1:29" s="17" customFormat="1" x14ac:dyDescent="0.25">
      <c r="A122" s="17">
        <v>37</v>
      </c>
      <c r="B122" s="17">
        <v>-626</v>
      </c>
      <c r="C122" s="17">
        <v>13908</v>
      </c>
      <c r="D122" s="17">
        <v>15136</v>
      </c>
      <c r="E122" s="17">
        <v>12498</v>
      </c>
      <c r="F122" s="17">
        <v>11296</v>
      </c>
      <c r="G122" s="24"/>
      <c r="H122" s="7"/>
      <c r="I122" s="25">
        <f t="shared" si="32"/>
        <v>1410</v>
      </c>
      <c r="J122" s="24">
        <f t="shared" si="32"/>
        <v>3840</v>
      </c>
      <c r="K122" s="7"/>
      <c r="L122" s="25">
        <f t="shared" si="27"/>
        <v>1411.2063280115367</v>
      </c>
      <c r="M122" s="17">
        <f t="shared" si="18"/>
        <v>1.4552272714180836</v>
      </c>
      <c r="N122" s="17">
        <f t="shared" si="28"/>
        <v>3829.7663441807908</v>
      </c>
      <c r="O122" s="24">
        <f t="shared" si="19"/>
        <v>104.72771142603354</v>
      </c>
      <c r="P122" s="7"/>
      <c r="Q122" s="25">
        <f t="shared" si="20"/>
        <v>1428.6845734487442</v>
      </c>
      <c r="R122" s="24">
        <f t="shared" si="21"/>
        <v>3836.5206645382</v>
      </c>
      <c r="S122" s="7"/>
      <c r="T122" s="25">
        <f t="shared" si="22"/>
        <v>-0.34871027451619563</v>
      </c>
      <c r="U122" s="24">
        <f t="shared" si="23"/>
        <v>0.93959518188205238</v>
      </c>
      <c r="V122" s="7"/>
      <c r="W122" s="25">
        <f t="shared" si="24"/>
        <v>-0.34564517442058679</v>
      </c>
      <c r="X122" s="24">
        <f t="shared" si="29"/>
        <v>151.87796516853467</v>
      </c>
      <c r="Y122" s="7"/>
      <c r="Z122" s="25">
        <f t="shared" si="30"/>
        <v>-626</v>
      </c>
      <c r="AA122" s="17">
        <f t="shared" si="31"/>
        <v>151.80300000000011</v>
      </c>
      <c r="AB122" s="24">
        <f t="shared" si="25"/>
        <v>2.6494621644049539</v>
      </c>
      <c r="AC122" s="17">
        <f t="shared" si="26"/>
        <v>7.4965168534561144E-2</v>
      </c>
    </row>
    <row r="123" spans="1:29" s="17" customFormat="1" x14ac:dyDescent="0.25">
      <c r="A123" s="17">
        <v>38</v>
      </c>
      <c r="B123" s="17">
        <v>-628</v>
      </c>
      <c r="C123" s="17">
        <v>14092</v>
      </c>
      <c r="D123" s="17">
        <v>15056</v>
      </c>
      <c r="E123" s="17">
        <v>12313</v>
      </c>
      <c r="F123" s="17">
        <v>11375</v>
      </c>
      <c r="G123" s="24"/>
      <c r="H123" s="7"/>
      <c r="I123" s="25">
        <f t="shared" si="32"/>
        <v>1779</v>
      </c>
      <c r="J123" s="24">
        <f t="shared" si="32"/>
        <v>3681</v>
      </c>
      <c r="K123" s="7"/>
      <c r="L123" s="25">
        <f t="shared" si="27"/>
        <v>1782.0064515840365</v>
      </c>
      <c r="M123" s="17">
        <f t="shared" si="18"/>
        <v>9.0387511271558214</v>
      </c>
      <c r="N123" s="17">
        <f t="shared" si="28"/>
        <v>3672.0814573212051</v>
      </c>
      <c r="O123" s="24">
        <f t="shared" si="19"/>
        <v>79.540403513485984</v>
      </c>
      <c r="P123" s="7"/>
      <c r="Q123" s="25">
        <f t="shared" si="20"/>
        <v>1797.6845734487442</v>
      </c>
      <c r="R123" s="24">
        <f t="shared" si="21"/>
        <v>3677.5206645382</v>
      </c>
      <c r="S123" s="7"/>
      <c r="T123" s="25">
        <f t="shared" si="22"/>
        <v>-0.43877500516969875</v>
      </c>
      <c r="U123" s="24">
        <f t="shared" si="23"/>
        <v>0.90065478588727954</v>
      </c>
      <c r="V123" s="7"/>
      <c r="W123" s="25">
        <f t="shared" si="24"/>
        <v>-0.43583749125918364</v>
      </c>
      <c r="X123" s="24">
        <f t="shared" si="29"/>
        <v>146.25193271912559</v>
      </c>
      <c r="Y123" s="7"/>
      <c r="Z123" s="25">
        <f t="shared" si="30"/>
        <v>-628</v>
      </c>
      <c r="AA123" s="17">
        <f t="shared" si="31"/>
        <v>146.15100000000012</v>
      </c>
      <c r="AB123" s="24">
        <f t="shared" si="25"/>
        <v>2.5508161550822348</v>
      </c>
      <c r="AC123" s="17">
        <f t="shared" si="26"/>
        <v>0.10093271912546697</v>
      </c>
    </row>
    <row r="124" spans="1:29" s="17" customFormat="1" x14ac:dyDescent="0.25">
      <c r="A124" s="17">
        <v>39</v>
      </c>
      <c r="B124" s="17">
        <v>-634</v>
      </c>
      <c r="C124" s="17">
        <v>14283</v>
      </c>
      <c r="D124" s="17">
        <v>14966</v>
      </c>
      <c r="E124" s="17">
        <v>12143</v>
      </c>
      <c r="F124" s="17">
        <v>11491</v>
      </c>
      <c r="G124" s="24"/>
      <c r="H124" s="7"/>
      <c r="I124" s="25">
        <f t="shared" si="32"/>
        <v>2140</v>
      </c>
      <c r="J124" s="24">
        <f t="shared" si="32"/>
        <v>3475</v>
      </c>
      <c r="K124" s="7"/>
      <c r="L124" s="25">
        <f t="shared" si="27"/>
        <v>2138.56361571159</v>
      </c>
      <c r="M124" s="17">
        <f t="shared" si="18"/>
        <v>2.0631998239909701</v>
      </c>
      <c r="N124" s="17">
        <f t="shared" si="28"/>
        <v>3476.7038960934151</v>
      </c>
      <c r="O124" s="24">
        <f t="shared" si="19"/>
        <v>2.9032618971552271</v>
      </c>
      <c r="P124" s="7"/>
      <c r="Q124" s="25">
        <f t="shared" si="20"/>
        <v>2158.6845734487442</v>
      </c>
      <c r="R124" s="24">
        <f t="shared" si="21"/>
        <v>3471.5206645382</v>
      </c>
      <c r="S124" s="7"/>
      <c r="T124" s="25">
        <f t="shared" si="22"/>
        <v>-0.52688711293640511</v>
      </c>
      <c r="U124" s="24">
        <f t="shared" si="23"/>
        <v>0.85020370679971236</v>
      </c>
      <c r="V124" s="7"/>
      <c r="W124" s="25">
        <f t="shared" si="24"/>
        <v>-0.52411474713740136</v>
      </c>
      <c r="X124" s="24">
        <f t="shared" si="29"/>
        <v>140.4227388516457</v>
      </c>
      <c r="Y124" s="7"/>
      <c r="Z124" s="25">
        <f t="shared" si="30"/>
        <v>-634</v>
      </c>
      <c r="AA124" s="17">
        <f t="shared" si="31"/>
        <v>140.44500000000014</v>
      </c>
      <c r="AB124" s="24">
        <f t="shared" si="25"/>
        <v>2.4512276679634386</v>
      </c>
      <c r="AC124" s="17">
        <f t="shared" si="26"/>
        <v>-2.226114835443127E-2</v>
      </c>
    </row>
    <row r="125" spans="1:29" s="17" customFormat="1" x14ac:dyDescent="0.25">
      <c r="A125" s="17">
        <v>40</v>
      </c>
      <c r="B125" s="17">
        <v>-622</v>
      </c>
      <c r="C125" s="17">
        <v>14435</v>
      </c>
      <c r="D125" s="17">
        <v>14846</v>
      </c>
      <c r="E125" s="17">
        <v>11971</v>
      </c>
      <c r="F125" s="17">
        <v>11595</v>
      </c>
      <c r="G125" s="24"/>
      <c r="H125" s="7"/>
      <c r="I125" s="25">
        <f t="shared" si="32"/>
        <v>2464</v>
      </c>
      <c r="J125" s="24">
        <f t="shared" si="32"/>
        <v>3251</v>
      </c>
      <c r="K125" s="7"/>
      <c r="L125" s="25">
        <f t="shared" si="27"/>
        <v>2467.6014776332295</v>
      </c>
      <c r="M125" s="17">
        <f t="shared" si="18"/>
        <v>12.970641142652207</v>
      </c>
      <c r="N125" s="17">
        <f t="shared" si="28"/>
        <v>3251.5556071466235</v>
      </c>
      <c r="O125" s="24">
        <f t="shared" si="19"/>
        <v>0.30869930137912444</v>
      </c>
      <c r="P125" s="7"/>
      <c r="Q125" s="25">
        <f t="shared" si="20"/>
        <v>2482.6845734487442</v>
      </c>
      <c r="R125" s="24">
        <f t="shared" si="21"/>
        <v>3247.5206645382</v>
      </c>
      <c r="S125" s="7"/>
      <c r="T125" s="25">
        <f t="shared" si="22"/>
        <v>-0.6059683398516762</v>
      </c>
      <c r="U125" s="24">
        <f t="shared" si="23"/>
        <v>0.79534428099575571</v>
      </c>
      <c r="V125" s="7"/>
      <c r="W125" s="25">
        <f t="shared" si="24"/>
        <v>-0.60337546345685922</v>
      </c>
      <c r="X125" s="24">
        <f t="shared" si="29"/>
        <v>134.88961905158055</v>
      </c>
      <c r="Y125" s="7"/>
      <c r="Z125" s="25">
        <f t="shared" si="30"/>
        <v>-622</v>
      </c>
      <c r="AA125" s="17">
        <f t="shared" si="31"/>
        <v>134.84700000000012</v>
      </c>
      <c r="AB125" s="24">
        <f t="shared" si="25"/>
        <v>2.3535241364367958</v>
      </c>
      <c r="AC125" s="17">
        <f t="shared" si="26"/>
        <v>4.2619051580430778E-2</v>
      </c>
    </row>
    <row r="126" spans="1:29" s="17" customFormat="1" x14ac:dyDescent="0.25">
      <c r="A126" s="17">
        <v>41</v>
      </c>
      <c r="B126" s="17">
        <v>-626</v>
      </c>
      <c r="C126" s="17">
        <v>14596</v>
      </c>
      <c r="D126" s="17">
        <v>14723</v>
      </c>
      <c r="E126" s="17">
        <v>11824</v>
      </c>
      <c r="F126" s="17">
        <v>11728</v>
      </c>
      <c r="G126" s="24"/>
      <c r="H126" s="7"/>
      <c r="I126" s="25">
        <f t="shared" si="32"/>
        <v>2772</v>
      </c>
      <c r="J126" s="24">
        <f t="shared" si="32"/>
        <v>2995</v>
      </c>
      <c r="K126" s="7"/>
      <c r="L126" s="25">
        <f t="shared" si="27"/>
        <v>2774.7850179868487</v>
      </c>
      <c r="M126" s="17">
        <f t="shared" si="18"/>
        <v>7.7563251870710257</v>
      </c>
      <c r="N126" s="17">
        <f t="shared" si="28"/>
        <v>2993.6767726363041</v>
      </c>
      <c r="O126" s="24">
        <f t="shared" si="19"/>
        <v>1.7509306560335434</v>
      </c>
      <c r="P126" s="7"/>
      <c r="Q126" s="25">
        <f t="shared" si="20"/>
        <v>2790.6845734487442</v>
      </c>
      <c r="R126" s="24">
        <f t="shared" si="21"/>
        <v>2991.5206645382</v>
      </c>
      <c r="S126" s="7"/>
      <c r="T126" s="25">
        <f t="shared" si="22"/>
        <v>-0.68114432099335365</v>
      </c>
      <c r="U126" s="24">
        <f t="shared" si="23"/>
        <v>0.73264779436266236</v>
      </c>
      <c r="V126" s="7"/>
      <c r="W126" s="25">
        <f t="shared" si="24"/>
        <v>-0.67875649435835794</v>
      </c>
      <c r="X126" s="24">
        <f t="shared" si="29"/>
        <v>129.26146929437743</v>
      </c>
      <c r="Y126" s="7"/>
      <c r="Z126" s="25">
        <f t="shared" si="30"/>
        <v>-626</v>
      </c>
      <c r="AA126" s="17">
        <f t="shared" si="31"/>
        <v>129.21300000000014</v>
      </c>
      <c r="AB126" s="24">
        <f t="shared" si="25"/>
        <v>2.2551922863794354</v>
      </c>
      <c r="AC126" s="17">
        <f t="shared" si="26"/>
        <v>4.8469294377298411E-2</v>
      </c>
    </row>
    <row r="127" spans="1:29" s="17" customFormat="1" x14ac:dyDescent="0.25">
      <c r="A127" s="17">
        <v>42</v>
      </c>
      <c r="B127" s="17">
        <v>-604</v>
      </c>
      <c r="C127" s="17">
        <v>14739</v>
      </c>
      <c r="D127" s="17">
        <v>14591</v>
      </c>
      <c r="E127" s="17">
        <v>11690</v>
      </c>
      <c r="F127" s="17">
        <v>11871</v>
      </c>
      <c r="G127" s="24"/>
      <c r="H127" s="7"/>
      <c r="I127" s="25">
        <f t="shared" si="32"/>
        <v>3049</v>
      </c>
      <c r="J127" s="24">
        <f t="shared" si="32"/>
        <v>2720</v>
      </c>
      <c r="K127" s="7"/>
      <c r="L127" s="25">
        <f t="shared" si="27"/>
        <v>3045.6003224708843</v>
      </c>
      <c r="M127" s="17">
        <f t="shared" si="18"/>
        <v>11.557807301974275</v>
      </c>
      <c r="N127" s="17">
        <f t="shared" si="28"/>
        <v>2717.4408877216988</v>
      </c>
      <c r="O127" s="24">
        <f t="shared" si="19"/>
        <v>6.5490556529519566</v>
      </c>
      <c r="P127" s="7"/>
      <c r="Q127" s="25">
        <f t="shared" si="20"/>
        <v>3067.6845734487442</v>
      </c>
      <c r="R127" s="24">
        <f t="shared" si="21"/>
        <v>2716.5206645382</v>
      </c>
      <c r="S127" s="7"/>
      <c r="T127" s="25">
        <f t="shared" si="22"/>
        <v>-0.74875388844869339</v>
      </c>
      <c r="U127" s="24">
        <f t="shared" si="23"/>
        <v>0.66529805286226928</v>
      </c>
      <c r="V127" s="7"/>
      <c r="W127" s="25">
        <f t="shared" si="24"/>
        <v>-0.74658626007901874</v>
      </c>
      <c r="X127" s="24">
        <f t="shared" si="29"/>
        <v>123.77969604829718</v>
      </c>
      <c r="Y127" s="7"/>
      <c r="Z127" s="25">
        <f t="shared" si="30"/>
        <v>-604</v>
      </c>
      <c r="AA127" s="17">
        <f t="shared" si="31"/>
        <v>123.77700000000013</v>
      </c>
      <c r="AB127" s="24">
        <f t="shared" si="25"/>
        <v>2.1603161882410236</v>
      </c>
      <c r="AC127" s="17">
        <f t="shared" si="26"/>
        <v>2.6960482970537214E-3</v>
      </c>
    </row>
    <row r="128" spans="1:29" s="17" customFormat="1" x14ac:dyDescent="0.25">
      <c r="A128" s="17">
        <v>43</v>
      </c>
      <c r="B128" s="17">
        <v>-614</v>
      </c>
      <c r="C128" s="17">
        <v>14848</v>
      </c>
      <c r="D128" s="17">
        <v>14421</v>
      </c>
      <c r="E128" s="17">
        <v>11554</v>
      </c>
      <c r="F128" s="17">
        <v>12011</v>
      </c>
      <c r="G128" s="24"/>
      <c r="H128" s="7"/>
      <c r="I128" s="25">
        <f t="shared" si="32"/>
        <v>3294</v>
      </c>
      <c r="J128" s="24">
        <f t="shared" si="32"/>
        <v>2410</v>
      </c>
      <c r="K128" s="7"/>
      <c r="L128" s="25">
        <f t="shared" si="27"/>
        <v>3292.6128138149038</v>
      </c>
      <c r="M128" s="17">
        <f t="shared" si="18"/>
        <v>1.9242855121217426</v>
      </c>
      <c r="N128" s="17">
        <f t="shared" si="28"/>
        <v>2411.6211106096266</v>
      </c>
      <c r="O128" s="24">
        <f t="shared" si="19"/>
        <v>2.6279996086439659</v>
      </c>
      <c r="P128" s="7"/>
      <c r="Q128" s="25">
        <f t="shared" si="20"/>
        <v>3312.6845734487442</v>
      </c>
      <c r="R128" s="24">
        <f t="shared" si="21"/>
        <v>2406.5206645382</v>
      </c>
      <c r="S128" s="7"/>
      <c r="T128" s="25">
        <f t="shared" si="22"/>
        <v>-0.80855296435684587</v>
      </c>
      <c r="U128" s="24">
        <f t="shared" si="23"/>
        <v>0.58937652608000779</v>
      </c>
      <c r="V128" s="7"/>
      <c r="W128" s="25">
        <f t="shared" si="24"/>
        <v>-0.80663347203765146</v>
      </c>
      <c r="X128" s="24">
        <f t="shared" si="29"/>
        <v>118.22900579662388</v>
      </c>
      <c r="Y128" s="7"/>
      <c r="Z128" s="25">
        <f t="shared" si="30"/>
        <v>-614</v>
      </c>
      <c r="AA128" s="17">
        <f t="shared" si="31"/>
        <v>118.25100000000013</v>
      </c>
      <c r="AB128" s="24">
        <f t="shared" si="25"/>
        <v>2.063869293775817</v>
      </c>
      <c r="AC128" s="17">
        <f t="shared" si="26"/>
        <v>-2.1994203376252131E-2</v>
      </c>
    </row>
    <row r="129" spans="1:29" s="17" customFormat="1" x14ac:dyDescent="0.25">
      <c r="A129" s="17">
        <v>44</v>
      </c>
      <c r="B129" s="17">
        <v>-627</v>
      </c>
      <c r="C129" s="17">
        <v>14956</v>
      </c>
      <c r="D129" s="17">
        <v>14256</v>
      </c>
      <c r="E129" s="17">
        <v>11446</v>
      </c>
      <c r="F129" s="17">
        <v>12188</v>
      </c>
      <c r="G129" s="24"/>
      <c r="H129" s="7"/>
      <c r="I129" s="25">
        <f t="shared" si="32"/>
        <v>3510</v>
      </c>
      <c r="J129" s="24">
        <f t="shared" si="32"/>
        <v>2068</v>
      </c>
      <c r="K129" s="7"/>
      <c r="L129" s="25">
        <f t="shared" si="27"/>
        <v>3513.0518234978422</v>
      </c>
      <c r="M129" s="17">
        <f t="shared" si="18"/>
        <v>9.3136266619816706</v>
      </c>
      <c r="N129" s="17">
        <f t="shared" si="28"/>
        <v>2076.245623443499</v>
      </c>
      <c r="O129" s="24">
        <f t="shared" si="19"/>
        <v>67.990305971979822</v>
      </c>
      <c r="P129" s="7"/>
      <c r="Q129" s="25">
        <f t="shared" si="20"/>
        <v>3528.6845734487442</v>
      </c>
      <c r="R129" s="24">
        <f t="shared" si="21"/>
        <v>2064.5206645382</v>
      </c>
      <c r="S129" s="7"/>
      <c r="T129" s="25">
        <f t="shared" si="22"/>
        <v>-0.86127378230035989</v>
      </c>
      <c r="U129" s="24">
        <f t="shared" si="23"/>
        <v>0.50561793846860981</v>
      </c>
      <c r="V129" s="7"/>
      <c r="W129" s="25">
        <f t="shared" si="24"/>
        <v>-0.859627969483859</v>
      </c>
      <c r="X129" s="24">
        <f t="shared" si="29"/>
        <v>112.53810919135867</v>
      </c>
      <c r="Y129" s="7"/>
      <c r="Z129" s="25">
        <f t="shared" si="30"/>
        <v>-627</v>
      </c>
      <c r="AA129" s="17">
        <f t="shared" si="31"/>
        <v>112.60800000000013</v>
      </c>
      <c r="AB129" s="24">
        <f t="shared" si="25"/>
        <v>1.9653803640857768</v>
      </c>
      <c r="AC129" s="17">
        <f t="shared" si="26"/>
        <v>-6.9890808641460467E-2</v>
      </c>
    </row>
    <row r="130" spans="1:29" s="17" customFormat="1" x14ac:dyDescent="0.25">
      <c r="A130" s="17">
        <v>45</v>
      </c>
      <c r="B130" s="17">
        <v>-628</v>
      </c>
      <c r="C130" s="17">
        <v>15057</v>
      </c>
      <c r="D130" s="17">
        <v>14076</v>
      </c>
      <c r="E130" s="17">
        <v>11353</v>
      </c>
      <c r="F130" s="17">
        <v>12363</v>
      </c>
      <c r="G130" s="24"/>
      <c r="H130" s="7"/>
      <c r="I130" s="25">
        <f t="shared" si="32"/>
        <v>3704</v>
      </c>
      <c r="J130" s="24">
        <f t="shared" si="32"/>
        <v>1713</v>
      </c>
      <c r="K130" s="7"/>
      <c r="L130" s="25">
        <f t="shared" si="27"/>
        <v>3699.5009326531754</v>
      </c>
      <c r="M130" s="17">
        <f t="shared" si="18"/>
        <v>20.241606991263627</v>
      </c>
      <c r="N130" s="17">
        <f t="shared" si="28"/>
        <v>1720.1970287322629</v>
      </c>
      <c r="O130" s="24">
        <f t="shared" si="19"/>
        <v>51.797222573017429</v>
      </c>
      <c r="P130" s="7"/>
      <c r="Q130" s="25">
        <f t="shared" si="20"/>
        <v>3722.6845734487442</v>
      </c>
      <c r="R130" s="24">
        <f t="shared" si="21"/>
        <v>1709.5206645382</v>
      </c>
      <c r="S130" s="7"/>
      <c r="T130" s="25">
        <f t="shared" si="22"/>
        <v>-0.90862488730518265</v>
      </c>
      <c r="U130" s="24">
        <f t="shared" si="23"/>
        <v>0.41867554489537495</v>
      </c>
      <c r="V130" s="7"/>
      <c r="W130" s="25">
        <f t="shared" si="24"/>
        <v>-0.90726311773177259</v>
      </c>
      <c r="X130" s="24">
        <f t="shared" si="29"/>
        <v>106.84677117977321</v>
      </c>
      <c r="Y130" s="7"/>
      <c r="Z130" s="25">
        <f t="shared" si="30"/>
        <v>-628</v>
      </c>
      <c r="AA130" s="17">
        <f t="shared" si="31"/>
        <v>106.95600000000013</v>
      </c>
      <c r="AB130" s="24">
        <f t="shared" si="25"/>
        <v>1.8667343547630575</v>
      </c>
      <c r="AC130" s="17">
        <f t="shared" si="26"/>
        <v>-0.10922882022691738</v>
      </c>
    </row>
    <row r="131" spans="1:29" s="17" customFormat="1" x14ac:dyDescent="0.25">
      <c r="A131" s="17">
        <v>46</v>
      </c>
      <c r="B131" s="17">
        <v>-633</v>
      </c>
      <c r="C131" s="17">
        <v>15132</v>
      </c>
      <c r="D131" s="17">
        <v>13892</v>
      </c>
      <c r="E131" s="17">
        <v>11284</v>
      </c>
      <c r="F131" s="17">
        <v>12557</v>
      </c>
      <c r="G131" s="24"/>
      <c r="H131" s="7"/>
      <c r="I131" s="25">
        <f t="shared" si="32"/>
        <v>3848</v>
      </c>
      <c r="J131" s="24">
        <f t="shared" si="32"/>
        <v>1335</v>
      </c>
      <c r="K131" s="7"/>
      <c r="L131" s="25">
        <f t="shared" si="27"/>
        <v>3850.8149508816236</v>
      </c>
      <c r="M131" s="17">
        <f t="shared" si="18"/>
        <v>7.9239484659537354</v>
      </c>
      <c r="N131" s="17">
        <f t="shared" si="28"/>
        <v>1344.4307270225033</v>
      </c>
      <c r="O131" s="24">
        <f t="shared" si="19"/>
        <v>88.938612172974587</v>
      </c>
      <c r="P131" s="7"/>
      <c r="Q131" s="25">
        <f t="shared" si="20"/>
        <v>3866.6845734487442</v>
      </c>
      <c r="R131" s="24">
        <f t="shared" si="21"/>
        <v>1331.5206645382</v>
      </c>
      <c r="S131" s="7"/>
      <c r="T131" s="25">
        <f t="shared" si="22"/>
        <v>-0.94377209926752537</v>
      </c>
      <c r="U131" s="24">
        <f t="shared" si="23"/>
        <v>0.32610026385119817</v>
      </c>
      <c r="V131" s="7"/>
      <c r="W131" s="25">
        <f t="shared" si="24"/>
        <v>-0.94271269438268612</v>
      </c>
      <c r="X131" s="24">
        <f t="shared" si="29"/>
        <v>101.15618934101053</v>
      </c>
      <c r="Y131" s="7"/>
      <c r="Z131" s="25">
        <f t="shared" si="30"/>
        <v>-633</v>
      </c>
      <c r="AA131" s="17">
        <f t="shared" si="31"/>
        <v>101.25900000000013</v>
      </c>
      <c r="AB131" s="24">
        <f t="shared" si="25"/>
        <v>1.7673029472769404</v>
      </c>
      <c r="AC131" s="17">
        <f t="shared" si="26"/>
        <v>-0.10281065898959696</v>
      </c>
    </row>
    <row r="132" spans="1:29" s="17" customFormat="1" x14ac:dyDescent="0.25">
      <c r="A132" s="17">
        <v>47</v>
      </c>
      <c r="B132" s="17">
        <v>-641</v>
      </c>
      <c r="C132" s="17">
        <v>15190</v>
      </c>
      <c r="D132" s="17">
        <v>13698</v>
      </c>
      <c r="E132" s="17">
        <v>11219</v>
      </c>
      <c r="F132" s="17">
        <v>12748</v>
      </c>
      <c r="G132" s="24"/>
      <c r="H132" s="7"/>
      <c r="I132" s="25">
        <f t="shared" si="32"/>
        <v>3971</v>
      </c>
      <c r="J132" s="24">
        <f t="shared" si="32"/>
        <v>950</v>
      </c>
      <c r="K132" s="7"/>
      <c r="L132" s="25">
        <f t="shared" si="27"/>
        <v>3965.0517169074069</v>
      </c>
      <c r="M132" s="17">
        <f t="shared" si="18"/>
        <v>35.382071749628949</v>
      </c>
      <c r="N132" s="17">
        <f t="shared" si="28"/>
        <v>950.43382805850342</v>
      </c>
      <c r="O132" s="24">
        <f t="shared" si="19"/>
        <v>0.18820678434484911</v>
      </c>
      <c r="P132" s="7"/>
      <c r="Q132" s="25">
        <f t="shared" si="20"/>
        <v>3989.6845734487442</v>
      </c>
      <c r="R132" s="24">
        <f t="shared" si="21"/>
        <v>946.52066453819998</v>
      </c>
      <c r="S132" s="7"/>
      <c r="T132" s="25">
        <f t="shared" si="22"/>
        <v>-0.97379367615202639</v>
      </c>
      <c r="U132" s="24">
        <f t="shared" si="23"/>
        <v>0.23181062575064773</v>
      </c>
      <c r="V132" s="7"/>
      <c r="W132" s="25">
        <f t="shared" si="24"/>
        <v>-0.97304220452894752</v>
      </c>
      <c r="X132" s="24">
        <f t="shared" si="29"/>
        <v>95.474780561088608</v>
      </c>
      <c r="Y132" s="7"/>
      <c r="Z132" s="25">
        <f t="shared" si="30"/>
        <v>-641</v>
      </c>
      <c r="AA132" s="17">
        <f t="shared" si="31"/>
        <v>95.490000000000123</v>
      </c>
      <c r="AB132" s="24">
        <f t="shared" si="25"/>
        <v>1.6666149027293873</v>
      </c>
      <c r="AC132" s="17">
        <f t="shared" si="26"/>
        <v>-1.5219438911515226E-2</v>
      </c>
    </row>
    <row r="133" spans="1:29" s="17" customFormat="1" x14ac:dyDescent="0.25">
      <c r="A133" s="17">
        <v>48</v>
      </c>
      <c r="B133" s="17">
        <v>-624</v>
      </c>
      <c r="C133" s="17">
        <v>15226</v>
      </c>
      <c r="D133" s="17">
        <v>13495</v>
      </c>
      <c r="E133" s="17">
        <v>11183</v>
      </c>
      <c r="F133" s="17">
        <v>12941</v>
      </c>
      <c r="G133" s="24"/>
      <c r="H133" s="7"/>
      <c r="I133" s="25">
        <f t="shared" si="32"/>
        <v>4043</v>
      </c>
      <c r="J133" s="24">
        <f t="shared" si="32"/>
        <v>554</v>
      </c>
      <c r="K133" s="7"/>
      <c r="L133" s="25">
        <f t="shared" si="27"/>
        <v>4037.4720053213164</v>
      </c>
      <c r="M133" s="17">
        <f t="shared" si="18"/>
        <v>30.558725167554488</v>
      </c>
      <c r="N133" s="17">
        <f t="shared" si="28"/>
        <v>557.63990669344605</v>
      </c>
      <c r="O133" s="24">
        <f t="shared" si="19"/>
        <v>13.248920736993362</v>
      </c>
      <c r="P133" s="7"/>
      <c r="Q133" s="25">
        <f t="shared" si="20"/>
        <v>4061.6845734487442</v>
      </c>
      <c r="R133" s="24">
        <f t="shared" si="21"/>
        <v>550.52066453819998</v>
      </c>
      <c r="S133" s="7"/>
      <c r="T133" s="25">
        <f t="shared" si="22"/>
        <v>-0.9913672821331978</v>
      </c>
      <c r="U133" s="24">
        <f t="shared" si="23"/>
        <v>0.13482699799008158</v>
      </c>
      <c r="V133" s="7"/>
      <c r="W133" s="25">
        <f t="shared" si="24"/>
        <v>-0.99093247098215409</v>
      </c>
      <c r="X133" s="24">
        <f t="shared" si="29"/>
        <v>89.822948043294332</v>
      </c>
      <c r="Y133" s="7"/>
      <c r="Z133" s="25">
        <f t="shared" si="30"/>
        <v>-624</v>
      </c>
      <c r="AA133" s="17">
        <f t="shared" si="31"/>
        <v>89.874000000000123</v>
      </c>
      <c r="AB133" s="24">
        <f t="shared" si="25"/>
        <v>1.5685972119373859</v>
      </c>
      <c r="AC133" s="17">
        <f t="shared" si="26"/>
        <v>-5.1051956705791213E-2</v>
      </c>
    </row>
    <row r="134" spans="1:29" s="17" customFormat="1" x14ac:dyDescent="0.25">
      <c r="A134" s="17">
        <v>49</v>
      </c>
      <c r="B134" s="17">
        <v>-616</v>
      </c>
      <c r="C134" s="17">
        <v>15236</v>
      </c>
      <c r="D134" s="17">
        <v>13301</v>
      </c>
      <c r="E134" s="17">
        <v>11163</v>
      </c>
      <c r="F134" s="17">
        <v>13137</v>
      </c>
      <c r="G134" s="24"/>
      <c r="H134" s="7"/>
      <c r="I134" s="25">
        <f t="shared" si="32"/>
        <v>4073</v>
      </c>
      <c r="J134" s="24">
        <f t="shared" si="32"/>
        <v>164</v>
      </c>
      <c r="K134" s="7"/>
      <c r="L134" s="25">
        <f t="shared" si="27"/>
        <v>4070.7415899705784</v>
      </c>
      <c r="M134" s="17">
        <f t="shared" si="18"/>
        <v>5.1004158609921237</v>
      </c>
      <c r="N134" s="17">
        <f t="shared" si="28"/>
        <v>164.65162053431311</v>
      </c>
      <c r="O134" s="24">
        <f t="shared" si="19"/>
        <v>0.42460932073850366</v>
      </c>
      <c r="P134" s="7"/>
      <c r="Q134" s="25">
        <f t="shared" si="20"/>
        <v>4091.6845734487442</v>
      </c>
      <c r="R134" s="24">
        <f t="shared" si="21"/>
        <v>160.52066453820001</v>
      </c>
      <c r="S134" s="7"/>
      <c r="T134" s="25">
        <f t="shared" si="22"/>
        <v>-0.99868961795868583</v>
      </c>
      <c r="U134" s="24">
        <f t="shared" si="23"/>
        <v>3.9312819134978541E-2</v>
      </c>
      <c r="V134" s="7"/>
      <c r="W134" s="25">
        <f t="shared" si="24"/>
        <v>-0.99856661620115283</v>
      </c>
      <c r="X134" s="24">
        <f t="shared" si="29"/>
        <v>84.329348571167884</v>
      </c>
      <c r="Y134" s="7"/>
      <c r="Z134" s="25">
        <f t="shared" si="30"/>
        <v>-616</v>
      </c>
      <c r="AA134" s="17">
        <f t="shared" si="31"/>
        <v>84.330000000000126</v>
      </c>
      <c r="AB134" s="24">
        <f t="shared" si="25"/>
        <v>1.4718361582068202</v>
      </c>
      <c r="AC134" s="17">
        <f t="shared" si="26"/>
        <v>-6.5142883224211801E-4</v>
      </c>
    </row>
    <row r="135" spans="1:29" s="17" customFormat="1" x14ac:dyDescent="0.25">
      <c r="A135" s="17">
        <v>50</v>
      </c>
      <c r="B135" s="17">
        <v>-609</v>
      </c>
      <c r="C135" s="17">
        <v>15246</v>
      </c>
      <c r="D135" s="17">
        <v>13109</v>
      </c>
      <c r="E135" s="17">
        <v>11171</v>
      </c>
      <c r="F135" s="17">
        <v>13338</v>
      </c>
      <c r="G135" s="24"/>
      <c r="H135" s="7"/>
      <c r="I135" s="25">
        <f t="shared" si="32"/>
        <v>4075</v>
      </c>
      <c r="J135" s="24">
        <f t="shared" si="32"/>
        <v>-229</v>
      </c>
      <c r="K135" s="7"/>
      <c r="L135" s="25">
        <f t="shared" si="27"/>
        <v>4065.9938012097505</v>
      </c>
      <c r="M135" s="17">
        <f t="shared" si="18"/>
        <v>81.111616649492049</v>
      </c>
      <c r="N135" s="17">
        <f t="shared" si="28"/>
        <v>-225.36170193965469</v>
      </c>
      <c r="O135" s="24">
        <f t="shared" si="19"/>
        <v>13.237212775912418</v>
      </c>
      <c r="P135" s="7"/>
      <c r="Q135" s="25">
        <f t="shared" si="20"/>
        <v>4093.6845734487442</v>
      </c>
      <c r="R135" s="24">
        <f t="shared" si="21"/>
        <v>-232.47933546179999</v>
      </c>
      <c r="S135" s="7"/>
      <c r="T135" s="25">
        <f t="shared" si="22"/>
        <v>-0.99917777368038507</v>
      </c>
      <c r="U135" s="24">
        <f t="shared" si="23"/>
        <v>-5.6936084172856061E-2</v>
      </c>
      <c r="V135" s="7"/>
      <c r="W135" s="25">
        <f t="shared" si="24"/>
        <v>-0.99936894314272939</v>
      </c>
      <c r="X135" s="24">
        <f t="shared" si="29"/>
        <v>78.814088597024522</v>
      </c>
      <c r="Y135" s="7"/>
      <c r="Z135" s="25">
        <f t="shared" si="30"/>
        <v>-609</v>
      </c>
      <c r="AA135" s="17">
        <f t="shared" si="31"/>
        <v>78.849000000000132</v>
      </c>
      <c r="AB135" s="24">
        <f t="shared" si="25"/>
        <v>1.3761746619050113</v>
      </c>
      <c r="AC135" s="17">
        <f t="shared" si="26"/>
        <v>-3.4911402975609462E-2</v>
      </c>
    </row>
    <row r="136" spans="1:29" s="17" customFormat="1" x14ac:dyDescent="0.25">
      <c r="A136" s="17">
        <v>51</v>
      </c>
      <c r="B136" s="17">
        <v>-618</v>
      </c>
      <c r="C136" s="17">
        <v>15208</v>
      </c>
      <c r="D136" s="17">
        <v>12903</v>
      </c>
      <c r="E136" s="17">
        <v>11186</v>
      </c>
      <c r="F136" s="17">
        <v>13522</v>
      </c>
      <c r="G136" s="24"/>
      <c r="H136" s="7"/>
      <c r="I136" s="25">
        <f t="shared" si="32"/>
        <v>4022</v>
      </c>
      <c r="J136" s="24">
        <f t="shared" si="32"/>
        <v>-619</v>
      </c>
      <c r="K136" s="7"/>
      <c r="L136" s="25">
        <f t="shared" si="27"/>
        <v>4022.96302915554</v>
      </c>
      <c r="M136" s="17">
        <f t="shared" si="18"/>
        <v>0.92742515442002926</v>
      </c>
      <c r="N136" s="17">
        <f t="shared" si="28"/>
        <v>-618.97491835379242</v>
      </c>
      <c r="O136" s="24">
        <f t="shared" si="19"/>
        <v>6.2908897648230244E-4</v>
      </c>
      <c r="P136" s="7"/>
      <c r="Q136" s="25">
        <f t="shared" si="20"/>
        <v>4040.6845734487442</v>
      </c>
      <c r="R136" s="24">
        <f t="shared" si="21"/>
        <v>-622.47933546180002</v>
      </c>
      <c r="S136" s="7"/>
      <c r="T136" s="25">
        <f t="shared" si="22"/>
        <v>-0.98624164705535611</v>
      </c>
      <c r="U136" s="24">
        <f t="shared" si="23"/>
        <v>-0.15245026302795911</v>
      </c>
      <c r="V136" s="7"/>
      <c r="W136" s="25">
        <f t="shared" si="24"/>
        <v>-0.98674451798936746</v>
      </c>
      <c r="X136" s="24">
        <f t="shared" si="29"/>
        <v>73.292165990662227</v>
      </c>
      <c r="Y136" s="7"/>
      <c r="Z136" s="25">
        <f t="shared" si="30"/>
        <v>-618</v>
      </c>
      <c r="AA136" s="17">
        <f t="shared" si="31"/>
        <v>73.287000000000134</v>
      </c>
      <c r="AB136" s="24">
        <f t="shared" si="25"/>
        <v>1.2790994489090866</v>
      </c>
      <c r="AC136" s="17">
        <f t="shared" si="26"/>
        <v>5.1659906620926677E-3</v>
      </c>
    </row>
    <row r="137" spans="1:29" s="17" customFormat="1" x14ac:dyDescent="0.25">
      <c r="A137" s="17">
        <v>52</v>
      </c>
      <c r="B137" s="17">
        <v>-625</v>
      </c>
      <c r="C137" s="17">
        <v>15168</v>
      </c>
      <c r="D137" s="17">
        <v>12715</v>
      </c>
      <c r="E137" s="17">
        <v>11228</v>
      </c>
      <c r="F137" s="17">
        <v>13722</v>
      </c>
      <c r="G137" s="24"/>
      <c r="H137" s="7"/>
      <c r="I137" s="25">
        <f t="shared" si="32"/>
        <v>3940</v>
      </c>
      <c r="J137" s="24">
        <f t="shared" si="32"/>
        <v>-1007</v>
      </c>
      <c r="K137" s="7"/>
      <c r="L137" s="25">
        <f t="shared" si="27"/>
        <v>3940.7096396005231</v>
      </c>
      <c r="M137" s="17">
        <f t="shared" si="18"/>
        <v>0.50358836263063134</v>
      </c>
      <c r="N137" s="17">
        <f t="shared" si="28"/>
        <v>-1011.062843013981</v>
      </c>
      <c r="O137" s="24">
        <f t="shared" si="19"/>
        <v>16.506693356254406</v>
      </c>
      <c r="P137" s="7"/>
      <c r="Q137" s="25">
        <f t="shared" si="20"/>
        <v>3958.6845734487442</v>
      </c>
      <c r="R137" s="24">
        <f t="shared" si="21"/>
        <v>-1010.4793354618</v>
      </c>
      <c r="S137" s="7"/>
      <c r="T137" s="25">
        <f t="shared" si="22"/>
        <v>-0.9662272624656888</v>
      </c>
      <c r="U137" s="24">
        <f t="shared" si="23"/>
        <v>-0.24747462558124111</v>
      </c>
      <c r="V137" s="7"/>
      <c r="W137" s="25">
        <f t="shared" si="24"/>
        <v>-0.96704019834124488</v>
      </c>
      <c r="X137" s="24">
        <f t="shared" si="29"/>
        <v>67.72035913491095</v>
      </c>
      <c r="Y137" s="7"/>
      <c r="Z137" s="25">
        <f t="shared" si="30"/>
        <v>-625</v>
      </c>
      <c r="AA137" s="17">
        <f t="shared" si="31"/>
        <v>67.662000000000134</v>
      </c>
      <c r="AB137" s="24">
        <f t="shared" si="25"/>
        <v>1.1809246784844056</v>
      </c>
      <c r="AC137" s="17">
        <f t="shared" si="26"/>
        <v>5.8359134910816124E-2</v>
      </c>
    </row>
    <row r="138" spans="1:29" s="17" customFormat="1" x14ac:dyDescent="0.25">
      <c r="A138" s="17">
        <v>53</v>
      </c>
      <c r="B138" s="17">
        <v>-634</v>
      </c>
      <c r="C138" s="17">
        <v>15118</v>
      </c>
      <c r="D138" s="17">
        <v>12523</v>
      </c>
      <c r="E138" s="17">
        <v>11292</v>
      </c>
      <c r="F138" s="17">
        <v>13919</v>
      </c>
      <c r="G138" s="24"/>
      <c r="H138" s="7"/>
      <c r="I138" s="25">
        <f t="shared" si="32"/>
        <v>3826</v>
      </c>
      <c r="J138" s="24">
        <f t="shared" si="32"/>
        <v>-1396</v>
      </c>
      <c r="K138" s="7"/>
      <c r="L138" s="25">
        <f t="shared" si="27"/>
        <v>3818.2863297530048</v>
      </c>
      <c r="M138" s="17">
        <f t="shared" si="18"/>
        <v>59.500708679379095</v>
      </c>
      <c r="N138" s="17">
        <f t="shared" si="28"/>
        <v>-1398.7856652581211</v>
      </c>
      <c r="O138" s="24">
        <f t="shared" si="19"/>
        <v>7.7599309303027333</v>
      </c>
      <c r="P138" s="7"/>
      <c r="Q138" s="25">
        <f t="shared" si="20"/>
        <v>3844.6845734487442</v>
      </c>
      <c r="R138" s="24">
        <f t="shared" si="21"/>
        <v>-1399.4793354618</v>
      </c>
      <c r="S138" s="7"/>
      <c r="T138" s="25">
        <f t="shared" si="22"/>
        <v>-0.9384023863288341</v>
      </c>
      <c r="U138" s="24">
        <f t="shared" si="23"/>
        <v>-0.34274389628543361</v>
      </c>
      <c r="V138" s="7"/>
      <c r="W138" s="25">
        <f t="shared" si="24"/>
        <v>-0.9395261449487583</v>
      </c>
      <c r="X138" s="24">
        <f t="shared" si="29"/>
        <v>62.032595371331126</v>
      </c>
      <c r="Y138" s="7"/>
      <c r="Z138" s="25">
        <f t="shared" si="30"/>
        <v>-634</v>
      </c>
      <c r="AA138" s="17">
        <f t="shared" si="31"/>
        <v>61.956000000000131</v>
      </c>
      <c r="AB138" s="24">
        <f t="shared" si="25"/>
        <v>1.081336191365609</v>
      </c>
      <c r="AC138" s="17">
        <f t="shared" si="26"/>
        <v>7.6595371330995476E-2</v>
      </c>
    </row>
    <row r="139" spans="1:29" s="17" customFormat="1" x14ac:dyDescent="0.25">
      <c r="A139" s="17">
        <v>54</v>
      </c>
      <c r="B139" s="17">
        <v>-636</v>
      </c>
      <c r="C139" s="17">
        <v>15037</v>
      </c>
      <c r="D139" s="17">
        <v>12336</v>
      </c>
      <c r="E139" s="17">
        <v>11376</v>
      </c>
      <c r="F139" s="17">
        <v>14108</v>
      </c>
      <c r="G139" s="24"/>
      <c r="H139" s="7"/>
      <c r="I139" s="25">
        <f t="shared" si="32"/>
        <v>3661</v>
      </c>
      <c r="J139" s="24">
        <f t="shared" si="32"/>
        <v>-1772</v>
      </c>
      <c r="K139" s="7"/>
      <c r="L139" s="25">
        <f t="shared" si="27"/>
        <v>3657.2438063908803</v>
      </c>
      <c r="M139" s="17">
        <f t="shared" si="18"/>
        <v>14.108990429191612</v>
      </c>
      <c r="N139" s="17">
        <f t="shared" si="28"/>
        <v>-1773.7537914157094</v>
      </c>
      <c r="O139" s="24">
        <f t="shared" si="19"/>
        <v>3.0757843298160839</v>
      </c>
      <c r="P139" s="7"/>
      <c r="Q139" s="25">
        <f t="shared" si="20"/>
        <v>3679.6845734487442</v>
      </c>
      <c r="R139" s="24">
        <f t="shared" si="21"/>
        <v>-1775.4793354618</v>
      </c>
      <c r="S139" s="7"/>
      <c r="T139" s="25">
        <f t="shared" si="22"/>
        <v>-0.8981295392886498</v>
      </c>
      <c r="U139" s="24">
        <f t="shared" si="23"/>
        <v>-0.43482936102778941</v>
      </c>
      <c r="V139" s="7"/>
      <c r="W139" s="25">
        <f t="shared" si="24"/>
        <v>-0.89955366199333298</v>
      </c>
      <c r="X139" s="24">
        <f t="shared" si="29"/>
        <v>56.276466411596175</v>
      </c>
      <c r="Y139" s="7"/>
      <c r="Z139" s="25">
        <f t="shared" si="30"/>
        <v>-636</v>
      </c>
      <c r="AA139" s="17">
        <f t="shared" si="31"/>
        <v>56.232000000000134</v>
      </c>
      <c r="AB139" s="24">
        <f t="shared" si="25"/>
        <v>0.98143354498145374</v>
      </c>
      <c r="AC139" s="17">
        <f t="shared" si="26"/>
        <v>4.44664115960407E-2</v>
      </c>
    </row>
    <row r="140" spans="1:29" s="17" customFormat="1" x14ac:dyDescent="0.25">
      <c r="A140" s="17">
        <v>55</v>
      </c>
      <c r="B140" s="17">
        <v>-630</v>
      </c>
      <c r="C140" s="17">
        <v>14929</v>
      </c>
      <c r="D140" s="17">
        <v>12159</v>
      </c>
      <c r="E140" s="17">
        <v>11471</v>
      </c>
      <c r="F140" s="17">
        <v>14287</v>
      </c>
      <c r="G140" s="24"/>
      <c r="H140" s="7"/>
      <c r="I140" s="25">
        <f t="shared" si="32"/>
        <v>3458</v>
      </c>
      <c r="J140" s="24">
        <f t="shared" si="32"/>
        <v>-2128</v>
      </c>
      <c r="K140" s="7"/>
      <c r="L140" s="25">
        <f t="shared" si="27"/>
        <v>3461.5449207535535</v>
      </c>
      <c r="M140" s="17">
        <f t="shared" si="18"/>
        <v>12.566463148974099</v>
      </c>
      <c r="N140" s="17">
        <f t="shared" si="28"/>
        <v>-2127.7092974678721</v>
      </c>
      <c r="O140" s="24">
        <f t="shared" si="19"/>
        <v>8.4507962185545099E-2</v>
      </c>
      <c r="P140" s="7"/>
      <c r="Q140" s="25">
        <f t="shared" si="20"/>
        <v>3476.6845734487442</v>
      </c>
      <c r="R140" s="24">
        <f t="shared" si="21"/>
        <v>-2131.4793354618</v>
      </c>
      <c r="S140" s="7"/>
      <c r="T140" s="25">
        <f t="shared" si="22"/>
        <v>-0.8485817335361806</v>
      </c>
      <c r="U140" s="24">
        <f t="shared" si="23"/>
        <v>-0.5220166627519347</v>
      </c>
      <c r="V140" s="7"/>
      <c r="W140" s="25">
        <f t="shared" si="24"/>
        <v>-0.85029018269071877</v>
      </c>
      <c r="X140" s="24">
        <f t="shared" si="29"/>
        <v>50.527906078755564</v>
      </c>
      <c r="Y140" s="7"/>
      <c r="Z140" s="25">
        <f t="shared" si="30"/>
        <v>-630</v>
      </c>
      <c r="AA140" s="17">
        <f t="shared" si="31"/>
        <v>50.562000000000133</v>
      </c>
      <c r="AB140" s="24">
        <f t="shared" si="25"/>
        <v>0.8824733763933752</v>
      </c>
      <c r="AC140" s="17">
        <f t="shared" si="26"/>
        <v>-3.4093921244569003E-2</v>
      </c>
    </row>
    <row r="141" spans="1:29" s="17" customFormat="1" x14ac:dyDescent="0.25">
      <c r="A141" s="17">
        <v>56</v>
      </c>
      <c r="B141" s="17">
        <v>-631</v>
      </c>
      <c r="C141" s="17">
        <v>14812</v>
      </c>
      <c r="D141" s="17">
        <v>11982</v>
      </c>
      <c r="E141" s="17">
        <v>11582</v>
      </c>
      <c r="F141" s="17">
        <v>14445</v>
      </c>
      <c r="G141" s="24"/>
      <c r="H141" s="7"/>
      <c r="I141" s="25">
        <f t="shared" si="32"/>
        <v>3230</v>
      </c>
      <c r="J141" s="24">
        <f t="shared" si="32"/>
        <v>-2463</v>
      </c>
      <c r="K141" s="7"/>
      <c r="L141" s="25">
        <f t="shared" si="27"/>
        <v>3231.3729682483149</v>
      </c>
      <c r="M141" s="17">
        <f t="shared" si="18"/>
        <v>1.8850418108809373</v>
      </c>
      <c r="N141" s="17">
        <f t="shared" si="28"/>
        <v>-2461.3064470510221</v>
      </c>
      <c r="O141" s="24">
        <f t="shared" si="19"/>
        <v>2.8681215909916311</v>
      </c>
      <c r="P141" s="7"/>
      <c r="Q141" s="25">
        <f t="shared" si="20"/>
        <v>3248.6845734487442</v>
      </c>
      <c r="R141" s="24">
        <f t="shared" si="21"/>
        <v>-2466.4793354618</v>
      </c>
      <c r="S141" s="7"/>
      <c r="T141" s="25">
        <f t="shared" si="22"/>
        <v>-0.79293198126247133</v>
      </c>
      <c r="U141" s="24">
        <f t="shared" si="23"/>
        <v>-0.60406089330695911</v>
      </c>
      <c r="V141" s="7"/>
      <c r="W141" s="25">
        <f t="shared" si="24"/>
        <v>-0.7949079367241364</v>
      </c>
      <c r="X141" s="24">
        <f t="shared" si="29"/>
        <v>44.843145997712043</v>
      </c>
      <c r="Y141" s="7"/>
      <c r="Z141" s="25">
        <f t="shared" si="30"/>
        <v>-631</v>
      </c>
      <c r="AA141" s="17">
        <f t="shared" si="31"/>
        <v>44.883000000000131</v>
      </c>
      <c r="AB141" s="24">
        <f t="shared" si="25"/>
        <v>0.78335612817261713</v>
      </c>
      <c r="AC141" s="17">
        <f t="shared" si="26"/>
        <v>-3.9854002288087997E-2</v>
      </c>
    </row>
    <row r="142" spans="1:29" s="17" customFormat="1" x14ac:dyDescent="0.25">
      <c r="A142" s="17">
        <v>57</v>
      </c>
      <c r="B142" s="17">
        <v>-620</v>
      </c>
      <c r="C142" s="17">
        <v>14683</v>
      </c>
      <c r="D142" s="17">
        <v>11836</v>
      </c>
      <c r="E142" s="17">
        <v>11713</v>
      </c>
      <c r="F142" s="17">
        <v>14599</v>
      </c>
      <c r="G142" s="24"/>
      <c r="H142" s="7"/>
      <c r="I142" s="25">
        <f t="shared" si="32"/>
        <v>2970</v>
      </c>
      <c r="J142" s="24">
        <f t="shared" si="32"/>
        <v>-2763</v>
      </c>
      <c r="K142" s="7"/>
      <c r="L142" s="25">
        <f t="shared" si="27"/>
        <v>2974.1001577033039</v>
      </c>
      <c r="M142" s="17">
        <f t="shared" si="18"/>
        <v>16.811293191962484</v>
      </c>
      <c r="N142" s="17">
        <f t="shared" si="28"/>
        <v>-2765.524121141817</v>
      </c>
      <c r="O142" s="24">
        <f t="shared" si="19"/>
        <v>6.3711875385674395</v>
      </c>
      <c r="P142" s="7"/>
      <c r="Q142" s="25">
        <f t="shared" si="20"/>
        <v>2988.6845734487442</v>
      </c>
      <c r="R142" s="24">
        <f t="shared" si="21"/>
        <v>-2766.4793354618</v>
      </c>
      <c r="S142" s="7"/>
      <c r="T142" s="25">
        <f t="shared" si="22"/>
        <v>-0.72947173744157479</v>
      </c>
      <c r="U142" s="24">
        <f t="shared" si="23"/>
        <v>-0.67753333858011533</v>
      </c>
      <c r="V142" s="7"/>
      <c r="W142" s="25">
        <f t="shared" si="24"/>
        <v>-0.73168717820836426</v>
      </c>
      <c r="X142" s="24">
        <f t="shared" si="29"/>
        <v>39.275513110555949</v>
      </c>
      <c r="Y142" s="7"/>
      <c r="Z142" s="25">
        <f t="shared" si="30"/>
        <v>-620</v>
      </c>
      <c r="AA142" s="17">
        <f t="shared" si="31"/>
        <v>39.303000000000132</v>
      </c>
      <c r="AB142" s="24">
        <f t="shared" si="25"/>
        <v>0.6859667559113336</v>
      </c>
      <c r="AC142" s="17">
        <f t="shared" si="26"/>
        <v>-2.748688944418376E-2</v>
      </c>
    </row>
    <row r="143" spans="1:29" s="17" customFormat="1" x14ac:dyDescent="0.25">
      <c r="A143" s="17">
        <v>58</v>
      </c>
      <c r="B143" s="17">
        <v>-602</v>
      </c>
      <c r="C143" s="17">
        <v>14551</v>
      </c>
      <c r="D143" s="17">
        <v>11705</v>
      </c>
      <c r="E143" s="17">
        <v>11855</v>
      </c>
      <c r="F143" s="17">
        <v>14741</v>
      </c>
      <c r="G143" s="24"/>
      <c r="H143" s="7"/>
      <c r="I143" s="25">
        <f t="shared" si="32"/>
        <v>2696</v>
      </c>
      <c r="J143" s="24">
        <f t="shared" si="32"/>
        <v>-3036</v>
      </c>
      <c r="K143" s="7"/>
      <c r="L143" s="25">
        <f t="shared" si="27"/>
        <v>2697.109915735708</v>
      </c>
      <c r="M143" s="17">
        <f t="shared" si="18"/>
        <v>1.2319129403722315</v>
      </c>
      <c r="N143" s="17">
        <f t="shared" si="28"/>
        <v>-3035.8079905203153</v>
      </c>
      <c r="O143" s="24">
        <f t="shared" si="19"/>
        <v>3.68676402887727E-2</v>
      </c>
      <c r="P143" s="7"/>
      <c r="Q143" s="25">
        <f t="shared" si="20"/>
        <v>2714.6845734487442</v>
      </c>
      <c r="R143" s="24">
        <f t="shared" si="21"/>
        <v>-3039.4793354618</v>
      </c>
      <c r="S143" s="7"/>
      <c r="T143" s="25">
        <f t="shared" si="22"/>
        <v>-0.66259440356878385</v>
      </c>
      <c r="U143" s="24">
        <f t="shared" si="23"/>
        <v>-0.74439326377868742</v>
      </c>
      <c r="V143" s="7"/>
      <c r="W143" s="25">
        <f t="shared" si="24"/>
        <v>-0.66502772733339388</v>
      </c>
      <c r="X143" s="24">
        <f t="shared" si="29"/>
        <v>33.85185704203127</v>
      </c>
      <c r="Y143" s="7"/>
      <c r="Z143" s="25">
        <f t="shared" si="30"/>
        <v>-602</v>
      </c>
      <c r="AA143" s="17">
        <f t="shared" si="31"/>
        <v>33.885000000000133</v>
      </c>
      <c r="AB143" s="24">
        <f t="shared" si="25"/>
        <v>0.59140481703828085</v>
      </c>
      <c r="AC143" s="17">
        <f t="shared" si="26"/>
        <v>-3.3142957968863129E-2</v>
      </c>
    </row>
    <row r="144" spans="1:29" s="17" customFormat="1" x14ac:dyDescent="0.25">
      <c r="A144" s="17">
        <v>59</v>
      </c>
      <c r="B144" s="17">
        <v>-616</v>
      </c>
      <c r="C144" s="17">
        <v>14399</v>
      </c>
      <c r="D144" s="17">
        <v>11578</v>
      </c>
      <c r="E144" s="17">
        <v>12011</v>
      </c>
      <c r="F144" s="17">
        <v>14866</v>
      </c>
      <c r="G144" s="24"/>
      <c r="H144" s="7"/>
      <c r="I144" s="25">
        <f t="shared" si="32"/>
        <v>2388</v>
      </c>
      <c r="J144" s="24">
        <f t="shared" si="32"/>
        <v>-3288</v>
      </c>
      <c r="K144" s="7"/>
      <c r="L144" s="25">
        <f t="shared" si="27"/>
        <v>2388.5592899178068</v>
      </c>
      <c r="M144" s="17">
        <f t="shared" si="18"/>
        <v>0.31280521216037788</v>
      </c>
      <c r="N144" s="17">
        <f t="shared" si="28"/>
        <v>-3284.2305397319092</v>
      </c>
      <c r="O144" s="24">
        <f t="shared" si="19"/>
        <v>14.208830712715352</v>
      </c>
      <c r="P144" s="7"/>
      <c r="Q144" s="25">
        <f t="shared" si="20"/>
        <v>2406.6845734487442</v>
      </c>
      <c r="R144" s="24">
        <f t="shared" si="21"/>
        <v>-3291.4793354618</v>
      </c>
      <c r="S144" s="7"/>
      <c r="T144" s="25">
        <f t="shared" si="22"/>
        <v>-0.5874184224271064</v>
      </c>
      <c r="U144" s="24">
        <f t="shared" si="23"/>
        <v>-0.80611011780813868</v>
      </c>
      <c r="V144" s="7"/>
      <c r="W144" s="25">
        <f t="shared" si="24"/>
        <v>-0.59005279734444038</v>
      </c>
      <c r="X144" s="24">
        <f t="shared" si="29"/>
        <v>28.278031961715442</v>
      </c>
      <c r="Y144" s="7"/>
      <c r="Z144" s="25">
        <f t="shared" si="30"/>
        <v>-616</v>
      </c>
      <c r="AA144" s="17">
        <f t="shared" si="31"/>
        <v>28.341000000000133</v>
      </c>
      <c r="AB144" s="24">
        <f t="shared" si="25"/>
        <v>0.4946437633077152</v>
      </c>
      <c r="AC144" s="17">
        <f t="shared" si="26"/>
        <v>-6.2968038284690664E-2</v>
      </c>
    </row>
    <row r="145" spans="1:29" s="17" customFormat="1" x14ac:dyDescent="0.25">
      <c r="A145" s="17">
        <v>60</v>
      </c>
      <c r="B145" s="17">
        <v>-636</v>
      </c>
      <c r="C145" s="17">
        <v>14227</v>
      </c>
      <c r="D145" s="17">
        <v>11468</v>
      </c>
      <c r="E145" s="17">
        <v>12182</v>
      </c>
      <c r="F145" s="17">
        <v>14983</v>
      </c>
      <c r="G145" s="24"/>
      <c r="H145" s="7"/>
      <c r="I145" s="25">
        <f t="shared" si="32"/>
        <v>2045</v>
      </c>
      <c r="J145" s="24">
        <f t="shared" si="32"/>
        <v>-3515</v>
      </c>
      <c r="K145" s="7"/>
      <c r="L145" s="25">
        <f t="shared" si="27"/>
        <v>2046.3768806966539</v>
      </c>
      <c r="M145" s="17">
        <f t="shared" si="18"/>
        <v>1.8958004528180477</v>
      </c>
      <c r="N145" s="17">
        <f t="shared" si="28"/>
        <v>-3508.4032972670134</v>
      </c>
      <c r="O145" s="24">
        <f t="shared" si="19"/>
        <v>43.516486947393062</v>
      </c>
      <c r="P145" s="7"/>
      <c r="Q145" s="25">
        <f t="shared" si="20"/>
        <v>2063.6845734487442</v>
      </c>
      <c r="R145" s="24">
        <f t="shared" si="21"/>
        <v>-3518.4793354618</v>
      </c>
      <c r="S145" s="7"/>
      <c r="T145" s="25">
        <f t="shared" si="22"/>
        <v>-0.50369971615569287</v>
      </c>
      <c r="U145" s="24">
        <f t="shared" si="23"/>
        <v>-0.86170426806482681</v>
      </c>
      <c r="V145" s="7"/>
      <c r="W145" s="25">
        <f t="shared" si="24"/>
        <v>-0.50651511143541039</v>
      </c>
      <c r="X145" s="24">
        <f t="shared" si="29"/>
        <v>22.522097334511386</v>
      </c>
      <c r="Y145" s="7"/>
      <c r="Z145" s="25">
        <f t="shared" si="30"/>
        <v>-636</v>
      </c>
      <c r="AA145" s="17">
        <f t="shared" si="31"/>
        <v>22.617000000000132</v>
      </c>
      <c r="AB145" s="24">
        <f t="shared" si="25"/>
        <v>0.39474111692355979</v>
      </c>
      <c r="AC145" s="17">
        <f t="shared" si="26"/>
        <v>-9.4902665488746152E-2</v>
      </c>
    </row>
    <row r="146" spans="1:29" s="17" customFormat="1" x14ac:dyDescent="0.25">
      <c r="A146" s="17">
        <v>61</v>
      </c>
      <c r="B146" s="17">
        <v>-624</v>
      </c>
      <c r="C146" s="17">
        <v>14040</v>
      </c>
      <c r="D146" s="17">
        <v>11367</v>
      </c>
      <c r="E146" s="17">
        <v>12353</v>
      </c>
      <c r="F146" s="17">
        <v>15064</v>
      </c>
      <c r="G146" s="24"/>
      <c r="H146" s="7"/>
      <c r="I146" s="25">
        <f t="shared" si="32"/>
        <v>1687</v>
      </c>
      <c r="J146" s="24">
        <f t="shared" si="32"/>
        <v>-3697</v>
      </c>
      <c r="K146" s="7"/>
      <c r="L146" s="25">
        <f t="shared" si="27"/>
        <v>1690.598598469551</v>
      </c>
      <c r="M146" s="17">
        <f t="shared" si="18"/>
        <v>12.94991094505485</v>
      </c>
      <c r="N146" s="17">
        <f t="shared" si="28"/>
        <v>-3694.301914899178</v>
      </c>
      <c r="O146" s="24">
        <f t="shared" si="19"/>
        <v>7.2796632112778079</v>
      </c>
      <c r="P146" s="7"/>
      <c r="Q146" s="25">
        <f t="shared" si="20"/>
        <v>1705.6845734487442</v>
      </c>
      <c r="R146" s="24">
        <f t="shared" si="21"/>
        <v>-3700.4793354618</v>
      </c>
      <c r="S146" s="7"/>
      <c r="T146" s="25">
        <f t="shared" si="22"/>
        <v>-0.41631984197153538</v>
      </c>
      <c r="U146" s="24">
        <f t="shared" si="23"/>
        <v>-0.90627755153054157</v>
      </c>
      <c r="V146" s="7"/>
      <c r="W146" s="25">
        <f t="shared" si="24"/>
        <v>-0.41928026460365625</v>
      </c>
      <c r="X146" s="24">
        <f t="shared" si="29"/>
        <v>16.901970853488365</v>
      </c>
      <c r="Y146" s="7"/>
      <c r="Z146" s="25">
        <f t="shared" si="30"/>
        <v>-624</v>
      </c>
      <c r="AA146" s="17">
        <f t="shared" si="31"/>
        <v>17.001000000000133</v>
      </c>
      <c r="AB146" s="24">
        <f t="shared" si="25"/>
        <v>0.29672342613155828</v>
      </c>
      <c r="AC146" s="17">
        <f t="shared" si="26"/>
        <v>-9.9029146511767863E-2</v>
      </c>
    </row>
    <row r="147" spans="1:29" s="17" customFormat="1" x14ac:dyDescent="0.25">
      <c r="A147" s="17">
        <v>62</v>
      </c>
      <c r="B147" s="17">
        <v>-635</v>
      </c>
      <c r="C147" s="17">
        <v>13858</v>
      </c>
      <c r="D147" s="17">
        <v>11298</v>
      </c>
      <c r="E147" s="17">
        <v>12549</v>
      </c>
      <c r="F147" s="17">
        <v>15150</v>
      </c>
      <c r="G147" s="24"/>
      <c r="H147" s="7"/>
      <c r="I147" s="25">
        <f t="shared" si="32"/>
        <v>1309</v>
      </c>
      <c r="J147" s="24">
        <f t="shared" si="32"/>
        <v>-3852</v>
      </c>
      <c r="K147" s="7"/>
      <c r="L147" s="25">
        <f t="shared" si="27"/>
        <v>1311.7112641619378</v>
      </c>
      <c r="M147" s="17">
        <f t="shared" si="18"/>
        <v>7.3509533558084641</v>
      </c>
      <c r="N147" s="17">
        <f t="shared" si="28"/>
        <v>-3847.0050631554254</v>
      </c>
      <c r="O147" s="24">
        <f t="shared" si="19"/>
        <v>24.949394081288538</v>
      </c>
      <c r="P147" s="7"/>
      <c r="Q147" s="25">
        <f t="shared" si="20"/>
        <v>1327.6845734487442</v>
      </c>
      <c r="R147" s="24">
        <f t="shared" si="21"/>
        <v>-3855.4793354618</v>
      </c>
      <c r="S147" s="7"/>
      <c r="T147" s="25">
        <f t="shared" si="22"/>
        <v>-0.32405841057038581</v>
      </c>
      <c r="U147" s="24">
        <f t="shared" si="23"/>
        <v>-0.94423831492167232</v>
      </c>
      <c r="V147" s="7"/>
      <c r="W147" s="25">
        <f t="shared" si="24"/>
        <v>-0.32714225044602696</v>
      </c>
      <c r="X147" s="24">
        <f t="shared" si="29"/>
        <v>11.184054112509784</v>
      </c>
      <c r="Y147" s="7"/>
      <c r="Z147" s="25">
        <f t="shared" si="30"/>
        <v>-635</v>
      </c>
      <c r="AA147" s="17">
        <f t="shared" si="31"/>
        <v>11.286000000000133</v>
      </c>
      <c r="AB147" s="24">
        <f t="shared" si="25"/>
        <v>0.19697785938008236</v>
      </c>
      <c r="AC147" s="17">
        <f t="shared" si="26"/>
        <v>-0.1019458874903485</v>
      </c>
    </row>
    <row r="148" spans="1:29" s="17" customFormat="1" x14ac:dyDescent="0.25">
      <c r="A148" s="17">
        <v>63</v>
      </c>
      <c r="B148" s="17">
        <v>-641</v>
      </c>
      <c r="C148" s="17">
        <v>13656</v>
      </c>
      <c r="D148" s="17">
        <v>11237</v>
      </c>
      <c r="E148" s="17">
        <v>12745</v>
      </c>
      <c r="F148" s="17">
        <v>15203</v>
      </c>
      <c r="G148" s="24"/>
      <c r="H148" s="7"/>
      <c r="I148" s="25">
        <f t="shared" si="32"/>
        <v>911</v>
      </c>
      <c r="J148" s="24">
        <f t="shared" si="32"/>
        <v>-3966</v>
      </c>
      <c r="K148" s="7"/>
      <c r="L148" s="25">
        <f t="shared" si="27"/>
        <v>915.83222695164682</v>
      </c>
      <c r="M148" s="17">
        <f t="shared" ref="M148:M149" si="33">(I148-L148)^2</f>
        <v>23.350417312221889</v>
      </c>
      <c r="N148" s="17">
        <f t="shared" si="28"/>
        <v>-3962.3031254489479</v>
      </c>
      <c r="O148" s="24">
        <f t="shared" ref="O148:O149" si="34">(J148-N148)^2</f>
        <v>13.666881446216911</v>
      </c>
      <c r="P148" s="7"/>
      <c r="Q148" s="25">
        <f t="shared" si="20"/>
        <v>929.68457344874412</v>
      </c>
      <c r="R148" s="24">
        <f t="shared" si="21"/>
        <v>-3969.4793354618</v>
      </c>
      <c r="S148" s="7"/>
      <c r="T148" s="25">
        <f t="shared" si="22"/>
        <v>-0.22691542195224418</v>
      </c>
      <c r="U148" s="24">
        <f t="shared" si="23"/>
        <v>-0.97215784412547157</v>
      </c>
      <c r="V148" s="7"/>
      <c r="W148" s="25">
        <f t="shared" si="24"/>
        <v>-0.23008987720509025</v>
      </c>
      <c r="X148" s="24">
        <f t="shared" si="29"/>
        <v>5.390532683657284</v>
      </c>
      <c r="Y148" s="7"/>
      <c r="Z148" s="25">
        <f t="shared" si="30"/>
        <v>-641</v>
      </c>
      <c r="AA148" s="17">
        <f t="shared" si="31"/>
        <v>5.5170000000001336</v>
      </c>
      <c r="AB148" s="24">
        <f t="shared" si="25"/>
        <v>9.6289814832529491E-2</v>
      </c>
      <c r="AC148" s="17">
        <f t="shared" si="26"/>
        <v>-0.12646731634284958</v>
      </c>
    </row>
    <row r="149" spans="1:29" s="17" customFormat="1" x14ac:dyDescent="0.25">
      <c r="A149" s="17">
        <v>64</v>
      </c>
      <c r="B149" s="17">
        <v>-635</v>
      </c>
      <c r="C149" s="17">
        <v>13462</v>
      </c>
      <c r="D149" s="17">
        <v>11194</v>
      </c>
      <c r="E149" s="17">
        <v>12943</v>
      </c>
      <c r="F149" s="17">
        <v>15239</v>
      </c>
      <c r="G149" s="24"/>
      <c r="H149" s="7"/>
      <c r="I149" s="25">
        <f t="shared" si="32"/>
        <v>519</v>
      </c>
      <c r="J149" s="24">
        <f t="shared" si="32"/>
        <v>-4045</v>
      </c>
      <c r="K149" s="7"/>
      <c r="L149" s="25">
        <f t="shared" si="27"/>
        <v>514.30524407325186</v>
      </c>
      <c r="M149" s="17">
        <f t="shared" si="33"/>
        <v>22.040733211736821</v>
      </c>
      <c r="N149" s="17">
        <f t="shared" si="28"/>
        <v>-4036.8927655450511</v>
      </c>
      <c r="O149" s="24">
        <f t="shared" si="34"/>
        <v>65.727250507510036</v>
      </c>
      <c r="P149" s="7"/>
      <c r="Q149" s="25">
        <f t="shared" ref="Q149" si="35">I149-$J$4</f>
        <v>537.68457344874412</v>
      </c>
      <c r="R149" s="24">
        <f t="shared" ref="R149" si="36">J149-$J$3</f>
        <v>-4048.4793354618</v>
      </c>
      <c r="S149" s="7"/>
      <c r="T149" s="25">
        <f t="shared" ref="T149" si="37">Q149/$J$7</f>
        <v>-0.1312369004992002</v>
      </c>
      <c r="U149" s="24">
        <f t="shared" ref="U149" si="38">R149/$J$6</f>
        <v>-0.99150558804740274</v>
      </c>
      <c r="V149" s="7"/>
      <c r="W149" s="25">
        <f t="shared" ref="W149" si="39">(T149-U149*SIN(-$J$11*PI()/180))/(COS(-$J$11*PI()/180))</f>
        <v>-0.13447399953724931</v>
      </c>
      <c r="X149" s="24">
        <f>IF(MOD(ATAN2(U149,W149)*180/PI()-$J$9+360,360)&gt;5,MOD(ATAN2(U149,W149)*180/PI()-$J$9+360,360)-360,MOD(ATAN2(U149,W149)*180/PI()-$J$9+360,360))</f>
        <v>-0.20150543041870606</v>
      </c>
      <c r="Y149" s="7"/>
      <c r="Z149" s="25">
        <f t="shared" si="30"/>
        <v>-635</v>
      </c>
      <c r="AA149" s="17">
        <f t="shared" si="31"/>
        <v>-0.19799999999986628</v>
      </c>
      <c r="AB149" s="24">
        <f t="shared" ref="AB149" si="40">AA149*PI()/180</f>
        <v>-3.4557519189464389E-3</v>
      </c>
      <c r="AC149" s="17">
        <f t="shared" ref="AC149" si="41">X149-AA149</f>
        <v>-3.5054304188397722E-3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-9976</v>
      </c>
      <c r="G154" s="2"/>
      <c r="I154" s="1"/>
      <c r="J154" s="3"/>
    </row>
    <row r="155" spans="1:29" x14ac:dyDescent="0.25">
      <c r="A155" t="s">
        <v>77</v>
      </c>
      <c r="B155">
        <v>-9992</v>
      </c>
      <c r="G155" s="2"/>
      <c r="I155" s="44">
        <v>0</v>
      </c>
      <c r="J155" s="40">
        <f>B155</f>
        <v>-9992</v>
      </c>
    </row>
    <row r="156" spans="1:29" x14ac:dyDescent="0.25">
      <c r="A156" s="32" t="s">
        <v>78</v>
      </c>
      <c r="B156" s="32">
        <v>9989</v>
      </c>
      <c r="G156" s="2"/>
      <c r="I156" s="1"/>
      <c r="J156" s="3"/>
    </row>
    <row r="157" spans="1:29" x14ac:dyDescent="0.25">
      <c r="A157" t="s">
        <v>79</v>
      </c>
      <c r="B157">
        <v>9989</v>
      </c>
      <c r="G157" s="2"/>
      <c r="I157" s="44">
        <f>J155</f>
        <v>-9992</v>
      </c>
      <c r="J157" s="40">
        <f>I157+B157</f>
        <v>-3</v>
      </c>
    </row>
    <row r="158" spans="1:29" x14ac:dyDescent="0.25">
      <c r="A158" s="32" t="s">
        <v>80</v>
      </c>
      <c r="B158" s="32">
        <v>39991</v>
      </c>
      <c r="G158" s="2"/>
      <c r="I158" s="1"/>
      <c r="J158" s="3"/>
    </row>
    <row r="159" spans="1:29" x14ac:dyDescent="0.25">
      <c r="A159" t="s">
        <v>81</v>
      </c>
      <c r="B159">
        <v>39991</v>
      </c>
      <c r="G159" s="2"/>
      <c r="I159" s="44">
        <f>J157</f>
        <v>-3</v>
      </c>
      <c r="J159" s="40">
        <f>I159+B159</f>
        <v>39988</v>
      </c>
    </row>
    <row r="160" spans="1:29" x14ac:dyDescent="0.25">
      <c r="A160" s="32" t="s">
        <v>82</v>
      </c>
      <c r="B160" s="32">
        <v>10002</v>
      </c>
      <c r="G160" s="2"/>
      <c r="I160" s="1"/>
      <c r="J160" s="3"/>
    </row>
    <row r="161" spans="1:10" x14ac:dyDescent="0.25">
      <c r="A161" t="s">
        <v>83</v>
      </c>
      <c r="B161">
        <v>10002</v>
      </c>
      <c r="G161" s="2"/>
      <c r="I161" s="44">
        <f>J159</f>
        <v>39988</v>
      </c>
      <c r="J161" s="40">
        <f>I161+B161</f>
        <v>49990</v>
      </c>
    </row>
    <row r="162" spans="1:10" x14ac:dyDescent="0.25">
      <c r="A162" s="32" t="s">
        <v>84</v>
      </c>
      <c r="B162" s="32">
        <v>-9975</v>
      </c>
      <c r="G162" s="2"/>
      <c r="I162" s="1"/>
      <c r="J162" s="3"/>
    </row>
    <row r="163" spans="1:10" x14ac:dyDescent="0.25">
      <c r="A163" t="s">
        <v>85</v>
      </c>
      <c r="B163">
        <v>-9994</v>
      </c>
      <c r="G163" s="2"/>
      <c r="I163" s="44">
        <f>J161</f>
        <v>49990</v>
      </c>
      <c r="J163" s="40">
        <f>I163+B163</f>
        <v>39996</v>
      </c>
    </row>
    <row r="164" spans="1:10" x14ac:dyDescent="0.25">
      <c r="A164" s="32" t="s">
        <v>86</v>
      </c>
      <c r="B164" s="32">
        <v>-40018</v>
      </c>
      <c r="G164" s="2"/>
      <c r="I164" s="1"/>
      <c r="J164" s="3"/>
    </row>
    <row r="165" spans="1:10" ht="15.75" thickBot="1" x14ac:dyDescent="0.3">
      <c r="A165" t="s">
        <v>87</v>
      </c>
      <c r="B165">
        <v>-40018</v>
      </c>
      <c r="G165" s="2"/>
      <c r="I165" s="4">
        <f>J163</f>
        <v>39996</v>
      </c>
      <c r="J165" s="6">
        <f>I165+B165</f>
        <v>-22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3.5278018937515103</v>
      </c>
      <c r="L3" s="36" t="s">
        <v>1</v>
      </c>
      <c r="M3" s="11">
        <v>-4107.1047178816461</v>
      </c>
      <c r="N3" s="10" t="s">
        <v>2</v>
      </c>
      <c r="O3" s="36">
        <v>4093.8011096292416</v>
      </c>
      <c r="Q3" s="117" t="s">
        <v>3</v>
      </c>
      <c r="R3" s="117"/>
      <c r="T3" s="49" t="s">
        <v>53</v>
      </c>
      <c r="U3" s="50">
        <v>43690</v>
      </c>
    </row>
    <row r="4" spans="1:21" ht="15.75" thickBot="1" x14ac:dyDescent="0.3">
      <c r="A4" t="s">
        <v>64</v>
      </c>
      <c r="I4" s="34" t="s">
        <v>4</v>
      </c>
      <c r="J4" s="34">
        <f>(M6+M12)/2</f>
        <v>-18.653008105497506</v>
      </c>
      <c r="L4" s="9" t="s">
        <v>5</v>
      </c>
      <c r="M4" s="13">
        <v>359.87561504708003</v>
      </c>
      <c r="N4" s="12" t="s">
        <v>6</v>
      </c>
      <c r="O4" s="9">
        <v>359.97905421488241</v>
      </c>
      <c r="Q4" s="2" t="s">
        <v>7</v>
      </c>
      <c r="R4" s="2">
        <f>MAX(AC20:AC149)</f>
        <v>0.26584788936105497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-172.28337211397849</v>
      </c>
      <c r="N5" s="14" t="s">
        <v>9</v>
      </c>
      <c r="O5" s="9">
        <v>-172.09288385611993</v>
      </c>
      <c r="Q5" s="5" t="s">
        <v>10</v>
      </c>
      <c r="R5" s="5">
        <f>MIN(AC20:AC149)</f>
        <v>-0.17405369222877276</v>
      </c>
      <c r="T5" s="49" t="s">
        <v>55</v>
      </c>
      <c r="U5" s="51">
        <v>21</v>
      </c>
    </row>
    <row r="6" spans="1:21" ht="15.75" thickBot="1" x14ac:dyDescent="0.3">
      <c r="A6" t="s">
        <v>65</v>
      </c>
      <c r="I6" s="33" t="s">
        <v>11</v>
      </c>
      <c r="J6" s="33">
        <f>(O3+O9)/2</f>
        <v>4086.9908799909977</v>
      </c>
      <c r="L6" s="38" t="s">
        <v>12</v>
      </c>
      <c r="M6" s="13">
        <v>-18.699851578842527</v>
      </c>
      <c r="N6" s="14" t="s">
        <v>13</v>
      </c>
      <c r="O6" s="9">
        <v>3.7314370886218304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-4100.8942430997113</v>
      </c>
      <c r="L7" s="39" t="s">
        <v>15</v>
      </c>
      <c r="M7" s="16">
        <f>SUM(M20:M84)</f>
        <v>1192.1786187843795</v>
      </c>
      <c r="N7" s="15" t="s">
        <v>15</v>
      </c>
      <c r="O7" s="37">
        <f>SUM(O20:O84)</f>
        <v>3532.7520053644953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-172.07338676132696</v>
      </c>
      <c r="L9" s="36" t="s">
        <v>18</v>
      </c>
      <c r="M9" s="11">
        <v>-4094.683768317776</v>
      </c>
      <c r="N9" s="10" t="s">
        <v>19</v>
      </c>
      <c r="O9" s="36">
        <v>4080.1806503527537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-172.26250820447589</v>
      </c>
      <c r="L10" s="9" t="s">
        <v>21</v>
      </c>
      <c r="M10" s="13">
        <v>359.8817761311812</v>
      </c>
      <c r="N10" s="12" t="s">
        <v>22</v>
      </c>
      <c r="O10" s="9">
        <v>359.96078980121916</v>
      </c>
      <c r="T10" s="52"/>
    </row>
    <row r="11" spans="1:21" ht="15.75" thickBot="1" x14ac:dyDescent="0.3">
      <c r="I11" s="34" t="s">
        <v>23</v>
      </c>
      <c r="J11" s="34">
        <f>J9-J10</f>
        <v>0.18912144314893453</v>
      </c>
      <c r="L11" s="38" t="s">
        <v>24</v>
      </c>
      <c r="M11" s="13">
        <v>-172.2416442949733</v>
      </c>
      <c r="N11" s="14" t="s">
        <v>25</v>
      </c>
      <c r="O11" s="9">
        <v>-172.05388966653396</v>
      </c>
    </row>
    <row r="12" spans="1:21" x14ac:dyDescent="0.25">
      <c r="I12" s="9"/>
      <c r="J12" s="9"/>
      <c r="L12" s="38" t="s">
        <v>26</v>
      </c>
      <c r="M12" s="13">
        <v>-18.606164632152481</v>
      </c>
      <c r="N12" s="14" t="s">
        <v>27</v>
      </c>
      <c r="O12" s="9">
        <v>3.3241666988811902</v>
      </c>
    </row>
    <row r="13" spans="1:21" ht="15.75" thickBot="1" x14ac:dyDescent="0.3">
      <c r="I13" s="9"/>
      <c r="J13" s="9"/>
      <c r="L13" s="39" t="s">
        <v>15</v>
      </c>
      <c r="M13" s="16">
        <f>SUM(M85:M149)</f>
        <v>785.8473882493347</v>
      </c>
      <c r="N13" s="15" t="s">
        <v>15</v>
      </c>
      <c r="O13" s="37">
        <f>SUM(O85:O149)</f>
        <v>3597.6543616375902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13518</v>
      </c>
      <c r="D20" s="17">
        <v>11237</v>
      </c>
      <c r="E20" s="17">
        <v>12984</v>
      </c>
      <c r="F20" s="17">
        <v>15296</v>
      </c>
      <c r="G20" s="24"/>
      <c r="H20" s="7"/>
      <c r="I20" s="25">
        <f t="shared" ref="I20:J51" si="0">C20-E20</f>
        <v>534</v>
      </c>
      <c r="J20" s="24">
        <f t="shared" si="0"/>
        <v>-4059</v>
      </c>
      <c r="K20" s="7"/>
      <c r="L20" s="25">
        <f>$M$3*SIN(2*PI()/$M$4*(AA20+$M$5))+$M$6</f>
        <v>526.62759693536645</v>
      </c>
      <c r="M20" s="17">
        <f t="shared" ref="M20:M83" si="1">(I20-L20)^2</f>
        <v>54.352326947418085</v>
      </c>
      <c r="N20" s="17">
        <f>$O$3*COS(2*PI()/$O$4*(AA20+$O$5))+$O$6</f>
        <v>-4051.5103707639087</v>
      </c>
      <c r="O20" s="24">
        <f t="shared" ref="O20:O83" si="2">(J20-N20)^2</f>
        <v>56.09454609411403</v>
      </c>
      <c r="P20" s="7"/>
      <c r="Q20" s="25">
        <f>I20-$J$4</f>
        <v>552.65300810549752</v>
      </c>
      <c r="R20" s="24">
        <f>J20-$J$3</f>
        <v>-4062.5278018937515</v>
      </c>
      <c r="S20" s="7"/>
      <c r="T20" s="25">
        <f>Q20/$J$7</f>
        <v>-0.13476402348961039</v>
      </c>
      <c r="U20" s="24">
        <f>R20/$J$6</f>
        <v>-0.99401440355127491</v>
      </c>
      <c r="V20" s="7"/>
      <c r="W20" s="25">
        <f>(T20-U20*SIN(-$J$11*PI()/180))/(COS(-$J$11*PI()/180))</f>
        <v>-0.13804580421216142</v>
      </c>
      <c r="X20" s="24">
        <f>IF(MOD(ATAN2(U20,W20)*180/PI()-$J$9+360,360)&gt;5,MOD(ATAN2(U20,W20)*180/PI()-$J$9+360,360)-360,MOD(ATAN2(U20,W20)*180/PI()-$J$9+360,360))</f>
        <v>-2.0115102426530029E-2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6.8848975734699669E-3</v>
      </c>
      <c r="AD20" s="17">
        <f ca="1">INDIRECT("AC"&amp;AE20)-AC20</f>
        <v>1.6609851082718091E-2</v>
      </c>
      <c r="AE20" s="17">
        <v>149</v>
      </c>
    </row>
    <row r="21" spans="1:31" s="17" customFormat="1" x14ac:dyDescent="0.25">
      <c r="A21" s="17">
        <v>1</v>
      </c>
      <c r="B21" s="17">
        <v>634</v>
      </c>
      <c r="C21" s="17">
        <v>13700</v>
      </c>
      <c r="D21" s="17">
        <v>11270</v>
      </c>
      <c r="E21" s="17">
        <v>12774</v>
      </c>
      <c r="F21" s="17">
        <v>15249</v>
      </c>
      <c r="G21" s="24"/>
      <c r="H21" s="7"/>
      <c r="I21" s="25">
        <f t="shared" si="0"/>
        <v>926</v>
      </c>
      <c r="J21" s="24">
        <f t="shared" si="0"/>
        <v>-3979</v>
      </c>
      <c r="K21" s="7"/>
      <c r="L21" s="25">
        <f t="shared" ref="L21:L84" si="3">$M$3*SIN(2*PI()/$M$4*(AA21+$M$5))+$M$6</f>
        <v>928.79223846002083</v>
      </c>
      <c r="M21" s="17">
        <f t="shared" si="1"/>
        <v>7.7965956176194746</v>
      </c>
      <c r="N21" s="17">
        <f t="shared" ref="N21:N84" si="4">$O$3*COS(2*PI()/$O$4*(AA21+$O$5))+$O$6</f>
        <v>-3975.6791948281711</v>
      </c>
      <c r="O21" s="24">
        <f t="shared" si="2"/>
        <v>11.027746989245248</v>
      </c>
      <c r="P21" s="7"/>
      <c r="Q21" s="25">
        <f t="shared" ref="Q21:Q84" si="5">I21-$J$4</f>
        <v>944.65300810549752</v>
      </c>
      <c r="R21" s="24">
        <f t="shared" ref="R21:R84" si="6">J21-$J$3</f>
        <v>-3982.5278018937515</v>
      </c>
      <c r="S21" s="7"/>
      <c r="T21" s="25">
        <f t="shared" ref="T21:T84" si="7">Q21/$J$7</f>
        <v>-0.23035293087477182</v>
      </c>
      <c r="U21" s="24">
        <f t="shared" ref="U21:U84" si="8">R21/$J$6</f>
        <v>-0.97444010002354686</v>
      </c>
      <c r="V21" s="7"/>
      <c r="W21" s="25">
        <f t="shared" ref="W21:W84" si="9">(T21-U21*SIN(-$J$11*PI()/180))/(COS(-$J$11*PI()/180))</f>
        <v>-0.23357062139452983</v>
      </c>
      <c r="X21" s="24">
        <f t="shared" ref="X21:X83" si="10">MOD(ATAN2(U21,W21)*180/PI()-$J$9+360,360)</f>
        <v>5.5527178562895756</v>
      </c>
      <c r="Y21" s="7"/>
      <c r="Z21" s="25">
        <f t="shared" ref="Z21:Z84" si="11">B21</f>
        <v>634</v>
      </c>
      <c r="AA21" s="17">
        <f>360/40000*Z21+AA20</f>
        <v>5.6789999999999994</v>
      </c>
      <c r="AB21" s="24">
        <f t="shared" ref="AB21:AB84" si="12">AA21*PI()/180</f>
        <v>9.9117248220757959E-2</v>
      </c>
      <c r="AC21" s="17">
        <f t="shared" ref="AC21:AC84" si="13">X21-AA21</f>
        <v>-0.12628214371042379</v>
      </c>
      <c r="AD21" s="17">
        <f t="shared" ref="AD21:AD83" ca="1" si="14">INDIRECT("AC"&amp;AE21)-AC21</f>
        <v>3.4809989983269674E-2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13913</v>
      </c>
      <c r="D22" s="17">
        <v>11337</v>
      </c>
      <c r="E22" s="17">
        <v>12592</v>
      </c>
      <c r="F22" s="17">
        <v>15202</v>
      </c>
      <c r="G22" s="24"/>
      <c r="H22" s="7"/>
      <c r="I22" s="25">
        <f t="shared" si="0"/>
        <v>1321</v>
      </c>
      <c r="J22" s="24">
        <f t="shared" si="0"/>
        <v>-3865</v>
      </c>
      <c r="K22" s="7"/>
      <c r="L22" s="25">
        <f t="shared" si="3"/>
        <v>1326.440286049813</v>
      </c>
      <c r="M22" s="17">
        <f t="shared" si="1"/>
        <v>29.596712303790365</v>
      </c>
      <c r="N22" s="17">
        <f>$O$3*COS(2*PI()/$O$4*(AA22+$O$5))+$O$6</f>
        <v>-3858.7067827087944</v>
      </c>
      <c r="O22" s="24">
        <f>(J22-N22)^2</f>
        <v>39.604583874328704</v>
      </c>
      <c r="P22" s="7"/>
      <c r="Q22" s="25">
        <f t="shared" si="5"/>
        <v>1339.6530081054975</v>
      </c>
      <c r="R22" s="24">
        <f t="shared" si="6"/>
        <v>-3868.5278018937515</v>
      </c>
      <c r="S22" s="7"/>
      <c r="T22" s="25">
        <f t="shared" si="7"/>
        <v>-0.32667338602053397</v>
      </c>
      <c r="U22" s="24">
        <f t="shared" si="8"/>
        <v>-0.94654671749653441</v>
      </c>
      <c r="V22" s="7"/>
      <c r="W22" s="25">
        <f t="shared" si="9"/>
        <v>-0.32979953067466106</v>
      </c>
      <c r="X22" s="24">
        <f t="shared" si="10"/>
        <v>11.282946307771226</v>
      </c>
      <c r="Y22" s="7"/>
      <c r="Z22" s="25">
        <f t="shared" si="11"/>
        <v>642</v>
      </c>
      <c r="AA22" s="17">
        <f t="shared" ref="AA22:AA85" si="15">360/40000*Z22+AA21</f>
        <v>11.456999999999999</v>
      </c>
      <c r="AB22" s="24">
        <f t="shared" si="12"/>
        <v>0.1999623724009903</v>
      </c>
      <c r="AC22" s="17">
        <f t="shared" si="13"/>
        <v>-0.17405369222877276</v>
      </c>
      <c r="AD22" s="17">
        <f t="shared" ca="1" si="14"/>
        <v>7.1659678072091282E-2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14096</v>
      </c>
      <c r="D23" s="17">
        <v>11409</v>
      </c>
      <c r="E23" s="17">
        <v>12395</v>
      </c>
      <c r="F23" s="17">
        <v>15116</v>
      </c>
      <c r="G23" s="24"/>
      <c r="H23" s="7"/>
      <c r="I23" s="25">
        <f t="shared" si="0"/>
        <v>1701</v>
      </c>
      <c r="J23" s="24">
        <f t="shared" si="0"/>
        <v>-3707</v>
      </c>
      <c r="K23" s="7"/>
      <c r="L23" s="25">
        <f t="shared" si="3"/>
        <v>1703.9689508414151</v>
      </c>
      <c r="M23" s="17">
        <f t="shared" si="1"/>
        <v>8.8146690987394773</v>
      </c>
      <c r="N23" s="17">
        <f t="shared" si="4"/>
        <v>-3705.4820454416622</v>
      </c>
      <c r="O23" s="24">
        <f t="shared" si="2"/>
        <v>2.3041860411785229</v>
      </c>
      <c r="P23" s="7"/>
      <c r="Q23" s="25">
        <f t="shared" si="5"/>
        <v>1719.6530081054975</v>
      </c>
      <c r="R23" s="24">
        <f t="shared" si="6"/>
        <v>-3710.5278018937515</v>
      </c>
      <c r="S23" s="7"/>
      <c r="T23" s="25">
        <f t="shared" si="7"/>
        <v>-0.4193361023632925</v>
      </c>
      <c r="U23" s="24">
        <f t="shared" si="8"/>
        <v>-0.90788746802927156</v>
      </c>
      <c r="V23" s="7"/>
      <c r="W23" s="25">
        <f t="shared" si="9"/>
        <v>-0.42233514521063337</v>
      </c>
      <c r="X23" s="24">
        <f t="shared" si="10"/>
        <v>17.020503816122414</v>
      </c>
      <c r="Y23" s="7"/>
      <c r="Z23" s="25">
        <f t="shared" si="11"/>
        <v>631</v>
      </c>
      <c r="AA23" s="17">
        <f t="shared" si="15"/>
        <v>17.135999999999999</v>
      </c>
      <c r="AB23" s="24">
        <f t="shared" si="12"/>
        <v>0.29907962062174831</v>
      </c>
      <c r="AC23" s="17">
        <f t="shared" si="13"/>
        <v>-0.11549618387758542</v>
      </c>
      <c r="AD23" s="17">
        <f t="shared" ca="1" si="14"/>
        <v>8.9710760567491832E-3</v>
      </c>
      <c r="AE23" s="17">
        <v>146</v>
      </c>
    </row>
    <row r="24" spans="1:31" s="17" customFormat="1" x14ac:dyDescent="0.25">
      <c r="A24" s="17">
        <v>4</v>
      </c>
      <c r="B24" s="17">
        <v>620</v>
      </c>
      <c r="C24" s="17">
        <v>14269</v>
      </c>
      <c r="D24" s="17">
        <v>11504</v>
      </c>
      <c r="E24" s="17">
        <v>12215</v>
      </c>
      <c r="F24" s="17">
        <v>15025</v>
      </c>
      <c r="G24" s="24"/>
      <c r="H24" s="7"/>
      <c r="I24" s="25">
        <f t="shared" si="0"/>
        <v>2054</v>
      </c>
      <c r="J24" s="24">
        <f t="shared" si="0"/>
        <v>-3521</v>
      </c>
      <c r="K24" s="7"/>
      <c r="L24" s="25">
        <f t="shared" si="3"/>
        <v>2058.4548007380563</v>
      </c>
      <c r="M24" s="17">
        <f t="shared" si="1"/>
        <v>19.845249615786887</v>
      </c>
      <c r="N24" s="17">
        <f t="shared" si="4"/>
        <v>-3519.4504812612931</v>
      </c>
      <c r="O24" s="24">
        <f t="shared" si="2"/>
        <v>2.4010083216037152</v>
      </c>
      <c r="P24" s="7"/>
      <c r="Q24" s="25">
        <f t="shared" si="5"/>
        <v>2072.6530081054975</v>
      </c>
      <c r="R24" s="24">
        <f t="shared" si="6"/>
        <v>-3524.5278018937515</v>
      </c>
      <c r="S24" s="7"/>
      <c r="T24" s="25">
        <f t="shared" si="7"/>
        <v>-0.50541488886064456</v>
      </c>
      <c r="U24" s="24">
        <f t="shared" si="8"/>
        <v>-0.86237721232730402</v>
      </c>
      <c r="V24" s="7"/>
      <c r="W24" s="25">
        <f t="shared" si="9"/>
        <v>-0.50826418020652919</v>
      </c>
      <c r="X24" s="24">
        <f t="shared" si="10"/>
        <v>22.587451249472338</v>
      </c>
      <c r="Y24" s="7"/>
      <c r="Z24" s="25">
        <f t="shared" si="11"/>
        <v>620</v>
      </c>
      <c r="AA24" s="17">
        <f t="shared" si="15"/>
        <v>22.715999999999998</v>
      </c>
      <c r="AB24" s="24">
        <f t="shared" si="12"/>
        <v>0.39646899288303183</v>
      </c>
      <c r="AC24" s="17">
        <f t="shared" si="13"/>
        <v>-0.12854875052765991</v>
      </c>
      <c r="AD24" s="17">
        <f t="shared" ca="1" si="14"/>
        <v>8.9130151554211778E-2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14442</v>
      </c>
      <c r="D25" s="17">
        <v>11616</v>
      </c>
      <c r="E25" s="17">
        <v>12055</v>
      </c>
      <c r="F25" s="17">
        <v>14921</v>
      </c>
      <c r="G25" s="24"/>
      <c r="H25" s="7"/>
      <c r="I25" s="25">
        <f t="shared" si="0"/>
        <v>2387</v>
      </c>
      <c r="J25" s="24">
        <f t="shared" si="0"/>
        <v>-3305</v>
      </c>
      <c r="K25" s="7"/>
      <c r="L25" s="25">
        <f t="shared" si="3"/>
        <v>2391.6741099637893</v>
      </c>
      <c r="M25" s="17">
        <f t="shared" si="1"/>
        <v>21.847303953594466</v>
      </c>
      <c r="N25" s="17">
        <f t="shared" si="4"/>
        <v>-3301.164078797502</v>
      </c>
      <c r="O25" s="24">
        <f t="shared" si="2"/>
        <v>14.714291471773372</v>
      </c>
      <c r="P25" s="7"/>
      <c r="Q25" s="25">
        <f t="shared" si="5"/>
        <v>2405.6530081054975</v>
      </c>
      <c r="R25" s="24">
        <f t="shared" si="6"/>
        <v>-3308.5278018937515</v>
      </c>
      <c r="S25" s="7"/>
      <c r="T25" s="25">
        <f t="shared" si="7"/>
        <v>-0.58661669028732499</v>
      </c>
      <c r="U25" s="24">
        <f t="shared" si="8"/>
        <v>-0.80952659280243833</v>
      </c>
      <c r="V25" s="7"/>
      <c r="W25" s="25">
        <f t="shared" si="9"/>
        <v>-0.58929197446248671</v>
      </c>
      <c r="X25" s="24">
        <f t="shared" si="10"/>
        <v>28.125997886632945</v>
      </c>
      <c r="Y25" s="7"/>
      <c r="Z25" s="25">
        <f t="shared" si="11"/>
        <v>617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-0.1430021133670536</v>
      </c>
      <c r="AD25" s="17">
        <f t="shared" ca="1" si="14"/>
        <v>0.12594479616119258</v>
      </c>
      <c r="AE25" s="17">
        <v>144</v>
      </c>
    </row>
    <row r="26" spans="1:31" s="17" customFormat="1" x14ac:dyDescent="0.25">
      <c r="A26" s="17">
        <v>6</v>
      </c>
      <c r="B26" s="17">
        <v>613</v>
      </c>
      <c r="C26" s="17">
        <v>14601</v>
      </c>
      <c r="D26" s="17">
        <v>11740</v>
      </c>
      <c r="E26" s="17">
        <v>11900</v>
      </c>
      <c r="F26" s="17">
        <v>14798</v>
      </c>
      <c r="G26" s="24"/>
      <c r="H26" s="7"/>
      <c r="I26" s="25">
        <f t="shared" si="0"/>
        <v>2701</v>
      </c>
      <c r="J26" s="24">
        <f t="shared" si="0"/>
        <v>-3058</v>
      </c>
      <c r="K26" s="7"/>
      <c r="L26" s="25">
        <f t="shared" si="3"/>
        <v>2700.3203505378633</v>
      </c>
      <c r="M26" s="17">
        <f t="shared" si="1"/>
        <v>0.46192339138269833</v>
      </c>
      <c r="N26" s="17">
        <f t="shared" si="4"/>
        <v>-3053.5663812038247</v>
      </c>
      <c r="O26" s="24">
        <f t="shared" si="2"/>
        <v>19.656975629799128</v>
      </c>
      <c r="P26" s="7"/>
      <c r="Q26" s="25">
        <f t="shared" si="5"/>
        <v>2719.6530081054975</v>
      </c>
      <c r="R26" s="24">
        <f t="shared" si="6"/>
        <v>-3061.5278018937515</v>
      </c>
      <c r="S26" s="7"/>
      <c r="T26" s="25">
        <f t="shared" si="7"/>
        <v>-0.66318535589686756</v>
      </c>
      <c r="U26" s="24">
        <f t="shared" si="8"/>
        <v>-0.74909093066057808</v>
      </c>
      <c r="V26" s="7"/>
      <c r="W26" s="25">
        <f t="shared" si="9"/>
        <v>-0.66566157092373479</v>
      </c>
      <c r="X26" s="24">
        <f t="shared" si="10"/>
        <v>33.698506269409108</v>
      </c>
      <c r="Y26" s="7"/>
      <c r="Z26" s="25">
        <f t="shared" si="11"/>
        <v>613</v>
      </c>
      <c r="AA26" s="17">
        <f t="shared" si="15"/>
        <v>33.786000000000001</v>
      </c>
      <c r="AB26" s="24">
        <f t="shared" si="12"/>
        <v>0.5896769410788042</v>
      </c>
      <c r="AC26" s="17">
        <f t="shared" si="13"/>
        <v>-8.7493730590892937E-2</v>
      </c>
      <c r="AD26" s="17">
        <f t="shared" ca="1" si="14"/>
        <v>5.2596199011951228E-2</v>
      </c>
      <c r="AE26" s="17">
        <v>143</v>
      </c>
    </row>
    <row r="27" spans="1:31" s="17" customFormat="1" x14ac:dyDescent="0.25">
      <c r="A27" s="17">
        <v>7</v>
      </c>
      <c r="B27" s="17">
        <v>622</v>
      </c>
      <c r="C27" s="17">
        <v>14736</v>
      </c>
      <c r="D27" s="17">
        <v>11883</v>
      </c>
      <c r="E27" s="17">
        <v>11755</v>
      </c>
      <c r="F27" s="17">
        <v>14652</v>
      </c>
      <c r="G27" s="24"/>
      <c r="H27" s="7"/>
      <c r="I27" s="25">
        <f t="shared" si="0"/>
        <v>2981</v>
      </c>
      <c r="J27" s="24">
        <f t="shared" si="0"/>
        <v>-2769</v>
      </c>
      <c r="K27" s="7"/>
      <c r="L27" s="25">
        <f t="shared" si="3"/>
        <v>2987.7188356995521</v>
      </c>
      <c r="M27" s="17">
        <f t="shared" si="1"/>
        <v>45.142753157575399</v>
      </c>
      <c r="N27" s="17">
        <f t="shared" si="4"/>
        <v>-2773.3912170312492</v>
      </c>
      <c r="O27" s="24">
        <f t="shared" si="2"/>
        <v>19.282787015533021</v>
      </c>
      <c r="P27" s="7"/>
      <c r="Q27" s="25">
        <f t="shared" si="5"/>
        <v>2999.6530081054975</v>
      </c>
      <c r="R27" s="24">
        <f t="shared" si="6"/>
        <v>-2772.5278018937515</v>
      </c>
      <c r="S27" s="7"/>
      <c r="T27" s="25">
        <f t="shared" si="7"/>
        <v>-0.73146314688626868</v>
      </c>
      <c r="U27" s="24">
        <f t="shared" si="8"/>
        <v>-0.67837875916666068</v>
      </c>
      <c r="V27" s="7"/>
      <c r="W27" s="25">
        <f t="shared" si="9"/>
        <v>-0.73370632685745285</v>
      </c>
      <c r="X27" s="24">
        <f t="shared" si="10"/>
        <v>39.317171816081668</v>
      </c>
      <c r="Y27" s="7"/>
      <c r="Z27" s="25">
        <f t="shared" si="11"/>
        <v>622</v>
      </c>
      <c r="AA27" s="17">
        <f t="shared" si="15"/>
        <v>39.384</v>
      </c>
      <c r="AB27" s="24">
        <f t="shared" si="12"/>
        <v>0.68738047260544677</v>
      </c>
      <c r="AC27" s="17">
        <f t="shared" si="13"/>
        <v>-6.6828183918332229E-2</v>
      </c>
      <c r="AD27" s="17">
        <f t="shared" ca="1" si="14"/>
        <v>3.3477766647806106E-2</v>
      </c>
      <c r="AE27" s="17">
        <v>142</v>
      </c>
    </row>
    <row r="28" spans="1:31" s="17" customFormat="1" x14ac:dyDescent="0.25">
      <c r="A28" s="17">
        <v>8</v>
      </c>
      <c r="B28" s="17">
        <v>626</v>
      </c>
      <c r="C28" s="17">
        <v>14872</v>
      </c>
      <c r="D28" s="17">
        <v>12036</v>
      </c>
      <c r="E28" s="17">
        <v>11624</v>
      </c>
      <c r="F28" s="17">
        <v>14497</v>
      </c>
      <c r="G28" s="24"/>
      <c r="H28" s="7"/>
      <c r="I28" s="25">
        <f t="shared" si="0"/>
        <v>3248</v>
      </c>
      <c r="J28" s="24">
        <f t="shared" si="0"/>
        <v>-2461</v>
      </c>
      <c r="K28" s="7"/>
      <c r="L28" s="25">
        <f t="shared" si="3"/>
        <v>3247.9864367936752</v>
      </c>
      <c r="M28" s="17">
        <f t="shared" si="1"/>
        <v>1.8396056580804405E-4</v>
      </c>
      <c r="N28" s="17">
        <f t="shared" si="4"/>
        <v>-2464.6720313070236</v>
      </c>
      <c r="O28" s="24">
        <f t="shared" si="2"/>
        <v>13.483813919761774</v>
      </c>
      <c r="P28" s="7"/>
      <c r="Q28" s="25">
        <f t="shared" si="5"/>
        <v>3266.6530081054975</v>
      </c>
      <c r="R28" s="24">
        <f t="shared" si="6"/>
        <v>-2464.5278018937515</v>
      </c>
      <c r="S28" s="7"/>
      <c r="T28" s="25">
        <f t="shared" si="7"/>
        <v>-0.79657089757973321</v>
      </c>
      <c r="U28" s="24">
        <f t="shared" si="8"/>
        <v>-0.60301769058490784</v>
      </c>
      <c r="V28" s="7"/>
      <c r="W28" s="25">
        <f t="shared" si="9"/>
        <v>-0.79856568012856455</v>
      </c>
      <c r="X28" s="24">
        <f t="shared" si="10"/>
        <v>45.015985097596399</v>
      </c>
      <c r="Y28" s="7"/>
      <c r="Z28" s="25">
        <f t="shared" si="11"/>
        <v>626</v>
      </c>
      <c r="AA28" s="17">
        <f t="shared" si="15"/>
        <v>45.018000000000001</v>
      </c>
      <c r="AB28" s="24">
        <f t="shared" si="12"/>
        <v>0.78571232266280733</v>
      </c>
      <c r="AC28" s="17">
        <f t="shared" si="13"/>
        <v>-2.0149024036015817E-3</v>
      </c>
      <c r="AD28" s="17">
        <f t="shared" ca="1" si="14"/>
        <v>-1.3466583283687328E-2</v>
      </c>
      <c r="AE28" s="17">
        <v>141</v>
      </c>
    </row>
    <row r="29" spans="1:31" s="17" customFormat="1" x14ac:dyDescent="0.25">
      <c r="A29" s="17">
        <v>9</v>
      </c>
      <c r="B29" s="17">
        <v>630</v>
      </c>
      <c r="C29" s="17">
        <v>14990</v>
      </c>
      <c r="D29" s="17">
        <v>12202</v>
      </c>
      <c r="E29" s="17">
        <v>11506</v>
      </c>
      <c r="F29" s="17">
        <v>14330</v>
      </c>
      <c r="G29" s="24"/>
      <c r="H29" s="7"/>
      <c r="I29" s="25">
        <f t="shared" si="0"/>
        <v>3484</v>
      </c>
      <c r="J29" s="24">
        <f t="shared" si="0"/>
        <v>-2128</v>
      </c>
      <c r="K29" s="7"/>
      <c r="L29" s="25">
        <f t="shared" si="3"/>
        <v>3478.0263641165957</v>
      </c>
      <c r="M29" s="17">
        <f t="shared" si="1"/>
        <v>35.684325667495628</v>
      </c>
      <c r="N29" s="17">
        <f t="shared" si="4"/>
        <v>-2129.9069878681657</v>
      </c>
      <c r="O29" s="24">
        <f t="shared" si="2"/>
        <v>3.6366027293313246</v>
      </c>
      <c r="P29" s="7"/>
      <c r="Q29" s="25">
        <f t="shared" si="5"/>
        <v>3502.6530081054975</v>
      </c>
      <c r="R29" s="24">
        <f t="shared" si="6"/>
        <v>-2131.5278018937515</v>
      </c>
      <c r="S29" s="7"/>
      <c r="T29" s="25">
        <f t="shared" si="7"/>
        <v>-0.85411932141365687</v>
      </c>
      <c r="U29" s="24">
        <f t="shared" si="8"/>
        <v>-0.52153965215073994</v>
      </c>
      <c r="V29" s="7"/>
      <c r="W29" s="25">
        <f t="shared" si="9"/>
        <v>-0.85584547444197701</v>
      </c>
      <c r="X29" s="24">
        <f t="shared" si="10"/>
        <v>50.715871149068789</v>
      </c>
      <c r="Y29" s="7"/>
      <c r="Z29" s="25">
        <f t="shared" si="11"/>
        <v>630</v>
      </c>
      <c r="AA29" s="17">
        <f t="shared" si="15"/>
        <v>50.688000000000002</v>
      </c>
      <c r="AB29" s="24">
        <f t="shared" si="12"/>
        <v>0.88467249125088587</v>
      </c>
      <c r="AC29" s="17">
        <f t="shared" si="13"/>
        <v>2.7871149068786849E-2</v>
      </c>
      <c r="AD29" s="17">
        <f t="shared" ca="1" si="14"/>
        <v>9.701570340695298E-3</v>
      </c>
      <c r="AE29" s="17">
        <v>140</v>
      </c>
    </row>
    <row r="30" spans="1:31" s="17" customFormat="1" x14ac:dyDescent="0.25">
      <c r="A30" s="17">
        <v>10</v>
      </c>
      <c r="B30" s="17">
        <v>638</v>
      </c>
      <c r="C30" s="17">
        <v>15089</v>
      </c>
      <c r="D30" s="17">
        <v>12385</v>
      </c>
      <c r="E30" s="17">
        <v>11413</v>
      </c>
      <c r="F30" s="17">
        <v>14153</v>
      </c>
      <c r="G30" s="24"/>
      <c r="H30" s="7"/>
      <c r="I30" s="25">
        <f t="shared" si="0"/>
        <v>3676</v>
      </c>
      <c r="J30" s="24">
        <f t="shared" si="0"/>
        <v>-1768</v>
      </c>
      <c r="K30" s="7"/>
      <c r="L30" s="25">
        <f t="shared" si="3"/>
        <v>3676.0843088534803</v>
      </c>
      <c r="M30" s="17">
        <f t="shared" si="1"/>
        <v>7.1079827751545756E-3</v>
      </c>
      <c r="N30" s="17">
        <f t="shared" si="4"/>
        <v>-1769.6260256616615</v>
      </c>
      <c r="O30" s="24">
        <f t="shared" si="2"/>
        <v>2.6439594523817682</v>
      </c>
      <c r="P30" s="7"/>
      <c r="Q30" s="25">
        <f t="shared" si="5"/>
        <v>3694.6530081054975</v>
      </c>
      <c r="R30" s="24">
        <f t="shared" si="6"/>
        <v>-1771.5278018937515</v>
      </c>
      <c r="S30" s="7"/>
      <c r="T30" s="25">
        <f t="shared" si="7"/>
        <v>-0.90093837809210331</v>
      </c>
      <c r="U30" s="24">
        <f t="shared" si="8"/>
        <v>-0.43345528627596391</v>
      </c>
      <c r="V30" s="7"/>
      <c r="W30" s="25">
        <f t="shared" si="9"/>
        <v>-0.90237403695910678</v>
      </c>
      <c r="X30" s="24">
        <f t="shared" si="10"/>
        <v>56.416089035642983</v>
      </c>
      <c r="Y30" s="7"/>
      <c r="Z30" s="25">
        <f t="shared" si="11"/>
        <v>638</v>
      </c>
      <c r="AA30" s="17">
        <f t="shared" si="15"/>
        <v>56.43</v>
      </c>
      <c r="AB30" s="24">
        <f t="shared" si="12"/>
        <v>0.98488929690040017</v>
      </c>
      <c r="AC30" s="17">
        <f t="shared" si="13"/>
        <v>-1.3910964357016553E-2</v>
      </c>
      <c r="AD30" s="17">
        <f t="shared" ca="1" si="14"/>
        <v>8.4106518385638651E-2</v>
      </c>
      <c r="AE30" s="17">
        <v>139</v>
      </c>
    </row>
    <row r="31" spans="1:31" s="17" customFormat="1" x14ac:dyDescent="0.25">
      <c r="A31" s="17">
        <v>11</v>
      </c>
      <c r="B31" s="17">
        <v>635</v>
      </c>
      <c r="C31" s="17">
        <v>15172</v>
      </c>
      <c r="D31" s="17">
        <v>12576</v>
      </c>
      <c r="E31" s="17">
        <v>11335</v>
      </c>
      <c r="F31" s="17">
        <v>13968</v>
      </c>
      <c r="G31" s="24"/>
      <c r="H31" s="7"/>
      <c r="I31" s="25">
        <f t="shared" si="0"/>
        <v>3837</v>
      </c>
      <c r="J31" s="24">
        <f t="shared" si="0"/>
        <v>-1392</v>
      </c>
      <c r="K31" s="7"/>
      <c r="L31" s="25">
        <f t="shared" si="3"/>
        <v>3836.3721074633268</v>
      </c>
      <c r="M31" s="17">
        <f t="shared" si="1"/>
        <v>0.39424903760996072</v>
      </c>
      <c r="N31" s="17">
        <f t="shared" si="4"/>
        <v>-1393.3609453470553</v>
      </c>
      <c r="O31" s="24">
        <f t="shared" si="2"/>
        <v>1.8521722376716043</v>
      </c>
      <c r="P31" s="7"/>
      <c r="Q31" s="25">
        <f t="shared" si="5"/>
        <v>3855.6530081054975</v>
      </c>
      <c r="R31" s="24">
        <f t="shared" si="6"/>
        <v>-1395.5278018937515</v>
      </c>
      <c r="S31" s="7"/>
      <c r="T31" s="25">
        <f t="shared" si="7"/>
        <v>-0.94019810791100888</v>
      </c>
      <c r="U31" s="24">
        <f t="shared" si="8"/>
        <v>-0.34145605969564224</v>
      </c>
      <c r="V31" s="7"/>
      <c r="W31" s="25">
        <f t="shared" si="9"/>
        <v>-0.94133030924890237</v>
      </c>
      <c r="X31" s="24">
        <f t="shared" si="10"/>
        <v>62.135765926776457</v>
      </c>
      <c r="Y31" s="7"/>
      <c r="Z31" s="25">
        <f t="shared" si="11"/>
        <v>635</v>
      </c>
      <c r="AA31" s="17">
        <f t="shared" si="15"/>
        <v>62.144999999999996</v>
      </c>
      <c r="AB31" s="24">
        <f t="shared" si="12"/>
        <v>1.0846348636518759</v>
      </c>
      <c r="AC31" s="17">
        <f t="shared" si="13"/>
        <v>-9.2340732235385303E-3</v>
      </c>
      <c r="AD31" s="17">
        <f t="shared" ca="1" si="14"/>
        <v>7.2197331243351925E-2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15228</v>
      </c>
      <c r="D32" s="17">
        <v>12763</v>
      </c>
      <c r="E32" s="17">
        <v>11269</v>
      </c>
      <c r="F32" s="17">
        <v>13769</v>
      </c>
      <c r="G32" s="24"/>
      <c r="H32" s="7"/>
      <c r="I32" s="25">
        <f t="shared" si="0"/>
        <v>3959</v>
      </c>
      <c r="J32" s="24">
        <f t="shared" si="0"/>
        <v>-1006</v>
      </c>
      <c r="K32" s="7"/>
      <c r="L32" s="25">
        <f t="shared" si="3"/>
        <v>3957.3417893843452</v>
      </c>
      <c r="M32" s="17">
        <f t="shared" si="1"/>
        <v>2.7496624458701131</v>
      </c>
      <c r="N32" s="17">
        <f t="shared" si="4"/>
        <v>-1006.9454024178066</v>
      </c>
      <c r="O32" s="24">
        <f t="shared" si="2"/>
        <v>0.89378573159452068</v>
      </c>
      <c r="P32" s="7"/>
      <c r="Q32" s="25">
        <f t="shared" si="5"/>
        <v>3977.6530081054975</v>
      </c>
      <c r="R32" s="24">
        <f t="shared" si="6"/>
        <v>-1009.5278018937515</v>
      </c>
      <c r="S32" s="7"/>
      <c r="T32" s="25">
        <f t="shared" si="7"/>
        <v>-0.96994771684210501</v>
      </c>
      <c r="U32" s="24">
        <f t="shared" si="8"/>
        <v>-0.2470100451743546</v>
      </c>
      <c r="V32" s="7"/>
      <c r="W32" s="25">
        <f t="shared" si="9"/>
        <v>-0.97076833247611838</v>
      </c>
      <c r="X32" s="24">
        <f t="shared" si="10"/>
        <v>67.797535966219698</v>
      </c>
      <c r="Y32" s="7"/>
      <c r="Z32" s="25">
        <f t="shared" si="11"/>
        <v>629</v>
      </c>
      <c r="AA32" s="17">
        <f t="shared" si="15"/>
        <v>67.805999999999997</v>
      </c>
      <c r="AB32" s="24">
        <f t="shared" si="12"/>
        <v>1.1834379526072749</v>
      </c>
      <c r="AC32" s="17">
        <f t="shared" si="13"/>
        <v>-8.4640337802994736E-3</v>
      </c>
      <c r="AD32" s="17">
        <f t="shared" ca="1" si="14"/>
        <v>6.3319079400855571E-2</v>
      </c>
      <c r="AE32" s="17">
        <v>137</v>
      </c>
    </row>
    <row r="33" spans="1:31" s="17" customFormat="1" x14ac:dyDescent="0.25">
      <c r="A33" s="17">
        <v>13</v>
      </c>
      <c r="B33" s="17">
        <v>602</v>
      </c>
      <c r="C33" s="17">
        <v>15279</v>
      </c>
      <c r="D33" s="17">
        <v>12959</v>
      </c>
      <c r="E33" s="17">
        <v>11236</v>
      </c>
      <c r="F33" s="17">
        <v>13587</v>
      </c>
      <c r="G33" s="24"/>
      <c r="H33" s="7"/>
      <c r="I33" s="25">
        <f t="shared" si="0"/>
        <v>4043</v>
      </c>
      <c r="J33" s="24">
        <f t="shared" si="0"/>
        <v>-628</v>
      </c>
      <c r="K33" s="7"/>
      <c r="L33" s="25">
        <f t="shared" si="3"/>
        <v>4036.7844682749992</v>
      </c>
      <c r="M33" s="17">
        <f t="shared" si="1"/>
        <v>38.632834624491437</v>
      </c>
      <c r="N33" s="17">
        <f t="shared" si="4"/>
        <v>-627.83165241817358</v>
      </c>
      <c r="O33" s="24">
        <f t="shared" si="2"/>
        <v>2.8340908306804583E-2</v>
      </c>
      <c r="P33" s="7"/>
      <c r="Q33" s="25">
        <f t="shared" si="5"/>
        <v>4061.6530081054975</v>
      </c>
      <c r="R33" s="24">
        <f t="shared" si="6"/>
        <v>-631.52780189375153</v>
      </c>
      <c r="S33" s="7"/>
      <c r="T33" s="25">
        <f t="shared" si="7"/>
        <v>-0.9904310541389254</v>
      </c>
      <c r="U33" s="24">
        <f t="shared" si="8"/>
        <v>-0.15452146100583972</v>
      </c>
      <c r="V33" s="7"/>
      <c r="W33" s="25">
        <f t="shared" si="9"/>
        <v>-0.990946494683421</v>
      </c>
      <c r="X33" s="24">
        <f t="shared" si="10"/>
        <v>73.210447010752944</v>
      </c>
      <c r="Y33" s="7"/>
      <c r="Z33" s="25">
        <f t="shared" si="11"/>
        <v>602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-1.3552989247045844E-2</v>
      </c>
      <c r="AD33" s="17">
        <f t="shared" ca="1" si="14"/>
        <v>1.7825115919578138E-2</v>
      </c>
      <c r="AE33" s="17">
        <v>136</v>
      </c>
    </row>
    <row r="34" spans="1:31" s="17" customFormat="1" x14ac:dyDescent="0.25">
      <c r="A34" s="17">
        <v>14</v>
      </c>
      <c r="B34" s="17">
        <v>611</v>
      </c>
      <c r="C34" s="17">
        <v>15289</v>
      </c>
      <c r="D34" s="17">
        <v>13149</v>
      </c>
      <c r="E34" s="17">
        <v>11205</v>
      </c>
      <c r="F34" s="17">
        <v>13384</v>
      </c>
      <c r="G34" s="24"/>
      <c r="H34" s="7"/>
      <c r="I34" s="25">
        <f t="shared" si="0"/>
        <v>4084</v>
      </c>
      <c r="J34" s="24">
        <f t="shared" si="0"/>
        <v>-235</v>
      </c>
      <c r="K34" s="7"/>
      <c r="L34" s="25">
        <f t="shared" si="3"/>
        <v>4080.3332137214547</v>
      </c>
      <c r="M34" s="17">
        <f t="shared" si="1"/>
        <v>13.445321612527795</v>
      </c>
      <c r="N34" s="17">
        <f t="shared" si="4"/>
        <v>-237.29651239875815</v>
      </c>
      <c r="O34" s="24">
        <f t="shared" si="2"/>
        <v>5.2739691976499286</v>
      </c>
      <c r="P34" s="7"/>
      <c r="Q34" s="25">
        <f t="shared" si="5"/>
        <v>4102.6530081054971</v>
      </c>
      <c r="R34" s="24">
        <f t="shared" si="6"/>
        <v>-238.5278018937515</v>
      </c>
      <c r="S34" s="7"/>
      <c r="T34" s="25">
        <f t="shared" si="7"/>
        <v>-1.0004288735338018</v>
      </c>
      <c r="U34" s="24">
        <f t="shared" si="8"/>
        <v>-5.8362694925875855E-2</v>
      </c>
      <c r="V34" s="7"/>
      <c r="W34" s="25">
        <f t="shared" si="9"/>
        <v>-1.0006269673168633</v>
      </c>
      <c r="X34" s="24">
        <f t="shared" si="10"/>
        <v>78.735327747066606</v>
      </c>
      <c r="Y34" s="7"/>
      <c r="Z34" s="25">
        <f t="shared" si="11"/>
        <v>611</v>
      </c>
      <c r="AA34" s="17">
        <f t="shared" si="15"/>
        <v>78.722999999999985</v>
      </c>
      <c r="AB34" s="24">
        <f t="shared" si="12"/>
        <v>1.3739755470474957</v>
      </c>
      <c r="AC34" s="17">
        <f t="shared" si="13"/>
        <v>1.2327747066620987E-2</v>
      </c>
      <c r="AD34" s="17">
        <f t="shared" ca="1" si="14"/>
        <v>-3.716112431712304E-2</v>
      </c>
      <c r="AE34" s="17">
        <v>135</v>
      </c>
    </row>
    <row r="35" spans="1:31" s="17" customFormat="1" x14ac:dyDescent="0.25">
      <c r="A35" s="17">
        <v>15</v>
      </c>
      <c r="B35" s="17">
        <v>622</v>
      </c>
      <c r="C35" s="17">
        <v>15302</v>
      </c>
      <c r="D35" s="17">
        <v>13350</v>
      </c>
      <c r="E35" s="17">
        <v>11210</v>
      </c>
      <c r="F35" s="17">
        <v>13193</v>
      </c>
      <c r="G35" s="24"/>
      <c r="H35" s="7"/>
      <c r="I35" s="25">
        <f t="shared" si="0"/>
        <v>4092</v>
      </c>
      <c r="J35" s="24">
        <f t="shared" si="0"/>
        <v>157</v>
      </c>
      <c r="K35" s="7"/>
      <c r="L35" s="25">
        <f t="shared" si="3"/>
        <v>4085.8848213528445</v>
      </c>
      <c r="M35" s="17">
        <f t="shared" si="1"/>
        <v>37.39540988662678</v>
      </c>
      <c r="N35" s="17">
        <f t="shared" si="4"/>
        <v>162.52627092716375</v>
      </c>
      <c r="O35" s="24">
        <f t="shared" si="2"/>
        <v>30.539670360415297</v>
      </c>
      <c r="P35" s="7"/>
      <c r="Q35" s="25">
        <f t="shared" si="5"/>
        <v>4110.6530081054971</v>
      </c>
      <c r="R35" s="24">
        <f t="shared" si="6"/>
        <v>153.4721981062485</v>
      </c>
      <c r="S35" s="7"/>
      <c r="T35" s="25">
        <f t="shared" si="7"/>
        <v>-1.0023796675620704</v>
      </c>
      <c r="U35" s="24">
        <f t="shared" si="8"/>
        <v>3.7551392359991408E-2</v>
      </c>
      <c r="V35" s="7"/>
      <c r="W35" s="25">
        <f t="shared" si="9"/>
        <v>-1.0022611783831221</v>
      </c>
      <c r="X35" s="24">
        <f t="shared" si="10"/>
        <v>84.219065402455101</v>
      </c>
      <c r="Y35" s="7"/>
      <c r="Z35" s="25">
        <f t="shared" si="11"/>
        <v>622</v>
      </c>
      <c r="AA35" s="17">
        <f t="shared" si="15"/>
        <v>84.320999999999984</v>
      </c>
      <c r="AB35" s="24">
        <f t="shared" si="12"/>
        <v>1.4716790785741385</v>
      </c>
      <c r="AC35" s="17">
        <f t="shared" si="13"/>
        <v>-0.10193459754488288</v>
      </c>
      <c r="AD35" s="17">
        <f t="shared" ca="1" si="14"/>
        <v>3.9380300924904077E-2</v>
      </c>
      <c r="AE35" s="17">
        <v>134</v>
      </c>
    </row>
    <row r="36" spans="1:31" s="17" customFormat="1" x14ac:dyDescent="0.25">
      <c r="A36" s="17">
        <v>16</v>
      </c>
      <c r="B36" s="17">
        <v>630</v>
      </c>
      <c r="C36" s="17">
        <v>15274</v>
      </c>
      <c r="D36" s="17">
        <v>13547</v>
      </c>
      <c r="E36" s="17">
        <v>11226</v>
      </c>
      <c r="F36" s="17">
        <v>12988</v>
      </c>
      <c r="G36" s="24"/>
      <c r="H36" s="7"/>
      <c r="I36" s="25">
        <f t="shared" si="0"/>
        <v>4048</v>
      </c>
      <c r="J36" s="24">
        <f t="shared" si="0"/>
        <v>559</v>
      </c>
      <c r="K36" s="7"/>
      <c r="L36" s="25">
        <f t="shared" si="3"/>
        <v>4051.571572501507</v>
      </c>
      <c r="M36" s="17">
        <f t="shared" si="1"/>
        <v>12.756130133521218</v>
      </c>
      <c r="N36" s="17">
        <f t="shared" si="4"/>
        <v>565.93065141950274</v>
      </c>
      <c r="O36" s="24">
        <f t="shared" si="2"/>
        <v>48.033929098655314</v>
      </c>
      <c r="P36" s="7"/>
      <c r="Q36" s="25">
        <f t="shared" si="5"/>
        <v>4066.6530081054975</v>
      </c>
      <c r="R36" s="24">
        <f t="shared" si="6"/>
        <v>555.47219810624847</v>
      </c>
      <c r="S36" s="7"/>
      <c r="T36" s="25">
        <f t="shared" si="7"/>
        <v>-0.9916503004065933</v>
      </c>
      <c r="U36" s="24">
        <f t="shared" si="8"/>
        <v>0.13591226758682465</v>
      </c>
      <c r="V36" s="7"/>
      <c r="W36" s="25">
        <f t="shared" si="9"/>
        <v>-0.9912070828216325</v>
      </c>
      <c r="X36" s="24">
        <f t="shared" si="10"/>
        <v>89.880977600804613</v>
      </c>
      <c r="Y36" s="7"/>
      <c r="Z36" s="25">
        <f t="shared" si="11"/>
        <v>630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-0.1100223991953726</v>
      </c>
      <c r="AD36" s="17">
        <f t="shared" ca="1" si="14"/>
        <v>7.3604928412208892E-2</v>
      </c>
      <c r="AE36" s="17">
        <v>133</v>
      </c>
    </row>
    <row r="37" spans="1:31" s="17" customFormat="1" x14ac:dyDescent="0.25">
      <c r="A37" s="17">
        <v>17</v>
      </c>
      <c r="B37" s="17">
        <v>630</v>
      </c>
      <c r="C37" s="17">
        <v>15248</v>
      </c>
      <c r="D37" s="17">
        <v>13759</v>
      </c>
      <c r="E37" s="17">
        <v>11269</v>
      </c>
      <c r="F37" s="17">
        <v>12799</v>
      </c>
      <c r="G37" s="24"/>
      <c r="H37" s="7"/>
      <c r="I37" s="25">
        <f t="shared" si="0"/>
        <v>3979</v>
      </c>
      <c r="J37" s="24">
        <f t="shared" si="0"/>
        <v>960</v>
      </c>
      <c r="K37" s="7"/>
      <c r="L37" s="25">
        <f t="shared" si="3"/>
        <v>3977.4026929093015</v>
      </c>
      <c r="M37" s="17">
        <f t="shared" si="1"/>
        <v>2.5513899419955473</v>
      </c>
      <c r="N37" s="17">
        <f t="shared" si="4"/>
        <v>963.83320237094995</v>
      </c>
      <c r="O37" s="24">
        <f t="shared" si="2"/>
        <v>14.693440416656303</v>
      </c>
      <c r="P37" s="7"/>
      <c r="Q37" s="25">
        <f t="shared" si="5"/>
        <v>3997.6530081054975</v>
      </c>
      <c r="R37" s="24">
        <f t="shared" si="6"/>
        <v>956.47219810624847</v>
      </c>
      <c r="S37" s="7"/>
      <c r="T37" s="25">
        <f t="shared" si="7"/>
        <v>-0.97482470191277659</v>
      </c>
      <c r="U37" s="24">
        <f t="shared" si="8"/>
        <v>0.23402846401956132</v>
      </c>
      <c r="V37" s="7"/>
      <c r="W37" s="25">
        <f t="shared" si="9"/>
        <v>-0.97405753034844778</v>
      </c>
      <c r="X37" s="24">
        <f t="shared" si="10"/>
        <v>95.58328273952992</v>
      </c>
      <c r="Y37" s="7"/>
      <c r="Z37" s="25">
        <f t="shared" si="11"/>
        <v>630</v>
      </c>
      <c r="AA37" s="17">
        <f t="shared" si="15"/>
        <v>95.660999999999987</v>
      </c>
      <c r="AB37" s="24">
        <f t="shared" si="12"/>
        <v>1.6695994157502951</v>
      </c>
      <c r="AC37" s="17">
        <f t="shared" si="13"/>
        <v>-7.7717260470066662E-2</v>
      </c>
      <c r="AD37" s="17">
        <f t="shared" ca="1" si="14"/>
        <v>-2.2258121879701775E-2</v>
      </c>
      <c r="AE37" s="17">
        <v>132</v>
      </c>
    </row>
    <row r="38" spans="1:31" s="17" customFormat="1" x14ac:dyDescent="0.25">
      <c r="A38" s="17">
        <v>18</v>
      </c>
      <c r="B38" s="17">
        <v>641</v>
      </c>
      <c r="C38" s="17">
        <v>15189</v>
      </c>
      <c r="D38" s="17">
        <v>13943</v>
      </c>
      <c r="E38" s="17">
        <v>11320</v>
      </c>
      <c r="F38" s="17">
        <v>12593</v>
      </c>
      <c r="G38" s="24"/>
      <c r="H38" s="7"/>
      <c r="I38" s="25">
        <f t="shared" si="0"/>
        <v>3869</v>
      </c>
      <c r="J38" s="24">
        <f t="shared" si="0"/>
        <v>1350</v>
      </c>
      <c r="K38" s="7"/>
      <c r="L38" s="25">
        <f t="shared" si="3"/>
        <v>3861.7847152615095</v>
      </c>
      <c r="M38" s="17">
        <f t="shared" si="1"/>
        <v>52.06033385749366</v>
      </c>
      <c r="N38" s="17">
        <f t="shared" si="4"/>
        <v>1359.0170572645111</v>
      </c>
      <c r="O38" s="24">
        <f t="shared" si="2"/>
        <v>81.307321711472312</v>
      </c>
      <c r="P38" s="7"/>
      <c r="Q38" s="25">
        <f t="shared" si="5"/>
        <v>3887.6530081054975</v>
      </c>
      <c r="R38" s="24">
        <f t="shared" si="6"/>
        <v>1346.4721981062485</v>
      </c>
      <c r="S38" s="7"/>
      <c r="T38" s="25">
        <f t="shared" si="7"/>
        <v>-0.94800128402408335</v>
      </c>
      <c r="U38" s="24">
        <f t="shared" si="8"/>
        <v>0.32945319371723536</v>
      </c>
      <c r="V38" s="7"/>
      <c r="W38" s="25">
        <f t="shared" si="9"/>
        <v>-0.94691898801966279</v>
      </c>
      <c r="X38" s="24">
        <f t="shared" si="10"/>
        <v>101.25725623723736</v>
      </c>
      <c r="Y38" s="7"/>
      <c r="Z38" s="25">
        <f t="shared" si="11"/>
        <v>641</v>
      </c>
      <c r="AA38" s="17">
        <f t="shared" si="15"/>
        <v>101.42999999999999</v>
      </c>
      <c r="AB38" s="24">
        <f t="shared" si="12"/>
        <v>1.7702874602978482</v>
      </c>
      <c r="AC38" s="17">
        <f t="shared" si="13"/>
        <v>-0.17274376276263581</v>
      </c>
      <c r="AD38" s="17">
        <f t="shared" ca="1" si="14"/>
        <v>7.0066386703871331E-2</v>
      </c>
      <c r="AE38" s="17">
        <v>131</v>
      </c>
    </row>
    <row r="39" spans="1:31" s="17" customFormat="1" x14ac:dyDescent="0.25">
      <c r="A39" s="17">
        <v>19</v>
      </c>
      <c r="B39" s="17">
        <v>632</v>
      </c>
      <c r="C39" s="17">
        <v>15109</v>
      </c>
      <c r="D39" s="17">
        <v>14134</v>
      </c>
      <c r="E39" s="17">
        <v>11396</v>
      </c>
      <c r="F39" s="17">
        <v>12405</v>
      </c>
      <c r="G39" s="24"/>
      <c r="H39" s="7"/>
      <c r="I39" s="25">
        <f t="shared" si="0"/>
        <v>3713</v>
      </c>
      <c r="J39" s="24">
        <f t="shared" si="0"/>
        <v>1729</v>
      </c>
      <c r="K39" s="7"/>
      <c r="L39" s="25">
        <f t="shared" si="3"/>
        <v>3709.2732774190326</v>
      </c>
      <c r="M39" s="17">
        <f t="shared" si="1"/>
        <v>13.888461195492035</v>
      </c>
      <c r="N39" s="17">
        <f t="shared" si="4"/>
        <v>1735.2280274607656</v>
      </c>
      <c r="O39" s="24">
        <f t="shared" si="2"/>
        <v>38.788326052050259</v>
      </c>
      <c r="P39" s="7"/>
      <c r="Q39" s="25">
        <f t="shared" si="5"/>
        <v>3731.6530081054975</v>
      </c>
      <c r="R39" s="24">
        <f t="shared" si="6"/>
        <v>1725.4721981062485</v>
      </c>
      <c r="S39" s="7"/>
      <c r="T39" s="25">
        <f t="shared" si="7"/>
        <v>-0.90996080047284555</v>
      </c>
      <c r="U39" s="24">
        <f t="shared" si="8"/>
        <v>0.42218645667984683</v>
      </c>
      <c r="V39" s="7"/>
      <c r="W39" s="25">
        <f t="shared" si="9"/>
        <v>-0.90857220292559715</v>
      </c>
      <c r="X39" s="24">
        <f t="shared" si="10"/>
        <v>106.99627726362741</v>
      </c>
      <c r="Y39" s="7"/>
      <c r="Z39" s="25">
        <f t="shared" si="11"/>
        <v>632</v>
      </c>
      <c r="AA39" s="17">
        <f t="shared" si="15"/>
        <v>107.11799999999999</v>
      </c>
      <c r="AB39" s="24">
        <f t="shared" si="12"/>
        <v>1.8695617881512858</v>
      </c>
      <c r="AC39" s="17">
        <f t="shared" si="13"/>
        <v>-0.12172273637258968</v>
      </c>
      <c r="AD39" s="17">
        <f t="shared" ca="1" si="14"/>
        <v>3.2449999086736625E-3</v>
      </c>
      <c r="AE39" s="17">
        <v>130</v>
      </c>
    </row>
    <row r="40" spans="1:31" s="17" customFormat="1" x14ac:dyDescent="0.25">
      <c r="A40" s="17">
        <v>20</v>
      </c>
      <c r="B40" s="17">
        <v>609</v>
      </c>
      <c r="C40" s="17">
        <v>15010</v>
      </c>
      <c r="D40" s="17">
        <v>14301</v>
      </c>
      <c r="E40" s="17">
        <v>11484</v>
      </c>
      <c r="F40" s="17">
        <v>12226</v>
      </c>
      <c r="G40" s="24"/>
      <c r="H40" s="7"/>
      <c r="I40" s="25">
        <f t="shared" si="0"/>
        <v>3526</v>
      </c>
      <c r="J40" s="24">
        <f t="shared" si="0"/>
        <v>2075</v>
      </c>
      <c r="K40" s="7"/>
      <c r="L40" s="25">
        <f t="shared" si="3"/>
        <v>3527.5369398605053</v>
      </c>
      <c r="M40" s="17">
        <f t="shared" si="1"/>
        <v>2.362184134810049</v>
      </c>
      <c r="N40" s="17">
        <f t="shared" si="4"/>
        <v>2081.6559645001985</v>
      </c>
      <c r="O40" s="24">
        <f t="shared" si="2"/>
        <v>44.30186342790239</v>
      </c>
      <c r="P40" s="7"/>
      <c r="Q40" s="25">
        <f t="shared" si="5"/>
        <v>3544.6530081054975</v>
      </c>
      <c r="R40" s="24">
        <f t="shared" si="6"/>
        <v>2071.4721981062485</v>
      </c>
      <c r="S40" s="7"/>
      <c r="T40" s="25">
        <f t="shared" si="7"/>
        <v>-0.86436099006206701</v>
      </c>
      <c r="U40" s="24">
        <f t="shared" si="8"/>
        <v>0.50684531943727051</v>
      </c>
      <c r="V40" s="7"/>
      <c r="W40" s="25">
        <f t="shared" si="9"/>
        <v>-0.86269270180285129</v>
      </c>
      <c r="X40" s="24">
        <f t="shared" si="10"/>
        <v>112.50828199826196</v>
      </c>
      <c r="Y40" s="7"/>
      <c r="Z40" s="25">
        <f t="shared" si="11"/>
        <v>609</v>
      </c>
      <c r="AA40" s="17">
        <f t="shared" si="15"/>
        <v>112.59899999999999</v>
      </c>
      <c r="AB40" s="24">
        <f t="shared" si="12"/>
        <v>1.9652232844530948</v>
      </c>
      <c r="AC40" s="17">
        <f t="shared" si="13"/>
        <v>-9.0718001738025578E-2</v>
      </c>
      <c r="AD40" s="17">
        <f t="shared" ca="1" si="14"/>
        <v>-3.6435949801727929E-2</v>
      </c>
      <c r="AE40" s="17">
        <v>129</v>
      </c>
    </row>
    <row r="41" spans="1:31" s="17" customFormat="1" x14ac:dyDescent="0.25">
      <c r="A41" s="17">
        <v>21</v>
      </c>
      <c r="B41" s="17">
        <v>620</v>
      </c>
      <c r="C41" s="17">
        <v>14909</v>
      </c>
      <c r="D41" s="17">
        <v>14471</v>
      </c>
      <c r="E41" s="17">
        <v>11596</v>
      </c>
      <c r="F41" s="17">
        <v>12064</v>
      </c>
      <c r="G41" s="24"/>
      <c r="H41" s="7"/>
      <c r="I41" s="25">
        <f t="shared" si="0"/>
        <v>3313</v>
      </c>
      <c r="J41" s="24">
        <f t="shared" si="0"/>
        <v>2407</v>
      </c>
      <c r="K41" s="7"/>
      <c r="L41" s="25">
        <f t="shared" si="3"/>
        <v>3309.195514772392</v>
      </c>
      <c r="M41" s="17">
        <f t="shared" si="1"/>
        <v>14.474107847087371</v>
      </c>
      <c r="N41" s="17">
        <f t="shared" si="4"/>
        <v>2414.8013966997219</v>
      </c>
      <c r="O41" s="24">
        <f t="shared" si="2"/>
        <v>60.861790466431181</v>
      </c>
      <c r="P41" s="7"/>
      <c r="Q41" s="25">
        <f t="shared" si="5"/>
        <v>3331.6530081054975</v>
      </c>
      <c r="R41" s="24">
        <f t="shared" si="6"/>
        <v>2403.4721981062485</v>
      </c>
      <c r="S41" s="7"/>
      <c r="T41" s="25">
        <f t="shared" si="7"/>
        <v>-0.81242109905941551</v>
      </c>
      <c r="U41" s="24">
        <f t="shared" si="8"/>
        <v>0.58807867907734179</v>
      </c>
      <c r="V41" s="7"/>
      <c r="W41" s="25">
        <f t="shared" si="9"/>
        <v>-0.81048439246366799</v>
      </c>
      <c r="X41" s="24">
        <f t="shared" si="10"/>
        <v>118.03761821879482</v>
      </c>
      <c r="Y41" s="7"/>
      <c r="Z41" s="25">
        <f t="shared" si="11"/>
        <v>620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-0.14138178120516898</v>
      </c>
      <c r="AD41" s="17">
        <f t="shared" ca="1" si="14"/>
        <v>0.16080176711906802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14791</v>
      </c>
      <c r="D42" s="17">
        <v>14637</v>
      </c>
      <c r="E42" s="17">
        <v>11727</v>
      </c>
      <c r="F42" s="17">
        <v>11916</v>
      </c>
      <c r="G42" s="24"/>
      <c r="H42" s="7"/>
      <c r="I42" s="25">
        <f t="shared" si="0"/>
        <v>3064</v>
      </c>
      <c r="J42" s="24">
        <f t="shared" si="0"/>
        <v>2721</v>
      </c>
      <c r="K42" s="7"/>
      <c r="L42" s="25">
        <f t="shared" si="3"/>
        <v>3063.5622333161582</v>
      </c>
      <c r="M42" s="17">
        <f t="shared" si="1"/>
        <v>0.19163966948184721</v>
      </c>
      <c r="N42" s="17">
        <f t="shared" si="4"/>
        <v>2720.2863385749893</v>
      </c>
      <c r="O42" s="24">
        <f t="shared" si="2"/>
        <v>0.50931262954836198</v>
      </c>
      <c r="P42" s="7"/>
      <c r="Q42" s="25">
        <f t="shared" si="5"/>
        <v>3082.6530081054975</v>
      </c>
      <c r="R42" s="24">
        <f t="shared" si="6"/>
        <v>2717.4721981062485</v>
      </c>
      <c r="S42" s="7"/>
      <c r="T42" s="25">
        <f t="shared" si="7"/>
        <v>-0.75170263492955536</v>
      </c>
      <c r="U42" s="24">
        <f t="shared" si="8"/>
        <v>0.66490782042367425</v>
      </c>
      <c r="V42" s="7"/>
      <c r="W42" s="25">
        <f t="shared" si="9"/>
        <v>-0.74951199963551585</v>
      </c>
      <c r="X42" s="24">
        <f t="shared" si="10"/>
        <v>123.65029166633838</v>
      </c>
      <c r="Y42" s="7"/>
      <c r="Z42" s="25">
        <f t="shared" si="11"/>
        <v>610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-1.8708333661606957E-2</v>
      </c>
      <c r="AD42" s="17">
        <f t="shared" ca="1" si="14"/>
        <v>2.0418502990452225E-2</v>
      </c>
      <c r="AE42" s="17">
        <v>127</v>
      </c>
    </row>
    <row r="43" spans="1:31" s="17" customFormat="1" x14ac:dyDescent="0.25">
      <c r="A43" s="17">
        <v>23</v>
      </c>
      <c r="B43" s="17">
        <v>618</v>
      </c>
      <c r="C43" s="17">
        <v>14650</v>
      </c>
      <c r="D43" s="17">
        <v>14773</v>
      </c>
      <c r="E43" s="17">
        <v>11863</v>
      </c>
      <c r="F43" s="17">
        <v>11768</v>
      </c>
      <c r="G43" s="24"/>
      <c r="H43" s="7"/>
      <c r="I43" s="25">
        <f t="shared" si="0"/>
        <v>2787</v>
      </c>
      <c r="J43" s="24">
        <f t="shared" si="0"/>
        <v>3005</v>
      </c>
      <c r="K43" s="7"/>
      <c r="L43" s="25">
        <f t="shared" si="3"/>
        <v>2785.8626271315925</v>
      </c>
      <c r="M43" s="17">
        <f t="shared" si="1"/>
        <v>1.2936170417895279</v>
      </c>
      <c r="N43" s="17">
        <f t="shared" si="4"/>
        <v>3004.3483706179268</v>
      </c>
      <c r="O43" s="24">
        <f t="shared" si="2"/>
        <v>0.42462085158113227</v>
      </c>
      <c r="P43" s="7"/>
      <c r="Q43" s="25">
        <f t="shared" si="5"/>
        <v>2805.6530081054975</v>
      </c>
      <c r="R43" s="24">
        <f t="shared" si="6"/>
        <v>3001.4721981062485</v>
      </c>
      <c r="S43" s="7"/>
      <c r="T43" s="25">
        <f t="shared" si="7"/>
        <v>-0.68415639170075504</v>
      </c>
      <c r="U43" s="24">
        <f t="shared" si="8"/>
        <v>0.73439659794710865</v>
      </c>
      <c r="V43" s="7"/>
      <c r="W43" s="25">
        <f t="shared" si="9"/>
        <v>-0.68173601961436958</v>
      </c>
      <c r="X43" s="24">
        <f t="shared" si="10"/>
        <v>129.20301731024449</v>
      </c>
      <c r="Y43" s="7"/>
      <c r="Z43" s="25">
        <f t="shared" si="11"/>
        <v>618</v>
      </c>
      <c r="AA43" s="17">
        <f t="shared" si="15"/>
        <v>129.23099999999999</v>
      </c>
      <c r="AB43" s="24">
        <f t="shared" si="12"/>
        <v>2.2555064456447917</v>
      </c>
      <c r="AC43" s="17">
        <f t="shared" si="13"/>
        <v>-2.7982689755503998E-2</v>
      </c>
      <c r="AD43" s="17">
        <f t="shared" ca="1" si="14"/>
        <v>1.613993520021495E-2</v>
      </c>
      <c r="AE43" s="17">
        <v>126</v>
      </c>
    </row>
    <row r="44" spans="1:31" s="17" customFormat="1" x14ac:dyDescent="0.25">
      <c r="A44" s="17">
        <v>24</v>
      </c>
      <c r="B44" s="17">
        <v>634</v>
      </c>
      <c r="C44" s="17">
        <v>14501</v>
      </c>
      <c r="D44" s="17">
        <v>14909</v>
      </c>
      <c r="E44" s="17">
        <v>12020</v>
      </c>
      <c r="F44" s="17">
        <v>11636</v>
      </c>
      <c r="G44" s="24"/>
      <c r="H44" s="7"/>
      <c r="I44" s="25">
        <f t="shared" si="0"/>
        <v>2481</v>
      </c>
      <c r="J44" s="24">
        <f t="shared" si="0"/>
        <v>3273</v>
      </c>
      <c r="K44" s="7"/>
      <c r="L44" s="25">
        <f t="shared" si="3"/>
        <v>2473.5368843615788</v>
      </c>
      <c r="M44" s="17">
        <f t="shared" si="1"/>
        <v>55.698095032446872</v>
      </c>
      <c r="N44" s="17">
        <f t="shared" si="4"/>
        <v>3266.3779952502182</v>
      </c>
      <c r="O44" s="24">
        <f t="shared" si="2"/>
        <v>43.850946906132833</v>
      </c>
      <c r="P44" s="7"/>
      <c r="Q44" s="25">
        <f t="shared" si="5"/>
        <v>2499.6530081054975</v>
      </c>
      <c r="R44" s="24">
        <f t="shared" si="6"/>
        <v>3269.4721981062485</v>
      </c>
      <c r="S44" s="7"/>
      <c r="T44" s="25">
        <f t="shared" si="7"/>
        <v>-0.60953852011948106</v>
      </c>
      <c r="U44" s="24">
        <f t="shared" si="8"/>
        <v>0.79997051476499748</v>
      </c>
      <c r="V44" s="7"/>
      <c r="W44" s="25">
        <f t="shared" si="9"/>
        <v>-0.60690129490439237</v>
      </c>
      <c r="X44" s="24">
        <f t="shared" si="10"/>
        <v>134.88744785085964</v>
      </c>
      <c r="Y44" s="7"/>
      <c r="Z44" s="25">
        <f t="shared" si="11"/>
        <v>634</v>
      </c>
      <c r="AA44" s="17">
        <f t="shared" si="15"/>
        <v>134.93699999999998</v>
      </c>
      <c r="AB44" s="24">
        <f t="shared" si="12"/>
        <v>2.3550949327635879</v>
      </c>
      <c r="AC44" s="17">
        <f t="shared" si="13"/>
        <v>-4.9552149140339452E-2</v>
      </c>
      <c r="AD44" s="17">
        <f t="shared" ca="1" si="14"/>
        <v>0.11251438657089352</v>
      </c>
      <c r="AE44" s="17">
        <v>125</v>
      </c>
    </row>
    <row r="45" spans="1:31" s="17" customFormat="1" x14ac:dyDescent="0.25">
      <c r="A45" s="17">
        <v>25</v>
      </c>
      <c r="B45" s="17">
        <v>627</v>
      </c>
      <c r="C45" s="17">
        <v>14323</v>
      </c>
      <c r="D45" s="17">
        <v>15019</v>
      </c>
      <c r="E45" s="17">
        <v>12186</v>
      </c>
      <c r="F45" s="17">
        <v>11521</v>
      </c>
      <c r="G45" s="24"/>
      <c r="H45" s="7"/>
      <c r="I45" s="25">
        <f t="shared" si="0"/>
        <v>2137</v>
      </c>
      <c r="J45" s="24">
        <f t="shared" si="0"/>
        <v>3498</v>
      </c>
      <c r="K45" s="7"/>
      <c r="L45" s="25">
        <f t="shared" si="3"/>
        <v>2140.3411309467319</v>
      </c>
      <c r="M45" s="17">
        <f t="shared" si="1"/>
        <v>11.163156003209849</v>
      </c>
      <c r="N45" s="17">
        <f t="shared" si="4"/>
        <v>3493.7211302883939</v>
      </c>
      <c r="O45" s="24">
        <f t="shared" si="2"/>
        <v>18.308726008900486</v>
      </c>
      <c r="P45" s="7"/>
      <c r="Q45" s="25">
        <f t="shared" si="5"/>
        <v>2155.6530081054975</v>
      </c>
      <c r="R45" s="24">
        <f t="shared" si="6"/>
        <v>3494.4721981062485</v>
      </c>
      <c r="S45" s="7"/>
      <c r="T45" s="25">
        <f t="shared" si="7"/>
        <v>-0.52565437690393124</v>
      </c>
      <c r="U45" s="24">
        <f t="shared" si="8"/>
        <v>0.85502324343673253</v>
      </c>
      <c r="V45" s="7"/>
      <c r="W45" s="25">
        <f t="shared" si="9"/>
        <v>-0.52283497645925436</v>
      </c>
      <c r="X45" s="24">
        <f t="shared" si="10"/>
        <v>140.62817332625968</v>
      </c>
      <c r="Y45" s="7"/>
      <c r="Z45" s="25">
        <f t="shared" si="11"/>
        <v>627</v>
      </c>
      <c r="AA45" s="17">
        <f t="shared" si="15"/>
        <v>140.57999999999998</v>
      </c>
      <c r="AB45" s="24">
        <f t="shared" si="12"/>
        <v>2.4535838624536281</v>
      </c>
      <c r="AC45" s="17">
        <f t="shared" si="13"/>
        <v>4.8173326259700389E-2</v>
      </c>
      <c r="AD45" s="17">
        <f t="shared" ca="1" si="14"/>
        <v>-1.9101306191004142E-2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14144</v>
      </c>
      <c r="D46" s="17">
        <v>15119</v>
      </c>
      <c r="E46" s="17">
        <v>12368</v>
      </c>
      <c r="F46" s="17">
        <v>11421</v>
      </c>
      <c r="G46" s="24"/>
      <c r="H46" s="7"/>
      <c r="I46" s="25">
        <f t="shared" si="0"/>
        <v>1776</v>
      </c>
      <c r="J46" s="24">
        <f t="shared" si="0"/>
        <v>3698</v>
      </c>
      <c r="K46" s="7"/>
      <c r="L46" s="25">
        <f t="shared" si="3"/>
        <v>1780.9858256823975</v>
      </c>
      <c r="M46" s="17">
        <f t="shared" si="1"/>
        <v>24.858457735254394</v>
      </c>
      <c r="N46" s="17">
        <f t="shared" si="4"/>
        <v>3689.7563903427326</v>
      </c>
      <c r="O46" s="24">
        <f t="shared" si="2"/>
        <v>67.957100181391851</v>
      </c>
      <c r="P46" s="7"/>
      <c r="Q46" s="25">
        <f t="shared" si="5"/>
        <v>1794.6530081054975</v>
      </c>
      <c r="R46" s="24">
        <f t="shared" si="6"/>
        <v>3694.4721981062485</v>
      </c>
      <c r="S46" s="7"/>
      <c r="T46" s="25">
        <f t="shared" si="7"/>
        <v>-0.43762479637831064</v>
      </c>
      <c r="U46" s="24">
        <f t="shared" si="8"/>
        <v>0.90395900225605252</v>
      </c>
      <c r="V46" s="7"/>
      <c r="W46" s="25">
        <f t="shared" si="9"/>
        <v>-0.43464338903888333</v>
      </c>
      <c r="X46" s="24">
        <f t="shared" si="10"/>
        <v>146.39411460844138</v>
      </c>
      <c r="Y46" s="7"/>
      <c r="Z46" s="25">
        <f t="shared" si="11"/>
        <v>636</v>
      </c>
      <c r="AA46" s="17">
        <f t="shared" si="15"/>
        <v>146.30399999999997</v>
      </c>
      <c r="AB46" s="24">
        <f t="shared" si="12"/>
        <v>2.5534865088377834</v>
      </c>
      <c r="AC46" s="17">
        <f t="shared" si="13"/>
        <v>9.0114608441410837E-2</v>
      </c>
      <c r="AD46" s="17">
        <f t="shared" ca="1" si="14"/>
        <v>-4.9013658030816032E-2</v>
      </c>
      <c r="AE46" s="17">
        <v>123</v>
      </c>
    </row>
    <row r="47" spans="1:31" s="17" customFormat="1" x14ac:dyDescent="0.25">
      <c r="A47" s="17">
        <v>27</v>
      </c>
      <c r="B47" s="17">
        <v>624</v>
      </c>
      <c r="C47" s="17">
        <v>13961</v>
      </c>
      <c r="D47" s="17">
        <v>15198</v>
      </c>
      <c r="E47" s="17">
        <v>12553</v>
      </c>
      <c r="F47" s="17">
        <v>11343</v>
      </c>
      <c r="G47" s="24"/>
      <c r="H47" s="7"/>
      <c r="I47" s="25">
        <f t="shared" si="0"/>
        <v>1408</v>
      </c>
      <c r="J47" s="24">
        <f t="shared" si="0"/>
        <v>3855</v>
      </c>
      <c r="K47" s="7"/>
      <c r="L47" s="25">
        <f t="shared" si="3"/>
        <v>1410.9338276686083</v>
      </c>
      <c r="M47" s="17">
        <f t="shared" si="1"/>
        <v>8.6073447890914583</v>
      </c>
      <c r="N47" s="17">
        <f t="shared" si="4"/>
        <v>3846.3748624024201</v>
      </c>
      <c r="O47" s="24">
        <f t="shared" si="2"/>
        <v>74.392998577185523</v>
      </c>
      <c r="P47" s="7"/>
      <c r="Q47" s="25">
        <f t="shared" si="5"/>
        <v>1426.6530081054975</v>
      </c>
      <c r="R47" s="24">
        <f t="shared" si="6"/>
        <v>3851.4721981062485</v>
      </c>
      <c r="S47" s="7"/>
      <c r="T47" s="25">
        <f t="shared" si="7"/>
        <v>-0.347888271077955</v>
      </c>
      <c r="U47" s="24">
        <f t="shared" si="8"/>
        <v>0.94237357292921875</v>
      </c>
      <c r="V47" s="7"/>
      <c r="W47" s="25">
        <f t="shared" si="9"/>
        <v>-0.34477957592337005</v>
      </c>
      <c r="X47" s="24">
        <f t="shared" si="10"/>
        <v>151.97768602517056</v>
      </c>
      <c r="Y47" s="7"/>
      <c r="Z47" s="25">
        <f t="shared" si="11"/>
        <v>624</v>
      </c>
      <c r="AA47" s="17">
        <f t="shared" si="15"/>
        <v>151.91999999999996</v>
      </c>
      <c r="AB47" s="24">
        <f t="shared" si="12"/>
        <v>2.6515041996297843</v>
      </c>
      <c r="AC47" s="17">
        <f t="shared" si="13"/>
        <v>5.7686025170596622E-2</v>
      </c>
      <c r="AD47" s="17">
        <f t="shared" ca="1" si="14"/>
        <v>1.618124130922638E-2</v>
      </c>
      <c r="AE47" s="17">
        <v>122</v>
      </c>
    </row>
    <row r="48" spans="1:31" s="17" customFormat="1" x14ac:dyDescent="0.25">
      <c r="A48" s="17">
        <v>28</v>
      </c>
      <c r="B48" s="17">
        <v>629</v>
      </c>
      <c r="C48" s="17">
        <v>13774</v>
      </c>
      <c r="D48" s="17">
        <v>15260</v>
      </c>
      <c r="E48" s="17">
        <v>12748</v>
      </c>
      <c r="F48" s="17">
        <v>11282</v>
      </c>
      <c r="G48" s="24"/>
      <c r="H48" s="7"/>
      <c r="I48" s="25">
        <f t="shared" si="0"/>
        <v>1026</v>
      </c>
      <c r="J48" s="24">
        <f t="shared" si="0"/>
        <v>3978</v>
      </c>
      <c r="K48" s="7"/>
      <c r="L48" s="25">
        <f t="shared" si="3"/>
        <v>1024.0274049044422</v>
      </c>
      <c r="M48" s="17">
        <f t="shared" si="1"/>
        <v>3.8911314110188262</v>
      </c>
      <c r="N48" s="17">
        <f t="shared" si="4"/>
        <v>3966.9075188858433</v>
      </c>
      <c r="O48" s="24">
        <f t="shared" si="2"/>
        <v>123.04313726792364</v>
      </c>
      <c r="P48" s="7"/>
      <c r="Q48" s="25">
        <f t="shared" si="5"/>
        <v>1044.6530081054975</v>
      </c>
      <c r="R48" s="24">
        <f t="shared" si="6"/>
        <v>3974.4721981062485</v>
      </c>
      <c r="S48" s="7"/>
      <c r="T48" s="25">
        <f t="shared" si="7"/>
        <v>-0.25473785622812933</v>
      </c>
      <c r="U48" s="24">
        <f t="shared" si="8"/>
        <v>0.97246906460310056</v>
      </c>
      <c r="V48" s="7"/>
      <c r="W48" s="25">
        <f t="shared" si="9"/>
        <v>-0.25152931430879705</v>
      </c>
      <c r="X48" s="24">
        <f t="shared" si="10"/>
        <v>157.57163539471821</v>
      </c>
      <c r="Y48" s="7"/>
      <c r="Z48" s="25">
        <f t="shared" si="11"/>
        <v>629</v>
      </c>
      <c r="AA48" s="17">
        <f t="shared" si="15"/>
        <v>157.58099999999996</v>
      </c>
      <c r="AB48" s="24">
        <f t="shared" si="12"/>
        <v>2.7503072885851836</v>
      </c>
      <c r="AC48" s="17">
        <f t="shared" si="13"/>
        <v>-9.3646052817462078E-3</v>
      </c>
      <c r="AD48" s="17">
        <f t="shared" ca="1" si="14"/>
        <v>7.8109814391979171E-2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13566</v>
      </c>
      <c r="D49" s="17">
        <v>15291</v>
      </c>
      <c r="E49" s="17">
        <v>12931</v>
      </c>
      <c r="F49" s="17">
        <v>11235</v>
      </c>
      <c r="G49" s="24"/>
      <c r="H49" s="7"/>
      <c r="I49" s="25">
        <f t="shared" si="0"/>
        <v>635</v>
      </c>
      <c r="J49" s="24">
        <f t="shared" si="0"/>
        <v>4056</v>
      </c>
      <c r="K49" s="7"/>
      <c r="L49" s="25">
        <f t="shared" si="3"/>
        <v>639.04966842947283</v>
      </c>
      <c r="M49" s="17">
        <f t="shared" si="1"/>
        <v>16.399814388668947</v>
      </c>
      <c r="N49" s="17">
        <f t="shared" si="4"/>
        <v>4046.8802828179764</v>
      </c>
      <c r="O49" s="24">
        <f t="shared" si="2"/>
        <v>83.169241480096076</v>
      </c>
      <c r="P49" s="7"/>
      <c r="Q49" s="25">
        <f t="shared" si="5"/>
        <v>653.65300810549752</v>
      </c>
      <c r="R49" s="24">
        <f t="shared" si="6"/>
        <v>4052.4721981062485</v>
      </c>
      <c r="S49" s="7"/>
      <c r="T49" s="25">
        <f t="shared" si="7"/>
        <v>-0.15939279809650148</v>
      </c>
      <c r="U49" s="24">
        <f t="shared" si="8"/>
        <v>0.99155401054263537</v>
      </c>
      <c r="V49" s="7"/>
      <c r="W49" s="25">
        <f t="shared" si="9"/>
        <v>-0.15612074110862409</v>
      </c>
      <c r="X49" s="24">
        <f t="shared" si="10"/>
        <v>163.12559187375132</v>
      </c>
      <c r="Y49" s="7"/>
      <c r="Z49" s="25">
        <f t="shared" si="11"/>
        <v>610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5.4591873751348885E-2</v>
      </c>
      <c r="AD49" s="17">
        <f t="shared" ca="1" si="14"/>
        <v>2.2888880280731883E-2</v>
      </c>
      <c r="AE49" s="17">
        <v>120</v>
      </c>
    </row>
    <row r="50" spans="1:31" s="17" customFormat="1" x14ac:dyDescent="0.25">
      <c r="A50" s="17">
        <v>30</v>
      </c>
      <c r="B50" s="17">
        <v>609</v>
      </c>
      <c r="C50" s="17">
        <v>13381</v>
      </c>
      <c r="D50" s="17">
        <v>15321</v>
      </c>
      <c r="E50" s="17">
        <v>13137</v>
      </c>
      <c r="F50" s="17">
        <v>11220</v>
      </c>
      <c r="G50" s="24"/>
      <c r="H50" s="7"/>
      <c r="I50" s="25">
        <f t="shared" si="0"/>
        <v>244</v>
      </c>
      <c r="J50" s="24">
        <f t="shared" si="0"/>
        <v>4101</v>
      </c>
      <c r="K50" s="7"/>
      <c r="L50" s="25">
        <f t="shared" si="3"/>
        <v>248.67745227069651</v>
      </c>
      <c r="M50" s="17">
        <f t="shared" si="1"/>
        <v>21.878559744643898</v>
      </c>
      <c r="N50" s="17">
        <f t="shared" si="4"/>
        <v>4089.7165001713602</v>
      </c>
      <c r="O50" s="24">
        <f t="shared" si="2"/>
        <v>127.31736838291515</v>
      </c>
      <c r="P50" s="7"/>
      <c r="Q50" s="25">
        <f t="shared" si="5"/>
        <v>262.65300810549752</v>
      </c>
      <c r="R50" s="24">
        <f t="shared" si="6"/>
        <v>4097.4721981062485</v>
      </c>
      <c r="S50" s="7"/>
      <c r="T50" s="25">
        <f t="shared" si="7"/>
        <v>-6.4047739964873618E-2</v>
      </c>
      <c r="U50" s="24">
        <f t="shared" si="8"/>
        <v>1.0025645562769825</v>
      </c>
      <c r="V50" s="7"/>
      <c r="W50" s="25">
        <f t="shared" si="9"/>
        <v>-6.0738819919789383E-2</v>
      </c>
      <c r="X50" s="24">
        <f t="shared" si="10"/>
        <v>168.60644824102485</v>
      </c>
      <c r="Y50" s="7"/>
      <c r="Z50" s="25">
        <f t="shared" si="11"/>
        <v>609</v>
      </c>
      <c r="AA50" s="17">
        <f t="shared" si="15"/>
        <v>168.55199999999996</v>
      </c>
      <c r="AB50" s="24">
        <f t="shared" si="12"/>
        <v>2.9417873608214817</v>
      </c>
      <c r="AC50" s="17">
        <f t="shared" si="13"/>
        <v>5.4448241024886102E-2</v>
      </c>
      <c r="AD50" s="17">
        <f t="shared" ca="1" si="14"/>
        <v>1.476809303684945E-2</v>
      </c>
      <c r="AE50" s="17">
        <v>119</v>
      </c>
    </row>
    <row r="51" spans="1:31" s="17" customFormat="1" x14ac:dyDescent="0.25">
      <c r="A51" s="17">
        <v>31</v>
      </c>
      <c r="B51" s="17">
        <v>627</v>
      </c>
      <c r="C51" s="17">
        <v>13172</v>
      </c>
      <c r="D51" s="17">
        <v>15315</v>
      </c>
      <c r="E51" s="17">
        <v>13333</v>
      </c>
      <c r="F51" s="17">
        <v>11214</v>
      </c>
      <c r="G51" s="24"/>
      <c r="H51" s="7"/>
      <c r="I51" s="25">
        <f t="shared" si="0"/>
        <v>-161</v>
      </c>
      <c r="J51" s="24">
        <f t="shared" si="0"/>
        <v>4101</v>
      </c>
      <c r="K51" s="7"/>
      <c r="L51" s="25">
        <f t="shared" si="3"/>
        <v>-155.75203187590449</v>
      </c>
      <c r="M51" s="17">
        <f t="shared" si="1"/>
        <v>27.541169431522519</v>
      </c>
      <c r="N51" s="17">
        <f t="shared" si="4"/>
        <v>4094.7772605615428</v>
      </c>
      <c r="O51" s="24">
        <f t="shared" si="2"/>
        <v>38.72248611893076</v>
      </c>
      <c r="P51" s="7"/>
      <c r="Q51" s="25">
        <f t="shared" si="5"/>
        <v>-142.34699189450248</v>
      </c>
      <c r="R51" s="24">
        <f t="shared" si="6"/>
        <v>4097.4721981062485</v>
      </c>
      <c r="S51" s="7"/>
      <c r="T51" s="25">
        <f t="shared" si="7"/>
        <v>3.4711207716224296E-2</v>
      </c>
      <c r="U51" s="24">
        <f t="shared" si="8"/>
        <v>1.0025645562769825</v>
      </c>
      <c r="V51" s="7"/>
      <c r="W51" s="25">
        <f t="shared" si="9"/>
        <v>3.8020665764325695E-2</v>
      </c>
      <c r="X51" s="24">
        <f t="shared" si="10"/>
        <v>174.24519728842802</v>
      </c>
      <c r="Y51" s="7"/>
      <c r="Z51" s="25">
        <f t="shared" si="11"/>
        <v>627</v>
      </c>
      <c r="AA51" s="17">
        <f t="shared" si="15"/>
        <v>174.19499999999996</v>
      </c>
      <c r="AB51" s="24">
        <f t="shared" si="12"/>
        <v>3.0402762905115215</v>
      </c>
      <c r="AC51" s="17">
        <f t="shared" si="13"/>
        <v>5.0197288428051934E-2</v>
      </c>
      <c r="AD51" s="17">
        <f t="shared" ca="1" si="14"/>
        <v>-5.8153792304295848E-2</v>
      </c>
      <c r="AE51" s="17">
        <v>118</v>
      </c>
    </row>
    <row r="52" spans="1:31" s="17" customFormat="1" x14ac:dyDescent="0.25">
      <c r="A52" s="17">
        <v>32</v>
      </c>
      <c r="B52" s="17">
        <v>619</v>
      </c>
      <c r="C52" s="17">
        <v>12977</v>
      </c>
      <c r="D52" s="17">
        <v>15304</v>
      </c>
      <c r="E52" s="17">
        <v>13529</v>
      </c>
      <c r="F52" s="17">
        <v>11233</v>
      </c>
      <c r="G52" s="24"/>
      <c r="H52" s="7"/>
      <c r="I52" s="25">
        <f t="shared" ref="I52:J83" si="16">C52-E52</f>
        <v>-552</v>
      </c>
      <c r="J52" s="24">
        <f t="shared" si="16"/>
        <v>4071</v>
      </c>
      <c r="K52" s="7"/>
      <c r="L52" s="25">
        <f t="shared" si="3"/>
        <v>-553.73375301140322</v>
      </c>
      <c r="M52" s="17">
        <f t="shared" si="1"/>
        <v>3.0058995045497454</v>
      </c>
      <c r="N52" s="17">
        <f t="shared" si="4"/>
        <v>4060.8722222980782</v>
      </c>
      <c r="O52" s="24">
        <f t="shared" si="2"/>
        <v>102.57188117954415</v>
      </c>
      <c r="P52" s="7"/>
      <c r="Q52" s="25">
        <f t="shared" si="5"/>
        <v>-533.34699189450248</v>
      </c>
      <c r="R52" s="24">
        <f t="shared" si="6"/>
        <v>4067.4721981062485</v>
      </c>
      <c r="S52" s="7"/>
      <c r="T52" s="25">
        <f t="shared" si="7"/>
        <v>0.13005626584785215</v>
      </c>
      <c r="U52" s="24">
        <f t="shared" si="8"/>
        <v>0.99522419245408444</v>
      </c>
      <c r="V52" s="7"/>
      <c r="W52" s="25">
        <f t="shared" si="9"/>
        <v>0.13334201420011899</v>
      </c>
      <c r="X52" s="24">
        <f t="shared" si="10"/>
        <v>179.70453727700124</v>
      </c>
      <c r="Y52" s="7"/>
      <c r="Z52" s="25">
        <f t="shared" si="11"/>
        <v>619</v>
      </c>
      <c r="AA52" s="17">
        <f t="shared" si="15"/>
        <v>179.76599999999996</v>
      </c>
      <c r="AB52" s="24">
        <f t="shared" si="12"/>
        <v>3.1375085831401255</v>
      </c>
      <c r="AC52" s="17">
        <f t="shared" si="13"/>
        <v>-6.1462722998726349E-2</v>
      </c>
      <c r="AD52" s="17">
        <f t="shared" ca="1" si="14"/>
        <v>9.3622300795431102E-2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12776</v>
      </c>
      <c r="D53" s="17">
        <v>15264</v>
      </c>
      <c r="E53" s="17">
        <v>13731</v>
      </c>
      <c r="F53" s="17">
        <v>11269</v>
      </c>
      <c r="G53" s="24"/>
      <c r="H53" s="7"/>
      <c r="I53" s="25">
        <f t="shared" si="16"/>
        <v>-955</v>
      </c>
      <c r="J53" s="24">
        <f t="shared" si="16"/>
        <v>3995</v>
      </c>
      <c r="K53" s="7"/>
      <c r="L53" s="25">
        <f t="shared" si="3"/>
        <v>-953.57175151518743</v>
      </c>
      <c r="M53" s="17">
        <f t="shared" si="1"/>
        <v>2.0398937343694032</v>
      </c>
      <c r="N53" s="17">
        <f t="shared" si="4"/>
        <v>3987.0095504180213</v>
      </c>
      <c r="O53" s="24">
        <f t="shared" si="2"/>
        <v>63.847284522144172</v>
      </c>
      <c r="P53" s="7"/>
      <c r="Q53" s="25">
        <f t="shared" si="5"/>
        <v>-936.34699189450248</v>
      </c>
      <c r="R53" s="24">
        <f t="shared" si="6"/>
        <v>3991.4721981062485</v>
      </c>
      <c r="S53" s="7"/>
      <c r="T53" s="25">
        <f t="shared" si="7"/>
        <v>0.22832751502188292</v>
      </c>
      <c r="U53" s="24">
        <f t="shared" si="8"/>
        <v>0.97662860410274277</v>
      </c>
      <c r="V53" s="7"/>
      <c r="W53" s="25">
        <f t="shared" si="9"/>
        <v>0.23155241833061327</v>
      </c>
      <c r="X53" s="24">
        <f t="shared" si="10"/>
        <v>185.41156296298107</v>
      </c>
      <c r="Y53" s="7"/>
      <c r="Z53" s="25">
        <f t="shared" si="11"/>
        <v>630</v>
      </c>
      <c r="AA53" s="17">
        <f t="shared" si="15"/>
        <v>185.43599999999995</v>
      </c>
      <c r="AB53" s="24">
        <f t="shared" si="12"/>
        <v>3.2364687517282036</v>
      </c>
      <c r="AC53" s="17">
        <f t="shared" si="13"/>
        <v>-2.4437037018884666E-2</v>
      </c>
      <c r="AD53" s="17">
        <f t="shared" ca="1" si="14"/>
        <v>2.2386379370232135E-2</v>
      </c>
      <c r="AE53" s="17">
        <v>116</v>
      </c>
    </row>
    <row r="54" spans="1:31" s="17" customFormat="1" x14ac:dyDescent="0.25">
      <c r="A54" s="17">
        <v>34</v>
      </c>
      <c r="B54" s="17">
        <v>637</v>
      </c>
      <c r="C54" s="17">
        <v>12584</v>
      </c>
      <c r="D54" s="17">
        <v>15212</v>
      </c>
      <c r="E54" s="17">
        <v>13933</v>
      </c>
      <c r="F54" s="17">
        <v>11333</v>
      </c>
      <c r="G54" s="24"/>
      <c r="H54" s="7"/>
      <c r="I54" s="25">
        <f t="shared" si="16"/>
        <v>-1349</v>
      </c>
      <c r="J54" s="24">
        <f t="shared" si="16"/>
        <v>3879</v>
      </c>
      <c r="K54" s="7"/>
      <c r="L54" s="25">
        <f t="shared" si="3"/>
        <v>-1348.5305913925079</v>
      </c>
      <c r="M54" s="17">
        <f t="shared" si="1"/>
        <v>0.2203444407877114</v>
      </c>
      <c r="N54" s="17">
        <f t="shared" si="4"/>
        <v>3872.696486085938</v>
      </c>
      <c r="O54" s="24">
        <f t="shared" si="2"/>
        <v>39.734287664773525</v>
      </c>
      <c r="P54" s="7"/>
      <c r="Q54" s="25">
        <f t="shared" si="5"/>
        <v>-1330.3469918945025</v>
      </c>
      <c r="R54" s="24">
        <f t="shared" si="6"/>
        <v>3875.4721981062485</v>
      </c>
      <c r="S54" s="7"/>
      <c r="T54" s="25">
        <f t="shared" si="7"/>
        <v>0.32440412091411147</v>
      </c>
      <c r="U54" s="24">
        <f t="shared" si="8"/>
        <v>0.94824586398753719</v>
      </c>
      <c r="V54" s="7"/>
      <c r="W54" s="25">
        <f t="shared" si="9"/>
        <v>0.32753586175539395</v>
      </c>
      <c r="X54" s="24">
        <f t="shared" si="10"/>
        <v>191.12893297008304</v>
      </c>
      <c r="Y54" s="7"/>
      <c r="Z54" s="25">
        <f t="shared" si="11"/>
        <v>637</v>
      </c>
      <c r="AA54" s="17">
        <f t="shared" si="15"/>
        <v>191.16899999999995</v>
      </c>
      <c r="AB54" s="24">
        <f t="shared" si="12"/>
        <v>3.336528477745039</v>
      </c>
      <c r="AC54" s="17">
        <f t="shared" si="13"/>
        <v>-4.0067029916912134E-2</v>
      </c>
      <c r="AD54" s="17">
        <f t="shared" ca="1" si="14"/>
        <v>3.7258546459270292E-2</v>
      </c>
      <c r="AE54" s="17">
        <v>115</v>
      </c>
    </row>
    <row r="55" spans="1:31" s="17" customFormat="1" x14ac:dyDescent="0.25">
      <c r="A55" s="17">
        <v>35</v>
      </c>
      <c r="B55" s="17">
        <v>641</v>
      </c>
      <c r="C55" s="17">
        <v>12388</v>
      </c>
      <c r="D55" s="17">
        <v>15128</v>
      </c>
      <c r="E55" s="17">
        <v>14121</v>
      </c>
      <c r="F55" s="17">
        <v>11409</v>
      </c>
      <c r="G55" s="24"/>
      <c r="H55" s="7"/>
      <c r="I55" s="25">
        <f t="shared" si="16"/>
        <v>-1733</v>
      </c>
      <c r="J55" s="24">
        <f t="shared" si="16"/>
        <v>3719</v>
      </c>
      <c r="K55" s="7"/>
      <c r="L55" s="25">
        <f t="shared" si="3"/>
        <v>-1732.5234598079221</v>
      </c>
      <c r="M55" s="17">
        <f t="shared" si="1"/>
        <v>0.22709055466563358</v>
      </c>
      <c r="N55" s="17">
        <f t="shared" si="4"/>
        <v>3718.5952032397195</v>
      </c>
      <c r="O55" s="24">
        <f t="shared" si="2"/>
        <v>0.16386041713361524</v>
      </c>
      <c r="P55" s="7"/>
      <c r="Q55" s="25">
        <f t="shared" si="5"/>
        <v>-1714.3469918945025</v>
      </c>
      <c r="R55" s="24">
        <f t="shared" si="6"/>
        <v>3715.4721981062485</v>
      </c>
      <c r="S55" s="7"/>
      <c r="T55" s="25">
        <f t="shared" si="7"/>
        <v>0.41804223427100434</v>
      </c>
      <c r="U55" s="24">
        <f t="shared" si="8"/>
        <v>0.90909725693208121</v>
      </c>
      <c r="V55" s="7"/>
      <c r="W55" s="25">
        <f t="shared" si="9"/>
        <v>0.4210452633456962</v>
      </c>
      <c r="X55" s="24">
        <f t="shared" si="10"/>
        <v>196.92443769017609</v>
      </c>
      <c r="Y55" s="7"/>
      <c r="Z55" s="25">
        <f t="shared" si="11"/>
        <v>641</v>
      </c>
      <c r="AA55" s="17">
        <f t="shared" si="15"/>
        <v>196.93799999999996</v>
      </c>
      <c r="AB55" s="24">
        <f t="shared" si="12"/>
        <v>3.4372165222925921</v>
      </c>
      <c r="AC55" s="17">
        <f t="shared" si="13"/>
        <v>-1.3562309823868191E-2</v>
      </c>
      <c r="AD55" s="17">
        <f t="shared" ca="1" si="14"/>
        <v>5.3871079242298947E-2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12209</v>
      </c>
      <c r="D56" s="17">
        <v>15031</v>
      </c>
      <c r="E56" s="17">
        <v>14295</v>
      </c>
      <c r="F56" s="17">
        <v>11498</v>
      </c>
      <c r="G56" s="24"/>
      <c r="H56" s="7"/>
      <c r="I56" s="25">
        <f t="shared" si="16"/>
        <v>-2086</v>
      </c>
      <c r="J56" s="24">
        <f t="shared" si="16"/>
        <v>3533</v>
      </c>
      <c r="K56" s="7"/>
      <c r="L56" s="25">
        <f t="shared" si="3"/>
        <v>-2082.9857670915408</v>
      </c>
      <c r="M56" s="17">
        <f t="shared" si="1"/>
        <v>9.0856000264386179</v>
      </c>
      <c r="N56" s="17">
        <f t="shared" si="4"/>
        <v>3536.3210468621669</v>
      </c>
      <c r="O56" s="24">
        <f t="shared" si="2"/>
        <v>11.029352260708579</v>
      </c>
      <c r="P56" s="7"/>
      <c r="Q56" s="25">
        <f t="shared" si="5"/>
        <v>-2067.3469918945025</v>
      </c>
      <c r="R56" s="24">
        <f t="shared" si="6"/>
        <v>3529.4721981062485</v>
      </c>
      <c r="S56" s="7"/>
      <c r="T56" s="25">
        <f t="shared" si="7"/>
        <v>0.5041210207683563</v>
      </c>
      <c r="U56" s="24">
        <f t="shared" si="8"/>
        <v>0.86358700123011356</v>
      </c>
      <c r="V56" s="7"/>
      <c r="W56" s="25">
        <f t="shared" si="9"/>
        <v>0.50697429834159202</v>
      </c>
      <c r="X56" s="24">
        <f t="shared" si="10"/>
        <v>202.48872519250881</v>
      </c>
      <c r="Y56" s="7"/>
      <c r="Z56" s="25">
        <f t="shared" si="11"/>
        <v>612</v>
      </c>
      <c r="AA56" s="17">
        <f t="shared" si="15"/>
        <v>202.44599999999997</v>
      </c>
      <c r="AB56" s="24">
        <f t="shared" si="12"/>
        <v>3.5333492574924397</v>
      </c>
      <c r="AC56" s="17">
        <f t="shared" si="13"/>
        <v>4.2725192508839882E-2</v>
      </c>
      <c r="AD56" s="17">
        <f t="shared" ca="1" si="14"/>
        <v>-2.8720867692555885E-2</v>
      </c>
      <c r="AE56" s="17">
        <v>113</v>
      </c>
    </row>
    <row r="57" spans="1:31" s="17" customFormat="1" x14ac:dyDescent="0.25">
      <c r="A57" s="17">
        <v>37</v>
      </c>
      <c r="B57" s="17">
        <v>615</v>
      </c>
      <c r="C57" s="17">
        <v>12049</v>
      </c>
      <c r="D57" s="17">
        <v>14930</v>
      </c>
      <c r="E57" s="17">
        <v>14463</v>
      </c>
      <c r="F57" s="17">
        <v>11613</v>
      </c>
      <c r="G57" s="24"/>
      <c r="H57" s="7"/>
      <c r="I57" s="25">
        <f t="shared" si="16"/>
        <v>-2414</v>
      </c>
      <c r="J57" s="24">
        <f t="shared" si="16"/>
        <v>3317</v>
      </c>
      <c r="K57" s="7"/>
      <c r="L57" s="25">
        <f t="shared" si="3"/>
        <v>-2415.9448300518525</v>
      </c>
      <c r="M57" s="17">
        <f t="shared" si="1"/>
        <v>3.7823639305885104</v>
      </c>
      <c r="N57" s="17">
        <f t="shared" si="4"/>
        <v>3320.2911590972412</v>
      </c>
      <c r="O57" s="24">
        <f t="shared" si="2"/>
        <v>10.831728203353736</v>
      </c>
      <c r="P57" s="7"/>
      <c r="Q57" s="25">
        <f t="shared" si="5"/>
        <v>-2395.3469918945025</v>
      </c>
      <c r="R57" s="24">
        <f t="shared" si="6"/>
        <v>3313.4721981062485</v>
      </c>
      <c r="S57" s="7"/>
      <c r="T57" s="25">
        <f t="shared" si="7"/>
        <v>0.58410357592736895</v>
      </c>
      <c r="U57" s="24">
        <f t="shared" si="8"/>
        <v>0.81073638170524787</v>
      </c>
      <c r="V57" s="7"/>
      <c r="W57" s="25">
        <f t="shared" si="9"/>
        <v>0.58678283968786915</v>
      </c>
      <c r="X57" s="24">
        <f t="shared" si="10"/>
        <v>207.9691005397242</v>
      </c>
      <c r="Y57" s="7"/>
      <c r="Z57" s="25">
        <f t="shared" si="11"/>
        <v>615</v>
      </c>
      <c r="AA57" s="17">
        <f t="shared" si="15"/>
        <v>207.98099999999997</v>
      </c>
      <c r="AB57" s="24">
        <f t="shared" si="12"/>
        <v>3.6299532315903256</v>
      </c>
      <c r="AC57" s="17">
        <f t="shared" si="13"/>
        <v>-1.1899460275770934E-2</v>
      </c>
      <c r="AD57" s="17">
        <f t="shared" ca="1" si="14"/>
        <v>6.1574441365678467E-2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11885</v>
      </c>
      <c r="D58" s="17">
        <v>14794</v>
      </c>
      <c r="E58" s="17">
        <v>14609</v>
      </c>
      <c r="F58" s="17">
        <v>11728</v>
      </c>
      <c r="G58" s="24"/>
      <c r="H58" s="7"/>
      <c r="I58" s="25">
        <f t="shared" si="16"/>
        <v>-2724</v>
      </c>
      <c r="J58" s="24">
        <f t="shared" si="16"/>
        <v>3066</v>
      </c>
      <c r="K58" s="7"/>
      <c r="L58" s="25">
        <f t="shared" si="3"/>
        <v>-2726.0486984835125</v>
      </c>
      <c r="M58" s="17">
        <f t="shared" si="1"/>
        <v>4.1971654763462247</v>
      </c>
      <c r="N58" s="17">
        <f t="shared" si="4"/>
        <v>3073.7559756950191</v>
      </c>
      <c r="O58" s="24">
        <f t="shared" si="2"/>
        <v>60.155158981726395</v>
      </c>
      <c r="P58" s="7"/>
      <c r="Q58" s="25">
        <f t="shared" si="5"/>
        <v>-2705.3469918945025</v>
      </c>
      <c r="R58" s="24">
        <f t="shared" si="6"/>
        <v>3062.4721981062485</v>
      </c>
      <c r="S58" s="7"/>
      <c r="T58" s="25">
        <f t="shared" si="7"/>
        <v>0.65969684452277721</v>
      </c>
      <c r="U58" s="24">
        <f t="shared" si="8"/>
        <v>0.74932200438700125</v>
      </c>
      <c r="V58" s="7"/>
      <c r="W58" s="25">
        <f t="shared" si="9"/>
        <v>0.662173803274544</v>
      </c>
      <c r="X58" s="24">
        <f t="shared" si="10"/>
        <v>213.5403307166855</v>
      </c>
      <c r="Y58" s="7"/>
      <c r="Z58" s="25">
        <f t="shared" si="11"/>
        <v>614</v>
      </c>
      <c r="AA58" s="17">
        <f t="shared" si="15"/>
        <v>213.50699999999998</v>
      </c>
      <c r="AB58" s="24">
        <f t="shared" si="12"/>
        <v>3.7264001260555326</v>
      </c>
      <c r="AC58" s="17">
        <f t="shared" si="13"/>
        <v>3.333071668552634E-2</v>
      </c>
      <c r="AD58" s="17">
        <f t="shared" ca="1" si="14"/>
        <v>6.7765240723389297E-2</v>
      </c>
      <c r="AE58" s="17">
        <v>111</v>
      </c>
    </row>
    <row r="59" spans="1:31" s="17" customFormat="1" x14ac:dyDescent="0.25">
      <c r="A59" s="17">
        <v>39</v>
      </c>
      <c r="B59" s="17">
        <v>623</v>
      </c>
      <c r="C59" s="17">
        <v>11747</v>
      </c>
      <c r="D59" s="17">
        <v>14666</v>
      </c>
      <c r="E59" s="17">
        <v>14764</v>
      </c>
      <c r="F59" s="17">
        <v>11880</v>
      </c>
      <c r="G59" s="24"/>
      <c r="H59" s="7"/>
      <c r="I59" s="25">
        <f t="shared" si="16"/>
        <v>-3017</v>
      </c>
      <c r="J59" s="24">
        <f t="shared" si="16"/>
        <v>2786</v>
      </c>
      <c r="K59" s="7"/>
      <c r="L59" s="25">
        <f t="shared" si="3"/>
        <v>-3014.9465112000098</v>
      </c>
      <c r="M59" s="17">
        <f t="shared" si="1"/>
        <v>4.2168162516851551</v>
      </c>
      <c r="N59" s="17">
        <f t="shared" si="4"/>
        <v>2794.450435166862</v>
      </c>
      <c r="O59" s="24">
        <f t="shared" si="2"/>
        <v>71.409854509338118</v>
      </c>
      <c r="P59" s="7"/>
      <c r="Q59" s="25">
        <f t="shared" si="5"/>
        <v>-2998.3469918945025</v>
      </c>
      <c r="R59" s="24">
        <f t="shared" si="6"/>
        <v>2782.4721981062485</v>
      </c>
      <c r="S59" s="7"/>
      <c r="T59" s="25">
        <f t="shared" si="7"/>
        <v>0.73114467580811471</v>
      </c>
      <c r="U59" s="24">
        <f t="shared" si="8"/>
        <v>0.68081194203995321</v>
      </c>
      <c r="V59" s="7"/>
      <c r="W59" s="25">
        <f t="shared" si="9"/>
        <v>0.73339588550379597</v>
      </c>
      <c r="X59" s="24">
        <f t="shared" si="10"/>
        <v>219.20281262042124</v>
      </c>
      <c r="Y59" s="7"/>
      <c r="Z59" s="25">
        <f t="shared" si="11"/>
        <v>623</v>
      </c>
      <c r="AA59" s="17">
        <f t="shared" si="15"/>
        <v>219.11399999999998</v>
      </c>
      <c r="AB59" s="24">
        <f t="shared" si="12"/>
        <v>3.8242607372148547</v>
      </c>
      <c r="AC59" s="17">
        <f t="shared" si="13"/>
        <v>8.8812620421265365E-2</v>
      </c>
      <c r="AD59" s="17">
        <f t="shared" ca="1" si="14"/>
        <v>9.9989828370752321E-2</v>
      </c>
      <c r="AE59" s="17">
        <v>110</v>
      </c>
    </row>
    <row r="60" spans="1:31" s="17" customFormat="1" x14ac:dyDescent="0.25">
      <c r="A60" s="17">
        <v>40</v>
      </c>
      <c r="B60" s="17">
        <v>621</v>
      </c>
      <c r="C60" s="17">
        <v>11612</v>
      </c>
      <c r="D60" s="17">
        <v>14503</v>
      </c>
      <c r="E60" s="17">
        <v>14887</v>
      </c>
      <c r="F60" s="17">
        <v>12029</v>
      </c>
      <c r="G60" s="24"/>
      <c r="H60" s="7"/>
      <c r="I60" s="25">
        <f t="shared" si="16"/>
        <v>-3275</v>
      </c>
      <c r="J60" s="24">
        <f t="shared" si="16"/>
        <v>2474</v>
      </c>
      <c r="K60" s="7"/>
      <c r="L60" s="25">
        <f t="shared" si="3"/>
        <v>-3274.3665575045598</v>
      </c>
      <c r="M60" s="17">
        <f t="shared" si="1"/>
        <v>0.4012493950295703</v>
      </c>
      <c r="N60" s="17">
        <f t="shared" si="4"/>
        <v>2489.4592977190873</v>
      </c>
      <c r="O60" s="24">
        <f t="shared" si="2"/>
        <v>238.98988596737831</v>
      </c>
      <c r="P60" s="7"/>
      <c r="Q60" s="25">
        <f t="shared" si="5"/>
        <v>-3256.3469918945025</v>
      </c>
      <c r="R60" s="24">
        <f t="shared" si="6"/>
        <v>2470.4721981062485</v>
      </c>
      <c r="S60" s="7"/>
      <c r="T60" s="25">
        <f t="shared" si="7"/>
        <v>0.79405778321977716</v>
      </c>
      <c r="U60" s="24">
        <f t="shared" si="8"/>
        <v>0.604472158281814</v>
      </c>
      <c r="V60" s="7"/>
      <c r="W60" s="25">
        <f t="shared" si="9"/>
        <v>0.79605735299065417</v>
      </c>
      <c r="X60" s="24">
        <f t="shared" si="10"/>
        <v>224.8628058711306</v>
      </c>
      <c r="Y60" s="7"/>
      <c r="Z60" s="25">
        <f t="shared" si="11"/>
        <v>621</v>
      </c>
      <c r="AA60" s="17">
        <f t="shared" si="15"/>
        <v>224.70299999999997</v>
      </c>
      <c r="AB60" s="24">
        <f t="shared" si="12"/>
        <v>3.9218071891088182</v>
      </c>
      <c r="AC60" s="17">
        <f t="shared" si="13"/>
        <v>0.15980587113062938</v>
      </c>
      <c r="AD60" s="17">
        <f t="shared" ca="1" si="14"/>
        <v>4.0958557260296402E-2</v>
      </c>
      <c r="AE60" s="17">
        <v>109</v>
      </c>
    </row>
    <row r="61" spans="1:31" s="17" customFormat="1" x14ac:dyDescent="0.25">
      <c r="A61" s="17">
        <v>41</v>
      </c>
      <c r="B61" s="17">
        <v>630</v>
      </c>
      <c r="C61" s="17">
        <v>11502</v>
      </c>
      <c r="D61" s="17">
        <v>14346</v>
      </c>
      <c r="E61" s="17">
        <v>15013</v>
      </c>
      <c r="F61" s="17">
        <v>12202</v>
      </c>
      <c r="G61" s="24"/>
      <c r="H61" s="7"/>
      <c r="I61" s="25">
        <f t="shared" si="16"/>
        <v>-3511</v>
      </c>
      <c r="J61" s="24">
        <f t="shared" si="16"/>
        <v>2144</v>
      </c>
      <c r="K61" s="7"/>
      <c r="L61" s="25">
        <f t="shared" si="3"/>
        <v>-3505.8830707375928</v>
      </c>
      <c r="M61" s="17">
        <f t="shared" si="1"/>
        <v>26.182965076479206</v>
      </c>
      <c r="N61" s="17">
        <f t="shared" si="4"/>
        <v>2155.9103830133126</v>
      </c>
      <c r="O61" s="24">
        <f t="shared" si="2"/>
        <v>141.85722352380625</v>
      </c>
      <c r="P61" s="7"/>
      <c r="Q61" s="25">
        <f t="shared" si="5"/>
        <v>-3492.3469918945025</v>
      </c>
      <c r="R61" s="24">
        <f t="shared" si="6"/>
        <v>2140.4721981062485</v>
      </c>
      <c r="S61" s="7"/>
      <c r="T61" s="25">
        <f t="shared" si="7"/>
        <v>0.85160620705370083</v>
      </c>
      <c r="U61" s="24">
        <f t="shared" si="8"/>
        <v>0.52372815622993596</v>
      </c>
      <c r="V61" s="7"/>
      <c r="W61" s="25">
        <f t="shared" si="9"/>
        <v>0.85333957021418827</v>
      </c>
      <c r="X61" s="24">
        <f t="shared" si="10"/>
        <v>230.53430442541219</v>
      </c>
      <c r="Y61" s="7"/>
      <c r="Z61" s="25">
        <f t="shared" si="11"/>
        <v>630</v>
      </c>
      <c r="AA61" s="17">
        <f t="shared" si="15"/>
        <v>230.37299999999996</v>
      </c>
      <c r="AB61" s="24">
        <f t="shared" si="12"/>
        <v>4.0207673576968963</v>
      </c>
      <c r="AC61" s="17">
        <f t="shared" si="13"/>
        <v>0.16130442541222578</v>
      </c>
      <c r="AD61" s="17">
        <f t="shared" ca="1" si="14"/>
        <v>5.1748716419297125E-2</v>
      </c>
      <c r="AE61" s="17">
        <v>108</v>
      </c>
    </row>
    <row r="62" spans="1:31" s="17" customFormat="1" x14ac:dyDescent="0.25">
      <c r="A62" s="17">
        <v>42</v>
      </c>
      <c r="B62" s="17">
        <v>642</v>
      </c>
      <c r="C62" s="17">
        <v>11390</v>
      </c>
      <c r="D62" s="17">
        <v>14157</v>
      </c>
      <c r="E62" s="17">
        <v>15100</v>
      </c>
      <c r="F62" s="17">
        <v>12374</v>
      </c>
      <c r="G62" s="24"/>
      <c r="H62" s="7"/>
      <c r="I62" s="25">
        <f t="shared" si="16"/>
        <v>-3710</v>
      </c>
      <c r="J62" s="24">
        <f t="shared" si="16"/>
        <v>1783</v>
      </c>
      <c r="K62" s="7"/>
      <c r="L62" s="25">
        <f t="shared" si="3"/>
        <v>-3706.6683488311937</v>
      </c>
      <c r="M62" s="17">
        <f t="shared" si="1"/>
        <v>11.099899510608216</v>
      </c>
      <c r="N62" s="17">
        <f t="shared" si="4"/>
        <v>1794.3631490157436</v>
      </c>
      <c r="O62" s="24">
        <f t="shared" si="2"/>
        <v>129.12115555399478</v>
      </c>
      <c r="P62" s="7"/>
      <c r="Q62" s="25">
        <f t="shared" si="5"/>
        <v>-3691.3469918945025</v>
      </c>
      <c r="R62" s="24">
        <f t="shared" si="6"/>
        <v>1779.4721981062485</v>
      </c>
      <c r="S62" s="7"/>
      <c r="T62" s="25">
        <f t="shared" si="7"/>
        <v>0.90013220850688225</v>
      </c>
      <c r="U62" s="24">
        <f t="shared" si="8"/>
        <v>0.43539911156106326</v>
      </c>
      <c r="V62" s="7"/>
      <c r="W62" s="25">
        <f t="shared" si="9"/>
        <v>0.90157427916816346</v>
      </c>
      <c r="X62" s="24">
        <f t="shared" si="10"/>
        <v>236.2960012031067</v>
      </c>
      <c r="Y62" s="7"/>
      <c r="Z62" s="25">
        <f t="shared" si="11"/>
        <v>642</v>
      </c>
      <c r="AA62" s="17">
        <f t="shared" si="15"/>
        <v>236.15099999999995</v>
      </c>
      <c r="AB62" s="24">
        <f t="shared" si="12"/>
        <v>4.1216124818771283</v>
      </c>
      <c r="AC62" s="17">
        <f t="shared" si="13"/>
        <v>0.14500120310674447</v>
      </c>
      <c r="AD62" s="17">
        <f t="shared" ca="1" si="14"/>
        <v>6.5718127958518835E-2</v>
      </c>
      <c r="AE62" s="17">
        <v>107</v>
      </c>
    </row>
    <row r="63" spans="1:31" s="17" customFormat="1" x14ac:dyDescent="0.25">
      <c r="A63" s="17">
        <v>43</v>
      </c>
      <c r="B63" s="17">
        <v>631</v>
      </c>
      <c r="C63" s="17">
        <v>11317</v>
      </c>
      <c r="D63" s="17">
        <v>13967</v>
      </c>
      <c r="E63" s="17">
        <v>15183</v>
      </c>
      <c r="F63" s="17">
        <v>12562</v>
      </c>
      <c r="G63" s="24"/>
      <c r="H63" s="7"/>
      <c r="I63" s="25">
        <f t="shared" si="16"/>
        <v>-3866</v>
      </c>
      <c r="J63" s="24">
        <f t="shared" si="16"/>
        <v>1405</v>
      </c>
      <c r="K63" s="7"/>
      <c r="L63" s="25">
        <f t="shared" si="3"/>
        <v>-3867.4816613624771</v>
      </c>
      <c r="M63" s="17">
        <f t="shared" si="1"/>
        <v>2.1953203930574903</v>
      </c>
      <c r="N63" s="17">
        <f t="shared" si="4"/>
        <v>1421.2574635126578</v>
      </c>
      <c r="O63" s="24">
        <f t="shared" si="2"/>
        <v>264.30511986539807</v>
      </c>
      <c r="P63" s="7"/>
      <c r="Q63" s="25">
        <f t="shared" si="5"/>
        <v>-3847.3469918945025</v>
      </c>
      <c r="R63" s="24">
        <f t="shared" si="6"/>
        <v>1401.4721981062485</v>
      </c>
      <c r="S63" s="7"/>
      <c r="T63" s="25">
        <f t="shared" si="7"/>
        <v>0.93817269205812004</v>
      </c>
      <c r="U63" s="24">
        <f t="shared" si="8"/>
        <v>0.3429105273925484</v>
      </c>
      <c r="V63" s="7"/>
      <c r="W63" s="25">
        <f t="shared" si="9"/>
        <v>0.93930968327486419</v>
      </c>
      <c r="X63" s="24">
        <f t="shared" si="10"/>
        <v>242.01794089603322</v>
      </c>
      <c r="Y63" s="7"/>
      <c r="Z63" s="25">
        <f t="shared" si="11"/>
        <v>631</v>
      </c>
      <c r="AA63" s="17">
        <f t="shared" si="15"/>
        <v>241.82999999999996</v>
      </c>
      <c r="AB63" s="24">
        <f t="shared" si="12"/>
        <v>4.2207297300978865</v>
      </c>
      <c r="AC63" s="17">
        <f t="shared" si="13"/>
        <v>0.18794089603326825</v>
      </c>
      <c r="AD63" s="17">
        <f t="shared" ca="1" si="14"/>
        <v>7.7906993327786722E-2</v>
      </c>
      <c r="AE63" s="17">
        <v>106</v>
      </c>
    </row>
    <row r="64" spans="1:31" s="17" customFormat="1" x14ac:dyDescent="0.25">
      <c r="A64" s="17">
        <v>44</v>
      </c>
      <c r="B64" s="17">
        <v>627</v>
      </c>
      <c r="C64" s="17">
        <v>11259</v>
      </c>
      <c r="D64" s="17">
        <v>13790</v>
      </c>
      <c r="E64" s="17">
        <v>15252</v>
      </c>
      <c r="F64" s="17">
        <v>12762</v>
      </c>
      <c r="G64" s="24"/>
      <c r="H64" s="7"/>
      <c r="I64" s="25">
        <f t="shared" si="16"/>
        <v>-3993</v>
      </c>
      <c r="J64" s="24">
        <f t="shared" si="16"/>
        <v>1028</v>
      </c>
      <c r="K64" s="7"/>
      <c r="L64" s="25">
        <f t="shared" si="3"/>
        <v>-3989.8305476808473</v>
      </c>
      <c r="M64" s="17">
        <f t="shared" si="1"/>
        <v>10.045428003382408</v>
      </c>
      <c r="N64" s="17">
        <f t="shared" si="4"/>
        <v>1036.7247826104165</v>
      </c>
      <c r="O64" s="24">
        <f t="shared" si="2"/>
        <v>76.121831599025612</v>
      </c>
      <c r="P64" s="7"/>
      <c r="Q64" s="25">
        <f t="shared" si="5"/>
        <v>-3974.3469918945025</v>
      </c>
      <c r="R64" s="24">
        <f t="shared" si="6"/>
        <v>1024.4721981062485</v>
      </c>
      <c r="S64" s="7"/>
      <c r="T64" s="25">
        <f t="shared" si="7"/>
        <v>0.96914154725688406</v>
      </c>
      <c r="U64" s="24">
        <f t="shared" si="8"/>
        <v>0.25066662201813011</v>
      </c>
      <c r="V64" s="7"/>
      <c r="W64" s="25">
        <f t="shared" si="9"/>
        <v>0.96997422814212564</v>
      </c>
      <c r="X64" s="24">
        <f t="shared" si="10"/>
        <v>247.58367262532806</v>
      </c>
      <c r="Y64" s="7"/>
      <c r="Z64" s="25">
        <f t="shared" si="11"/>
        <v>627</v>
      </c>
      <c r="AA64" s="17">
        <f t="shared" si="15"/>
        <v>247.47299999999996</v>
      </c>
      <c r="AB64" s="24">
        <f t="shared" si="12"/>
        <v>4.3192186597879259</v>
      </c>
      <c r="AC64" s="17">
        <f t="shared" si="13"/>
        <v>0.11067262532810673</v>
      </c>
      <c r="AD64" s="17">
        <f t="shared" ca="1" si="14"/>
        <v>9.8784889204182491E-2</v>
      </c>
      <c r="AE64" s="17">
        <v>105</v>
      </c>
    </row>
    <row r="65" spans="1:31" s="17" customFormat="1" x14ac:dyDescent="0.25">
      <c r="A65" s="17">
        <v>45</v>
      </c>
      <c r="B65" s="17">
        <v>608</v>
      </c>
      <c r="C65" s="17">
        <v>11215</v>
      </c>
      <c r="D65" s="17">
        <v>13596</v>
      </c>
      <c r="E65" s="17">
        <v>15289</v>
      </c>
      <c r="F65" s="17">
        <v>12954</v>
      </c>
      <c r="G65" s="24"/>
      <c r="H65" s="7"/>
      <c r="I65" s="25">
        <f t="shared" si="16"/>
        <v>-4074</v>
      </c>
      <c r="J65" s="24">
        <f t="shared" si="16"/>
        <v>642</v>
      </c>
      <c r="K65" s="7"/>
      <c r="L65" s="25">
        <f t="shared" si="3"/>
        <v>-4071.6980022418593</v>
      </c>
      <c r="M65" s="17">
        <f t="shared" si="1"/>
        <v>5.2991936784848761</v>
      </c>
      <c r="N65" s="17">
        <f t="shared" si="4"/>
        <v>654.24527385596343</v>
      </c>
      <c r="O65" s="24">
        <f t="shared" si="2"/>
        <v>149.94673180754157</v>
      </c>
      <c r="P65" s="7"/>
      <c r="Q65" s="25">
        <f t="shared" si="5"/>
        <v>-4055.3469918945025</v>
      </c>
      <c r="R65" s="24">
        <f t="shared" si="6"/>
        <v>638.47219810624847</v>
      </c>
      <c r="S65" s="7"/>
      <c r="T65" s="25">
        <f t="shared" si="7"/>
        <v>0.98889333679310365</v>
      </c>
      <c r="U65" s="24">
        <f t="shared" si="8"/>
        <v>0.15622060749684247</v>
      </c>
      <c r="V65" s="7"/>
      <c r="W65" s="25">
        <f t="shared" si="9"/>
        <v>0.9894143775099622</v>
      </c>
      <c r="X65" s="24">
        <f t="shared" si="10"/>
        <v>253.10091355964175</v>
      </c>
      <c r="Y65" s="7"/>
      <c r="Z65" s="25">
        <f t="shared" si="11"/>
        <v>608</v>
      </c>
      <c r="AA65" s="17">
        <f t="shared" si="15"/>
        <v>252.94499999999996</v>
      </c>
      <c r="AB65" s="24">
        <f t="shared" si="12"/>
        <v>4.4147230764570562</v>
      </c>
      <c r="AC65" s="17">
        <f t="shared" si="13"/>
        <v>0.15591355964178888</v>
      </c>
      <c r="AD65" s="17">
        <f t="shared" ca="1" si="14"/>
        <v>-1.6800872319038263E-3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11197</v>
      </c>
      <c r="D66" s="17">
        <v>13398</v>
      </c>
      <c r="E66" s="17">
        <v>15315</v>
      </c>
      <c r="F66" s="17">
        <v>13146</v>
      </c>
      <c r="G66" s="24"/>
      <c r="H66" s="7"/>
      <c r="I66" s="25">
        <f t="shared" si="16"/>
        <v>-4118</v>
      </c>
      <c r="J66" s="24">
        <f t="shared" si="16"/>
        <v>252</v>
      </c>
      <c r="K66" s="7"/>
      <c r="L66" s="25">
        <f t="shared" si="3"/>
        <v>-4116.7721709940661</v>
      </c>
      <c r="M66" s="17">
        <f t="shared" si="1"/>
        <v>1.5075640678126954</v>
      </c>
      <c r="N66" s="17">
        <f t="shared" si="4"/>
        <v>263.26905195537279</v>
      </c>
      <c r="O66" s="24">
        <f t="shared" si="2"/>
        <v>126.99153197289127</v>
      </c>
      <c r="P66" s="7"/>
      <c r="Q66" s="25">
        <f t="shared" si="5"/>
        <v>-4099.3469918945029</v>
      </c>
      <c r="R66" s="24">
        <f t="shared" si="6"/>
        <v>248.4721981062485</v>
      </c>
      <c r="S66" s="7"/>
      <c r="T66" s="25">
        <f t="shared" si="7"/>
        <v>0.99962270394858099</v>
      </c>
      <c r="U66" s="24">
        <f t="shared" si="8"/>
        <v>6.0795877799168417E-2</v>
      </c>
      <c r="V66" s="7"/>
      <c r="W66" s="25">
        <f t="shared" si="9"/>
        <v>0.99982882479933455</v>
      </c>
      <c r="X66" s="24">
        <f t="shared" si="10"/>
        <v>258.59372753582716</v>
      </c>
      <c r="Y66" s="7"/>
      <c r="Z66" s="25">
        <f t="shared" si="11"/>
        <v>612</v>
      </c>
      <c r="AA66" s="17">
        <f t="shared" si="15"/>
        <v>258.45299999999997</v>
      </c>
      <c r="AB66" s="24">
        <f t="shared" si="12"/>
        <v>4.5108558116569046</v>
      </c>
      <c r="AC66" s="17">
        <f t="shared" si="13"/>
        <v>0.14072753582718178</v>
      </c>
      <c r="AD66" s="17">
        <f t="shared" ca="1" si="14"/>
        <v>2.6107945636965724E-2</v>
      </c>
      <c r="AE66" s="17">
        <v>103</v>
      </c>
    </row>
    <row r="67" spans="1:31" s="17" customFormat="1" x14ac:dyDescent="0.25">
      <c r="A67" s="17">
        <v>47</v>
      </c>
      <c r="B67" s="17">
        <v>627</v>
      </c>
      <c r="C67" s="17">
        <v>11179</v>
      </c>
      <c r="D67" s="17">
        <v>13193</v>
      </c>
      <c r="E67" s="17">
        <v>15300</v>
      </c>
      <c r="F67" s="17">
        <v>13331</v>
      </c>
      <c r="G67" s="24"/>
      <c r="H67" s="7"/>
      <c r="I67" s="25">
        <f t="shared" si="16"/>
        <v>-4121</v>
      </c>
      <c r="J67" s="24">
        <f t="shared" si="16"/>
        <v>-138</v>
      </c>
      <c r="K67" s="7"/>
      <c r="L67" s="25">
        <f t="shared" si="3"/>
        <v>-4123.6768466402355</v>
      </c>
      <c r="M67" s="17">
        <f t="shared" si="1"/>
        <v>7.1655079353398348</v>
      </c>
      <c r="N67" s="17">
        <f t="shared" si="4"/>
        <v>-139.74493573640669</v>
      </c>
      <c r="O67" s="24">
        <f t="shared" si="2"/>
        <v>3.0448007241891522</v>
      </c>
      <c r="P67" s="7"/>
      <c r="Q67" s="25">
        <f t="shared" si="5"/>
        <v>-4102.3469918945029</v>
      </c>
      <c r="R67" s="24">
        <f t="shared" si="6"/>
        <v>-141.5278018937515</v>
      </c>
      <c r="S67" s="7"/>
      <c r="T67" s="25">
        <f t="shared" si="7"/>
        <v>1.0003542517091817</v>
      </c>
      <c r="U67" s="24">
        <f t="shared" si="8"/>
        <v>-3.462885189850564E-2</v>
      </c>
      <c r="V67" s="7"/>
      <c r="W67" s="25">
        <f t="shared" si="9"/>
        <v>1.0002453982293273</v>
      </c>
      <c r="X67" s="24">
        <f t="shared" si="10"/>
        <v>264.05619512794601</v>
      </c>
      <c r="Y67" s="7"/>
      <c r="Z67" s="25">
        <f t="shared" si="11"/>
        <v>627</v>
      </c>
      <c r="AA67" s="17">
        <f t="shared" si="15"/>
        <v>264.09599999999995</v>
      </c>
      <c r="AB67" s="24">
        <f t="shared" si="12"/>
        <v>4.6093447413469439</v>
      </c>
      <c r="AC67" s="17">
        <f t="shared" si="13"/>
        <v>-3.9804872053935014E-2</v>
      </c>
      <c r="AD67" s="17">
        <f t="shared" ca="1" si="14"/>
        <v>7.1245596029086755E-2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11210</v>
      </c>
      <c r="D68" s="17">
        <v>13005</v>
      </c>
      <c r="E68" s="17">
        <v>15300</v>
      </c>
      <c r="F68" s="17">
        <v>13544</v>
      </c>
      <c r="G68" s="24"/>
      <c r="H68" s="7"/>
      <c r="I68" s="25">
        <f t="shared" si="16"/>
        <v>-4090</v>
      </c>
      <c r="J68" s="24">
        <f t="shared" si="16"/>
        <v>-539</v>
      </c>
      <c r="K68" s="7"/>
      <c r="L68" s="25">
        <f t="shared" si="3"/>
        <v>-4090.6834840738647</v>
      </c>
      <c r="M68" s="17">
        <f t="shared" si="1"/>
        <v>0.46715047922675118</v>
      </c>
      <c r="N68" s="17">
        <f t="shared" si="4"/>
        <v>-542.00551270919789</v>
      </c>
      <c r="O68" s="24">
        <f t="shared" si="2"/>
        <v>9.0331066451500259</v>
      </c>
      <c r="P68" s="7"/>
      <c r="Q68" s="25">
        <f t="shared" si="5"/>
        <v>-4071.3469918945025</v>
      </c>
      <c r="R68" s="24">
        <f t="shared" si="6"/>
        <v>-542.52780189375153</v>
      </c>
      <c r="S68" s="7"/>
      <c r="T68" s="25">
        <f t="shared" si="7"/>
        <v>0.99279492484964083</v>
      </c>
      <c r="U68" s="24">
        <f t="shared" si="8"/>
        <v>-0.13274504833124232</v>
      </c>
      <c r="V68" s="7"/>
      <c r="W68" s="25">
        <f t="shared" si="9"/>
        <v>0.99236216786971387</v>
      </c>
      <c r="X68" s="24">
        <f t="shared" si="10"/>
        <v>269.69242714928737</v>
      </c>
      <c r="Y68" s="7"/>
      <c r="Z68" s="25">
        <f t="shared" si="11"/>
        <v>628</v>
      </c>
      <c r="AA68" s="17">
        <f t="shared" si="15"/>
        <v>269.74799999999993</v>
      </c>
      <c r="AB68" s="24">
        <f t="shared" si="12"/>
        <v>4.7079907506696621</v>
      </c>
      <c r="AC68" s="17">
        <f t="shared" si="13"/>
        <v>-5.5572850712565014E-2</v>
      </c>
      <c r="AD68" s="17">
        <f t="shared" ca="1" si="14"/>
        <v>8.7797384049224547E-2</v>
      </c>
      <c r="AE68" s="17">
        <v>101</v>
      </c>
    </row>
    <row r="69" spans="1:31" s="17" customFormat="1" x14ac:dyDescent="0.25">
      <c r="A69" s="17">
        <v>49</v>
      </c>
      <c r="B69" s="17">
        <v>634</v>
      </c>
      <c r="C69" s="17">
        <v>11242</v>
      </c>
      <c r="D69" s="17">
        <v>12793</v>
      </c>
      <c r="E69" s="17">
        <v>15253</v>
      </c>
      <c r="F69" s="17">
        <v>13735</v>
      </c>
      <c r="G69" s="24"/>
      <c r="H69" s="7"/>
      <c r="I69" s="25">
        <f t="shared" si="16"/>
        <v>-4011</v>
      </c>
      <c r="J69" s="24">
        <f t="shared" si="16"/>
        <v>-942</v>
      </c>
      <c r="K69" s="7"/>
      <c r="L69" s="25">
        <f t="shared" si="3"/>
        <v>-4017.1874210455571</v>
      </c>
      <c r="M69" s="17">
        <f t="shared" si="1"/>
        <v>38.28417919500329</v>
      </c>
      <c r="N69" s="17">
        <f t="shared" si="4"/>
        <v>-942.71362024745031</v>
      </c>
      <c r="O69" s="24">
        <f t="shared" si="2"/>
        <v>0.50925385757103869</v>
      </c>
      <c r="P69" s="7"/>
      <c r="Q69" s="25">
        <f t="shared" si="5"/>
        <v>-3992.3469918945025</v>
      </c>
      <c r="R69" s="24">
        <f t="shared" si="6"/>
        <v>-945.52780189375153</v>
      </c>
      <c r="S69" s="7"/>
      <c r="T69" s="25">
        <f t="shared" si="7"/>
        <v>0.97353083382048833</v>
      </c>
      <c r="U69" s="24">
        <f t="shared" si="8"/>
        <v>-0.23135060235217217</v>
      </c>
      <c r="V69" s="7"/>
      <c r="W69" s="25">
        <f t="shared" si="9"/>
        <v>0.97277249430375368</v>
      </c>
      <c r="X69" s="24">
        <f t="shared" si="10"/>
        <v>275.45128562936316</v>
      </c>
      <c r="Y69" s="7"/>
      <c r="Z69" s="25">
        <f t="shared" si="11"/>
        <v>634</v>
      </c>
      <c r="AA69" s="17">
        <f t="shared" si="15"/>
        <v>275.45399999999995</v>
      </c>
      <c r="AB69" s="24">
        <f t="shared" si="12"/>
        <v>4.8075792377884596</v>
      </c>
      <c r="AC69" s="17">
        <f t="shared" si="13"/>
        <v>-2.7143706367951381E-3</v>
      </c>
      <c r="AD69" s="17">
        <f t="shared" ca="1" si="14"/>
        <v>2.0517840000081833E-2</v>
      </c>
      <c r="AE69" s="17">
        <v>100</v>
      </c>
    </row>
    <row r="70" spans="1:31" s="17" customFormat="1" x14ac:dyDescent="0.25">
      <c r="A70" s="17">
        <v>50</v>
      </c>
      <c r="B70" s="17">
        <v>642</v>
      </c>
      <c r="C70" s="17">
        <v>11298</v>
      </c>
      <c r="D70" s="17">
        <v>12603</v>
      </c>
      <c r="E70" s="17">
        <v>15198</v>
      </c>
      <c r="F70" s="17">
        <v>13936</v>
      </c>
      <c r="G70" s="24"/>
      <c r="H70" s="7"/>
      <c r="I70" s="25">
        <f t="shared" si="16"/>
        <v>-3900</v>
      </c>
      <c r="J70" s="24">
        <f t="shared" si="16"/>
        <v>-1333</v>
      </c>
      <c r="K70" s="7"/>
      <c r="L70" s="25">
        <f t="shared" si="3"/>
        <v>-3902.3636372610717</v>
      </c>
      <c r="M70" s="17">
        <f t="shared" si="1"/>
        <v>5.5867811019267375</v>
      </c>
      <c r="N70" s="17">
        <f t="shared" si="4"/>
        <v>-1338.9028972239666</v>
      </c>
      <c r="O70" s="24">
        <f t="shared" si="2"/>
        <v>34.844195636713152</v>
      </c>
      <c r="P70" s="7"/>
      <c r="Q70" s="25">
        <f t="shared" si="5"/>
        <v>-3881.3469918945025</v>
      </c>
      <c r="R70" s="24">
        <f t="shared" si="6"/>
        <v>-1336.5278018937515</v>
      </c>
      <c r="S70" s="7"/>
      <c r="T70" s="25">
        <f t="shared" si="7"/>
        <v>0.94646356667826159</v>
      </c>
      <c r="U70" s="24">
        <f t="shared" si="8"/>
        <v>-0.32702001084394283</v>
      </c>
      <c r="V70" s="7"/>
      <c r="W70" s="25">
        <f t="shared" si="9"/>
        <v>0.94538929375632563</v>
      </c>
      <c r="X70" s="24">
        <f t="shared" si="10"/>
        <v>281.15442308407341</v>
      </c>
      <c r="Y70" s="7"/>
      <c r="Z70" s="25">
        <f t="shared" si="11"/>
        <v>642</v>
      </c>
      <c r="AA70" s="17">
        <f t="shared" si="15"/>
        <v>281.23199999999997</v>
      </c>
      <c r="AB70" s="24">
        <f t="shared" si="12"/>
        <v>4.9084243619686925</v>
      </c>
      <c r="AC70" s="17">
        <f t="shared" si="13"/>
        <v>-7.7576915926556467E-2</v>
      </c>
      <c r="AD70" s="17">
        <f t="shared" ca="1" si="14"/>
        <v>4.7198846251376381E-2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11382</v>
      </c>
      <c r="D71" s="17">
        <v>12425</v>
      </c>
      <c r="E71" s="17">
        <v>15132</v>
      </c>
      <c r="F71" s="17">
        <v>14128</v>
      </c>
      <c r="G71" s="24"/>
      <c r="H71" s="7"/>
      <c r="I71" s="25">
        <f t="shared" si="16"/>
        <v>-3750</v>
      </c>
      <c r="J71" s="24">
        <f t="shared" si="16"/>
        <v>-1703</v>
      </c>
      <c r="K71" s="7"/>
      <c r="L71" s="25">
        <f t="shared" si="3"/>
        <v>-3750.7491516280288</v>
      </c>
      <c r="M71" s="17">
        <f t="shared" si="1"/>
        <v>0.5612281617782201</v>
      </c>
      <c r="N71" s="17">
        <f t="shared" si="4"/>
        <v>-1715.6138028384328</v>
      </c>
      <c r="O71" s="24">
        <f t="shared" si="2"/>
        <v>159.10802204685473</v>
      </c>
      <c r="P71" s="7"/>
      <c r="Q71" s="25">
        <f t="shared" si="5"/>
        <v>-3731.3469918945025</v>
      </c>
      <c r="R71" s="24">
        <f t="shared" si="6"/>
        <v>-1706.5278018937515</v>
      </c>
      <c r="S71" s="7"/>
      <c r="T71" s="25">
        <f t="shared" si="7"/>
        <v>0.9098861786482253</v>
      </c>
      <c r="U71" s="24">
        <f t="shared" si="8"/>
        <v>-0.41755116465968489</v>
      </c>
      <c r="V71" s="7"/>
      <c r="W71" s="25">
        <f t="shared" si="9"/>
        <v>0.90851288088424154</v>
      </c>
      <c r="X71" s="24">
        <f t="shared" si="10"/>
        <v>286.75682780406123</v>
      </c>
      <c r="Y71" s="7"/>
      <c r="Z71" s="25">
        <f t="shared" si="11"/>
        <v>632</v>
      </c>
      <c r="AA71" s="17">
        <f t="shared" si="15"/>
        <v>286.91999999999996</v>
      </c>
      <c r="AB71" s="24">
        <f t="shared" si="12"/>
        <v>5.0076986898221296</v>
      </c>
      <c r="AC71" s="17">
        <f t="shared" si="13"/>
        <v>-0.16317219593872778</v>
      </c>
      <c r="AD71" s="17">
        <f t="shared" ca="1" si="14"/>
        <v>0.13317278967127777</v>
      </c>
      <c r="AE71" s="17">
        <v>98</v>
      </c>
    </row>
    <row r="72" spans="1:31" s="17" customFormat="1" x14ac:dyDescent="0.25">
      <c r="A72" s="17">
        <v>52</v>
      </c>
      <c r="B72" s="17">
        <v>614</v>
      </c>
      <c r="C72" s="17">
        <v>11461</v>
      </c>
      <c r="D72" s="17">
        <v>12236</v>
      </c>
      <c r="E72" s="17">
        <v>15022</v>
      </c>
      <c r="F72" s="17">
        <v>14290</v>
      </c>
      <c r="G72" s="24"/>
      <c r="H72" s="7"/>
      <c r="I72" s="25">
        <f t="shared" si="16"/>
        <v>-3561</v>
      </c>
      <c r="J72" s="24">
        <f t="shared" si="16"/>
        <v>-2054</v>
      </c>
      <c r="K72" s="7"/>
      <c r="L72" s="25">
        <f t="shared" si="3"/>
        <v>-3568.2169559465256</v>
      </c>
      <c r="M72" s="17">
        <f t="shared" si="1"/>
        <v>52.084453134090623</v>
      </c>
      <c r="N72" s="17">
        <f t="shared" si="4"/>
        <v>-2065.4119067751694</v>
      </c>
      <c r="O72" s="24">
        <f t="shared" si="2"/>
        <v>130.23161624515788</v>
      </c>
      <c r="P72" s="7"/>
      <c r="Q72" s="25">
        <f t="shared" si="5"/>
        <v>-3542.3469918945025</v>
      </c>
      <c r="R72" s="24">
        <f t="shared" si="6"/>
        <v>-2057.5278018937515</v>
      </c>
      <c r="S72" s="7"/>
      <c r="T72" s="25">
        <f t="shared" si="7"/>
        <v>0.86379866973037955</v>
      </c>
      <c r="U72" s="24">
        <f t="shared" si="8"/>
        <v>-0.50343342138759151</v>
      </c>
      <c r="V72" s="7"/>
      <c r="W72" s="25">
        <f t="shared" si="9"/>
        <v>0.86214164041408725</v>
      </c>
      <c r="X72" s="24">
        <f t="shared" si="10"/>
        <v>292.35547563196121</v>
      </c>
      <c r="Y72" s="7"/>
      <c r="Z72" s="25">
        <f t="shared" si="11"/>
        <v>614</v>
      </c>
      <c r="AA72" s="17">
        <f t="shared" si="15"/>
        <v>292.44599999999997</v>
      </c>
      <c r="AB72" s="24">
        <f t="shared" si="12"/>
        <v>5.1041455842873367</v>
      </c>
      <c r="AC72" s="17">
        <f t="shared" si="13"/>
        <v>-9.0524368038757075E-2</v>
      </c>
      <c r="AD72" s="17">
        <f t="shared" ca="1" si="14"/>
        <v>-1.0718911232117989E-2</v>
      </c>
      <c r="AE72" s="17">
        <v>97</v>
      </c>
    </row>
    <row r="73" spans="1:31" s="17" customFormat="1" x14ac:dyDescent="0.25">
      <c r="A73" s="17">
        <v>53</v>
      </c>
      <c r="B73" s="17">
        <v>624</v>
      </c>
      <c r="C73" s="17">
        <v>11573</v>
      </c>
      <c r="D73" s="17">
        <v>12067</v>
      </c>
      <c r="E73" s="17">
        <v>14916</v>
      </c>
      <c r="F73" s="17">
        <v>14454</v>
      </c>
      <c r="G73" s="24"/>
      <c r="H73" s="7"/>
      <c r="I73" s="25">
        <f t="shared" si="16"/>
        <v>-3343</v>
      </c>
      <c r="J73" s="24">
        <f t="shared" si="16"/>
        <v>-2387</v>
      </c>
      <c r="K73" s="7"/>
      <c r="L73" s="25">
        <f t="shared" si="3"/>
        <v>-3348.8969127509299</v>
      </c>
      <c r="M73" s="17">
        <f t="shared" si="1"/>
        <v>34.77357999207981</v>
      </c>
      <c r="N73" s="17">
        <f t="shared" si="4"/>
        <v>-2401.182738497539</v>
      </c>
      <c r="O73" s="24">
        <f t="shared" si="2"/>
        <v>201.1500712895762</v>
      </c>
      <c r="P73" s="7"/>
      <c r="Q73" s="25">
        <f t="shared" si="5"/>
        <v>-3324.3469918945025</v>
      </c>
      <c r="R73" s="24">
        <f t="shared" si="6"/>
        <v>-2390.5278018937515</v>
      </c>
      <c r="S73" s="7"/>
      <c r="T73" s="25">
        <f t="shared" si="7"/>
        <v>0.81063953246006026</v>
      </c>
      <c r="U73" s="24">
        <f t="shared" si="8"/>
        <v>-0.58491145982175941</v>
      </c>
      <c r="V73" s="7"/>
      <c r="W73" s="25">
        <f t="shared" si="9"/>
        <v>0.80871327052851649</v>
      </c>
      <c r="X73" s="24">
        <f t="shared" si="10"/>
        <v>297.95016758215968</v>
      </c>
      <c r="Y73" s="7"/>
      <c r="Z73" s="25">
        <f t="shared" si="11"/>
        <v>624</v>
      </c>
      <c r="AA73" s="17">
        <f t="shared" si="15"/>
        <v>298.06199999999995</v>
      </c>
      <c r="AB73" s="24">
        <f t="shared" si="12"/>
        <v>5.2021632750793376</v>
      </c>
      <c r="AC73" s="17">
        <f t="shared" si="13"/>
        <v>-0.11183241784027587</v>
      </c>
      <c r="AD73" s="17">
        <f t="shared" ca="1" si="14"/>
        <v>-5.4667834312510877E-2</v>
      </c>
      <c r="AE73" s="17">
        <v>96</v>
      </c>
    </row>
    <row r="74" spans="1:31" s="17" customFormat="1" x14ac:dyDescent="0.25">
      <c r="A74" s="17">
        <v>54</v>
      </c>
      <c r="B74" s="17">
        <v>610</v>
      </c>
      <c r="C74" s="17">
        <v>11701</v>
      </c>
      <c r="D74" s="17">
        <v>11922</v>
      </c>
      <c r="E74" s="17">
        <v>14799</v>
      </c>
      <c r="F74" s="17">
        <v>14620</v>
      </c>
      <c r="G74" s="24"/>
      <c r="H74" s="7"/>
      <c r="I74" s="25">
        <f t="shared" si="16"/>
        <v>-3098</v>
      </c>
      <c r="J74" s="24">
        <f t="shared" si="16"/>
        <v>-2698</v>
      </c>
      <c r="K74" s="7"/>
      <c r="L74" s="25">
        <f t="shared" si="3"/>
        <v>-3103.5579410933715</v>
      </c>
      <c r="M74" s="17">
        <f t="shared" si="1"/>
        <v>30.890709197387391</v>
      </c>
      <c r="N74" s="17">
        <f t="shared" si="4"/>
        <v>-2707.124299702707</v>
      </c>
      <c r="O74" s="24">
        <f t="shared" si="2"/>
        <v>83.252845064819937</v>
      </c>
      <c r="P74" s="7"/>
      <c r="Q74" s="25">
        <f t="shared" si="5"/>
        <v>-3079.3469918945025</v>
      </c>
      <c r="R74" s="24">
        <f t="shared" si="6"/>
        <v>-2701.5278018937515</v>
      </c>
      <c r="S74" s="7"/>
      <c r="T74" s="25">
        <f t="shared" si="7"/>
        <v>0.7508964653443343</v>
      </c>
      <c r="U74" s="24">
        <f t="shared" si="8"/>
        <v>-0.661006564785802</v>
      </c>
      <c r="V74" s="7"/>
      <c r="W74" s="25">
        <f t="shared" si="9"/>
        <v>0.74871870293823017</v>
      </c>
      <c r="X74" s="24">
        <f t="shared" si="10"/>
        <v>303.51307225047344</v>
      </c>
      <c r="Y74" s="7"/>
      <c r="Z74" s="25">
        <f t="shared" si="11"/>
        <v>610</v>
      </c>
      <c r="AA74" s="17">
        <f t="shared" si="15"/>
        <v>303.55199999999996</v>
      </c>
      <c r="AB74" s="24">
        <f t="shared" si="12"/>
        <v>5.2979818510138266</v>
      </c>
      <c r="AC74" s="17">
        <f t="shared" si="13"/>
        <v>-3.8927749526521893E-2</v>
      </c>
      <c r="AD74" s="17">
        <f t="shared" ca="1" si="14"/>
        <v>3.3442163821462145E-2</v>
      </c>
      <c r="AE74" s="17">
        <v>95</v>
      </c>
    </row>
    <row r="75" spans="1:31" s="17" customFormat="1" x14ac:dyDescent="0.25">
      <c r="A75" s="17">
        <v>55</v>
      </c>
      <c r="B75" s="17">
        <v>625</v>
      </c>
      <c r="C75" s="17">
        <v>11841</v>
      </c>
      <c r="D75" s="17">
        <v>11777</v>
      </c>
      <c r="E75" s="17">
        <v>14662</v>
      </c>
      <c r="F75" s="17">
        <v>14768</v>
      </c>
      <c r="G75" s="24"/>
      <c r="H75" s="7"/>
      <c r="I75" s="25">
        <f t="shared" si="16"/>
        <v>-2821</v>
      </c>
      <c r="J75" s="24">
        <f t="shared" si="16"/>
        <v>-2991</v>
      </c>
      <c r="K75" s="7"/>
      <c r="L75" s="25">
        <f t="shared" si="3"/>
        <v>-2822.8331309974137</v>
      </c>
      <c r="M75" s="17">
        <f t="shared" si="1"/>
        <v>3.3603692536790142</v>
      </c>
      <c r="N75" s="17">
        <f t="shared" si="4"/>
        <v>-2994.7688653185578</v>
      </c>
      <c r="O75" s="24">
        <f t="shared" si="2"/>
        <v>14.204345789427791</v>
      </c>
      <c r="P75" s="7"/>
      <c r="Q75" s="25">
        <f t="shared" si="5"/>
        <v>-2802.3469918945025</v>
      </c>
      <c r="R75" s="24">
        <f t="shared" si="6"/>
        <v>-2994.5278018937515</v>
      </c>
      <c r="S75" s="7"/>
      <c r="T75" s="25">
        <f t="shared" si="7"/>
        <v>0.68335022211553398</v>
      </c>
      <c r="U75" s="24">
        <f t="shared" si="8"/>
        <v>-0.73269745145610587</v>
      </c>
      <c r="V75" s="7"/>
      <c r="W75" s="25">
        <f t="shared" si="9"/>
        <v>0.68093545418671897</v>
      </c>
      <c r="X75" s="24">
        <f t="shared" si="10"/>
        <v>309.17040897464699</v>
      </c>
      <c r="Y75" s="7"/>
      <c r="Z75" s="25">
        <f t="shared" si="11"/>
        <v>625</v>
      </c>
      <c r="AA75" s="17">
        <f t="shared" si="15"/>
        <v>309.17699999999996</v>
      </c>
      <c r="AB75" s="24">
        <f t="shared" si="12"/>
        <v>5.3961566214385073</v>
      </c>
      <c r="AC75" s="17">
        <f t="shared" si="13"/>
        <v>-6.5910253529750662E-3</v>
      </c>
      <c r="AD75" s="17">
        <f t="shared" ca="1" si="14"/>
        <v>-3.6773134018517339E-3</v>
      </c>
      <c r="AE75" s="17">
        <v>94</v>
      </c>
    </row>
    <row r="76" spans="1:31" s="17" customFormat="1" x14ac:dyDescent="0.25">
      <c r="A76" s="17">
        <v>56</v>
      </c>
      <c r="B76" s="17">
        <v>627</v>
      </c>
      <c r="C76" s="17">
        <v>11994</v>
      </c>
      <c r="D76" s="17">
        <v>11644</v>
      </c>
      <c r="E76" s="17">
        <v>14505</v>
      </c>
      <c r="F76" s="17">
        <v>14887</v>
      </c>
      <c r="G76" s="24"/>
      <c r="H76" s="7"/>
      <c r="I76" s="25">
        <f t="shared" si="16"/>
        <v>-2511</v>
      </c>
      <c r="J76" s="24">
        <f t="shared" si="16"/>
        <v>-3243</v>
      </c>
      <c r="K76" s="7"/>
      <c r="L76" s="25">
        <f t="shared" si="3"/>
        <v>-2514.0592691690217</v>
      </c>
      <c r="M76" s="17">
        <f t="shared" si="1"/>
        <v>9.3591278485268337</v>
      </c>
      <c r="N76" s="17">
        <f t="shared" si="4"/>
        <v>-3254.3118144951836</v>
      </c>
      <c r="O76" s="24">
        <f t="shared" si="2"/>
        <v>127.95714717344639</v>
      </c>
      <c r="P76" s="7"/>
      <c r="Q76" s="25">
        <f t="shared" si="5"/>
        <v>-2492.3469918945025</v>
      </c>
      <c r="R76" s="24">
        <f t="shared" si="6"/>
        <v>-3246.5278018937515</v>
      </c>
      <c r="S76" s="7"/>
      <c r="T76" s="25">
        <f t="shared" si="7"/>
        <v>0.60775695352012571</v>
      </c>
      <c r="U76" s="24">
        <f t="shared" si="8"/>
        <v>-0.79435650756844911</v>
      </c>
      <c r="V76" s="7"/>
      <c r="W76" s="25">
        <f t="shared" si="9"/>
        <v>0.60513824933631299</v>
      </c>
      <c r="X76" s="24">
        <f t="shared" si="10"/>
        <v>314.77335231626103</v>
      </c>
      <c r="Y76" s="7"/>
      <c r="Z76" s="25">
        <f t="shared" si="11"/>
        <v>627</v>
      </c>
      <c r="AA76" s="17">
        <f t="shared" si="15"/>
        <v>314.81999999999994</v>
      </c>
      <c r="AB76" s="24">
        <f t="shared" si="12"/>
        <v>5.4946455511285475</v>
      </c>
      <c r="AC76" s="17">
        <f t="shared" si="13"/>
        <v>-4.6647683738910928E-2</v>
      </c>
      <c r="AD76" s="17">
        <f t="shared" ca="1" si="14"/>
        <v>6.5079678455219891E-2</v>
      </c>
      <c r="AE76" s="17">
        <v>93</v>
      </c>
    </row>
    <row r="77" spans="1:31" s="17" customFormat="1" x14ac:dyDescent="0.25">
      <c r="A77" s="17">
        <v>57</v>
      </c>
      <c r="B77" s="17">
        <v>642</v>
      </c>
      <c r="C77" s="17">
        <v>12161</v>
      </c>
      <c r="D77" s="17">
        <v>11526</v>
      </c>
      <c r="E77" s="17">
        <v>14330</v>
      </c>
      <c r="F77" s="17">
        <v>15003</v>
      </c>
      <c r="G77" s="24"/>
      <c r="H77" s="7"/>
      <c r="I77" s="25">
        <f t="shared" si="16"/>
        <v>-2169</v>
      </c>
      <c r="J77" s="24">
        <f t="shared" si="16"/>
        <v>-3477</v>
      </c>
      <c r="K77" s="7"/>
      <c r="L77" s="25">
        <f t="shared" si="3"/>
        <v>-2172.8469847810975</v>
      </c>
      <c r="M77" s="17">
        <f t="shared" si="1"/>
        <v>14.799291905995702</v>
      </c>
      <c r="N77" s="17">
        <f t="shared" si="4"/>
        <v>-3487.32130197579</v>
      </c>
      <c r="O77" s="24">
        <f t="shared" si="2"/>
        <v>106.52927447544641</v>
      </c>
      <c r="P77" s="7"/>
      <c r="Q77" s="25">
        <f t="shared" si="5"/>
        <v>-2150.3469918945025</v>
      </c>
      <c r="R77" s="24">
        <f t="shared" si="6"/>
        <v>-3480.5278018937515</v>
      </c>
      <c r="S77" s="7"/>
      <c r="T77" s="25">
        <f t="shared" si="7"/>
        <v>0.52436050881164309</v>
      </c>
      <c r="U77" s="24">
        <f t="shared" si="8"/>
        <v>-0.85161134538705352</v>
      </c>
      <c r="V77" s="7"/>
      <c r="W77" s="25">
        <f t="shared" si="9"/>
        <v>0.52155236332468213</v>
      </c>
      <c r="X77" s="24">
        <f t="shared" si="10"/>
        <v>320.58883270822616</v>
      </c>
      <c r="Y77" s="7"/>
      <c r="Z77" s="25">
        <f t="shared" si="11"/>
        <v>642</v>
      </c>
      <c r="AA77" s="17">
        <f t="shared" si="15"/>
        <v>320.59799999999996</v>
      </c>
      <c r="AB77" s="24">
        <f t="shared" si="12"/>
        <v>5.5954906753087803</v>
      </c>
      <c r="AC77" s="17">
        <f t="shared" si="13"/>
        <v>-9.1672917737923854E-3</v>
      </c>
      <c r="AD77" s="17">
        <f t="shared" ca="1" si="14"/>
        <v>9.930388175769167E-2</v>
      </c>
      <c r="AE77" s="17">
        <v>92</v>
      </c>
    </row>
    <row r="78" spans="1:31" s="17" customFormat="1" x14ac:dyDescent="0.25">
      <c r="A78" s="17">
        <v>58</v>
      </c>
      <c r="B78" s="17">
        <v>638</v>
      </c>
      <c r="C78" s="17">
        <v>12334</v>
      </c>
      <c r="D78" s="17">
        <v>11416</v>
      </c>
      <c r="E78" s="17">
        <v>14143</v>
      </c>
      <c r="F78" s="17">
        <v>15094</v>
      </c>
      <c r="G78" s="24"/>
      <c r="H78" s="7"/>
      <c r="I78" s="25">
        <f t="shared" si="16"/>
        <v>-1809</v>
      </c>
      <c r="J78" s="24">
        <f t="shared" si="16"/>
        <v>-3678</v>
      </c>
      <c r="K78" s="7"/>
      <c r="L78" s="25">
        <f t="shared" si="3"/>
        <v>-1812.0537475925871</v>
      </c>
      <c r="M78" s="17">
        <f t="shared" si="1"/>
        <v>9.3253743592315992</v>
      </c>
      <c r="N78" s="17">
        <f t="shared" si="4"/>
        <v>-3683.7370716472951</v>
      </c>
      <c r="O78" s="24">
        <f t="shared" si="2"/>
        <v>32.913991086197591</v>
      </c>
      <c r="P78" s="7"/>
      <c r="Q78" s="25">
        <f t="shared" si="5"/>
        <v>-1790.3469918945025</v>
      </c>
      <c r="R78" s="24">
        <f t="shared" si="6"/>
        <v>-3681.5278018937515</v>
      </c>
      <c r="S78" s="7"/>
      <c r="T78" s="25">
        <f t="shared" si="7"/>
        <v>0.43657477753955604</v>
      </c>
      <c r="U78" s="24">
        <f t="shared" si="8"/>
        <v>-0.90079178300047025</v>
      </c>
      <c r="V78" s="7"/>
      <c r="W78" s="25">
        <f t="shared" si="9"/>
        <v>0.43360381884953997</v>
      </c>
      <c r="X78" s="24">
        <f t="shared" si="10"/>
        <v>326.36915155626161</v>
      </c>
      <c r="Y78" s="7"/>
      <c r="Z78" s="25">
        <f t="shared" si="11"/>
        <v>638</v>
      </c>
      <c r="AA78" s="17">
        <f t="shared" si="15"/>
        <v>326.33999999999997</v>
      </c>
      <c r="AB78" s="24">
        <f t="shared" si="12"/>
        <v>5.6957074809582942</v>
      </c>
      <c r="AC78" s="17">
        <f t="shared" si="13"/>
        <v>2.9151556261638234E-2</v>
      </c>
      <c r="AD78" s="17">
        <f t="shared" ca="1" si="14"/>
        <v>-3.4366572272801932E-2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12532</v>
      </c>
      <c r="D79" s="17">
        <v>11348</v>
      </c>
      <c r="E79" s="17">
        <v>13969</v>
      </c>
      <c r="F79" s="17">
        <v>15188</v>
      </c>
      <c r="G79" s="24"/>
      <c r="H79" s="7"/>
      <c r="I79" s="25">
        <f t="shared" si="16"/>
        <v>-1437</v>
      </c>
      <c r="J79" s="24">
        <f t="shared" si="16"/>
        <v>-3840</v>
      </c>
      <c r="K79" s="7"/>
      <c r="L79" s="25">
        <f t="shared" si="3"/>
        <v>-1441.125248912859</v>
      </c>
      <c r="M79" s="17">
        <f t="shared" si="1"/>
        <v>17.017678593044185</v>
      </c>
      <c r="N79" s="17">
        <f t="shared" si="4"/>
        <v>-3840.277190448945</v>
      </c>
      <c r="O79" s="24">
        <f t="shared" si="2"/>
        <v>7.6834544986342165E-2</v>
      </c>
      <c r="P79" s="7"/>
      <c r="Q79" s="25">
        <f t="shared" si="5"/>
        <v>-1418.3469918945025</v>
      </c>
      <c r="R79" s="24">
        <f t="shared" si="6"/>
        <v>-3843.5278018937515</v>
      </c>
      <c r="S79" s="7"/>
      <c r="T79" s="25">
        <f t="shared" si="7"/>
        <v>0.3458628552250661</v>
      </c>
      <c r="U79" s="24">
        <f t="shared" si="8"/>
        <v>-0.94042974764411946</v>
      </c>
      <c r="V79" s="7"/>
      <c r="W79" s="25">
        <f t="shared" si="9"/>
        <v>0.34276056522274623</v>
      </c>
      <c r="X79" s="24">
        <f t="shared" si="10"/>
        <v>332.04799112516753</v>
      </c>
      <c r="Y79" s="7"/>
      <c r="Z79" s="25">
        <f t="shared" si="11"/>
        <v>625</v>
      </c>
      <c r="AA79" s="17">
        <f t="shared" si="15"/>
        <v>331.96499999999997</v>
      </c>
      <c r="AB79" s="24">
        <f t="shared" si="12"/>
        <v>5.7938822513829757</v>
      </c>
      <c r="AC79" s="17">
        <f t="shared" si="13"/>
        <v>8.2991125167552582E-2</v>
      </c>
      <c r="AD79" s="17">
        <f t="shared" ca="1" si="14"/>
        <v>-4.5787402350470074E-2</v>
      </c>
      <c r="AE79" s="17">
        <v>90</v>
      </c>
    </row>
    <row r="80" spans="1:31" s="17" customFormat="1" x14ac:dyDescent="0.25">
      <c r="A80" s="17">
        <v>60</v>
      </c>
      <c r="B80" s="17">
        <v>634</v>
      </c>
      <c r="C80" s="17">
        <v>12713</v>
      </c>
      <c r="D80" s="17">
        <v>11280</v>
      </c>
      <c r="E80" s="17">
        <v>13767</v>
      </c>
      <c r="F80" s="17">
        <v>15241</v>
      </c>
      <c r="G80" s="24"/>
      <c r="H80" s="7"/>
      <c r="I80" s="25">
        <f t="shared" si="16"/>
        <v>-1054</v>
      </c>
      <c r="J80" s="24">
        <f t="shared" si="16"/>
        <v>-3961</v>
      </c>
      <c r="K80" s="7"/>
      <c r="L80" s="25">
        <f t="shared" si="3"/>
        <v>-1050.8677089003716</v>
      </c>
      <c r="M80" s="17">
        <f t="shared" si="1"/>
        <v>9.8112475328115814</v>
      </c>
      <c r="N80" s="17">
        <f t="shared" si="4"/>
        <v>-3961.2376309658462</v>
      </c>
      <c r="O80" s="24">
        <f t="shared" si="2"/>
        <v>5.6468475928981264E-2</v>
      </c>
      <c r="P80" s="7"/>
      <c r="Q80" s="25">
        <f t="shared" si="5"/>
        <v>-1035.3469918945025</v>
      </c>
      <c r="R80" s="24">
        <f t="shared" si="6"/>
        <v>-3964.5278018937515</v>
      </c>
      <c r="S80" s="7"/>
      <c r="T80" s="25">
        <f t="shared" si="7"/>
        <v>0.25246859112170683</v>
      </c>
      <c r="U80" s="24">
        <f t="shared" si="8"/>
        <v>-0.97003588172980804</v>
      </c>
      <c r="V80" s="7"/>
      <c r="W80" s="25">
        <f t="shared" si="9"/>
        <v>0.24926806829965156</v>
      </c>
      <c r="X80" s="24">
        <f t="shared" si="10"/>
        <v>337.66201745411331</v>
      </c>
      <c r="Y80" s="7"/>
      <c r="Z80" s="25">
        <f t="shared" si="11"/>
        <v>634</v>
      </c>
      <c r="AA80" s="17">
        <f t="shared" si="15"/>
        <v>337.67099999999999</v>
      </c>
      <c r="AB80" s="24">
        <f t="shared" si="12"/>
        <v>5.8934707385017724</v>
      </c>
      <c r="AC80" s="17">
        <f t="shared" si="13"/>
        <v>-8.9825458866812369E-3</v>
      </c>
      <c r="AD80" s="17">
        <f t="shared" ca="1" si="14"/>
        <v>0.11436483507867479</v>
      </c>
      <c r="AE80" s="17">
        <v>89</v>
      </c>
    </row>
    <row r="81" spans="1:31" s="17" customFormat="1" x14ac:dyDescent="0.25">
      <c r="A81" s="17">
        <v>61</v>
      </c>
      <c r="B81" s="17">
        <v>613</v>
      </c>
      <c r="C81" s="17">
        <v>12913</v>
      </c>
      <c r="D81" s="17">
        <v>11244</v>
      </c>
      <c r="E81" s="17">
        <v>13583</v>
      </c>
      <c r="F81" s="17">
        <v>15286</v>
      </c>
      <c r="G81" s="24"/>
      <c r="H81" s="7"/>
      <c r="I81" s="25">
        <f t="shared" si="16"/>
        <v>-670</v>
      </c>
      <c r="J81" s="24">
        <f t="shared" si="16"/>
        <v>-4042</v>
      </c>
      <c r="K81" s="7"/>
      <c r="L81" s="25">
        <f t="shared" si="3"/>
        <v>-663.76261847959529</v>
      </c>
      <c r="M81" s="17">
        <f t="shared" si="1"/>
        <v>38.904928231086181</v>
      </c>
      <c r="N81" s="17">
        <f t="shared" si="4"/>
        <v>-4040.8358027726945</v>
      </c>
      <c r="O81" s="24">
        <f t="shared" si="2"/>
        <v>1.3553551840658644</v>
      </c>
      <c r="P81" s="7"/>
      <c r="Q81" s="25">
        <f t="shared" si="5"/>
        <v>-651.34699189450248</v>
      </c>
      <c r="R81" s="24">
        <f t="shared" si="6"/>
        <v>-4045.5278018937515</v>
      </c>
      <c r="S81" s="7"/>
      <c r="T81" s="25">
        <f t="shared" si="7"/>
        <v>0.15883047776481402</v>
      </c>
      <c r="U81" s="24">
        <f t="shared" si="8"/>
        <v>-0.9898548640516327</v>
      </c>
      <c r="V81" s="7"/>
      <c r="W81" s="25">
        <f t="shared" si="9"/>
        <v>0.1555640262629096</v>
      </c>
      <c r="X81" s="24">
        <f t="shared" si="10"/>
        <v>343.14192647684399</v>
      </c>
      <c r="Y81" s="7"/>
      <c r="Z81" s="25">
        <f t="shared" si="11"/>
        <v>613</v>
      </c>
      <c r="AA81" s="17">
        <f t="shared" si="15"/>
        <v>343.18799999999999</v>
      </c>
      <c r="AB81" s="24">
        <f t="shared" si="12"/>
        <v>5.9897605533342988</v>
      </c>
      <c r="AC81" s="17">
        <f t="shared" si="13"/>
        <v>-4.6073523155996554E-2</v>
      </c>
      <c r="AD81" s="17">
        <f t="shared" ca="1" si="14"/>
        <v>6.1447760277758334E-2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13114</v>
      </c>
      <c r="D82" s="17">
        <v>11225</v>
      </c>
      <c r="E82" s="17">
        <v>13386</v>
      </c>
      <c r="F82" s="17">
        <v>15312</v>
      </c>
      <c r="G82" s="24"/>
      <c r="H82" s="7"/>
      <c r="I82" s="25">
        <f t="shared" si="16"/>
        <v>-272</v>
      </c>
      <c r="J82" s="24">
        <f t="shared" si="16"/>
        <v>-4087</v>
      </c>
      <c r="K82" s="7"/>
      <c r="L82" s="25">
        <f t="shared" si="3"/>
        <v>-270.03301934770593</v>
      </c>
      <c r="M82" s="17">
        <f t="shared" si="1"/>
        <v>3.8690128864992008</v>
      </c>
      <c r="N82" s="17">
        <f t="shared" si="4"/>
        <v>-4082.9962914386419</v>
      </c>
      <c r="O82" s="24">
        <f t="shared" si="2"/>
        <v>16.02968224429177</v>
      </c>
      <c r="P82" s="7"/>
      <c r="Q82" s="25">
        <f t="shared" si="5"/>
        <v>-253.34699189450248</v>
      </c>
      <c r="R82" s="24">
        <f t="shared" si="6"/>
        <v>-4090.5278018937515</v>
      </c>
      <c r="S82" s="7"/>
      <c r="T82" s="25">
        <f t="shared" si="7"/>
        <v>6.177847485845113E-2</v>
      </c>
      <c r="U82" s="24">
        <f t="shared" si="8"/>
        <v>-1.0008654097859797</v>
      </c>
      <c r="V82" s="7"/>
      <c r="W82" s="25">
        <f t="shared" si="9"/>
        <v>5.8475151000522266E-2</v>
      </c>
      <c r="X82" s="24">
        <f t="shared" si="10"/>
        <v>348.72970536693242</v>
      </c>
      <c r="Y82" s="7"/>
      <c r="Z82" s="25">
        <f t="shared" si="11"/>
        <v>614</v>
      </c>
      <c r="AA82" s="17">
        <f t="shared" si="15"/>
        <v>348.714</v>
      </c>
      <c r="AB82" s="24">
        <f t="shared" si="12"/>
        <v>6.0862074477995067</v>
      </c>
      <c r="AC82" s="17">
        <f t="shared" si="13"/>
        <v>1.5705366932422749E-2</v>
      </c>
      <c r="AD82" s="17">
        <f t="shared" ca="1" si="14"/>
        <v>-1.1876698904416116E-3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13304</v>
      </c>
      <c r="D83" s="17">
        <v>11217</v>
      </c>
      <c r="E83" s="17">
        <v>13184</v>
      </c>
      <c r="F83" s="17">
        <v>15308</v>
      </c>
      <c r="G83" s="24"/>
      <c r="H83" s="7"/>
      <c r="I83" s="25">
        <f t="shared" si="16"/>
        <v>120</v>
      </c>
      <c r="J83" s="24">
        <f t="shared" si="16"/>
        <v>-4091</v>
      </c>
      <c r="K83" s="7"/>
      <c r="L83" s="25">
        <f t="shared" si="3"/>
        <v>129.90400686711368</v>
      </c>
      <c r="M83" s="17">
        <f t="shared" si="1"/>
        <v>98.08935202383492</v>
      </c>
      <c r="N83" s="17">
        <f t="shared" si="4"/>
        <v>-4087.0199737685548</v>
      </c>
      <c r="O83" s="24">
        <f t="shared" si="2"/>
        <v>15.840608802991948</v>
      </c>
      <c r="P83" s="7"/>
      <c r="Q83" s="25">
        <f t="shared" si="5"/>
        <v>138.65300810549752</v>
      </c>
      <c r="R83" s="24">
        <f t="shared" si="6"/>
        <v>-4094.5278018937515</v>
      </c>
      <c r="S83" s="7"/>
      <c r="T83" s="25">
        <f t="shared" si="7"/>
        <v>-3.3810432526710309E-2</v>
      </c>
      <c r="U83" s="24">
        <f t="shared" si="8"/>
        <v>-1.001844124962366</v>
      </c>
      <c r="V83" s="7"/>
      <c r="W83" s="25">
        <f t="shared" si="9"/>
        <v>-3.7117507665252555E-2</v>
      </c>
      <c r="X83" s="24">
        <f t="shared" si="10"/>
        <v>354.19517819343423</v>
      </c>
      <c r="Y83" s="7"/>
      <c r="Z83" s="25">
        <f t="shared" si="11"/>
        <v>620</v>
      </c>
      <c r="AA83" s="17">
        <f t="shared" si="15"/>
        <v>354.29399999999998</v>
      </c>
      <c r="AB83" s="24">
        <f t="shared" si="12"/>
        <v>6.1835968200607896</v>
      </c>
      <c r="AC83" s="17">
        <f t="shared" si="13"/>
        <v>-9.8821806565752013E-2</v>
      </c>
      <c r="AD83" s="17">
        <f t="shared" ca="1" si="14"/>
        <v>8.24123023508605E-2</v>
      </c>
      <c r="AE83" s="17">
        <v>86</v>
      </c>
    </row>
    <row r="84" spans="1:31" s="17" customFormat="1" x14ac:dyDescent="0.25">
      <c r="A84" s="17">
        <v>64</v>
      </c>
      <c r="B84" s="17">
        <v>629</v>
      </c>
      <c r="C84" s="17">
        <v>13503</v>
      </c>
      <c r="D84" s="17">
        <v>11235</v>
      </c>
      <c r="E84" s="17">
        <v>12981</v>
      </c>
      <c r="F84" s="17">
        <v>15291</v>
      </c>
      <c r="G84" s="24"/>
      <c r="H84" s="7"/>
      <c r="I84" s="25">
        <f t="shared" ref="I84:J115" si="17">C84-E84</f>
        <v>522</v>
      </c>
      <c r="J84" s="24">
        <f t="shared" si="17"/>
        <v>-4056</v>
      </c>
      <c r="K84" s="7"/>
      <c r="L84" s="25">
        <f t="shared" si="3"/>
        <v>534.18768358824411</v>
      </c>
      <c r="M84" s="17">
        <f t="shared" ref="M84:M147" si="18">(I84-L84)^2</f>
        <v>148.53963124715489</v>
      </c>
      <c r="N84" s="17">
        <f t="shared" si="4"/>
        <v>-4051.4815435714772</v>
      </c>
      <c r="O84" s="24">
        <f t="shared" ref="O84:O147" si="19">(J84-N84)^2</f>
        <v>20.416448496458727</v>
      </c>
      <c r="P84" s="7"/>
      <c r="Q84" s="25">
        <f t="shared" si="5"/>
        <v>540.65300810549752</v>
      </c>
      <c r="R84" s="24">
        <f t="shared" si="6"/>
        <v>-4059.5278018937515</v>
      </c>
      <c r="S84" s="7"/>
      <c r="T84" s="25">
        <f t="shared" si="7"/>
        <v>-0.13183783244720748</v>
      </c>
      <c r="U84" s="24">
        <f t="shared" si="8"/>
        <v>-0.99328036716898505</v>
      </c>
      <c r="V84" s="7"/>
      <c r="W84" s="25">
        <f t="shared" si="9"/>
        <v>-0.13511717431880671</v>
      </c>
      <c r="X84" s="24">
        <f>IF(MOD(ATAN2(U84,W84)*180/PI()-$J$9+360,360)&lt;355,MOD(ATAN2(U84,W84)*180/PI()-$J$9+360,360)+360,MOD(ATAN2(U84,W84)*180/PI()-$J$9+360,360))</f>
        <v>359.81985552560025</v>
      </c>
      <c r="Y84" s="7"/>
      <c r="Z84" s="25">
        <f t="shared" si="11"/>
        <v>629</v>
      </c>
      <c r="AA84" s="17">
        <f t="shared" si="15"/>
        <v>359.95499999999998</v>
      </c>
      <c r="AB84" s="24">
        <f t="shared" si="12"/>
        <v>6.2823999090161884</v>
      </c>
      <c r="AC84" s="17">
        <f t="shared" si="13"/>
        <v>-0.13514447439973765</v>
      </c>
    </row>
    <row r="85" spans="1:31" s="17" customFormat="1" x14ac:dyDescent="0.25">
      <c r="A85" s="17">
        <v>0</v>
      </c>
      <c r="B85" s="17">
        <v>0</v>
      </c>
      <c r="C85" s="17">
        <v>13472</v>
      </c>
      <c r="D85" s="17">
        <v>11199</v>
      </c>
      <c r="E85" s="17">
        <v>12937</v>
      </c>
      <c r="F85" s="17">
        <v>15242</v>
      </c>
      <c r="G85" s="24"/>
      <c r="H85" s="7"/>
      <c r="I85" s="25">
        <f t="shared" si="17"/>
        <v>535</v>
      </c>
      <c r="J85" s="24">
        <f t="shared" si="17"/>
        <v>-4043</v>
      </c>
      <c r="K85" s="7"/>
      <c r="L85" s="25">
        <f>$M$9*SIN(2*PI()/$M$10*(AA85+$M$11))+$M$12</f>
        <v>541.71169734882972</v>
      </c>
      <c r="M85" s="17">
        <f t="shared" si="18"/>
        <v>45.046881302287844</v>
      </c>
      <c r="N85" s="17">
        <f>$O$9*COS(2*PI()/$O$10*(AA85+$O$11))+$O$12</f>
        <v>-4037.0335158449393</v>
      </c>
      <c r="O85" s="24">
        <f t="shared" si="19"/>
        <v>35.598933172590371</v>
      </c>
      <c r="P85" s="7"/>
      <c r="Q85" s="25">
        <f t="shared" ref="Q85:Q148" si="20">I85-$J$4</f>
        <v>553.65300810549752</v>
      </c>
      <c r="R85" s="24">
        <f t="shared" ref="R85:R148" si="21">J85-$J$3</f>
        <v>-4046.5278018937515</v>
      </c>
      <c r="S85" s="7"/>
      <c r="T85" s="25">
        <f t="shared" ref="T85:T148" si="22">Q85/$J$7</f>
        <v>-0.13500787274314396</v>
      </c>
      <c r="U85" s="24">
        <f t="shared" ref="U85:U148" si="23">R85/$J$6</f>
        <v>-0.99009954284572932</v>
      </c>
      <c r="V85" s="7"/>
      <c r="W85" s="25">
        <f t="shared" ref="W85:W148" si="24">(T85-U85*SIN(-$J$11*PI()/180))/(COS(-$J$11*PI()/180))</f>
        <v>-0.13827673260678197</v>
      </c>
      <c r="X85" s="24">
        <f>IF(MOD(ATAN2(U85,W85)*180/PI()-$J$9+360,360)&lt;355,MOD(ATAN2(U85,W85)*180/PI()-$J$9+360,360)+360,MOD(ATAN2(U85,W85)*180/PI()-$J$9+360,360))</f>
        <v>360.02385785020306</v>
      </c>
      <c r="Y85" s="7"/>
      <c r="Z85" s="25">
        <f>I165-J159</f>
        <v>10</v>
      </c>
      <c r="AA85" s="17">
        <f t="shared" si="15"/>
        <v>360.04499999999996</v>
      </c>
      <c r="AB85" s="24">
        <f t="shared" ref="AB85:AB148" si="25">AA85*PI()/180</f>
        <v>6.2839707053429832</v>
      </c>
      <c r="AC85" s="17">
        <f t="shared" ref="AC85:AC148" si="26">X85-AA85</f>
        <v>-2.1142149796901322E-2</v>
      </c>
    </row>
    <row r="86" spans="1:31" s="17" customFormat="1" x14ac:dyDescent="0.25">
      <c r="A86" s="17">
        <v>1</v>
      </c>
      <c r="B86" s="17">
        <v>-635</v>
      </c>
      <c r="C86" s="17">
        <v>13259</v>
      </c>
      <c r="D86" s="17">
        <v>11174</v>
      </c>
      <c r="E86" s="17">
        <v>13131</v>
      </c>
      <c r="F86" s="17">
        <v>15251</v>
      </c>
      <c r="G86" s="24"/>
      <c r="H86" s="7"/>
      <c r="I86" s="25">
        <f t="shared" si="17"/>
        <v>128</v>
      </c>
      <c r="J86" s="24">
        <f t="shared" si="17"/>
        <v>-4077</v>
      </c>
      <c r="K86" s="7"/>
      <c r="L86" s="25">
        <f t="shared" ref="L86:L149" si="27">$M$9*SIN(2*PI()/$M$10*(AA86+$M$11))+$M$12</f>
        <v>134.8785938989721</v>
      </c>
      <c r="M86" s="17">
        <f t="shared" si="18"/>
        <v>47.315054026976185</v>
      </c>
      <c r="N86" s="17">
        <f t="shared" ref="N86:N149" si="28">$O$9*COS(2*PI()/$O$10*(AA86+$O$11))+$O$12</f>
        <v>-4073.5809902242167</v>
      </c>
      <c r="O86" s="24">
        <f t="shared" si="19"/>
        <v>11.689627846901441</v>
      </c>
      <c r="P86" s="7"/>
      <c r="Q86" s="25">
        <f t="shared" si="20"/>
        <v>146.65300810549752</v>
      </c>
      <c r="R86" s="24">
        <f t="shared" si="21"/>
        <v>-4080.5278018937515</v>
      </c>
      <c r="S86" s="7"/>
      <c r="T86" s="25">
        <f t="shared" si="22"/>
        <v>-3.576122655497891E-2</v>
      </c>
      <c r="U86" s="24">
        <f t="shared" si="23"/>
        <v>-0.99841862184501362</v>
      </c>
      <c r="V86" s="7"/>
      <c r="W86" s="25">
        <f t="shared" si="24"/>
        <v>-3.9057005406840185E-2</v>
      </c>
      <c r="X86" s="24">
        <f t="shared" ref="X86:X148" si="29">MOD(ATAN2(U86,W86)*180/PI()-$J$9+360,360)</f>
        <v>354.31359049578509</v>
      </c>
      <c r="Y86" s="7"/>
      <c r="Z86" s="25">
        <f t="shared" ref="Z86:Z149" si="30">B86</f>
        <v>-635</v>
      </c>
      <c r="AA86" s="17">
        <f t="shared" ref="AA86:AA149" si="31">360/40000*Z86+AA85</f>
        <v>354.33</v>
      </c>
      <c r="AB86" s="24">
        <f t="shared" si="25"/>
        <v>6.1842251385915068</v>
      </c>
      <c r="AC86" s="17">
        <f t="shared" si="26"/>
        <v>-1.6409504214891513E-2</v>
      </c>
    </row>
    <row r="87" spans="1:31" s="17" customFormat="1" x14ac:dyDescent="0.25">
      <c r="A87" s="17">
        <v>2</v>
      </c>
      <c r="B87" s="17">
        <v>-616</v>
      </c>
      <c r="C87" s="17">
        <v>13063</v>
      </c>
      <c r="D87" s="17">
        <v>11180</v>
      </c>
      <c r="E87" s="17">
        <v>13329</v>
      </c>
      <c r="F87" s="17">
        <v>15252</v>
      </c>
      <c r="G87" s="24"/>
      <c r="H87" s="7"/>
      <c r="I87" s="25">
        <f t="shared" si="17"/>
        <v>-266</v>
      </c>
      <c r="J87" s="24">
        <f t="shared" si="17"/>
        <v>-4072</v>
      </c>
      <c r="K87" s="7"/>
      <c r="L87" s="25">
        <f t="shared" si="27"/>
        <v>-261.27922865657041</v>
      </c>
      <c r="M87" s="17">
        <f t="shared" si="18"/>
        <v>22.285682076946014</v>
      </c>
      <c r="N87" s="17">
        <f t="shared" si="28"/>
        <v>-4070.2997049391174</v>
      </c>
      <c r="O87" s="24">
        <f t="shared" si="19"/>
        <v>2.8910032940617008</v>
      </c>
      <c r="P87" s="7"/>
      <c r="Q87" s="25">
        <f t="shared" si="20"/>
        <v>-247.34699189450248</v>
      </c>
      <c r="R87" s="24">
        <f t="shared" si="21"/>
        <v>-4075.5278018937515</v>
      </c>
      <c r="S87" s="7"/>
      <c r="T87" s="25">
        <f t="shared" si="22"/>
        <v>6.0315379337249675E-2</v>
      </c>
      <c r="U87" s="24">
        <f t="shared" si="23"/>
        <v>-0.99719522787453063</v>
      </c>
      <c r="V87" s="7"/>
      <c r="W87" s="25">
        <f t="shared" si="24"/>
        <v>5.7024162059514029E-2</v>
      </c>
      <c r="X87" s="24">
        <f t="shared" si="29"/>
        <v>348.80051769704198</v>
      </c>
      <c r="Y87" s="7"/>
      <c r="Z87" s="25">
        <f t="shared" si="30"/>
        <v>-616</v>
      </c>
      <c r="AA87" s="17">
        <f t="shared" si="31"/>
        <v>348.786</v>
      </c>
      <c r="AB87" s="24">
        <f t="shared" si="25"/>
        <v>6.087464084860942</v>
      </c>
      <c r="AC87" s="17">
        <f t="shared" si="26"/>
        <v>1.4517697041981137E-2</v>
      </c>
    </row>
    <row r="88" spans="1:31" s="17" customFormat="1" x14ac:dyDescent="0.25">
      <c r="A88" s="17">
        <v>3</v>
      </c>
      <c r="B88" s="17">
        <v>-609</v>
      </c>
      <c r="C88" s="17">
        <v>12875</v>
      </c>
      <c r="D88" s="17">
        <v>11207</v>
      </c>
      <c r="E88" s="17">
        <v>13530</v>
      </c>
      <c r="F88" s="17">
        <v>15236</v>
      </c>
      <c r="G88" s="24"/>
      <c r="H88" s="7"/>
      <c r="I88" s="25">
        <f t="shared" si="17"/>
        <v>-655</v>
      </c>
      <c r="J88" s="24">
        <f t="shared" si="17"/>
        <v>-4029</v>
      </c>
      <c r="K88" s="7"/>
      <c r="L88" s="25">
        <f t="shared" si="27"/>
        <v>-650.71581055571482</v>
      </c>
      <c r="M88" s="17">
        <f t="shared" si="18"/>
        <v>18.354279194524519</v>
      </c>
      <c r="N88" s="17">
        <f t="shared" si="28"/>
        <v>-4029.583215375043</v>
      </c>
      <c r="O88" s="24">
        <f t="shared" si="19"/>
        <v>0.34014017368652671</v>
      </c>
      <c r="P88" s="7"/>
      <c r="Q88" s="25">
        <f t="shared" si="20"/>
        <v>-636.34699189450248</v>
      </c>
      <c r="R88" s="24">
        <f t="shared" si="21"/>
        <v>-4032.5278018937515</v>
      </c>
      <c r="S88" s="7"/>
      <c r="T88" s="25">
        <f t="shared" si="22"/>
        <v>0.15517273896181039</v>
      </c>
      <c r="U88" s="24">
        <f t="shared" si="23"/>
        <v>-0.98667403972837686</v>
      </c>
      <c r="V88" s="7"/>
      <c r="W88" s="25">
        <f t="shared" si="24"/>
        <v>0.15191676681106211</v>
      </c>
      <c r="X88" s="24">
        <f t="shared" si="29"/>
        <v>343.32037423712177</v>
      </c>
      <c r="Y88" s="7"/>
      <c r="Z88" s="25">
        <f t="shared" si="30"/>
        <v>-609</v>
      </c>
      <c r="AA88" s="17">
        <f t="shared" si="31"/>
        <v>343.30500000000001</v>
      </c>
      <c r="AB88" s="24">
        <f t="shared" si="25"/>
        <v>5.9918025885591328</v>
      </c>
      <c r="AC88" s="17">
        <f t="shared" si="26"/>
        <v>1.537423712176178E-2</v>
      </c>
    </row>
    <row r="89" spans="1:31" s="17" customFormat="1" x14ac:dyDescent="0.25">
      <c r="A89" s="17">
        <v>4</v>
      </c>
      <c r="B89" s="17">
        <v>-620</v>
      </c>
      <c r="C89" s="17">
        <v>12687</v>
      </c>
      <c r="D89" s="17">
        <v>11246</v>
      </c>
      <c r="E89" s="17">
        <v>13727</v>
      </c>
      <c r="F89" s="17">
        <v>15201</v>
      </c>
      <c r="G89" s="24"/>
      <c r="H89" s="7"/>
      <c r="I89" s="25">
        <f t="shared" si="17"/>
        <v>-1040</v>
      </c>
      <c r="J89" s="24">
        <f t="shared" si="17"/>
        <v>-3955</v>
      </c>
      <c r="K89" s="7"/>
      <c r="L89" s="25">
        <f t="shared" si="27"/>
        <v>-1041.2231808196134</v>
      </c>
      <c r="M89" s="17">
        <f t="shared" si="18"/>
        <v>1.4961713174700839</v>
      </c>
      <c r="N89" s="17">
        <f t="shared" si="28"/>
        <v>-3950.2442727398507</v>
      </c>
      <c r="O89" s="24">
        <f t="shared" si="19"/>
        <v>22.616941772927571</v>
      </c>
      <c r="P89" s="7"/>
      <c r="Q89" s="25">
        <f t="shared" si="20"/>
        <v>-1021.3469918945025</v>
      </c>
      <c r="R89" s="24">
        <f t="shared" si="21"/>
        <v>-3958.5278018937515</v>
      </c>
      <c r="S89" s="7"/>
      <c r="T89" s="25">
        <f t="shared" si="22"/>
        <v>0.2490547015722368</v>
      </c>
      <c r="U89" s="24">
        <f t="shared" si="23"/>
        <v>-0.96856780896522843</v>
      </c>
      <c r="V89" s="7"/>
      <c r="W89" s="25">
        <f t="shared" si="24"/>
        <v>0.24585900597278967</v>
      </c>
      <c r="X89" s="24">
        <f t="shared" si="29"/>
        <v>337.83038228919202</v>
      </c>
      <c r="Y89" s="7"/>
      <c r="Z89" s="25">
        <f t="shared" si="30"/>
        <v>-620</v>
      </c>
      <c r="AA89" s="17">
        <f t="shared" si="31"/>
        <v>337.72500000000002</v>
      </c>
      <c r="AB89" s="24">
        <f t="shared" si="25"/>
        <v>5.89441321629785</v>
      </c>
      <c r="AC89" s="17">
        <f t="shared" si="26"/>
        <v>0.10538228919199355</v>
      </c>
    </row>
    <row r="90" spans="1:31" s="17" customFormat="1" x14ac:dyDescent="0.25">
      <c r="A90" s="17">
        <v>5</v>
      </c>
      <c r="B90" s="17">
        <v>-637</v>
      </c>
      <c r="C90" s="17">
        <v>12484</v>
      </c>
      <c r="D90" s="17">
        <v>11305</v>
      </c>
      <c r="E90" s="17">
        <v>13918</v>
      </c>
      <c r="F90" s="17">
        <v>15133</v>
      </c>
      <c r="G90" s="24"/>
      <c r="H90" s="7"/>
      <c r="I90" s="25">
        <f t="shared" si="17"/>
        <v>-1434</v>
      </c>
      <c r="J90" s="24">
        <f t="shared" si="17"/>
        <v>-3828</v>
      </c>
      <c r="K90" s="7"/>
      <c r="L90" s="25">
        <f t="shared" si="27"/>
        <v>-1432.3029567678175</v>
      </c>
      <c r="M90" s="17">
        <f t="shared" si="18"/>
        <v>2.8799557318965041</v>
      </c>
      <c r="N90" s="17">
        <f t="shared" si="28"/>
        <v>-3829.7072644718769</v>
      </c>
      <c r="O90" s="24">
        <f t="shared" si="19"/>
        <v>2.9147519769331001</v>
      </c>
      <c r="P90" s="7"/>
      <c r="Q90" s="25">
        <f t="shared" si="20"/>
        <v>-1415.3469918945025</v>
      </c>
      <c r="R90" s="24">
        <f t="shared" si="21"/>
        <v>-3831.5278018937515</v>
      </c>
      <c r="S90" s="7"/>
      <c r="T90" s="25">
        <f t="shared" si="22"/>
        <v>0.34513130746446535</v>
      </c>
      <c r="U90" s="24">
        <f t="shared" si="23"/>
        <v>-0.93749360211496024</v>
      </c>
      <c r="V90" s="7"/>
      <c r="W90" s="25">
        <f t="shared" si="24"/>
        <v>0.34203870511742457</v>
      </c>
      <c r="X90" s="24">
        <f t="shared" si="29"/>
        <v>332.0292037228171</v>
      </c>
      <c r="Y90" s="7"/>
      <c r="Z90" s="25">
        <f t="shared" si="30"/>
        <v>-637</v>
      </c>
      <c r="AA90" s="17">
        <f t="shared" si="31"/>
        <v>331.99200000000002</v>
      </c>
      <c r="AB90" s="24">
        <f t="shared" si="25"/>
        <v>5.7943534902810141</v>
      </c>
      <c r="AC90" s="17">
        <f t="shared" si="26"/>
        <v>3.7203722817082507E-2</v>
      </c>
    </row>
    <row r="91" spans="1:31" s="17" customFormat="1" x14ac:dyDescent="0.25">
      <c r="A91" s="17">
        <v>6</v>
      </c>
      <c r="B91" s="17">
        <v>-626</v>
      </c>
      <c r="C91" s="17">
        <v>12291</v>
      </c>
      <c r="D91" s="17">
        <v>11378</v>
      </c>
      <c r="E91" s="17">
        <v>14094</v>
      </c>
      <c r="F91" s="17">
        <v>15041</v>
      </c>
      <c r="G91" s="24"/>
      <c r="H91" s="7"/>
      <c r="I91" s="25">
        <f t="shared" si="17"/>
        <v>-1803</v>
      </c>
      <c r="J91" s="24">
        <f t="shared" si="17"/>
        <v>-3663</v>
      </c>
      <c r="K91" s="7"/>
      <c r="L91" s="25">
        <f t="shared" si="27"/>
        <v>-1802.8638940883088</v>
      </c>
      <c r="M91" s="17">
        <f t="shared" si="18"/>
        <v>1.8524819197285845E-2</v>
      </c>
      <c r="N91" s="17">
        <f t="shared" si="28"/>
        <v>-3673.8786211271754</v>
      </c>
      <c r="O91" s="24">
        <f t="shared" si="19"/>
        <v>118.34439762862681</v>
      </c>
      <c r="P91" s="7"/>
      <c r="Q91" s="25">
        <f t="shared" si="20"/>
        <v>-1784.3469918945025</v>
      </c>
      <c r="R91" s="24">
        <f t="shared" si="21"/>
        <v>-3666.5278018937515</v>
      </c>
      <c r="S91" s="7"/>
      <c r="T91" s="25">
        <f t="shared" si="22"/>
        <v>0.4351116820183546</v>
      </c>
      <c r="U91" s="24">
        <f t="shared" si="23"/>
        <v>-0.89712160108902117</v>
      </c>
      <c r="V91" s="7"/>
      <c r="W91" s="25">
        <f t="shared" si="24"/>
        <v>0.43215282990853171</v>
      </c>
      <c r="X91" s="24">
        <f t="shared" si="29"/>
        <v>326.35278498398884</v>
      </c>
      <c r="Y91" s="7"/>
      <c r="Z91" s="25">
        <f t="shared" si="30"/>
        <v>-626</v>
      </c>
      <c r="AA91" s="17">
        <f t="shared" si="31"/>
        <v>326.358</v>
      </c>
      <c r="AB91" s="24">
        <f t="shared" si="25"/>
        <v>5.6960216402236536</v>
      </c>
      <c r="AC91" s="17">
        <f t="shared" si="26"/>
        <v>-5.2150160111636978E-3</v>
      </c>
    </row>
    <row r="92" spans="1:31" s="17" customFormat="1" x14ac:dyDescent="0.25">
      <c r="A92" s="17">
        <v>7</v>
      </c>
      <c r="B92" s="17">
        <v>-644</v>
      </c>
      <c r="C92" s="17">
        <v>12120</v>
      </c>
      <c r="D92" s="17">
        <v>11481</v>
      </c>
      <c r="E92" s="17">
        <v>14280</v>
      </c>
      <c r="F92" s="17">
        <v>14952</v>
      </c>
      <c r="G92" s="24"/>
      <c r="H92" s="7"/>
      <c r="I92" s="25">
        <f t="shared" si="17"/>
        <v>-2160</v>
      </c>
      <c r="J92" s="24">
        <f t="shared" si="17"/>
        <v>-3471</v>
      </c>
      <c r="K92" s="7"/>
      <c r="L92" s="25">
        <f t="shared" si="27"/>
        <v>-2166.0445105859658</v>
      </c>
      <c r="M92" s="17">
        <f t="shared" si="18"/>
        <v>36.536108223852395</v>
      </c>
      <c r="N92" s="17">
        <f t="shared" si="28"/>
        <v>-3476.5051101562694</v>
      </c>
      <c r="O92" s="24">
        <f t="shared" si="19"/>
        <v>30.306237832660923</v>
      </c>
      <c r="P92" s="7"/>
      <c r="Q92" s="25">
        <f t="shared" si="20"/>
        <v>-2141.3469918945025</v>
      </c>
      <c r="R92" s="24">
        <f t="shared" si="21"/>
        <v>-3474.5278018937515</v>
      </c>
      <c r="S92" s="7"/>
      <c r="T92" s="25">
        <f t="shared" si="22"/>
        <v>0.5221658655298409</v>
      </c>
      <c r="U92" s="24">
        <f t="shared" si="23"/>
        <v>-0.85014327262247402</v>
      </c>
      <c r="V92" s="7"/>
      <c r="W92" s="25">
        <f t="shared" si="24"/>
        <v>0.51936255390750063</v>
      </c>
      <c r="X92" s="24">
        <f t="shared" si="29"/>
        <v>320.65213658998391</v>
      </c>
      <c r="Y92" s="7"/>
      <c r="Z92" s="25">
        <f t="shared" si="30"/>
        <v>-644</v>
      </c>
      <c r="AA92" s="17">
        <f t="shared" si="31"/>
        <v>320.56200000000001</v>
      </c>
      <c r="AB92" s="24">
        <f t="shared" si="25"/>
        <v>5.5948623567780622</v>
      </c>
      <c r="AC92" s="17">
        <f t="shared" si="26"/>
        <v>9.0136589983899285E-2</v>
      </c>
    </row>
    <row r="93" spans="1:31" s="17" customFormat="1" x14ac:dyDescent="0.25">
      <c r="A93" s="17">
        <v>8</v>
      </c>
      <c r="B93" s="17">
        <v>-627</v>
      </c>
      <c r="C93" s="17">
        <v>11948</v>
      </c>
      <c r="D93" s="17">
        <v>11594</v>
      </c>
      <c r="E93" s="17">
        <v>14442</v>
      </c>
      <c r="F93" s="17">
        <v>14834</v>
      </c>
      <c r="G93" s="24"/>
      <c r="H93" s="7"/>
      <c r="I93" s="25">
        <f t="shared" si="17"/>
        <v>-2494</v>
      </c>
      <c r="J93" s="24">
        <f t="shared" si="17"/>
        <v>-3240</v>
      </c>
      <c r="K93" s="7"/>
      <c r="L93" s="25">
        <f t="shared" si="27"/>
        <v>-2498.5595669826475</v>
      </c>
      <c r="M93" s="17">
        <f t="shared" si="18"/>
        <v>20.78965106924958</v>
      </c>
      <c r="N93" s="17">
        <f t="shared" si="28"/>
        <v>-3250.1319294343102</v>
      </c>
      <c r="O93" s="24">
        <f t="shared" si="19"/>
        <v>102.65599406184187</v>
      </c>
      <c r="P93" s="7"/>
      <c r="Q93" s="25">
        <f t="shared" si="20"/>
        <v>-2475.3469918945025</v>
      </c>
      <c r="R93" s="24">
        <f t="shared" si="21"/>
        <v>-3243.5278018937515</v>
      </c>
      <c r="S93" s="7"/>
      <c r="T93" s="25">
        <f t="shared" si="22"/>
        <v>0.60361151621005493</v>
      </c>
      <c r="U93" s="24">
        <f t="shared" si="23"/>
        <v>-0.79362247118615936</v>
      </c>
      <c r="V93" s="7"/>
      <c r="W93" s="25">
        <f t="shared" si="24"/>
        <v>0.60099521235352116</v>
      </c>
      <c r="X93" s="24">
        <f t="shared" si="29"/>
        <v>314.93743199471635</v>
      </c>
      <c r="Y93" s="7"/>
      <c r="Z93" s="25">
        <f t="shared" si="30"/>
        <v>-627</v>
      </c>
      <c r="AA93" s="17">
        <f t="shared" si="31"/>
        <v>314.91900000000004</v>
      </c>
      <c r="AB93" s="24">
        <f t="shared" si="25"/>
        <v>5.4963734270880229</v>
      </c>
      <c r="AC93" s="17">
        <f t="shared" si="26"/>
        <v>1.8431994716308964E-2</v>
      </c>
    </row>
    <row r="94" spans="1:31" s="17" customFormat="1" x14ac:dyDescent="0.25">
      <c r="A94" s="17">
        <v>9</v>
      </c>
      <c r="B94" s="17">
        <v>-638</v>
      </c>
      <c r="C94" s="17">
        <v>11799</v>
      </c>
      <c r="D94" s="17">
        <v>11735</v>
      </c>
      <c r="E94" s="17">
        <v>14611</v>
      </c>
      <c r="F94" s="17">
        <v>14716</v>
      </c>
      <c r="G94" s="24"/>
      <c r="H94" s="7"/>
      <c r="I94" s="25">
        <f t="shared" si="17"/>
        <v>-2812</v>
      </c>
      <c r="J94" s="24">
        <f t="shared" si="17"/>
        <v>-2981</v>
      </c>
      <c r="K94" s="7"/>
      <c r="L94" s="25">
        <f t="shared" si="27"/>
        <v>-2812.2011788466025</v>
      </c>
      <c r="M94" s="17">
        <f t="shared" si="18"/>
        <v>4.0472928320307473E-2</v>
      </c>
      <c r="N94" s="17">
        <f t="shared" si="28"/>
        <v>-2987.4268990538098</v>
      </c>
      <c r="O94" s="24">
        <f t="shared" si="19"/>
        <v>41.305031447861914</v>
      </c>
      <c r="P94" s="7"/>
      <c r="Q94" s="25">
        <f t="shared" si="20"/>
        <v>-2793.3469918945025</v>
      </c>
      <c r="R94" s="24">
        <f t="shared" si="21"/>
        <v>-2984.5278018937515</v>
      </c>
      <c r="S94" s="7"/>
      <c r="T94" s="25">
        <f t="shared" si="22"/>
        <v>0.6811555788337319</v>
      </c>
      <c r="U94" s="24">
        <f t="shared" si="23"/>
        <v>-0.7302506635151399</v>
      </c>
      <c r="V94" s="7"/>
      <c r="W94" s="25">
        <f t="shared" si="24"/>
        <v>0.67874887531636641</v>
      </c>
      <c r="X94" s="24">
        <f t="shared" si="29"/>
        <v>309.16673166124519</v>
      </c>
      <c r="Y94" s="7"/>
      <c r="Z94" s="25">
        <f t="shared" si="30"/>
        <v>-638</v>
      </c>
      <c r="AA94" s="17">
        <f t="shared" si="31"/>
        <v>309.17700000000002</v>
      </c>
      <c r="AB94" s="24">
        <f t="shared" si="25"/>
        <v>5.3961566214385082</v>
      </c>
      <c r="AC94" s="17">
        <f t="shared" si="26"/>
        <v>-1.02683387548268E-2</v>
      </c>
    </row>
    <row r="95" spans="1:31" s="17" customFormat="1" x14ac:dyDescent="0.25">
      <c r="A95" s="17">
        <v>10</v>
      </c>
      <c r="B95" s="17">
        <v>-610</v>
      </c>
      <c r="C95" s="17">
        <v>11658</v>
      </c>
      <c r="D95" s="17">
        <v>11868</v>
      </c>
      <c r="E95" s="17">
        <v>14739</v>
      </c>
      <c r="F95" s="17">
        <v>14567</v>
      </c>
      <c r="G95" s="24"/>
      <c r="H95" s="7"/>
      <c r="I95" s="25">
        <f t="shared" si="17"/>
        <v>-3081</v>
      </c>
      <c r="J95" s="24">
        <f t="shared" si="17"/>
        <v>-2699</v>
      </c>
      <c r="K95" s="7"/>
      <c r="L95" s="25">
        <f t="shared" si="27"/>
        <v>-3085.8857863302051</v>
      </c>
      <c r="M95" s="17">
        <f t="shared" si="18"/>
        <v>23.870908064418671</v>
      </c>
      <c r="N95" s="17">
        <f t="shared" si="28"/>
        <v>-2708.1405749490809</v>
      </c>
      <c r="O95" s="24">
        <f t="shared" si="19"/>
        <v>83.550110399765813</v>
      </c>
      <c r="P95" s="7"/>
      <c r="Q95" s="25">
        <f t="shared" si="20"/>
        <v>-3062.3469918945025</v>
      </c>
      <c r="R95" s="24">
        <f t="shared" si="21"/>
        <v>-2702.5278018937515</v>
      </c>
      <c r="S95" s="7"/>
      <c r="T95" s="25">
        <f t="shared" si="22"/>
        <v>0.74675102803426352</v>
      </c>
      <c r="U95" s="24">
        <f t="shared" si="23"/>
        <v>-0.66125124357989862</v>
      </c>
      <c r="V95" s="7"/>
      <c r="W95" s="25">
        <f t="shared" si="24"/>
        <v>0.7445724354086094</v>
      </c>
      <c r="X95" s="24">
        <f t="shared" si="29"/>
        <v>303.68151441429495</v>
      </c>
      <c r="Y95" s="7"/>
      <c r="Z95" s="25">
        <f t="shared" si="30"/>
        <v>-610</v>
      </c>
      <c r="AA95" s="17">
        <f t="shared" si="31"/>
        <v>303.68700000000001</v>
      </c>
      <c r="AB95" s="24">
        <f t="shared" si="25"/>
        <v>5.3003380455040192</v>
      </c>
      <c r="AC95" s="17">
        <f t="shared" si="26"/>
        <v>-5.4855857050597479E-3</v>
      </c>
    </row>
    <row r="96" spans="1:31" s="17" customFormat="1" x14ac:dyDescent="0.25">
      <c r="A96" s="17">
        <v>11</v>
      </c>
      <c r="B96" s="17">
        <v>-610</v>
      </c>
      <c r="C96" s="17">
        <v>11538</v>
      </c>
      <c r="D96" s="17">
        <v>12030</v>
      </c>
      <c r="E96" s="17">
        <v>14874</v>
      </c>
      <c r="F96" s="17">
        <v>14419</v>
      </c>
      <c r="G96" s="24"/>
      <c r="H96" s="7"/>
      <c r="I96" s="25">
        <f t="shared" si="17"/>
        <v>-3336</v>
      </c>
      <c r="J96" s="24">
        <f t="shared" si="17"/>
        <v>-2389</v>
      </c>
      <c r="K96" s="7"/>
      <c r="L96" s="25">
        <f t="shared" si="27"/>
        <v>-3331.4121501966874</v>
      </c>
      <c r="M96" s="17">
        <f t="shared" si="18"/>
        <v>21.048365817755144</v>
      </c>
      <c r="N96" s="17">
        <f t="shared" si="28"/>
        <v>-2403.9733776131375</v>
      </c>
      <c r="O96" s="24">
        <f t="shared" si="19"/>
        <v>224.20203714560643</v>
      </c>
      <c r="P96" s="7"/>
      <c r="Q96" s="25">
        <f t="shared" si="20"/>
        <v>-3317.3469918945025</v>
      </c>
      <c r="R96" s="24">
        <f t="shared" si="21"/>
        <v>-2392.5278018937515</v>
      </c>
      <c r="S96" s="7"/>
      <c r="T96" s="25">
        <f t="shared" si="22"/>
        <v>0.80893258768532517</v>
      </c>
      <c r="U96" s="24">
        <f t="shared" si="23"/>
        <v>-0.58540081740995265</v>
      </c>
      <c r="V96" s="7"/>
      <c r="W96" s="25">
        <f t="shared" si="24"/>
        <v>0.80700470118154943</v>
      </c>
      <c r="X96" s="24">
        <f t="shared" si="29"/>
        <v>298.03049974784722</v>
      </c>
      <c r="Y96" s="7"/>
      <c r="Z96" s="25">
        <f t="shared" si="30"/>
        <v>-610</v>
      </c>
      <c r="AA96" s="17">
        <f t="shared" si="31"/>
        <v>298.197</v>
      </c>
      <c r="AB96" s="24">
        <f t="shared" si="25"/>
        <v>5.2045194695695312</v>
      </c>
      <c r="AC96" s="17">
        <f t="shared" si="26"/>
        <v>-0.16650025215278674</v>
      </c>
    </row>
    <row r="97" spans="1:29" s="17" customFormat="1" x14ac:dyDescent="0.25">
      <c r="A97" s="17">
        <v>12</v>
      </c>
      <c r="B97" s="17">
        <v>-633</v>
      </c>
      <c r="C97" s="17">
        <v>11428</v>
      </c>
      <c r="D97" s="17">
        <v>12197</v>
      </c>
      <c r="E97" s="17">
        <v>14976</v>
      </c>
      <c r="F97" s="17">
        <v>14247</v>
      </c>
      <c r="G97" s="24"/>
      <c r="H97" s="7"/>
      <c r="I97" s="25">
        <f t="shared" si="17"/>
        <v>-3548</v>
      </c>
      <c r="J97" s="24">
        <f t="shared" si="17"/>
        <v>-2050</v>
      </c>
      <c r="K97" s="7"/>
      <c r="L97" s="25">
        <f t="shared" si="27"/>
        <v>-3554.015016306113</v>
      </c>
      <c r="M97" s="17">
        <f t="shared" si="18"/>
        <v>36.180421162805416</v>
      </c>
      <c r="N97" s="17">
        <f t="shared" si="28"/>
        <v>-2065.0219428052214</v>
      </c>
      <c r="O97" s="24">
        <f t="shared" si="19"/>
        <v>225.65876564334425</v>
      </c>
      <c r="P97" s="7"/>
      <c r="Q97" s="25">
        <f t="shared" si="20"/>
        <v>-3529.3469918945025</v>
      </c>
      <c r="R97" s="24">
        <f t="shared" si="21"/>
        <v>-2053.5278018937515</v>
      </c>
      <c r="S97" s="7"/>
      <c r="T97" s="25">
        <f t="shared" si="22"/>
        <v>0.86062862943444307</v>
      </c>
      <c r="U97" s="24">
        <f t="shared" si="23"/>
        <v>-0.50245470621120514</v>
      </c>
      <c r="V97" s="7"/>
      <c r="W97" s="25">
        <f t="shared" si="24"/>
        <v>0.85897481339574699</v>
      </c>
      <c r="X97" s="24">
        <f t="shared" si="29"/>
        <v>292.39875672072912</v>
      </c>
      <c r="Y97" s="7"/>
      <c r="Z97" s="25">
        <f t="shared" si="30"/>
        <v>-633</v>
      </c>
      <c r="AA97" s="17">
        <f t="shared" si="31"/>
        <v>292.5</v>
      </c>
      <c r="AB97" s="24">
        <f t="shared" si="25"/>
        <v>5.1050880620834143</v>
      </c>
      <c r="AC97" s="17">
        <f t="shared" si="26"/>
        <v>-0.10124327927087506</v>
      </c>
    </row>
    <row r="98" spans="1:29" s="17" customFormat="1" x14ac:dyDescent="0.25">
      <c r="A98" s="17">
        <v>13</v>
      </c>
      <c r="B98" s="17">
        <v>-628</v>
      </c>
      <c r="C98" s="17">
        <v>11341</v>
      </c>
      <c r="D98" s="17">
        <v>12378</v>
      </c>
      <c r="E98" s="17">
        <v>15074</v>
      </c>
      <c r="F98" s="17">
        <v>14078</v>
      </c>
      <c r="G98" s="24"/>
      <c r="H98" s="7"/>
      <c r="I98" s="25">
        <f t="shared" si="17"/>
        <v>-3733</v>
      </c>
      <c r="J98" s="24">
        <f t="shared" si="17"/>
        <v>-1700</v>
      </c>
      <c r="K98" s="7"/>
      <c r="L98" s="25">
        <f t="shared" si="27"/>
        <v>-3740.3302711840593</v>
      </c>
      <c r="M98" s="17">
        <f t="shared" si="18"/>
        <v>53.732875631849495</v>
      </c>
      <c r="N98" s="17">
        <f t="shared" si="28"/>
        <v>-1708.543704202272</v>
      </c>
      <c r="O98" s="24">
        <f t="shared" si="19"/>
        <v>72.99488149592041</v>
      </c>
      <c r="P98" s="7"/>
      <c r="Q98" s="25">
        <f t="shared" si="20"/>
        <v>-3714.3469918945025</v>
      </c>
      <c r="R98" s="24">
        <f t="shared" si="21"/>
        <v>-1703.5278018937515</v>
      </c>
      <c r="S98" s="7"/>
      <c r="T98" s="25">
        <f t="shared" si="22"/>
        <v>0.90574074133815452</v>
      </c>
      <c r="U98" s="24">
        <f t="shared" si="23"/>
        <v>-0.41681712827739509</v>
      </c>
      <c r="V98" s="7"/>
      <c r="W98" s="25">
        <f t="shared" si="24"/>
        <v>0.9043698439014497</v>
      </c>
      <c r="X98" s="24">
        <f t="shared" si="29"/>
        <v>286.81800059373256</v>
      </c>
      <c r="Y98" s="7"/>
      <c r="Z98" s="25">
        <f t="shared" si="30"/>
        <v>-628</v>
      </c>
      <c r="AA98" s="17">
        <f t="shared" si="31"/>
        <v>286.84800000000001</v>
      </c>
      <c r="AB98" s="24">
        <f t="shared" si="25"/>
        <v>5.0064420527606943</v>
      </c>
      <c r="AC98" s="17">
        <f t="shared" si="26"/>
        <v>-2.9999406267450013E-2</v>
      </c>
    </row>
    <row r="99" spans="1:29" s="17" customFormat="1" x14ac:dyDescent="0.25">
      <c r="A99" s="17">
        <v>14</v>
      </c>
      <c r="B99" s="17">
        <v>-629</v>
      </c>
      <c r="C99" s="17">
        <v>11254</v>
      </c>
      <c r="D99" s="17">
        <v>12552</v>
      </c>
      <c r="E99" s="17">
        <v>15139</v>
      </c>
      <c r="F99" s="17">
        <v>13880</v>
      </c>
      <c r="G99" s="24"/>
      <c r="H99" s="7"/>
      <c r="I99" s="25">
        <f t="shared" si="17"/>
        <v>-3885</v>
      </c>
      <c r="J99" s="24">
        <f t="shared" si="17"/>
        <v>-1328</v>
      </c>
      <c r="K99" s="7"/>
      <c r="L99" s="25">
        <f t="shared" si="27"/>
        <v>-3890.644215971221</v>
      </c>
      <c r="M99" s="17">
        <f t="shared" si="18"/>
        <v>31.857173929786232</v>
      </c>
      <c r="N99" s="17">
        <f t="shared" si="28"/>
        <v>-1334.8115849845606</v>
      </c>
      <c r="O99" s="24">
        <f t="shared" si="19"/>
        <v>46.397690001890993</v>
      </c>
      <c r="P99" s="7"/>
      <c r="Q99" s="25">
        <f t="shared" si="20"/>
        <v>-3866.3469918945025</v>
      </c>
      <c r="R99" s="24">
        <f t="shared" si="21"/>
        <v>-1331.5278018937515</v>
      </c>
      <c r="S99" s="7"/>
      <c r="T99" s="25">
        <f t="shared" si="22"/>
        <v>0.94280582787525791</v>
      </c>
      <c r="U99" s="24">
        <f t="shared" si="23"/>
        <v>-0.32579661687345984</v>
      </c>
      <c r="V99" s="7"/>
      <c r="W99" s="25">
        <f t="shared" si="24"/>
        <v>0.94173557321082024</v>
      </c>
      <c r="X99" s="24">
        <f t="shared" si="29"/>
        <v>281.15662193032483</v>
      </c>
      <c r="Y99" s="7"/>
      <c r="Z99" s="25">
        <f t="shared" si="30"/>
        <v>-629</v>
      </c>
      <c r="AA99" s="17">
        <f t="shared" si="31"/>
        <v>281.18700000000001</v>
      </c>
      <c r="AB99" s="24">
        <f t="shared" si="25"/>
        <v>4.9076389638052955</v>
      </c>
      <c r="AC99" s="17">
        <f t="shared" si="26"/>
        <v>-3.0378069675180086E-2</v>
      </c>
    </row>
    <row r="100" spans="1:29" s="17" customFormat="1" x14ac:dyDescent="0.25">
      <c r="A100" s="17">
        <v>15</v>
      </c>
      <c r="B100" s="17">
        <v>-644</v>
      </c>
      <c r="C100" s="17">
        <v>11194</v>
      </c>
      <c r="D100" s="17">
        <v>12749</v>
      </c>
      <c r="E100" s="17">
        <v>15197</v>
      </c>
      <c r="F100" s="17">
        <v>13686</v>
      </c>
      <c r="G100" s="24"/>
      <c r="H100" s="7"/>
      <c r="I100" s="25">
        <f t="shared" si="17"/>
        <v>-4003</v>
      </c>
      <c r="J100" s="24">
        <f t="shared" si="17"/>
        <v>-937</v>
      </c>
      <c r="K100" s="7"/>
      <c r="L100" s="25">
        <f t="shared" si="27"/>
        <v>-4005.3772185941743</v>
      </c>
      <c r="M100" s="17">
        <f t="shared" si="18"/>
        <v>5.651168244488213</v>
      </c>
      <c r="N100" s="17">
        <f t="shared" si="28"/>
        <v>-938.67192554845087</v>
      </c>
      <c r="O100" s="24">
        <f t="shared" si="19"/>
        <v>2.7953350395627496</v>
      </c>
      <c r="P100" s="7"/>
      <c r="Q100" s="25">
        <f t="shared" si="20"/>
        <v>-3984.3469918945025</v>
      </c>
      <c r="R100" s="24">
        <f t="shared" si="21"/>
        <v>-940.52780189375153</v>
      </c>
      <c r="S100" s="7"/>
      <c r="T100" s="25">
        <f t="shared" si="22"/>
        <v>0.97158003979221974</v>
      </c>
      <c r="U100" s="24">
        <f t="shared" si="23"/>
        <v>-0.23012720838168918</v>
      </c>
      <c r="V100" s="7"/>
      <c r="W100" s="25">
        <f t="shared" si="24"/>
        <v>0.97082572783180121</v>
      </c>
      <c r="X100" s="24">
        <f t="shared" si="29"/>
        <v>275.40880346936331</v>
      </c>
      <c r="Y100" s="7"/>
      <c r="Z100" s="25">
        <f t="shared" si="30"/>
        <v>-644</v>
      </c>
      <c r="AA100" s="17">
        <f t="shared" si="31"/>
        <v>275.39100000000002</v>
      </c>
      <c r="AB100" s="24">
        <f t="shared" si="25"/>
        <v>4.8064796803597041</v>
      </c>
      <c r="AC100" s="17">
        <f t="shared" si="26"/>
        <v>1.7803469363286695E-2</v>
      </c>
    </row>
    <row r="101" spans="1:29" s="17" customFormat="1" x14ac:dyDescent="0.25">
      <c r="A101" s="17">
        <v>16</v>
      </c>
      <c r="B101" s="17">
        <v>-625</v>
      </c>
      <c r="C101" s="17">
        <v>11165</v>
      </c>
      <c r="D101" s="17">
        <v>12950</v>
      </c>
      <c r="E101" s="17">
        <v>15243</v>
      </c>
      <c r="F101" s="17">
        <v>13495</v>
      </c>
      <c r="G101" s="24"/>
      <c r="H101" s="7"/>
      <c r="I101" s="25">
        <f t="shared" si="17"/>
        <v>-4078</v>
      </c>
      <c r="J101" s="24">
        <f t="shared" si="17"/>
        <v>-545</v>
      </c>
      <c r="K101" s="7"/>
      <c r="L101" s="25">
        <f t="shared" si="27"/>
        <v>-4077.7313354055427</v>
      </c>
      <c r="M101" s="17">
        <f t="shared" si="18"/>
        <v>7.2180664314893339E-2</v>
      </c>
      <c r="N101" s="17">
        <f t="shared" si="28"/>
        <v>-544.96939363234992</v>
      </c>
      <c r="O101" s="24">
        <f t="shared" si="19"/>
        <v>9.3674974073185418E-4</v>
      </c>
      <c r="P101" s="7"/>
      <c r="Q101" s="25">
        <f t="shared" si="20"/>
        <v>-4059.3469918945025</v>
      </c>
      <c r="R101" s="24">
        <f t="shared" si="21"/>
        <v>-548.52780189375153</v>
      </c>
      <c r="S101" s="7"/>
      <c r="T101" s="25">
        <f t="shared" si="22"/>
        <v>0.98986873380723794</v>
      </c>
      <c r="U101" s="24">
        <f t="shared" si="23"/>
        <v>-0.13421312109582192</v>
      </c>
      <c r="V101" s="7"/>
      <c r="W101" s="25">
        <f t="shared" si="24"/>
        <v>0.9894311150662376</v>
      </c>
      <c r="X101" s="24">
        <f t="shared" si="29"/>
        <v>269.79822453333668</v>
      </c>
      <c r="Y101" s="7"/>
      <c r="Z101" s="25">
        <f t="shared" si="30"/>
        <v>-625</v>
      </c>
      <c r="AA101" s="17">
        <f t="shared" si="31"/>
        <v>269.76600000000002</v>
      </c>
      <c r="AB101" s="24">
        <f t="shared" si="25"/>
        <v>4.7083049099350234</v>
      </c>
      <c r="AC101" s="17">
        <f t="shared" si="26"/>
        <v>3.2224533336659533E-2</v>
      </c>
    </row>
    <row r="102" spans="1:29" s="17" customFormat="1" x14ac:dyDescent="0.25">
      <c r="A102" s="17">
        <v>17</v>
      </c>
      <c r="B102" s="17">
        <v>-623</v>
      </c>
      <c r="C102" s="17">
        <v>11139</v>
      </c>
      <c r="D102" s="17">
        <v>13140</v>
      </c>
      <c r="E102" s="17">
        <v>15244</v>
      </c>
      <c r="F102" s="17">
        <v>13287</v>
      </c>
      <c r="G102" s="24"/>
      <c r="H102" s="7"/>
      <c r="I102" s="25">
        <f t="shared" si="17"/>
        <v>-4105</v>
      </c>
      <c r="J102" s="24">
        <f t="shared" si="17"/>
        <v>-147</v>
      </c>
      <c r="K102" s="7"/>
      <c r="L102" s="25">
        <f t="shared" si="27"/>
        <v>-4110.9246610107066</v>
      </c>
      <c r="M102" s="17">
        <f t="shared" si="18"/>
        <v>35.101608091786787</v>
      </c>
      <c r="N102" s="17">
        <f t="shared" si="28"/>
        <v>-147.26644565198799</v>
      </c>
      <c r="O102" s="24">
        <f t="shared" si="19"/>
        <v>7.0993285463306896E-2</v>
      </c>
      <c r="P102" s="7"/>
      <c r="Q102" s="25">
        <f t="shared" si="20"/>
        <v>-4086.3469918945025</v>
      </c>
      <c r="R102" s="24">
        <f t="shared" si="21"/>
        <v>-150.5278018937515</v>
      </c>
      <c r="S102" s="7"/>
      <c r="T102" s="25">
        <f t="shared" si="22"/>
        <v>0.9964526636526444</v>
      </c>
      <c r="U102" s="24">
        <f t="shared" si="23"/>
        <v>-3.6830961045375046E-2</v>
      </c>
      <c r="V102" s="7"/>
      <c r="W102" s="25">
        <f t="shared" si="24"/>
        <v>0.99633652018798502</v>
      </c>
      <c r="X102" s="24">
        <f t="shared" si="29"/>
        <v>264.19044072397514</v>
      </c>
      <c r="Y102" s="7"/>
      <c r="Z102" s="25">
        <f t="shared" si="30"/>
        <v>-623</v>
      </c>
      <c r="AA102" s="17">
        <f t="shared" si="31"/>
        <v>264.15899999999999</v>
      </c>
      <c r="AB102" s="24">
        <f t="shared" si="25"/>
        <v>4.6104442987757004</v>
      </c>
      <c r="AC102" s="17">
        <f t="shared" si="26"/>
        <v>3.1440723975151741E-2</v>
      </c>
    </row>
    <row r="103" spans="1:29" s="17" customFormat="1" x14ac:dyDescent="0.25">
      <c r="A103" s="17">
        <v>18</v>
      </c>
      <c r="B103" s="17">
        <v>-621</v>
      </c>
      <c r="C103" s="17">
        <v>11155</v>
      </c>
      <c r="D103" s="17">
        <v>13350</v>
      </c>
      <c r="E103" s="17">
        <v>15260</v>
      </c>
      <c r="F103" s="17">
        <v>13109</v>
      </c>
      <c r="G103" s="24"/>
      <c r="H103" s="7"/>
      <c r="I103" s="25">
        <f t="shared" si="17"/>
        <v>-4105</v>
      </c>
      <c r="J103" s="24">
        <f t="shared" si="17"/>
        <v>241</v>
      </c>
      <c r="K103" s="7"/>
      <c r="L103" s="25">
        <f t="shared" si="27"/>
        <v>-4105.01460893684</v>
      </c>
      <c r="M103" s="17">
        <f t="shared" si="18"/>
        <v>2.1342103559444023E-4</v>
      </c>
      <c r="N103" s="17">
        <f t="shared" si="28"/>
        <v>250.59822888529612</v>
      </c>
      <c r="O103" s="24">
        <f t="shared" si="19"/>
        <v>92.125997734532859</v>
      </c>
      <c r="P103" s="7"/>
      <c r="Q103" s="25">
        <f t="shared" si="20"/>
        <v>-4086.3469918945025</v>
      </c>
      <c r="R103" s="24">
        <f t="shared" si="21"/>
        <v>237.4721981062485</v>
      </c>
      <c r="S103" s="7"/>
      <c r="T103" s="25">
        <f t="shared" si="22"/>
        <v>0.9964526636526444</v>
      </c>
      <c r="U103" s="24">
        <f t="shared" si="23"/>
        <v>5.810441106410582E-2</v>
      </c>
      <c r="V103" s="7"/>
      <c r="W103" s="25">
        <f t="shared" si="24"/>
        <v>0.99664988323038595</v>
      </c>
      <c r="X103" s="24">
        <f t="shared" si="29"/>
        <v>258.73683548146414</v>
      </c>
      <c r="Y103" s="7"/>
      <c r="Z103" s="25">
        <f t="shared" si="30"/>
        <v>-621</v>
      </c>
      <c r="AA103" s="17">
        <f t="shared" si="31"/>
        <v>258.57</v>
      </c>
      <c r="AB103" s="24">
        <f t="shared" si="25"/>
        <v>4.5128978468817378</v>
      </c>
      <c r="AC103" s="17">
        <f t="shared" si="26"/>
        <v>0.16683548146414751</v>
      </c>
    </row>
    <row r="104" spans="1:29" s="17" customFormat="1" x14ac:dyDescent="0.25">
      <c r="A104" s="17">
        <v>19</v>
      </c>
      <c r="B104" s="17">
        <v>-609</v>
      </c>
      <c r="C104" s="17">
        <v>11175</v>
      </c>
      <c r="D104" s="17">
        <v>13541</v>
      </c>
      <c r="E104" s="17">
        <v>15238</v>
      </c>
      <c r="F104" s="17">
        <v>12911</v>
      </c>
      <c r="G104" s="24"/>
      <c r="H104" s="7"/>
      <c r="I104" s="25">
        <f t="shared" si="17"/>
        <v>-4063</v>
      </c>
      <c r="J104" s="24">
        <f t="shared" si="17"/>
        <v>630</v>
      </c>
      <c r="K104" s="7"/>
      <c r="L104" s="25">
        <f t="shared" si="27"/>
        <v>-4061.4581933940099</v>
      </c>
      <c r="M104" s="17">
        <f t="shared" si="18"/>
        <v>2.3771676102748103</v>
      </c>
      <c r="N104" s="17">
        <f t="shared" si="28"/>
        <v>638.51448167248304</v>
      </c>
      <c r="O104" s="24">
        <f t="shared" si="19"/>
        <v>72.496398151049647</v>
      </c>
      <c r="P104" s="7"/>
      <c r="Q104" s="25">
        <f t="shared" si="20"/>
        <v>-4044.3469918945025</v>
      </c>
      <c r="R104" s="24">
        <f t="shared" si="21"/>
        <v>626.47219810624847</v>
      </c>
      <c r="S104" s="7"/>
      <c r="T104" s="25">
        <f t="shared" si="22"/>
        <v>0.98621099500423426</v>
      </c>
      <c r="U104" s="24">
        <f t="shared" si="23"/>
        <v>0.15328446196768328</v>
      </c>
      <c r="V104" s="7"/>
      <c r="W104" s="25">
        <f t="shared" si="24"/>
        <v>0.98672232946817851</v>
      </c>
      <c r="X104" s="24">
        <f t="shared" si="29"/>
        <v>253.24323347240988</v>
      </c>
      <c r="Y104" s="7"/>
      <c r="Z104" s="25">
        <f t="shared" si="30"/>
        <v>-609</v>
      </c>
      <c r="AA104" s="17">
        <f t="shared" si="31"/>
        <v>253.089</v>
      </c>
      <c r="AB104" s="24">
        <f t="shared" si="25"/>
        <v>4.4172363505799286</v>
      </c>
      <c r="AC104" s="17">
        <f t="shared" si="26"/>
        <v>0.15423347240988505</v>
      </c>
    </row>
    <row r="105" spans="1:29" s="17" customFormat="1" x14ac:dyDescent="0.25">
      <c r="A105" s="17">
        <v>20</v>
      </c>
      <c r="B105" s="17">
        <v>-617</v>
      </c>
      <c r="C105" s="17">
        <v>11211</v>
      </c>
      <c r="D105" s="17">
        <v>13732</v>
      </c>
      <c r="E105" s="17">
        <v>15192</v>
      </c>
      <c r="F105" s="17">
        <v>12719</v>
      </c>
      <c r="G105" s="24"/>
      <c r="H105" s="7"/>
      <c r="I105" s="25">
        <f t="shared" si="17"/>
        <v>-3981</v>
      </c>
      <c r="J105" s="24">
        <f t="shared" si="17"/>
        <v>1013</v>
      </c>
      <c r="K105" s="7"/>
      <c r="L105" s="25">
        <f t="shared" si="27"/>
        <v>-3979.6077171606807</v>
      </c>
      <c r="M105" s="17">
        <f t="shared" si="18"/>
        <v>1.9384515046628734</v>
      </c>
      <c r="N105" s="17">
        <f t="shared" si="28"/>
        <v>1025.5863168227581</v>
      </c>
      <c r="O105" s="24">
        <f t="shared" si="19"/>
        <v>158.41537116284445</v>
      </c>
      <c r="P105" s="7"/>
      <c r="Q105" s="25">
        <f t="shared" si="20"/>
        <v>-3962.3469918945025</v>
      </c>
      <c r="R105" s="24">
        <f t="shared" si="21"/>
        <v>1009.4721981062485</v>
      </c>
      <c r="S105" s="7"/>
      <c r="T105" s="25">
        <f t="shared" si="22"/>
        <v>0.96621535621448107</v>
      </c>
      <c r="U105" s="24">
        <f t="shared" si="23"/>
        <v>0.24699644010668112</v>
      </c>
      <c r="V105" s="7"/>
      <c r="W105" s="25">
        <f t="shared" si="24"/>
        <v>0.96703590660828431</v>
      </c>
      <c r="X105" s="24">
        <f t="shared" si="29"/>
        <v>247.74545751453229</v>
      </c>
      <c r="Y105" s="7"/>
      <c r="Z105" s="25">
        <f t="shared" si="30"/>
        <v>-617</v>
      </c>
      <c r="AA105" s="17">
        <f t="shared" si="31"/>
        <v>247.536</v>
      </c>
      <c r="AB105" s="24">
        <f t="shared" si="25"/>
        <v>4.3203182172166841</v>
      </c>
      <c r="AC105" s="17">
        <f t="shared" si="26"/>
        <v>0.20945751453228922</v>
      </c>
    </row>
    <row r="106" spans="1:29" s="17" customFormat="1" x14ac:dyDescent="0.25">
      <c r="A106" s="17">
        <v>21</v>
      </c>
      <c r="B106" s="17">
        <v>-640</v>
      </c>
      <c r="C106" s="17">
        <v>11269</v>
      </c>
      <c r="D106" s="17">
        <v>13918</v>
      </c>
      <c r="E106" s="17">
        <v>15129</v>
      </c>
      <c r="F106" s="17">
        <v>12517</v>
      </c>
      <c r="G106" s="24"/>
      <c r="H106" s="7"/>
      <c r="I106" s="25">
        <f t="shared" si="17"/>
        <v>-3860</v>
      </c>
      <c r="J106" s="24">
        <f t="shared" si="17"/>
        <v>1401</v>
      </c>
      <c r="K106" s="7"/>
      <c r="L106" s="25">
        <f t="shared" si="27"/>
        <v>-3855.4122106471596</v>
      </c>
      <c r="M106" s="17">
        <f t="shared" si="18"/>
        <v>21.047811146036157</v>
      </c>
      <c r="N106" s="17">
        <f t="shared" si="28"/>
        <v>1416.9001203926582</v>
      </c>
      <c r="O106" s="24">
        <f t="shared" si="19"/>
        <v>252.81382850102545</v>
      </c>
      <c r="P106" s="7"/>
      <c r="Q106" s="25">
        <f t="shared" si="20"/>
        <v>-3841.3469918945025</v>
      </c>
      <c r="R106" s="24">
        <f t="shared" si="21"/>
        <v>1397.4721981062485</v>
      </c>
      <c r="S106" s="7"/>
      <c r="T106" s="25">
        <f t="shared" si="22"/>
        <v>0.93670959653691854</v>
      </c>
      <c r="U106" s="24">
        <f t="shared" si="23"/>
        <v>0.34193181221616198</v>
      </c>
      <c r="V106" s="7"/>
      <c r="W106" s="25">
        <f t="shared" si="24"/>
        <v>0.93784334923641888</v>
      </c>
      <c r="X106" s="24">
        <f t="shared" si="29"/>
        <v>242.04184788936107</v>
      </c>
      <c r="Y106" s="7"/>
      <c r="Z106" s="25">
        <f t="shared" si="30"/>
        <v>-640</v>
      </c>
      <c r="AA106" s="17">
        <f t="shared" si="31"/>
        <v>241.77600000000001</v>
      </c>
      <c r="AB106" s="24">
        <f t="shared" si="25"/>
        <v>4.2197872523018098</v>
      </c>
      <c r="AC106" s="17">
        <f t="shared" si="26"/>
        <v>0.26584788936105497</v>
      </c>
    </row>
    <row r="107" spans="1:29" s="17" customFormat="1" x14ac:dyDescent="0.25">
      <c r="A107" s="17">
        <v>22</v>
      </c>
      <c r="B107" s="17">
        <v>-632</v>
      </c>
      <c r="C107" s="17">
        <v>11360</v>
      </c>
      <c r="D107" s="17">
        <v>14115</v>
      </c>
      <c r="E107" s="17">
        <v>15058</v>
      </c>
      <c r="F107" s="17">
        <v>12338</v>
      </c>
      <c r="G107" s="24"/>
      <c r="H107" s="7"/>
      <c r="I107" s="25">
        <f t="shared" si="17"/>
        <v>-3698</v>
      </c>
      <c r="J107" s="24">
        <f t="shared" si="17"/>
        <v>1777</v>
      </c>
      <c r="K107" s="7"/>
      <c r="L107" s="25">
        <f t="shared" si="27"/>
        <v>-3694.7173325344656</v>
      </c>
      <c r="M107" s="17">
        <f t="shared" si="18"/>
        <v>10.775905689277776</v>
      </c>
      <c r="N107" s="17">
        <f t="shared" si="28"/>
        <v>1789.3274813406467</v>
      </c>
      <c r="O107" s="24">
        <f t="shared" si="19"/>
        <v>151.96679620399323</v>
      </c>
      <c r="P107" s="7"/>
      <c r="Q107" s="25">
        <f t="shared" si="20"/>
        <v>-3679.3469918945025</v>
      </c>
      <c r="R107" s="24">
        <f t="shared" si="21"/>
        <v>1773.4721981062485</v>
      </c>
      <c r="S107" s="7"/>
      <c r="T107" s="25">
        <f t="shared" si="22"/>
        <v>0.89720601746447937</v>
      </c>
      <c r="U107" s="24">
        <f t="shared" si="23"/>
        <v>0.43393103879648365</v>
      </c>
      <c r="V107" s="7"/>
      <c r="W107" s="25">
        <f t="shared" si="24"/>
        <v>0.89864322636468708</v>
      </c>
      <c r="X107" s="24">
        <f t="shared" si="29"/>
        <v>236.29871933106529</v>
      </c>
      <c r="Y107" s="7"/>
      <c r="Z107" s="25">
        <f t="shared" si="30"/>
        <v>-632</v>
      </c>
      <c r="AA107" s="17">
        <f t="shared" si="31"/>
        <v>236.08800000000002</v>
      </c>
      <c r="AB107" s="24">
        <f t="shared" si="25"/>
        <v>4.1205129244483736</v>
      </c>
      <c r="AC107" s="17">
        <f t="shared" si="26"/>
        <v>0.2107193310652633</v>
      </c>
    </row>
    <row r="108" spans="1:29" s="17" customFormat="1" x14ac:dyDescent="0.25">
      <c r="A108" s="17">
        <v>23</v>
      </c>
      <c r="B108" s="17">
        <v>-630</v>
      </c>
      <c r="C108" s="17">
        <v>11452</v>
      </c>
      <c r="D108" s="17">
        <v>14287</v>
      </c>
      <c r="E108" s="17">
        <v>14955</v>
      </c>
      <c r="F108" s="17">
        <v>12156</v>
      </c>
      <c r="G108" s="24"/>
      <c r="H108" s="7"/>
      <c r="I108" s="25">
        <f t="shared" si="17"/>
        <v>-3503</v>
      </c>
      <c r="J108" s="24">
        <f t="shared" si="17"/>
        <v>2131</v>
      </c>
      <c r="K108" s="7"/>
      <c r="L108" s="25">
        <f t="shared" si="27"/>
        <v>-3498.4772618790889</v>
      </c>
      <c r="M108" s="17">
        <f t="shared" si="18"/>
        <v>20.455160110342213</v>
      </c>
      <c r="N108" s="17">
        <f t="shared" si="28"/>
        <v>2143.0722687631928</v>
      </c>
      <c r="O108" s="24">
        <f t="shared" si="19"/>
        <v>145.73967309076119</v>
      </c>
      <c r="P108" s="7"/>
      <c r="Q108" s="25">
        <f t="shared" si="20"/>
        <v>-3484.3469918945025</v>
      </c>
      <c r="R108" s="24">
        <f t="shared" si="21"/>
        <v>2127.4721981062485</v>
      </c>
      <c r="S108" s="7"/>
      <c r="T108" s="25">
        <f t="shared" si="22"/>
        <v>0.84965541302543224</v>
      </c>
      <c r="U108" s="24">
        <f t="shared" si="23"/>
        <v>0.52054733190668012</v>
      </c>
      <c r="V108" s="7"/>
      <c r="W108" s="25">
        <f t="shared" si="24"/>
        <v>0.8513782662815057</v>
      </c>
      <c r="X108" s="24">
        <f t="shared" si="29"/>
        <v>230.63105314183156</v>
      </c>
      <c r="Y108" s="7"/>
      <c r="Z108" s="25">
        <f t="shared" si="30"/>
        <v>-630</v>
      </c>
      <c r="AA108" s="17">
        <f t="shared" si="31"/>
        <v>230.41800000000003</v>
      </c>
      <c r="AB108" s="24">
        <f t="shared" si="25"/>
        <v>4.0215527558602941</v>
      </c>
      <c r="AC108" s="17">
        <f t="shared" si="26"/>
        <v>0.21305314183152291</v>
      </c>
    </row>
    <row r="109" spans="1:29" s="17" customFormat="1" x14ac:dyDescent="0.25">
      <c r="A109" s="17">
        <v>24</v>
      </c>
      <c r="B109" s="17">
        <v>-630</v>
      </c>
      <c r="C109" s="17">
        <v>11574</v>
      </c>
      <c r="D109" s="17">
        <v>14453</v>
      </c>
      <c r="E109" s="17">
        <v>14842</v>
      </c>
      <c r="F109" s="17">
        <v>11992</v>
      </c>
      <c r="G109" s="24"/>
      <c r="H109" s="7"/>
      <c r="I109" s="25">
        <f t="shared" si="17"/>
        <v>-3268</v>
      </c>
      <c r="J109" s="24">
        <f t="shared" si="17"/>
        <v>2461</v>
      </c>
      <c r="K109" s="7"/>
      <c r="L109" s="25">
        <f t="shared" si="27"/>
        <v>-3268.1638584681832</v>
      </c>
      <c r="M109" s="17">
        <f t="shared" si="18"/>
        <v>2.6849597595347111E-2</v>
      </c>
      <c r="N109" s="17">
        <f t="shared" si="28"/>
        <v>2475.8747945295308</v>
      </c>
      <c r="O109" s="24">
        <f t="shared" si="19"/>
        <v>221.25951229576077</v>
      </c>
      <c r="P109" s="7"/>
      <c r="Q109" s="25">
        <f t="shared" si="20"/>
        <v>-3249.3469918945025</v>
      </c>
      <c r="R109" s="24">
        <f t="shared" si="21"/>
        <v>2457.4721981062485</v>
      </c>
      <c r="S109" s="7"/>
      <c r="T109" s="25">
        <f t="shared" si="22"/>
        <v>0.79235083844504206</v>
      </c>
      <c r="U109" s="24">
        <f t="shared" si="23"/>
        <v>0.60129133395855816</v>
      </c>
      <c r="V109" s="7"/>
      <c r="W109" s="25">
        <f t="shared" si="24"/>
        <v>0.79433989963990759</v>
      </c>
      <c r="X109" s="24">
        <f t="shared" si="29"/>
        <v>224.94876442839097</v>
      </c>
      <c r="Y109" s="7"/>
      <c r="Z109" s="25">
        <f t="shared" si="30"/>
        <v>-630</v>
      </c>
      <c r="AA109" s="17">
        <f t="shared" si="31"/>
        <v>224.74800000000005</v>
      </c>
      <c r="AB109" s="24">
        <f t="shared" si="25"/>
        <v>3.922592587272216</v>
      </c>
      <c r="AC109" s="17">
        <f t="shared" si="26"/>
        <v>0.20076442839092579</v>
      </c>
    </row>
    <row r="110" spans="1:29" s="17" customFormat="1" x14ac:dyDescent="0.25">
      <c r="A110" s="17">
        <v>25</v>
      </c>
      <c r="B110" s="17">
        <v>-623</v>
      </c>
      <c r="C110" s="17">
        <v>11704</v>
      </c>
      <c r="D110" s="17">
        <v>14612</v>
      </c>
      <c r="E110" s="17">
        <v>14716</v>
      </c>
      <c r="F110" s="17">
        <v>11843</v>
      </c>
      <c r="G110" s="24"/>
      <c r="H110" s="7"/>
      <c r="I110" s="25">
        <f t="shared" si="17"/>
        <v>-3012</v>
      </c>
      <c r="J110" s="24">
        <f t="shared" si="17"/>
        <v>2769</v>
      </c>
      <c r="K110" s="7"/>
      <c r="L110" s="25">
        <f t="shared" si="27"/>
        <v>-3009.1105499415385</v>
      </c>
      <c r="M110" s="17">
        <f t="shared" si="18"/>
        <v>8.3489216403433648</v>
      </c>
      <c r="N110" s="17">
        <f t="shared" si="28"/>
        <v>2781.193095973339</v>
      </c>
      <c r="O110" s="24">
        <f t="shared" si="19"/>
        <v>148.67158941505673</v>
      </c>
      <c r="P110" s="7"/>
      <c r="Q110" s="25">
        <f t="shared" si="20"/>
        <v>-2993.3469918945025</v>
      </c>
      <c r="R110" s="24">
        <f t="shared" si="21"/>
        <v>2765.4721981062485</v>
      </c>
      <c r="S110" s="7"/>
      <c r="T110" s="25">
        <f t="shared" si="22"/>
        <v>0.72992542954044681</v>
      </c>
      <c r="U110" s="24">
        <f t="shared" si="23"/>
        <v>0.676652402540311</v>
      </c>
      <c r="V110" s="7"/>
      <c r="W110" s="25">
        <f t="shared" si="24"/>
        <v>0.73216290277009288</v>
      </c>
      <c r="X110" s="24">
        <f t="shared" si="29"/>
        <v>219.32980244879207</v>
      </c>
      <c r="Y110" s="7"/>
      <c r="Z110" s="25">
        <f t="shared" si="30"/>
        <v>-623</v>
      </c>
      <c r="AA110" s="17">
        <f t="shared" si="31"/>
        <v>219.14100000000005</v>
      </c>
      <c r="AB110" s="24">
        <f t="shared" si="25"/>
        <v>3.8247319761128944</v>
      </c>
      <c r="AC110" s="17">
        <f t="shared" si="26"/>
        <v>0.18880244879201769</v>
      </c>
    </row>
    <row r="111" spans="1:29" s="17" customFormat="1" x14ac:dyDescent="0.25">
      <c r="A111" s="17">
        <v>26</v>
      </c>
      <c r="B111" s="17">
        <v>-612</v>
      </c>
      <c r="C111" s="17">
        <v>11850</v>
      </c>
      <c r="D111" s="17">
        <v>14758</v>
      </c>
      <c r="E111" s="17">
        <v>14581</v>
      </c>
      <c r="F111" s="17">
        <v>11705</v>
      </c>
      <c r="G111" s="24"/>
      <c r="H111" s="7"/>
      <c r="I111" s="25">
        <f t="shared" si="17"/>
        <v>-2731</v>
      </c>
      <c r="J111" s="24">
        <f t="shared" si="17"/>
        <v>3053</v>
      </c>
      <c r="K111" s="7"/>
      <c r="L111" s="25">
        <f t="shared" si="27"/>
        <v>-2726.734635927723</v>
      </c>
      <c r="M111" s="17">
        <f t="shared" si="18"/>
        <v>18.193330669071027</v>
      </c>
      <c r="N111" s="17">
        <f t="shared" si="28"/>
        <v>3055.2488640019487</v>
      </c>
      <c r="O111" s="24">
        <f t="shared" si="19"/>
        <v>5.0573892992608664</v>
      </c>
      <c r="P111" s="7"/>
      <c r="Q111" s="25">
        <f t="shared" si="20"/>
        <v>-2712.3469918945025</v>
      </c>
      <c r="R111" s="24">
        <f t="shared" si="21"/>
        <v>3049.4721981062485</v>
      </c>
      <c r="S111" s="7"/>
      <c r="T111" s="25">
        <f t="shared" si="22"/>
        <v>0.66140378929751231</v>
      </c>
      <c r="U111" s="24">
        <f t="shared" si="23"/>
        <v>0.74614118006374541</v>
      </c>
      <c r="V111" s="7"/>
      <c r="W111" s="25">
        <f t="shared" si="24"/>
        <v>0.66387025807090283</v>
      </c>
      <c r="X111" s="24">
        <f t="shared" si="29"/>
        <v>213.73409595740895</v>
      </c>
      <c r="Y111" s="7"/>
      <c r="Z111" s="25">
        <f t="shared" si="30"/>
        <v>-612</v>
      </c>
      <c r="AA111" s="17">
        <f t="shared" si="31"/>
        <v>213.63300000000004</v>
      </c>
      <c r="AB111" s="24">
        <f t="shared" si="25"/>
        <v>3.7285992409130464</v>
      </c>
      <c r="AC111" s="17">
        <f t="shared" si="26"/>
        <v>0.10109595740891564</v>
      </c>
    </row>
    <row r="112" spans="1:29" s="17" customFormat="1" x14ac:dyDescent="0.25">
      <c r="A112" s="17">
        <v>27</v>
      </c>
      <c r="B112" s="17">
        <v>-615</v>
      </c>
      <c r="C112" s="17">
        <v>11996</v>
      </c>
      <c r="D112" s="17">
        <v>14865</v>
      </c>
      <c r="E112" s="17">
        <v>14412</v>
      </c>
      <c r="F112" s="17">
        <v>11567</v>
      </c>
      <c r="G112" s="24"/>
      <c r="H112" s="7"/>
      <c r="I112" s="25">
        <f t="shared" si="17"/>
        <v>-2416</v>
      </c>
      <c r="J112" s="24">
        <f t="shared" si="17"/>
        <v>3298</v>
      </c>
      <c r="K112" s="7"/>
      <c r="L112" s="25">
        <f t="shared" si="27"/>
        <v>-2417.7704810676983</v>
      </c>
      <c r="M112" s="17">
        <f t="shared" si="18"/>
        <v>3.1346032110779567</v>
      </c>
      <c r="N112" s="17">
        <f t="shared" si="28"/>
        <v>3302.2477916945004</v>
      </c>
      <c r="O112" s="24">
        <f t="shared" si="19"/>
        <v>18.043734279866516</v>
      </c>
      <c r="P112" s="7"/>
      <c r="Q112" s="25">
        <f t="shared" si="20"/>
        <v>-2397.3469918945025</v>
      </c>
      <c r="R112" s="24">
        <f t="shared" si="21"/>
        <v>3294.4721981062485</v>
      </c>
      <c r="S112" s="7"/>
      <c r="T112" s="25">
        <f t="shared" si="22"/>
        <v>0.58459127443443615</v>
      </c>
      <c r="U112" s="24">
        <f t="shared" si="23"/>
        <v>0.80608748461741253</v>
      </c>
      <c r="V112" s="7"/>
      <c r="W112" s="25">
        <f t="shared" si="24"/>
        <v>0.58725519575430418</v>
      </c>
      <c r="X112" s="24">
        <f t="shared" si="29"/>
        <v>208.14767498108995</v>
      </c>
      <c r="Y112" s="7"/>
      <c r="Z112" s="25">
        <f t="shared" si="30"/>
        <v>-615</v>
      </c>
      <c r="AA112" s="17">
        <f t="shared" si="31"/>
        <v>208.09800000000004</v>
      </c>
      <c r="AB112" s="24">
        <f t="shared" si="25"/>
        <v>3.6319952668151605</v>
      </c>
      <c r="AC112" s="17">
        <f t="shared" si="26"/>
        <v>4.9674981089907533E-2</v>
      </c>
    </row>
    <row r="113" spans="1:29" s="17" customFormat="1" x14ac:dyDescent="0.25">
      <c r="A113" s="17">
        <v>28</v>
      </c>
      <c r="B113" s="17">
        <v>-625</v>
      </c>
      <c r="C113" s="17">
        <v>12168</v>
      </c>
      <c r="D113" s="17">
        <v>14983</v>
      </c>
      <c r="E113" s="17">
        <v>14248</v>
      </c>
      <c r="F113" s="17">
        <v>11460</v>
      </c>
      <c r="G113" s="24"/>
      <c r="H113" s="7"/>
      <c r="I113" s="25">
        <f t="shared" si="17"/>
        <v>-2080</v>
      </c>
      <c r="J113" s="24">
        <f t="shared" si="17"/>
        <v>3523</v>
      </c>
      <c r="K113" s="7"/>
      <c r="L113" s="25">
        <f t="shared" si="27"/>
        <v>-2080.8633695817998</v>
      </c>
      <c r="M113" s="17">
        <f t="shared" si="18"/>
        <v>0.74540703477718906</v>
      </c>
      <c r="N113" s="17">
        <f t="shared" si="28"/>
        <v>3521.7274153732433</v>
      </c>
      <c r="O113" s="24">
        <f t="shared" si="19"/>
        <v>1.6194716322575529</v>
      </c>
      <c r="P113" s="7"/>
      <c r="Q113" s="25">
        <f t="shared" si="20"/>
        <v>-2061.3469918945025</v>
      </c>
      <c r="R113" s="24">
        <f t="shared" si="21"/>
        <v>3519.4721981062485</v>
      </c>
      <c r="S113" s="7"/>
      <c r="T113" s="25">
        <f t="shared" si="22"/>
        <v>0.50265792524715491</v>
      </c>
      <c r="U113" s="24">
        <f t="shared" si="23"/>
        <v>0.86114021328914758</v>
      </c>
      <c r="V113" s="7"/>
      <c r="W113" s="25">
        <f t="shared" si="24"/>
        <v>0.5055031184829033</v>
      </c>
      <c r="X113" s="24">
        <f t="shared" si="29"/>
        <v>202.48700432481633</v>
      </c>
      <c r="Y113" s="7"/>
      <c r="Z113" s="25">
        <f t="shared" si="30"/>
        <v>-625</v>
      </c>
      <c r="AA113" s="17">
        <f t="shared" si="31"/>
        <v>202.47300000000004</v>
      </c>
      <c r="AB113" s="24">
        <f t="shared" si="25"/>
        <v>3.5338204963904793</v>
      </c>
      <c r="AC113" s="17">
        <f t="shared" si="26"/>
        <v>1.4004324816283997E-2</v>
      </c>
    </row>
    <row r="114" spans="1:29" s="17" customFormat="1" x14ac:dyDescent="0.25">
      <c r="A114" s="17">
        <v>29</v>
      </c>
      <c r="B114" s="17">
        <v>-625</v>
      </c>
      <c r="C114" s="17">
        <v>12342</v>
      </c>
      <c r="D114" s="17">
        <v>15073</v>
      </c>
      <c r="E114" s="17">
        <v>14068</v>
      </c>
      <c r="F114" s="17">
        <v>11363</v>
      </c>
      <c r="G114" s="24"/>
      <c r="H114" s="7"/>
      <c r="I114" s="25">
        <f t="shared" si="17"/>
        <v>-1726</v>
      </c>
      <c r="J114" s="24">
        <f t="shared" si="17"/>
        <v>3710</v>
      </c>
      <c r="K114" s="7"/>
      <c r="L114" s="25">
        <f t="shared" si="27"/>
        <v>-1724.0825534603971</v>
      </c>
      <c r="M114" s="17">
        <f t="shared" si="18"/>
        <v>3.6766012322351598</v>
      </c>
      <c r="N114" s="17">
        <f t="shared" si="28"/>
        <v>3707.3155160039578</v>
      </c>
      <c r="O114" s="24">
        <f t="shared" si="19"/>
        <v>7.2064543250067938</v>
      </c>
      <c r="P114" s="7"/>
      <c r="Q114" s="25">
        <f t="shared" si="20"/>
        <v>-1707.3469918945025</v>
      </c>
      <c r="R114" s="24">
        <f t="shared" si="21"/>
        <v>3706.4721981062485</v>
      </c>
      <c r="S114" s="7"/>
      <c r="T114" s="25">
        <f t="shared" si="22"/>
        <v>0.4163352894962693</v>
      </c>
      <c r="U114" s="24">
        <f t="shared" si="23"/>
        <v>0.90689514778521174</v>
      </c>
      <c r="V114" s="7"/>
      <c r="W114" s="25">
        <f t="shared" si="24"/>
        <v>0.41933104054177861</v>
      </c>
      <c r="X114" s="24">
        <f t="shared" si="29"/>
        <v>196.88830876941847</v>
      </c>
      <c r="Y114" s="7"/>
      <c r="Z114" s="25">
        <f t="shared" si="30"/>
        <v>-625</v>
      </c>
      <c r="AA114" s="17">
        <f t="shared" si="31"/>
        <v>196.84800000000004</v>
      </c>
      <c r="AB114" s="24">
        <f t="shared" si="25"/>
        <v>3.4356457259657986</v>
      </c>
      <c r="AC114" s="17">
        <f t="shared" si="26"/>
        <v>4.0308769418430757E-2</v>
      </c>
    </row>
    <row r="115" spans="1:29" s="17" customFormat="1" x14ac:dyDescent="0.25">
      <c r="A115" s="17">
        <v>30</v>
      </c>
      <c r="B115" s="17">
        <v>-625</v>
      </c>
      <c r="C115" s="17">
        <v>12526</v>
      </c>
      <c r="D115" s="17">
        <v>15139</v>
      </c>
      <c r="E115" s="17">
        <v>13874</v>
      </c>
      <c r="F115" s="17">
        <v>11283</v>
      </c>
      <c r="G115" s="24"/>
      <c r="H115" s="7"/>
      <c r="I115" s="25">
        <f t="shared" si="17"/>
        <v>-1348</v>
      </c>
      <c r="J115" s="24">
        <f t="shared" si="17"/>
        <v>3856</v>
      </c>
      <c r="K115" s="7"/>
      <c r="L115" s="25">
        <f t="shared" si="27"/>
        <v>-1350.8662830547041</v>
      </c>
      <c r="M115" s="17">
        <f t="shared" si="18"/>
        <v>8.2155785496840199</v>
      </c>
      <c r="N115" s="17">
        <f t="shared" si="28"/>
        <v>3857.2243896353311</v>
      </c>
      <c r="O115" s="24">
        <f t="shared" si="19"/>
        <v>1.4991299791063113</v>
      </c>
      <c r="P115" s="7"/>
      <c r="Q115" s="25">
        <f t="shared" si="20"/>
        <v>-1329.3469918945025</v>
      </c>
      <c r="R115" s="24">
        <f t="shared" si="21"/>
        <v>3852.4721981062485</v>
      </c>
      <c r="S115" s="7"/>
      <c r="T115" s="25">
        <f t="shared" si="22"/>
        <v>0.32416027166057793</v>
      </c>
      <c r="U115" s="24">
        <f t="shared" si="23"/>
        <v>0.94261825172331537</v>
      </c>
      <c r="V115" s="7"/>
      <c r="W115" s="25">
        <f t="shared" si="24"/>
        <v>0.32727343552919186</v>
      </c>
      <c r="X115" s="24">
        <f t="shared" si="29"/>
        <v>191.2201915165424</v>
      </c>
      <c r="Y115" s="7"/>
      <c r="Z115" s="25">
        <f t="shared" si="30"/>
        <v>-625</v>
      </c>
      <c r="AA115" s="17">
        <f t="shared" si="31"/>
        <v>191.22300000000004</v>
      </c>
      <c r="AB115" s="24">
        <f t="shared" si="25"/>
        <v>3.3374709555411175</v>
      </c>
      <c r="AC115" s="17">
        <f t="shared" si="26"/>
        <v>-2.8084834576418416E-3</v>
      </c>
    </row>
    <row r="116" spans="1:29" s="17" customFormat="1" x14ac:dyDescent="0.25">
      <c r="A116" s="17">
        <v>31</v>
      </c>
      <c r="B116" s="17">
        <v>-636</v>
      </c>
      <c r="C116" s="17">
        <v>12726</v>
      </c>
      <c r="D116" s="17">
        <v>15210</v>
      </c>
      <c r="E116" s="17">
        <v>13684</v>
      </c>
      <c r="F116" s="17">
        <v>11229</v>
      </c>
      <c r="G116" s="24"/>
      <c r="H116" s="7"/>
      <c r="I116" s="25">
        <f t="shared" ref="I116:J149" si="32">C116-E116</f>
        <v>-958</v>
      </c>
      <c r="J116" s="24">
        <f t="shared" si="32"/>
        <v>3981</v>
      </c>
      <c r="K116" s="7"/>
      <c r="L116" s="25">
        <f t="shared" si="27"/>
        <v>-957.92390985692509</v>
      </c>
      <c r="M116" s="17">
        <f t="shared" si="18"/>
        <v>5.7897098731598548E-3</v>
      </c>
      <c r="N116" s="17">
        <f t="shared" si="28"/>
        <v>3971.6555281805895</v>
      </c>
      <c r="O116" s="24">
        <f t="shared" si="19"/>
        <v>87.319153583757</v>
      </c>
      <c r="P116" s="7"/>
      <c r="Q116" s="25">
        <f t="shared" si="20"/>
        <v>-939.34699189450248</v>
      </c>
      <c r="R116" s="24">
        <f t="shared" si="21"/>
        <v>3977.4721981062485</v>
      </c>
      <c r="S116" s="7"/>
      <c r="T116" s="25">
        <f t="shared" si="22"/>
        <v>0.22905906278248364</v>
      </c>
      <c r="U116" s="24">
        <f t="shared" si="23"/>
        <v>0.97320310098539042</v>
      </c>
      <c r="V116" s="7"/>
      <c r="W116" s="25">
        <f t="shared" si="24"/>
        <v>0.23227266316252043</v>
      </c>
      <c r="X116" s="24">
        <f t="shared" si="29"/>
        <v>185.4969493423514</v>
      </c>
      <c r="Y116" s="7"/>
      <c r="Z116" s="25">
        <f t="shared" si="30"/>
        <v>-636</v>
      </c>
      <c r="AA116" s="17">
        <f t="shared" si="31"/>
        <v>185.49900000000005</v>
      </c>
      <c r="AB116" s="24">
        <f t="shared" si="25"/>
        <v>3.2375683091569618</v>
      </c>
      <c r="AC116" s="17">
        <f t="shared" si="26"/>
        <v>-2.0506576486525319E-3</v>
      </c>
    </row>
    <row r="117" spans="1:29" s="17" customFormat="1" x14ac:dyDescent="0.25">
      <c r="A117" s="17">
        <v>32</v>
      </c>
      <c r="B117" s="17">
        <v>-633</v>
      </c>
      <c r="C117" s="17">
        <v>12929</v>
      </c>
      <c r="D117" s="17">
        <v>15246</v>
      </c>
      <c r="E117" s="17">
        <v>13488</v>
      </c>
      <c r="F117" s="17">
        <v>11193</v>
      </c>
      <c r="G117" s="24"/>
      <c r="H117" s="7"/>
      <c r="I117" s="25">
        <f t="shared" si="32"/>
        <v>-559</v>
      </c>
      <c r="J117" s="24">
        <f t="shared" si="32"/>
        <v>4053</v>
      </c>
      <c r="K117" s="7"/>
      <c r="L117" s="25">
        <f t="shared" si="27"/>
        <v>-557.52176118665898</v>
      </c>
      <c r="M117" s="17">
        <f t="shared" si="18"/>
        <v>2.1851899892678737</v>
      </c>
      <c r="N117" s="17">
        <f t="shared" si="28"/>
        <v>4046.2460693133144</v>
      </c>
      <c r="O117" s="24">
        <f t="shared" si="19"/>
        <v>45.615579720553896</v>
      </c>
      <c r="P117" s="7"/>
      <c r="Q117" s="25">
        <f t="shared" si="20"/>
        <v>-540.34699189450248</v>
      </c>
      <c r="R117" s="24">
        <f t="shared" si="21"/>
        <v>4049.4721981062485</v>
      </c>
      <c r="S117" s="7"/>
      <c r="T117" s="25">
        <f t="shared" si="22"/>
        <v>0.13176321062258717</v>
      </c>
      <c r="U117" s="24">
        <f t="shared" si="23"/>
        <v>0.99081997416034562</v>
      </c>
      <c r="V117" s="7"/>
      <c r="W117" s="25">
        <f t="shared" si="24"/>
        <v>0.13503443081294164</v>
      </c>
      <c r="X117" s="24">
        <f t="shared" si="29"/>
        <v>179.83415957779675</v>
      </c>
      <c r="Y117" s="7"/>
      <c r="Z117" s="25">
        <f t="shared" si="30"/>
        <v>-633</v>
      </c>
      <c r="AA117" s="17">
        <f t="shared" si="31"/>
        <v>179.80200000000005</v>
      </c>
      <c r="AB117" s="24">
        <f t="shared" si="25"/>
        <v>3.1381369016708454</v>
      </c>
      <c r="AC117" s="17">
        <f t="shared" si="26"/>
        <v>3.2159577796704752E-2</v>
      </c>
    </row>
    <row r="118" spans="1:29" s="17" customFormat="1" x14ac:dyDescent="0.25">
      <c r="A118" s="17">
        <v>33</v>
      </c>
      <c r="B118" s="17">
        <v>-616</v>
      </c>
      <c r="C118" s="17">
        <v>13125</v>
      </c>
      <c r="D118" s="17">
        <v>15265</v>
      </c>
      <c r="E118" s="17">
        <v>13286</v>
      </c>
      <c r="F118" s="17">
        <v>11174</v>
      </c>
      <c r="G118" s="24"/>
      <c r="H118" s="7"/>
      <c r="I118" s="25">
        <f t="shared" si="32"/>
        <v>-161</v>
      </c>
      <c r="J118" s="24">
        <f t="shared" si="32"/>
        <v>4091</v>
      </c>
      <c r="K118" s="7"/>
      <c r="L118" s="25">
        <f t="shared" si="27"/>
        <v>-162.72403026103606</v>
      </c>
      <c r="M118" s="17">
        <f t="shared" si="18"/>
        <v>2.9722803409680751</v>
      </c>
      <c r="N118" s="17">
        <f t="shared" si="28"/>
        <v>4080.4854783632868</v>
      </c>
      <c r="O118" s="24">
        <f t="shared" si="19"/>
        <v>110.55516524890999</v>
      </c>
      <c r="P118" s="7"/>
      <c r="Q118" s="25">
        <f t="shared" si="20"/>
        <v>-142.34699189450248</v>
      </c>
      <c r="R118" s="24">
        <f t="shared" si="21"/>
        <v>4087.4721981062485</v>
      </c>
      <c r="S118" s="7"/>
      <c r="T118" s="25">
        <f t="shared" si="22"/>
        <v>3.4711207716224296E-2</v>
      </c>
      <c r="U118" s="24">
        <f t="shared" si="23"/>
        <v>1.0001177683360165</v>
      </c>
      <c r="V118" s="7"/>
      <c r="W118" s="25">
        <f t="shared" si="24"/>
        <v>3.8012589397253507E-2</v>
      </c>
      <c r="X118" s="24">
        <f t="shared" si="29"/>
        <v>174.25004349612379</v>
      </c>
      <c r="Y118" s="7"/>
      <c r="Z118" s="25">
        <f t="shared" si="30"/>
        <v>-616</v>
      </c>
      <c r="AA118" s="17">
        <f t="shared" si="31"/>
        <v>174.25800000000004</v>
      </c>
      <c r="AB118" s="24">
        <f t="shared" si="25"/>
        <v>3.0413758479402797</v>
      </c>
      <c r="AC118" s="17">
        <f t="shared" si="26"/>
        <v>-7.9565038762439144E-3</v>
      </c>
    </row>
    <row r="119" spans="1:29" s="17" customFormat="1" x14ac:dyDescent="0.25">
      <c r="A119" s="17">
        <v>34</v>
      </c>
      <c r="B119" s="17">
        <v>-623</v>
      </c>
      <c r="C119" s="17">
        <v>13321</v>
      </c>
      <c r="D119" s="17">
        <v>15262</v>
      </c>
      <c r="E119" s="17">
        <v>13086</v>
      </c>
      <c r="F119" s="17">
        <v>11174</v>
      </c>
      <c r="G119" s="24"/>
      <c r="H119" s="7"/>
      <c r="I119" s="25">
        <f t="shared" si="32"/>
        <v>235</v>
      </c>
      <c r="J119" s="24">
        <f t="shared" si="32"/>
        <v>4088</v>
      </c>
      <c r="K119" s="7"/>
      <c r="L119" s="25">
        <f t="shared" si="27"/>
        <v>237.91799239110591</v>
      </c>
      <c r="M119" s="17">
        <f t="shared" si="18"/>
        <v>8.514679594551998</v>
      </c>
      <c r="N119" s="17">
        <f t="shared" si="28"/>
        <v>4076.3092208195044</v>
      </c>
      <c r="O119" s="24">
        <f t="shared" si="19"/>
        <v>136.67431784710962</v>
      </c>
      <c r="P119" s="7"/>
      <c r="Q119" s="25">
        <f t="shared" si="20"/>
        <v>253.65300810549752</v>
      </c>
      <c r="R119" s="24">
        <f t="shared" si="21"/>
        <v>4084.4721981062485</v>
      </c>
      <c r="S119" s="7"/>
      <c r="T119" s="25">
        <f t="shared" si="22"/>
        <v>-6.1853096683071443E-2</v>
      </c>
      <c r="U119" s="24">
        <f t="shared" si="23"/>
        <v>0.99938373195372665</v>
      </c>
      <c r="V119" s="7"/>
      <c r="W119" s="25">
        <f t="shared" si="24"/>
        <v>-5.8554663959558446E-2</v>
      </c>
      <c r="X119" s="24">
        <f t="shared" si="29"/>
        <v>168.72021633406177</v>
      </c>
      <c r="Y119" s="7"/>
      <c r="Z119" s="25">
        <f t="shared" si="30"/>
        <v>-623</v>
      </c>
      <c r="AA119" s="17">
        <f t="shared" si="31"/>
        <v>168.65100000000004</v>
      </c>
      <c r="AB119" s="24">
        <f t="shared" si="25"/>
        <v>2.9435152367809572</v>
      </c>
      <c r="AC119" s="17">
        <f t="shared" si="26"/>
        <v>6.9216334061735552E-2</v>
      </c>
    </row>
    <row r="120" spans="1:29" s="17" customFormat="1" x14ac:dyDescent="0.25">
      <c r="A120" s="17">
        <v>35</v>
      </c>
      <c r="B120" s="17">
        <v>-603</v>
      </c>
      <c r="C120" s="17">
        <v>13517</v>
      </c>
      <c r="D120" s="17">
        <v>15241</v>
      </c>
      <c r="E120" s="17">
        <v>12897</v>
      </c>
      <c r="F120" s="17">
        <v>11199</v>
      </c>
      <c r="G120" s="24"/>
      <c r="H120" s="7"/>
      <c r="I120" s="25">
        <f t="shared" si="32"/>
        <v>620</v>
      </c>
      <c r="J120" s="24">
        <f t="shared" si="32"/>
        <v>4042</v>
      </c>
      <c r="K120" s="7"/>
      <c r="L120" s="25">
        <f t="shared" si="27"/>
        <v>623.39799729180845</v>
      </c>
      <c r="M120" s="17">
        <f t="shared" si="18"/>
        <v>11.54638559513757</v>
      </c>
      <c r="N120" s="17">
        <f t="shared" si="28"/>
        <v>4035.1377901075002</v>
      </c>
      <c r="O120" s="24">
        <f t="shared" si="19"/>
        <v>47.089924608721802</v>
      </c>
      <c r="P120" s="7"/>
      <c r="Q120" s="25">
        <f t="shared" si="20"/>
        <v>638.65300810549752</v>
      </c>
      <c r="R120" s="24">
        <f t="shared" si="21"/>
        <v>4038.4721981062485</v>
      </c>
      <c r="S120" s="7"/>
      <c r="T120" s="25">
        <f t="shared" si="22"/>
        <v>-0.15573505929349785</v>
      </c>
      <c r="U120" s="24">
        <f t="shared" si="23"/>
        <v>0.98812850742528302</v>
      </c>
      <c r="V120" s="7"/>
      <c r="W120" s="25">
        <f t="shared" si="24"/>
        <v>-0.15247428929348386</v>
      </c>
      <c r="X120" s="24">
        <f t="shared" si="29"/>
        <v>163.30148075403213</v>
      </c>
      <c r="Y120" s="7"/>
      <c r="Z120" s="25">
        <f t="shared" si="30"/>
        <v>-603</v>
      </c>
      <c r="AA120" s="17">
        <f t="shared" si="31"/>
        <v>163.22400000000005</v>
      </c>
      <c r="AB120" s="24">
        <f t="shared" si="25"/>
        <v>2.8487962182752251</v>
      </c>
      <c r="AC120" s="17">
        <f t="shared" si="26"/>
        <v>7.7480754032080768E-2</v>
      </c>
    </row>
    <row r="121" spans="1:29" s="17" customFormat="1" x14ac:dyDescent="0.25">
      <c r="A121" s="17">
        <v>36</v>
      </c>
      <c r="B121" s="17">
        <v>-619</v>
      </c>
      <c r="C121" s="17">
        <v>13717</v>
      </c>
      <c r="D121" s="17">
        <v>15208</v>
      </c>
      <c r="E121" s="17">
        <v>12705</v>
      </c>
      <c r="F121" s="17">
        <v>11241</v>
      </c>
      <c r="G121" s="24"/>
      <c r="H121" s="7"/>
      <c r="I121" s="25">
        <f t="shared" si="32"/>
        <v>1012</v>
      </c>
      <c r="J121" s="24">
        <f t="shared" si="32"/>
        <v>3967</v>
      </c>
      <c r="K121" s="7"/>
      <c r="L121" s="25">
        <f t="shared" si="27"/>
        <v>1013.0842385486187</v>
      </c>
      <c r="M121" s="17">
        <f t="shared" si="18"/>
        <v>1.1755732303108155</v>
      </c>
      <c r="N121" s="17">
        <f t="shared" si="28"/>
        <v>3955.2748984832087</v>
      </c>
      <c r="O121" s="24">
        <f t="shared" si="19"/>
        <v>137.47800557906061</v>
      </c>
      <c r="P121" s="7"/>
      <c r="Q121" s="25">
        <f t="shared" si="20"/>
        <v>1030.6530081054975</v>
      </c>
      <c r="R121" s="24">
        <f t="shared" si="21"/>
        <v>3963.4721981062485</v>
      </c>
      <c r="S121" s="7"/>
      <c r="T121" s="25">
        <f t="shared" si="22"/>
        <v>-0.25132396667865931</v>
      </c>
      <c r="U121" s="24">
        <f t="shared" si="23"/>
        <v>0.96977759786803797</v>
      </c>
      <c r="V121" s="7"/>
      <c r="W121" s="25">
        <f t="shared" si="24"/>
        <v>-0.24812429016547127</v>
      </c>
      <c r="X121" s="24">
        <f t="shared" si="29"/>
        <v>157.72174520911028</v>
      </c>
      <c r="Y121" s="7"/>
      <c r="Z121" s="25">
        <f t="shared" si="30"/>
        <v>-619</v>
      </c>
      <c r="AA121" s="17">
        <f t="shared" si="31"/>
        <v>157.65300000000005</v>
      </c>
      <c r="AB121" s="24">
        <f t="shared" si="25"/>
        <v>2.7515639256466211</v>
      </c>
      <c r="AC121" s="17">
        <f t="shared" si="26"/>
        <v>6.8745209110232963E-2</v>
      </c>
    </row>
    <row r="122" spans="1:29" s="17" customFormat="1" x14ac:dyDescent="0.25">
      <c r="A122" s="17">
        <v>37</v>
      </c>
      <c r="B122" s="17">
        <v>-632</v>
      </c>
      <c r="C122" s="17">
        <v>13914</v>
      </c>
      <c r="D122" s="17">
        <v>15148</v>
      </c>
      <c r="E122" s="17">
        <v>12514</v>
      </c>
      <c r="F122" s="17">
        <v>11302</v>
      </c>
      <c r="G122" s="24"/>
      <c r="H122" s="7"/>
      <c r="I122" s="25">
        <f t="shared" si="32"/>
        <v>1400</v>
      </c>
      <c r="J122" s="24">
        <f t="shared" si="32"/>
        <v>3846</v>
      </c>
      <c r="K122" s="7"/>
      <c r="L122" s="25">
        <f t="shared" si="27"/>
        <v>1400.8665638855812</v>
      </c>
      <c r="M122" s="17">
        <f t="shared" si="18"/>
        <v>0.7509329677935388</v>
      </c>
      <c r="N122" s="17">
        <f t="shared" si="28"/>
        <v>3835.2166653634044</v>
      </c>
      <c r="O122" s="24">
        <f t="shared" si="19"/>
        <v>116.28030588480139</v>
      </c>
      <c r="P122" s="7"/>
      <c r="Q122" s="25">
        <f t="shared" si="20"/>
        <v>1418.6530081054975</v>
      </c>
      <c r="R122" s="24">
        <f t="shared" si="21"/>
        <v>3842.4721981062485</v>
      </c>
      <c r="S122" s="7"/>
      <c r="T122" s="25">
        <f t="shared" si="22"/>
        <v>-0.34593747704968641</v>
      </c>
      <c r="U122" s="24">
        <f t="shared" si="23"/>
        <v>0.94017146378234939</v>
      </c>
      <c r="V122" s="7"/>
      <c r="W122" s="25">
        <f t="shared" si="24"/>
        <v>-0.34283603999824636</v>
      </c>
      <c r="X122" s="24">
        <f t="shared" si="29"/>
        <v>152.03886726647988</v>
      </c>
      <c r="Y122" s="7"/>
      <c r="Z122" s="25">
        <f t="shared" si="30"/>
        <v>-632</v>
      </c>
      <c r="AA122" s="17">
        <f t="shared" si="31"/>
        <v>151.96500000000006</v>
      </c>
      <c r="AB122" s="24">
        <f t="shared" si="25"/>
        <v>2.652289597793184</v>
      </c>
      <c r="AC122" s="17">
        <f t="shared" si="26"/>
        <v>7.3867266479823002E-2</v>
      </c>
    </row>
    <row r="123" spans="1:29" s="17" customFormat="1" x14ac:dyDescent="0.25">
      <c r="A123" s="17">
        <v>38</v>
      </c>
      <c r="B123" s="17">
        <v>-633</v>
      </c>
      <c r="C123" s="17">
        <v>14093</v>
      </c>
      <c r="D123" s="17">
        <v>15062</v>
      </c>
      <c r="E123" s="17">
        <v>12319</v>
      </c>
      <c r="F123" s="17">
        <v>11382</v>
      </c>
      <c r="G123" s="24"/>
      <c r="H123" s="7"/>
      <c r="I123" s="25">
        <f t="shared" si="32"/>
        <v>1774</v>
      </c>
      <c r="J123" s="24">
        <f t="shared" si="32"/>
        <v>3680</v>
      </c>
      <c r="K123" s="7"/>
      <c r="L123" s="25">
        <f t="shared" si="27"/>
        <v>1775.2401330197065</v>
      </c>
      <c r="M123" s="17">
        <f t="shared" si="18"/>
        <v>1.5379299065663394</v>
      </c>
      <c r="N123" s="17">
        <f t="shared" si="28"/>
        <v>3677.1376033898614</v>
      </c>
      <c r="O123" s="24">
        <f t="shared" si="19"/>
        <v>8.1933143537329656</v>
      </c>
      <c r="P123" s="7"/>
      <c r="Q123" s="25">
        <f t="shared" si="20"/>
        <v>1792.6530081054975</v>
      </c>
      <c r="R123" s="24">
        <f t="shared" si="21"/>
        <v>3676.4721981062485</v>
      </c>
      <c r="S123" s="7"/>
      <c r="T123" s="25">
        <f t="shared" si="22"/>
        <v>-0.4371370978712435</v>
      </c>
      <c r="U123" s="24">
        <f t="shared" si="23"/>
        <v>0.8995547839623137</v>
      </c>
      <c r="V123" s="7"/>
      <c r="W123" s="25">
        <f t="shared" si="24"/>
        <v>-0.43417022533574107</v>
      </c>
      <c r="X123" s="24">
        <f t="shared" si="29"/>
        <v>146.30910095041065</v>
      </c>
      <c r="Y123" s="7"/>
      <c r="Z123" s="25">
        <f t="shared" si="30"/>
        <v>-633</v>
      </c>
      <c r="AA123" s="17">
        <f t="shared" si="31"/>
        <v>146.26800000000006</v>
      </c>
      <c r="AB123" s="24">
        <f t="shared" si="25"/>
        <v>2.5528581903070671</v>
      </c>
      <c r="AC123" s="17">
        <f t="shared" si="26"/>
        <v>4.1100950410594805E-2</v>
      </c>
    </row>
    <row r="124" spans="1:29" s="17" customFormat="1" x14ac:dyDescent="0.25">
      <c r="A124" s="17">
        <v>39</v>
      </c>
      <c r="B124" s="17">
        <v>-625</v>
      </c>
      <c r="C124" s="17">
        <v>14270</v>
      </c>
      <c r="D124" s="17">
        <v>14965</v>
      </c>
      <c r="E124" s="17">
        <v>12141</v>
      </c>
      <c r="F124" s="17">
        <v>11474</v>
      </c>
      <c r="G124" s="24"/>
      <c r="H124" s="7"/>
      <c r="I124" s="25">
        <f t="shared" si="32"/>
        <v>2129</v>
      </c>
      <c r="J124" s="24">
        <f t="shared" si="32"/>
        <v>3491</v>
      </c>
      <c r="K124" s="7"/>
      <c r="L124" s="25">
        <f t="shared" si="27"/>
        <v>2127.4997189011733</v>
      </c>
      <c r="M124" s="17">
        <f t="shared" si="18"/>
        <v>2.2508433754966206</v>
      </c>
      <c r="N124" s="17">
        <f t="shared" si="28"/>
        <v>3485.4345237499124</v>
      </c>
      <c r="O124" s="24">
        <f t="shared" si="19"/>
        <v>30.974525890289279</v>
      </c>
      <c r="P124" s="7"/>
      <c r="Q124" s="25">
        <f t="shared" si="20"/>
        <v>2147.6530081054975</v>
      </c>
      <c r="R124" s="24">
        <f t="shared" si="21"/>
        <v>3487.4721981062485</v>
      </c>
      <c r="S124" s="7"/>
      <c r="T124" s="25">
        <f t="shared" si="22"/>
        <v>-0.52370358287566265</v>
      </c>
      <c r="U124" s="24">
        <f t="shared" si="23"/>
        <v>0.8533104918780563</v>
      </c>
      <c r="V124" s="7"/>
      <c r="W124" s="25">
        <f t="shared" si="24"/>
        <v>-0.52088982526071625</v>
      </c>
      <c r="X124" s="24">
        <f t="shared" si="29"/>
        <v>140.67207202006875</v>
      </c>
      <c r="Y124" s="7"/>
      <c r="Z124" s="25">
        <f t="shared" si="30"/>
        <v>-625</v>
      </c>
      <c r="AA124" s="17">
        <f t="shared" si="31"/>
        <v>140.64300000000006</v>
      </c>
      <c r="AB124" s="24">
        <f t="shared" si="25"/>
        <v>2.4546834198823859</v>
      </c>
      <c r="AC124" s="17">
        <f t="shared" si="26"/>
        <v>2.9072020068696247E-2</v>
      </c>
    </row>
    <row r="125" spans="1:29" s="17" customFormat="1" x14ac:dyDescent="0.25">
      <c r="A125" s="17">
        <v>40</v>
      </c>
      <c r="B125" s="17">
        <v>-639</v>
      </c>
      <c r="C125" s="17">
        <v>14442</v>
      </c>
      <c r="D125" s="17">
        <v>14856</v>
      </c>
      <c r="E125" s="17">
        <v>11977</v>
      </c>
      <c r="F125" s="17">
        <v>11596</v>
      </c>
      <c r="G125" s="24"/>
      <c r="H125" s="7"/>
      <c r="I125" s="25">
        <f t="shared" si="32"/>
        <v>2465</v>
      </c>
      <c r="J125" s="24">
        <f t="shared" si="32"/>
        <v>3260</v>
      </c>
      <c r="K125" s="7"/>
      <c r="L125" s="25">
        <f t="shared" si="27"/>
        <v>2466.2430024918131</v>
      </c>
      <c r="M125" s="17">
        <f t="shared" si="18"/>
        <v>1.5450551946534725</v>
      </c>
      <c r="N125" s="17">
        <f t="shared" si="28"/>
        <v>3254.7761068258669</v>
      </c>
      <c r="O125" s="24">
        <f t="shared" si="19"/>
        <v>27.289059894754203</v>
      </c>
      <c r="P125" s="7"/>
      <c r="Q125" s="25">
        <f t="shared" si="20"/>
        <v>2483.6530081054975</v>
      </c>
      <c r="R125" s="24">
        <f t="shared" si="21"/>
        <v>3256.4721981062485</v>
      </c>
      <c r="S125" s="7"/>
      <c r="T125" s="25">
        <f t="shared" si="22"/>
        <v>-0.60563693206294389</v>
      </c>
      <c r="U125" s="24">
        <f t="shared" si="23"/>
        <v>0.79678969044174164</v>
      </c>
      <c r="V125" s="7"/>
      <c r="W125" s="25">
        <f t="shared" si="24"/>
        <v>-0.60301018487060887</v>
      </c>
      <c r="X125" s="24">
        <f t="shared" si="29"/>
        <v>134.95496223743061</v>
      </c>
      <c r="Y125" s="7"/>
      <c r="Z125" s="25">
        <f t="shared" si="30"/>
        <v>-639</v>
      </c>
      <c r="AA125" s="17">
        <f t="shared" si="31"/>
        <v>134.89200000000005</v>
      </c>
      <c r="AB125" s="24">
        <f t="shared" si="25"/>
        <v>2.3543095346001919</v>
      </c>
      <c r="AC125" s="17">
        <f t="shared" si="26"/>
        <v>6.2962237430554069E-2</v>
      </c>
    </row>
    <row r="126" spans="1:29" s="17" customFormat="1" x14ac:dyDescent="0.25">
      <c r="A126" s="17">
        <v>41</v>
      </c>
      <c r="B126" s="17">
        <v>-621</v>
      </c>
      <c r="C126" s="17">
        <v>14585</v>
      </c>
      <c r="D126" s="17">
        <v>14715</v>
      </c>
      <c r="E126" s="17">
        <v>11815</v>
      </c>
      <c r="F126" s="17">
        <v>11719</v>
      </c>
      <c r="G126" s="24"/>
      <c r="H126" s="7"/>
      <c r="I126" s="25">
        <f t="shared" si="32"/>
        <v>2770</v>
      </c>
      <c r="J126" s="24">
        <f t="shared" si="32"/>
        <v>2996</v>
      </c>
      <c r="K126" s="7"/>
      <c r="L126" s="25">
        <f t="shared" si="27"/>
        <v>2771.4908968232194</v>
      </c>
      <c r="M126" s="17">
        <f t="shared" si="18"/>
        <v>2.2227733374856182</v>
      </c>
      <c r="N126" s="17">
        <f t="shared" si="28"/>
        <v>2999.2245345279948</v>
      </c>
      <c r="O126" s="24">
        <f t="shared" si="19"/>
        <v>10.397622922230774</v>
      </c>
      <c r="P126" s="7"/>
      <c r="Q126" s="25">
        <f t="shared" si="20"/>
        <v>2788.6530081054975</v>
      </c>
      <c r="R126" s="24">
        <f t="shared" si="21"/>
        <v>2992.4721981062485</v>
      </c>
      <c r="S126" s="7"/>
      <c r="T126" s="25">
        <f t="shared" si="22"/>
        <v>-0.68001095439068426</v>
      </c>
      <c r="U126" s="24">
        <f t="shared" si="23"/>
        <v>0.7321944888002393</v>
      </c>
      <c r="V126" s="7"/>
      <c r="W126" s="25">
        <f t="shared" si="24"/>
        <v>-0.67759782845182104</v>
      </c>
      <c r="X126" s="24">
        <f t="shared" si="29"/>
        <v>129.29115724544477</v>
      </c>
      <c r="Y126" s="7"/>
      <c r="Z126" s="25">
        <f t="shared" si="30"/>
        <v>-621</v>
      </c>
      <c r="AA126" s="17">
        <f t="shared" si="31"/>
        <v>129.30300000000005</v>
      </c>
      <c r="AB126" s="24">
        <f t="shared" si="25"/>
        <v>2.2567630827062288</v>
      </c>
      <c r="AC126" s="17">
        <f t="shared" si="26"/>
        <v>-1.1842754555289048E-2</v>
      </c>
    </row>
    <row r="127" spans="1:29" s="17" customFormat="1" x14ac:dyDescent="0.25">
      <c r="A127" s="17">
        <v>42</v>
      </c>
      <c r="B127" s="17">
        <v>-611</v>
      </c>
      <c r="C127" s="17">
        <v>14731</v>
      </c>
      <c r="D127" s="17">
        <v>14583</v>
      </c>
      <c r="E127" s="17">
        <v>11686</v>
      </c>
      <c r="F127" s="17">
        <v>11864</v>
      </c>
      <c r="G127" s="24"/>
      <c r="H127" s="7"/>
      <c r="I127" s="25">
        <f t="shared" si="32"/>
        <v>3045</v>
      </c>
      <c r="J127" s="24">
        <f t="shared" si="32"/>
        <v>2719</v>
      </c>
      <c r="K127" s="7"/>
      <c r="L127" s="25">
        <f t="shared" si="27"/>
        <v>3045.9303436126711</v>
      </c>
      <c r="M127" s="17">
        <f t="shared" si="18"/>
        <v>0.86553923763790419</v>
      </c>
      <c r="N127" s="17">
        <f t="shared" si="28"/>
        <v>2719.9682721008921</v>
      </c>
      <c r="O127" s="24">
        <f t="shared" si="19"/>
        <v>0.93755086136607124</v>
      </c>
      <c r="P127" s="7"/>
      <c r="Q127" s="25">
        <f t="shared" si="20"/>
        <v>3063.6530081054975</v>
      </c>
      <c r="R127" s="24">
        <f t="shared" si="21"/>
        <v>2715.4721981062485</v>
      </c>
      <c r="S127" s="7"/>
      <c r="T127" s="25">
        <f t="shared" si="22"/>
        <v>-0.74706949911241749</v>
      </c>
      <c r="U127" s="24">
        <f t="shared" si="23"/>
        <v>0.66441846283548101</v>
      </c>
      <c r="V127" s="7"/>
      <c r="W127" s="25">
        <f t="shared" si="24"/>
        <v>-0.74488045385214463</v>
      </c>
      <c r="X127" s="24">
        <f t="shared" si="29"/>
        <v>123.8057101693289</v>
      </c>
      <c r="Y127" s="7"/>
      <c r="Z127" s="25">
        <f t="shared" si="30"/>
        <v>-611</v>
      </c>
      <c r="AA127" s="17">
        <f t="shared" si="31"/>
        <v>123.80400000000006</v>
      </c>
      <c r="AB127" s="24">
        <f t="shared" si="25"/>
        <v>2.1607874271390606</v>
      </c>
      <c r="AC127" s="17">
        <f t="shared" si="26"/>
        <v>1.710169328845268E-3</v>
      </c>
    </row>
    <row r="128" spans="1:29" s="17" customFormat="1" x14ac:dyDescent="0.25">
      <c r="A128" s="17">
        <v>43</v>
      </c>
      <c r="B128" s="17">
        <v>-606</v>
      </c>
      <c r="C128" s="17">
        <v>14851</v>
      </c>
      <c r="D128" s="17">
        <v>14433</v>
      </c>
      <c r="E128" s="17">
        <v>11559</v>
      </c>
      <c r="F128" s="17">
        <v>12012</v>
      </c>
      <c r="G128" s="24"/>
      <c r="H128" s="7"/>
      <c r="I128" s="25">
        <f t="shared" si="32"/>
        <v>3292</v>
      </c>
      <c r="J128" s="24">
        <f t="shared" si="32"/>
        <v>2421</v>
      </c>
      <c r="K128" s="7"/>
      <c r="L128" s="25">
        <f t="shared" si="27"/>
        <v>3290.2504777217196</v>
      </c>
      <c r="M128" s="17">
        <f t="shared" si="18"/>
        <v>3.060828202199573</v>
      </c>
      <c r="N128" s="17">
        <f t="shared" si="28"/>
        <v>2418.2858722902647</v>
      </c>
      <c r="O128" s="24">
        <f t="shared" si="19"/>
        <v>7.3664892247529528</v>
      </c>
      <c r="P128" s="7"/>
      <c r="Q128" s="25">
        <f t="shared" si="20"/>
        <v>3310.6530081054975</v>
      </c>
      <c r="R128" s="24">
        <f t="shared" si="21"/>
        <v>2417.4721981062485</v>
      </c>
      <c r="S128" s="7"/>
      <c r="T128" s="25">
        <f t="shared" si="22"/>
        <v>-0.80730026473521044</v>
      </c>
      <c r="U128" s="24">
        <f t="shared" si="23"/>
        <v>0.59150418219469414</v>
      </c>
      <c r="V128" s="7"/>
      <c r="W128" s="25">
        <f t="shared" si="24"/>
        <v>-0.80535222332910916</v>
      </c>
      <c r="X128" s="24">
        <f t="shared" si="29"/>
        <v>118.36941998591396</v>
      </c>
      <c r="Y128" s="7"/>
      <c r="Z128" s="25">
        <f t="shared" si="30"/>
        <v>-606</v>
      </c>
      <c r="AA128" s="17">
        <f t="shared" si="31"/>
        <v>118.35000000000007</v>
      </c>
      <c r="AB128" s="24">
        <f t="shared" si="25"/>
        <v>2.0655971697352902</v>
      </c>
      <c r="AC128" s="17">
        <f t="shared" si="26"/>
        <v>1.941998591389904E-2</v>
      </c>
    </row>
    <row r="129" spans="1:29" s="17" customFormat="1" x14ac:dyDescent="0.25">
      <c r="A129" s="17">
        <v>44</v>
      </c>
      <c r="B129" s="17">
        <v>-630</v>
      </c>
      <c r="C129" s="17">
        <v>14966</v>
      </c>
      <c r="D129" s="17">
        <v>14258</v>
      </c>
      <c r="E129" s="17">
        <v>11448</v>
      </c>
      <c r="F129" s="17">
        <v>12184</v>
      </c>
      <c r="G129" s="24"/>
      <c r="H129" s="7"/>
      <c r="I129" s="25">
        <f t="shared" si="32"/>
        <v>3518</v>
      </c>
      <c r="J129" s="24">
        <f t="shared" si="32"/>
        <v>2074</v>
      </c>
      <c r="K129" s="7"/>
      <c r="L129" s="25">
        <f t="shared" si="27"/>
        <v>3512.4348708345424</v>
      </c>
      <c r="M129" s="17">
        <f t="shared" si="18"/>
        <v>30.970662628227025</v>
      </c>
      <c r="N129" s="17">
        <f t="shared" si="28"/>
        <v>2081.5089972922365</v>
      </c>
      <c r="O129" s="24">
        <f t="shared" si="19"/>
        <v>56.385040334814676</v>
      </c>
      <c r="P129" s="7"/>
      <c r="Q129" s="25">
        <f t="shared" si="20"/>
        <v>3536.6530081054975</v>
      </c>
      <c r="R129" s="24">
        <f t="shared" si="21"/>
        <v>2070.4721981062485</v>
      </c>
      <c r="S129" s="7"/>
      <c r="T129" s="25">
        <f t="shared" si="22"/>
        <v>-0.86241019603379843</v>
      </c>
      <c r="U129" s="24">
        <f t="shared" si="23"/>
        <v>0.50660064064317389</v>
      </c>
      <c r="V129" s="7"/>
      <c r="W129" s="25">
        <f t="shared" si="24"/>
        <v>-0.86074270478406978</v>
      </c>
      <c r="X129" s="24">
        <f t="shared" si="29"/>
        <v>112.55284604846031</v>
      </c>
      <c r="Y129" s="7"/>
      <c r="Z129" s="25">
        <f t="shared" si="30"/>
        <v>-630</v>
      </c>
      <c r="AA129" s="17">
        <f t="shared" si="31"/>
        <v>112.68000000000006</v>
      </c>
      <c r="AB129" s="24">
        <f t="shared" si="25"/>
        <v>1.9666370011472116</v>
      </c>
      <c r="AC129" s="17">
        <f t="shared" si="26"/>
        <v>-0.12715395153975351</v>
      </c>
    </row>
    <row r="130" spans="1:29" s="17" customFormat="1" x14ac:dyDescent="0.25">
      <c r="A130" s="17">
        <v>45</v>
      </c>
      <c r="B130" s="17">
        <v>-619</v>
      </c>
      <c r="C130" s="17">
        <v>15059</v>
      </c>
      <c r="D130" s="17">
        <v>14086</v>
      </c>
      <c r="E130" s="17">
        <v>11358</v>
      </c>
      <c r="F130" s="17">
        <v>12363</v>
      </c>
      <c r="G130" s="24"/>
      <c r="H130" s="7"/>
      <c r="I130" s="25">
        <f t="shared" si="32"/>
        <v>3701</v>
      </c>
      <c r="J130" s="24">
        <f t="shared" si="32"/>
        <v>1723</v>
      </c>
      <c r="K130" s="7"/>
      <c r="L130" s="25">
        <f t="shared" si="27"/>
        <v>3697.0766547170283</v>
      </c>
      <c r="M130" s="17">
        <f t="shared" si="18"/>
        <v>15.392638209416251</v>
      </c>
      <c r="N130" s="17">
        <f t="shared" si="28"/>
        <v>1730.7826793812467</v>
      </c>
      <c r="O130" s="24">
        <f t="shared" si="19"/>
        <v>60.570098351282212</v>
      </c>
      <c r="P130" s="7"/>
      <c r="Q130" s="25">
        <f t="shared" si="20"/>
        <v>3719.6530081054975</v>
      </c>
      <c r="R130" s="24">
        <f t="shared" si="21"/>
        <v>1719.4721981062485</v>
      </c>
      <c r="S130" s="7"/>
      <c r="T130" s="25">
        <f t="shared" si="22"/>
        <v>-0.90703460943044267</v>
      </c>
      <c r="U130" s="24">
        <f t="shared" si="23"/>
        <v>0.42071838391526722</v>
      </c>
      <c r="V130" s="7"/>
      <c r="W130" s="25">
        <f t="shared" si="24"/>
        <v>-0.90565084176260746</v>
      </c>
      <c r="X130" s="24">
        <f t="shared" si="29"/>
        <v>106.99052226353615</v>
      </c>
      <c r="Y130" s="7"/>
      <c r="Z130" s="25">
        <f t="shared" si="30"/>
        <v>-619</v>
      </c>
      <c r="AA130" s="17">
        <f t="shared" si="31"/>
        <v>107.10900000000007</v>
      </c>
      <c r="AB130" s="24">
        <f t="shared" si="25"/>
        <v>1.8694047085186074</v>
      </c>
      <c r="AC130" s="17">
        <f t="shared" si="26"/>
        <v>-0.11847773646391602</v>
      </c>
    </row>
    <row r="131" spans="1:29" s="17" customFormat="1" x14ac:dyDescent="0.25">
      <c r="A131" s="17">
        <v>46</v>
      </c>
      <c r="B131" s="17">
        <v>-636</v>
      </c>
      <c r="C131" s="17">
        <v>15136</v>
      </c>
      <c r="D131" s="17">
        <v>13904</v>
      </c>
      <c r="E131" s="17">
        <v>11284</v>
      </c>
      <c r="F131" s="17">
        <v>12558</v>
      </c>
      <c r="G131" s="24"/>
      <c r="H131" s="7"/>
      <c r="I131" s="25">
        <f t="shared" si="32"/>
        <v>3852</v>
      </c>
      <c r="J131" s="24">
        <f t="shared" si="32"/>
        <v>1346</v>
      </c>
      <c r="K131" s="7"/>
      <c r="L131" s="25">
        <f t="shared" si="27"/>
        <v>3850.1910311738507</v>
      </c>
      <c r="M131" s="17">
        <f t="shared" si="18"/>
        <v>3.2723682139801187</v>
      </c>
      <c r="N131" s="17">
        <f t="shared" si="28"/>
        <v>1353.4560455770727</v>
      </c>
      <c r="O131" s="24">
        <f t="shared" si="19"/>
        <v>55.592615647385379</v>
      </c>
      <c r="P131" s="7"/>
      <c r="Q131" s="25">
        <f t="shared" si="20"/>
        <v>3870.6530081054975</v>
      </c>
      <c r="R131" s="24">
        <f t="shared" si="21"/>
        <v>1342.4721981062485</v>
      </c>
      <c r="S131" s="7"/>
      <c r="T131" s="25">
        <f t="shared" si="22"/>
        <v>-0.94385584671401257</v>
      </c>
      <c r="U131" s="24">
        <f t="shared" si="23"/>
        <v>0.32847447854084899</v>
      </c>
      <c r="V131" s="7"/>
      <c r="W131" s="25">
        <f t="shared" si="24"/>
        <v>-0.94277675867357824</v>
      </c>
      <c r="X131" s="24">
        <f t="shared" si="29"/>
        <v>101.2823226239413</v>
      </c>
      <c r="Y131" s="7"/>
      <c r="Z131" s="25">
        <f t="shared" si="30"/>
        <v>-636</v>
      </c>
      <c r="AA131" s="17">
        <f t="shared" si="31"/>
        <v>101.38500000000006</v>
      </c>
      <c r="AB131" s="24">
        <f t="shared" si="25"/>
        <v>1.7695020621344519</v>
      </c>
      <c r="AC131" s="17">
        <f t="shared" si="26"/>
        <v>-0.10267737605876448</v>
      </c>
    </row>
    <row r="132" spans="1:29" s="17" customFormat="1" x14ac:dyDescent="0.25">
      <c r="A132" s="17">
        <v>47</v>
      </c>
      <c r="B132" s="17">
        <v>-639</v>
      </c>
      <c r="C132" s="17">
        <v>15188</v>
      </c>
      <c r="D132" s="17">
        <v>13695</v>
      </c>
      <c r="E132" s="17">
        <v>11219</v>
      </c>
      <c r="F132" s="17">
        <v>12741</v>
      </c>
      <c r="G132" s="24"/>
      <c r="H132" s="7"/>
      <c r="I132" s="25">
        <f t="shared" si="32"/>
        <v>3969</v>
      </c>
      <c r="J132" s="24">
        <f t="shared" si="32"/>
        <v>954</v>
      </c>
      <c r="K132" s="7"/>
      <c r="L132" s="25">
        <f t="shared" si="27"/>
        <v>3965.1461891123367</v>
      </c>
      <c r="M132" s="17">
        <f t="shared" si="18"/>
        <v>14.851858357871867</v>
      </c>
      <c r="N132" s="17">
        <f t="shared" si="28"/>
        <v>960.79349319554558</v>
      </c>
      <c r="O132" s="24">
        <f t="shared" si="19"/>
        <v>46.151549797924091</v>
      </c>
      <c r="P132" s="7"/>
      <c r="Q132" s="25">
        <f t="shared" si="20"/>
        <v>3987.6530081054975</v>
      </c>
      <c r="R132" s="24">
        <f t="shared" si="21"/>
        <v>950.47219810624847</v>
      </c>
      <c r="S132" s="7"/>
      <c r="T132" s="25">
        <f t="shared" si="22"/>
        <v>-0.9723862093774408</v>
      </c>
      <c r="U132" s="24">
        <f t="shared" si="23"/>
        <v>0.23256039125498174</v>
      </c>
      <c r="V132" s="7"/>
      <c r="W132" s="25">
        <f t="shared" si="24"/>
        <v>-0.97162387034933018</v>
      </c>
      <c r="X132" s="24">
        <f t="shared" si="29"/>
        <v>95.534024617650289</v>
      </c>
      <c r="Y132" s="7"/>
      <c r="Z132" s="25">
        <f t="shared" si="30"/>
        <v>-639</v>
      </c>
      <c r="AA132" s="17">
        <f t="shared" si="31"/>
        <v>95.634000000000057</v>
      </c>
      <c r="AB132" s="24">
        <f t="shared" si="25"/>
        <v>1.6691281768522581</v>
      </c>
      <c r="AC132" s="17">
        <f t="shared" si="26"/>
        <v>-9.9975382349768438E-2</v>
      </c>
    </row>
    <row r="133" spans="1:29" s="17" customFormat="1" x14ac:dyDescent="0.25">
      <c r="A133" s="17">
        <v>48</v>
      </c>
      <c r="B133" s="17">
        <v>-624</v>
      </c>
      <c r="C133" s="17">
        <v>15221</v>
      </c>
      <c r="D133" s="17">
        <v>13503</v>
      </c>
      <c r="E133" s="17">
        <v>11182</v>
      </c>
      <c r="F133" s="17">
        <v>12938</v>
      </c>
      <c r="G133" s="24"/>
      <c r="H133" s="7"/>
      <c r="I133" s="25">
        <f t="shared" si="32"/>
        <v>4039</v>
      </c>
      <c r="J133" s="24">
        <f t="shared" si="32"/>
        <v>565</v>
      </c>
      <c r="K133" s="7"/>
      <c r="L133" s="25">
        <f t="shared" si="27"/>
        <v>4038.6826577542224</v>
      </c>
      <c r="M133" s="17">
        <f t="shared" si="18"/>
        <v>0.10070610095515889</v>
      </c>
      <c r="N133" s="17">
        <f t="shared" si="28"/>
        <v>568.01429432468535</v>
      </c>
      <c r="O133" s="24">
        <f t="shared" si="19"/>
        <v>9.0859702758303218</v>
      </c>
      <c r="P133" s="7"/>
      <c r="Q133" s="25">
        <f t="shared" si="20"/>
        <v>4057.6530081054975</v>
      </c>
      <c r="R133" s="24">
        <f t="shared" si="21"/>
        <v>561.47219810624847</v>
      </c>
      <c r="S133" s="7"/>
      <c r="T133" s="25">
        <f t="shared" si="22"/>
        <v>-0.98945565712479111</v>
      </c>
      <c r="U133" s="24">
        <f t="shared" si="23"/>
        <v>0.13738034035140426</v>
      </c>
      <c r="V133" s="7"/>
      <c r="W133" s="25">
        <f t="shared" si="24"/>
        <v>-0.98900758176396442</v>
      </c>
      <c r="X133" s="24">
        <f t="shared" si="29"/>
        <v>89.981582529216894</v>
      </c>
      <c r="Y133" s="7"/>
      <c r="Z133" s="25">
        <f t="shared" si="30"/>
        <v>-624</v>
      </c>
      <c r="AA133" s="17">
        <f t="shared" si="31"/>
        <v>90.018000000000058</v>
      </c>
      <c r="AB133" s="24">
        <f t="shared" si="25"/>
        <v>1.5711104860602565</v>
      </c>
      <c r="AC133" s="17">
        <f t="shared" si="26"/>
        <v>-3.6417470783163708E-2</v>
      </c>
    </row>
    <row r="134" spans="1:29" s="17" customFormat="1" x14ac:dyDescent="0.25">
      <c r="A134" s="17">
        <v>49</v>
      </c>
      <c r="B134" s="17">
        <v>-616</v>
      </c>
      <c r="C134" s="17">
        <v>15237</v>
      </c>
      <c r="D134" s="17">
        <v>13304</v>
      </c>
      <c r="E134" s="17">
        <v>11164</v>
      </c>
      <c r="F134" s="17">
        <v>13134</v>
      </c>
      <c r="G134" s="24"/>
      <c r="H134" s="7"/>
      <c r="I134" s="25">
        <f t="shared" si="32"/>
        <v>4073</v>
      </c>
      <c r="J134" s="24">
        <f t="shared" si="32"/>
        <v>170</v>
      </c>
      <c r="K134" s="7"/>
      <c r="L134" s="25">
        <f t="shared" si="27"/>
        <v>4073.049805672475</v>
      </c>
      <c r="M134" s="17">
        <f t="shared" si="18"/>
        <v>2.4806050106900919E-3</v>
      </c>
      <c r="N134" s="17">
        <f t="shared" si="28"/>
        <v>174.93647656551735</v>
      </c>
      <c r="O134" s="24">
        <f t="shared" si="19"/>
        <v>24.368800881902001</v>
      </c>
      <c r="P134" s="7"/>
      <c r="Q134" s="25">
        <f t="shared" si="20"/>
        <v>4091.6530081054975</v>
      </c>
      <c r="R134" s="24">
        <f t="shared" si="21"/>
        <v>166.4721981062485</v>
      </c>
      <c r="S134" s="7"/>
      <c r="T134" s="25">
        <f t="shared" si="22"/>
        <v>-0.99774653174493266</v>
      </c>
      <c r="U134" s="24">
        <f t="shared" si="23"/>
        <v>4.073221668324721E-2</v>
      </c>
      <c r="V134" s="7"/>
      <c r="W134" s="25">
        <f t="shared" si="24"/>
        <v>-0.99761751804914278</v>
      </c>
      <c r="X134" s="24">
        <f t="shared" si="29"/>
        <v>84.411445703380082</v>
      </c>
      <c r="Y134" s="7"/>
      <c r="Z134" s="25">
        <f t="shared" si="30"/>
        <v>-616</v>
      </c>
      <c r="AA134" s="17">
        <f t="shared" si="31"/>
        <v>84.474000000000061</v>
      </c>
      <c r="AB134" s="24">
        <f t="shared" si="25"/>
        <v>1.4743494323296908</v>
      </c>
      <c r="AC134" s="17">
        <f t="shared" si="26"/>
        <v>-6.25542966199788E-2</v>
      </c>
    </row>
    <row r="135" spans="1:29" s="17" customFormat="1" x14ac:dyDescent="0.25">
      <c r="A135" s="17">
        <v>50</v>
      </c>
      <c r="B135" s="17">
        <v>-628</v>
      </c>
      <c r="C135" s="17">
        <v>15241</v>
      </c>
      <c r="D135" s="17">
        <v>13104</v>
      </c>
      <c r="E135" s="17">
        <v>11167</v>
      </c>
      <c r="F135" s="17">
        <v>13334</v>
      </c>
      <c r="G135" s="24"/>
      <c r="H135" s="7"/>
      <c r="I135" s="25">
        <f t="shared" si="32"/>
        <v>4074</v>
      </c>
      <c r="J135" s="24">
        <f t="shared" si="32"/>
        <v>-230</v>
      </c>
      <c r="K135" s="7"/>
      <c r="L135" s="25">
        <f t="shared" si="27"/>
        <v>4068.6553469868632</v>
      </c>
      <c r="M135" s="17">
        <f t="shared" si="18"/>
        <v>28.565315830832798</v>
      </c>
      <c r="N135" s="17">
        <f t="shared" si="28"/>
        <v>-227.4270844101525</v>
      </c>
      <c r="O135" s="24">
        <f t="shared" si="19"/>
        <v>6.6198946324802943</v>
      </c>
      <c r="P135" s="7"/>
      <c r="Q135" s="25">
        <f t="shared" si="20"/>
        <v>4092.6530081054975</v>
      </c>
      <c r="R135" s="24">
        <f t="shared" si="21"/>
        <v>-233.5278018937515</v>
      </c>
      <c r="S135" s="7"/>
      <c r="T135" s="25">
        <f t="shared" si="22"/>
        <v>-0.99799038099846615</v>
      </c>
      <c r="U135" s="24">
        <f t="shared" si="23"/>
        <v>-5.7139300955392859E-2</v>
      </c>
      <c r="V135" s="7"/>
      <c r="W135" s="25">
        <f t="shared" si="24"/>
        <v>-0.9981844233139664</v>
      </c>
      <c r="X135" s="24">
        <f t="shared" si="29"/>
        <v>78.797166622749558</v>
      </c>
      <c r="Y135" s="7"/>
      <c r="Z135" s="25">
        <f t="shared" si="30"/>
        <v>-628</v>
      </c>
      <c r="AA135" s="17">
        <f t="shared" si="31"/>
        <v>78.82200000000006</v>
      </c>
      <c r="AB135" s="24">
        <f t="shared" si="25"/>
        <v>1.3757034230069713</v>
      </c>
      <c r="AC135" s="17">
        <f t="shared" si="26"/>
        <v>-2.4833377250502053E-2</v>
      </c>
    </row>
    <row r="136" spans="1:29" s="17" customFormat="1" x14ac:dyDescent="0.25">
      <c r="A136" s="17">
        <v>51</v>
      </c>
      <c r="B136" s="17">
        <v>-604</v>
      </c>
      <c r="C136" s="17">
        <v>15215</v>
      </c>
      <c r="D136" s="17">
        <v>12914</v>
      </c>
      <c r="E136" s="17">
        <v>11185</v>
      </c>
      <c r="F136" s="17">
        <v>13527</v>
      </c>
      <c r="G136" s="24"/>
      <c r="H136" s="7"/>
      <c r="I136" s="25">
        <f t="shared" si="32"/>
        <v>4030</v>
      </c>
      <c r="J136" s="24">
        <f t="shared" si="32"/>
        <v>-613</v>
      </c>
      <c r="K136" s="7"/>
      <c r="L136" s="25">
        <f t="shared" si="27"/>
        <v>4026.9083353490846</v>
      </c>
      <c r="M136" s="17">
        <f t="shared" si="18"/>
        <v>9.5583903137197836</v>
      </c>
      <c r="N136" s="17">
        <f t="shared" si="28"/>
        <v>-612.34348533462628</v>
      </c>
      <c r="O136" s="24">
        <f t="shared" si="19"/>
        <v>0.43101150585076775</v>
      </c>
      <c r="P136" s="7"/>
      <c r="Q136" s="25">
        <f t="shared" si="20"/>
        <v>4048.6530081054975</v>
      </c>
      <c r="R136" s="24">
        <f t="shared" si="21"/>
        <v>-616.52780189375153</v>
      </c>
      <c r="S136" s="7"/>
      <c r="T136" s="25">
        <f t="shared" si="22"/>
        <v>-0.98726101384298892</v>
      </c>
      <c r="U136" s="24">
        <f t="shared" si="23"/>
        <v>-0.15085127909439072</v>
      </c>
      <c r="V136" s="7"/>
      <c r="W136" s="25">
        <f t="shared" si="24"/>
        <v>-0.98776432256764357</v>
      </c>
      <c r="X136" s="24">
        <f t="shared" si="29"/>
        <v>73.390272126672585</v>
      </c>
      <c r="Y136" s="7"/>
      <c r="Z136" s="25">
        <f t="shared" si="30"/>
        <v>-604</v>
      </c>
      <c r="AA136" s="17">
        <f t="shared" si="31"/>
        <v>73.386000000000053</v>
      </c>
      <c r="AB136" s="24">
        <f t="shared" si="25"/>
        <v>1.2808273248685595</v>
      </c>
      <c r="AC136" s="17">
        <f t="shared" si="26"/>
        <v>4.2721266725322948E-3</v>
      </c>
    </row>
    <row r="137" spans="1:29" s="17" customFormat="1" x14ac:dyDescent="0.25">
      <c r="A137" s="17">
        <v>52</v>
      </c>
      <c r="B137" s="17">
        <v>-612</v>
      </c>
      <c r="C137" s="17">
        <v>15177</v>
      </c>
      <c r="D137" s="17">
        <v>12728</v>
      </c>
      <c r="E137" s="17">
        <v>11234</v>
      </c>
      <c r="F137" s="17">
        <v>13720</v>
      </c>
      <c r="G137" s="24"/>
      <c r="H137" s="7"/>
      <c r="I137" s="25">
        <f t="shared" si="32"/>
        <v>3943</v>
      </c>
      <c r="J137" s="24">
        <f t="shared" si="32"/>
        <v>-992</v>
      </c>
      <c r="K137" s="7"/>
      <c r="L137" s="25">
        <f t="shared" si="27"/>
        <v>3947.4723966192682</v>
      </c>
      <c r="M137" s="17">
        <f t="shared" si="18"/>
        <v>20.002331520041967</v>
      </c>
      <c r="N137" s="17">
        <f t="shared" si="28"/>
        <v>-996.69317330263152</v>
      </c>
      <c r="O137" s="24">
        <f t="shared" si="19"/>
        <v>22.025875648533262</v>
      </c>
      <c r="P137" s="7"/>
      <c r="Q137" s="25">
        <f t="shared" si="20"/>
        <v>3961.6530081054975</v>
      </c>
      <c r="R137" s="24">
        <f t="shared" si="21"/>
        <v>-995.52780189375153</v>
      </c>
      <c r="S137" s="7"/>
      <c r="T137" s="25">
        <f t="shared" si="22"/>
        <v>-0.96604612878556784</v>
      </c>
      <c r="U137" s="24">
        <f t="shared" si="23"/>
        <v>-0.2435845420570022</v>
      </c>
      <c r="V137" s="7"/>
      <c r="W137" s="25">
        <f t="shared" si="24"/>
        <v>-0.96685541625123994</v>
      </c>
      <c r="X137" s="24">
        <f t="shared" si="29"/>
        <v>67.932855045620613</v>
      </c>
      <c r="Y137" s="7"/>
      <c r="Z137" s="25">
        <f t="shared" si="30"/>
        <v>-612</v>
      </c>
      <c r="AA137" s="17">
        <f t="shared" si="31"/>
        <v>67.878000000000057</v>
      </c>
      <c r="AB137" s="24">
        <f t="shared" si="25"/>
        <v>1.184694589668712</v>
      </c>
      <c r="AC137" s="17">
        <f t="shared" si="26"/>
        <v>5.4855045620556098E-2</v>
      </c>
    </row>
    <row r="138" spans="1:29" s="17" customFormat="1" x14ac:dyDescent="0.25">
      <c r="A138" s="17">
        <v>53</v>
      </c>
      <c r="B138" s="17">
        <v>-643</v>
      </c>
      <c r="C138" s="17">
        <v>15116</v>
      </c>
      <c r="D138" s="17">
        <v>12526</v>
      </c>
      <c r="E138" s="17">
        <v>11289</v>
      </c>
      <c r="F138" s="17">
        <v>13913</v>
      </c>
      <c r="G138" s="24"/>
      <c r="H138" s="7"/>
      <c r="I138" s="25">
        <f t="shared" si="32"/>
        <v>3827</v>
      </c>
      <c r="J138" s="24">
        <f t="shared" si="32"/>
        <v>-1387</v>
      </c>
      <c r="K138" s="7"/>
      <c r="L138" s="25">
        <f t="shared" si="27"/>
        <v>3824.5508863006462</v>
      </c>
      <c r="M138" s="17">
        <f t="shared" si="18"/>
        <v>5.9981579123624655</v>
      </c>
      <c r="N138" s="17">
        <f t="shared" si="28"/>
        <v>-1390.4978763893789</v>
      </c>
      <c r="O138" s="24">
        <f t="shared" si="19"/>
        <v>12.235139235374485</v>
      </c>
      <c r="P138" s="7"/>
      <c r="Q138" s="25">
        <f t="shared" si="20"/>
        <v>3845.6530081054975</v>
      </c>
      <c r="R138" s="24">
        <f t="shared" si="21"/>
        <v>-1390.5278018937515</v>
      </c>
      <c r="S138" s="7"/>
      <c r="T138" s="25">
        <f t="shared" si="22"/>
        <v>-0.93775961537567321</v>
      </c>
      <c r="U138" s="24">
        <f t="shared" si="23"/>
        <v>-0.34023266572515926</v>
      </c>
      <c r="V138" s="7"/>
      <c r="W138" s="25">
        <f t="shared" si="24"/>
        <v>-0.93888776524600548</v>
      </c>
      <c r="X138" s="24">
        <f t="shared" si="29"/>
        <v>62.153963258019871</v>
      </c>
      <c r="Y138" s="7"/>
      <c r="Z138" s="25">
        <f t="shared" si="30"/>
        <v>-643</v>
      </c>
      <c r="AA138" s="17">
        <f t="shared" si="31"/>
        <v>62.091000000000058</v>
      </c>
      <c r="AB138" s="24">
        <f t="shared" si="25"/>
        <v>1.0836923858558001</v>
      </c>
      <c r="AC138" s="17">
        <f t="shared" si="26"/>
        <v>6.2963258019813395E-2</v>
      </c>
    </row>
    <row r="139" spans="1:29" s="17" customFormat="1" x14ac:dyDescent="0.25">
      <c r="A139" s="17">
        <v>54</v>
      </c>
      <c r="B139" s="17">
        <v>-624</v>
      </c>
      <c r="C139" s="17">
        <v>15029</v>
      </c>
      <c r="D139" s="17">
        <v>12340</v>
      </c>
      <c r="E139" s="17">
        <v>11363</v>
      </c>
      <c r="F139" s="17">
        <v>14093</v>
      </c>
      <c r="G139" s="24"/>
      <c r="H139" s="7"/>
      <c r="I139" s="25">
        <f t="shared" si="32"/>
        <v>3666</v>
      </c>
      <c r="J139" s="24">
        <f t="shared" si="32"/>
        <v>-1753</v>
      </c>
      <c r="K139" s="7"/>
      <c r="L139" s="25">
        <f t="shared" si="27"/>
        <v>3667.769086305505</v>
      </c>
      <c r="M139" s="17">
        <f t="shared" si="18"/>
        <v>3.1296663563252252</v>
      </c>
      <c r="N139" s="17">
        <f t="shared" si="28"/>
        <v>-1759.1165277216292</v>
      </c>
      <c r="O139" s="24">
        <f t="shared" si="19"/>
        <v>37.411911369457933</v>
      </c>
      <c r="P139" s="7"/>
      <c r="Q139" s="25">
        <f t="shared" si="20"/>
        <v>3684.6530081054975</v>
      </c>
      <c r="R139" s="24">
        <f t="shared" si="21"/>
        <v>-1756.5278018937515</v>
      </c>
      <c r="S139" s="7"/>
      <c r="T139" s="25">
        <f t="shared" si="22"/>
        <v>-0.89849988555676752</v>
      </c>
      <c r="U139" s="24">
        <f t="shared" si="23"/>
        <v>-0.42978510436451489</v>
      </c>
      <c r="V139" s="7"/>
      <c r="W139" s="25">
        <f t="shared" si="24"/>
        <v>-0.89992341658913766</v>
      </c>
      <c r="X139" s="24">
        <f t="shared" si="29"/>
        <v>56.54519555402868</v>
      </c>
      <c r="Y139" s="7"/>
      <c r="Z139" s="25">
        <f t="shared" si="30"/>
        <v>-624</v>
      </c>
      <c r="AA139" s="17">
        <f t="shared" si="31"/>
        <v>56.475000000000058</v>
      </c>
      <c r="AB139" s="24">
        <f t="shared" si="25"/>
        <v>0.98567469506379868</v>
      </c>
      <c r="AC139" s="17">
        <f t="shared" si="26"/>
        <v>7.0195554028622098E-2</v>
      </c>
    </row>
    <row r="140" spans="1:29" s="17" customFormat="1" x14ac:dyDescent="0.25">
      <c r="A140" s="17">
        <v>55</v>
      </c>
      <c r="B140" s="17">
        <v>-645</v>
      </c>
      <c r="C140" s="17">
        <v>14938</v>
      </c>
      <c r="D140" s="17">
        <v>12155</v>
      </c>
      <c r="E140" s="17">
        <v>11465</v>
      </c>
      <c r="F140" s="17">
        <v>14277</v>
      </c>
      <c r="G140" s="24"/>
      <c r="H140" s="7"/>
      <c r="I140" s="25">
        <f t="shared" si="32"/>
        <v>3473</v>
      </c>
      <c r="J140" s="24">
        <f t="shared" si="32"/>
        <v>-2122</v>
      </c>
      <c r="K140" s="7"/>
      <c r="L140" s="25">
        <f t="shared" si="27"/>
        <v>3468.5125238814721</v>
      </c>
      <c r="M140" s="17">
        <f t="shared" si="18"/>
        <v>20.137441914357918</v>
      </c>
      <c r="N140" s="17">
        <f t="shared" si="28"/>
        <v>-2122.3137002264898</v>
      </c>
      <c r="O140" s="24">
        <f t="shared" si="19"/>
        <v>9.8407832099751888E-2</v>
      </c>
      <c r="P140" s="7"/>
      <c r="Q140" s="25">
        <f t="shared" si="20"/>
        <v>3491.6530081054975</v>
      </c>
      <c r="R140" s="24">
        <f t="shared" si="21"/>
        <v>-2125.5278018937515</v>
      </c>
      <c r="S140" s="7"/>
      <c r="T140" s="25">
        <f t="shared" si="22"/>
        <v>-0.85143697962478759</v>
      </c>
      <c r="U140" s="24">
        <f t="shared" si="23"/>
        <v>-0.52007157938616033</v>
      </c>
      <c r="V140" s="7"/>
      <c r="W140" s="25">
        <f t="shared" si="24"/>
        <v>-0.85315827222043683</v>
      </c>
      <c r="X140" s="24">
        <f t="shared" si="29"/>
        <v>50.707572719409541</v>
      </c>
      <c r="Y140" s="7"/>
      <c r="Z140" s="25">
        <f t="shared" si="30"/>
        <v>-645</v>
      </c>
      <c r="AA140" s="17">
        <f t="shared" si="31"/>
        <v>50.670000000000059</v>
      </c>
      <c r="AB140" s="24">
        <f t="shared" si="25"/>
        <v>0.88435833198552782</v>
      </c>
      <c r="AC140" s="17">
        <f t="shared" si="26"/>
        <v>3.7572719409482147E-2</v>
      </c>
    </row>
    <row r="141" spans="1:29" s="17" customFormat="1" x14ac:dyDescent="0.25">
      <c r="A141" s="17">
        <v>56</v>
      </c>
      <c r="B141" s="17">
        <v>-625</v>
      </c>
      <c r="C141" s="17">
        <v>14822</v>
      </c>
      <c r="D141" s="17">
        <v>11995</v>
      </c>
      <c r="E141" s="17">
        <v>11583</v>
      </c>
      <c r="F141" s="17">
        <v>14448</v>
      </c>
      <c r="G141" s="24"/>
      <c r="H141" s="7"/>
      <c r="I141" s="25">
        <f t="shared" si="32"/>
        <v>3239</v>
      </c>
      <c r="J141" s="24">
        <f t="shared" si="32"/>
        <v>-2453</v>
      </c>
      <c r="K141" s="7"/>
      <c r="L141" s="25">
        <f t="shared" si="27"/>
        <v>3241.2707687600459</v>
      </c>
      <c r="M141" s="17">
        <f t="shared" si="18"/>
        <v>5.1563907616005729</v>
      </c>
      <c r="N141" s="17">
        <f t="shared" si="28"/>
        <v>-2453.4820682155178</v>
      </c>
      <c r="O141" s="24">
        <f t="shared" si="19"/>
        <v>0.23238976441247411</v>
      </c>
      <c r="P141" s="7"/>
      <c r="Q141" s="25">
        <f t="shared" si="20"/>
        <v>3257.6530081054975</v>
      </c>
      <c r="R141" s="24">
        <f t="shared" si="21"/>
        <v>-2456.5278018937515</v>
      </c>
      <c r="S141" s="7"/>
      <c r="T141" s="25">
        <f t="shared" si="22"/>
        <v>-0.79437625429793102</v>
      </c>
      <c r="U141" s="24">
        <f t="shared" si="23"/>
        <v>-0.60106026023213499</v>
      </c>
      <c r="V141" s="7"/>
      <c r="W141" s="25">
        <f t="shared" si="24"/>
        <v>-0.79636456379748199</v>
      </c>
      <c r="X141" s="24">
        <f t="shared" si="29"/>
        <v>45.02951851431277</v>
      </c>
      <c r="Y141" s="7"/>
      <c r="Z141" s="25">
        <f t="shared" si="30"/>
        <v>-625</v>
      </c>
      <c r="AA141" s="17">
        <f t="shared" si="31"/>
        <v>45.045000000000059</v>
      </c>
      <c r="AB141" s="24">
        <f t="shared" si="25"/>
        <v>0.78618356156084668</v>
      </c>
      <c r="AC141" s="17">
        <f t="shared" si="26"/>
        <v>-1.548148568728891E-2</v>
      </c>
    </row>
    <row r="142" spans="1:29" s="17" customFormat="1" x14ac:dyDescent="0.25">
      <c r="A142" s="17">
        <v>57</v>
      </c>
      <c r="B142" s="17">
        <v>-630</v>
      </c>
      <c r="C142" s="17">
        <v>14683</v>
      </c>
      <c r="D142" s="17">
        <v>11835</v>
      </c>
      <c r="E142" s="17">
        <v>11707</v>
      </c>
      <c r="F142" s="17">
        <v>14597</v>
      </c>
      <c r="G142" s="24"/>
      <c r="H142" s="7"/>
      <c r="I142" s="25">
        <f t="shared" si="32"/>
        <v>2976</v>
      </c>
      <c r="J142" s="24">
        <f t="shared" si="32"/>
        <v>-2762</v>
      </c>
      <c r="K142" s="7"/>
      <c r="L142" s="25">
        <f t="shared" si="27"/>
        <v>2980.4246175977887</v>
      </c>
      <c r="M142" s="17">
        <f t="shared" si="18"/>
        <v>19.577240886661539</v>
      </c>
      <c r="N142" s="17">
        <f t="shared" si="28"/>
        <v>-2763.3413433257256</v>
      </c>
      <c r="O142" s="24">
        <f t="shared" si="19"/>
        <v>1.7992019174685452</v>
      </c>
      <c r="P142" s="7"/>
      <c r="Q142" s="25">
        <f t="shared" si="20"/>
        <v>2994.6530081054975</v>
      </c>
      <c r="R142" s="24">
        <f t="shared" si="21"/>
        <v>-2765.5278018937515</v>
      </c>
      <c r="S142" s="7"/>
      <c r="T142" s="25">
        <f t="shared" si="22"/>
        <v>-0.73024390061860078</v>
      </c>
      <c r="U142" s="24">
        <f t="shared" si="23"/>
        <v>-0.67666600760798445</v>
      </c>
      <c r="V142" s="7"/>
      <c r="W142" s="25">
        <f t="shared" si="24"/>
        <v>-0.73248142049082188</v>
      </c>
      <c r="X142" s="24">
        <f t="shared" si="29"/>
        <v>39.341649582729531</v>
      </c>
      <c r="Y142" s="7"/>
      <c r="Z142" s="25">
        <f t="shared" si="30"/>
        <v>-630</v>
      </c>
      <c r="AA142" s="17">
        <f t="shared" si="31"/>
        <v>39.375000000000057</v>
      </c>
      <c r="AB142" s="24">
        <f t="shared" si="25"/>
        <v>0.68722339297276824</v>
      </c>
      <c r="AC142" s="17">
        <f t="shared" si="26"/>
        <v>-3.3350417270526123E-2</v>
      </c>
    </row>
    <row r="143" spans="1:29" s="17" customFormat="1" x14ac:dyDescent="0.25">
      <c r="A143" s="17">
        <v>58</v>
      </c>
      <c r="B143" s="17">
        <v>-604</v>
      </c>
      <c r="C143" s="17">
        <v>14548</v>
      </c>
      <c r="D143" s="17">
        <v>11694</v>
      </c>
      <c r="E143" s="17">
        <v>11846</v>
      </c>
      <c r="F143" s="17">
        <v>14731</v>
      </c>
      <c r="G143" s="24"/>
      <c r="H143" s="7"/>
      <c r="I143" s="25">
        <f t="shared" si="32"/>
        <v>2702</v>
      </c>
      <c r="J143" s="24">
        <f t="shared" si="32"/>
        <v>-3037</v>
      </c>
      <c r="K143" s="7"/>
      <c r="L143" s="25">
        <f t="shared" si="27"/>
        <v>2702.7354297896218</v>
      </c>
      <c r="M143" s="17">
        <f t="shared" si="18"/>
        <v>0.5408569754631295</v>
      </c>
      <c r="N143" s="17">
        <f t="shared" si="28"/>
        <v>-3035.0246099772867</v>
      </c>
      <c r="O143" s="24">
        <f t="shared" si="19"/>
        <v>3.9021657418353595</v>
      </c>
      <c r="P143" s="7"/>
      <c r="Q143" s="25">
        <f t="shared" si="20"/>
        <v>2720.6530081054975</v>
      </c>
      <c r="R143" s="24">
        <f t="shared" si="21"/>
        <v>-3040.5278018937515</v>
      </c>
      <c r="S143" s="7"/>
      <c r="T143" s="25">
        <f t="shared" si="22"/>
        <v>-0.66342920515040116</v>
      </c>
      <c r="U143" s="24">
        <f t="shared" si="23"/>
        <v>-0.74395267598454951</v>
      </c>
      <c r="V143" s="7"/>
      <c r="W143" s="25">
        <f t="shared" si="24"/>
        <v>-0.66588846113481936</v>
      </c>
      <c r="X143" s="24">
        <f t="shared" si="29"/>
        <v>33.904102468421115</v>
      </c>
      <c r="Y143" s="7"/>
      <c r="Z143" s="25">
        <f t="shared" si="30"/>
        <v>-604</v>
      </c>
      <c r="AA143" s="17">
        <f t="shared" si="31"/>
        <v>33.939000000000057</v>
      </c>
      <c r="AB143" s="24">
        <f t="shared" si="25"/>
        <v>0.59234729483435644</v>
      </c>
      <c r="AC143" s="17">
        <f t="shared" si="26"/>
        <v>-3.489753157894171E-2</v>
      </c>
    </row>
    <row r="144" spans="1:29" s="17" customFormat="1" x14ac:dyDescent="0.25">
      <c r="A144" s="17">
        <v>59</v>
      </c>
      <c r="B144" s="17">
        <v>-619</v>
      </c>
      <c r="C144" s="17">
        <v>14404</v>
      </c>
      <c r="D144" s="17">
        <v>11581</v>
      </c>
      <c r="E144" s="17">
        <v>12008</v>
      </c>
      <c r="F144" s="17">
        <v>14871</v>
      </c>
      <c r="G144" s="24"/>
      <c r="H144" s="7"/>
      <c r="I144" s="25">
        <f t="shared" si="32"/>
        <v>2396</v>
      </c>
      <c r="J144" s="24">
        <f t="shared" si="32"/>
        <v>-3290</v>
      </c>
      <c r="K144" s="7"/>
      <c r="L144" s="25">
        <f t="shared" si="27"/>
        <v>2392.7591405180196</v>
      </c>
      <c r="M144" s="17">
        <f t="shared" si="18"/>
        <v>10.50317018194195</v>
      </c>
      <c r="N144" s="17">
        <f t="shared" si="28"/>
        <v>-3285.0737916740241</v>
      </c>
      <c r="O144" s="24">
        <f t="shared" si="19"/>
        <v>24.267528470914765</v>
      </c>
      <c r="P144" s="7"/>
      <c r="Q144" s="25">
        <f t="shared" si="20"/>
        <v>2414.6530081054975</v>
      </c>
      <c r="R144" s="24">
        <f t="shared" si="21"/>
        <v>-3293.5278018937515</v>
      </c>
      <c r="S144" s="7"/>
      <c r="T144" s="25">
        <f t="shared" si="22"/>
        <v>-0.58881133356912718</v>
      </c>
      <c r="U144" s="24">
        <f t="shared" si="23"/>
        <v>-0.80585641089098936</v>
      </c>
      <c r="V144" s="7"/>
      <c r="W144" s="25">
        <f t="shared" si="24"/>
        <v>-0.59147451514930327</v>
      </c>
      <c r="X144" s="24">
        <f t="shared" si="29"/>
        <v>28.350942682794198</v>
      </c>
      <c r="Y144" s="7"/>
      <c r="Z144" s="25">
        <f t="shared" si="30"/>
        <v>-619</v>
      </c>
      <c r="AA144" s="17">
        <f t="shared" si="31"/>
        <v>28.368000000000059</v>
      </c>
      <c r="AB144" s="24">
        <f t="shared" si="25"/>
        <v>0.49511500220575244</v>
      </c>
      <c r="AC144" s="17">
        <f t="shared" si="26"/>
        <v>-1.7057317205861011E-2</v>
      </c>
    </row>
    <row r="145" spans="1:29" s="17" customFormat="1" x14ac:dyDescent="0.25">
      <c r="A145" s="17">
        <v>60</v>
      </c>
      <c r="B145" s="17">
        <v>-629</v>
      </c>
      <c r="C145" s="17">
        <v>14221</v>
      </c>
      <c r="D145" s="17">
        <v>11459</v>
      </c>
      <c r="E145" s="17">
        <v>12168</v>
      </c>
      <c r="F145" s="17">
        <v>14967</v>
      </c>
      <c r="G145" s="24"/>
      <c r="H145" s="7"/>
      <c r="I145" s="25">
        <f t="shared" si="32"/>
        <v>2053</v>
      </c>
      <c r="J145" s="24">
        <f t="shared" si="32"/>
        <v>-3508</v>
      </c>
      <c r="K145" s="7"/>
      <c r="L145" s="25">
        <f t="shared" si="27"/>
        <v>2054.4425631145205</v>
      </c>
      <c r="M145" s="17">
        <f t="shared" si="18"/>
        <v>2.0809883393749509</v>
      </c>
      <c r="N145" s="17">
        <f t="shared" si="28"/>
        <v>-3507.3225385080382</v>
      </c>
      <c r="O145" s="24">
        <f t="shared" si="19"/>
        <v>0.45895407309113728</v>
      </c>
      <c r="P145" s="7"/>
      <c r="Q145" s="25">
        <f t="shared" si="20"/>
        <v>2071.6530081054975</v>
      </c>
      <c r="R145" s="24">
        <f t="shared" si="21"/>
        <v>-3511.5278018937515</v>
      </c>
      <c r="S145" s="7"/>
      <c r="T145" s="25">
        <f t="shared" si="22"/>
        <v>-0.50517103960711096</v>
      </c>
      <c r="U145" s="24">
        <f t="shared" si="23"/>
        <v>-0.85919638800404818</v>
      </c>
      <c r="V145" s="7"/>
      <c r="W145" s="25">
        <f t="shared" si="24"/>
        <v>-0.50800983034739933</v>
      </c>
      <c r="X145" s="24">
        <f t="shared" si="29"/>
        <v>22.667581401026609</v>
      </c>
      <c r="Y145" s="7"/>
      <c r="Z145" s="25">
        <f t="shared" si="30"/>
        <v>-629</v>
      </c>
      <c r="AA145" s="17">
        <f t="shared" si="31"/>
        <v>22.707000000000058</v>
      </c>
      <c r="AB145" s="24">
        <f t="shared" si="25"/>
        <v>0.39631191325035342</v>
      </c>
      <c r="AC145" s="17">
        <f t="shared" si="26"/>
        <v>-3.9418598973448127E-2</v>
      </c>
    </row>
    <row r="146" spans="1:29" s="17" customFormat="1" x14ac:dyDescent="0.25">
      <c r="A146" s="17">
        <v>61</v>
      </c>
      <c r="B146" s="17">
        <v>-619</v>
      </c>
      <c r="C146" s="17">
        <v>14047</v>
      </c>
      <c r="D146" s="17">
        <v>11367</v>
      </c>
      <c r="E146" s="17">
        <v>12349</v>
      </c>
      <c r="F146" s="17">
        <v>15066</v>
      </c>
      <c r="G146" s="24"/>
      <c r="H146" s="7"/>
      <c r="I146" s="25">
        <f t="shared" si="32"/>
        <v>1698</v>
      </c>
      <c r="J146" s="24">
        <f t="shared" si="32"/>
        <v>-3699</v>
      </c>
      <c r="K146" s="7"/>
      <c r="L146" s="25">
        <f t="shared" si="27"/>
        <v>1701.7327008665229</v>
      </c>
      <c r="M146" s="17">
        <f t="shared" si="18"/>
        <v>13.933055758940947</v>
      </c>
      <c r="N146" s="17">
        <f t="shared" si="28"/>
        <v>-3692.6096290998216</v>
      </c>
      <c r="O146" s="24">
        <f t="shared" si="19"/>
        <v>40.836840241846488</v>
      </c>
      <c r="P146" s="7"/>
      <c r="Q146" s="25">
        <f t="shared" si="20"/>
        <v>1716.6530081054975</v>
      </c>
      <c r="R146" s="24">
        <f t="shared" si="21"/>
        <v>-3702.5278018937515</v>
      </c>
      <c r="S146" s="7"/>
      <c r="T146" s="25">
        <f t="shared" si="22"/>
        <v>-0.4186045546026918</v>
      </c>
      <c r="U146" s="24">
        <f t="shared" si="23"/>
        <v>-0.90593003767649882</v>
      </c>
      <c r="V146" s="7"/>
      <c r="W146" s="25">
        <f t="shared" si="24"/>
        <v>-0.42159713237116736</v>
      </c>
      <c r="X146" s="24">
        <f t="shared" si="29"/>
        <v>17.029474892179223</v>
      </c>
      <c r="Y146" s="7"/>
      <c r="Z146" s="25">
        <f t="shared" si="30"/>
        <v>-619</v>
      </c>
      <c r="AA146" s="17">
        <f t="shared" si="31"/>
        <v>17.13600000000006</v>
      </c>
      <c r="AB146" s="24">
        <f t="shared" si="25"/>
        <v>0.29907962062174936</v>
      </c>
      <c r="AC146" s="17">
        <f t="shared" si="26"/>
        <v>-0.10652510782083624</v>
      </c>
    </row>
    <row r="147" spans="1:29" s="17" customFormat="1" x14ac:dyDescent="0.25">
      <c r="A147" s="17">
        <v>62</v>
      </c>
      <c r="B147" s="17">
        <v>-630</v>
      </c>
      <c r="C147" s="17">
        <v>13863</v>
      </c>
      <c r="D147" s="17">
        <v>11293</v>
      </c>
      <c r="E147" s="17">
        <v>12539</v>
      </c>
      <c r="F147" s="17">
        <v>15149</v>
      </c>
      <c r="G147" s="24"/>
      <c r="H147" s="7"/>
      <c r="I147" s="25">
        <f t="shared" si="32"/>
        <v>1324</v>
      </c>
      <c r="J147" s="24">
        <f t="shared" si="32"/>
        <v>-3856</v>
      </c>
      <c r="K147" s="7"/>
      <c r="L147" s="25">
        <f t="shared" si="27"/>
        <v>1326.0777887107142</v>
      </c>
      <c r="M147" s="17">
        <f t="shared" si="18"/>
        <v>4.3172059263715044</v>
      </c>
      <c r="N147" s="17">
        <f t="shared" si="28"/>
        <v>-3845.3219688376994</v>
      </c>
      <c r="O147" s="24">
        <f t="shared" si="19"/>
        <v>114.02034950306297</v>
      </c>
      <c r="P147" s="7"/>
      <c r="Q147" s="25">
        <f t="shared" si="20"/>
        <v>1342.6530081054975</v>
      </c>
      <c r="R147" s="24">
        <f t="shared" si="21"/>
        <v>-3859.5278018937515</v>
      </c>
      <c r="S147" s="7"/>
      <c r="T147" s="25">
        <f t="shared" si="22"/>
        <v>-0.32740493378113472</v>
      </c>
      <c r="U147" s="24">
        <f t="shared" si="23"/>
        <v>-0.94434460834966505</v>
      </c>
      <c r="V147" s="7"/>
      <c r="W147" s="25">
        <f t="shared" si="24"/>
        <v>-0.33052381369010436</v>
      </c>
      <c r="X147" s="24">
        <f t="shared" si="29"/>
        <v>11.363605985843378</v>
      </c>
      <c r="Y147" s="7"/>
      <c r="Z147" s="25">
        <f t="shared" si="30"/>
        <v>-630</v>
      </c>
      <c r="AA147" s="17">
        <f t="shared" si="31"/>
        <v>11.46600000000006</v>
      </c>
      <c r="AB147" s="24">
        <f t="shared" si="25"/>
        <v>0.20011945203367085</v>
      </c>
      <c r="AC147" s="17">
        <f t="shared" si="26"/>
        <v>-0.10239401415668148</v>
      </c>
    </row>
    <row r="148" spans="1:29" s="17" customFormat="1" x14ac:dyDescent="0.25">
      <c r="A148" s="17">
        <v>63</v>
      </c>
      <c r="B148" s="17">
        <v>-643</v>
      </c>
      <c r="C148" s="17">
        <v>13659</v>
      </c>
      <c r="D148" s="17">
        <v>11233</v>
      </c>
      <c r="E148" s="17">
        <v>12734</v>
      </c>
      <c r="F148" s="17">
        <v>15197</v>
      </c>
      <c r="G148" s="24"/>
      <c r="H148" s="7"/>
      <c r="I148" s="25">
        <f t="shared" si="32"/>
        <v>925</v>
      </c>
      <c r="J148" s="24">
        <f t="shared" si="32"/>
        <v>-3964</v>
      </c>
      <c r="K148" s="7"/>
      <c r="L148" s="25">
        <f t="shared" si="27"/>
        <v>929.12120563707765</v>
      </c>
      <c r="M148" s="17">
        <f t="shared" ref="M148:M149" si="33">(I148-L148)^2</f>
        <v>16.984335903080606</v>
      </c>
      <c r="N148" s="17">
        <f t="shared" si="28"/>
        <v>-3962.3352689004028</v>
      </c>
      <c r="O148" s="24">
        <f t="shared" ref="O148:O149" si="34">(J148-N148)^2</f>
        <v>2.771329633966261</v>
      </c>
      <c r="P148" s="7"/>
      <c r="Q148" s="25">
        <f t="shared" si="20"/>
        <v>943.65300810549752</v>
      </c>
      <c r="R148" s="24">
        <f t="shared" si="21"/>
        <v>-3967.5278018937515</v>
      </c>
      <c r="S148" s="7"/>
      <c r="T148" s="25">
        <f t="shared" si="22"/>
        <v>-0.23010908162123825</v>
      </c>
      <c r="U148" s="24">
        <f t="shared" si="23"/>
        <v>-0.9707699181120979</v>
      </c>
      <c r="V148" s="7"/>
      <c r="W148" s="25">
        <f t="shared" si="24"/>
        <v>-0.23331465626198547</v>
      </c>
      <c r="X148" s="24">
        <f t="shared" si="29"/>
        <v>5.5875278462729057</v>
      </c>
      <c r="Y148" s="7"/>
      <c r="Z148" s="25">
        <f t="shared" si="30"/>
        <v>-643</v>
      </c>
      <c r="AA148" s="17">
        <f t="shared" si="31"/>
        <v>5.6790000000000598</v>
      </c>
      <c r="AB148" s="24">
        <f t="shared" si="25"/>
        <v>9.9117248220759027E-2</v>
      </c>
      <c r="AC148" s="17">
        <f t="shared" si="26"/>
        <v>-9.1472153727154115E-2</v>
      </c>
    </row>
    <row r="149" spans="1:29" s="17" customFormat="1" x14ac:dyDescent="0.25">
      <c r="A149" s="17">
        <v>64</v>
      </c>
      <c r="B149" s="17">
        <v>-629</v>
      </c>
      <c r="C149" s="17">
        <v>13468</v>
      </c>
      <c r="D149" s="17">
        <v>11199</v>
      </c>
      <c r="E149" s="17">
        <v>12932</v>
      </c>
      <c r="F149" s="17">
        <v>15240</v>
      </c>
      <c r="G149" s="24"/>
      <c r="H149" s="7"/>
      <c r="I149" s="25">
        <f t="shared" si="32"/>
        <v>536</v>
      </c>
      <c r="J149" s="24">
        <f t="shared" si="32"/>
        <v>-4041</v>
      </c>
      <c r="K149" s="7"/>
      <c r="L149" s="25">
        <f t="shared" si="27"/>
        <v>531.42563215771656</v>
      </c>
      <c r="M149" s="17">
        <f t="shared" si="33"/>
        <v>20.924841156516823</v>
      </c>
      <c r="N149" s="17">
        <f t="shared" si="28"/>
        <v>-4037.6880344026381</v>
      </c>
      <c r="O149" s="24">
        <f t="shared" si="34"/>
        <v>10.969116118108799</v>
      </c>
      <c r="P149" s="7"/>
      <c r="Q149" s="25">
        <f t="shared" ref="Q149" si="35">I149-$J$4</f>
        <v>554.65300810549752</v>
      </c>
      <c r="R149" s="24">
        <f t="shared" ref="R149" si="36">J149-$J$3</f>
        <v>-4044.5278018937515</v>
      </c>
      <c r="S149" s="7"/>
      <c r="T149" s="25">
        <f t="shared" ref="T149" si="37">Q149/$J$7</f>
        <v>-0.13525172199667754</v>
      </c>
      <c r="U149" s="24">
        <f t="shared" ref="U149" si="38">R149/$J$6</f>
        <v>-0.98961018525753608</v>
      </c>
      <c r="V149" s="7"/>
      <c r="W149" s="25">
        <f t="shared" ref="W149" si="39">(T149-U149*SIN(-$J$11*PI()/180))/(COS(-$J$11*PI()/180))</f>
        <v>-0.13851896791530363</v>
      </c>
      <c r="X149" s="24">
        <f>IF(MOD(ATAN2(U149,W149)*180/PI()-$J$9+360,360)&gt;5,MOD(ATAN2(U149,W149)*180/PI()-$J$9+360,360)-360,MOD(ATAN2(U149,W149)*180/PI()-$J$9+360,360))</f>
        <v>4.1494748656248248E-2</v>
      </c>
      <c r="Y149" s="7"/>
      <c r="Z149" s="25">
        <f t="shared" si="30"/>
        <v>-629</v>
      </c>
      <c r="AA149" s="17">
        <f t="shared" si="31"/>
        <v>1.800000000006019E-2</v>
      </c>
      <c r="AB149" s="24">
        <f t="shared" ref="AB149" si="40">AA149*PI()/180</f>
        <v>3.1415926536002985E-4</v>
      </c>
      <c r="AC149" s="17">
        <f t="shared" ref="AC149" si="41">X149-AA149</f>
        <v>2.3494748656188058E-2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-9979</v>
      </c>
      <c r="G154" s="2"/>
      <c r="I154" s="1"/>
      <c r="J154" s="3"/>
    </row>
    <row r="155" spans="1:29" x14ac:dyDescent="0.25">
      <c r="A155" t="s">
        <v>77</v>
      </c>
      <c r="B155">
        <v>-9988</v>
      </c>
      <c r="G155" s="2"/>
      <c r="I155" s="44">
        <v>0</v>
      </c>
      <c r="J155" s="40">
        <f>B155</f>
        <v>-9988</v>
      </c>
    </row>
    <row r="156" spans="1:29" x14ac:dyDescent="0.25">
      <c r="A156" s="32" t="s">
        <v>78</v>
      </c>
      <c r="B156" s="32">
        <v>9985</v>
      </c>
      <c r="G156" s="2"/>
      <c r="I156" s="1"/>
      <c r="J156" s="3"/>
    </row>
    <row r="157" spans="1:29" x14ac:dyDescent="0.25">
      <c r="A157" t="s">
        <v>79</v>
      </c>
      <c r="B157">
        <v>9985</v>
      </c>
      <c r="G157" s="2"/>
      <c r="I157" s="44">
        <f>J155</f>
        <v>-9988</v>
      </c>
      <c r="J157" s="40">
        <f>I157+B157</f>
        <v>-3</v>
      </c>
    </row>
    <row r="158" spans="1:29" x14ac:dyDescent="0.25">
      <c r="A158" s="32" t="s">
        <v>80</v>
      </c>
      <c r="B158" s="32">
        <v>39998</v>
      </c>
      <c r="G158" s="2"/>
      <c r="I158" s="1"/>
      <c r="J158" s="3"/>
    </row>
    <row r="159" spans="1:29" x14ac:dyDescent="0.25">
      <c r="A159" t="s">
        <v>81</v>
      </c>
      <c r="B159">
        <v>39998</v>
      </c>
      <c r="G159" s="2"/>
      <c r="I159" s="44">
        <f>J157</f>
        <v>-3</v>
      </c>
      <c r="J159" s="40">
        <f>I159+B159</f>
        <v>39995</v>
      </c>
    </row>
    <row r="160" spans="1:29" x14ac:dyDescent="0.25">
      <c r="A160" s="32" t="s">
        <v>82</v>
      </c>
      <c r="B160" s="32">
        <v>10000</v>
      </c>
      <c r="G160" s="2"/>
      <c r="I160" s="1"/>
      <c r="J160" s="3"/>
    </row>
    <row r="161" spans="1:10" x14ac:dyDescent="0.25">
      <c r="A161" t="s">
        <v>83</v>
      </c>
      <c r="B161">
        <v>10000</v>
      </c>
      <c r="G161" s="2"/>
      <c r="I161" s="44">
        <f>J159</f>
        <v>39995</v>
      </c>
      <c r="J161" s="40">
        <f>I161+B161</f>
        <v>49995</v>
      </c>
    </row>
    <row r="162" spans="1:10" x14ac:dyDescent="0.25">
      <c r="A162" s="32" t="s">
        <v>84</v>
      </c>
      <c r="B162" s="32">
        <v>-9977</v>
      </c>
      <c r="G162" s="2"/>
      <c r="I162" s="1"/>
      <c r="J162" s="3"/>
    </row>
    <row r="163" spans="1:10" x14ac:dyDescent="0.25">
      <c r="A163" t="s">
        <v>85</v>
      </c>
      <c r="B163">
        <v>-9990</v>
      </c>
      <c r="G163" s="2"/>
      <c r="I163" s="44">
        <f>J161</f>
        <v>49995</v>
      </c>
      <c r="J163" s="40">
        <f>I163+B163</f>
        <v>40005</v>
      </c>
    </row>
    <row r="164" spans="1:10" x14ac:dyDescent="0.25">
      <c r="A164" s="32" t="s">
        <v>86</v>
      </c>
      <c r="B164" s="32">
        <v>-40003</v>
      </c>
      <c r="G164" s="2"/>
      <c r="I164" s="1"/>
      <c r="J164" s="3"/>
    </row>
    <row r="165" spans="1:10" ht="15.75" thickBot="1" x14ac:dyDescent="0.3">
      <c r="A165" t="s">
        <v>87</v>
      </c>
      <c r="B165">
        <v>-40003</v>
      </c>
      <c r="G165" s="2"/>
      <c r="I165" s="4">
        <f>J163</f>
        <v>40005</v>
      </c>
      <c r="J165" s="6">
        <f>I165+B165</f>
        <v>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3.4621253105486804</v>
      </c>
      <c r="L3" s="36" t="s">
        <v>1</v>
      </c>
      <c r="M3" s="11">
        <v>-4108.70955294132</v>
      </c>
      <c r="N3" s="10" t="s">
        <v>2</v>
      </c>
      <c r="O3" s="36">
        <v>4094.1224432166855</v>
      </c>
      <c r="Q3" s="117" t="s">
        <v>3</v>
      </c>
      <c r="R3" s="117"/>
      <c r="T3" s="49" t="s">
        <v>53</v>
      </c>
      <c r="U3" s="50">
        <v>43690</v>
      </c>
    </row>
    <row r="4" spans="1:21" ht="15.75" thickBot="1" x14ac:dyDescent="0.3">
      <c r="A4" t="s">
        <v>64</v>
      </c>
      <c r="I4" s="34" t="s">
        <v>4</v>
      </c>
      <c r="J4" s="34">
        <f>(M6+M12)/2</f>
        <v>-19.005107885005643</v>
      </c>
      <c r="L4" s="9" t="s">
        <v>5</v>
      </c>
      <c r="M4" s="13">
        <v>359.88900876186477</v>
      </c>
      <c r="N4" s="12" t="s">
        <v>6</v>
      </c>
      <c r="O4" s="9">
        <v>359.93380114876817</v>
      </c>
      <c r="Q4" s="2" t="s">
        <v>7</v>
      </c>
      <c r="R4" s="2">
        <f>MAX(AC20:AC149)</f>
        <v>0.24203667844071219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-172.27353901972498</v>
      </c>
      <c r="N5" s="14" t="s">
        <v>9</v>
      </c>
      <c r="O5" s="9">
        <v>-172.08459470982058</v>
      </c>
      <c r="Q5" s="5" t="s">
        <v>10</v>
      </c>
      <c r="R5" s="5">
        <f>MIN(AC20:AC149)</f>
        <v>-0.17958469066747185</v>
      </c>
      <c r="T5" s="49" t="s">
        <v>55</v>
      </c>
      <c r="U5" s="51">
        <v>21</v>
      </c>
    </row>
    <row r="6" spans="1:21" ht="15.75" thickBot="1" x14ac:dyDescent="0.3">
      <c r="A6" t="s">
        <v>65</v>
      </c>
      <c r="I6" s="33" t="s">
        <v>11</v>
      </c>
      <c r="J6" s="33">
        <f>(O3+O9)/2</f>
        <v>4087.2748371588905</v>
      </c>
      <c r="L6" s="38" t="s">
        <v>12</v>
      </c>
      <c r="M6" s="13">
        <v>-18.811938506586234</v>
      </c>
      <c r="N6" s="14" t="s">
        <v>13</v>
      </c>
      <c r="O6" s="9">
        <v>3.4682323287697479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-4101.9602953404155</v>
      </c>
      <c r="L7" s="39" t="s">
        <v>15</v>
      </c>
      <c r="M7" s="16">
        <f>SUM(M20:M84)</f>
        <v>1041.0558840835774</v>
      </c>
      <c r="N7" s="15" t="s">
        <v>15</v>
      </c>
      <c r="O7" s="37">
        <f>SUM(O20:O84)</f>
        <v>3564.3160420313498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-172.06545827081831</v>
      </c>
      <c r="L9" s="36" t="s">
        <v>18</v>
      </c>
      <c r="M9" s="11">
        <v>-4095.2110377395106</v>
      </c>
      <c r="N9" s="10" t="s">
        <v>19</v>
      </c>
      <c r="O9" s="36">
        <v>4080.427231101095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-172.25733503004972</v>
      </c>
      <c r="L10" s="9" t="s">
        <v>21</v>
      </c>
      <c r="M10" s="13">
        <v>359.83752557402534</v>
      </c>
      <c r="N10" s="12" t="s">
        <v>22</v>
      </c>
      <c r="O10" s="9">
        <v>359.9644753317923</v>
      </c>
      <c r="T10" s="52"/>
    </row>
    <row r="11" spans="1:21" ht="15.75" thickBot="1" x14ac:dyDescent="0.3">
      <c r="I11" s="34" t="s">
        <v>23</v>
      </c>
      <c r="J11" s="34">
        <f>J9-J10</f>
        <v>0.19187675923140546</v>
      </c>
      <c r="L11" s="38" t="s">
        <v>24</v>
      </c>
      <c r="M11" s="13">
        <v>-172.24113104037448</v>
      </c>
      <c r="N11" s="14" t="s">
        <v>25</v>
      </c>
      <c r="O11" s="9">
        <v>-172.04632183181604</v>
      </c>
    </row>
    <row r="12" spans="1:21" x14ac:dyDescent="0.25">
      <c r="I12" s="9"/>
      <c r="J12" s="9"/>
      <c r="L12" s="38" t="s">
        <v>26</v>
      </c>
      <c r="M12" s="13">
        <v>-19.198277263425055</v>
      </c>
      <c r="N12" s="14" t="s">
        <v>27</v>
      </c>
      <c r="O12" s="9">
        <v>3.4560182923276135</v>
      </c>
    </row>
    <row r="13" spans="1:21" ht="15.75" thickBot="1" x14ac:dyDescent="0.3">
      <c r="I13" s="9"/>
      <c r="J13" s="9"/>
      <c r="L13" s="39" t="s">
        <v>15</v>
      </c>
      <c r="M13" s="16">
        <f>SUM(M85:M149)</f>
        <v>966.74213925138338</v>
      </c>
      <c r="N13" s="15" t="s">
        <v>15</v>
      </c>
      <c r="O13" s="37">
        <f>SUM(O85:O149)</f>
        <v>3579.2697007902102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13521</v>
      </c>
      <c r="D20" s="17">
        <v>11236</v>
      </c>
      <c r="E20" s="17">
        <v>12977</v>
      </c>
      <c r="F20" s="17">
        <v>15292</v>
      </c>
      <c r="G20" s="24"/>
      <c r="H20" s="7"/>
      <c r="I20" s="25">
        <f t="shared" ref="I20:J51" si="0">C20-E20</f>
        <v>544</v>
      </c>
      <c r="J20" s="24">
        <f t="shared" si="0"/>
        <v>-4056</v>
      </c>
      <c r="K20" s="7"/>
      <c r="L20" s="25">
        <f>$M$3*SIN(2*PI()/$M$4*(AA20+$M$5))+$M$6</f>
        <v>536.84024289825209</v>
      </c>
      <c r="M20" s="17">
        <f t="shared" ref="M20:M83" si="1">(I20-L20)^2</f>
        <v>51.262121756029693</v>
      </c>
      <c r="N20" s="17">
        <f>$O$3*COS(2*PI()/$O$4*(AA20+$O$5))+$O$6</f>
        <v>-4050.9816197453342</v>
      </c>
      <c r="O20" s="24">
        <f t="shared" ref="O20:O83" si="2">(J20-N20)^2</f>
        <v>25.184140380419294</v>
      </c>
      <c r="P20" s="7"/>
      <c r="Q20" s="25">
        <f>I20-$J$4</f>
        <v>563.0051078850056</v>
      </c>
      <c r="R20" s="24">
        <f>J20-$J$3</f>
        <v>-4059.4621253105488</v>
      </c>
      <c r="S20" s="7"/>
      <c r="T20" s="25">
        <f>Q20/$J$7</f>
        <v>-0.13725269562568562</v>
      </c>
      <c r="U20" s="24">
        <f>R20/$J$6</f>
        <v>-0.99319529198391887</v>
      </c>
      <c r="V20" s="7"/>
      <c r="W20" s="25">
        <f>(T20-U20*SIN(-$J$11*PI()/180))/(COS(-$J$11*PI()/180))</f>
        <v>-0.14057957075609795</v>
      </c>
      <c r="X20" s="24">
        <f>IF(MOD(ATAN2(U20,W20)*180/PI()-$J$9+360,360)&gt;5,MOD(ATAN2(U20,W20)*180/PI()-$J$9+360,360)-360,MOD(ATAN2(U20,W20)*180/PI()-$J$9+360,360))</f>
        <v>0.12174284921820799</v>
      </c>
      <c r="Y20" s="7"/>
      <c r="Z20" s="25">
        <f>I159</f>
        <v>11</v>
      </c>
      <c r="AA20" s="17">
        <f>360/40000*Z20</f>
        <v>9.8999999999999991E-2</v>
      </c>
      <c r="AB20" s="24">
        <f>AA20*PI()/180</f>
        <v>1.727875959474386E-3</v>
      </c>
      <c r="AC20" s="17">
        <f>X20-AA20</f>
        <v>2.2742849218208003E-2</v>
      </c>
      <c r="AD20" s="17">
        <f ca="1">INDIRECT("AC"&amp;AE20)-AC20</f>
        <v>-0.13386826711750133</v>
      </c>
      <c r="AE20" s="17">
        <v>149</v>
      </c>
    </row>
    <row r="21" spans="1:31" s="17" customFormat="1" x14ac:dyDescent="0.25">
      <c r="A21" s="17">
        <v>1</v>
      </c>
      <c r="B21" s="17">
        <v>629</v>
      </c>
      <c r="C21" s="17">
        <v>13713</v>
      </c>
      <c r="D21" s="17">
        <v>11276</v>
      </c>
      <c r="E21" s="17">
        <v>12781</v>
      </c>
      <c r="F21" s="17">
        <v>15259</v>
      </c>
      <c r="G21" s="24"/>
      <c r="H21" s="7"/>
      <c r="I21" s="25">
        <f t="shared" si="0"/>
        <v>932</v>
      </c>
      <c r="J21" s="24">
        <f t="shared" si="0"/>
        <v>-3983</v>
      </c>
      <c r="K21" s="7"/>
      <c r="L21" s="25">
        <f t="shared" ref="L21:L84" si="3">$M$3*SIN(2*PI()/$M$4*(AA21+$M$5))+$M$6</f>
        <v>935.82174724794572</v>
      </c>
      <c r="M21" s="17">
        <f t="shared" si="1"/>
        <v>14.605752027180706</v>
      </c>
      <c r="N21" s="17">
        <f t="shared" ref="N21:N84" si="4">$O$3*COS(2*PI()/$O$4*(AA21+$O$5))+$O$6</f>
        <v>-3975.1049028614316</v>
      </c>
      <c r="O21" s="24">
        <f t="shared" si="2"/>
        <v>62.332558827431207</v>
      </c>
      <c r="P21" s="7"/>
      <c r="Q21" s="25">
        <f t="shared" ref="Q21:Q84" si="5">I21-$J$4</f>
        <v>951.0051078850056</v>
      </c>
      <c r="R21" s="24">
        <f t="shared" ref="R21:R84" si="6">J21-$J$3</f>
        <v>-3986.4621253105488</v>
      </c>
      <c r="S21" s="7"/>
      <c r="T21" s="25">
        <f t="shared" ref="T21:T84" si="7">Q21/$J$7</f>
        <v>-0.23184161703497988</v>
      </c>
      <c r="U21" s="24">
        <f t="shared" ref="U21:U84" si="8">R21/$J$6</f>
        <v>-0.97533498091887116</v>
      </c>
      <c r="V21" s="7"/>
      <c r="W21" s="25">
        <f t="shared" ref="W21:W84" si="9">(T21-U21*SIN(-$J$11*PI()/180))/(COS(-$J$11*PI()/180))</f>
        <v>-0.23510921029183085</v>
      </c>
      <c r="X21" s="24">
        <f t="shared" ref="X21:X83" si="10">MOD(ATAN2(U21,W21)*180/PI()-$J$9+360,360)</f>
        <v>5.6183236970960593</v>
      </c>
      <c r="Y21" s="7"/>
      <c r="Z21" s="25">
        <f t="shared" ref="Z21:Z84" si="11">B21</f>
        <v>629</v>
      </c>
      <c r="AA21" s="17">
        <f>360/40000*Z21+AA20</f>
        <v>5.76</v>
      </c>
      <c r="AB21" s="24">
        <f t="shared" ref="AB21:AB84" si="12">AA21*PI()/180</f>
        <v>0.10053096491487339</v>
      </c>
      <c r="AC21" s="17">
        <f t="shared" ref="AC21:AC84" si="13">X21-AA21</f>
        <v>-0.14167630290394051</v>
      </c>
      <c r="AD21" s="17">
        <f t="shared" ref="AD21:AD83" ca="1" si="14">INDIRECT("AC"&amp;AE21)-AC21</f>
        <v>5.3592857755097256E-2</v>
      </c>
      <c r="AE21" s="17">
        <v>148</v>
      </c>
    </row>
    <row r="22" spans="1:31" s="17" customFormat="1" x14ac:dyDescent="0.25">
      <c r="A22" s="17">
        <v>2</v>
      </c>
      <c r="B22" s="17">
        <v>637</v>
      </c>
      <c r="C22" s="17">
        <v>13920</v>
      </c>
      <c r="D22" s="17">
        <v>11344</v>
      </c>
      <c r="E22" s="17">
        <v>12595</v>
      </c>
      <c r="F22" s="17">
        <v>15213</v>
      </c>
      <c r="G22" s="24"/>
      <c r="H22" s="7"/>
      <c r="I22" s="25">
        <f t="shared" si="0"/>
        <v>1325</v>
      </c>
      <c r="J22" s="24">
        <f t="shared" si="0"/>
        <v>-3869</v>
      </c>
      <c r="K22" s="7"/>
      <c r="L22" s="25">
        <f t="shared" si="3"/>
        <v>1330.3653324437557</v>
      </c>
      <c r="M22" s="17">
        <f t="shared" si="1"/>
        <v>28.786792232017866</v>
      </c>
      <c r="N22" s="17">
        <f>$O$3*COS(2*PI()/$O$4*(AA22+$O$5))+$O$6</f>
        <v>-3858.702091025647</v>
      </c>
      <c r="O22" s="24">
        <f>(J22-N22)^2</f>
        <v>106.04692924406108</v>
      </c>
      <c r="P22" s="7"/>
      <c r="Q22" s="25">
        <f t="shared" si="5"/>
        <v>1344.0051078850056</v>
      </c>
      <c r="R22" s="24">
        <f t="shared" si="6"/>
        <v>-3872.4621253105488</v>
      </c>
      <c r="S22" s="7"/>
      <c r="T22" s="25">
        <f t="shared" si="7"/>
        <v>-0.32764946784387844</v>
      </c>
      <c r="U22" s="24">
        <f t="shared" si="8"/>
        <v>-0.94744353624194733</v>
      </c>
      <c r="V22" s="7"/>
      <c r="W22" s="25">
        <f t="shared" si="9"/>
        <v>-0.33082419286193299</v>
      </c>
      <c r="X22" s="24">
        <f t="shared" si="10"/>
        <v>11.313415309332527</v>
      </c>
      <c r="Y22" s="7"/>
      <c r="Z22" s="25">
        <f t="shared" si="11"/>
        <v>637</v>
      </c>
      <c r="AA22" s="17">
        <f t="shared" ref="AA22:AA85" si="15">360/40000*Z22+AA21</f>
        <v>11.492999999999999</v>
      </c>
      <c r="AB22" s="24">
        <f t="shared" si="12"/>
        <v>0.20059069093170825</v>
      </c>
      <c r="AC22" s="17">
        <f t="shared" si="13"/>
        <v>-0.17958469066747185</v>
      </c>
      <c r="AD22" s="17">
        <f t="shared" ca="1" si="14"/>
        <v>0.1163030021285536</v>
      </c>
      <c r="AE22" s="17">
        <v>147</v>
      </c>
    </row>
    <row r="23" spans="1:31" s="17" customFormat="1" x14ac:dyDescent="0.25">
      <c r="A23" s="17">
        <v>3</v>
      </c>
      <c r="B23" s="17">
        <v>641</v>
      </c>
      <c r="C23" s="17">
        <v>14105</v>
      </c>
      <c r="D23" s="17">
        <v>11413</v>
      </c>
      <c r="E23" s="17">
        <v>12391</v>
      </c>
      <c r="F23" s="17">
        <v>15117</v>
      </c>
      <c r="G23" s="24"/>
      <c r="H23" s="7"/>
      <c r="I23" s="25">
        <f t="shared" si="0"/>
        <v>1714</v>
      </c>
      <c r="J23" s="24">
        <f t="shared" si="0"/>
        <v>-3704</v>
      </c>
      <c r="K23" s="7"/>
      <c r="L23" s="25">
        <f t="shared" si="3"/>
        <v>1713.7458683523321</v>
      </c>
      <c r="M23" s="17">
        <f t="shared" si="1"/>
        <v>6.4582894346411068E-2</v>
      </c>
      <c r="N23" s="17">
        <f t="shared" si="4"/>
        <v>-3702.5568033188847</v>
      </c>
      <c r="O23" s="24">
        <f t="shared" si="2"/>
        <v>2.0828166603822056</v>
      </c>
      <c r="P23" s="7"/>
      <c r="Q23" s="25">
        <f t="shared" si="5"/>
        <v>1733.0051078850056</v>
      </c>
      <c r="R23" s="24">
        <f t="shared" si="6"/>
        <v>-3707.4621253105488</v>
      </c>
      <c r="S23" s="7"/>
      <c r="T23" s="25">
        <f t="shared" si="7"/>
        <v>-0.42248217513309355</v>
      </c>
      <c r="U23" s="24">
        <f t="shared" si="8"/>
        <v>-0.90707433999903131</v>
      </c>
      <c r="V23" s="7"/>
      <c r="W23" s="25">
        <f t="shared" si="9"/>
        <v>-0.42552223978027298</v>
      </c>
      <c r="X23" s="24">
        <f t="shared" si="10"/>
        <v>17.197439510938352</v>
      </c>
      <c r="Y23" s="7"/>
      <c r="Z23" s="25">
        <f t="shared" si="11"/>
        <v>641</v>
      </c>
      <c r="AA23" s="17">
        <f t="shared" si="15"/>
        <v>17.261999999999997</v>
      </c>
      <c r="AB23" s="24">
        <f t="shared" si="12"/>
        <v>0.30127873547926109</v>
      </c>
      <c r="AC23" s="17">
        <f t="shared" si="13"/>
        <v>-6.4560489061644688E-2</v>
      </c>
      <c r="AD23" s="17">
        <f t="shared" ca="1" si="14"/>
        <v>-7.9921562354211773E-2</v>
      </c>
      <c r="AE23" s="17">
        <v>146</v>
      </c>
    </row>
    <row r="24" spans="1:31" s="17" customFormat="1" x14ac:dyDescent="0.25">
      <c r="A24" s="17">
        <v>4</v>
      </c>
      <c r="B24" s="17">
        <v>611</v>
      </c>
      <c r="C24" s="17">
        <v>14286</v>
      </c>
      <c r="D24" s="17">
        <v>11512</v>
      </c>
      <c r="E24" s="17">
        <v>12225</v>
      </c>
      <c r="F24" s="17">
        <v>15034</v>
      </c>
      <c r="G24" s="24"/>
      <c r="H24" s="7"/>
      <c r="I24" s="25">
        <f t="shared" si="0"/>
        <v>2061</v>
      </c>
      <c r="J24" s="24">
        <f t="shared" si="0"/>
        <v>-3522</v>
      </c>
      <c r="K24" s="7"/>
      <c r="L24" s="25">
        <f t="shared" si="3"/>
        <v>2062.8908751064205</v>
      </c>
      <c r="M24" s="17">
        <f t="shared" si="1"/>
        <v>3.5754086680806645</v>
      </c>
      <c r="N24" s="17">
        <f t="shared" si="4"/>
        <v>-3518.7335239846498</v>
      </c>
      <c r="O24" s="24">
        <f t="shared" si="2"/>
        <v>10.669865558858353</v>
      </c>
      <c r="P24" s="7"/>
      <c r="Q24" s="25">
        <f t="shared" si="5"/>
        <v>2080.0051078850056</v>
      </c>
      <c r="R24" s="24">
        <f t="shared" si="6"/>
        <v>-3525.4621253105488</v>
      </c>
      <c r="S24" s="7"/>
      <c r="T24" s="25">
        <f t="shared" si="7"/>
        <v>-0.50707587546563249</v>
      </c>
      <c r="U24" s="24">
        <f t="shared" si="8"/>
        <v>-0.8625458932341179</v>
      </c>
      <c r="V24" s="7"/>
      <c r="W24" s="25">
        <f t="shared" si="9"/>
        <v>-0.50996729343843206</v>
      </c>
      <c r="X24" s="24">
        <f t="shared" si="10"/>
        <v>22.658522286261302</v>
      </c>
      <c r="Y24" s="7"/>
      <c r="Z24" s="25">
        <f t="shared" si="11"/>
        <v>611</v>
      </c>
      <c r="AA24" s="17">
        <f t="shared" si="15"/>
        <v>22.760999999999996</v>
      </c>
      <c r="AB24" s="24">
        <f t="shared" si="12"/>
        <v>0.39725439104642929</v>
      </c>
      <c r="AC24" s="17">
        <f t="shared" si="13"/>
        <v>-0.10247771373869341</v>
      </c>
      <c r="AD24" s="17">
        <f t="shared" ca="1" si="14"/>
        <v>8.442821688523594E-2</v>
      </c>
      <c r="AE24" s="17">
        <v>145</v>
      </c>
    </row>
    <row r="25" spans="1:31" s="17" customFormat="1" x14ac:dyDescent="0.25">
      <c r="A25" s="17">
        <v>5</v>
      </c>
      <c r="B25" s="17">
        <v>611</v>
      </c>
      <c r="C25" s="17">
        <v>14443</v>
      </c>
      <c r="D25" s="17">
        <v>11616</v>
      </c>
      <c r="E25" s="17">
        <v>12052</v>
      </c>
      <c r="F25" s="17">
        <v>14919</v>
      </c>
      <c r="G25" s="24"/>
      <c r="H25" s="7"/>
      <c r="I25" s="25">
        <f t="shared" si="0"/>
        <v>2391</v>
      </c>
      <c r="J25" s="24">
        <f t="shared" si="0"/>
        <v>-3303</v>
      </c>
      <c r="K25" s="7"/>
      <c r="L25" s="25">
        <f t="shared" si="3"/>
        <v>2392.8635411361715</v>
      </c>
      <c r="M25" s="17">
        <f t="shared" si="1"/>
        <v>3.4727855662034925</v>
      </c>
      <c r="N25" s="17">
        <f t="shared" si="4"/>
        <v>-3302.4790742315649</v>
      </c>
      <c r="O25" s="24">
        <f t="shared" si="2"/>
        <v>0.27136365621966113</v>
      </c>
      <c r="P25" s="7"/>
      <c r="Q25" s="25">
        <f t="shared" si="5"/>
        <v>2410.0051078850056</v>
      </c>
      <c r="R25" s="24">
        <f t="shared" si="6"/>
        <v>-3306.4621253105488</v>
      </c>
      <c r="S25" s="7"/>
      <c r="T25" s="25">
        <f t="shared" si="7"/>
        <v>-0.58752521583951678</v>
      </c>
      <c r="U25" s="24">
        <f t="shared" si="8"/>
        <v>-0.80896496003897478</v>
      </c>
      <c r="V25" s="7"/>
      <c r="W25" s="25">
        <f t="shared" si="9"/>
        <v>-0.59023764808330792</v>
      </c>
      <c r="X25" s="24">
        <f t="shared" si="10"/>
        <v>28.180725741844412</v>
      </c>
      <c r="Y25" s="7"/>
      <c r="Z25" s="25">
        <f t="shared" si="11"/>
        <v>611</v>
      </c>
      <c r="AA25" s="17">
        <f t="shared" si="15"/>
        <v>28.259999999999994</v>
      </c>
      <c r="AB25" s="24">
        <f t="shared" si="12"/>
        <v>0.49323004661359743</v>
      </c>
      <c r="AC25" s="17">
        <f t="shared" si="13"/>
        <v>-7.9274258155582089E-2</v>
      </c>
      <c r="AD25" s="17">
        <f t="shared" ca="1" si="14"/>
        <v>-2.3529267783608532E-3</v>
      </c>
      <c r="AE25" s="17">
        <v>144</v>
      </c>
    </row>
    <row r="26" spans="1:31" s="17" customFormat="1" x14ac:dyDescent="0.25">
      <c r="A26" s="17">
        <v>6</v>
      </c>
      <c r="B26" s="17">
        <v>617</v>
      </c>
      <c r="C26" s="17">
        <v>14598</v>
      </c>
      <c r="D26" s="17">
        <v>11741</v>
      </c>
      <c r="E26" s="17">
        <v>11902</v>
      </c>
      <c r="F26" s="17">
        <v>14799</v>
      </c>
      <c r="G26" s="24"/>
      <c r="H26" s="7"/>
      <c r="I26" s="25">
        <f t="shared" si="0"/>
        <v>2696</v>
      </c>
      <c r="J26" s="24">
        <f t="shared" si="0"/>
        <v>-3058</v>
      </c>
      <c r="K26" s="7"/>
      <c r="L26" s="25">
        <f t="shared" si="3"/>
        <v>2703.5273215493567</v>
      </c>
      <c r="M26" s="17">
        <f t="shared" si="1"/>
        <v>56.660569707409103</v>
      </c>
      <c r="N26" s="17">
        <f t="shared" si="4"/>
        <v>-3053.2185134170481</v>
      </c>
      <c r="O26" s="24">
        <f t="shared" si="2"/>
        <v>22.862613942948624</v>
      </c>
      <c r="P26" s="7"/>
      <c r="Q26" s="25">
        <f t="shared" si="5"/>
        <v>2715.0051078850056</v>
      </c>
      <c r="R26" s="24">
        <f t="shared" si="6"/>
        <v>-3061.4621253105488</v>
      </c>
      <c r="S26" s="7"/>
      <c r="T26" s="25">
        <f t="shared" si="7"/>
        <v>-0.66187990921537954</v>
      </c>
      <c r="U26" s="24">
        <f t="shared" si="8"/>
        <v>-0.74902282016312971</v>
      </c>
      <c r="V26" s="7"/>
      <c r="W26" s="25">
        <f t="shared" si="9"/>
        <v>-0.66439201854911079</v>
      </c>
      <c r="X26" s="24">
        <f t="shared" si="10"/>
        <v>33.638859702266302</v>
      </c>
      <c r="Y26" s="7"/>
      <c r="Z26" s="25">
        <f t="shared" si="11"/>
        <v>617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-0.17414029773369322</v>
      </c>
      <c r="AD26" s="17">
        <f t="shared" ca="1" si="14"/>
        <v>0.10212468227965132</v>
      </c>
      <c r="AE26" s="17">
        <v>143</v>
      </c>
    </row>
    <row r="27" spans="1:31" s="17" customFormat="1" x14ac:dyDescent="0.25">
      <c r="A27" s="17">
        <v>7</v>
      </c>
      <c r="B27" s="17">
        <v>624</v>
      </c>
      <c r="C27" s="17">
        <v>14752</v>
      </c>
      <c r="D27" s="17">
        <v>11885</v>
      </c>
      <c r="E27" s="17">
        <v>11761</v>
      </c>
      <c r="F27" s="17">
        <v>14662</v>
      </c>
      <c r="G27" s="24"/>
      <c r="H27" s="7"/>
      <c r="I27" s="25">
        <f t="shared" si="0"/>
        <v>2991</v>
      </c>
      <c r="J27" s="24">
        <f t="shared" si="0"/>
        <v>-2777</v>
      </c>
      <c r="K27" s="7"/>
      <c r="L27" s="25">
        <f t="shared" si="3"/>
        <v>2991.7013561755934</v>
      </c>
      <c r="M27" s="17">
        <f t="shared" si="1"/>
        <v>0.49190048504306477</v>
      </c>
      <c r="N27" s="17">
        <f t="shared" si="4"/>
        <v>-2771.9496576846864</v>
      </c>
      <c r="O27" s="24">
        <f t="shared" si="2"/>
        <v>25.505957501847419</v>
      </c>
      <c r="P27" s="7"/>
      <c r="Q27" s="25">
        <f t="shared" si="5"/>
        <v>3010.0051078850056</v>
      </c>
      <c r="R27" s="24">
        <f t="shared" si="6"/>
        <v>-2780.4621253105488</v>
      </c>
      <c r="S27" s="7"/>
      <c r="T27" s="25">
        <f t="shared" si="7"/>
        <v>-0.73379674379203363</v>
      </c>
      <c r="U27" s="24">
        <f t="shared" si="8"/>
        <v>-0.68027285565246665</v>
      </c>
      <c r="V27" s="7"/>
      <c r="W27" s="25">
        <f t="shared" si="9"/>
        <v>-0.7360790200766828</v>
      </c>
      <c r="X27" s="24">
        <f t="shared" si="10"/>
        <v>39.321821706210471</v>
      </c>
      <c r="Y27" s="7"/>
      <c r="Z27" s="25">
        <f t="shared" si="11"/>
        <v>624</v>
      </c>
      <c r="AA27" s="17">
        <f t="shared" si="15"/>
        <v>39.428999999999995</v>
      </c>
      <c r="AB27" s="24">
        <f t="shared" si="12"/>
        <v>0.68816587076884406</v>
      </c>
      <c r="AC27" s="17">
        <f t="shared" si="13"/>
        <v>-0.10717829378952359</v>
      </c>
      <c r="AD27" s="17">
        <f t="shared" ca="1" si="14"/>
        <v>9.2429830329272988E-2</v>
      </c>
      <c r="AE27" s="17">
        <v>142</v>
      </c>
    </row>
    <row r="28" spans="1:31" s="17" customFormat="1" x14ac:dyDescent="0.25">
      <c r="A28" s="17">
        <v>8</v>
      </c>
      <c r="B28" s="17">
        <v>630</v>
      </c>
      <c r="C28" s="17">
        <v>14868</v>
      </c>
      <c r="D28" s="17">
        <v>12035</v>
      </c>
      <c r="E28" s="17">
        <v>11616</v>
      </c>
      <c r="F28" s="17">
        <v>14489</v>
      </c>
      <c r="G28" s="24"/>
      <c r="H28" s="7"/>
      <c r="I28" s="25">
        <f t="shared" si="0"/>
        <v>3252</v>
      </c>
      <c r="J28" s="24">
        <f t="shared" si="0"/>
        <v>-2454</v>
      </c>
      <c r="K28" s="7"/>
      <c r="L28" s="25">
        <f t="shared" si="3"/>
        <v>3253.3014632177233</v>
      </c>
      <c r="M28" s="17">
        <f t="shared" si="1"/>
        <v>1.6938065070866</v>
      </c>
      <c r="N28" s="17">
        <f t="shared" si="4"/>
        <v>-2460.9468731151055</v>
      </c>
      <c r="O28" s="24">
        <f t="shared" si="2"/>
        <v>48.259046077375842</v>
      </c>
      <c r="P28" s="7"/>
      <c r="Q28" s="25">
        <f t="shared" si="5"/>
        <v>3271.0051078850056</v>
      </c>
      <c r="R28" s="24">
        <f t="shared" si="6"/>
        <v>-2457.4621253105488</v>
      </c>
      <c r="S28" s="7"/>
      <c r="T28" s="25">
        <f t="shared" si="7"/>
        <v>-0.79742485845137845</v>
      </c>
      <c r="U28" s="24">
        <f t="shared" si="8"/>
        <v>-0.60124709573451574</v>
      </c>
      <c r="V28" s="7"/>
      <c r="W28" s="25">
        <f t="shared" si="9"/>
        <v>-0.79944284266094068</v>
      </c>
      <c r="X28" s="24">
        <f t="shared" si="10"/>
        <v>45.119267434956669</v>
      </c>
      <c r="Y28" s="7"/>
      <c r="Z28" s="25">
        <f t="shared" si="11"/>
        <v>630</v>
      </c>
      <c r="AA28" s="17">
        <f t="shared" si="15"/>
        <v>45.098999999999997</v>
      </c>
      <c r="AB28" s="24">
        <f t="shared" si="12"/>
        <v>0.78712603935692249</v>
      </c>
      <c r="AC28" s="17">
        <f t="shared" si="13"/>
        <v>2.0267434956672048E-2</v>
      </c>
      <c r="AD28" s="17">
        <f t="shared" ca="1" si="14"/>
        <v>-7.94923949317905E-3</v>
      </c>
      <c r="AE28" s="17">
        <v>141</v>
      </c>
    </row>
    <row r="29" spans="1:31" s="17" customFormat="1" x14ac:dyDescent="0.25">
      <c r="A29" s="17">
        <v>9</v>
      </c>
      <c r="B29" s="17">
        <v>629</v>
      </c>
      <c r="C29" s="17">
        <v>14991</v>
      </c>
      <c r="D29" s="17">
        <v>12208</v>
      </c>
      <c r="E29" s="17">
        <v>11511</v>
      </c>
      <c r="F29" s="17">
        <v>14329</v>
      </c>
      <c r="G29" s="24"/>
      <c r="H29" s="7"/>
      <c r="I29" s="25">
        <f t="shared" si="0"/>
        <v>3480</v>
      </c>
      <c r="J29" s="24">
        <f t="shared" si="0"/>
        <v>-2121</v>
      </c>
      <c r="K29" s="7"/>
      <c r="L29" s="25">
        <f t="shared" si="3"/>
        <v>3482.5260256275596</v>
      </c>
      <c r="M29" s="17">
        <f t="shared" si="1"/>
        <v>6.3808054710881112</v>
      </c>
      <c r="N29" s="17">
        <f t="shared" si="4"/>
        <v>-2126.3699724561584</v>
      </c>
      <c r="O29" s="24">
        <f t="shared" si="2"/>
        <v>28.836604179899808</v>
      </c>
      <c r="P29" s="7"/>
      <c r="Q29" s="25">
        <f t="shared" si="5"/>
        <v>3499.0051078850056</v>
      </c>
      <c r="R29" s="24">
        <f t="shared" si="6"/>
        <v>-2124.4621253105488</v>
      </c>
      <c r="S29" s="7"/>
      <c r="T29" s="25">
        <f t="shared" si="7"/>
        <v>-0.85300803907333489</v>
      </c>
      <c r="U29" s="24">
        <f t="shared" si="8"/>
        <v>-0.51977471786244889</v>
      </c>
      <c r="V29" s="7"/>
      <c r="W29" s="25">
        <f t="shared" si="9"/>
        <v>-0.85475349263209399</v>
      </c>
      <c r="X29" s="24">
        <f t="shared" si="10"/>
        <v>50.761717035295533</v>
      </c>
      <c r="Y29" s="7"/>
      <c r="Z29" s="25">
        <f t="shared" si="11"/>
        <v>629</v>
      </c>
      <c r="AA29" s="17">
        <f t="shared" si="15"/>
        <v>50.76</v>
      </c>
      <c r="AB29" s="24">
        <f t="shared" si="12"/>
        <v>0.88592912831232162</v>
      </c>
      <c r="AC29" s="17">
        <f t="shared" si="13"/>
        <v>1.7170352955346857E-3</v>
      </c>
      <c r="AD29" s="17">
        <f t="shared" ca="1" si="14"/>
        <v>6.8392776315334913E-2</v>
      </c>
      <c r="AE29" s="17">
        <v>140</v>
      </c>
    </row>
    <row r="30" spans="1:31" s="17" customFormat="1" x14ac:dyDescent="0.25">
      <c r="A30" s="17">
        <v>10</v>
      </c>
      <c r="B30" s="17">
        <v>645</v>
      </c>
      <c r="C30" s="17">
        <v>15098</v>
      </c>
      <c r="D30" s="17">
        <v>12390</v>
      </c>
      <c r="E30" s="17">
        <v>11409</v>
      </c>
      <c r="F30" s="17">
        <v>14151</v>
      </c>
      <c r="G30" s="24"/>
      <c r="H30" s="7"/>
      <c r="I30" s="25">
        <f t="shared" si="0"/>
        <v>3689</v>
      </c>
      <c r="J30" s="24">
        <f t="shared" si="0"/>
        <v>-1761</v>
      </c>
      <c r="K30" s="7"/>
      <c r="L30" s="25">
        <f t="shared" si="3"/>
        <v>3682.0754499362411</v>
      </c>
      <c r="M30" s="17">
        <f t="shared" si="1"/>
        <v>47.949393585503984</v>
      </c>
      <c r="N30" s="17">
        <f t="shared" si="4"/>
        <v>-1761.7305070247724</v>
      </c>
      <c r="O30" s="24">
        <f t="shared" si="2"/>
        <v>0.53364051324175166</v>
      </c>
      <c r="P30" s="7"/>
      <c r="Q30" s="25">
        <f t="shared" si="5"/>
        <v>3708.0051078850056</v>
      </c>
      <c r="R30" s="24">
        <f t="shared" si="6"/>
        <v>-1764.4621253105486</v>
      </c>
      <c r="S30" s="7"/>
      <c r="T30" s="25">
        <f t="shared" si="7"/>
        <v>-0.90395928797679492</v>
      </c>
      <c r="U30" s="24">
        <f t="shared" si="8"/>
        <v>-0.43169647151426832</v>
      </c>
      <c r="V30" s="7"/>
      <c r="W30" s="25">
        <f t="shared" si="9"/>
        <v>-0.90541006255956591</v>
      </c>
      <c r="X30" s="24">
        <f t="shared" si="10"/>
        <v>56.5738091658028</v>
      </c>
      <c r="Y30" s="7"/>
      <c r="Z30" s="25">
        <f t="shared" si="11"/>
        <v>645</v>
      </c>
      <c r="AA30" s="17">
        <f t="shared" si="15"/>
        <v>56.564999999999998</v>
      </c>
      <c r="AB30" s="24">
        <f t="shared" si="12"/>
        <v>0.98724549139059248</v>
      </c>
      <c r="AC30" s="17">
        <f t="shared" si="13"/>
        <v>8.8091658028019992E-3</v>
      </c>
      <c r="AD30" s="17">
        <f t="shared" ca="1" si="14"/>
        <v>5.4837137482607545E-2</v>
      </c>
      <c r="AE30" s="17">
        <v>139</v>
      </c>
    </row>
    <row r="31" spans="1:31" s="17" customFormat="1" x14ac:dyDescent="0.25">
      <c r="A31" s="17">
        <v>11</v>
      </c>
      <c r="B31" s="17">
        <v>622</v>
      </c>
      <c r="C31" s="17">
        <v>15165</v>
      </c>
      <c r="D31" s="17">
        <v>12569</v>
      </c>
      <c r="E31" s="17">
        <v>11326</v>
      </c>
      <c r="F31" s="17">
        <v>13961</v>
      </c>
      <c r="G31" s="24"/>
      <c r="H31" s="7"/>
      <c r="I31" s="25">
        <f t="shared" si="0"/>
        <v>3839</v>
      </c>
      <c r="J31" s="24">
        <f t="shared" si="0"/>
        <v>-1392</v>
      </c>
      <c r="K31" s="7"/>
      <c r="L31" s="25">
        <f t="shared" si="3"/>
        <v>3838.5558243027895</v>
      </c>
      <c r="M31" s="17">
        <f t="shared" si="1"/>
        <v>0.19729204999246888</v>
      </c>
      <c r="N31" s="17">
        <f t="shared" si="4"/>
        <v>-1392.8962269867241</v>
      </c>
      <c r="O31" s="24">
        <f t="shared" si="2"/>
        <v>0.80322281173248722</v>
      </c>
      <c r="P31" s="7"/>
      <c r="Q31" s="25">
        <f t="shared" si="5"/>
        <v>3858.0051078850056</v>
      </c>
      <c r="R31" s="24">
        <f t="shared" si="6"/>
        <v>-1395.4621253105486</v>
      </c>
      <c r="S31" s="7"/>
      <c r="T31" s="25">
        <f t="shared" si="7"/>
        <v>-0.94052716996492414</v>
      </c>
      <c r="U31" s="24">
        <f t="shared" si="8"/>
        <v>-0.34141626900738331</v>
      </c>
      <c r="V31" s="7"/>
      <c r="W31" s="25">
        <f t="shared" si="9"/>
        <v>-0.94167581079939722</v>
      </c>
      <c r="X31" s="24">
        <f t="shared" si="10"/>
        <v>62.136716211294413</v>
      </c>
      <c r="Y31" s="7"/>
      <c r="Z31" s="25">
        <f t="shared" si="11"/>
        <v>622</v>
      </c>
      <c r="AA31" s="17">
        <f t="shared" si="15"/>
        <v>62.162999999999997</v>
      </c>
      <c r="AB31" s="24">
        <f t="shared" si="12"/>
        <v>1.0849490229172349</v>
      </c>
      <c r="AC31" s="17">
        <f t="shared" si="13"/>
        <v>-2.6283788705583788E-2</v>
      </c>
      <c r="AD31" s="17">
        <f t="shared" ca="1" si="14"/>
        <v>4.4911760695740099E-2</v>
      </c>
      <c r="AE31" s="17">
        <v>138</v>
      </c>
    </row>
    <row r="32" spans="1:31" s="17" customFormat="1" x14ac:dyDescent="0.25">
      <c r="A32" s="17">
        <v>12</v>
      </c>
      <c r="B32" s="17">
        <v>628</v>
      </c>
      <c r="C32" s="17">
        <v>15224</v>
      </c>
      <c r="D32" s="17">
        <v>12760</v>
      </c>
      <c r="E32" s="17">
        <v>11266</v>
      </c>
      <c r="F32" s="17">
        <v>13765</v>
      </c>
      <c r="G32" s="24"/>
      <c r="H32" s="7"/>
      <c r="I32" s="25">
        <f t="shared" si="0"/>
        <v>3958</v>
      </c>
      <c r="J32" s="24">
        <f t="shared" si="0"/>
        <v>-1005</v>
      </c>
      <c r="K32" s="7"/>
      <c r="L32" s="25">
        <f t="shared" si="3"/>
        <v>3959.1914709373882</v>
      </c>
      <c r="M32" s="17">
        <f t="shared" si="1"/>
        <v>1.4196029946407238</v>
      </c>
      <c r="N32" s="17">
        <f t="shared" si="4"/>
        <v>-1006.99849626198</v>
      </c>
      <c r="O32" s="24">
        <f t="shared" si="2"/>
        <v>3.9939873091480105</v>
      </c>
      <c r="P32" s="7"/>
      <c r="Q32" s="25">
        <f t="shared" si="5"/>
        <v>3977.0051078850056</v>
      </c>
      <c r="R32" s="24">
        <f t="shared" si="6"/>
        <v>-1008.4621253105487</v>
      </c>
      <c r="S32" s="7"/>
      <c r="T32" s="25">
        <f t="shared" si="7"/>
        <v>-0.96953768967550669</v>
      </c>
      <c r="U32" s="24">
        <f t="shared" si="8"/>
        <v>-0.24673215418308933</v>
      </c>
      <c r="V32" s="7"/>
      <c r="W32" s="25">
        <f t="shared" si="9"/>
        <v>-0.97036940614922529</v>
      </c>
      <c r="X32" s="24">
        <f t="shared" si="10"/>
        <v>67.799389323860623</v>
      </c>
      <c r="Y32" s="7"/>
      <c r="Z32" s="25">
        <f t="shared" si="11"/>
        <v>628</v>
      </c>
      <c r="AA32" s="17">
        <f t="shared" si="15"/>
        <v>67.814999999999998</v>
      </c>
      <c r="AB32" s="24">
        <f t="shared" si="12"/>
        <v>1.1835950322399544</v>
      </c>
      <c r="AC32" s="17">
        <f t="shared" si="13"/>
        <v>-1.5610676139374391E-2</v>
      </c>
      <c r="AD32" s="17">
        <f t="shared" ca="1" si="14"/>
        <v>1.267983265418593E-2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15277</v>
      </c>
      <c r="D33" s="17">
        <v>12959</v>
      </c>
      <c r="E33" s="17">
        <v>11232</v>
      </c>
      <c r="F33" s="17">
        <v>13585</v>
      </c>
      <c r="G33" s="24"/>
      <c r="H33" s="7"/>
      <c r="I33" s="25">
        <f t="shared" si="0"/>
        <v>4045</v>
      </c>
      <c r="J33" s="24">
        <f t="shared" si="0"/>
        <v>-626</v>
      </c>
      <c r="K33" s="7"/>
      <c r="L33" s="25">
        <f t="shared" si="3"/>
        <v>4038.6137782798241</v>
      </c>
      <c r="M33" s="17">
        <f t="shared" si="1"/>
        <v>40.783827859245847</v>
      </c>
      <c r="N33" s="17">
        <f t="shared" si="4"/>
        <v>-627.1656873886941</v>
      </c>
      <c r="O33" s="24">
        <f t="shared" si="2"/>
        <v>1.3588270881604598</v>
      </c>
      <c r="P33" s="7"/>
      <c r="Q33" s="25">
        <f t="shared" si="5"/>
        <v>4064.0051078850056</v>
      </c>
      <c r="R33" s="24">
        <f t="shared" si="6"/>
        <v>-629.46212531054869</v>
      </c>
      <c r="S33" s="7"/>
      <c r="T33" s="25">
        <f t="shared" si="7"/>
        <v>-0.99074706122862166</v>
      </c>
      <c r="U33" s="24">
        <f t="shared" si="8"/>
        <v>-0.15400533372208822</v>
      </c>
      <c r="V33" s="7"/>
      <c r="W33" s="25">
        <f t="shared" si="9"/>
        <v>-0.9912683643672352</v>
      </c>
      <c r="X33" s="24">
        <f t="shared" si="10"/>
        <v>73.234477687827109</v>
      </c>
      <c r="Y33" s="7"/>
      <c r="Z33" s="25">
        <f t="shared" si="11"/>
        <v>603</v>
      </c>
      <c r="AA33" s="17">
        <f t="shared" si="15"/>
        <v>73.24199999999999</v>
      </c>
      <c r="AB33" s="24">
        <f t="shared" si="12"/>
        <v>1.2783140507456867</v>
      </c>
      <c r="AC33" s="17">
        <f t="shared" si="13"/>
        <v>-7.5223121728811293E-3</v>
      </c>
      <c r="AD33" s="17">
        <f t="shared" ca="1" si="14"/>
        <v>-7.5812466994307215E-4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15295</v>
      </c>
      <c r="D34" s="17">
        <v>13151</v>
      </c>
      <c r="E34" s="17">
        <v>11211</v>
      </c>
      <c r="F34" s="17">
        <v>13386</v>
      </c>
      <c r="G34" s="24"/>
      <c r="H34" s="7"/>
      <c r="I34" s="25">
        <f t="shared" si="0"/>
        <v>4084</v>
      </c>
      <c r="J34" s="24">
        <f t="shared" si="0"/>
        <v>-235</v>
      </c>
      <c r="K34" s="7"/>
      <c r="L34" s="25">
        <f t="shared" si="3"/>
        <v>4082.0828105195001</v>
      </c>
      <c r="M34" s="17">
        <f t="shared" si="1"/>
        <v>3.6756155041395848</v>
      </c>
      <c r="N34" s="17">
        <f t="shared" si="4"/>
        <v>-234.6140712469257</v>
      </c>
      <c r="O34" s="24">
        <f t="shared" si="2"/>
        <v>0.148941002449481</v>
      </c>
      <c r="P34" s="7"/>
      <c r="Q34" s="25">
        <f t="shared" si="5"/>
        <v>4103.0051078850056</v>
      </c>
      <c r="R34" s="24">
        <f t="shared" si="6"/>
        <v>-238.46212531054869</v>
      </c>
      <c r="S34" s="7"/>
      <c r="T34" s="25">
        <f t="shared" si="7"/>
        <v>-1.0002547105455353</v>
      </c>
      <c r="U34" s="24">
        <f t="shared" si="8"/>
        <v>-5.8342571716147748E-2</v>
      </c>
      <c r="V34" s="7"/>
      <c r="W34" s="25">
        <f t="shared" si="9"/>
        <v>-1.0004557025750789</v>
      </c>
      <c r="X34" s="24">
        <f t="shared" si="10"/>
        <v>78.727977660203464</v>
      </c>
      <c r="Y34" s="7"/>
      <c r="Z34" s="25">
        <f t="shared" si="11"/>
        <v>614</v>
      </c>
      <c r="AA34" s="17">
        <f t="shared" si="15"/>
        <v>78.767999999999986</v>
      </c>
      <c r="AB34" s="24">
        <f t="shared" si="12"/>
        <v>1.3747609452108933</v>
      </c>
      <c r="AC34" s="17">
        <f t="shared" si="13"/>
        <v>-4.0022339796522033E-2</v>
      </c>
      <c r="AD34" s="17">
        <f t="shared" ca="1" si="14"/>
        <v>5.2724943519663725E-2</v>
      </c>
      <c r="AE34" s="17">
        <v>135</v>
      </c>
    </row>
    <row r="35" spans="1:31" s="17" customFormat="1" x14ac:dyDescent="0.25">
      <c r="A35" s="17">
        <v>15</v>
      </c>
      <c r="B35" s="17">
        <v>632</v>
      </c>
      <c r="C35" s="17">
        <v>15296</v>
      </c>
      <c r="D35" s="17">
        <v>13352</v>
      </c>
      <c r="E35" s="17">
        <v>11208</v>
      </c>
      <c r="F35" s="17">
        <v>13185</v>
      </c>
      <c r="G35" s="24"/>
      <c r="H35" s="7"/>
      <c r="I35" s="25">
        <f t="shared" si="0"/>
        <v>4088</v>
      </c>
      <c r="J35" s="24">
        <f t="shared" si="0"/>
        <v>167</v>
      </c>
      <c r="K35" s="7"/>
      <c r="L35" s="25">
        <f t="shared" si="3"/>
        <v>4086.9907436134176</v>
      </c>
      <c r="M35" s="17">
        <f t="shared" si="1"/>
        <v>1.0185984538572921</v>
      </c>
      <c r="N35" s="17">
        <f t="shared" si="4"/>
        <v>171.72014840569614</v>
      </c>
      <c r="O35" s="24">
        <f t="shared" si="2"/>
        <v>22.279800971795776</v>
      </c>
      <c r="P35" s="7"/>
      <c r="Q35" s="25">
        <f t="shared" si="5"/>
        <v>4107.0051078850056</v>
      </c>
      <c r="R35" s="24">
        <f t="shared" si="6"/>
        <v>163.53787468945131</v>
      </c>
      <c r="S35" s="7"/>
      <c r="T35" s="25">
        <f t="shared" si="7"/>
        <v>-1.0012298540652187</v>
      </c>
      <c r="U35" s="24">
        <f t="shared" si="8"/>
        <v>4.001147003932045E-2</v>
      </c>
      <c r="V35" s="7"/>
      <c r="W35" s="25">
        <f t="shared" si="9"/>
        <v>-1.0011014743295521</v>
      </c>
      <c r="X35" s="24">
        <f t="shared" si="10"/>
        <v>84.354206136565836</v>
      </c>
      <c r="Y35" s="7"/>
      <c r="Z35" s="25">
        <f t="shared" si="11"/>
        <v>632</v>
      </c>
      <c r="AA35" s="17">
        <f t="shared" si="15"/>
        <v>84.455999999999989</v>
      </c>
      <c r="AB35" s="24">
        <f t="shared" si="12"/>
        <v>1.4740352730643307</v>
      </c>
      <c r="AC35" s="17">
        <f t="shared" si="13"/>
        <v>-0.10179386343415331</v>
      </c>
      <c r="AD35" s="17">
        <f t="shared" ca="1" si="14"/>
        <v>5.7659154671696911E-2</v>
      </c>
      <c r="AE35" s="17">
        <v>134</v>
      </c>
    </row>
    <row r="36" spans="1:31" s="17" customFormat="1" x14ac:dyDescent="0.25">
      <c r="A36" s="17">
        <v>16</v>
      </c>
      <c r="B36" s="17">
        <v>620</v>
      </c>
      <c r="C36" s="17">
        <v>15281</v>
      </c>
      <c r="D36" s="17">
        <v>13553</v>
      </c>
      <c r="E36" s="17">
        <v>11222</v>
      </c>
      <c r="F36" s="17">
        <v>12990</v>
      </c>
      <c r="G36" s="24"/>
      <c r="H36" s="7"/>
      <c r="I36" s="25">
        <f t="shared" si="0"/>
        <v>4059</v>
      </c>
      <c r="J36" s="24">
        <f t="shared" si="0"/>
        <v>563</v>
      </c>
      <c r="K36" s="7"/>
      <c r="L36" s="25">
        <f t="shared" si="3"/>
        <v>4052.4928961695364</v>
      </c>
      <c r="M36" s="17">
        <f t="shared" si="1"/>
        <v>42.342400260434324</v>
      </c>
      <c r="N36" s="17">
        <f t="shared" si="4"/>
        <v>568.75321078625711</v>
      </c>
      <c r="O36" s="24">
        <f t="shared" si="2"/>
        <v>33.099434351105195</v>
      </c>
      <c r="P36" s="7"/>
      <c r="Q36" s="25">
        <f t="shared" si="5"/>
        <v>4078.0051078850056</v>
      </c>
      <c r="R36" s="24">
        <f t="shared" si="6"/>
        <v>559.53787468945131</v>
      </c>
      <c r="S36" s="7"/>
      <c r="T36" s="25">
        <f t="shared" si="7"/>
        <v>-0.99416006354751374</v>
      </c>
      <c r="U36" s="24">
        <f t="shared" si="8"/>
        <v>0.13689754102231896</v>
      </c>
      <c r="V36" s="7"/>
      <c r="W36" s="25">
        <f t="shared" si="9"/>
        <v>-0.99370718301254679</v>
      </c>
      <c r="X36" s="24">
        <f t="shared" si="10"/>
        <v>89.90940595909052</v>
      </c>
      <c r="Y36" s="7"/>
      <c r="Z36" s="25">
        <f t="shared" si="11"/>
        <v>620</v>
      </c>
      <c r="AA36" s="17">
        <f t="shared" si="15"/>
        <v>90.035999999999987</v>
      </c>
      <c r="AB36" s="24">
        <f t="shared" si="12"/>
        <v>1.5714246453256142</v>
      </c>
      <c r="AC36" s="17">
        <f t="shared" si="13"/>
        <v>-0.1265940409094668</v>
      </c>
      <c r="AD36" s="17">
        <f t="shared" ca="1" si="14"/>
        <v>6.1356253557505624E-2</v>
      </c>
      <c r="AE36" s="17">
        <v>133</v>
      </c>
    </row>
    <row r="37" spans="1:31" s="17" customFormat="1" x14ac:dyDescent="0.25">
      <c r="A37" s="17">
        <v>17</v>
      </c>
      <c r="B37" s="17">
        <v>632</v>
      </c>
      <c r="C37" s="17">
        <v>15241</v>
      </c>
      <c r="D37" s="17">
        <v>13751</v>
      </c>
      <c r="E37" s="17">
        <v>11265</v>
      </c>
      <c r="F37" s="17">
        <v>12788</v>
      </c>
      <c r="G37" s="24"/>
      <c r="H37" s="7"/>
      <c r="I37" s="25">
        <f t="shared" si="0"/>
        <v>3976</v>
      </c>
      <c r="J37" s="24">
        <f t="shared" si="0"/>
        <v>963</v>
      </c>
      <c r="K37" s="7"/>
      <c r="L37" s="25">
        <f t="shared" si="3"/>
        <v>3977.5949061390161</v>
      </c>
      <c r="M37" s="17">
        <f t="shared" si="1"/>
        <v>2.5437255922711635</v>
      </c>
      <c r="N37" s="17">
        <f t="shared" si="4"/>
        <v>967.9301279709199</v>
      </c>
      <c r="O37" s="24">
        <f t="shared" si="2"/>
        <v>24.306161809646749</v>
      </c>
      <c r="P37" s="7"/>
      <c r="Q37" s="25">
        <f t="shared" si="5"/>
        <v>3995.0051078850056</v>
      </c>
      <c r="R37" s="24">
        <f t="shared" si="6"/>
        <v>959.53787468945131</v>
      </c>
      <c r="S37" s="7"/>
      <c r="T37" s="25">
        <f t="shared" si="7"/>
        <v>-0.97392583551408218</v>
      </c>
      <c r="U37" s="24">
        <f t="shared" si="8"/>
        <v>0.23476225918696395</v>
      </c>
      <c r="V37" s="7"/>
      <c r="W37" s="25">
        <f t="shared" si="9"/>
        <v>-0.97314510297444468</v>
      </c>
      <c r="X37" s="24">
        <f t="shared" si="10"/>
        <v>95.628390843485306</v>
      </c>
      <c r="Y37" s="7"/>
      <c r="Z37" s="25">
        <f t="shared" si="11"/>
        <v>632</v>
      </c>
      <c r="AA37" s="17">
        <f t="shared" si="15"/>
        <v>95.72399999999999</v>
      </c>
      <c r="AB37" s="24">
        <f t="shared" si="12"/>
        <v>1.6706989731790518</v>
      </c>
      <c r="AC37" s="17">
        <f t="shared" si="13"/>
        <v>-9.5609156514683491E-2</v>
      </c>
      <c r="AD37" s="17">
        <f t="shared" ca="1" si="14"/>
        <v>5.5144717003074106E-2</v>
      </c>
      <c r="AE37" s="17">
        <v>132</v>
      </c>
    </row>
    <row r="38" spans="1:31" s="17" customFormat="1" x14ac:dyDescent="0.25">
      <c r="A38" s="17">
        <v>18</v>
      </c>
      <c r="B38" s="17">
        <v>642</v>
      </c>
      <c r="C38" s="17">
        <v>15188</v>
      </c>
      <c r="D38" s="17">
        <v>13954</v>
      </c>
      <c r="E38" s="17">
        <v>11323</v>
      </c>
      <c r="F38" s="17">
        <v>12593</v>
      </c>
      <c r="G38" s="24"/>
      <c r="H38" s="7"/>
      <c r="I38" s="25">
        <f t="shared" si="0"/>
        <v>3865</v>
      </c>
      <c r="J38" s="24">
        <f t="shared" si="0"/>
        <v>1361</v>
      </c>
      <c r="K38" s="7"/>
      <c r="L38" s="25">
        <f t="shared" si="3"/>
        <v>3861.1997808671167</v>
      </c>
      <c r="M38" s="17">
        <f t="shared" si="1"/>
        <v>14.441665457932187</v>
      </c>
      <c r="N38" s="17">
        <f t="shared" si="4"/>
        <v>1363.6747302767496</v>
      </c>
      <c r="O38" s="24">
        <f t="shared" si="2"/>
        <v>7.1541820533612173</v>
      </c>
      <c r="P38" s="7"/>
      <c r="Q38" s="25">
        <f t="shared" si="5"/>
        <v>3884.0051078850056</v>
      </c>
      <c r="R38" s="24">
        <f t="shared" si="6"/>
        <v>1357.5378746894514</v>
      </c>
      <c r="S38" s="7"/>
      <c r="T38" s="25">
        <f t="shared" si="7"/>
        <v>-0.94686560284286658</v>
      </c>
      <c r="U38" s="24">
        <f t="shared" si="8"/>
        <v>0.33213765376078574</v>
      </c>
      <c r="V38" s="7"/>
      <c r="W38" s="25">
        <f t="shared" si="9"/>
        <v>-0.94575861871424383</v>
      </c>
      <c r="X38" s="24">
        <f t="shared" si="10"/>
        <v>101.41604431181997</v>
      </c>
      <c r="Y38" s="7"/>
      <c r="Z38" s="25">
        <f t="shared" si="11"/>
        <v>642</v>
      </c>
      <c r="AA38" s="17">
        <f t="shared" si="15"/>
        <v>101.502</v>
      </c>
      <c r="AB38" s="24">
        <f t="shared" si="12"/>
        <v>1.7715440973592842</v>
      </c>
      <c r="AC38" s="17">
        <f t="shared" si="13"/>
        <v>-8.5955688180021639E-2</v>
      </c>
      <c r="AD38" s="17">
        <f t="shared" ca="1" si="14"/>
        <v>-4.5002788805348359E-2</v>
      </c>
      <c r="AE38" s="17">
        <v>131</v>
      </c>
    </row>
    <row r="39" spans="1:31" s="17" customFormat="1" x14ac:dyDescent="0.25">
      <c r="A39" s="17">
        <v>19</v>
      </c>
      <c r="B39" s="17">
        <v>629</v>
      </c>
      <c r="C39" s="17">
        <v>15106</v>
      </c>
      <c r="D39" s="17">
        <v>14130</v>
      </c>
      <c r="E39" s="17">
        <v>11391</v>
      </c>
      <c r="F39" s="17">
        <v>12400</v>
      </c>
      <c r="G39" s="24"/>
      <c r="H39" s="7"/>
      <c r="I39" s="25">
        <f t="shared" si="0"/>
        <v>3715</v>
      </c>
      <c r="J39" s="24">
        <f t="shared" si="0"/>
        <v>1730</v>
      </c>
      <c r="K39" s="7"/>
      <c r="L39" s="25">
        <f t="shared" si="3"/>
        <v>3708.8924171341473</v>
      </c>
      <c r="M39" s="17">
        <f t="shared" si="1"/>
        <v>37.30256846325738</v>
      </c>
      <c r="N39" s="17">
        <f t="shared" si="4"/>
        <v>1738.0223171524649</v>
      </c>
      <c r="O39" s="24">
        <f t="shared" si="2"/>
        <v>64.357572494732437</v>
      </c>
      <c r="P39" s="7"/>
      <c r="Q39" s="25">
        <f t="shared" si="5"/>
        <v>3734.0051078850056</v>
      </c>
      <c r="R39" s="24">
        <f t="shared" si="6"/>
        <v>1726.5378746894514</v>
      </c>
      <c r="S39" s="7"/>
      <c r="T39" s="25">
        <f t="shared" si="7"/>
        <v>-0.91029772085473737</v>
      </c>
      <c r="U39" s="24">
        <f t="shared" si="8"/>
        <v>0.4224178562676707</v>
      </c>
      <c r="V39" s="7"/>
      <c r="W39" s="25">
        <f t="shared" si="9"/>
        <v>-0.90888819286690858</v>
      </c>
      <c r="X39" s="24">
        <f t="shared" si="10"/>
        <v>106.99273307806186</v>
      </c>
      <c r="Y39" s="7"/>
      <c r="Z39" s="25">
        <f t="shared" si="11"/>
        <v>629</v>
      </c>
      <c r="AA39" s="17">
        <f t="shared" si="15"/>
        <v>107.163</v>
      </c>
      <c r="AB39" s="24">
        <f t="shared" si="12"/>
        <v>1.8703471863146834</v>
      </c>
      <c r="AC39" s="17">
        <f t="shared" si="13"/>
        <v>-0.17026692193813631</v>
      </c>
      <c r="AD39" s="17">
        <f t="shared" ca="1" si="14"/>
        <v>8.5744273498704615E-3</v>
      </c>
      <c r="AE39" s="17">
        <v>130</v>
      </c>
    </row>
    <row r="40" spans="1:31" s="17" customFormat="1" x14ac:dyDescent="0.25">
      <c r="A40" s="17">
        <v>20</v>
      </c>
      <c r="B40" s="17">
        <v>613</v>
      </c>
      <c r="C40" s="17">
        <v>15023</v>
      </c>
      <c r="D40" s="17">
        <v>14312</v>
      </c>
      <c r="E40" s="17">
        <v>11492</v>
      </c>
      <c r="F40" s="17">
        <v>12232</v>
      </c>
      <c r="G40" s="24"/>
      <c r="H40" s="7"/>
      <c r="I40" s="25">
        <f t="shared" si="0"/>
        <v>3531</v>
      </c>
      <c r="J40" s="24">
        <f t="shared" si="0"/>
        <v>2080</v>
      </c>
      <c r="K40" s="7"/>
      <c r="L40" s="25">
        <f t="shared" si="3"/>
        <v>3525.438613440489</v>
      </c>
      <c r="M40" s="17">
        <f t="shared" si="1"/>
        <v>30.929020464309517</v>
      </c>
      <c r="N40" s="17">
        <f t="shared" si="4"/>
        <v>2086.5914582960054</v>
      </c>
      <c r="O40" s="24">
        <f t="shared" si="2"/>
        <v>43.447322467978211</v>
      </c>
      <c r="P40" s="7"/>
      <c r="Q40" s="25">
        <f t="shared" si="5"/>
        <v>3550.0051078850056</v>
      </c>
      <c r="R40" s="24">
        <f t="shared" si="6"/>
        <v>2076.5378746894512</v>
      </c>
      <c r="S40" s="7"/>
      <c r="T40" s="25">
        <f t="shared" si="7"/>
        <v>-0.86544111894929887</v>
      </c>
      <c r="U40" s="24">
        <f t="shared" si="8"/>
        <v>0.50804948466173505</v>
      </c>
      <c r="V40" s="7"/>
      <c r="W40" s="25">
        <f t="shared" si="9"/>
        <v>-0.86374456820370893</v>
      </c>
      <c r="X40" s="24">
        <f t="shared" si="10"/>
        <v>112.52925092588612</v>
      </c>
      <c r="Y40" s="7"/>
      <c r="Z40" s="25">
        <f t="shared" si="11"/>
        <v>613</v>
      </c>
      <c r="AA40" s="17">
        <f t="shared" si="15"/>
        <v>112.67999999999999</v>
      </c>
      <c r="AB40" s="24">
        <f t="shared" si="12"/>
        <v>1.9666370011472105</v>
      </c>
      <c r="AC40" s="17">
        <f t="shared" si="13"/>
        <v>-0.15074907411387528</v>
      </c>
      <c r="AD40" s="17">
        <f t="shared" ca="1" si="14"/>
        <v>9.8558555573646345E-2</v>
      </c>
      <c r="AE40" s="17">
        <v>129</v>
      </c>
    </row>
    <row r="41" spans="1:31" s="17" customFormat="1" x14ac:dyDescent="0.25">
      <c r="A41" s="17">
        <v>21</v>
      </c>
      <c r="B41" s="17">
        <v>611</v>
      </c>
      <c r="C41" s="17">
        <v>14905</v>
      </c>
      <c r="D41" s="17">
        <v>14475</v>
      </c>
      <c r="E41" s="17">
        <v>11594</v>
      </c>
      <c r="F41" s="17">
        <v>12064</v>
      </c>
      <c r="G41" s="24"/>
      <c r="H41" s="7"/>
      <c r="I41" s="25">
        <f t="shared" si="0"/>
        <v>3311</v>
      </c>
      <c r="J41" s="24">
        <f t="shared" si="0"/>
        <v>2411</v>
      </c>
      <c r="K41" s="7"/>
      <c r="L41" s="25">
        <f t="shared" si="3"/>
        <v>3309.8856984300164</v>
      </c>
      <c r="M41" s="17">
        <f t="shared" si="1"/>
        <v>1.2416679888678743</v>
      </c>
      <c r="N41" s="17">
        <f t="shared" si="4"/>
        <v>2414.8147517062098</v>
      </c>
      <c r="O41" s="24">
        <f t="shared" si="2"/>
        <v>14.552330580030507</v>
      </c>
      <c r="P41" s="7"/>
      <c r="Q41" s="25">
        <f t="shared" si="5"/>
        <v>3330.0051078850056</v>
      </c>
      <c r="R41" s="24">
        <f t="shared" si="6"/>
        <v>2407.5378746894512</v>
      </c>
      <c r="S41" s="7"/>
      <c r="T41" s="25">
        <f t="shared" si="7"/>
        <v>-0.81180822536670938</v>
      </c>
      <c r="U41" s="24">
        <f t="shared" si="8"/>
        <v>0.58903253894297869</v>
      </c>
      <c r="V41" s="7"/>
      <c r="W41" s="25">
        <f t="shared" si="9"/>
        <v>-0.80984017023073018</v>
      </c>
      <c r="X41" s="24">
        <f t="shared" si="10"/>
        <v>118.09550942615772</v>
      </c>
      <c r="Y41" s="7"/>
      <c r="Z41" s="25">
        <f t="shared" si="11"/>
        <v>611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-8.34905738422691E-2</v>
      </c>
      <c r="AD41" s="17">
        <f t="shared" ca="1" si="14"/>
        <v>8.6740066046587572E-2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14786</v>
      </c>
      <c r="D42" s="17">
        <v>14627</v>
      </c>
      <c r="E42" s="17">
        <v>11725</v>
      </c>
      <c r="F42" s="17">
        <v>11911</v>
      </c>
      <c r="G42" s="24"/>
      <c r="H42" s="7"/>
      <c r="I42" s="25">
        <f t="shared" si="0"/>
        <v>3061</v>
      </c>
      <c r="J42" s="24">
        <f t="shared" si="0"/>
        <v>2716</v>
      </c>
      <c r="K42" s="7"/>
      <c r="L42" s="25">
        <f t="shared" si="3"/>
        <v>3063.6757055473772</v>
      </c>
      <c r="M42" s="17">
        <f t="shared" si="1"/>
        <v>7.1594001762652271</v>
      </c>
      <c r="N42" s="17">
        <f t="shared" si="4"/>
        <v>2720.8352312745742</v>
      </c>
      <c r="O42" s="24">
        <f t="shared" si="2"/>
        <v>23.379461478620428</v>
      </c>
      <c r="P42" s="7"/>
      <c r="Q42" s="25">
        <f t="shared" si="5"/>
        <v>3080.0051078850056</v>
      </c>
      <c r="R42" s="24">
        <f t="shared" si="6"/>
        <v>2712.5378746894512</v>
      </c>
      <c r="S42" s="7"/>
      <c r="T42" s="25">
        <f t="shared" si="7"/>
        <v>-0.75086175538649391</v>
      </c>
      <c r="U42" s="24">
        <f t="shared" si="8"/>
        <v>0.66365438654352049</v>
      </c>
      <c r="V42" s="7"/>
      <c r="W42" s="25">
        <f t="shared" si="9"/>
        <v>-0.74864345785417707</v>
      </c>
      <c r="X42" s="24">
        <f t="shared" si="10"/>
        <v>123.62167356572013</v>
      </c>
      <c r="Y42" s="7"/>
      <c r="Z42" s="25">
        <f t="shared" si="11"/>
        <v>611</v>
      </c>
      <c r="AA42" s="17">
        <f t="shared" si="15"/>
        <v>123.67799999999998</v>
      </c>
      <c r="AB42" s="24">
        <f t="shared" si="12"/>
        <v>2.1585883122815468</v>
      </c>
      <c r="AC42" s="17">
        <f t="shared" si="13"/>
        <v>-5.6326434279853288E-2</v>
      </c>
      <c r="AD42" s="17">
        <f t="shared" ca="1" si="14"/>
        <v>-2.682910422120699E-2</v>
      </c>
      <c r="AE42" s="17">
        <v>127</v>
      </c>
    </row>
    <row r="43" spans="1:31" s="17" customFormat="1" x14ac:dyDescent="0.25">
      <c r="A43" s="17">
        <v>23</v>
      </c>
      <c r="B43" s="17">
        <v>634</v>
      </c>
      <c r="C43" s="17">
        <v>14647</v>
      </c>
      <c r="D43" s="17">
        <v>14779</v>
      </c>
      <c r="E43" s="17">
        <v>11865</v>
      </c>
      <c r="F43" s="17">
        <v>11765</v>
      </c>
      <c r="G43" s="24"/>
      <c r="H43" s="7"/>
      <c r="I43" s="25">
        <f t="shared" si="0"/>
        <v>2782</v>
      </c>
      <c r="J43" s="24">
        <f t="shared" si="0"/>
        <v>3014</v>
      </c>
      <c r="K43" s="7"/>
      <c r="L43" s="25">
        <f t="shared" si="3"/>
        <v>2778.2177134813992</v>
      </c>
      <c r="M43" s="17">
        <f t="shared" si="1"/>
        <v>14.305691308789457</v>
      </c>
      <c r="N43" s="17">
        <f t="shared" si="4"/>
        <v>3011.8891510402182</v>
      </c>
      <c r="O43" s="24">
        <f t="shared" si="2"/>
        <v>4.4556833310120485</v>
      </c>
      <c r="P43" s="7"/>
      <c r="Q43" s="25">
        <f t="shared" si="5"/>
        <v>2801.0051078850056</v>
      </c>
      <c r="R43" s="24">
        <f t="shared" si="6"/>
        <v>3010.5378746894512</v>
      </c>
      <c r="S43" s="7"/>
      <c r="T43" s="25">
        <f t="shared" si="7"/>
        <v>-0.6828454948885736</v>
      </c>
      <c r="U43" s="24">
        <f t="shared" si="8"/>
        <v>0.73656360157618106</v>
      </c>
      <c r="V43" s="7"/>
      <c r="W43" s="25">
        <f t="shared" si="9"/>
        <v>-0.68038265074032611</v>
      </c>
      <c r="X43" s="24">
        <f t="shared" si="10"/>
        <v>129.33600746249584</v>
      </c>
      <c r="Y43" s="7"/>
      <c r="Z43" s="25">
        <f t="shared" si="11"/>
        <v>634</v>
      </c>
      <c r="AA43" s="17">
        <f t="shared" si="15"/>
        <v>129.38399999999999</v>
      </c>
      <c r="AB43" s="24">
        <f t="shared" si="12"/>
        <v>2.258176799400343</v>
      </c>
      <c r="AC43" s="17">
        <f t="shared" si="13"/>
        <v>-4.7992537504143229E-2</v>
      </c>
      <c r="AD43" s="17">
        <f t="shared" ca="1" si="14"/>
        <v>8.0170198255643754E-2</v>
      </c>
      <c r="AE43" s="17">
        <v>126</v>
      </c>
    </row>
    <row r="44" spans="1:31" s="17" customFormat="1" x14ac:dyDescent="0.25">
      <c r="A44" s="17">
        <v>24</v>
      </c>
      <c r="B44" s="17">
        <v>620</v>
      </c>
      <c r="C44" s="17">
        <v>14493</v>
      </c>
      <c r="D44" s="17">
        <v>14914</v>
      </c>
      <c r="E44" s="17">
        <v>12023</v>
      </c>
      <c r="F44" s="17">
        <v>11639</v>
      </c>
      <c r="G44" s="24"/>
      <c r="H44" s="7"/>
      <c r="I44" s="25">
        <f t="shared" si="0"/>
        <v>2470</v>
      </c>
      <c r="J44" s="24">
        <f t="shared" si="0"/>
        <v>3275</v>
      </c>
      <c r="K44" s="7"/>
      <c r="L44" s="25">
        <f t="shared" si="3"/>
        <v>2472.2187343451674</v>
      </c>
      <c r="M44" s="17">
        <f t="shared" si="1"/>
        <v>4.9227820944253091</v>
      </c>
      <c r="N44" s="17">
        <f t="shared" si="4"/>
        <v>3267.6921611198222</v>
      </c>
      <c r="O44" s="24">
        <f t="shared" si="2"/>
        <v>53.404509098637874</v>
      </c>
      <c r="P44" s="7"/>
      <c r="Q44" s="25">
        <f t="shared" si="5"/>
        <v>2489.0051078850056</v>
      </c>
      <c r="R44" s="24">
        <f t="shared" si="6"/>
        <v>3271.5378746894512</v>
      </c>
      <c r="S44" s="7"/>
      <c r="T44" s="25">
        <f t="shared" si="7"/>
        <v>-0.6067843003532648</v>
      </c>
      <c r="U44" s="24">
        <f t="shared" si="8"/>
        <v>0.80042033017861192</v>
      </c>
      <c r="V44" s="7"/>
      <c r="W44" s="25">
        <f t="shared" si="9"/>
        <v>-0.60410718029189725</v>
      </c>
      <c r="X44" s="24">
        <f t="shared" si="10"/>
        <v>135.02223717002408</v>
      </c>
      <c r="Y44" s="7"/>
      <c r="Z44" s="25">
        <f t="shared" si="11"/>
        <v>620</v>
      </c>
      <c r="AA44" s="17">
        <f t="shared" si="15"/>
        <v>134.964</v>
      </c>
      <c r="AB44" s="24">
        <f t="shared" si="12"/>
        <v>2.3555661716616267</v>
      </c>
      <c r="AC44" s="17">
        <f t="shared" si="13"/>
        <v>5.8237170024085572E-2</v>
      </c>
      <c r="AD44" s="17">
        <f t="shared" ca="1" si="14"/>
        <v>-4.3980135024639821E-2</v>
      </c>
      <c r="AE44" s="17">
        <v>125</v>
      </c>
    </row>
    <row r="45" spans="1:31" s="17" customFormat="1" x14ac:dyDescent="0.25">
      <c r="A45" s="17">
        <v>25</v>
      </c>
      <c r="B45" s="17">
        <v>637</v>
      </c>
      <c r="C45" s="17">
        <v>14327</v>
      </c>
      <c r="D45" s="17">
        <v>15026</v>
      </c>
      <c r="E45" s="17">
        <v>12197</v>
      </c>
      <c r="F45" s="17">
        <v>11523</v>
      </c>
      <c r="G45" s="24"/>
      <c r="H45" s="7"/>
      <c r="I45" s="25">
        <f t="shared" si="0"/>
        <v>2130</v>
      </c>
      <c r="J45" s="24">
        <f t="shared" si="0"/>
        <v>3503</v>
      </c>
      <c r="K45" s="7"/>
      <c r="L45" s="25">
        <f t="shared" si="3"/>
        <v>2133.2557485151897</v>
      </c>
      <c r="M45" s="17">
        <f t="shared" si="1"/>
        <v>10.599898394159805</v>
      </c>
      <c r="N45" s="17">
        <f t="shared" si="4"/>
        <v>3498.2566072305854</v>
      </c>
      <c r="O45" s="24">
        <f t="shared" si="2"/>
        <v>22.499774964935092</v>
      </c>
      <c r="P45" s="7"/>
      <c r="Q45" s="25">
        <f t="shared" si="5"/>
        <v>2149.0051078850056</v>
      </c>
      <c r="R45" s="24">
        <f t="shared" si="6"/>
        <v>3499.5378746894512</v>
      </c>
      <c r="S45" s="7"/>
      <c r="T45" s="25">
        <f t="shared" si="7"/>
        <v>-0.52389710118017196</v>
      </c>
      <c r="U45" s="24">
        <f t="shared" si="8"/>
        <v>0.85620321953245948</v>
      </c>
      <c r="V45" s="7"/>
      <c r="W45" s="25">
        <f t="shared" si="9"/>
        <v>-0.52103270535826995</v>
      </c>
      <c r="X45" s="24">
        <f t="shared" si="10"/>
        <v>140.7433317644809</v>
      </c>
      <c r="Y45" s="7"/>
      <c r="Z45" s="25">
        <f t="shared" si="11"/>
        <v>637</v>
      </c>
      <c r="AA45" s="17">
        <f t="shared" si="15"/>
        <v>140.697</v>
      </c>
      <c r="AB45" s="24">
        <f t="shared" si="12"/>
        <v>2.4556258976784617</v>
      </c>
      <c r="AC45" s="17">
        <f t="shared" si="13"/>
        <v>4.6331764480896709E-2</v>
      </c>
      <c r="AD45" s="17">
        <f t="shared" ca="1" si="14"/>
        <v>-1.3973284676183084E-2</v>
      </c>
      <c r="AE45" s="17">
        <v>124</v>
      </c>
    </row>
    <row r="46" spans="1:31" s="17" customFormat="1" x14ac:dyDescent="0.25">
      <c r="A46" s="17">
        <v>26</v>
      </c>
      <c r="B46" s="17">
        <v>639</v>
      </c>
      <c r="C46" s="17">
        <v>14138</v>
      </c>
      <c r="D46" s="17">
        <v>15120</v>
      </c>
      <c r="E46" s="17">
        <v>12369</v>
      </c>
      <c r="F46" s="17">
        <v>11419</v>
      </c>
      <c r="G46" s="24"/>
      <c r="H46" s="7"/>
      <c r="I46" s="25">
        <f t="shared" si="0"/>
        <v>1769</v>
      </c>
      <c r="J46" s="24">
        <f t="shared" si="0"/>
        <v>3701</v>
      </c>
      <c r="K46" s="7"/>
      <c r="L46" s="25">
        <f t="shared" si="3"/>
        <v>1771.5890092776679</v>
      </c>
      <c r="M46" s="17">
        <f t="shared" si="1"/>
        <v>6.702969039850232</v>
      </c>
      <c r="N46" s="17">
        <f t="shared" si="4"/>
        <v>3694.4046162628078</v>
      </c>
      <c r="O46" s="24">
        <f t="shared" si="2"/>
        <v>43.499086640818703</v>
      </c>
      <c r="P46" s="7"/>
      <c r="Q46" s="25">
        <f t="shared" si="5"/>
        <v>1788.0051078850056</v>
      </c>
      <c r="R46" s="24">
        <f t="shared" si="6"/>
        <v>3697.5378746894512</v>
      </c>
      <c r="S46" s="7"/>
      <c r="T46" s="25">
        <f t="shared" si="7"/>
        <v>-0.43589039852874095</v>
      </c>
      <c r="U46" s="24">
        <f t="shared" si="8"/>
        <v>0.90464625502395879</v>
      </c>
      <c r="V46" s="7"/>
      <c r="W46" s="25">
        <f t="shared" si="9"/>
        <v>-0.43286327862908996</v>
      </c>
      <c r="X46" s="24">
        <f t="shared" si="10"/>
        <v>146.49485650250119</v>
      </c>
      <c r="Y46" s="7"/>
      <c r="Z46" s="25">
        <f t="shared" si="11"/>
        <v>639</v>
      </c>
      <c r="AA46" s="17">
        <f t="shared" si="15"/>
        <v>146.44800000000001</v>
      </c>
      <c r="AB46" s="24">
        <f t="shared" si="12"/>
        <v>2.5559997829606558</v>
      </c>
      <c r="AC46" s="17">
        <f t="shared" si="13"/>
        <v>4.685650250118556E-2</v>
      </c>
      <c r="AD46" s="17">
        <f t="shared" ca="1" si="14"/>
        <v>3.5981502975886315E-2</v>
      </c>
      <c r="AE46" s="17">
        <v>123</v>
      </c>
    </row>
    <row r="47" spans="1:31" s="17" customFormat="1" x14ac:dyDescent="0.25">
      <c r="A47" s="17">
        <v>27</v>
      </c>
      <c r="B47" s="17">
        <v>617</v>
      </c>
      <c r="C47" s="17">
        <v>13962</v>
      </c>
      <c r="D47" s="17">
        <v>15205</v>
      </c>
      <c r="E47" s="17">
        <v>12559</v>
      </c>
      <c r="F47" s="17">
        <v>11344</v>
      </c>
      <c r="G47" s="24"/>
      <c r="H47" s="7"/>
      <c r="I47" s="25">
        <f t="shared" si="0"/>
        <v>1403</v>
      </c>
      <c r="J47" s="24">
        <f t="shared" si="0"/>
        <v>3861</v>
      </c>
      <c r="K47" s="7"/>
      <c r="L47" s="25">
        <f t="shared" si="3"/>
        <v>1405.2193570899922</v>
      </c>
      <c r="M47" s="17">
        <f t="shared" si="1"/>
        <v>4.9255458928985236</v>
      </c>
      <c r="N47" s="17">
        <f t="shared" si="4"/>
        <v>3848.5471423029098</v>
      </c>
      <c r="O47" s="24">
        <f t="shared" si="2"/>
        <v>155.07366482397782</v>
      </c>
      <c r="P47" s="7"/>
      <c r="Q47" s="25">
        <f t="shared" si="5"/>
        <v>1422.0051078850056</v>
      </c>
      <c r="R47" s="24">
        <f t="shared" si="6"/>
        <v>3857.5378746894512</v>
      </c>
      <c r="S47" s="7"/>
      <c r="T47" s="25">
        <f t="shared" si="7"/>
        <v>-0.34666476647770561</v>
      </c>
      <c r="U47" s="24">
        <f t="shared" si="8"/>
        <v>0.94379214228981678</v>
      </c>
      <c r="V47" s="7"/>
      <c r="W47" s="25">
        <f t="shared" si="9"/>
        <v>-0.34350605082648578</v>
      </c>
      <c r="X47" s="24">
        <f t="shared" si="10"/>
        <v>152.06579043389513</v>
      </c>
      <c r="Y47" s="7"/>
      <c r="Z47" s="25">
        <f t="shared" si="11"/>
        <v>617</v>
      </c>
      <c r="AA47" s="17">
        <f t="shared" si="15"/>
        <v>152.001</v>
      </c>
      <c r="AB47" s="24">
        <f t="shared" si="12"/>
        <v>2.6529179163239007</v>
      </c>
      <c r="AC47" s="17">
        <f t="shared" si="13"/>
        <v>6.4790433895126398E-2</v>
      </c>
      <c r="AD47" s="17">
        <f t="shared" ca="1" si="14"/>
        <v>4.4848174849363431E-2</v>
      </c>
      <c r="AE47" s="17">
        <v>122</v>
      </c>
    </row>
    <row r="48" spans="1:31" s="17" customFormat="1" x14ac:dyDescent="0.25">
      <c r="A48" s="17">
        <v>28</v>
      </c>
      <c r="B48" s="17">
        <v>628</v>
      </c>
      <c r="C48" s="17">
        <v>13766</v>
      </c>
      <c r="D48" s="17">
        <v>15260</v>
      </c>
      <c r="E48" s="17">
        <v>12749</v>
      </c>
      <c r="F48" s="17">
        <v>11284</v>
      </c>
      <c r="G48" s="24"/>
      <c r="H48" s="7"/>
      <c r="I48" s="25">
        <f t="shared" si="0"/>
        <v>1017</v>
      </c>
      <c r="J48" s="24">
        <f t="shared" si="0"/>
        <v>3976</v>
      </c>
      <c r="K48" s="7"/>
      <c r="L48" s="25">
        <f t="shared" si="3"/>
        <v>1018.6059503080263</v>
      </c>
      <c r="M48" s="17">
        <f t="shared" si="1"/>
        <v>2.579076391849795</v>
      </c>
      <c r="N48" s="17">
        <f t="shared" si="4"/>
        <v>3968.3569654886282</v>
      </c>
      <c r="O48" s="24">
        <f t="shared" si="2"/>
        <v>58.415976542019635</v>
      </c>
      <c r="P48" s="7"/>
      <c r="Q48" s="25">
        <f t="shared" si="5"/>
        <v>1036.0051078850056</v>
      </c>
      <c r="R48" s="24">
        <f t="shared" si="6"/>
        <v>3972.5378746894512</v>
      </c>
      <c r="S48" s="7"/>
      <c r="T48" s="25">
        <f t="shared" si="7"/>
        <v>-0.25256341682825312</v>
      </c>
      <c r="U48" s="24">
        <f t="shared" si="8"/>
        <v>0.97192824876215222</v>
      </c>
      <c r="V48" s="7"/>
      <c r="W48" s="25">
        <f t="shared" si="9"/>
        <v>-0.24930994867056067</v>
      </c>
      <c r="X48" s="24">
        <f t="shared" si="10"/>
        <v>157.67866643070431</v>
      </c>
      <c r="Y48" s="7"/>
      <c r="Z48" s="25">
        <f t="shared" si="11"/>
        <v>628</v>
      </c>
      <c r="AA48" s="17">
        <f t="shared" si="15"/>
        <v>157.65299999999999</v>
      </c>
      <c r="AB48" s="24">
        <f t="shared" si="12"/>
        <v>2.7515639256466202</v>
      </c>
      <c r="AC48" s="17">
        <f t="shared" si="13"/>
        <v>2.5666430704319509E-2</v>
      </c>
      <c r="AD48" s="17">
        <f t="shared" ca="1" si="14"/>
        <v>5.0503447560572567E-2</v>
      </c>
      <c r="AE48" s="17">
        <v>121</v>
      </c>
    </row>
    <row r="49" spans="1:31" s="17" customFormat="1" x14ac:dyDescent="0.25">
      <c r="A49" s="17">
        <v>29</v>
      </c>
      <c r="B49" s="17">
        <v>605</v>
      </c>
      <c r="C49" s="17">
        <v>13571</v>
      </c>
      <c r="D49" s="17">
        <v>15296</v>
      </c>
      <c r="E49" s="17">
        <v>12935</v>
      </c>
      <c r="F49" s="17">
        <v>11239</v>
      </c>
      <c r="G49" s="24"/>
      <c r="H49" s="7"/>
      <c r="I49" s="25">
        <f t="shared" si="0"/>
        <v>636</v>
      </c>
      <c r="J49" s="24">
        <f t="shared" si="0"/>
        <v>4057</v>
      </c>
      <c r="K49" s="7"/>
      <c r="L49" s="25">
        <f t="shared" si="3"/>
        <v>636.56214709799428</v>
      </c>
      <c r="M49" s="17">
        <f t="shared" si="1"/>
        <v>0.31600935978339534</v>
      </c>
      <c r="N49" s="17">
        <f t="shared" si="4"/>
        <v>4047.316520591216</v>
      </c>
      <c r="O49" s="24">
        <f t="shared" si="2"/>
        <v>93.769773460344183</v>
      </c>
      <c r="P49" s="7"/>
      <c r="Q49" s="25">
        <f t="shared" si="5"/>
        <v>655.0051078850056</v>
      </c>
      <c r="R49" s="24">
        <f t="shared" si="6"/>
        <v>4053.5378746894512</v>
      </c>
      <c r="S49" s="7"/>
      <c r="T49" s="25">
        <f t="shared" si="7"/>
        <v>-0.1596809965784049</v>
      </c>
      <c r="U49" s="24">
        <f t="shared" si="8"/>
        <v>0.99174585419049277</v>
      </c>
      <c r="V49" s="7"/>
      <c r="W49" s="25">
        <f t="shared" si="9"/>
        <v>-0.1563606405253771</v>
      </c>
      <c r="X49" s="24">
        <f t="shared" si="10"/>
        <v>163.10584228086509</v>
      </c>
      <c r="Y49" s="7"/>
      <c r="Z49" s="25">
        <f t="shared" si="11"/>
        <v>605</v>
      </c>
      <c r="AA49" s="17">
        <f t="shared" si="15"/>
        <v>163.09799999999998</v>
      </c>
      <c r="AB49" s="24">
        <f t="shared" si="12"/>
        <v>2.8465971034177113</v>
      </c>
      <c r="AC49" s="17">
        <f t="shared" si="13"/>
        <v>7.842280865105522E-3</v>
      </c>
      <c r="AD49" s="17">
        <f t="shared" ca="1" si="14"/>
        <v>5.6450706629789238E-2</v>
      </c>
      <c r="AE49" s="17">
        <v>120</v>
      </c>
    </row>
    <row r="50" spans="1:31" s="17" customFormat="1" x14ac:dyDescent="0.25">
      <c r="A50" s="17">
        <v>30</v>
      </c>
      <c r="B50" s="17">
        <v>608</v>
      </c>
      <c r="C50" s="17">
        <v>13377</v>
      </c>
      <c r="D50" s="17">
        <v>15316</v>
      </c>
      <c r="E50" s="17">
        <v>13130</v>
      </c>
      <c r="F50" s="17">
        <v>11217</v>
      </c>
      <c r="G50" s="24"/>
      <c r="H50" s="7"/>
      <c r="I50" s="25">
        <f t="shared" si="0"/>
        <v>247</v>
      </c>
      <c r="J50" s="24">
        <f t="shared" si="0"/>
        <v>4099</v>
      </c>
      <c r="K50" s="7"/>
      <c r="L50" s="25">
        <f t="shared" si="3"/>
        <v>246.66756397796772</v>
      </c>
      <c r="M50" s="17">
        <f t="shared" si="1"/>
        <v>0.11051370874464859</v>
      </c>
      <c r="N50" s="17">
        <f t="shared" si="4"/>
        <v>4089.8876813342872</v>
      </c>
      <c r="O50" s="24">
        <f t="shared" si="2"/>
        <v>83.03435146549775</v>
      </c>
      <c r="P50" s="7"/>
      <c r="Q50" s="25">
        <f t="shared" si="5"/>
        <v>266.00510788500566</v>
      </c>
      <c r="R50" s="24">
        <f t="shared" si="6"/>
        <v>4095.5378746894512</v>
      </c>
      <c r="S50" s="7"/>
      <c r="T50" s="25">
        <f t="shared" si="7"/>
        <v>-6.4848289289189787E-2</v>
      </c>
      <c r="U50" s="24">
        <f t="shared" si="8"/>
        <v>1.0020216495977805</v>
      </c>
      <c r="V50" s="7"/>
      <c r="W50" s="25">
        <f t="shared" si="9"/>
        <v>-6.1492988912249379E-2</v>
      </c>
      <c r="X50" s="24">
        <f t="shared" si="10"/>
        <v>168.5536822208569</v>
      </c>
      <c r="Y50" s="7"/>
      <c r="Z50" s="25">
        <f t="shared" si="11"/>
        <v>608</v>
      </c>
      <c r="AA50" s="17">
        <f t="shared" si="15"/>
        <v>168.57</v>
      </c>
      <c r="AB50" s="24">
        <f t="shared" si="12"/>
        <v>2.9421015200868408</v>
      </c>
      <c r="AC50" s="17">
        <f t="shared" si="13"/>
        <v>-1.6317779143093958E-2</v>
      </c>
      <c r="AD50" s="17">
        <f t="shared" ca="1" si="14"/>
        <v>-6.5385460489437719E-3</v>
      </c>
      <c r="AE50" s="17">
        <v>119</v>
      </c>
    </row>
    <row r="51" spans="1:31" s="17" customFormat="1" x14ac:dyDescent="0.25">
      <c r="A51" s="17">
        <v>31</v>
      </c>
      <c r="B51" s="17">
        <v>633</v>
      </c>
      <c r="C51" s="17">
        <v>13165</v>
      </c>
      <c r="D51" s="17">
        <v>15314</v>
      </c>
      <c r="E51" s="17">
        <v>13334</v>
      </c>
      <c r="F51" s="17">
        <v>11217</v>
      </c>
      <c r="G51" s="24"/>
      <c r="H51" s="7"/>
      <c r="I51" s="25">
        <f t="shared" si="0"/>
        <v>-169</v>
      </c>
      <c r="J51" s="24">
        <f t="shared" si="0"/>
        <v>4097</v>
      </c>
      <c r="K51" s="7"/>
      <c r="L51" s="25">
        <f t="shared" si="3"/>
        <v>-161.77926260399491</v>
      </c>
      <c r="M51" s="17">
        <f t="shared" si="1"/>
        <v>52.139048542066391</v>
      </c>
      <c r="N51" s="17">
        <f t="shared" si="4"/>
        <v>4094.6199427860338</v>
      </c>
      <c r="O51" s="24">
        <f t="shared" si="2"/>
        <v>5.6646723417526017</v>
      </c>
      <c r="P51" s="7"/>
      <c r="Q51" s="25">
        <f t="shared" si="5"/>
        <v>-149.99489211499434</v>
      </c>
      <c r="R51" s="24">
        <f t="shared" si="6"/>
        <v>4093.5378746894512</v>
      </c>
      <c r="S51" s="7"/>
      <c r="T51" s="25">
        <f t="shared" si="7"/>
        <v>3.6566636757888585E-2</v>
      </c>
      <c r="U51" s="24">
        <f t="shared" si="8"/>
        <v>1.0015323260069573</v>
      </c>
      <c r="V51" s="7"/>
      <c r="W51" s="25">
        <f t="shared" si="9"/>
        <v>3.9920867129251553E-2</v>
      </c>
      <c r="X51" s="24">
        <f t="shared" si="10"/>
        <v>174.34804759957592</v>
      </c>
      <c r="Y51" s="7"/>
      <c r="Z51" s="25">
        <f t="shared" si="11"/>
        <v>633</v>
      </c>
      <c r="AA51" s="17">
        <f t="shared" si="15"/>
        <v>174.267</v>
      </c>
      <c r="AB51" s="24">
        <f t="shared" si="12"/>
        <v>3.0415329275729581</v>
      </c>
      <c r="AC51" s="17">
        <f t="shared" si="13"/>
        <v>8.1047599575924778E-2</v>
      </c>
      <c r="AD51" s="17">
        <f t="shared" ca="1" si="14"/>
        <v>-1.7213798623572529E-2</v>
      </c>
      <c r="AE51" s="17">
        <v>118</v>
      </c>
    </row>
    <row r="52" spans="1:31" s="17" customFormat="1" x14ac:dyDescent="0.25">
      <c r="A52" s="17">
        <v>32</v>
      </c>
      <c r="B52" s="17">
        <v>625</v>
      </c>
      <c r="C52" s="17">
        <v>12976</v>
      </c>
      <c r="D52" s="17">
        <v>15302</v>
      </c>
      <c r="E52" s="17">
        <v>13540</v>
      </c>
      <c r="F52" s="17">
        <v>11233</v>
      </c>
      <c r="G52" s="24"/>
      <c r="H52" s="7"/>
      <c r="I52" s="25">
        <f t="shared" ref="I52:J83" si="16">C52-E52</f>
        <v>-564</v>
      </c>
      <c r="J52" s="24">
        <f t="shared" si="16"/>
        <v>4069</v>
      </c>
      <c r="K52" s="7"/>
      <c r="L52" s="25">
        <f t="shared" si="3"/>
        <v>-563.69422213125927</v>
      </c>
      <c r="M52" s="17">
        <f t="shared" si="1"/>
        <v>9.350010501162527E-2</v>
      </c>
      <c r="N52" s="17">
        <f t="shared" si="4"/>
        <v>4059.625413909338</v>
      </c>
      <c r="O52" s="24">
        <f t="shared" si="2"/>
        <v>87.882864371233026</v>
      </c>
      <c r="P52" s="7"/>
      <c r="Q52" s="25">
        <f t="shared" si="5"/>
        <v>-544.9948921149944</v>
      </c>
      <c r="R52" s="24">
        <f t="shared" si="6"/>
        <v>4065.5378746894512</v>
      </c>
      <c r="S52" s="7"/>
      <c r="T52" s="25">
        <f t="shared" si="7"/>
        <v>0.13286205932662887</v>
      </c>
      <c r="U52" s="24">
        <f t="shared" si="8"/>
        <v>0.99468179573543214</v>
      </c>
      <c r="V52" s="7"/>
      <c r="W52" s="25">
        <f t="shared" si="9"/>
        <v>0.1361938879795084</v>
      </c>
      <c r="X52" s="24">
        <f t="shared" si="10"/>
        <v>179.8620335845103</v>
      </c>
      <c r="Y52" s="7"/>
      <c r="Z52" s="25">
        <f t="shared" si="11"/>
        <v>625</v>
      </c>
      <c r="AA52" s="17">
        <f t="shared" si="15"/>
        <v>179.892</v>
      </c>
      <c r="AB52" s="24">
        <f t="shared" si="12"/>
        <v>3.1397076979976393</v>
      </c>
      <c r="AC52" s="17">
        <f t="shared" si="13"/>
        <v>-2.9966415489695919E-2</v>
      </c>
      <c r="AD52" s="17">
        <f t="shared" ca="1" si="14"/>
        <v>7.3269873976641975E-2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12772</v>
      </c>
      <c r="D53" s="17">
        <v>15264</v>
      </c>
      <c r="E53" s="17">
        <v>13731</v>
      </c>
      <c r="F53" s="17">
        <v>11269</v>
      </c>
      <c r="G53" s="24"/>
      <c r="H53" s="7"/>
      <c r="I53" s="25">
        <f t="shared" si="16"/>
        <v>-959</v>
      </c>
      <c r="J53" s="24">
        <f t="shared" si="16"/>
        <v>3995</v>
      </c>
      <c r="K53" s="7"/>
      <c r="L53" s="25">
        <f t="shared" si="3"/>
        <v>-963.50021083540844</v>
      </c>
      <c r="M53" s="17">
        <f t="shared" si="1"/>
        <v>20.251897563127514</v>
      </c>
      <c r="N53" s="17">
        <f t="shared" si="4"/>
        <v>3984.8050564233226</v>
      </c>
      <c r="O53" s="24">
        <f t="shared" si="2"/>
        <v>103.93687453163497</v>
      </c>
      <c r="P53" s="7"/>
      <c r="Q53" s="25">
        <f t="shared" si="5"/>
        <v>-939.9948921149944</v>
      </c>
      <c r="R53" s="24">
        <f t="shared" si="6"/>
        <v>3991.5378746894512</v>
      </c>
      <c r="S53" s="7"/>
      <c r="T53" s="25">
        <f t="shared" si="7"/>
        <v>0.22915748189536916</v>
      </c>
      <c r="U53" s="24">
        <f t="shared" si="8"/>
        <v>0.97657682287497283</v>
      </c>
      <c r="V53" s="7"/>
      <c r="W53" s="25">
        <f t="shared" si="9"/>
        <v>0.23242921889759025</v>
      </c>
      <c r="X53" s="24">
        <f t="shared" si="10"/>
        <v>185.45301040958645</v>
      </c>
      <c r="Y53" s="7"/>
      <c r="Z53" s="25">
        <f t="shared" si="11"/>
        <v>630</v>
      </c>
      <c r="AA53" s="17">
        <f t="shared" si="15"/>
        <v>185.56199999999998</v>
      </c>
      <c r="AB53" s="24">
        <f t="shared" si="12"/>
        <v>3.2386678665857174</v>
      </c>
      <c r="AC53" s="17">
        <f t="shared" si="13"/>
        <v>-0.10898959041352896</v>
      </c>
      <c r="AD53" s="17">
        <f t="shared" ca="1" si="14"/>
        <v>0.13389893763505256</v>
      </c>
      <c r="AE53" s="17">
        <v>116</v>
      </c>
    </row>
    <row r="54" spans="1:31" s="17" customFormat="1" x14ac:dyDescent="0.25">
      <c r="A54" s="17">
        <v>34</v>
      </c>
      <c r="B54" s="17">
        <v>635</v>
      </c>
      <c r="C54" s="17">
        <v>12578</v>
      </c>
      <c r="D54" s="17">
        <v>15209</v>
      </c>
      <c r="E54" s="17">
        <v>13936</v>
      </c>
      <c r="F54" s="17">
        <v>11333</v>
      </c>
      <c r="G54" s="24"/>
      <c r="H54" s="7"/>
      <c r="I54" s="25">
        <f t="shared" si="16"/>
        <v>-1358</v>
      </c>
      <c r="J54" s="24">
        <f t="shared" si="16"/>
        <v>3876</v>
      </c>
      <c r="K54" s="7"/>
      <c r="L54" s="25">
        <f t="shared" si="3"/>
        <v>-1357.1089538519852</v>
      </c>
      <c r="M54" s="17">
        <f t="shared" si="1"/>
        <v>0.79396323789195233</v>
      </c>
      <c r="N54" s="17">
        <f t="shared" si="4"/>
        <v>3869.9562366869395</v>
      </c>
      <c r="O54" s="24">
        <f t="shared" si="2"/>
        <v>36.527074984295801</v>
      </c>
      <c r="P54" s="7"/>
      <c r="Q54" s="25">
        <f t="shared" si="5"/>
        <v>-1338.9948921149944</v>
      </c>
      <c r="R54" s="24">
        <f t="shared" si="6"/>
        <v>3872.5378746894512</v>
      </c>
      <c r="S54" s="7"/>
      <c r="T54" s="25">
        <f t="shared" si="7"/>
        <v>0.32642804798379288</v>
      </c>
      <c r="U54" s="24">
        <f t="shared" si="8"/>
        <v>0.94746206922099097</v>
      </c>
      <c r="V54" s="7"/>
      <c r="W54" s="25">
        <f t="shared" si="9"/>
        <v>0.3296028282176775</v>
      </c>
      <c r="X54" s="24">
        <f t="shared" si="10"/>
        <v>191.24720694717826</v>
      </c>
      <c r="Y54" s="7"/>
      <c r="Z54" s="25">
        <f t="shared" si="11"/>
        <v>635</v>
      </c>
      <c r="AA54" s="17">
        <f t="shared" si="15"/>
        <v>191.27699999999999</v>
      </c>
      <c r="AB54" s="24">
        <f t="shared" si="12"/>
        <v>3.3384134333371933</v>
      </c>
      <c r="AC54" s="17">
        <f t="shared" si="13"/>
        <v>-2.9793052821730726E-2</v>
      </c>
      <c r="AD54" s="17">
        <f t="shared" ca="1" si="14"/>
        <v>2.4661786178199918E-2</v>
      </c>
      <c r="AE54" s="17">
        <v>115</v>
      </c>
    </row>
    <row r="55" spans="1:31" s="17" customFormat="1" x14ac:dyDescent="0.25">
      <c r="A55" s="17">
        <v>35</v>
      </c>
      <c r="B55" s="17">
        <v>630</v>
      </c>
      <c r="C55" s="17">
        <v>12383</v>
      </c>
      <c r="D55" s="17">
        <v>15118</v>
      </c>
      <c r="E55" s="17">
        <v>14116</v>
      </c>
      <c r="F55" s="17">
        <v>11402</v>
      </c>
      <c r="G55" s="24"/>
      <c r="H55" s="7"/>
      <c r="I55" s="25">
        <f t="shared" si="16"/>
        <v>-1733</v>
      </c>
      <c r="J55" s="24">
        <f t="shared" si="16"/>
        <v>3716</v>
      </c>
      <c r="K55" s="7"/>
      <c r="L55" s="25">
        <f t="shared" si="3"/>
        <v>-1734.4730256922119</v>
      </c>
      <c r="M55" s="17">
        <f t="shared" si="1"/>
        <v>2.1698046899162793</v>
      </c>
      <c r="N55" s="17">
        <f t="shared" si="4"/>
        <v>3718.0103556315635</v>
      </c>
      <c r="O55" s="24">
        <f t="shared" si="2"/>
        <v>4.0415297653589608</v>
      </c>
      <c r="P55" s="7"/>
      <c r="Q55" s="25">
        <f t="shared" si="5"/>
        <v>-1713.9948921149944</v>
      </c>
      <c r="R55" s="24">
        <f t="shared" si="6"/>
        <v>3712.5378746894512</v>
      </c>
      <c r="S55" s="7"/>
      <c r="T55" s="25">
        <f t="shared" si="7"/>
        <v>0.41784775295411591</v>
      </c>
      <c r="U55" s="24">
        <f t="shared" si="8"/>
        <v>0.90831618195513297</v>
      </c>
      <c r="V55" s="7"/>
      <c r="W55" s="25">
        <f t="shared" si="9"/>
        <v>0.42089195041037458</v>
      </c>
      <c r="X55" s="24">
        <f t="shared" si="10"/>
        <v>196.92733419861065</v>
      </c>
      <c r="Y55" s="7"/>
      <c r="Z55" s="25">
        <f t="shared" si="11"/>
        <v>630</v>
      </c>
      <c r="AA55" s="17">
        <f t="shared" si="15"/>
        <v>196.94699999999997</v>
      </c>
      <c r="AB55" s="24">
        <f t="shared" si="12"/>
        <v>3.4373736019252714</v>
      </c>
      <c r="AC55" s="17">
        <f t="shared" si="13"/>
        <v>-1.9665801389322723E-2</v>
      </c>
      <c r="AD55" s="17">
        <f t="shared" ca="1" si="14"/>
        <v>6.7026483104029921E-2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12205</v>
      </c>
      <c r="D56" s="17">
        <v>15029</v>
      </c>
      <c r="E56" s="17">
        <v>14289</v>
      </c>
      <c r="F56" s="17">
        <v>11494</v>
      </c>
      <c r="G56" s="24"/>
      <c r="H56" s="7"/>
      <c r="I56" s="25">
        <f t="shared" si="16"/>
        <v>-2084</v>
      </c>
      <c r="J56" s="24">
        <f t="shared" si="16"/>
        <v>3535</v>
      </c>
      <c r="K56" s="7"/>
      <c r="L56" s="25">
        <f t="shared" si="3"/>
        <v>-2085.0026607108216</v>
      </c>
      <c r="M56" s="17">
        <f t="shared" si="1"/>
        <v>1.0053285010252786</v>
      </c>
      <c r="N56" s="17">
        <f t="shared" si="4"/>
        <v>3535.5726369282238</v>
      </c>
      <c r="O56" s="24">
        <f t="shared" si="2"/>
        <v>0.3279130515655907</v>
      </c>
      <c r="P56" s="7"/>
      <c r="Q56" s="25">
        <f t="shared" si="5"/>
        <v>-2064.9948921149944</v>
      </c>
      <c r="R56" s="24">
        <f t="shared" si="6"/>
        <v>3531.5378746894512</v>
      </c>
      <c r="S56" s="7"/>
      <c r="T56" s="25">
        <f t="shared" si="7"/>
        <v>0.50341659680633832</v>
      </c>
      <c r="U56" s="24">
        <f t="shared" si="8"/>
        <v>0.86403239698563106</v>
      </c>
      <c r="V56" s="7"/>
      <c r="W56" s="25">
        <f t="shared" si="9"/>
        <v>0.50631297240271422</v>
      </c>
      <c r="X56" s="24">
        <f t="shared" si="10"/>
        <v>202.43526672838686</v>
      </c>
      <c r="Y56" s="7"/>
      <c r="Z56" s="25">
        <f t="shared" si="11"/>
        <v>612</v>
      </c>
      <c r="AA56" s="17">
        <f t="shared" si="15"/>
        <v>202.45499999999998</v>
      </c>
      <c r="AB56" s="24">
        <f t="shared" si="12"/>
        <v>3.5335063371251194</v>
      </c>
      <c r="AC56" s="17">
        <f t="shared" si="13"/>
        <v>-1.9733271613119996E-2</v>
      </c>
      <c r="AD56" s="17">
        <f t="shared" ca="1" si="14"/>
        <v>5.6232015279618963E-2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12039</v>
      </c>
      <c r="D57" s="17">
        <v>14926</v>
      </c>
      <c r="E57" s="17">
        <v>14466</v>
      </c>
      <c r="F57" s="17">
        <v>11610</v>
      </c>
      <c r="G57" s="24"/>
      <c r="H57" s="7"/>
      <c r="I57" s="25">
        <f t="shared" si="16"/>
        <v>-2427</v>
      </c>
      <c r="J57" s="24">
        <f t="shared" si="16"/>
        <v>3316</v>
      </c>
      <c r="K57" s="7"/>
      <c r="L57" s="25">
        <f t="shared" si="3"/>
        <v>-2418.5371455739737</v>
      </c>
      <c r="M57" s="17">
        <f t="shared" si="1"/>
        <v>71.619905036112883</v>
      </c>
      <c r="N57" s="17">
        <f t="shared" si="4"/>
        <v>3318.9973279510577</v>
      </c>
      <c r="O57" s="24">
        <f t="shared" si="2"/>
        <v>8.9839748461919982</v>
      </c>
      <c r="P57" s="7"/>
      <c r="Q57" s="25">
        <f t="shared" si="5"/>
        <v>-2407.9948921149944</v>
      </c>
      <c r="R57" s="24">
        <f t="shared" si="6"/>
        <v>3312.5378746894512</v>
      </c>
      <c r="S57" s="7"/>
      <c r="T57" s="25">
        <f t="shared" si="7"/>
        <v>0.58703515361919378</v>
      </c>
      <c r="U57" s="24">
        <f t="shared" si="8"/>
        <v>0.81045146379048794</v>
      </c>
      <c r="V57" s="7"/>
      <c r="W57" s="25">
        <f t="shared" si="9"/>
        <v>0.58975256125803388</v>
      </c>
      <c r="X57" s="24">
        <f t="shared" si="10"/>
        <v>208.10824081653686</v>
      </c>
      <c r="Y57" s="7"/>
      <c r="Z57" s="25">
        <f t="shared" si="11"/>
        <v>616</v>
      </c>
      <c r="AA57" s="17">
        <f t="shared" si="15"/>
        <v>207.999</v>
      </c>
      <c r="AB57" s="24">
        <f t="shared" si="12"/>
        <v>3.6302673908556855</v>
      </c>
      <c r="AC57" s="17">
        <f t="shared" si="13"/>
        <v>0.10924081653686812</v>
      </c>
      <c r="AD57" s="17">
        <f t="shared" ca="1" si="14"/>
        <v>-3.281061870544022E-2</v>
      </c>
      <c r="AE57" s="17">
        <v>112</v>
      </c>
    </row>
    <row r="58" spans="1:31" s="17" customFormat="1" x14ac:dyDescent="0.25">
      <c r="A58" s="17">
        <v>38</v>
      </c>
      <c r="B58" s="17">
        <v>620</v>
      </c>
      <c r="C58" s="17">
        <v>11892</v>
      </c>
      <c r="D58" s="17">
        <v>14804</v>
      </c>
      <c r="E58" s="17">
        <v>14622</v>
      </c>
      <c r="F58" s="17">
        <v>11739</v>
      </c>
      <c r="G58" s="24"/>
      <c r="H58" s="7"/>
      <c r="I58" s="25">
        <f t="shared" si="16"/>
        <v>-2730</v>
      </c>
      <c r="J58" s="24">
        <f t="shared" si="16"/>
        <v>3065</v>
      </c>
      <c r="K58" s="7"/>
      <c r="L58" s="25">
        <f t="shared" si="3"/>
        <v>-2731.547444798061</v>
      </c>
      <c r="M58" s="17">
        <f t="shared" si="1"/>
        <v>2.3945854030458977</v>
      </c>
      <c r="N58" s="17">
        <f t="shared" si="4"/>
        <v>3069.6882114534442</v>
      </c>
      <c r="O58" s="24">
        <f t="shared" si="2"/>
        <v>21.979326632205215</v>
      </c>
      <c r="P58" s="7"/>
      <c r="Q58" s="25">
        <f t="shared" si="5"/>
        <v>-2710.9948921149944</v>
      </c>
      <c r="R58" s="24">
        <f t="shared" si="6"/>
        <v>3061.5378746894512</v>
      </c>
      <c r="S58" s="7"/>
      <c r="T58" s="25">
        <f t="shared" si="7"/>
        <v>0.66090227523521483</v>
      </c>
      <c r="U58" s="24">
        <f t="shared" si="8"/>
        <v>0.74904135314217324</v>
      </c>
      <c r="V58" s="7"/>
      <c r="W58" s="25">
        <f t="shared" si="9"/>
        <v>0.66341444115181247</v>
      </c>
      <c r="X58" s="24">
        <f t="shared" si="10"/>
        <v>213.59627799871964</v>
      </c>
      <c r="Y58" s="7"/>
      <c r="Z58" s="25">
        <f t="shared" si="11"/>
        <v>620</v>
      </c>
      <c r="AA58" s="17">
        <f t="shared" si="15"/>
        <v>213.57900000000001</v>
      </c>
      <c r="AB58" s="24">
        <f t="shared" si="12"/>
        <v>3.7276567631169693</v>
      </c>
      <c r="AC58" s="17">
        <f t="shared" si="13"/>
        <v>1.7277998719634979E-2</v>
      </c>
      <c r="AD58" s="17">
        <f t="shared" ca="1" si="14"/>
        <v>0.13240620043532658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11743</v>
      </c>
      <c r="D59" s="17">
        <v>14662</v>
      </c>
      <c r="E59" s="17">
        <v>14760</v>
      </c>
      <c r="F59" s="17">
        <v>11876</v>
      </c>
      <c r="G59" s="24"/>
      <c r="H59" s="7"/>
      <c r="I59" s="25">
        <f t="shared" si="16"/>
        <v>-3017</v>
      </c>
      <c r="J59" s="24">
        <f t="shared" si="16"/>
        <v>2786</v>
      </c>
      <c r="K59" s="7"/>
      <c r="L59" s="25">
        <f t="shared" si="3"/>
        <v>-3016.6262566861919</v>
      </c>
      <c r="M59" s="17">
        <f t="shared" si="1"/>
        <v>0.13968406461623245</v>
      </c>
      <c r="N59" s="17">
        <f t="shared" si="4"/>
        <v>2793.6636760339247</v>
      </c>
      <c r="O59" s="24">
        <f t="shared" si="2"/>
        <v>58.731930352952283</v>
      </c>
      <c r="P59" s="7"/>
      <c r="Q59" s="25">
        <f t="shared" si="5"/>
        <v>-2997.9948921149944</v>
      </c>
      <c r="R59" s="24">
        <f t="shared" si="6"/>
        <v>2782.5378746894512</v>
      </c>
      <c r="S59" s="7"/>
      <c r="T59" s="25">
        <f t="shared" si="7"/>
        <v>0.73086882277250209</v>
      </c>
      <c r="U59" s="24">
        <f t="shared" si="8"/>
        <v>0.68078071222233338</v>
      </c>
      <c r="V59" s="7"/>
      <c r="W59" s="25">
        <f t="shared" si="9"/>
        <v>0.73315278339642997</v>
      </c>
      <c r="X59" s="24">
        <f t="shared" si="10"/>
        <v>219.18672316813013</v>
      </c>
      <c r="Y59" s="7"/>
      <c r="Z59" s="25">
        <f t="shared" si="11"/>
        <v>615</v>
      </c>
      <c r="AA59" s="17">
        <f t="shared" si="15"/>
        <v>219.114</v>
      </c>
      <c r="AB59" s="24">
        <f t="shared" si="12"/>
        <v>3.8242607372148552</v>
      </c>
      <c r="AC59" s="17">
        <f t="shared" si="13"/>
        <v>7.2723168130124805E-2</v>
      </c>
      <c r="AD59" s="17">
        <f t="shared" ca="1" si="14"/>
        <v>6.2944969198127865E-2</v>
      </c>
      <c r="AE59" s="17">
        <v>110</v>
      </c>
    </row>
    <row r="60" spans="1:31" s="17" customFormat="1" x14ac:dyDescent="0.25">
      <c r="A60" s="17">
        <v>40</v>
      </c>
      <c r="B60" s="17">
        <v>629</v>
      </c>
      <c r="C60" s="17">
        <v>11606</v>
      </c>
      <c r="D60" s="17">
        <v>14503</v>
      </c>
      <c r="E60" s="17">
        <v>14890</v>
      </c>
      <c r="F60" s="17">
        <v>12029</v>
      </c>
      <c r="G60" s="24"/>
      <c r="H60" s="7"/>
      <c r="I60" s="25">
        <f t="shared" si="16"/>
        <v>-3284</v>
      </c>
      <c r="J60" s="24">
        <f t="shared" si="16"/>
        <v>2474</v>
      </c>
      <c r="K60" s="7"/>
      <c r="L60" s="25">
        <f t="shared" si="3"/>
        <v>-3279.2408509180186</v>
      </c>
      <c r="M60" s="17">
        <f t="shared" si="1"/>
        <v>22.649499984524184</v>
      </c>
      <c r="N60" s="17">
        <f t="shared" si="4"/>
        <v>2484.4534806367801</v>
      </c>
      <c r="O60" s="24">
        <f t="shared" si="2"/>
        <v>109.27525742353677</v>
      </c>
      <c r="P60" s="7"/>
      <c r="Q60" s="25">
        <f t="shared" si="5"/>
        <v>-3264.9948921149944</v>
      </c>
      <c r="R60" s="24">
        <f t="shared" si="6"/>
        <v>2470.5378746894512</v>
      </c>
      <c r="S60" s="7"/>
      <c r="T60" s="25">
        <f t="shared" si="7"/>
        <v>0.79595965271137203</v>
      </c>
      <c r="U60" s="24">
        <f t="shared" si="8"/>
        <v>0.60444623205391035</v>
      </c>
      <c r="V60" s="7"/>
      <c r="W60" s="25">
        <f t="shared" si="9"/>
        <v>0.79798834227229909</v>
      </c>
      <c r="X60" s="24">
        <f t="shared" si="10"/>
        <v>224.92289531435017</v>
      </c>
      <c r="Y60" s="7"/>
      <c r="Z60" s="25">
        <f t="shared" si="11"/>
        <v>629</v>
      </c>
      <c r="AA60" s="17">
        <f t="shared" si="15"/>
        <v>224.77500000000001</v>
      </c>
      <c r="AB60" s="24">
        <f t="shared" si="12"/>
        <v>3.9230638261702544</v>
      </c>
      <c r="AC60" s="17">
        <f t="shared" si="13"/>
        <v>0.14789531435016556</v>
      </c>
      <c r="AD60" s="17">
        <f t="shared" ca="1" si="14"/>
        <v>1.4096135256693287E-2</v>
      </c>
      <c r="AE60" s="17">
        <v>109</v>
      </c>
    </row>
    <row r="61" spans="1:31" s="17" customFormat="1" x14ac:dyDescent="0.25">
      <c r="A61" s="17">
        <v>41</v>
      </c>
      <c r="B61" s="17">
        <v>639</v>
      </c>
      <c r="C61" s="17">
        <v>11495</v>
      </c>
      <c r="D61" s="17">
        <v>14333</v>
      </c>
      <c r="E61" s="17">
        <v>15011</v>
      </c>
      <c r="F61" s="17">
        <v>12206</v>
      </c>
      <c r="G61" s="24"/>
      <c r="H61" s="7"/>
      <c r="I61" s="25">
        <f t="shared" si="16"/>
        <v>-3516</v>
      </c>
      <c r="J61" s="24">
        <f t="shared" si="16"/>
        <v>2127</v>
      </c>
      <c r="K61" s="7"/>
      <c r="L61" s="25">
        <f t="shared" si="3"/>
        <v>-3513.4328136255713</v>
      </c>
      <c r="M61" s="17">
        <f t="shared" si="1"/>
        <v>6.5904458810525242</v>
      </c>
      <c r="N61" s="17">
        <f t="shared" si="4"/>
        <v>2145.5556725549059</v>
      </c>
      <c r="O61" s="24">
        <f t="shared" si="2"/>
        <v>344.31298396488688</v>
      </c>
      <c r="P61" s="7"/>
      <c r="Q61" s="25">
        <f t="shared" si="5"/>
        <v>-3496.9948921149944</v>
      </c>
      <c r="R61" s="24">
        <f t="shared" si="6"/>
        <v>2123.5378746894512</v>
      </c>
      <c r="S61" s="7"/>
      <c r="T61" s="25">
        <f t="shared" si="7"/>
        <v>0.85251797685301189</v>
      </c>
      <c r="U61" s="24">
        <f t="shared" si="8"/>
        <v>0.51954858904608081</v>
      </c>
      <c r="V61" s="7"/>
      <c r="W61" s="25">
        <f t="shared" si="9"/>
        <v>0.85426267038235848</v>
      </c>
      <c r="X61" s="24">
        <f t="shared" si="10"/>
        <v>230.75817511075206</v>
      </c>
      <c r="Y61" s="7"/>
      <c r="Z61" s="25">
        <f t="shared" si="11"/>
        <v>639</v>
      </c>
      <c r="AA61" s="17">
        <f t="shared" si="15"/>
        <v>230.52600000000001</v>
      </c>
      <c r="AB61" s="24">
        <f t="shared" si="12"/>
        <v>4.0234377114524484</v>
      </c>
      <c r="AC61" s="17">
        <f t="shared" si="13"/>
        <v>0.23217511075205266</v>
      </c>
      <c r="AD61" s="17">
        <f t="shared" ca="1" si="14"/>
        <v>-5.3536357876367902E-2</v>
      </c>
      <c r="AE61" s="17">
        <v>108</v>
      </c>
    </row>
    <row r="62" spans="1:31" s="17" customFormat="1" x14ac:dyDescent="0.25">
      <c r="A62" s="17">
        <v>42</v>
      </c>
      <c r="B62" s="17">
        <v>630</v>
      </c>
      <c r="C62" s="17">
        <v>11401</v>
      </c>
      <c r="D62" s="17">
        <v>14165</v>
      </c>
      <c r="E62" s="17">
        <v>15115</v>
      </c>
      <c r="F62" s="17">
        <v>12386</v>
      </c>
      <c r="G62" s="24"/>
      <c r="H62" s="7"/>
      <c r="I62" s="25">
        <f t="shared" si="16"/>
        <v>-3714</v>
      </c>
      <c r="J62" s="24">
        <f t="shared" si="16"/>
        <v>1779</v>
      </c>
      <c r="K62" s="7"/>
      <c r="L62" s="25">
        <f t="shared" si="3"/>
        <v>-3709.8759637951171</v>
      </c>
      <c r="M62" s="17">
        <f t="shared" si="1"/>
        <v>17.007674619185291</v>
      </c>
      <c r="N62" s="17">
        <f t="shared" si="4"/>
        <v>1790.2970410539347</v>
      </c>
      <c r="O62" s="24">
        <f t="shared" si="2"/>
        <v>127.6231365742852</v>
      </c>
      <c r="P62" s="7"/>
      <c r="Q62" s="25">
        <f t="shared" si="5"/>
        <v>-3694.9948921149944</v>
      </c>
      <c r="R62" s="24">
        <f t="shared" si="6"/>
        <v>1775.5378746894514</v>
      </c>
      <c r="S62" s="7"/>
      <c r="T62" s="25">
        <f t="shared" si="7"/>
        <v>0.90078758107734247</v>
      </c>
      <c r="U62" s="24">
        <f t="shared" si="8"/>
        <v>0.43440628424283972</v>
      </c>
      <c r="V62" s="7"/>
      <c r="W62" s="25">
        <f t="shared" si="9"/>
        <v>0.90224741274952069</v>
      </c>
      <c r="X62" s="24">
        <f t="shared" si="10"/>
        <v>236.35597551046283</v>
      </c>
      <c r="Y62" s="7"/>
      <c r="Z62" s="25">
        <f t="shared" si="11"/>
        <v>630</v>
      </c>
      <c r="AA62" s="17">
        <f t="shared" si="15"/>
        <v>236.196</v>
      </c>
      <c r="AB62" s="24">
        <f t="shared" si="12"/>
        <v>4.122397880040527</v>
      </c>
      <c r="AC62" s="17">
        <f t="shared" si="13"/>
        <v>0.15997551046282865</v>
      </c>
      <c r="AD62" s="17">
        <f t="shared" ca="1" si="14"/>
        <v>8.2061167977883542E-2</v>
      </c>
      <c r="AE62" s="17">
        <v>107</v>
      </c>
    </row>
    <row r="63" spans="1:31" s="17" customFormat="1" x14ac:dyDescent="0.25">
      <c r="A63" s="17">
        <v>43</v>
      </c>
      <c r="B63" s="17">
        <v>630</v>
      </c>
      <c r="C63" s="17">
        <v>11315</v>
      </c>
      <c r="D63" s="17">
        <v>13973</v>
      </c>
      <c r="E63" s="17">
        <v>15185</v>
      </c>
      <c r="F63" s="17">
        <v>12569</v>
      </c>
      <c r="G63" s="24"/>
      <c r="H63" s="7"/>
      <c r="I63" s="25">
        <f t="shared" si="16"/>
        <v>-3870</v>
      </c>
      <c r="J63" s="24">
        <f t="shared" si="16"/>
        <v>1404</v>
      </c>
      <c r="K63" s="7"/>
      <c r="L63" s="25">
        <f t="shared" si="3"/>
        <v>-3870.1793264872981</v>
      </c>
      <c r="M63" s="17">
        <f t="shared" si="1"/>
        <v>3.2157989046680151E-2</v>
      </c>
      <c r="N63" s="17">
        <f t="shared" si="4"/>
        <v>1417.5476386778723</v>
      </c>
      <c r="O63" s="24">
        <f t="shared" si="2"/>
        <v>183.53851374618228</v>
      </c>
      <c r="P63" s="7"/>
      <c r="Q63" s="25">
        <f t="shared" si="5"/>
        <v>-3850.9948921149944</v>
      </c>
      <c r="R63" s="24">
        <f t="shared" si="6"/>
        <v>1400.5378746894514</v>
      </c>
      <c r="S63" s="7"/>
      <c r="T63" s="25">
        <f t="shared" si="7"/>
        <v>0.93881817834499692</v>
      </c>
      <c r="U63" s="24">
        <f t="shared" si="8"/>
        <v>0.34265811096348509</v>
      </c>
      <c r="V63" s="7"/>
      <c r="W63" s="25">
        <f t="shared" si="9"/>
        <v>0.93997096839298555</v>
      </c>
      <c r="X63" s="24">
        <f t="shared" si="10"/>
        <v>242.03657826856352</v>
      </c>
      <c r="Y63" s="7"/>
      <c r="Z63" s="25">
        <f t="shared" si="11"/>
        <v>630</v>
      </c>
      <c r="AA63" s="17">
        <f t="shared" si="15"/>
        <v>241.86599999999999</v>
      </c>
      <c r="AB63" s="24">
        <f t="shared" si="12"/>
        <v>4.2213580486286046</v>
      </c>
      <c r="AC63" s="17">
        <f t="shared" si="13"/>
        <v>0.17057826856353131</v>
      </c>
      <c r="AD63" s="17">
        <f t="shared" ca="1" si="14"/>
        <v>3.4179332332797685E-2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11250</v>
      </c>
      <c r="D64" s="17">
        <v>13773</v>
      </c>
      <c r="E64" s="17">
        <v>15239</v>
      </c>
      <c r="F64" s="17">
        <v>12755</v>
      </c>
      <c r="G64" s="24"/>
      <c r="H64" s="7"/>
      <c r="I64" s="25">
        <f t="shared" si="16"/>
        <v>-3989</v>
      </c>
      <c r="J64" s="24">
        <f t="shared" si="16"/>
        <v>1018</v>
      </c>
      <c r="K64" s="7"/>
      <c r="L64" s="25">
        <f t="shared" si="3"/>
        <v>-3992.6093165847474</v>
      </c>
      <c r="M64" s="17">
        <f t="shared" si="1"/>
        <v>13.02716620893246</v>
      </c>
      <c r="N64" s="17">
        <f t="shared" si="4"/>
        <v>1031.5788288080614</v>
      </c>
      <c r="O64" s="24">
        <f t="shared" si="2"/>
        <v>184.38459179863864</v>
      </c>
      <c r="P64" s="7"/>
      <c r="Q64" s="25">
        <f t="shared" si="5"/>
        <v>-3969.9948921149944</v>
      </c>
      <c r="R64" s="24">
        <f t="shared" si="6"/>
        <v>1014.5378746894513</v>
      </c>
      <c r="S64" s="7"/>
      <c r="T64" s="25">
        <f t="shared" si="7"/>
        <v>0.96782869805557936</v>
      </c>
      <c r="U64" s="24">
        <f t="shared" si="8"/>
        <v>0.24821865793460263</v>
      </c>
      <c r="V64" s="7"/>
      <c r="W64" s="25">
        <f t="shared" si="9"/>
        <v>0.96866538308916506</v>
      </c>
      <c r="X64" s="24">
        <f t="shared" si="10"/>
        <v>247.69278207454306</v>
      </c>
      <c r="Y64" s="7"/>
      <c r="Z64" s="25">
        <f t="shared" si="11"/>
        <v>629</v>
      </c>
      <c r="AA64" s="17">
        <f t="shared" si="15"/>
        <v>247.52699999999999</v>
      </c>
      <c r="AB64" s="24">
        <f t="shared" si="12"/>
        <v>4.3201611375840043</v>
      </c>
      <c r="AC64" s="17">
        <f t="shared" si="13"/>
        <v>0.16578207454307403</v>
      </c>
      <c r="AD64" s="17">
        <f t="shared" ca="1" si="14"/>
        <v>5.7455117923893795E-2</v>
      </c>
      <c r="AE64" s="17">
        <v>105</v>
      </c>
    </row>
    <row r="65" spans="1:31" s="17" customFormat="1" x14ac:dyDescent="0.25">
      <c r="A65" s="17">
        <v>45</v>
      </c>
      <c r="B65" s="17">
        <v>603</v>
      </c>
      <c r="C65" s="17">
        <v>11219</v>
      </c>
      <c r="D65" s="17">
        <v>13594</v>
      </c>
      <c r="E65" s="17">
        <v>15294</v>
      </c>
      <c r="F65" s="17">
        <v>12956</v>
      </c>
      <c r="G65" s="24"/>
      <c r="H65" s="7"/>
      <c r="I65" s="25">
        <f t="shared" si="16"/>
        <v>-4075</v>
      </c>
      <c r="J65" s="24">
        <f t="shared" si="16"/>
        <v>638</v>
      </c>
      <c r="K65" s="7"/>
      <c r="L65" s="25">
        <f t="shared" si="3"/>
        <v>-4073.5773505289153</v>
      </c>
      <c r="M65" s="17">
        <f t="shared" si="1"/>
        <v>2.0239315175775663</v>
      </c>
      <c r="N65" s="17">
        <f t="shared" si="4"/>
        <v>652.09593780242039</v>
      </c>
      <c r="O65" s="24">
        <f t="shared" si="2"/>
        <v>198.69546252970429</v>
      </c>
      <c r="P65" s="7"/>
      <c r="Q65" s="25">
        <f t="shared" si="5"/>
        <v>-4055.9948921149944</v>
      </c>
      <c r="R65" s="24">
        <f t="shared" si="6"/>
        <v>634.53787468945131</v>
      </c>
      <c r="S65" s="7"/>
      <c r="T65" s="25">
        <f t="shared" si="7"/>
        <v>0.98879428372877354</v>
      </c>
      <c r="U65" s="24">
        <f t="shared" si="8"/>
        <v>0.15524717567818991</v>
      </c>
      <c r="V65" s="7"/>
      <c r="W65" s="25">
        <f t="shared" si="9"/>
        <v>0.98931973471386636</v>
      </c>
      <c r="X65" s="24">
        <f t="shared" si="10"/>
        <v>253.14715314340981</v>
      </c>
      <c r="Y65" s="7"/>
      <c r="Z65" s="25">
        <f t="shared" si="11"/>
        <v>603</v>
      </c>
      <c r="AA65" s="17">
        <f t="shared" si="15"/>
        <v>252.95399999999998</v>
      </c>
      <c r="AB65" s="24">
        <f t="shared" si="12"/>
        <v>4.4148801560897359</v>
      </c>
      <c r="AC65" s="17">
        <f t="shared" si="13"/>
        <v>0.19315314340983036</v>
      </c>
      <c r="AD65" s="17">
        <f t="shared" ca="1" si="14"/>
        <v>-2.7080707697678008E-2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11190</v>
      </c>
      <c r="D66" s="17">
        <v>13400</v>
      </c>
      <c r="E66" s="17">
        <v>15309</v>
      </c>
      <c r="F66" s="17">
        <v>13145</v>
      </c>
      <c r="G66" s="24"/>
      <c r="H66" s="7"/>
      <c r="I66" s="25">
        <f t="shared" si="16"/>
        <v>-4119</v>
      </c>
      <c r="J66" s="24">
        <f t="shared" si="16"/>
        <v>255</v>
      </c>
      <c r="K66" s="7"/>
      <c r="L66" s="25">
        <f t="shared" si="3"/>
        <v>-4118.5597088737022</v>
      </c>
      <c r="M66" s="17">
        <f t="shared" si="1"/>
        <v>0.19385627589656726</v>
      </c>
      <c r="N66" s="17">
        <f t="shared" si="4"/>
        <v>261.01870186262289</v>
      </c>
      <c r="O66" s="24">
        <f t="shared" si="2"/>
        <v>36.224772111140254</v>
      </c>
      <c r="P66" s="7"/>
      <c r="Q66" s="25">
        <f t="shared" si="5"/>
        <v>-4099.9948921149944</v>
      </c>
      <c r="R66" s="24">
        <f t="shared" si="6"/>
        <v>251.53787468945131</v>
      </c>
      <c r="S66" s="7"/>
      <c r="T66" s="25">
        <f t="shared" si="7"/>
        <v>0.99952086244529137</v>
      </c>
      <c r="U66" s="24">
        <f t="shared" si="8"/>
        <v>6.154170803554234E-2</v>
      </c>
      <c r="V66" s="7"/>
      <c r="W66" s="25">
        <f t="shared" si="9"/>
        <v>0.99973256392730925</v>
      </c>
      <c r="X66" s="24">
        <f t="shared" si="10"/>
        <v>258.54287989175987</v>
      </c>
      <c r="Y66" s="7"/>
      <c r="Z66" s="25">
        <f t="shared" si="11"/>
        <v>612</v>
      </c>
      <c r="AA66" s="17">
        <f t="shared" si="15"/>
        <v>258.46199999999999</v>
      </c>
      <c r="AB66" s="24">
        <f t="shared" si="12"/>
        <v>4.5110128912895835</v>
      </c>
      <c r="AC66" s="17">
        <f t="shared" si="13"/>
        <v>8.0879891759877864E-2</v>
      </c>
      <c r="AD66" s="17">
        <f t="shared" ca="1" si="14"/>
        <v>5.1638689488981981E-2</v>
      </c>
      <c r="AE66" s="17">
        <v>103</v>
      </c>
    </row>
    <row r="67" spans="1:31" s="17" customFormat="1" x14ac:dyDescent="0.25">
      <c r="A67" s="17">
        <v>47</v>
      </c>
      <c r="B67" s="17">
        <v>633</v>
      </c>
      <c r="C67" s="17">
        <v>11176</v>
      </c>
      <c r="D67" s="17">
        <v>13186</v>
      </c>
      <c r="E67" s="17">
        <v>15301</v>
      </c>
      <c r="F67" s="17">
        <v>13332</v>
      </c>
      <c r="G67" s="24"/>
      <c r="H67" s="7"/>
      <c r="I67" s="25">
        <f t="shared" si="16"/>
        <v>-4125</v>
      </c>
      <c r="J67" s="24">
        <f t="shared" si="16"/>
        <v>-146</v>
      </c>
      <c r="K67" s="7"/>
      <c r="L67" s="25">
        <f t="shared" si="3"/>
        <v>-4125.2296615933546</v>
      </c>
      <c r="M67" s="17">
        <f t="shared" si="1"/>
        <v>5.2744447462196198E-2</v>
      </c>
      <c r="N67" s="17">
        <f t="shared" si="4"/>
        <v>-145.93717286041374</v>
      </c>
      <c r="O67" s="24">
        <f t="shared" si="2"/>
        <v>3.9472494685915465E-3</v>
      </c>
      <c r="P67" s="7"/>
      <c r="Q67" s="25">
        <f t="shared" si="5"/>
        <v>-4105.9948921149944</v>
      </c>
      <c r="R67" s="24">
        <f t="shared" si="6"/>
        <v>-149.46212531054869</v>
      </c>
      <c r="S67" s="7"/>
      <c r="T67" s="25">
        <f t="shared" si="7"/>
        <v>1.0009835777248166</v>
      </c>
      <c r="U67" s="24">
        <f t="shared" si="8"/>
        <v>-3.6567671924514246E-2</v>
      </c>
      <c r="V67" s="7"/>
      <c r="W67" s="25">
        <f t="shared" si="9"/>
        <v>1.0008667295220484</v>
      </c>
      <c r="X67" s="24">
        <f t="shared" si="10"/>
        <v>264.15788644734153</v>
      </c>
      <c r="Y67" s="7"/>
      <c r="Z67" s="25">
        <f t="shared" si="11"/>
        <v>633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-1.1135526584666877E-3</v>
      </c>
      <c r="AD67" s="17">
        <f t="shared" ca="1" si="14"/>
        <v>4.7436526170542948E-2</v>
      </c>
      <c r="AE67" s="17">
        <v>102</v>
      </c>
    </row>
    <row r="68" spans="1:31" s="17" customFormat="1" x14ac:dyDescent="0.25">
      <c r="A68" s="17">
        <v>48</v>
      </c>
      <c r="B68" s="17">
        <v>633</v>
      </c>
      <c r="C68" s="17">
        <v>11207</v>
      </c>
      <c r="D68" s="17">
        <v>12995</v>
      </c>
      <c r="E68" s="17">
        <v>15296</v>
      </c>
      <c r="F68" s="17">
        <v>13546</v>
      </c>
      <c r="G68" s="24"/>
      <c r="H68" s="7"/>
      <c r="I68" s="25">
        <f t="shared" si="16"/>
        <v>-4089</v>
      </c>
      <c r="J68" s="24">
        <f t="shared" si="16"/>
        <v>-551</v>
      </c>
      <c r="K68" s="7"/>
      <c r="L68" s="25">
        <f t="shared" si="3"/>
        <v>-4091.3095185055117</v>
      </c>
      <c r="M68" s="17">
        <f t="shared" si="1"/>
        <v>5.3338757273011472</v>
      </c>
      <c r="N68" s="17">
        <f t="shared" si="4"/>
        <v>-551.41660946149216</v>
      </c>
      <c r="O68" s="24">
        <f t="shared" si="2"/>
        <v>0.17356344340478555</v>
      </c>
      <c r="P68" s="7"/>
      <c r="Q68" s="25">
        <f t="shared" si="5"/>
        <v>-4069.9948921149944</v>
      </c>
      <c r="R68" s="24">
        <f t="shared" si="6"/>
        <v>-554.46212531054869</v>
      </c>
      <c r="S68" s="7"/>
      <c r="T68" s="25">
        <f t="shared" si="7"/>
        <v>0.99220728604766562</v>
      </c>
      <c r="U68" s="24">
        <f t="shared" si="8"/>
        <v>-0.13565569906621727</v>
      </c>
      <c r="V68" s="7"/>
      <c r="W68" s="25">
        <f t="shared" si="9"/>
        <v>0.99175855335917773</v>
      </c>
      <c r="X68" s="24">
        <f t="shared" si="10"/>
        <v>269.8542114576826</v>
      </c>
      <c r="Y68" s="7"/>
      <c r="Z68" s="25">
        <f t="shared" si="11"/>
        <v>633</v>
      </c>
      <c r="AA68" s="17">
        <f t="shared" si="15"/>
        <v>269.85599999999999</v>
      </c>
      <c r="AB68" s="24">
        <f t="shared" si="12"/>
        <v>4.7098757062618173</v>
      </c>
      <c r="AC68" s="17">
        <f t="shared" si="13"/>
        <v>-1.7885423173993331E-3</v>
      </c>
      <c r="AD68" s="17">
        <f t="shared" ca="1" si="14"/>
        <v>6.0939158382325331E-2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11235</v>
      </c>
      <c r="D69" s="17">
        <v>12793</v>
      </c>
      <c r="E69" s="17">
        <v>15248</v>
      </c>
      <c r="F69" s="17">
        <v>13735</v>
      </c>
      <c r="G69" s="24"/>
      <c r="H69" s="7"/>
      <c r="I69" s="25">
        <f t="shared" si="16"/>
        <v>-4013</v>
      </c>
      <c r="J69" s="24">
        <f t="shared" si="16"/>
        <v>-942</v>
      </c>
      <c r="K69" s="7"/>
      <c r="L69" s="25">
        <f t="shared" si="3"/>
        <v>-4017.4316529469056</v>
      </c>
      <c r="M69" s="17">
        <f t="shared" si="1"/>
        <v>19.639547841817222</v>
      </c>
      <c r="N69" s="17">
        <f t="shared" si="4"/>
        <v>-950.16161092286916</v>
      </c>
      <c r="O69" s="24">
        <f t="shared" si="2"/>
        <v>66.61189285629716</v>
      </c>
      <c r="P69" s="7"/>
      <c r="Q69" s="25">
        <f t="shared" si="5"/>
        <v>-3993.9948921149944</v>
      </c>
      <c r="R69" s="24">
        <f t="shared" si="6"/>
        <v>-945.46212531054869</v>
      </c>
      <c r="S69" s="7"/>
      <c r="T69" s="25">
        <f t="shared" si="7"/>
        <v>0.9736795591736801</v>
      </c>
      <c r="U69" s="24">
        <f t="shared" si="8"/>
        <v>-0.23131846107215775</v>
      </c>
      <c r="V69" s="7"/>
      <c r="W69" s="25">
        <f t="shared" si="9"/>
        <v>0.97291035816694105</v>
      </c>
      <c r="X69" s="24">
        <f t="shared" si="10"/>
        <v>275.4397380465291</v>
      </c>
      <c r="Y69" s="7"/>
      <c r="Z69" s="25">
        <f t="shared" si="11"/>
        <v>631</v>
      </c>
      <c r="AA69" s="17">
        <f t="shared" si="15"/>
        <v>275.53499999999997</v>
      </c>
      <c r="AB69" s="24">
        <f t="shared" si="12"/>
        <v>4.8089929544825756</v>
      </c>
      <c r="AC69" s="17">
        <f t="shared" si="13"/>
        <v>-9.5261953470867411E-2</v>
      </c>
      <c r="AD69" s="17">
        <f t="shared" ca="1" si="14"/>
        <v>0.11991052957785087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11301</v>
      </c>
      <c r="D70" s="17">
        <v>12597</v>
      </c>
      <c r="E70" s="17">
        <v>15199</v>
      </c>
      <c r="F70" s="17">
        <v>13937</v>
      </c>
      <c r="G70" s="24"/>
      <c r="H70" s="7"/>
      <c r="I70" s="25">
        <f t="shared" si="16"/>
        <v>-3898</v>
      </c>
      <c r="J70" s="24">
        <f t="shared" si="16"/>
        <v>-1340</v>
      </c>
      <c r="K70" s="7"/>
      <c r="L70" s="25">
        <f t="shared" si="3"/>
        <v>-3902.5960519555874</v>
      </c>
      <c r="M70" s="17">
        <f t="shared" si="1"/>
        <v>21.123693578459012</v>
      </c>
      <c r="N70" s="17">
        <f t="shared" si="4"/>
        <v>-1344.4021351708786</v>
      </c>
      <c r="O70" s="24">
        <f t="shared" si="2"/>
        <v>19.378794062686687</v>
      </c>
      <c r="P70" s="7"/>
      <c r="Q70" s="25">
        <f t="shared" si="5"/>
        <v>-3878.9948921149944</v>
      </c>
      <c r="R70" s="24">
        <f t="shared" si="6"/>
        <v>-1343.4621253105486</v>
      </c>
      <c r="S70" s="7"/>
      <c r="T70" s="25">
        <f t="shared" si="7"/>
        <v>0.94564418298278097</v>
      </c>
      <c r="U70" s="24">
        <f t="shared" si="8"/>
        <v>-0.32869385564597947</v>
      </c>
      <c r="V70" s="7"/>
      <c r="W70" s="25">
        <f t="shared" si="9"/>
        <v>0.94454872491891118</v>
      </c>
      <c r="X70" s="24">
        <f t="shared" si="10"/>
        <v>281.25286246764949</v>
      </c>
      <c r="Y70" s="7"/>
      <c r="Z70" s="25">
        <f t="shared" si="11"/>
        <v>639</v>
      </c>
      <c r="AA70" s="17">
        <f t="shared" si="15"/>
        <v>281.28599999999994</v>
      </c>
      <c r="AB70" s="24">
        <f t="shared" si="12"/>
        <v>4.9093668397647683</v>
      </c>
      <c r="AC70" s="17">
        <f t="shared" si="13"/>
        <v>-3.3137532350451693E-2</v>
      </c>
      <c r="AD70" s="17">
        <f t="shared" ca="1" si="14"/>
        <v>6.9888022727013777E-3</v>
      </c>
      <c r="AE70" s="17">
        <v>99</v>
      </c>
    </row>
    <row r="71" spans="1:31" s="17" customFormat="1" x14ac:dyDescent="0.25">
      <c r="A71" s="17">
        <v>51</v>
      </c>
      <c r="B71" s="17">
        <v>622</v>
      </c>
      <c r="C71" s="17">
        <v>11378</v>
      </c>
      <c r="D71" s="17">
        <v>12417</v>
      </c>
      <c r="E71" s="17">
        <v>15128</v>
      </c>
      <c r="F71" s="17">
        <v>14126</v>
      </c>
      <c r="G71" s="24"/>
      <c r="H71" s="7"/>
      <c r="I71" s="25">
        <f t="shared" si="16"/>
        <v>-3750</v>
      </c>
      <c r="J71" s="24">
        <f t="shared" si="16"/>
        <v>-1709</v>
      </c>
      <c r="K71" s="7"/>
      <c r="L71" s="25">
        <f t="shared" si="3"/>
        <v>-3753.2304053006583</v>
      </c>
      <c r="M71" s="17">
        <f t="shared" si="1"/>
        <v>10.435518406521089</v>
      </c>
      <c r="N71" s="17">
        <f t="shared" si="4"/>
        <v>-1715.150838218698</v>
      </c>
      <c r="O71" s="24">
        <f t="shared" si="2"/>
        <v>37.83281079259632</v>
      </c>
      <c r="P71" s="7"/>
      <c r="Q71" s="25">
        <f t="shared" si="5"/>
        <v>-3730.9948921149944</v>
      </c>
      <c r="R71" s="24">
        <f t="shared" si="6"/>
        <v>-1712.4621253105486</v>
      </c>
      <c r="S71" s="7"/>
      <c r="T71" s="25">
        <f t="shared" si="7"/>
        <v>0.90956387275449357</v>
      </c>
      <c r="U71" s="24">
        <f t="shared" si="8"/>
        <v>-0.41897405815286448</v>
      </c>
      <c r="V71" s="7"/>
      <c r="W71" s="25">
        <f t="shared" si="9"/>
        <v>0.9081658735654905</v>
      </c>
      <c r="X71" s="24">
        <f t="shared" si="10"/>
        <v>286.83126632835422</v>
      </c>
      <c r="Y71" s="7"/>
      <c r="Z71" s="25">
        <f t="shared" si="11"/>
        <v>622</v>
      </c>
      <c r="AA71" s="17">
        <f t="shared" si="15"/>
        <v>286.88399999999996</v>
      </c>
      <c r="AB71" s="24">
        <f t="shared" si="12"/>
        <v>5.0070703712914115</v>
      </c>
      <c r="AC71" s="17">
        <f t="shared" si="13"/>
        <v>-5.2733671645739832E-2</v>
      </c>
      <c r="AD71" s="17">
        <f t="shared" ca="1" si="14"/>
        <v>-1.6258043331163208E-4</v>
      </c>
      <c r="AE71" s="17">
        <v>98</v>
      </c>
    </row>
    <row r="72" spans="1:31" s="17" customFormat="1" x14ac:dyDescent="0.25">
      <c r="A72" s="17">
        <v>52</v>
      </c>
      <c r="B72" s="17">
        <v>630</v>
      </c>
      <c r="C72" s="17">
        <v>11468</v>
      </c>
      <c r="D72" s="17">
        <v>12240</v>
      </c>
      <c r="E72" s="17">
        <v>15031</v>
      </c>
      <c r="F72" s="17">
        <v>14300</v>
      </c>
      <c r="G72" s="24"/>
      <c r="H72" s="7"/>
      <c r="I72" s="25">
        <f t="shared" si="16"/>
        <v>-3563</v>
      </c>
      <c r="J72" s="24">
        <f t="shared" si="16"/>
        <v>-2060</v>
      </c>
      <c r="K72" s="7"/>
      <c r="L72" s="25">
        <f t="shared" si="3"/>
        <v>-3565.6181450936906</v>
      </c>
      <c r="M72" s="17">
        <f t="shared" si="1"/>
        <v>6.854683731616162</v>
      </c>
      <c r="N72" s="17">
        <f t="shared" si="4"/>
        <v>-2073.9364305685108</v>
      </c>
      <c r="O72" s="24">
        <f t="shared" si="2"/>
        <v>194.22409699092188</v>
      </c>
      <c r="P72" s="7"/>
      <c r="Q72" s="25">
        <f t="shared" si="5"/>
        <v>-3543.9948921149944</v>
      </c>
      <c r="R72" s="24">
        <f t="shared" si="6"/>
        <v>-2063.4621253105488</v>
      </c>
      <c r="S72" s="7"/>
      <c r="T72" s="25">
        <f t="shared" si="7"/>
        <v>0.86397591320929246</v>
      </c>
      <c r="U72" s="24">
        <f t="shared" si="8"/>
        <v>-0.50485034834234044</v>
      </c>
      <c r="V72" s="7"/>
      <c r="W72" s="25">
        <f t="shared" si="9"/>
        <v>0.86229006781506745</v>
      </c>
      <c r="X72" s="24">
        <f t="shared" si="10"/>
        <v>292.41341758714702</v>
      </c>
      <c r="Y72" s="7"/>
      <c r="Z72" s="25">
        <f t="shared" si="11"/>
        <v>630</v>
      </c>
      <c r="AA72" s="17">
        <f t="shared" si="15"/>
        <v>292.55399999999997</v>
      </c>
      <c r="AB72" s="24">
        <f t="shared" si="12"/>
        <v>5.1060305398794901</v>
      </c>
      <c r="AC72" s="17">
        <f t="shared" si="13"/>
        <v>-0.14058241285295026</v>
      </c>
      <c r="AD72" s="17">
        <f t="shared" ca="1" si="14"/>
        <v>4.6615871930384856E-2</v>
      </c>
      <c r="AE72" s="17">
        <v>97</v>
      </c>
    </row>
    <row r="73" spans="1:31" s="17" customFormat="1" x14ac:dyDescent="0.25">
      <c r="A73" s="17">
        <v>53</v>
      </c>
      <c r="B73" s="17">
        <v>611</v>
      </c>
      <c r="C73" s="17">
        <v>11573</v>
      </c>
      <c r="D73" s="17">
        <v>12070</v>
      </c>
      <c r="E73" s="17">
        <v>14922</v>
      </c>
      <c r="F73" s="17">
        <v>14464</v>
      </c>
      <c r="G73" s="24"/>
      <c r="H73" s="7"/>
      <c r="I73" s="25">
        <f t="shared" si="16"/>
        <v>-3349</v>
      </c>
      <c r="J73" s="24">
        <f t="shared" si="16"/>
        <v>-2394</v>
      </c>
      <c r="K73" s="7"/>
      <c r="L73" s="25">
        <f t="shared" si="3"/>
        <v>-3350.4718078037604</v>
      </c>
      <c r="M73" s="17">
        <f t="shared" si="1"/>
        <v>2.1662182112099666</v>
      </c>
      <c r="N73" s="17">
        <f t="shared" si="4"/>
        <v>-2402.509397549361</v>
      </c>
      <c r="O73" s="24">
        <f t="shared" si="2"/>
        <v>72.409846653070701</v>
      </c>
      <c r="P73" s="7"/>
      <c r="Q73" s="25">
        <f t="shared" si="5"/>
        <v>-3329.9948921149944</v>
      </c>
      <c r="R73" s="24">
        <f t="shared" si="6"/>
        <v>-2397.4621253105488</v>
      </c>
      <c r="S73" s="7"/>
      <c r="T73" s="25">
        <f t="shared" si="7"/>
        <v>0.81180573490622809</v>
      </c>
      <c r="U73" s="24">
        <f t="shared" si="8"/>
        <v>-0.586567388009819</v>
      </c>
      <c r="V73" s="7"/>
      <c r="W73" s="25">
        <f t="shared" si="9"/>
        <v>0.80984593528477722</v>
      </c>
      <c r="X73" s="24">
        <f t="shared" si="10"/>
        <v>297.98108578577376</v>
      </c>
      <c r="Y73" s="7"/>
      <c r="Z73" s="25">
        <f t="shared" si="11"/>
        <v>611</v>
      </c>
      <c r="AA73" s="17">
        <f t="shared" si="15"/>
        <v>298.053</v>
      </c>
      <c r="AB73" s="24">
        <f t="shared" si="12"/>
        <v>5.2020061954466588</v>
      </c>
      <c r="AC73" s="17">
        <f t="shared" si="13"/>
        <v>-7.1914214226239892E-2</v>
      </c>
      <c r="AD73" s="17">
        <f t="shared" ca="1" si="14"/>
        <v>2.9722433282870497E-2</v>
      </c>
      <c r="AE73" s="17">
        <v>96</v>
      </c>
    </row>
    <row r="74" spans="1:31" s="17" customFormat="1" x14ac:dyDescent="0.25">
      <c r="A74" s="17">
        <v>54</v>
      </c>
      <c r="B74" s="17">
        <v>616</v>
      </c>
      <c r="C74" s="17">
        <v>11704</v>
      </c>
      <c r="D74" s="17">
        <v>11923</v>
      </c>
      <c r="E74" s="17">
        <v>14803</v>
      </c>
      <c r="F74" s="17">
        <v>14625</v>
      </c>
      <c r="G74" s="24"/>
      <c r="H74" s="7"/>
      <c r="I74" s="25">
        <f t="shared" si="16"/>
        <v>-3099</v>
      </c>
      <c r="J74" s="24">
        <f t="shared" si="16"/>
        <v>-2702</v>
      </c>
      <c r="K74" s="7"/>
      <c r="L74" s="25">
        <f t="shared" si="3"/>
        <v>-3102.5088923536728</v>
      </c>
      <c r="M74" s="17">
        <f t="shared" si="1"/>
        <v>12.312325549663186</v>
      </c>
      <c r="N74" s="17">
        <f t="shared" si="4"/>
        <v>-2711.3371835606845</v>
      </c>
      <c r="O74" s="24">
        <f t="shared" si="2"/>
        <v>87.182996845916506</v>
      </c>
      <c r="P74" s="7"/>
      <c r="Q74" s="25">
        <f t="shared" si="5"/>
        <v>-3079.9948921149944</v>
      </c>
      <c r="R74" s="24">
        <f t="shared" si="6"/>
        <v>-2705.4621253105488</v>
      </c>
      <c r="S74" s="7"/>
      <c r="T74" s="25">
        <f t="shared" si="7"/>
        <v>0.75085926492601274</v>
      </c>
      <c r="U74" s="24">
        <f t="shared" si="8"/>
        <v>-0.66192322099659562</v>
      </c>
      <c r="V74" s="7"/>
      <c r="W74" s="25">
        <f t="shared" si="9"/>
        <v>0.74864676486916926</v>
      </c>
      <c r="X74" s="24">
        <f t="shared" si="10"/>
        <v>303.54727302997969</v>
      </c>
      <c r="Y74" s="7"/>
      <c r="Z74" s="25">
        <f t="shared" si="11"/>
        <v>616</v>
      </c>
      <c r="AA74" s="17">
        <f t="shared" si="15"/>
        <v>303.59699999999998</v>
      </c>
      <c r="AB74" s="24">
        <f t="shared" si="12"/>
        <v>5.2987672491772244</v>
      </c>
      <c r="AC74" s="17">
        <f t="shared" si="13"/>
        <v>-4.9726970020287808E-2</v>
      </c>
      <c r="AD74" s="17">
        <f t="shared" ca="1" si="14"/>
        <v>1.171155771822896E-2</v>
      </c>
      <c r="AE74" s="17">
        <v>95</v>
      </c>
    </row>
    <row r="75" spans="1:31" s="17" customFormat="1" x14ac:dyDescent="0.25">
      <c r="A75" s="17">
        <v>55</v>
      </c>
      <c r="B75" s="17">
        <v>631</v>
      </c>
      <c r="C75" s="17">
        <v>11844</v>
      </c>
      <c r="D75" s="17">
        <v>11775</v>
      </c>
      <c r="E75" s="17">
        <v>14659</v>
      </c>
      <c r="F75" s="17">
        <v>14767</v>
      </c>
      <c r="G75" s="24"/>
      <c r="H75" s="7"/>
      <c r="I75" s="25">
        <f t="shared" si="16"/>
        <v>-2815</v>
      </c>
      <c r="J75" s="24">
        <f t="shared" si="16"/>
        <v>-2992</v>
      </c>
      <c r="K75" s="7"/>
      <c r="L75" s="25">
        <f t="shared" si="3"/>
        <v>-2818.5992507469568</v>
      </c>
      <c r="M75" s="17">
        <f t="shared" si="1"/>
        <v>12.954605939469378</v>
      </c>
      <c r="N75" s="17">
        <f t="shared" si="4"/>
        <v>-3001.3192972538022</v>
      </c>
      <c r="O75" s="24">
        <f t="shared" si="2"/>
        <v>86.849301304725842</v>
      </c>
      <c r="P75" s="7"/>
      <c r="Q75" s="25">
        <f t="shared" si="5"/>
        <v>-2795.9948921149944</v>
      </c>
      <c r="R75" s="24">
        <f t="shared" si="6"/>
        <v>-2995.4621253105488</v>
      </c>
      <c r="S75" s="7"/>
      <c r="T75" s="25">
        <f t="shared" si="7"/>
        <v>0.6816240750284881</v>
      </c>
      <c r="U75" s="24">
        <f t="shared" si="8"/>
        <v>-0.73287514166596324</v>
      </c>
      <c r="V75" s="7"/>
      <c r="W75" s="25">
        <f t="shared" si="9"/>
        <v>0.67917357629134523</v>
      </c>
      <c r="X75" s="24">
        <f t="shared" si="10"/>
        <v>309.24342201984769</v>
      </c>
      <c r="Y75" s="7"/>
      <c r="Z75" s="25">
        <f t="shared" si="11"/>
        <v>631</v>
      </c>
      <c r="AA75" s="17">
        <f t="shared" si="15"/>
        <v>309.27599999999995</v>
      </c>
      <c r="AB75" s="24">
        <f t="shared" si="12"/>
        <v>5.3978844973979818</v>
      </c>
      <c r="AC75" s="17">
        <f t="shared" si="13"/>
        <v>-3.2577980152268537E-2</v>
      </c>
      <c r="AD75" s="17">
        <f t="shared" ca="1" si="14"/>
        <v>3.8933271786731893E-2</v>
      </c>
      <c r="AE75" s="17">
        <v>94</v>
      </c>
    </row>
    <row r="76" spans="1:31" s="17" customFormat="1" x14ac:dyDescent="0.25">
      <c r="A76" s="17">
        <v>56</v>
      </c>
      <c r="B76" s="17">
        <v>629</v>
      </c>
      <c r="C76" s="17">
        <v>11997</v>
      </c>
      <c r="D76" s="17">
        <v>11645</v>
      </c>
      <c r="E76" s="17">
        <v>14505</v>
      </c>
      <c r="F76" s="17">
        <v>14898</v>
      </c>
      <c r="G76" s="24"/>
      <c r="H76" s="7"/>
      <c r="I76" s="25">
        <f t="shared" si="16"/>
        <v>-2508</v>
      </c>
      <c r="J76" s="24">
        <f t="shared" si="16"/>
        <v>-3253</v>
      </c>
      <c r="K76" s="7"/>
      <c r="L76" s="25">
        <f t="shared" si="3"/>
        <v>-2508.2167582943816</v>
      </c>
      <c r="M76" s="17">
        <f t="shared" si="1"/>
        <v>4.6984158183235189E-2</v>
      </c>
      <c r="N76" s="17">
        <f t="shared" si="4"/>
        <v>-3261.0187948819366</v>
      </c>
      <c r="O76" s="24">
        <f t="shared" si="2"/>
        <v>64.301071358573068</v>
      </c>
      <c r="P76" s="7"/>
      <c r="Q76" s="25">
        <f t="shared" si="5"/>
        <v>-2488.9948921149944</v>
      </c>
      <c r="R76" s="24">
        <f t="shared" si="6"/>
        <v>-3256.4621253105488</v>
      </c>
      <c r="S76" s="7"/>
      <c r="T76" s="25">
        <f t="shared" si="7"/>
        <v>0.60678180989278363</v>
      </c>
      <c r="U76" s="24">
        <f t="shared" si="8"/>
        <v>-0.79673187026839409</v>
      </c>
      <c r="V76" s="7"/>
      <c r="W76" s="25">
        <f t="shared" si="9"/>
        <v>0.60411704207770245</v>
      </c>
      <c r="X76" s="24">
        <f t="shared" si="10"/>
        <v>314.89445862151047</v>
      </c>
      <c r="Y76" s="7"/>
      <c r="Z76" s="25">
        <f t="shared" si="11"/>
        <v>629</v>
      </c>
      <c r="AA76" s="17">
        <f t="shared" si="15"/>
        <v>314.93699999999995</v>
      </c>
      <c r="AB76" s="24">
        <f t="shared" si="12"/>
        <v>5.4966875863533806</v>
      </c>
      <c r="AC76" s="17">
        <f t="shared" si="13"/>
        <v>-4.2541378489488579E-2</v>
      </c>
      <c r="AD76" s="17">
        <f t="shared" ca="1" si="14"/>
        <v>0.10923429999019163</v>
      </c>
      <c r="AE76" s="17">
        <v>93</v>
      </c>
    </row>
    <row r="77" spans="1:31" s="17" customFormat="1" x14ac:dyDescent="0.25">
      <c r="A77" s="17">
        <v>57</v>
      </c>
      <c r="B77" s="17">
        <v>645</v>
      </c>
      <c r="C77" s="17">
        <v>12168</v>
      </c>
      <c r="D77" s="17">
        <v>11522</v>
      </c>
      <c r="E77" s="17">
        <v>14329</v>
      </c>
      <c r="F77" s="17">
        <v>15008</v>
      </c>
      <c r="G77" s="24"/>
      <c r="H77" s="7"/>
      <c r="I77" s="25">
        <f t="shared" si="16"/>
        <v>-2161</v>
      </c>
      <c r="J77" s="24">
        <f t="shared" si="16"/>
        <v>-3486</v>
      </c>
      <c r="K77" s="7"/>
      <c r="L77" s="25">
        <f t="shared" si="3"/>
        <v>-2164.7354702025118</v>
      </c>
      <c r="M77" s="17">
        <f t="shared" si="1"/>
        <v>13.953737633853592</v>
      </c>
      <c r="N77" s="17">
        <f t="shared" si="4"/>
        <v>-3494.2244577819993</v>
      </c>
      <c r="O77" s="24">
        <f t="shared" si="2"/>
        <v>67.641705807888229</v>
      </c>
      <c r="P77" s="7"/>
      <c r="Q77" s="25">
        <f t="shared" si="5"/>
        <v>-2141.9948921149944</v>
      </c>
      <c r="R77" s="24">
        <f t="shared" si="6"/>
        <v>-3489.4621253105488</v>
      </c>
      <c r="S77" s="7"/>
      <c r="T77" s="25">
        <f t="shared" si="7"/>
        <v>0.52218810956024464</v>
      </c>
      <c r="U77" s="24">
        <f t="shared" si="8"/>
        <v>-0.85373806859929979</v>
      </c>
      <c r="V77" s="7"/>
      <c r="W77" s="25">
        <f t="shared" si="9"/>
        <v>0.51933195968361645</v>
      </c>
      <c r="X77" s="24">
        <f t="shared" si="10"/>
        <v>320.75315751815378</v>
      </c>
      <c r="Y77" s="7"/>
      <c r="Z77" s="25">
        <f t="shared" si="11"/>
        <v>645</v>
      </c>
      <c r="AA77" s="17">
        <f t="shared" si="15"/>
        <v>320.74199999999996</v>
      </c>
      <c r="AB77" s="24">
        <f t="shared" si="12"/>
        <v>5.5980039494316518</v>
      </c>
      <c r="AC77" s="17">
        <f t="shared" si="13"/>
        <v>1.1157518153822821E-2</v>
      </c>
      <c r="AD77" s="17">
        <f t="shared" ca="1" si="14"/>
        <v>-2.7250961470997481E-2</v>
      </c>
      <c r="AE77" s="17">
        <v>92</v>
      </c>
    </row>
    <row r="78" spans="1:31" s="17" customFormat="1" x14ac:dyDescent="0.25">
      <c r="A78" s="17">
        <v>58</v>
      </c>
      <c r="B78" s="17">
        <v>628</v>
      </c>
      <c r="C78" s="17">
        <v>12339</v>
      </c>
      <c r="D78" s="17">
        <v>11417</v>
      </c>
      <c r="E78" s="17">
        <v>14141</v>
      </c>
      <c r="F78" s="17">
        <v>15095</v>
      </c>
      <c r="G78" s="24"/>
      <c r="H78" s="7"/>
      <c r="I78" s="25">
        <f t="shared" si="16"/>
        <v>-1802</v>
      </c>
      <c r="J78" s="24">
        <f t="shared" si="16"/>
        <v>-3678</v>
      </c>
      <c r="K78" s="7"/>
      <c r="L78" s="25">
        <f t="shared" si="3"/>
        <v>-1809.1163225875837</v>
      </c>
      <c r="M78" s="17">
        <f t="shared" si="1"/>
        <v>50.642047170553703</v>
      </c>
      <c r="N78" s="17">
        <f t="shared" si="4"/>
        <v>-3686.8215092142664</v>
      </c>
      <c r="O78" s="24">
        <f t="shared" si="2"/>
        <v>77.819024817386477</v>
      </c>
      <c r="P78" s="7"/>
      <c r="Q78" s="25">
        <f t="shared" si="5"/>
        <v>-1782.9948921149944</v>
      </c>
      <c r="R78" s="24">
        <f t="shared" si="6"/>
        <v>-3681.4621253105488</v>
      </c>
      <c r="S78" s="7"/>
      <c r="T78" s="25">
        <f t="shared" si="7"/>
        <v>0.43466897866865539</v>
      </c>
      <c r="U78" s="24">
        <f t="shared" si="8"/>
        <v>-0.90071313331832936</v>
      </c>
      <c r="V78" s="7"/>
      <c r="W78" s="25">
        <f t="shared" si="9"/>
        <v>0.43165502352646062</v>
      </c>
      <c r="X78" s="24">
        <f t="shared" si="10"/>
        <v>326.45999536270961</v>
      </c>
      <c r="Y78" s="7"/>
      <c r="Z78" s="25">
        <f t="shared" si="11"/>
        <v>628</v>
      </c>
      <c r="AA78" s="17">
        <f t="shared" si="15"/>
        <v>326.39399999999995</v>
      </c>
      <c r="AB78" s="24">
        <f t="shared" si="12"/>
        <v>5.6966499587543709</v>
      </c>
      <c r="AC78" s="17">
        <f t="shared" si="13"/>
        <v>6.5995362709657002E-2</v>
      </c>
      <c r="AD78" s="17">
        <f t="shared" ca="1" si="14"/>
        <v>-2.5983277362229273E-2</v>
      </c>
      <c r="AE78" s="17">
        <v>91</v>
      </c>
    </row>
    <row r="79" spans="1:31" s="17" customFormat="1" x14ac:dyDescent="0.25">
      <c r="A79" s="17">
        <v>59</v>
      </c>
      <c r="B79" s="17">
        <v>633</v>
      </c>
      <c r="C79" s="17">
        <v>12521</v>
      </c>
      <c r="D79" s="17">
        <v>11342</v>
      </c>
      <c r="E79" s="17">
        <v>13956</v>
      </c>
      <c r="F79" s="17">
        <v>15178</v>
      </c>
      <c r="G79" s="24"/>
      <c r="H79" s="7"/>
      <c r="I79" s="25">
        <f t="shared" si="16"/>
        <v>-1435</v>
      </c>
      <c r="J79" s="24">
        <f t="shared" si="16"/>
        <v>-3836</v>
      </c>
      <c r="K79" s="7"/>
      <c r="L79" s="25">
        <f t="shared" si="3"/>
        <v>-1433.0487676969358</v>
      </c>
      <c r="M79" s="17">
        <f t="shared" si="1"/>
        <v>3.8073075005212864</v>
      </c>
      <c r="N79" s="17">
        <f t="shared" si="4"/>
        <v>-3844.6234138285786</v>
      </c>
      <c r="O79" s="24">
        <f t="shared" si="2"/>
        <v>74.363266058920246</v>
      </c>
      <c r="P79" s="7"/>
      <c r="Q79" s="25">
        <f t="shared" si="5"/>
        <v>-1415.9948921149944</v>
      </c>
      <c r="R79" s="24">
        <f t="shared" si="6"/>
        <v>-3839.4621253105488</v>
      </c>
      <c r="S79" s="7"/>
      <c r="T79" s="25">
        <f t="shared" si="7"/>
        <v>0.3451995607376992</v>
      </c>
      <c r="U79" s="24">
        <f t="shared" si="8"/>
        <v>-0.93936969699336414</v>
      </c>
      <c r="V79" s="7"/>
      <c r="W79" s="25">
        <f t="shared" si="9"/>
        <v>0.34205564716960246</v>
      </c>
      <c r="X79" s="24">
        <f t="shared" si="10"/>
        <v>332.05721621302371</v>
      </c>
      <c r="Y79" s="7"/>
      <c r="Z79" s="25">
        <f t="shared" si="11"/>
        <v>633</v>
      </c>
      <c r="AA79" s="17">
        <f t="shared" si="15"/>
        <v>332.09099999999995</v>
      </c>
      <c r="AB79" s="24">
        <f t="shared" si="12"/>
        <v>5.7960813662404878</v>
      </c>
      <c r="AC79" s="17">
        <f t="shared" si="13"/>
        <v>-3.3783786976243846E-2</v>
      </c>
      <c r="AD79" s="17">
        <f t="shared" ca="1" si="14"/>
        <v>0.14260952690494832</v>
      </c>
      <c r="AE79" s="17">
        <v>90</v>
      </c>
    </row>
    <row r="80" spans="1:31" s="17" customFormat="1" x14ac:dyDescent="0.25">
      <c r="A80" s="17">
        <v>60</v>
      </c>
      <c r="B80" s="17">
        <v>619</v>
      </c>
      <c r="C80" s="17">
        <v>12723</v>
      </c>
      <c r="D80" s="17">
        <v>11283</v>
      </c>
      <c r="E80" s="17">
        <v>13772</v>
      </c>
      <c r="F80" s="17">
        <v>15245</v>
      </c>
      <c r="G80" s="24"/>
      <c r="H80" s="7"/>
      <c r="I80" s="25">
        <f t="shared" si="16"/>
        <v>-1049</v>
      </c>
      <c r="J80" s="24">
        <f t="shared" si="16"/>
        <v>-3962</v>
      </c>
      <c r="K80" s="7"/>
      <c r="L80" s="25">
        <f t="shared" si="3"/>
        <v>-1051.7526323466673</v>
      </c>
      <c r="M80" s="17">
        <f t="shared" si="1"/>
        <v>7.5769848359189576</v>
      </c>
      <c r="N80" s="17">
        <f t="shared" si="4"/>
        <v>-3962.1694316658891</v>
      </c>
      <c r="O80" s="24">
        <f t="shared" si="2"/>
        <v>2.8707089405948304E-2</v>
      </c>
      <c r="P80" s="7"/>
      <c r="Q80" s="25">
        <f t="shared" si="5"/>
        <v>-1029.9948921149944</v>
      </c>
      <c r="R80" s="24">
        <f t="shared" si="6"/>
        <v>-3965.4621253105488</v>
      </c>
      <c r="S80" s="7"/>
      <c r="T80" s="25">
        <f t="shared" si="7"/>
        <v>0.2510982110882467</v>
      </c>
      <c r="U80" s="24">
        <f t="shared" si="8"/>
        <v>-0.97019708321522735</v>
      </c>
      <c r="V80" s="7"/>
      <c r="W80" s="25">
        <f t="shared" si="9"/>
        <v>0.24785053220380945</v>
      </c>
      <c r="X80" s="24">
        <f t="shared" si="10"/>
        <v>337.7349413210386</v>
      </c>
      <c r="Y80" s="7"/>
      <c r="Z80" s="25">
        <f t="shared" si="11"/>
        <v>619</v>
      </c>
      <c r="AA80" s="17">
        <f t="shared" si="15"/>
        <v>337.66199999999998</v>
      </c>
      <c r="AB80" s="24">
        <f t="shared" si="12"/>
        <v>5.8933136588690926</v>
      </c>
      <c r="AC80" s="17">
        <f t="shared" si="13"/>
        <v>7.2941321038626938E-2</v>
      </c>
      <c r="AD80" s="17">
        <f t="shared" ca="1" si="14"/>
        <v>-6.0588842599770487E-2</v>
      </c>
      <c r="AE80" s="17">
        <v>89</v>
      </c>
    </row>
    <row r="81" spans="1:31" s="17" customFormat="1" x14ac:dyDescent="0.25">
      <c r="A81" s="17">
        <v>61</v>
      </c>
      <c r="B81" s="17">
        <v>617</v>
      </c>
      <c r="C81" s="17">
        <v>12912</v>
      </c>
      <c r="D81" s="17">
        <v>11241</v>
      </c>
      <c r="E81" s="17">
        <v>13580</v>
      </c>
      <c r="F81" s="17">
        <v>15287</v>
      </c>
      <c r="G81" s="24"/>
      <c r="H81" s="7"/>
      <c r="I81" s="25">
        <f t="shared" si="16"/>
        <v>-668</v>
      </c>
      <c r="J81" s="24">
        <f t="shared" si="16"/>
        <v>-4046</v>
      </c>
      <c r="K81" s="7"/>
      <c r="L81" s="25">
        <f t="shared" si="3"/>
        <v>-661.96793123926875</v>
      </c>
      <c r="M81" s="17">
        <f t="shared" si="1"/>
        <v>36.385853534189827</v>
      </c>
      <c r="N81" s="17">
        <f t="shared" si="4"/>
        <v>-4042.0421443322807</v>
      </c>
      <c r="O81" s="24">
        <f t="shared" si="2"/>
        <v>15.664621486497678</v>
      </c>
      <c r="P81" s="7"/>
      <c r="Q81" s="25">
        <f t="shared" si="5"/>
        <v>-648.9948921149944</v>
      </c>
      <c r="R81" s="24">
        <f t="shared" si="6"/>
        <v>-4049.4621253105488</v>
      </c>
      <c r="S81" s="7"/>
      <c r="T81" s="25">
        <f t="shared" si="7"/>
        <v>0.15821579083839846</v>
      </c>
      <c r="U81" s="24">
        <f t="shared" si="8"/>
        <v>-0.99074867402980282</v>
      </c>
      <c r="V81" s="7"/>
      <c r="W81" s="25">
        <f t="shared" si="9"/>
        <v>0.15489876601957095</v>
      </c>
      <c r="X81" s="24">
        <f t="shared" si="10"/>
        <v>343.17947652878911</v>
      </c>
      <c r="Y81" s="7"/>
      <c r="Z81" s="25">
        <f t="shared" si="11"/>
        <v>617</v>
      </c>
      <c r="AA81" s="17">
        <f t="shared" si="15"/>
        <v>343.21499999999997</v>
      </c>
      <c r="AB81" s="24">
        <f t="shared" si="12"/>
        <v>5.990231792232338</v>
      </c>
      <c r="AC81" s="17">
        <f t="shared" si="13"/>
        <v>-3.5523471210865409E-2</v>
      </c>
      <c r="AD81" s="17">
        <f t="shared" ca="1" si="14"/>
        <v>8.8899558420337144E-2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13108</v>
      </c>
      <c r="D82" s="17">
        <v>11226</v>
      </c>
      <c r="E82" s="17">
        <v>13385</v>
      </c>
      <c r="F82" s="17">
        <v>15306</v>
      </c>
      <c r="G82" s="24"/>
      <c r="H82" s="7"/>
      <c r="I82" s="25">
        <f t="shared" si="16"/>
        <v>-277</v>
      </c>
      <c r="J82" s="24">
        <f t="shared" si="16"/>
        <v>-4080</v>
      </c>
      <c r="K82" s="7"/>
      <c r="L82" s="25">
        <f t="shared" si="3"/>
        <v>-268.72063454663436</v>
      </c>
      <c r="M82" s="17">
        <f t="shared" si="1"/>
        <v>68.547892310384469</v>
      </c>
      <c r="N82" s="17">
        <f t="shared" si="4"/>
        <v>-4083.7824524083817</v>
      </c>
      <c r="O82" s="24">
        <f t="shared" si="2"/>
        <v>14.306946221672423</v>
      </c>
      <c r="P82" s="7"/>
      <c r="Q82" s="25">
        <f t="shared" si="5"/>
        <v>-257.99489211499434</v>
      </c>
      <c r="R82" s="24">
        <f t="shared" si="6"/>
        <v>-4083.4621253105488</v>
      </c>
      <c r="S82" s="7"/>
      <c r="T82" s="25">
        <f t="shared" si="7"/>
        <v>6.2895511789341621E-2</v>
      </c>
      <c r="U82" s="24">
        <f t="shared" si="8"/>
        <v>-0.99906717507379761</v>
      </c>
      <c r="V82" s="7"/>
      <c r="W82" s="25">
        <f t="shared" si="9"/>
        <v>5.9550094683341818E-2</v>
      </c>
      <c r="X82" s="24">
        <f t="shared" si="10"/>
        <v>348.65433933292377</v>
      </c>
      <c r="Y82" s="7"/>
      <c r="Z82" s="25">
        <f t="shared" si="11"/>
        <v>613</v>
      </c>
      <c r="AA82" s="17">
        <f t="shared" si="15"/>
        <v>348.73199999999997</v>
      </c>
      <c r="AB82" s="24">
        <f t="shared" si="12"/>
        <v>6.0865216070648644</v>
      </c>
      <c r="AC82" s="17">
        <f t="shared" si="13"/>
        <v>-7.7660667076202117E-2</v>
      </c>
      <c r="AD82" s="17">
        <f t="shared" ca="1" si="14"/>
        <v>0.10833419381452813</v>
      </c>
      <c r="AE82" s="17">
        <v>87</v>
      </c>
    </row>
    <row r="83" spans="1:31" s="17" customFormat="1" x14ac:dyDescent="0.25">
      <c r="A83" s="17">
        <v>63</v>
      </c>
      <c r="B83" s="17">
        <v>625</v>
      </c>
      <c r="C83" s="17">
        <v>13316</v>
      </c>
      <c r="D83" s="17">
        <v>11217</v>
      </c>
      <c r="E83" s="17">
        <v>13185</v>
      </c>
      <c r="F83" s="17">
        <v>15311</v>
      </c>
      <c r="G83" s="24"/>
      <c r="H83" s="7"/>
      <c r="I83" s="25">
        <f t="shared" si="16"/>
        <v>131</v>
      </c>
      <c r="J83" s="24">
        <f t="shared" si="16"/>
        <v>-4094</v>
      </c>
      <c r="K83" s="7"/>
      <c r="L83" s="25">
        <f t="shared" si="3"/>
        <v>134.58537568867388</v>
      </c>
      <c r="M83" s="17">
        <f t="shared" si="1"/>
        <v>12.854918828933684</v>
      </c>
      <c r="N83" s="17">
        <f t="shared" si="4"/>
        <v>-4087.33894236077</v>
      </c>
      <c r="O83" s="24">
        <f t="shared" si="2"/>
        <v>44.369688873143893</v>
      </c>
      <c r="P83" s="7"/>
      <c r="Q83" s="25">
        <f t="shared" si="5"/>
        <v>150.00510788500566</v>
      </c>
      <c r="R83" s="24">
        <f t="shared" si="6"/>
        <v>-4097.4621253105488</v>
      </c>
      <c r="S83" s="7"/>
      <c r="T83" s="25">
        <f t="shared" si="7"/>
        <v>-3.6569127218369857E-2</v>
      </c>
      <c r="U83" s="24">
        <f t="shared" si="8"/>
        <v>-1.0024924402095601</v>
      </c>
      <c r="V83" s="7"/>
      <c r="W83" s="25">
        <f t="shared" si="9"/>
        <v>-3.9926572924127435E-2</v>
      </c>
      <c r="X83" s="24">
        <f t="shared" si="10"/>
        <v>354.34618939966663</v>
      </c>
      <c r="Y83" s="7"/>
      <c r="Z83" s="25">
        <f t="shared" si="11"/>
        <v>625</v>
      </c>
      <c r="AA83" s="17">
        <f t="shared" si="15"/>
        <v>354.35699999999997</v>
      </c>
      <c r="AB83" s="24">
        <f t="shared" si="12"/>
        <v>6.184696377489546</v>
      </c>
      <c r="AC83" s="17">
        <f t="shared" si="13"/>
        <v>-1.0810600333343245E-2</v>
      </c>
      <c r="AD83" s="17">
        <f t="shared" ca="1" si="14"/>
        <v>-7.2306249729876981E-2</v>
      </c>
      <c r="AE83" s="17">
        <v>86</v>
      </c>
    </row>
    <row r="84" spans="1:31" s="17" customFormat="1" x14ac:dyDescent="0.25">
      <c r="A84" s="17">
        <v>64</v>
      </c>
      <c r="B84" s="17">
        <v>637</v>
      </c>
      <c r="C84" s="17">
        <v>13513</v>
      </c>
      <c r="D84" s="17">
        <v>11237</v>
      </c>
      <c r="E84" s="17">
        <v>12979</v>
      </c>
      <c r="F84" s="17">
        <v>15294</v>
      </c>
      <c r="G84" s="24"/>
      <c r="H84" s="7"/>
      <c r="I84" s="25">
        <f t="shared" ref="I84:J115" si="17">C84-E84</f>
        <v>534</v>
      </c>
      <c r="J84" s="24">
        <f t="shared" si="17"/>
        <v>-4057</v>
      </c>
      <c r="K84" s="7"/>
      <c r="L84" s="25">
        <f t="shared" si="3"/>
        <v>544.08824586847413</v>
      </c>
      <c r="M84" s="17">
        <f t="shared" ref="M84:M147" si="18">(I84-L84)^2</f>
        <v>101.7727047027854</v>
      </c>
      <c r="N84" s="17">
        <f t="shared" si="4"/>
        <v>-4050.4118834402752</v>
      </c>
      <c r="O84" s="24">
        <f t="shared" ref="O84:O147" si="19">(J84-N84)^2</f>
        <v>43.403279804519705</v>
      </c>
      <c r="P84" s="7"/>
      <c r="Q84" s="25">
        <f t="shared" si="5"/>
        <v>553.0051078850056</v>
      </c>
      <c r="R84" s="24">
        <f t="shared" si="6"/>
        <v>-4060.4621253105488</v>
      </c>
      <c r="S84" s="7"/>
      <c r="T84" s="25">
        <f t="shared" si="7"/>
        <v>-0.13481483682647702</v>
      </c>
      <c r="U84" s="24">
        <f t="shared" si="8"/>
        <v>-0.99343995377933048</v>
      </c>
      <c r="V84" s="7"/>
      <c r="W84" s="25">
        <f t="shared" si="9"/>
        <v>-0.13814251763287735</v>
      </c>
      <c r="X84" s="24">
        <f>IF(MOD(ATAN2(U84,W84)*180/PI()-$J$9+360,360)&lt;355,MOD(ATAN2(U84,W84)*180/PI()-$J$9+360,360)+360,MOD(ATAN2(U84,W84)*180/PI()-$J$9+360,360))</f>
        <v>359.98194254193675</v>
      </c>
      <c r="Y84" s="7"/>
      <c r="Z84" s="25">
        <f t="shared" si="11"/>
        <v>637</v>
      </c>
      <c r="AA84" s="17">
        <f t="shared" si="15"/>
        <v>360.09</v>
      </c>
      <c r="AB84" s="24">
        <f t="shared" si="12"/>
        <v>6.2847561035063801</v>
      </c>
      <c r="AC84" s="17">
        <f t="shared" si="13"/>
        <v>-0.10805745806322875</v>
      </c>
    </row>
    <row r="85" spans="1:31" s="17" customFormat="1" x14ac:dyDescent="0.25">
      <c r="A85" s="17">
        <v>0</v>
      </c>
      <c r="B85" s="17">
        <v>0</v>
      </c>
      <c r="C85" s="17">
        <v>13476</v>
      </c>
      <c r="D85" s="17">
        <v>11196</v>
      </c>
      <c r="E85" s="17">
        <v>12930</v>
      </c>
      <c r="F85" s="17">
        <v>15242</v>
      </c>
      <c r="G85" s="24"/>
      <c r="H85" s="7"/>
      <c r="I85" s="25">
        <f t="shared" si="17"/>
        <v>546</v>
      </c>
      <c r="J85" s="24">
        <f t="shared" si="17"/>
        <v>-4046</v>
      </c>
      <c r="K85" s="7"/>
      <c r="L85" s="25">
        <f>$M$9*SIN(2*PI()/$M$10*(AA85+$M$11))+$M$12</f>
        <v>550.51244740552784</v>
      </c>
      <c r="M85" s="17">
        <f t="shared" si="18"/>
        <v>20.362181587654906</v>
      </c>
      <c r="N85" s="17">
        <f>$O$9*COS(2*PI()/$O$10*(AA85+$O$11))+$O$12</f>
        <v>-4036.0097870121103</v>
      </c>
      <c r="O85" s="24">
        <f t="shared" si="19"/>
        <v>99.804355543399311</v>
      </c>
      <c r="P85" s="7"/>
      <c r="Q85" s="25">
        <f t="shared" ref="Q85:Q148" si="20">I85-$J$4</f>
        <v>565.0051078850056</v>
      </c>
      <c r="R85" s="24">
        <f t="shared" ref="R85:R148" si="21">J85-$J$3</f>
        <v>-4049.4621253105488</v>
      </c>
      <c r="S85" s="7"/>
      <c r="T85" s="25">
        <f t="shared" ref="T85:T148" si="22">Q85/$J$7</f>
        <v>-0.13774026738552736</v>
      </c>
      <c r="U85" s="24">
        <f t="shared" ref="U85:U148" si="23">R85/$J$6</f>
        <v>-0.99074867402980282</v>
      </c>
      <c r="V85" s="7"/>
      <c r="W85" s="25">
        <f t="shared" ref="W85:W148" si="24">(T85-U85*SIN(-$J$11*PI()/180))/(COS(-$J$11*PI()/180))</f>
        <v>-0.14105895178649608</v>
      </c>
      <c r="X85" s="24">
        <f>IF(MOD(ATAN2(U85,W85)*180/PI()-$J$9+360,360)&lt;355,MOD(ATAN2(U85,W85)*180/PI()-$J$9+360,360)+360,MOD(ATAN2(U85,W85)*180/PI()-$J$9+360,360))</f>
        <v>360.16854942201451</v>
      </c>
      <c r="Y85" s="7"/>
      <c r="Z85" s="25">
        <f>I165-J159</f>
        <v>7</v>
      </c>
      <c r="AA85" s="17">
        <f t="shared" si="15"/>
        <v>360.15299999999996</v>
      </c>
      <c r="AB85" s="24">
        <f t="shared" ref="AB85:AB148" si="25">AA85*PI()/180</f>
        <v>6.2858556609351366</v>
      </c>
      <c r="AC85" s="17">
        <f t="shared" ref="AC85:AC148" si="26">X85-AA85</f>
        <v>1.5549422014544234E-2</v>
      </c>
    </row>
    <row r="86" spans="1:31" s="17" customFormat="1" x14ac:dyDescent="0.25">
      <c r="A86" s="17">
        <v>1</v>
      </c>
      <c r="B86" s="17">
        <v>-635</v>
      </c>
      <c r="C86" s="17">
        <v>13259</v>
      </c>
      <c r="D86" s="17">
        <v>11176</v>
      </c>
      <c r="E86" s="17">
        <v>13128</v>
      </c>
      <c r="F86" s="17">
        <v>15253</v>
      </c>
      <c r="G86" s="24"/>
      <c r="H86" s="7"/>
      <c r="I86" s="25">
        <f t="shared" si="17"/>
        <v>131</v>
      </c>
      <c r="J86" s="24">
        <f t="shared" si="17"/>
        <v>-4077</v>
      </c>
      <c r="K86" s="7"/>
      <c r="L86" s="25">
        <f t="shared" ref="L86:L149" si="27">$M$9*SIN(2*PI()/$M$10*(AA86+$M$11))+$M$12</f>
        <v>143.65973368304992</v>
      </c>
      <c r="M86" s="17">
        <f t="shared" si="18"/>
        <v>160.26885692574874</v>
      </c>
      <c r="N86" s="17">
        <f t="shared" ref="N86:N149" si="28">$O$9*COS(2*PI()/$O$10*(AA86+$O$11))+$O$12</f>
        <v>-4073.363063582231</v>
      </c>
      <c r="O86" s="24">
        <f t="shared" si="19"/>
        <v>13.227306506894356</v>
      </c>
      <c r="P86" s="7"/>
      <c r="Q86" s="25">
        <f t="shared" si="20"/>
        <v>150.00510788500566</v>
      </c>
      <c r="R86" s="24">
        <f t="shared" si="21"/>
        <v>-4080.4621253105488</v>
      </c>
      <c r="S86" s="7"/>
      <c r="T86" s="25">
        <f t="shared" si="22"/>
        <v>-3.6569127218369857E-2</v>
      </c>
      <c r="U86" s="24">
        <f t="shared" si="23"/>
        <v>-0.99833318968756279</v>
      </c>
      <c r="V86" s="7"/>
      <c r="W86" s="25">
        <f t="shared" si="24"/>
        <v>-3.9912644036149698E-2</v>
      </c>
      <c r="X86" s="24">
        <f t="shared" ref="X86:X148" si="29">MOD(ATAN2(U86,W86)*180/PI()-$J$9+360,360)</f>
        <v>354.35488314993677</v>
      </c>
      <c r="Y86" s="7"/>
      <c r="Z86" s="25">
        <f t="shared" ref="Z86:Z149" si="30">B86</f>
        <v>-635</v>
      </c>
      <c r="AA86" s="17">
        <f t="shared" ref="AA86:AA149" si="31">360/40000*Z86+AA85</f>
        <v>354.43799999999999</v>
      </c>
      <c r="AB86" s="24">
        <f t="shared" si="25"/>
        <v>6.1861100941836611</v>
      </c>
      <c r="AC86" s="17">
        <f t="shared" si="26"/>
        <v>-8.3116850063220227E-2</v>
      </c>
    </row>
    <row r="87" spans="1:31" s="17" customFormat="1" x14ac:dyDescent="0.25">
      <c r="A87" s="17">
        <v>2</v>
      </c>
      <c r="B87" s="17">
        <v>-622</v>
      </c>
      <c r="C87" s="17">
        <v>13071</v>
      </c>
      <c r="D87" s="17">
        <v>11180</v>
      </c>
      <c r="E87" s="17">
        <v>13332</v>
      </c>
      <c r="F87" s="17">
        <v>15252</v>
      </c>
      <c r="G87" s="24"/>
      <c r="H87" s="7"/>
      <c r="I87" s="25">
        <f t="shared" si="17"/>
        <v>-261</v>
      </c>
      <c r="J87" s="24">
        <f t="shared" si="17"/>
        <v>-4072</v>
      </c>
      <c r="K87" s="7"/>
      <c r="L87" s="25">
        <f t="shared" si="27"/>
        <v>-256.46161475180622</v>
      </c>
      <c r="M87" s="17">
        <f t="shared" si="18"/>
        <v>20.596940661022888</v>
      </c>
      <c r="N87" s="17">
        <f t="shared" si="28"/>
        <v>-4070.6530176912543</v>
      </c>
      <c r="O87" s="24">
        <f t="shared" si="19"/>
        <v>1.8143613400739962</v>
      </c>
      <c r="P87" s="7"/>
      <c r="Q87" s="25">
        <f t="shared" si="20"/>
        <v>-241.99489211499434</v>
      </c>
      <c r="R87" s="24">
        <f t="shared" si="21"/>
        <v>-4075.4621253105488</v>
      </c>
      <c r="S87" s="7"/>
      <c r="T87" s="25">
        <f t="shared" si="22"/>
        <v>5.8994937710607841E-2</v>
      </c>
      <c r="U87" s="24">
        <f t="shared" si="23"/>
        <v>-0.99710988071050466</v>
      </c>
      <c r="V87" s="7"/>
      <c r="W87" s="25">
        <f t="shared" si="24"/>
        <v>5.5656053502839337E-2</v>
      </c>
      <c r="X87" s="24">
        <f t="shared" si="29"/>
        <v>348.8706735267383</v>
      </c>
      <c r="Y87" s="7"/>
      <c r="Z87" s="25">
        <f t="shared" si="30"/>
        <v>-622</v>
      </c>
      <c r="AA87" s="17">
        <f t="shared" si="31"/>
        <v>348.84</v>
      </c>
      <c r="AB87" s="24">
        <f t="shared" si="25"/>
        <v>6.0884065626570187</v>
      </c>
      <c r="AC87" s="17">
        <f t="shared" si="26"/>
        <v>3.0673526738326018E-2</v>
      </c>
    </row>
    <row r="88" spans="1:31" s="17" customFormat="1" x14ac:dyDescent="0.25">
      <c r="A88" s="17">
        <v>3</v>
      </c>
      <c r="B88" s="17">
        <v>-614</v>
      </c>
      <c r="C88" s="17">
        <v>12875</v>
      </c>
      <c r="D88" s="17">
        <v>11204</v>
      </c>
      <c r="E88" s="17">
        <v>13527</v>
      </c>
      <c r="F88" s="17">
        <v>15235</v>
      </c>
      <c r="G88" s="24"/>
      <c r="H88" s="7"/>
      <c r="I88" s="25">
        <f t="shared" si="17"/>
        <v>-652</v>
      </c>
      <c r="J88" s="24">
        <f t="shared" si="17"/>
        <v>-4031</v>
      </c>
      <c r="K88" s="7"/>
      <c r="L88" s="25">
        <f t="shared" si="27"/>
        <v>-649.23108652380756</v>
      </c>
      <c r="M88" s="17">
        <f t="shared" si="18"/>
        <v>7.6668818386400899</v>
      </c>
      <c r="N88" s="17">
        <f t="shared" si="28"/>
        <v>-4029.855104941038</v>
      </c>
      <c r="O88" s="24">
        <f t="shared" si="19"/>
        <v>1.3107846960355845</v>
      </c>
      <c r="P88" s="7"/>
      <c r="Q88" s="25">
        <f t="shared" si="20"/>
        <v>-632.9948921149944</v>
      </c>
      <c r="R88" s="24">
        <f t="shared" si="21"/>
        <v>-4034.4621253105488</v>
      </c>
      <c r="S88" s="7"/>
      <c r="T88" s="25">
        <f t="shared" si="22"/>
        <v>0.1543152167596647</v>
      </c>
      <c r="U88" s="24">
        <f t="shared" si="23"/>
        <v>-0.98707874709862864</v>
      </c>
      <c r="V88" s="7"/>
      <c r="W88" s="25">
        <f t="shared" si="24"/>
        <v>0.15101046026352991</v>
      </c>
      <c r="X88" s="24">
        <f t="shared" si="29"/>
        <v>343.36737608720944</v>
      </c>
      <c r="Y88" s="7"/>
      <c r="Z88" s="25">
        <f t="shared" si="30"/>
        <v>-614</v>
      </c>
      <c r="AA88" s="17">
        <f t="shared" si="31"/>
        <v>343.31399999999996</v>
      </c>
      <c r="AB88" s="24">
        <f t="shared" si="25"/>
        <v>5.9919596681918117</v>
      </c>
      <c r="AC88" s="17">
        <f t="shared" si="26"/>
        <v>5.3376087209471734E-2</v>
      </c>
    </row>
    <row r="89" spans="1:31" s="17" customFormat="1" x14ac:dyDescent="0.25">
      <c r="A89" s="17">
        <v>4</v>
      </c>
      <c r="B89" s="17">
        <v>-609</v>
      </c>
      <c r="C89" s="17">
        <v>12684</v>
      </c>
      <c r="D89" s="17">
        <v>11246</v>
      </c>
      <c r="E89" s="17">
        <v>13722</v>
      </c>
      <c r="F89" s="17">
        <v>15197</v>
      </c>
      <c r="G89" s="24"/>
      <c r="H89" s="7"/>
      <c r="I89" s="25">
        <f t="shared" si="17"/>
        <v>-1038</v>
      </c>
      <c r="J89" s="24">
        <f t="shared" si="17"/>
        <v>-3951</v>
      </c>
      <c r="K89" s="7"/>
      <c r="L89" s="25">
        <f t="shared" si="27"/>
        <v>-1033.02190214703</v>
      </c>
      <c r="M89" s="17">
        <f t="shared" si="18"/>
        <v>24.781458233744473</v>
      </c>
      <c r="N89" s="17">
        <f t="shared" si="28"/>
        <v>-3952.3482819697247</v>
      </c>
      <c r="O89" s="24">
        <f t="shared" si="19"/>
        <v>1.8178642698846275</v>
      </c>
      <c r="P89" s="7"/>
      <c r="Q89" s="25">
        <f t="shared" si="20"/>
        <v>-1018.9948921149944</v>
      </c>
      <c r="R89" s="24">
        <f t="shared" si="21"/>
        <v>-3954.4621253105488</v>
      </c>
      <c r="S89" s="7"/>
      <c r="T89" s="25">
        <f t="shared" si="22"/>
        <v>0.24841656640911722</v>
      </c>
      <c r="U89" s="24">
        <f t="shared" si="23"/>
        <v>-0.96750580346569959</v>
      </c>
      <c r="V89" s="7"/>
      <c r="W89" s="25">
        <f t="shared" si="24"/>
        <v>0.24517788529714793</v>
      </c>
      <c r="X89" s="24">
        <f t="shared" si="29"/>
        <v>337.84535247843883</v>
      </c>
      <c r="Y89" s="7"/>
      <c r="Z89" s="25">
        <f t="shared" si="30"/>
        <v>-609</v>
      </c>
      <c r="AA89" s="17">
        <f t="shared" si="31"/>
        <v>337.83299999999997</v>
      </c>
      <c r="AB89" s="24">
        <f t="shared" si="25"/>
        <v>5.8962981718900034</v>
      </c>
      <c r="AC89" s="17">
        <f t="shared" si="26"/>
        <v>1.2352478438856451E-2</v>
      </c>
    </row>
    <row r="90" spans="1:31" s="17" customFormat="1" x14ac:dyDescent="0.25">
      <c r="A90" s="17">
        <v>5</v>
      </c>
      <c r="B90" s="17">
        <v>-637</v>
      </c>
      <c r="C90" s="17">
        <v>12490</v>
      </c>
      <c r="D90" s="17">
        <v>11301</v>
      </c>
      <c r="E90" s="17">
        <v>13912</v>
      </c>
      <c r="F90" s="17">
        <v>15133</v>
      </c>
      <c r="G90" s="24"/>
      <c r="H90" s="7"/>
      <c r="I90" s="25">
        <f t="shared" si="17"/>
        <v>-1422</v>
      </c>
      <c r="J90" s="24">
        <f t="shared" si="17"/>
        <v>-3832</v>
      </c>
      <c r="K90" s="7"/>
      <c r="L90" s="25">
        <f t="shared" si="27"/>
        <v>-1424.4730044445544</v>
      </c>
      <c r="M90" s="17">
        <f t="shared" si="18"/>
        <v>6.1157509827856318</v>
      </c>
      <c r="N90" s="17">
        <f t="shared" si="28"/>
        <v>-3832.5807361997022</v>
      </c>
      <c r="O90" s="24">
        <f t="shared" si="19"/>
        <v>0.33725453364453861</v>
      </c>
      <c r="P90" s="7"/>
      <c r="Q90" s="25">
        <f t="shared" si="20"/>
        <v>-1402.9948921149944</v>
      </c>
      <c r="R90" s="24">
        <f t="shared" si="21"/>
        <v>-3835.4621253105488</v>
      </c>
      <c r="S90" s="7"/>
      <c r="T90" s="25">
        <f t="shared" si="22"/>
        <v>0.34203034429872803</v>
      </c>
      <c r="U90" s="24">
        <f t="shared" si="23"/>
        <v>-0.93839104981171773</v>
      </c>
      <c r="V90" s="7"/>
      <c r="W90" s="25">
        <f t="shared" si="24"/>
        <v>0.33888969034456518</v>
      </c>
      <c r="X90" s="24">
        <f t="shared" si="29"/>
        <v>332.20882573992867</v>
      </c>
      <c r="Y90" s="7"/>
      <c r="Z90" s="25">
        <f t="shared" si="30"/>
        <v>-637</v>
      </c>
      <c r="AA90" s="17">
        <f t="shared" si="31"/>
        <v>332.09999999999997</v>
      </c>
      <c r="AB90" s="24">
        <f t="shared" si="25"/>
        <v>5.7962384458731675</v>
      </c>
      <c r="AC90" s="17">
        <f t="shared" si="26"/>
        <v>0.10882573992870448</v>
      </c>
    </row>
    <row r="91" spans="1:31" s="17" customFormat="1" x14ac:dyDescent="0.25">
      <c r="A91" s="17">
        <v>6</v>
      </c>
      <c r="B91" s="17">
        <v>-640</v>
      </c>
      <c r="C91" s="17">
        <v>12294</v>
      </c>
      <c r="D91" s="17">
        <v>11380</v>
      </c>
      <c r="E91" s="17">
        <v>14097</v>
      </c>
      <c r="F91" s="17">
        <v>15047</v>
      </c>
      <c r="G91" s="24"/>
      <c r="H91" s="7"/>
      <c r="I91" s="25">
        <f t="shared" si="17"/>
        <v>-1803</v>
      </c>
      <c r="J91" s="24">
        <f t="shared" si="17"/>
        <v>-3667</v>
      </c>
      <c r="K91" s="7"/>
      <c r="L91" s="25">
        <f t="shared" si="27"/>
        <v>-1803.591591177551</v>
      </c>
      <c r="M91" s="17">
        <f t="shared" si="18"/>
        <v>0.34998012135615658</v>
      </c>
      <c r="N91" s="17">
        <f t="shared" si="28"/>
        <v>-3673.5981828260101</v>
      </c>
      <c r="O91" s="24">
        <f t="shared" si="19"/>
        <v>43.536016605454478</v>
      </c>
      <c r="P91" s="7"/>
      <c r="Q91" s="25">
        <f t="shared" si="20"/>
        <v>-1783.9948921149944</v>
      </c>
      <c r="R91" s="24">
        <f t="shared" si="21"/>
        <v>-3670.4621253105488</v>
      </c>
      <c r="S91" s="7"/>
      <c r="T91" s="25">
        <f t="shared" si="22"/>
        <v>0.43491276454857625</v>
      </c>
      <c r="U91" s="24">
        <f t="shared" si="23"/>
        <v>-0.89802185356880171</v>
      </c>
      <c r="V91" s="7"/>
      <c r="W91" s="25">
        <f t="shared" si="24"/>
        <v>0.43190782358328578</v>
      </c>
      <c r="X91" s="24">
        <f t="shared" si="29"/>
        <v>326.3800120853474</v>
      </c>
      <c r="Y91" s="7"/>
      <c r="Z91" s="25">
        <f t="shared" si="30"/>
        <v>-640</v>
      </c>
      <c r="AA91" s="17">
        <f t="shared" si="31"/>
        <v>326.33999999999997</v>
      </c>
      <c r="AB91" s="24">
        <f t="shared" si="25"/>
        <v>5.6957074809582942</v>
      </c>
      <c r="AC91" s="17">
        <f t="shared" si="26"/>
        <v>4.0012085347427728E-2</v>
      </c>
    </row>
    <row r="92" spans="1:31" s="17" customFormat="1" x14ac:dyDescent="0.25">
      <c r="A92" s="17">
        <v>7</v>
      </c>
      <c r="B92" s="17">
        <v>-634</v>
      </c>
      <c r="C92" s="17">
        <v>12120</v>
      </c>
      <c r="D92" s="17">
        <v>11486</v>
      </c>
      <c r="E92" s="17">
        <v>14280</v>
      </c>
      <c r="F92" s="17">
        <v>14952</v>
      </c>
      <c r="G92" s="24"/>
      <c r="H92" s="7"/>
      <c r="I92" s="25">
        <f t="shared" si="17"/>
        <v>-2160</v>
      </c>
      <c r="J92" s="24">
        <f t="shared" si="17"/>
        <v>-3466</v>
      </c>
      <c r="K92" s="7"/>
      <c r="L92" s="25">
        <f t="shared" si="27"/>
        <v>-2161.3851651360937</v>
      </c>
      <c r="M92" s="17">
        <f t="shared" si="18"/>
        <v>1.9186824542496077</v>
      </c>
      <c r="N92" s="17">
        <f t="shared" si="28"/>
        <v>-3479.4828014595723</v>
      </c>
      <c r="O92" s="24">
        <f t="shared" si="19"/>
        <v>181.78593519824571</v>
      </c>
      <c r="P92" s="7"/>
      <c r="Q92" s="25">
        <f t="shared" si="20"/>
        <v>-2140.9948921149944</v>
      </c>
      <c r="R92" s="24">
        <f t="shared" si="21"/>
        <v>-3469.4621253105488</v>
      </c>
      <c r="S92" s="7"/>
      <c r="T92" s="25">
        <f t="shared" si="22"/>
        <v>0.52194432368032384</v>
      </c>
      <c r="U92" s="24">
        <f t="shared" si="23"/>
        <v>-0.84884483269106759</v>
      </c>
      <c r="V92" s="7"/>
      <c r="W92" s="25">
        <f t="shared" si="24"/>
        <v>0.51910455936369182</v>
      </c>
      <c r="X92" s="24">
        <f t="shared" si="29"/>
        <v>320.61790655668278</v>
      </c>
      <c r="Y92" s="7"/>
      <c r="Z92" s="25">
        <f t="shared" si="30"/>
        <v>-634</v>
      </c>
      <c r="AA92" s="17">
        <f t="shared" si="31"/>
        <v>320.63399999999996</v>
      </c>
      <c r="AB92" s="24">
        <f t="shared" si="25"/>
        <v>5.5961189938394975</v>
      </c>
      <c r="AC92" s="17">
        <f t="shared" si="26"/>
        <v>-1.609344331717466E-2</v>
      </c>
    </row>
    <row r="93" spans="1:31" s="17" customFormat="1" x14ac:dyDescent="0.25">
      <c r="A93" s="17">
        <v>8</v>
      </c>
      <c r="B93" s="17">
        <v>-636</v>
      </c>
      <c r="C93" s="17">
        <v>11956</v>
      </c>
      <c r="D93" s="17">
        <v>11597</v>
      </c>
      <c r="E93" s="17">
        <v>14449</v>
      </c>
      <c r="F93" s="17">
        <v>14840</v>
      </c>
      <c r="G93" s="24"/>
      <c r="H93" s="7"/>
      <c r="I93" s="25">
        <f t="shared" si="17"/>
        <v>-2493</v>
      </c>
      <c r="J93" s="24">
        <f t="shared" si="17"/>
        <v>-3243</v>
      </c>
      <c r="K93" s="7"/>
      <c r="L93" s="25">
        <f t="shared" si="27"/>
        <v>-2498.9556628071359</v>
      </c>
      <c r="M93" s="17">
        <f t="shared" si="18"/>
        <v>35.469919472302138</v>
      </c>
      <c r="N93" s="17">
        <f t="shared" si="28"/>
        <v>-3250.0722629749343</v>
      </c>
      <c r="O93" s="24">
        <f t="shared" si="19"/>
        <v>50.016903586627215</v>
      </c>
      <c r="P93" s="7"/>
      <c r="Q93" s="25">
        <f t="shared" si="20"/>
        <v>-2473.9948921149944</v>
      </c>
      <c r="R93" s="24">
        <f t="shared" si="21"/>
        <v>-3246.4621253105488</v>
      </c>
      <c r="S93" s="7"/>
      <c r="T93" s="25">
        <f t="shared" si="22"/>
        <v>0.60312502169397064</v>
      </c>
      <c r="U93" s="24">
        <f t="shared" si="23"/>
        <v>-0.79428525231427793</v>
      </c>
      <c r="V93" s="7"/>
      <c r="W93" s="25">
        <f t="shared" si="24"/>
        <v>0.6004684268368603</v>
      </c>
      <c r="X93" s="24">
        <f t="shared" si="29"/>
        <v>314.97669292150067</v>
      </c>
      <c r="Y93" s="7"/>
      <c r="Z93" s="25">
        <f t="shared" si="30"/>
        <v>-636</v>
      </c>
      <c r="AA93" s="17">
        <f t="shared" si="31"/>
        <v>314.90999999999997</v>
      </c>
      <c r="AB93" s="24">
        <f t="shared" si="25"/>
        <v>5.4962163474553423</v>
      </c>
      <c r="AC93" s="17">
        <f t="shared" si="26"/>
        <v>6.6692921500703051E-2</v>
      </c>
    </row>
    <row r="94" spans="1:31" s="17" customFormat="1" x14ac:dyDescent="0.25">
      <c r="A94" s="17">
        <v>9</v>
      </c>
      <c r="B94" s="17">
        <v>-624</v>
      </c>
      <c r="C94" s="17">
        <v>11800</v>
      </c>
      <c r="D94" s="17">
        <v>11728</v>
      </c>
      <c r="E94" s="17">
        <v>14602</v>
      </c>
      <c r="F94" s="17">
        <v>14712</v>
      </c>
      <c r="G94" s="24"/>
      <c r="H94" s="7"/>
      <c r="I94" s="25">
        <f t="shared" si="17"/>
        <v>-2802</v>
      </c>
      <c r="J94" s="24">
        <f t="shared" si="17"/>
        <v>-2984</v>
      </c>
      <c r="K94" s="7"/>
      <c r="L94" s="25">
        <f t="shared" si="27"/>
        <v>-2806.12144626595</v>
      </c>
      <c r="M94" s="17">
        <f t="shared" si="18"/>
        <v>16.986319323113186</v>
      </c>
      <c r="N94" s="17">
        <f t="shared" si="28"/>
        <v>-2993.4360339546602</v>
      </c>
      <c r="O94" s="24">
        <f t="shared" si="19"/>
        <v>89.038736793499467</v>
      </c>
      <c r="P94" s="7"/>
      <c r="Q94" s="25">
        <f t="shared" si="20"/>
        <v>-2782.9948921149944</v>
      </c>
      <c r="R94" s="24">
        <f t="shared" si="21"/>
        <v>-2987.4621253105488</v>
      </c>
      <c r="S94" s="7"/>
      <c r="T94" s="25">
        <f t="shared" si="22"/>
        <v>0.67845485858951682</v>
      </c>
      <c r="U94" s="24">
        <f t="shared" si="23"/>
        <v>-0.7309178473026704</v>
      </c>
      <c r="V94" s="7"/>
      <c r="W94" s="25">
        <f t="shared" si="24"/>
        <v>0.67601089685171434</v>
      </c>
      <c r="X94" s="24">
        <f t="shared" si="29"/>
        <v>309.30035529163445</v>
      </c>
      <c r="Y94" s="7"/>
      <c r="Z94" s="25">
        <f t="shared" si="30"/>
        <v>-624</v>
      </c>
      <c r="AA94" s="17">
        <f t="shared" si="31"/>
        <v>309.29399999999998</v>
      </c>
      <c r="AB94" s="24">
        <f t="shared" si="25"/>
        <v>5.3981986566633413</v>
      </c>
      <c r="AC94" s="17">
        <f t="shared" si="26"/>
        <v>6.3552916344633559E-3</v>
      </c>
    </row>
    <row r="95" spans="1:31" s="17" customFormat="1" x14ac:dyDescent="0.25">
      <c r="A95" s="17">
        <v>10</v>
      </c>
      <c r="B95" s="17">
        <v>-620</v>
      </c>
      <c r="C95" s="17">
        <v>11661</v>
      </c>
      <c r="D95" s="17">
        <v>11872</v>
      </c>
      <c r="E95" s="17">
        <v>14745</v>
      </c>
      <c r="F95" s="17">
        <v>14573</v>
      </c>
      <c r="G95" s="24"/>
      <c r="H95" s="7"/>
      <c r="I95" s="25">
        <f t="shared" si="17"/>
        <v>-3084</v>
      </c>
      <c r="J95" s="24">
        <f t="shared" si="17"/>
        <v>-2701</v>
      </c>
      <c r="K95" s="7"/>
      <c r="L95" s="25">
        <f t="shared" si="27"/>
        <v>-3084.8030053950197</v>
      </c>
      <c r="M95" s="17">
        <f t="shared" si="18"/>
        <v>0.64481766443071487</v>
      </c>
      <c r="N95" s="17">
        <f t="shared" si="28"/>
        <v>-2709.9401684168247</v>
      </c>
      <c r="O95" s="24">
        <f t="shared" si="19"/>
        <v>79.926611321189682</v>
      </c>
      <c r="P95" s="7"/>
      <c r="Q95" s="25">
        <f t="shared" si="20"/>
        <v>-3064.9948921149944</v>
      </c>
      <c r="R95" s="24">
        <f t="shared" si="21"/>
        <v>-2704.4621253105488</v>
      </c>
      <c r="S95" s="7"/>
      <c r="T95" s="25">
        <f t="shared" si="22"/>
        <v>0.74720247672719975</v>
      </c>
      <c r="U95" s="24">
        <f t="shared" si="23"/>
        <v>-0.66167855920118401</v>
      </c>
      <c r="V95" s="7"/>
      <c r="W95" s="25">
        <f t="shared" si="24"/>
        <v>0.74499077551116244</v>
      </c>
      <c r="X95" s="24">
        <f t="shared" si="29"/>
        <v>303.67598458769794</v>
      </c>
      <c r="Y95" s="7"/>
      <c r="Z95" s="25">
        <f t="shared" si="30"/>
        <v>-620</v>
      </c>
      <c r="AA95" s="17">
        <f t="shared" si="31"/>
        <v>303.714</v>
      </c>
      <c r="AB95" s="24">
        <f t="shared" si="25"/>
        <v>5.3008092844020576</v>
      </c>
      <c r="AC95" s="17">
        <f t="shared" si="26"/>
        <v>-3.8015412302058849E-2</v>
      </c>
    </row>
    <row r="96" spans="1:31" s="17" customFormat="1" x14ac:dyDescent="0.25">
      <c r="A96" s="17">
        <v>11</v>
      </c>
      <c r="B96" s="17">
        <v>-610</v>
      </c>
      <c r="C96" s="17">
        <v>11535</v>
      </c>
      <c r="D96" s="17">
        <v>12021</v>
      </c>
      <c r="E96" s="17">
        <v>14861</v>
      </c>
      <c r="F96" s="17">
        <v>14416</v>
      </c>
      <c r="G96" s="24"/>
      <c r="H96" s="7"/>
      <c r="I96" s="25">
        <f t="shared" si="17"/>
        <v>-3326</v>
      </c>
      <c r="J96" s="24">
        <f t="shared" si="17"/>
        <v>-2395</v>
      </c>
      <c r="K96" s="7"/>
      <c r="L96" s="25">
        <f t="shared" si="27"/>
        <v>-3330.6227080194508</v>
      </c>
      <c r="M96" s="17">
        <f t="shared" si="18"/>
        <v>21.369429433094584</v>
      </c>
      <c r="N96" s="17">
        <f t="shared" si="28"/>
        <v>-2405.9002063312523</v>
      </c>
      <c r="O96" s="24">
        <f t="shared" si="19"/>
        <v>118.81449806387317</v>
      </c>
      <c r="P96" s="7"/>
      <c r="Q96" s="25">
        <f t="shared" si="20"/>
        <v>-3306.9948921149944</v>
      </c>
      <c r="R96" s="24">
        <f t="shared" si="21"/>
        <v>-2398.4621253105488</v>
      </c>
      <c r="S96" s="7"/>
      <c r="T96" s="25">
        <f t="shared" si="22"/>
        <v>0.80619865966804827</v>
      </c>
      <c r="U96" s="24">
        <f t="shared" si="23"/>
        <v>-0.58681204980523061</v>
      </c>
      <c r="V96" s="7"/>
      <c r="W96" s="25">
        <f t="shared" si="24"/>
        <v>0.80423800925840938</v>
      </c>
      <c r="X96" s="24">
        <f t="shared" si="29"/>
        <v>298.18180821905662</v>
      </c>
      <c r="Y96" s="7"/>
      <c r="Z96" s="25">
        <f t="shared" si="30"/>
        <v>-610</v>
      </c>
      <c r="AA96" s="17">
        <f t="shared" si="31"/>
        <v>298.22399999999999</v>
      </c>
      <c r="AB96" s="24">
        <f t="shared" si="25"/>
        <v>5.2049907084675695</v>
      </c>
      <c r="AC96" s="17">
        <f t="shared" si="26"/>
        <v>-4.2191780943369395E-2</v>
      </c>
    </row>
    <row r="97" spans="1:29" s="17" customFormat="1" x14ac:dyDescent="0.25">
      <c r="A97" s="17">
        <v>12</v>
      </c>
      <c r="B97" s="17">
        <v>-621</v>
      </c>
      <c r="C97" s="17">
        <v>11421</v>
      </c>
      <c r="D97" s="17">
        <v>12181</v>
      </c>
      <c r="E97" s="17">
        <v>14966</v>
      </c>
      <c r="F97" s="17">
        <v>14241</v>
      </c>
      <c r="G97" s="24"/>
      <c r="H97" s="7"/>
      <c r="I97" s="25">
        <f t="shared" si="17"/>
        <v>-3545</v>
      </c>
      <c r="J97" s="24">
        <f t="shared" si="17"/>
        <v>-2060</v>
      </c>
      <c r="K97" s="7"/>
      <c r="L97" s="25">
        <f t="shared" si="27"/>
        <v>-3549.6281288788982</v>
      </c>
      <c r="M97" s="17">
        <f t="shared" si="18"/>
        <v>21.419576919691728</v>
      </c>
      <c r="N97" s="17">
        <f t="shared" si="28"/>
        <v>-2073.6859278591037</v>
      </c>
      <c r="O97" s="24">
        <f t="shared" si="19"/>
        <v>187.30462136459039</v>
      </c>
      <c r="P97" s="7"/>
      <c r="Q97" s="25">
        <f t="shared" si="20"/>
        <v>-3525.9948921149944</v>
      </c>
      <c r="R97" s="24">
        <f t="shared" si="21"/>
        <v>-2063.4621253105488</v>
      </c>
      <c r="S97" s="7"/>
      <c r="T97" s="25">
        <f t="shared" si="22"/>
        <v>0.85958776737071696</v>
      </c>
      <c r="U97" s="24">
        <f t="shared" si="23"/>
        <v>-0.50485034834234044</v>
      </c>
      <c r="V97" s="7"/>
      <c r="W97" s="25">
        <f t="shared" si="24"/>
        <v>0.85790189736983746</v>
      </c>
      <c r="X97" s="24">
        <f t="shared" si="29"/>
        <v>292.54103345907743</v>
      </c>
      <c r="Y97" s="7"/>
      <c r="Z97" s="25">
        <f t="shared" si="30"/>
        <v>-621</v>
      </c>
      <c r="AA97" s="17">
        <f t="shared" si="31"/>
        <v>292.63499999999999</v>
      </c>
      <c r="AB97" s="24">
        <f t="shared" si="25"/>
        <v>5.107444256573606</v>
      </c>
      <c r="AC97" s="17">
        <f t="shared" si="26"/>
        <v>-9.39665409225654E-2</v>
      </c>
    </row>
    <row r="98" spans="1:29" s="17" customFormat="1" x14ac:dyDescent="0.25">
      <c r="A98" s="17">
        <v>13</v>
      </c>
      <c r="B98" s="17">
        <v>-628</v>
      </c>
      <c r="C98" s="17">
        <v>11336</v>
      </c>
      <c r="D98" s="17">
        <v>12367</v>
      </c>
      <c r="E98" s="17">
        <v>15067</v>
      </c>
      <c r="F98" s="17">
        <v>14075</v>
      </c>
      <c r="G98" s="24"/>
      <c r="H98" s="7"/>
      <c r="I98" s="25">
        <f t="shared" si="17"/>
        <v>-3731</v>
      </c>
      <c r="J98" s="24">
        <f t="shared" si="17"/>
        <v>-1708</v>
      </c>
      <c r="K98" s="7"/>
      <c r="L98" s="25">
        <f t="shared" si="27"/>
        <v>-3736.9281581290334</v>
      </c>
      <c r="M98" s="17">
        <f t="shared" si="18"/>
        <v>35.143058802824349</v>
      </c>
      <c r="N98" s="17">
        <f t="shared" si="28"/>
        <v>-1717.6513942979109</v>
      </c>
      <c r="O98" s="24">
        <f t="shared" si="19"/>
        <v>93.149411893746716</v>
      </c>
      <c r="P98" s="7"/>
      <c r="Q98" s="25">
        <f t="shared" si="20"/>
        <v>-3711.9948921149944</v>
      </c>
      <c r="R98" s="24">
        <f t="shared" si="21"/>
        <v>-1711.4621253105486</v>
      </c>
      <c r="S98" s="7"/>
      <c r="T98" s="25">
        <f t="shared" si="22"/>
        <v>0.90493194103599717</v>
      </c>
      <c r="U98" s="24">
        <f t="shared" si="23"/>
        <v>-0.41872939635745282</v>
      </c>
      <c r="V98" s="7"/>
      <c r="W98" s="25">
        <f t="shared" si="24"/>
        <v>0.90353473521965499</v>
      </c>
      <c r="X98" s="24">
        <f t="shared" si="29"/>
        <v>286.93010374792095</v>
      </c>
      <c r="Y98" s="7"/>
      <c r="Z98" s="25">
        <f t="shared" si="30"/>
        <v>-628</v>
      </c>
      <c r="AA98" s="17">
        <f t="shared" si="31"/>
        <v>286.983</v>
      </c>
      <c r="AB98" s="24">
        <f t="shared" si="25"/>
        <v>5.0087982472508861</v>
      </c>
      <c r="AC98" s="17">
        <f t="shared" si="26"/>
        <v>-5.2896252079051465E-2</v>
      </c>
    </row>
    <row r="99" spans="1:29" s="17" customFormat="1" x14ac:dyDescent="0.25">
      <c r="A99" s="17">
        <v>14</v>
      </c>
      <c r="B99" s="17">
        <v>-634</v>
      </c>
      <c r="C99" s="17">
        <v>11266</v>
      </c>
      <c r="D99" s="17">
        <v>12558</v>
      </c>
      <c r="E99" s="17">
        <v>15150</v>
      </c>
      <c r="F99" s="17">
        <v>13893</v>
      </c>
      <c r="G99" s="24"/>
      <c r="H99" s="7"/>
      <c r="I99" s="25">
        <f t="shared" si="17"/>
        <v>-3884</v>
      </c>
      <c r="J99" s="24">
        <f t="shared" si="17"/>
        <v>-1335</v>
      </c>
      <c r="K99" s="7"/>
      <c r="L99" s="25">
        <f t="shared" si="27"/>
        <v>-3889.3118171946303</v>
      </c>
      <c r="M99" s="17">
        <f t="shared" si="18"/>
        <v>28.215401909170044</v>
      </c>
      <c r="N99" s="17">
        <f t="shared" si="28"/>
        <v>-1341.2483365028368</v>
      </c>
      <c r="O99" s="24">
        <f t="shared" si="19"/>
        <v>39.041709052682364</v>
      </c>
      <c r="P99" s="7"/>
      <c r="Q99" s="25">
        <f t="shared" si="20"/>
        <v>-3864.9948921149944</v>
      </c>
      <c r="R99" s="24">
        <f t="shared" si="21"/>
        <v>-1338.4621253105486</v>
      </c>
      <c r="S99" s="7"/>
      <c r="T99" s="25">
        <f t="shared" si="22"/>
        <v>0.942231180663889</v>
      </c>
      <c r="U99" s="24">
        <f t="shared" si="23"/>
        <v>-0.32747054666892139</v>
      </c>
      <c r="V99" s="7"/>
      <c r="W99" s="25">
        <f t="shared" si="24"/>
        <v>0.94113980019326826</v>
      </c>
      <c r="X99" s="24">
        <f t="shared" si="29"/>
        <v>281.25085126992224</v>
      </c>
      <c r="Y99" s="7"/>
      <c r="Z99" s="25">
        <f t="shared" si="30"/>
        <v>-634</v>
      </c>
      <c r="AA99" s="17">
        <f t="shared" si="31"/>
        <v>281.27699999999999</v>
      </c>
      <c r="AB99" s="24">
        <f t="shared" si="25"/>
        <v>4.9092097601320903</v>
      </c>
      <c r="AC99" s="17">
        <f t="shared" si="26"/>
        <v>-2.6148730077750315E-2</v>
      </c>
    </row>
    <row r="100" spans="1:29" s="17" customFormat="1" x14ac:dyDescent="0.25">
      <c r="A100" s="17">
        <v>15</v>
      </c>
      <c r="B100" s="17">
        <v>-636</v>
      </c>
      <c r="C100" s="17">
        <v>11204</v>
      </c>
      <c r="D100" s="17">
        <v>12747</v>
      </c>
      <c r="E100" s="17">
        <v>15204</v>
      </c>
      <c r="F100" s="17">
        <v>13696</v>
      </c>
      <c r="G100" s="24"/>
      <c r="H100" s="7"/>
      <c r="I100" s="25">
        <f t="shared" si="17"/>
        <v>-4000</v>
      </c>
      <c r="J100" s="24">
        <f t="shared" si="17"/>
        <v>-949</v>
      </c>
      <c r="K100" s="7"/>
      <c r="L100" s="25">
        <f t="shared" si="27"/>
        <v>-4003.6068861018771</v>
      </c>
      <c r="M100" s="17">
        <f t="shared" si="18"/>
        <v>13.009627351914039</v>
      </c>
      <c r="N100" s="17">
        <f t="shared" si="28"/>
        <v>-950.2705983064393</v>
      </c>
      <c r="O100" s="24">
        <f t="shared" si="19"/>
        <v>1.6144200563264091</v>
      </c>
      <c r="P100" s="7"/>
      <c r="Q100" s="25">
        <f t="shared" si="20"/>
        <v>-3980.9948921149944</v>
      </c>
      <c r="R100" s="24">
        <f t="shared" si="21"/>
        <v>-952.46212531054869</v>
      </c>
      <c r="S100" s="7"/>
      <c r="T100" s="25">
        <f t="shared" si="22"/>
        <v>0.97051034273470893</v>
      </c>
      <c r="U100" s="24">
        <f t="shared" si="23"/>
        <v>-0.23303109364003902</v>
      </c>
      <c r="V100" s="7"/>
      <c r="W100" s="25">
        <f t="shared" si="24"/>
        <v>0.96973538853203578</v>
      </c>
      <c r="X100" s="24">
        <f t="shared" si="29"/>
        <v>275.57764857610698</v>
      </c>
      <c r="Y100" s="7"/>
      <c r="Z100" s="25">
        <f t="shared" si="30"/>
        <v>-636</v>
      </c>
      <c r="AA100" s="17">
        <f t="shared" si="31"/>
        <v>275.553</v>
      </c>
      <c r="AB100" s="24">
        <f t="shared" si="25"/>
        <v>4.8093071137479351</v>
      </c>
      <c r="AC100" s="17">
        <f t="shared" si="26"/>
        <v>2.4648576106983455E-2</v>
      </c>
    </row>
    <row r="101" spans="1:29" s="17" customFormat="1" x14ac:dyDescent="0.25">
      <c r="A101" s="17">
        <v>16</v>
      </c>
      <c r="B101" s="17">
        <v>-639</v>
      </c>
      <c r="C101" s="17">
        <v>11160</v>
      </c>
      <c r="D101" s="17">
        <v>12948</v>
      </c>
      <c r="E101" s="17">
        <v>15238</v>
      </c>
      <c r="F101" s="17">
        <v>13498</v>
      </c>
      <c r="G101" s="24"/>
      <c r="H101" s="7"/>
      <c r="I101" s="25">
        <f t="shared" si="17"/>
        <v>-4078</v>
      </c>
      <c r="J101" s="24">
        <f t="shared" si="17"/>
        <v>-550</v>
      </c>
      <c r="K101" s="7"/>
      <c r="L101" s="25">
        <f t="shared" si="27"/>
        <v>-4078.3885765551299</v>
      </c>
      <c r="M101" s="17">
        <f t="shared" si="18"/>
        <v>0.15099173919664358</v>
      </c>
      <c r="N101" s="17">
        <f t="shared" si="28"/>
        <v>-547.87484330892414</v>
      </c>
      <c r="O101" s="24">
        <f t="shared" si="19"/>
        <v>4.5162909616244917</v>
      </c>
      <c r="P101" s="7"/>
      <c r="Q101" s="25">
        <f t="shared" si="20"/>
        <v>-4058.9948921149944</v>
      </c>
      <c r="R101" s="24">
        <f t="shared" si="21"/>
        <v>-553.46212531054869</v>
      </c>
      <c r="S101" s="7"/>
      <c r="T101" s="25">
        <f t="shared" si="22"/>
        <v>0.98952564136853605</v>
      </c>
      <c r="U101" s="24">
        <f t="shared" si="23"/>
        <v>-0.13541103727080567</v>
      </c>
      <c r="V101" s="7"/>
      <c r="W101" s="25">
        <f t="shared" si="24"/>
        <v>0.98907771298899994</v>
      </c>
      <c r="X101" s="24">
        <f t="shared" si="29"/>
        <v>269.86115061606495</v>
      </c>
      <c r="Y101" s="7"/>
      <c r="Z101" s="25">
        <f t="shared" si="30"/>
        <v>-639</v>
      </c>
      <c r="AA101" s="17">
        <f t="shared" si="31"/>
        <v>269.80200000000002</v>
      </c>
      <c r="AB101" s="24">
        <f t="shared" si="25"/>
        <v>4.7089332284657406</v>
      </c>
      <c r="AC101" s="17">
        <f t="shared" si="26"/>
        <v>5.9150616064925998E-2</v>
      </c>
    </row>
    <row r="102" spans="1:29" s="17" customFormat="1" x14ac:dyDescent="0.25">
      <c r="A102" s="17">
        <v>17</v>
      </c>
      <c r="B102" s="17">
        <v>-622</v>
      </c>
      <c r="C102" s="17">
        <v>11143</v>
      </c>
      <c r="D102" s="17">
        <v>13140</v>
      </c>
      <c r="E102" s="17">
        <v>15252</v>
      </c>
      <c r="F102" s="17">
        <v>13292</v>
      </c>
      <c r="G102" s="24"/>
      <c r="H102" s="7"/>
      <c r="I102" s="25">
        <f t="shared" si="17"/>
        <v>-4109</v>
      </c>
      <c r="J102" s="24">
        <f t="shared" si="17"/>
        <v>-152</v>
      </c>
      <c r="K102" s="7"/>
      <c r="L102" s="25">
        <f t="shared" si="27"/>
        <v>-4111.9036550287738</v>
      </c>
      <c r="M102" s="17">
        <f t="shared" si="18"/>
        <v>8.4312125261231188</v>
      </c>
      <c r="N102" s="17">
        <f t="shared" si="28"/>
        <v>-150.8180484057381</v>
      </c>
      <c r="O102" s="24">
        <f t="shared" si="19"/>
        <v>1.3970095711782553</v>
      </c>
      <c r="P102" s="7"/>
      <c r="Q102" s="25">
        <f t="shared" si="20"/>
        <v>-4089.9948921149944</v>
      </c>
      <c r="R102" s="24">
        <f t="shared" si="21"/>
        <v>-155.46212531054869</v>
      </c>
      <c r="S102" s="7"/>
      <c r="T102" s="25">
        <f t="shared" si="22"/>
        <v>0.99708300364608282</v>
      </c>
      <c r="U102" s="24">
        <f t="shared" si="23"/>
        <v>-3.8035642696983916E-2</v>
      </c>
      <c r="V102" s="7"/>
      <c r="W102" s="25">
        <f t="shared" si="24"/>
        <v>0.99696121749262312</v>
      </c>
      <c r="X102" s="24">
        <f t="shared" si="29"/>
        <v>264.25032297351208</v>
      </c>
      <c r="Y102" s="7"/>
      <c r="Z102" s="25">
        <f t="shared" si="30"/>
        <v>-622</v>
      </c>
      <c r="AA102" s="17">
        <f t="shared" si="31"/>
        <v>264.20400000000001</v>
      </c>
      <c r="AB102" s="24">
        <f t="shared" si="25"/>
        <v>4.6112296969390991</v>
      </c>
      <c r="AC102" s="17">
        <f t="shared" si="26"/>
        <v>4.632297351207626E-2</v>
      </c>
    </row>
    <row r="103" spans="1:29" s="17" customFormat="1" x14ac:dyDescent="0.25">
      <c r="A103" s="17">
        <v>18</v>
      </c>
      <c r="B103" s="17">
        <v>-623</v>
      </c>
      <c r="C103" s="17">
        <v>11161</v>
      </c>
      <c r="D103" s="17">
        <v>13354</v>
      </c>
      <c r="E103" s="17">
        <v>15269</v>
      </c>
      <c r="F103" s="17">
        <v>13113</v>
      </c>
      <c r="G103" s="24"/>
      <c r="H103" s="7"/>
      <c r="I103" s="25">
        <f t="shared" si="17"/>
        <v>-4108</v>
      </c>
      <c r="J103" s="24">
        <f t="shared" si="17"/>
        <v>241</v>
      </c>
      <c r="K103" s="7"/>
      <c r="L103" s="25">
        <f t="shared" si="27"/>
        <v>-4106.3052692449901</v>
      </c>
      <c r="M103" s="17">
        <f t="shared" si="18"/>
        <v>2.872112331976473</v>
      </c>
      <c r="N103" s="17">
        <f t="shared" si="28"/>
        <v>248.35042550732703</v>
      </c>
      <c r="O103" s="24">
        <f t="shared" si="19"/>
        <v>54.028755138763849</v>
      </c>
      <c r="P103" s="7"/>
      <c r="Q103" s="25">
        <f t="shared" si="20"/>
        <v>-4088.9948921149944</v>
      </c>
      <c r="R103" s="24">
        <f t="shared" si="21"/>
        <v>237.53787468945131</v>
      </c>
      <c r="S103" s="7"/>
      <c r="T103" s="25">
        <f t="shared" si="22"/>
        <v>0.99683921776616191</v>
      </c>
      <c r="U103" s="24">
        <f t="shared" si="23"/>
        <v>5.8116442899779769E-2</v>
      </c>
      <c r="V103" s="7"/>
      <c r="W103" s="25">
        <f t="shared" si="24"/>
        <v>0.99703943336185696</v>
      </c>
      <c r="X103" s="24">
        <f t="shared" si="29"/>
        <v>258.72951858124884</v>
      </c>
      <c r="Y103" s="7"/>
      <c r="Z103" s="25">
        <f t="shared" si="30"/>
        <v>-623</v>
      </c>
      <c r="AA103" s="17">
        <f t="shared" si="31"/>
        <v>258.59699999999998</v>
      </c>
      <c r="AB103" s="24">
        <f t="shared" si="25"/>
        <v>4.5133690857797761</v>
      </c>
      <c r="AC103" s="17">
        <f t="shared" si="26"/>
        <v>0.13251858124885985</v>
      </c>
    </row>
    <row r="104" spans="1:29" s="17" customFormat="1" x14ac:dyDescent="0.25">
      <c r="A104" s="17">
        <v>19</v>
      </c>
      <c r="B104" s="17">
        <v>-611</v>
      </c>
      <c r="C104" s="17">
        <v>11172</v>
      </c>
      <c r="D104" s="17">
        <v>13538</v>
      </c>
      <c r="E104" s="17">
        <v>15237</v>
      </c>
      <c r="F104" s="17">
        <v>12910</v>
      </c>
      <c r="G104" s="24"/>
      <c r="H104" s="7"/>
      <c r="I104" s="25">
        <f t="shared" si="17"/>
        <v>-4065</v>
      </c>
      <c r="J104" s="24">
        <f t="shared" si="17"/>
        <v>628</v>
      </c>
      <c r="K104" s="7"/>
      <c r="L104" s="25">
        <f t="shared" si="27"/>
        <v>-4062.7913084793117</v>
      </c>
      <c r="M104" s="17">
        <f t="shared" si="18"/>
        <v>4.8783182335602282</v>
      </c>
      <c r="N104" s="17">
        <f t="shared" si="28"/>
        <v>637.57743061672647</v>
      </c>
      <c r="O104" s="24">
        <f t="shared" si="19"/>
        <v>91.727177218209647</v>
      </c>
      <c r="P104" s="7"/>
      <c r="Q104" s="25">
        <f t="shared" si="20"/>
        <v>-4045.9948921149944</v>
      </c>
      <c r="R104" s="24">
        <f t="shared" si="21"/>
        <v>624.53787468945131</v>
      </c>
      <c r="S104" s="7"/>
      <c r="T104" s="25">
        <f t="shared" si="22"/>
        <v>0.98635642492956488</v>
      </c>
      <c r="U104" s="24">
        <f t="shared" si="23"/>
        <v>0.15280055772407378</v>
      </c>
      <c r="V104" s="7"/>
      <c r="W104" s="25">
        <f t="shared" si="24"/>
        <v>0.98687366878077776</v>
      </c>
      <c r="X104" s="24">
        <f t="shared" si="29"/>
        <v>253.26407243571214</v>
      </c>
      <c r="Y104" s="7"/>
      <c r="Z104" s="25">
        <f t="shared" si="30"/>
        <v>-611</v>
      </c>
      <c r="AA104" s="17">
        <f t="shared" si="31"/>
        <v>253.09799999999998</v>
      </c>
      <c r="AB104" s="24">
        <f t="shared" si="25"/>
        <v>4.4173934302126083</v>
      </c>
      <c r="AC104" s="17">
        <f t="shared" si="26"/>
        <v>0.16607243571215236</v>
      </c>
    </row>
    <row r="105" spans="1:29" s="17" customFormat="1" x14ac:dyDescent="0.25">
      <c r="A105" s="17">
        <v>20</v>
      </c>
      <c r="B105" s="17">
        <v>-616</v>
      </c>
      <c r="C105" s="17">
        <v>11214</v>
      </c>
      <c r="D105" s="17">
        <v>13730</v>
      </c>
      <c r="E105" s="17">
        <v>15196</v>
      </c>
      <c r="F105" s="17">
        <v>12720</v>
      </c>
      <c r="G105" s="24"/>
      <c r="H105" s="7"/>
      <c r="I105" s="25">
        <f t="shared" si="17"/>
        <v>-3982</v>
      </c>
      <c r="J105" s="24">
        <f t="shared" si="17"/>
        <v>1010</v>
      </c>
      <c r="K105" s="7"/>
      <c r="L105" s="25">
        <f t="shared" si="27"/>
        <v>-3981.2127046016403</v>
      </c>
      <c r="M105" s="17">
        <f t="shared" si="18"/>
        <v>0.61983404427831845</v>
      </c>
      <c r="N105" s="17">
        <f t="shared" si="28"/>
        <v>1024.0701809115847</v>
      </c>
      <c r="O105" s="24">
        <f t="shared" si="19"/>
        <v>197.96999088472126</v>
      </c>
      <c r="P105" s="7"/>
      <c r="Q105" s="25">
        <f t="shared" si="20"/>
        <v>-3962.9948921149944</v>
      </c>
      <c r="R105" s="24">
        <f t="shared" si="21"/>
        <v>1006.5378746894513</v>
      </c>
      <c r="S105" s="7"/>
      <c r="T105" s="25">
        <f t="shared" si="22"/>
        <v>0.96612219689613343</v>
      </c>
      <c r="U105" s="24">
        <f t="shared" si="23"/>
        <v>0.24626136357130973</v>
      </c>
      <c r="V105" s="7"/>
      <c r="W105" s="25">
        <f t="shared" si="24"/>
        <v>0.96695231758965161</v>
      </c>
      <c r="X105" s="24">
        <f t="shared" si="29"/>
        <v>247.77723719246694</v>
      </c>
      <c r="Y105" s="7"/>
      <c r="Z105" s="25">
        <f t="shared" si="30"/>
        <v>-616</v>
      </c>
      <c r="AA105" s="17">
        <f t="shared" si="31"/>
        <v>247.55399999999997</v>
      </c>
      <c r="AB105" s="24">
        <f t="shared" si="25"/>
        <v>4.3206323764820418</v>
      </c>
      <c r="AC105" s="17">
        <f t="shared" si="26"/>
        <v>0.22323719246696783</v>
      </c>
    </row>
    <row r="106" spans="1:29" s="17" customFormat="1" x14ac:dyDescent="0.25">
      <c r="A106" s="17">
        <v>21</v>
      </c>
      <c r="B106" s="17">
        <v>-631</v>
      </c>
      <c r="C106" s="17">
        <v>11266</v>
      </c>
      <c r="D106" s="17">
        <v>13913</v>
      </c>
      <c r="E106" s="17">
        <v>15123</v>
      </c>
      <c r="F106" s="17">
        <v>12517</v>
      </c>
      <c r="G106" s="24"/>
      <c r="H106" s="7"/>
      <c r="I106" s="25">
        <f t="shared" si="17"/>
        <v>-3857</v>
      </c>
      <c r="J106" s="24">
        <f t="shared" si="17"/>
        <v>1396</v>
      </c>
      <c r="K106" s="7"/>
      <c r="L106" s="25">
        <f t="shared" si="27"/>
        <v>-3859.1904796956551</v>
      </c>
      <c r="M106" s="17">
        <f t="shared" si="18"/>
        <v>4.7982012970771954</v>
      </c>
      <c r="N106" s="17">
        <f t="shared" si="28"/>
        <v>1410.0425770484715</v>
      </c>
      <c r="O106" s="24">
        <f t="shared" si="19"/>
        <v>197.19397016225736</v>
      </c>
      <c r="P106" s="7"/>
      <c r="Q106" s="25">
        <f t="shared" si="20"/>
        <v>-3837.9948921149944</v>
      </c>
      <c r="R106" s="24">
        <f t="shared" si="21"/>
        <v>1392.5378746894514</v>
      </c>
      <c r="S106" s="7"/>
      <c r="T106" s="25">
        <f t="shared" si="22"/>
        <v>0.93564896190602576</v>
      </c>
      <c r="U106" s="24">
        <f t="shared" si="23"/>
        <v>0.34070081660019214</v>
      </c>
      <c r="V106" s="7"/>
      <c r="W106" s="25">
        <f t="shared" si="24"/>
        <v>0.93679517941172863</v>
      </c>
      <c r="X106" s="24">
        <f t="shared" si="29"/>
        <v>242.0797576008963</v>
      </c>
      <c r="Y106" s="7"/>
      <c r="Z106" s="25">
        <f t="shared" si="30"/>
        <v>-631</v>
      </c>
      <c r="AA106" s="17">
        <f t="shared" si="31"/>
        <v>241.87499999999997</v>
      </c>
      <c r="AB106" s="24">
        <f t="shared" si="25"/>
        <v>4.2215151282612835</v>
      </c>
      <c r="AC106" s="17">
        <f t="shared" si="26"/>
        <v>0.204757600896329</v>
      </c>
    </row>
    <row r="107" spans="1:29" s="17" customFormat="1" x14ac:dyDescent="0.25">
      <c r="A107" s="17">
        <v>22</v>
      </c>
      <c r="B107" s="17">
        <v>-628</v>
      </c>
      <c r="C107" s="17">
        <v>11346</v>
      </c>
      <c r="D107" s="17">
        <v>14102</v>
      </c>
      <c r="E107" s="17">
        <v>15053</v>
      </c>
      <c r="F107" s="17">
        <v>12335</v>
      </c>
      <c r="G107" s="24"/>
      <c r="H107" s="7"/>
      <c r="I107" s="25">
        <f t="shared" si="17"/>
        <v>-3707</v>
      </c>
      <c r="J107" s="24">
        <f t="shared" si="17"/>
        <v>1767</v>
      </c>
      <c r="K107" s="7"/>
      <c r="L107" s="25">
        <f t="shared" si="27"/>
        <v>-3700.2865918429738</v>
      </c>
      <c r="M107" s="17">
        <f t="shared" si="18"/>
        <v>45.069849082825264</v>
      </c>
      <c r="N107" s="17">
        <f t="shared" si="28"/>
        <v>1780.474022527625</v>
      </c>
      <c r="O107" s="24">
        <f t="shared" si="19"/>
        <v>181.54928307494703</v>
      </c>
      <c r="P107" s="7"/>
      <c r="Q107" s="25">
        <f t="shared" si="20"/>
        <v>-3687.9948921149944</v>
      </c>
      <c r="R107" s="24">
        <f t="shared" si="21"/>
        <v>1763.5378746894514</v>
      </c>
      <c r="S107" s="7"/>
      <c r="T107" s="25">
        <f t="shared" si="22"/>
        <v>0.89908107991789643</v>
      </c>
      <c r="U107" s="24">
        <f t="shared" si="23"/>
        <v>0.43147034269790036</v>
      </c>
      <c r="V107" s="7"/>
      <c r="W107" s="25">
        <f t="shared" si="24"/>
        <v>0.90053106986460052</v>
      </c>
      <c r="X107" s="24">
        <f t="shared" si="29"/>
        <v>236.4650366784407</v>
      </c>
      <c r="Y107" s="7"/>
      <c r="Z107" s="25">
        <f t="shared" si="30"/>
        <v>-628</v>
      </c>
      <c r="AA107" s="17">
        <f t="shared" si="31"/>
        <v>236.22299999999998</v>
      </c>
      <c r="AB107" s="24">
        <f t="shared" si="25"/>
        <v>4.1228691189385653</v>
      </c>
      <c r="AC107" s="17">
        <f t="shared" si="26"/>
        <v>0.24203667844071219</v>
      </c>
    </row>
    <row r="108" spans="1:29" s="17" customFormat="1" x14ac:dyDescent="0.25">
      <c r="A108" s="17">
        <v>23</v>
      </c>
      <c r="B108" s="17">
        <v>-640</v>
      </c>
      <c r="C108" s="17">
        <v>11452</v>
      </c>
      <c r="D108" s="17">
        <v>14283</v>
      </c>
      <c r="E108" s="17">
        <v>14952</v>
      </c>
      <c r="F108" s="17">
        <v>12156</v>
      </c>
      <c r="G108" s="24"/>
      <c r="H108" s="7"/>
      <c r="I108" s="25">
        <f t="shared" si="17"/>
        <v>-3500</v>
      </c>
      <c r="J108" s="24">
        <f t="shared" si="17"/>
        <v>2127</v>
      </c>
      <c r="K108" s="7"/>
      <c r="L108" s="25">
        <f t="shared" si="27"/>
        <v>-3501.5007907537156</v>
      </c>
      <c r="M108" s="17">
        <f t="shared" si="18"/>
        <v>2.2523728864382133</v>
      </c>
      <c r="N108" s="17">
        <f t="shared" si="28"/>
        <v>2140.1808643824847</v>
      </c>
      <c r="O108" s="24">
        <f t="shared" si="19"/>
        <v>173.73518586945488</v>
      </c>
      <c r="P108" s="7"/>
      <c r="Q108" s="25">
        <f t="shared" si="20"/>
        <v>-3480.9948921149944</v>
      </c>
      <c r="R108" s="24">
        <f t="shared" si="21"/>
        <v>2123.5378746894512</v>
      </c>
      <c r="S108" s="7"/>
      <c r="T108" s="25">
        <f t="shared" si="22"/>
        <v>0.84861740277427811</v>
      </c>
      <c r="U108" s="24">
        <f t="shared" si="23"/>
        <v>0.51954858904608081</v>
      </c>
      <c r="V108" s="7"/>
      <c r="W108" s="25">
        <f t="shared" si="24"/>
        <v>0.85036207443104284</v>
      </c>
      <c r="X108" s="24">
        <f t="shared" si="29"/>
        <v>230.64163875287568</v>
      </c>
      <c r="Y108" s="7"/>
      <c r="Z108" s="25">
        <f t="shared" si="30"/>
        <v>-640</v>
      </c>
      <c r="AA108" s="17">
        <f t="shared" si="31"/>
        <v>230.46299999999999</v>
      </c>
      <c r="AB108" s="24">
        <f t="shared" si="25"/>
        <v>4.0223381540236911</v>
      </c>
      <c r="AC108" s="17">
        <f t="shared" si="26"/>
        <v>0.17863875287568476</v>
      </c>
    </row>
    <row r="109" spans="1:29" s="17" customFormat="1" x14ac:dyDescent="0.25">
      <c r="A109" s="17">
        <v>24</v>
      </c>
      <c r="B109" s="17">
        <v>-629</v>
      </c>
      <c r="C109" s="17">
        <v>11568</v>
      </c>
      <c r="D109" s="17">
        <v>14454</v>
      </c>
      <c r="E109" s="17">
        <v>14841</v>
      </c>
      <c r="F109" s="17">
        <v>11992</v>
      </c>
      <c r="G109" s="24"/>
      <c r="H109" s="7"/>
      <c r="I109" s="25">
        <f t="shared" si="17"/>
        <v>-3273</v>
      </c>
      <c r="J109" s="24">
        <f t="shared" si="17"/>
        <v>2462</v>
      </c>
      <c r="K109" s="7"/>
      <c r="L109" s="25">
        <f t="shared" si="27"/>
        <v>-3271.8251931103232</v>
      </c>
      <c r="M109" s="17">
        <f t="shared" si="18"/>
        <v>1.3801712280320813</v>
      </c>
      <c r="N109" s="17">
        <f t="shared" si="28"/>
        <v>2472.6970109871381</v>
      </c>
      <c r="O109" s="24">
        <f t="shared" si="19"/>
        <v>114.42604405895383</v>
      </c>
      <c r="P109" s="7"/>
      <c r="Q109" s="25">
        <f t="shared" si="20"/>
        <v>-3253.9948921149944</v>
      </c>
      <c r="R109" s="24">
        <f t="shared" si="21"/>
        <v>2458.5378746894512</v>
      </c>
      <c r="S109" s="7"/>
      <c r="T109" s="25">
        <f t="shared" si="22"/>
        <v>0.79327800803224258</v>
      </c>
      <c r="U109" s="24">
        <f t="shared" si="23"/>
        <v>0.60151029050897098</v>
      </c>
      <c r="V109" s="7"/>
      <c r="W109" s="25">
        <f t="shared" si="24"/>
        <v>0.79529685039955011</v>
      </c>
      <c r="X109" s="24">
        <f t="shared" si="29"/>
        <v>224.96399144960685</v>
      </c>
      <c r="Y109" s="7"/>
      <c r="Z109" s="25">
        <f t="shared" si="30"/>
        <v>-629</v>
      </c>
      <c r="AA109" s="17">
        <f t="shared" si="31"/>
        <v>224.80199999999999</v>
      </c>
      <c r="AB109" s="24">
        <f t="shared" si="25"/>
        <v>3.9235350650682923</v>
      </c>
      <c r="AC109" s="17">
        <f t="shared" si="26"/>
        <v>0.16199144960685885</v>
      </c>
    </row>
    <row r="110" spans="1:29" s="17" customFormat="1" x14ac:dyDescent="0.25">
      <c r="A110" s="17">
        <v>25</v>
      </c>
      <c r="B110" s="17">
        <v>-627</v>
      </c>
      <c r="C110" s="17">
        <v>11696</v>
      </c>
      <c r="D110" s="17">
        <v>14598</v>
      </c>
      <c r="E110" s="17">
        <v>14706</v>
      </c>
      <c r="F110" s="17">
        <v>11829</v>
      </c>
      <c r="G110" s="24"/>
      <c r="H110" s="7"/>
      <c r="I110" s="25">
        <f t="shared" si="17"/>
        <v>-3010</v>
      </c>
      <c r="J110" s="24">
        <f t="shared" si="17"/>
        <v>2769</v>
      </c>
      <c r="K110" s="7"/>
      <c r="L110" s="25">
        <f t="shared" si="27"/>
        <v>-3011.2734450765497</v>
      </c>
      <c r="M110" s="17">
        <f t="shared" si="18"/>
        <v>1.6216623629886862</v>
      </c>
      <c r="N110" s="17">
        <f t="shared" si="28"/>
        <v>2780.1838861631568</v>
      </c>
      <c r="O110" s="24">
        <f t="shared" si="19"/>
        <v>125.07930971044979</v>
      </c>
      <c r="P110" s="7"/>
      <c r="Q110" s="25">
        <f t="shared" si="20"/>
        <v>-2990.9948921149944</v>
      </c>
      <c r="R110" s="24">
        <f t="shared" si="21"/>
        <v>2765.5378746894512</v>
      </c>
      <c r="S110" s="7"/>
      <c r="T110" s="25">
        <f t="shared" si="22"/>
        <v>0.72916232161305605</v>
      </c>
      <c r="U110" s="24">
        <f t="shared" si="23"/>
        <v>0.67662146170033599</v>
      </c>
      <c r="V110" s="7"/>
      <c r="W110" s="25">
        <f t="shared" si="24"/>
        <v>0.73143234377975175</v>
      </c>
      <c r="X110" s="24">
        <f t="shared" si="29"/>
        <v>219.29466813732824</v>
      </c>
      <c r="Y110" s="7"/>
      <c r="Z110" s="25">
        <f t="shared" si="30"/>
        <v>-627</v>
      </c>
      <c r="AA110" s="17">
        <f t="shared" si="31"/>
        <v>219.15899999999999</v>
      </c>
      <c r="AB110" s="24">
        <f t="shared" si="25"/>
        <v>3.8250461353782521</v>
      </c>
      <c r="AC110" s="17">
        <f t="shared" si="26"/>
        <v>0.13566813732825267</v>
      </c>
    </row>
    <row r="111" spans="1:29" s="17" customFormat="1" x14ac:dyDescent="0.25">
      <c r="A111" s="17">
        <v>26</v>
      </c>
      <c r="B111" s="17">
        <v>-612</v>
      </c>
      <c r="C111" s="17">
        <v>11842</v>
      </c>
      <c r="D111" s="17">
        <v>14747</v>
      </c>
      <c r="E111" s="17">
        <v>14572</v>
      </c>
      <c r="F111" s="17">
        <v>11704</v>
      </c>
      <c r="G111" s="24"/>
      <c r="H111" s="7"/>
      <c r="I111" s="25">
        <f t="shared" si="17"/>
        <v>-2730</v>
      </c>
      <c r="J111" s="24">
        <f t="shared" si="17"/>
        <v>3043</v>
      </c>
      <c r="K111" s="7"/>
      <c r="L111" s="25">
        <f t="shared" si="27"/>
        <v>-2728.9411540192896</v>
      </c>
      <c r="M111" s="17">
        <f t="shared" si="18"/>
        <v>1.1211548108666323</v>
      </c>
      <c r="N111" s="17">
        <f t="shared" si="28"/>
        <v>3054.376337409326</v>
      </c>
      <c r="O111" s="24">
        <f t="shared" si="19"/>
        <v>129.42105285082951</v>
      </c>
      <c r="P111" s="7"/>
      <c r="Q111" s="25">
        <f t="shared" si="20"/>
        <v>-2710.9948921149944</v>
      </c>
      <c r="R111" s="24">
        <f t="shared" si="21"/>
        <v>3039.5378746894512</v>
      </c>
      <c r="S111" s="7"/>
      <c r="T111" s="25">
        <f t="shared" si="22"/>
        <v>0.66090227523521483</v>
      </c>
      <c r="U111" s="24">
        <f t="shared" si="23"/>
        <v>0.74365879364311782</v>
      </c>
      <c r="V111" s="7"/>
      <c r="W111" s="25">
        <f t="shared" si="24"/>
        <v>0.66339641553207662</v>
      </c>
      <c r="X111" s="24">
        <f t="shared" si="29"/>
        <v>213.80068419915494</v>
      </c>
      <c r="Y111" s="7"/>
      <c r="Z111" s="25">
        <f t="shared" si="30"/>
        <v>-612</v>
      </c>
      <c r="AA111" s="17">
        <f t="shared" si="31"/>
        <v>213.65099999999998</v>
      </c>
      <c r="AB111" s="24">
        <f t="shared" si="25"/>
        <v>3.7289134001784046</v>
      </c>
      <c r="AC111" s="17">
        <f t="shared" si="26"/>
        <v>0.14968419915496156</v>
      </c>
    </row>
    <row r="112" spans="1:29" s="17" customFormat="1" x14ac:dyDescent="0.25">
      <c r="A112" s="17">
        <v>27</v>
      </c>
      <c r="B112" s="17">
        <v>-615</v>
      </c>
      <c r="C112" s="17">
        <v>11998</v>
      </c>
      <c r="D112" s="17">
        <v>14877</v>
      </c>
      <c r="E112" s="17">
        <v>14423</v>
      </c>
      <c r="F112" s="17">
        <v>11574</v>
      </c>
      <c r="G112" s="24"/>
      <c r="H112" s="7"/>
      <c r="I112" s="25">
        <f t="shared" si="17"/>
        <v>-2425</v>
      </c>
      <c r="J112" s="24">
        <f t="shared" si="17"/>
        <v>3303</v>
      </c>
      <c r="K112" s="7"/>
      <c r="L112" s="25">
        <f t="shared" si="27"/>
        <v>-2419.9996096622713</v>
      </c>
      <c r="M112" s="17">
        <f t="shared" si="18"/>
        <v>25.003903529650859</v>
      </c>
      <c r="N112" s="17">
        <f t="shared" si="28"/>
        <v>3301.5225422172721</v>
      </c>
      <c r="O112" s="24">
        <f t="shared" si="19"/>
        <v>2.1828814997433148</v>
      </c>
      <c r="P112" s="7"/>
      <c r="Q112" s="25">
        <f t="shared" si="20"/>
        <v>-2405.9948921149944</v>
      </c>
      <c r="R112" s="24">
        <f t="shared" si="21"/>
        <v>3299.5378746894512</v>
      </c>
      <c r="S112" s="7"/>
      <c r="T112" s="25">
        <f t="shared" si="22"/>
        <v>0.58654758185935207</v>
      </c>
      <c r="U112" s="24">
        <f t="shared" si="23"/>
        <v>0.80727086045013707</v>
      </c>
      <c r="V112" s="7"/>
      <c r="W112" s="25">
        <f t="shared" si="24"/>
        <v>0.58925433526154825</v>
      </c>
      <c r="X112" s="24">
        <f t="shared" si="29"/>
        <v>208.19243019783141</v>
      </c>
      <c r="Y112" s="7"/>
      <c r="Z112" s="25">
        <f t="shared" si="30"/>
        <v>-615</v>
      </c>
      <c r="AA112" s="17">
        <f t="shared" si="31"/>
        <v>208.11599999999999</v>
      </c>
      <c r="AB112" s="24">
        <f t="shared" si="25"/>
        <v>3.6323094260805187</v>
      </c>
      <c r="AC112" s="17">
        <f t="shared" si="26"/>
        <v>7.6430197831427904E-2</v>
      </c>
    </row>
    <row r="113" spans="1:29" s="17" customFormat="1" x14ac:dyDescent="0.25">
      <c r="A113" s="17">
        <v>28</v>
      </c>
      <c r="B113" s="17">
        <v>-616</v>
      </c>
      <c r="C113" s="17">
        <v>12168</v>
      </c>
      <c r="D113" s="17">
        <v>14984</v>
      </c>
      <c r="E113" s="17">
        <v>14257</v>
      </c>
      <c r="F113" s="17">
        <v>11465</v>
      </c>
      <c r="G113" s="24"/>
      <c r="H113" s="7"/>
      <c r="I113" s="25">
        <f t="shared" si="17"/>
        <v>-2089</v>
      </c>
      <c r="J113" s="24">
        <f t="shared" si="17"/>
        <v>3519</v>
      </c>
      <c r="K113" s="7"/>
      <c r="L113" s="25">
        <f t="shared" si="27"/>
        <v>-2088.0948406573202</v>
      </c>
      <c r="M113" s="17">
        <f t="shared" si="18"/>
        <v>0.81931343564049286</v>
      </c>
      <c r="N113" s="17">
        <f t="shared" si="28"/>
        <v>3518.2336318324487</v>
      </c>
      <c r="O113" s="24">
        <f t="shared" si="19"/>
        <v>0.5873201682358814</v>
      </c>
      <c r="P113" s="7"/>
      <c r="Q113" s="25">
        <f t="shared" si="20"/>
        <v>-2069.9948921149944</v>
      </c>
      <c r="R113" s="24">
        <f t="shared" si="21"/>
        <v>3515.5378746894512</v>
      </c>
      <c r="S113" s="7"/>
      <c r="T113" s="25">
        <f t="shared" si="22"/>
        <v>0.50463552620594265</v>
      </c>
      <c r="U113" s="24">
        <f t="shared" si="23"/>
        <v>0.86011780825904527</v>
      </c>
      <c r="V113" s="7"/>
      <c r="W113" s="25">
        <f t="shared" si="24"/>
        <v>0.50751879909587416</v>
      </c>
      <c r="X113" s="24">
        <f t="shared" si="29"/>
        <v>202.60849874366647</v>
      </c>
      <c r="Y113" s="7"/>
      <c r="Z113" s="25">
        <f t="shared" si="30"/>
        <v>-616</v>
      </c>
      <c r="AA113" s="17">
        <f t="shared" si="31"/>
        <v>202.57199999999997</v>
      </c>
      <c r="AB113" s="24">
        <f t="shared" si="25"/>
        <v>3.535548372349953</v>
      </c>
      <c r="AC113" s="17">
        <f t="shared" si="26"/>
        <v>3.6498743666498967E-2</v>
      </c>
    </row>
    <row r="114" spans="1:29" s="17" customFormat="1" x14ac:dyDescent="0.25">
      <c r="A114" s="17">
        <v>29</v>
      </c>
      <c r="B114" s="17">
        <v>-628</v>
      </c>
      <c r="C114" s="17">
        <v>12346</v>
      </c>
      <c r="D114" s="17">
        <v>15078</v>
      </c>
      <c r="E114" s="17">
        <v>14078</v>
      </c>
      <c r="F114" s="17">
        <v>11371</v>
      </c>
      <c r="G114" s="24"/>
      <c r="H114" s="7"/>
      <c r="I114" s="25">
        <f t="shared" si="17"/>
        <v>-1732</v>
      </c>
      <c r="J114" s="24">
        <f t="shared" si="17"/>
        <v>3707</v>
      </c>
      <c r="K114" s="7"/>
      <c r="L114" s="25">
        <f t="shared" si="27"/>
        <v>-1729.8035281507241</v>
      </c>
      <c r="M114" s="17">
        <f t="shared" si="18"/>
        <v>4.8244885846614691</v>
      </c>
      <c r="N114" s="17">
        <f t="shared" si="28"/>
        <v>3705.2984434875348</v>
      </c>
      <c r="O114" s="24">
        <f t="shared" si="19"/>
        <v>2.8952945651128403</v>
      </c>
      <c r="P114" s="7"/>
      <c r="Q114" s="25">
        <f t="shared" si="20"/>
        <v>-1712.9948921149944</v>
      </c>
      <c r="R114" s="24">
        <f t="shared" si="21"/>
        <v>3703.5378746894512</v>
      </c>
      <c r="S114" s="7"/>
      <c r="T114" s="25">
        <f t="shared" si="22"/>
        <v>0.41760396707419506</v>
      </c>
      <c r="U114" s="24">
        <f t="shared" si="23"/>
        <v>0.90611422579642842</v>
      </c>
      <c r="V114" s="7"/>
      <c r="W114" s="25">
        <f t="shared" si="24"/>
        <v>0.42064078904625268</v>
      </c>
      <c r="X114" s="24">
        <f t="shared" si="29"/>
        <v>196.96736068171469</v>
      </c>
      <c r="Y114" s="7"/>
      <c r="Z114" s="25">
        <f t="shared" si="30"/>
        <v>-628</v>
      </c>
      <c r="AA114" s="17">
        <f t="shared" si="31"/>
        <v>196.92</v>
      </c>
      <c r="AB114" s="24">
        <f t="shared" si="25"/>
        <v>3.4369023630272335</v>
      </c>
      <c r="AC114" s="17">
        <f t="shared" si="26"/>
        <v>4.7360681714707198E-2</v>
      </c>
    </row>
    <row r="115" spans="1:29" s="17" customFormat="1" x14ac:dyDescent="0.25">
      <c r="A115" s="17">
        <v>30</v>
      </c>
      <c r="B115" s="17">
        <v>-632</v>
      </c>
      <c r="C115" s="17">
        <v>12530</v>
      </c>
      <c r="D115" s="17">
        <v>15151</v>
      </c>
      <c r="E115" s="17">
        <v>13883</v>
      </c>
      <c r="F115" s="17">
        <v>11285</v>
      </c>
      <c r="G115" s="24"/>
      <c r="H115" s="7"/>
      <c r="I115" s="25">
        <f t="shared" si="17"/>
        <v>-1353</v>
      </c>
      <c r="J115" s="24">
        <f t="shared" si="17"/>
        <v>3866</v>
      </c>
      <c r="K115" s="7"/>
      <c r="L115" s="25">
        <f t="shared" si="27"/>
        <v>-1352.4309848625594</v>
      </c>
      <c r="M115" s="17">
        <f t="shared" si="18"/>
        <v>0.32377822663654648</v>
      </c>
      <c r="N115" s="17">
        <f t="shared" si="28"/>
        <v>3857.2060691889233</v>
      </c>
      <c r="O115" s="24">
        <f t="shared" si="19"/>
        <v>77.333219110004705</v>
      </c>
      <c r="P115" s="7"/>
      <c r="Q115" s="25">
        <f t="shared" si="20"/>
        <v>-1333.9948921149944</v>
      </c>
      <c r="R115" s="24">
        <f t="shared" si="21"/>
        <v>3862.5378746894512</v>
      </c>
      <c r="S115" s="7"/>
      <c r="T115" s="25">
        <f t="shared" si="22"/>
        <v>0.32520911858418861</v>
      </c>
      <c r="U115" s="24">
        <f t="shared" si="23"/>
        <v>0.94501545126687481</v>
      </c>
      <c r="V115" s="7"/>
      <c r="W115" s="25">
        <f t="shared" si="24"/>
        <v>0.32837569851937515</v>
      </c>
      <c r="X115" s="24">
        <f t="shared" si="29"/>
        <v>191.22686873335647</v>
      </c>
      <c r="Y115" s="7"/>
      <c r="Z115" s="25">
        <f t="shared" si="30"/>
        <v>-632</v>
      </c>
      <c r="AA115" s="17">
        <f t="shared" si="31"/>
        <v>191.232</v>
      </c>
      <c r="AB115" s="24">
        <f t="shared" si="25"/>
        <v>3.3376280351737964</v>
      </c>
      <c r="AC115" s="17">
        <f t="shared" si="26"/>
        <v>-5.1312666435308074E-3</v>
      </c>
    </row>
    <row r="116" spans="1:29" s="17" customFormat="1" x14ac:dyDescent="0.25">
      <c r="A116" s="17">
        <v>31</v>
      </c>
      <c r="B116" s="17">
        <v>-631</v>
      </c>
      <c r="C116" s="17">
        <v>12728</v>
      </c>
      <c r="D116" s="17">
        <v>15208</v>
      </c>
      <c r="E116" s="17">
        <v>13691</v>
      </c>
      <c r="F116" s="17">
        <v>11235</v>
      </c>
      <c r="G116" s="24"/>
      <c r="H116" s="7"/>
      <c r="I116" s="25">
        <f t="shared" ref="I116:J149" si="32">C116-E116</f>
        <v>-963</v>
      </c>
      <c r="J116" s="24">
        <f t="shared" si="32"/>
        <v>3973</v>
      </c>
      <c r="K116" s="7"/>
      <c r="L116" s="25">
        <f t="shared" si="27"/>
        <v>-962.54411834279756</v>
      </c>
      <c r="M116" s="17">
        <f t="shared" si="18"/>
        <v>0.20782808537364281</v>
      </c>
      <c r="N116" s="17">
        <f t="shared" si="28"/>
        <v>3971.0074942789024</v>
      </c>
      <c r="O116" s="24">
        <f t="shared" si="19"/>
        <v>3.9700790486066131</v>
      </c>
      <c r="P116" s="7"/>
      <c r="Q116" s="25">
        <f t="shared" si="20"/>
        <v>-943.9948921149944</v>
      </c>
      <c r="R116" s="24">
        <f t="shared" si="21"/>
        <v>3969.5378746894512</v>
      </c>
      <c r="S116" s="7"/>
      <c r="T116" s="25">
        <f t="shared" si="22"/>
        <v>0.23013262541505261</v>
      </c>
      <c r="U116" s="24">
        <f t="shared" si="23"/>
        <v>0.97119426337591741</v>
      </c>
      <c r="V116" s="7"/>
      <c r="W116" s="25">
        <f t="shared" si="24"/>
        <v>0.23338634226568325</v>
      </c>
      <c r="X116" s="24">
        <f t="shared" si="29"/>
        <v>185.57790934722152</v>
      </c>
      <c r="Y116" s="7"/>
      <c r="Z116" s="25">
        <f t="shared" si="30"/>
        <v>-631</v>
      </c>
      <c r="AA116" s="17">
        <f t="shared" si="31"/>
        <v>185.553</v>
      </c>
      <c r="AB116" s="24">
        <f t="shared" si="25"/>
        <v>3.2385107869530381</v>
      </c>
      <c r="AC116" s="17">
        <f t="shared" si="26"/>
        <v>2.4909347221523603E-2</v>
      </c>
    </row>
    <row r="117" spans="1:29" s="17" customFormat="1" x14ac:dyDescent="0.25">
      <c r="A117" s="17">
        <v>32</v>
      </c>
      <c r="B117" s="17">
        <v>-636</v>
      </c>
      <c r="C117" s="17">
        <v>12925</v>
      </c>
      <c r="D117" s="17">
        <v>15250</v>
      </c>
      <c r="E117" s="17">
        <v>13488</v>
      </c>
      <c r="F117" s="17">
        <v>11194</v>
      </c>
      <c r="G117" s="24"/>
      <c r="H117" s="7"/>
      <c r="I117" s="25">
        <f t="shared" si="32"/>
        <v>-563</v>
      </c>
      <c r="J117" s="24">
        <f t="shared" si="32"/>
        <v>4056</v>
      </c>
      <c r="K117" s="7"/>
      <c r="L117" s="25">
        <f t="shared" si="27"/>
        <v>-560.19937995790258</v>
      </c>
      <c r="M117" s="17">
        <f t="shared" si="18"/>
        <v>7.84347262019776</v>
      </c>
      <c r="N117" s="17">
        <f t="shared" si="28"/>
        <v>4046.2903130968425</v>
      </c>
      <c r="O117" s="24">
        <f t="shared" si="19"/>
        <v>94.278019757348076</v>
      </c>
      <c r="P117" s="7"/>
      <c r="Q117" s="25">
        <f t="shared" si="20"/>
        <v>-543.9948921149944</v>
      </c>
      <c r="R117" s="24">
        <f t="shared" si="21"/>
        <v>4052.5378746894512</v>
      </c>
      <c r="S117" s="7"/>
      <c r="T117" s="25">
        <f t="shared" si="22"/>
        <v>0.13261827344670801</v>
      </c>
      <c r="U117" s="24">
        <f t="shared" si="23"/>
        <v>0.99150119239508117</v>
      </c>
      <c r="V117" s="7"/>
      <c r="W117" s="25">
        <f t="shared" si="24"/>
        <v>0.13593944922998</v>
      </c>
      <c r="X117" s="24">
        <f t="shared" si="29"/>
        <v>179.87230345848695</v>
      </c>
      <c r="Y117" s="7"/>
      <c r="Z117" s="25">
        <f t="shared" si="30"/>
        <v>-636</v>
      </c>
      <c r="AA117" s="17">
        <f t="shared" si="31"/>
        <v>179.82900000000001</v>
      </c>
      <c r="AB117" s="24">
        <f t="shared" si="25"/>
        <v>3.1386081405688833</v>
      </c>
      <c r="AC117" s="17">
        <f t="shared" si="26"/>
        <v>4.3303458486946056E-2</v>
      </c>
    </row>
    <row r="118" spans="1:29" s="17" customFormat="1" x14ac:dyDescent="0.25">
      <c r="A118" s="17">
        <v>33</v>
      </c>
      <c r="B118" s="17">
        <v>-622</v>
      </c>
      <c r="C118" s="17">
        <v>13117</v>
      </c>
      <c r="D118" s="17">
        <v>15259</v>
      </c>
      <c r="E118" s="17">
        <v>13282</v>
      </c>
      <c r="F118" s="17">
        <v>11167</v>
      </c>
      <c r="G118" s="24"/>
      <c r="H118" s="7"/>
      <c r="I118" s="25">
        <f t="shared" si="32"/>
        <v>-165</v>
      </c>
      <c r="J118" s="24">
        <f t="shared" si="32"/>
        <v>4092</v>
      </c>
      <c r="K118" s="7"/>
      <c r="L118" s="25">
        <f t="shared" si="27"/>
        <v>-161.45958423604003</v>
      </c>
      <c r="M118" s="17">
        <f t="shared" si="18"/>
        <v>12.534543781696259</v>
      </c>
      <c r="N118" s="17">
        <f t="shared" si="28"/>
        <v>4080.9167900424718</v>
      </c>
      <c r="O118" s="24">
        <f t="shared" si="19"/>
        <v>122.83754296265218</v>
      </c>
      <c r="P118" s="7"/>
      <c r="Q118" s="25">
        <f t="shared" si="20"/>
        <v>-145.99489211499434</v>
      </c>
      <c r="R118" s="24">
        <f t="shared" si="21"/>
        <v>4088.5378746894512</v>
      </c>
      <c r="S118" s="7"/>
      <c r="T118" s="25">
        <f t="shared" si="22"/>
        <v>3.5591493238205138E-2</v>
      </c>
      <c r="U118" s="24">
        <f t="shared" si="23"/>
        <v>1.0003090170298992</v>
      </c>
      <c r="V118" s="7"/>
      <c r="W118" s="25">
        <f t="shared" si="24"/>
        <v>3.8941621409664506E-2</v>
      </c>
      <c r="X118" s="24">
        <f t="shared" si="29"/>
        <v>174.29483380095235</v>
      </c>
      <c r="Y118" s="7"/>
      <c r="Z118" s="25">
        <f t="shared" si="30"/>
        <v>-622</v>
      </c>
      <c r="AA118" s="17">
        <f t="shared" si="31"/>
        <v>174.23099999999999</v>
      </c>
      <c r="AB118" s="24">
        <f t="shared" si="25"/>
        <v>3.04090460904224</v>
      </c>
      <c r="AC118" s="17">
        <f t="shared" si="26"/>
        <v>6.3833800952352249E-2</v>
      </c>
    </row>
    <row r="119" spans="1:29" s="17" customFormat="1" x14ac:dyDescent="0.25">
      <c r="A119" s="17">
        <v>34</v>
      </c>
      <c r="B119" s="17">
        <v>-617</v>
      </c>
      <c r="C119" s="17">
        <v>13327</v>
      </c>
      <c r="D119" s="17">
        <v>15266</v>
      </c>
      <c r="E119" s="17">
        <v>13088</v>
      </c>
      <c r="F119" s="17">
        <v>11178</v>
      </c>
      <c r="G119" s="24"/>
      <c r="H119" s="7"/>
      <c r="I119" s="25">
        <f t="shared" si="32"/>
        <v>239</v>
      </c>
      <c r="J119" s="24">
        <f t="shared" si="32"/>
        <v>4088</v>
      </c>
      <c r="K119" s="7"/>
      <c r="L119" s="25">
        <f t="shared" si="27"/>
        <v>235.42686115598309</v>
      </c>
      <c r="M119" s="17">
        <f t="shared" si="18"/>
        <v>12.767321198622499</v>
      </c>
      <c r="N119" s="17">
        <f t="shared" si="28"/>
        <v>4076.832778144666</v>
      </c>
      <c r="O119" s="24">
        <f t="shared" si="19"/>
        <v>124.70684396624915</v>
      </c>
      <c r="P119" s="7"/>
      <c r="Q119" s="25">
        <f t="shared" si="20"/>
        <v>258.00510788500566</v>
      </c>
      <c r="R119" s="24">
        <f t="shared" si="21"/>
        <v>4084.5378746894512</v>
      </c>
      <c r="S119" s="7"/>
      <c r="T119" s="25">
        <f t="shared" si="22"/>
        <v>-6.2898002249822893E-2</v>
      </c>
      <c r="U119" s="24">
        <f t="shared" si="23"/>
        <v>0.99933036984825274</v>
      </c>
      <c r="V119" s="7"/>
      <c r="W119" s="25">
        <f t="shared" si="24"/>
        <v>-5.9551703746459551E-2</v>
      </c>
      <c r="X119" s="24">
        <f t="shared" si="29"/>
        <v>168.65514367480796</v>
      </c>
      <c r="Y119" s="7"/>
      <c r="Z119" s="25">
        <f t="shared" si="30"/>
        <v>-617</v>
      </c>
      <c r="AA119" s="17">
        <f t="shared" si="31"/>
        <v>168.678</v>
      </c>
      <c r="AB119" s="24">
        <f t="shared" si="25"/>
        <v>2.9439864756789946</v>
      </c>
      <c r="AC119" s="17">
        <f t="shared" si="26"/>
        <v>-2.285632519203773E-2</v>
      </c>
    </row>
    <row r="120" spans="1:29" s="17" customFormat="1" x14ac:dyDescent="0.25">
      <c r="A120" s="17">
        <v>35</v>
      </c>
      <c r="B120" s="17">
        <v>-604</v>
      </c>
      <c r="C120" s="17">
        <v>13516</v>
      </c>
      <c r="D120" s="17">
        <v>15242</v>
      </c>
      <c r="E120" s="17">
        <v>12896</v>
      </c>
      <c r="F120" s="17">
        <v>11194</v>
      </c>
      <c r="G120" s="24"/>
      <c r="H120" s="7"/>
      <c r="I120" s="25">
        <f t="shared" si="32"/>
        <v>620</v>
      </c>
      <c r="J120" s="24">
        <f t="shared" si="32"/>
        <v>4048</v>
      </c>
      <c r="K120" s="7"/>
      <c r="L120" s="25">
        <f t="shared" si="27"/>
        <v>621.65937409114861</v>
      </c>
      <c r="M120" s="17">
        <f t="shared" si="18"/>
        <v>2.7535223743752639</v>
      </c>
      <c r="N120" s="17">
        <f t="shared" si="28"/>
        <v>4035.7934460882129</v>
      </c>
      <c r="O120" s="24">
        <f t="shared" si="19"/>
        <v>148.99995840136418</v>
      </c>
      <c r="P120" s="7"/>
      <c r="Q120" s="25">
        <f t="shared" si="20"/>
        <v>639.0051078850056</v>
      </c>
      <c r="R120" s="24">
        <f t="shared" si="21"/>
        <v>4044.5378746894512</v>
      </c>
      <c r="S120" s="7"/>
      <c r="T120" s="25">
        <f t="shared" si="22"/>
        <v>-0.15578042249967111</v>
      </c>
      <c r="U120" s="24">
        <f t="shared" si="23"/>
        <v>0.98954389803178833</v>
      </c>
      <c r="V120" s="7"/>
      <c r="W120" s="25">
        <f t="shared" si="24"/>
        <v>-0.15246741869122624</v>
      </c>
      <c r="X120" s="24">
        <f t="shared" si="29"/>
        <v>163.30629298749488</v>
      </c>
      <c r="Y120" s="7"/>
      <c r="Z120" s="25">
        <f t="shared" si="30"/>
        <v>-604</v>
      </c>
      <c r="AA120" s="17">
        <f t="shared" si="31"/>
        <v>163.24199999999999</v>
      </c>
      <c r="AB120" s="24">
        <f t="shared" si="25"/>
        <v>2.8491103775405828</v>
      </c>
      <c r="AC120" s="17">
        <f t="shared" si="26"/>
        <v>6.429298749489476E-2</v>
      </c>
    </row>
    <row r="121" spans="1:29" s="17" customFormat="1" x14ac:dyDescent="0.25">
      <c r="A121" s="17">
        <v>36</v>
      </c>
      <c r="B121" s="17">
        <v>-614</v>
      </c>
      <c r="C121" s="17">
        <v>13710</v>
      </c>
      <c r="D121" s="17">
        <v>15208</v>
      </c>
      <c r="E121" s="17">
        <v>12704</v>
      </c>
      <c r="F121" s="17">
        <v>11242</v>
      </c>
      <c r="G121" s="24"/>
      <c r="H121" s="7"/>
      <c r="I121" s="25">
        <f t="shared" si="32"/>
        <v>1006</v>
      </c>
      <c r="J121" s="24">
        <f t="shared" si="32"/>
        <v>3966</v>
      </c>
      <c r="K121" s="7"/>
      <c r="L121" s="25">
        <f t="shared" si="27"/>
        <v>1008.353377274256</v>
      </c>
      <c r="M121" s="17">
        <f t="shared" si="18"/>
        <v>5.5383845949845547</v>
      </c>
      <c r="N121" s="17">
        <f t="shared" si="28"/>
        <v>3956.8953359628954</v>
      </c>
      <c r="O121" s="24">
        <f t="shared" si="19"/>
        <v>82.89490722854606</v>
      </c>
      <c r="P121" s="7"/>
      <c r="Q121" s="25">
        <f t="shared" si="20"/>
        <v>1025.0051078850056</v>
      </c>
      <c r="R121" s="24">
        <f t="shared" si="21"/>
        <v>3962.5378746894512</v>
      </c>
      <c r="S121" s="7"/>
      <c r="T121" s="25">
        <f t="shared" si="22"/>
        <v>-0.24988177214912363</v>
      </c>
      <c r="U121" s="24">
        <f t="shared" si="23"/>
        <v>0.96948163080803607</v>
      </c>
      <c r="V121" s="7"/>
      <c r="W121" s="25">
        <f t="shared" si="24"/>
        <v>-0.24663648241754754</v>
      </c>
      <c r="X121" s="24">
        <f t="shared" si="29"/>
        <v>157.79216987826487</v>
      </c>
      <c r="Y121" s="7"/>
      <c r="Z121" s="25">
        <f t="shared" si="30"/>
        <v>-614</v>
      </c>
      <c r="AA121" s="17">
        <f t="shared" si="31"/>
        <v>157.71599999999998</v>
      </c>
      <c r="AB121" s="24">
        <f t="shared" si="25"/>
        <v>2.7526634830753762</v>
      </c>
      <c r="AC121" s="17">
        <f t="shared" si="26"/>
        <v>7.6169878264892077E-2</v>
      </c>
    </row>
    <row r="122" spans="1:29" s="17" customFormat="1" x14ac:dyDescent="0.25">
      <c r="A122" s="17">
        <v>37</v>
      </c>
      <c r="B122" s="17">
        <v>-634</v>
      </c>
      <c r="C122" s="17">
        <v>13906</v>
      </c>
      <c r="D122" s="17">
        <v>15146</v>
      </c>
      <c r="E122" s="17">
        <v>12513</v>
      </c>
      <c r="F122" s="17">
        <v>11301</v>
      </c>
      <c r="G122" s="24"/>
      <c r="H122" s="7"/>
      <c r="I122" s="25">
        <f t="shared" si="32"/>
        <v>1393</v>
      </c>
      <c r="J122" s="24">
        <f t="shared" si="32"/>
        <v>3845</v>
      </c>
      <c r="K122" s="7"/>
      <c r="L122" s="25">
        <f t="shared" si="27"/>
        <v>1397.57134935145</v>
      </c>
      <c r="M122" s="17">
        <f t="shared" si="18"/>
        <v>20.897234893001908</v>
      </c>
      <c r="N122" s="17">
        <f t="shared" si="28"/>
        <v>3836.8696433397245</v>
      </c>
      <c r="O122" s="24">
        <f t="shared" si="19"/>
        <v>66.102699423286808</v>
      </c>
      <c r="P122" s="7"/>
      <c r="Q122" s="25">
        <f t="shared" si="20"/>
        <v>1412.0051078850056</v>
      </c>
      <c r="R122" s="24">
        <f t="shared" si="21"/>
        <v>3841.5378746894512</v>
      </c>
      <c r="S122" s="7"/>
      <c r="T122" s="25">
        <f t="shared" si="22"/>
        <v>-0.34422690767849701</v>
      </c>
      <c r="U122" s="24">
        <f t="shared" si="23"/>
        <v>0.93987755356323099</v>
      </c>
      <c r="V122" s="7"/>
      <c r="W122" s="25">
        <f t="shared" si="24"/>
        <v>-0.3410812878985397</v>
      </c>
      <c r="X122" s="24">
        <f t="shared" si="29"/>
        <v>152.11963860874448</v>
      </c>
      <c r="Y122" s="7"/>
      <c r="Z122" s="25">
        <f t="shared" si="30"/>
        <v>-634</v>
      </c>
      <c r="AA122" s="17">
        <f t="shared" si="31"/>
        <v>152.01</v>
      </c>
      <c r="AB122" s="24">
        <f t="shared" si="25"/>
        <v>2.65307499595658</v>
      </c>
      <c r="AC122" s="17">
        <f t="shared" si="26"/>
        <v>0.10963860874448983</v>
      </c>
    </row>
    <row r="123" spans="1:29" s="17" customFormat="1" x14ac:dyDescent="0.25">
      <c r="A123" s="17">
        <v>38</v>
      </c>
      <c r="B123" s="17">
        <v>-628</v>
      </c>
      <c r="C123" s="17">
        <v>14092</v>
      </c>
      <c r="D123" s="17">
        <v>15067</v>
      </c>
      <c r="E123" s="17">
        <v>12325</v>
      </c>
      <c r="F123" s="17">
        <v>11379</v>
      </c>
      <c r="G123" s="24"/>
      <c r="H123" s="7"/>
      <c r="I123" s="25">
        <f t="shared" si="32"/>
        <v>1767</v>
      </c>
      <c r="J123" s="24">
        <f t="shared" si="32"/>
        <v>3688</v>
      </c>
      <c r="K123" s="7"/>
      <c r="L123" s="25">
        <f t="shared" si="27"/>
        <v>1769.2640288447499</v>
      </c>
      <c r="M123" s="17">
        <f t="shared" si="18"/>
        <v>5.1258266098594456</v>
      </c>
      <c r="N123" s="17">
        <f t="shared" si="28"/>
        <v>3680.5175577708037</v>
      </c>
      <c r="O123" s="24">
        <f t="shared" si="19"/>
        <v>55.986941713260016</v>
      </c>
      <c r="P123" s="7"/>
      <c r="Q123" s="25">
        <f t="shared" si="20"/>
        <v>1786.0051078850056</v>
      </c>
      <c r="R123" s="24">
        <f t="shared" si="21"/>
        <v>3684.5378746894512</v>
      </c>
      <c r="S123" s="7"/>
      <c r="T123" s="25">
        <f t="shared" si="22"/>
        <v>-0.43540282676889919</v>
      </c>
      <c r="U123" s="24">
        <f t="shared" si="23"/>
        <v>0.90146565168360782</v>
      </c>
      <c r="V123" s="7"/>
      <c r="W123" s="25">
        <f t="shared" si="24"/>
        <v>-0.43238635563774669</v>
      </c>
      <c r="X123" s="24">
        <f t="shared" si="29"/>
        <v>146.44083800547708</v>
      </c>
      <c r="Y123" s="7"/>
      <c r="Z123" s="25">
        <f t="shared" si="30"/>
        <v>-628</v>
      </c>
      <c r="AA123" s="17">
        <f t="shared" si="31"/>
        <v>146.358</v>
      </c>
      <c r="AB123" s="24">
        <f t="shared" si="25"/>
        <v>2.554428986633861</v>
      </c>
      <c r="AC123" s="17">
        <f t="shared" si="26"/>
        <v>8.2838005477071874E-2</v>
      </c>
    </row>
    <row r="124" spans="1:29" s="17" customFormat="1" x14ac:dyDescent="0.25">
      <c r="A124" s="17">
        <v>39</v>
      </c>
      <c r="B124" s="17">
        <v>-636</v>
      </c>
      <c r="C124" s="17">
        <v>14269</v>
      </c>
      <c r="D124" s="17">
        <v>14964</v>
      </c>
      <c r="E124" s="17">
        <v>12143</v>
      </c>
      <c r="F124" s="17">
        <v>11478</v>
      </c>
      <c r="G124" s="24"/>
      <c r="H124" s="7"/>
      <c r="I124" s="25">
        <f t="shared" si="32"/>
        <v>2126</v>
      </c>
      <c r="J124" s="24">
        <f t="shared" si="32"/>
        <v>3486</v>
      </c>
      <c r="K124" s="7"/>
      <c r="L124" s="25">
        <f t="shared" si="27"/>
        <v>2127.9373516047726</v>
      </c>
      <c r="M124" s="17">
        <f t="shared" si="18"/>
        <v>3.753331240515084</v>
      </c>
      <c r="N124" s="17">
        <f t="shared" si="28"/>
        <v>3485.7355839307243</v>
      </c>
      <c r="O124" s="24">
        <f t="shared" si="19"/>
        <v>6.9915857691232708E-2</v>
      </c>
      <c r="P124" s="7"/>
      <c r="Q124" s="25">
        <f t="shared" si="20"/>
        <v>2145.0051078850056</v>
      </c>
      <c r="R124" s="24">
        <f t="shared" si="21"/>
        <v>3482.5378746894512</v>
      </c>
      <c r="S124" s="7"/>
      <c r="T124" s="25">
        <f t="shared" si="22"/>
        <v>-0.52292195766048843</v>
      </c>
      <c r="U124" s="24">
        <f t="shared" si="23"/>
        <v>0.85204396901046209</v>
      </c>
      <c r="V124" s="7"/>
      <c r="W124" s="25">
        <f t="shared" si="24"/>
        <v>-0.52007148525841873</v>
      </c>
      <c r="X124" s="24">
        <f t="shared" si="29"/>
        <v>140.66635847980473</v>
      </c>
      <c r="Y124" s="7"/>
      <c r="Z124" s="25">
        <f t="shared" si="30"/>
        <v>-636</v>
      </c>
      <c r="AA124" s="17">
        <f t="shared" si="31"/>
        <v>140.63400000000001</v>
      </c>
      <c r="AB124" s="24">
        <f t="shared" si="25"/>
        <v>2.4545263402497057</v>
      </c>
      <c r="AC124" s="17">
        <f t="shared" si="26"/>
        <v>3.2358479804713625E-2</v>
      </c>
    </row>
    <row r="125" spans="1:29" s="17" customFormat="1" x14ac:dyDescent="0.25">
      <c r="A125" s="17">
        <v>40</v>
      </c>
      <c r="B125" s="17">
        <v>-633</v>
      </c>
      <c r="C125" s="17">
        <v>14449</v>
      </c>
      <c r="D125" s="17">
        <v>14860</v>
      </c>
      <c r="E125" s="17">
        <v>11981</v>
      </c>
      <c r="F125" s="17">
        <v>11596</v>
      </c>
      <c r="G125" s="24"/>
      <c r="H125" s="7"/>
      <c r="I125" s="25">
        <f t="shared" si="32"/>
        <v>2468</v>
      </c>
      <c r="J125" s="24">
        <f t="shared" si="32"/>
        <v>3264</v>
      </c>
      <c r="K125" s="7"/>
      <c r="L125" s="25">
        <f t="shared" si="27"/>
        <v>2463.6444857381339</v>
      </c>
      <c r="M125" s="17">
        <f t="shared" si="18"/>
        <v>18.970504485319168</v>
      </c>
      <c r="N125" s="17">
        <f t="shared" si="28"/>
        <v>3257.3813370974522</v>
      </c>
      <c r="O125" s="24">
        <f t="shared" si="19"/>
        <v>43.806698617562994</v>
      </c>
      <c r="P125" s="7"/>
      <c r="Q125" s="25">
        <f t="shared" si="20"/>
        <v>2487.0051078850056</v>
      </c>
      <c r="R125" s="24">
        <f t="shared" si="21"/>
        <v>3260.5378746894512</v>
      </c>
      <c r="S125" s="7"/>
      <c r="T125" s="25">
        <f t="shared" si="22"/>
        <v>-0.6062967285934231</v>
      </c>
      <c r="U125" s="24">
        <f t="shared" si="23"/>
        <v>0.79772905042908415</v>
      </c>
      <c r="V125" s="7"/>
      <c r="W125" s="25">
        <f t="shared" si="24"/>
        <v>-0.60362861860785078</v>
      </c>
      <c r="X125" s="24">
        <f t="shared" si="29"/>
        <v>134.95125703499946</v>
      </c>
      <c r="Y125" s="7"/>
      <c r="Z125" s="25">
        <f t="shared" si="30"/>
        <v>-633</v>
      </c>
      <c r="AA125" s="17">
        <f t="shared" si="31"/>
        <v>134.93700000000001</v>
      </c>
      <c r="AB125" s="24">
        <f t="shared" si="25"/>
        <v>2.3550949327635884</v>
      </c>
      <c r="AC125" s="17">
        <f t="shared" si="26"/>
        <v>1.425703499944575E-2</v>
      </c>
    </row>
    <row r="126" spans="1:29" s="17" customFormat="1" x14ac:dyDescent="0.25">
      <c r="A126" s="17">
        <v>41</v>
      </c>
      <c r="B126" s="17">
        <v>-627</v>
      </c>
      <c r="C126" s="17">
        <v>14587</v>
      </c>
      <c r="D126" s="17">
        <v>14720</v>
      </c>
      <c r="E126" s="17">
        <v>11818</v>
      </c>
      <c r="F126" s="17">
        <v>11721</v>
      </c>
      <c r="G126" s="24"/>
      <c r="H126" s="7"/>
      <c r="I126" s="25">
        <f t="shared" si="32"/>
        <v>2769</v>
      </c>
      <c r="J126" s="24">
        <f t="shared" si="32"/>
        <v>2999</v>
      </c>
      <c r="K126" s="7"/>
      <c r="L126" s="25">
        <f t="shared" si="27"/>
        <v>2771.9784788723796</v>
      </c>
      <c r="M126" s="17">
        <f t="shared" si="18"/>
        <v>8.8713363932115517</v>
      </c>
      <c r="N126" s="17">
        <f t="shared" si="28"/>
        <v>2999.4893556171801</v>
      </c>
      <c r="O126" s="24">
        <f t="shared" si="19"/>
        <v>0.239468920065698</v>
      </c>
      <c r="P126" s="7"/>
      <c r="Q126" s="25">
        <f t="shared" si="20"/>
        <v>2788.0051078850056</v>
      </c>
      <c r="R126" s="24">
        <f t="shared" si="21"/>
        <v>2995.5378746894512</v>
      </c>
      <c r="S126" s="7"/>
      <c r="T126" s="25">
        <f t="shared" si="22"/>
        <v>-0.67967627844960243</v>
      </c>
      <c r="U126" s="24">
        <f t="shared" si="23"/>
        <v>0.73289367464500688</v>
      </c>
      <c r="V126" s="7"/>
      <c r="W126" s="25">
        <f t="shared" si="24"/>
        <v>-0.67722570672515681</v>
      </c>
      <c r="X126" s="24">
        <f t="shared" si="29"/>
        <v>129.32617766075151</v>
      </c>
      <c r="Y126" s="7"/>
      <c r="Z126" s="25">
        <f t="shared" si="30"/>
        <v>-627</v>
      </c>
      <c r="AA126" s="17">
        <f t="shared" si="31"/>
        <v>129.29400000000001</v>
      </c>
      <c r="AB126" s="24">
        <f t="shared" si="25"/>
        <v>2.2566060030735486</v>
      </c>
      <c r="AC126" s="17">
        <f t="shared" si="26"/>
        <v>3.2177660751500525E-2</v>
      </c>
    </row>
    <row r="127" spans="1:29" s="17" customFormat="1" x14ac:dyDescent="0.25">
      <c r="A127" s="17">
        <v>42</v>
      </c>
      <c r="B127" s="17">
        <v>-601</v>
      </c>
      <c r="C127" s="17">
        <v>14733</v>
      </c>
      <c r="D127" s="17">
        <v>14586</v>
      </c>
      <c r="E127" s="17">
        <v>11688</v>
      </c>
      <c r="F127" s="17">
        <v>11867</v>
      </c>
      <c r="G127" s="24"/>
      <c r="H127" s="7"/>
      <c r="I127" s="25">
        <f t="shared" si="32"/>
        <v>3045</v>
      </c>
      <c r="J127" s="24">
        <f t="shared" si="32"/>
        <v>2719</v>
      </c>
      <c r="K127" s="7"/>
      <c r="L127" s="25">
        <f t="shared" si="27"/>
        <v>3042.1468343386978</v>
      </c>
      <c r="M127" s="17">
        <f t="shared" si="18"/>
        <v>8.1405542908341797</v>
      </c>
      <c r="N127" s="17">
        <f t="shared" si="28"/>
        <v>2724.9938864280421</v>
      </c>
      <c r="O127" s="24">
        <f t="shared" si="19"/>
        <v>35.926674512266807</v>
      </c>
      <c r="P127" s="7"/>
      <c r="Q127" s="25">
        <f t="shared" si="20"/>
        <v>3064.0051078850056</v>
      </c>
      <c r="R127" s="24">
        <f t="shared" si="21"/>
        <v>2715.5378746894512</v>
      </c>
      <c r="S127" s="7"/>
      <c r="T127" s="25">
        <f t="shared" si="22"/>
        <v>-0.74696118130776012</v>
      </c>
      <c r="U127" s="24">
        <f t="shared" si="23"/>
        <v>0.66438837192975531</v>
      </c>
      <c r="V127" s="7"/>
      <c r="W127" s="25">
        <f t="shared" si="24"/>
        <v>-0.74474040386380669</v>
      </c>
      <c r="X127" s="24">
        <f t="shared" si="29"/>
        <v>123.80184446149894</v>
      </c>
      <c r="Y127" s="7"/>
      <c r="Z127" s="25">
        <f t="shared" si="30"/>
        <v>-601</v>
      </c>
      <c r="AA127" s="17">
        <f t="shared" si="31"/>
        <v>123.88500000000001</v>
      </c>
      <c r="AB127" s="24">
        <f t="shared" si="25"/>
        <v>2.1622011438331752</v>
      </c>
      <c r="AC127" s="17">
        <f t="shared" si="26"/>
        <v>-8.3155538501060278E-2</v>
      </c>
    </row>
    <row r="128" spans="1:29" s="17" customFormat="1" x14ac:dyDescent="0.25">
      <c r="A128" s="17">
        <v>43</v>
      </c>
      <c r="B128" s="17">
        <v>-615</v>
      </c>
      <c r="C128" s="17">
        <v>14849</v>
      </c>
      <c r="D128" s="17">
        <v>14428</v>
      </c>
      <c r="E128" s="17">
        <v>11561</v>
      </c>
      <c r="F128" s="17">
        <v>12011</v>
      </c>
      <c r="G128" s="24"/>
      <c r="H128" s="7"/>
      <c r="I128" s="25">
        <f t="shared" si="32"/>
        <v>3288</v>
      </c>
      <c r="J128" s="24">
        <f t="shared" si="32"/>
        <v>2417</v>
      </c>
      <c r="K128" s="7"/>
      <c r="L128" s="25">
        <f t="shared" si="27"/>
        <v>3290.3419270325562</v>
      </c>
      <c r="M128" s="17">
        <f t="shared" si="18"/>
        <v>5.484622225817553</v>
      </c>
      <c r="N128" s="17">
        <f t="shared" si="28"/>
        <v>2419.0296697712579</v>
      </c>
      <c r="O128" s="24">
        <f t="shared" si="19"/>
        <v>4.1195593803580399</v>
      </c>
      <c r="P128" s="7"/>
      <c r="Q128" s="25">
        <f t="shared" si="20"/>
        <v>3307.0051078850056</v>
      </c>
      <c r="R128" s="24">
        <f t="shared" si="21"/>
        <v>2413.5378746894512</v>
      </c>
      <c r="S128" s="7"/>
      <c r="T128" s="25">
        <f t="shared" si="22"/>
        <v>-0.80620115012852955</v>
      </c>
      <c r="U128" s="24">
        <f t="shared" si="23"/>
        <v>0.59050050971544843</v>
      </c>
      <c r="V128" s="7"/>
      <c r="W128" s="25">
        <f t="shared" si="24"/>
        <v>-0.80422814747260429</v>
      </c>
      <c r="X128" s="24">
        <f t="shared" si="29"/>
        <v>118.35324949220433</v>
      </c>
      <c r="Y128" s="7"/>
      <c r="Z128" s="25">
        <f t="shared" si="30"/>
        <v>-615</v>
      </c>
      <c r="AA128" s="17">
        <f t="shared" si="31"/>
        <v>118.35000000000001</v>
      </c>
      <c r="AB128" s="24">
        <f t="shared" si="25"/>
        <v>2.0655971697352888</v>
      </c>
      <c r="AC128" s="17">
        <f t="shared" si="26"/>
        <v>3.2494922043184715E-3</v>
      </c>
    </row>
    <row r="129" spans="1:29" s="17" customFormat="1" x14ac:dyDescent="0.25">
      <c r="A129" s="17">
        <v>44</v>
      </c>
      <c r="B129" s="17">
        <v>-627</v>
      </c>
      <c r="C129" s="17">
        <v>14957</v>
      </c>
      <c r="D129" s="17">
        <v>14258</v>
      </c>
      <c r="E129" s="17">
        <v>11442</v>
      </c>
      <c r="F129" s="17">
        <v>12177</v>
      </c>
      <c r="G129" s="24"/>
      <c r="H129" s="7"/>
      <c r="I129" s="25">
        <f t="shared" si="32"/>
        <v>3515</v>
      </c>
      <c r="J129" s="24">
        <f t="shared" si="32"/>
        <v>2081</v>
      </c>
      <c r="K129" s="7"/>
      <c r="L129" s="25">
        <f t="shared" si="27"/>
        <v>3511.5662569034375</v>
      </c>
      <c r="M129" s="17">
        <f t="shared" si="18"/>
        <v>11.790591653190395</v>
      </c>
      <c r="N129" s="17">
        <f t="shared" si="28"/>
        <v>2083.9220761107845</v>
      </c>
      <c r="O129" s="24">
        <f t="shared" si="19"/>
        <v>8.5385287972173156</v>
      </c>
      <c r="P129" s="7"/>
      <c r="Q129" s="25">
        <f t="shared" si="20"/>
        <v>3534.0051078850056</v>
      </c>
      <c r="R129" s="24">
        <f t="shared" si="21"/>
        <v>2077.5378746894512</v>
      </c>
      <c r="S129" s="7"/>
      <c r="T129" s="25">
        <f t="shared" si="22"/>
        <v>-0.86154054487056508</v>
      </c>
      <c r="U129" s="24">
        <f t="shared" si="23"/>
        <v>0.50829414645714666</v>
      </c>
      <c r="V129" s="7"/>
      <c r="W129" s="25">
        <f t="shared" si="24"/>
        <v>-0.85984315290604174</v>
      </c>
      <c r="X129" s="24">
        <f t="shared" si="29"/>
        <v>112.65480948145978</v>
      </c>
      <c r="Y129" s="7"/>
      <c r="Z129" s="25">
        <f t="shared" si="30"/>
        <v>-627</v>
      </c>
      <c r="AA129" s="17">
        <f t="shared" si="31"/>
        <v>112.70700000000001</v>
      </c>
      <c r="AB129" s="24">
        <f t="shared" si="25"/>
        <v>1.9671082400452491</v>
      </c>
      <c r="AC129" s="17">
        <f t="shared" si="26"/>
        <v>-5.2190518540228936E-2</v>
      </c>
    </row>
    <row r="130" spans="1:29" s="17" customFormat="1" x14ac:dyDescent="0.25">
      <c r="A130" s="17">
        <v>45</v>
      </c>
      <c r="B130" s="17">
        <v>-614</v>
      </c>
      <c r="C130" s="17">
        <v>15063</v>
      </c>
      <c r="D130" s="17">
        <v>14089</v>
      </c>
      <c r="E130" s="17">
        <v>11359</v>
      </c>
      <c r="F130" s="17">
        <v>12362</v>
      </c>
      <c r="G130" s="24"/>
      <c r="H130" s="7"/>
      <c r="I130" s="25">
        <f t="shared" si="32"/>
        <v>3704</v>
      </c>
      <c r="J130" s="24">
        <f t="shared" si="32"/>
        <v>1727</v>
      </c>
      <c r="K130" s="7"/>
      <c r="L130" s="25">
        <f t="shared" si="27"/>
        <v>3695.02255131222</v>
      </c>
      <c r="M130" s="17">
        <f t="shared" si="18"/>
        <v>80.5945849417228</v>
      </c>
      <c r="N130" s="17">
        <f t="shared" si="28"/>
        <v>1736.1942953062573</v>
      </c>
      <c r="O130" s="24">
        <f t="shared" si="19"/>
        <v>84.535066178665843</v>
      </c>
      <c r="P130" s="7"/>
      <c r="Q130" s="25">
        <f t="shared" si="20"/>
        <v>3723.0051078850056</v>
      </c>
      <c r="R130" s="24">
        <f t="shared" si="21"/>
        <v>1723.5378746894514</v>
      </c>
      <c r="S130" s="7"/>
      <c r="T130" s="25">
        <f t="shared" si="22"/>
        <v>-0.90761607617560791</v>
      </c>
      <c r="U130" s="24">
        <f t="shared" si="23"/>
        <v>0.42168387088143588</v>
      </c>
      <c r="V130" s="7"/>
      <c r="W130" s="25">
        <f t="shared" si="24"/>
        <v>-0.9062089911894341</v>
      </c>
      <c r="X130" s="24">
        <f t="shared" si="29"/>
        <v>107.01930750541175</v>
      </c>
      <c r="Y130" s="7"/>
      <c r="Z130" s="25">
        <f t="shared" si="30"/>
        <v>-614</v>
      </c>
      <c r="AA130" s="17">
        <f t="shared" si="31"/>
        <v>107.18100000000001</v>
      </c>
      <c r="AB130" s="24">
        <f t="shared" si="25"/>
        <v>1.8706613455800425</v>
      </c>
      <c r="AC130" s="17">
        <f t="shared" si="26"/>
        <v>-0.16169249458826584</v>
      </c>
    </row>
    <row r="131" spans="1:29" s="17" customFormat="1" x14ac:dyDescent="0.25">
      <c r="A131" s="17">
        <v>46</v>
      </c>
      <c r="B131" s="17">
        <v>-635</v>
      </c>
      <c r="C131" s="17">
        <v>15135</v>
      </c>
      <c r="D131" s="17">
        <v>13899</v>
      </c>
      <c r="E131" s="17">
        <v>11284</v>
      </c>
      <c r="F131" s="17">
        <v>12549</v>
      </c>
      <c r="G131" s="24"/>
      <c r="H131" s="7"/>
      <c r="I131" s="25">
        <f t="shared" si="32"/>
        <v>3851</v>
      </c>
      <c r="J131" s="24">
        <f t="shared" si="32"/>
        <v>1350</v>
      </c>
      <c r="K131" s="7"/>
      <c r="L131" s="25">
        <f t="shared" si="27"/>
        <v>3848.3888260937888</v>
      </c>
      <c r="M131" s="17">
        <f t="shared" si="18"/>
        <v>6.8182291684782905</v>
      </c>
      <c r="N131" s="17">
        <f t="shared" si="28"/>
        <v>1359.6692636619539</v>
      </c>
      <c r="O131" s="24">
        <f t="shared" si="19"/>
        <v>93.494659764381979</v>
      </c>
      <c r="P131" s="7"/>
      <c r="Q131" s="25">
        <f t="shared" si="20"/>
        <v>3870.0051078850056</v>
      </c>
      <c r="R131" s="24">
        <f t="shared" si="21"/>
        <v>1346.5378746894514</v>
      </c>
      <c r="S131" s="7"/>
      <c r="T131" s="25">
        <f t="shared" si="22"/>
        <v>-0.94345260052397451</v>
      </c>
      <c r="U131" s="24">
        <f t="shared" si="23"/>
        <v>0.32944637401125798</v>
      </c>
      <c r="V131" s="7"/>
      <c r="W131" s="25">
        <f t="shared" si="24"/>
        <v>-0.94235461006671062</v>
      </c>
      <c r="X131" s="24">
        <f t="shared" si="29"/>
        <v>101.33504152301464</v>
      </c>
      <c r="Y131" s="7"/>
      <c r="Z131" s="25">
        <f t="shared" si="30"/>
        <v>-635</v>
      </c>
      <c r="AA131" s="17">
        <f t="shared" si="31"/>
        <v>101.46600000000001</v>
      </c>
      <c r="AB131" s="24">
        <f t="shared" si="25"/>
        <v>1.7709157788285665</v>
      </c>
      <c r="AC131" s="17">
        <f t="shared" si="26"/>
        <v>-0.13095847698537</v>
      </c>
    </row>
    <row r="132" spans="1:29" s="17" customFormat="1" x14ac:dyDescent="0.25">
      <c r="A132" s="17">
        <v>47</v>
      </c>
      <c r="B132" s="17">
        <v>-642</v>
      </c>
      <c r="C132" s="17">
        <v>15190</v>
      </c>
      <c r="D132" s="17">
        <v>13708</v>
      </c>
      <c r="E132" s="17">
        <v>11224</v>
      </c>
      <c r="F132" s="17">
        <v>12746</v>
      </c>
      <c r="G132" s="24"/>
      <c r="H132" s="7"/>
      <c r="I132" s="25">
        <f t="shared" si="32"/>
        <v>3966</v>
      </c>
      <c r="J132" s="24">
        <f t="shared" si="32"/>
        <v>962</v>
      </c>
      <c r="K132" s="7"/>
      <c r="L132" s="25">
        <f t="shared" si="27"/>
        <v>3964.3203463328809</v>
      </c>
      <c r="M132" s="17">
        <f t="shared" si="18"/>
        <v>2.8212364414664899</v>
      </c>
      <c r="N132" s="17">
        <f t="shared" si="28"/>
        <v>965.29946848826728</v>
      </c>
      <c r="O132" s="24">
        <f t="shared" si="19"/>
        <v>10.886492305068771</v>
      </c>
      <c r="P132" s="7"/>
      <c r="Q132" s="25">
        <f t="shared" si="20"/>
        <v>3985.0051078850056</v>
      </c>
      <c r="R132" s="24">
        <f t="shared" si="21"/>
        <v>958.53787468945131</v>
      </c>
      <c r="S132" s="7"/>
      <c r="T132" s="25">
        <f t="shared" si="22"/>
        <v>-0.97148797671487364</v>
      </c>
      <c r="U132" s="24">
        <f t="shared" si="23"/>
        <v>0.23451759739155234</v>
      </c>
      <c r="V132" s="7"/>
      <c r="W132" s="25">
        <f t="shared" si="24"/>
        <v>-0.97070804985122416</v>
      </c>
      <c r="X132" s="24">
        <f t="shared" si="29"/>
        <v>95.647535560488393</v>
      </c>
      <c r="Y132" s="7"/>
      <c r="Z132" s="25">
        <f t="shared" si="30"/>
        <v>-642</v>
      </c>
      <c r="AA132" s="17">
        <f t="shared" si="31"/>
        <v>95.688000000000002</v>
      </c>
      <c r="AB132" s="24">
        <f t="shared" si="25"/>
        <v>1.6700706546483342</v>
      </c>
      <c r="AC132" s="17">
        <f t="shared" si="26"/>
        <v>-4.0464439511609385E-2</v>
      </c>
    </row>
    <row r="133" spans="1:29" s="17" customFormat="1" x14ac:dyDescent="0.25">
      <c r="A133" s="17">
        <v>48</v>
      </c>
      <c r="B133" s="17">
        <v>-631</v>
      </c>
      <c r="C133" s="17">
        <v>15229</v>
      </c>
      <c r="D133" s="17">
        <v>13504</v>
      </c>
      <c r="E133" s="17">
        <v>11188</v>
      </c>
      <c r="F133" s="17">
        <v>12941</v>
      </c>
      <c r="G133" s="24"/>
      <c r="H133" s="7"/>
      <c r="I133" s="25">
        <f t="shared" si="32"/>
        <v>4041</v>
      </c>
      <c r="J133" s="24">
        <f t="shared" si="32"/>
        <v>563</v>
      </c>
      <c r="K133" s="7"/>
      <c r="L133" s="25">
        <f t="shared" si="27"/>
        <v>4038.7920961111895</v>
      </c>
      <c r="M133" s="17">
        <f t="shared" si="18"/>
        <v>4.8748395822245554</v>
      </c>
      <c r="N133" s="17">
        <f t="shared" si="28"/>
        <v>568.13849762315158</v>
      </c>
      <c r="O133" s="24">
        <f t="shared" si="19"/>
        <v>26.40415782313443</v>
      </c>
      <c r="P133" s="7"/>
      <c r="Q133" s="25">
        <f t="shared" si="20"/>
        <v>4060.0051078850056</v>
      </c>
      <c r="R133" s="24">
        <f t="shared" si="21"/>
        <v>559.53787468945131</v>
      </c>
      <c r="S133" s="7"/>
      <c r="T133" s="25">
        <f t="shared" si="22"/>
        <v>-0.98977191770893824</v>
      </c>
      <c r="U133" s="24">
        <f t="shared" si="23"/>
        <v>0.13689754102231896</v>
      </c>
      <c r="V133" s="7"/>
      <c r="W133" s="25">
        <f t="shared" si="24"/>
        <v>-0.9893190125673168</v>
      </c>
      <c r="X133" s="24">
        <f t="shared" si="29"/>
        <v>89.943762212648039</v>
      </c>
      <c r="Y133" s="7"/>
      <c r="Z133" s="25">
        <f t="shared" si="30"/>
        <v>-631</v>
      </c>
      <c r="AA133" s="17">
        <f t="shared" si="31"/>
        <v>90.009</v>
      </c>
      <c r="AB133" s="24">
        <f t="shared" si="25"/>
        <v>1.5709534064275759</v>
      </c>
      <c r="AC133" s="17">
        <f t="shared" si="26"/>
        <v>-6.5237787351961174E-2</v>
      </c>
    </row>
    <row r="134" spans="1:29" s="17" customFormat="1" x14ac:dyDescent="0.25">
      <c r="A134" s="17">
        <v>49</v>
      </c>
      <c r="B134" s="17">
        <v>-615</v>
      </c>
      <c r="C134" s="17">
        <v>15241</v>
      </c>
      <c r="D134" s="17">
        <v>13306</v>
      </c>
      <c r="E134" s="17">
        <v>11163</v>
      </c>
      <c r="F134" s="17">
        <v>13134</v>
      </c>
      <c r="G134" s="24"/>
      <c r="H134" s="7"/>
      <c r="I134" s="25">
        <f t="shared" si="32"/>
        <v>4078</v>
      </c>
      <c r="J134" s="24">
        <f t="shared" si="32"/>
        <v>172</v>
      </c>
      <c r="K134" s="7"/>
      <c r="L134" s="25">
        <f t="shared" si="27"/>
        <v>4073.0127664457896</v>
      </c>
      <c r="M134" s="17">
        <f t="shared" si="18"/>
        <v>24.872498524242435</v>
      </c>
      <c r="N134" s="17">
        <f t="shared" si="28"/>
        <v>175.68104160169216</v>
      </c>
      <c r="O134" s="24">
        <f t="shared" si="19"/>
        <v>13.550067273388366</v>
      </c>
      <c r="P134" s="7"/>
      <c r="Q134" s="25">
        <f t="shared" si="20"/>
        <v>4097.0051078850056</v>
      </c>
      <c r="R134" s="24">
        <f t="shared" si="21"/>
        <v>168.53787468945131</v>
      </c>
      <c r="S134" s="7"/>
      <c r="T134" s="25">
        <f t="shared" si="22"/>
        <v>-0.99879199526601004</v>
      </c>
      <c r="U134" s="24">
        <f t="shared" si="23"/>
        <v>4.1234779016378509E-2</v>
      </c>
      <c r="V134" s="7"/>
      <c r="W134" s="25">
        <f t="shared" si="24"/>
        <v>-0.99865950512822177</v>
      </c>
      <c r="X134" s="24">
        <f t="shared" si="29"/>
        <v>84.429865291237547</v>
      </c>
      <c r="Y134" s="7"/>
      <c r="Z134" s="25">
        <f t="shared" si="30"/>
        <v>-615</v>
      </c>
      <c r="AA134" s="17">
        <f t="shared" si="31"/>
        <v>84.474000000000004</v>
      </c>
      <c r="AB134" s="24">
        <f t="shared" si="25"/>
        <v>1.47434943232969</v>
      </c>
      <c r="AC134" s="17">
        <f t="shared" si="26"/>
        <v>-4.4134708762456398E-2</v>
      </c>
    </row>
    <row r="135" spans="1:29" s="17" customFormat="1" x14ac:dyDescent="0.25">
      <c r="A135" s="17">
        <v>50</v>
      </c>
      <c r="B135" s="17">
        <v>-624</v>
      </c>
      <c r="C135" s="17">
        <v>15237</v>
      </c>
      <c r="D135" s="17">
        <v>13109</v>
      </c>
      <c r="E135" s="17">
        <v>11167</v>
      </c>
      <c r="F135" s="17">
        <v>13333</v>
      </c>
      <c r="G135" s="24"/>
      <c r="H135" s="7"/>
      <c r="I135" s="25">
        <f t="shared" si="32"/>
        <v>4070</v>
      </c>
      <c r="J135" s="24">
        <f t="shared" si="32"/>
        <v>-224</v>
      </c>
      <c r="K135" s="7"/>
      <c r="L135" s="25">
        <f t="shared" si="27"/>
        <v>4068.6968602220791</v>
      </c>
      <c r="M135" s="17">
        <f t="shared" si="18"/>
        <v>1.6981732807998182</v>
      </c>
      <c r="N135" s="17">
        <f t="shared" si="28"/>
        <v>-224.14312344172973</v>
      </c>
      <c r="O135" s="24">
        <f t="shared" si="19"/>
        <v>2.0484319572562724E-2</v>
      </c>
      <c r="P135" s="7"/>
      <c r="Q135" s="25">
        <f t="shared" si="20"/>
        <v>4089.0051078850056</v>
      </c>
      <c r="R135" s="24">
        <f t="shared" si="21"/>
        <v>-227.46212531054869</v>
      </c>
      <c r="S135" s="7"/>
      <c r="T135" s="25">
        <f t="shared" si="22"/>
        <v>-0.9968417082266432</v>
      </c>
      <c r="U135" s="24">
        <f t="shared" si="23"/>
        <v>-5.5651291966620012E-2</v>
      </c>
      <c r="V135" s="7"/>
      <c r="W135" s="25">
        <f t="shared" si="24"/>
        <v>-0.99703366830781004</v>
      </c>
      <c r="X135" s="24">
        <f t="shared" si="29"/>
        <v>78.870702603723146</v>
      </c>
      <c r="Y135" s="7"/>
      <c r="Z135" s="25">
        <f t="shared" si="30"/>
        <v>-624</v>
      </c>
      <c r="AA135" s="17">
        <f t="shared" si="31"/>
        <v>78.858000000000004</v>
      </c>
      <c r="AB135" s="24">
        <f t="shared" si="25"/>
        <v>1.3763317415376883</v>
      </c>
      <c r="AC135" s="17">
        <f t="shared" si="26"/>
        <v>1.2702603723141692E-2</v>
      </c>
    </row>
    <row r="136" spans="1:29" s="17" customFormat="1" x14ac:dyDescent="0.25">
      <c r="A136" s="17">
        <v>51</v>
      </c>
      <c r="B136" s="17">
        <v>-605</v>
      </c>
      <c r="C136" s="17">
        <v>15226</v>
      </c>
      <c r="D136" s="17">
        <v>12917</v>
      </c>
      <c r="E136" s="17">
        <v>11192</v>
      </c>
      <c r="F136" s="17">
        <v>13529</v>
      </c>
      <c r="G136" s="24"/>
      <c r="H136" s="7"/>
      <c r="I136" s="25">
        <f t="shared" si="32"/>
        <v>4034</v>
      </c>
      <c r="J136" s="24">
        <f t="shared" si="32"/>
        <v>-612</v>
      </c>
      <c r="K136" s="7"/>
      <c r="L136" s="25">
        <f t="shared" si="27"/>
        <v>4027.0066954100512</v>
      </c>
      <c r="M136" s="17">
        <f t="shared" si="18"/>
        <v>48.906309087799244</v>
      </c>
      <c r="N136" s="17">
        <f t="shared" si="28"/>
        <v>-609.74372691565941</v>
      </c>
      <c r="O136" s="24">
        <f t="shared" si="19"/>
        <v>5.0907682311198066</v>
      </c>
      <c r="P136" s="7"/>
      <c r="Q136" s="25">
        <f t="shared" si="20"/>
        <v>4053.0051078850056</v>
      </c>
      <c r="R136" s="24">
        <f t="shared" si="21"/>
        <v>-615.46212531054869</v>
      </c>
      <c r="S136" s="7"/>
      <c r="T136" s="25">
        <f t="shared" si="22"/>
        <v>-0.9880654165494922</v>
      </c>
      <c r="U136" s="24">
        <f t="shared" si="23"/>
        <v>-0.15058006858632564</v>
      </c>
      <c r="V136" s="7"/>
      <c r="W136" s="25">
        <f t="shared" si="24"/>
        <v>-0.98857523380178303</v>
      </c>
      <c r="X136" s="24">
        <f t="shared" si="29"/>
        <v>73.404719563157187</v>
      </c>
      <c r="Y136" s="7"/>
      <c r="Z136" s="25">
        <f t="shared" si="30"/>
        <v>-605</v>
      </c>
      <c r="AA136" s="17">
        <f t="shared" si="31"/>
        <v>73.413000000000011</v>
      </c>
      <c r="AB136" s="24">
        <f t="shared" si="25"/>
        <v>1.2812985637665972</v>
      </c>
      <c r="AC136" s="17">
        <f t="shared" si="26"/>
        <v>-8.2804368428242014E-3</v>
      </c>
    </row>
    <row r="137" spans="1:29" s="17" customFormat="1" x14ac:dyDescent="0.25">
      <c r="A137" s="17">
        <v>52</v>
      </c>
      <c r="B137" s="17">
        <v>-611</v>
      </c>
      <c r="C137" s="17">
        <v>15174</v>
      </c>
      <c r="D137" s="17">
        <v>12722</v>
      </c>
      <c r="E137" s="17">
        <v>11227</v>
      </c>
      <c r="F137" s="17">
        <v>13716</v>
      </c>
      <c r="G137" s="24"/>
      <c r="H137" s="7"/>
      <c r="I137" s="25">
        <f t="shared" si="32"/>
        <v>3947</v>
      </c>
      <c r="J137" s="24">
        <f t="shared" si="32"/>
        <v>-994</v>
      </c>
      <c r="K137" s="7"/>
      <c r="L137" s="25">
        <f t="shared" si="27"/>
        <v>3947.8117138302687</v>
      </c>
      <c r="M137" s="17">
        <f t="shared" si="18"/>
        <v>0.65887934224943945</v>
      </c>
      <c r="N137" s="17">
        <f t="shared" si="28"/>
        <v>-993.53937302408679</v>
      </c>
      <c r="O137" s="24">
        <f t="shared" si="19"/>
        <v>0.21217721093895325</v>
      </c>
      <c r="P137" s="7"/>
      <c r="Q137" s="25">
        <f t="shared" si="20"/>
        <v>3966.0051078850056</v>
      </c>
      <c r="R137" s="24">
        <f t="shared" si="21"/>
        <v>-997.46212531054869</v>
      </c>
      <c r="S137" s="7"/>
      <c r="T137" s="25">
        <f t="shared" si="22"/>
        <v>-0.96685604499637723</v>
      </c>
      <c r="U137" s="24">
        <f t="shared" si="23"/>
        <v>-0.24404087443356159</v>
      </c>
      <c r="V137" s="7"/>
      <c r="W137" s="25">
        <f t="shared" si="24"/>
        <v>-0.96767873362282786</v>
      </c>
      <c r="X137" s="24">
        <f t="shared" si="29"/>
        <v>67.911069156514827</v>
      </c>
      <c r="Y137" s="7"/>
      <c r="Z137" s="25">
        <f t="shared" si="30"/>
        <v>-611</v>
      </c>
      <c r="AA137" s="17">
        <f t="shared" si="31"/>
        <v>67.914000000000016</v>
      </c>
      <c r="AB137" s="24">
        <f t="shared" si="25"/>
        <v>1.1853229081994292</v>
      </c>
      <c r="AC137" s="17">
        <f t="shared" si="26"/>
        <v>-2.9308434851884613E-3</v>
      </c>
    </row>
    <row r="138" spans="1:29" s="17" customFormat="1" x14ac:dyDescent="0.25">
      <c r="A138" s="17">
        <v>53</v>
      </c>
      <c r="B138" s="17">
        <v>-631</v>
      </c>
      <c r="C138" s="17">
        <v>15107</v>
      </c>
      <c r="D138" s="17">
        <v>12526</v>
      </c>
      <c r="E138" s="17">
        <v>11285</v>
      </c>
      <c r="F138" s="17">
        <v>13903</v>
      </c>
      <c r="G138" s="24"/>
      <c r="H138" s="7"/>
      <c r="I138" s="25">
        <f t="shared" si="32"/>
        <v>3822</v>
      </c>
      <c r="J138" s="24">
        <f t="shared" si="32"/>
        <v>-1377</v>
      </c>
      <c r="K138" s="7"/>
      <c r="L138" s="25">
        <f t="shared" si="27"/>
        <v>3827.6753825434407</v>
      </c>
      <c r="M138" s="17">
        <f t="shared" si="18"/>
        <v>32.209967014391644</v>
      </c>
      <c r="N138" s="17">
        <f t="shared" si="28"/>
        <v>-1380.224114407971</v>
      </c>
      <c r="O138" s="24">
        <f t="shared" si="19"/>
        <v>10.394913715686199</v>
      </c>
      <c r="P138" s="7"/>
      <c r="Q138" s="25">
        <f t="shared" si="20"/>
        <v>3841.0051078850056</v>
      </c>
      <c r="R138" s="24">
        <f t="shared" si="21"/>
        <v>-1380.4621253105486</v>
      </c>
      <c r="S138" s="7"/>
      <c r="T138" s="25">
        <f t="shared" si="22"/>
        <v>-0.93638281000626955</v>
      </c>
      <c r="U138" s="24">
        <f t="shared" si="23"/>
        <v>-0.33774634207620913</v>
      </c>
      <c r="V138" s="7"/>
      <c r="W138" s="25">
        <f t="shared" si="24"/>
        <v>-0.93751913740585002</v>
      </c>
      <c r="X138" s="24">
        <f t="shared" si="29"/>
        <v>62.25362797199017</v>
      </c>
      <c r="Y138" s="7"/>
      <c r="Z138" s="25">
        <f t="shared" si="30"/>
        <v>-631</v>
      </c>
      <c r="AA138" s="17">
        <f t="shared" si="31"/>
        <v>62.235000000000014</v>
      </c>
      <c r="AB138" s="24">
        <f t="shared" si="25"/>
        <v>1.0862056599786711</v>
      </c>
      <c r="AC138" s="17">
        <f t="shared" si="26"/>
        <v>1.8627971990156311E-2</v>
      </c>
    </row>
    <row r="139" spans="1:29" s="17" customFormat="1" x14ac:dyDescent="0.25">
      <c r="A139" s="17">
        <v>54</v>
      </c>
      <c r="B139" s="17">
        <v>-632</v>
      </c>
      <c r="C139" s="17">
        <v>15036</v>
      </c>
      <c r="D139" s="17">
        <v>12341</v>
      </c>
      <c r="E139" s="17">
        <v>11364</v>
      </c>
      <c r="F139" s="17">
        <v>14091</v>
      </c>
      <c r="G139" s="24"/>
      <c r="H139" s="7"/>
      <c r="I139" s="25">
        <f t="shared" si="32"/>
        <v>3672</v>
      </c>
      <c r="J139" s="24">
        <f t="shared" si="32"/>
        <v>-1750</v>
      </c>
      <c r="K139" s="7"/>
      <c r="L139" s="25">
        <f t="shared" si="27"/>
        <v>3669.4638225110043</v>
      </c>
      <c r="M139" s="17">
        <f t="shared" si="18"/>
        <v>6.4321962556884857</v>
      </c>
      <c r="N139" s="17">
        <f t="shared" si="28"/>
        <v>-1753.9022528429323</v>
      </c>
      <c r="O139" s="24">
        <f t="shared" si="19"/>
        <v>15.227577250173098</v>
      </c>
      <c r="P139" s="7"/>
      <c r="Q139" s="25">
        <f t="shared" si="20"/>
        <v>3691.0051078850056</v>
      </c>
      <c r="R139" s="24">
        <f t="shared" si="21"/>
        <v>-1753.4621253105486</v>
      </c>
      <c r="S139" s="7"/>
      <c r="T139" s="25">
        <f t="shared" si="22"/>
        <v>-0.89981492801814034</v>
      </c>
      <c r="U139" s="24">
        <f t="shared" si="23"/>
        <v>-0.42900519176474056</v>
      </c>
      <c r="V139" s="7"/>
      <c r="W139" s="25">
        <f t="shared" si="24"/>
        <v>-0.90125666655142533</v>
      </c>
      <c r="X139" s="24">
        <f t="shared" si="29"/>
        <v>56.610646303285421</v>
      </c>
      <c r="Y139" s="7"/>
      <c r="Z139" s="25">
        <f t="shared" si="30"/>
        <v>-632</v>
      </c>
      <c r="AA139" s="17">
        <f t="shared" si="31"/>
        <v>56.547000000000011</v>
      </c>
      <c r="AB139" s="24">
        <f t="shared" si="25"/>
        <v>0.98693133212523365</v>
      </c>
      <c r="AC139" s="17">
        <f t="shared" si="26"/>
        <v>6.3646303285409545E-2</v>
      </c>
    </row>
    <row r="140" spans="1:29" s="17" customFormat="1" x14ac:dyDescent="0.25">
      <c r="A140" s="17">
        <v>55</v>
      </c>
      <c r="B140" s="17">
        <v>-640</v>
      </c>
      <c r="C140" s="17">
        <v>14932</v>
      </c>
      <c r="D140" s="17">
        <v>12159</v>
      </c>
      <c r="E140" s="17">
        <v>11457</v>
      </c>
      <c r="F140" s="17">
        <v>14269</v>
      </c>
      <c r="G140" s="24"/>
      <c r="H140" s="7"/>
      <c r="I140" s="25">
        <f t="shared" si="32"/>
        <v>3475</v>
      </c>
      <c r="J140" s="24">
        <f t="shared" si="32"/>
        <v>-2110</v>
      </c>
      <c r="K140" s="7"/>
      <c r="L140" s="25">
        <f t="shared" si="27"/>
        <v>3472.2080949728775</v>
      </c>
      <c r="M140" s="17">
        <f t="shared" si="18"/>
        <v>7.7947336804721035</v>
      </c>
      <c r="N140" s="17">
        <f t="shared" si="28"/>
        <v>-2114.6565180540183</v>
      </c>
      <c r="O140" s="24">
        <f t="shared" si="19"/>
        <v>21.683160387398434</v>
      </c>
      <c r="P140" s="7"/>
      <c r="Q140" s="25">
        <f t="shared" si="20"/>
        <v>3494.0051078850056</v>
      </c>
      <c r="R140" s="24">
        <f t="shared" si="21"/>
        <v>-2113.4621253105488</v>
      </c>
      <c r="S140" s="7"/>
      <c r="T140" s="25">
        <f t="shared" si="22"/>
        <v>-0.85178910967373056</v>
      </c>
      <c r="U140" s="24">
        <f t="shared" si="23"/>
        <v>-0.51708343811292112</v>
      </c>
      <c r="V140" s="7"/>
      <c r="W140" s="25">
        <f t="shared" si="24"/>
        <v>-0.85352554358743993</v>
      </c>
      <c r="X140" s="24">
        <f t="shared" si="29"/>
        <v>50.857109811610883</v>
      </c>
      <c r="Y140" s="7"/>
      <c r="Z140" s="25">
        <f t="shared" si="30"/>
        <v>-640</v>
      </c>
      <c r="AA140" s="17">
        <f t="shared" si="31"/>
        <v>50.787000000000013</v>
      </c>
      <c r="AB140" s="24">
        <f t="shared" si="25"/>
        <v>0.88640036721036042</v>
      </c>
      <c r="AC140" s="17">
        <f t="shared" si="26"/>
        <v>7.0109811610869599E-2</v>
      </c>
    </row>
    <row r="141" spans="1:29" s="17" customFormat="1" x14ac:dyDescent="0.25">
      <c r="A141" s="17">
        <v>56</v>
      </c>
      <c r="B141" s="17">
        <v>-633</v>
      </c>
      <c r="C141" s="17">
        <v>14822</v>
      </c>
      <c r="D141" s="17">
        <v>11990</v>
      </c>
      <c r="E141" s="17">
        <v>11580</v>
      </c>
      <c r="F141" s="17">
        <v>14438</v>
      </c>
      <c r="G141" s="24"/>
      <c r="H141" s="7"/>
      <c r="I141" s="25">
        <f t="shared" si="32"/>
        <v>3242</v>
      </c>
      <c r="J141" s="24">
        <f t="shared" si="32"/>
        <v>-2448</v>
      </c>
      <c r="K141" s="7"/>
      <c r="L141" s="25">
        <f t="shared" si="27"/>
        <v>3242.3906447440945</v>
      </c>
      <c r="M141" s="17">
        <f t="shared" si="18"/>
        <v>0.15260331608866973</v>
      </c>
      <c r="N141" s="17">
        <f t="shared" si="28"/>
        <v>-2450.4343904950297</v>
      </c>
      <c r="O141" s="24">
        <f t="shared" si="19"/>
        <v>5.9262570822908245</v>
      </c>
      <c r="P141" s="7"/>
      <c r="Q141" s="25">
        <f t="shared" si="20"/>
        <v>3261.0051078850056</v>
      </c>
      <c r="R141" s="24">
        <f t="shared" si="21"/>
        <v>-2451.4621253105488</v>
      </c>
      <c r="S141" s="7"/>
      <c r="T141" s="25">
        <f t="shared" si="22"/>
        <v>-0.7949869996521699</v>
      </c>
      <c r="U141" s="24">
        <f t="shared" si="23"/>
        <v>-0.59977912496204611</v>
      </c>
      <c r="V141" s="7"/>
      <c r="W141" s="25">
        <f t="shared" si="24"/>
        <v>-0.79700005411325858</v>
      </c>
      <c r="X141" s="24">
        <f t="shared" si="29"/>
        <v>45.102318195463511</v>
      </c>
      <c r="Y141" s="7"/>
      <c r="Z141" s="25">
        <f t="shared" si="30"/>
        <v>-633</v>
      </c>
      <c r="AA141" s="17">
        <f t="shared" si="31"/>
        <v>45.090000000000018</v>
      </c>
      <c r="AB141" s="24">
        <f t="shared" si="25"/>
        <v>0.78696895972424352</v>
      </c>
      <c r="AC141" s="17">
        <f t="shared" si="26"/>
        <v>1.2318195463492998E-2</v>
      </c>
    </row>
    <row r="142" spans="1:29" s="17" customFormat="1" x14ac:dyDescent="0.25">
      <c r="A142" s="17">
        <v>57</v>
      </c>
      <c r="B142" s="17">
        <v>-626</v>
      </c>
      <c r="C142" s="17">
        <v>14690</v>
      </c>
      <c r="D142" s="17">
        <v>11840</v>
      </c>
      <c r="E142" s="17">
        <v>11707</v>
      </c>
      <c r="F142" s="17">
        <v>14598</v>
      </c>
      <c r="G142" s="24"/>
      <c r="H142" s="7"/>
      <c r="I142" s="25">
        <f t="shared" si="32"/>
        <v>2983</v>
      </c>
      <c r="J142" s="24">
        <f t="shared" si="32"/>
        <v>-2758</v>
      </c>
      <c r="K142" s="7"/>
      <c r="L142" s="25">
        <f t="shared" si="27"/>
        <v>2983.3899012181273</v>
      </c>
      <c r="M142" s="17">
        <f t="shared" si="18"/>
        <v>0.15202295989715744</v>
      </c>
      <c r="N142" s="17">
        <f t="shared" si="28"/>
        <v>-2758.6657237934573</v>
      </c>
      <c r="O142" s="24">
        <f t="shared" si="19"/>
        <v>0.44318816917523896</v>
      </c>
      <c r="P142" s="7"/>
      <c r="Q142" s="25">
        <f t="shared" si="20"/>
        <v>3002.0051078850056</v>
      </c>
      <c r="R142" s="24">
        <f t="shared" si="21"/>
        <v>-2761.4621253105488</v>
      </c>
      <c r="S142" s="7"/>
      <c r="T142" s="25">
        <f t="shared" si="22"/>
        <v>-0.7318464567526668</v>
      </c>
      <c r="U142" s="24">
        <f t="shared" si="23"/>
        <v>-0.67562428153964593</v>
      </c>
      <c r="V142" s="7"/>
      <c r="W142" s="25">
        <f t="shared" si="24"/>
        <v>-0.73411315452034409</v>
      </c>
      <c r="X142" s="24">
        <f t="shared" si="29"/>
        <v>39.441251536539767</v>
      </c>
      <c r="Y142" s="7"/>
      <c r="Z142" s="25">
        <f t="shared" si="30"/>
        <v>-626</v>
      </c>
      <c r="AA142" s="17">
        <f t="shared" si="31"/>
        <v>39.456000000000017</v>
      </c>
      <c r="AB142" s="24">
        <f t="shared" si="25"/>
        <v>0.68863710966688296</v>
      </c>
      <c r="AC142" s="17">
        <f t="shared" si="26"/>
        <v>-1.4748463460250605E-2</v>
      </c>
    </row>
    <row r="143" spans="1:29" s="17" customFormat="1" x14ac:dyDescent="0.25">
      <c r="A143" s="17">
        <v>58</v>
      </c>
      <c r="B143" s="17">
        <v>-608</v>
      </c>
      <c r="C143" s="17">
        <v>14549</v>
      </c>
      <c r="D143" s="17">
        <v>11702</v>
      </c>
      <c r="E143" s="17">
        <v>11850</v>
      </c>
      <c r="F143" s="17">
        <v>14734</v>
      </c>
      <c r="G143" s="24"/>
      <c r="H143" s="7"/>
      <c r="I143" s="25">
        <f t="shared" si="32"/>
        <v>2699</v>
      </c>
      <c r="J143" s="24">
        <f t="shared" si="32"/>
        <v>-3032</v>
      </c>
      <c r="K143" s="7"/>
      <c r="L143" s="25">
        <f t="shared" si="27"/>
        <v>2704.0165714416448</v>
      </c>
      <c r="M143" s="17">
        <f t="shared" si="18"/>
        <v>25.165989029126468</v>
      </c>
      <c r="N143" s="17">
        <f t="shared" si="28"/>
        <v>-3032.5088375741993</v>
      </c>
      <c r="O143" s="24">
        <f t="shared" si="19"/>
        <v>0.25891567691706191</v>
      </c>
      <c r="P143" s="7"/>
      <c r="Q143" s="25">
        <f t="shared" si="20"/>
        <v>2718.0051078850056</v>
      </c>
      <c r="R143" s="24">
        <f t="shared" si="21"/>
        <v>-3035.4621253105488</v>
      </c>
      <c r="S143" s="7"/>
      <c r="T143" s="25">
        <f t="shared" si="22"/>
        <v>-0.66261126685514216</v>
      </c>
      <c r="U143" s="24">
        <f t="shared" si="23"/>
        <v>-0.74266161348242776</v>
      </c>
      <c r="V143" s="7"/>
      <c r="W143" s="25">
        <f t="shared" si="24"/>
        <v>-0.66510207728484005</v>
      </c>
      <c r="X143" s="24">
        <f t="shared" si="29"/>
        <v>33.911984384545974</v>
      </c>
      <c r="Y143" s="7"/>
      <c r="Z143" s="25">
        <f t="shared" si="30"/>
        <v>-608</v>
      </c>
      <c r="AA143" s="17">
        <f t="shared" si="31"/>
        <v>33.984000000000016</v>
      </c>
      <c r="AB143" s="24">
        <f t="shared" si="25"/>
        <v>0.59313269299775329</v>
      </c>
      <c r="AC143" s="17">
        <f t="shared" si="26"/>
        <v>-7.2015615454041892E-2</v>
      </c>
    </row>
    <row r="144" spans="1:29" s="17" customFormat="1" x14ac:dyDescent="0.25">
      <c r="A144" s="17">
        <v>59</v>
      </c>
      <c r="B144" s="17">
        <v>-618</v>
      </c>
      <c r="C144" s="17">
        <v>14395</v>
      </c>
      <c r="D144" s="17">
        <v>11575</v>
      </c>
      <c r="E144" s="17">
        <v>12003</v>
      </c>
      <c r="F144" s="17">
        <v>14860</v>
      </c>
      <c r="G144" s="24"/>
      <c r="H144" s="7"/>
      <c r="I144" s="25">
        <f t="shared" si="32"/>
        <v>2392</v>
      </c>
      <c r="J144" s="24">
        <f t="shared" si="32"/>
        <v>-3285</v>
      </c>
      <c r="K144" s="7"/>
      <c r="L144" s="25">
        <f t="shared" si="27"/>
        <v>2394.6051163269108</v>
      </c>
      <c r="M144" s="17">
        <f t="shared" si="18"/>
        <v>6.7866310767370859</v>
      </c>
      <c r="N144" s="17">
        <f t="shared" si="28"/>
        <v>-3282.4807069361318</v>
      </c>
      <c r="O144" s="24">
        <f t="shared" si="19"/>
        <v>6.3468375416543727</v>
      </c>
      <c r="P144" s="7"/>
      <c r="Q144" s="25">
        <f t="shared" si="20"/>
        <v>2411.0051078850056</v>
      </c>
      <c r="R144" s="24">
        <f t="shared" si="21"/>
        <v>-3288.4621253105488</v>
      </c>
      <c r="S144" s="7"/>
      <c r="T144" s="25">
        <f t="shared" si="22"/>
        <v>-0.58776900171943758</v>
      </c>
      <c r="U144" s="24">
        <f t="shared" si="23"/>
        <v>-0.80456104772156567</v>
      </c>
      <c r="V144" s="7"/>
      <c r="W144" s="25">
        <f t="shared" si="24"/>
        <v>-0.59046668709593564</v>
      </c>
      <c r="X144" s="24">
        <f t="shared" si="29"/>
        <v>28.340372815066075</v>
      </c>
      <c r="Y144" s="7"/>
      <c r="Z144" s="25">
        <f t="shared" si="30"/>
        <v>-618</v>
      </c>
      <c r="AA144" s="17">
        <f t="shared" si="31"/>
        <v>28.422000000000018</v>
      </c>
      <c r="AB144" s="24">
        <f t="shared" si="25"/>
        <v>0.49605748000182864</v>
      </c>
      <c r="AC144" s="17">
        <f t="shared" si="26"/>
        <v>-8.1627184933942942E-2</v>
      </c>
    </row>
    <row r="145" spans="1:29" s="17" customFormat="1" x14ac:dyDescent="0.25">
      <c r="A145" s="17">
        <v>60</v>
      </c>
      <c r="B145" s="17">
        <v>-626</v>
      </c>
      <c r="C145" s="17">
        <v>14230</v>
      </c>
      <c r="D145" s="17">
        <v>11464</v>
      </c>
      <c r="E145" s="17">
        <v>12168</v>
      </c>
      <c r="F145" s="17">
        <v>14972</v>
      </c>
      <c r="G145" s="24"/>
      <c r="H145" s="7"/>
      <c r="I145" s="25">
        <f t="shared" si="32"/>
        <v>2062</v>
      </c>
      <c r="J145" s="24">
        <f t="shared" si="32"/>
        <v>-3508</v>
      </c>
      <c r="K145" s="7"/>
      <c r="L145" s="25">
        <f t="shared" si="27"/>
        <v>2058.0088846808103</v>
      </c>
      <c r="M145" s="17">
        <f t="shared" si="18"/>
        <v>15.929001491070723</v>
      </c>
      <c r="N145" s="17">
        <f t="shared" si="28"/>
        <v>-3504.1284091038128</v>
      </c>
      <c r="O145" s="24">
        <f t="shared" si="19"/>
        <v>14.989216067439388</v>
      </c>
      <c r="P145" s="7"/>
      <c r="Q145" s="25">
        <f t="shared" si="20"/>
        <v>2081.0051078850056</v>
      </c>
      <c r="R145" s="24">
        <f t="shared" si="21"/>
        <v>-3511.4621253105488</v>
      </c>
      <c r="S145" s="7"/>
      <c r="T145" s="25">
        <f t="shared" si="22"/>
        <v>-0.5073196613455534</v>
      </c>
      <c r="U145" s="24">
        <f t="shared" si="23"/>
        <v>-0.85912062809835532</v>
      </c>
      <c r="V145" s="7"/>
      <c r="W145" s="25">
        <f t="shared" si="24"/>
        <v>-0.51019960983646639</v>
      </c>
      <c r="X145" s="24">
        <f t="shared" si="29"/>
        <v>22.769950503146561</v>
      </c>
      <c r="Y145" s="7"/>
      <c r="Z145" s="25">
        <f t="shared" si="30"/>
        <v>-626</v>
      </c>
      <c r="AA145" s="17">
        <f t="shared" si="31"/>
        <v>22.788000000000018</v>
      </c>
      <c r="AB145" s="24">
        <f t="shared" si="25"/>
        <v>0.39772562994446814</v>
      </c>
      <c r="AC145" s="17">
        <f t="shared" si="26"/>
        <v>-1.804949685345747E-2</v>
      </c>
    </row>
    <row r="146" spans="1:29" s="17" customFormat="1" x14ac:dyDescent="0.25">
      <c r="A146" s="17">
        <v>61</v>
      </c>
      <c r="B146" s="17">
        <v>-619</v>
      </c>
      <c r="C146" s="17">
        <v>14052</v>
      </c>
      <c r="D146" s="17">
        <v>11376</v>
      </c>
      <c r="E146" s="17">
        <v>12353</v>
      </c>
      <c r="F146" s="17">
        <v>15069</v>
      </c>
      <c r="G146" s="24"/>
      <c r="H146" s="7"/>
      <c r="I146" s="25">
        <f t="shared" si="32"/>
        <v>1699</v>
      </c>
      <c r="J146" s="24">
        <f t="shared" si="32"/>
        <v>-3693</v>
      </c>
      <c r="K146" s="7"/>
      <c r="L146" s="25">
        <f t="shared" si="27"/>
        <v>1705.412924582186</v>
      </c>
      <c r="M146" s="17">
        <f t="shared" si="18"/>
        <v>41.125601696804857</v>
      </c>
      <c r="N146" s="17">
        <f t="shared" si="28"/>
        <v>-3689.9762544229602</v>
      </c>
      <c r="O146" s="24">
        <f t="shared" si="19"/>
        <v>9.1430373146676924</v>
      </c>
      <c r="P146" s="7"/>
      <c r="Q146" s="25">
        <f t="shared" si="20"/>
        <v>1718.0051078850056</v>
      </c>
      <c r="R146" s="24">
        <f t="shared" si="21"/>
        <v>-3696.4621253105488</v>
      </c>
      <c r="S146" s="7"/>
      <c r="T146" s="25">
        <f t="shared" si="22"/>
        <v>-0.41882538693428062</v>
      </c>
      <c r="U146" s="24">
        <f t="shared" si="23"/>
        <v>-0.90438306024950355</v>
      </c>
      <c r="V146" s="7"/>
      <c r="W146" s="25">
        <f t="shared" si="24"/>
        <v>-0.4218564182660467</v>
      </c>
      <c r="X146" s="24">
        <f t="shared" si="29"/>
        <v>17.072517948584164</v>
      </c>
      <c r="Y146" s="7"/>
      <c r="Z146" s="25">
        <f t="shared" si="30"/>
        <v>-619</v>
      </c>
      <c r="AA146" s="17">
        <f t="shared" si="31"/>
        <v>17.21700000000002</v>
      </c>
      <c r="AB146" s="24">
        <f t="shared" si="25"/>
        <v>0.30049333731586408</v>
      </c>
      <c r="AC146" s="17">
        <f t="shared" si="26"/>
        <v>-0.14448205141585646</v>
      </c>
    </row>
    <row r="147" spans="1:29" s="17" customFormat="1" x14ac:dyDescent="0.25">
      <c r="A147" s="17">
        <v>62</v>
      </c>
      <c r="B147" s="17">
        <v>-632</v>
      </c>
      <c r="C147" s="17">
        <v>13869</v>
      </c>
      <c r="D147" s="17">
        <v>11296</v>
      </c>
      <c r="E147" s="17">
        <v>12538</v>
      </c>
      <c r="F147" s="17">
        <v>15149</v>
      </c>
      <c r="G147" s="24"/>
      <c r="H147" s="7"/>
      <c r="I147" s="25">
        <f t="shared" si="32"/>
        <v>1331</v>
      </c>
      <c r="J147" s="24">
        <f t="shared" si="32"/>
        <v>-3853</v>
      </c>
      <c r="K147" s="7"/>
      <c r="L147" s="25">
        <f t="shared" si="27"/>
        <v>1328.6130014923042</v>
      </c>
      <c r="M147" s="17">
        <f t="shared" si="18"/>
        <v>5.6977618757420112</v>
      </c>
      <c r="N147" s="17">
        <f t="shared" si="28"/>
        <v>-3843.7117247910483</v>
      </c>
      <c r="O147" s="24">
        <f t="shared" si="19"/>
        <v>86.272056357227584</v>
      </c>
      <c r="P147" s="7"/>
      <c r="Q147" s="25">
        <f t="shared" si="20"/>
        <v>1350.0051078850056</v>
      </c>
      <c r="R147" s="24">
        <f t="shared" si="21"/>
        <v>-3856.4621253105488</v>
      </c>
      <c r="S147" s="7"/>
      <c r="T147" s="25">
        <f t="shared" si="22"/>
        <v>-0.32911218312340362</v>
      </c>
      <c r="U147" s="24">
        <f t="shared" si="23"/>
        <v>-0.94352894751536154</v>
      </c>
      <c r="V147" s="7"/>
      <c r="W147" s="25">
        <f t="shared" si="24"/>
        <v>-0.33227380680205021</v>
      </c>
      <c r="X147" s="24">
        <f t="shared" si="29"/>
        <v>11.465718311461103</v>
      </c>
      <c r="Y147" s="7"/>
      <c r="Z147" s="25">
        <f t="shared" si="30"/>
        <v>-632</v>
      </c>
      <c r="AA147" s="17">
        <f t="shared" si="31"/>
        <v>11.529000000000021</v>
      </c>
      <c r="AB147" s="24">
        <f t="shared" si="25"/>
        <v>0.2012190094624266</v>
      </c>
      <c r="AC147" s="17">
        <f t="shared" si="26"/>
        <v>-6.3281688538918246E-2</v>
      </c>
    </row>
    <row r="148" spans="1:29" s="17" customFormat="1" x14ac:dyDescent="0.25">
      <c r="A148" s="17">
        <v>63</v>
      </c>
      <c r="B148" s="17">
        <v>-645</v>
      </c>
      <c r="C148" s="17">
        <v>13661</v>
      </c>
      <c r="D148" s="17">
        <v>11233</v>
      </c>
      <c r="E148" s="17">
        <v>12732</v>
      </c>
      <c r="F148" s="17">
        <v>15198</v>
      </c>
      <c r="G148" s="24"/>
      <c r="H148" s="7"/>
      <c r="I148" s="25">
        <f t="shared" si="32"/>
        <v>929</v>
      </c>
      <c r="J148" s="24">
        <f t="shared" si="32"/>
        <v>-3965</v>
      </c>
      <c r="K148" s="7"/>
      <c r="L148" s="25">
        <f t="shared" si="27"/>
        <v>930.39246963005314</v>
      </c>
      <c r="M148" s="17">
        <f t="shared" ref="M148:M149" si="33">(I148-L148)^2</f>
        <v>1.9389716706203348</v>
      </c>
      <c r="N148" s="17">
        <f t="shared" si="28"/>
        <v>-3961.5319178747786</v>
      </c>
      <c r="O148" s="24">
        <f t="shared" ref="O148:O149" si="34">(J148-N148)^2</f>
        <v>12.027593627279987</v>
      </c>
      <c r="P148" s="7"/>
      <c r="Q148" s="25">
        <f t="shared" si="20"/>
        <v>948.0051078850056</v>
      </c>
      <c r="R148" s="24">
        <f t="shared" si="21"/>
        <v>-3968.4621253105488</v>
      </c>
      <c r="S148" s="7"/>
      <c r="T148" s="25">
        <f t="shared" si="22"/>
        <v>-0.23111025939521729</v>
      </c>
      <c r="U148" s="24">
        <f t="shared" si="23"/>
        <v>-0.97093106860146217</v>
      </c>
      <c r="V148" s="7"/>
      <c r="W148" s="25">
        <f t="shared" si="24"/>
        <v>-0.23436310031662982</v>
      </c>
      <c r="X148" s="24">
        <f t="shared" si="29"/>
        <v>5.6359165548511783</v>
      </c>
      <c r="Y148" s="7"/>
      <c r="Z148" s="25">
        <f t="shared" si="30"/>
        <v>-645</v>
      </c>
      <c r="AA148" s="17">
        <f t="shared" si="31"/>
        <v>5.7240000000000215</v>
      </c>
      <c r="AB148" s="24">
        <f t="shared" si="25"/>
        <v>9.9902646384155802E-2</v>
      </c>
      <c r="AC148" s="17">
        <f t="shared" si="26"/>
        <v>-8.8083445148843253E-2</v>
      </c>
    </row>
    <row r="149" spans="1:29" s="17" customFormat="1" x14ac:dyDescent="0.25">
      <c r="A149" s="17">
        <v>64</v>
      </c>
      <c r="B149" s="17">
        <v>-630</v>
      </c>
      <c r="C149" s="17">
        <v>13467</v>
      </c>
      <c r="D149" s="17">
        <v>11202</v>
      </c>
      <c r="E149" s="17">
        <v>12938</v>
      </c>
      <c r="F149" s="17">
        <v>15243</v>
      </c>
      <c r="G149" s="24"/>
      <c r="H149" s="7"/>
      <c r="I149" s="25">
        <f t="shared" si="32"/>
        <v>529</v>
      </c>
      <c r="J149" s="24">
        <f t="shared" si="32"/>
        <v>-4041</v>
      </c>
      <c r="K149" s="7"/>
      <c r="L149" s="25">
        <f t="shared" si="27"/>
        <v>531.99108448009508</v>
      </c>
      <c r="M149" s="17">
        <f t="shared" si="33"/>
        <v>8.9465863670656702</v>
      </c>
      <c r="N149" s="17">
        <f t="shared" si="28"/>
        <v>-4037.352855879335</v>
      </c>
      <c r="O149" s="24">
        <f t="shared" si="34"/>
        <v>13.301660236900995</v>
      </c>
      <c r="P149" s="7"/>
      <c r="Q149" s="25">
        <f t="shared" ref="Q149" si="35">I149-$J$4</f>
        <v>548.0051078850056</v>
      </c>
      <c r="R149" s="24">
        <f t="shared" ref="R149" si="36">J149-$J$3</f>
        <v>-4044.4621253105488</v>
      </c>
      <c r="S149" s="7"/>
      <c r="T149" s="25">
        <f t="shared" ref="T149" si="37">Q149/$J$7</f>
        <v>-0.13359590742687272</v>
      </c>
      <c r="U149" s="24">
        <f t="shared" ref="U149" si="38">R149/$J$6</f>
        <v>-0.98952536505274469</v>
      </c>
      <c r="V149" s="7"/>
      <c r="W149" s="25">
        <f t="shared" ref="W149" si="39">(T149-U149*SIN(-$J$11*PI()/180))/(COS(-$J$11*PI()/180))</f>
        <v>-0.13691047185646518</v>
      </c>
      <c r="X149" s="24">
        <f>IF(MOD(ATAN2(U149,W149)*180/PI()-$J$9+360,360)&gt;5,MOD(ATAN2(U149,W149)*180/PI()-$J$9+360,360)-360,MOD(ATAN2(U149,W149)*180/PI()-$J$9+360,360))</f>
        <v>-5.7125417899271724E-2</v>
      </c>
      <c r="Y149" s="7"/>
      <c r="Z149" s="25">
        <f t="shared" si="30"/>
        <v>-630</v>
      </c>
      <c r="AA149" s="17">
        <f t="shared" si="31"/>
        <v>5.4000000000021586E-2</v>
      </c>
      <c r="AB149" s="24">
        <f t="shared" ref="AB149" si="40">AA149*PI()/180</f>
        <v>9.4247779607731458E-4</v>
      </c>
      <c r="AC149" s="17">
        <f t="shared" ref="AC149" si="41">X149-AA149</f>
        <v>-0.11112541789929331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-9984</v>
      </c>
      <c r="G154" s="2"/>
      <c r="I154" s="1"/>
      <c r="J154" s="3"/>
    </row>
    <row r="155" spans="1:29" x14ac:dyDescent="0.25">
      <c r="A155" t="s">
        <v>77</v>
      </c>
      <c r="B155">
        <v>-9988</v>
      </c>
      <c r="G155" s="2"/>
      <c r="I155" s="44">
        <v>0</v>
      </c>
      <c r="J155" s="40">
        <f>B155</f>
        <v>-9988</v>
      </c>
    </row>
    <row r="156" spans="1:29" x14ac:dyDescent="0.25">
      <c r="A156" s="32" t="s">
        <v>78</v>
      </c>
      <c r="B156" s="32">
        <v>9999</v>
      </c>
      <c r="G156" s="2"/>
      <c r="I156" s="1"/>
      <c r="J156" s="3"/>
    </row>
    <row r="157" spans="1:29" x14ac:dyDescent="0.25">
      <c r="A157" t="s">
        <v>79</v>
      </c>
      <c r="B157">
        <v>9999</v>
      </c>
      <c r="G157" s="2"/>
      <c r="I157" s="44">
        <f>J155</f>
        <v>-9988</v>
      </c>
      <c r="J157" s="40">
        <f>I157+B157</f>
        <v>11</v>
      </c>
    </row>
    <row r="158" spans="1:29" x14ac:dyDescent="0.25">
      <c r="A158" s="32" t="s">
        <v>80</v>
      </c>
      <c r="B158" s="32">
        <v>39999</v>
      </c>
      <c r="G158" s="2"/>
      <c r="I158" s="1"/>
      <c r="J158" s="3"/>
    </row>
    <row r="159" spans="1:29" x14ac:dyDescent="0.25">
      <c r="A159" t="s">
        <v>81</v>
      </c>
      <c r="B159">
        <v>39999</v>
      </c>
      <c r="G159" s="2"/>
      <c r="I159" s="44">
        <f>J157</f>
        <v>11</v>
      </c>
      <c r="J159" s="40">
        <f>I159+B159</f>
        <v>40010</v>
      </c>
    </row>
    <row r="160" spans="1:29" x14ac:dyDescent="0.25">
      <c r="A160" s="32" t="s">
        <v>82</v>
      </c>
      <c r="B160" s="32">
        <v>10002</v>
      </c>
      <c r="G160" s="2"/>
      <c r="I160" s="1"/>
      <c r="J160" s="3"/>
    </row>
    <row r="161" spans="1:10" x14ac:dyDescent="0.25">
      <c r="A161" t="s">
        <v>83</v>
      </c>
      <c r="B161">
        <v>10002</v>
      </c>
      <c r="G161" s="2"/>
      <c r="I161" s="44">
        <f>J159</f>
        <v>40010</v>
      </c>
      <c r="J161" s="40">
        <f>I161+B161</f>
        <v>50012</v>
      </c>
    </row>
    <row r="162" spans="1:10" x14ac:dyDescent="0.25">
      <c r="A162" s="32" t="s">
        <v>84</v>
      </c>
      <c r="B162" s="32">
        <v>-9982</v>
      </c>
      <c r="G162" s="2"/>
      <c r="I162" s="1"/>
      <c r="J162" s="3"/>
    </row>
    <row r="163" spans="1:10" x14ac:dyDescent="0.25">
      <c r="A163" t="s">
        <v>85</v>
      </c>
      <c r="B163">
        <v>-9995</v>
      </c>
      <c r="G163" s="2"/>
      <c r="I163" s="44">
        <f>J161</f>
        <v>50012</v>
      </c>
      <c r="J163" s="40">
        <f>I163+B163</f>
        <v>40017</v>
      </c>
    </row>
    <row r="164" spans="1:10" x14ac:dyDescent="0.25">
      <c r="A164" s="32" t="s">
        <v>86</v>
      </c>
      <c r="B164" s="32">
        <v>-40011</v>
      </c>
      <c r="G164" s="2"/>
      <c r="I164" s="1"/>
      <c r="J164" s="3"/>
    </row>
    <row r="165" spans="1:10" ht="15.75" thickBot="1" x14ac:dyDescent="0.3">
      <c r="A165" t="s">
        <v>87</v>
      </c>
      <c r="B165">
        <v>-40011</v>
      </c>
      <c r="G165" s="2"/>
      <c r="I165" s="4">
        <f>J163</f>
        <v>40017</v>
      </c>
      <c r="J165" s="6">
        <f>I165+B165</f>
        <v>6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3.4897542220333904</v>
      </c>
      <c r="L3" s="9" t="s">
        <v>181</v>
      </c>
      <c r="M3" s="9"/>
      <c r="N3" s="9"/>
      <c r="O3" s="9"/>
      <c r="Q3" s="117" t="s">
        <v>3</v>
      </c>
      <c r="R3" s="117"/>
      <c r="T3" s="49" t="s">
        <v>53</v>
      </c>
      <c r="U3" s="50">
        <v>43690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-18.780896479749103</v>
      </c>
      <c r="L4" s="9" t="s">
        <v>182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183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21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4085.80970822163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-4099.9692723091021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0.23952622946336533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-172.07122200847732</v>
      </c>
      <c r="L9" s="9"/>
      <c r="M9" s="9"/>
      <c r="N9" s="9"/>
      <c r="O9" s="9"/>
      <c r="Q9" s="5" t="s">
        <v>10</v>
      </c>
      <c r="R9" s="5">
        <f ca="1">MIN(W16:W145)</f>
        <v>-0.23372925424020252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-172.26056141660933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0.18933940813204231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13527</v>
      </c>
      <c r="D16" s="26">
        <v>11239</v>
      </c>
      <c r="E16" s="26">
        <v>12976</v>
      </c>
      <c r="F16" s="26">
        <v>15291</v>
      </c>
      <c r="G16" s="27"/>
      <c r="H16" s="7"/>
      <c r="I16" s="28">
        <f>C16-E16</f>
        <v>551</v>
      </c>
      <c r="J16" s="27">
        <f>D16-F16</f>
        <v>-4052</v>
      </c>
      <c r="K16" s="7"/>
      <c r="L16" s="28">
        <f ca="1">I16-$J$4</f>
        <v>569.78089647974912</v>
      </c>
      <c r="M16" s="26">
        <f ca="1">J16-$J$3</f>
        <v>-4055.4897542220333</v>
      </c>
      <c r="N16" s="26">
        <f ca="1">L16/$J$7</f>
        <v>-0.13897199189467305</v>
      </c>
      <c r="O16" s="27">
        <f ca="1">M16/$J$6</f>
        <v>-0.99257920555169621</v>
      </c>
      <c r="P16" s="7"/>
      <c r="Q16" s="28">
        <f ca="1">(N16-O16*SIN(-$J$11*PI()/180))/(COS(-$J$11*PI()/180))</f>
        <v>-0.14225283599726127</v>
      </c>
      <c r="R16" s="27">
        <f ca="1">IF(MOD(ATAN2(O16,Q16)*180/PI()-$J$9+360,360)&gt;5,MOD(ATAN2(O16,Q16)*180/PI()-$J$9+360,360)-360,MOD(ATAN2(O16,Q16)*180/PI()-$J$9+360,360))</f>
        <v>0.22710752757683395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0.22710752757683395</v>
      </c>
      <c r="X16" s="27">
        <f ca="1">INDIRECT("W"&amp;Y16)-W16</f>
        <v>-0.29517398098832448</v>
      </c>
      <c r="Y16" s="7">
        <v>145</v>
      </c>
      <c r="Z16" s="46"/>
    </row>
    <row r="17" spans="1:26" s="26" customFormat="1" x14ac:dyDescent="0.25">
      <c r="A17" s="26">
        <v>1</v>
      </c>
      <c r="B17" s="26">
        <v>655</v>
      </c>
      <c r="C17" s="26">
        <v>13716</v>
      </c>
      <c r="D17" s="26">
        <v>11274</v>
      </c>
      <c r="E17" s="26">
        <v>12769</v>
      </c>
      <c r="F17" s="26">
        <v>15248</v>
      </c>
      <c r="G17" s="27"/>
      <c r="H17" s="7"/>
      <c r="I17" s="28">
        <f t="shared" ref="I17:J80" si="0">C17-E17</f>
        <v>947</v>
      </c>
      <c r="J17" s="27">
        <f t="shared" si="0"/>
        <v>-3974</v>
      </c>
      <c r="K17" s="7"/>
      <c r="L17" s="28">
        <f t="shared" ref="L17:L80" ca="1" si="1">I17-$J$4</f>
        <v>965.78089647974912</v>
      </c>
      <c r="M17" s="26">
        <f t="shared" ref="M17:M80" ca="1" si="2">J17-$J$3</f>
        <v>-3977.4897542220333</v>
      </c>
      <c r="N17" s="26">
        <f t="shared" ref="N17:N80" ca="1" si="3">L17/$J$7</f>
        <v>-0.23555808161845601</v>
      </c>
      <c r="O17" s="27">
        <f t="shared" ref="O17:O80" ca="1" si="4">M17/$J$6</f>
        <v>-0.97348874232159399</v>
      </c>
      <c r="P17" s="7"/>
      <c r="Q17" s="28">
        <f t="shared" ref="Q17:Q80" ca="1" si="5">(N17-O17*SIN(-$J$11*PI()/180))/(COS(-$J$11*PI()/180))</f>
        <v>-0.23877636660113297</v>
      </c>
      <c r="R17" s="27">
        <f t="shared" ref="R17:R79" ca="1" si="6">MOD(ATAN2(O17,Q17)*180/PI()-$J$9+360,360)</f>
        <v>5.8526032336944809</v>
      </c>
      <c r="S17" s="7"/>
      <c r="T17" s="28">
        <f t="shared" ref="T17:T80" si="7">360/40000*B17+T16</f>
        <v>5.8949999999999996</v>
      </c>
      <c r="U17" s="27">
        <f t="shared" ref="U17:U80" si="8">T17*PI()/180</f>
        <v>0.10288715940506571</v>
      </c>
      <c r="V17" s="7"/>
      <c r="W17" s="28">
        <f t="shared" ref="W17:W80" ca="1" si="9">R17-T17</f>
        <v>-4.2396766305518696E-2</v>
      </c>
      <c r="X17" s="27">
        <f t="shared" ref="X17:X79" ca="1" si="10">INDIRECT("W"&amp;Y17)-W17</f>
        <v>-2.0248500026603722E-2</v>
      </c>
      <c r="Y17" s="7">
        <v>144</v>
      </c>
      <c r="Z17" s="46"/>
    </row>
    <row r="18" spans="1:26" s="26" customFormat="1" x14ac:dyDescent="0.25">
      <c r="A18" s="26">
        <v>2</v>
      </c>
      <c r="B18" s="26">
        <v>641</v>
      </c>
      <c r="C18" s="26">
        <v>13918</v>
      </c>
      <c r="D18" s="26">
        <v>11341</v>
      </c>
      <c r="E18" s="26">
        <v>12579</v>
      </c>
      <c r="F18" s="26">
        <v>15202</v>
      </c>
      <c r="G18" s="27"/>
      <c r="H18" s="7"/>
      <c r="I18" s="28">
        <f t="shared" si="0"/>
        <v>1339</v>
      </c>
      <c r="J18" s="27">
        <f t="shared" si="0"/>
        <v>-3861</v>
      </c>
      <c r="K18" s="7"/>
      <c r="L18" s="28">
        <f t="shared" ca="1" si="1"/>
        <v>1357.7808964797491</v>
      </c>
      <c r="M18" s="26">
        <f t="shared" ca="1" si="2"/>
        <v>-3864.4897542220333</v>
      </c>
      <c r="N18" s="26">
        <f t="shared" ca="1" si="3"/>
        <v>-0.33116855427432196</v>
      </c>
      <c r="O18" s="27">
        <f t="shared" ca="1" si="4"/>
        <v>-0.94583204559080469</v>
      </c>
      <c r="P18" s="7"/>
      <c r="Q18" s="28">
        <f t="shared" ca="1" si="5"/>
        <v>-0.33429596676536644</v>
      </c>
      <c r="R18" s="27">
        <f t="shared" ca="1" si="6"/>
        <v>11.536726121441575</v>
      </c>
      <c r="S18" s="7"/>
      <c r="T18" s="28">
        <f t="shared" si="7"/>
        <v>11.663999999999998</v>
      </c>
      <c r="U18" s="27">
        <f t="shared" si="8"/>
        <v>0.20357520395261858</v>
      </c>
      <c r="V18" s="7"/>
      <c r="W18" s="28">
        <f t="shared" ca="1" si="9"/>
        <v>-0.12727387855842309</v>
      </c>
      <c r="X18" s="27">
        <f t="shared" ca="1" si="10"/>
        <v>4.4341697167428862E-2</v>
      </c>
      <c r="Y18" s="7">
        <v>143</v>
      </c>
      <c r="Z18" s="46"/>
    </row>
    <row r="19" spans="1:26" s="26" customFormat="1" x14ac:dyDescent="0.25">
      <c r="A19" s="26">
        <v>3</v>
      </c>
      <c r="B19" s="26">
        <v>624</v>
      </c>
      <c r="C19" s="26">
        <v>14101</v>
      </c>
      <c r="D19" s="26">
        <v>11416</v>
      </c>
      <c r="E19" s="26">
        <v>12392</v>
      </c>
      <c r="F19" s="26">
        <v>15121</v>
      </c>
      <c r="G19" s="27"/>
      <c r="H19" s="7"/>
      <c r="I19" s="28">
        <f t="shared" si="0"/>
        <v>1709</v>
      </c>
      <c r="J19" s="27">
        <f t="shared" si="0"/>
        <v>-3705</v>
      </c>
      <c r="K19" s="7"/>
      <c r="L19" s="28">
        <f t="shared" ca="1" si="1"/>
        <v>1727.7808964797491</v>
      </c>
      <c r="M19" s="26">
        <f t="shared" ca="1" si="2"/>
        <v>-3708.4897542220333</v>
      </c>
      <c r="N19" s="26">
        <f t="shared" ca="1" si="3"/>
        <v>-0.42141313305664441</v>
      </c>
      <c r="O19" s="27">
        <f t="shared" ca="1" si="4"/>
        <v>-0.90765111913060015</v>
      </c>
      <c r="P19" s="7"/>
      <c r="Q19" s="28">
        <f t="shared" ca="1" si="5"/>
        <v>-0.42441486530232841</v>
      </c>
      <c r="R19" s="27">
        <f t="shared" ca="1" si="6"/>
        <v>17.131867666200378</v>
      </c>
      <c r="S19" s="7"/>
      <c r="T19" s="28">
        <f t="shared" si="7"/>
        <v>17.279999999999998</v>
      </c>
      <c r="U19" s="27">
        <f t="shared" si="8"/>
        <v>0.30159289474462009</v>
      </c>
      <c r="V19" s="7"/>
      <c r="W19" s="28">
        <f t="shared" ca="1" si="9"/>
        <v>-0.14813233379961943</v>
      </c>
      <c r="X19" s="27">
        <f t="shared" ca="1" si="10"/>
        <v>2.8364605651084673E-2</v>
      </c>
      <c r="Y19" s="7">
        <v>142</v>
      </c>
      <c r="Z19" s="46"/>
    </row>
    <row r="20" spans="1:26" s="26" customFormat="1" x14ac:dyDescent="0.25">
      <c r="A20" s="26">
        <v>4</v>
      </c>
      <c r="B20" s="26">
        <v>614</v>
      </c>
      <c r="C20" s="26">
        <v>14276</v>
      </c>
      <c r="D20" s="26">
        <v>11507</v>
      </c>
      <c r="E20" s="26">
        <v>12219</v>
      </c>
      <c r="F20" s="26">
        <v>15035</v>
      </c>
      <c r="G20" s="27"/>
      <c r="H20" s="7"/>
      <c r="I20" s="28">
        <f t="shared" si="0"/>
        <v>2057</v>
      </c>
      <c r="J20" s="27">
        <f t="shared" si="0"/>
        <v>-3528</v>
      </c>
      <c r="K20" s="7"/>
      <c r="L20" s="28">
        <f t="shared" ca="1" si="1"/>
        <v>2075.7808964797491</v>
      </c>
      <c r="M20" s="26">
        <f t="shared" ca="1" si="2"/>
        <v>-3531.4897542220333</v>
      </c>
      <c r="N20" s="26">
        <f t="shared" ca="1" si="3"/>
        <v>-0.50629181796542333</v>
      </c>
      <c r="O20" s="27">
        <f t="shared" ca="1" si="4"/>
        <v>-0.86433045256998342</v>
      </c>
      <c r="P20" s="7"/>
      <c r="Q20" s="28">
        <f t="shared" ca="1" si="5"/>
        <v>-0.50915085584008724</v>
      </c>
      <c r="R20" s="27">
        <f t="shared" ca="1" si="6"/>
        <v>22.572270745759795</v>
      </c>
      <c r="S20" s="7"/>
      <c r="T20" s="28">
        <f t="shared" si="7"/>
        <v>22.805999999999997</v>
      </c>
      <c r="U20" s="27">
        <f t="shared" si="8"/>
        <v>0.39803978920982674</v>
      </c>
      <c r="V20" s="7"/>
      <c r="W20" s="28">
        <f t="shared" ca="1" si="9"/>
        <v>-0.23372925424020252</v>
      </c>
      <c r="X20" s="27">
        <f t="shared" ca="1" si="10"/>
        <v>0.10608463583897176</v>
      </c>
      <c r="Y20" s="7">
        <v>141</v>
      </c>
      <c r="Z20" s="46"/>
    </row>
    <row r="21" spans="1:26" s="26" customFormat="1" x14ac:dyDescent="0.25">
      <c r="A21" s="26">
        <v>5</v>
      </c>
      <c r="B21" s="26">
        <v>613</v>
      </c>
      <c r="C21" s="26">
        <v>14442</v>
      </c>
      <c r="D21" s="26">
        <v>11615</v>
      </c>
      <c r="E21" s="26">
        <v>12049</v>
      </c>
      <c r="F21" s="26">
        <v>14911</v>
      </c>
      <c r="G21" s="27"/>
      <c r="H21" s="7"/>
      <c r="I21" s="28">
        <f t="shared" si="0"/>
        <v>2393</v>
      </c>
      <c r="J21" s="27">
        <f t="shared" si="0"/>
        <v>-3296</v>
      </c>
      <c r="K21" s="7"/>
      <c r="L21" s="28">
        <f t="shared" ca="1" si="1"/>
        <v>2411.7808964797491</v>
      </c>
      <c r="M21" s="26">
        <f t="shared" ca="1" si="2"/>
        <v>-3299.4897542220333</v>
      </c>
      <c r="N21" s="26">
        <f t="shared" ca="1" si="3"/>
        <v>-0.58824365167045134</v>
      </c>
      <c r="O21" s="27">
        <f t="shared" ca="1" si="4"/>
        <v>-0.80754856193685864</v>
      </c>
      <c r="P21" s="7"/>
      <c r="Q21" s="28">
        <f t="shared" ca="1" si="5"/>
        <v>-0.59091549512272379</v>
      </c>
      <c r="R21" s="27">
        <f t="shared" ca="1" si="6"/>
        <v>28.265644771767825</v>
      </c>
      <c r="S21" s="7"/>
      <c r="T21" s="28">
        <f t="shared" si="7"/>
        <v>28.322999999999997</v>
      </c>
      <c r="U21" s="27">
        <f t="shared" si="8"/>
        <v>0.49432960404235388</v>
      </c>
      <c r="V21" s="7"/>
      <c r="W21" s="28">
        <f t="shared" ca="1" si="9"/>
        <v>-5.7355228232172095E-2</v>
      </c>
      <c r="X21" s="27">
        <f t="shared" ca="1" si="10"/>
        <v>2.4280871300248918E-2</v>
      </c>
      <c r="Y21" s="7">
        <v>140</v>
      </c>
      <c r="Z21" s="46"/>
    </row>
    <row r="22" spans="1:26" s="26" customFormat="1" x14ac:dyDescent="0.25">
      <c r="A22" s="26">
        <v>6</v>
      </c>
      <c r="B22" s="26">
        <v>623</v>
      </c>
      <c r="C22" s="26">
        <v>14599</v>
      </c>
      <c r="D22" s="26">
        <v>11744</v>
      </c>
      <c r="E22" s="26">
        <v>11893</v>
      </c>
      <c r="F22" s="26">
        <v>14790</v>
      </c>
      <c r="G22" s="27"/>
      <c r="H22" s="7"/>
      <c r="I22" s="28">
        <f t="shared" si="0"/>
        <v>2706</v>
      </c>
      <c r="J22" s="27">
        <f t="shared" si="0"/>
        <v>-3046</v>
      </c>
      <c r="K22" s="7"/>
      <c r="L22" s="28">
        <f t="shared" ca="1" si="1"/>
        <v>2724.7808964797491</v>
      </c>
      <c r="M22" s="26">
        <f t="shared" ca="1" si="2"/>
        <v>-3049.4897542220333</v>
      </c>
      <c r="N22" s="26">
        <f t="shared" ca="1" si="3"/>
        <v>-0.66458568723495648</v>
      </c>
      <c r="O22" s="27">
        <f t="shared" ca="1" si="4"/>
        <v>-0.74636117978909489</v>
      </c>
      <c r="P22" s="7"/>
      <c r="Q22" s="28">
        <f t="shared" ca="1" si="5"/>
        <v>-0.66705574721123873</v>
      </c>
      <c r="R22" s="27">
        <f t="shared" ca="1" si="6"/>
        <v>33.859779501310925</v>
      </c>
      <c r="S22" s="7"/>
      <c r="T22" s="28">
        <f t="shared" si="7"/>
        <v>33.929999999999993</v>
      </c>
      <c r="U22" s="27">
        <f t="shared" si="8"/>
        <v>0.59219021520167592</v>
      </c>
      <c r="V22" s="7"/>
      <c r="W22" s="28">
        <f t="shared" ca="1" si="9"/>
        <v>-7.0220498689067767E-2</v>
      </c>
      <c r="X22" s="27">
        <f t="shared" ca="1" si="10"/>
        <v>7.3440649004140823E-2</v>
      </c>
      <c r="Y22" s="7">
        <v>139</v>
      </c>
      <c r="Z22" s="46"/>
    </row>
    <row r="23" spans="1:26" s="26" customFormat="1" x14ac:dyDescent="0.25">
      <c r="A23" s="26">
        <v>7</v>
      </c>
      <c r="B23" s="26">
        <v>626</v>
      </c>
      <c r="C23" s="26">
        <v>14747</v>
      </c>
      <c r="D23" s="26">
        <v>11884</v>
      </c>
      <c r="E23" s="26">
        <v>11747</v>
      </c>
      <c r="F23" s="26">
        <v>14645</v>
      </c>
      <c r="G23" s="27"/>
      <c r="H23" s="7"/>
      <c r="I23" s="28">
        <f t="shared" si="0"/>
        <v>3000</v>
      </c>
      <c r="J23" s="27">
        <f t="shared" si="0"/>
        <v>-2761</v>
      </c>
      <c r="K23" s="7"/>
      <c r="L23" s="28">
        <f t="shared" ca="1" si="1"/>
        <v>3018.7808964797491</v>
      </c>
      <c r="M23" s="26">
        <f t="shared" ca="1" si="2"/>
        <v>-2764.4897542220333</v>
      </c>
      <c r="N23" s="26">
        <f t="shared" ca="1" si="3"/>
        <v>-0.73629354172685602</v>
      </c>
      <c r="O23" s="27">
        <f t="shared" ca="1" si="4"/>
        <v>-0.67660756414064416</v>
      </c>
      <c r="P23" s="7"/>
      <c r="Q23" s="28">
        <f t="shared" ca="1" si="5"/>
        <v>-0.73853348487892656</v>
      </c>
      <c r="R23" s="27">
        <f t="shared" ca="1" si="6"/>
        <v>39.576860408672587</v>
      </c>
      <c r="S23" s="7"/>
      <c r="T23" s="28">
        <f t="shared" si="7"/>
        <v>39.563999999999993</v>
      </c>
      <c r="U23" s="27">
        <f t="shared" si="8"/>
        <v>0.69052206525903637</v>
      </c>
      <c r="V23" s="7"/>
      <c r="W23" s="28">
        <f t="shared" ca="1" si="9"/>
        <v>1.2860408672594303E-2</v>
      </c>
      <c r="X23" s="27">
        <f t="shared" ca="1" si="10"/>
        <v>-4.2250250671315825E-2</v>
      </c>
      <c r="Y23" s="7">
        <v>138</v>
      </c>
      <c r="Z23" s="46"/>
    </row>
    <row r="24" spans="1:26" s="26" customFormat="1" x14ac:dyDescent="0.25">
      <c r="A24" s="26">
        <v>8</v>
      </c>
      <c r="B24" s="26">
        <v>625</v>
      </c>
      <c r="C24" s="26">
        <v>14880</v>
      </c>
      <c r="D24" s="26">
        <v>12043</v>
      </c>
      <c r="E24" s="26">
        <v>11620</v>
      </c>
      <c r="F24" s="26">
        <v>14495</v>
      </c>
      <c r="G24" s="27"/>
      <c r="H24" s="7"/>
      <c r="I24" s="28">
        <f t="shared" si="0"/>
        <v>3260</v>
      </c>
      <c r="J24" s="27">
        <f t="shared" si="0"/>
        <v>-2452</v>
      </c>
      <c r="K24" s="7"/>
      <c r="L24" s="28">
        <f t="shared" ca="1" si="1"/>
        <v>3278.7808964797491</v>
      </c>
      <c r="M24" s="26">
        <f t="shared" ca="1" si="2"/>
        <v>-2455.4897542220333</v>
      </c>
      <c r="N24" s="26">
        <f t="shared" ca="1" si="3"/>
        <v>-0.79970865114146095</v>
      </c>
      <c r="O24" s="27">
        <f t="shared" ca="1" si="4"/>
        <v>-0.60097995980600816</v>
      </c>
      <c r="P24" s="7"/>
      <c r="Q24" s="28">
        <f t="shared" ca="1" si="5"/>
        <v>-0.80169902095863277</v>
      </c>
      <c r="R24" s="27">
        <f t="shared" ca="1" si="6"/>
        <v>45.214788135185017</v>
      </c>
      <c r="S24" s="7"/>
      <c r="T24" s="28">
        <f t="shared" si="7"/>
        <v>45.188999999999993</v>
      </c>
      <c r="U24" s="27">
        <f t="shared" si="8"/>
        <v>0.7886968356837174</v>
      </c>
      <c r="V24" s="7"/>
      <c r="W24" s="28">
        <f t="shared" ca="1" si="9"/>
        <v>2.578813518502443E-2</v>
      </c>
      <c r="X24" s="27">
        <f t="shared" ca="1" si="10"/>
        <v>-5.4284411749321748E-2</v>
      </c>
      <c r="Y24" s="7">
        <v>137</v>
      </c>
      <c r="Z24" s="46"/>
    </row>
    <row r="25" spans="1:26" s="26" customFormat="1" x14ac:dyDescent="0.25">
      <c r="A25" s="26">
        <v>9</v>
      </c>
      <c r="B25" s="26">
        <v>641</v>
      </c>
      <c r="C25" s="26">
        <v>14987</v>
      </c>
      <c r="D25" s="26">
        <v>12209</v>
      </c>
      <c r="E25" s="26">
        <v>11500</v>
      </c>
      <c r="F25" s="26">
        <v>14321</v>
      </c>
      <c r="G25" s="27"/>
      <c r="H25" s="7"/>
      <c r="I25" s="28">
        <f t="shared" si="0"/>
        <v>3487</v>
      </c>
      <c r="J25" s="27">
        <f t="shared" si="0"/>
        <v>-2112</v>
      </c>
      <c r="K25" s="7"/>
      <c r="L25" s="28">
        <f t="shared" ca="1" si="1"/>
        <v>3505.7808964797491</v>
      </c>
      <c r="M25" s="26">
        <f t="shared" ca="1" si="2"/>
        <v>-2115.4897542220333</v>
      </c>
      <c r="N25" s="26">
        <f t="shared" ca="1" si="3"/>
        <v>-0.85507491974575067</v>
      </c>
      <c r="O25" s="27">
        <f t="shared" ca="1" si="4"/>
        <v>-0.51776512008504949</v>
      </c>
      <c r="P25" s="7"/>
      <c r="Q25" s="28">
        <f t="shared" ca="1" si="5"/>
        <v>-0.85679059944017222</v>
      </c>
      <c r="R25" s="27">
        <f t="shared" ca="1" si="6"/>
        <v>50.926331937206442</v>
      </c>
      <c r="S25" s="7"/>
      <c r="T25" s="28">
        <f t="shared" si="7"/>
        <v>50.957999999999991</v>
      </c>
      <c r="U25" s="27">
        <f t="shared" si="8"/>
        <v>0.88938488023127038</v>
      </c>
      <c r="V25" s="7"/>
      <c r="W25" s="28">
        <f t="shared" ca="1" si="9"/>
        <v>-3.1668062793549723E-2</v>
      </c>
      <c r="X25" s="27">
        <f t="shared" ca="1" si="10"/>
        <v>4.4396202028366361E-2</v>
      </c>
      <c r="Y25" s="7">
        <v>136</v>
      </c>
      <c r="Z25" s="46"/>
    </row>
    <row r="26" spans="1:26" s="26" customFormat="1" x14ac:dyDescent="0.25">
      <c r="A26" s="26">
        <v>10</v>
      </c>
      <c r="B26" s="26">
        <v>631</v>
      </c>
      <c r="C26" s="26">
        <v>15097</v>
      </c>
      <c r="D26" s="26">
        <v>12397</v>
      </c>
      <c r="E26" s="26">
        <v>11418</v>
      </c>
      <c r="F26" s="26">
        <v>14153</v>
      </c>
      <c r="G26" s="27"/>
      <c r="H26" s="7"/>
      <c r="I26" s="28">
        <f t="shared" si="0"/>
        <v>3679</v>
      </c>
      <c r="J26" s="27">
        <f t="shared" si="0"/>
        <v>-1756</v>
      </c>
      <c r="K26" s="7"/>
      <c r="L26" s="28">
        <f t="shared" ca="1" si="1"/>
        <v>3697.7808964797491</v>
      </c>
      <c r="M26" s="26">
        <f t="shared" ca="1" si="2"/>
        <v>-1759.4897542220333</v>
      </c>
      <c r="N26" s="26">
        <f t="shared" ca="1" si="3"/>
        <v>-0.90190453900576661</v>
      </c>
      <c r="O26" s="27">
        <f t="shared" ca="1" si="4"/>
        <v>-0.43063428790663388</v>
      </c>
      <c r="P26" s="7"/>
      <c r="Q26" s="28">
        <f t="shared" ca="1" si="5"/>
        <v>-0.90333254114519068</v>
      </c>
      <c r="R26" s="27">
        <f t="shared" ca="1" si="6"/>
        <v>56.583274681692501</v>
      </c>
      <c r="S26" s="7"/>
      <c r="T26" s="28">
        <f t="shared" si="7"/>
        <v>56.636999999999993</v>
      </c>
      <c r="U26" s="27">
        <f t="shared" si="8"/>
        <v>0.98850212845202823</v>
      </c>
      <c r="V26" s="7"/>
      <c r="W26" s="28">
        <f t="shared" ca="1" si="9"/>
        <v>-5.3725318307492387E-2</v>
      </c>
      <c r="X26" s="27">
        <f t="shared" ca="1" si="10"/>
        <v>6.4419208691425922E-2</v>
      </c>
      <c r="Y26" s="7">
        <v>135</v>
      </c>
      <c r="Z26" s="46"/>
    </row>
    <row r="27" spans="1:26" s="26" customFormat="1" x14ac:dyDescent="0.25">
      <c r="A27" s="26">
        <v>11</v>
      </c>
      <c r="B27" s="26">
        <v>629</v>
      </c>
      <c r="C27" s="26">
        <v>15176</v>
      </c>
      <c r="D27" s="26">
        <v>12579</v>
      </c>
      <c r="E27" s="26">
        <v>11329</v>
      </c>
      <c r="F27" s="26">
        <v>13959</v>
      </c>
      <c r="G27" s="27"/>
      <c r="H27" s="7"/>
      <c r="I27" s="28">
        <f t="shared" si="0"/>
        <v>3847</v>
      </c>
      <c r="J27" s="27">
        <f t="shared" si="0"/>
        <v>-1380</v>
      </c>
      <c r="K27" s="7"/>
      <c r="L27" s="28">
        <f t="shared" ca="1" si="1"/>
        <v>3865.7808964797491</v>
      </c>
      <c r="M27" s="26">
        <f t="shared" ca="1" si="2"/>
        <v>-1383.4897542220333</v>
      </c>
      <c r="N27" s="26">
        <f t="shared" ca="1" si="3"/>
        <v>-0.94288045585828062</v>
      </c>
      <c r="O27" s="27">
        <f t="shared" ca="1" si="4"/>
        <v>-0.3386084651563972</v>
      </c>
      <c r="P27" s="7"/>
      <c r="Q27" s="28">
        <f t="shared" ca="1" si="5"/>
        <v>-0.94400457245479019</v>
      </c>
      <c r="R27" s="27">
        <f t="shared" ca="1" si="6"/>
        <v>62.338633102149117</v>
      </c>
      <c r="S27" s="7"/>
      <c r="T27" s="28">
        <f t="shared" si="7"/>
        <v>62.297999999999995</v>
      </c>
      <c r="U27" s="27">
        <f t="shared" si="8"/>
        <v>1.0873052174074274</v>
      </c>
      <c r="V27" s="7"/>
      <c r="W27" s="28">
        <f t="shared" ca="1" si="9"/>
        <v>4.0633102149122635E-2</v>
      </c>
      <c r="X27" s="27">
        <f t="shared" ca="1" si="10"/>
        <v>-4.6526941491386253E-2</v>
      </c>
      <c r="Y27" s="7">
        <v>134</v>
      </c>
      <c r="Z27" s="46"/>
    </row>
    <row r="28" spans="1:26" s="26" customFormat="1" x14ac:dyDescent="0.25">
      <c r="A28" s="26">
        <v>12</v>
      </c>
      <c r="B28" s="26">
        <v>622</v>
      </c>
      <c r="C28" s="26">
        <v>15230</v>
      </c>
      <c r="D28" s="26">
        <v>12769</v>
      </c>
      <c r="E28" s="26">
        <v>11269</v>
      </c>
      <c r="F28" s="26">
        <v>13768</v>
      </c>
      <c r="G28" s="27"/>
      <c r="H28" s="7"/>
      <c r="I28" s="28">
        <f t="shared" si="0"/>
        <v>3961</v>
      </c>
      <c r="J28" s="27">
        <f t="shared" si="0"/>
        <v>-999</v>
      </c>
      <c r="K28" s="7"/>
      <c r="L28" s="28">
        <f t="shared" ca="1" si="1"/>
        <v>3979.7808964797491</v>
      </c>
      <c r="M28" s="26">
        <f t="shared" ca="1" si="2"/>
        <v>-1002.4897542220334</v>
      </c>
      <c r="N28" s="26">
        <f t="shared" ca="1" si="3"/>
        <v>-0.97068554229391513</v>
      </c>
      <c r="O28" s="27">
        <f t="shared" ca="1" si="4"/>
        <v>-0.2453588947632053</v>
      </c>
      <c r="P28" s="7"/>
      <c r="Q28" s="28">
        <f t="shared" ca="1" si="5"/>
        <v>-0.97150165742573036</v>
      </c>
      <c r="R28" s="27">
        <f t="shared" ca="1" si="6"/>
        <v>67.897210366092395</v>
      </c>
      <c r="S28" s="7"/>
      <c r="T28" s="28">
        <f t="shared" si="7"/>
        <v>67.896000000000001</v>
      </c>
      <c r="U28" s="27">
        <f t="shared" si="8"/>
        <v>1.1850087489340699</v>
      </c>
      <c r="V28" s="7"/>
      <c r="W28" s="28">
        <f t="shared" ca="1" si="9"/>
        <v>1.2103660923941106E-3</v>
      </c>
      <c r="X28" s="27">
        <f t="shared" ca="1" si="10"/>
        <v>8.1568108844081166E-2</v>
      </c>
      <c r="Y28" s="7">
        <v>133</v>
      </c>
      <c r="Z28" s="46"/>
    </row>
    <row r="29" spans="1:26" s="26" customFormat="1" x14ac:dyDescent="0.25">
      <c r="A29" s="26">
        <v>13</v>
      </c>
      <c r="B29" s="26">
        <v>598</v>
      </c>
      <c r="C29" s="26">
        <v>15268</v>
      </c>
      <c r="D29" s="26">
        <v>12954</v>
      </c>
      <c r="E29" s="26">
        <v>11230</v>
      </c>
      <c r="F29" s="26">
        <v>13579</v>
      </c>
      <c r="G29" s="27"/>
      <c r="H29" s="7"/>
      <c r="I29" s="28">
        <f t="shared" si="0"/>
        <v>4038</v>
      </c>
      <c r="J29" s="27">
        <f t="shared" si="0"/>
        <v>-625</v>
      </c>
      <c r="K29" s="7"/>
      <c r="L29" s="28">
        <f t="shared" ca="1" si="1"/>
        <v>4056.7808964797491</v>
      </c>
      <c r="M29" s="26">
        <f t="shared" ca="1" si="2"/>
        <v>-628.48975422203341</v>
      </c>
      <c r="N29" s="26">
        <f t="shared" ca="1" si="3"/>
        <v>-0.98946617085131727</v>
      </c>
      <c r="O29" s="27">
        <f t="shared" ca="1" si="4"/>
        <v>-0.15382257107015071</v>
      </c>
      <c r="P29" s="7"/>
      <c r="Q29" s="28">
        <f t="shared" ca="1" si="5"/>
        <v>-0.98997989685200194</v>
      </c>
      <c r="R29" s="27">
        <f t="shared" ca="1" si="6"/>
        <v>73.239257215068051</v>
      </c>
      <c r="S29" s="7"/>
      <c r="T29" s="28">
        <f t="shared" si="7"/>
        <v>73.278000000000006</v>
      </c>
      <c r="U29" s="27">
        <f t="shared" si="8"/>
        <v>1.278942369276405</v>
      </c>
      <c r="V29" s="7"/>
      <c r="W29" s="28">
        <f t="shared" ca="1" si="9"/>
        <v>-3.8742784931955043E-2</v>
      </c>
      <c r="X29" s="27">
        <f t="shared" ca="1" si="10"/>
        <v>6.2789251430316995E-2</v>
      </c>
      <c r="Y29" s="7">
        <v>132</v>
      </c>
      <c r="Z29" s="46"/>
    </row>
    <row r="30" spans="1:26" s="26" customFormat="1" x14ac:dyDescent="0.25">
      <c r="A30" s="26">
        <v>14</v>
      </c>
      <c r="B30" s="26">
        <v>620</v>
      </c>
      <c r="C30" s="26">
        <v>15295</v>
      </c>
      <c r="D30" s="26">
        <v>13154</v>
      </c>
      <c r="E30" s="26">
        <v>11208</v>
      </c>
      <c r="F30" s="26">
        <v>13386</v>
      </c>
      <c r="G30" s="27"/>
      <c r="H30" s="7"/>
      <c r="I30" s="28">
        <f t="shared" si="0"/>
        <v>4087</v>
      </c>
      <c r="J30" s="27">
        <f t="shared" si="0"/>
        <v>-232</v>
      </c>
      <c r="K30" s="7"/>
      <c r="L30" s="28">
        <f t="shared" ca="1" si="1"/>
        <v>4105.7808964797487</v>
      </c>
      <c r="M30" s="26">
        <f t="shared" ca="1" si="2"/>
        <v>-235.48975422203338</v>
      </c>
      <c r="N30" s="26">
        <f t="shared" ca="1" si="3"/>
        <v>-1.0014174799333004</v>
      </c>
      <c r="O30" s="27">
        <f t="shared" ca="1" si="4"/>
        <v>-5.7636006333866077E-2</v>
      </c>
      <c r="P30" s="7"/>
      <c r="Q30" s="28">
        <f t="shared" ca="1" si="5"/>
        <v>-1.0016134122891467</v>
      </c>
      <c r="R30" s="27">
        <f t="shared" ca="1" si="6"/>
        <v>78.777873278554807</v>
      </c>
      <c r="S30" s="7"/>
      <c r="T30" s="28">
        <f t="shared" si="7"/>
        <v>78.858000000000004</v>
      </c>
      <c r="U30" s="27">
        <f t="shared" si="8"/>
        <v>1.3763317415376883</v>
      </c>
      <c r="V30" s="7"/>
      <c r="W30" s="28">
        <f t="shared" ca="1" si="9"/>
        <v>-8.0126721445196836E-2</v>
      </c>
      <c r="X30" s="27">
        <f t="shared" ca="1" si="10"/>
        <v>1.0331824191055716E-2</v>
      </c>
      <c r="Y30" s="7">
        <v>131</v>
      </c>
      <c r="Z30" s="46"/>
    </row>
    <row r="31" spans="1:26" s="26" customFormat="1" x14ac:dyDescent="0.25">
      <c r="A31" s="26">
        <v>15</v>
      </c>
      <c r="B31" s="26">
        <v>633</v>
      </c>
      <c r="C31" s="26">
        <v>15291</v>
      </c>
      <c r="D31" s="26">
        <v>13353</v>
      </c>
      <c r="E31" s="26">
        <v>11206</v>
      </c>
      <c r="F31" s="26">
        <v>13175</v>
      </c>
      <c r="G31" s="27"/>
      <c r="H31" s="7"/>
      <c r="I31" s="28">
        <f t="shared" si="0"/>
        <v>4085</v>
      </c>
      <c r="J31" s="27">
        <f t="shared" si="0"/>
        <v>178</v>
      </c>
      <c r="K31" s="7"/>
      <c r="L31" s="28">
        <f t="shared" ca="1" si="1"/>
        <v>4103.7808964797487</v>
      </c>
      <c r="M31" s="26">
        <f t="shared" ca="1" si="2"/>
        <v>174.51024577796662</v>
      </c>
      <c r="N31" s="26">
        <f t="shared" ca="1" si="3"/>
        <v>-1.0009296713993419</v>
      </c>
      <c r="O31" s="27">
        <f t="shared" ca="1" si="4"/>
        <v>4.2711300388466482E-2</v>
      </c>
      <c r="P31" s="7"/>
      <c r="Q31" s="28">
        <f t="shared" ca="1" si="5"/>
        <v>-1.0007939925685596</v>
      </c>
      <c r="R31" s="27">
        <f t="shared" ca="1" si="6"/>
        <v>84.51497482652951</v>
      </c>
      <c r="S31" s="7"/>
      <c r="T31" s="28">
        <f t="shared" si="7"/>
        <v>84.555000000000007</v>
      </c>
      <c r="U31" s="27">
        <f t="shared" si="8"/>
        <v>1.4757631490238055</v>
      </c>
      <c r="V31" s="7"/>
      <c r="W31" s="28">
        <f t="shared" ca="1" si="9"/>
        <v>-4.0025173470496611E-2</v>
      </c>
      <c r="X31" s="27">
        <f t="shared" ca="1" si="10"/>
        <v>3.9838101391609371E-3</v>
      </c>
      <c r="Y31" s="7">
        <v>130</v>
      </c>
      <c r="Z31" s="46"/>
    </row>
    <row r="32" spans="1:26" s="26" customFormat="1" x14ac:dyDescent="0.25">
      <c r="A32" s="26">
        <v>16</v>
      </c>
      <c r="B32" s="26">
        <v>634</v>
      </c>
      <c r="C32" s="26">
        <v>15286</v>
      </c>
      <c r="D32" s="26">
        <v>13565</v>
      </c>
      <c r="E32" s="26">
        <v>11229</v>
      </c>
      <c r="F32" s="26">
        <v>12985</v>
      </c>
      <c r="G32" s="27"/>
      <c r="H32" s="7"/>
      <c r="I32" s="28">
        <f t="shared" si="0"/>
        <v>4057</v>
      </c>
      <c r="J32" s="27">
        <f t="shared" si="0"/>
        <v>580</v>
      </c>
      <c r="K32" s="7"/>
      <c r="L32" s="28">
        <f t="shared" ca="1" si="1"/>
        <v>4075.7808964797491</v>
      </c>
      <c r="M32" s="26">
        <f t="shared" ca="1" si="2"/>
        <v>576.51024577796659</v>
      </c>
      <c r="N32" s="26">
        <f t="shared" ca="1" si="3"/>
        <v>-0.9941003519239231</v>
      </c>
      <c r="O32" s="27">
        <f t="shared" ca="1" si="4"/>
        <v>0.1411006108820706</v>
      </c>
      <c r="P32" s="7"/>
      <c r="Q32" s="28">
        <f t="shared" ca="1" si="5"/>
        <v>-0.99363949769078574</v>
      </c>
      <c r="R32" s="27">
        <f t="shared" ca="1" si="6"/>
        <v>90.153405054559755</v>
      </c>
      <c r="S32" s="7"/>
      <c r="T32" s="28">
        <f t="shared" si="7"/>
        <v>90.26100000000001</v>
      </c>
      <c r="U32" s="27">
        <f t="shared" si="8"/>
        <v>1.5753516361426019</v>
      </c>
      <c r="V32" s="7"/>
      <c r="W32" s="28">
        <f t="shared" ca="1" si="9"/>
        <v>-0.10759494544025472</v>
      </c>
      <c r="X32" s="27">
        <f t="shared" ca="1" si="10"/>
        <v>2.7556368776274098E-2</v>
      </c>
      <c r="Y32" s="7">
        <v>129</v>
      </c>
      <c r="Z32" s="46"/>
    </row>
    <row r="33" spans="1:26" s="26" customFormat="1" x14ac:dyDescent="0.25">
      <c r="A33" s="26">
        <v>17</v>
      </c>
      <c r="B33" s="26">
        <v>628</v>
      </c>
      <c r="C33" s="26">
        <v>15240</v>
      </c>
      <c r="D33" s="26">
        <v>13757</v>
      </c>
      <c r="E33" s="26">
        <v>11265</v>
      </c>
      <c r="F33" s="26">
        <v>12782</v>
      </c>
      <c r="G33" s="27"/>
      <c r="H33" s="7"/>
      <c r="I33" s="28">
        <f t="shared" si="0"/>
        <v>3975</v>
      </c>
      <c r="J33" s="27">
        <f t="shared" si="0"/>
        <v>975</v>
      </c>
      <c r="K33" s="7"/>
      <c r="L33" s="28">
        <f t="shared" ca="1" si="1"/>
        <v>3993.7808964797491</v>
      </c>
      <c r="M33" s="26">
        <f t="shared" ca="1" si="2"/>
        <v>971.51024577796659</v>
      </c>
      <c r="N33" s="26">
        <f t="shared" ca="1" si="3"/>
        <v>-0.97410020203162462</v>
      </c>
      <c r="O33" s="27">
        <f t="shared" ca="1" si="4"/>
        <v>0.23777667467553731</v>
      </c>
      <c r="P33" s="7"/>
      <c r="Q33" s="28">
        <f t="shared" ca="1" si="5"/>
        <v>-0.97331976208966242</v>
      </c>
      <c r="R33" s="27">
        <f t="shared" ca="1" si="6"/>
        <v>95.799383813590566</v>
      </c>
      <c r="S33" s="7"/>
      <c r="T33" s="28">
        <f t="shared" si="7"/>
        <v>95.913000000000011</v>
      </c>
      <c r="U33" s="27">
        <f t="shared" si="8"/>
        <v>1.6739976454653216</v>
      </c>
      <c r="V33" s="7"/>
      <c r="W33" s="28">
        <f t="shared" ca="1" si="9"/>
        <v>-0.11361618640944471</v>
      </c>
      <c r="X33" s="27">
        <f t="shared" ca="1" si="10"/>
        <v>9.0727433682999958E-2</v>
      </c>
      <c r="Y33" s="7">
        <v>128</v>
      </c>
      <c r="Z33" s="46"/>
    </row>
    <row r="34" spans="1:26" s="26" customFormat="1" x14ac:dyDescent="0.25">
      <c r="A34" s="26">
        <v>18</v>
      </c>
      <c r="B34" s="26">
        <v>635</v>
      </c>
      <c r="C34" s="26">
        <v>15190</v>
      </c>
      <c r="D34" s="26">
        <v>13957</v>
      </c>
      <c r="E34" s="26">
        <v>11324</v>
      </c>
      <c r="F34" s="26">
        <v>12589</v>
      </c>
      <c r="G34" s="27"/>
      <c r="H34" s="7"/>
      <c r="I34" s="28">
        <f t="shared" si="0"/>
        <v>3866</v>
      </c>
      <c r="J34" s="27">
        <f t="shared" si="0"/>
        <v>1368</v>
      </c>
      <c r="K34" s="7"/>
      <c r="L34" s="28">
        <f t="shared" ca="1" si="1"/>
        <v>3884.7808964797491</v>
      </c>
      <c r="M34" s="26">
        <f t="shared" ca="1" si="2"/>
        <v>1364.5102457779667</v>
      </c>
      <c r="N34" s="26">
        <f t="shared" ca="1" si="3"/>
        <v>-0.94751463693088633</v>
      </c>
      <c r="O34" s="27">
        <f t="shared" ca="1" si="4"/>
        <v>0.33396323941182199</v>
      </c>
      <c r="P34" s="7"/>
      <c r="Q34" s="28">
        <f t="shared" ca="1" si="5"/>
        <v>-0.94641619292495038</v>
      </c>
      <c r="R34" s="27">
        <f t="shared" ca="1" si="6"/>
        <v>101.50770345153478</v>
      </c>
      <c r="S34" s="7"/>
      <c r="T34" s="28">
        <f t="shared" si="7"/>
        <v>101.62800000000001</v>
      </c>
      <c r="U34" s="27">
        <f t="shared" si="8"/>
        <v>1.7737432122167973</v>
      </c>
      <c r="V34" s="7"/>
      <c r="W34" s="28">
        <f t="shared" ca="1" si="9"/>
        <v>-0.12029654846523385</v>
      </c>
      <c r="X34" s="27">
        <f t="shared" ca="1" si="10"/>
        <v>1.5747821735388357E-2</v>
      </c>
      <c r="Y34" s="7">
        <v>127</v>
      </c>
      <c r="Z34" s="46"/>
    </row>
    <row r="35" spans="1:26" s="26" customFormat="1" x14ac:dyDescent="0.25">
      <c r="A35" s="26">
        <v>19</v>
      </c>
      <c r="B35" s="26">
        <v>620</v>
      </c>
      <c r="C35" s="26">
        <v>15105</v>
      </c>
      <c r="D35" s="26">
        <v>14140</v>
      </c>
      <c r="E35" s="26">
        <v>11398</v>
      </c>
      <c r="F35" s="26">
        <v>12403</v>
      </c>
      <c r="G35" s="27"/>
      <c r="H35" s="7"/>
      <c r="I35" s="28">
        <f t="shared" si="0"/>
        <v>3707</v>
      </c>
      <c r="J35" s="27">
        <f t="shared" si="0"/>
        <v>1737</v>
      </c>
      <c r="K35" s="7"/>
      <c r="L35" s="28">
        <f t="shared" ca="1" si="1"/>
        <v>3725.7808964797491</v>
      </c>
      <c r="M35" s="26">
        <f t="shared" ca="1" si="2"/>
        <v>1733.5102457779667</v>
      </c>
      <c r="N35" s="26">
        <f t="shared" ca="1" si="3"/>
        <v>-0.9087338584811856</v>
      </c>
      <c r="O35" s="27">
        <f t="shared" ca="1" si="4"/>
        <v>0.42427581546192128</v>
      </c>
      <c r="P35" s="7"/>
      <c r="Q35" s="28">
        <f t="shared" ca="1" si="5"/>
        <v>-0.90733675505356248</v>
      </c>
      <c r="R35" s="27">
        <f t="shared" ca="1" si="6"/>
        <v>107.13227939781802</v>
      </c>
      <c r="S35" s="7"/>
      <c r="T35" s="28">
        <f t="shared" si="7"/>
        <v>107.20800000000001</v>
      </c>
      <c r="U35" s="27">
        <f t="shared" si="8"/>
        <v>1.8711325844780811</v>
      </c>
      <c r="V35" s="7"/>
      <c r="W35" s="28">
        <f t="shared" ca="1" si="9"/>
        <v>-7.5720602181988284E-2</v>
      </c>
      <c r="X35" s="27">
        <f t="shared" ca="1" si="10"/>
        <v>-3.8236173561486453E-2</v>
      </c>
      <c r="Y35" s="7">
        <v>126</v>
      </c>
      <c r="Z35" s="46"/>
    </row>
    <row r="36" spans="1:26" s="26" customFormat="1" x14ac:dyDescent="0.25">
      <c r="A36" s="26">
        <v>20</v>
      </c>
      <c r="B36" s="26">
        <v>618</v>
      </c>
      <c r="C36" s="26">
        <v>15018</v>
      </c>
      <c r="D36" s="26">
        <v>14316</v>
      </c>
      <c r="E36" s="26">
        <v>11494</v>
      </c>
      <c r="F36" s="26">
        <v>12227</v>
      </c>
      <c r="G36" s="27"/>
      <c r="H36" s="7"/>
      <c r="I36" s="28">
        <f t="shared" si="0"/>
        <v>3524</v>
      </c>
      <c r="J36" s="27">
        <f t="shared" si="0"/>
        <v>2089</v>
      </c>
      <c r="K36" s="7"/>
      <c r="L36" s="28">
        <f t="shared" ca="1" si="1"/>
        <v>3542.7808964797491</v>
      </c>
      <c r="M36" s="26">
        <f t="shared" ca="1" si="2"/>
        <v>2085.5102457779667</v>
      </c>
      <c r="N36" s="26">
        <f t="shared" ca="1" si="3"/>
        <v>-0.86409937762398292</v>
      </c>
      <c r="O36" s="27">
        <f t="shared" ca="1" si="4"/>
        <v>0.51042764952597264</v>
      </c>
      <c r="P36" s="7"/>
      <c r="Q36" s="28">
        <f t="shared" ca="1" si="5"/>
        <v>-0.86241733243396168</v>
      </c>
      <c r="R36" s="27">
        <f t="shared" ca="1" si="6"/>
        <v>112.69068311215733</v>
      </c>
      <c r="S36" s="7"/>
      <c r="T36" s="28">
        <f t="shared" si="7"/>
        <v>112.77000000000001</v>
      </c>
      <c r="U36" s="27">
        <f t="shared" si="8"/>
        <v>1.9682077974740058</v>
      </c>
      <c r="V36" s="7"/>
      <c r="W36" s="28">
        <f t="shared" ca="1" si="9"/>
        <v>-7.9316887842679762E-2</v>
      </c>
      <c r="X36" s="27">
        <f t="shared" ca="1" si="10"/>
        <v>4.536168153872211E-2</v>
      </c>
      <c r="Y36" s="7">
        <v>125</v>
      </c>
      <c r="Z36" s="46"/>
    </row>
    <row r="37" spans="1:26" s="26" customFormat="1" x14ac:dyDescent="0.25">
      <c r="A37" s="26">
        <v>21</v>
      </c>
      <c r="B37" s="26">
        <v>605</v>
      </c>
      <c r="C37" s="26">
        <v>14904</v>
      </c>
      <c r="D37" s="26">
        <v>14473</v>
      </c>
      <c r="E37" s="26">
        <v>11595</v>
      </c>
      <c r="F37" s="26">
        <v>12061</v>
      </c>
      <c r="G37" s="27"/>
      <c r="H37" s="7"/>
      <c r="I37" s="28">
        <f t="shared" si="0"/>
        <v>3309</v>
      </c>
      <c r="J37" s="27">
        <f t="shared" si="0"/>
        <v>2412</v>
      </c>
      <c r="K37" s="7"/>
      <c r="L37" s="28">
        <f t="shared" ca="1" si="1"/>
        <v>3327.7808964797491</v>
      </c>
      <c r="M37" s="26">
        <f t="shared" ca="1" si="2"/>
        <v>2408.5102457779667</v>
      </c>
      <c r="N37" s="26">
        <f t="shared" ca="1" si="3"/>
        <v>-0.81165996022344422</v>
      </c>
      <c r="O37" s="27">
        <f t="shared" ca="1" si="4"/>
        <v>0.58948174726088343</v>
      </c>
      <c r="P37" s="7"/>
      <c r="Q37" s="28">
        <f t="shared" ca="1" si="5"/>
        <v>-0.80971638589149042</v>
      </c>
      <c r="R37" s="27">
        <f t="shared" ca="1" si="6"/>
        <v>118.12622026314375</v>
      </c>
      <c r="S37" s="7"/>
      <c r="T37" s="28">
        <f t="shared" si="7"/>
        <v>118.215</v>
      </c>
      <c r="U37" s="27">
        <f t="shared" si="8"/>
        <v>2.0632409752450966</v>
      </c>
      <c r="V37" s="7"/>
      <c r="W37" s="28">
        <f t="shared" ca="1" si="9"/>
        <v>-8.8779736856253066E-2</v>
      </c>
      <c r="X37" s="27">
        <f t="shared" ca="1" si="10"/>
        <v>4.7802539455403803E-3</v>
      </c>
      <c r="Y37" s="7">
        <v>124</v>
      </c>
      <c r="Z37" s="46"/>
    </row>
    <row r="38" spans="1:26" s="26" customFormat="1" x14ac:dyDescent="0.25">
      <c r="A38" s="26">
        <v>22</v>
      </c>
      <c r="B38" s="26">
        <v>624</v>
      </c>
      <c r="C38" s="26">
        <v>14775</v>
      </c>
      <c r="D38" s="26">
        <v>14632</v>
      </c>
      <c r="E38" s="26">
        <v>11721</v>
      </c>
      <c r="F38" s="26">
        <v>11903</v>
      </c>
      <c r="G38" s="27"/>
      <c r="H38" s="7"/>
      <c r="I38" s="28">
        <f t="shared" si="0"/>
        <v>3054</v>
      </c>
      <c r="J38" s="27">
        <f t="shared" si="0"/>
        <v>2729</v>
      </c>
      <c r="K38" s="7"/>
      <c r="L38" s="28">
        <f t="shared" ca="1" si="1"/>
        <v>3072.7808964797491</v>
      </c>
      <c r="M38" s="26">
        <f t="shared" ca="1" si="2"/>
        <v>2725.5102457779667</v>
      </c>
      <c r="N38" s="26">
        <f t="shared" ca="1" si="3"/>
        <v>-0.7494643721437354</v>
      </c>
      <c r="O38" s="27">
        <f t="shared" ca="1" si="4"/>
        <v>0.66706734782424781</v>
      </c>
      <c r="P38" s="7"/>
      <c r="Q38" s="28">
        <f t="shared" ca="1" si="5"/>
        <v>-0.74726406820683711</v>
      </c>
      <c r="R38" s="27">
        <f t="shared" ca="1" si="6"/>
        <v>123.82585924605195</v>
      </c>
      <c r="S38" s="7"/>
      <c r="T38" s="28">
        <f t="shared" si="7"/>
        <v>123.831</v>
      </c>
      <c r="U38" s="27">
        <f t="shared" si="8"/>
        <v>2.161258666037098</v>
      </c>
      <c r="V38" s="7"/>
      <c r="W38" s="28">
        <f t="shared" ca="1" si="9"/>
        <v>-5.1407539480550213E-3</v>
      </c>
      <c r="X38" s="27">
        <f t="shared" ca="1" si="10"/>
        <v>-4.1207019568545888E-2</v>
      </c>
      <c r="Y38" s="7">
        <v>123</v>
      </c>
      <c r="Z38" s="46"/>
    </row>
    <row r="39" spans="1:26" s="26" customFormat="1" x14ac:dyDescent="0.25">
      <c r="A39" s="26">
        <v>23</v>
      </c>
      <c r="B39" s="26">
        <v>631</v>
      </c>
      <c r="C39" s="26">
        <v>14642</v>
      </c>
      <c r="D39" s="26">
        <v>14777</v>
      </c>
      <c r="E39" s="26">
        <v>11871</v>
      </c>
      <c r="F39" s="26">
        <v>11762</v>
      </c>
      <c r="G39" s="27"/>
      <c r="H39" s="7"/>
      <c r="I39" s="28">
        <f t="shared" si="0"/>
        <v>2771</v>
      </c>
      <c r="J39" s="27">
        <f t="shared" si="0"/>
        <v>3015</v>
      </c>
      <c r="K39" s="7"/>
      <c r="L39" s="28">
        <f t="shared" ca="1" si="1"/>
        <v>2789.7808964797491</v>
      </c>
      <c r="M39" s="26">
        <f t="shared" ca="1" si="2"/>
        <v>3011.5102457779667</v>
      </c>
      <c r="N39" s="26">
        <f t="shared" ca="1" si="3"/>
        <v>-0.68043946458860771</v>
      </c>
      <c r="O39" s="27">
        <f t="shared" ca="1" si="4"/>
        <v>0.73706571300128965</v>
      </c>
      <c r="P39" s="7"/>
      <c r="Q39" s="28">
        <f t="shared" ca="1" si="5"/>
        <v>-0.67800746659684896</v>
      </c>
      <c r="R39" s="27">
        <f t="shared" ca="1" si="6"/>
        <v>129.46108121416194</v>
      </c>
      <c r="S39" s="7"/>
      <c r="T39" s="28">
        <f t="shared" si="7"/>
        <v>129.51</v>
      </c>
      <c r="U39" s="27">
        <f t="shared" si="8"/>
        <v>2.2603759142578559</v>
      </c>
      <c r="V39" s="7"/>
      <c r="W39" s="28">
        <f t="shared" ca="1" si="9"/>
        <v>-4.8918785838054646E-2</v>
      </c>
      <c r="X39" s="27">
        <f t="shared" ca="1" si="10"/>
        <v>0.11639833548983347</v>
      </c>
      <c r="Y39" s="7">
        <v>122</v>
      </c>
      <c r="Z39" s="46"/>
    </row>
    <row r="40" spans="1:26" s="26" customFormat="1" x14ac:dyDescent="0.25">
      <c r="A40" s="26">
        <v>24</v>
      </c>
      <c r="B40" s="26">
        <v>620</v>
      </c>
      <c r="C40" s="26">
        <v>14486</v>
      </c>
      <c r="D40" s="26">
        <v>14907</v>
      </c>
      <c r="E40" s="26">
        <v>12021</v>
      </c>
      <c r="F40" s="26">
        <v>11631</v>
      </c>
      <c r="G40" s="27"/>
      <c r="H40" s="7"/>
      <c r="I40" s="28">
        <f t="shared" si="0"/>
        <v>2465</v>
      </c>
      <c r="J40" s="27">
        <f t="shared" si="0"/>
        <v>3276</v>
      </c>
      <c r="K40" s="7"/>
      <c r="L40" s="28">
        <f t="shared" ca="1" si="1"/>
        <v>2483.7808964797491</v>
      </c>
      <c r="M40" s="26">
        <f t="shared" ca="1" si="2"/>
        <v>3272.5102457779667</v>
      </c>
      <c r="N40" s="26">
        <f t="shared" ca="1" si="3"/>
        <v>-0.60580475889295726</v>
      </c>
      <c r="O40" s="27">
        <f t="shared" ca="1" si="4"/>
        <v>0.80094533996355499</v>
      </c>
      <c r="P40" s="7"/>
      <c r="Q40" s="28">
        <f t="shared" ca="1" si="5"/>
        <v>-0.60316125624760053</v>
      </c>
      <c r="R40" s="27">
        <f t="shared" ca="1" si="6"/>
        <v>135.08921900577877</v>
      </c>
      <c r="S40" s="7"/>
      <c r="T40" s="28">
        <f t="shared" si="7"/>
        <v>135.09</v>
      </c>
      <c r="U40" s="27">
        <f t="shared" si="8"/>
        <v>2.3577652865191396</v>
      </c>
      <c r="V40" s="7"/>
      <c r="W40" s="28">
        <f t="shared" ca="1" si="9"/>
        <v>-7.809942212304577E-4</v>
      </c>
      <c r="X40" s="27">
        <f t="shared" ca="1" si="10"/>
        <v>6.5582486933777773E-2</v>
      </c>
      <c r="Y40" s="7">
        <v>121</v>
      </c>
      <c r="Z40" s="46"/>
    </row>
    <row r="41" spans="1:26" s="26" customFormat="1" x14ac:dyDescent="0.25">
      <c r="A41" s="26">
        <v>25</v>
      </c>
      <c r="B41" s="26">
        <v>638</v>
      </c>
      <c r="C41" s="26">
        <v>14319</v>
      </c>
      <c r="D41" s="26">
        <v>15034</v>
      </c>
      <c r="E41" s="26">
        <v>12200</v>
      </c>
      <c r="F41" s="26">
        <v>11517</v>
      </c>
      <c r="G41" s="27"/>
      <c r="H41" s="7"/>
      <c r="I41" s="28">
        <f t="shared" si="0"/>
        <v>2119</v>
      </c>
      <c r="J41" s="27">
        <f t="shared" si="0"/>
        <v>3517</v>
      </c>
      <c r="K41" s="7"/>
      <c r="L41" s="28">
        <f t="shared" ca="1" si="1"/>
        <v>2137.7808964797491</v>
      </c>
      <c r="M41" s="26">
        <f t="shared" ca="1" si="2"/>
        <v>3513.5102457779667</v>
      </c>
      <c r="N41" s="26">
        <f t="shared" ca="1" si="3"/>
        <v>-0.52141388251813681</v>
      </c>
      <c r="O41" s="27">
        <f t="shared" ca="1" si="4"/>
        <v>0.85992997635399926</v>
      </c>
      <c r="P41" s="7"/>
      <c r="Q41" s="28">
        <f t="shared" ca="1" si="5"/>
        <v>-0.51857499797403173</v>
      </c>
      <c r="R41" s="27">
        <f t="shared" ca="1" si="6"/>
        <v>140.9794262770551</v>
      </c>
      <c r="S41" s="7"/>
      <c r="T41" s="28">
        <f t="shared" si="7"/>
        <v>140.83199999999999</v>
      </c>
      <c r="U41" s="27">
        <f t="shared" si="8"/>
        <v>2.4579820921686539</v>
      </c>
      <c r="V41" s="7"/>
      <c r="W41" s="28">
        <f t="shared" ca="1" si="9"/>
        <v>0.14742627705510358</v>
      </c>
      <c r="X41" s="27">
        <f t="shared" ca="1" si="10"/>
        <v>-8.7892646292345944E-2</v>
      </c>
      <c r="Y41" s="7">
        <v>120</v>
      </c>
      <c r="Z41" s="46"/>
    </row>
    <row r="42" spans="1:26" s="26" customFormat="1" x14ac:dyDescent="0.25">
      <c r="A42" s="26">
        <v>26</v>
      </c>
      <c r="B42" s="26">
        <v>639</v>
      </c>
      <c r="C42" s="26">
        <v>14136</v>
      </c>
      <c r="D42" s="26">
        <v>15120</v>
      </c>
      <c r="E42" s="26">
        <v>12374</v>
      </c>
      <c r="F42" s="26">
        <v>11414</v>
      </c>
      <c r="G42" s="27"/>
      <c r="H42" s="7"/>
      <c r="I42" s="28">
        <f t="shared" si="0"/>
        <v>1762</v>
      </c>
      <c r="J42" s="27">
        <f t="shared" si="0"/>
        <v>3706</v>
      </c>
      <c r="K42" s="7"/>
      <c r="L42" s="28">
        <f t="shared" ca="1" si="1"/>
        <v>1780.7808964797491</v>
      </c>
      <c r="M42" s="26">
        <f t="shared" ca="1" si="2"/>
        <v>3702.5102457779667</v>
      </c>
      <c r="N42" s="26">
        <f t="shared" ca="1" si="3"/>
        <v>-0.43434005920654462</v>
      </c>
      <c r="O42" s="27">
        <f t="shared" ca="1" si="4"/>
        <v>0.90618763725770857</v>
      </c>
      <c r="P42" s="7"/>
      <c r="Q42" s="28">
        <f t="shared" ca="1" si="5"/>
        <v>-0.43134783578060154</v>
      </c>
      <c r="R42" s="27">
        <f t="shared" ca="1" si="6"/>
        <v>146.61664388343377</v>
      </c>
      <c r="S42" s="7"/>
      <c r="T42" s="28">
        <f t="shared" si="7"/>
        <v>146.583</v>
      </c>
      <c r="U42" s="27">
        <f t="shared" si="8"/>
        <v>2.558355977450848</v>
      </c>
      <c r="V42" s="7"/>
      <c r="W42" s="28">
        <f t="shared" ca="1" si="9"/>
        <v>3.3643883433768451E-2</v>
      </c>
      <c r="X42" s="27">
        <f t="shared" ca="1" si="10"/>
        <v>4.196661253999423E-2</v>
      </c>
      <c r="Y42" s="7">
        <v>119</v>
      </c>
      <c r="Z42" s="46"/>
    </row>
    <row r="43" spans="1:26" s="26" customFormat="1" x14ac:dyDescent="0.25">
      <c r="A43" s="26">
        <v>27</v>
      </c>
      <c r="B43" s="26">
        <v>605</v>
      </c>
      <c r="C43" s="26">
        <v>13958</v>
      </c>
      <c r="D43" s="26">
        <v>15203</v>
      </c>
      <c r="E43" s="26">
        <v>12556</v>
      </c>
      <c r="F43" s="26">
        <v>11345</v>
      </c>
      <c r="G43" s="27"/>
      <c r="H43" s="7"/>
      <c r="I43" s="28">
        <f t="shared" si="0"/>
        <v>1402</v>
      </c>
      <c r="J43" s="27">
        <f t="shared" si="0"/>
        <v>3858</v>
      </c>
      <c r="K43" s="7"/>
      <c r="L43" s="28">
        <f t="shared" ca="1" si="1"/>
        <v>1420.7808964797491</v>
      </c>
      <c r="M43" s="26">
        <f t="shared" ca="1" si="2"/>
        <v>3854.5102457779667</v>
      </c>
      <c r="N43" s="26">
        <f t="shared" ca="1" si="3"/>
        <v>-0.34653452309401467</v>
      </c>
      <c r="O43" s="27">
        <f t="shared" ca="1" si="4"/>
        <v>0.94338956560354903</v>
      </c>
      <c r="P43" s="7"/>
      <c r="Q43" s="28">
        <f t="shared" ca="1" si="5"/>
        <v>-0.34341888243813973</v>
      </c>
      <c r="R43" s="27">
        <f t="shared" ca="1" si="6"/>
        <v>152.06837105294994</v>
      </c>
      <c r="S43" s="7"/>
      <c r="T43" s="28">
        <f t="shared" si="7"/>
        <v>152.02799999999999</v>
      </c>
      <c r="U43" s="27">
        <f t="shared" si="8"/>
        <v>2.6533891552219391</v>
      </c>
      <c r="V43" s="7"/>
      <c r="W43" s="28">
        <f t="shared" ca="1" si="9"/>
        <v>4.0371052949950581E-2</v>
      </c>
      <c r="X43" s="27">
        <f t="shared" ca="1" si="10"/>
        <v>-5.6484847177671327E-3</v>
      </c>
      <c r="Y43" s="7">
        <v>118</v>
      </c>
      <c r="Z43" s="46"/>
    </row>
    <row r="44" spans="1:26" s="26" customFormat="1" x14ac:dyDescent="0.25">
      <c r="A44" s="26">
        <v>28</v>
      </c>
      <c r="B44" s="26">
        <v>629</v>
      </c>
      <c r="C44" s="26">
        <v>13766</v>
      </c>
      <c r="D44" s="26">
        <v>15267</v>
      </c>
      <c r="E44" s="26">
        <v>12755</v>
      </c>
      <c r="F44" s="26">
        <v>11285</v>
      </c>
      <c r="G44" s="27"/>
      <c r="H44" s="7"/>
      <c r="I44" s="28">
        <f t="shared" si="0"/>
        <v>1011</v>
      </c>
      <c r="J44" s="27">
        <f t="shared" si="0"/>
        <v>3982</v>
      </c>
      <c r="K44" s="7"/>
      <c r="L44" s="28">
        <f t="shared" ca="1" si="1"/>
        <v>1029.7808964797491</v>
      </c>
      <c r="M44" s="26">
        <f t="shared" ca="1" si="2"/>
        <v>3978.5102457779667</v>
      </c>
      <c r="N44" s="26">
        <f t="shared" ca="1" si="3"/>
        <v>-0.25116795470512798</v>
      </c>
      <c r="O44" s="27">
        <f t="shared" ca="1" si="4"/>
        <v>0.9737385071488398</v>
      </c>
      <c r="P44" s="7"/>
      <c r="Q44" s="28">
        <f t="shared" ca="1" si="5"/>
        <v>-0.24795150197027777</v>
      </c>
      <c r="R44" s="27">
        <f t="shared" ca="1" si="6"/>
        <v>157.78510922347357</v>
      </c>
      <c r="S44" s="7"/>
      <c r="T44" s="28">
        <f t="shared" si="7"/>
        <v>157.68899999999999</v>
      </c>
      <c r="U44" s="27">
        <f t="shared" si="8"/>
        <v>2.7521922441773383</v>
      </c>
      <c r="V44" s="7"/>
      <c r="W44" s="28">
        <f t="shared" ca="1" si="9"/>
        <v>9.6109223473575867E-2</v>
      </c>
      <c r="X44" s="27">
        <f t="shared" ca="1" si="10"/>
        <v>-3.0482168641157159E-2</v>
      </c>
      <c r="Y44" s="7">
        <v>117</v>
      </c>
      <c r="Z44" s="46"/>
    </row>
    <row r="45" spans="1:26" s="26" customFormat="1" x14ac:dyDescent="0.25">
      <c r="A45" s="26">
        <v>29</v>
      </c>
      <c r="B45" s="26">
        <v>605</v>
      </c>
      <c r="C45" s="26">
        <v>13572</v>
      </c>
      <c r="D45" s="26">
        <v>15297</v>
      </c>
      <c r="E45" s="26">
        <v>12938</v>
      </c>
      <c r="F45" s="26">
        <v>11241</v>
      </c>
      <c r="G45" s="27"/>
      <c r="H45" s="7"/>
      <c r="I45" s="28">
        <f t="shared" si="0"/>
        <v>634</v>
      </c>
      <c r="J45" s="27">
        <f t="shared" si="0"/>
        <v>4056</v>
      </c>
      <c r="K45" s="7"/>
      <c r="L45" s="28">
        <f t="shared" ca="1" si="1"/>
        <v>652.78089647974912</v>
      </c>
      <c r="M45" s="26">
        <f t="shared" ca="1" si="2"/>
        <v>4052.5102457779667</v>
      </c>
      <c r="N45" s="26">
        <f t="shared" ca="1" si="3"/>
        <v>-0.15921604605395079</v>
      </c>
      <c r="O45" s="27">
        <f t="shared" ca="1" si="4"/>
        <v>0.99184997226457783</v>
      </c>
      <c r="P45" s="7"/>
      <c r="Q45" s="28">
        <f t="shared" ca="1" si="5"/>
        <v>-0.1559392399486508</v>
      </c>
      <c r="R45" s="27">
        <f t="shared" ca="1" si="6"/>
        <v>163.13628540616924</v>
      </c>
      <c r="S45" s="7"/>
      <c r="T45" s="28">
        <f t="shared" si="7"/>
        <v>163.13399999999999</v>
      </c>
      <c r="U45" s="27">
        <f t="shared" si="8"/>
        <v>2.847225421948429</v>
      </c>
      <c r="V45" s="7"/>
      <c r="W45" s="28">
        <f t="shared" ca="1" si="9"/>
        <v>2.2854061692498817E-3</v>
      </c>
      <c r="X45" s="27">
        <f t="shared" ca="1" si="10"/>
        <v>0.1109589484267417</v>
      </c>
      <c r="Y45" s="7">
        <v>116</v>
      </c>
      <c r="Z45" s="46"/>
    </row>
    <row r="46" spans="1:26" s="26" customFormat="1" x14ac:dyDescent="0.25">
      <c r="A46" s="26">
        <v>30</v>
      </c>
      <c r="B46" s="26">
        <v>615</v>
      </c>
      <c r="C46" s="26">
        <v>13380</v>
      </c>
      <c r="D46" s="26">
        <v>15327</v>
      </c>
      <c r="E46" s="26">
        <v>13143</v>
      </c>
      <c r="F46" s="26">
        <v>11221</v>
      </c>
      <c r="G46" s="27"/>
      <c r="H46" s="7"/>
      <c r="I46" s="28">
        <f t="shared" si="0"/>
        <v>237</v>
      </c>
      <c r="J46" s="27">
        <f t="shared" si="0"/>
        <v>4106</v>
      </c>
      <c r="K46" s="7"/>
      <c r="L46" s="28">
        <f t="shared" ca="1" si="1"/>
        <v>255.78089647974912</v>
      </c>
      <c r="M46" s="26">
        <f t="shared" ca="1" si="2"/>
        <v>4102.5102457779667</v>
      </c>
      <c r="N46" s="26">
        <f t="shared" ca="1" si="3"/>
        <v>-6.2386052063188598E-2</v>
      </c>
      <c r="O46" s="27">
        <f t="shared" ca="1" si="4"/>
        <v>1.0040874486941307</v>
      </c>
      <c r="P46" s="7"/>
      <c r="Q46" s="28">
        <f t="shared" ca="1" si="5"/>
        <v>-5.9068277182725504E-2</v>
      </c>
      <c r="R46" s="27">
        <f t="shared" ca="1" si="6"/>
        <v>168.70451627566865</v>
      </c>
      <c r="S46" s="7"/>
      <c r="T46" s="28">
        <f t="shared" si="7"/>
        <v>168.66899999999998</v>
      </c>
      <c r="U46" s="27">
        <f t="shared" si="8"/>
        <v>2.9438293960463153</v>
      </c>
      <c r="V46" s="7"/>
      <c r="W46" s="28">
        <f t="shared" ca="1" si="9"/>
        <v>3.551627566866955E-2</v>
      </c>
      <c r="X46" s="27">
        <f t="shared" ca="1" si="10"/>
        <v>3.2308772196415703E-2</v>
      </c>
      <c r="Y46" s="7">
        <v>115</v>
      </c>
      <c r="Z46" s="46"/>
    </row>
    <row r="47" spans="1:26" s="26" customFormat="1" x14ac:dyDescent="0.25">
      <c r="A47" s="26">
        <v>31</v>
      </c>
      <c r="B47" s="26">
        <v>632</v>
      </c>
      <c r="C47" s="26">
        <v>13174</v>
      </c>
      <c r="D47" s="26">
        <v>15324</v>
      </c>
      <c r="E47" s="26">
        <v>13344</v>
      </c>
      <c r="F47" s="26">
        <v>11218</v>
      </c>
      <c r="G47" s="27"/>
      <c r="H47" s="7"/>
      <c r="I47" s="28">
        <f t="shared" si="0"/>
        <v>-170</v>
      </c>
      <c r="J47" s="27">
        <f t="shared" si="0"/>
        <v>4106</v>
      </c>
      <c r="K47" s="7"/>
      <c r="L47" s="28">
        <f t="shared" ca="1" si="1"/>
        <v>-151.21910352025088</v>
      </c>
      <c r="M47" s="26">
        <f t="shared" ca="1" si="2"/>
        <v>4102.5102457779667</v>
      </c>
      <c r="N47" s="26">
        <f t="shared" ca="1" si="3"/>
        <v>3.6882984597366095E-2</v>
      </c>
      <c r="O47" s="27">
        <f t="shared" ca="1" si="4"/>
        <v>1.0040874486941307</v>
      </c>
      <c r="P47" s="7"/>
      <c r="Q47" s="28">
        <f t="shared" ca="1" si="5"/>
        <v>4.0201301506867015E-2</v>
      </c>
      <c r="R47" s="27">
        <f t="shared" ca="1" si="6"/>
        <v>174.36398576900012</v>
      </c>
      <c r="S47" s="7"/>
      <c r="T47" s="28">
        <f t="shared" si="7"/>
        <v>174.35699999999997</v>
      </c>
      <c r="U47" s="27">
        <f t="shared" si="8"/>
        <v>3.0431037238997525</v>
      </c>
      <c r="V47" s="7"/>
      <c r="W47" s="28">
        <f t="shared" ca="1" si="9"/>
        <v>6.9857690001526862E-3</v>
      </c>
      <c r="X47" s="27">
        <f t="shared" ca="1" si="10"/>
        <v>3.4278497085779236E-2</v>
      </c>
      <c r="Y47" s="7">
        <v>114</v>
      </c>
      <c r="Z47" s="46"/>
    </row>
    <row r="48" spans="1:26" s="26" customFormat="1" x14ac:dyDescent="0.25">
      <c r="A48" s="26">
        <v>32</v>
      </c>
      <c r="B48" s="26">
        <v>630</v>
      </c>
      <c r="C48" s="26">
        <v>12965</v>
      </c>
      <c r="D48" s="26">
        <v>15296</v>
      </c>
      <c r="E48" s="26">
        <v>13537</v>
      </c>
      <c r="F48" s="26">
        <v>11231</v>
      </c>
      <c r="G48" s="27"/>
      <c r="H48" s="7"/>
      <c r="I48" s="28">
        <f t="shared" si="0"/>
        <v>-572</v>
      </c>
      <c r="J48" s="27">
        <f t="shared" si="0"/>
        <v>4065</v>
      </c>
      <c r="K48" s="7"/>
      <c r="L48" s="28">
        <f t="shared" ca="1" si="1"/>
        <v>-553.21910352025088</v>
      </c>
      <c r="M48" s="26">
        <f t="shared" ca="1" si="2"/>
        <v>4061.5102457779667</v>
      </c>
      <c r="N48" s="26">
        <f t="shared" ca="1" si="3"/>
        <v>0.13493249992302453</v>
      </c>
      <c r="O48" s="27">
        <f t="shared" ca="1" si="4"/>
        <v>0.99405271802189732</v>
      </c>
      <c r="P48" s="7"/>
      <c r="Q48" s="28">
        <f t="shared" ca="1" si="5"/>
        <v>0.13821819135042038</v>
      </c>
      <c r="R48" s="27">
        <f t="shared" ca="1" si="6"/>
        <v>179.98716717441732</v>
      </c>
      <c r="S48" s="7"/>
      <c r="T48" s="28">
        <f t="shared" si="7"/>
        <v>180.02699999999996</v>
      </c>
      <c r="U48" s="27">
        <f t="shared" si="8"/>
        <v>3.142063892487831</v>
      </c>
      <c r="V48" s="7"/>
      <c r="W48" s="28">
        <f t="shared" ca="1" si="9"/>
        <v>-3.9832825582635678E-2</v>
      </c>
      <c r="X48" s="27">
        <f t="shared" ca="1" si="10"/>
        <v>3.1968989459585373E-2</v>
      </c>
      <c r="Y48" s="7">
        <v>113</v>
      </c>
      <c r="Z48" s="46"/>
    </row>
    <row r="49" spans="1:26" s="26" customFormat="1" x14ac:dyDescent="0.25">
      <c r="A49" s="26">
        <v>33</v>
      </c>
      <c r="B49" s="26">
        <v>629</v>
      </c>
      <c r="C49" s="26">
        <v>12772</v>
      </c>
      <c r="D49" s="26">
        <v>15267</v>
      </c>
      <c r="E49" s="26">
        <v>13746</v>
      </c>
      <c r="F49" s="26">
        <v>11276</v>
      </c>
      <c r="G49" s="27"/>
      <c r="H49" s="7"/>
      <c r="I49" s="28">
        <f t="shared" si="0"/>
        <v>-974</v>
      </c>
      <c r="J49" s="27">
        <f t="shared" si="0"/>
        <v>3991</v>
      </c>
      <c r="K49" s="7"/>
      <c r="L49" s="28">
        <f t="shared" ca="1" si="1"/>
        <v>-955.21910352025088</v>
      </c>
      <c r="M49" s="26">
        <f t="shared" ca="1" si="2"/>
        <v>3987.5102457779667</v>
      </c>
      <c r="N49" s="26">
        <f t="shared" ca="1" si="3"/>
        <v>0.23298201524868298</v>
      </c>
      <c r="O49" s="27">
        <f t="shared" ca="1" si="4"/>
        <v>0.9759412529061593</v>
      </c>
      <c r="P49" s="7"/>
      <c r="Q49" s="28">
        <f t="shared" ca="1" si="5"/>
        <v>0.236208390751871</v>
      </c>
      <c r="R49" s="27">
        <f t="shared" ca="1" si="6"/>
        <v>185.67695406342773</v>
      </c>
      <c r="S49" s="7"/>
      <c r="T49" s="28">
        <f t="shared" si="7"/>
        <v>185.68799999999996</v>
      </c>
      <c r="U49" s="27">
        <f t="shared" si="8"/>
        <v>3.2408669814432303</v>
      </c>
      <c r="V49" s="7"/>
      <c r="W49" s="28">
        <f t="shared" ca="1" si="9"/>
        <v>-1.104593657223063E-2</v>
      </c>
      <c r="X49" s="27">
        <f t="shared" ca="1" si="10"/>
        <v>-4.4479527921197359E-2</v>
      </c>
      <c r="Y49" s="7">
        <v>112</v>
      </c>
      <c r="Z49" s="46"/>
    </row>
    <row r="50" spans="1:26" s="26" customFormat="1" x14ac:dyDescent="0.25">
      <c r="A50" s="26">
        <v>34</v>
      </c>
      <c r="B50" s="26">
        <v>633</v>
      </c>
      <c r="C50" s="26">
        <v>12579</v>
      </c>
      <c r="D50" s="26">
        <v>15213</v>
      </c>
      <c r="E50" s="26">
        <v>13939</v>
      </c>
      <c r="F50" s="26">
        <v>11338</v>
      </c>
      <c r="G50" s="27"/>
      <c r="H50" s="7"/>
      <c r="I50" s="28">
        <f t="shared" si="0"/>
        <v>-1360</v>
      </c>
      <c r="J50" s="27">
        <f t="shared" si="0"/>
        <v>3875</v>
      </c>
      <c r="K50" s="7"/>
      <c r="L50" s="28">
        <f t="shared" ca="1" si="1"/>
        <v>-1341.2191035202509</v>
      </c>
      <c r="M50" s="26">
        <f t="shared" ca="1" si="2"/>
        <v>3871.5102457779667</v>
      </c>
      <c r="N50" s="26">
        <f t="shared" ca="1" si="3"/>
        <v>0.32712906230267341</v>
      </c>
      <c r="O50" s="27">
        <f t="shared" ca="1" si="4"/>
        <v>0.94755030758959691</v>
      </c>
      <c r="P50" s="7"/>
      <c r="Q50" s="28">
        <f t="shared" ca="1" si="5"/>
        <v>0.33026213091980144</v>
      </c>
      <c r="R50" s="27">
        <f t="shared" ca="1" si="6"/>
        <v>191.28687041223452</v>
      </c>
      <c r="S50" s="7"/>
      <c r="T50" s="28">
        <f t="shared" si="7"/>
        <v>191.38499999999996</v>
      </c>
      <c r="U50" s="27">
        <f t="shared" si="8"/>
        <v>3.3402983889293467</v>
      </c>
      <c r="V50" s="7"/>
      <c r="W50" s="28">
        <f t="shared" ca="1" si="9"/>
        <v>-9.8129587765441784E-2</v>
      </c>
      <c r="X50" s="27">
        <f t="shared" ca="1" si="10"/>
        <v>0.11741970745543995</v>
      </c>
      <c r="Y50" s="7">
        <v>111</v>
      </c>
      <c r="Z50" s="46"/>
    </row>
    <row r="51" spans="1:26" s="26" customFormat="1" x14ac:dyDescent="0.25">
      <c r="A51" s="26">
        <v>35</v>
      </c>
      <c r="B51" s="26">
        <v>635</v>
      </c>
      <c r="C51" s="26">
        <v>12383</v>
      </c>
      <c r="D51" s="26">
        <v>15125</v>
      </c>
      <c r="E51" s="26">
        <v>14129</v>
      </c>
      <c r="F51" s="26">
        <v>11411</v>
      </c>
      <c r="G51" s="27"/>
      <c r="H51" s="7"/>
      <c r="I51" s="28">
        <f t="shared" si="0"/>
        <v>-1746</v>
      </c>
      <c r="J51" s="27">
        <f t="shared" si="0"/>
        <v>3714</v>
      </c>
      <c r="K51" s="7"/>
      <c r="L51" s="28">
        <f t="shared" ca="1" si="1"/>
        <v>-1727.2191035202509</v>
      </c>
      <c r="M51" s="26">
        <f t="shared" ca="1" si="2"/>
        <v>3710.5102457779667</v>
      </c>
      <c r="N51" s="26">
        <f t="shared" ca="1" si="3"/>
        <v>0.42127610935666387</v>
      </c>
      <c r="O51" s="27">
        <f t="shared" ca="1" si="4"/>
        <v>0.90814563348643706</v>
      </c>
      <c r="P51" s="7"/>
      <c r="Q51" s="28">
        <f t="shared" ca="1" si="5"/>
        <v>0.42427947503031904</v>
      </c>
      <c r="R51" s="27">
        <f t="shared" ca="1" si="6"/>
        <v>197.11288413479292</v>
      </c>
      <c r="S51" s="7"/>
      <c r="T51" s="28">
        <f t="shared" si="7"/>
        <v>197.09999999999997</v>
      </c>
      <c r="U51" s="27">
        <f t="shared" si="8"/>
        <v>3.4400439556808231</v>
      </c>
      <c r="V51" s="7"/>
      <c r="W51" s="28">
        <f t="shared" ca="1" si="9"/>
        <v>1.2884134792955138E-2</v>
      </c>
      <c r="X51" s="27">
        <f t="shared" ca="1" si="10"/>
        <v>2.5244265281514799E-2</v>
      </c>
      <c r="Y51" s="7">
        <v>110</v>
      </c>
      <c r="Z51" s="46"/>
    </row>
    <row r="52" spans="1:26" s="26" customFormat="1" x14ac:dyDescent="0.25">
      <c r="A52" s="26">
        <v>36</v>
      </c>
      <c r="B52" s="26">
        <v>606</v>
      </c>
      <c r="C52" s="26">
        <v>12211</v>
      </c>
      <c r="D52" s="26">
        <v>15035</v>
      </c>
      <c r="E52" s="26">
        <v>14301</v>
      </c>
      <c r="F52" s="26">
        <v>11503</v>
      </c>
      <c r="G52" s="27"/>
      <c r="H52" s="7"/>
      <c r="I52" s="28">
        <f t="shared" si="0"/>
        <v>-2090</v>
      </c>
      <c r="J52" s="27">
        <f t="shared" si="0"/>
        <v>3532</v>
      </c>
      <c r="K52" s="7"/>
      <c r="L52" s="28">
        <f t="shared" ca="1" si="1"/>
        <v>-2071.2191035202509</v>
      </c>
      <c r="M52" s="26">
        <f t="shared" ca="1" si="2"/>
        <v>3528.5102457779667</v>
      </c>
      <c r="N52" s="26">
        <f t="shared" ca="1" si="3"/>
        <v>0.50517917719752581</v>
      </c>
      <c r="O52" s="27">
        <f t="shared" ca="1" si="4"/>
        <v>0.86360121928286504</v>
      </c>
      <c r="P52" s="7"/>
      <c r="Q52" s="28">
        <f t="shared" ca="1" si="5"/>
        <v>0.50803579916671493</v>
      </c>
      <c r="R52" s="27">
        <f t="shared" ca="1" si="6"/>
        <v>202.53849608139308</v>
      </c>
      <c r="S52" s="7"/>
      <c r="T52" s="28">
        <f t="shared" si="7"/>
        <v>202.55399999999997</v>
      </c>
      <c r="U52" s="27">
        <f t="shared" si="8"/>
        <v>3.5352342130845935</v>
      </c>
      <c r="V52" s="7"/>
      <c r="W52" s="28">
        <f t="shared" ca="1" si="9"/>
        <v>-1.550391860689615E-2</v>
      </c>
      <c r="X52" s="27">
        <f t="shared" ca="1" si="10"/>
        <v>9.6798499898056889E-2</v>
      </c>
      <c r="Y52" s="7">
        <v>109</v>
      </c>
      <c r="Z52" s="46"/>
    </row>
    <row r="53" spans="1:26" s="26" customFormat="1" x14ac:dyDescent="0.25">
      <c r="A53" s="26">
        <v>37</v>
      </c>
      <c r="B53" s="26">
        <v>607</v>
      </c>
      <c r="C53" s="26">
        <v>12047</v>
      </c>
      <c r="D53" s="26">
        <v>14931</v>
      </c>
      <c r="E53" s="26">
        <v>14465</v>
      </c>
      <c r="F53" s="26">
        <v>11615</v>
      </c>
      <c r="G53" s="27"/>
      <c r="H53" s="7"/>
      <c r="I53" s="28">
        <f t="shared" si="0"/>
        <v>-2418</v>
      </c>
      <c r="J53" s="27">
        <f t="shared" si="0"/>
        <v>3316</v>
      </c>
      <c r="K53" s="7"/>
      <c r="L53" s="28">
        <f t="shared" ca="1" si="1"/>
        <v>-2399.2191035202509</v>
      </c>
      <c r="M53" s="26">
        <f t="shared" ca="1" si="2"/>
        <v>3312.5102457779667</v>
      </c>
      <c r="N53" s="26">
        <f t="shared" ca="1" si="3"/>
        <v>0.58517977676671973</v>
      </c>
      <c r="O53" s="27">
        <f t="shared" ca="1" si="4"/>
        <v>0.81073532110719715</v>
      </c>
      <c r="P53" s="7"/>
      <c r="Q53" s="28">
        <f t="shared" ca="1" si="5"/>
        <v>0.5878621344797974</v>
      </c>
      <c r="R53" s="27">
        <f t="shared" ca="1" si="6"/>
        <v>208.01699445516078</v>
      </c>
      <c r="S53" s="7"/>
      <c r="T53" s="28">
        <f t="shared" si="7"/>
        <v>208.01699999999997</v>
      </c>
      <c r="U53" s="27">
        <f t="shared" si="8"/>
        <v>3.6305815501210437</v>
      </c>
      <c r="V53" s="7"/>
      <c r="W53" s="28">
        <f t="shared" ca="1" si="9"/>
        <v>-5.544839183357908E-6</v>
      </c>
      <c r="X53" s="27">
        <f t="shared" ca="1" si="10"/>
        <v>3.4156158608368514E-2</v>
      </c>
      <c r="Y53" s="7">
        <v>108</v>
      </c>
      <c r="Z53" s="46"/>
    </row>
    <row r="54" spans="1:26" s="26" customFormat="1" x14ac:dyDescent="0.25">
      <c r="A54" s="26">
        <v>38</v>
      </c>
      <c r="B54" s="26">
        <v>627</v>
      </c>
      <c r="C54" s="26">
        <v>11891</v>
      </c>
      <c r="D54" s="26">
        <v>14800</v>
      </c>
      <c r="E54" s="26">
        <v>14625</v>
      </c>
      <c r="F54" s="26">
        <v>11742</v>
      </c>
      <c r="G54" s="27"/>
      <c r="H54" s="7"/>
      <c r="I54" s="28">
        <f t="shared" si="0"/>
        <v>-2734</v>
      </c>
      <c r="J54" s="27">
        <f t="shared" si="0"/>
        <v>3058</v>
      </c>
      <c r="K54" s="7"/>
      <c r="L54" s="28">
        <f t="shared" ca="1" si="1"/>
        <v>-2715.2191035202509</v>
      </c>
      <c r="M54" s="26">
        <f t="shared" ca="1" si="2"/>
        <v>3054.5102457779667</v>
      </c>
      <c r="N54" s="26">
        <f t="shared" ca="1" si="3"/>
        <v>0.66225352513216273</v>
      </c>
      <c r="O54" s="27">
        <f t="shared" ca="1" si="4"/>
        <v>0.747589942730705</v>
      </c>
      <c r="P54" s="7"/>
      <c r="Q54" s="28">
        <f t="shared" ca="1" si="5"/>
        <v>0.66472763295434345</v>
      </c>
      <c r="R54" s="27">
        <f t="shared" ca="1" si="6"/>
        <v>213.71346147042402</v>
      </c>
      <c r="S54" s="7"/>
      <c r="T54" s="28">
        <f t="shared" si="7"/>
        <v>213.65999999999997</v>
      </c>
      <c r="U54" s="27">
        <f t="shared" si="8"/>
        <v>3.7290704798110834</v>
      </c>
      <c r="V54" s="7"/>
      <c r="W54" s="28">
        <f t="shared" ca="1" si="9"/>
        <v>5.3461470424053914E-2</v>
      </c>
      <c r="X54" s="27">
        <f t="shared" ca="1" si="10"/>
        <v>5.0183228048325645E-2</v>
      </c>
      <c r="Y54" s="7">
        <v>107</v>
      </c>
      <c r="Z54" s="46"/>
    </row>
    <row r="55" spans="1:26" s="26" customFormat="1" x14ac:dyDescent="0.25">
      <c r="A55" s="26">
        <v>39</v>
      </c>
      <c r="B55" s="26">
        <v>632</v>
      </c>
      <c r="C55" s="26">
        <v>11741</v>
      </c>
      <c r="D55" s="26">
        <v>14659</v>
      </c>
      <c r="E55" s="26">
        <v>14773</v>
      </c>
      <c r="F55" s="26">
        <v>11889</v>
      </c>
      <c r="G55" s="27"/>
      <c r="H55" s="7"/>
      <c r="I55" s="28">
        <f t="shared" si="0"/>
        <v>-3032</v>
      </c>
      <c r="J55" s="27">
        <f t="shared" si="0"/>
        <v>2770</v>
      </c>
      <c r="K55" s="7"/>
      <c r="L55" s="28">
        <f t="shared" ca="1" si="1"/>
        <v>-3013.2191035202509</v>
      </c>
      <c r="M55" s="26">
        <f t="shared" ca="1" si="2"/>
        <v>2766.5102457779667</v>
      </c>
      <c r="N55" s="26">
        <f t="shared" ca="1" si="3"/>
        <v>0.73493699669197921</v>
      </c>
      <c r="O55" s="27">
        <f t="shared" ca="1" si="4"/>
        <v>0.67710207849648107</v>
      </c>
      <c r="P55" s="7"/>
      <c r="Q55" s="28">
        <f t="shared" ca="1" si="5"/>
        <v>0.73717856661318748</v>
      </c>
      <c r="R55" s="27">
        <f t="shared" ca="1" si="6"/>
        <v>219.50359716501112</v>
      </c>
      <c r="S55" s="7"/>
      <c r="T55" s="28">
        <f t="shared" si="7"/>
        <v>219.34799999999996</v>
      </c>
      <c r="U55" s="27">
        <f t="shared" si="8"/>
        <v>3.828344807664521</v>
      </c>
      <c r="V55" s="7"/>
      <c r="W55" s="28">
        <f t="shared" ca="1" si="9"/>
        <v>0.15559716501115872</v>
      </c>
      <c r="X55" s="27">
        <f t="shared" ca="1" si="10"/>
        <v>-1.4799081676528658E-3</v>
      </c>
      <c r="Y55" s="7">
        <v>106</v>
      </c>
      <c r="Z55" s="46"/>
    </row>
    <row r="56" spans="1:26" s="26" customFormat="1" x14ac:dyDescent="0.25">
      <c r="A56" s="26">
        <v>40</v>
      </c>
      <c r="B56" s="26">
        <v>616</v>
      </c>
      <c r="C56" s="26">
        <v>11609</v>
      </c>
      <c r="D56" s="26">
        <v>14507</v>
      </c>
      <c r="E56" s="26">
        <v>14897</v>
      </c>
      <c r="F56" s="26">
        <v>12038</v>
      </c>
      <c r="G56" s="27"/>
      <c r="H56" s="7"/>
      <c r="I56" s="28">
        <f t="shared" si="0"/>
        <v>-3288</v>
      </c>
      <c r="J56" s="27">
        <f t="shared" si="0"/>
        <v>2469</v>
      </c>
      <c r="K56" s="7"/>
      <c r="L56" s="28">
        <f t="shared" ca="1" si="1"/>
        <v>-3269.2191035202509</v>
      </c>
      <c r="M56" s="26">
        <f t="shared" ca="1" si="2"/>
        <v>2465.5102457779667</v>
      </c>
      <c r="N56" s="26">
        <f t="shared" ca="1" si="3"/>
        <v>0.7973764890386672</v>
      </c>
      <c r="O56" s="27">
        <f t="shared" ca="1" si="4"/>
        <v>0.60343247039057357</v>
      </c>
      <c r="P56" s="7"/>
      <c r="Q56" s="28">
        <f t="shared" ca="1" si="5"/>
        <v>0.79937495070811682</v>
      </c>
      <c r="R56" s="27">
        <f t="shared" ca="1" si="6"/>
        <v>225.02278290143613</v>
      </c>
      <c r="S56" s="7"/>
      <c r="T56" s="28">
        <f t="shared" si="7"/>
        <v>224.89199999999997</v>
      </c>
      <c r="U56" s="27">
        <f t="shared" si="8"/>
        <v>3.9251058613950867</v>
      </c>
      <c r="V56" s="7"/>
      <c r="W56" s="28">
        <f t="shared" ca="1" si="9"/>
        <v>0.130782901436163</v>
      </c>
      <c r="X56" s="27">
        <f t="shared" ca="1" si="10"/>
        <v>9.1172515079790628E-2</v>
      </c>
      <c r="Y56" s="7">
        <v>105</v>
      </c>
      <c r="Z56" s="46"/>
    </row>
    <row r="57" spans="1:26" s="26" customFormat="1" x14ac:dyDescent="0.25">
      <c r="A57" s="26">
        <v>41</v>
      </c>
      <c r="B57" s="26">
        <v>634</v>
      </c>
      <c r="C57" s="26">
        <v>11497</v>
      </c>
      <c r="D57" s="26">
        <v>14335</v>
      </c>
      <c r="E57" s="26">
        <v>15013</v>
      </c>
      <c r="F57" s="26">
        <v>12207</v>
      </c>
      <c r="G57" s="27"/>
      <c r="H57" s="7"/>
      <c r="I57" s="28">
        <f t="shared" si="0"/>
        <v>-3516</v>
      </c>
      <c r="J57" s="27">
        <f t="shared" si="0"/>
        <v>2128</v>
      </c>
      <c r="K57" s="7"/>
      <c r="L57" s="28">
        <f t="shared" ca="1" si="1"/>
        <v>-3497.2191035202509</v>
      </c>
      <c r="M57" s="26">
        <f t="shared" ca="1" si="2"/>
        <v>2124.5102457779667</v>
      </c>
      <c r="N57" s="26">
        <f t="shared" ca="1" si="3"/>
        <v>0.85298666190993611</v>
      </c>
      <c r="O57" s="27">
        <f t="shared" ca="1" si="4"/>
        <v>0.5199728811410238</v>
      </c>
      <c r="P57" s="7"/>
      <c r="Q57" s="28">
        <f t="shared" ca="1" si="5"/>
        <v>0.85470962598712619</v>
      </c>
      <c r="R57" s="27">
        <f t="shared" ca="1" si="6"/>
        <v>230.75647876709058</v>
      </c>
      <c r="S57" s="7"/>
      <c r="T57" s="28">
        <f t="shared" si="7"/>
        <v>230.59799999999996</v>
      </c>
      <c r="U57" s="27">
        <f t="shared" si="8"/>
        <v>4.0246943485138829</v>
      </c>
      <c r="V57" s="7"/>
      <c r="W57" s="28">
        <f t="shared" ca="1" si="9"/>
        <v>0.15847876709062803</v>
      </c>
      <c r="X57" s="27">
        <f t="shared" ca="1" si="10"/>
        <v>6.9279202624329628E-2</v>
      </c>
      <c r="Y57" s="7">
        <v>104</v>
      </c>
      <c r="Z57" s="46"/>
    </row>
    <row r="58" spans="1:26" s="26" customFormat="1" x14ac:dyDescent="0.25">
      <c r="A58" s="26">
        <v>42</v>
      </c>
      <c r="B58" s="26">
        <v>641</v>
      </c>
      <c r="C58" s="26">
        <v>11389</v>
      </c>
      <c r="D58" s="26">
        <v>14148</v>
      </c>
      <c r="E58" s="26">
        <v>15102</v>
      </c>
      <c r="F58" s="26">
        <v>12382</v>
      </c>
      <c r="G58" s="27"/>
      <c r="H58" s="7"/>
      <c r="I58" s="28">
        <f t="shared" si="0"/>
        <v>-3713</v>
      </c>
      <c r="J58" s="27">
        <f t="shared" si="0"/>
        <v>1766</v>
      </c>
      <c r="K58" s="7"/>
      <c r="L58" s="28">
        <f t="shared" ca="1" si="1"/>
        <v>-3694.2191035202509</v>
      </c>
      <c r="M58" s="26">
        <f t="shared" ca="1" si="2"/>
        <v>1762.5102457779667</v>
      </c>
      <c r="N58" s="26">
        <f t="shared" ca="1" si="3"/>
        <v>0.90103580250484838</v>
      </c>
      <c r="O58" s="27">
        <f t="shared" ca="1" si="4"/>
        <v>0.43137355179106185</v>
      </c>
      <c r="P58" s="7"/>
      <c r="Q58" s="28">
        <f t="shared" ca="1" si="5"/>
        <v>0.90246624287821942</v>
      </c>
      <c r="R58" s="27">
        <f t="shared" ca="1" si="6"/>
        <v>236.52369694679169</v>
      </c>
      <c r="S58" s="7"/>
      <c r="T58" s="28">
        <f t="shared" si="7"/>
        <v>236.36699999999996</v>
      </c>
      <c r="U58" s="27">
        <f t="shared" si="8"/>
        <v>4.1253823930614359</v>
      </c>
      <c r="V58" s="7"/>
      <c r="W58" s="28">
        <f t="shared" ca="1" si="9"/>
        <v>0.15669694679172608</v>
      </c>
      <c r="X58" s="27">
        <f t="shared" ca="1" si="10"/>
        <v>8.2829282671639248E-2</v>
      </c>
      <c r="Y58" s="7">
        <v>103</v>
      </c>
      <c r="Z58" s="46"/>
    </row>
    <row r="59" spans="1:26" s="26" customFormat="1" x14ac:dyDescent="0.25">
      <c r="A59" s="26">
        <v>43</v>
      </c>
      <c r="B59" s="26">
        <v>626</v>
      </c>
      <c r="C59" s="26">
        <v>11317</v>
      </c>
      <c r="D59" s="26">
        <v>13976</v>
      </c>
      <c r="E59" s="26">
        <v>15196</v>
      </c>
      <c r="F59" s="26">
        <v>12578</v>
      </c>
      <c r="G59" s="27"/>
      <c r="H59" s="7"/>
      <c r="I59" s="28">
        <f t="shared" si="0"/>
        <v>-3879</v>
      </c>
      <c r="J59" s="27">
        <f t="shared" si="0"/>
        <v>1398</v>
      </c>
      <c r="K59" s="7"/>
      <c r="L59" s="28">
        <f t="shared" ca="1" si="1"/>
        <v>-3860.2191035202509</v>
      </c>
      <c r="M59" s="26">
        <f t="shared" ca="1" si="2"/>
        <v>1394.5102457779667</v>
      </c>
      <c r="N59" s="26">
        <f t="shared" ca="1" si="3"/>
        <v>0.94152391082340381</v>
      </c>
      <c r="O59" s="27">
        <f t="shared" ca="1" si="4"/>
        <v>0.34130572526955361</v>
      </c>
      <c r="P59" s="7"/>
      <c r="Q59" s="28">
        <f t="shared" ca="1" si="5"/>
        <v>0.94265693340053369</v>
      </c>
      <c r="R59" s="27">
        <f t="shared" ca="1" si="6"/>
        <v>242.16753133666532</v>
      </c>
      <c r="S59" s="7"/>
      <c r="T59" s="28">
        <f t="shared" si="7"/>
        <v>242.00099999999995</v>
      </c>
      <c r="U59" s="27">
        <f t="shared" si="8"/>
        <v>4.2237142431187964</v>
      </c>
      <c r="V59" s="7"/>
      <c r="W59" s="28">
        <f t="shared" ca="1" si="9"/>
        <v>0.16653133666537201</v>
      </c>
      <c r="X59" s="27">
        <f t="shared" ca="1" si="10"/>
        <v>7.1367667101753796E-3</v>
      </c>
      <c r="Y59" s="7">
        <v>102</v>
      </c>
      <c r="Z59" s="46"/>
    </row>
    <row r="60" spans="1:26" s="26" customFormat="1" x14ac:dyDescent="0.25">
      <c r="A60" s="26">
        <v>44</v>
      </c>
      <c r="B60" s="26">
        <v>625</v>
      </c>
      <c r="C60" s="26">
        <v>11253</v>
      </c>
      <c r="D60" s="26">
        <v>13775</v>
      </c>
      <c r="E60" s="26">
        <v>15248</v>
      </c>
      <c r="F60" s="26">
        <v>12765</v>
      </c>
      <c r="G60" s="27"/>
      <c r="H60" s="7"/>
      <c r="I60" s="28">
        <f t="shared" si="0"/>
        <v>-3995</v>
      </c>
      <c r="J60" s="27">
        <f t="shared" si="0"/>
        <v>1010</v>
      </c>
      <c r="K60" s="7"/>
      <c r="L60" s="28">
        <f t="shared" ca="1" si="1"/>
        <v>-3976.2191035202509</v>
      </c>
      <c r="M60" s="26">
        <f t="shared" ca="1" si="2"/>
        <v>1006.5102457779666</v>
      </c>
      <c r="N60" s="26">
        <f t="shared" ca="1" si="3"/>
        <v>0.96981680579299678</v>
      </c>
      <c r="O60" s="27">
        <f t="shared" ca="1" si="4"/>
        <v>0.24634290817622426</v>
      </c>
      <c r="P60" s="7"/>
      <c r="Q60" s="28">
        <f t="shared" ca="1" si="5"/>
        <v>0.97063616796003471</v>
      </c>
      <c r="R60" s="27">
        <f t="shared" ca="1" si="6"/>
        <v>247.83049819609369</v>
      </c>
      <c r="S60" s="7"/>
      <c r="T60" s="28">
        <f t="shared" si="7"/>
        <v>247.62599999999995</v>
      </c>
      <c r="U60" s="27">
        <f t="shared" si="8"/>
        <v>4.321889013543478</v>
      </c>
      <c r="V60" s="7"/>
      <c r="W60" s="28">
        <f t="shared" ca="1" si="9"/>
        <v>0.20449819609373776</v>
      </c>
      <c r="X60" s="27">
        <f t="shared" ca="1" si="10"/>
        <v>-2.129150378078748E-2</v>
      </c>
      <c r="Y60" s="7">
        <v>101</v>
      </c>
      <c r="Z60" s="46"/>
    </row>
    <row r="61" spans="1:26" s="26" customFormat="1" x14ac:dyDescent="0.25">
      <c r="A61" s="26">
        <v>45</v>
      </c>
      <c r="B61" s="26">
        <v>603</v>
      </c>
      <c r="C61" s="26">
        <v>11214</v>
      </c>
      <c r="D61" s="26">
        <v>13589</v>
      </c>
      <c r="E61" s="26">
        <v>15286</v>
      </c>
      <c r="F61" s="26">
        <v>12954</v>
      </c>
      <c r="G61" s="27"/>
      <c r="H61" s="7"/>
      <c r="I61" s="28">
        <f t="shared" si="0"/>
        <v>-4072</v>
      </c>
      <c r="J61" s="27">
        <f t="shared" si="0"/>
        <v>635</v>
      </c>
      <c r="K61" s="7"/>
      <c r="L61" s="28">
        <f t="shared" ca="1" si="1"/>
        <v>-4053.2191035202509</v>
      </c>
      <c r="M61" s="26">
        <f t="shared" ca="1" si="2"/>
        <v>631.51024577796659</v>
      </c>
      <c r="N61" s="26">
        <f t="shared" ca="1" si="3"/>
        <v>0.98859743435039904</v>
      </c>
      <c r="O61" s="27">
        <f t="shared" ca="1" si="4"/>
        <v>0.15456183495457862</v>
      </c>
      <c r="P61" s="7"/>
      <c r="Q61" s="28">
        <f t="shared" ca="1" si="5"/>
        <v>0.98911359858503067</v>
      </c>
      <c r="R61" s="27">
        <f t="shared" ca="1" si="6"/>
        <v>253.18983708315579</v>
      </c>
      <c r="S61" s="7"/>
      <c r="T61" s="28">
        <f t="shared" si="7"/>
        <v>253.05299999999994</v>
      </c>
      <c r="U61" s="27">
        <f t="shared" si="8"/>
        <v>4.4166080320492096</v>
      </c>
      <c r="V61" s="7"/>
      <c r="W61" s="28">
        <f t="shared" ca="1" si="9"/>
        <v>0.13683708315585363</v>
      </c>
      <c r="X61" s="27">
        <f t="shared" ca="1" si="10"/>
        <v>5.4534629678073543E-3</v>
      </c>
      <c r="Y61" s="7">
        <v>100</v>
      </c>
      <c r="Z61" s="46"/>
    </row>
    <row r="62" spans="1:26" s="26" customFormat="1" x14ac:dyDescent="0.25">
      <c r="A62" s="26">
        <v>46</v>
      </c>
      <c r="B62" s="26">
        <v>616</v>
      </c>
      <c r="C62" s="26">
        <v>11194</v>
      </c>
      <c r="D62" s="26">
        <v>13397</v>
      </c>
      <c r="E62" s="26">
        <v>15314</v>
      </c>
      <c r="F62" s="26">
        <v>13150</v>
      </c>
      <c r="G62" s="27"/>
      <c r="H62" s="7"/>
      <c r="I62" s="28">
        <f t="shared" si="0"/>
        <v>-4120</v>
      </c>
      <c r="J62" s="27">
        <f t="shared" si="0"/>
        <v>247</v>
      </c>
      <c r="K62" s="7"/>
      <c r="L62" s="28">
        <f t="shared" ca="1" si="1"/>
        <v>-4101.2191035202513</v>
      </c>
      <c r="M62" s="26">
        <f t="shared" ca="1" si="2"/>
        <v>243.51024577796662</v>
      </c>
      <c r="N62" s="26">
        <f t="shared" ca="1" si="3"/>
        <v>1.0003048391654032</v>
      </c>
      <c r="O62" s="27">
        <f t="shared" ca="1" si="4"/>
        <v>5.9599017861249277E-2</v>
      </c>
      <c r="P62" s="7"/>
      <c r="Q62" s="28">
        <f t="shared" ca="1" si="5"/>
        <v>1.0005072524298091</v>
      </c>
      <c r="R62" s="27">
        <f t="shared" ca="1" si="6"/>
        <v>258.66220951459786</v>
      </c>
      <c r="S62" s="7"/>
      <c r="T62" s="28">
        <f t="shared" si="7"/>
        <v>258.59699999999992</v>
      </c>
      <c r="U62" s="27">
        <f t="shared" si="8"/>
        <v>4.5133690857797752</v>
      </c>
      <c r="V62" s="7"/>
      <c r="W62" s="28">
        <f t="shared" ca="1" si="9"/>
        <v>6.5209514597938778E-2</v>
      </c>
      <c r="X62" s="27">
        <f t="shared" ca="1" si="10"/>
        <v>6.270043175425144E-2</v>
      </c>
      <c r="Y62" s="7">
        <v>99</v>
      </c>
      <c r="Z62" s="46"/>
    </row>
    <row r="63" spans="1:26" s="26" customFormat="1" x14ac:dyDescent="0.25">
      <c r="A63" s="26">
        <v>47</v>
      </c>
      <c r="B63" s="26">
        <v>635</v>
      </c>
      <c r="C63" s="26">
        <v>11179</v>
      </c>
      <c r="D63" s="26">
        <v>13183</v>
      </c>
      <c r="E63" s="26">
        <v>15303</v>
      </c>
      <c r="F63" s="26">
        <v>13344</v>
      </c>
      <c r="G63" s="27"/>
      <c r="H63" s="7"/>
      <c r="I63" s="28">
        <f t="shared" si="0"/>
        <v>-4124</v>
      </c>
      <c r="J63" s="27">
        <f t="shared" si="0"/>
        <v>-161</v>
      </c>
      <c r="K63" s="7"/>
      <c r="L63" s="28">
        <f t="shared" ca="1" si="1"/>
        <v>-4105.2191035202513</v>
      </c>
      <c r="M63" s="26">
        <f t="shared" ca="1" si="2"/>
        <v>-164.48975422203338</v>
      </c>
      <c r="N63" s="26">
        <f t="shared" ca="1" si="3"/>
        <v>1.0012804562333202</v>
      </c>
      <c r="O63" s="27">
        <f t="shared" ca="1" si="4"/>
        <v>-4.0258789803901171E-2</v>
      </c>
      <c r="P63" s="7"/>
      <c r="Q63" s="28">
        <f t="shared" ca="1" si="5"/>
        <v>1.0011528839042492</v>
      </c>
      <c r="R63" s="27">
        <f t="shared" ca="1" si="6"/>
        <v>264.3739838209965</v>
      </c>
      <c r="S63" s="7"/>
      <c r="T63" s="28">
        <f t="shared" si="7"/>
        <v>264.3119999999999</v>
      </c>
      <c r="U63" s="27">
        <f t="shared" si="8"/>
        <v>4.6131146525312507</v>
      </c>
      <c r="V63" s="7"/>
      <c r="W63" s="28">
        <f t="shared" ca="1" si="9"/>
        <v>6.1983820996601935E-2</v>
      </c>
      <c r="X63" s="27">
        <f t="shared" ca="1" si="10"/>
        <v>2.326082397320306E-2</v>
      </c>
      <c r="Y63" s="7">
        <v>98</v>
      </c>
      <c r="Z63" s="46"/>
    </row>
    <row r="64" spans="1:26" s="26" customFormat="1" x14ac:dyDescent="0.25">
      <c r="A64" s="26">
        <v>48</v>
      </c>
      <c r="B64" s="26">
        <v>628</v>
      </c>
      <c r="C64" s="26">
        <v>11203</v>
      </c>
      <c r="D64" s="26">
        <v>12986</v>
      </c>
      <c r="E64" s="26">
        <v>15290</v>
      </c>
      <c r="F64" s="26">
        <v>13544</v>
      </c>
      <c r="G64" s="27"/>
      <c r="H64" s="7"/>
      <c r="I64" s="28">
        <f t="shared" si="0"/>
        <v>-4087</v>
      </c>
      <c r="J64" s="27">
        <f t="shared" si="0"/>
        <v>-558</v>
      </c>
      <c r="K64" s="7"/>
      <c r="L64" s="28">
        <f t="shared" ca="1" si="1"/>
        <v>-4068.2191035202509</v>
      </c>
      <c r="M64" s="26">
        <f t="shared" ca="1" si="2"/>
        <v>-561.48975422203341</v>
      </c>
      <c r="N64" s="26">
        <f t="shared" ca="1" si="3"/>
        <v>0.99225599835508782</v>
      </c>
      <c r="O64" s="27">
        <f t="shared" ca="1" si="4"/>
        <v>-0.13742435265455002</v>
      </c>
      <c r="P64" s="7"/>
      <c r="Q64" s="28">
        <f t="shared" ca="1" si="5"/>
        <v>0.99180728264414075</v>
      </c>
      <c r="R64" s="27">
        <f t="shared" ca="1" si="6"/>
        <v>269.95987023679766</v>
      </c>
      <c r="S64" s="7"/>
      <c r="T64" s="28">
        <f t="shared" si="7"/>
        <v>269.96399999999988</v>
      </c>
      <c r="U64" s="27">
        <f t="shared" si="8"/>
        <v>4.7117606618539698</v>
      </c>
      <c r="V64" s="7"/>
      <c r="W64" s="28">
        <f t="shared" ca="1" si="9"/>
        <v>-4.1297632022292419E-3</v>
      </c>
      <c r="X64" s="27">
        <f t="shared" ca="1" si="10"/>
        <v>3.8829066510118082E-2</v>
      </c>
      <c r="Y64" s="7">
        <v>97</v>
      </c>
      <c r="Z64" s="46"/>
    </row>
    <row r="65" spans="1:26" s="26" customFormat="1" x14ac:dyDescent="0.25">
      <c r="A65" s="26">
        <v>49</v>
      </c>
      <c r="B65" s="26">
        <v>633</v>
      </c>
      <c r="C65" s="26">
        <v>11246</v>
      </c>
      <c r="D65" s="26">
        <v>12795</v>
      </c>
      <c r="E65" s="26">
        <v>15259</v>
      </c>
      <c r="F65" s="26">
        <v>13751</v>
      </c>
      <c r="G65" s="27"/>
      <c r="H65" s="7"/>
      <c r="I65" s="28">
        <f t="shared" si="0"/>
        <v>-4013</v>
      </c>
      <c r="J65" s="27">
        <f t="shared" si="0"/>
        <v>-956</v>
      </c>
      <c r="K65" s="7"/>
      <c r="L65" s="28">
        <f t="shared" ca="1" si="1"/>
        <v>-3994.2191035202509</v>
      </c>
      <c r="M65" s="26">
        <f t="shared" ca="1" si="2"/>
        <v>-959.48975422203341</v>
      </c>
      <c r="N65" s="26">
        <f t="shared" ca="1" si="3"/>
        <v>0.97420708259862332</v>
      </c>
      <c r="O65" s="27">
        <f t="shared" ca="1" si="4"/>
        <v>-0.23483466503378991</v>
      </c>
      <c r="P65" s="7"/>
      <c r="Q65" s="28">
        <f t="shared" ca="1" si="5"/>
        <v>0.97343636542915724</v>
      </c>
      <c r="R65" s="27">
        <f t="shared" ca="1" si="6"/>
        <v>275.63427369458293</v>
      </c>
      <c r="S65" s="7"/>
      <c r="T65" s="28">
        <f t="shared" si="7"/>
        <v>275.66099999999989</v>
      </c>
      <c r="U65" s="27">
        <f t="shared" si="8"/>
        <v>4.8111920693400867</v>
      </c>
      <c r="V65" s="7"/>
      <c r="W65" s="28">
        <f t="shared" ca="1" si="9"/>
        <v>-2.672630541695753E-2</v>
      </c>
      <c r="X65" s="27">
        <f t="shared" ca="1" si="10"/>
        <v>-8.1268522619666328E-3</v>
      </c>
      <c r="Y65" s="7">
        <v>96</v>
      </c>
      <c r="Z65" s="46"/>
    </row>
    <row r="66" spans="1:26" s="26" customFormat="1" x14ac:dyDescent="0.25">
      <c r="A66" s="26">
        <v>50</v>
      </c>
      <c r="B66" s="26">
        <v>638</v>
      </c>
      <c r="C66" s="26">
        <v>11295</v>
      </c>
      <c r="D66" s="26">
        <v>12589</v>
      </c>
      <c r="E66" s="26">
        <v>15189</v>
      </c>
      <c r="F66" s="26">
        <v>13936</v>
      </c>
      <c r="G66" s="27"/>
      <c r="H66" s="7"/>
      <c r="I66" s="28">
        <f t="shared" si="0"/>
        <v>-3894</v>
      </c>
      <c r="J66" s="27">
        <f t="shared" si="0"/>
        <v>-1347</v>
      </c>
      <c r="K66" s="7"/>
      <c r="L66" s="28">
        <f t="shared" ca="1" si="1"/>
        <v>-3875.2191035202509</v>
      </c>
      <c r="M66" s="26">
        <f t="shared" ca="1" si="2"/>
        <v>-1350.4897542220333</v>
      </c>
      <c r="N66" s="26">
        <f t="shared" ca="1" si="3"/>
        <v>0.94518247482809259</v>
      </c>
      <c r="O66" s="27">
        <f t="shared" ca="1" si="4"/>
        <v>-0.33053173071289238</v>
      </c>
      <c r="P66" s="7"/>
      <c r="Q66" s="28">
        <f t="shared" ca="1" si="5"/>
        <v>0.9440953578795378</v>
      </c>
      <c r="R66" s="27">
        <f t="shared" ca="1" si="6"/>
        <v>281.36658569418523</v>
      </c>
      <c r="S66" s="7"/>
      <c r="T66" s="28">
        <f t="shared" si="7"/>
        <v>281.40299999999991</v>
      </c>
      <c r="U66" s="27">
        <f t="shared" si="8"/>
        <v>4.9114088749896014</v>
      </c>
      <c r="V66" s="7"/>
      <c r="W66" s="28">
        <f t="shared" ca="1" si="9"/>
        <v>-3.6414305814673753E-2</v>
      </c>
      <c r="X66" s="27">
        <f t="shared" ca="1" si="10"/>
        <v>-4.8916922340367819E-2</v>
      </c>
      <c r="Y66" s="7">
        <v>95</v>
      </c>
      <c r="Z66" s="46"/>
    </row>
    <row r="67" spans="1:26" s="26" customFormat="1" x14ac:dyDescent="0.25">
      <c r="A67" s="26">
        <v>51</v>
      </c>
      <c r="B67" s="26">
        <v>625</v>
      </c>
      <c r="C67" s="26">
        <v>11377</v>
      </c>
      <c r="D67" s="26">
        <v>12408</v>
      </c>
      <c r="E67" s="26">
        <v>15119</v>
      </c>
      <c r="F67" s="26">
        <v>14123</v>
      </c>
      <c r="G67" s="27"/>
      <c r="H67" s="7"/>
      <c r="I67" s="28">
        <f t="shared" si="0"/>
        <v>-3742</v>
      </c>
      <c r="J67" s="27">
        <f t="shared" si="0"/>
        <v>-1715</v>
      </c>
      <c r="K67" s="7"/>
      <c r="L67" s="28">
        <f t="shared" ca="1" si="1"/>
        <v>-3723.2191035202509</v>
      </c>
      <c r="M67" s="26">
        <f t="shared" ca="1" si="2"/>
        <v>-1718.4897542220333</v>
      </c>
      <c r="N67" s="26">
        <f t="shared" ca="1" si="3"/>
        <v>0.90810902624724654</v>
      </c>
      <c r="O67" s="27">
        <f t="shared" ca="1" si="4"/>
        <v>-0.42059955723440068</v>
      </c>
      <c r="P67" s="7"/>
      <c r="Q67" s="28">
        <f t="shared" ca="1" si="5"/>
        <v>0.9067240680006472</v>
      </c>
      <c r="R67" s="27">
        <f t="shared" ca="1" si="6"/>
        <v>286.95626102611561</v>
      </c>
      <c r="S67" s="7"/>
      <c r="T67" s="28">
        <f t="shared" si="7"/>
        <v>287.02799999999991</v>
      </c>
      <c r="U67" s="27">
        <f t="shared" si="8"/>
        <v>5.0095836454142821</v>
      </c>
      <c r="V67" s="7"/>
      <c r="W67" s="28">
        <f t="shared" ca="1" si="9"/>
        <v>-7.1738973884293955E-2</v>
      </c>
      <c r="X67" s="27">
        <f t="shared" ca="1" si="10"/>
        <v>-2.0948769130200162E-3</v>
      </c>
      <c r="Y67" s="7">
        <v>94</v>
      </c>
      <c r="Z67" s="46"/>
    </row>
    <row r="68" spans="1:26" s="26" customFormat="1" x14ac:dyDescent="0.25">
      <c r="A68" s="26">
        <v>52</v>
      </c>
      <c r="B68" s="26">
        <v>621</v>
      </c>
      <c r="C68" s="26">
        <v>11470</v>
      </c>
      <c r="D68" s="26">
        <v>12239</v>
      </c>
      <c r="E68" s="26">
        <v>15030</v>
      </c>
      <c r="F68" s="26">
        <v>14305</v>
      </c>
      <c r="G68" s="27"/>
      <c r="H68" s="7"/>
      <c r="I68" s="28">
        <f t="shared" si="0"/>
        <v>-3560</v>
      </c>
      <c r="J68" s="27">
        <f t="shared" si="0"/>
        <v>-2066</v>
      </c>
      <c r="K68" s="7"/>
      <c r="L68" s="28">
        <f t="shared" ca="1" si="1"/>
        <v>-3541.2191035202509</v>
      </c>
      <c r="M68" s="26">
        <f t="shared" ca="1" si="2"/>
        <v>-2069.4897542220333</v>
      </c>
      <c r="N68" s="26">
        <f t="shared" ca="1" si="3"/>
        <v>0.86371844965702316</v>
      </c>
      <c r="O68" s="27">
        <f t="shared" ca="1" si="4"/>
        <v>-0.50650664176986093</v>
      </c>
      <c r="P68" s="7"/>
      <c r="Q68" s="28">
        <f t="shared" ca="1" si="5"/>
        <v>0.862049359781068</v>
      </c>
      <c r="R68" s="27">
        <f t="shared" ca="1" si="6"/>
        <v>292.50805879559516</v>
      </c>
      <c r="S68" s="7"/>
      <c r="T68" s="28">
        <f t="shared" si="7"/>
        <v>292.6169999999999</v>
      </c>
      <c r="U68" s="27">
        <f t="shared" si="8"/>
        <v>5.1071300973082456</v>
      </c>
      <c r="V68" s="7"/>
      <c r="W68" s="28">
        <f t="shared" ca="1" si="9"/>
        <v>-0.10894120440474353</v>
      </c>
      <c r="X68" s="27">
        <f t="shared" ca="1" si="10"/>
        <v>6.7749709829229232E-2</v>
      </c>
      <c r="Y68" s="7">
        <v>93</v>
      </c>
      <c r="Z68" s="46"/>
    </row>
    <row r="69" spans="1:26" s="26" customFormat="1" x14ac:dyDescent="0.25">
      <c r="A69" s="26">
        <v>53</v>
      </c>
      <c r="B69" s="26">
        <v>614</v>
      </c>
      <c r="C69" s="26">
        <v>11570</v>
      </c>
      <c r="D69" s="26">
        <v>12062</v>
      </c>
      <c r="E69" s="26">
        <v>14911</v>
      </c>
      <c r="F69" s="26">
        <v>14456</v>
      </c>
      <c r="G69" s="27"/>
      <c r="H69" s="7"/>
      <c r="I69" s="28">
        <f t="shared" si="0"/>
        <v>-3341</v>
      </c>
      <c r="J69" s="27">
        <f t="shared" si="0"/>
        <v>-2394</v>
      </c>
      <c r="K69" s="7"/>
      <c r="L69" s="28">
        <f t="shared" ca="1" si="1"/>
        <v>-3322.2191035202509</v>
      </c>
      <c r="M69" s="26">
        <f t="shared" ca="1" si="2"/>
        <v>-2397.4897542220333</v>
      </c>
      <c r="N69" s="26">
        <f t="shared" ca="1" si="3"/>
        <v>0.81030341518856741</v>
      </c>
      <c r="O69" s="27">
        <f t="shared" ca="1" si="4"/>
        <v>-0.58678448714772702</v>
      </c>
      <c r="P69" s="7"/>
      <c r="Q69" s="28">
        <f t="shared" ca="1" si="5"/>
        <v>0.80836874683723392</v>
      </c>
      <c r="R69" s="27">
        <f t="shared" ca="1" si="6"/>
        <v>298.04663735938664</v>
      </c>
      <c r="S69" s="7"/>
      <c r="T69" s="28">
        <f t="shared" si="7"/>
        <v>298.14299999999992</v>
      </c>
      <c r="U69" s="27">
        <f t="shared" si="8"/>
        <v>5.2035769917734527</v>
      </c>
      <c r="V69" s="7"/>
      <c r="W69" s="28">
        <f t="shared" ca="1" si="9"/>
        <v>-9.6362640613278927E-2</v>
      </c>
      <c r="X69" s="27">
        <f t="shared" ca="1" si="10"/>
        <v>9.8696198402194568E-2</v>
      </c>
      <c r="Y69" s="7">
        <v>92</v>
      </c>
      <c r="Z69" s="46"/>
    </row>
    <row r="70" spans="1:26" s="26" customFormat="1" x14ac:dyDescent="0.25">
      <c r="A70" s="26">
        <v>54</v>
      </c>
      <c r="B70" s="26">
        <v>620</v>
      </c>
      <c r="C70" s="26">
        <v>11707</v>
      </c>
      <c r="D70" s="26">
        <v>11914</v>
      </c>
      <c r="E70" s="26">
        <v>14795</v>
      </c>
      <c r="F70" s="26">
        <v>14624</v>
      </c>
      <c r="G70" s="27"/>
      <c r="H70" s="7"/>
      <c r="I70" s="28">
        <f t="shared" si="0"/>
        <v>-3088</v>
      </c>
      <c r="J70" s="27">
        <f t="shared" si="0"/>
        <v>-2710</v>
      </c>
      <c r="K70" s="7"/>
      <c r="L70" s="28">
        <f t="shared" ca="1" si="1"/>
        <v>-3069.2191035202509</v>
      </c>
      <c r="M70" s="26">
        <f t="shared" ca="1" si="2"/>
        <v>-2713.4897542220333</v>
      </c>
      <c r="N70" s="26">
        <f t="shared" ca="1" si="3"/>
        <v>0.74859563564281717</v>
      </c>
      <c r="O70" s="27">
        <f t="shared" ca="1" si="4"/>
        <v>-0.66412533818250041</v>
      </c>
      <c r="P70" s="7"/>
      <c r="Q70" s="28">
        <f t="shared" ca="1" si="5"/>
        <v>0.74640504915134831</v>
      </c>
      <c r="R70" s="27">
        <f t="shared" ca="1" si="6"/>
        <v>303.73280118877915</v>
      </c>
      <c r="S70" s="7"/>
      <c r="T70" s="28">
        <f t="shared" si="7"/>
        <v>303.7229999999999</v>
      </c>
      <c r="U70" s="27">
        <f t="shared" si="8"/>
        <v>5.3009663640347355</v>
      </c>
      <c r="V70" s="7"/>
      <c r="W70" s="28">
        <f t="shared" ca="1" si="9"/>
        <v>9.8011887792495145E-3</v>
      </c>
      <c r="X70" s="27">
        <f t="shared" ca="1" si="10"/>
        <v>-8.1404308538481018E-2</v>
      </c>
      <c r="Y70" s="7">
        <v>91</v>
      </c>
      <c r="Z70" s="46"/>
    </row>
    <row r="71" spans="1:26" s="26" customFormat="1" x14ac:dyDescent="0.25">
      <c r="A71" s="26">
        <v>55</v>
      </c>
      <c r="B71" s="26">
        <v>632</v>
      </c>
      <c r="C71" s="26">
        <v>11846</v>
      </c>
      <c r="D71" s="26">
        <v>11771</v>
      </c>
      <c r="E71" s="26">
        <v>14655</v>
      </c>
      <c r="F71" s="26">
        <v>14768</v>
      </c>
      <c r="G71" s="27"/>
      <c r="H71" s="7"/>
      <c r="I71" s="28">
        <f t="shared" si="0"/>
        <v>-2809</v>
      </c>
      <c r="J71" s="27">
        <f t="shared" si="0"/>
        <v>-2997</v>
      </c>
      <c r="K71" s="7"/>
      <c r="L71" s="28">
        <f t="shared" ca="1" si="1"/>
        <v>-2790.2191035202509</v>
      </c>
      <c r="M71" s="26">
        <f t="shared" ca="1" si="2"/>
        <v>-3000.4897542220333</v>
      </c>
      <c r="N71" s="26">
        <f t="shared" ca="1" si="3"/>
        <v>0.68054634515560652</v>
      </c>
      <c r="O71" s="27">
        <f t="shared" ca="1" si="4"/>
        <v>-0.73436845288813324</v>
      </c>
      <c r="P71" s="7"/>
      <c r="Q71" s="28">
        <f t="shared" ca="1" si="5"/>
        <v>0.67812326113506805</v>
      </c>
      <c r="R71" s="27">
        <f t="shared" ca="1" si="6"/>
        <v>309.351525965733</v>
      </c>
      <c r="S71" s="7"/>
      <c r="T71" s="28">
        <f t="shared" si="7"/>
        <v>309.41099999999989</v>
      </c>
      <c r="U71" s="27">
        <f t="shared" si="8"/>
        <v>5.4002406918881727</v>
      </c>
      <c r="V71" s="7"/>
      <c r="W71" s="28">
        <f t="shared" ca="1" si="9"/>
        <v>-5.9474034266884246E-2</v>
      </c>
      <c r="X71" s="27">
        <f t="shared" ca="1" si="10"/>
        <v>-7.5080501209754402E-3</v>
      </c>
      <c r="Y71" s="7">
        <v>90</v>
      </c>
      <c r="Z71" s="46"/>
    </row>
    <row r="72" spans="1:26" s="26" customFormat="1" x14ac:dyDescent="0.25">
      <c r="A72" s="26">
        <v>56</v>
      </c>
      <c r="B72" s="26">
        <v>627</v>
      </c>
      <c r="C72" s="26">
        <v>11998</v>
      </c>
      <c r="D72" s="26">
        <v>11641</v>
      </c>
      <c r="E72" s="26">
        <v>14500</v>
      </c>
      <c r="F72" s="26">
        <v>14898</v>
      </c>
      <c r="G72" s="27"/>
      <c r="H72" s="7"/>
      <c r="I72" s="28">
        <f t="shared" si="0"/>
        <v>-2502</v>
      </c>
      <c r="J72" s="27">
        <f t="shared" si="0"/>
        <v>-3257</v>
      </c>
      <c r="K72" s="7"/>
      <c r="L72" s="28">
        <f t="shared" ca="1" si="1"/>
        <v>-2483.2191035202509</v>
      </c>
      <c r="M72" s="26">
        <f t="shared" ca="1" si="2"/>
        <v>-3260.4897542220333</v>
      </c>
      <c r="N72" s="26">
        <f t="shared" ca="1" si="3"/>
        <v>0.60566773519297679</v>
      </c>
      <c r="O72" s="27">
        <f t="shared" ca="1" si="4"/>
        <v>-0.79800333032180748</v>
      </c>
      <c r="P72" s="7"/>
      <c r="Q72" s="28">
        <f t="shared" ca="1" si="5"/>
        <v>0.60303395398834958</v>
      </c>
      <c r="R72" s="27">
        <f t="shared" ca="1" si="6"/>
        <v>314.99366493336447</v>
      </c>
      <c r="S72" s="7"/>
      <c r="T72" s="28">
        <f t="shared" si="7"/>
        <v>315.05399999999986</v>
      </c>
      <c r="U72" s="27">
        <f t="shared" si="8"/>
        <v>5.498729621578212</v>
      </c>
      <c r="V72" s="7"/>
      <c r="W72" s="28">
        <f t="shared" ca="1" si="9"/>
        <v>-6.0335066635389012E-2</v>
      </c>
      <c r="X72" s="27">
        <f t="shared" ca="1" si="10"/>
        <v>5.0448434831082523E-2</v>
      </c>
      <c r="Y72" s="7">
        <v>89</v>
      </c>
      <c r="Z72" s="46"/>
    </row>
    <row r="73" spans="1:26" s="26" customFormat="1" x14ac:dyDescent="0.25">
      <c r="A73" s="26">
        <v>57</v>
      </c>
      <c r="B73" s="26">
        <v>637</v>
      </c>
      <c r="C73" s="26">
        <v>12166</v>
      </c>
      <c r="D73" s="26">
        <v>11519</v>
      </c>
      <c r="E73" s="26">
        <v>14325</v>
      </c>
      <c r="F73" s="26">
        <v>15011</v>
      </c>
      <c r="G73" s="27"/>
      <c r="H73" s="7"/>
      <c r="I73" s="28">
        <f t="shared" si="0"/>
        <v>-2159</v>
      </c>
      <c r="J73" s="27">
        <f t="shared" si="0"/>
        <v>-3492</v>
      </c>
      <c r="K73" s="7"/>
      <c r="L73" s="28">
        <f t="shared" ca="1" si="1"/>
        <v>-2140.2191035202509</v>
      </c>
      <c r="M73" s="26">
        <f t="shared" ca="1" si="2"/>
        <v>-3495.4897542220333</v>
      </c>
      <c r="N73" s="26">
        <f t="shared" ca="1" si="3"/>
        <v>0.52200857161909409</v>
      </c>
      <c r="O73" s="27">
        <f t="shared" ca="1" si="4"/>
        <v>-0.85551946954070546</v>
      </c>
      <c r="P73" s="7"/>
      <c r="Q73" s="28">
        <f t="shared" ca="1" si="5"/>
        <v>0.51918426531867368</v>
      </c>
      <c r="R73" s="27">
        <f t="shared" ca="1" si="6"/>
        <v>320.819151202988</v>
      </c>
      <c r="S73" s="7"/>
      <c r="T73" s="28">
        <f t="shared" si="7"/>
        <v>320.78699999999986</v>
      </c>
      <c r="U73" s="27">
        <f t="shared" si="8"/>
        <v>5.5987893475950479</v>
      </c>
      <c r="V73" s="7"/>
      <c r="W73" s="28">
        <f t="shared" ca="1" si="9"/>
        <v>3.2151202988131899E-2</v>
      </c>
      <c r="X73" s="27">
        <f t="shared" ca="1" si="10"/>
        <v>-5.5469026424646017E-2</v>
      </c>
      <c r="Y73" s="7">
        <v>88</v>
      </c>
      <c r="Z73" s="46"/>
    </row>
    <row r="74" spans="1:26" s="26" customFormat="1" x14ac:dyDescent="0.25">
      <c r="A74" s="26">
        <v>58</v>
      </c>
      <c r="B74" s="26">
        <v>638</v>
      </c>
      <c r="C74" s="26">
        <v>12345</v>
      </c>
      <c r="D74" s="26">
        <v>11421</v>
      </c>
      <c r="E74" s="26">
        <v>14147</v>
      </c>
      <c r="F74" s="26">
        <v>15107</v>
      </c>
      <c r="G74" s="27"/>
      <c r="H74" s="7"/>
      <c r="I74" s="28">
        <f t="shared" si="0"/>
        <v>-1802</v>
      </c>
      <c r="J74" s="27">
        <f t="shared" si="0"/>
        <v>-3686</v>
      </c>
      <c r="K74" s="7"/>
      <c r="L74" s="28">
        <f t="shared" ca="1" si="1"/>
        <v>-1783.2191035202509</v>
      </c>
      <c r="M74" s="26">
        <f t="shared" ca="1" si="2"/>
        <v>-3689.4897542220333</v>
      </c>
      <c r="N74" s="26">
        <f t="shared" ca="1" si="3"/>
        <v>0.43493474830750184</v>
      </c>
      <c r="O74" s="27">
        <f t="shared" ca="1" si="4"/>
        <v>-0.90300087808737006</v>
      </c>
      <c r="P74" s="7"/>
      <c r="Q74" s="28">
        <f t="shared" ca="1" si="5"/>
        <v>0.43195305911886422</v>
      </c>
      <c r="R74" s="27">
        <f t="shared" ca="1" si="6"/>
        <v>326.50696714509218</v>
      </c>
      <c r="S74" s="7"/>
      <c r="T74" s="28">
        <f t="shared" si="7"/>
        <v>326.52899999999988</v>
      </c>
      <c r="U74" s="27">
        <f t="shared" si="8"/>
        <v>5.6990061532445617</v>
      </c>
      <c r="V74" s="7"/>
      <c r="W74" s="28">
        <f t="shared" ca="1" si="9"/>
        <v>-2.2032854907706678E-2</v>
      </c>
      <c r="X74" s="27">
        <f t="shared" ca="1" si="10"/>
        <v>9.2463711664606762E-2</v>
      </c>
      <c r="Y74" s="7">
        <v>87</v>
      </c>
      <c r="Z74" s="46"/>
    </row>
    <row r="75" spans="1:26" s="26" customFormat="1" x14ac:dyDescent="0.25">
      <c r="A75" s="26">
        <v>59</v>
      </c>
      <c r="B75" s="26">
        <v>629</v>
      </c>
      <c r="C75" s="26">
        <v>12532</v>
      </c>
      <c r="D75" s="26">
        <v>11343</v>
      </c>
      <c r="E75" s="26">
        <v>13960</v>
      </c>
      <c r="F75" s="26">
        <v>15187</v>
      </c>
      <c r="G75" s="27"/>
      <c r="H75" s="7"/>
      <c r="I75" s="28">
        <f t="shared" si="0"/>
        <v>-1428</v>
      </c>
      <c r="J75" s="27">
        <f t="shared" si="0"/>
        <v>-3844</v>
      </c>
      <c r="K75" s="7"/>
      <c r="L75" s="28">
        <f t="shared" ca="1" si="1"/>
        <v>-1409.2191035202509</v>
      </c>
      <c r="M75" s="26">
        <f t="shared" ca="1" si="2"/>
        <v>-3847.4897542220333</v>
      </c>
      <c r="N75" s="26">
        <f t="shared" ca="1" si="3"/>
        <v>0.3437145524572624</v>
      </c>
      <c r="O75" s="27">
        <f t="shared" ca="1" si="4"/>
        <v>-0.94167130360475682</v>
      </c>
      <c r="P75" s="7"/>
      <c r="Q75" s="28">
        <f t="shared" ca="1" si="5"/>
        <v>0.34060457458630439</v>
      </c>
      <c r="R75" s="27">
        <f t="shared" ca="1" si="6"/>
        <v>332.18605363850213</v>
      </c>
      <c r="S75" s="7"/>
      <c r="T75" s="28">
        <f t="shared" si="7"/>
        <v>332.18999999999988</v>
      </c>
      <c r="U75" s="27">
        <f t="shared" si="8"/>
        <v>5.7978092421999614</v>
      </c>
      <c r="V75" s="7"/>
      <c r="W75" s="28">
        <f t="shared" ca="1" si="9"/>
        <v>-3.9463614977535144E-3</v>
      </c>
      <c r="X75" s="27">
        <f t="shared" ca="1" si="10"/>
        <v>0.11012188610624207</v>
      </c>
      <c r="Y75" s="7">
        <v>86</v>
      </c>
      <c r="Z75" s="46"/>
    </row>
    <row r="76" spans="1:26" s="26" customFormat="1" x14ac:dyDescent="0.25">
      <c r="A76" s="26">
        <v>60</v>
      </c>
      <c r="B76" s="26">
        <v>621</v>
      </c>
      <c r="C76" s="26">
        <v>12724</v>
      </c>
      <c r="D76" s="26">
        <v>11282</v>
      </c>
      <c r="E76" s="26">
        <v>13765</v>
      </c>
      <c r="F76" s="26">
        <v>15243</v>
      </c>
      <c r="G76" s="27"/>
      <c r="H76" s="7"/>
      <c r="I76" s="28">
        <f t="shared" si="0"/>
        <v>-1041</v>
      </c>
      <c r="J76" s="27">
        <f t="shared" si="0"/>
        <v>-3961</v>
      </c>
      <c r="K76" s="7"/>
      <c r="L76" s="28">
        <f t="shared" ca="1" si="1"/>
        <v>-1022.2191035202509</v>
      </c>
      <c r="M76" s="26">
        <f t="shared" ca="1" si="2"/>
        <v>-3964.4897542220333</v>
      </c>
      <c r="N76" s="26">
        <f t="shared" ca="1" si="3"/>
        <v>0.24932360113629273</v>
      </c>
      <c r="O76" s="27">
        <f t="shared" ca="1" si="4"/>
        <v>-0.9703069984499102</v>
      </c>
      <c r="P76" s="7"/>
      <c r="Q76" s="28">
        <f t="shared" ca="1" si="5"/>
        <v>0.24611847812235699</v>
      </c>
      <c r="R76" s="27">
        <f t="shared" ca="1" si="6"/>
        <v>337.83831436394837</v>
      </c>
      <c r="S76" s="7"/>
      <c r="T76" s="28">
        <f t="shared" si="7"/>
        <v>337.77899999999988</v>
      </c>
      <c r="U76" s="27">
        <f t="shared" si="8"/>
        <v>5.895355694093924</v>
      </c>
      <c r="V76" s="7"/>
      <c r="W76" s="28">
        <f t="shared" ca="1" si="9"/>
        <v>5.931436394848788E-2</v>
      </c>
      <c r="X76" s="27">
        <f t="shared" ca="1" si="10"/>
        <v>-8.6989793115265002E-2</v>
      </c>
      <c r="Y76" s="7">
        <v>85</v>
      </c>
      <c r="Z76" s="46"/>
    </row>
    <row r="77" spans="1:26" s="26" customFormat="1" x14ac:dyDescent="0.25">
      <c r="A77" s="26">
        <v>61</v>
      </c>
      <c r="B77" s="26">
        <v>608</v>
      </c>
      <c r="C77" s="26">
        <v>12912</v>
      </c>
      <c r="D77" s="26">
        <v>11240</v>
      </c>
      <c r="E77" s="26">
        <v>13578</v>
      </c>
      <c r="F77" s="26">
        <v>15285</v>
      </c>
      <c r="G77" s="27"/>
      <c r="H77" s="7"/>
      <c r="I77" s="28">
        <f t="shared" si="0"/>
        <v>-666</v>
      </c>
      <c r="J77" s="27">
        <f t="shared" si="0"/>
        <v>-4045</v>
      </c>
      <c r="K77" s="7"/>
      <c r="L77" s="28">
        <f t="shared" ca="1" si="1"/>
        <v>-647.21910352025088</v>
      </c>
      <c r="M77" s="26">
        <f t="shared" ca="1" si="2"/>
        <v>-4048.4897542220333</v>
      </c>
      <c r="N77" s="26">
        <f t="shared" ca="1" si="3"/>
        <v>0.15785950101907403</v>
      </c>
      <c r="O77" s="27">
        <f t="shared" ca="1" si="4"/>
        <v>-0.99086595885155881</v>
      </c>
      <c r="P77" s="7"/>
      <c r="Q77" s="28">
        <f t="shared" ca="1" si="5"/>
        <v>0.15458593928546349</v>
      </c>
      <c r="R77" s="27">
        <f t="shared" ca="1" si="6"/>
        <v>343.20393349763674</v>
      </c>
      <c r="S77" s="7"/>
      <c r="T77" s="28">
        <f t="shared" si="7"/>
        <v>343.25099999999986</v>
      </c>
      <c r="U77" s="27">
        <f t="shared" si="8"/>
        <v>5.9908601107630535</v>
      </c>
      <c r="V77" s="7"/>
      <c r="W77" s="28">
        <f t="shared" ca="1" si="9"/>
        <v>-4.7066502363122709E-2</v>
      </c>
      <c r="X77" s="27">
        <f t="shared" ca="1" si="10"/>
        <v>3.5594755306533443E-2</v>
      </c>
      <c r="Y77" s="7">
        <v>84</v>
      </c>
      <c r="Z77" s="46"/>
    </row>
    <row r="78" spans="1:26" s="26" customFormat="1" x14ac:dyDescent="0.25">
      <c r="A78" s="26">
        <v>62</v>
      </c>
      <c r="B78" s="26">
        <v>621</v>
      </c>
      <c r="C78" s="26">
        <v>13116</v>
      </c>
      <c r="D78" s="26">
        <v>11226</v>
      </c>
      <c r="E78" s="26">
        <v>13381</v>
      </c>
      <c r="F78" s="26">
        <v>15314</v>
      </c>
      <c r="G78" s="27"/>
      <c r="H78" s="7"/>
      <c r="I78" s="28">
        <f t="shared" si="0"/>
        <v>-265</v>
      </c>
      <c r="J78" s="27">
        <f t="shared" si="0"/>
        <v>-4088</v>
      </c>
      <c r="K78" s="7"/>
      <c r="L78" s="28">
        <f t="shared" ca="1" si="1"/>
        <v>-246.21910352025088</v>
      </c>
      <c r="M78" s="26">
        <f t="shared" ca="1" si="2"/>
        <v>-4091.4897542220333</v>
      </c>
      <c r="N78" s="26">
        <f t="shared" ca="1" si="3"/>
        <v>6.0053889960394832E-2</v>
      </c>
      <c r="O78" s="27">
        <f t="shared" ca="1" si="4"/>
        <v>-1.0013901885809742</v>
      </c>
      <c r="P78" s="7"/>
      <c r="Q78" s="28">
        <f t="shared" ca="1" si="5"/>
        <v>5.6745015733485331E-2</v>
      </c>
      <c r="R78" s="27">
        <f t="shared" ca="1" si="6"/>
        <v>348.82795415218527</v>
      </c>
      <c r="S78" s="7"/>
      <c r="T78" s="28">
        <f t="shared" si="7"/>
        <v>348.83999999999986</v>
      </c>
      <c r="U78" s="27">
        <f t="shared" si="8"/>
        <v>6.088406562657017</v>
      </c>
      <c r="V78" s="7"/>
      <c r="W78" s="28">
        <f t="shared" ca="1" si="9"/>
        <v>-1.2045847814590616E-2</v>
      </c>
      <c r="X78" s="27">
        <f t="shared" ca="1" si="10"/>
        <v>3.691149720964404E-3</v>
      </c>
      <c r="Y78" s="7">
        <v>83</v>
      </c>
      <c r="Z78" s="46"/>
    </row>
    <row r="79" spans="1:26" s="26" customFormat="1" x14ac:dyDescent="0.25">
      <c r="A79" s="26">
        <v>63</v>
      </c>
      <c r="B79" s="26">
        <v>626</v>
      </c>
      <c r="C79" s="26">
        <v>13313</v>
      </c>
      <c r="D79" s="26">
        <v>11217</v>
      </c>
      <c r="E79" s="26">
        <v>13176</v>
      </c>
      <c r="F79" s="26">
        <v>15308</v>
      </c>
      <c r="G79" s="27"/>
      <c r="H79" s="7"/>
      <c r="I79" s="28">
        <f t="shared" si="0"/>
        <v>137</v>
      </c>
      <c r="J79" s="27">
        <f t="shared" si="0"/>
        <v>-4091</v>
      </c>
      <c r="K79" s="7"/>
      <c r="L79" s="28">
        <f t="shared" ca="1" si="1"/>
        <v>155.78089647974912</v>
      </c>
      <c r="M79" s="26">
        <f t="shared" ca="1" si="2"/>
        <v>-4094.4897542220333</v>
      </c>
      <c r="N79" s="26">
        <f t="shared" ca="1" si="3"/>
        <v>-3.7995625365263616E-2</v>
      </c>
      <c r="O79" s="27">
        <f t="shared" ca="1" si="4"/>
        <v>-1.0021244371667475</v>
      </c>
      <c r="P79" s="7"/>
      <c r="Q79" s="28">
        <f t="shared" ca="1" si="5"/>
        <v>-4.130746136620507E-2</v>
      </c>
      <c r="R79" s="27">
        <f t="shared" ca="1" si="6"/>
        <v>354.43161164423077</v>
      </c>
      <c r="S79" s="7"/>
      <c r="T79" s="28">
        <f t="shared" si="7"/>
        <v>354.47399999999988</v>
      </c>
      <c r="U79" s="27">
        <f t="shared" si="8"/>
        <v>6.1867384127143774</v>
      </c>
      <c r="V79" s="7"/>
      <c r="W79" s="28">
        <f t="shared" ca="1" si="9"/>
        <v>-4.2388355769105601E-2</v>
      </c>
      <c r="X79" s="27">
        <f t="shared" ca="1" si="10"/>
        <v>-2.5245605187024012E-2</v>
      </c>
      <c r="Y79" s="7">
        <v>82</v>
      </c>
      <c r="Z79" s="46"/>
    </row>
    <row r="80" spans="1:26" s="26" customFormat="1" x14ac:dyDescent="0.25">
      <c r="A80" s="26">
        <v>64</v>
      </c>
      <c r="B80" s="26">
        <v>639</v>
      </c>
      <c r="C80" s="26">
        <v>13524</v>
      </c>
      <c r="D80" s="26">
        <v>11240</v>
      </c>
      <c r="E80" s="26">
        <v>12979</v>
      </c>
      <c r="F80" s="26">
        <v>15297</v>
      </c>
      <c r="G80" s="27"/>
      <c r="H80" s="7"/>
      <c r="I80" s="28">
        <f t="shared" si="0"/>
        <v>545</v>
      </c>
      <c r="J80" s="27">
        <f t="shared" si="0"/>
        <v>-4057</v>
      </c>
      <c r="K80" s="7"/>
      <c r="L80" s="28">
        <f t="shared" ca="1" si="1"/>
        <v>563.78089647974912</v>
      </c>
      <c r="M80" s="26">
        <f t="shared" ca="1" si="2"/>
        <v>-4060.4897542220333</v>
      </c>
      <c r="N80" s="26">
        <f t="shared" ca="1" si="3"/>
        <v>-0.13750856629279756</v>
      </c>
      <c r="O80" s="27">
        <f t="shared" ca="1" si="4"/>
        <v>-0.99380295319465151</v>
      </c>
      <c r="P80" s="7"/>
      <c r="Q80" s="28">
        <f t="shared" ca="1" si="5"/>
        <v>-0.14079344641116492</v>
      </c>
      <c r="R80" s="27">
        <f ca="1">IF(MOD(ATAN2(O80,Q80)*180/PI()-$J$9+360,360)&lt;355,MOD(ATAN2(O80,Q80)*180/PI()-$J$9+360,360)+360,MOD(ATAN2(O80,Q80)*180/PI()-$J$9+360,360))</f>
        <v>360.13473351309977</v>
      </c>
      <c r="S80" s="7"/>
      <c r="T80" s="28">
        <f t="shared" si="7"/>
        <v>360.22499999999985</v>
      </c>
      <c r="U80" s="27">
        <f t="shared" si="8"/>
        <v>6.287112297996571</v>
      </c>
      <c r="V80" s="7"/>
      <c r="W80" s="28">
        <f t="shared" ca="1" si="9"/>
        <v>-9.0266486900077325E-2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13484</v>
      </c>
      <c r="D81" s="26">
        <v>11206</v>
      </c>
      <c r="E81" s="26">
        <v>12933</v>
      </c>
      <c r="F81" s="26">
        <v>15246</v>
      </c>
      <c r="G81" s="27"/>
      <c r="H81" s="7"/>
      <c r="I81" s="28">
        <f t="shared" ref="I81:J144" si="11">C81-E81</f>
        <v>551</v>
      </c>
      <c r="J81" s="27">
        <f t="shared" si="11"/>
        <v>-4040</v>
      </c>
      <c r="K81" s="7"/>
      <c r="L81" s="28">
        <f t="shared" ref="L81:L144" ca="1" si="12">I81-$J$4</f>
        <v>569.78089647974912</v>
      </c>
      <c r="M81" s="26">
        <f t="shared" ref="M81:M144" ca="1" si="13">J81-$J$3</f>
        <v>-4043.4897542220333</v>
      </c>
      <c r="N81" s="26">
        <f t="shared" ref="N81:N144" ca="1" si="14">L81/$J$7</f>
        <v>-0.13897199189467305</v>
      </c>
      <c r="O81" s="27">
        <f t="shared" ref="O81:O144" ca="1" si="15">M81/$J$6</f>
        <v>-0.98964221120860363</v>
      </c>
      <c r="P81" s="7"/>
      <c r="Q81" s="28">
        <f t="shared" ref="Q81:Q144" ca="1" si="16">(N81-O81*SIN(-$J$11*PI()/180))/(COS(-$J$11*PI()/180))</f>
        <v>-0.14224313038195116</v>
      </c>
      <c r="R81" s="27">
        <f ca="1">IF(MOD(ATAN2(O81,Q81)*180/PI()-$J$9+360,360)&lt;355,MOD(ATAN2(O81,Q81)*180/PI()-$J$9+360,360)+360,MOD(ATAN2(O81,Q81)*180/PI()-$J$9+360,360))</f>
        <v>360.2504344151036</v>
      </c>
      <c r="S81" s="7"/>
      <c r="T81" s="28">
        <f t="shared" ref="T81:T144" si="17">360/40000*B81+T80</f>
        <v>360.22499999999985</v>
      </c>
      <c r="U81" s="27">
        <f t="shared" ref="U81:U144" si="18">T81*PI()/180</f>
        <v>6.287112297996571</v>
      </c>
      <c r="V81" s="7"/>
      <c r="W81" s="28">
        <f t="shared" ref="W81:W144" ca="1" si="19">R81-T81</f>
        <v>2.5434415103745778E-2</v>
      </c>
      <c r="X81" s="27"/>
      <c r="Y81" s="7"/>
      <c r="Z81" s="46"/>
    </row>
    <row r="82" spans="1:26" s="26" customFormat="1" x14ac:dyDescent="0.25">
      <c r="A82" s="26">
        <v>1</v>
      </c>
      <c r="B82" s="26">
        <v>-617</v>
      </c>
      <c r="C82" s="26">
        <v>13276</v>
      </c>
      <c r="D82" s="26">
        <v>11178</v>
      </c>
      <c r="E82" s="26">
        <v>13127</v>
      </c>
      <c r="F82" s="26">
        <v>15259</v>
      </c>
      <c r="G82" s="27"/>
      <c r="H82" s="7"/>
      <c r="I82" s="28">
        <f t="shared" si="11"/>
        <v>149</v>
      </c>
      <c r="J82" s="27">
        <f t="shared" si="11"/>
        <v>-4081</v>
      </c>
      <c r="K82" s="7"/>
      <c r="L82" s="28">
        <f t="shared" ca="1" si="12"/>
        <v>167.78089647974912</v>
      </c>
      <c r="M82" s="26">
        <f t="shared" ca="1" si="13"/>
        <v>-4084.4897542220333</v>
      </c>
      <c r="N82" s="26">
        <f t="shared" ca="1" si="14"/>
        <v>-4.0922476569014613E-2</v>
      </c>
      <c r="O82" s="27">
        <f t="shared" ca="1" si="15"/>
        <v>-0.99967694188083678</v>
      </c>
      <c r="P82" s="7"/>
      <c r="Q82" s="28">
        <f t="shared" ca="1" si="16"/>
        <v>-4.4226240538397792E-2</v>
      </c>
      <c r="R82" s="27">
        <f t="shared" ref="R82:R144" ca="1" si="20">MOD(ATAN2(O82,Q82)*180/PI()-$J$9+360,360)</f>
        <v>354.60436603904373</v>
      </c>
      <c r="S82" s="7"/>
      <c r="T82" s="28">
        <f t="shared" si="17"/>
        <v>354.67199999999985</v>
      </c>
      <c r="U82" s="27">
        <f t="shared" si="18"/>
        <v>6.1901941646333256</v>
      </c>
      <c r="V82" s="7"/>
      <c r="W82" s="28">
        <f t="shared" ca="1" si="19"/>
        <v>-6.7633960956129613E-2</v>
      </c>
      <c r="X82" s="27"/>
      <c r="Y82" s="7"/>
      <c r="Z82" s="46"/>
    </row>
    <row r="83" spans="1:26" s="26" customFormat="1" x14ac:dyDescent="0.25">
      <c r="A83" s="26">
        <v>2</v>
      </c>
      <c r="B83" s="26">
        <v>-628</v>
      </c>
      <c r="C83" s="26">
        <v>13081</v>
      </c>
      <c r="D83" s="26">
        <v>11188</v>
      </c>
      <c r="E83" s="26">
        <v>13332</v>
      </c>
      <c r="F83" s="26">
        <v>15262</v>
      </c>
      <c r="G83" s="27"/>
      <c r="H83" s="7"/>
      <c r="I83" s="28">
        <f t="shared" si="11"/>
        <v>-251</v>
      </c>
      <c r="J83" s="27">
        <f t="shared" si="11"/>
        <v>-4074</v>
      </c>
      <c r="K83" s="7"/>
      <c r="L83" s="28">
        <f t="shared" ca="1" si="12"/>
        <v>-232.21910352025088</v>
      </c>
      <c r="M83" s="26">
        <f t="shared" ca="1" si="13"/>
        <v>-4077.4897542220333</v>
      </c>
      <c r="N83" s="26">
        <f t="shared" ca="1" si="14"/>
        <v>5.6639230222685334E-2</v>
      </c>
      <c r="O83" s="27">
        <f t="shared" ca="1" si="15"/>
        <v>-0.99796369518069949</v>
      </c>
      <c r="P83" s="7"/>
      <c r="Q83" s="28">
        <f t="shared" ca="1" si="16"/>
        <v>5.3341660568904124E-2</v>
      </c>
      <c r="R83" s="27">
        <f t="shared" ca="1" si="20"/>
        <v>349.01164530190624</v>
      </c>
      <c r="S83" s="7"/>
      <c r="T83" s="28">
        <f t="shared" si="17"/>
        <v>349.01999999999987</v>
      </c>
      <c r="U83" s="27">
        <f t="shared" si="18"/>
        <v>6.0915481553106066</v>
      </c>
      <c r="V83" s="7"/>
      <c r="W83" s="28">
        <f t="shared" ca="1" si="19"/>
        <v>-8.3546980936262116E-3</v>
      </c>
      <c r="X83" s="27"/>
      <c r="Y83" s="7"/>
      <c r="Z83" s="46"/>
    </row>
    <row r="84" spans="1:26" s="26" customFormat="1" x14ac:dyDescent="0.25">
      <c r="A84" s="26">
        <v>3</v>
      </c>
      <c r="B84" s="26">
        <v>-616</v>
      </c>
      <c r="C84" s="26">
        <v>12884</v>
      </c>
      <c r="D84" s="26">
        <v>11208</v>
      </c>
      <c r="E84" s="26">
        <v>13530</v>
      </c>
      <c r="F84" s="26">
        <v>15246</v>
      </c>
      <c r="G84" s="27"/>
      <c r="H84" s="7"/>
      <c r="I84" s="28">
        <f t="shared" si="11"/>
        <v>-646</v>
      </c>
      <c r="J84" s="27">
        <f t="shared" si="11"/>
        <v>-4038</v>
      </c>
      <c r="K84" s="7"/>
      <c r="L84" s="28">
        <f t="shared" ca="1" si="12"/>
        <v>-627.21910352025088</v>
      </c>
      <c r="M84" s="26">
        <f t="shared" ca="1" si="13"/>
        <v>-4041.4897542220333</v>
      </c>
      <c r="N84" s="26">
        <f t="shared" ca="1" si="14"/>
        <v>0.15298141567948903</v>
      </c>
      <c r="O84" s="27">
        <f t="shared" ca="1" si="15"/>
        <v>-0.98915271215142142</v>
      </c>
      <c r="P84" s="7"/>
      <c r="Q84" s="28">
        <f t="shared" ca="1" si="16"/>
        <v>0.14971348891947581</v>
      </c>
      <c r="R84" s="27">
        <f t="shared" ca="1" si="20"/>
        <v>343.4645282529433</v>
      </c>
      <c r="S84" s="7"/>
      <c r="T84" s="28">
        <f t="shared" si="17"/>
        <v>343.47599999999989</v>
      </c>
      <c r="U84" s="27">
        <f t="shared" si="18"/>
        <v>5.9947871015800409</v>
      </c>
      <c r="V84" s="7"/>
      <c r="W84" s="28">
        <f t="shared" ca="1" si="19"/>
        <v>-1.1471747056589265E-2</v>
      </c>
      <c r="X84" s="27"/>
      <c r="Y84" s="7"/>
      <c r="Z84" s="46"/>
    </row>
    <row r="85" spans="1:26" s="26" customFormat="1" x14ac:dyDescent="0.25">
      <c r="A85" s="26">
        <v>4</v>
      </c>
      <c r="B85" s="26">
        <v>-614</v>
      </c>
      <c r="C85" s="26">
        <v>12693</v>
      </c>
      <c r="D85" s="26">
        <v>11248</v>
      </c>
      <c r="E85" s="26">
        <v>13726</v>
      </c>
      <c r="F85" s="26">
        <v>15202</v>
      </c>
      <c r="G85" s="27"/>
      <c r="H85" s="7"/>
      <c r="I85" s="28">
        <f t="shared" si="11"/>
        <v>-1033</v>
      </c>
      <c r="J85" s="27">
        <f t="shared" si="11"/>
        <v>-3954</v>
      </c>
      <c r="K85" s="7"/>
      <c r="L85" s="28">
        <f t="shared" ca="1" si="12"/>
        <v>-1014.2191035202509</v>
      </c>
      <c r="M85" s="26">
        <f t="shared" ca="1" si="13"/>
        <v>-3957.4897542220333</v>
      </c>
      <c r="N85" s="26">
        <f t="shared" ca="1" si="14"/>
        <v>0.24737236700045873</v>
      </c>
      <c r="O85" s="27">
        <f t="shared" ca="1" si="15"/>
        <v>-0.9685937517497728</v>
      </c>
      <c r="P85" s="7"/>
      <c r="Q85" s="28">
        <f t="shared" ca="1" si="16"/>
        <v>0.24417289494132047</v>
      </c>
      <c r="R85" s="27">
        <f t="shared" ca="1" si="20"/>
        <v>337.9223245708331</v>
      </c>
      <c r="S85" s="7"/>
      <c r="T85" s="28">
        <f t="shared" si="17"/>
        <v>337.94999999999987</v>
      </c>
      <c r="U85" s="27">
        <f t="shared" si="18"/>
        <v>5.8983402071148348</v>
      </c>
      <c r="V85" s="7"/>
      <c r="W85" s="28">
        <f t="shared" ca="1" si="19"/>
        <v>-2.7675429166777121E-2</v>
      </c>
      <c r="X85" s="27"/>
      <c r="Y85" s="7"/>
      <c r="Z85" s="46"/>
    </row>
    <row r="86" spans="1:26" s="26" customFormat="1" x14ac:dyDescent="0.25">
      <c r="A86" s="26">
        <v>5</v>
      </c>
      <c r="B86" s="26">
        <v>-615</v>
      </c>
      <c r="C86" s="26">
        <v>12503</v>
      </c>
      <c r="D86" s="26">
        <v>11302</v>
      </c>
      <c r="E86" s="26">
        <v>13903</v>
      </c>
      <c r="F86" s="26">
        <v>15139</v>
      </c>
      <c r="G86" s="27"/>
      <c r="H86" s="7"/>
      <c r="I86" s="28">
        <f t="shared" si="11"/>
        <v>-1400</v>
      </c>
      <c r="J86" s="27">
        <f t="shared" si="11"/>
        <v>-3837</v>
      </c>
      <c r="K86" s="7"/>
      <c r="L86" s="28">
        <f t="shared" ca="1" si="12"/>
        <v>-1381.2191035202509</v>
      </c>
      <c r="M86" s="26">
        <f t="shared" ca="1" si="13"/>
        <v>-3840.4897542220333</v>
      </c>
      <c r="N86" s="26">
        <f t="shared" ca="1" si="14"/>
        <v>0.33688523298184342</v>
      </c>
      <c r="O86" s="27">
        <f t="shared" ca="1" si="15"/>
        <v>-0.93995805690461942</v>
      </c>
      <c r="P86" s="7"/>
      <c r="Q86" s="28">
        <f t="shared" ca="1" si="16"/>
        <v>0.33378087943034929</v>
      </c>
      <c r="R86" s="27">
        <f t="shared" ca="1" si="20"/>
        <v>332.52117552460834</v>
      </c>
      <c r="S86" s="7"/>
      <c r="T86" s="28">
        <f t="shared" si="17"/>
        <v>332.41499999999985</v>
      </c>
      <c r="U86" s="27">
        <f t="shared" si="18"/>
        <v>5.801736233016948</v>
      </c>
      <c r="V86" s="7"/>
      <c r="W86" s="28">
        <f t="shared" ca="1" si="19"/>
        <v>0.10617552460848856</v>
      </c>
      <c r="X86" s="27"/>
      <c r="Y86" s="7"/>
      <c r="Z86" s="46"/>
    </row>
    <row r="87" spans="1:26" s="26" customFormat="1" x14ac:dyDescent="0.25">
      <c r="A87" s="26">
        <v>6</v>
      </c>
      <c r="B87" s="26">
        <v>-629</v>
      </c>
      <c r="C87" s="26">
        <v>12313</v>
      </c>
      <c r="D87" s="26">
        <v>11378</v>
      </c>
      <c r="E87" s="26">
        <v>14087</v>
      </c>
      <c r="F87" s="26">
        <v>15058</v>
      </c>
      <c r="G87" s="27"/>
      <c r="H87" s="7"/>
      <c r="I87" s="28">
        <f t="shared" si="11"/>
        <v>-1774</v>
      </c>
      <c r="J87" s="27">
        <f t="shared" si="11"/>
        <v>-3680</v>
      </c>
      <c r="K87" s="7"/>
      <c r="L87" s="28">
        <f t="shared" ca="1" si="12"/>
        <v>-1755.2191035202509</v>
      </c>
      <c r="M87" s="26">
        <f t="shared" ca="1" si="13"/>
        <v>-3683.4897542220333</v>
      </c>
      <c r="N87" s="26">
        <f t="shared" ca="1" si="14"/>
        <v>0.42810542883208286</v>
      </c>
      <c r="O87" s="27">
        <f t="shared" ca="1" si="15"/>
        <v>-0.90153238091582377</v>
      </c>
      <c r="P87" s="7"/>
      <c r="Q87" s="28">
        <f t="shared" ca="1" si="16"/>
        <v>0.42512855516163334</v>
      </c>
      <c r="R87" s="27">
        <f t="shared" ca="1" si="20"/>
        <v>326.82443085675675</v>
      </c>
      <c r="S87" s="7"/>
      <c r="T87" s="28">
        <f t="shared" si="17"/>
        <v>326.75399999999985</v>
      </c>
      <c r="U87" s="27">
        <f t="shared" si="18"/>
        <v>5.7029331440615492</v>
      </c>
      <c r="V87" s="7"/>
      <c r="W87" s="28">
        <f t="shared" ca="1" si="19"/>
        <v>7.0430856756900084E-2</v>
      </c>
      <c r="X87" s="27"/>
      <c r="Y87" s="7"/>
      <c r="Z87" s="46"/>
    </row>
    <row r="88" spans="1:26" s="26" customFormat="1" x14ac:dyDescent="0.25">
      <c r="A88" s="26">
        <v>7</v>
      </c>
      <c r="B88" s="26">
        <v>-638</v>
      </c>
      <c r="C88" s="26">
        <v>12135</v>
      </c>
      <c r="D88" s="26">
        <v>11480</v>
      </c>
      <c r="E88" s="26">
        <v>14278</v>
      </c>
      <c r="F88" s="26">
        <v>14969</v>
      </c>
      <c r="G88" s="27"/>
      <c r="H88" s="7"/>
      <c r="I88" s="28">
        <f t="shared" si="11"/>
        <v>-2143</v>
      </c>
      <c r="J88" s="27">
        <f t="shared" si="11"/>
        <v>-3489</v>
      </c>
      <c r="K88" s="7"/>
      <c r="L88" s="28">
        <f t="shared" ca="1" si="12"/>
        <v>-2124.2191035202509</v>
      </c>
      <c r="M88" s="26">
        <f t="shared" ca="1" si="13"/>
        <v>-3492.4897542220333</v>
      </c>
      <c r="N88" s="26">
        <f t="shared" ca="1" si="14"/>
        <v>0.51810610334742602</v>
      </c>
      <c r="O88" s="27">
        <f t="shared" ca="1" si="15"/>
        <v>-0.85478522095493226</v>
      </c>
      <c r="P88" s="7"/>
      <c r="Q88" s="28">
        <f t="shared" ca="1" si="16"/>
        <v>0.51528420214256632</v>
      </c>
      <c r="R88" s="27">
        <f t="shared" ca="1" si="20"/>
        <v>320.98868217656332</v>
      </c>
      <c r="S88" s="7"/>
      <c r="T88" s="28">
        <f t="shared" si="17"/>
        <v>321.01199999999983</v>
      </c>
      <c r="U88" s="27">
        <f t="shared" si="18"/>
        <v>5.6027163384120344</v>
      </c>
      <c r="V88" s="7"/>
      <c r="W88" s="28">
        <f t="shared" ca="1" si="19"/>
        <v>-2.3317823436514118E-2</v>
      </c>
      <c r="X88" s="27"/>
      <c r="Y88" s="7"/>
      <c r="Z88" s="46"/>
    </row>
    <row r="89" spans="1:26" s="26" customFormat="1" x14ac:dyDescent="0.25">
      <c r="A89" s="26">
        <v>8</v>
      </c>
      <c r="B89" s="26">
        <v>-639</v>
      </c>
      <c r="C89" s="26">
        <v>11969</v>
      </c>
      <c r="D89" s="26">
        <v>11599</v>
      </c>
      <c r="E89" s="26">
        <v>14451</v>
      </c>
      <c r="F89" s="26">
        <v>14860</v>
      </c>
      <c r="G89" s="27"/>
      <c r="H89" s="7"/>
      <c r="I89" s="28">
        <f t="shared" si="11"/>
        <v>-2482</v>
      </c>
      <c r="J89" s="27">
        <f t="shared" si="11"/>
        <v>-3261</v>
      </c>
      <c r="K89" s="7"/>
      <c r="L89" s="28">
        <f t="shared" ca="1" si="12"/>
        <v>-2463.2191035202509</v>
      </c>
      <c r="M89" s="26">
        <f t="shared" ca="1" si="13"/>
        <v>-3264.4897542220333</v>
      </c>
      <c r="N89" s="26">
        <f t="shared" ca="1" si="14"/>
        <v>0.60078964985339178</v>
      </c>
      <c r="O89" s="27">
        <f t="shared" ca="1" si="15"/>
        <v>-0.79898232843617167</v>
      </c>
      <c r="P89" s="7"/>
      <c r="Q89" s="28">
        <f t="shared" ca="1" si="16"/>
        <v>0.5981526068083276</v>
      </c>
      <c r="R89" s="27">
        <f t="shared" ca="1" si="20"/>
        <v>315.25111336819555</v>
      </c>
      <c r="S89" s="7"/>
      <c r="T89" s="28">
        <f t="shared" si="17"/>
        <v>315.26099999999985</v>
      </c>
      <c r="U89" s="27">
        <f t="shared" si="18"/>
        <v>5.5023424531298408</v>
      </c>
      <c r="V89" s="7"/>
      <c r="W89" s="28">
        <f t="shared" ca="1" si="19"/>
        <v>-9.8866318043064894E-3</v>
      </c>
      <c r="X89" s="27"/>
      <c r="Y89" s="7"/>
      <c r="Z89" s="46"/>
    </row>
    <row r="90" spans="1:26" s="26" customFormat="1" x14ac:dyDescent="0.25">
      <c r="A90" s="26">
        <v>9</v>
      </c>
      <c r="B90" s="26">
        <v>-626</v>
      </c>
      <c r="C90" s="26">
        <v>11803</v>
      </c>
      <c r="D90" s="26">
        <v>11717</v>
      </c>
      <c r="E90" s="26">
        <v>14589</v>
      </c>
      <c r="F90" s="26">
        <v>14711</v>
      </c>
      <c r="G90" s="27"/>
      <c r="H90" s="7"/>
      <c r="I90" s="28">
        <f t="shared" si="11"/>
        <v>-2786</v>
      </c>
      <c r="J90" s="27">
        <f t="shared" si="11"/>
        <v>-2994</v>
      </c>
      <c r="K90" s="7"/>
      <c r="L90" s="28">
        <f t="shared" ca="1" si="12"/>
        <v>-2767.2191035202509</v>
      </c>
      <c r="M90" s="26">
        <f t="shared" ca="1" si="13"/>
        <v>-2997.4897542220333</v>
      </c>
      <c r="N90" s="26">
        <f t="shared" ca="1" si="14"/>
        <v>0.67493654701508377</v>
      </c>
      <c r="O90" s="27">
        <f t="shared" ca="1" si="15"/>
        <v>-0.73363420430236004</v>
      </c>
      <c r="P90" s="7"/>
      <c r="Q90" s="28">
        <f t="shared" ca="1" si="16"/>
        <v>0.67251585876773934</v>
      </c>
      <c r="R90" s="27">
        <f t="shared" ca="1" si="20"/>
        <v>309.56001791561198</v>
      </c>
      <c r="S90" s="7"/>
      <c r="T90" s="28">
        <f t="shared" si="17"/>
        <v>309.62699999999984</v>
      </c>
      <c r="U90" s="27">
        <f t="shared" si="18"/>
        <v>5.4040106030724795</v>
      </c>
      <c r="V90" s="7"/>
      <c r="W90" s="28">
        <f t="shared" ca="1" si="19"/>
        <v>-6.6982084387859686E-2</v>
      </c>
      <c r="X90" s="27"/>
      <c r="Y90" s="7"/>
      <c r="Z90" s="46"/>
    </row>
    <row r="91" spans="1:26" s="26" customFormat="1" x14ac:dyDescent="0.25">
      <c r="A91" s="26">
        <v>10</v>
      </c>
      <c r="B91" s="26">
        <v>-627</v>
      </c>
      <c r="C91" s="26">
        <v>11670</v>
      </c>
      <c r="D91" s="26">
        <v>11870</v>
      </c>
      <c r="E91" s="26">
        <v>14741</v>
      </c>
      <c r="F91" s="26">
        <v>14582</v>
      </c>
      <c r="G91" s="27"/>
      <c r="H91" s="7"/>
      <c r="I91" s="28">
        <f t="shared" si="11"/>
        <v>-3071</v>
      </c>
      <c r="J91" s="27">
        <f t="shared" si="11"/>
        <v>-2712</v>
      </c>
      <c r="K91" s="7"/>
      <c r="L91" s="28">
        <f t="shared" ca="1" si="12"/>
        <v>-3052.2191035202509</v>
      </c>
      <c r="M91" s="26">
        <f t="shared" ca="1" si="13"/>
        <v>-2715.4897542220333</v>
      </c>
      <c r="N91" s="26">
        <f t="shared" ca="1" si="14"/>
        <v>0.74444926310416992</v>
      </c>
      <c r="O91" s="27">
        <f t="shared" ca="1" si="15"/>
        <v>-0.66461483723968251</v>
      </c>
      <c r="P91" s="7"/>
      <c r="Q91" s="28">
        <f t="shared" ca="1" si="16"/>
        <v>0.74225703637011586</v>
      </c>
      <c r="R91" s="27">
        <f t="shared" ca="1" si="20"/>
        <v>303.91239688024064</v>
      </c>
      <c r="S91" s="7"/>
      <c r="T91" s="28">
        <f t="shared" si="17"/>
        <v>303.98399999999987</v>
      </c>
      <c r="U91" s="27">
        <f t="shared" si="18"/>
        <v>5.3055216733824402</v>
      </c>
      <c r="V91" s="7"/>
      <c r="W91" s="28">
        <f t="shared" ca="1" si="19"/>
        <v>-7.1603119759231504E-2</v>
      </c>
      <c r="X91" s="27"/>
      <c r="Y91" s="7"/>
      <c r="Z91" s="46"/>
    </row>
    <row r="92" spans="1:26" s="26" customFormat="1" x14ac:dyDescent="0.25">
      <c r="A92" s="26">
        <v>11</v>
      </c>
      <c r="B92" s="26">
        <v>-630</v>
      </c>
      <c r="C92" s="26">
        <v>11540</v>
      </c>
      <c r="D92" s="26">
        <v>12019</v>
      </c>
      <c r="E92" s="26">
        <v>14858</v>
      </c>
      <c r="F92" s="26">
        <v>14420</v>
      </c>
      <c r="G92" s="27"/>
      <c r="H92" s="7"/>
      <c r="I92" s="28">
        <f t="shared" si="11"/>
        <v>-3318</v>
      </c>
      <c r="J92" s="27">
        <f t="shared" si="11"/>
        <v>-2401</v>
      </c>
      <c r="K92" s="7"/>
      <c r="L92" s="28">
        <f t="shared" ca="1" si="12"/>
        <v>-3299.2191035202509</v>
      </c>
      <c r="M92" s="26">
        <f t="shared" ca="1" si="13"/>
        <v>-2404.4897542220333</v>
      </c>
      <c r="N92" s="26">
        <f t="shared" ca="1" si="14"/>
        <v>0.80469361704804465</v>
      </c>
      <c r="O92" s="27">
        <f t="shared" ca="1" si="15"/>
        <v>-0.58849773384786441</v>
      </c>
      <c r="P92" s="7"/>
      <c r="Q92" s="28">
        <f t="shared" ca="1" si="16"/>
        <v>0.80275325645714668</v>
      </c>
      <c r="R92" s="27">
        <f t="shared" ca="1" si="20"/>
        <v>298.31633355778877</v>
      </c>
      <c r="S92" s="7"/>
      <c r="T92" s="28">
        <f t="shared" si="17"/>
        <v>298.31399999999985</v>
      </c>
      <c r="U92" s="27">
        <f t="shared" si="18"/>
        <v>5.2065615047943616</v>
      </c>
      <c r="V92" s="7"/>
      <c r="W92" s="28">
        <f t="shared" ca="1" si="19"/>
        <v>2.3335577889156411E-3</v>
      </c>
      <c r="X92" s="27"/>
      <c r="Y92" s="7"/>
      <c r="Z92" s="46"/>
    </row>
    <row r="93" spans="1:26" s="26" customFormat="1" x14ac:dyDescent="0.25">
      <c r="A93" s="26">
        <v>12</v>
      </c>
      <c r="B93" s="26">
        <v>-611</v>
      </c>
      <c r="C93" s="26">
        <v>11426</v>
      </c>
      <c r="D93" s="26">
        <v>12178</v>
      </c>
      <c r="E93" s="26">
        <v>14964</v>
      </c>
      <c r="F93" s="26">
        <v>14253</v>
      </c>
      <c r="G93" s="27"/>
      <c r="H93" s="7"/>
      <c r="I93" s="28">
        <f t="shared" si="11"/>
        <v>-3538</v>
      </c>
      <c r="J93" s="27">
        <f t="shared" si="11"/>
        <v>-2075</v>
      </c>
      <c r="K93" s="7"/>
      <c r="L93" s="28">
        <f t="shared" ca="1" si="12"/>
        <v>-3519.2191035202509</v>
      </c>
      <c r="M93" s="26">
        <f t="shared" ca="1" si="13"/>
        <v>-2078.4897542220333</v>
      </c>
      <c r="N93" s="26">
        <f t="shared" ca="1" si="14"/>
        <v>0.85835255578347958</v>
      </c>
      <c r="O93" s="27">
        <f t="shared" ca="1" si="15"/>
        <v>-0.50870938752718042</v>
      </c>
      <c r="P93" s="7"/>
      <c r="Q93" s="28">
        <f t="shared" ca="1" si="16"/>
        <v>0.85667615739717495</v>
      </c>
      <c r="R93" s="27">
        <f t="shared" ca="1" si="20"/>
        <v>292.77380850542431</v>
      </c>
      <c r="S93" s="7"/>
      <c r="T93" s="28">
        <f t="shared" si="17"/>
        <v>292.81499999999983</v>
      </c>
      <c r="U93" s="27">
        <f t="shared" si="18"/>
        <v>5.1105858492271929</v>
      </c>
      <c r="V93" s="7"/>
      <c r="W93" s="28">
        <f t="shared" ca="1" si="19"/>
        <v>-4.1191494575514298E-2</v>
      </c>
      <c r="X93" s="27"/>
      <c r="Y93" s="7"/>
      <c r="Z93" s="46"/>
    </row>
    <row r="94" spans="1:26" s="26" customFormat="1" x14ac:dyDescent="0.25">
      <c r="A94" s="26">
        <v>13</v>
      </c>
      <c r="B94" s="26">
        <v>-611</v>
      </c>
      <c r="C94" s="26">
        <v>11343</v>
      </c>
      <c r="D94" s="26">
        <v>12364</v>
      </c>
      <c r="E94" s="26">
        <v>15069</v>
      </c>
      <c r="F94" s="26">
        <v>14094</v>
      </c>
      <c r="G94" s="27"/>
      <c r="H94" s="7"/>
      <c r="I94" s="28">
        <f t="shared" si="11"/>
        <v>-3726</v>
      </c>
      <c r="J94" s="27">
        <f t="shared" si="11"/>
        <v>-1730</v>
      </c>
      <c r="K94" s="7"/>
      <c r="L94" s="28">
        <f t="shared" ca="1" si="12"/>
        <v>-3707.2191035202509</v>
      </c>
      <c r="M94" s="26">
        <f t="shared" ca="1" si="13"/>
        <v>-1733.4897542220333</v>
      </c>
      <c r="N94" s="26">
        <f t="shared" ca="1" si="14"/>
        <v>0.90420655797557858</v>
      </c>
      <c r="O94" s="27">
        <f t="shared" ca="1" si="15"/>
        <v>-0.42427080016326646</v>
      </c>
      <c r="P94" s="7"/>
      <c r="Q94" s="28">
        <f t="shared" ca="1" si="16"/>
        <v>0.90280944640157479</v>
      </c>
      <c r="R94" s="27">
        <f t="shared" ca="1" si="20"/>
        <v>287.24216614920249</v>
      </c>
      <c r="S94" s="7"/>
      <c r="T94" s="28">
        <f t="shared" si="17"/>
        <v>287.3159999999998</v>
      </c>
      <c r="U94" s="27">
        <f t="shared" si="18"/>
        <v>5.0146101936600243</v>
      </c>
      <c r="V94" s="7"/>
      <c r="W94" s="28">
        <f t="shared" ca="1" si="19"/>
        <v>-7.3833850797313971E-2</v>
      </c>
      <c r="X94" s="27"/>
      <c r="Y94" s="7"/>
      <c r="Z94" s="46"/>
    </row>
    <row r="95" spans="1:26" s="26" customFormat="1" x14ac:dyDescent="0.25">
      <c r="A95" s="26">
        <v>14</v>
      </c>
      <c r="B95" s="26">
        <v>-642</v>
      </c>
      <c r="C95" s="26">
        <v>11261</v>
      </c>
      <c r="D95" s="26">
        <v>12547</v>
      </c>
      <c r="E95" s="26">
        <v>15145</v>
      </c>
      <c r="F95" s="26">
        <v>13897</v>
      </c>
      <c r="G95" s="27"/>
      <c r="H95" s="7"/>
      <c r="I95" s="28">
        <f t="shared" si="11"/>
        <v>-3884</v>
      </c>
      <c r="J95" s="27">
        <f t="shared" si="11"/>
        <v>-1350</v>
      </c>
      <c r="K95" s="7"/>
      <c r="L95" s="28">
        <f t="shared" ca="1" si="12"/>
        <v>-3865.2191035202509</v>
      </c>
      <c r="M95" s="26">
        <f t="shared" ca="1" si="13"/>
        <v>-1353.4897542220333</v>
      </c>
      <c r="N95" s="26">
        <f t="shared" ca="1" si="14"/>
        <v>0.94274343215830003</v>
      </c>
      <c r="O95" s="27">
        <f t="shared" ca="1" si="15"/>
        <v>-0.33126597929866558</v>
      </c>
      <c r="P95" s="7"/>
      <c r="Q95" s="28">
        <f t="shared" ca="1" si="16"/>
        <v>0.94165387548825097</v>
      </c>
      <c r="R95" s="27">
        <f t="shared" ca="1" si="20"/>
        <v>281.45266877184474</v>
      </c>
      <c r="S95" s="7"/>
      <c r="T95" s="28">
        <f t="shared" si="17"/>
        <v>281.53799999999978</v>
      </c>
      <c r="U95" s="27">
        <f t="shared" si="18"/>
        <v>4.9137650694797923</v>
      </c>
      <c r="V95" s="7"/>
      <c r="W95" s="28">
        <f t="shared" ca="1" si="19"/>
        <v>-8.5331228155041572E-2</v>
      </c>
      <c r="X95" s="27"/>
      <c r="Y95" s="7"/>
      <c r="Z95" s="46"/>
    </row>
    <row r="96" spans="1:26" s="26" customFormat="1" x14ac:dyDescent="0.25">
      <c r="A96" s="26">
        <v>15</v>
      </c>
      <c r="B96" s="26">
        <v>-622</v>
      </c>
      <c r="C96" s="26">
        <v>11208</v>
      </c>
      <c r="D96" s="26">
        <v>12739</v>
      </c>
      <c r="E96" s="26">
        <v>15201</v>
      </c>
      <c r="F96" s="26">
        <v>13710</v>
      </c>
      <c r="G96" s="27"/>
      <c r="H96" s="7"/>
      <c r="I96" s="28">
        <f t="shared" si="11"/>
        <v>-3993</v>
      </c>
      <c r="J96" s="27">
        <f t="shared" si="11"/>
        <v>-971</v>
      </c>
      <c r="K96" s="7"/>
      <c r="L96" s="28">
        <f t="shared" ca="1" si="12"/>
        <v>-3974.2191035202509</v>
      </c>
      <c r="M96" s="26">
        <f t="shared" ca="1" si="13"/>
        <v>-974.48975422203341</v>
      </c>
      <c r="N96" s="26">
        <f t="shared" ca="1" si="14"/>
        <v>0.96932899725903832</v>
      </c>
      <c r="O96" s="27">
        <f t="shared" ca="1" si="15"/>
        <v>-0.23850590796265575</v>
      </c>
      <c r="P96" s="7"/>
      <c r="Q96" s="28">
        <f t="shared" ca="1" si="16"/>
        <v>0.9685461214351011</v>
      </c>
      <c r="R96" s="27">
        <f t="shared" ca="1" si="20"/>
        <v>275.90514684232085</v>
      </c>
      <c r="S96" s="7"/>
      <c r="T96" s="28">
        <f t="shared" si="17"/>
        <v>275.93999999999977</v>
      </c>
      <c r="U96" s="27">
        <f t="shared" si="18"/>
        <v>4.8160615379531491</v>
      </c>
      <c r="V96" s="7"/>
      <c r="W96" s="28">
        <f t="shared" ca="1" si="19"/>
        <v>-3.4853157678924163E-2</v>
      </c>
      <c r="X96" s="27"/>
      <c r="Y96" s="7"/>
      <c r="Z96" s="46"/>
    </row>
    <row r="97" spans="1:26" s="26" customFormat="1" x14ac:dyDescent="0.25">
      <c r="A97" s="26">
        <v>16</v>
      </c>
      <c r="B97" s="26">
        <v>-645</v>
      </c>
      <c r="C97" s="26">
        <v>11163</v>
      </c>
      <c r="D97" s="26">
        <v>12933</v>
      </c>
      <c r="E97" s="26">
        <v>15235</v>
      </c>
      <c r="F97" s="26">
        <v>13504</v>
      </c>
      <c r="G97" s="27"/>
      <c r="H97" s="7"/>
      <c r="I97" s="28">
        <f t="shared" si="11"/>
        <v>-4072</v>
      </c>
      <c r="J97" s="27">
        <f t="shared" si="11"/>
        <v>-571</v>
      </c>
      <c r="K97" s="7"/>
      <c r="L97" s="28">
        <f t="shared" ca="1" si="12"/>
        <v>-4053.2191035202509</v>
      </c>
      <c r="M97" s="26">
        <f t="shared" ca="1" si="13"/>
        <v>-574.48975422203341</v>
      </c>
      <c r="N97" s="26">
        <f t="shared" ca="1" si="14"/>
        <v>0.98859743435039904</v>
      </c>
      <c r="O97" s="27">
        <f t="shared" ca="1" si="15"/>
        <v>-0.14060609652623374</v>
      </c>
      <c r="P97" s="7"/>
      <c r="Q97" s="28">
        <f t="shared" ca="1" si="16"/>
        <v>0.9881381842463659</v>
      </c>
      <c r="R97" s="27">
        <f t="shared" ca="1" si="20"/>
        <v>270.16969930330765</v>
      </c>
      <c r="S97" s="7"/>
      <c r="T97" s="28">
        <f t="shared" si="17"/>
        <v>270.13499999999976</v>
      </c>
      <c r="U97" s="27">
        <f t="shared" si="18"/>
        <v>4.7147451748748779</v>
      </c>
      <c r="V97" s="7"/>
      <c r="W97" s="28">
        <f t="shared" ca="1" si="19"/>
        <v>3.469930330788884E-2</v>
      </c>
      <c r="X97" s="27"/>
      <c r="Y97" s="7"/>
      <c r="Z97" s="46"/>
    </row>
    <row r="98" spans="1:26" s="26" customFormat="1" x14ac:dyDescent="0.25">
      <c r="A98" s="26">
        <v>17</v>
      </c>
      <c r="B98" s="26">
        <v>-630</v>
      </c>
      <c r="C98" s="26">
        <v>11147</v>
      </c>
      <c r="D98" s="26">
        <v>13135</v>
      </c>
      <c r="E98" s="26">
        <v>15257</v>
      </c>
      <c r="F98" s="26">
        <v>13308</v>
      </c>
      <c r="G98" s="27"/>
      <c r="H98" s="7"/>
      <c r="I98" s="28">
        <f t="shared" si="11"/>
        <v>-4110</v>
      </c>
      <c r="J98" s="27">
        <f t="shared" si="11"/>
        <v>-173</v>
      </c>
      <c r="K98" s="7"/>
      <c r="L98" s="28">
        <f t="shared" ca="1" si="12"/>
        <v>-4091.2191035202509</v>
      </c>
      <c r="M98" s="26">
        <f t="shared" ca="1" si="13"/>
        <v>-176.48975422203338</v>
      </c>
      <c r="N98" s="26">
        <f t="shared" ca="1" si="14"/>
        <v>0.99786579649561058</v>
      </c>
      <c r="O98" s="27">
        <f t="shared" ca="1" si="15"/>
        <v>-4.3195784146993835E-2</v>
      </c>
      <c r="P98" s="7"/>
      <c r="Q98" s="28">
        <f t="shared" ca="1" si="16"/>
        <v>0.99772849990649604</v>
      </c>
      <c r="R98" s="27">
        <f t="shared" ca="1" si="20"/>
        <v>264.55024464496955</v>
      </c>
      <c r="S98" s="7"/>
      <c r="T98" s="28">
        <f t="shared" si="17"/>
        <v>264.46499999999975</v>
      </c>
      <c r="U98" s="27">
        <f t="shared" si="18"/>
        <v>4.6157850062867993</v>
      </c>
      <c r="V98" s="7"/>
      <c r="W98" s="28">
        <f t="shared" ca="1" si="19"/>
        <v>8.5244644969804995E-2</v>
      </c>
      <c r="X98" s="27"/>
      <c r="Y98" s="7"/>
      <c r="Z98" s="46"/>
    </row>
    <row r="99" spans="1:26" s="26" customFormat="1" x14ac:dyDescent="0.25">
      <c r="A99" s="26">
        <v>18</v>
      </c>
      <c r="B99" s="26">
        <v>-626</v>
      </c>
      <c r="C99" s="26">
        <v>11149</v>
      </c>
      <c r="D99" s="26">
        <v>13338</v>
      </c>
      <c r="E99" s="26">
        <v>15255</v>
      </c>
      <c r="F99" s="26">
        <v>13113</v>
      </c>
      <c r="G99" s="27"/>
      <c r="H99" s="7"/>
      <c r="I99" s="28">
        <f t="shared" si="11"/>
        <v>-4106</v>
      </c>
      <c r="J99" s="27">
        <f t="shared" si="11"/>
        <v>225</v>
      </c>
      <c r="K99" s="7"/>
      <c r="L99" s="28">
        <f t="shared" ca="1" si="12"/>
        <v>-4087.2191035202509</v>
      </c>
      <c r="M99" s="26">
        <f t="shared" ca="1" si="13"/>
        <v>221.51024577796662</v>
      </c>
      <c r="N99" s="26">
        <f t="shared" ca="1" si="14"/>
        <v>0.99689017942769353</v>
      </c>
      <c r="O99" s="27">
        <f t="shared" ca="1" si="15"/>
        <v>5.4214528232246068E-2</v>
      </c>
      <c r="P99" s="7"/>
      <c r="Q99" s="28">
        <f t="shared" ca="1" si="16"/>
        <v>0.99707478041929731</v>
      </c>
      <c r="R99" s="27">
        <f t="shared" ca="1" si="20"/>
        <v>258.95890994635192</v>
      </c>
      <c r="S99" s="7"/>
      <c r="T99" s="28">
        <f t="shared" si="17"/>
        <v>258.83099999999973</v>
      </c>
      <c r="U99" s="27">
        <f t="shared" si="18"/>
        <v>4.517453156229438</v>
      </c>
      <c r="V99" s="7"/>
      <c r="W99" s="28">
        <f t="shared" ca="1" si="19"/>
        <v>0.12790994635219022</v>
      </c>
      <c r="X99" s="27"/>
      <c r="Y99" s="7"/>
      <c r="Z99" s="46"/>
    </row>
    <row r="100" spans="1:26" s="26" customFormat="1" x14ac:dyDescent="0.25">
      <c r="A100" s="26">
        <v>19</v>
      </c>
      <c r="B100" s="26">
        <v>-618</v>
      </c>
      <c r="C100" s="26">
        <v>11176</v>
      </c>
      <c r="D100" s="26">
        <v>13539</v>
      </c>
      <c r="E100" s="26">
        <v>15248</v>
      </c>
      <c r="F100" s="26">
        <v>12920</v>
      </c>
      <c r="G100" s="27"/>
      <c r="H100" s="7"/>
      <c r="I100" s="28">
        <f t="shared" si="11"/>
        <v>-4072</v>
      </c>
      <c r="J100" s="27">
        <f t="shared" si="11"/>
        <v>619</v>
      </c>
      <c r="K100" s="7"/>
      <c r="L100" s="28">
        <f t="shared" ca="1" si="12"/>
        <v>-4053.2191035202509</v>
      </c>
      <c r="M100" s="26">
        <f t="shared" ca="1" si="13"/>
        <v>615.51024577796659</v>
      </c>
      <c r="N100" s="26">
        <f t="shared" ca="1" si="14"/>
        <v>0.98859743435039904</v>
      </c>
      <c r="O100" s="27">
        <f t="shared" ca="1" si="15"/>
        <v>0.15064584249712173</v>
      </c>
      <c r="P100" s="7"/>
      <c r="Q100" s="28">
        <f t="shared" ca="1" si="16"/>
        <v>0.9891006577646172</v>
      </c>
      <c r="R100" s="27">
        <f t="shared" ca="1" si="20"/>
        <v>253.41129054612338</v>
      </c>
      <c r="S100" s="7"/>
      <c r="T100" s="28">
        <f t="shared" si="17"/>
        <v>253.26899999999972</v>
      </c>
      <c r="U100" s="27">
        <f t="shared" si="18"/>
        <v>4.4203779432335137</v>
      </c>
      <c r="V100" s="7"/>
      <c r="W100" s="28">
        <f t="shared" ca="1" si="19"/>
        <v>0.14229054612366099</v>
      </c>
      <c r="X100" s="27"/>
      <c r="Y100" s="7"/>
      <c r="Z100" s="46"/>
    </row>
    <row r="101" spans="1:26" s="26" customFormat="1" x14ac:dyDescent="0.25">
      <c r="A101" s="26">
        <v>20</v>
      </c>
      <c r="B101" s="26">
        <v>-616</v>
      </c>
      <c r="C101" s="26">
        <v>11216</v>
      </c>
      <c r="D101" s="26">
        <v>13727</v>
      </c>
      <c r="E101" s="26">
        <v>15198</v>
      </c>
      <c r="F101" s="26">
        <v>12726</v>
      </c>
      <c r="G101" s="27"/>
      <c r="H101" s="7"/>
      <c r="I101" s="28">
        <f t="shared" si="11"/>
        <v>-3982</v>
      </c>
      <c r="J101" s="27">
        <f t="shared" si="11"/>
        <v>1001</v>
      </c>
      <c r="K101" s="7"/>
      <c r="L101" s="28">
        <f t="shared" ca="1" si="12"/>
        <v>-3963.2191035202509</v>
      </c>
      <c r="M101" s="26">
        <f t="shared" ca="1" si="13"/>
        <v>997.51024577796659</v>
      </c>
      <c r="N101" s="26">
        <f t="shared" ca="1" si="14"/>
        <v>0.96664605032226658</v>
      </c>
      <c r="O101" s="27">
        <f t="shared" ca="1" si="15"/>
        <v>0.24414016241890477</v>
      </c>
      <c r="P101" s="7"/>
      <c r="Q101" s="28">
        <f t="shared" ca="1" si="16"/>
        <v>0.9674581159648552</v>
      </c>
      <c r="R101" s="27">
        <f t="shared" ca="1" si="20"/>
        <v>247.90820669231266</v>
      </c>
      <c r="S101" s="7"/>
      <c r="T101" s="28">
        <f t="shared" si="17"/>
        <v>247.72499999999971</v>
      </c>
      <c r="U101" s="27">
        <f t="shared" si="18"/>
        <v>4.3236168895029472</v>
      </c>
      <c r="V101" s="7"/>
      <c r="W101" s="28">
        <f t="shared" ca="1" si="19"/>
        <v>0.18320669231295028</v>
      </c>
      <c r="X101" s="27"/>
      <c r="Y101" s="7"/>
      <c r="Z101" s="46"/>
    </row>
    <row r="102" spans="1:26" s="26" customFormat="1" x14ac:dyDescent="0.25">
      <c r="A102" s="26">
        <v>21</v>
      </c>
      <c r="B102" s="26">
        <v>-609</v>
      </c>
      <c r="C102" s="26">
        <v>11269</v>
      </c>
      <c r="D102" s="26">
        <v>13909</v>
      </c>
      <c r="E102" s="26">
        <v>15134</v>
      </c>
      <c r="F102" s="26">
        <v>12535</v>
      </c>
      <c r="G102" s="27"/>
      <c r="H102" s="7"/>
      <c r="I102" s="28">
        <f t="shared" si="11"/>
        <v>-3865</v>
      </c>
      <c r="J102" s="27">
        <f t="shared" si="11"/>
        <v>1374</v>
      </c>
      <c r="K102" s="7"/>
      <c r="L102" s="28">
        <f t="shared" ca="1" si="12"/>
        <v>-3846.2191035202509</v>
      </c>
      <c r="M102" s="26">
        <f t="shared" ca="1" si="13"/>
        <v>1370.5102457779667</v>
      </c>
      <c r="N102" s="26">
        <f t="shared" ca="1" si="14"/>
        <v>0.93810925108569432</v>
      </c>
      <c r="O102" s="27">
        <f t="shared" ca="1" si="15"/>
        <v>0.33543173658336828</v>
      </c>
      <c r="P102" s="7"/>
      <c r="Q102" s="28">
        <f t="shared" ca="1" si="16"/>
        <v>0.93922284378747045</v>
      </c>
      <c r="R102" s="27">
        <f t="shared" ca="1" si="20"/>
        <v>242.41766810337526</v>
      </c>
      <c r="S102" s="7"/>
      <c r="T102" s="28">
        <f t="shared" si="17"/>
        <v>242.24399999999972</v>
      </c>
      <c r="U102" s="27">
        <f t="shared" si="18"/>
        <v>4.2279553932011389</v>
      </c>
      <c r="V102" s="7"/>
      <c r="W102" s="28">
        <f t="shared" ca="1" si="19"/>
        <v>0.17366810337554739</v>
      </c>
      <c r="X102" s="27"/>
      <c r="Y102" s="7"/>
      <c r="Z102" s="46"/>
    </row>
    <row r="103" spans="1:26" s="26" customFormat="1" x14ac:dyDescent="0.25">
      <c r="A103" s="26">
        <v>22</v>
      </c>
      <c r="B103" s="26">
        <v>-634</v>
      </c>
      <c r="C103" s="26">
        <v>11349</v>
      </c>
      <c r="D103" s="26">
        <v>14095</v>
      </c>
      <c r="E103" s="26">
        <v>15060</v>
      </c>
      <c r="F103" s="26">
        <v>12350</v>
      </c>
      <c r="G103" s="27"/>
      <c r="H103" s="7"/>
      <c r="I103" s="28">
        <f t="shared" si="11"/>
        <v>-3711</v>
      </c>
      <c r="J103" s="27">
        <f t="shared" si="11"/>
        <v>1745</v>
      </c>
      <c r="K103" s="7"/>
      <c r="L103" s="28">
        <f t="shared" ca="1" si="12"/>
        <v>-3692.2191035202509</v>
      </c>
      <c r="M103" s="26">
        <f t="shared" ca="1" si="13"/>
        <v>1741.5102457779667</v>
      </c>
      <c r="N103" s="26">
        <f t="shared" ca="1" si="14"/>
        <v>0.9005479939708898</v>
      </c>
      <c r="O103" s="27">
        <f t="shared" ca="1" si="15"/>
        <v>0.42623381169064972</v>
      </c>
      <c r="P103" s="7"/>
      <c r="Q103" s="28">
        <f t="shared" ca="1" si="16"/>
        <v>0.90196144685393476</v>
      </c>
      <c r="R103" s="27">
        <f t="shared" ca="1" si="20"/>
        <v>236.77752622946309</v>
      </c>
      <c r="S103" s="7"/>
      <c r="T103" s="28">
        <f t="shared" si="17"/>
        <v>236.53799999999973</v>
      </c>
      <c r="U103" s="27">
        <f t="shared" si="18"/>
        <v>4.1283669060823422</v>
      </c>
      <c r="V103" s="7"/>
      <c r="W103" s="28">
        <f t="shared" ca="1" si="19"/>
        <v>0.23952622946336533</v>
      </c>
      <c r="X103" s="27"/>
      <c r="Y103" s="7"/>
      <c r="Z103" s="46"/>
    </row>
    <row r="104" spans="1:26" s="26" customFormat="1" x14ac:dyDescent="0.25">
      <c r="A104" s="26">
        <v>23</v>
      </c>
      <c r="B104" s="26">
        <v>-636</v>
      </c>
      <c r="C104" s="26">
        <v>11449</v>
      </c>
      <c r="D104" s="26">
        <v>14276</v>
      </c>
      <c r="E104" s="26">
        <v>14963</v>
      </c>
      <c r="F104" s="26">
        <v>12173</v>
      </c>
      <c r="G104" s="27"/>
      <c r="H104" s="7"/>
      <c r="I104" s="28">
        <f t="shared" si="11"/>
        <v>-3514</v>
      </c>
      <c r="J104" s="27">
        <f t="shared" si="11"/>
        <v>2103</v>
      </c>
      <c r="K104" s="7"/>
      <c r="L104" s="28">
        <f t="shared" ca="1" si="12"/>
        <v>-3495.2191035202509</v>
      </c>
      <c r="M104" s="26">
        <f t="shared" ca="1" si="13"/>
        <v>2099.5102457779667</v>
      </c>
      <c r="N104" s="26">
        <f t="shared" ca="1" si="14"/>
        <v>0.85249885337597764</v>
      </c>
      <c r="O104" s="27">
        <f t="shared" ca="1" si="15"/>
        <v>0.51385414292624743</v>
      </c>
      <c r="P104" s="7"/>
      <c r="Q104" s="28">
        <f t="shared" ca="1" si="16"/>
        <v>0.85420159475773838</v>
      </c>
      <c r="R104" s="27">
        <f t="shared" ca="1" si="20"/>
        <v>231.04175796971469</v>
      </c>
      <c r="S104" s="7"/>
      <c r="T104" s="28">
        <f t="shared" si="17"/>
        <v>230.81399999999974</v>
      </c>
      <c r="U104" s="27">
        <f t="shared" si="18"/>
        <v>4.028464259698187</v>
      </c>
      <c r="V104" s="7"/>
      <c r="W104" s="28">
        <f t="shared" ca="1" si="19"/>
        <v>0.22775796971495765</v>
      </c>
      <c r="X104" s="27"/>
      <c r="Y104" s="7"/>
      <c r="Z104" s="46"/>
    </row>
    <row r="105" spans="1:26" s="26" customFormat="1" x14ac:dyDescent="0.25">
      <c r="A105" s="26">
        <v>24</v>
      </c>
      <c r="B105" s="26">
        <v>-638</v>
      </c>
      <c r="C105" s="26">
        <v>11565</v>
      </c>
      <c r="D105" s="26">
        <v>14451</v>
      </c>
      <c r="E105" s="26">
        <v>14856</v>
      </c>
      <c r="F105" s="26">
        <v>12004</v>
      </c>
      <c r="G105" s="27"/>
      <c r="H105" s="7"/>
      <c r="I105" s="28">
        <f t="shared" si="11"/>
        <v>-3291</v>
      </c>
      <c r="J105" s="27">
        <f t="shared" si="11"/>
        <v>2447</v>
      </c>
      <c r="K105" s="7"/>
      <c r="L105" s="28">
        <f t="shared" ca="1" si="12"/>
        <v>-3272.2191035202509</v>
      </c>
      <c r="M105" s="26">
        <f t="shared" ca="1" si="13"/>
        <v>2443.5102457779667</v>
      </c>
      <c r="N105" s="26">
        <f t="shared" ca="1" si="14"/>
        <v>0.79810820183960496</v>
      </c>
      <c r="O105" s="27">
        <f t="shared" ca="1" si="15"/>
        <v>0.5980479807615704</v>
      </c>
      <c r="P105" s="7"/>
      <c r="Q105" s="28">
        <f t="shared" ca="1" si="16"/>
        <v>0.80008887387628602</v>
      </c>
      <c r="R105" s="27">
        <f t="shared" ca="1" si="20"/>
        <v>225.2939554165157</v>
      </c>
      <c r="S105" s="7"/>
      <c r="T105" s="28">
        <f t="shared" si="17"/>
        <v>225.07199999999975</v>
      </c>
      <c r="U105" s="27">
        <f t="shared" si="18"/>
        <v>3.9282474540486727</v>
      </c>
      <c r="V105" s="7"/>
      <c r="W105" s="28">
        <f t="shared" ca="1" si="19"/>
        <v>0.22195541651595363</v>
      </c>
      <c r="X105" s="27"/>
      <c r="Y105" s="7"/>
      <c r="Z105" s="46"/>
    </row>
    <row r="106" spans="1:26" s="26" customFormat="1" x14ac:dyDescent="0.25">
      <c r="A106" s="26">
        <v>25</v>
      </c>
      <c r="B106" s="26">
        <v>-626</v>
      </c>
      <c r="C106" s="26">
        <v>11697</v>
      </c>
      <c r="D106" s="26">
        <v>14602</v>
      </c>
      <c r="E106" s="26">
        <v>14722</v>
      </c>
      <c r="F106" s="26">
        <v>11847</v>
      </c>
      <c r="G106" s="27"/>
      <c r="H106" s="7"/>
      <c r="I106" s="28">
        <f t="shared" si="11"/>
        <v>-3025</v>
      </c>
      <c r="J106" s="27">
        <f t="shared" si="11"/>
        <v>2755</v>
      </c>
      <c r="K106" s="7"/>
      <c r="L106" s="28">
        <f t="shared" ca="1" si="12"/>
        <v>-3006.2191035202509</v>
      </c>
      <c r="M106" s="26">
        <f t="shared" ca="1" si="13"/>
        <v>2751.5102457779667</v>
      </c>
      <c r="N106" s="26">
        <f t="shared" ca="1" si="14"/>
        <v>0.7332296668231244</v>
      </c>
      <c r="O106" s="27">
        <f t="shared" ca="1" si="15"/>
        <v>0.67343083556761529</v>
      </c>
      <c r="P106" s="7"/>
      <c r="Q106" s="28">
        <f t="shared" ca="1" si="16"/>
        <v>0.73545909540282839</v>
      </c>
      <c r="R106" s="27">
        <f t="shared" ca="1" si="20"/>
        <v>219.59211725684327</v>
      </c>
      <c r="S106" s="7"/>
      <c r="T106" s="28">
        <f t="shared" si="17"/>
        <v>219.43799999999976</v>
      </c>
      <c r="U106" s="27">
        <f t="shared" si="18"/>
        <v>3.8299156039913127</v>
      </c>
      <c r="V106" s="7"/>
      <c r="W106" s="28">
        <f t="shared" ca="1" si="19"/>
        <v>0.15411725684350586</v>
      </c>
      <c r="X106" s="27"/>
      <c r="Y106" s="7"/>
      <c r="Z106" s="46"/>
    </row>
    <row r="107" spans="1:26" s="26" customFormat="1" x14ac:dyDescent="0.25">
      <c r="A107" s="26">
        <v>26</v>
      </c>
      <c r="B107" s="26">
        <v>-619</v>
      </c>
      <c r="C107" s="26">
        <v>11832</v>
      </c>
      <c r="D107" s="26">
        <v>14735</v>
      </c>
      <c r="E107" s="26">
        <v>14571</v>
      </c>
      <c r="F107" s="26">
        <v>11699</v>
      </c>
      <c r="G107" s="27"/>
      <c r="H107" s="7"/>
      <c r="I107" s="28">
        <f t="shared" si="11"/>
        <v>-2739</v>
      </c>
      <c r="J107" s="27">
        <f t="shared" si="11"/>
        <v>3036</v>
      </c>
      <c r="K107" s="7"/>
      <c r="L107" s="28">
        <f t="shared" ca="1" si="12"/>
        <v>-2720.2191035202509</v>
      </c>
      <c r="M107" s="26">
        <f t="shared" ca="1" si="13"/>
        <v>3032.5102457779667</v>
      </c>
      <c r="N107" s="26">
        <f t="shared" ca="1" si="14"/>
        <v>0.66347304646705896</v>
      </c>
      <c r="O107" s="27">
        <f t="shared" ca="1" si="15"/>
        <v>0.74220545310170172</v>
      </c>
      <c r="P107" s="7"/>
      <c r="Q107" s="28">
        <f t="shared" ca="1" si="16"/>
        <v>0.66592936732000463</v>
      </c>
      <c r="R107" s="27">
        <f t="shared" ca="1" si="20"/>
        <v>213.97064469847214</v>
      </c>
      <c r="S107" s="7"/>
      <c r="T107" s="28">
        <f t="shared" si="17"/>
        <v>213.86699999999976</v>
      </c>
      <c r="U107" s="27">
        <f t="shared" si="18"/>
        <v>3.7326833113627087</v>
      </c>
      <c r="V107" s="7"/>
      <c r="W107" s="28">
        <f t="shared" ca="1" si="19"/>
        <v>0.10364469847237956</v>
      </c>
      <c r="X107" s="27"/>
      <c r="Y107" s="7"/>
      <c r="Z107" s="46"/>
    </row>
    <row r="108" spans="1:26" s="26" customFormat="1" x14ac:dyDescent="0.25">
      <c r="A108" s="26">
        <v>27</v>
      </c>
      <c r="B108" s="26">
        <v>-628</v>
      </c>
      <c r="C108" s="26">
        <v>11987</v>
      </c>
      <c r="D108" s="26">
        <v>14860</v>
      </c>
      <c r="E108" s="26">
        <v>14411</v>
      </c>
      <c r="F108" s="26">
        <v>11564</v>
      </c>
      <c r="G108" s="27"/>
      <c r="H108" s="7"/>
      <c r="I108" s="28">
        <f t="shared" si="11"/>
        <v>-2424</v>
      </c>
      <c r="J108" s="27">
        <f t="shared" si="11"/>
        <v>3296</v>
      </c>
      <c r="K108" s="7"/>
      <c r="L108" s="28">
        <f t="shared" ca="1" si="12"/>
        <v>-2405.2191035202509</v>
      </c>
      <c r="M108" s="26">
        <f t="shared" ca="1" si="13"/>
        <v>3292.5102457779667</v>
      </c>
      <c r="N108" s="26">
        <f t="shared" ca="1" si="14"/>
        <v>0.58664320236859524</v>
      </c>
      <c r="O108" s="27">
        <f t="shared" ca="1" si="15"/>
        <v>0.80584033053537607</v>
      </c>
      <c r="P108" s="7"/>
      <c r="Q108" s="28">
        <f t="shared" ca="1" si="16"/>
        <v>0.58930939204675614</v>
      </c>
      <c r="R108" s="27">
        <f t="shared" ca="1" si="20"/>
        <v>208.24915061376896</v>
      </c>
      <c r="S108" s="7"/>
      <c r="T108" s="28">
        <f t="shared" si="17"/>
        <v>208.21499999999978</v>
      </c>
      <c r="U108" s="27">
        <f t="shared" si="18"/>
        <v>3.6340373020399892</v>
      </c>
      <c r="V108" s="7"/>
      <c r="W108" s="28">
        <f t="shared" ca="1" si="19"/>
        <v>3.4150613769185156E-2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-608</v>
      </c>
      <c r="C109" s="26">
        <v>12158</v>
      </c>
      <c r="D109" s="26">
        <v>14975</v>
      </c>
      <c r="E109" s="26">
        <v>14257</v>
      </c>
      <c r="F109" s="26">
        <v>11468</v>
      </c>
      <c r="G109" s="27"/>
      <c r="H109" s="7"/>
      <c r="I109" s="28">
        <f t="shared" si="11"/>
        <v>-2099</v>
      </c>
      <c r="J109" s="27">
        <f t="shared" si="11"/>
        <v>3507</v>
      </c>
      <c r="K109" s="7"/>
      <c r="L109" s="28">
        <f t="shared" ca="1" si="12"/>
        <v>-2080.2191035202509</v>
      </c>
      <c r="M109" s="26">
        <f t="shared" ca="1" si="13"/>
        <v>3503.5102457779667</v>
      </c>
      <c r="N109" s="26">
        <f t="shared" ca="1" si="14"/>
        <v>0.50737431560033908</v>
      </c>
      <c r="O109" s="27">
        <f t="shared" ca="1" si="15"/>
        <v>0.85748248106808866</v>
      </c>
      <c r="P109" s="7"/>
      <c r="Q109" s="28">
        <f t="shared" ca="1" si="16"/>
        <v>0.5102107295235323</v>
      </c>
      <c r="R109" s="27">
        <f t="shared" ca="1" si="20"/>
        <v>202.82429458129093</v>
      </c>
      <c r="S109" s="7"/>
      <c r="T109" s="28">
        <f t="shared" si="17"/>
        <v>202.74299999999977</v>
      </c>
      <c r="U109" s="27">
        <f t="shared" si="18"/>
        <v>3.5385328853708593</v>
      </c>
      <c r="V109" s="7"/>
      <c r="W109" s="28">
        <f t="shared" ca="1" si="19"/>
        <v>8.1294581291160739E-2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-606</v>
      </c>
      <c r="C110" s="26">
        <v>12333</v>
      </c>
      <c r="D110" s="26">
        <v>15071</v>
      </c>
      <c r="E110" s="26">
        <v>14088</v>
      </c>
      <c r="F110" s="26">
        <v>11374</v>
      </c>
      <c r="G110" s="27"/>
      <c r="H110" s="7"/>
      <c r="I110" s="28">
        <f t="shared" si="11"/>
        <v>-1755</v>
      </c>
      <c r="J110" s="27">
        <f t="shared" si="11"/>
        <v>3697</v>
      </c>
      <c r="K110" s="7"/>
      <c r="L110" s="28">
        <f t="shared" ca="1" si="12"/>
        <v>-1736.2191035202509</v>
      </c>
      <c r="M110" s="26">
        <f t="shared" ca="1" si="13"/>
        <v>3693.5102457779667</v>
      </c>
      <c r="N110" s="26">
        <f t="shared" ca="1" si="14"/>
        <v>0.42347124775947714</v>
      </c>
      <c r="O110" s="27">
        <f t="shared" ca="1" si="15"/>
        <v>0.90398489150038908</v>
      </c>
      <c r="P110" s="7"/>
      <c r="Q110" s="28">
        <f t="shared" ca="1" si="16"/>
        <v>0.42646087579734304</v>
      </c>
      <c r="R110" s="27">
        <f t="shared" ca="1" si="20"/>
        <v>197.32712840007423</v>
      </c>
      <c r="S110" s="7"/>
      <c r="T110" s="28">
        <f t="shared" si="17"/>
        <v>197.28899999999976</v>
      </c>
      <c r="U110" s="27">
        <f t="shared" si="18"/>
        <v>3.4433426279670889</v>
      </c>
      <c r="V110" s="7"/>
      <c r="W110" s="28">
        <f t="shared" ca="1" si="19"/>
        <v>3.8128400074469937E-2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-635</v>
      </c>
      <c r="C111" s="26">
        <v>12517</v>
      </c>
      <c r="D111" s="26">
        <v>15149</v>
      </c>
      <c r="E111" s="26">
        <v>13894</v>
      </c>
      <c r="F111" s="26">
        <v>11292</v>
      </c>
      <c r="G111" s="27"/>
      <c r="H111" s="7"/>
      <c r="I111" s="28">
        <f t="shared" si="11"/>
        <v>-1377</v>
      </c>
      <c r="J111" s="27">
        <f t="shared" si="11"/>
        <v>3857</v>
      </c>
      <c r="K111" s="7"/>
      <c r="L111" s="28">
        <f t="shared" ca="1" si="12"/>
        <v>-1358.2191035202509</v>
      </c>
      <c r="M111" s="26">
        <f t="shared" ca="1" si="13"/>
        <v>3853.5102457779667</v>
      </c>
      <c r="N111" s="26">
        <f t="shared" ca="1" si="14"/>
        <v>0.33127543484132066</v>
      </c>
      <c r="O111" s="27">
        <f t="shared" ca="1" si="15"/>
        <v>0.94314481607495793</v>
      </c>
      <c r="P111" s="7"/>
      <c r="Q111" s="28">
        <f t="shared" ca="1" si="16"/>
        <v>0.33439396767551705</v>
      </c>
      <c r="R111" s="27">
        <f t="shared" ca="1" si="20"/>
        <v>191.59329011968975</v>
      </c>
      <c r="S111" s="7"/>
      <c r="T111" s="28">
        <f t="shared" si="17"/>
        <v>191.57399999999976</v>
      </c>
      <c r="U111" s="27">
        <f t="shared" si="18"/>
        <v>3.3435970612156121</v>
      </c>
      <c r="V111" s="7"/>
      <c r="W111" s="28">
        <f t="shared" ca="1" si="19"/>
        <v>1.9290119689998164E-2</v>
      </c>
      <c r="X111" s="27"/>
      <c r="Y111" s="7"/>
      <c r="Z111" s="46"/>
    </row>
    <row r="112" spans="1:26" s="26" customFormat="1" x14ac:dyDescent="0.25">
      <c r="A112" s="26">
        <v>31</v>
      </c>
      <c r="B112" s="26">
        <v>-626</v>
      </c>
      <c r="C112" s="26">
        <v>12713</v>
      </c>
      <c r="D112" s="26">
        <v>15202</v>
      </c>
      <c r="E112" s="26">
        <v>13697</v>
      </c>
      <c r="F112" s="26">
        <v>11233</v>
      </c>
      <c r="G112" s="27"/>
      <c r="H112" s="7"/>
      <c r="I112" s="28">
        <f t="shared" si="11"/>
        <v>-984</v>
      </c>
      <c r="J112" s="27">
        <f t="shared" si="11"/>
        <v>3969</v>
      </c>
      <c r="K112" s="7"/>
      <c r="L112" s="28">
        <f t="shared" ca="1" si="12"/>
        <v>-965.21910352025088</v>
      </c>
      <c r="M112" s="26">
        <f t="shared" ca="1" si="13"/>
        <v>3965.5102457779667</v>
      </c>
      <c r="N112" s="26">
        <f t="shared" ca="1" si="14"/>
        <v>0.23542105791847548</v>
      </c>
      <c r="O112" s="27">
        <f t="shared" ca="1" si="15"/>
        <v>0.97055676327715612</v>
      </c>
      <c r="P112" s="7"/>
      <c r="Q112" s="28">
        <f t="shared" ca="1" si="16"/>
        <v>0.23862965311126175</v>
      </c>
      <c r="R112" s="27">
        <f t="shared" ca="1" si="20"/>
        <v>185.88447453550634</v>
      </c>
      <c r="S112" s="7"/>
      <c r="T112" s="28">
        <f t="shared" si="17"/>
        <v>185.93999999999977</v>
      </c>
      <c r="U112" s="27">
        <f t="shared" si="18"/>
        <v>3.2452652111582521</v>
      </c>
      <c r="V112" s="7"/>
      <c r="W112" s="28">
        <f t="shared" ca="1" si="19"/>
        <v>-5.552546449342799E-2</v>
      </c>
      <c r="X112" s="27"/>
      <c r="Y112" s="7"/>
      <c r="Z112" s="46"/>
    </row>
    <row r="113" spans="1:26" s="26" customFormat="1" x14ac:dyDescent="0.25">
      <c r="A113" s="26">
        <v>32</v>
      </c>
      <c r="B113" s="26">
        <v>-635</v>
      </c>
      <c r="C113" s="26">
        <v>12921</v>
      </c>
      <c r="D113" s="26">
        <v>15252</v>
      </c>
      <c r="E113" s="26">
        <v>13508</v>
      </c>
      <c r="F113" s="26">
        <v>11199</v>
      </c>
      <c r="G113" s="27"/>
      <c r="H113" s="7"/>
      <c r="I113" s="28">
        <f t="shared" si="11"/>
        <v>-587</v>
      </c>
      <c r="J113" s="27">
        <f t="shared" si="11"/>
        <v>4053</v>
      </c>
      <c r="K113" s="7"/>
      <c r="L113" s="28">
        <f t="shared" ca="1" si="12"/>
        <v>-568.21910352025088</v>
      </c>
      <c r="M113" s="26">
        <f t="shared" ca="1" si="13"/>
        <v>4049.5102457779667</v>
      </c>
      <c r="N113" s="26">
        <f t="shared" ca="1" si="14"/>
        <v>0.13859106392771328</v>
      </c>
      <c r="O113" s="27">
        <f t="shared" ca="1" si="15"/>
        <v>0.99111572367880474</v>
      </c>
      <c r="P113" s="7"/>
      <c r="Q113" s="28">
        <f t="shared" ca="1" si="16"/>
        <v>0.1418670697162992</v>
      </c>
      <c r="R113" s="27">
        <f t="shared" ca="1" si="20"/>
        <v>180.21713616387672</v>
      </c>
      <c r="S113" s="7"/>
      <c r="T113" s="28">
        <f t="shared" si="17"/>
        <v>180.22499999999977</v>
      </c>
      <c r="U113" s="27">
        <f t="shared" si="18"/>
        <v>3.1455196444067761</v>
      </c>
      <c r="V113" s="7"/>
      <c r="W113" s="28">
        <f t="shared" ca="1" si="19"/>
        <v>-7.8638361230503051E-3</v>
      </c>
      <c r="X113" s="27"/>
      <c r="Y113" s="7"/>
      <c r="Z113" s="46"/>
    </row>
    <row r="114" spans="1:26" s="26" customFormat="1" x14ac:dyDescent="0.25">
      <c r="A114" s="26">
        <v>33</v>
      </c>
      <c r="B114" s="26">
        <v>-627</v>
      </c>
      <c r="C114" s="26">
        <v>13110</v>
      </c>
      <c r="D114" s="26">
        <v>15267</v>
      </c>
      <c r="E114" s="26">
        <v>13298</v>
      </c>
      <c r="F114" s="26">
        <v>11177</v>
      </c>
      <c r="G114" s="27"/>
      <c r="H114" s="7"/>
      <c r="I114" s="28">
        <f t="shared" si="11"/>
        <v>-188</v>
      </c>
      <c r="J114" s="27">
        <f t="shared" si="11"/>
        <v>4090</v>
      </c>
      <c r="K114" s="7"/>
      <c r="L114" s="28">
        <f t="shared" ca="1" si="12"/>
        <v>-169.21910352025088</v>
      </c>
      <c r="M114" s="26">
        <f t="shared" ca="1" si="13"/>
        <v>4086.5102457779667</v>
      </c>
      <c r="N114" s="26">
        <f t="shared" ca="1" si="14"/>
        <v>4.1273261402992589E-2</v>
      </c>
      <c r="O114" s="27">
        <f t="shared" ca="1" si="15"/>
        <v>1.0001714562366737</v>
      </c>
      <c r="P114" s="7"/>
      <c r="Q114" s="28">
        <f t="shared" ca="1" si="16"/>
        <v>4.4578661463880245E-2</v>
      </c>
      <c r="R114" s="27">
        <f t="shared" ca="1" si="20"/>
        <v>174.6232642660857</v>
      </c>
      <c r="S114" s="7"/>
      <c r="T114" s="28">
        <f t="shared" si="17"/>
        <v>174.58199999999977</v>
      </c>
      <c r="U114" s="27">
        <f t="shared" si="18"/>
        <v>3.0470307147167364</v>
      </c>
      <c r="V114" s="7"/>
      <c r="W114" s="28">
        <f t="shared" ca="1" si="19"/>
        <v>4.1264266085931922E-2</v>
      </c>
      <c r="X114" s="27"/>
      <c r="Y114" s="7"/>
      <c r="Z114" s="46"/>
    </row>
    <row r="115" spans="1:26" s="26" customFormat="1" x14ac:dyDescent="0.25">
      <c r="A115" s="26">
        <v>34</v>
      </c>
      <c r="B115" s="26">
        <v>-633</v>
      </c>
      <c r="C115" s="26">
        <v>13321</v>
      </c>
      <c r="D115" s="26">
        <v>15268</v>
      </c>
      <c r="E115" s="26">
        <v>13103</v>
      </c>
      <c r="F115" s="26">
        <v>11181</v>
      </c>
      <c r="G115" s="27"/>
      <c r="H115" s="7"/>
      <c r="I115" s="28">
        <f t="shared" si="11"/>
        <v>218</v>
      </c>
      <c r="J115" s="27">
        <f t="shared" si="11"/>
        <v>4087</v>
      </c>
      <c r="K115" s="7"/>
      <c r="L115" s="28">
        <f t="shared" ca="1" si="12"/>
        <v>236.78089647974912</v>
      </c>
      <c r="M115" s="26">
        <f t="shared" ca="1" si="13"/>
        <v>4083.5102457779667</v>
      </c>
      <c r="N115" s="26">
        <f t="shared" ca="1" si="14"/>
        <v>-5.7751870990582856E-2</v>
      </c>
      <c r="O115" s="27">
        <f t="shared" ca="1" si="15"/>
        <v>0.99943720765090061</v>
      </c>
      <c r="P115" s="7"/>
      <c r="Q115" s="28">
        <f t="shared" ca="1" si="16"/>
        <v>-5.444943803079387E-2</v>
      </c>
      <c r="R115" s="27">
        <f t="shared" ca="1" si="20"/>
        <v>168.95282504786485</v>
      </c>
      <c r="S115" s="7"/>
      <c r="T115" s="28">
        <f t="shared" si="17"/>
        <v>168.88499999999976</v>
      </c>
      <c r="U115" s="27">
        <f t="shared" si="18"/>
        <v>2.947599307230619</v>
      </c>
      <c r="V115" s="7"/>
      <c r="W115" s="28">
        <f t="shared" ca="1" si="19"/>
        <v>6.7825047865085253E-2</v>
      </c>
      <c r="X115" s="27"/>
      <c r="Y115" s="7"/>
      <c r="Z115" s="46"/>
    </row>
    <row r="116" spans="1:26" s="26" customFormat="1" x14ac:dyDescent="0.25">
      <c r="A116" s="26">
        <v>35</v>
      </c>
      <c r="B116" s="26">
        <v>-615</v>
      </c>
      <c r="C116" s="26">
        <v>13512</v>
      </c>
      <c r="D116" s="26">
        <v>15244</v>
      </c>
      <c r="E116" s="26">
        <v>12903</v>
      </c>
      <c r="F116" s="26">
        <v>11196</v>
      </c>
      <c r="G116" s="27"/>
      <c r="H116" s="7"/>
      <c r="I116" s="28">
        <f t="shared" si="11"/>
        <v>609</v>
      </c>
      <c r="J116" s="27">
        <f t="shared" si="11"/>
        <v>4048</v>
      </c>
      <c r="K116" s="7"/>
      <c r="L116" s="28">
        <f t="shared" ca="1" si="12"/>
        <v>627.78089647974912</v>
      </c>
      <c r="M116" s="26">
        <f t="shared" ca="1" si="13"/>
        <v>4044.5102457779667</v>
      </c>
      <c r="N116" s="26">
        <f t="shared" ca="1" si="14"/>
        <v>-0.15311843937946953</v>
      </c>
      <c r="O116" s="27">
        <f t="shared" ca="1" si="15"/>
        <v>0.98989197603584944</v>
      </c>
      <c r="P116" s="7"/>
      <c r="Q116" s="28">
        <f t="shared" ca="1" si="16"/>
        <v>-0.14984807039020934</v>
      </c>
      <c r="R116" s="27">
        <f t="shared" ca="1" si="20"/>
        <v>163.46324435459576</v>
      </c>
      <c r="S116" s="7"/>
      <c r="T116" s="28">
        <f t="shared" si="17"/>
        <v>163.34999999999977</v>
      </c>
      <c r="U116" s="27">
        <f t="shared" si="18"/>
        <v>2.8509953331327331</v>
      </c>
      <c r="V116" s="7"/>
      <c r="W116" s="28">
        <f t="shared" ca="1" si="19"/>
        <v>0.11324435459599158</v>
      </c>
      <c r="X116" s="27"/>
      <c r="Y116" s="7"/>
      <c r="Z116" s="46"/>
    </row>
    <row r="117" spans="1:26" s="26" customFormat="1" x14ac:dyDescent="0.25">
      <c r="A117" s="26">
        <v>36</v>
      </c>
      <c r="B117" s="26">
        <v>-607</v>
      </c>
      <c r="C117" s="26">
        <v>13700</v>
      </c>
      <c r="D117" s="26">
        <v>15201</v>
      </c>
      <c r="E117" s="26">
        <v>12705</v>
      </c>
      <c r="F117" s="26">
        <v>11233</v>
      </c>
      <c r="G117" s="27"/>
      <c r="H117" s="7"/>
      <c r="I117" s="28">
        <f t="shared" si="11"/>
        <v>995</v>
      </c>
      <c r="J117" s="27">
        <f t="shared" si="11"/>
        <v>3968</v>
      </c>
      <c r="K117" s="7"/>
      <c r="L117" s="28">
        <f t="shared" ca="1" si="12"/>
        <v>1013.7808964797491</v>
      </c>
      <c r="M117" s="26">
        <f t="shared" ca="1" si="13"/>
        <v>3964.5102457779667</v>
      </c>
      <c r="N117" s="26">
        <f t="shared" ca="1" si="14"/>
        <v>-0.24726548643346</v>
      </c>
      <c r="O117" s="27">
        <f t="shared" ca="1" si="15"/>
        <v>0.97031201374856502</v>
      </c>
      <c r="P117" s="7"/>
      <c r="Q117" s="28">
        <f t="shared" ca="1" si="16"/>
        <v>-0.24406033560820473</v>
      </c>
      <c r="R117" s="27">
        <f t="shared" ca="1" si="20"/>
        <v>157.95262705483219</v>
      </c>
      <c r="S117" s="7"/>
      <c r="T117" s="28">
        <f t="shared" si="17"/>
        <v>157.88699999999977</v>
      </c>
      <c r="U117" s="27">
        <f t="shared" si="18"/>
        <v>2.755647996096283</v>
      </c>
      <c r="V117" s="7"/>
      <c r="W117" s="28">
        <f t="shared" ca="1" si="19"/>
        <v>6.5627054832418708E-2</v>
      </c>
      <c r="X117" s="27"/>
      <c r="Y117" s="7"/>
      <c r="Z117" s="46"/>
    </row>
    <row r="118" spans="1:26" s="26" customFormat="1" x14ac:dyDescent="0.25">
      <c r="A118" s="26">
        <v>37</v>
      </c>
      <c r="B118" s="26">
        <v>-619</v>
      </c>
      <c r="C118" s="26">
        <v>13899</v>
      </c>
      <c r="D118" s="26">
        <v>15148</v>
      </c>
      <c r="E118" s="26">
        <v>12520</v>
      </c>
      <c r="F118" s="26">
        <v>11294</v>
      </c>
      <c r="G118" s="27"/>
      <c r="H118" s="7"/>
      <c r="I118" s="28">
        <f t="shared" si="11"/>
        <v>1379</v>
      </c>
      <c r="J118" s="27">
        <f t="shared" si="11"/>
        <v>3854</v>
      </c>
      <c r="K118" s="7"/>
      <c r="L118" s="28">
        <f t="shared" ca="1" si="12"/>
        <v>1397.7808964797491</v>
      </c>
      <c r="M118" s="26">
        <f t="shared" ca="1" si="13"/>
        <v>3850.5102457779667</v>
      </c>
      <c r="N118" s="26">
        <f t="shared" ca="1" si="14"/>
        <v>-0.34092472495349196</v>
      </c>
      <c r="O118" s="27">
        <f t="shared" ca="1" si="15"/>
        <v>0.94241056748918473</v>
      </c>
      <c r="P118" s="7"/>
      <c r="Q118" s="28">
        <f t="shared" ca="1" si="16"/>
        <v>-0.33781228887208686</v>
      </c>
      <c r="R118" s="27">
        <f t="shared" ca="1" si="20"/>
        <v>152.35072256823196</v>
      </c>
      <c r="S118" s="7"/>
      <c r="T118" s="28">
        <f t="shared" si="17"/>
        <v>152.31599999999978</v>
      </c>
      <c r="U118" s="27">
        <f t="shared" si="18"/>
        <v>2.658415703467679</v>
      </c>
      <c r="V118" s="7"/>
      <c r="W118" s="28">
        <f t="shared" ca="1" si="19"/>
        <v>3.4722568232183448E-2</v>
      </c>
      <c r="X118" s="27"/>
      <c r="Y118" s="7"/>
      <c r="Z118" s="46"/>
    </row>
    <row r="119" spans="1:26" s="26" customFormat="1" x14ac:dyDescent="0.25">
      <c r="A119" s="26">
        <v>38</v>
      </c>
      <c r="B119" s="26">
        <v>-615</v>
      </c>
      <c r="C119" s="26">
        <v>14086</v>
      </c>
      <c r="D119" s="26">
        <v>15084</v>
      </c>
      <c r="E119" s="26">
        <v>12344</v>
      </c>
      <c r="F119" s="26">
        <v>11380</v>
      </c>
      <c r="G119" s="27"/>
      <c r="H119" s="7"/>
      <c r="I119" s="28">
        <f t="shared" si="11"/>
        <v>1742</v>
      </c>
      <c r="J119" s="27">
        <f t="shared" si="11"/>
        <v>3704</v>
      </c>
      <c r="K119" s="7"/>
      <c r="L119" s="28">
        <f t="shared" ca="1" si="12"/>
        <v>1760.7808964797491</v>
      </c>
      <c r="M119" s="26">
        <f t="shared" ca="1" si="13"/>
        <v>3700.5102457779667</v>
      </c>
      <c r="N119" s="26">
        <f t="shared" ca="1" si="14"/>
        <v>-0.42946197386695967</v>
      </c>
      <c r="O119" s="27">
        <f t="shared" ca="1" si="15"/>
        <v>0.90569813820052647</v>
      </c>
      <c r="P119" s="7"/>
      <c r="Q119" s="28">
        <f t="shared" ca="1" si="16"/>
        <v>-0.42647134140823473</v>
      </c>
      <c r="R119" s="27">
        <f t="shared" ca="1" si="20"/>
        <v>146.85661049597354</v>
      </c>
      <c r="S119" s="7"/>
      <c r="T119" s="28">
        <f t="shared" si="17"/>
        <v>146.78099999999978</v>
      </c>
      <c r="U119" s="27">
        <f t="shared" si="18"/>
        <v>2.5618117293697931</v>
      </c>
      <c r="V119" s="7"/>
      <c r="W119" s="28">
        <f t="shared" ca="1" si="19"/>
        <v>7.5610495973762681E-2</v>
      </c>
      <c r="X119" s="27"/>
      <c r="Y119" s="7"/>
      <c r="Z119" s="46"/>
    </row>
    <row r="120" spans="1:26" s="26" customFormat="1" x14ac:dyDescent="0.25">
      <c r="A120" s="26">
        <v>39</v>
      </c>
      <c r="B120" s="26">
        <v>-637</v>
      </c>
      <c r="C120" s="26">
        <v>14262</v>
      </c>
      <c r="D120" s="26">
        <v>14978</v>
      </c>
      <c r="E120" s="26">
        <v>12161</v>
      </c>
      <c r="F120" s="26">
        <v>11473</v>
      </c>
      <c r="G120" s="27"/>
      <c r="H120" s="7"/>
      <c r="I120" s="28">
        <f t="shared" si="11"/>
        <v>2101</v>
      </c>
      <c r="J120" s="27">
        <f t="shared" si="11"/>
        <v>3505</v>
      </c>
      <c r="K120" s="7"/>
      <c r="L120" s="28">
        <f t="shared" ca="1" si="12"/>
        <v>2119.7808964797491</v>
      </c>
      <c r="M120" s="26">
        <f t="shared" ca="1" si="13"/>
        <v>3501.5102457779667</v>
      </c>
      <c r="N120" s="26">
        <f t="shared" ca="1" si="14"/>
        <v>-0.51702360571251038</v>
      </c>
      <c r="O120" s="27">
        <f t="shared" ca="1" si="15"/>
        <v>0.85699298201090657</v>
      </c>
      <c r="P120" s="7"/>
      <c r="Q120" s="28">
        <f t="shared" ca="1" si="16"/>
        <v>-0.5141944028119152</v>
      </c>
      <c r="R120" s="27">
        <f t="shared" ca="1" si="20"/>
        <v>141.10753363076253</v>
      </c>
      <c r="S120" s="7"/>
      <c r="T120" s="28">
        <f t="shared" si="17"/>
        <v>141.04799999999977</v>
      </c>
      <c r="U120" s="27">
        <f t="shared" si="18"/>
        <v>2.4617520033529581</v>
      </c>
      <c r="V120" s="7"/>
      <c r="W120" s="28">
        <f t="shared" ca="1" si="19"/>
        <v>5.9533630762757639E-2</v>
      </c>
      <c r="X120" s="27"/>
      <c r="Y120" s="7"/>
      <c r="Z120" s="46"/>
    </row>
    <row r="121" spans="1:26" s="26" customFormat="1" x14ac:dyDescent="0.25">
      <c r="A121" s="26">
        <v>40</v>
      </c>
      <c r="B121" s="26">
        <v>-637</v>
      </c>
      <c r="C121" s="26">
        <v>14428</v>
      </c>
      <c r="D121" s="26">
        <v>14859</v>
      </c>
      <c r="E121" s="26">
        <v>11989</v>
      </c>
      <c r="F121" s="26">
        <v>11583</v>
      </c>
      <c r="G121" s="27"/>
      <c r="H121" s="7"/>
      <c r="I121" s="28">
        <f t="shared" si="11"/>
        <v>2439</v>
      </c>
      <c r="J121" s="27">
        <f t="shared" si="11"/>
        <v>3276</v>
      </c>
      <c r="K121" s="7"/>
      <c r="L121" s="28">
        <f t="shared" ca="1" si="12"/>
        <v>2457.7808964797491</v>
      </c>
      <c r="M121" s="26">
        <f t="shared" ca="1" si="13"/>
        <v>3272.5102457779667</v>
      </c>
      <c r="N121" s="26">
        <f t="shared" ca="1" si="14"/>
        <v>-0.59946324795149675</v>
      </c>
      <c r="O121" s="27">
        <f t="shared" ca="1" si="15"/>
        <v>0.80094533996355499</v>
      </c>
      <c r="P121" s="7"/>
      <c r="Q121" s="28">
        <f t="shared" ca="1" si="16"/>
        <v>-0.59681971068020634</v>
      </c>
      <c r="R121" s="27">
        <f t="shared" ca="1" si="20"/>
        <v>135.37980149271232</v>
      </c>
      <c r="S121" s="7"/>
      <c r="T121" s="28">
        <f t="shared" si="17"/>
        <v>135.31499999999977</v>
      </c>
      <c r="U121" s="27">
        <f t="shared" si="18"/>
        <v>2.3616922773361231</v>
      </c>
      <c r="V121" s="7"/>
      <c r="W121" s="28">
        <f t="shared" ca="1" si="19"/>
        <v>6.4801492712547315E-2</v>
      </c>
      <c r="X121" s="27"/>
      <c r="Y121" s="7"/>
      <c r="Z121" s="46"/>
    </row>
    <row r="122" spans="1:26" s="26" customFormat="1" x14ac:dyDescent="0.25">
      <c r="A122" s="26">
        <v>41</v>
      </c>
      <c r="B122" s="26">
        <v>-631</v>
      </c>
      <c r="C122" s="26">
        <v>14587</v>
      </c>
      <c r="D122" s="26">
        <v>14738</v>
      </c>
      <c r="E122" s="26">
        <v>11834</v>
      </c>
      <c r="F122" s="26">
        <v>11717</v>
      </c>
      <c r="G122" s="27"/>
      <c r="H122" s="7"/>
      <c r="I122" s="28">
        <f t="shared" si="11"/>
        <v>2753</v>
      </c>
      <c r="J122" s="27">
        <f t="shared" si="11"/>
        <v>3021</v>
      </c>
      <c r="K122" s="7"/>
      <c r="L122" s="28">
        <f t="shared" ca="1" si="12"/>
        <v>2771.7808964797491</v>
      </c>
      <c r="M122" s="26">
        <f t="shared" ca="1" si="13"/>
        <v>3017.5102457779667</v>
      </c>
      <c r="N122" s="26">
        <f t="shared" ca="1" si="14"/>
        <v>-0.67604918778298129</v>
      </c>
      <c r="O122" s="27">
        <f t="shared" ca="1" si="15"/>
        <v>0.73853421017283594</v>
      </c>
      <c r="P122" s="7"/>
      <c r="Q122" s="28">
        <f t="shared" ca="1" si="16"/>
        <v>-0.67361231301176727</v>
      </c>
      <c r="R122" s="27">
        <f t="shared" ca="1" si="20"/>
        <v>129.70347954965155</v>
      </c>
      <c r="S122" s="7"/>
      <c r="T122" s="28">
        <f t="shared" si="17"/>
        <v>129.63599999999977</v>
      </c>
      <c r="U122" s="27">
        <f t="shared" si="18"/>
        <v>2.2625750291153652</v>
      </c>
      <c r="V122" s="7"/>
      <c r="W122" s="28">
        <f t="shared" ca="1" si="19"/>
        <v>6.7479549651778825E-2</v>
      </c>
      <c r="X122" s="27"/>
      <c r="Y122" s="7"/>
      <c r="Z122" s="46"/>
    </row>
    <row r="123" spans="1:26" s="26" customFormat="1" x14ac:dyDescent="0.25">
      <c r="A123" s="26">
        <v>42</v>
      </c>
      <c r="B123" s="26">
        <v>-617</v>
      </c>
      <c r="C123" s="26">
        <v>14722</v>
      </c>
      <c r="D123" s="26">
        <v>14582</v>
      </c>
      <c r="E123" s="26">
        <v>11685</v>
      </c>
      <c r="F123" s="26">
        <v>11848</v>
      </c>
      <c r="G123" s="27"/>
      <c r="H123" s="7"/>
      <c r="I123" s="28">
        <f t="shared" si="11"/>
        <v>3037</v>
      </c>
      <c r="J123" s="27">
        <f t="shared" si="11"/>
        <v>2734</v>
      </c>
      <c r="K123" s="7"/>
      <c r="L123" s="28">
        <f t="shared" ca="1" si="12"/>
        <v>3055.7808964797491</v>
      </c>
      <c r="M123" s="26">
        <f t="shared" ca="1" si="13"/>
        <v>2730.5102457779667</v>
      </c>
      <c r="N123" s="26">
        <f t="shared" ca="1" si="14"/>
        <v>-0.74531799960508816</v>
      </c>
      <c r="O123" s="27">
        <f t="shared" ca="1" si="15"/>
        <v>0.66829109546720311</v>
      </c>
      <c r="P123" s="7"/>
      <c r="Q123" s="28">
        <f t="shared" ca="1" si="16"/>
        <v>-0.74311362902177713</v>
      </c>
      <c r="R123" s="27">
        <f t="shared" ca="1" si="20"/>
        <v>124.03665222648317</v>
      </c>
      <c r="S123" s="7"/>
      <c r="T123" s="28">
        <f t="shared" si="17"/>
        <v>124.08299999999977</v>
      </c>
      <c r="U123" s="27">
        <f t="shared" si="18"/>
        <v>2.1656568957521198</v>
      </c>
      <c r="V123" s="7"/>
      <c r="W123" s="28">
        <f t="shared" ca="1" si="19"/>
        <v>-4.634777351660091E-2</v>
      </c>
      <c r="X123" s="27"/>
      <c r="Y123" s="7"/>
      <c r="Z123" s="46"/>
    </row>
    <row r="124" spans="1:26" s="26" customFormat="1" x14ac:dyDescent="0.25">
      <c r="A124" s="26">
        <v>43</v>
      </c>
      <c r="B124" s="26">
        <v>-631</v>
      </c>
      <c r="C124" s="26">
        <v>14854</v>
      </c>
      <c r="D124" s="26">
        <v>14431</v>
      </c>
      <c r="E124" s="26">
        <v>11563</v>
      </c>
      <c r="F124" s="26">
        <v>12015</v>
      </c>
      <c r="G124" s="27"/>
      <c r="H124" s="7"/>
      <c r="I124" s="28">
        <f t="shared" si="11"/>
        <v>3291</v>
      </c>
      <c r="J124" s="27">
        <f t="shared" si="11"/>
        <v>2416</v>
      </c>
      <c r="K124" s="7"/>
      <c r="L124" s="28">
        <f t="shared" ca="1" si="12"/>
        <v>3309.7808964797491</v>
      </c>
      <c r="M124" s="26">
        <f t="shared" ca="1" si="13"/>
        <v>2412.5102457779667</v>
      </c>
      <c r="N124" s="26">
        <f t="shared" ca="1" si="14"/>
        <v>-0.80726968341781769</v>
      </c>
      <c r="O124" s="27">
        <f t="shared" ca="1" si="15"/>
        <v>0.59046074537524762</v>
      </c>
      <c r="P124" s="7"/>
      <c r="Q124" s="28">
        <f t="shared" ca="1" si="16"/>
        <v>-0.8053228499089603</v>
      </c>
      <c r="R124" s="27">
        <f t="shared" ca="1" si="20"/>
        <v>118.32000051708906</v>
      </c>
      <c r="S124" s="7"/>
      <c r="T124" s="28">
        <f t="shared" si="17"/>
        <v>118.40399999999977</v>
      </c>
      <c r="U124" s="27">
        <f t="shared" si="18"/>
        <v>2.066539647531362</v>
      </c>
      <c r="V124" s="7"/>
      <c r="W124" s="28">
        <f t="shared" ca="1" si="19"/>
        <v>-8.3999482910712686E-2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-601</v>
      </c>
      <c r="C125" s="26">
        <v>14948</v>
      </c>
      <c r="D125" s="26">
        <v>14268</v>
      </c>
      <c r="E125" s="26">
        <v>11450</v>
      </c>
      <c r="F125" s="26">
        <v>12172</v>
      </c>
      <c r="G125" s="27"/>
      <c r="H125" s="7"/>
      <c r="I125" s="28">
        <f t="shared" si="11"/>
        <v>3498</v>
      </c>
      <c r="J125" s="27">
        <f t="shared" si="11"/>
        <v>2096</v>
      </c>
      <c r="K125" s="7"/>
      <c r="L125" s="28">
        <f t="shared" ca="1" si="12"/>
        <v>3516.7808964797491</v>
      </c>
      <c r="M125" s="26">
        <f t="shared" ca="1" si="13"/>
        <v>2092.5102457779667</v>
      </c>
      <c r="N125" s="26">
        <f t="shared" ca="1" si="14"/>
        <v>-0.85775786668252241</v>
      </c>
      <c r="O125" s="27">
        <f t="shared" ca="1" si="15"/>
        <v>0.51214089622611003</v>
      </c>
      <c r="P125" s="7"/>
      <c r="Q125" s="28">
        <f t="shared" ca="1" si="16"/>
        <v>-0.85607012525763659</v>
      </c>
      <c r="R125" s="27">
        <f t="shared" ca="1" si="20"/>
        <v>112.96104479369581</v>
      </c>
      <c r="S125" s="7"/>
      <c r="T125" s="28">
        <f t="shared" si="17"/>
        <v>112.99499999999976</v>
      </c>
      <c r="U125" s="27">
        <f t="shared" si="18"/>
        <v>1.9721347882909883</v>
      </c>
      <c r="V125" s="7"/>
      <c r="W125" s="28">
        <f t="shared" ca="1" si="19"/>
        <v>-3.3955206303957652E-2</v>
      </c>
      <c r="X125" s="27"/>
      <c r="Y125" s="7"/>
      <c r="Z125" s="46"/>
    </row>
    <row r="126" spans="1:26" s="26" customFormat="1" x14ac:dyDescent="0.25">
      <c r="A126" s="26">
        <v>45</v>
      </c>
      <c r="B126" s="26">
        <v>-610</v>
      </c>
      <c r="C126" s="26">
        <v>15055</v>
      </c>
      <c r="D126" s="26">
        <v>14100</v>
      </c>
      <c r="E126" s="26">
        <v>11368</v>
      </c>
      <c r="F126" s="26">
        <v>12352</v>
      </c>
      <c r="G126" s="27"/>
      <c r="H126" s="7"/>
      <c r="I126" s="28">
        <f t="shared" si="11"/>
        <v>3687</v>
      </c>
      <c r="J126" s="27">
        <f t="shared" si="11"/>
        <v>1748</v>
      </c>
      <c r="K126" s="7"/>
      <c r="L126" s="28">
        <f t="shared" ca="1" si="12"/>
        <v>3705.7808964797491</v>
      </c>
      <c r="M126" s="26">
        <f t="shared" ca="1" si="13"/>
        <v>1744.5102457779667</v>
      </c>
      <c r="N126" s="26">
        <f t="shared" ca="1" si="14"/>
        <v>-0.90385577314160059</v>
      </c>
      <c r="O126" s="27">
        <f t="shared" ca="1" si="15"/>
        <v>0.42696806027642287</v>
      </c>
      <c r="P126" s="7"/>
      <c r="Q126" s="28">
        <f t="shared" ca="1" si="16"/>
        <v>-0.90244974626460961</v>
      </c>
      <c r="R126" s="27">
        <f t="shared" ca="1" si="20"/>
        <v>107.39104322425629</v>
      </c>
      <c r="S126" s="7"/>
      <c r="T126" s="28">
        <f t="shared" si="17"/>
        <v>107.50499999999977</v>
      </c>
      <c r="U126" s="27">
        <f t="shared" si="18"/>
        <v>1.8763162123564998</v>
      </c>
      <c r="V126" s="7"/>
      <c r="W126" s="28">
        <f t="shared" ca="1" si="19"/>
        <v>-0.11395677574347474</v>
      </c>
      <c r="X126" s="27"/>
      <c r="Y126" s="7"/>
      <c r="Z126" s="46"/>
    </row>
    <row r="127" spans="1:26" s="26" customFormat="1" x14ac:dyDescent="0.25">
      <c r="A127" s="26">
        <v>46</v>
      </c>
      <c r="B127" s="26">
        <v>-638</v>
      </c>
      <c r="C127" s="26">
        <v>15127</v>
      </c>
      <c r="D127" s="26">
        <v>13909</v>
      </c>
      <c r="E127" s="26">
        <v>11282</v>
      </c>
      <c r="F127" s="26">
        <v>12537</v>
      </c>
      <c r="G127" s="27"/>
      <c r="H127" s="7"/>
      <c r="I127" s="28">
        <f t="shared" si="11"/>
        <v>3845</v>
      </c>
      <c r="J127" s="27">
        <f t="shared" si="11"/>
        <v>1372</v>
      </c>
      <c r="K127" s="7"/>
      <c r="L127" s="28">
        <f t="shared" ca="1" si="12"/>
        <v>3863.7808964797491</v>
      </c>
      <c r="M127" s="26">
        <f t="shared" ca="1" si="13"/>
        <v>1368.5102457779667</v>
      </c>
      <c r="N127" s="26">
        <f t="shared" ca="1" si="14"/>
        <v>-0.94239264732432204</v>
      </c>
      <c r="O127" s="27">
        <f t="shared" ca="1" si="15"/>
        <v>0.33494223752618618</v>
      </c>
      <c r="P127" s="7"/>
      <c r="Q127" s="28">
        <f t="shared" ca="1" si="16"/>
        <v>-0.94129094014618264</v>
      </c>
      <c r="R127" s="27">
        <f t="shared" ca="1" si="20"/>
        <v>101.65845127326992</v>
      </c>
      <c r="S127" s="7"/>
      <c r="T127" s="28">
        <f t="shared" si="17"/>
        <v>101.76299999999976</v>
      </c>
      <c r="U127" s="27">
        <f t="shared" si="18"/>
        <v>1.7760994067069855</v>
      </c>
      <c r="V127" s="7"/>
      <c r="W127" s="28">
        <f t="shared" ca="1" si="19"/>
        <v>-0.1045487267298455</v>
      </c>
      <c r="X127" s="27"/>
      <c r="Y127" s="7"/>
      <c r="Z127" s="46"/>
    </row>
    <row r="128" spans="1:26" s="26" customFormat="1" x14ac:dyDescent="0.25">
      <c r="A128" s="26">
        <v>47</v>
      </c>
      <c r="B128" s="26">
        <v>-625</v>
      </c>
      <c r="C128" s="26">
        <v>15182</v>
      </c>
      <c r="D128" s="26">
        <v>13719</v>
      </c>
      <c r="E128" s="26">
        <v>11224</v>
      </c>
      <c r="F128" s="26">
        <v>12725</v>
      </c>
      <c r="G128" s="27"/>
      <c r="H128" s="7"/>
      <c r="I128" s="28">
        <f t="shared" si="11"/>
        <v>3958</v>
      </c>
      <c r="J128" s="27">
        <f t="shared" si="11"/>
        <v>994</v>
      </c>
      <c r="K128" s="7"/>
      <c r="L128" s="28">
        <f t="shared" ca="1" si="12"/>
        <v>3976.7808964797491</v>
      </c>
      <c r="M128" s="26">
        <f t="shared" ca="1" si="13"/>
        <v>990.51024577796659</v>
      </c>
      <c r="N128" s="26">
        <f t="shared" ca="1" si="14"/>
        <v>-0.96995382949297737</v>
      </c>
      <c r="O128" s="27">
        <f t="shared" ca="1" si="15"/>
        <v>0.24242691571876737</v>
      </c>
      <c r="P128" s="7"/>
      <c r="Q128" s="28">
        <f t="shared" ca="1" si="16"/>
        <v>-0.96915799968674055</v>
      </c>
      <c r="R128" s="27">
        <f t="shared" ca="1" si="20"/>
        <v>96.115111247273319</v>
      </c>
      <c r="S128" s="7"/>
      <c r="T128" s="28">
        <f t="shared" si="17"/>
        <v>96.137999999999764</v>
      </c>
      <c r="U128" s="27">
        <f t="shared" si="18"/>
        <v>1.6779246362823046</v>
      </c>
      <c r="V128" s="7"/>
      <c r="W128" s="28">
        <f t="shared" ca="1" si="19"/>
        <v>-2.288875272644475E-2</v>
      </c>
      <c r="X128" s="27"/>
      <c r="Y128" s="7"/>
      <c r="Z128" s="46"/>
    </row>
    <row r="129" spans="1:26" s="26" customFormat="1" x14ac:dyDescent="0.25">
      <c r="A129" s="26">
        <v>48</v>
      </c>
      <c r="B129" s="26">
        <v>-640</v>
      </c>
      <c r="C129" s="26">
        <v>15226</v>
      </c>
      <c r="D129" s="26">
        <v>13514</v>
      </c>
      <c r="E129" s="26">
        <v>11186</v>
      </c>
      <c r="F129" s="26">
        <v>12926</v>
      </c>
      <c r="G129" s="27"/>
      <c r="H129" s="7"/>
      <c r="I129" s="28">
        <f t="shared" si="11"/>
        <v>4040</v>
      </c>
      <c r="J129" s="27">
        <f t="shared" si="11"/>
        <v>588</v>
      </c>
      <c r="K129" s="7"/>
      <c r="L129" s="28">
        <f t="shared" ca="1" si="12"/>
        <v>4058.7808964797491</v>
      </c>
      <c r="M129" s="26">
        <f t="shared" ca="1" si="13"/>
        <v>584.51024577796659</v>
      </c>
      <c r="N129" s="26">
        <f t="shared" ca="1" si="14"/>
        <v>-0.98995397938527585</v>
      </c>
      <c r="O129" s="27">
        <f t="shared" ca="1" si="15"/>
        <v>0.14305860711079904</v>
      </c>
      <c r="P129" s="7"/>
      <c r="Q129" s="28">
        <f t="shared" ca="1" si="16"/>
        <v>-0.98948663210189824</v>
      </c>
      <c r="R129" s="27">
        <f t="shared" ca="1" si="20"/>
        <v>90.297961423335778</v>
      </c>
      <c r="S129" s="7"/>
      <c r="T129" s="28">
        <f t="shared" si="17"/>
        <v>90.377999999999759</v>
      </c>
      <c r="U129" s="27">
        <f t="shared" si="18"/>
        <v>1.577393671367431</v>
      </c>
      <c r="V129" s="7"/>
      <c r="W129" s="28">
        <f t="shared" ca="1" si="19"/>
        <v>-8.0038576663980621E-2</v>
      </c>
      <c r="X129" s="27"/>
      <c r="Y129" s="7"/>
      <c r="Z129" s="46"/>
    </row>
    <row r="130" spans="1:26" s="26" customFormat="1" x14ac:dyDescent="0.25">
      <c r="A130" s="26">
        <v>49</v>
      </c>
      <c r="B130" s="26">
        <v>-622</v>
      </c>
      <c r="C130" s="26">
        <v>15241</v>
      </c>
      <c r="D130" s="26">
        <v>13319</v>
      </c>
      <c r="E130" s="26">
        <v>11164</v>
      </c>
      <c r="F130" s="26">
        <v>13125</v>
      </c>
      <c r="G130" s="27"/>
      <c r="H130" s="7"/>
      <c r="I130" s="28">
        <f t="shared" si="11"/>
        <v>4077</v>
      </c>
      <c r="J130" s="27">
        <f t="shared" si="11"/>
        <v>194</v>
      </c>
      <c r="K130" s="7"/>
      <c r="L130" s="28">
        <f t="shared" ca="1" si="12"/>
        <v>4095.7808964797491</v>
      </c>
      <c r="M130" s="26">
        <f t="shared" ca="1" si="13"/>
        <v>190.51024577796662</v>
      </c>
      <c r="N130" s="26">
        <f t="shared" ca="1" si="14"/>
        <v>-0.9989784372635081</v>
      </c>
      <c r="O130" s="27">
        <f t="shared" ca="1" si="15"/>
        <v>4.662729284592336E-2</v>
      </c>
      <c r="P130" s="7"/>
      <c r="Q130" s="28">
        <f t="shared" ca="1" si="16"/>
        <v>-0.99882980695817902</v>
      </c>
      <c r="R130" s="27">
        <f t="shared" ca="1" si="20"/>
        <v>84.743958636668424</v>
      </c>
      <c r="S130" s="7"/>
      <c r="T130" s="28">
        <f t="shared" si="17"/>
        <v>84.77999999999976</v>
      </c>
      <c r="U130" s="27">
        <f t="shared" si="18"/>
        <v>1.4796901398407885</v>
      </c>
      <c r="V130" s="7"/>
      <c r="W130" s="28">
        <f t="shared" ca="1" si="19"/>
        <v>-3.6041363331335674E-2</v>
      </c>
      <c r="X130" s="27"/>
      <c r="Y130" s="7"/>
      <c r="Z130" s="46"/>
    </row>
    <row r="131" spans="1:26" s="26" customFormat="1" x14ac:dyDescent="0.25">
      <c r="A131" s="26">
        <v>50</v>
      </c>
      <c r="B131" s="26">
        <v>-631</v>
      </c>
      <c r="C131" s="26">
        <v>15243</v>
      </c>
      <c r="D131" s="26">
        <v>13116</v>
      </c>
      <c r="E131" s="26">
        <v>11172</v>
      </c>
      <c r="F131" s="26">
        <v>13329</v>
      </c>
      <c r="G131" s="27"/>
      <c r="H131" s="7"/>
      <c r="I131" s="28">
        <f t="shared" si="11"/>
        <v>4071</v>
      </c>
      <c r="J131" s="27">
        <f t="shared" si="11"/>
        <v>-213</v>
      </c>
      <c r="K131" s="7"/>
      <c r="L131" s="28">
        <f t="shared" ca="1" si="12"/>
        <v>4089.7808964797491</v>
      </c>
      <c r="M131" s="26">
        <f t="shared" ca="1" si="13"/>
        <v>-216.48975422203338</v>
      </c>
      <c r="N131" s="26">
        <f t="shared" ca="1" si="14"/>
        <v>-0.99751501166163259</v>
      </c>
      <c r="O131" s="27">
        <f t="shared" ca="1" si="15"/>
        <v>-5.2985765290636033E-2</v>
      </c>
      <c r="P131" s="7"/>
      <c r="Q131" s="28">
        <f t="shared" ca="1" si="16"/>
        <v>-0.99769555548497102</v>
      </c>
      <c r="R131" s="27">
        <f t="shared" ca="1" si="20"/>
        <v>79.031205102745616</v>
      </c>
      <c r="S131" s="7"/>
      <c r="T131" s="28">
        <f t="shared" si="17"/>
        <v>79.100999999999758</v>
      </c>
      <c r="U131" s="27">
        <f t="shared" si="18"/>
        <v>1.3805728916200304</v>
      </c>
      <c r="V131" s="7"/>
      <c r="W131" s="28">
        <f t="shared" ca="1" si="19"/>
        <v>-6.9794897254141119E-2</v>
      </c>
      <c r="X131" s="27"/>
      <c r="Y131" s="7"/>
      <c r="Z131" s="46"/>
    </row>
    <row r="132" spans="1:26" s="26" customFormat="1" x14ac:dyDescent="0.25">
      <c r="A132" s="26">
        <v>51</v>
      </c>
      <c r="B132" s="26">
        <v>-622</v>
      </c>
      <c r="C132" s="26">
        <v>15213</v>
      </c>
      <c r="D132" s="26">
        <v>12913</v>
      </c>
      <c r="E132" s="26">
        <v>11183</v>
      </c>
      <c r="F132" s="26">
        <v>13516</v>
      </c>
      <c r="G132" s="27"/>
      <c r="H132" s="7"/>
      <c r="I132" s="28">
        <f t="shared" si="11"/>
        <v>4030</v>
      </c>
      <c r="J132" s="27">
        <f t="shared" si="11"/>
        <v>-603</v>
      </c>
      <c r="K132" s="7"/>
      <c r="L132" s="28">
        <f t="shared" ca="1" si="12"/>
        <v>4048.7808964797491</v>
      </c>
      <c r="M132" s="26">
        <f t="shared" ca="1" si="13"/>
        <v>-606.48975422203341</v>
      </c>
      <c r="N132" s="26">
        <f t="shared" ca="1" si="14"/>
        <v>-0.98751493671548329</v>
      </c>
      <c r="O132" s="27">
        <f t="shared" ca="1" si="15"/>
        <v>-0.14843808144114751</v>
      </c>
      <c r="P132" s="7"/>
      <c r="Q132" s="28">
        <f t="shared" ca="1" si="16"/>
        <v>-0.98801085843396608</v>
      </c>
      <c r="R132" s="27">
        <f t="shared" ca="1" si="20"/>
        <v>73.52704646649812</v>
      </c>
      <c r="S132" s="7"/>
      <c r="T132" s="28">
        <f t="shared" si="17"/>
        <v>73.502999999999759</v>
      </c>
      <c r="U132" s="27">
        <f t="shared" si="18"/>
        <v>1.2828693600933878</v>
      </c>
      <c r="V132" s="7"/>
      <c r="W132" s="28">
        <f t="shared" ca="1" si="19"/>
        <v>2.4046466498361951E-2</v>
      </c>
      <c r="X132" s="27"/>
      <c r="Y132" s="7"/>
      <c r="Z132" s="46"/>
    </row>
    <row r="133" spans="1:26" s="26" customFormat="1" x14ac:dyDescent="0.25">
      <c r="A133" s="26">
        <v>52</v>
      </c>
      <c r="B133" s="26">
        <v>-603</v>
      </c>
      <c r="C133" s="26">
        <v>15180</v>
      </c>
      <c r="D133" s="26">
        <v>12731</v>
      </c>
      <c r="E133" s="26">
        <v>11226</v>
      </c>
      <c r="F133" s="26">
        <v>13709</v>
      </c>
      <c r="G133" s="27"/>
      <c r="H133" s="7"/>
      <c r="I133" s="28">
        <f t="shared" si="11"/>
        <v>3954</v>
      </c>
      <c r="J133" s="27">
        <f t="shared" si="11"/>
        <v>-978</v>
      </c>
      <c r="K133" s="7"/>
      <c r="L133" s="28">
        <f t="shared" ca="1" si="12"/>
        <v>3972.7808964797491</v>
      </c>
      <c r="M133" s="26">
        <f t="shared" ca="1" si="13"/>
        <v>-981.48975422203341</v>
      </c>
      <c r="N133" s="26">
        <f t="shared" ca="1" si="14"/>
        <v>-0.96897821242506033</v>
      </c>
      <c r="O133" s="27">
        <f t="shared" ca="1" si="15"/>
        <v>-0.24021915466279314</v>
      </c>
      <c r="P133" s="7"/>
      <c r="Q133" s="28">
        <f t="shared" ca="1" si="16"/>
        <v>-0.9697773334077161</v>
      </c>
      <c r="R133" s="27">
        <f t="shared" ca="1" si="20"/>
        <v>68.158778474936241</v>
      </c>
      <c r="S133" s="7"/>
      <c r="T133" s="28">
        <f t="shared" si="17"/>
        <v>68.075999999999766</v>
      </c>
      <c r="U133" s="27">
        <f t="shared" si="18"/>
        <v>1.1881503415876555</v>
      </c>
      <c r="V133" s="7"/>
      <c r="W133" s="28">
        <f t="shared" ca="1" si="19"/>
        <v>8.2778474936475277E-2</v>
      </c>
      <c r="X133" s="27"/>
      <c r="Y133" s="7"/>
      <c r="Z133" s="46"/>
    </row>
    <row r="134" spans="1:26" s="26" customFormat="1" x14ac:dyDescent="0.25">
      <c r="A134" s="26">
        <v>53</v>
      </c>
      <c r="B134" s="26">
        <v>-627</v>
      </c>
      <c r="C134" s="26">
        <v>15125</v>
      </c>
      <c r="D134" s="26">
        <v>12540</v>
      </c>
      <c r="E134" s="26">
        <v>11290</v>
      </c>
      <c r="F134" s="26">
        <v>13909</v>
      </c>
      <c r="G134" s="27"/>
      <c r="H134" s="7"/>
      <c r="I134" s="28">
        <f t="shared" si="11"/>
        <v>3835</v>
      </c>
      <c r="J134" s="27">
        <f t="shared" si="11"/>
        <v>-1369</v>
      </c>
      <c r="K134" s="7"/>
      <c r="L134" s="28">
        <f t="shared" ca="1" si="12"/>
        <v>3853.7808964797491</v>
      </c>
      <c r="M134" s="26">
        <f t="shared" ca="1" si="13"/>
        <v>-1372.4897542220333</v>
      </c>
      <c r="N134" s="26">
        <f t="shared" ca="1" si="14"/>
        <v>-0.9399536046545296</v>
      </c>
      <c r="O134" s="27">
        <f t="shared" ca="1" si="15"/>
        <v>-0.33591622034189561</v>
      </c>
      <c r="P134" s="7"/>
      <c r="Q134" s="28">
        <f t="shared" ca="1" si="16"/>
        <v>-0.94106880845580476</v>
      </c>
      <c r="R134" s="27">
        <f t="shared" ca="1" si="20"/>
        <v>62.427106160657502</v>
      </c>
      <c r="S134" s="7"/>
      <c r="T134" s="28">
        <f t="shared" si="17"/>
        <v>62.432999999999765</v>
      </c>
      <c r="U134" s="27">
        <f t="shared" si="18"/>
        <v>1.0896614118976158</v>
      </c>
      <c r="V134" s="7"/>
      <c r="W134" s="28">
        <f t="shared" ca="1" si="19"/>
        <v>-5.8938393422636182E-3</v>
      </c>
      <c r="X134" s="27"/>
      <c r="Y134" s="7"/>
      <c r="Z134" s="46"/>
    </row>
    <row r="135" spans="1:26" s="26" customFormat="1" x14ac:dyDescent="0.25">
      <c r="A135" s="26">
        <v>54</v>
      </c>
      <c r="B135" s="26">
        <v>-614</v>
      </c>
      <c r="C135" s="26">
        <v>15037</v>
      </c>
      <c r="D135" s="26">
        <v>12351</v>
      </c>
      <c r="E135" s="26">
        <v>11355</v>
      </c>
      <c r="F135" s="26">
        <v>14082</v>
      </c>
      <c r="G135" s="27"/>
      <c r="H135" s="7"/>
      <c r="I135" s="28">
        <f t="shared" si="11"/>
        <v>3682</v>
      </c>
      <c r="J135" s="27">
        <f t="shared" si="11"/>
        <v>-1731</v>
      </c>
      <c r="K135" s="7"/>
      <c r="L135" s="28">
        <f t="shared" ca="1" si="12"/>
        <v>3700.7808964797491</v>
      </c>
      <c r="M135" s="26">
        <f t="shared" ca="1" si="13"/>
        <v>-1734.4897542220333</v>
      </c>
      <c r="N135" s="26">
        <f t="shared" ca="1" si="14"/>
        <v>-0.90263625180670437</v>
      </c>
      <c r="O135" s="27">
        <f t="shared" ca="1" si="15"/>
        <v>-0.42451554969185751</v>
      </c>
      <c r="P135" s="7"/>
      <c r="Q135" s="28">
        <f t="shared" ca="1" si="16"/>
        <v>-0.90404403790953247</v>
      </c>
      <c r="R135" s="27">
        <f t="shared" ca="1" si="20"/>
        <v>56.917693890383703</v>
      </c>
      <c r="S135" s="7"/>
      <c r="T135" s="28">
        <f t="shared" si="17"/>
        <v>56.906999999999769</v>
      </c>
      <c r="U135" s="27">
        <f t="shared" si="18"/>
        <v>0.99321451743240918</v>
      </c>
      <c r="V135" s="7"/>
      <c r="W135" s="28">
        <f t="shared" ca="1" si="19"/>
        <v>1.0693890383933535E-2</v>
      </c>
      <c r="X135" s="27"/>
      <c r="Y135" s="7"/>
      <c r="Z135" s="46"/>
    </row>
    <row r="136" spans="1:26" s="26" customFormat="1" x14ac:dyDescent="0.25">
      <c r="A136" s="26">
        <v>55</v>
      </c>
      <c r="B136" s="26">
        <v>-639</v>
      </c>
      <c r="C136" s="26">
        <v>14943</v>
      </c>
      <c r="D136" s="26">
        <v>12175</v>
      </c>
      <c r="E136" s="26">
        <v>11459</v>
      </c>
      <c r="F136" s="26">
        <v>14265</v>
      </c>
      <c r="G136" s="27"/>
      <c r="H136" s="7"/>
      <c r="I136" s="28">
        <f t="shared" si="11"/>
        <v>3484</v>
      </c>
      <c r="J136" s="27">
        <f t="shared" si="11"/>
        <v>-2090</v>
      </c>
      <c r="K136" s="7"/>
      <c r="L136" s="28">
        <f t="shared" ca="1" si="12"/>
        <v>3502.7808964797491</v>
      </c>
      <c r="M136" s="26">
        <f t="shared" ca="1" si="13"/>
        <v>-2093.4897542220333</v>
      </c>
      <c r="N136" s="26">
        <f t="shared" ca="1" si="14"/>
        <v>-0.85434320694481292</v>
      </c>
      <c r="O136" s="27">
        <f t="shared" ca="1" si="15"/>
        <v>-0.51238063045604632</v>
      </c>
      <c r="P136" s="7"/>
      <c r="Q136" s="28">
        <f t="shared" ca="1" si="16"/>
        <v>-0.85604108901586584</v>
      </c>
      <c r="R136" s="27">
        <f t="shared" ca="1" si="20"/>
        <v>51.168728139234588</v>
      </c>
      <c r="S136" s="7"/>
      <c r="T136" s="28">
        <f t="shared" si="17"/>
        <v>51.155999999999771</v>
      </c>
      <c r="U136" s="27">
        <f t="shared" si="18"/>
        <v>0.89284063215021514</v>
      </c>
      <c r="V136" s="7"/>
      <c r="W136" s="28">
        <f t="shared" ca="1" si="19"/>
        <v>1.2728139234816638E-2</v>
      </c>
      <c r="X136" s="27"/>
      <c r="Y136" s="7"/>
      <c r="Z136" s="46"/>
    </row>
    <row r="137" spans="1:26" s="26" customFormat="1" x14ac:dyDescent="0.25">
      <c r="A137" s="26">
        <v>56</v>
      </c>
      <c r="B137" s="26">
        <v>-642</v>
      </c>
      <c r="C137" s="26">
        <v>14824</v>
      </c>
      <c r="D137" s="26">
        <v>12000</v>
      </c>
      <c r="E137" s="26">
        <v>11572</v>
      </c>
      <c r="F137" s="26">
        <v>14434</v>
      </c>
      <c r="G137" s="27"/>
      <c r="H137" s="7"/>
      <c r="I137" s="28">
        <f t="shared" si="11"/>
        <v>3252</v>
      </c>
      <c r="J137" s="27">
        <f t="shared" si="11"/>
        <v>-2434</v>
      </c>
      <c r="K137" s="7"/>
      <c r="L137" s="28">
        <f t="shared" ca="1" si="12"/>
        <v>3270.7808964797491</v>
      </c>
      <c r="M137" s="26">
        <f t="shared" ca="1" si="13"/>
        <v>-2437.4897542220333</v>
      </c>
      <c r="N137" s="26">
        <f t="shared" ca="1" si="14"/>
        <v>-0.79775741700562697</v>
      </c>
      <c r="O137" s="27">
        <f t="shared" ca="1" si="15"/>
        <v>-0.59657446829136918</v>
      </c>
      <c r="P137" s="7"/>
      <c r="Q137" s="28">
        <f t="shared" ca="1" si="16"/>
        <v>-0.79973321774570016</v>
      </c>
      <c r="R137" s="27">
        <f t="shared" ca="1" si="20"/>
        <v>45.349503723435475</v>
      </c>
      <c r="S137" s="7"/>
      <c r="T137" s="28">
        <f t="shared" si="17"/>
        <v>45.377999999999773</v>
      </c>
      <c r="U137" s="27">
        <f t="shared" si="18"/>
        <v>0.79199550796998297</v>
      </c>
      <c r="V137" s="7"/>
      <c r="W137" s="28">
        <f t="shared" ca="1" si="19"/>
        <v>-2.8496276564297318E-2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-626</v>
      </c>
      <c r="C138" s="26">
        <v>14699</v>
      </c>
      <c r="D138" s="26">
        <v>11849</v>
      </c>
      <c r="E138" s="26">
        <v>11703</v>
      </c>
      <c r="F138" s="26">
        <v>14593</v>
      </c>
      <c r="G138" s="27"/>
      <c r="H138" s="7"/>
      <c r="I138" s="28">
        <f t="shared" si="11"/>
        <v>2996</v>
      </c>
      <c r="J138" s="27">
        <f t="shared" si="11"/>
        <v>-2744</v>
      </c>
      <c r="K138" s="7"/>
      <c r="L138" s="28">
        <f t="shared" ca="1" si="12"/>
        <v>3014.7808964797491</v>
      </c>
      <c r="M138" s="26">
        <f t="shared" ca="1" si="13"/>
        <v>-2747.4897542220333</v>
      </c>
      <c r="N138" s="26">
        <f t="shared" ca="1" si="14"/>
        <v>-0.73531792465893897</v>
      </c>
      <c r="O138" s="27">
        <f t="shared" ca="1" si="15"/>
        <v>-0.67244682215459628</v>
      </c>
      <c r="P138" s="7"/>
      <c r="Q138" s="28">
        <f t="shared" ca="1" si="16"/>
        <v>-0.73754411286225352</v>
      </c>
      <c r="R138" s="27">
        <f t="shared" ca="1" si="20"/>
        <v>39.714610158001051</v>
      </c>
      <c r="S138" s="7"/>
      <c r="T138" s="28">
        <f t="shared" si="17"/>
        <v>39.743999999999772</v>
      </c>
      <c r="U138" s="27">
        <f t="shared" si="18"/>
        <v>0.6936636579126223</v>
      </c>
      <c r="V138" s="7"/>
      <c r="W138" s="28">
        <f t="shared" ca="1" si="19"/>
        <v>-2.9389841998721522E-2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-620</v>
      </c>
      <c r="C139" s="26">
        <v>14560</v>
      </c>
      <c r="D139" s="26">
        <v>11709</v>
      </c>
      <c r="E139" s="26">
        <v>11846</v>
      </c>
      <c r="F139" s="26">
        <v>14731</v>
      </c>
      <c r="G139" s="27"/>
      <c r="H139" s="7"/>
      <c r="I139" s="28">
        <f t="shared" si="11"/>
        <v>2714</v>
      </c>
      <c r="J139" s="27">
        <f t="shared" si="11"/>
        <v>-3022</v>
      </c>
      <c r="K139" s="7"/>
      <c r="L139" s="28">
        <f t="shared" ca="1" si="12"/>
        <v>2732.7808964797491</v>
      </c>
      <c r="M139" s="26">
        <f t="shared" ca="1" si="13"/>
        <v>-3025.4897542220333</v>
      </c>
      <c r="N139" s="26">
        <f t="shared" ca="1" si="14"/>
        <v>-0.66653692137079046</v>
      </c>
      <c r="O139" s="27">
        <f t="shared" ca="1" si="15"/>
        <v>-0.74048719110290961</v>
      </c>
      <c r="P139" s="7"/>
      <c r="Q139" s="28">
        <f t="shared" ca="1" si="16"/>
        <v>-0.66898758077058584</v>
      </c>
      <c r="R139" s="27">
        <f t="shared" ca="1" si="20"/>
        <v>34.167220150314847</v>
      </c>
      <c r="S139" s="7"/>
      <c r="T139" s="28">
        <f t="shared" si="17"/>
        <v>34.163999999999774</v>
      </c>
      <c r="U139" s="27">
        <f t="shared" si="18"/>
        <v>0.59627428565133878</v>
      </c>
      <c r="V139" s="7"/>
      <c r="W139" s="28">
        <f t="shared" ca="1" si="19"/>
        <v>3.2201503150730559E-3</v>
      </c>
      <c r="X139" s="27"/>
      <c r="Y139" s="7"/>
      <c r="Z139" s="46"/>
    </row>
    <row r="140" spans="1:26" s="26" customFormat="1" x14ac:dyDescent="0.25">
      <c r="A140" s="26">
        <v>59</v>
      </c>
      <c r="B140" s="26">
        <v>-631</v>
      </c>
      <c r="C140" s="26">
        <v>14406</v>
      </c>
      <c r="D140" s="26">
        <v>11584</v>
      </c>
      <c r="E140" s="26">
        <v>12006</v>
      </c>
      <c r="F140" s="26">
        <v>14867</v>
      </c>
      <c r="G140" s="27"/>
      <c r="H140" s="7"/>
      <c r="I140" s="28">
        <f t="shared" si="11"/>
        <v>2400</v>
      </c>
      <c r="J140" s="27">
        <f t="shared" si="11"/>
        <v>-3283</v>
      </c>
      <c r="K140" s="7"/>
      <c r="L140" s="28">
        <f t="shared" ca="1" si="12"/>
        <v>2418.7808964797491</v>
      </c>
      <c r="M140" s="26">
        <f t="shared" ca="1" si="13"/>
        <v>-3286.4897542220333</v>
      </c>
      <c r="N140" s="26">
        <f t="shared" ca="1" si="14"/>
        <v>-0.58995098153930603</v>
      </c>
      <c r="O140" s="27">
        <f t="shared" ca="1" si="15"/>
        <v>-0.80436681806517496</v>
      </c>
      <c r="P140" s="7"/>
      <c r="Q140" s="28">
        <f t="shared" ca="1" si="16"/>
        <v>-0.5926123198973593</v>
      </c>
      <c r="R140" s="27">
        <f t="shared" ca="1" si="20"/>
        <v>28.451925643067852</v>
      </c>
      <c r="S140" s="7"/>
      <c r="T140" s="28">
        <f t="shared" si="17"/>
        <v>28.484999999999776</v>
      </c>
      <c r="U140" s="27">
        <f t="shared" si="18"/>
        <v>0.49715703743058082</v>
      </c>
      <c r="V140" s="7"/>
      <c r="W140" s="28">
        <f t="shared" ca="1" si="19"/>
        <v>-3.3074356931923177E-2</v>
      </c>
      <c r="X140" s="27"/>
      <c r="Y140" s="7"/>
      <c r="Z140" s="46"/>
    </row>
    <row r="141" spans="1:26" s="26" customFormat="1" x14ac:dyDescent="0.25">
      <c r="A141" s="26">
        <v>60</v>
      </c>
      <c r="B141" s="26">
        <v>-606</v>
      </c>
      <c r="C141" s="26">
        <v>14230</v>
      </c>
      <c r="D141" s="26">
        <v>11467</v>
      </c>
      <c r="E141" s="26">
        <v>12162</v>
      </c>
      <c r="F141" s="26">
        <v>14967</v>
      </c>
      <c r="G141" s="27"/>
      <c r="H141" s="7"/>
      <c r="I141" s="28">
        <f t="shared" si="11"/>
        <v>2068</v>
      </c>
      <c r="J141" s="27">
        <f t="shared" si="11"/>
        <v>-3500</v>
      </c>
      <c r="K141" s="7"/>
      <c r="L141" s="28">
        <f t="shared" ca="1" si="12"/>
        <v>2086.7808964797491</v>
      </c>
      <c r="M141" s="26">
        <f t="shared" ca="1" si="13"/>
        <v>-3503.4897542220333</v>
      </c>
      <c r="N141" s="26">
        <f t="shared" ca="1" si="14"/>
        <v>-0.50897476490219506</v>
      </c>
      <c r="O141" s="27">
        <f t="shared" ca="1" si="15"/>
        <v>-0.85747746576943384</v>
      </c>
      <c r="P141" s="7"/>
      <c r="Q141" s="28">
        <f t="shared" ca="1" si="16"/>
        <v>-0.51181117099056883</v>
      </c>
      <c r="R141" s="27">
        <f t="shared" ca="1" si="20"/>
        <v>22.903355381598544</v>
      </c>
      <c r="S141" s="7"/>
      <c r="T141" s="28">
        <f t="shared" si="17"/>
        <v>23.030999999999775</v>
      </c>
      <c r="U141" s="27">
        <f t="shared" si="18"/>
        <v>0.40196678002681008</v>
      </c>
      <c r="V141" s="7"/>
      <c r="W141" s="28">
        <f t="shared" ca="1" si="19"/>
        <v>-0.12764461840123076</v>
      </c>
      <c r="X141" s="27"/>
      <c r="Y141" s="7"/>
      <c r="Z141" s="46"/>
    </row>
    <row r="142" spans="1:26" s="26" customFormat="1" x14ac:dyDescent="0.25">
      <c r="A142" s="26">
        <v>61</v>
      </c>
      <c r="B142" s="26">
        <v>-606</v>
      </c>
      <c r="C142" s="26">
        <v>14062</v>
      </c>
      <c r="D142" s="26">
        <v>11380</v>
      </c>
      <c r="E142" s="26">
        <v>12339</v>
      </c>
      <c r="F142" s="26">
        <v>15060</v>
      </c>
      <c r="G142" s="27"/>
      <c r="H142" s="7"/>
      <c r="I142" s="28">
        <f t="shared" si="11"/>
        <v>1723</v>
      </c>
      <c r="J142" s="27">
        <f t="shared" si="11"/>
        <v>-3680</v>
      </c>
      <c r="K142" s="7"/>
      <c r="L142" s="28">
        <f t="shared" ca="1" si="12"/>
        <v>1741.7808964797491</v>
      </c>
      <c r="M142" s="26">
        <f t="shared" ca="1" si="13"/>
        <v>-3683.4897542220333</v>
      </c>
      <c r="N142" s="26">
        <f t="shared" ca="1" si="14"/>
        <v>-0.4248277927943539</v>
      </c>
      <c r="O142" s="27">
        <f t="shared" ca="1" si="15"/>
        <v>-0.90153238091582377</v>
      </c>
      <c r="P142" s="7"/>
      <c r="Q142" s="28">
        <f t="shared" ca="1" si="16"/>
        <v>-0.42780932365287533</v>
      </c>
      <c r="R142" s="27">
        <f t="shared" ca="1" si="20"/>
        <v>17.45723227185124</v>
      </c>
      <c r="S142" s="7"/>
      <c r="T142" s="28">
        <f t="shared" si="17"/>
        <v>17.576999999999774</v>
      </c>
      <c r="U142" s="27">
        <f t="shared" si="18"/>
        <v>0.30677652262303934</v>
      </c>
      <c r="V142" s="7"/>
      <c r="W142" s="28">
        <f t="shared" ca="1" si="19"/>
        <v>-0.11976772814853476</v>
      </c>
      <c r="X142" s="27"/>
      <c r="Y142" s="7"/>
      <c r="Z142" s="46"/>
    </row>
    <row r="143" spans="1:26" s="26" customFormat="1" x14ac:dyDescent="0.25">
      <c r="A143" s="26">
        <v>62</v>
      </c>
      <c r="B143" s="26">
        <v>-635</v>
      </c>
      <c r="C143" s="26">
        <v>13873</v>
      </c>
      <c r="D143" s="26">
        <v>11301</v>
      </c>
      <c r="E143" s="26">
        <v>12523</v>
      </c>
      <c r="F143" s="26">
        <v>15141</v>
      </c>
      <c r="G143" s="27"/>
      <c r="H143" s="7"/>
      <c r="I143" s="28">
        <f t="shared" si="11"/>
        <v>1350</v>
      </c>
      <c r="J143" s="27">
        <f t="shared" si="11"/>
        <v>-3840</v>
      </c>
      <c r="K143" s="7"/>
      <c r="L143" s="28">
        <f t="shared" ca="1" si="12"/>
        <v>1368.7808964797491</v>
      </c>
      <c r="M143" s="26">
        <f t="shared" ca="1" si="13"/>
        <v>-3843.4897542220333</v>
      </c>
      <c r="N143" s="26">
        <f t="shared" ca="1" si="14"/>
        <v>-0.33385150121109369</v>
      </c>
      <c r="O143" s="27">
        <f t="shared" ca="1" si="15"/>
        <v>-0.94069230549039262</v>
      </c>
      <c r="P143" s="7"/>
      <c r="Q143" s="28">
        <f t="shared" ca="1" si="16"/>
        <v>-0.33696194352477898</v>
      </c>
      <c r="R143" s="27">
        <f t="shared" ca="1" si="20"/>
        <v>11.77906781860878</v>
      </c>
      <c r="S143" s="7"/>
      <c r="T143" s="28">
        <f t="shared" si="17"/>
        <v>11.861999999999775</v>
      </c>
      <c r="U143" s="27">
        <f t="shared" si="18"/>
        <v>0.20703095587156342</v>
      </c>
      <c r="V143" s="7"/>
      <c r="W143" s="28">
        <f t="shared" ca="1" si="19"/>
        <v>-8.2932181390994231E-2</v>
      </c>
      <c r="X143" s="27"/>
      <c r="Y143" s="7"/>
      <c r="Z143" s="46"/>
    </row>
    <row r="144" spans="1:26" s="26" customFormat="1" x14ac:dyDescent="0.25">
      <c r="A144" s="26">
        <v>63</v>
      </c>
      <c r="B144" s="26">
        <v>-633</v>
      </c>
      <c r="C144" s="26">
        <v>13684</v>
      </c>
      <c r="D144" s="26">
        <v>11241</v>
      </c>
      <c r="E144" s="26">
        <v>12722</v>
      </c>
      <c r="F144" s="26">
        <v>15201</v>
      </c>
      <c r="G144" s="27"/>
      <c r="H144" s="7"/>
      <c r="I144" s="28">
        <f t="shared" si="11"/>
        <v>962</v>
      </c>
      <c r="J144" s="27">
        <f t="shared" si="11"/>
        <v>-3960</v>
      </c>
      <c r="K144" s="7"/>
      <c r="L144" s="28">
        <f t="shared" ca="1" si="12"/>
        <v>980.78089647974912</v>
      </c>
      <c r="M144" s="26">
        <f t="shared" ca="1" si="13"/>
        <v>-3963.4897542220333</v>
      </c>
      <c r="N144" s="26">
        <f t="shared" ca="1" si="14"/>
        <v>-0.23921664562314474</v>
      </c>
      <c r="O144" s="27">
        <f t="shared" ca="1" si="15"/>
        <v>-0.9700622489213192</v>
      </c>
      <c r="P144" s="7"/>
      <c r="Q144" s="28">
        <f t="shared" ca="1" si="16"/>
        <v>-0.24242362736446008</v>
      </c>
      <c r="R144" s="27">
        <f t="shared" ca="1" si="20"/>
        <v>6.1023547336676529</v>
      </c>
      <c r="S144" s="7"/>
      <c r="T144" s="28">
        <f t="shared" si="17"/>
        <v>6.1649999999997753</v>
      </c>
      <c r="U144" s="27">
        <f t="shared" si="18"/>
        <v>0.1075995483854465</v>
      </c>
      <c r="V144" s="7"/>
      <c r="W144" s="28">
        <f t="shared" ca="1" si="19"/>
        <v>-6.2645266332122418E-2</v>
      </c>
      <c r="X144" s="27"/>
      <c r="Y144" s="7"/>
      <c r="Z144" s="46"/>
    </row>
    <row r="145" spans="1:26" s="26" customFormat="1" x14ac:dyDescent="0.25">
      <c r="A145" s="26">
        <v>64</v>
      </c>
      <c r="B145" s="26">
        <v>-636</v>
      </c>
      <c r="C145" s="26">
        <v>13479</v>
      </c>
      <c r="D145" s="26">
        <v>11199</v>
      </c>
      <c r="E145" s="26">
        <v>12919</v>
      </c>
      <c r="F145" s="26">
        <v>15240</v>
      </c>
      <c r="G145" s="27"/>
      <c r="H145" s="7"/>
      <c r="I145" s="28">
        <f t="shared" ref="I145:J145" si="21">C145-E145</f>
        <v>560</v>
      </c>
      <c r="J145" s="27">
        <f t="shared" si="21"/>
        <v>-4041</v>
      </c>
      <c r="K145" s="7"/>
      <c r="L145" s="28">
        <f t="shared" ref="L145" ca="1" si="22">I145-$J$4</f>
        <v>578.78089647974912</v>
      </c>
      <c r="M145" s="26">
        <f t="shared" ref="M145" ca="1" si="23">J145-$J$3</f>
        <v>-4044.4897542220333</v>
      </c>
      <c r="N145" s="26">
        <f t="shared" ref="N145" ca="1" si="24">L145/$J$7</f>
        <v>-0.14116713029748632</v>
      </c>
      <c r="O145" s="27">
        <f t="shared" ref="O145" ca="1" si="25">M145/$J$6</f>
        <v>-0.98988696073719462</v>
      </c>
      <c r="P145" s="7"/>
      <c r="Q145" s="28">
        <f t="shared" ref="Q145" ca="1" si="26">(N145-O145*SIN(-$J$11*PI()/180))/(COS(-$J$11*PI()/180))</f>
        <v>-0.14443908957194038</v>
      </c>
      <c r="R145" s="27">
        <f ca="1">IF(MOD(ATAN2(O145,Q145)*180/PI()-$J$9+360,360)&gt;5,MOD(ATAN2(O145,Q145)*180/PI()-$J$9+360,360)-360,MOD(ATAN2(O145,Q145)*180/PI()-$J$9+360,360))</f>
        <v>0.37293354658828548</v>
      </c>
      <c r="S145" s="7"/>
      <c r="T145" s="28">
        <f t="shared" ref="T145" si="27">360/40000*B145+T144</f>
        <v>0.44099999999977602</v>
      </c>
      <c r="U145" s="27">
        <f t="shared" ref="U145" si="28">T145*PI()/180</f>
        <v>7.6969020012910838E-3</v>
      </c>
      <c r="V145" s="7"/>
      <c r="W145" s="28">
        <f t="shared" ref="W145" ca="1" si="29">R145-T145</f>
        <v>-6.8066453411490535E-2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40025</v>
      </c>
    </row>
    <row r="151" spans="1:26" x14ac:dyDescent="0.25">
      <c r="A151" t="s">
        <v>81</v>
      </c>
      <c r="B151">
        <v>40025</v>
      </c>
    </row>
    <row r="152" spans="1:26" x14ac:dyDescent="0.25">
      <c r="A152" s="32" t="s">
        <v>92</v>
      </c>
      <c r="B152" s="32">
        <v>-39976</v>
      </c>
    </row>
    <row r="153" spans="1:26" x14ac:dyDescent="0.25">
      <c r="A153" t="s">
        <v>87</v>
      </c>
      <c r="B153">
        <v>-39976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2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3.4897542220333904</v>
      </c>
      <c r="L3" s="9" t="s">
        <v>181</v>
      </c>
      <c r="M3" s="9"/>
      <c r="N3" s="9"/>
      <c r="O3" s="9"/>
      <c r="Q3" s="117" t="s">
        <v>3</v>
      </c>
      <c r="R3" s="117"/>
      <c r="T3" s="49" t="s">
        <v>53</v>
      </c>
      <c r="U3" s="50">
        <v>43690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-18.780896479749103</v>
      </c>
      <c r="L4" s="9" t="s">
        <v>182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183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21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4085.80970822163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-4099.9692723091021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0.26248412031816315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-172.07122200847732</v>
      </c>
      <c r="L9" s="9"/>
      <c r="M9" s="9"/>
      <c r="N9" s="9"/>
      <c r="O9" s="9"/>
      <c r="Q9" s="5" t="s">
        <v>10</v>
      </c>
      <c r="R9" s="5">
        <f ca="1">MIN(W16:W145)</f>
        <v>-0.19283946427167109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-172.26056141660933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0.18933940813204231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13529</v>
      </c>
      <c r="D16" s="26">
        <v>11243</v>
      </c>
      <c r="E16" s="26">
        <v>12976</v>
      </c>
      <c r="F16" s="26">
        <v>15291</v>
      </c>
      <c r="G16" s="27"/>
      <c r="H16" s="7"/>
      <c r="I16" s="28">
        <f>C16-E16</f>
        <v>553</v>
      </c>
      <c r="J16" s="27">
        <f>D16-F16</f>
        <v>-4048</v>
      </c>
      <c r="K16" s="7"/>
      <c r="L16" s="28">
        <f ca="1">I16-$J$4</f>
        <v>571.78089647974912</v>
      </c>
      <c r="M16" s="26">
        <f ca="1">J16-$J$3</f>
        <v>-4051.4897542220333</v>
      </c>
      <c r="N16" s="26">
        <f ca="1">L16/$J$7</f>
        <v>-0.13945980042863154</v>
      </c>
      <c r="O16" s="27">
        <f ca="1">M16/$J$6</f>
        <v>-0.99160020743733202</v>
      </c>
      <c r="P16" s="7"/>
      <c r="Q16" s="28">
        <f ca="1">(N16-O16*SIN(-$J$11*PI()/180))/(COS(-$J$11*PI()/180))</f>
        <v>-0.14273741198964976</v>
      </c>
      <c r="R16" s="27">
        <f ca="1">IF(MOD(ATAN2(O16,Q16)*180/PI()-$J$9+360,360)&gt;5,MOD(ATAN2(O16,Q16)*180/PI()-$J$9+360,360)-360,MOD(ATAN2(O16,Q16)*180/PI()-$J$9+360,360))</f>
        <v>0.26248412031816315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0.26248412031816315</v>
      </c>
      <c r="X16" s="27">
        <f ca="1">INDIRECT("W"&amp;Y16)-W16</f>
        <v>-0.3546643870253261</v>
      </c>
      <c r="Y16" s="7">
        <v>145</v>
      </c>
      <c r="Z16" s="46"/>
    </row>
    <row r="17" spans="1:26" s="26" customFormat="1" x14ac:dyDescent="0.25">
      <c r="A17" s="26">
        <v>1</v>
      </c>
      <c r="B17" s="26">
        <v>671</v>
      </c>
      <c r="C17" s="26">
        <v>13719</v>
      </c>
      <c r="D17" s="26">
        <v>11274</v>
      </c>
      <c r="E17" s="26">
        <v>12764</v>
      </c>
      <c r="F17" s="26">
        <v>15246</v>
      </c>
      <c r="G17" s="27"/>
      <c r="H17" s="7"/>
      <c r="I17" s="28">
        <f t="shared" ref="I17:J80" si="0">C17-E17</f>
        <v>955</v>
      </c>
      <c r="J17" s="27">
        <f t="shared" si="0"/>
        <v>-3972</v>
      </c>
      <c r="K17" s="7"/>
      <c r="L17" s="28">
        <f t="shared" ref="L17:L80" ca="1" si="1">I17-$J$4</f>
        <v>973.78089647974912</v>
      </c>
      <c r="M17" s="26">
        <f t="shared" ref="M17:M80" ca="1" si="2">J17-$J$3</f>
        <v>-3975.4897542220333</v>
      </c>
      <c r="N17" s="26">
        <f t="shared" ref="N17:N80" ca="1" si="3">L17/$J$7</f>
        <v>-0.23750931575428999</v>
      </c>
      <c r="O17" s="27">
        <f t="shared" ref="O17:O80" ca="1" si="4">M17/$J$6</f>
        <v>-0.97299924326441178</v>
      </c>
      <c r="P17" s="7"/>
      <c r="Q17" s="28">
        <f t="shared" ref="Q17:Q80" ca="1" si="5">(N17-O17*SIN(-$J$11*PI()/180))/(COS(-$J$11*PI()/180))</f>
        <v>-0.24072599378854867</v>
      </c>
      <c r="R17" s="27">
        <f t="shared" ref="R17:R79" ca="1" si="6">MOD(ATAN2(O17,Q17)*180/PI()-$J$9+360,360)</f>
        <v>5.9675056702604934</v>
      </c>
      <c r="S17" s="7"/>
      <c r="T17" s="28">
        <f t="shared" ref="T17:T80" si="7">360/40000*B17+T16</f>
        <v>6.0389999999999997</v>
      </c>
      <c r="U17" s="27">
        <f t="shared" ref="U17:U80" si="8">T17*PI()/180</f>
        <v>0.10540043352793754</v>
      </c>
      <c r="V17" s="7"/>
      <c r="W17" s="28">
        <f t="shared" ref="W17:W80" ca="1" si="9">R17-T17</f>
        <v>-7.1494329739506313E-2</v>
      </c>
      <c r="X17" s="27">
        <f t="shared" ref="X17:X79" ca="1" si="10">INDIRECT("W"&amp;Y17)-W17</f>
        <v>-5.3181269311481039E-2</v>
      </c>
      <c r="Y17" s="7">
        <v>144</v>
      </c>
      <c r="Z17" s="46"/>
    </row>
    <row r="18" spans="1:26" s="26" customFormat="1" x14ac:dyDescent="0.25">
      <c r="A18" s="26">
        <v>2</v>
      </c>
      <c r="B18" s="26">
        <v>632</v>
      </c>
      <c r="C18" s="26">
        <v>13912</v>
      </c>
      <c r="D18" s="26">
        <v>11337</v>
      </c>
      <c r="E18" s="26">
        <v>12574</v>
      </c>
      <c r="F18" s="26">
        <v>15187</v>
      </c>
      <c r="G18" s="27"/>
      <c r="H18" s="7"/>
      <c r="I18" s="28">
        <f t="shared" si="0"/>
        <v>1338</v>
      </c>
      <c r="J18" s="27">
        <f t="shared" si="0"/>
        <v>-3850</v>
      </c>
      <c r="K18" s="7"/>
      <c r="L18" s="28">
        <f t="shared" ca="1" si="1"/>
        <v>1356.7808964797491</v>
      </c>
      <c r="M18" s="26">
        <f t="shared" ca="1" si="2"/>
        <v>-3853.4897542220333</v>
      </c>
      <c r="N18" s="26">
        <f t="shared" ca="1" si="3"/>
        <v>-0.33092465000734267</v>
      </c>
      <c r="O18" s="27">
        <f t="shared" ca="1" si="4"/>
        <v>-0.94313980077630311</v>
      </c>
      <c r="P18" s="7"/>
      <c r="Q18" s="28">
        <f t="shared" ca="1" si="5"/>
        <v>-0.33404316435258624</v>
      </c>
      <c r="R18" s="27">
        <f t="shared" ca="1" si="6"/>
        <v>11.574452395400499</v>
      </c>
      <c r="S18" s="7"/>
      <c r="T18" s="28">
        <f t="shared" si="7"/>
        <v>11.727</v>
      </c>
      <c r="U18" s="27">
        <f t="shared" si="8"/>
        <v>0.20467476138137503</v>
      </c>
      <c r="V18" s="7"/>
      <c r="W18" s="28">
        <f t="shared" ca="1" si="9"/>
        <v>-0.15254760459950134</v>
      </c>
      <c r="X18" s="27">
        <f t="shared" ca="1" si="10"/>
        <v>3.0472712427140891E-2</v>
      </c>
      <c r="Y18" s="7">
        <v>143</v>
      </c>
      <c r="Z18" s="46"/>
    </row>
    <row r="19" spans="1:26" s="26" customFormat="1" x14ac:dyDescent="0.25">
      <c r="A19" s="26">
        <v>3</v>
      </c>
      <c r="B19" s="26">
        <v>621</v>
      </c>
      <c r="C19" s="26">
        <v>14100</v>
      </c>
      <c r="D19" s="26">
        <v>11414</v>
      </c>
      <c r="E19" s="26">
        <v>12391</v>
      </c>
      <c r="F19" s="26">
        <v>15115</v>
      </c>
      <c r="G19" s="27"/>
      <c r="H19" s="7"/>
      <c r="I19" s="28">
        <f t="shared" si="0"/>
        <v>1709</v>
      </c>
      <c r="J19" s="27">
        <f t="shared" si="0"/>
        <v>-3701</v>
      </c>
      <c r="K19" s="7"/>
      <c r="L19" s="28">
        <f t="shared" ca="1" si="1"/>
        <v>1727.7808964797491</v>
      </c>
      <c r="M19" s="26">
        <f t="shared" ca="1" si="2"/>
        <v>-3704.4897542220333</v>
      </c>
      <c r="N19" s="26">
        <f t="shared" ca="1" si="3"/>
        <v>-0.42141313305664441</v>
      </c>
      <c r="O19" s="27">
        <f t="shared" ca="1" si="4"/>
        <v>-0.90667212101623595</v>
      </c>
      <c r="P19" s="7"/>
      <c r="Q19" s="28">
        <f t="shared" ca="1" si="5"/>
        <v>-0.42441163009722505</v>
      </c>
      <c r="R19" s="27">
        <f t="shared" ca="1" si="6"/>
        <v>17.155433579631222</v>
      </c>
      <c r="S19" s="7"/>
      <c r="T19" s="28">
        <f t="shared" si="7"/>
        <v>17.315999999999999</v>
      </c>
      <c r="U19" s="27">
        <f t="shared" si="8"/>
        <v>0.30222121327533807</v>
      </c>
      <c r="V19" s="7"/>
      <c r="W19" s="28">
        <f t="shared" ca="1" si="9"/>
        <v>-0.16056642036877733</v>
      </c>
      <c r="X19" s="27">
        <f t="shared" ca="1" si="10"/>
        <v>4.0798692219912169E-2</v>
      </c>
      <c r="Y19" s="7">
        <v>142</v>
      </c>
      <c r="Z19" s="46"/>
    </row>
    <row r="20" spans="1:26" s="26" customFormat="1" x14ac:dyDescent="0.25">
      <c r="A20" s="26">
        <v>4</v>
      </c>
      <c r="B20" s="26">
        <v>615</v>
      </c>
      <c r="C20" s="26">
        <v>14278</v>
      </c>
      <c r="D20" s="26">
        <v>11507</v>
      </c>
      <c r="E20" s="26">
        <v>12216</v>
      </c>
      <c r="F20" s="26">
        <v>15023</v>
      </c>
      <c r="G20" s="27"/>
      <c r="H20" s="7"/>
      <c r="I20" s="28">
        <f t="shared" si="0"/>
        <v>2062</v>
      </c>
      <c r="J20" s="27">
        <f t="shared" si="0"/>
        <v>-3516</v>
      </c>
      <c r="K20" s="7"/>
      <c r="L20" s="28">
        <f t="shared" ca="1" si="1"/>
        <v>2080.7808964797491</v>
      </c>
      <c r="M20" s="26">
        <f t="shared" ca="1" si="2"/>
        <v>-3519.4897542220333</v>
      </c>
      <c r="N20" s="26">
        <f t="shared" ca="1" si="3"/>
        <v>-0.50751133930031955</v>
      </c>
      <c r="O20" s="27">
        <f t="shared" ca="1" si="4"/>
        <v>-0.86139345822689073</v>
      </c>
      <c r="P20" s="7"/>
      <c r="Q20" s="28">
        <f t="shared" ca="1" si="5"/>
        <v>-0.51036067821850672</v>
      </c>
      <c r="R20" s="27">
        <f t="shared" ca="1" si="6"/>
        <v>22.71722762901345</v>
      </c>
      <c r="S20" s="7"/>
      <c r="T20" s="28">
        <f t="shared" si="7"/>
        <v>22.850999999999999</v>
      </c>
      <c r="U20" s="27">
        <f t="shared" si="8"/>
        <v>0.39882518737322425</v>
      </c>
      <c r="V20" s="7"/>
      <c r="W20" s="28">
        <f t="shared" ca="1" si="9"/>
        <v>-0.13377237098654859</v>
      </c>
      <c r="X20" s="27">
        <f t="shared" ca="1" si="10"/>
        <v>4.333497142361864E-2</v>
      </c>
      <c r="Y20" s="7">
        <v>141</v>
      </c>
      <c r="Z20" s="46"/>
    </row>
    <row r="21" spans="1:26" s="26" customFormat="1" x14ac:dyDescent="0.25">
      <c r="A21" s="26">
        <v>5</v>
      </c>
      <c r="B21" s="26">
        <v>608</v>
      </c>
      <c r="C21" s="26">
        <v>14438</v>
      </c>
      <c r="D21" s="26">
        <v>11614</v>
      </c>
      <c r="E21" s="26">
        <v>12050</v>
      </c>
      <c r="F21" s="26">
        <v>14911</v>
      </c>
      <c r="G21" s="27"/>
      <c r="H21" s="7"/>
      <c r="I21" s="28">
        <f t="shared" si="0"/>
        <v>2388</v>
      </c>
      <c r="J21" s="27">
        <f t="shared" si="0"/>
        <v>-3297</v>
      </c>
      <c r="K21" s="7"/>
      <c r="L21" s="28">
        <f t="shared" ca="1" si="1"/>
        <v>2406.7808964797491</v>
      </c>
      <c r="M21" s="26">
        <f t="shared" ca="1" si="2"/>
        <v>-3300.4897542220333</v>
      </c>
      <c r="N21" s="26">
        <f t="shared" ca="1" si="3"/>
        <v>-0.58702413033555501</v>
      </c>
      <c r="O21" s="27">
        <f t="shared" ca="1" si="4"/>
        <v>-0.80779331146544975</v>
      </c>
      <c r="P21" s="7"/>
      <c r="Q21" s="28">
        <f t="shared" ca="1" si="5"/>
        <v>-0.58969677593026981</v>
      </c>
      <c r="R21" s="27">
        <f t="shared" ca="1" si="6"/>
        <v>28.201020519101291</v>
      </c>
      <c r="S21" s="7"/>
      <c r="T21" s="28">
        <f t="shared" si="7"/>
        <v>28.323</v>
      </c>
      <c r="U21" s="27">
        <f t="shared" si="8"/>
        <v>0.49432960404235393</v>
      </c>
      <c r="V21" s="7"/>
      <c r="W21" s="28">
        <f t="shared" ca="1" si="9"/>
        <v>-0.12197948089870891</v>
      </c>
      <c r="X21" s="27">
        <f t="shared" ca="1" si="10"/>
        <v>-4.7722590879825333E-2</v>
      </c>
      <c r="Y21" s="7">
        <v>140</v>
      </c>
      <c r="Z21" s="46"/>
    </row>
    <row r="22" spans="1:26" s="26" customFormat="1" x14ac:dyDescent="0.25">
      <c r="A22" s="26">
        <v>6</v>
      </c>
      <c r="B22" s="26">
        <v>629</v>
      </c>
      <c r="C22" s="26">
        <v>14602</v>
      </c>
      <c r="D22" s="26">
        <v>11746</v>
      </c>
      <c r="E22" s="26">
        <v>11894</v>
      </c>
      <c r="F22" s="26">
        <v>14789</v>
      </c>
      <c r="G22" s="27"/>
      <c r="H22" s="7"/>
      <c r="I22" s="28">
        <f t="shared" si="0"/>
        <v>2708</v>
      </c>
      <c r="J22" s="27">
        <f t="shared" si="0"/>
        <v>-3043</v>
      </c>
      <c r="K22" s="7"/>
      <c r="L22" s="28">
        <f t="shared" ca="1" si="1"/>
        <v>2726.7808964797491</v>
      </c>
      <c r="M22" s="26">
        <f t="shared" ca="1" si="2"/>
        <v>-3046.4897542220333</v>
      </c>
      <c r="N22" s="26">
        <f t="shared" ca="1" si="3"/>
        <v>-0.66507349576891506</v>
      </c>
      <c r="O22" s="27">
        <f t="shared" ca="1" si="4"/>
        <v>-0.74562693120332169</v>
      </c>
      <c r="P22" s="7"/>
      <c r="Q22" s="28">
        <f t="shared" ca="1" si="5"/>
        <v>-0.66754113200490306</v>
      </c>
      <c r="R22" s="27">
        <f t="shared" ca="1" si="6"/>
        <v>33.908511333675733</v>
      </c>
      <c r="S22" s="7"/>
      <c r="T22" s="28">
        <f t="shared" si="7"/>
        <v>33.984000000000002</v>
      </c>
      <c r="U22" s="27">
        <f t="shared" si="8"/>
        <v>0.59313269299775295</v>
      </c>
      <c r="V22" s="7"/>
      <c r="W22" s="28">
        <f t="shared" ca="1" si="9"/>
        <v>-7.548866632426865E-2</v>
      </c>
      <c r="X22" s="27">
        <f t="shared" ca="1" si="10"/>
        <v>-5.3903544657664781E-2</v>
      </c>
      <c r="Y22" s="7">
        <v>139</v>
      </c>
      <c r="Z22" s="46"/>
    </row>
    <row r="23" spans="1:26" s="26" customFormat="1" x14ac:dyDescent="0.25">
      <c r="A23" s="26">
        <v>7</v>
      </c>
      <c r="B23" s="26">
        <v>631</v>
      </c>
      <c r="C23" s="26">
        <v>14740</v>
      </c>
      <c r="D23" s="26">
        <v>11884</v>
      </c>
      <c r="E23" s="26">
        <v>11750</v>
      </c>
      <c r="F23" s="26">
        <v>14644</v>
      </c>
      <c r="G23" s="27"/>
      <c r="H23" s="7"/>
      <c r="I23" s="28">
        <f t="shared" si="0"/>
        <v>2990</v>
      </c>
      <c r="J23" s="27">
        <f t="shared" si="0"/>
        <v>-2760</v>
      </c>
      <c r="K23" s="7"/>
      <c r="L23" s="28">
        <f t="shared" ca="1" si="1"/>
        <v>3008.7808964797491</v>
      </c>
      <c r="M23" s="26">
        <f t="shared" ca="1" si="2"/>
        <v>-2763.4897542220333</v>
      </c>
      <c r="N23" s="26">
        <f t="shared" ca="1" si="3"/>
        <v>-0.73385449905706346</v>
      </c>
      <c r="O23" s="27">
        <f t="shared" ca="1" si="4"/>
        <v>-0.67636281461205316</v>
      </c>
      <c r="P23" s="7"/>
      <c r="Q23" s="28">
        <f t="shared" ca="1" si="5"/>
        <v>-0.73609362009019141</v>
      </c>
      <c r="R23" s="27">
        <f t="shared" ca="1" si="6"/>
        <v>39.492737523490177</v>
      </c>
      <c r="S23" s="7"/>
      <c r="T23" s="28">
        <f t="shared" si="7"/>
        <v>39.663000000000004</v>
      </c>
      <c r="U23" s="27">
        <f t="shared" si="8"/>
        <v>0.69224994121851091</v>
      </c>
      <c r="V23" s="7"/>
      <c r="W23" s="28">
        <f t="shared" ca="1" si="9"/>
        <v>-0.1702624765098264</v>
      </c>
      <c r="X23" s="27">
        <f t="shared" ca="1" si="10"/>
        <v>0.12958688479692881</v>
      </c>
      <c r="Y23" s="7">
        <v>138</v>
      </c>
      <c r="Z23" s="46"/>
    </row>
    <row r="24" spans="1:26" s="26" customFormat="1" x14ac:dyDescent="0.25">
      <c r="A24" s="26">
        <v>8</v>
      </c>
      <c r="B24" s="26">
        <v>623</v>
      </c>
      <c r="C24" s="26">
        <v>14875</v>
      </c>
      <c r="D24" s="26">
        <v>12041</v>
      </c>
      <c r="E24" s="26">
        <v>11620</v>
      </c>
      <c r="F24" s="26">
        <v>14491</v>
      </c>
      <c r="G24" s="27"/>
      <c r="H24" s="7"/>
      <c r="I24" s="28">
        <f t="shared" si="0"/>
        <v>3255</v>
      </c>
      <c r="J24" s="27">
        <f t="shared" si="0"/>
        <v>-2450</v>
      </c>
      <c r="K24" s="7"/>
      <c r="L24" s="28">
        <f t="shared" ca="1" si="1"/>
        <v>3273.7808964797491</v>
      </c>
      <c r="M24" s="26">
        <f t="shared" ca="1" si="2"/>
        <v>-2453.4897542220333</v>
      </c>
      <c r="N24" s="26">
        <f t="shared" ca="1" si="3"/>
        <v>-0.79848912980656472</v>
      </c>
      <c r="O24" s="27">
        <f t="shared" ca="1" si="4"/>
        <v>-0.60049046074882606</v>
      </c>
      <c r="P24" s="7"/>
      <c r="Q24" s="28">
        <f t="shared" ca="1" si="5"/>
        <v>-0.80047787536235149</v>
      </c>
      <c r="R24" s="27">
        <f t="shared" ca="1" si="6"/>
        <v>45.195275535249664</v>
      </c>
      <c r="S24" s="7"/>
      <c r="T24" s="28">
        <f t="shared" si="7"/>
        <v>45.27</v>
      </c>
      <c r="U24" s="27">
        <f t="shared" si="8"/>
        <v>0.79011055237783301</v>
      </c>
      <c r="V24" s="7"/>
      <c r="W24" s="28">
        <f t="shared" ca="1" si="9"/>
        <v>-7.4724464750339337E-2</v>
      </c>
      <c r="X24" s="27">
        <f t="shared" ca="1" si="10"/>
        <v>5.2986370232680713E-2</v>
      </c>
      <c r="Y24" s="7">
        <v>137</v>
      </c>
      <c r="Z24" s="46"/>
    </row>
    <row r="25" spans="1:26" s="26" customFormat="1" x14ac:dyDescent="0.25">
      <c r="A25" s="26">
        <v>9</v>
      </c>
      <c r="B25" s="26">
        <v>642</v>
      </c>
      <c r="C25" s="26">
        <v>14989</v>
      </c>
      <c r="D25" s="26">
        <v>12215</v>
      </c>
      <c r="E25" s="26">
        <v>11504</v>
      </c>
      <c r="F25" s="26">
        <v>14320</v>
      </c>
      <c r="G25" s="27"/>
      <c r="H25" s="7"/>
      <c r="I25" s="28">
        <f t="shared" si="0"/>
        <v>3485</v>
      </c>
      <c r="J25" s="27">
        <f t="shared" si="0"/>
        <v>-2105</v>
      </c>
      <c r="K25" s="7"/>
      <c r="L25" s="28">
        <f t="shared" ca="1" si="1"/>
        <v>3503.7808964797491</v>
      </c>
      <c r="M25" s="26">
        <f t="shared" ca="1" si="2"/>
        <v>-2108.4897542220333</v>
      </c>
      <c r="N25" s="26">
        <f t="shared" ca="1" si="3"/>
        <v>-0.85458711121179209</v>
      </c>
      <c r="O25" s="27">
        <f t="shared" ca="1" si="4"/>
        <v>-0.5160518733849121</v>
      </c>
      <c r="P25" s="7"/>
      <c r="Q25" s="28">
        <f t="shared" ca="1" si="5"/>
        <v>-0.85629712663374935</v>
      </c>
      <c r="R25" s="27">
        <f t="shared" ca="1" si="6"/>
        <v>50.995737014205815</v>
      </c>
      <c r="S25" s="7"/>
      <c r="T25" s="28">
        <f t="shared" si="7"/>
        <v>51.048000000000002</v>
      </c>
      <c r="U25" s="27">
        <f t="shared" si="8"/>
        <v>0.8909556765580654</v>
      </c>
      <c r="V25" s="7"/>
      <c r="W25" s="28">
        <f t="shared" ca="1" si="9"/>
        <v>-5.2262985794186534E-2</v>
      </c>
      <c r="X25" s="27">
        <f t="shared" ca="1" si="10"/>
        <v>5.8445979998253961E-2</v>
      </c>
      <c r="Y25" s="7">
        <v>136</v>
      </c>
      <c r="Z25" s="46"/>
    </row>
    <row r="26" spans="1:26" s="26" customFormat="1" x14ac:dyDescent="0.25">
      <c r="A26" s="26">
        <v>10</v>
      </c>
      <c r="B26" s="26">
        <v>630</v>
      </c>
      <c r="C26" s="26">
        <v>15087</v>
      </c>
      <c r="D26" s="26">
        <v>12389</v>
      </c>
      <c r="E26" s="26">
        <v>11406</v>
      </c>
      <c r="F26" s="26">
        <v>14138</v>
      </c>
      <c r="G26" s="27"/>
      <c r="H26" s="7"/>
      <c r="I26" s="28">
        <f t="shared" si="0"/>
        <v>3681</v>
      </c>
      <c r="J26" s="27">
        <f t="shared" si="0"/>
        <v>-1749</v>
      </c>
      <c r="K26" s="7"/>
      <c r="L26" s="28">
        <f t="shared" ca="1" si="1"/>
        <v>3699.7808964797491</v>
      </c>
      <c r="M26" s="26">
        <f t="shared" ca="1" si="2"/>
        <v>-1752.4897542220333</v>
      </c>
      <c r="N26" s="26">
        <f t="shared" ca="1" si="3"/>
        <v>-0.90239234753972508</v>
      </c>
      <c r="O26" s="27">
        <f t="shared" ca="1" si="4"/>
        <v>-0.42892104120649654</v>
      </c>
      <c r="P26" s="7"/>
      <c r="Q26" s="28">
        <f t="shared" ca="1" si="5"/>
        <v>-0.90381469073375165</v>
      </c>
      <c r="R26" s="27">
        <f t="shared" ca="1" si="6"/>
        <v>56.683727807112177</v>
      </c>
      <c r="S26" s="7"/>
      <c r="T26" s="28">
        <f t="shared" si="7"/>
        <v>56.718000000000004</v>
      </c>
      <c r="U26" s="27">
        <f t="shared" si="8"/>
        <v>0.98991584514614384</v>
      </c>
      <c r="V26" s="7"/>
      <c r="W26" s="28">
        <f t="shared" ca="1" si="9"/>
        <v>-3.4272192887826236E-2</v>
      </c>
      <c r="X26" s="27">
        <f t="shared" ca="1" si="10"/>
        <v>5.2509613892688378E-2</v>
      </c>
      <c r="Y26" s="7">
        <v>135</v>
      </c>
      <c r="Z26" s="46"/>
    </row>
    <row r="27" spans="1:26" s="26" customFormat="1" x14ac:dyDescent="0.25">
      <c r="A27" s="26">
        <v>11</v>
      </c>
      <c r="B27" s="26">
        <v>625</v>
      </c>
      <c r="C27" s="26">
        <v>15168</v>
      </c>
      <c r="D27" s="26">
        <v>12574</v>
      </c>
      <c r="E27" s="26">
        <v>11327</v>
      </c>
      <c r="F27" s="26">
        <v>13953</v>
      </c>
      <c r="G27" s="27"/>
      <c r="H27" s="7"/>
      <c r="I27" s="28">
        <f t="shared" si="0"/>
        <v>3841</v>
      </c>
      <c r="J27" s="27">
        <f t="shared" si="0"/>
        <v>-1379</v>
      </c>
      <c r="K27" s="7"/>
      <c r="L27" s="28">
        <f t="shared" ca="1" si="1"/>
        <v>3859.7808964797491</v>
      </c>
      <c r="M27" s="26">
        <f t="shared" ca="1" si="2"/>
        <v>-1382.4897542220333</v>
      </c>
      <c r="N27" s="26">
        <f t="shared" ca="1" si="3"/>
        <v>-0.94141703025640511</v>
      </c>
      <c r="O27" s="27">
        <f t="shared" ca="1" si="4"/>
        <v>-0.33836371562780615</v>
      </c>
      <c r="P27" s="7"/>
      <c r="Q27" s="28">
        <f t="shared" ca="1" si="5"/>
        <v>-0.94254033006103877</v>
      </c>
      <c r="R27" s="27">
        <f t="shared" ca="1" si="6"/>
        <v>62.32352894027531</v>
      </c>
      <c r="S27" s="7"/>
      <c r="T27" s="28">
        <f t="shared" si="7"/>
        <v>62.343000000000004</v>
      </c>
      <c r="U27" s="27">
        <f t="shared" si="8"/>
        <v>1.088090615570825</v>
      </c>
      <c r="V27" s="7"/>
      <c r="W27" s="28">
        <f t="shared" ca="1" si="9"/>
        <v>-1.9471059724693873E-2</v>
      </c>
      <c r="X27" s="27">
        <f t="shared" ca="1" si="10"/>
        <v>0.12069449849828828</v>
      </c>
      <c r="Y27" s="7">
        <v>134</v>
      </c>
      <c r="Z27" s="46"/>
    </row>
    <row r="28" spans="1:26" s="26" customFormat="1" x14ac:dyDescent="0.25">
      <c r="A28" s="26">
        <v>12</v>
      </c>
      <c r="B28" s="26">
        <v>615</v>
      </c>
      <c r="C28" s="26">
        <v>15230</v>
      </c>
      <c r="D28" s="26">
        <v>12769</v>
      </c>
      <c r="E28" s="26">
        <v>11273</v>
      </c>
      <c r="F28" s="26">
        <v>13768</v>
      </c>
      <c r="G28" s="27"/>
      <c r="H28" s="7"/>
      <c r="I28" s="28">
        <f t="shared" si="0"/>
        <v>3957</v>
      </c>
      <c r="J28" s="27">
        <f t="shared" si="0"/>
        <v>-999</v>
      </c>
      <c r="K28" s="7"/>
      <c r="L28" s="28">
        <f t="shared" ca="1" si="1"/>
        <v>3975.7808964797491</v>
      </c>
      <c r="M28" s="26">
        <f t="shared" ca="1" si="2"/>
        <v>-1002.4897542220334</v>
      </c>
      <c r="N28" s="26">
        <f t="shared" ca="1" si="3"/>
        <v>-0.96970992522599808</v>
      </c>
      <c r="O28" s="27">
        <f t="shared" ca="1" si="4"/>
        <v>-0.2453588947632053</v>
      </c>
      <c r="P28" s="7"/>
      <c r="Q28" s="28">
        <f t="shared" ca="1" si="5"/>
        <v>-0.97052603503074664</v>
      </c>
      <c r="R28" s="27">
        <f t="shared" ca="1" si="6"/>
        <v>67.883536996930161</v>
      </c>
      <c r="S28" s="7"/>
      <c r="T28" s="28">
        <f t="shared" si="7"/>
        <v>67.878</v>
      </c>
      <c r="U28" s="27">
        <f t="shared" si="8"/>
        <v>1.1846945896687109</v>
      </c>
      <c r="V28" s="7"/>
      <c r="W28" s="28">
        <f t="shared" ca="1" si="9"/>
        <v>5.5369969301608535E-3</v>
      </c>
      <c r="X28" s="27">
        <f t="shared" ca="1" si="10"/>
        <v>-4.5598941788398406E-3</v>
      </c>
      <c r="Y28" s="7">
        <v>133</v>
      </c>
      <c r="Z28" s="46"/>
    </row>
    <row r="29" spans="1:26" s="26" customFormat="1" x14ac:dyDescent="0.25">
      <c r="A29" s="26">
        <v>13</v>
      </c>
      <c r="B29" s="26">
        <v>603</v>
      </c>
      <c r="C29" s="26">
        <v>15271</v>
      </c>
      <c r="D29" s="26">
        <v>12960</v>
      </c>
      <c r="E29" s="26">
        <v>11236</v>
      </c>
      <c r="F29" s="26">
        <v>13584</v>
      </c>
      <c r="G29" s="27"/>
      <c r="H29" s="7"/>
      <c r="I29" s="28">
        <f t="shared" si="0"/>
        <v>4035</v>
      </c>
      <c r="J29" s="27">
        <f t="shared" si="0"/>
        <v>-624</v>
      </c>
      <c r="K29" s="7"/>
      <c r="L29" s="28">
        <f t="shared" ca="1" si="1"/>
        <v>4053.7808964797491</v>
      </c>
      <c r="M29" s="26">
        <f t="shared" ca="1" si="2"/>
        <v>-627.48975422203341</v>
      </c>
      <c r="N29" s="26">
        <f t="shared" ca="1" si="3"/>
        <v>-0.98873445805037952</v>
      </c>
      <c r="O29" s="27">
        <f t="shared" ca="1" si="4"/>
        <v>-0.15357782154155966</v>
      </c>
      <c r="P29" s="7"/>
      <c r="Q29" s="28">
        <f t="shared" ca="1" si="5"/>
        <v>-0.98924737125448836</v>
      </c>
      <c r="R29" s="27">
        <f t="shared" ca="1" si="6"/>
        <v>73.246661879008684</v>
      </c>
      <c r="S29" s="7"/>
      <c r="T29" s="28">
        <f t="shared" si="7"/>
        <v>73.305000000000007</v>
      </c>
      <c r="U29" s="27">
        <f t="shared" si="8"/>
        <v>1.2794136081744434</v>
      </c>
      <c r="V29" s="7"/>
      <c r="W29" s="28">
        <f t="shared" ca="1" si="9"/>
        <v>-5.8338120991322739E-2</v>
      </c>
      <c r="X29" s="27">
        <f t="shared" ca="1" si="10"/>
        <v>5.6751693853271945E-2</v>
      </c>
      <c r="Y29" s="7">
        <v>132</v>
      </c>
      <c r="Z29" s="46"/>
    </row>
    <row r="30" spans="1:26" s="26" customFormat="1" x14ac:dyDescent="0.25">
      <c r="A30" s="26">
        <v>14</v>
      </c>
      <c r="B30" s="26">
        <v>634</v>
      </c>
      <c r="C30" s="26">
        <v>15288</v>
      </c>
      <c r="D30" s="26">
        <v>13157</v>
      </c>
      <c r="E30" s="26">
        <v>11208</v>
      </c>
      <c r="F30" s="26">
        <v>13377</v>
      </c>
      <c r="G30" s="27"/>
      <c r="H30" s="7"/>
      <c r="I30" s="28">
        <f t="shared" si="0"/>
        <v>4080</v>
      </c>
      <c r="J30" s="27">
        <f t="shared" si="0"/>
        <v>-220</v>
      </c>
      <c r="K30" s="7"/>
      <c r="L30" s="28">
        <f t="shared" ca="1" si="1"/>
        <v>4098.7808964797487</v>
      </c>
      <c r="M30" s="26">
        <f t="shared" ca="1" si="2"/>
        <v>-223.48975422203338</v>
      </c>
      <c r="N30" s="26">
        <f t="shared" ca="1" si="3"/>
        <v>-0.99971015006444575</v>
      </c>
      <c r="O30" s="27">
        <f t="shared" ca="1" si="4"/>
        <v>-5.469901199077342E-2</v>
      </c>
      <c r="P30" s="7"/>
      <c r="Q30" s="28">
        <f t="shared" ca="1" si="5"/>
        <v>-0.99989636748261512</v>
      </c>
      <c r="R30" s="27">
        <f t="shared" ca="1" si="6"/>
        <v>78.939995673701276</v>
      </c>
      <c r="S30" s="7"/>
      <c r="T30" s="28">
        <f t="shared" si="7"/>
        <v>79.01100000000001</v>
      </c>
      <c r="U30" s="27">
        <f t="shared" si="8"/>
        <v>1.37900209529324</v>
      </c>
      <c r="V30" s="7"/>
      <c r="W30" s="28">
        <f t="shared" ca="1" si="9"/>
        <v>-7.10043262987341E-2</v>
      </c>
      <c r="X30" s="27">
        <f t="shared" ca="1" si="10"/>
        <v>8.9561106203447594E-2</v>
      </c>
      <c r="Y30" s="7">
        <v>131</v>
      </c>
      <c r="Z30" s="46"/>
    </row>
    <row r="31" spans="1:26" s="26" customFormat="1" x14ac:dyDescent="0.25">
      <c r="A31" s="26">
        <v>15</v>
      </c>
      <c r="B31" s="26">
        <v>624</v>
      </c>
      <c r="C31" s="26">
        <v>15289</v>
      </c>
      <c r="D31" s="26">
        <v>13355</v>
      </c>
      <c r="E31" s="26">
        <v>11208</v>
      </c>
      <c r="F31" s="26">
        <v>13174</v>
      </c>
      <c r="G31" s="27"/>
      <c r="H31" s="7"/>
      <c r="I31" s="28">
        <f t="shared" si="0"/>
        <v>4081</v>
      </c>
      <c r="J31" s="27">
        <f t="shared" si="0"/>
        <v>181</v>
      </c>
      <c r="K31" s="7"/>
      <c r="L31" s="28">
        <f t="shared" ca="1" si="1"/>
        <v>4099.7808964797487</v>
      </c>
      <c r="M31" s="26">
        <f t="shared" ca="1" si="2"/>
        <v>177.51024577796662</v>
      </c>
      <c r="N31" s="26">
        <f t="shared" ca="1" si="3"/>
        <v>-0.99995405433142492</v>
      </c>
      <c r="O31" s="27">
        <f t="shared" ca="1" si="4"/>
        <v>4.3445548974239641E-2</v>
      </c>
      <c r="P31" s="7"/>
      <c r="Q31" s="28">
        <f t="shared" ca="1" si="5"/>
        <v>-0.99981594376974858</v>
      </c>
      <c r="R31" s="27">
        <f t="shared" ca="1" si="6"/>
        <v>84.559361592819243</v>
      </c>
      <c r="S31" s="7"/>
      <c r="T31" s="28">
        <f t="shared" si="7"/>
        <v>84.62700000000001</v>
      </c>
      <c r="U31" s="27">
        <f t="shared" si="8"/>
        <v>1.4770197860852414</v>
      </c>
      <c r="V31" s="7"/>
      <c r="W31" s="28">
        <f t="shared" ca="1" si="9"/>
        <v>-6.763840718076608E-2</v>
      </c>
      <c r="X31" s="27">
        <f t="shared" ca="1" si="10"/>
        <v>7.5958249083925011E-3</v>
      </c>
      <c r="Y31" s="7">
        <v>130</v>
      </c>
      <c r="Z31" s="46"/>
    </row>
    <row r="32" spans="1:26" s="26" customFormat="1" x14ac:dyDescent="0.25">
      <c r="A32" s="26">
        <v>16</v>
      </c>
      <c r="B32" s="26">
        <v>633</v>
      </c>
      <c r="C32" s="26">
        <v>15284</v>
      </c>
      <c r="D32" s="26">
        <v>13567</v>
      </c>
      <c r="E32" s="26">
        <v>11233</v>
      </c>
      <c r="F32" s="26">
        <v>12985</v>
      </c>
      <c r="G32" s="27"/>
      <c r="H32" s="7"/>
      <c r="I32" s="28">
        <f t="shared" si="0"/>
        <v>4051</v>
      </c>
      <c r="J32" s="27">
        <f t="shared" si="0"/>
        <v>582</v>
      </c>
      <c r="K32" s="7"/>
      <c r="L32" s="28">
        <f t="shared" ca="1" si="1"/>
        <v>4069.7808964797491</v>
      </c>
      <c r="M32" s="26">
        <f t="shared" ca="1" si="2"/>
        <v>578.51024577796659</v>
      </c>
      <c r="N32" s="26">
        <f t="shared" ca="1" si="3"/>
        <v>-0.99263692632204759</v>
      </c>
      <c r="O32" s="27">
        <f t="shared" ca="1" si="4"/>
        <v>0.1415901099392527</v>
      </c>
      <c r="P32" s="7"/>
      <c r="Q32" s="28">
        <f t="shared" ca="1" si="5"/>
        <v>-0.99217444649575859</v>
      </c>
      <c r="R32" s="27">
        <f t="shared" ca="1" si="6"/>
        <v>90.19288639521335</v>
      </c>
      <c r="S32" s="7"/>
      <c r="T32" s="28">
        <f t="shared" si="7"/>
        <v>90.324000000000012</v>
      </c>
      <c r="U32" s="27">
        <f t="shared" si="8"/>
        <v>1.5764511935713585</v>
      </c>
      <c r="V32" s="7"/>
      <c r="W32" s="28">
        <f t="shared" ca="1" si="9"/>
        <v>-0.13111360478666256</v>
      </c>
      <c r="X32" s="27">
        <f t="shared" ca="1" si="10"/>
        <v>1.4813721303681859E-2</v>
      </c>
      <c r="Y32" s="7">
        <v>129</v>
      </c>
      <c r="Z32" s="46"/>
    </row>
    <row r="33" spans="1:26" s="26" customFormat="1" x14ac:dyDescent="0.25">
      <c r="A33" s="26">
        <v>17</v>
      </c>
      <c r="B33" s="26">
        <v>626</v>
      </c>
      <c r="C33" s="26">
        <v>15247</v>
      </c>
      <c r="D33" s="26">
        <v>13763</v>
      </c>
      <c r="E33" s="26">
        <v>11274</v>
      </c>
      <c r="F33" s="26">
        <v>12791</v>
      </c>
      <c r="G33" s="27"/>
      <c r="H33" s="7"/>
      <c r="I33" s="28">
        <f t="shared" si="0"/>
        <v>3973</v>
      </c>
      <c r="J33" s="27">
        <f t="shared" si="0"/>
        <v>972</v>
      </c>
      <c r="K33" s="7"/>
      <c r="L33" s="28">
        <f t="shared" ca="1" si="1"/>
        <v>3991.7808964797491</v>
      </c>
      <c r="M33" s="26">
        <f t="shared" ca="1" si="2"/>
        <v>968.51024577796659</v>
      </c>
      <c r="N33" s="26">
        <f t="shared" ca="1" si="3"/>
        <v>-0.97361239349766604</v>
      </c>
      <c r="O33" s="27">
        <f t="shared" ca="1" si="4"/>
        <v>0.23704242608976417</v>
      </c>
      <c r="P33" s="7"/>
      <c r="Q33" s="28">
        <f t="shared" ca="1" si="5"/>
        <v>-0.97283437729599798</v>
      </c>
      <c r="R33" s="27">
        <f t="shared" ca="1" si="6"/>
        <v>95.765160535728342</v>
      </c>
      <c r="S33" s="7"/>
      <c r="T33" s="28">
        <f t="shared" si="7"/>
        <v>95.958000000000013</v>
      </c>
      <c r="U33" s="27">
        <f t="shared" si="8"/>
        <v>1.6747830436287188</v>
      </c>
      <c r="V33" s="7"/>
      <c r="W33" s="28">
        <f t="shared" ca="1" si="9"/>
        <v>-0.19283946427167109</v>
      </c>
      <c r="X33" s="27">
        <f t="shared" ca="1" si="10"/>
        <v>0.11319157992953421</v>
      </c>
      <c r="Y33" s="7">
        <v>128</v>
      </c>
      <c r="Z33" s="46"/>
    </row>
    <row r="34" spans="1:26" s="26" customFormat="1" x14ac:dyDescent="0.25">
      <c r="A34" s="26">
        <v>18</v>
      </c>
      <c r="B34" s="26">
        <v>630</v>
      </c>
      <c r="C34" s="26">
        <v>15183</v>
      </c>
      <c r="D34" s="26">
        <v>13952</v>
      </c>
      <c r="E34" s="26">
        <v>11327</v>
      </c>
      <c r="F34" s="26">
        <v>12590</v>
      </c>
      <c r="G34" s="27"/>
      <c r="H34" s="7"/>
      <c r="I34" s="28">
        <f t="shared" si="0"/>
        <v>3856</v>
      </c>
      <c r="J34" s="27">
        <f t="shared" si="0"/>
        <v>1362</v>
      </c>
      <c r="K34" s="7"/>
      <c r="L34" s="28">
        <f t="shared" ca="1" si="1"/>
        <v>3874.7808964797491</v>
      </c>
      <c r="M34" s="26">
        <f t="shared" ca="1" si="2"/>
        <v>1358.5102457779667</v>
      </c>
      <c r="N34" s="26">
        <f t="shared" ca="1" si="3"/>
        <v>-0.94507559426109389</v>
      </c>
      <c r="O34" s="27">
        <f t="shared" ca="1" si="4"/>
        <v>0.33249474224027564</v>
      </c>
      <c r="P34" s="7"/>
      <c r="Q34" s="28">
        <f t="shared" ca="1" si="5"/>
        <v>-0.94398198974514624</v>
      </c>
      <c r="R34" s="27">
        <f t="shared" ca="1" si="6"/>
        <v>101.4747970779772</v>
      </c>
      <c r="S34" s="7"/>
      <c r="T34" s="28">
        <f t="shared" si="7"/>
        <v>101.62800000000001</v>
      </c>
      <c r="U34" s="27">
        <f t="shared" si="8"/>
        <v>1.7737432122167973</v>
      </c>
      <c r="V34" s="7"/>
      <c r="W34" s="28">
        <f t="shared" ca="1" si="9"/>
        <v>-0.15320292202281394</v>
      </c>
      <c r="X34" s="27">
        <f t="shared" ca="1" si="10"/>
        <v>3.5118679333422165E-2</v>
      </c>
      <c r="Y34" s="7">
        <v>127</v>
      </c>
      <c r="Z34" s="46"/>
    </row>
    <row r="35" spans="1:26" s="26" customFormat="1" x14ac:dyDescent="0.25">
      <c r="A35" s="26">
        <v>19</v>
      </c>
      <c r="B35" s="26">
        <v>634</v>
      </c>
      <c r="C35" s="26">
        <v>15099</v>
      </c>
      <c r="D35" s="26">
        <v>14141</v>
      </c>
      <c r="E35" s="26">
        <v>11400</v>
      </c>
      <c r="F35" s="26">
        <v>12399</v>
      </c>
      <c r="G35" s="27"/>
      <c r="H35" s="7"/>
      <c r="I35" s="28">
        <f t="shared" si="0"/>
        <v>3699</v>
      </c>
      <c r="J35" s="27">
        <f t="shared" si="0"/>
        <v>1742</v>
      </c>
      <c r="K35" s="7"/>
      <c r="L35" s="28">
        <f t="shared" ca="1" si="1"/>
        <v>3717.7808964797491</v>
      </c>
      <c r="M35" s="26">
        <f t="shared" ca="1" si="2"/>
        <v>1738.5102457779667</v>
      </c>
      <c r="N35" s="26">
        <f t="shared" ca="1" si="3"/>
        <v>-0.90678262434535162</v>
      </c>
      <c r="O35" s="27">
        <f t="shared" ca="1" si="4"/>
        <v>0.42549956310487658</v>
      </c>
      <c r="P35" s="7"/>
      <c r="Q35" s="28">
        <f t="shared" ca="1" si="5"/>
        <v>-0.90538146625721594</v>
      </c>
      <c r="R35" s="27">
        <f t="shared" ca="1" si="6"/>
        <v>107.24320570761313</v>
      </c>
      <c r="S35" s="7"/>
      <c r="T35" s="28">
        <f t="shared" si="7"/>
        <v>107.33400000000002</v>
      </c>
      <c r="U35" s="27">
        <f t="shared" si="8"/>
        <v>1.873331699335594</v>
      </c>
      <c r="V35" s="7"/>
      <c r="W35" s="28">
        <f t="shared" ca="1" si="9"/>
        <v>-9.0794292386888742E-2</v>
      </c>
      <c r="X35" s="27">
        <f t="shared" ca="1" si="10"/>
        <v>2.3966503987111309E-2</v>
      </c>
      <c r="Y35" s="7">
        <v>126</v>
      </c>
      <c r="Z35" s="46"/>
    </row>
    <row r="36" spans="1:26" s="26" customFormat="1" x14ac:dyDescent="0.25">
      <c r="A36" s="26">
        <v>20</v>
      </c>
      <c r="B36" s="26">
        <v>606</v>
      </c>
      <c r="C36" s="26">
        <v>15017</v>
      </c>
      <c r="D36" s="26">
        <v>14311</v>
      </c>
      <c r="E36" s="26">
        <v>11493</v>
      </c>
      <c r="F36" s="26">
        <v>12227</v>
      </c>
      <c r="G36" s="27"/>
      <c r="H36" s="7"/>
      <c r="I36" s="28">
        <f t="shared" si="0"/>
        <v>3524</v>
      </c>
      <c r="J36" s="27">
        <f t="shared" si="0"/>
        <v>2084</v>
      </c>
      <c r="K36" s="7"/>
      <c r="L36" s="28">
        <f t="shared" ca="1" si="1"/>
        <v>3542.7808964797491</v>
      </c>
      <c r="M36" s="26">
        <f t="shared" ca="1" si="2"/>
        <v>2080.5102457779667</v>
      </c>
      <c r="N36" s="26">
        <f t="shared" ca="1" si="3"/>
        <v>-0.86409937762398292</v>
      </c>
      <c r="O36" s="27">
        <f t="shared" ca="1" si="4"/>
        <v>0.50920390188301734</v>
      </c>
      <c r="P36" s="7"/>
      <c r="Q36" s="28">
        <f t="shared" ca="1" si="5"/>
        <v>-0.86242137644034089</v>
      </c>
      <c r="R36" s="27">
        <f t="shared" ca="1" si="6"/>
        <v>112.63031805555119</v>
      </c>
      <c r="S36" s="7"/>
      <c r="T36" s="28">
        <f t="shared" si="7"/>
        <v>112.78800000000001</v>
      </c>
      <c r="U36" s="27">
        <f t="shared" si="8"/>
        <v>1.9685219567393646</v>
      </c>
      <c r="V36" s="7"/>
      <c r="W36" s="28">
        <f t="shared" ca="1" si="9"/>
        <v>-0.15768194444882511</v>
      </c>
      <c r="X36" s="27">
        <f t="shared" ca="1" si="10"/>
        <v>0.11370134305172996</v>
      </c>
      <c r="Y36" s="7">
        <v>125</v>
      </c>
      <c r="Z36" s="46"/>
    </row>
    <row r="37" spans="1:26" s="26" customFormat="1" x14ac:dyDescent="0.25">
      <c r="A37" s="26">
        <v>21</v>
      </c>
      <c r="B37" s="26">
        <v>608</v>
      </c>
      <c r="C37" s="26">
        <v>14907</v>
      </c>
      <c r="D37" s="26">
        <v>14477</v>
      </c>
      <c r="E37" s="26">
        <v>11602</v>
      </c>
      <c r="F37" s="26">
        <v>12065</v>
      </c>
      <c r="G37" s="27"/>
      <c r="H37" s="7"/>
      <c r="I37" s="28">
        <f t="shared" si="0"/>
        <v>3305</v>
      </c>
      <c r="J37" s="27">
        <f t="shared" si="0"/>
        <v>2412</v>
      </c>
      <c r="K37" s="7"/>
      <c r="L37" s="28">
        <f t="shared" ca="1" si="1"/>
        <v>3323.7808964797491</v>
      </c>
      <c r="M37" s="26">
        <f t="shared" ca="1" si="2"/>
        <v>2408.5102457779667</v>
      </c>
      <c r="N37" s="26">
        <f t="shared" ca="1" si="3"/>
        <v>-0.81068434315552718</v>
      </c>
      <c r="O37" s="27">
        <f t="shared" ca="1" si="4"/>
        <v>0.58948174726088343</v>
      </c>
      <c r="P37" s="7"/>
      <c r="Q37" s="28">
        <f t="shared" ca="1" si="5"/>
        <v>-0.8087407634965067</v>
      </c>
      <c r="R37" s="27">
        <f t="shared" ca="1" si="6"/>
        <v>118.15909482058385</v>
      </c>
      <c r="S37" s="7"/>
      <c r="T37" s="28">
        <f t="shared" si="7"/>
        <v>118.26</v>
      </c>
      <c r="U37" s="27">
        <f t="shared" si="8"/>
        <v>2.064026373408494</v>
      </c>
      <c r="V37" s="7"/>
      <c r="W37" s="28">
        <f t="shared" ca="1" si="9"/>
        <v>-0.10090517941615929</v>
      </c>
      <c r="X37" s="27">
        <f t="shared" ca="1" si="10"/>
        <v>4.5029196365092616E-2</v>
      </c>
      <c r="Y37" s="7">
        <v>124</v>
      </c>
      <c r="Z37" s="46"/>
    </row>
    <row r="38" spans="1:26" s="26" customFormat="1" x14ac:dyDescent="0.25">
      <c r="A38" s="26">
        <v>22</v>
      </c>
      <c r="B38" s="26">
        <v>627</v>
      </c>
      <c r="C38" s="26">
        <v>14772</v>
      </c>
      <c r="D38" s="26">
        <v>14631</v>
      </c>
      <c r="E38" s="26">
        <v>11725</v>
      </c>
      <c r="F38" s="26">
        <v>11904</v>
      </c>
      <c r="G38" s="27"/>
      <c r="H38" s="7"/>
      <c r="I38" s="28">
        <f t="shared" si="0"/>
        <v>3047</v>
      </c>
      <c r="J38" s="27">
        <f t="shared" si="0"/>
        <v>2727</v>
      </c>
      <c r="K38" s="7"/>
      <c r="L38" s="28">
        <f t="shared" ca="1" si="1"/>
        <v>3065.7808964797491</v>
      </c>
      <c r="M38" s="26">
        <f t="shared" ca="1" si="2"/>
        <v>2723.5102457779667</v>
      </c>
      <c r="N38" s="26">
        <f t="shared" ca="1" si="3"/>
        <v>-0.74775704227488071</v>
      </c>
      <c r="O38" s="27">
        <f t="shared" ca="1" si="4"/>
        <v>0.66657784876706572</v>
      </c>
      <c r="P38" s="7"/>
      <c r="Q38" s="28">
        <f t="shared" ca="1" si="5"/>
        <v>-0.74555834661816733</v>
      </c>
      <c r="R38" s="27">
        <f t="shared" ca="1" si="6"/>
        <v>123.87001556671748</v>
      </c>
      <c r="S38" s="7"/>
      <c r="T38" s="28">
        <f t="shared" si="7"/>
        <v>123.90300000000001</v>
      </c>
      <c r="U38" s="27">
        <f t="shared" si="8"/>
        <v>2.1625153030985342</v>
      </c>
      <c r="V38" s="7"/>
      <c r="W38" s="28">
        <f t="shared" ca="1" si="9"/>
        <v>-3.2984433282521763E-2</v>
      </c>
      <c r="X38" s="27">
        <f t="shared" ca="1" si="10"/>
        <v>-6.0983069514350063E-2</v>
      </c>
      <c r="Y38" s="7">
        <v>123</v>
      </c>
      <c r="Z38" s="46"/>
    </row>
    <row r="39" spans="1:26" s="26" customFormat="1" x14ac:dyDescent="0.25">
      <c r="A39" s="26">
        <v>23</v>
      </c>
      <c r="B39" s="26">
        <v>623</v>
      </c>
      <c r="C39" s="26">
        <v>14644</v>
      </c>
      <c r="D39" s="26">
        <v>14774</v>
      </c>
      <c r="E39" s="26">
        <v>11872</v>
      </c>
      <c r="F39" s="26">
        <v>11762</v>
      </c>
      <c r="G39" s="27"/>
      <c r="H39" s="7"/>
      <c r="I39" s="28">
        <f t="shared" si="0"/>
        <v>2772</v>
      </c>
      <c r="J39" s="27">
        <f t="shared" si="0"/>
        <v>3012</v>
      </c>
      <c r="K39" s="7"/>
      <c r="L39" s="28">
        <f t="shared" ca="1" si="1"/>
        <v>2790.7808964797491</v>
      </c>
      <c r="M39" s="26">
        <f t="shared" ca="1" si="2"/>
        <v>3008.5102457779667</v>
      </c>
      <c r="N39" s="26">
        <f t="shared" ca="1" si="3"/>
        <v>-0.680683368855587</v>
      </c>
      <c r="O39" s="27">
        <f t="shared" ca="1" si="4"/>
        <v>0.73633146441551645</v>
      </c>
      <c r="P39" s="7"/>
      <c r="Q39" s="28">
        <f t="shared" ca="1" si="5"/>
        <v>-0.67825379859942236</v>
      </c>
      <c r="R39" s="27">
        <f t="shared" ca="1" si="6"/>
        <v>129.42225549983146</v>
      </c>
      <c r="S39" s="7"/>
      <c r="T39" s="28">
        <f t="shared" si="7"/>
        <v>129.51</v>
      </c>
      <c r="U39" s="27">
        <f t="shared" si="8"/>
        <v>2.2603759142578559</v>
      </c>
      <c r="V39" s="7"/>
      <c r="W39" s="28">
        <f t="shared" ca="1" si="9"/>
        <v>-8.7744500168525974E-2</v>
      </c>
      <c r="X39" s="27">
        <f t="shared" ca="1" si="10"/>
        <v>0.10421607140017386</v>
      </c>
      <c r="Y39" s="7">
        <v>122</v>
      </c>
      <c r="Z39" s="46"/>
    </row>
    <row r="40" spans="1:26" s="26" customFormat="1" x14ac:dyDescent="0.25">
      <c r="A40" s="26">
        <v>24</v>
      </c>
      <c r="B40" s="26">
        <v>631</v>
      </c>
      <c r="C40" s="26">
        <v>14487</v>
      </c>
      <c r="D40" s="26">
        <v>14913</v>
      </c>
      <c r="E40" s="26">
        <v>12028</v>
      </c>
      <c r="F40" s="26">
        <v>11635</v>
      </c>
      <c r="G40" s="27"/>
      <c r="H40" s="7"/>
      <c r="I40" s="28">
        <f t="shared" si="0"/>
        <v>2459</v>
      </c>
      <c r="J40" s="27">
        <f t="shared" si="0"/>
        <v>3278</v>
      </c>
      <c r="K40" s="7"/>
      <c r="L40" s="28">
        <f t="shared" ca="1" si="1"/>
        <v>2477.7808964797491</v>
      </c>
      <c r="M40" s="26">
        <f t="shared" ca="1" si="2"/>
        <v>3274.5102457779667</v>
      </c>
      <c r="N40" s="26">
        <f t="shared" ca="1" si="3"/>
        <v>-0.60434133329108175</v>
      </c>
      <c r="O40" s="27">
        <f t="shared" ca="1" si="4"/>
        <v>0.80143483902073709</v>
      </c>
      <c r="P40" s="7"/>
      <c r="Q40" s="28">
        <f t="shared" ca="1" si="5"/>
        <v>-0.60169620505257326</v>
      </c>
      <c r="R40" s="27">
        <f t="shared" ca="1" si="6"/>
        <v>135.17296360239419</v>
      </c>
      <c r="S40" s="7"/>
      <c r="T40" s="28">
        <f t="shared" si="7"/>
        <v>135.18899999999999</v>
      </c>
      <c r="U40" s="27">
        <f t="shared" si="8"/>
        <v>2.3594931624786137</v>
      </c>
      <c r="V40" s="7"/>
      <c r="W40" s="28">
        <f t="shared" ca="1" si="9"/>
        <v>-1.6036397605802222E-2</v>
      </c>
      <c r="X40" s="27">
        <f t="shared" ca="1" si="10"/>
        <v>3.8631881487077635E-2</v>
      </c>
      <c r="Y40" s="7">
        <v>121</v>
      </c>
      <c r="Z40" s="46"/>
    </row>
    <row r="41" spans="1:26" s="26" customFormat="1" x14ac:dyDescent="0.25">
      <c r="A41" s="26">
        <v>25</v>
      </c>
      <c r="B41" s="26">
        <v>639</v>
      </c>
      <c r="C41" s="26">
        <v>14312</v>
      </c>
      <c r="D41" s="26">
        <v>15028</v>
      </c>
      <c r="E41" s="26">
        <v>12199</v>
      </c>
      <c r="F41" s="26">
        <v>11514</v>
      </c>
      <c r="G41" s="27"/>
      <c r="H41" s="7"/>
      <c r="I41" s="28">
        <f t="shared" si="0"/>
        <v>2113</v>
      </c>
      <c r="J41" s="27">
        <f t="shared" si="0"/>
        <v>3514</v>
      </c>
      <c r="K41" s="7"/>
      <c r="L41" s="28">
        <f t="shared" ca="1" si="1"/>
        <v>2131.7808964797491</v>
      </c>
      <c r="M41" s="26">
        <f t="shared" ca="1" si="2"/>
        <v>3510.5102457779667</v>
      </c>
      <c r="N41" s="26">
        <f t="shared" ca="1" si="3"/>
        <v>-0.51995045691626129</v>
      </c>
      <c r="O41" s="27">
        <f t="shared" ca="1" si="4"/>
        <v>0.85919572776822606</v>
      </c>
      <c r="P41" s="7"/>
      <c r="Q41" s="28">
        <f t="shared" ca="1" si="5"/>
        <v>-0.51711399078538367</v>
      </c>
      <c r="R41" s="27">
        <f t="shared" ca="1" si="6"/>
        <v>141.02924524328552</v>
      </c>
      <c r="S41" s="7"/>
      <c r="T41" s="28">
        <f t="shared" si="7"/>
        <v>140.94</v>
      </c>
      <c r="U41" s="27">
        <f t="shared" si="8"/>
        <v>2.4598670477608078</v>
      </c>
      <c r="V41" s="7"/>
      <c r="W41" s="28">
        <f t="shared" ca="1" si="9"/>
        <v>8.9245243285517972E-2</v>
      </c>
      <c r="X41" s="27">
        <f t="shared" ca="1" si="10"/>
        <v>-1.5225382976893798E-2</v>
      </c>
      <c r="Y41" s="7">
        <v>120</v>
      </c>
      <c r="Z41" s="46"/>
    </row>
    <row r="42" spans="1:26" s="26" customFormat="1" x14ac:dyDescent="0.25">
      <c r="A42" s="26">
        <v>26</v>
      </c>
      <c r="B42" s="26">
        <v>631</v>
      </c>
      <c r="C42" s="26">
        <v>14129</v>
      </c>
      <c r="D42" s="26">
        <v>15111</v>
      </c>
      <c r="E42" s="26">
        <v>12371</v>
      </c>
      <c r="F42" s="26">
        <v>11412</v>
      </c>
      <c r="G42" s="27"/>
      <c r="H42" s="7"/>
      <c r="I42" s="28">
        <f t="shared" si="0"/>
        <v>1758</v>
      </c>
      <c r="J42" s="27">
        <f t="shared" si="0"/>
        <v>3699</v>
      </c>
      <c r="K42" s="7"/>
      <c r="L42" s="28">
        <f t="shared" ca="1" si="1"/>
        <v>1776.7808964797491</v>
      </c>
      <c r="M42" s="26">
        <f t="shared" ca="1" si="2"/>
        <v>3695.5102457779667</v>
      </c>
      <c r="N42" s="26">
        <f t="shared" ca="1" si="3"/>
        <v>-0.43336444213862763</v>
      </c>
      <c r="O42" s="27">
        <f t="shared" ca="1" si="4"/>
        <v>0.90447439055757117</v>
      </c>
      <c r="P42" s="7"/>
      <c r="Q42" s="28">
        <f t="shared" ca="1" si="5"/>
        <v>-0.43037787499454877</v>
      </c>
      <c r="R42" s="27">
        <f t="shared" ca="1" si="6"/>
        <v>146.62462106196597</v>
      </c>
      <c r="S42" s="7"/>
      <c r="T42" s="28">
        <f t="shared" si="7"/>
        <v>146.619</v>
      </c>
      <c r="U42" s="27">
        <f t="shared" si="8"/>
        <v>2.5589842959815661</v>
      </c>
      <c r="V42" s="7"/>
      <c r="W42" s="28">
        <f t="shared" ca="1" si="9"/>
        <v>5.6210619659680106E-3</v>
      </c>
      <c r="X42" s="27">
        <f t="shared" ca="1" si="10"/>
        <v>9.6780869740683784E-2</v>
      </c>
      <c r="Y42" s="7">
        <v>119</v>
      </c>
      <c r="Z42" s="46"/>
    </row>
    <row r="43" spans="1:26" s="26" customFormat="1" x14ac:dyDescent="0.25">
      <c r="A43" s="26">
        <v>27</v>
      </c>
      <c r="B43" s="26">
        <v>613</v>
      </c>
      <c r="C43" s="26">
        <v>13951</v>
      </c>
      <c r="D43" s="26">
        <v>15200</v>
      </c>
      <c r="E43" s="26">
        <v>12560</v>
      </c>
      <c r="F43" s="26">
        <v>11342</v>
      </c>
      <c r="G43" s="27"/>
      <c r="H43" s="7"/>
      <c r="I43" s="28">
        <f t="shared" si="0"/>
        <v>1391</v>
      </c>
      <c r="J43" s="27">
        <f t="shared" si="0"/>
        <v>3858</v>
      </c>
      <c r="K43" s="7"/>
      <c r="L43" s="28">
        <f t="shared" ca="1" si="1"/>
        <v>1409.7808964797491</v>
      </c>
      <c r="M43" s="26">
        <f t="shared" ca="1" si="2"/>
        <v>3854.5102457779667</v>
      </c>
      <c r="N43" s="26">
        <f t="shared" ca="1" si="3"/>
        <v>-0.34385157615724293</v>
      </c>
      <c r="O43" s="27">
        <f t="shared" ca="1" si="4"/>
        <v>0.94338956560354903</v>
      </c>
      <c r="P43" s="7"/>
      <c r="Q43" s="28">
        <f t="shared" ca="1" si="5"/>
        <v>-0.34073592085193455</v>
      </c>
      <c r="R43" s="27">
        <f t="shared" ca="1" si="6"/>
        <v>152.21238289062251</v>
      </c>
      <c r="S43" s="7"/>
      <c r="T43" s="28">
        <f t="shared" si="7"/>
        <v>152.136</v>
      </c>
      <c r="U43" s="27">
        <f t="shared" si="8"/>
        <v>2.6552741108140929</v>
      </c>
      <c r="V43" s="7"/>
      <c r="W43" s="28">
        <f t="shared" ca="1" si="9"/>
        <v>7.6382890622511468E-2</v>
      </c>
      <c r="X43" s="27">
        <f t="shared" ca="1" si="10"/>
        <v>-6.213753327196514E-2</v>
      </c>
      <c r="Y43" s="7">
        <v>118</v>
      </c>
      <c r="Z43" s="46"/>
    </row>
    <row r="44" spans="1:26" s="26" customFormat="1" x14ac:dyDescent="0.25">
      <c r="A44" s="26">
        <v>28</v>
      </c>
      <c r="B44" s="26">
        <v>617</v>
      </c>
      <c r="C44" s="26">
        <v>13765</v>
      </c>
      <c r="D44" s="26">
        <v>15262</v>
      </c>
      <c r="E44" s="26">
        <v>12754</v>
      </c>
      <c r="F44" s="26">
        <v>11287</v>
      </c>
      <c r="G44" s="27"/>
      <c r="H44" s="7"/>
      <c r="I44" s="28">
        <f t="shared" si="0"/>
        <v>1011</v>
      </c>
      <c r="J44" s="27">
        <f t="shared" si="0"/>
        <v>3975</v>
      </c>
      <c r="K44" s="7"/>
      <c r="L44" s="28">
        <f t="shared" ca="1" si="1"/>
        <v>1029.7808964797491</v>
      </c>
      <c r="M44" s="26">
        <f t="shared" ca="1" si="2"/>
        <v>3971.5102457779667</v>
      </c>
      <c r="N44" s="26">
        <f t="shared" ca="1" si="3"/>
        <v>-0.25116795470512798</v>
      </c>
      <c r="O44" s="27">
        <f t="shared" ca="1" si="4"/>
        <v>0.97202526044870241</v>
      </c>
      <c r="P44" s="7"/>
      <c r="Q44" s="28">
        <f t="shared" ca="1" si="5"/>
        <v>-0.24795716357920866</v>
      </c>
      <c r="R44" s="27">
        <f t="shared" ca="1" si="6"/>
        <v>157.76064917623785</v>
      </c>
      <c r="S44" s="7"/>
      <c r="T44" s="28">
        <f t="shared" si="7"/>
        <v>157.68899999999999</v>
      </c>
      <c r="U44" s="27">
        <f t="shared" si="8"/>
        <v>2.7521922441773383</v>
      </c>
      <c r="V44" s="7"/>
      <c r="W44" s="28">
        <f t="shared" ca="1" si="9"/>
        <v>7.1649176237855272E-2</v>
      </c>
      <c r="X44" s="27">
        <f t="shared" ca="1" si="10"/>
        <v>-2.9743282627521239E-3</v>
      </c>
      <c r="Y44" s="7">
        <v>117</v>
      </c>
      <c r="Z44" s="46"/>
    </row>
    <row r="45" spans="1:26" s="26" customFormat="1" x14ac:dyDescent="0.25">
      <c r="A45" s="26">
        <v>29</v>
      </c>
      <c r="B45" s="26">
        <v>608</v>
      </c>
      <c r="C45" s="26">
        <v>13575</v>
      </c>
      <c r="D45" s="26">
        <v>15299</v>
      </c>
      <c r="E45" s="26">
        <v>12942</v>
      </c>
      <c r="F45" s="26">
        <v>11243</v>
      </c>
      <c r="G45" s="27"/>
      <c r="H45" s="7"/>
      <c r="I45" s="28">
        <f t="shared" si="0"/>
        <v>633</v>
      </c>
      <c r="J45" s="27">
        <f t="shared" si="0"/>
        <v>4056</v>
      </c>
      <c r="K45" s="7"/>
      <c r="L45" s="28">
        <f t="shared" ca="1" si="1"/>
        <v>651.78089647974912</v>
      </c>
      <c r="M45" s="26">
        <f t="shared" ca="1" si="2"/>
        <v>4052.5102457779667</v>
      </c>
      <c r="N45" s="26">
        <f t="shared" ca="1" si="3"/>
        <v>-0.15897214178697155</v>
      </c>
      <c r="O45" s="27">
        <f t="shared" ca="1" si="4"/>
        <v>0.99184997226457783</v>
      </c>
      <c r="P45" s="7"/>
      <c r="Q45" s="28">
        <f t="shared" ca="1" si="5"/>
        <v>-0.1556953343499049</v>
      </c>
      <c r="R45" s="27">
        <f t="shared" ca="1" si="6"/>
        <v>163.15003564671315</v>
      </c>
      <c r="S45" s="7"/>
      <c r="T45" s="28">
        <f t="shared" si="7"/>
        <v>163.161</v>
      </c>
      <c r="U45" s="27">
        <f t="shared" si="8"/>
        <v>2.8476966608464682</v>
      </c>
      <c r="V45" s="7"/>
      <c r="W45" s="28">
        <f t="shared" ca="1" si="9"/>
        <v>-1.0964353286851747E-2</v>
      </c>
      <c r="X45" s="27">
        <f t="shared" ca="1" si="10"/>
        <v>8.9896649415408092E-2</v>
      </c>
      <c r="Y45" s="7">
        <v>116</v>
      </c>
      <c r="Z45" s="46"/>
    </row>
    <row r="46" spans="1:26" s="26" customFormat="1" x14ac:dyDescent="0.25">
      <c r="A46" s="26">
        <v>30</v>
      </c>
      <c r="B46" s="26">
        <v>622</v>
      </c>
      <c r="C46" s="26">
        <v>13367</v>
      </c>
      <c r="D46" s="26">
        <v>15312</v>
      </c>
      <c r="E46" s="26">
        <v>13131</v>
      </c>
      <c r="F46" s="26">
        <v>11214</v>
      </c>
      <c r="G46" s="27"/>
      <c r="H46" s="7"/>
      <c r="I46" s="28">
        <f t="shared" si="0"/>
        <v>236</v>
      </c>
      <c r="J46" s="27">
        <f t="shared" si="0"/>
        <v>4098</v>
      </c>
      <c r="K46" s="7"/>
      <c r="L46" s="28">
        <f t="shared" ca="1" si="1"/>
        <v>254.78089647974912</v>
      </c>
      <c r="M46" s="26">
        <f t="shared" ca="1" si="2"/>
        <v>4094.5102457779667</v>
      </c>
      <c r="N46" s="26">
        <f t="shared" ca="1" si="3"/>
        <v>-6.214214779620935E-2</v>
      </c>
      <c r="O46" s="27">
        <f t="shared" ca="1" si="4"/>
        <v>1.0021294524654021</v>
      </c>
      <c r="P46" s="7"/>
      <c r="Q46" s="28">
        <f t="shared" ca="1" si="5"/>
        <v>-5.8830841994186311E-2</v>
      </c>
      <c r="R46" s="27">
        <f t="shared" ca="1" si="6"/>
        <v>168.71148177585314</v>
      </c>
      <c r="S46" s="7"/>
      <c r="T46" s="28">
        <f t="shared" si="7"/>
        <v>168.75900000000001</v>
      </c>
      <c r="U46" s="27">
        <f t="shared" si="8"/>
        <v>2.945400192373111</v>
      </c>
      <c r="V46" s="7"/>
      <c r="W46" s="28">
        <f t="shared" ca="1" si="9"/>
        <v>-4.7518224146870125E-2</v>
      </c>
      <c r="X46" s="27">
        <f t="shared" ca="1" si="10"/>
        <v>8.7052471943053433E-2</v>
      </c>
      <c r="Y46" s="7">
        <v>115</v>
      </c>
      <c r="Z46" s="46"/>
    </row>
    <row r="47" spans="1:26" s="26" customFormat="1" x14ac:dyDescent="0.25">
      <c r="A47" s="26">
        <v>31</v>
      </c>
      <c r="B47" s="26">
        <v>630</v>
      </c>
      <c r="C47" s="26">
        <v>13171</v>
      </c>
      <c r="D47" s="26">
        <v>15324</v>
      </c>
      <c r="E47" s="26">
        <v>13346</v>
      </c>
      <c r="F47" s="26">
        <v>11220</v>
      </c>
      <c r="G47" s="27"/>
      <c r="H47" s="7"/>
      <c r="I47" s="28">
        <f t="shared" si="0"/>
        <v>-175</v>
      </c>
      <c r="J47" s="27">
        <f t="shared" si="0"/>
        <v>4104</v>
      </c>
      <c r="K47" s="7"/>
      <c r="L47" s="28">
        <f t="shared" ca="1" si="1"/>
        <v>-156.21910352025088</v>
      </c>
      <c r="M47" s="26">
        <f t="shared" ca="1" si="2"/>
        <v>4100.5102457779667</v>
      </c>
      <c r="N47" s="26">
        <f t="shared" ca="1" si="3"/>
        <v>3.8102505932262346E-2</v>
      </c>
      <c r="O47" s="27">
        <f t="shared" ca="1" si="4"/>
        <v>1.0035979496369485</v>
      </c>
      <c r="P47" s="7"/>
      <c r="Q47" s="28">
        <f t="shared" ca="1" si="5"/>
        <v>4.1419211898044969E-2</v>
      </c>
      <c r="R47" s="27">
        <f t="shared" ca="1" si="6"/>
        <v>174.43451902120694</v>
      </c>
      <c r="S47" s="7"/>
      <c r="T47" s="28">
        <f t="shared" si="7"/>
        <v>174.429</v>
      </c>
      <c r="U47" s="27">
        <f t="shared" si="8"/>
        <v>3.0443603609611891</v>
      </c>
      <c r="V47" s="7"/>
      <c r="W47" s="28">
        <f t="shared" ca="1" si="9"/>
        <v>5.5190212069362587E-3</v>
      </c>
      <c r="X47" s="27">
        <f t="shared" ca="1" si="10"/>
        <v>4.920253412421971E-2</v>
      </c>
      <c r="Y47" s="7">
        <v>114</v>
      </c>
      <c r="Z47" s="46"/>
    </row>
    <row r="48" spans="1:26" s="26" customFormat="1" x14ac:dyDescent="0.25">
      <c r="A48" s="26">
        <v>32</v>
      </c>
      <c r="B48" s="26">
        <v>628</v>
      </c>
      <c r="C48" s="26">
        <v>12974</v>
      </c>
      <c r="D48" s="26">
        <v>15309</v>
      </c>
      <c r="E48" s="26">
        <v>13546</v>
      </c>
      <c r="F48" s="26">
        <v>11241</v>
      </c>
      <c r="G48" s="27"/>
      <c r="H48" s="7"/>
      <c r="I48" s="28">
        <f t="shared" si="0"/>
        <v>-572</v>
      </c>
      <c r="J48" s="27">
        <f t="shared" si="0"/>
        <v>4068</v>
      </c>
      <c r="K48" s="7"/>
      <c r="L48" s="28">
        <f t="shared" ca="1" si="1"/>
        <v>-553.21910352025088</v>
      </c>
      <c r="M48" s="26">
        <f t="shared" ca="1" si="2"/>
        <v>4064.5102457779667</v>
      </c>
      <c r="N48" s="26">
        <f t="shared" ca="1" si="3"/>
        <v>0.13493249992302453</v>
      </c>
      <c r="O48" s="27">
        <f t="shared" ca="1" si="4"/>
        <v>0.99478696660767052</v>
      </c>
      <c r="P48" s="7"/>
      <c r="Q48" s="28">
        <f t="shared" ca="1" si="5"/>
        <v>0.13822061775424793</v>
      </c>
      <c r="R48" s="27">
        <f t="shared" ca="1" si="6"/>
        <v>179.98153553550276</v>
      </c>
      <c r="S48" s="7"/>
      <c r="T48" s="28">
        <f t="shared" si="7"/>
        <v>180.08099999999999</v>
      </c>
      <c r="U48" s="27">
        <f t="shared" si="8"/>
        <v>3.1430063702839082</v>
      </c>
      <c r="V48" s="7"/>
      <c r="W48" s="28">
        <f t="shared" ca="1" si="9"/>
        <v>-9.946446449723112E-2</v>
      </c>
      <c r="X48" s="27">
        <f t="shared" ca="1" si="10"/>
        <v>0.13575572802287184</v>
      </c>
      <c r="Y48" s="7">
        <v>113</v>
      </c>
      <c r="Z48" s="46"/>
    </row>
    <row r="49" spans="1:26" s="26" customFormat="1" x14ac:dyDescent="0.25">
      <c r="A49" s="26">
        <v>33</v>
      </c>
      <c r="B49" s="26">
        <v>638</v>
      </c>
      <c r="C49" s="26">
        <v>12758</v>
      </c>
      <c r="D49" s="26">
        <v>15249</v>
      </c>
      <c r="E49" s="26">
        <v>13736</v>
      </c>
      <c r="F49" s="26">
        <v>11269</v>
      </c>
      <c r="G49" s="27"/>
      <c r="H49" s="7"/>
      <c r="I49" s="28">
        <f t="shared" si="0"/>
        <v>-978</v>
      </c>
      <c r="J49" s="27">
        <f t="shared" si="0"/>
        <v>3980</v>
      </c>
      <c r="K49" s="7"/>
      <c r="L49" s="28">
        <f t="shared" ca="1" si="1"/>
        <v>-959.21910352025088</v>
      </c>
      <c r="M49" s="26">
        <f t="shared" ca="1" si="2"/>
        <v>3976.5102457779667</v>
      </c>
      <c r="N49" s="26">
        <f t="shared" ca="1" si="3"/>
        <v>0.23395763231659999</v>
      </c>
      <c r="O49" s="27">
        <f t="shared" ca="1" si="4"/>
        <v>0.97324900809165771</v>
      </c>
      <c r="P49" s="7"/>
      <c r="Q49" s="28">
        <f t="shared" ca="1" si="5"/>
        <v>0.23717511633282048</v>
      </c>
      <c r="R49" s="27">
        <f t="shared" ca="1" si="6"/>
        <v>185.76691994452449</v>
      </c>
      <c r="S49" s="7"/>
      <c r="T49" s="28">
        <f t="shared" si="7"/>
        <v>185.82299999999998</v>
      </c>
      <c r="U49" s="27">
        <f t="shared" si="8"/>
        <v>3.2432231759334225</v>
      </c>
      <c r="V49" s="7"/>
      <c r="W49" s="28">
        <f t="shared" ca="1" si="9"/>
        <v>-5.6080055475490553E-2</v>
      </c>
      <c r="X49" s="27">
        <f t="shared" ca="1" si="10"/>
        <v>3.4546504186920401E-2</v>
      </c>
      <c r="Y49" s="7">
        <v>112</v>
      </c>
      <c r="Z49" s="46"/>
    </row>
    <row r="50" spans="1:26" s="26" customFormat="1" x14ac:dyDescent="0.25">
      <c r="A50" s="26">
        <v>34</v>
      </c>
      <c r="B50" s="26">
        <v>623</v>
      </c>
      <c r="C50" s="26">
        <v>12569</v>
      </c>
      <c r="D50" s="26">
        <v>15201</v>
      </c>
      <c r="E50" s="26">
        <v>13932</v>
      </c>
      <c r="F50" s="26">
        <v>11333</v>
      </c>
      <c r="G50" s="27"/>
      <c r="H50" s="7"/>
      <c r="I50" s="28">
        <f t="shared" si="0"/>
        <v>-1363</v>
      </c>
      <c r="J50" s="27">
        <f t="shared" si="0"/>
        <v>3868</v>
      </c>
      <c r="K50" s="7"/>
      <c r="L50" s="28">
        <f t="shared" ca="1" si="1"/>
        <v>-1344.2191035202509</v>
      </c>
      <c r="M50" s="26">
        <f t="shared" ca="1" si="2"/>
        <v>3864.5102457779667</v>
      </c>
      <c r="N50" s="26">
        <f t="shared" ca="1" si="3"/>
        <v>0.32786077510361117</v>
      </c>
      <c r="O50" s="27">
        <f t="shared" ca="1" si="4"/>
        <v>0.94583706088945951</v>
      </c>
      <c r="P50" s="7"/>
      <c r="Q50" s="28">
        <f t="shared" ca="1" si="5"/>
        <v>0.33098818610710834</v>
      </c>
      <c r="R50" s="27">
        <f t="shared" ca="1" si="6"/>
        <v>191.3583116378021</v>
      </c>
      <c r="S50" s="7"/>
      <c r="T50" s="28">
        <f t="shared" si="7"/>
        <v>191.42999999999998</v>
      </c>
      <c r="U50" s="27">
        <f t="shared" si="8"/>
        <v>3.341083787092745</v>
      </c>
      <c r="V50" s="7"/>
      <c r="W50" s="28">
        <f t="shared" ca="1" si="9"/>
        <v>-7.1688362197875222E-2</v>
      </c>
      <c r="X50" s="27">
        <f t="shared" ca="1" si="10"/>
        <v>5.8643434380769577E-3</v>
      </c>
      <c r="Y50" s="7">
        <v>111</v>
      </c>
      <c r="Z50" s="46"/>
    </row>
    <row r="51" spans="1:26" s="26" customFormat="1" x14ac:dyDescent="0.25">
      <c r="A51" s="26">
        <v>35</v>
      </c>
      <c r="B51" s="26">
        <v>632</v>
      </c>
      <c r="C51" s="26">
        <v>12383</v>
      </c>
      <c r="D51" s="26">
        <v>15120</v>
      </c>
      <c r="E51" s="26">
        <v>14123</v>
      </c>
      <c r="F51" s="26">
        <v>11409</v>
      </c>
      <c r="G51" s="27"/>
      <c r="H51" s="7"/>
      <c r="I51" s="28">
        <f t="shared" si="0"/>
        <v>-1740</v>
      </c>
      <c r="J51" s="27">
        <f t="shared" si="0"/>
        <v>3711</v>
      </c>
      <c r="K51" s="7"/>
      <c r="L51" s="28">
        <f t="shared" ca="1" si="1"/>
        <v>-1721.2191035202509</v>
      </c>
      <c r="M51" s="26">
        <f t="shared" ca="1" si="2"/>
        <v>3707.5102457779667</v>
      </c>
      <c r="N51" s="26">
        <f t="shared" ca="1" si="3"/>
        <v>0.41981268375478836</v>
      </c>
      <c r="O51" s="27">
        <f t="shared" ca="1" si="4"/>
        <v>0.90741138490066386</v>
      </c>
      <c r="P51" s="7"/>
      <c r="Q51" s="28">
        <f t="shared" ca="1" si="5"/>
        <v>0.42281361503401588</v>
      </c>
      <c r="R51" s="27">
        <f t="shared" ca="1" si="6"/>
        <v>197.05466138338818</v>
      </c>
      <c r="S51" s="7"/>
      <c r="T51" s="28">
        <f t="shared" si="7"/>
        <v>197.11799999999997</v>
      </c>
      <c r="U51" s="27">
        <f t="shared" si="8"/>
        <v>3.4403581149461817</v>
      </c>
      <c r="V51" s="7"/>
      <c r="W51" s="28">
        <f t="shared" ca="1" si="9"/>
        <v>-6.3338616611787302E-2</v>
      </c>
      <c r="X51" s="27">
        <f t="shared" ca="1" si="10"/>
        <v>2.82979497184499E-2</v>
      </c>
      <c r="Y51" s="7">
        <v>110</v>
      </c>
      <c r="Z51" s="46"/>
    </row>
    <row r="52" spans="1:26" s="26" customFormat="1" x14ac:dyDescent="0.25">
      <c r="A52" s="26">
        <v>36</v>
      </c>
      <c r="B52" s="26">
        <v>608</v>
      </c>
      <c r="C52" s="26">
        <v>12209</v>
      </c>
      <c r="D52" s="26">
        <v>15028</v>
      </c>
      <c r="E52" s="26">
        <v>14297</v>
      </c>
      <c r="F52" s="26">
        <v>11506</v>
      </c>
      <c r="G52" s="27"/>
      <c r="H52" s="7"/>
      <c r="I52" s="28">
        <f t="shared" si="0"/>
        <v>-2088</v>
      </c>
      <c r="J52" s="27">
        <f t="shared" si="0"/>
        <v>3522</v>
      </c>
      <c r="K52" s="7"/>
      <c r="L52" s="28">
        <f t="shared" ca="1" si="1"/>
        <v>-2069.2191035202509</v>
      </c>
      <c r="M52" s="26">
        <f t="shared" ca="1" si="2"/>
        <v>3518.5102457779667</v>
      </c>
      <c r="N52" s="26">
        <f t="shared" ca="1" si="3"/>
        <v>0.50469136866356734</v>
      </c>
      <c r="O52" s="27">
        <f t="shared" ca="1" si="4"/>
        <v>0.86115372399695445</v>
      </c>
      <c r="P52" s="7"/>
      <c r="Q52" s="28">
        <f t="shared" ca="1" si="5"/>
        <v>0.50753989995646465</v>
      </c>
      <c r="R52" s="27">
        <f t="shared" ca="1" si="6"/>
        <v>202.58512917203086</v>
      </c>
      <c r="S52" s="7"/>
      <c r="T52" s="28">
        <f t="shared" si="7"/>
        <v>202.58999999999997</v>
      </c>
      <c r="U52" s="27">
        <f t="shared" si="8"/>
        <v>3.5358625316153116</v>
      </c>
      <c r="V52" s="7"/>
      <c r="W52" s="28">
        <f t="shared" ca="1" si="9"/>
        <v>-4.8708279691140888E-3</v>
      </c>
      <c r="X52" s="27">
        <f t="shared" ca="1" si="10"/>
        <v>3.8127726533957684E-2</v>
      </c>
      <c r="Y52" s="7">
        <v>109</v>
      </c>
      <c r="Z52" s="46"/>
    </row>
    <row r="53" spans="1:26" s="26" customFormat="1" x14ac:dyDescent="0.25">
      <c r="A53" s="26">
        <v>37</v>
      </c>
      <c r="B53" s="26">
        <v>604</v>
      </c>
      <c r="C53" s="26">
        <v>12044</v>
      </c>
      <c r="D53" s="26">
        <v>14928</v>
      </c>
      <c r="E53" s="26">
        <v>14461</v>
      </c>
      <c r="F53" s="26">
        <v>11612</v>
      </c>
      <c r="G53" s="27"/>
      <c r="H53" s="7"/>
      <c r="I53" s="28">
        <f t="shared" si="0"/>
        <v>-2417</v>
      </c>
      <c r="J53" s="27">
        <f t="shared" si="0"/>
        <v>3316</v>
      </c>
      <c r="K53" s="7"/>
      <c r="L53" s="28">
        <f t="shared" ca="1" si="1"/>
        <v>-2398.2191035202509</v>
      </c>
      <c r="M53" s="26">
        <f t="shared" ca="1" si="2"/>
        <v>3312.5102457779667</v>
      </c>
      <c r="N53" s="26">
        <f t="shared" ca="1" si="3"/>
        <v>0.58493587249974055</v>
      </c>
      <c r="O53" s="27">
        <f t="shared" ca="1" si="4"/>
        <v>0.81073532110719715</v>
      </c>
      <c r="P53" s="7"/>
      <c r="Q53" s="28">
        <f t="shared" ca="1" si="5"/>
        <v>0.58761822888105153</v>
      </c>
      <c r="R53" s="27">
        <f t="shared" ca="1" si="6"/>
        <v>208.00569547187365</v>
      </c>
      <c r="S53" s="7"/>
      <c r="T53" s="28">
        <f t="shared" si="7"/>
        <v>208.02599999999998</v>
      </c>
      <c r="U53" s="27">
        <f t="shared" si="8"/>
        <v>3.6307386297537234</v>
      </c>
      <c r="V53" s="7"/>
      <c r="W53" s="28">
        <f t="shared" ca="1" si="9"/>
        <v>-2.0304528126331434E-2</v>
      </c>
      <c r="X53" s="27">
        <f t="shared" ca="1" si="10"/>
        <v>0.11541528735429551</v>
      </c>
      <c r="Y53" s="7">
        <v>108</v>
      </c>
      <c r="Z53" s="46"/>
    </row>
    <row r="54" spans="1:26" s="26" customFormat="1" x14ac:dyDescent="0.25">
      <c r="A54" s="26">
        <v>38</v>
      </c>
      <c r="B54" s="26">
        <v>631</v>
      </c>
      <c r="C54" s="26">
        <v>11898</v>
      </c>
      <c r="D54" s="26">
        <v>14803</v>
      </c>
      <c r="E54" s="26">
        <v>14632</v>
      </c>
      <c r="F54" s="26">
        <v>11748</v>
      </c>
      <c r="G54" s="27"/>
      <c r="H54" s="7"/>
      <c r="I54" s="28">
        <f t="shared" si="0"/>
        <v>-2734</v>
      </c>
      <c r="J54" s="27">
        <f t="shared" si="0"/>
        <v>3055</v>
      </c>
      <c r="K54" s="7"/>
      <c r="L54" s="28">
        <f t="shared" ca="1" si="1"/>
        <v>-2715.2191035202509</v>
      </c>
      <c r="M54" s="26">
        <f t="shared" ca="1" si="2"/>
        <v>3051.5102457779667</v>
      </c>
      <c r="N54" s="26">
        <f t="shared" ca="1" si="3"/>
        <v>0.66225352513216273</v>
      </c>
      <c r="O54" s="27">
        <f t="shared" ca="1" si="4"/>
        <v>0.7468556941449318</v>
      </c>
      <c r="P54" s="7"/>
      <c r="Q54" s="28">
        <f t="shared" ca="1" si="5"/>
        <v>0.66472520655051592</v>
      </c>
      <c r="R54" s="27">
        <f t="shared" ca="1" si="6"/>
        <v>213.74131653733116</v>
      </c>
      <c r="S54" s="7"/>
      <c r="T54" s="28">
        <f t="shared" si="7"/>
        <v>213.70499999999998</v>
      </c>
      <c r="U54" s="27">
        <f t="shared" si="8"/>
        <v>3.7298558779744817</v>
      </c>
      <c r="V54" s="7"/>
      <c r="W54" s="28">
        <f t="shared" ca="1" si="9"/>
        <v>3.6316537331174459E-2</v>
      </c>
      <c r="X54" s="27">
        <f t="shared" ca="1" si="10"/>
        <v>5.7166742400795556E-2</v>
      </c>
      <c r="Y54" s="7">
        <v>107</v>
      </c>
      <c r="Z54" s="46"/>
    </row>
    <row r="55" spans="1:26" s="26" customFormat="1" x14ac:dyDescent="0.25">
      <c r="A55" s="26">
        <v>39</v>
      </c>
      <c r="B55" s="26">
        <v>627</v>
      </c>
      <c r="C55" s="26">
        <v>11744</v>
      </c>
      <c r="D55" s="26">
        <v>14658</v>
      </c>
      <c r="E55" s="26">
        <v>14772</v>
      </c>
      <c r="F55" s="26">
        <v>11887</v>
      </c>
      <c r="G55" s="27"/>
      <c r="H55" s="7"/>
      <c r="I55" s="28">
        <f t="shared" si="0"/>
        <v>-3028</v>
      </c>
      <c r="J55" s="27">
        <f t="shared" si="0"/>
        <v>2771</v>
      </c>
      <c r="K55" s="7"/>
      <c r="L55" s="28">
        <f t="shared" ca="1" si="1"/>
        <v>-3009.2191035202509</v>
      </c>
      <c r="M55" s="26">
        <f t="shared" ca="1" si="2"/>
        <v>2767.5102457779667</v>
      </c>
      <c r="N55" s="26">
        <f t="shared" ca="1" si="3"/>
        <v>0.73396137962406216</v>
      </c>
      <c r="O55" s="27">
        <f t="shared" ca="1" si="4"/>
        <v>0.67734682802507218</v>
      </c>
      <c r="P55" s="7"/>
      <c r="Q55" s="28">
        <f t="shared" ca="1" si="5"/>
        <v>0.7362037530194796</v>
      </c>
      <c r="R55" s="27">
        <f t="shared" ca="1" si="6"/>
        <v>219.45550641170803</v>
      </c>
      <c r="S55" s="7"/>
      <c r="T55" s="28">
        <f t="shared" si="7"/>
        <v>219.34799999999998</v>
      </c>
      <c r="U55" s="27">
        <f t="shared" si="8"/>
        <v>3.8283448076645219</v>
      </c>
      <c r="V55" s="7"/>
      <c r="W55" s="28">
        <f t="shared" ca="1" si="9"/>
        <v>0.10750641170804442</v>
      </c>
      <c r="X55" s="27">
        <f t="shared" ca="1" si="10"/>
        <v>-4.6424396659858758E-3</v>
      </c>
      <c r="Y55" s="7">
        <v>106</v>
      </c>
      <c r="Z55" s="46"/>
    </row>
    <row r="56" spans="1:26" s="26" customFormat="1" x14ac:dyDescent="0.25">
      <c r="A56" s="26">
        <v>40</v>
      </c>
      <c r="B56" s="26">
        <v>632</v>
      </c>
      <c r="C56" s="26">
        <v>11609</v>
      </c>
      <c r="D56" s="26">
        <v>14501</v>
      </c>
      <c r="E56" s="26">
        <v>14898</v>
      </c>
      <c r="F56" s="26">
        <v>12043</v>
      </c>
      <c r="G56" s="27"/>
      <c r="H56" s="7"/>
      <c r="I56" s="28">
        <f t="shared" si="0"/>
        <v>-3289</v>
      </c>
      <c r="J56" s="27">
        <f t="shared" si="0"/>
        <v>2458</v>
      </c>
      <c r="K56" s="7"/>
      <c r="L56" s="28">
        <f t="shared" ca="1" si="1"/>
        <v>-3270.2191035202509</v>
      </c>
      <c r="M56" s="26">
        <f t="shared" ca="1" si="2"/>
        <v>2454.5102457779667</v>
      </c>
      <c r="N56" s="26">
        <f t="shared" ca="1" si="3"/>
        <v>0.79762039330564638</v>
      </c>
      <c r="O56" s="27">
        <f t="shared" ca="1" si="4"/>
        <v>0.60074022557607198</v>
      </c>
      <c r="P56" s="7"/>
      <c r="Q56" s="28">
        <f t="shared" ca="1" si="5"/>
        <v>0.79960995949282831</v>
      </c>
      <c r="R56" s="27">
        <f t="shared" ca="1" si="6"/>
        <v>225.15399258001207</v>
      </c>
      <c r="S56" s="7"/>
      <c r="T56" s="28">
        <f t="shared" si="7"/>
        <v>225.03599999999997</v>
      </c>
      <c r="U56" s="27">
        <f t="shared" si="8"/>
        <v>3.9276191355179586</v>
      </c>
      <c r="V56" s="7"/>
      <c r="W56" s="28">
        <f t="shared" ca="1" si="9"/>
        <v>0.11799258001209978</v>
      </c>
      <c r="X56" s="27">
        <f t="shared" ca="1" si="10"/>
        <v>-1.8466656914682744E-2</v>
      </c>
      <c r="Y56" s="7">
        <v>105</v>
      </c>
      <c r="Z56" s="46"/>
    </row>
    <row r="57" spans="1:26" s="26" customFormat="1" x14ac:dyDescent="0.25">
      <c r="A57" s="26">
        <v>41</v>
      </c>
      <c r="B57" s="26">
        <v>633</v>
      </c>
      <c r="C57" s="26">
        <v>11496</v>
      </c>
      <c r="D57" s="26">
        <v>14330</v>
      </c>
      <c r="E57" s="26">
        <v>15017</v>
      </c>
      <c r="F57" s="26">
        <v>12214</v>
      </c>
      <c r="G57" s="27"/>
      <c r="H57" s="7"/>
      <c r="I57" s="28">
        <f t="shared" si="0"/>
        <v>-3521</v>
      </c>
      <c r="J57" s="27">
        <f t="shared" si="0"/>
        <v>2116</v>
      </c>
      <c r="K57" s="7"/>
      <c r="L57" s="28">
        <f t="shared" ca="1" si="1"/>
        <v>-3502.2191035202509</v>
      </c>
      <c r="M57" s="26">
        <f t="shared" ca="1" si="2"/>
        <v>2112.5102457779667</v>
      </c>
      <c r="N57" s="26">
        <f t="shared" ca="1" si="3"/>
        <v>0.85420618324483233</v>
      </c>
      <c r="O57" s="27">
        <f t="shared" ca="1" si="4"/>
        <v>0.51703588679793111</v>
      </c>
      <c r="P57" s="7"/>
      <c r="Q57" s="28">
        <f t="shared" ca="1" si="5"/>
        <v>0.85591944836554579</v>
      </c>
      <c r="R57" s="27">
        <f t="shared" ca="1" si="6"/>
        <v>230.93627658678406</v>
      </c>
      <c r="S57" s="7"/>
      <c r="T57" s="28">
        <f t="shared" si="7"/>
        <v>230.73299999999998</v>
      </c>
      <c r="U57" s="27">
        <f t="shared" si="8"/>
        <v>4.0270505430040755</v>
      </c>
      <c r="V57" s="7"/>
      <c r="W57" s="28">
        <f t="shared" ca="1" si="9"/>
        <v>0.20327658678408511</v>
      </c>
      <c r="X57" s="27">
        <f t="shared" ca="1" si="10"/>
        <v>-4.2139764414258707E-2</v>
      </c>
      <c r="Y57" s="7">
        <v>104</v>
      </c>
      <c r="Z57" s="46"/>
    </row>
    <row r="58" spans="1:26" s="26" customFormat="1" x14ac:dyDescent="0.25">
      <c r="A58" s="26">
        <v>42</v>
      </c>
      <c r="B58" s="26">
        <v>632</v>
      </c>
      <c r="C58" s="26">
        <v>11394</v>
      </c>
      <c r="D58" s="26">
        <v>14151</v>
      </c>
      <c r="E58" s="26">
        <v>15109</v>
      </c>
      <c r="F58" s="26">
        <v>12393</v>
      </c>
      <c r="G58" s="27"/>
      <c r="H58" s="7"/>
      <c r="I58" s="28">
        <f t="shared" si="0"/>
        <v>-3715</v>
      </c>
      <c r="J58" s="27">
        <f t="shared" si="0"/>
        <v>1758</v>
      </c>
      <c r="K58" s="7"/>
      <c r="L58" s="28">
        <f t="shared" ca="1" si="1"/>
        <v>-3696.2191035202509</v>
      </c>
      <c r="M58" s="26">
        <f t="shared" ca="1" si="2"/>
        <v>1754.5102457779667</v>
      </c>
      <c r="N58" s="26">
        <f t="shared" ca="1" si="3"/>
        <v>0.90152361103880685</v>
      </c>
      <c r="O58" s="27">
        <f t="shared" ca="1" si="4"/>
        <v>0.42941555556233341</v>
      </c>
      <c r="P58" s="7"/>
      <c r="Q58" s="28">
        <f t="shared" ca="1" si="5"/>
        <v>0.90294758366550443</v>
      </c>
      <c r="R58" s="27">
        <f t="shared" ca="1" si="6"/>
        <v>236.63682329168068</v>
      </c>
      <c r="S58" s="7"/>
      <c r="T58" s="28">
        <f t="shared" si="7"/>
        <v>236.42099999999996</v>
      </c>
      <c r="U58" s="27">
        <f t="shared" si="8"/>
        <v>4.1263248708575135</v>
      </c>
      <c r="V58" s="7"/>
      <c r="W58" s="28">
        <f t="shared" ca="1" si="9"/>
        <v>0.21582329168072079</v>
      </c>
      <c r="X58" s="27">
        <f t="shared" ca="1" si="10"/>
        <v>-5.2852244255063852E-3</v>
      </c>
      <c r="Y58" s="7">
        <v>103</v>
      </c>
      <c r="Z58" s="46"/>
    </row>
    <row r="59" spans="1:26" s="26" customFormat="1" x14ac:dyDescent="0.25">
      <c r="A59" s="26">
        <v>43</v>
      </c>
      <c r="B59" s="26">
        <v>627</v>
      </c>
      <c r="C59" s="26">
        <v>11309</v>
      </c>
      <c r="D59" s="26">
        <v>13961</v>
      </c>
      <c r="E59" s="26">
        <v>15183</v>
      </c>
      <c r="F59" s="26">
        <v>12572</v>
      </c>
      <c r="G59" s="27"/>
      <c r="H59" s="7"/>
      <c r="I59" s="28">
        <f t="shared" si="0"/>
        <v>-3874</v>
      </c>
      <c r="J59" s="27">
        <f t="shared" si="0"/>
        <v>1389</v>
      </c>
      <c r="K59" s="7"/>
      <c r="L59" s="28">
        <f t="shared" ca="1" si="1"/>
        <v>-3855.2191035202509</v>
      </c>
      <c r="M59" s="26">
        <f t="shared" ca="1" si="2"/>
        <v>1385.5102457779667</v>
      </c>
      <c r="N59" s="26">
        <f t="shared" ca="1" si="3"/>
        <v>0.94030438948850759</v>
      </c>
      <c r="O59" s="27">
        <f t="shared" ca="1" si="4"/>
        <v>0.33910297951223412</v>
      </c>
      <c r="P59" s="7"/>
      <c r="Q59" s="28">
        <f t="shared" ca="1" si="5"/>
        <v>0.94143012619532151</v>
      </c>
      <c r="R59" s="27">
        <f t="shared" ca="1" si="6"/>
        <v>242.26221004906324</v>
      </c>
      <c r="S59" s="7"/>
      <c r="T59" s="28">
        <f t="shared" si="7"/>
        <v>242.06399999999996</v>
      </c>
      <c r="U59" s="27">
        <f t="shared" si="8"/>
        <v>4.2248138005475528</v>
      </c>
      <c r="V59" s="7"/>
      <c r="W59" s="28">
        <f t="shared" ca="1" si="9"/>
        <v>0.19821004906327744</v>
      </c>
      <c r="X59" s="27">
        <f t="shared" ca="1" si="10"/>
        <v>2.094750446340754E-2</v>
      </c>
      <c r="Y59" s="7">
        <v>102</v>
      </c>
      <c r="Z59" s="46"/>
    </row>
    <row r="60" spans="1:26" s="26" customFormat="1" x14ac:dyDescent="0.25">
      <c r="A60" s="26">
        <v>44</v>
      </c>
      <c r="B60" s="26">
        <v>614</v>
      </c>
      <c r="C60" s="26">
        <v>11255</v>
      </c>
      <c r="D60" s="26">
        <v>13774</v>
      </c>
      <c r="E60" s="26">
        <v>15246</v>
      </c>
      <c r="F60" s="26">
        <v>12763</v>
      </c>
      <c r="G60" s="27"/>
      <c r="H60" s="7"/>
      <c r="I60" s="28">
        <f t="shared" si="0"/>
        <v>-3991</v>
      </c>
      <c r="J60" s="27">
        <f t="shared" si="0"/>
        <v>1011</v>
      </c>
      <c r="K60" s="7"/>
      <c r="L60" s="28">
        <f t="shared" ca="1" si="1"/>
        <v>-3972.2191035202509</v>
      </c>
      <c r="M60" s="26">
        <f t="shared" ca="1" si="2"/>
        <v>1007.5102457779666</v>
      </c>
      <c r="N60" s="26">
        <f t="shared" ca="1" si="3"/>
        <v>0.96884118872507985</v>
      </c>
      <c r="O60" s="27">
        <f t="shared" ca="1" si="4"/>
        <v>0.24658765770481531</v>
      </c>
      <c r="P60" s="7"/>
      <c r="Q60" s="28">
        <f t="shared" ca="1" si="5"/>
        <v>0.96966135436632706</v>
      </c>
      <c r="R60" s="27">
        <f t="shared" ca="1" si="6"/>
        <v>247.80318075614593</v>
      </c>
      <c r="S60" s="7"/>
      <c r="T60" s="28">
        <f t="shared" si="7"/>
        <v>247.58999999999997</v>
      </c>
      <c r="U60" s="27">
        <f t="shared" si="8"/>
        <v>4.3212606950127599</v>
      </c>
      <c r="V60" s="7"/>
      <c r="W60" s="28">
        <f t="shared" ca="1" si="9"/>
        <v>0.21318075614595955</v>
      </c>
      <c r="X60" s="27">
        <f t="shared" ca="1" si="10"/>
        <v>-3.1009487321881579E-2</v>
      </c>
      <c r="Y60" s="7">
        <v>101</v>
      </c>
      <c r="Z60" s="46"/>
    </row>
    <row r="61" spans="1:26" s="26" customFormat="1" x14ac:dyDescent="0.25">
      <c r="A61" s="26">
        <v>45</v>
      </c>
      <c r="B61" s="26">
        <v>615</v>
      </c>
      <c r="C61" s="26">
        <v>11223</v>
      </c>
      <c r="D61" s="26">
        <v>13597</v>
      </c>
      <c r="E61" s="26">
        <v>15295</v>
      </c>
      <c r="F61" s="26">
        <v>12965</v>
      </c>
      <c r="G61" s="27"/>
      <c r="H61" s="7"/>
      <c r="I61" s="28">
        <f t="shared" si="0"/>
        <v>-4072</v>
      </c>
      <c r="J61" s="27">
        <f t="shared" si="0"/>
        <v>632</v>
      </c>
      <c r="K61" s="7"/>
      <c r="L61" s="28">
        <f t="shared" ca="1" si="1"/>
        <v>-4053.2191035202509</v>
      </c>
      <c r="M61" s="26">
        <f t="shared" ca="1" si="2"/>
        <v>628.51024577796659</v>
      </c>
      <c r="N61" s="26">
        <f t="shared" ca="1" si="3"/>
        <v>0.98859743435039904</v>
      </c>
      <c r="O61" s="27">
        <f t="shared" ca="1" si="4"/>
        <v>0.15382758636880545</v>
      </c>
      <c r="P61" s="7"/>
      <c r="Q61" s="28">
        <f t="shared" ca="1" si="5"/>
        <v>0.98911117218120315</v>
      </c>
      <c r="R61" s="27">
        <f t="shared" ca="1" si="6"/>
        <v>253.23133899934362</v>
      </c>
      <c r="S61" s="7"/>
      <c r="T61" s="28">
        <f t="shared" si="7"/>
        <v>253.12499999999997</v>
      </c>
      <c r="U61" s="27">
        <f t="shared" si="8"/>
        <v>4.4178646691106467</v>
      </c>
      <c r="V61" s="7"/>
      <c r="W61" s="28">
        <f t="shared" ca="1" si="9"/>
        <v>0.10633899934364877</v>
      </c>
      <c r="X61" s="27">
        <f t="shared" ca="1" si="10"/>
        <v>-1.316322779928214E-2</v>
      </c>
      <c r="Y61" s="7">
        <v>100</v>
      </c>
      <c r="Z61" s="46"/>
    </row>
    <row r="62" spans="1:26" s="26" customFormat="1" x14ac:dyDescent="0.25">
      <c r="A62" s="26">
        <v>46</v>
      </c>
      <c r="B62" s="26">
        <v>615</v>
      </c>
      <c r="C62" s="26">
        <v>11195</v>
      </c>
      <c r="D62" s="26">
        <v>13394</v>
      </c>
      <c r="E62" s="26">
        <v>15313</v>
      </c>
      <c r="F62" s="26">
        <v>13153</v>
      </c>
      <c r="G62" s="27"/>
      <c r="H62" s="7"/>
      <c r="I62" s="28">
        <f t="shared" si="0"/>
        <v>-4118</v>
      </c>
      <c r="J62" s="27">
        <f t="shared" si="0"/>
        <v>241</v>
      </c>
      <c r="K62" s="7"/>
      <c r="L62" s="28">
        <f t="shared" ca="1" si="1"/>
        <v>-4099.2191035202513</v>
      </c>
      <c r="M62" s="26">
        <f t="shared" ca="1" si="2"/>
        <v>237.51024577796662</v>
      </c>
      <c r="N62" s="26">
        <f t="shared" ca="1" si="3"/>
        <v>0.99981703063144467</v>
      </c>
      <c r="O62" s="27">
        <f t="shared" ca="1" si="4"/>
        <v>5.8130520689702946E-2</v>
      </c>
      <c r="P62" s="7"/>
      <c r="Q62" s="28">
        <f t="shared" ca="1" si="5"/>
        <v>1.0000145884246618</v>
      </c>
      <c r="R62" s="27">
        <f t="shared" ca="1" si="6"/>
        <v>258.74438092673711</v>
      </c>
      <c r="S62" s="7"/>
      <c r="T62" s="28">
        <f t="shared" si="7"/>
        <v>258.65999999999997</v>
      </c>
      <c r="U62" s="27">
        <f t="shared" si="8"/>
        <v>4.5144686432085326</v>
      </c>
      <c r="V62" s="7"/>
      <c r="W62" s="28">
        <f t="shared" ca="1" si="9"/>
        <v>8.4380926737139816E-2</v>
      </c>
      <c r="X62" s="27">
        <f t="shared" ca="1" si="10"/>
        <v>3.405312778284042E-3</v>
      </c>
      <c r="Y62" s="7">
        <v>99</v>
      </c>
      <c r="Z62" s="46"/>
    </row>
    <row r="63" spans="1:26" s="26" customFormat="1" x14ac:dyDescent="0.25">
      <c r="A63" s="26">
        <v>47</v>
      </c>
      <c r="B63" s="26">
        <v>637</v>
      </c>
      <c r="C63" s="26">
        <v>11185</v>
      </c>
      <c r="D63" s="26">
        <v>13188</v>
      </c>
      <c r="E63" s="26">
        <v>15305</v>
      </c>
      <c r="F63" s="26">
        <v>13353</v>
      </c>
      <c r="G63" s="27"/>
      <c r="H63" s="7"/>
      <c r="I63" s="28">
        <f t="shared" si="0"/>
        <v>-4120</v>
      </c>
      <c r="J63" s="27">
        <f t="shared" si="0"/>
        <v>-165</v>
      </c>
      <c r="K63" s="7"/>
      <c r="L63" s="28">
        <f t="shared" ca="1" si="1"/>
        <v>-4101.2191035202513</v>
      </c>
      <c r="M63" s="26">
        <f t="shared" ca="1" si="2"/>
        <v>-168.48975422203338</v>
      </c>
      <c r="N63" s="26">
        <f t="shared" ca="1" si="3"/>
        <v>1.0003048391654032</v>
      </c>
      <c r="O63" s="27">
        <f t="shared" ca="1" si="4"/>
        <v>-4.1237787918265392E-2</v>
      </c>
      <c r="P63" s="7"/>
      <c r="Q63" s="28">
        <f t="shared" ca="1" si="5"/>
        <v>1.0001740263041621</v>
      </c>
      <c r="R63" s="27">
        <f t="shared" ca="1" si="6"/>
        <v>264.43222483646605</v>
      </c>
      <c r="S63" s="7"/>
      <c r="T63" s="28">
        <f t="shared" si="7"/>
        <v>264.39299999999997</v>
      </c>
      <c r="U63" s="27">
        <f t="shared" si="8"/>
        <v>4.6145283692253667</v>
      </c>
      <c r="V63" s="7"/>
      <c r="W63" s="28">
        <f t="shared" ca="1" si="9"/>
        <v>3.9224836466075885E-2</v>
      </c>
      <c r="X63" s="27">
        <f t="shared" ca="1" si="10"/>
        <v>4.5843643947591772E-2</v>
      </c>
      <c r="Y63" s="7">
        <v>98</v>
      </c>
      <c r="Z63" s="46"/>
    </row>
    <row r="64" spans="1:26" s="26" customFormat="1" x14ac:dyDescent="0.25">
      <c r="A64" s="26">
        <v>48</v>
      </c>
      <c r="B64" s="26">
        <v>629</v>
      </c>
      <c r="C64" s="26">
        <v>11210</v>
      </c>
      <c r="D64" s="26">
        <v>12986</v>
      </c>
      <c r="E64" s="26">
        <v>15295</v>
      </c>
      <c r="F64" s="26">
        <v>13554</v>
      </c>
      <c r="G64" s="27"/>
      <c r="H64" s="7"/>
      <c r="I64" s="28">
        <f t="shared" si="0"/>
        <v>-4085</v>
      </c>
      <c r="J64" s="27">
        <f t="shared" si="0"/>
        <v>-568</v>
      </c>
      <c r="K64" s="7"/>
      <c r="L64" s="28">
        <f t="shared" ca="1" si="1"/>
        <v>-4066.2191035202509</v>
      </c>
      <c r="M64" s="26">
        <f t="shared" ca="1" si="2"/>
        <v>-571.48975422203341</v>
      </c>
      <c r="N64" s="26">
        <f t="shared" ca="1" si="3"/>
        <v>0.99176818982112935</v>
      </c>
      <c r="O64" s="27">
        <f t="shared" ca="1" si="4"/>
        <v>-0.13987184794046056</v>
      </c>
      <c r="P64" s="7"/>
      <c r="Q64" s="28">
        <f t="shared" ca="1" si="5"/>
        <v>0.99131138343389047</v>
      </c>
      <c r="R64" s="27">
        <f t="shared" ca="1" si="6"/>
        <v>270.10251284252888</v>
      </c>
      <c r="S64" s="7"/>
      <c r="T64" s="28">
        <f t="shared" si="7"/>
        <v>270.05399999999997</v>
      </c>
      <c r="U64" s="27">
        <f t="shared" si="8"/>
        <v>4.7133314581807664</v>
      </c>
      <c r="V64" s="7"/>
      <c r="W64" s="28">
        <f t="shared" ca="1" si="9"/>
        <v>4.851284252890764E-2</v>
      </c>
      <c r="X64" s="27">
        <f t="shared" ca="1" si="10"/>
        <v>3.6486936061237429E-3</v>
      </c>
      <c r="Y64" s="7">
        <v>97</v>
      </c>
      <c r="Z64" s="46"/>
    </row>
    <row r="65" spans="1:26" s="26" customFormat="1" x14ac:dyDescent="0.25">
      <c r="A65" s="26">
        <v>49</v>
      </c>
      <c r="B65" s="26">
        <v>639</v>
      </c>
      <c r="C65" s="26">
        <v>11251</v>
      </c>
      <c r="D65" s="26">
        <v>12793</v>
      </c>
      <c r="E65" s="26">
        <v>15258</v>
      </c>
      <c r="F65" s="26">
        <v>13760</v>
      </c>
      <c r="G65" s="27"/>
      <c r="H65" s="7"/>
      <c r="I65" s="28">
        <f t="shared" si="0"/>
        <v>-4007</v>
      </c>
      <c r="J65" s="27">
        <f t="shared" si="0"/>
        <v>-967</v>
      </c>
      <c r="K65" s="7"/>
      <c r="L65" s="28">
        <f t="shared" ca="1" si="1"/>
        <v>-3988.2191035202509</v>
      </c>
      <c r="M65" s="26">
        <f t="shared" ca="1" si="2"/>
        <v>-970.48975422203341</v>
      </c>
      <c r="N65" s="26">
        <f t="shared" ca="1" si="3"/>
        <v>0.97274365699674781</v>
      </c>
      <c r="O65" s="27">
        <f t="shared" ca="1" si="4"/>
        <v>-0.23752690984829153</v>
      </c>
      <c r="P65" s="7"/>
      <c r="Q65" s="28">
        <f t="shared" ca="1" si="5"/>
        <v>0.9719640350226475</v>
      </c>
      <c r="R65" s="27">
        <f t="shared" ca="1" si="6"/>
        <v>275.80391366238041</v>
      </c>
      <c r="S65" s="7"/>
      <c r="T65" s="28">
        <f t="shared" si="7"/>
        <v>275.80499999999995</v>
      </c>
      <c r="U65" s="27">
        <f t="shared" si="8"/>
        <v>4.81370534346296</v>
      </c>
      <c r="V65" s="7"/>
      <c r="W65" s="28">
        <f t="shared" ca="1" si="9"/>
        <v>-1.0863376195402452E-3</v>
      </c>
      <c r="X65" s="27">
        <f t="shared" ca="1" si="10"/>
        <v>-2.0769169107893504E-2</v>
      </c>
      <c r="Y65" s="7">
        <v>96</v>
      </c>
      <c r="Z65" s="46"/>
    </row>
    <row r="66" spans="1:26" s="26" customFormat="1" x14ac:dyDescent="0.25">
      <c r="A66" s="26">
        <v>50</v>
      </c>
      <c r="B66" s="26">
        <v>629</v>
      </c>
      <c r="C66" s="26">
        <v>11304</v>
      </c>
      <c r="D66" s="26">
        <v>12599</v>
      </c>
      <c r="E66" s="26">
        <v>15196</v>
      </c>
      <c r="F66" s="26">
        <v>13945</v>
      </c>
      <c r="G66" s="27"/>
      <c r="H66" s="7"/>
      <c r="I66" s="28">
        <f t="shared" si="0"/>
        <v>-3892</v>
      </c>
      <c r="J66" s="27">
        <f t="shared" si="0"/>
        <v>-1346</v>
      </c>
      <c r="K66" s="7"/>
      <c r="L66" s="28">
        <f t="shared" ca="1" si="1"/>
        <v>-3873.2191035202509</v>
      </c>
      <c r="M66" s="26">
        <f t="shared" ca="1" si="2"/>
        <v>-1349.4897542220333</v>
      </c>
      <c r="N66" s="26">
        <f t="shared" ca="1" si="3"/>
        <v>0.94469466629413412</v>
      </c>
      <c r="O66" s="27">
        <f t="shared" ca="1" si="4"/>
        <v>-0.33028698118430133</v>
      </c>
      <c r="P66" s="7"/>
      <c r="Q66" s="28">
        <f t="shared" ca="1" si="5"/>
        <v>0.94360835548332189</v>
      </c>
      <c r="R66" s="27">
        <f t="shared" ca="1" si="6"/>
        <v>281.36256953021598</v>
      </c>
      <c r="S66" s="7"/>
      <c r="T66" s="28">
        <f t="shared" si="7"/>
        <v>281.46599999999995</v>
      </c>
      <c r="U66" s="27">
        <f t="shared" si="8"/>
        <v>4.9125084324183588</v>
      </c>
      <c r="V66" s="7"/>
      <c r="W66" s="28">
        <f t="shared" ca="1" si="9"/>
        <v>-0.10343046978397297</v>
      </c>
      <c r="X66" s="27">
        <f t="shared" ca="1" si="10"/>
        <v>0.10013005014349119</v>
      </c>
      <c r="Y66" s="7">
        <v>95</v>
      </c>
      <c r="Z66" s="46"/>
    </row>
    <row r="67" spans="1:26" s="26" customFormat="1" x14ac:dyDescent="0.25">
      <c r="A67" s="26">
        <v>51</v>
      </c>
      <c r="B67" s="26">
        <v>630</v>
      </c>
      <c r="C67" s="26">
        <v>11384</v>
      </c>
      <c r="D67" s="26">
        <v>12407</v>
      </c>
      <c r="E67" s="26">
        <v>15126</v>
      </c>
      <c r="F67" s="26">
        <v>14134</v>
      </c>
      <c r="G67" s="27"/>
      <c r="H67" s="7"/>
      <c r="I67" s="28">
        <f t="shared" si="0"/>
        <v>-3742</v>
      </c>
      <c r="J67" s="27">
        <f t="shared" si="0"/>
        <v>-1727</v>
      </c>
      <c r="K67" s="7"/>
      <c r="L67" s="28">
        <f t="shared" ca="1" si="1"/>
        <v>-3723.2191035202509</v>
      </c>
      <c r="M67" s="26">
        <f t="shared" ca="1" si="2"/>
        <v>-1730.4897542220333</v>
      </c>
      <c r="N67" s="26">
        <f t="shared" ca="1" si="3"/>
        <v>0.90810902624724654</v>
      </c>
      <c r="O67" s="27">
        <f t="shared" ca="1" si="4"/>
        <v>-0.42353655157749331</v>
      </c>
      <c r="P67" s="7"/>
      <c r="Q67" s="28">
        <f t="shared" ca="1" si="5"/>
        <v>0.90671436238533698</v>
      </c>
      <c r="R67" s="27">
        <f t="shared" ca="1" si="6"/>
        <v>287.10903307969011</v>
      </c>
      <c r="S67" s="7"/>
      <c r="T67" s="28">
        <f t="shared" si="7"/>
        <v>287.13599999999997</v>
      </c>
      <c r="U67" s="27">
        <f t="shared" si="8"/>
        <v>5.0114686010064373</v>
      </c>
      <c r="V67" s="7"/>
      <c r="W67" s="28">
        <f t="shared" ca="1" si="9"/>
        <v>-2.6966920309860143E-2</v>
      </c>
      <c r="X67" s="27">
        <f t="shared" ca="1" si="10"/>
        <v>-6.2843226406016583E-2</v>
      </c>
      <c r="Y67" s="7">
        <v>94</v>
      </c>
      <c r="Z67" s="46"/>
    </row>
    <row r="68" spans="1:26" s="26" customFormat="1" x14ac:dyDescent="0.25">
      <c r="A68" s="26">
        <v>52</v>
      </c>
      <c r="B68" s="26">
        <v>610</v>
      </c>
      <c r="C68" s="26">
        <v>11469</v>
      </c>
      <c r="D68" s="26">
        <v>12234</v>
      </c>
      <c r="E68" s="26">
        <v>15025</v>
      </c>
      <c r="F68" s="26">
        <v>14301</v>
      </c>
      <c r="G68" s="27"/>
      <c r="H68" s="7"/>
      <c r="I68" s="28">
        <f t="shared" si="0"/>
        <v>-3556</v>
      </c>
      <c r="J68" s="27">
        <f t="shared" si="0"/>
        <v>-2067</v>
      </c>
      <c r="K68" s="7"/>
      <c r="L68" s="28">
        <f t="shared" ca="1" si="1"/>
        <v>-3537.2191035202509</v>
      </c>
      <c r="M68" s="26">
        <f t="shared" ca="1" si="2"/>
        <v>-2070.4897542220333</v>
      </c>
      <c r="N68" s="26">
        <f t="shared" ca="1" si="3"/>
        <v>0.86274283258910611</v>
      </c>
      <c r="O68" s="27">
        <f t="shared" ca="1" si="4"/>
        <v>-0.50675139129845204</v>
      </c>
      <c r="P68" s="7"/>
      <c r="Q68" s="28">
        <f t="shared" ca="1" si="5"/>
        <v>0.86107292858480844</v>
      </c>
      <c r="R68" s="27">
        <f t="shared" ca="1" si="6"/>
        <v>292.54852618951224</v>
      </c>
      <c r="S68" s="7"/>
      <c r="T68" s="28">
        <f t="shared" si="7"/>
        <v>292.62599999999998</v>
      </c>
      <c r="U68" s="27">
        <f t="shared" si="8"/>
        <v>5.1072871769409263</v>
      </c>
      <c r="V68" s="7"/>
      <c r="W68" s="28">
        <f t="shared" ca="1" si="9"/>
        <v>-7.7473810487731498E-2</v>
      </c>
      <c r="X68" s="27">
        <f t="shared" ca="1" si="10"/>
        <v>-1.0950084676380811E-2</v>
      </c>
      <c r="Y68" s="7">
        <v>93</v>
      </c>
      <c r="Z68" s="46"/>
    </row>
    <row r="69" spans="1:26" s="26" customFormat="1" x14ac:dyDescent="0.25">
      <c r="A69" s="26">
        <v>53</v>
      </c>
      <c r="B69" s="26">
        <v>613</v>
      </c>
      <c r="C69" s="26">
        <v>11571</v>
      </c>
      <c r="D69" s="26">
        <v>12064</v>
      </c>
      <c r="E69" s="26">
        <v>14910</v>
      </c>
      <c r="F69" s="26">
        <v>14456</v>
      </c>
      <c r="G69" s="27"/>
      <c r="H69" s="7"/>
      <c r="I69" s="28">
        <f t="shared" si="0"/>
        <v>-3339</v>
      </c>
      <c r="J69" s="27">
        <f t="shared" si="0"/>
        <v>-2392</v>
      </c>
      <c r="K69" s="7"/>
      <c r="L69" s="28">
        <f t="shared" ca="1" si="1"/>
        <v>-3320.2191035202509</v>
      </c>
      <c r="M69" s="26">
        <f t="shared" ca="1" si="2"/>
        <v>-2395.4897542220333</v>
      </c>
      <c r="N69" s="26">
        <f t="shared" ca="1" si="3"/>
        <v>0.80981560665460894</v>
      </c>
      <c r="O69" s="27">
        <f t="shared" ca="1" si="4"/>
        <v>-0.58629498809054492</v>
      </c>
      <c r="P69" s="7"/>
      <c r="Q69" s="28">
        <f t="shared" ca="1" si="5"/>
        <v>0.80788255324229374</v>
      </c>
      <c r="R69" s="27">
        <f t="shared" ca="1" si="6"/>
        <v>298.04029320110669</v>
      </c>
      <c r="S69" s="7"/>
      <c r="T69" s="28">
        <f t="shared" si="7"/>
        <v>298.14299999999997</v>
      </c>
      <c r="U69" s="27">
        <f t="shared" si="8"/>
        <v>5.2035769917734536</v>
      </c>
      <c r="V69" s="7"/>
      <c r="W69" s="28">
        <f t="shared" ca="1" si="9"/>
        <v>-0.10270679889327994</v>
      </c>
      <c r="X69" s="27">
        <f t="shared" ca="1" si="10"/>
        <v>0.12131688905600413</v>
      </c>
      <c r="Y69" s="7">
        <v>92</v>
      </c>
      <c r="Z69" s="46"/>
    </row>
    <row r="70" spans="1:26" s="26" customFormat="1" x14ac:dyDescent="0.25">
      <c r="A70" s="26">
        <v>54</v>
      </c>
      <c r="B70" s="26">
        <v>628</v>
      </c>
      <c r="C70" s="26">
        <v>11705</v>
      </c>
      <c r="D70" s="26">
        <v>11910</v>
      </c>
      <c r="E70" s="26">
        <v>14789</v>
      </c>
      <c r="F70" s="26">
        <v>14619</v>
      </c>
      <c r="G70" s="27"/>
      <c r="H70" s="7"/>
      <c r="I70" s="28">
        <f t="shared" si="0"/>
        <v>-3084</v>
      </c>
      <c r="J70" s="27">
        <f t="shared" si="0"/>
        <v>-2709</v>
      </c>
      <c r="K70" s="7"/>
      <c r="L70" s="28">
        <f t="shared" ca="1" si="1"/>
        <v>-3065.2191035202509</v>
      </c>
      <c r="M70" s="26">
        <f t="shared" ca="1" si="2"/>
        <v>-2712.4897542220333</v>
      </c>
      <c r="N70" s="26">
        <f t="shared" ca="1" si="3"/>
        <v>0.74762001857490024</v>
      </c>
      <c r="O70" s="27">
        <f t="shared" ca="1" si="4"/>
        <v>-0.66388058865390931</v>
      </c>
      <c r="P70" s="7"/>
      <c r="Q70" s="28">
        <f t="shared" ca="1" si="5"/>
        <v>0.74543023555764043</v>
      </c>
      <c r="R70" s="27">
        <f t="shared" ca="1" si="6"/>
        <v>303.75949973739864</v>
      </c>
      <c r="S70" s="7"/>
      <c r="T70" s="28">
        <f t="shared" si="7"/>
        <v>303.79499999999996</v>
      </c>
      <c r="U70" s="27">
        <f t="shared" si="8"/>
        <v>5.3022230010961726</v>
      </c>
      <c r="V70" s="7"/>
      <c r="W70" s="28">
        <f t="shared" ca="1" si="9"/>
        <v>-3.5500262601317445E-2</v>
      </c>
      <c r="X70" s="27">
        <f t="shared" ca="1" si="10"/>
        <v>-8.4230327960881368E-3</v>
      </c>
      <c r="Y70" s="7">
        <v>91</v>
      </c>
      <c r="Z70" s="46"/>
    </row>
    <row r="71" spans="1:26" s="26" customFormat="1" x14ac:dyDescent="0.25">
      <c r="A71" s="26">
        <v>55</v>
      </c>
      <c r="B71" s="26">
        <v>634</v>
      </c>
      <c r="C71" s="26">
        <v>11852</v>
      </c>
      <c r="D71" s="26">
        <v>11773</v>
      </c>
      <c r="E71" s="26">
        <v>14653</v>
      </c>
      <c r="F71" s="26">
        <v>14775</v>
      </c>
      <c r="G71" s="27"/>
      <c r="H71" s="7"/>
      <c r="I71" s="28">
        <f t="shared" si="0"/>
        <v>-2801</v>
      </c>
      <c r="J71" s="27">
        <f t="shared" si="0"/>
        <v>-3002</v>
      </c>
      <c r="K71" s="7"/>
      <c r="L71" s="28">
        <f t="shared" ca="1" si="1"/>
        <v>-2782.2191035202509</v>
      </c>
      <c r="M71" s="26">
        <f t="shared" ca="1" si="2"/>
        <v>-3005.4897542220333</v>
      </c>
      <c r="N71" s="26">
        <f t="shared" ca="1" si="3"/>
        <v>0.67859511101977243</v>
      </c>
      <c r="O71" s="27">
        <f t="shared" ca="1" si="4"/>
        <v>-0.73559220053108842</v>
      </c>
      <c r="P71" s="7"/>
      <c r="Q71" s="28">
        <f t="shared" ca="1" si="5"/>
        <v>0.67616797233872139</v>
      </c>
      <c r="R71" s="27">
        <f t="shared" ca="1" si="6"/>
        <v>309.48151015126734</v>
      </c>
      <c r="S71" s="7"/>
      <c r="T71" s="28">
        <f t="shared" si="7"/>
        <v>309.50099999999998</v>
      </c>
      <c r="U71" s="27">
        <f t="shared" si="8"/>
        <v>5.4018114882149693</v>
      </c>
      <c r="V71" s="7"/>
      <c r="W71" s="28">
        <f t="shared" ca="1" si="9"/>
        <v>-1.9489848732632709E-2</v>
      </c>
      <c r="X71" s="27">
        <f t="shared" ca="1" si="10"/>
        <v>1.8771294672831118E-2</v>
      </c>
      <c r="Y71" s="7">
        <v>90</v>
      </c>
      <c r="Z71" s="46"/>
    </row>
    <row r="72" spans="1:26" s="26" customFormat="1" x14ac:dyDescent="0.25">
      <c r="A72" s="26">
        <v>56</v>
      </c>
      <c r="B72" s="26">
        <v>628</v>
      </c>
      <c r="C72" s="26">
        <v>12010</v>
      </c>
      <c r="D72" s="26">
        <v>11644</v>
      </c>
      <c r="E72" s="26">
        <v>14502</v>
      </c>
      <c r="F72" s="26">
        <v>14904</v>
      </c>
      <c r="G72" s="27"/>
      <c r="H72" s="7"/>
      <c r="I72" s="28">
        <f t="shared" si="0"/>
        <v>-2492</v>
      </c>
      <c r="J72" s="27">
        <f t="shared" si="0"/>
        <v>-3260</v>
      </c>
      <c r="K72" s="7"/>
      <c r="L72" s="28">
        <f t="shared" ca="1" si="1"/>
        <v>-2473.2191035202509</v>
      </c>
      <c r="M72" s="26">
        <f t="shared" ca="1" si="2"/>
        <v>-3263.4897542220333</v>
      </c>
      <c r="N72" s="26">
        <f t="shared" ca="1" si="3"/>
        <v>0.60322869252318423</v>
      </c>
      <c r="O72" s="27">
        <f t="shared" ca="1" si="4"/>
        <v>-0.79873757890758068</v>
      </c>
      <c r="P72" s="7"/>
      <c r="Q72" s="28">
        <f t="shared" ca="1" si="5"/>
        <v>0.60059247159706275</v>
      </c>
      <c r="R72" s="27">
        <f t="shared" ca="1" si="6"/>
        <v>315.13072245471608</v>
      </c>
      <c r="S72" s="7"/>
      <c r="T72" s="28">
        <f t="shared" si="7"/>
        <v>315.15299999999996</v>
      </c>
      <c r="U72" s="27">
        <f t="shared" si="8"/>
        <v>5.5004574975376883</v>
      </c>
      <c r="V72" s="7"/>
      <c r="W72" s="28">
        <f t="shared" ca="1" si="9"/>
        <v>-2.2277545283884592E-2</v>
      </c>
      <c r="X72" s="27">
        <f t="shared" ca="1" si="10"/>
        <v>5.3651564835831778E-2</v>
      </c>
      <c r="Y72" s="7">
        <v>89</v>
      </c>
      <c r="Z72" s="46"/>
    </row>
    <row r="73" spans="1:26" s="26" customFormat="1" x14ac:dyDescent="0.25">
      <c r="A73" s="26">
        <v>57</v>
      </c>
      <c r="B73" s="26">
        <v>642</v>
      </c>
      <c r="C73" s="26">
        <v>12170</v>
      </c>
      <c r="D73" s="26">
        <v>11515</v>
      </c>
      <c r="E73" s="26">
        <v>14314</v>
      </c>
      <c r="F73" s="26">
        <v>15005</v>
      </c>
      <c r="G73" s="27"/>
      <c r="H73" s="7"/>
      <c r="I73" s="28">
        <f t="shared" si="0"/>
        <v>-2144</v>
      </c>
      <c r="J73" s="27">
        <f t="shared" si="0"/>
        <v>-3490</v>
      </c>
      <c r="K73" s="7"/>
      <c r="L73" s="28">
        <f t="shared" ca="1" si="1"/>
        <v>-2125.2191035202509</v>
      </c>
      <c r="M73" s="26">
        <f t="shared" ca="1" si="2"/>
        <v>-3493.4897542220333</v>
      </c>
      <c r="N73" s="26">
        <f t="shared" ca="1" si="3"/>
        <v>0.51835000761440531</v>
      </c>
      <c r="O73" s="27">
        <f t="shared" ca="1" si="4"/>
        <v>-0.85502997048352336</v>
      </c>
      <c r="P73" s="7"/>
      <c r="Q73" s="28">
        <f t="shared" ca="1" si="5"/>
        <v>0.51552729894003646</v>
      </c>
      <c r="R73" s="27">
        <f t="shared" ca="1" si="6"/>
        <v>320.98398586835333</v>
      </c>
      <c r="S73" s="7"/>
      <c r="T73" s="28">
        <f t="shared" si="7"/>
        <v>320.93099999999998</v>
      </c>
      <c r="U73" s="27">
        <f t="shared" si="8"/>
        <v>5.6013026217179211</v>
      </c>
      <c r="V73" s="7"/>
      <c r="W73" s="28">
        <f t="shared" ca="1" si="9"/>
        <v>5.2985868353346177E-2</v>
      </c>
      <c r="X73" s="27">
        <f t="shared" ca="1" si="10"/>
        <v>-6.5890512242560817E-2</v>
      </c>
      <c r="Y73" s="7">
        <v>88</v>
      </c>
      <c r="Z73" s="46"/>
    </row>
    <row r="74" spans="1:26" s="26" customFormat="1" x14ac:dyDescent="0.25">
      <c r="A74" s="26">
        <v>58</v>
      </c>
      <c r="B74" s="26">
        <v>637</v>
      </c>
      <c r="C74" s="26">
        <v>12349</v>
      </c>
      <c r="D74" s="26">
        <v>11418</v>
      </c>
      <c r="E74" s="26">
        <v>14136</v>
      </c>
      <c r="F74" s="26">
        <v>15103</v>
      </c>
      <c r="G74" s="27"/>
      <c r="H74" s="7"/>
      <c r="I74" s="28">
        <f t="shared" si="0"/>
        <v>-1787</v>
      </c>
      <c r="J74" s="27">
        <f t="shared" si="0"/>
        <v>-3685</v>
      </c>
      <c r="K74" s="7"/>
      <c r="L74" s="28">
        <f t="shared" ca="1" si="1"/>
        <v>-1768.2191035202509</v>
      </c>
      <c r="M74" s="26">
        <f t="shared" ca="1" si="2"/>
        <v>-3688.4897542220333</v>
      </c>
      <c r="N74" s="26">
        <f t="shared" ca="1" si="3"/>
        <v>0.43127618430281311</v>
      </c>
      <c r="O74" s="27">
        <f t="shared" ca="1" si="4"/>
        <v>-0.90275612855877907</v>
      </c>
      <c r="P74" s="7"/>
      <c r="Q74" s="28">
        <f t="shared" ca="1" si="5"/>
        <v>0.42829528393895117</v>
      </c>
      <c r="R74" s="27">
        <f t="shared" ca="1" si="6"/>
        <v>326.69012032019793</v>
      </c>
      <c r="S74" s="7"/>
      <c r="T74" s="28">
        <f t="shared" si="7"/>
        <v>326.66399999999999</v>
      </c>
      <c r="U74" s="27">
        <f t="shared" si="8"/>
        <v>5.7013623477347561</v>
      </c>
      <c r="V74" s="7"/>
      <c r="W74" s="28">
        <f t="shared" ca="1" si="9"/>
        <v>2.6120320197946967E-2</v>
      </c>
      <c r="X74" s="27">
        <f t="shared" ca="1" si="10"/>
        <v>6.2832890353377024E-2</v>
      </c>
      <c r="Y74" s="7">
        <v>87</v>
      </c>
      <c r="Z74" s="46"/>
    </row>
    <row r="75" spans="1:26" s="26" customFormat="1" x14ac:dyDescent="0.25">
      <c r="A75" s="26">
        <v>59</v>
      </c>
      <c r="B75" s="26">
        <v>619</v>
      </c>
      <c r="C75" s="26">
        <v>12539</v>
      </c>
      <c r="D75" s="26">
        <v>11350</v>
      </c>
      <c r="E75" s="26">
        <v>13962</v>
      </c>
      <c r="F75" s="26">
        <v>15188</v>
      </c>
      <c r="G75" s="27"/>
      <c r="H75" s="7"/>
      <c r="I75" s="28">
        <f t="shared" si="0"/>
        <v>-1423</v>
      </c>
      <c r="J75" s="27">
        <f t="shared" si="0"/>
        <v>-3838</v>
      </c>
      <c r="K75" s="7"/>
      <c r="L75" s="28">
        <f t="shared" ca="1" si="1"/>
        <v>-1404.2191035202509</v>
      </c>
      <c r="M75" s="26">
        <f t="shared" ca="1" si="2"/>
        <v>-3841.4897542220333</v>
      </c>
      <c r="N75" s="26">
        <f t="shared" ca="1" si="3"/>
        <v>0.34249503112236618</v>
      </c>
      <c r="O75" s="27">
        <f t="shared" ca="1" si="4"/>
        <v>-0.94020280643321041</v>
      </c>
      <c r="P75" s="7"/>
      <c r="Q75" s="28">
        <f t="shared" ca="1" si="5"/>
        <v>0.33938989940022979</v>
      </c>
      <c r="R75" s="27">
        <f t="shared" ca="1" si="6"/>
        <v>332.22289658205455</v>
      </c>
      <c r="S75" s="7"/>
      <c r="T75" s="28">
        <f t="shared" si="7"/>
        <v>332.23500000000001</v>
      </c>
      <c r="U75" s="27">
        <f t="shared" si="8"/>
        <v>5.798594640363361</v>
      </c>
      <c r="V75" s="7"/>
      <c r="W75" s="28">
        <f t="shared" ca="1" si="9"/>
        <v>-1.2103417945468209E-2</v>
      </c>
      <c r="X75" s="27">
        <f t="shared" ca="1" si="10"/>
        <v>0.10022715733560972</v>
      </c>
      <c r="Y75" s="7">
        <v>86</v>
      </c>
      <c r="Z75" s="46"/>
    </row>
    <row r="76" spans="1:26" s="26" customFormat="1" x14ac:dyDescent="0.25">
      <c r="A76" s="26">
        <v>60</v>
      </c>
      <c r="B76" s="26">
        <v>615</v>
      </c>
      <c r="C76" s="26">
        <v>12728</v>
      </c>
      <c r="D76" s="26">
        <v>11286</v>
      </c>
      <c r="E76" s="26">
        <v>13770</v>
      </c>
      <c r="F76" s="26">
        <v>15246</v>
      </c>
      <c r="G76" s="27"/>
      <c r="H76" s="7"/>
      <c r="I76" s="28">
        <f t="shared" si="0"/>
        <v>-1042</v>
      </c>
      <c r="J76" s="27">
        <f t="shared" si="0"/>
        <v>-3960</v>
      </c>
      <c r="K76" s="7"/>
      <c r="L76" s="28">
        <f t="shared" ca="1" si="1"/>
        <v>-1023.2191035202509</v>
      </c>
      <c r="M76" s="26">
        <f t="shared" ca="1" si="2"/>
        <v>-3963.4897542220333</v>
      </c>
      <c r="N76" s="26">
        <f t="shared" ca="1" si="3"/>
        <v>0.24956750540327197</v>
      </c>
      <c r="O76" s="27">
        <f t="shared" ca="1" si="4"/>
        <v>-0.9700622489213192</v>
      </c>
      <c r="P76" s="7"/>
      <c r="Q76" s="28">
        <f t="shared" ca="1" si="5"/>
        <v>0.24636319252237873</v>
      </c>
      <c r="R76" s="27">
        <f t="shared" ca="1" si="6"/>
        <v>337.82129046455384</v>
      </c>
      <c r="S76" s="7"/>
      <c r="T76" s="28">
        <f t="shared" si="7"/>
        <v>337.77000000000004</v>
      </c>
      <c r="U76" s="27">
        <f t="shared" si="8"/>
        <v>5.8951986144612469</v>
      </c>
      <c r="V76" s="7"/>
      <c r="W76" s="28">
        <f t="shared" ca="1" si="9"/>
        <v>5.1290464553801485E-2</v>
      </c>
      <c r="X76" s="27">
        <f t="shared" ca="1" si="10"/>
        <v>-2.3855223102771106E-2</v>
      </c>
      <c r="Y76" s="7">
        <v>85</v>
      </c>
      <c r="Z76" s="46"/>
    </row>
    <row r="77" spans="1:26" s="26" customFormat="1" x14ac:dyDescent="0.25">
      <c r="A77" s="26">
        <v>61</v>
      </c>
      <c r="B77" s="26">
        <v>611</v>
      </c>
      <c r="C77" s="26">
        <v>12926</v>
      </c>
      <c r="D77" s="26">
        <v>11251</v>
      </c>
      <c r="E77" s="26">
        <v>13588</v>
      </c>
      <c r="F77" s="26">
        <v>15294</v>
      </c>
      <c r="G77" s="27"/>
      <c r="H77" s="7"/>
      <c r="I77" s="28">
        <f t="shared" si="0"/>
        <v>-662</v>
      </c>
      <c r="J77" s="27">
        <f t="shared" si="0"/>
        <v>-4043</v>
      </c>
      <c r="K77" s="7"/>
      <c r="L77" s="28">
        <f t="shared" ca="1" si="1"/>
        <v>-643.21910352025088</v>
      </c>
      <c r="M77" s="26">
        <f t="shared" ca="1" si="2"/>
        <v>-4046.4897542220333</v>
      </c>
      <c r="N77" s="26">
        <f t="shared" ca="1" si="3"/>
        <v>0.15688388395115702</v>
      </c>
      <c r="O77" s="27">
        <f t="shared" ca="1" si="4"/>
        <v>-0.99037645979437672</v>
      </c>
      <c r="P77" s="7"/>
      <c r="Q77" s="28">
        <f t="shared" ca="1" si="5"/>
        <v>0.15361193449303143</v>
      </c>
      <c r="R77" s="27">
        <f t="shared" ca="1" si="6"/>
        <v>343.25463715726983</v>
      </c>
      <c r="S77" s="7"/>
      <c r="T77" s="28">
        <f t="shared" si="7"/>
        <v>343.26900000000006</v>
      </c>
      <c r="U77" s="27">
        <f t="shared" si="8"/>
        <v>5.9911742700284156</v>
      </c>
      <c r="V77" s="7"/>
      <c r="W77" s="28">
        <f t="shared" ca="1" si="9"/>
        <v>-1.4362842730236025E-2</v>
      </c>
      <c r="X77" s="27">
        <f t="shared" ca="1" si="10"/>
        <v>4.7792984459704257E-2</v>
      </c>
      <c r="Y77" s="7">
        <v>84</v>
      </c>
      <c r="Z77" s="46"/>
    </row>
    <row r="78" spans="1:26" s="26" customFormat="1" x14ac:dyDescent="0.25">
      <c r="A78" s="26">
        <v>62</v>
      </c>
      <c r="B78" s="26">
        <v>631</v>
      </c>
      <c r="C78" s="26">
        <v>13116</v>
      </c>
      <c r="D78" s="26">
        <v>11224</v>
      </c>
      <c r="E78" s="26">
        <v>13376</v>
      </c>
      <c r="F78" s="26">
        <v>15310</v>
      </c>
      <c r="G78" s="27"/>
      <c r="H78" s="7"/>
      <c r="I78" s="28">
        <f t="shared" si="0"/>
        <v>-260</v>
      </c>
      <c r="J78" s="27">
        <f t="shared" si="0"/>
        <v>-4086</v>
      </c>
      <c r="K78" s="7"/>
      <c r="L78" s="28">
        <f t="shared" ca="1" si="1"/>
        <v>-241.21910352025088</v>
      </c>
      <c r="M78" s="26">
        <f t="shared" ca="1" si="2"/>
        <v>-4089.4897542220333</v>
      </c>
      <c r="N78" s="26">
        <f t="shared" ca="1" si="3"/>
        <v>5.8834368625498581E-2</v>
      </c>
      <c r="O78" s="27">
        <f t="shared" ca="1" si="4"/>
        <v>-1.0009006895237922</v>
      </c>
      <c r="P78" s="7"/>
      <c r="Q78" s="28">
        <f t="shared" ca="1" si="5"/>
        <v>5.5527105342307377E-2</v>
      </c>
      <c r="R78" s="27">
        <f t="shared" ca="1" si="6"/>
        <v>348.89587109753165</v>
      </c>
      <c r="S78" s="7"/>
      <c r="T78" s="28">
        <f t="shared" si="7"/>
        <v>348.94800000000004</v>
      </c>
      <c r="U78" s="27">
        <f t="shared" si="8"/>
        <v>6.0902915182491739</v>
      </c>
      <c r="V78" s="7"/>
      <c r="W78" s="28">
        <f t="shared" ca="1" si="9"/>
        <v>-5.2128902468382421E-2</v>
      </c>
      <c r="X78" s="27">
        <f t="shared" ca="1" si="10"/>
        <v>1.147973482488851E-2</v>
      </c>
      <c r="Y78" s="7">
        <v>83</v>
      </c>
      <c r="Z78" s="46"/>
    </row>
    <row r="79" spans="1:26" s="26" customFormat="1" x14ac:dyDescent="0.25">
      <c r="A79" s="26">
        <v>63</v>
      </c>
      <c r="B79" s="26">
        <v>623</v>
      </c>
      <c r="C79" s="26">
        <v>13310</v>
      </c>
      <c r="D79" s="26">
        <v>11214</v>
      </c>
      <c r="E79" s="26">
        <v>13169</v>
      </c>
      <c r="F79" s="26">
        <v>15300</v>
      </c>
      <c r="G79" s="27"/>
      <c r="H79" s="7"/>
      <c r="I79" s="28">
        <f t="shared" si="0"/>
        <v>141</v>
      </c>
      <c r="J79" s="27">
        <f t="shared" si="0"/>
        <v>-4086</v>
      </c>
      <c r="K79" s="7"/>
      <c r="L79" s="28">
        <f t="shared" ca="1" si="1"/>
        <v>159.78089647974912</v>
      </c>
      <c r="M79" s="26">
        <f t="shared" ca="1" si="2"/>
        <v>-4089.4897542220333</v>
      </c>
      <c r="N79" s="26">
        <f t="shared" ca="1" si="3"/>
        <v>-3.8971242433180613E-2</v>
      </c>
      <c r="O79" s="27">
        <f t="shared" ca="1" si="4"/>
        <v>-1.0009006895237922</v>
      </c>
      <c r="P79" s="7"/>
      <c r="Q79" s="28">
        <f t="shared" ca="1" si="5"/>
        <v>-4.227903975480958E-2</v>
      </c>
      <c r="R79" s="27">
        <f t="shared" ca="1" si="6"/>
        <v>354.49001473722581</v>
      </c>
      <c r="S79" s="7"/>
      <c r="T79" s="28">
        <f t="shared" si="7"/>
        <v>354.55500000000006</v>
      </c>
      <c r="U79" s="27">
        <f t="shared" si="8"/>
        <v>6.1881521294084951</v>
      </c>
      <c r="V79" s="7"/>
      <c r="W79" s="28">
        <f t="shared" ca="1" si="9"/>
        <v>-6.4985262774257535E-2</v>
      </c>
      <c r="X79" s="27">
        <f t="shared" ca="1" si="10"/>
        <v>-3.9458574218087961E-2</v>
      </c>
      <c r="Y79" s="7">
        <v>82</v>
      </c>
      <c r="Z79" s="46"/>
    </row>
    <row r="80" spans="1:26" s="26" customFormat="1" x14ac:dyDescent="0.25">
      <c r="A80" s="26">
        <v>64</v>
      </c>
      <c r="B80" s="26">
        <v>638</v>
      </c>
      <c r="C80" s="26">
        <v>13523</v>
      </c>
      <c r="D80" s="26">
        <v>11244</v>
      </c>
      <c r="E80" s="26">
        <v>12978</v>
      </c>
      <c r="F80" s="26">
        <v>15295</v>
      </c>
      <c r="G80" s="27"/>
      <c r="H80" s="7"/>
      <c r="I80" s="28">
        <f t="shared" si="0"/>
        <v>545</v>
      </c>
      <c r="J80" s="27">
        <f t="shared" si="0"/>
        <v>-4051</v>
      </c>
      <c r="K80" s="7"/>
      <c r="L80" s="28">
        <f t="shared" ca="1" si="1"/>
        <v>563.78089647974912</v>
      </c>
      <c r="M80" s="26">
        <f t="shared" ca="1" si="2"/>
        <v>-4054.4897542220333</v>
      </c>
      <c r="N80" s="26">
        <f t="shared" ca="1" si="3"/>
        <v>-0.13750856629279756</v>
      </c>
      <c r="O80" s="27">
        <f t="shared" ca="1" si="4"/>
        <v>-0.99233445602310522</v>
      </c>
      <c r="P80" s="7"/>
      <c r="Q80" s="28">
        <f t="shared" ca="1" si="5"/>
        <v>-0.14078859360350987</v>
      </c>
      <c r="R80" s="27">
        <f ca="1">IF(MOD(ATAN2(O80,Q80)*180/PI()-$J$9+360,360)&lt;355,MOD(ATAN2(O80,Q80)*180/PI()-$J$9+360,360)+360,MOD(ATAN2(O80,Q80)*180/PI()-$J$9+360,360))</f>
        <v>360.14623428137691</v>
      </c>
      <c r="S80" s="7"/>
      <c r="T80" s="28">
        <f t="shared" si="7"/>
        <v>360.29700000000008</v>
      </c>
      <c r="U80" s="27">
        <f t="shared" si="8"/>
        <v>6.2883689350580108</v>
      </c>
      <c r="V80" s="7"/>
      <c r="W80" s="28">
        <f t="shared" ca="1" si="9"/>
        <v>-0.15076571862317678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13477</v>
      </c>
      <c r="D81" s="26">
        <v>11200</v>
      </c>
      <c r="E81" s="26">
        <v>12924</v>
      </c>
      <c r="F81" s="26">
        <v>15233</v>
      </c>
      <c r="G81" s="27"/>
      <c r="H81" s="7"/>
      <c r="I81" s="28">
        <f t="shared" ref="I81:J144" si="11">C81-E81</f>
        <v>553</v>
      </c>
      <c r="J81" s="27">
        <f t="shared" si="11"/>
        <v>-4033</v>
      </c>
      <c r="K81" s="7"/>
      <c r="L81" s="28">
        <f t="shared" ref="L81:L144" ca="1" si="12">I81-$J$4</f>
        <v>571.78089647974912</v>
      </c>
      <c r="M81" s="26">
        <f t="shared" ref="M81:M144" ca="1" si="13">J81-$J$3</f>
        <v>-4036.4897542220333</v>
      </c>
      <c r="N81" s="26">
        <f t="shared" ref="N81:N144" ca="1" si="14">L81/$J$7</f>
        <v>-0.13945980042863154</v>
      </c>
      <c r="O81" s="27">
        <f t="shared" ref="O81:O144" ca="1" si="15">M81/$J$6</f>
        <v>-0.98792896450846623</v>
      </c>
      <c r="P81" s="7"/>
      <c r="Q81" s="28">
        <f t="shared" ref="Q81:Q144" ca="1" si="16">(N81-O81*SIN(-$J$11*PI()/180))/(COS(-$J$11*PI()/180))</f>
        <v>-0.14272527997051213</v>
      </c>
      <c r="R81" s="27">
        <f ca="1">IF(MOD(ATAN2(O81,Q81)*180/PI()-$J$9+360,360)&lt;355,MOD(ATAN2(O81,Q81)*180/PI()-$J$9+360,360)+360,MOD(ATAN2(O81,Q81)*180/PI()-$J$9+360,360))</f>
        <v>360.29181910804061</v>
      </c>
      <c r="S81" s="7"/>
      <c r="T81" s="28">
        <f t="shared" ref="T81:T144" si="17">360/40000*B81+T80</f>
        <v>360.29700000000008</v>
      </c>
      <c r="U81" s="27">
        <f t="shared" ref="U81:U144" si="18">T81*PI()/180</f>
        <v>6.2883689350580108</v>
      </c>
      <c r="V81" s="7"/>
      <c r="W81" s="28">
        <f t="shared" ref="W81:W144" ca="1" si="19">R81-T81</f>
        <v>-5.1808919594691361E-3</v>
      </c>
      <c r="X81" s="27"/>
      <c r="Y81" s="7"/>
      <c r="Z81" s="46"/>
    </row>
    <row r="82" spans="1:26" s="26" customFormat="1" x14ac:dyDescent="0.25">
      <c r="A82" s="26">
        <v>1</v>
      </c>
      <c r="B82" s="26">
        <v>-616</v>
      </c>
      <c r="C82" s="26">
        <v>13274</v>
      </c>
      <c r="D82" s="26">
        <v>11181</v>
      </c>
      <c r="E82" s="26">
        <v>13122</v>
      </c>
      <c r="F82" s="26">
        <v>15258</v>
      </c>
      <c r="G82" s="27"/>
      <c r="H82" s="7"/>
      <c r="I82" s="28">
        <f t="shared" si="11"/>
        <v>152</v>
      </c>
      <c r="J82" s="27">
        <f t="shared" si="11"/>
        <v>-4077</v>
      </c>
      <c r="K82" s="7"/>
      <c r="L82" s="28">
        <f t="shared" ca="1" si="12"/>
        <v>170.78089647974912</v>
      </c>
      <c r="M82" s="26">
        <f t="shared" ca="1" si="13"/>
        <v>-4080.4897542220333</v>
      </c>
      <c r="N82" s="26">
        <f t="shared" ca="1" si="14"/>
        <v>-4.1654189369952362E-2</v>
      </c>
      <c r="O82" s="27">
        <f t="shared" ca="1" si="15"/>
        <v>-0.99869794376647258</v>
      </c>
      <c r="P82" s="7"/>
      <c r="Q82" s="28">
        <f t="shared" ca="1" si="16"/>
        <v>-4.4954722129532207E-2</v>
      </c>
      <c r="R82" s="27">
        <f t="shared" ref="R82:R144" ca="1" si="20">MOD(ATAN2(O82,Q82)*180/PI()-$J$9+360,360)</f>
        <v>354.64855616300775</v>
      </c>
      <c r="S82" s="7"/>
      <c r="T82" s="28">
        <f t="shared" si="17"/>
        <v>354.7530000000001</v>
      </c>
      <c r="U82" s="27">
        <f t="shared" si="18"/>
        <v>6.1916078813274451</v>
      </c>
      <c r="V82" s="7"/>
      <c r="W82" s="28">
        <f t="shared" ca="1" si="19"/>
        <v>-0.1044438369923455</v>
      </c>
      <c r="X82" s="27"/>
      <c r="Y82" s="7"/>
      <c r="Z82" s="46"/>
    </row>
    <row r="83" spans="1:26" s="26" customFormat="1" x14ac:dyDescent="0.25">
      <c r="A83" s="26">
        <v>2</v>
      </c>
      <c r="B83" s="26">
        <v>-626</v>
      </c>
      <c r="C83" s="26">
        <v>13072</v>
      </c>
      <c r="D83" s="26">
        <v>11176</v>
      </c>
      <c r="E83" s="26">
        <v>13318</v>
      </c>
      <c r="F83" s="26">
        <v>15246</v>
      </c>
      <c r="G83" s="27"/>
      <c r="H83" s="7"/>
      <c r="I83" s="28">
        <f t="shared" si="11"/>
        <v>-246</v>
      </c>
      <c r="J83" s="27">
        <f t="shared" si="11"/>
        <v>-4070</v>
      </c>
      <c r="K83" s="7"/>
      <c r="L83" s="28">
        <f t="shared" ca="1" si="12"/>
        <v>-227.21910352025088</v>
      </c>
      <c r="M83" s="26">
        <f t="shared" ca="1" si="13"/>
        <v>-4073.4897542220333</v>
      </c>
      <c r="N83" s="26">
        <f t="shared" ca="1" si="14"/>
        <v>5.5419708887789083E-2</v>
      </c>
      <c r="O83" s="27">
        <f t="shared" ca="1" si="15"/>
        <v>-0.99698469706633519</v>
      </c>
      <c r="P83" s="7"/>
      <c r="Q83" s="28">
        <f t="shared" ca="1" si="16"/>
        <v>5.2125367780277855E-2</v>
      </c>
      <c r="R83" s="27">
        <f t="shared" ca="1" si="20"/>
        <v>349.07835083235659</v>
      </c>
      <c r="S83" s="7"/>
      <c r="T83" s="28">
        <f t="shared" si="17"/>
        <v>349.11900000000009</v>
      </c>
      <c r="U83" s="27">
        <f t="shared" si="18"/>
        <v>6.0932760312700847</v>
      </c>
      <c r="V83" s="7"/>
      <c r="W83" s="28">
        <f t="shared" ca="1" si="19"/>
        <v>-4.0649167643493911E-2</v>
      </c>
      <c r="X83" s="27"/>
      <c r="Y83" s="7"/>
      <c r="Z83" s="46"/>
    </row>
    <row r="84" spans="1:26" s="26" customFormat="1" x14ac:dyDescent="0.25">
      <c r="A84" s="26">
        <v>3</v>
      </c>
      <c r="B84" s="26">
        <v>-621</v>
      </c>
      <c r="C84" s="26">
        <v>12879</v>
      </c>
      <c r="D84" s="26">
        <v>11206</v>
      </c>
      <c r="E84" s="26">
        <v>13516</v>
      </c>
      <c r="F84" s="26">
        <v>15232</v>
      </c>
      <c r="G84" s="27"/>
      <c r="H84" s="7"/>
      <c r="I84" s="28">
        <f t="shared" si="11"/>
        <v>-637</v>
      </c>
      <c r="J84" s="27">
        <f t="shared" si="11"/>
        <v>-4026</v>
      </c>
      <c r="K84" s="7"/>
      <c r="L84" s="28">
        <f t="shared" ca="1" si="12"/>
        <v>-618.21910352025088</v>
      </c>
      <c r="M84" s="26">
        <f t="shared" ca="1" si="13"/>
        <v>-4029.4897542220333</v>
      </c>
      <c r="N84" s="26">
        <f t="shared" ca="1" si="14"/>
        <v>0.15078627727667579</v>
      </c>
      <c r="O84" s="27">
        <f t="shared" ca="1" si="15"/>
        <v>-0.98621571780832884</v>
      </c>
      <c r="P84" s="7"/>
      <c r="Q84" s="28">
        <f t="shared" ca="1" si="16"/>
        <v>0.14752804414607257</v>
      </c>
      <c r="R84" s="27">
        <f t="shared" ca="1" si="20"/>
        <v>343.56343014172955</v>
      </c>
      <c r="S84" s="7"/>
      <c r="T84" s="28">
        <f t="shared" si="17"/>
        <v>343.53000000000009</v>
      </c>
      <c r="U84" s="27">
        <f t="shared" si="18"/>
        <v>5.9957295793761221</v>
      </c>
      <c r="V84" s="7"/>
      <c r="W84" s="28">
        <f t="shared" ca="1" si="19"/>
        <v>3.3430141729468232E-2</v>
      </c>
      <c r="X84" s="27"/>
      <c r="Y84" s="7"/>
      <c r="Z84" s="46"/>
    </row>
    <row r="85" spans="1:26" s="26" customFormat="1" x14ac:dyDescent="0.25">
      <c r="A85" s="26">
        <v>4</v>
      </c>
      <c r="B85" s="26">
        <v>-619</v>
      </c>
      <c r="C85" s="26">
        <v>12686</v>
      </c>
      <c r="D85" s="26">
        <v>11244</v>
      </c>
      <c r="E85" s="26">
        <v>13713</v>
      </c>
      <c r="F85" s="26">
        <v>15193</v>
      </c>
      <c r="G85" s="27"/>
      <c r="H85" s="7"/>
      <c r="I85" s="28">
        <f t="shared" si="11"/>
        <v>-1027</v>
      </c>
      <c r="J85" s="27">
        <f t="shared" si="11"/>
        <v>-3949</v>
      </c>
      <c r="K85" s="7"/>
      <c r="L85" s="28">
        <f t="shared" ca="1" si="12"/>
        <v>-1008.2191035202509</v>
      </c>
      <c r="M85" s="26">
        <f t="shared" ca="1" si="13"/>
        <v>-3952.4897542220333</v>
      </c>
      <c r="N85" s="26">
        <f t="shared" ca="1" si="14"/>
        <v>0.24590894139858321</v>
      </c>
      <c r="O85" s="27">
        <f t="shared" ca="1" si="15"/>
        <v>-0.96737000410681762</v>
      </c>
      <c r="P85" s="7"/>
      <c r="Q85" s="28">
        <f t="shared" ca="1" si="16"/>
        <v>0.2427135053552241</v>
      </c>
      <c r="R85" s="27">
        <f t="shared" ca="1" si="20"/>
        <v>337.98643524145109</v>
      </c>
      <c r="S85" s="7"/>
      <c r="T85" s="28">
        <f t="shared" si="17"/>
        <v>337.95900000000006</v>
      </c>
      <c r="U85" s="27">
        <f t="shared" si="18"/>
        <v>5.8984972867475172</v>
      </c>
      <c r="V85" s="7"/>
      <c r="W85" s="28">
        <f t="shared" ca="1" si="19"/>
        <v>2.7435241451030379E-2</v>
      </c>
      <c r="X85" s="27"/>
      <c r="Y85" s="7"/>
      <c r="Z85" s="46"/>
    </row>
    <row r="86" spans="1:26" s="26" customFormat="1" x14ac:dyDescent="0.25">
      <c r="A86" s="26">
        <v>5</v>
      </c>
      <c r="B86" s="26">
        <v>-612</v>
      </c>
      <c r="C86" s="26">
        <v>12501</v>
      </c>
      <c r="D86" s="26">
        <v>11297</v>
      </c>
      <c r="E86" s="26">
        <v>13900</v>
      </c>
      <c r="F86" s="26">
        <v>15135</v>
      </c>
      <c r="G86" s="27"/>
      <c r="H86" s="7"/>
      <c r="I86" s="28">
        <f t="shared" si="11"/>
        <v>-1399</v>
      </c>
      <c r="J86" s="27">
        <f t="shared" si="11"/>
        <v>-3838</v>
      </c>
      <c r="K86" s="7"/>
      <c r="L86" s="28">
        <f t="shared" ca="1" si="12"/>
        <v>-1380.2191035202509</v>
      </c>
      <c r="M86" s="26">
        <f t="shared" ca="1" si="13"/>
        <v>-3841.4897542220333</v>
      </c>
      <c r="N86" s="26">
        <f t="shared" ca="1" si="14"/>
        <v>0.33664132871486419</v>
      </c>
      <c r="O86" s="27">
        <f t="shared" ca="1" si="15"/>
        <v>-0.94020280643321041</v>
      </c>
      <c r="P86" s="7"/>
      <c r="Q86" s="28">
        <f t="shared" ca="1" si="16"/>
        <v>0.33353616503032751</v>
      </c>
      <c r="R86" s="27">
        <f t="shared" ca="1" si="20"/>
        <v>332.53912373939022</v>
      </c>
      <c r="S86" s="7"/>
      <c r="T86" s="28">
        <f t="shared" si="17"/>
        <v>332.45100000000008</v>
      </c>
      <c r="U86" s="27">
        <f t="shared" si="18"/>
        <v>5.8023645515476696</v>
      </c>
      <c r="V86" s="7"/>
      <c r="W86" s="28">
        <f t="shared" ca="1" si="19"/>
        <v>8.8123739390141509E-2</v>
      </c>
      <c r="X86" s="27"/>
      <c r="Y86" s="7"/>
      <c r="Z86" s="46"/>
    </row>
    <row r="87" spans="1:26" s="26" customFormat="1" x14ac:dyDescent="0.25">
      <c r="A87" s="26">
        <v>6</v>
      </c>
      <c r="B87" s="26">
        <v>-626</v>
      </c>
      <c r="C87" s="26">
        <v>12311</v>
      </c>
      <c r="D87" s="26">
        <v>11376</v>
      </c>
      <c r="E87" s="26">
        <v>14080</v>
      </c>
      <c r="F87" s="26">
        <v>15059</v>
      </c>
      <c r="G87" s="27"/>
      <c r="H87" s="7"/>
      <c r="I87" s="28">
        <f t="shared" si="11"/>
        <v>-1769</v>
      </c>
      <c r="J87" s="27">
        <f t="shared" si="11"/>
        <v>-3683</v>
      </c>
      <c r="K87" s="7"/>
      <c r="L87" s="28">
        <f t="shared" ca="1" si="12"/>
        <v>-1750.2191035202509</v>
      </c>
      <c r="M87" s="26">
        <f t="shared" ca="1" si="13"/>
        <v>-3686.4897542220333</v>
      </c>
      <c r="N87" s="26">
        <f t="shared" ca="1" si="14"/>
        <v>0.42688590749718663</v>
      </c>
      <c r="O87" s="27">
        <f t="shared" ca="1" si="15"/>
        <v>-0.90226662950159697</v>
      </c>
      <c r="P87" s="7"/>
      <c r="Q87" s="28">
        <f t="shared" ca="1" si="16"/>
        <v>0.42390660076407616</v>
      </c>
      <c r="R87" s="27">
        <f t="shared" ca="1" si="20"/>
        <v>326.90595321055139</v>
      </c>
      <c r="S87" s="7"/>
      <c r="T87" s="28">
        <f t="shared" si="17"/>
        <v>326.81700000000006</v>
      </c>
      <c r="U87" s="27">
        <f t="shared" si="18"/>
        <v>5.7040327014903092</v>
      </c>
      <c r="V87" s="7"/>
      <c r="W87" s="28">
        <f t="shared" ca="1" si="19"/>
        <v>8.8953210551323991E-2</v>
      </c>
      <c r="X87" s="27"/>
      <c r="Y87" s="7"/>
      <c r="Z87" s="46"/>
    </row>
    <row r="88" spans="1:26" s="26" customFormat="1" x14ac:dyDescent="0.25">
      <c r="A88" s="26">
        <v>7</v>
      </c>
      <c r="B88" s="26">
        <v>-635</v>
      </c>
      <c r="C88" s="26">
        <v>12131</v>
      </c>
      <c r="D88" s="26">
        <v>11472</v>
      </c>
      <c r="E88" s="26">
        <v>14262</v>
      </c>
      <c r="F88" s="26">
        <v>14955</v>
      </c>
      <c r="G88" s="27"/>
      <c r="H88" s="7"/>
      <c r="I88" s="28">
        <f t="shared" si="11"/>
        <v>-2131</v>
      </c>
      <c r="J88" s="27">
        <f t="shared" si="11"/>
        <v>-3483</v>
      </c>
      <c r="K88" s="7"/>
      <c r="L88" s="28">
        <f t="shared" ca="1" si="12"/>
        <v>-2112.2191035202509</v>
      </c>
      <c r="M88" s="26">
        <f t="shared" ca="1" si="13"/>
        <v>-3486.4897542220333</v>
      </c>
      <c r="N88" s="26">
        <f t="shared" ca="1" si="14"/>
        <v>0.5151792521436751</v>
      </c>
      <c r="O88" s="27">
        <f t="shared" ca="1" si="15"/>
        <v>-0.85331672378338597</v>
      </c>
      <c r="P88" s="7"/>
      <c r="Q88" s="28">
        <f t="shared" ca="1" si="16"/>
        <v>0.51236218776527032</v>
      </c>
      <c r="R88" s="27">
        <f t="shared" ca="1" si="20"/>
        <v>321.08909535611087</v>
      </c>
      <c r="S88" s="7"/>
      <c r="T88" s="28">
        <f t="shared" si="17"/>
        <v>321.10200000000009</v>
      </c>
      <c r="U88" s="27">
        <f t="shared" si="18"/>
        <v>5.6042871347388337</v>
      </c>
      <c r="V88" s="7"/>
      <c r="W88" s="28">
        <f t="shared" ca="1" si="19"/>
        <v>-1.290464388921464E-2</v>
      </c>
      <c r="X88" s="27"/>
      <c r="Y88" s="7"/>
      <c r="Z88" s="46"/>
    </row>
    <row r="89" spans="1:26" s="26" customFormat="1" x14ac:dyDescent="0.25">
      <c r="A89" s="26">
        <v>8</v>
      </c>
      <c r="B89" s="26">
        <v>-643</v>
      </c>
      <c r="C89" s="26">
        <v>11963</v>
      </c>
      <c r="D89" s="26">
        <v>11586</v>
      </c>
      <c r="E89" s="26">
        <v>14432</v>
      </c>
      <c r="F89" s="26">
        <v>14841</v>
      </c>
      <c r="G89" s="27"/>
      <c r="H89" s="7"/>
      <c r="I89" s="28">
        <f t="shared" si="11"/>
        <v>-2469</v>
      </c>
      <c r="J89" s="27">
        <f t="shared" si="11"/>
        <v>-3255</v>
      </c>
      <c r="K89" s="7"/>
      <c r="L89" s="28">
        <f t="shared" ca="1" si="12"/>
        <v>-2450.2191035202509</v>
      </c>
      <c r="M89" s="26">
        <f t="shared" ca="1" si="13"/>
        <v>-3258.4897542220333</v>
      </c>
      <c r="N89" s="26">
        <f t="shared" ca="1" si="14"/>
        <v>0.59761889438266147</v>
      </c>
      <c r="O89" s="27">
        <f t="shared" ca="1" si="15"/>
        <v>-0.79751383126462538</v>
      </c>
      <c r="P89" s="7"/>
      <c r="Q89" s="28">
        <f t="shared" ca="1" si="16"/>
        <v>0.59498668683228562</v>
      </c>
      <c r="R89" s="27">
        <f t="shared" ca="1" si="20"/>
        <v>315.34637401955206</v>
      </c>
      <c r="S89" s="7"/>
      <c r="T89" s="28">
        <f t="shared" si="17"/>
        <v>315.31500000000011</v>
      </c>
      <c r="U89" s="27">
        <f t="shared" si="18"/>
        <v>5.503284930925922</v>
      </c>
      <c r="V89" s="7"/>
      <c r="W89" s="28">
        <f t="shared" ca="1" si="19"/>
        <v>3.1374019551947185E-2</v>
      </c>
      <c r="X89" s="27"/>
      <c r="Y89" s="7"/>
      <c r="Z89" s="46"/>
    </row>
    <row r="90" spans="1:26" s="26" customFormat="1" x14ac:dyDescent="0.25">
      <c r="A90" s="26">
        <v>9</v>
      </c>
      <c r="B90" s="26">
        <v>-626</v>
      </c>
      <c r="C90" s="26">
        <v>11815</v>
      </c>
      <c r="D90" s="26">
        <v>11725</v>
      </c>
      <c r="E90" s="26">
        <v>14594</v>
      </c>
      <c r="F90" s="26">
        <v>14724</v>
      </c>
      <c r="G90" s="27"/>
      <c r="H90" s="7"/>
      <c r="I90" s="28">
        <f t="shared" si="11"/>
        <v>-2779</v>
      </c>
      <c r="J90" s="27">
        <f t="shared" si="11"/>
        <v>-2999</v>
      </c>
      <c r="K90" s="7"/>
      <c r="L90" s="28">
        <f t="shared" ca="1" si="12"/>
        <v>-2760.2191035202509</v>
      </c>
      <c r="M90" s="26">
        <f t="shared" ca="1" si="13"/>
        <v>-3002.4897542220333</v>
      </c>
      <c r="N90" s="26">
        <f t="shared" ca="1" si="14"/>
        <v>0.67322921714622896</v>
      </c>
      <c r="O90" s="27">
        <f t="shared" ca="1" si="15"/>
        <v>-0.73485795194531534</v>
      </c>
      <c r="P90" s="7"/>
      <c r="Q90" s="28">
        <f t="shared" ca="1" si="16"/>
        <v>0.67080447557013845</v>
      </c>
      <c r="R90" s="27">
        <f t="shared" ca="1" si="20"/>
        <v>309.6802814459403</v>
      </c>
      <c r="S90" s="7"/>
      <c r="T90" s="28">
        <f t="shared" si="17"/>
        <v>309.6810000000001</v>
      </c>
      <c r="U90" s="27">
        <f t="shared" si="18"/>
        <v>5.4049530808685615</v>
      </c>
      <c r="V90" s="7"/>
      <c r="W90" s="28">
        <f t="shared" ca="1" si="19"/>
        <v>-7.1855405980159048E-4</v>
      </c>
      <c r="X90" s="27"/>
      <c r="Y90" s="7"/>
      <c r="Z90" s="46"/>
    </row>
    <row r="91" spans="1:26" s="26" customFormat="1" x14ac:dyDescent="0.25">
      <c r="A91" s="26">
        <v>10</v>
      </c>
      <c r="B91" s="26">
        <v>-631</v>
      </c>
      <c r="C91" s="26">
        <v>11670</v>
      </c>
      <c r="D91" s="26">
        <v>11866</v>
      </c>
      <c r="E91" s="26">
        <v>14735</v>
      </c>
      <c r="F91" s="26">
        <v>14577</v>
      </c>
      <c r="G91" s="27"/>
      <c r="H91" s="7"/>
      <c r="I91" s="28">
        <f t="shared" si="11"/>
        <v>-3065</v>
      </c>
      <c r="J91" s="27">
        <f t="shared" si="11"/>
        <v>-2711</v>
      </c>
      <c r="K91" s="7"/>
      <c r="L91" s="28">
        <f t="shared" ca="1" si="12"/>
        <v>-3046.2191035202509</v>
      </c>
      <c r="M91" s="26">
        <f t="shared" ca="1" si="13"/>
        <v>-2714.4897542220333</v>
      </c>
      <c r="N91" s="26">
        <f t="shared" ca="1" si="14"/>
        <v>0.74298583750229441</v>
      </c>
      <c r="O91" s="27">
        <f t="shared" ca="1" si="15"/>
        <v>-0.66437008771109141</v>
      </c>
      <c r="P91" s="7"/>
      <c r="Q91" s="28">
        <f t="shared" ca="1" si="16"/>
        <v>0.74079441157891612</v>
      </c>
      <c r="R91" s="27">
        <f t="shared" ca="1" si="20"/>
        <v>303.95807670460272</v>
      </c>
      <c r="S91" s="7"/>
      <c r="T91" s="28">
        <f t="shared" si="17"/>
        <v>304.00200000000012</v>
      </c>
      <c r="U91" s="27">
        <f t="shared" si="18"/>
        <v>5.3058358326478041</v>
      </c>
      <c r="V91" s="7"/>
      <c r="W91" s="28">
        <f t="shared" ca="1" si="19"/>
        <v>-4.3923295397405582E-2</v>
      </c>
      <c r="X91" s="27"/>
      <c r="Y91" s="7"/>
      <c r="Z91" s="46"/>
    </row>
    <row r="92" spans="1:26" s="26" customFormat="1" x14ac:dyDescent="0.25">
      <c r="A92" s="26">
        <v>11</v>
      </c>
      <c r="B92" s="26">
        <v>-620</v>
      </c>
      <c r="C92" s="26">
        <v>11547</v>
      </c>
      <c r="D92" s="26">
        <v>12021</v>
      </c>
      <c r="E92" s="26">
        <v>14861</v>
      </c>
      <c r="F92" s="26">
        <v>14430</v>
      </c>
      <c r="G92" s="27"/>
      <c r="H92" s="7"/>
      <c r="I92" s="28">
        <f t="shared" si="11"/>
        <v>-3314</v>
      </c>
      <c r="J92" s="27">
        <f t="shared" si="11"/>
        <v>-2409</v>
      </c>
      <c r="K92" s="7"/>
      <c r="L92" s="28">
        <f t="shared" ca="1" si="12"/>
        <v>-3295.2191035202509</v>
      </c>
      <c r="M92" s="26">
        <f t="shared" ca="1" si="13"/>
        <v>-2412.4897542220333</v>
      </c>
      <c r="N92" s="26">
        <f t="shared" ca="1" si="14"/>
        <v>0.80371799998012761</v>
      </c>
      <c r="O92" s="27">
        <f t="shared" ca="1" si="15"/>
        <v>-0.5904557300765928</v>
      </c>
      <c r="P92" s="7"/>
      <c r="Q92" s="28">
        <f t="shared" ca="1" si="16"/>
        <v>0.80177116365195622</v>
      </c>
      <c r="R92" s="27">
        <f t="shared" ca="1" si="20"/>
        <v>298.44061009016286</v>
      </c>
      <c r="S92" s="7"/>
      <c r="T92" s="28">
        <f t="shared" si="17"/>
        <v>298.42200000000014</v>
      </c>
      <c r="U92" s="27">
        <f t="shared" si="18"/>
        <v>5.2084464603865204</v>
      </c>
      <c r="V92" s="7"/>
      <c r="W92" s="28">
        <f t="shared" ca="1" si="19"/>
        <v>1.8610090162724191E-2</v>
      </c>
      <c r="X92" s="27"/>
      <c r="Y92" s="7"/>
      <c r="Z92" s="46"/>
    </row>
    <row r="93" spans="1:26" s="26" customFormat="1" x14ac:dyDescent="0.25">
      <c r="A93" s="26">
        <v>12</v>
      </c>
      <c r="B93" s="26">
        <v>-621</v>
      </c>
      <c r="C93" s="26">
        <v>11431</v>
      </c>
      <c r="D93" s="26">
        <v>12182</v>
      </c>
      <c r="E93" s="26">
        <v>14968</v>
      </c>
      <c r="F93" s="26">
        <v>14254</v>
      </c>
      <c r="G93" s="27"/>
      <c r="H93" s="7"/>
      <c r="I93" s="28">
        <f t="shared" si="11"/>
        <v>-3537</v>
      </c>
      <c r="J93" s="27">
        <f t="shared" si="11"/>
        <v>-2072</v>
      </c>
      <c r="K93" s="7"/>
      <c r="L93" s="28">
        <f t="shared" ca="1" si="12"/>
        <v>-3518.2191035202509</v>
      </c>
      <c r="M93" s="26">
        <f t="shared" ca="1" si="13"/>
        <v>-2075.4897542220333</v>
      </c>
      <c r="N93" s="26">
        <f t="shared" ca="1" si="14"/>
        <v>0.8581086515165004</v>
      </c>
      <c r="O93" s="27">
        <f t="shared" ca="1" si="15"/>
        <v>-0.50797513894140733</v>
      </c>
      <c r="P93" s="7"/>
      <c r="Q93" s="28">
        <f t="shared" ca="1" si="16"/>
        <v>0.85643467820225672</v>
      </c>
      <c r="R93" s="27">
        <f t="shared" ca="1" si="20"/>
        <v>292.74457610483603</v>
      </c>
      <c r="S93" s="7"/>
      <c r="T93" s="28">
        <f t="shared" si="17"/>
        <v>292.83300000000014</v>
      </c>
      <c r="U93" s="27">
        <f t="shared" si="18"/>
        <v>5.1109000084925578</v>
      </c>
      <c r="V93" s="7"/>
      <c r="W93" s="28">
        <f t="shared" ca="1" si="19"/>
        <v>-8.8423895164112309E-2</v>
      </c>
      <c r="X93" s="27"/>
      <c r="Y93" s="7"/>
      <c r="Z93" s="46"/>
    </row>
    <row r="94" spans="1:26" s="26" customFormat="1" x14ac:dyDescent="0.25">
      <c r="A94" s="26">
        <v>13</v>
      </c>
      <c r="B94" s="26">
        <v>-615</v>
      </c>
      <c r="C94" s="26">
        <v>11339</v>
      </c>
      <c r="D94" s="26">
        <v>12359</v>
      </c>
      <c r="E94" s="26">
        <v>15060</v>
      </c>
      <c r="F94" s="26">
        <v>14084</v>
      </c>
      <c r="G94" s="27"/>
      <c r="H94" s="7"/>
      <c r="I94" s="28">
        <f t="shared" si="11"/>
        <v>-3721</v>
      </c>
      <c r="J94" s="27">
        <f t="shared" si="11"/>
        <v>-1725</v>
      </c>
      <c r="K94" s="7"/>
      <c r="L94" s="28">
        <f t="shared" ca="1" si="12"/>
        <v>-3702.2191035202509</v>
      </c>
      <c r="M94" s="26">
        <f t="shared" ca="1" si="13"/>
        <v>-1728.4897542220333</v>
      </c>
      <c r="N94" s="26">
        <f t="shared" ca="1" si="14"/>
        <v>0.90298703664068236</v>
      </c>
      <c r="O94" s="27">
        <f t="shared" ca="1" si="15"/>
        <v>-0.42304705252031122</v>
      </c>
      <c r="P94" s="7"/>
      <c r="Q94" s="28">
        <f t="shared" ca="1" si="16"/>
        <v>0.90159396241422429</v>
      </c>
      <c r="R94" s="27">
        <f t="shared" ca="1" si="20"/>
        <v>287.20818985328424</v>
      </c>
      <c r="S94" s="7"/>
      <c r="T94" s="28">
        <f t="shared" si="17"/>
        <v>287.29800000000012</v>
      </c>
      <c r="U94" s="27">
        <f t="shared" si="18"/>
        <v>5.014296034394671</v>
      </c>
      <c r="V94" s="7"/>
      <c r="W94" s="28">
        <f t="shared" ca="1" si="19"/>
        <v>-8.9810146715876726E-2</v>
      </c>
      <c r="X94" s="27"/>
      <c r="Y94" s="7"/>
      <c r="Z94" s="46"/>
    </row>
    <row r="95" spans="1:26" s="26" customFormat="1" x14ac:dyDescent="0.25">
      <c r="A95" s="26">
        <v>14</v>
      </c>
      <c r="B95" s="26">
        <v>-631</v>
      </c>
      <c r="C95" s="26">
        <v>11262</v>
      </c>
      <c r="D95" s="26">
        <v>12539</v>
      </c>
      <c r="E95" s="26">
        <v>15131</v>
      </c>
      <c r="F95" s="26">
        <v>13896</v>
      </c>
      <c r="G95" s="27"/>
      <c r="H95" s="7"/>
      <c r="I95" s="28">
        <f t="shared" si="11"/>
        <v>-3869</v>
      </c>
      <c r="J95" s="27">
        <f t="shared" si="11"/>
        <v>-1357</v>
      </c>
      <c r="K95" s="7"/>
      <c r="L95" s="28">
        <f t="shared" ca="1" si="12"/>
        <v>-3850.2191035202509</v>
      </c>
      <c r="M95" s="26">
        <f t="shared" ca="1" si="13"/>
        <v>-1360.4897542220333</v>
      </c>
      <c r="N95" s="26">
        <f t="shared" ca="1" si="14"/>
        <v>0.93908486815361136</v>
      </c>
      <c r="O95" s="27">
        <f t="shared" ca="1" si="15"/>
        <v>-0.33297922599880297</v>
      </c>
      <c r="P95" s="7"/>
      <c r="Q95" s="28">
        <f t="shared" ca="1" si="16"/>
        <v>0.93798962989813128</v>
      </c>
      <c r="R95" s="27">
        <f t="shared" ca="1" si="20"/>
        <v>281.61569958035966</v>
      </c>
      <c r="S95" s="7"/>
      <c r="T95" s="28">
        <f t="shared" si="17"/>
        <v>281.61900000000014</v>
      </c>
      <c r="U95" s="27">
        <f t="shared" si="18"/>
        <v>4.9151787861739127</v>
      </c>
      <c r="V95" s="7"/>
      <c r="W95" s="28">
        <f t="shared" ca="1" si="19"/>
        <v>-3.3004196404817776E-3</v>
      </c>
      <c r="X95" s="27"/>
      <c r="Y95" s="7"/>
      <c r="Z95" s="46"/>
    </row>
    <row r="96" spans="1:26" s="26" customFormat="1" x14ac:dyDescent="0.25">
      <c r="A96" s="26">
        <v>15</v>
      </c>
      <c r="B96" s="26">
        <v>-626</v>
      </c>
      <c r="C96" s="26">
        <v>11210</v>
      </c>
      <c r="D96" s="26">
        <v>12739</v>
      </c>
      <c r="E96" s="26">
        <v>15202</v>
      </c>
      <c r="F96" s="26">
        <v>13714</v>
      </c>
      <c r="G96" s="27"/>
      <c r="H96" s="7"/>
      <c r="I96" s="28">
        <f t="shared" si="11"/>
        <v>-3992</v>
      </c>
      <c r="J96" s="27">
        <f t="shared" si="11"/>
        <v>-975</v>
      </c>
      <c r="K96" s="7"/>
      <c r="L96" s="28">
        <f t="shared" ca="1" si="12"/>
        <v>-3973.2191035202509</v>
      </c>
      <c r="M96" s="26">
        <f t="shared" ca="1" si="13"/>
        <v>-978.48975422203341</v>
      </c>
      <c r="N96" s="26">
        <f t="shared" ca="1" si="14"/>
        <v>0.96908509299205903</v>
      </c>
      <c r="O96" s="27">
        <f t="shared" ca="1" si="15"/>
        <v>-0.23948490607701997</v>
      </c>
      <c r="P96" s="7"/>
      <c r="Q96" s="28">
        <f t="shared" ca="1" si="16"/>
        <v>0.96829898063125175</v>
      </c>
      <c r="R96" s="27">
        <f t="shared" ca="1" si="20"/>
        <v>275.96314449327269</v>
      </c>
      <c r="S96" s="7"/>
      <c r="T96" s="28">
        <f t="shared" si="17"/>
        <v>275.98500000000013</v>
      </c>
      <c r="U96" s="27">
        <f t="shared" si="18"/>
        <v>4.8168469361165522</v>
      </c>
      <c r="V96" s="7"/>
      <c r="W96" s="28">
        <f t="shared" ca="1" si="19"/>
        <v>-2.1855506727433749E-2</v>
      </c>
      <c r="X96" s="27"/>
      <c r="Y96" s="7"/>
      <c r="Z96" s="46"/>
    </row>
    <row r="97" spans="1:26" s="26" customFormat="1" x14ac:dyDescent="0.25">
      <c r="A97" s="26">
        <v>16</v>
      </c>
      <c r="B97" s="26">
        <v>-642</v>
      </c>
      <c r="C97" s="26">
        <v>11163</v>
      </c>
      <c r="D97" s="26">
        <v>12930</v>
      </c>
      <c r="E97" s="26">
        <v>15232</v>
      </c>
      <c r="F97" s="26">
        <v>13507</v>
      </c>
      <c r="G97" s="27"/>
      <c r="H97" s="7"/>
      <c r="I97" s="28">
        <f t="shared" si="11"/>
        <v>-4069</v>
      </c>
      <c r="J97" s="27">
        <f t="shared" si="11"/>
        <v>-577</v>
      </c>
      <c r="K97" s="7"/>
      <c r="L97" s="28">
        <f t="shared" ca="1" si="12"/>
        <v>-4050.2191035202509</v>
      </c>
      <c r="M97" s="26">
        <f t="shared" ca="1" si="13"/>
        <v>-580.48975422203341</v>
      </c>
      <c r="N97" s="26">
        <f t="shared" ca="1" si="14"/>
        <v>0.98786572154946128</v>
      </c>
      <c r="O97" s="27">
        <f t="shared" ca="1" si="15"/>
        <v>-0.14207459369778005</v>
      </c>
      <c r="P97" s="7"/>
      <c r="Q97" s="28">
        <f t="shared" ca="1" si="16"/>
        <v>0.987401614642473</v>
      </c>
      <c r="R97" s="27">
        <f t="shared" ca="1" si="20"/>
        <v>270.25916153613514</v>
      </c>
      <c r="S97" s="7"/>
      <c r="T97" s="28">
        <f t="shared" si="17"/>
        <v>270.20700000000011</v>
      </c>
      <c r="U97" s="27">
        <f t="shared" si="18"/>
        <v>4.7160018119363203</v>
      </c>
      <c r="V97" s="7"/>
      <c r="W97" s="28">
        <f t="shared" ca="1" si="19"/>
        <v>5.2161536135031383E-2</v>
      </c>
      <c r="X97" s="27"/>
      <c r="Y97" s="7"/>
      <c r="Z97" s="46"/>
    </row>
    <row r="98" spans="1:26" s="26" customFormat="1" x14ac:dyDescent="0.25">
      <c r="A98" s="26">
        <v>17</v>
      </c>
      <c r="B98" s="26">
        <v>-628</v>
      </c>
      <c r="C98" s="26">
        <v>11147</v>
      </c>
      <c r="D98" s="26">
        <v>13126</v>
      </c>
      <c r="E98" s="26">
        <v>15248</v>
      </c>
      <c r="F98" s="26">
        <v>13305</v>
      </c>
      <c r="G98" s="27"/>
      <c r="H98" s="7"/>
      <c r="I98" s="28">
        <f t="shared" si="11"/>
        <v>-4101</v>
      </c>
      <c r="J98" s="27">
        <f t="shared" si="11"/>
        <v>-179</v>
      </c>
      <c r="K98" s="7"/>
      <c r="L98" s="28">
        <f t="shared" ca="1" si="12"/>
        <v>-4082.2191035202509</v>
      </c>
      <c r="M98" s="26">
        <f t="shared" ca="1" si="13"/>
        <v>-182.48975422203338</v>
      </c>
      <c r="N98" s="26">
        <f t="shared" ca="1" si="14"/>
        <v>0.99567065809279731</v>
      </c>
      <c r="O98" s="27">
        <f t="shared" ca="1" si="15"/>
        <v>-4.4664281318540167E-2</v>
      </c>
      <c r="P98" s="7"/>
      <c r="Q98" s="28">
        <f t="shared" ca="1" si="16"/>
        <v>0.99552849671012766</v>
      </c>
      <c r="R98" s="27">
        <f t="shared" ca="1" si="20"/>
        <v>264.64006848041379</v>
      </c>
      <c r="S98" s="7"/>
      <c r="T98" s="28">
        <f t="shared" si="17"/>
        <v>264.55500000000012</v>
      </c>
      <c r="U98" s="27">
        <f t="shared" si="18"/>
        <v>4.6173558026136003</v>
      </c>
      <c r="V98" s="7"/>
      <c r="W98" s="28">
        <f t="shared" ca="1" si="19"/>
        <v>8.5068480413667658E-2</v>
      </c>
      <c r="X98" s="27"/>
      <c r="Y98" s="7"/>
      <c r="Z98" s="46"/>
    </row>
    <row r="99" spans="1:26" s="26" customFormat="1" x14ac:dyDescent="0.25">
      <c r="A99" s="26">
        <v>18</v>
      </c>
      <c r="B99" s="26">
        <v>-624</v>
      </c>
      <c r="C99" s="26">
        <v>11152</v>
      </c>
      <c r="D99" s="26">
        <v>13334</v>
      </c>
      <c r="E99" s="26">
        <v>15255</v>
      </c>
      <c r="F99" s="26">
        <v>13114</v>
      </c>
      <c r="G99" s="27"/>
      <c r="H99" s="7"/>
      <c r="I99" s="28">
        <f t="shared" si="11"/>
        <v>-4103</v>
      </c>
      <c r="J99" s="27">
        <f t="shared" si="11"/>
        <v>220</v>
      </c>
      <c r="K99" s="7"/>
      <c r="L99" s="28">
        <f t="shared" ca="1" si="12"/>
        <v>-4084.2191035202509</v>
      </c>
      <c r="M99" s="26">
        <f t="shared" ca="1" si="13"/>
        <v>216.51024577796662</v>
      </c>
      <c r="N99" s="26">
        <f t="shared" ca="1" si="14"/>
        <v>0.99615846662675578</v>
      </c>
      <c r="O99" s="27">
        <f t="shared" ca="1" si="15"/>
        <v>5.2990780589290791E-2</v>
      </c>
      <c r="P99" s="7"/>
      <c r="Q99" s="28">
        <f t="shared" ca="1" si="16"/>
        <v>0.99633901961668014</v>
      </c>
      <c r="R99" s="27">
        <f t="shared" ca="1" si="20"/>
        <v>259.02678623951556</v>
      </c>
      <c r="S99" s="7"/>
      <c r="T99" s="28">
        <f t="shared" si="17"/>
        <v>258.93900000000014</v>
      </c>
      <c r="U99" s="27">
        <f t="shared" si="18"/>
        <v>4.5193381118215985</v>
      </c>
      <c r="V99" s="7"/>
      <c r="W99" s="28">
        <f t="shared" ca="1" si="19"/>
        <v>8.7786239515423858E-2</v>
      </c>
      <c r="X99" s="27"/>
      <c r="Y99" s="7"/>
      <c r="Z99" s="46"/>
    </row>
    <row r="100" spans="1:26" s="26" customFormat="1" x14ac:dyDescent="0.25">
      <c r="A100" s="26">
        <v>19</v>
      </c>
      <c r="B100" s="26">
        <v>-634</v>
      </c>
      <c r="C100" s="26">
        <v>11178</v>
      </c>
      <c r="D100" s="26">
        <v>13540</v>
      </c>
      <c r="E100" s="26">
        <v>15236</v>
      </c>
      <c r="F100" s="26">
        <v>12917</v>
      </c>
      <c r="G100" s="27"/>
      <c r="H100" s="7"/>
      <c r="I100" s="28">
        <f t="shared" si="11"/>
        <v>-4058</v>
      </c>
      <c r="J100" s="27">
        <f t="shared" si="11"/>
        <v>623</v>
      </c>
      <c r="K100" s="7"/>
      <c r="L100" s="28">
        <f t="shared" ca="1" si="12"/>
        <v>-4039.2191035202509</v>
      </c>
      <c r="M100" s="26">
        <f t="shared" ca="1" si="13"/>
        <v>619.51024577796659</v>
      </c>
      <c r="N100" s="26">
        <f t="shared" ca="1" si="14"/>
        <v>0.98518277461268955</v>
      </c>
      <c r="O100" s="27">
        <f t="shared" ca="1" si="15"/>
        <v>0.15162484061148596</v>
      </c>
      <c r="P100" s="7"/>
      <c r="Q100" s="28">
        <f t="shared" ca="1" si="16"/>
        <v>0.98568921458727765</v>
      </c>
      <c r="R100" s="27">
        <f t="shared" ca="1" si="20"/>
        <v>253.32617577154451</v>
      </c>
      <c r="S100" s="7"/>
      <c r="T100" s="28">
        <f t="shared" si="17"/>
        <v>253.23300000000015</v>
      </c>
      <c r="U100" s="27">
        <f t="shared" si="18"/>
        <v>4.4197496247028027</v>
      </c>
      <c r="V100" s="7"/>
      <c r="W100" s="28">
        <f t="shared" ca="1" si="19"/>
        <v>9.3175771544366626E-2</v>
      </c>
      <c r="X100" s="27"/>
      <c r="Y100" s="7"/>
      <c r="Z100" s="46"/>
    </row>
    <row r="101" spans="1:26" s="26" customFormat="1" x14ac:dyDescent="0.25">
      <c r="A101" s="26">
        <v>20</v>
      </c>
      <c r="B101" s="26">
        <v>-610</v>
      </c>
      <c r="C101" s="26">
        <v>11209</v>
      </c>
      <c r="D101" s="26">
        <v>13716</v>
      </c>
      <c r="E101" s="26">
        <v>15188</v>
      </c>
      <c r="F101" s="26">
        <v>12717</v>
      </c>
      <c r="G101" s="27"/>
      <c r="H101" s="7"/>
      <c r="I101" s="28">
        <f t="shared" si="11"/>
        <v>-3979</v>
      </c>
      <c r="J101" s="27">
        <f t="shared" si="11"/>
        <v>999</v>
      </c>
      <c r="K101" s="7"/>
      <c r="L101" s="28">
        <f t="shared" ca="1" si="12"/>
        <v>-3960.2191035202509</v>
      </c>
      <c r="M101" s="26">
        <f t="shared" ca="1" si="13"/>
        <v>995.51024577796659</v>
      </c>
      <c r="N101" s="26">
        <f t="shared" ca="1" si="14"/>
        <v>0.96591433752132883</v>
      </c>
      <c r="O101" s="27">
        <f t="shared" ca="1" si="15"/>
        <v>0.24365066336172264</v>
      </c>
      <c r="P101" s="7"/>
      <c r="Q101" s="28">
        <f t="shared" ca="1" si="16"/>
        <v>0.96672478156606567</v>
      </c>
      <c r="R101" s="27">
        <f t="shared" ca="1" si="20"/>
        <v>247.92517126882422</v>
      </c>
      <c r="S101" s="7"/>
      <c r="T101" s="28">
        <f t="shared" si="17"/>
        <v>247.74300000000014</v>
      </c>
      <c r="U101" s="27">
        <f t="shared" si="18"/>
        <v>4.3239310487683147</v>
      </c>
      <c r="V101" s="7"/>
      <c r="W101" s="28">
        <f t="shared" ca="1" si="19"/>
        <v>0.18217126882407797</v>
      </c>
      <c r="X101" s="27"/>
      <c r="Y101" s="7"/>
      <c r="Z101" s="46"/>
    </row>
    <row r="102" spans="1:26" s="26" customFormat="1" x14ac:dyDescent="0.25">
      <c r="A102" s="26">
        <v>21</v>
      </c>
      <c r="B102" s="26">
        <v>-617</v>
      </c>
      <c r="C102" s="26">
        <v>11271</v>
      </c>
      <c r="D102" s="26">
        <v>13913</v>
      </c>
      <c r="E102" s="26">
        <v>15137</v>
      </c>
      <c r="F102" s="26">
        <v>12538</v>
      </c>
      <c r="G102" s="27"/>
      <c r="H102" s="7"/>
      <c r="I102" s="28">
        <f t="shared" si="11"/>
        <v>-3866</v>
      </c>
      <c r="J102" s="27">
        <f t="shared" si="11"/>
        <v>1375</v>
      </c>
      <c r="K102" s="7"/>
      <c r="L102" s="28">
        <f t="shared" ca="1" si="12"/>
        <v>-3847.2191035202509</v>
      </c>
      <c r="M102" s="26">
        <f t="shared" ca="1" si="13"/>
        <v>1371.5102457779667</v>
      </c>
      <c r="N102" s="26">
        <f t="shared" ca="1" si="14"/>
        <v>0.93835315535267361</v>
      </c>
      <c r="O102" s="27">
        <f t="shared" ca="1" si="15"/>
        <v>0.33567648611195938</v>
      </c>
      <c r="P102" s="7"/>
      <c r="Q102" s="28">
        <f t="shared" ca="1" si="16"/>
        <v>0.93946755818749239</v>
      </c>
      <c r="R102" s="27">
        <f t="shared" ca="1" si="20"/>
        <v>242.40915755352682</v>
      </c>
      <c r="S102" s="7"/>
      <c r="T102" s="28">
        <f t="shared" si="17"/>
        <v>242.19000000000014</v>
      </c>
      <c r="U102" s="27">
        <f t="shared" si="18"/>
        <v>4.2270129154050693</v>
      </c>
      <c r="V102" s="7"/>
      <c r="W102" s="28">
        <f t="shared" ca="1" si="19"/>
        <v>0.21915755352668498</v>
      </c>
      <c r="X102" s="27"/>
      <c r="Y102" s="7"/>
      <c r="Z102" s="46"/>
    </row>
    <row r="103" spans="1:26" s="26" customFormat="1" x14ac:dyDescent="0.25">
      <c r="A103" s="26">
        <v>22</v>
      </c>
      <c r="B103" s="26">
        <v>-613</v>
      </c>
      <c r="C103" s="26">
        <v>11355</v>
      </c>
      <c r="D103" s="26">
        <v>14101</v>
      </c>
      <c r="E103" s="26">
        <v>15071</v>
      </c>
      <c r="F103" s="26">
        <v>12362</v>
      </c>
      <c r="G103" s="27"/>
      <c r="H103" s="7"/>
      <c r="I103" s="28">
        <f t="shared" si="11"/>
        <v>-3716</v>
      </c>
      <c r="J103" s="27">
        <f t="shared" si="11"/>
        <v>1739</v>
      </c>
      <c r="K103" s="7"/>
      <c r="L103" s="28">
        <f t="shared" ca="1" si="12"/>
        <v>-3697.2191035202509</v>
      </c>
      <c r="M103" s="26">
        <f t="shared" ca="1" si="13"/>
        <v>1735.5102457779667</v>
      </c>
      <c r="N103" s="26">
        <f t="shared" ca="1" si="14"/>
        <v>0.90176751530578614</v>
      </c>
      <c r="O103" s="27">
        <f t="shared" ca="1" si="15"/>
        <v>0.42476531451910338</v>
      </c>
      <c r="P103" s="7"/>
      <c r="Q103" s="28">
        <f t="shared" ca="1" si="16"/>
        <v>0.90317612204000952</v>
      </c>
      <c r="R103" s="27">
        <f t="shared" ca="1" si="20"/>
        <v>236.88353806725536</v>
      </c>
      <c r="S103" s="7"/>
      <c r="T103" s="28">
        <f t="shared" si="17"/>
        <v>236.67300000000014</v>
      </c>
      <c r="U103" s="27">
        <f t="shared" si="18"/>
        <v>4.130723100572542</v>
      </c>
      <c r="V103" s="7"/>
      <c r="W103" s="28">
        <f t="shared" ca="1" si="19"/>
        <v>0.2105380672552144</v>
      </c>
      <c r="X103" s="27"/>
      <c r="Y103" s="7"/>
      <c r="Z103" s="46"/>
    </row>
    <row r="104" spans="1:26" s="26" customFormat="1" x14ac:dyDescent="0.25">
      <c r="A104" s="26">
        <v>23</v>
      </c>
      <c r="B104" s="26">
        <v>-646</v>
      </c>
      <c r="C104" s="26">
        <v>11453</v>
      </c>
      <c r="D104" s="26">
        <v>14277</v>
      </c>
      <c r="E104" s="26">
        <v>14969</v>
      </c>
      <c r="F104" s="26">
        <v>12171</v>
      </c>
      <c r="G104" s="27"/>
      <c r="H104" s="7"/>
      <c r="I104" s="28">
        <f t="shared" si="11"/>
        <v>-3516</v>
      </c>
      <c r="J104" s="27">
        <f t="shared" si="11"/>
        <v>2106</v>
      </c>
      <c r="K104" s="7"/>
      <c r="L104" s="28">
        <f t="shared" ca="1" si="12"/>
        <v>-3497.2191035202509</v>
      </c>
      <c r="M104" s="26">
        <f t="shared" ca="1" si="13"/>
        <v>2102.5102457779667</v>
      </c>
      <c r="N104" s="26">
        <f t="shared" ca="1" si="14"/>
        <v>0.85298666190993611</v>
      </c>
      <c r="O104" s="27">
        <f t="shared" ca="1" si="15"/>
        <v>0.51458839151202063</v>
      </c>
      <c r="P104" s="7"/>
      <c r="Q104" s="28">
        <f t="shared" ca="1" si="16"/>
        <v>0.85469183235905766</v>
      </c>
      <c r="R104" s="27">
        <f t="shared" ca="1" si="20"/>
        <v>231.02013682236998</v>
      </c>
      <c r="S104" s="7"/>
      <c r="T104" s="28">
        <f t="shared" si="17"/>
        <v>230.85900000000015</v>
      </c>
      <c r="U104" s="27">
        <f t="shared" si="18"/>
        <v>4.0292496578615919</v>
      </c>
      <c r="V104" s="7"/>
      <c r="W104" s="28">
        <f t="shared" ca="1" si="19"/>
        <v>0.1611368223698264</v>
      </c>
      <c r="X104" s="27"/>
      <c r="Y104" s="7"/>
      <c r="Z104" s="46"/>
    </row>
    <row r="105" spans="1:26" s="26" customFormat="1" x14ac:dyDescent="0.25">
      <c r="A105" s="26">
        <v>24</v>
      </c>
      <c r="B105" s="26">
        <v>-625</v>
      </c>
      <c r="C105" s="26">
        <v>11568</v>
      </c>
      <c r="D105" s="26">
        <v>14451</v>
      </c>
      <c r="E105" s="26">
        <v>14853</v>
      </c>
      <c r="F105" s="26">
        <v>12012</v>
      </c>
      <c r="G105" s="27"/>
      <c r="H105" s="7"/>
      <c r="I105" s="28">
        <f t="shared" si="11"/>
        <v>-3285</v>
      </c>
      <c r="J105" s="27">
        <f t="shared" si="11"/>
        <v>2439</v>
      </c>
      <c r="K105" s="7"/>
      <c r="L105" s="28">
        <f t="shared" ca="1" si="12"/>
        <v>-3266.2191035202509</v>
      </c>
      <c r="M105" s="26">
        <f t="shared" ca="1" si="13"/>
        <v>2435.5102457779667</v>
      </c>
      <c r="N105" s="26">
        <f t="shared" ca="1" si="14"/>
        <v>0.79664477623772945</v>
      </c>
      <c r="O105" s="27">
        <f t="shared" ca="1" si="15"/>
        <v>0.5960899845328419</v>
      </c>
      <c r="P105" s="7"/>
      <c r="Q105" s="28">
        <f t="shared" ca="1" si="16"/>
        <v>0.7986189698736037</v>
      </c>
      <c r="R105" s="27">
        <f t="shared" ca="1" si="20"/>
        <v>225.33352592309757</v>
      </c>
      <c r="S105" s="7"/>
      <c r="T105" s="28">
        <f t="shared" si="17"/>
        <v>225.23400000000015</v>
      </c>
      <c r="U105" s="27">
        <f t="shared" si="18"/>
        <v>3.9310748874369108</v>
      </c>
      <c r="V105" s="7"/>
      <c r="W105" s="28">
        <f t="shared" ca="1" si="19"/>
        <v>9.9525923097417035E-2</v>
      </c>
      <c r="X105" s="27"/>
      <c r="Y105" s="7"/>
      <c r="Z105" s="46"/>
    </row>
    <row r="106" spans="1:26" s="26" customFormat="1" x14ac:dyDescent="0.25">
      <c r="A106" s="26">
        <v>25</v>
      </c>
      <c r="B106" s="26">
        <v>-627</v>
      </c>
      <c r="C106" s="26">
        <v>11696</v>
      </c>
      <c r="D106" s="26">
        <v>14597</v>
      </c>
      <c r="E106" s="26">
        <v>14723</v>
      </c>
      <c r="F106" s="26">
        <v>11850</v>
      </c>
      <c r="G106" s="27"/>
      <c r="H106" s="7"/>
      <c r="I106" s="28">
        <f t="shared" si="11"/>
        <v>-3027</v>
      </c>
      <c r="J106" s="27">
        <f t="shared" si="11"/>
        <v>2747</v>
      </c>
      <c r="K106" s="7"/>
      <c r="L106" s="28">
        <f t="shared" ca="1" si="12"/>
        <v>-3008.2191035202509</v>
      </c>
      <c r="M106" s="26">
        <f t="shared" ca="1" si="13"/>
        <v>2743.5102457779667</v>
      </c>
      <c r="N106" s="26">
        <f t="shared" ca="1" si="14"/>
        <v>0.73371747535708298</v>
      </c>
      <c r="O106" s="27">
        <f t="shared" ca="1" si="15"/>
        <v>0.6714728393388868</v>
      </c>
      <c r="P106" s="7"/>
      <c r="Q106" s="28">
        <f t="shared" ca="1" si="16"/>
        <v>0.73594043619011351</v>
      </c>
      <c r="R106" s="27">
        <f t="shared" ca="1" si="20"/>
        <v>219.69386397204221</v>
      </c>
      <c r="S106" s="7"/>
      <c r="T106" s="28">
        <f t="shared" si="17"/>
        <v>219.59100000000015</v>
      </c>
      <c r="U106" s="27">
        <f t="shared" si="18"/>
        <v>3.8325859577468711</v>
      </c>
      <c r="V106" s="7"/>
      <c r="W106" s="28">
        <f t="shared" ca="1" si="19"/>
        <v>0.10286397204205855</v>
      </c>
      <c r="X106" s="27"/>
      <c r="Y106" s="7"/>
      <c r="Z106" s="46"/>
    </row>
    <row r="107" spans="1:26" s="26" customFormat="1" x14ac:dyDescent="0.25">
      <c r="A107" s="26">
        <v>26</v>
      </c>
      <c r="B107" s="26">
        <v>-627</v>
      </c>
      <c r="C107" s="26">
        <v>11841</v>
      </c>
      <c r="D107" s="26">
        <v>14743</v>
      </c>
      <c r="E107" s="26">
        <v>14585</v>
      </c>
      <c r="F107" s="26">
        <v>11709</v>
      </c>
      <c r="G107" s="27"/>
      <c r="H107" s="7"/>
      <c r="I107" s="28">
        <f t="shared" si="11"/>
        <v>-2744</v>
      </c>
      <c r="J107" s="27">
        <f t="shared" si="11"/>
        <v>3034</v>
      </c>
      <c r="K107" s="7"/>
      <c r="L107" s="28">
        <f t="shared" ca="1" si="12"/>
        <v>-2725.2191035202509</v>
      </c>
      <c r="M107" s="26">
        <f t="shared" ca="1" si="13"/>
        <v>3030.5102457779667</v>
      </c>
      <c r="N107" s="26">
        <f t="shared" ca="1" si="14"/>
        <v>0.66469256780195518</v>
      </c>
      <c r="O107" s="27">
        <f t="shared" ca="1" si="15"/>
        <v>0.74171595404451962</v>
      </c>
      <c r="P107" s="7"/>
      <c r="Q107" s="28">
        <f t="shared" ca="1" si="16"/>
        <v>0.66714727771118254</v>
      </c>
      <c r="R107" s="27">
        <f t="shared" ca="1" si="20"/>
        <v>214.04148327973212</v>
      </c>
      <c r="S107" s="7"/>
      <c r="T107" s="28">
        <f t="shared" si="17"/>
        <v>213.94800000000015</v>
      </c>
      <c r="U107" s="27">
        <f t="shared" si="18"/>
        <v>3.7340970280568304</v>
      </c>
      <c r="V107" s="7"/>
      <c r="W107" s="28">
        <f t="shared" ca="1" si="19"/>
        <v>9.3483279731970015E-2</v>
      </c>
      <c r="X107" s="27"/>
      <c r="Y107" s="7"/>
      <c r="Z107" s="46"/>
    </row>
    <row r="108" spans="1:26" s="26" customFormat="1" x14ac:dyDescent="0.25">
      <c r="A108" s="26">
        <v>27</v>
      </c>
      <c r="B108" s="26">
        <v>-636</v>
      </c>
      <c r="C108" s="26">
        <v>11996</v>
      </c>
      <c r="D108" s="26">
        <v>14874</v>
      </c>
      <c r="E108" s="26">
        <v>14424</v>
      </c>
      <c r="F108" s="26">
        <v>11581</v>
      </c>
      <c r="G108" s="27"/>
      <c r="H108" s="7"/>
      <c r="I108" s="28">
        <f t="shared" si="11"/>
        <v>-2428</v>
      </c>
      <c r="J108" s="27">
        <f t="shared" si="11"/>
        <v>3293</v>
      </c>
      <c r="K108" s="7"/>
      <c r="L108" s="28">
        <f t="shared" ca="1" si="12"/>
        <v>-2409.2191035202509</v>
      </c>
      <c r="M108" s="26">
        <f t="shared" ca="1" si="13"/>
        <v>3289.5102457779667</v>
      </c>
      <c r="N108" s="26">
        <f t="shared" ca="1" si="14"/>
        <v>0.58761881943651229</v>
      </c>
      <c r="O108" s="27">
        <f t="shared" ca="1" si="15"/>
        <v>0.80510608194960287</v>
      </c>
      <c r="P108" s="7"/>
      <c r="Q108" s="28">
        <f t="shared" ca="1" si="16"/>
        <v>0.59028258803791234</v>
      </c>
      <c r="R108" s="27">
        <f t="shared" ca="1" si="20"/>
        <v>208.31911075922812</v>
      </c>
      <c r="S108" s="7"/>
      <c r="T108" s="28">
        <f t="shared" si="17"/>
        <v>208.22400000000016</v>
      </c>
      <c r="U108" s="27">
        <f t="shared" si="18"/>
        <v>3.6341943816726756</v>
      </c>
      <c r="V108" s="7"/>
      <c r="W108" s="28">
        <f t="shared" ca="1" si="19"/>
        <v>9.5110759227964081E-2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-605</v>
      </c>
      <c r="C109" s="26">
        <v>12164</v>
      </c>
      <c r="D109" s="26">
        <v>14976</v>
      </c>
      <c r="E109" s="26">
        <v>14262</v>
      </c>
      <c r="F109" s="26">
        <v>11469</v>
      </c>
      <c r="G109" s="27"/>
      <c r="H109" s="7"/>
      <c r="I109" s="28">
        <f t="shared" si="11"/>
        <v>-2098</v>
      </c>
      <c r="J109" s="27">
        <f t="shared" si="11"/>
        <v>3507</v>
      </c>
      <c r="K109" s="7"/>
      <c r="L109" s="28">
        <f t="shared" ca="1" si="12"/>
        <v>-2079.2191035202509</v>
      </c>
      <c r="M109" s="26">
        <f t="shared" ca="1" si="13"/>
        <v>3503.5102457779667</v>
      </c>
      <c r="N109" s="26">
        <f t="shared" ca="1" si="14"/>
        <v>0.50713041133335979</v>
      </c>
      <c r="O109" s="27">
        <f t="shared" ca="1" si="15"/>
        <v>0.85748248106808866</v>
      </c>
      <c r="P109" s="7"/>
      <c r="Q109" s="28">
        <f t="shared" ca="1" si="16"/>
        <v>0.50996682392478632</v>
      </c>
      <c r="R109" s="27">
        <f t="shared" ca="1" si="20"/>
        <v>202.81225689856501</v>
      </c>
      <c r="S109" s="7"/>
      <c r="T109" s="28">
        <f t="shared" si="17"/>
        <v>202.77900000000017</v>
      </c>
      <c r="U109" s="27">
        <f t="shared" si="18"/>
        <v>3.5391612039015841</v>
      </c>
      <c r="V109" s="7"/>
      <c r="W109" s="28">
        <f t="shared" ca="1" si="19"/>
        <v>3.3256898564843596E-2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-606</v>
      </c>
      <c r="C110" s="26">
        <v>12341</v>
      </c>
      <c r="D110" s="26">
        <v>15081</v>
      </c>
      <c r="E110" s="26">
        <v>14094</v>
      </c>
      <c r="F110" s="26">
        <v>11382</v>
      </c>
      <c r="G110" s="27"/>
      <c r="H110" s="7"/>
      <c r="I110" s="28">
        <f t="shared" si="11"/>
        <v>-1753</v>
      </c>
      <c r="J110" s="27">
        <f t="shared" si="11"/>
        <v>3699</v>
      </c>
      <c r="K110" s="7"/>
      <c r="L110" s="28">
        <f t="shared" ca="1" si="12"/>
        <v>-1734.2191035202509</v>
      </c>
      <c r="M110" s="26">
        <f t="shared" ca="1" si="13"/>
        <v>3695.5102457779667</v>
      </c>
      <c r="N110" s="26">
        <f t="shared" ca="1" si="14"/>
        <v>0.42298343922551862</v>
      </c>
      <c r="O110" s="27">
        <f t="shared" ca="1" si="15"/>
        <v>0.90447439055757117</v>
      </c>
      <c r="P110" s="7"/>
      <c r="Q110" s="28">
        <f t="shared" ca="1" si="16"/>
        <v>0.42597468220240287</v>
      </c>
      <c r="R110" s="27">
        <f t="shared" ca="1" si="20"/>
        <v>197.28995933310682</v>
      </c>
      <c r="S110" s="7"/>
      <c r="T110" s="28">
        <f t="shared" si="17"/>
        <v>197.32500000000016</v>
      </c>
      <c r="U110" s="27">
        <f t="shared" si="18"/>
        <v>3.4439709464978137</v>
      </c>
      <c r="V110" s="7"/>
      <c r="W110" s="28">
        <f t="shared" ca="1" si="19"/>
        <v>-3.5040666893337402E-2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-623</v>
      </c>
      <c r="C111" s="26">
        <v>12522</v>
      </c>
      <c r="D111" s="26">
        <v>15148</v>
      </c>
      <c r="E111" s="26">
        <v>13901</v>
      </c>
      <c r="F111" s="26">
        <v>11298</v>
      </c>
      <c r="G111" s="27"/>
      <c r="H111" s="7"/>
      <c r="I111" s="28">
        <f t="shared" si="11"/>
        <v>-1379</v>
      </c>
      <c r="J111" s="27">
        <f t="shared" si="11"/>
        <v>3850</v>
      </c>
      <c r="K111" s="7"/>
      <c r="L111" s="28">
        <f t="shared" ca="1" si="12"/>
        <v>-1360.2191035202509</v>
      </c>
      <c r="M111" s="26">
        <f t="shared" ca="1" si="13"/>
        <v>3846.5102457779667</v>
      </c>
      <c r="N111" s="26">
        <f t="shared" ca="1" si="14"/>
        <v>0.33176324337527918</v>
      </c>
      <c r="O111" s="27">
        <f t="shared" ca="1" si="15"/>
        <v>0.94143156937482053</v>
      </c>
      <c r="P111" s="7"/>
      <c r="Q111" s="28">
        <f t="shared" ca="1" si="16"/>
        <v>0.33487611726407801</v>
      </c>
      <c r="R111" s="27">
        <f t="shared" ca="1" si="20"/>
        <v>191.65217598124036</v>
      </c>
      <c r="S111" s="7"/>
      <c r="T111" s="28">
        <f t="shared" si="17"/>
        <v>191.71800000000016</v>
      </c>
      <c r="U111" s="27">
        <f t="shared" si="18"/>
        <v>3.3461103353384916</v>
      </c>
      <c r="V111" s="7"/>
      <c r="W111" s="28">
        <f t="shared" ca="1" si="19"/>
        <v>-6.5824018759798264E-2</v>
      </c>
      <c r="X111" s="27"/>
      <c r="Y111" s="7"/>
      <c r="Z111" s="46"/>
    </row>
    <row r="112" spans="1:26" s="26" customFormat="1" x14ac:dyDescent="0.25">
      <c r="A112" s="26">
        <v>31</v>
      </c>
      <c r="B112" s="26">
        <v>-633</v>
      </c>
      <c r="C112" s="26">
        <v>12714</v>
      </c>
      <c r="D112" s="26">
        <v>15202</v>
      </c>
      <c r="E112" s="26">
        <v>13705</v>
      </c>
      <c r="F112" s="26">
        <v>11239</v>
      </c>
      <c r="G112" s="27"/>
      <c r="H112" s="7"/>
      <c r="I112" s="28">
        <f t="shared" si="11"/>
        <v>-991</v>
      </c>
      <c r="J112" s="27">
        <f t="shared" si="11"/>
        <v>3963</v>
      </c>
      <c r="K112" s="7"/>
      <c r="L112" s="28">
        <f t="shared" ca="1" si="12"/>
        <v>-972.21910352025088</v>
      </c>
      <c r="M112" s="26">
        <f t="shared" ca="1" si="13"/>
        <v>3959.5102457779667</v>
      </c>
      <c r="N112" s="26">
        <f t="shared" ca="1" si="14"/>
        <v>0.23712838778733022</v>
      </c>
      <c r="O112" s="27">
        <f t="shared" ca="1" si="15"/>
        <v>0.96908826610560972</v>
      </c>
      <c r="P112" s="7"/>
      <c r="Q112" s="28">
        <f t="shared" ca="1" si="16"/>
        <v>0.24033213949482821</v>
      </c>
      <c r="R112" s="27">
        <f t="shared" ca="1" si="20"/>
        <v>185.99946644871159</v>
      </c>
      <c r="S112" s="7"/>
      <c r="T112" s="28">
        <f t="shared" si="17"/>
        <v>186.02100000000016</v>
      </c>
      <c r="U112" s="27">
        <f t="shared" si="18"/>
        <v>3.2466789278523747</v>
      </c>
      <c r="V112" s="7"/>
      <c r="W112" s="28">
        <f t="shared" ca="1" si="19"/>
        <v>-2.1533551288570152E-2</v>
      </c>
      <c r="X112" s="27"/>
      <c r="Y112" s="7"/>
      <c r="Z112" s="46"/>
    </row>
    <row r="113" spans="1:26" s="26" customFormat="1" x14ac:dyDescent="0.25">
      <c r="A113" s="26">
        <v>32</v>
      </c>
      <c r="B113" s="26">
        <v>-643</v>
      </c>
      <c r="C113" s="26">
        <v>12913</v>
      </c>
      <c r="D113" s="26">
        <v>15245</v>
      </c>
      <c r="E113" s="26">
        <v>13503</v>
      </c>
      <c r="F113" s="26">
        <v>11198</v>
      </c>
      <c r="G113" s="27"/>
      <c r="H113" s="7"/>
      <c r="I113" s="28">
        <f t="shared" si="11"/>
        <v>-590</v>
      </c>
      <c r="J113" s="27">
        <f t="shared" si="11"/>
        <v>4047</v>
      </c>
      <c r="K113" s="7"/>
      <c r="L113" s="28">
        <f t="shared" ca="1" si="12"/>
        <v>-571.21910352025088</v>
      </c>
      <c r="M113" s="26">
        <f t="shared" ca="1" si="13"/>
        <v>4043.5102457779667</v>
      </c>
      <c r="N113" s="26">
        <f t="shared" ca="1" si="14"/>
        <v>0.13932277672865104</v>
      </c>
      <c r="O113" s="27">
        <f t="shared" ca="1" si="15"/>
        <v>0.98964722650725834</v>
      </c>
      <c r="P113" s="7"/>
      <c r="Q113" s="28">
        <f t="shared" ca="1" si="16"/>
        <v>0.14259393370488194</v>
      </c>
      <c r="R113" s="27">
        <f t="shared" ca="1" si="20"/>
        <v>180.27029126352579</v>
      </c>
      <c r="S113" s="7"/>
      <c r="T113" s="28">
        <f t="shared" si="17"/>
        <v>180.23400000000015</v>
      </c>
      <c r="U113" s="27">
        <f t="shared" si="18"/>
        <v>3.145676724039463</v>
      </c>
      <c r="V113" s="7"/>
      <c r="W113" s="28">
        <f t="shared" ca="1" si="19"/>
        <v>3.6291263525640716E-2</v>
      </c>
      <c r="X113" s="27"/>
      <c r="Y113" s="7"/>
      <c r="Z113" s="46"/>
    </row>
    <row r="114" spans="1:26" s="26" customFormat="1" x14ac:dyDescent="0.25">
      <c r="A114" s="26">
        <v>33</v>
      </c>
      <c r="B114" s="26">
        <v>-620</v>
      </c>
      <c r="C114" s="26">
        <v>13109</v>
      </c>
      <c r="D114" s="26">
        <v>15261</v>
      </c>
      <c r="E114" s="26">
        <v>13303</v>
      </c>
      <c r="F114" s="26">
        <v>11174</v>
      </c>
      <c r="G114" s="27"/>
      <c r="H114" s="7"/>
      <c r="I114" s="28">
        <f t="shared" si="11"/>
        <v>-194</v>
      </c>
      <c r="J114" s="27">
        <f t="shared" si="11"/>
        <v>4087</v>
      </c>
      <c r="K114" s="7"/>
      <c r="L114" s="28">
        <f t="shared" ca="1" si="12"/>
        <v>-175.21910352025088</v>
      </c>
      <c r="M114" s="26">
        <f t="shared" ca="1" si="13"/>
        <v>4083.5102457779667</v>
      </c>
      <c r="N114" s="26">
        <f t="shared" ca="1" si="14"/>
        <v>4.2736687004868087E-2</v>
      </c>
      <c r="O114" s="27">
        <f t="shared" ca="1" si="15"/>
        <v>0.99943720765090061</v>
      </c>
      <c r="P114" s="7"/>
      <c r="Q114" s="28">
        <f t="shared" ca="1" si="16"/>
        <v>4.6039668652528287E-2</v>
      </c>
      <c r="R114" s="27">
        <f t="shared" ca="1" si="20"/>
        <v>174.70872155533129</v>
      </c>
      <c r="S114" s="7"/>
      <c r="T114" s="28">
        <f t="shared" si="17"/>
        <v>174.65400000000014</v>
      </c>
      <c r="U114" s="27">
        <f t="shared" si="18"/>
        <v>3.0482873517781783</v>
      </c>
      <c r="V114" s="7"/>
      <c r="W114" s="28">
        <f t="shared" ca="1" si="19"/>
        <v>5.4721555331155969E-2</v>
      </c>
      <c r="X114" s="27"/>
      <c r="Y114" s="7"/>
      <c r="Z114" s="46"/>
    </row>
    <row r="115" spans="1:26" s="26" customFormat="1" x14ac:dyDescent="0.25">
      <c r="A115" s="26">
        <v>34</v>
      </c>
      <c r="B115" s="26">
        <v>-629</v>
      </c>
      <c r="C115" s="26">
        <v>13317</v>
      </c>
      <c r="D115" s="26">
        <v>15267</v>
      </c>
      <c r="E115" s="26">
        <v>13105</v>
      </c>
      <c r="F115" s="26">
        <v>11185</v>
      </c>
      <c r="G115" s="27"/>
      <c r="H115" s="7"/>
      <c r="I115" s="28">
        <f t="shared" si="11"/>
        <v>212</v>
      </c>
      <c r="J115" s="27">
        <f t="shared" si="11"/>
        <v>4082</v>
      </c>
      <c r="K115" s="7"/>
      <c r="L115" s="28">
        <f t="shared" ca="1" si="12"/>
        <v>230.78089647974912</v>
      </c>
      <c r="M115" s="26">
        <f t="shared" ca="1" si="13"/>
        <v>4078.5102457779667</v>
      </c>
      <c r="N115" s="26">
        <f t="shared" ca="1" si="14"/>
        <v>-5.628844538870735E-2</v>
      </c>
      <c r="O115" s="27">
        <f t="shared" ca="1" si="15"/>
        <v>0.99821346000794531</v>
      </c>
      <c r="P115" s="7"/>
      <c r="Q115" s="28">
        <f t="shared" ca="1" si="16"/>
        <v>-5.2990048444697506E-2</v>
      </c>
      <c r="R115" s="27">
        <f t="shared" ca="1" si="20"/>
        <v>169.03253424779632</v>
      </c>
      <c r="S115" s="7"/>
      <c r="T115" s="28">
        <f t="shared" si="17"/>
        <v>168.99300000000014</v>
      </c>
      <c r="U115" s="27">
        <f t="shared" si="18"/>
        <v>2.94948426282278</v>
      </c>
      <c r="V115" s="7"/>
      <c r="W115" s="28">
        <f t="shared" ca="1" si="19"/>
        <v>3.9534247796183308E-2</v>
      </c>
      <c r="X115" s="27"/>
      <c r="Y115" s="7"/>
      <c r="Z115" s="46"/>
    </row>
    <row r="116" spans="1:26" s="26" customFormat="1" x14ac:dyDescent="0.25">
      <c r="A116" s="26">
        <v>35</v>
      </c>
      <c r="B116" s="26">
        <v>-618</v>
      </c>
      <c r="C116" s="26">
        <v>13507</v>
      </c>
      <c r="D116" s="26">
        <v>15241</v>
      </c>
      <c r="E116" s="26">
        <v>12902</v>
      </c>
      <c r="F116" s="26">
        <v>11197</v>
      </c>
      <c r="G116" s="27"/>
      <c r="H116" s="7"/>
      <c r="I116" s="28">
        <f t="shared" si="11"/>
        <v>605</v>
      </c>
      <c r="J116" s="27">
        <f t="shared" si="11"/>
        <v>4044</v>
      </c>
      <c r="K116" s="7"/>
      <c r="L116" s="28">
        <f t="shared" ca="1" si="12"/>
        <v>623.78089647974912</v>
      </c>
      <c r="M116" s="26">
        <f t="shared" ca="1" si="13"/>
        <v>4040.5102457779667</v>
      </c>
      <c r="N116" s="26">
        <f t="shared" ca="1" si="14"/>
        <v>-0.15214282231155254</v>
      </c>
      <c r="O116" s="27">
        <f t="shared" ca="1" si="15"/>
        <v>0.98891297792148525</v>
      </c>
      <c r="P116" s="7"/>
      <c r="Q116" s="28">
        <f t="shared" ca="1" si="16"/>
        <v>-0.14887568320032901</v>
      </c>
      <c r="R116" s="27">
        <f t="shared" ca="1" si="20"/>
        <v>163.50993229612868</v>
      </c>
      <c r="S116" s="7"/>
      <c r="T116" s="28">
        <f t="shared" si="17"/>
        <v>163.43100000000013</v>
      </c>
      <c r="U116" s="27">
        <f t="shared" si="18"/>
        <v>2.8524090498268548</v>
      </c>
      <c r="V116" s="7"/>
      <c r="W116" s="28">
        <f t="shared" ca="1" si="19"/>
        <v>7.8932296128556345E-2</v>
      </c>
      <c r="X116" s="27"/>
      <c r="Y116" s="7"/>
      <c r="Z116" s="46"/>
    </row>
    <row r="117" spans="1:26" s="26" customFormat="1" x14ac:dyDescent="0.25">
      <c r="A117" s="26">
        <v>36</v>
      </c>
      <c r="B117" s="26">
        <v>-619</v>
      </c>
      <c r="C117" s="26">
        <v>13706</v>
      </c>
      <c r="D117" s="26">
        <v>15203</v>
      </c>
      <c r="E117" s="26">
        <v>12710</v>
      </c>
      <c r="F117" s="26">
        <v>11238</v>
      </c>
      <c r="G117" s="27"/>
      <c r="H117" s="7"/>
      <c r="I117" s="28">
        <f t="shared" si="11"/>
        <v>996</v>
      </c>
      <c r="J117" s="27">
        <f t="shared" si="11"/>
        <v>3965</v>
      </c>
      <c r="K117" s="7"/>
      <c r="L117" s="28">
        <f t="shared" ca="1" si="12"/>
        <v>1014.7808964797491</v>
      </c>
      <c r="M117" s="26">
        <f t="shared" ca="1" si="13"/>
        <v>3961.5102457779667</v>
      </c>
      <c r="N117" s="26">
        <f t="shared" ca="1" si="14"/>
        <v>-0.24750939070043923</v>
      </c>
      <c r="O117" s="27">
        <f t="shared" ca="1" si="15"/>
        <v>0.96957776516279182</v>
      </c>
      <c r="P117" s="7"/>
      <c r="Q117" s="28">
        <f t="shared" ca="1" si="16"/>
        <v>-0.24430666761077816</v>
      </c>
      <c r="R117" s="27">
        <f t="shared" ca="1" si="20"/>
        <v>157.92867484797523</v>
      </c>
      <c r="S117" s="7"/>
      <c r="T117" s="28">
        <f t="shared" si="17"/>
        <v>157.86000000000013</v>
      </c>
      <c r="U117" s="27">
        <f t="shared" si="18"/>
        <v>2.7551767571982508</v>
      </c>
      <c r="V117" s="7"/>
      <c r="W117" s="28">
        <f t="shared" ca="1" si="19"/>
        <v>6.8674847975103148E-2</v>
      </c>
      <c r="X117" s="27"/>
      <c r="Y117" s="7"/>
      <c r="Z117" s="46"/>
    </row>
    <row r="118" spans="1:26" s="26" customFormat="1" x14ac:dyDescent="0.25">
      <c r="A118" s="26">
        <v>37</v>
      </c>
      <c r="B118" s="26">
        <v>-610</v>
      </c>
      <c r="C118" s="26">
        <v>13895</v>
      </c>
      <c r="D118" s="26">
        <v>15147</v>
      </c>
      <c r="E118" s="26">
        <v>12520</v>
      </c>
      <c r="F118" s="26">
        <v>11297</v>
      </c>
      <c r="G118" s="27"/>
      <c r="H118" s="7"/>
      <c r="I118" s="28">
        <f t="shared" si="11"/>
        <v>1375</v>
      </c>
      <c r="J118" s="27">
        <f t="shared" si="11"/>
        <v>3850</v>
      </c>
      <c r="K118" s="7"/>
      <c r="L118" s="28">
        <f t="shared" ca="1" si="12"/>
        <v>1393.7808964797491</v>
      </c>
      <c r="M118" s="26">
        <f t="shared" ca="1" si="13"/>
        <v>3846.5102457779667</v>
      </c>
      <c r="N118" s="26">
        <f t="shared" ca="1" si="14"/>
        <v>-0.33994910788557492</v>
      </c>
      <c r="O118" s="27">
        <f t="shared" ca="1" si="15"/>
        <v>0.94143156937482053</v>
      </c>
      <c r="P118" s="7"/>
      <c r="Q118" s="28">
        <f t="shared" ca="1" si="16"/>
        <v>-0.33683990168220646</v>
      </c>
      <c r="R118" s="27">
        <f t="shared" ca="1" si="20"/>
        <v>152.38424535735066</v>
      </c>
      <c r="S118" s="7"/>
      <c r="T118" s="28">
        <f t="shared" si="17"/>
        <v>152.37000000000012</v>
      </c>
      <c r="U118" s="27">
        <f t="shared" si="18"/>
        <v>2.6593581812637619</v>
      </c>
      <c r="V118" s="7"/>
      <c r="W118" s="28">
        <f t="shared" ca="1" si="19"/>
        <v>1.4245357350546328E-2</v>
      </c>
      <c r="X118" s="27"/>
      <c r="Y118" s="7"/>
      <c r="Z118" s="46"/>
    </row>
    <row r="119" spans="1:26" s="26" customFormat="1" x14ac:dyDescent="0.25">
      <c r="A119" s="26">
        <v>38</v>
      </c>
      <c r="B119" s="26">
        <v>-614</v>
      </c>
      <c r="C119" s="26">
        <v>14076</v>
      </c>
      <c r="D119" s="26">
        <v>15074</v>
      </c>
      <c r="E119" s="26">
        <v>12343</v>
      </c>
      <c r="F119" s="26">
        <v>11374</v>
      </c>
      <c r="G119" s="27"/>
      <c r="H119" s="7"/>
      <c r="I119" s="28">
        <f t="shared" si="11"/>
        <v>1733</v>
      </c>
      <c r="J119" s="27">
        <f t="shared" si="11"/>
        <v>3700</v>
      </c>
      <c r="K119" s="7"/>
      <c r="L119" s="28">
        <f t="shared" ca="1" si="12"/>
        <v>1751.7808964797491</v>
      </c>
      <c r="M119" s="26">
        <f t="shared" ca="1" si="13"/>
        <v>3696.5102457779667</v>
      </c>
      <c r="N119" s="26">
        <f t="shared" ca="1" si="14"/>
        <v>-0.4272668354641464</v>
      </c>
      <c r="O119" s="27">
        <f t="shared" ca="1" si="15"/>
        <v>0.90471914008616228</v>
      </c>
      <c r="P119" s="7"/>
      <c r="Q119" s="28">
        <f t="shared" ca="1" si="16"/>
        <v>-0.42427942622462478</v>
      </c>
      <c r="R119" s="27">
        <f t="shared" ca="1" si="20"/>
        <v>146.94640193170676</v>
      </c>
      <c r="S119" s="7"/>
      <c r="T119" s="28">
        <f t="shared" si="17"/>
        <v>146.84400000000011</v>
      </c>
      <c r="U119" s="27">
        <f t="shared" si="18"/>
        <v>2.5629112867985553</v>
      </c>
      <c r="V119" s="7"/>
      <c r="W119" s="28">
        <f t="shared" ca="1" si="19"/>
        <v>0.10240193170665179</v>
      </c>
      <c r="X119" s="27"/>
      <c r="Y119" s="7"/>
      <c r="Z119" s="46"/>
    </row>
    <row r="120" spans="1:26" s="26" customFormat="1" x14ac:dyDescent="0.25">
      <c r="A120" s="26">
        <v>39</v>
      </c>
      <c r="B120" s="26">
        <v>-640</v>
      </c>
      <c r="C120" s="26">
        <v>14259</v>
      </c>
      <c r="D120" s="26">
        <v>14979</v>
      </c>
      <c r="E120" s="26">
        <v>12161</v>
      </c>
      <c r="F120" s="26">
        <v>11472</v>
      </c>
      <c r="G120" s="27"/>
      <c r="H120" s="7"/>
      <c r="I120" s="28">
        <f t="shared" si="11"/>
        <v>2098</v>
      </c>
      <c r="J120" s="27">
        <f t="shared" si="11"/>
        <v>3507</v>
      </c>
      <c r="K120" s="7"/>
      <c r="L120" s="28">
        <f t="shared" ca="1" si="12"/>
        <v>2116.7808964797491</v>
      </c>
      <c r="M120" s="26">
        <f t="shared" ca="1" si="13"/>
        <v>3503.5102457779667</v>
      </c>
      <c r="N120" s="26">
        <f t="shared" ca="1" si="14"/>
        <v>-0.51629189291157263</v>
      </c>
      <c r="O120" s="27">
        <f t="shared" ca="1" si="15"/>
        <v>0.85748248106808866</v>
      </c>
      <c r="P120" s="7"/>
      <c r="Q120" s="28">
        <f t="shared" ca="1" si="16"/>
        <v>-0.51346106841312567</v>
      </c>
      <c r="R120" s="27">
        <f t="shared" ca="1" si="20"/>
        <v>141.15801986030874</v>
      </c>
      <c r="S120" s="7"/>
      <c r="T120" s="28">
        <f t="shared" si="17"/>
        <v>141.08400000000012</v>
      </c>
      <c r="U120" s="27">
        <f t="shared" si="18"/>
        <v>2.4623803218836819</v>
      </c>
      <c r="V120" s="7"/>
      <c r="W120" s="28">
        <f t="shared" ca="1" si="19"/>
        <v>7.4019860308624175E-2</v>
      </c>
      <c r="X120" s="27"/>
      <c r="Y120" s="7"/>
      <c r="Z120" s="46"/>
    </row>
    <row r="121" spans="1:26" s="26" customFormat="1" x14ac:dyDescent="0.25">
      <c r="A121" s="26">
        <v>40</v>
      </c>
      <c r="B121" s="26">
        <v>-636</v>
      </c>
      <c r="C121" s="26">
        <v>14426</v>
      </c>
      <c r="D121" s="26">
        <v>14859</v>
      </c>
      <c r="E121" s="26">
        <v>11988</v>
      </c>
      <c r="F121" s="26">
        <v>11584</v>
      </c>
      <c r="G121" s="27"/>
      <c r="H121" s="7"/>
      <c r="I121" s="28">
        <f t="shared" si="11"/>
        <v>2438</v>
      </c>
      <c r="J121" s="27">
        <f t="shared" si="11"/>
        <v>3275</v>
      </c>
      <c r="K121" s="7"/>
      <c r="L121" s="28">
        <f t="shared" ca="1" si="12"/>
        <v>2456.7808964797491</v>
      </c>
      <c r="M121" s="26">
        <f t="shared" ca="1" si="13"/>
        <v>3271.5102457779667</v>
      </c>
      <c r="N121" s="26">
        <f t="shared" ca="1" si="14"/>
        <v>-0.59921934368451757</v>
      </c>
      <c r="O121" s="27">
        <f t="shared" ca="1" si="15"/>
        <v>0.80070059043496389</v>
      </c>
      <c r="P121" s="7"/>
      <c r="Q121" s="28">
        <f t="shared" ca="1" si="16"/>
        <v>-0.59657661388273631</v>
      </c>
      <c r="R121" s="27">
        <f t="shared" ca="1" si="20"/>
        <v>135.3825954838814</v>
      </c>
      <c r="S121" s="7"/>
      <c r="T121" s="28">
        <f t="shared" si="17"/>
        <v>135.36000000000013</v>
      </c>
      <c r="U121" s="27">
        <f t="shared" si="18"/>
        <v>2.3624776754995267</v>
      </c>
      <c r="V121" s="7"/>
      <c r="W121" s="28">
        <f t="shared" ca="1" si="19"/>
        <v>2.2595483881275413E-2</v>
      </c>
      <c r="X121" s="27"/>
      <c r="Y121" s="7"/>
      <c r="Z121" s="46"/>
    </row>
    <row r="122" spans="1:26" s="26" customFormat="1" x14ac:dyDescent="0.25">
      <c r="A122" s="26">
        <v>41</v>
      </c>
      <c r="B122" s="26">
        <v>-622</v>
      </c>
      <c r="C122" s="26">
        <v>14578</v>
      </c>
      <c r="D122" s="26">
        <v>14730</v>
      </c>
      <c r="E122" s="26">
        <v>11835</v>
      </c>
      <c r="F122" s="26">
        <v>11712</v>
      </c>
      <c r="G122" s="27"/>
      <c r="H122" s="7"/>
      <c r="I122" s="28">
        <f t="shared" si="11"/>
        <v>2743</v>
      </c>
      <c r="J122" s="27">
        <f t="shared" si="11"/>
        <v>3018</v>
      </c>
      <c r="K122" s="7"/>
      <c r="L122" s="28">
        <f t="shared" ca="1" si="12"/>
        <v>2761.7808964797491</v>
      </c>
      <c r="M122" s="26">
        <f t="shared" ca="1" si="13"/>
        <v>3014.5102457779667</v>
      </c>
      <c r="N122" s="26">
        <f t="shared" ca="1" si="14"/>
        <v>-0.67361014511318873</v>
      </c>
      <c r="O122" s="27">
        <f t="shared" ca="1" si="15"/>
        <v>0.73779996158706274</v>
      </c>
      <c r="P122" s="7"/>
      <c r="Q122" s="28">
        <f t="shared" ca="1" si="16"/>
        <v>-0.67117568342813538</v>
      </c>
      <c r="R122" s="27">
        <f t="shared" ca="1" si="20"/>
        <v>129.77847157123176</v>
      </c>
      <c r="S122" s="7"/>
      <c r="T122" s="28">
        <f t="shared" si="17"/>
        <v>129.76200000000011</v>
      </c>
      <c r="U122" s="27">
        <f t="shared" si="18"/>
        <v>2.2647741439728839</v>
      </c>
      <c r="V122" s="7"/>
      <c r="W122" s="28">
        <f t="shared" ca="1" si="19"/>
        <v>1.6471571231647886E-2</v>
      </c>
      <c r="X122" s="27"/>
      <c r="Y122" s="7"/>
      <c r="Z122" s="46"/>
    </row>
    <row r="123" spans="1:26" s="26" customFormat="1" x14ac:dyDescent="0.25">
      <c r="A123" s="26">
        <v>42</v>
      </c>
      <c r="B123" s="26">
        <v>-624</v>
      </c>
      <c r="C123" s="26">
        <v>14722</v>
      </c>
      <c r="D123" s="26">
        <v>14586</v>
      </c>
      <c r="E123" s="26">
        <v>11690</v>
      </c>
      <c r="F123" s="26">
        <v>11855</v>
      </c>
      <c r="G123" s="27"/>
      <c r="H123" s="7"/>
      <c r="I123" s="28">
        <f t="shared" si="11"/>
        <v>3032</v>
      </c>
      <c r="J123" s="27">
        <f t="shared" si="11"/>
        <v>2731</v>
      </c>
      <c r="K123" s="7"/>
      <c r="L123" s="28">
        <f t="shared" ca="1" si="12"/>
        <v>3050.7808964797491</v>
      </c>
      <c r="M123" s="26">
        <f t="shared" ca="1" si="13"/>
        <v>2727.5102457779667</v>
      </c>
      <c r="N123" s="26">
        <f t="shared" ca="1" si="14"/>
        <v>-0.74409847827019193</v>
      </c>
      <c r="O123" s="27">
        <f t="shared" ca="1" si="15"/>
        <v>0.66755684688143002</v>
      </c>
      <c r="P123" s="7"/>
      <c r="Q123" s="28">
        <f t="shared" ca="1" si="16"/>
        <v>-0.74189652743187495</v>
      </c>
      <c r="R123" s="27">
        <f t="shared" ca="1" si="20"/>
        <v>124.05203249720324</v>
      </c>
      <c r="S123" s="7"/>
      <c r="T123" s="28">
        <f t="shared" si="17"/>
        <v>124.14600000000011</v>
      </c>
      <c r="U123" s="27">
        <f t="shared" si="18"/>
        <v>2.1667564531808825</v>
      </c>
      <c r="V123" s="7"/>
      <c r="W123" s="28">
        <f t="shared" ca="1" si="19"/>
        <v>-9.3967502796871827E-2</v>
      </c>
      <c r="X123" s="27"/>
      <c r="Y123" s="7"/>
      <c r="Z123" s="46"/>
    </row>
    <row r="124" spans="1:26" s="26" customFormat="1" x14ac:dyDescent="0.25">
      <c r="A124" s="26">
        <v>43</v>
      </c>
      <c r="B124" s="26">
        <v>-634</v>
      </c>
      <c r="C124" s="26">
        <v>14850</v>
      </c>
      <c r="D124" s="26">
        <v>14433</v>
      </c>
      <c r="E124" s="26">
        <v>11564</v>
      </c>
      <c r="F124" s="26">
        <v>12015</v>
      </c>
      <c r="G124" s="27"/>
      <c r="H124" s="7"/>
      <c r="I124" s="28">
        <f t="shared" si="11"/>
        <v>3286</v>
      </c>
      <c r="J124" s="27">
        <f t="shared" si="11"/>
        <v>2418</v>
      </c>
      <c r="K124" s="7"/>
      <c r="L124" s="28">
        <f t="shared" ca="1" si="12"/>
        <v>3304.7808964797491</v>
      </c>
      <c r="M124" s="26">
        <f t="shared" ca="1" si="13"/>
        <v>2414.5102457779667</v>
      </c>
      <c r="N124" s="26">
        <f t="shared" ca="1" si="14"/>
        <v>-0.80605016208292146</v>
      </c>
      <c r="O124" s="27">
        <f t="shared" ca="1" si="15"/>
        <v>0.59095024443242972</v>
      </c>
      <c r="P124" s="7"/>
      <c r="Q124" s="28">
        <f t="shared" ca="1" si="16"/>
        <v>-0.80410170431267902</v>
      </c>
      <c r="R124" s="27">
        <f t="shared" ca="1" si="20"/>
        <v>118.38412401694904</v>
      </c>
      <c r="S124" s="7"/>
      <c r="T124" s="28">
        <f t="shared" si="17"/>
        <v>118.44000000000011</v>
      </c>
      <c r="U124" s="27">
        <f t="shared" si="18"/>
        <v>2.0671679660620859</v>
      </c>
      <c r="V124" s="7"/>
      <c r="W124" s="28">
        <f t="shared" ca="1" si="19"/>
        <v>-5.5875983051066669E-2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-602</v>
      </c>
      <c r="C125" s="26">
        <v>14953</v>
      </c>
      <c r="D125" s="26">
        <v>14270</v>
      </c>
      <c r="E125" s="26">
        <v>11454</v>
      </c>
      <c r="F125" s="26">
        <v>12172</v>
      </c>
      <c r="G125" s="27"/>
      <c r="H125" s="7"/>
      <c r="I125" s="28">
        <f t="shared" si="11"/>
        <v>3499</v>
      </c>
      <c r="J125" s="27">
        <f t="shared" si="11"/>
        <v>2098</v>
      </c>
      <c r="K125" s="7"/>
      <c r="L125" s="28">
        <f t="shared" ca="1" si="12"/>
        <v>3517.7808964797491</v>
      </c>
      <c r="M125" s="26">
        <f t="shared" ca="1" si="13"/>
        <v>2094.5102457779667</v>
      </c>
      <c r="N125" s="26">
        <f t="shared" ca="1" si="14"/>
        <v>-0.8580017709495017</v>
      </c>
      <c r="O125" s="27">
        <f t="shared" ca="1" si="15"/>
        <v>0.51263039528329213</v>
      </c>
      <c r="P125" s="7"/>
      <c r="Q125" s="28">
        <f t="shared" ca="1" si="16"/>
        <v>-0.85631241325383078</v>
      </c>
      <c r="R125" s="27">
        <f t="shared" ca="1" si="20"/>
        <v>112.97801939860301</v>
      </c>
      <c r="S125" s="7"/>
      <c r="T125" s="28">
        <f t="shared" si="17"/>
        <v>113.02200000000011</v>
      </c>
      <c r="U125" s="27">
        <f t="shared" si="18"/>
        <v>1.9726060271890329</v>
      </c>
      <c r="V125" s="7"/>
      <c r="W125" s="28">
        <f t="shared" ca="1" si="19"/>
        <v>-4.3980601397095143E-2</v>
      </c>
      <c r="X125" s="27"/>
      <c r="Y125" s="7"/>
      <c r="Z125" s="46"/>
    </row>
    <row r="126" spans="1:26" s="26" customFormat="1" x14ac:dyDescent="0.25">
      <c r="A126" s="26">
        <v>45</v>
      </c>
      <c r="B126" s="26">
        <v>-612</v>
      </c>
      <c r="C126" s="26">
        <v>15050</v>
      </c>
      <c r="D126" s="26">
        <v>14104</v>
      </c>
      <c r="E126" s="26">
        <v>11366</v>
      </c>
      <c r="F126" s="26">
        <v>12353</v>
      </c>
      <c r="G126" s="27"/>
      <c r="H126" s="7"/>
      <c r="I126" s="28">
        <f t="shared" si="11"/>
        <v>3684</v>
      </c>
      <c r="J126" s="27">
        <f t="shared" si="11"/>
        <v>1751</v>
      </c>
      <c r="K126" s="7"/>
      <c r="L126" s="28">
        <f t="shared" ca="1" si="12"/>
        <v>3702.7808964797491</v>
      </c>
      <c r="M126" s="26">
        <f t="shared" ca="1" si="13"/>
        <v>1747.5102457779667</v>
      </c>
      <c r="N126" s="26">
        <f t="shared" ca="1" si="14"/>
        <v>-0.90312406034066284</v>
      </c>
      <c r="O126" s="27">
        <f t="shared" ca="1" si="15"/>
        <v>0.42770230886219607</v>
      </c>
      <c r="P126" s="7"/>
      <c r="Q126" s="28">
        <f t="shared" ca="1" si="16"/>
        <v>-0.90171560306454435</v>
      </c>
      <c r="R126" s="27">
        <f t="shared" ca="1" si="20"/>
        <v>107.44717221160033</v>
      </c>
      <c r="S126" s="7"/>
      <c r="T126" s="28">
        <f t="shared" si="17"/>
        <v>107.51400000000011</v>
      </c>
      <c r="U126" s="27">
        <f t="shared" si="18"/>
        <v>1.8764732919891853</v>
      </c>
      <c r="V126" s="7"/>
      <c r="W126" s="28">
        <f t="shared" ca="1" si="19"/>
        <v>-6.6827788399777432E-2</v>
      </c>
      <c r="X126" s="27"/>
      <c r="Y126" s="7"/>
      <c r="Z126" s="46"/>
    </row>
    <row r="127" spans="1:26" s="26" customFormat="1" x14ac:dyDescent="0.25">
      <c r="A127" s="26">
        <v>46</v>
      </c>
      <c r="B127" s="26">
        <v>-629</v>
      </c>
      <c r="C127" s="26">
        <v>15134</v>
      </c>
      <c r="D127" s="26">
        <v>13919</v>
      </c>
      <c r="E127" s="26">
        <v>11294</v>
      </c>
      <c r="F127" s="26">
        <v>12543</v>
      </c>
      <c r="G127" s="27"/>
      <c r="H127" s="7"/>
      <c r="I127" s="28">
        <f t="shared" si="11"/>
        <v>3840</v>
      </c>
      <c r="J127" s="27">
        <f t="shared" si="11"/>
        <v>1376</v>
      </c>
      <c r="K127" s="7"/>
      <c r="L127" s="28">
        <f t="shared" ca="1" si="12"/>
        <v>3858.7808964797491</v>
      </c>
      <c r="M127" s="26">
        <f t="shared" ca="1" si="13"/>
        <v>1372.5102457779667</v>
      </c>
      <c r="N127" s="26">
        <f t="shared" ca="1" si="14"/>
        <v>-0.94117312598942582</v>
      </c>
      <c r="O127" s="27">
        <f t="shared" ca="1" si="15"/>
        <v>0.33592123564055043</v>
      </c>
      <c r="P127" s="7"/>
      <c r="Q127" s="28">
        <f t="shared" ca="1" si="16"/>
        <v>-0.94006817694734968</v>
      </c>
      <c r="R127" s="27">
        <f t="shared" ca="1" si="20"/>
        <v>101.73491575731072</v>
      </c>
      <c r="S127" s="7"/>
      <c r="T127" s="28">
        <f t="shared" si="17"/>
        <v>101.85300000000011</v>
      </c>
      <c r="U127" s="27">
        <f t="shared" si="18"/>
        <v>1.7776702030337863</v>
      </c>
      <c r="V127" s="7"/>
      <c r="W127" s="28">
        <f t="shared" ca="1" si="19"/>
        <v>-0.11808424268939177</v>
      </c>
      <c r="X127" s="27"/>
      <c r="Y127" s="7"/>
      <c r="Z127" s="46"/>
    </row>
    <row r="128" spans="1:26" s="26" customFormat="1" x14ac:dyDescent="0.25">
      <c r="A128" s="26">
        <v>47</v>
      </c>
      <c r="B128" s="26">
        <v>-634</v>
      </c>
      <c r="C128" s="26">
        <v>15181</v>
      </c>
      <c r="D128" s="26">
        <v>13718</v>
      </c>
      <c r="E128" s="26">
        <v>11225</v>
      </c>
      <c r="F128" s="26">
        <v>12728</v>
      </c>
      <c r="G128" s="27"/>
      <c r="H128" s="7"/>
      <c r="I128" s="28">
        <f t="shared" si="11"/>
        <v>3956</v>
      </c>
      <c r="J128" s="27">
        <f t="shared" si="11"/>
        <v>990</v>
      </c>
      <c r="K128" s="7"/>
      <c r="L128" s="28">
        <f t="shared" ca="1" si="12"/>
        <v>3974.7808964797491</v>
      </c>
      <c r="M128" s="26">
        <f t="shared" ca="1" si="13"/>
        <v>986.51024577796659</v>
      </c>
      <c r="N128" s="26">
        <f t="shared" ca="1" si="14"/>
        <v>-0.96946602095901879</v>
      </c>
      <c r="O128" s="27">
        <f t="shared" ca="1" si="15"/>
        <v>0.24144791760440315</v>
      </c>
      <c r="P128" s="7"/>
      <c r="Q128" s="28">
        <f t="shared" ca="1" si="16"/>
        <v>-0.96867342369435205</v>
      </c>
      <c r="R128" s="27">
        <f t="shared" ca="1" si="20"/>
        <v>96.067352115657968</v>
      </c>
      <c r="S128" s="7"/>
      <c r="T128" s="28">
        <f t="shared" si="17"/>
        <v>96.147000000000105</v>
      </c>
      <c r="U128" s="27">
        <f t="shared" si="18"/>
        <v>1.6780817159149899</v>
      </c>
      <c r="V128" s="7"/>
      <c r="W128" s="28">
        <f t="shared" ca="1" si="19"/>
        <v>-7.9647884342136877E-2</v>
      </c>
      <c r="X128" s="27"/>
      <c r="Y128" s="7"/>
      <c r="Z128" s="46"/>
    </row>
    <row r="129" spans="1:26" s="26" customFormat="1" x14ac:dyDescent="0.25">
      <c r="A129" s="26">
        <v>48</v>
      </c>
      <c r="B129" s="26">
        <v>-631</v>
      </c>
      <c r="C129" s="26">
        <v>15227</v>
      </c>
      <c r="D129" s="26">
        <v>13521</v>
      </c>
      <c r="E129" s="26">
        <v>11193</v>
      </c>
      <c r="F129" s="26">
        <v>12930</v>
      </c>
      <c r="G129" s="27"/>
      <c r="H129" s="7"/>
      <c r="I129" s="28">
        <f t="shared" si="11"/>
        <v>4034</v>
      </c>
      <c r="J129" s="27">
        <f t="shared" si="11"/>
        <v>591</v>
      </c>
      <c r="K129" s="7"/>
      <c r="L129" s="28">
        <f t="shared" ca="1" si="12"/>
        <v>4052.7808964797491</v>
      </c>
      <c r="M129" s="26">
        <f t="shared" ca="1" si="13"/>
        <v>587.51024577796659</v>
      </c>
      <c r="N129" s="26">
        <f t="shared" ca="1" si="14"/>
        <v>-0.98849055378340034</v>
      </c>
      <c r="O129" s="27">
        <f t="shared" ca="1" si="15"/>
        <v>0.14379285569657219</v>
      </c>
      <c r="P129" s="7"/>
      <c r="Q129" s="28">
        <f t="shared" ca="1" si="16"/>
        <v>-0.98802077210559525</v>
      </c>
      <c r="R129" s="27">
        <f t="shared" ca="1" si="20"/>
        <v>90.351700116517122</v>
      </c>
      <c r="S129" s="7"/>
      <c r="T129" s="28">
        <f t="shared" si="17"/>
        <v>90.468000000000103</v>
      </c>
      <c r="U129" s="27">
        <f t="shared" si="18"/>
        <v>1.578964467694232</v>
      </c>
      <c r="V129" s="7"/>
      <c r="W129" s="28">
        <f t="shared" ca="1" si="19"/>
        <v>-0.1162998834829807</v>
      </c>
      <c r="X129" s="27"/>
      <c r="Y129" s="7"/>
      <c r="Z129" s="46"/>
    </row>
    <row r="130" spans="1:26" s="26" customFormat="1" x14ac:dyDescent="0.25">
      <c r="A130" s="26">
        <v>49</v>
      </c>
      <c r="B130" s="26">
        <v>-626</v>
      </c>
      <c r="C130" s="26">
        <v>15242</v>
      </c>
      <c r="D130" s="26">
        <v>13317</v>
      </c>
      <c r="E130" s="26">
        <v>11168</v>
      </c>
      <c r="F130" s="26">
        <v>13121</v>
      </c>
      <c r="G130" s="27"/>
      <c r="H130" s="7"/>
      <c r="I130" s="28">
        <f t="shared" si="11"/>
        <v>4074</v>
      </c>
      <c r="J130" s="27">
        <f t="shared" si="11"/>
        <v>196</v>
      </c>
      <c r="K130" s="7"/>
      <c r="L130" s="28">
        <f t="shared" ca="1" si="12"/>
        <v>4092.7808964797491</v>
      </c>
      <c r="M130" s="26">
        <f t="shared" ca="1" si="13"/>
        <v>192.51024577796662</v>
      </c>
      <c r="N130" s="26">
        <f t="shared" ca="1" si="14"/>
        <v>-0.99824672446257035</v>
      </c>
      <c r="O130" s="27">
        <f t="shared" ca="1" si="15"/>
        <v>4.711679190310547E-2</v>
      </c>
      <c r="P130" s="7"/>
      <c r="Q130" s="28">
        <f t="shared" ca="1" si="16"/>
        <v>-0.9980964725593896</v>
      </c>
      <c r="R130" s="27">
        <f t="shared" ca="1" si="20"/>
        <v>84.773957417727729</v>
      </c>
      <c r="S130" s="7"/>
      <c r="T130" s="28">
        <f t="shared" si="17"/>
        <v>84.834000000000103</v>
      </c>
      <c r="U130" s="27">
        <f t="shared" si="18"/>
        <v>1.4806326176368714</v>
      </c>
      <c r="V130" s="7"/>
      <c r="W130" s="28">
        <f t="shared" ca="1" si="19"/>
        <v>-6.0042582272373579E-2</v>
      </c>
      <c r="X130" s="27"/>
      <c r="Y130" s="7"/>
      <c r="Z130" s="46"/>
    </row>
    <row r="131" spans="1:26" s="26" customFormat="1" x14ac:dyDescent="0.25">
      <c r="A131" s="26">
        <v>50</v>
      </c>
      <c r="B131" s="26">
        <v>-630</v>
      </c>
      <c r="C131" s="26">
        <v>15235</v>
      </c>
      <c r="D131" s="26">
        <v>13119</v>
      </c>
      <c r="E131" s="26">
        <v>11168</v>
      </c>
      <c r="F131" s="26">
        <v>13321</v>
      </c>
      <c r="G131" s="27"/>
      <c r="H131" s="7"/>
      <c r="I131" s="28">
        <f t="shared" si="11"/>
        <v>4067</v>
      </c>
      <c r="J131" s="27">
        <f t="shared" si="11"/>
        <v>-202</v>
      </c>
      <c r="K131" s="7"/>
      <c r="L131" s="28">
        <f t="shared" ca="1" si="12"/>
        <v>4085.7808964797491</v>
      </c>
      <c r="M131" s="26">
        <f t="shared" ca="1" si="13"/>
        <v>-205.48975422203338</v>
      </c>
      <c r="N131" s="26">
        <f t="shared" ca="1" si="14"/>
        <v>-0.99653939459371554</v>
      </c>
      <c r="O131" s="27">
        <f t="shared" ca="1" si="15"/>
        <v>-5.0293520476134432E-2</v>
      </c>
      <c r="P131" s="7"/>
      <c r="Q131" s="28">
        <f t="shared" ca="1" si="16"/>
        <v>-0.99671103627595303</v>
      </c>
      <c r="R131" s="27">
        <f t="shared" ca="1" si="20"/>
        <v>79.182556779904814</v>
      </c>
      <c r="S131" s="7"/>
      <c r="T131" s="28">
        <f t="shared" si="17"/>
        <v>79.164000000000101</v>
      </c>
      <c r="U131" s="27">
        <f t="shared" si="18"/>
        <v>1.3816724490487928</v>
      </c>
      <c r="V131" s="7"/>
      <c r="W131" s="28">
        <f t="shared" ca="1" si="19"/>
        <v>1.8556779904713494E-2</v>
      </c>
      <c r="X131" s="27"/>
      <c r="Y131" s="7"/>
      <c r="Z131" s="46"/>
    </row>
    <row r="132" spans="1:26" s="26" customFormat="1" x14ac:dyDescent="0.25">
      <c r="A132" s="26">
        <v>51</v>
      </c>
      <c r="B132" s="26">
        <v>-627</v>
      </c>
      <c r="C132" s="26">
        <v>15224</v>
      </c>
      <c r="D132" s="26">
        <v>12920</v>
      </c>
      <c r="E132" s="26">
        <v>11191</v>
      </c>
      <c r="F132" s="26">
        <v>13524</v>
      </c>
      <c r="G132" s="27"/>
      <c r="H132" s="7"/>
      <c r="I132" s="28">
        <f t="shared" si="11"/>
        <v>4033</v>
      </c>
      <c r="J132" s="27">
        <f t="shared" si="11"/>
        <v>-604</v>
      </c>
      <c r="K132" s="7"/>
      <c r="L132" s="28">
        <f t="shared" ca="1" si="12"/>
        <v>4051.7808964797491</v>
      </c>
      <c r="M132" s="26">
        <f t="shared" ca="1" si="13"/>
        <v>-607.48975422203341</v>
      </c>
      <c r="N132" s="26">
        <f t="shared" ca="1" si="14"/>
        <v>-0.98824664951642105</v>
      </c>
      <c r="O132" s="27">
        <f t="shared" ca="1" si="15"/>
        <v>-0.14868283096973856</v>
      </c>
      <c r="P132" s="7"/>
      <c r="Q132" s="28">
        <f t="shared" ca="1" si="16"/>
        <v>-0.98874338403147977</v>
      </c>
      <c r="R132" s="27">
        <f t="shared" ca="1" si="20"/>
        <v>73.519413572862049</v>
      </c>
      <c r="S132" s="7"/>
      <c r="T132" s="28">
        <f t="shared" si="17"/>
        <v>73.5210000000001</v>
      </c>
      <c r="U132" s="27">
        <f t="shared" si="18"/>
        <v>1.2831835193587529</v>
      </c>
      <c r="V132" s="7"/>
      <c r="W132" s="28">
        <f t="shared" ca="1" si="19"/>
        <v>-1.5864271380507944E-3</v>
      </c>
      <c r="X132" s="27"/>
      <c r="Y132" s="7"/>
      <c r="Z132" s="46"/>
    </row>
    <row r="133" spans="1:26" s="26" customFormat="1" x14ac:dyDescent="0.25">
      <c r="A133" s="26">
        <v>52</v>
      </c>
      <c r="B133" s="26">
        <v>-608</v>
      </c>
      <c r="C133" s="26">
        <v>15186</v>
      </c>
      <c r="D133" s="26">
        <v>12737</v>
      </c>
      <c r="E133" s="26">
        <v>11236</v>
      </c>
      <c r="F133" s="26">
        <v>13722</v>
      </c>
      <c r="G133" s="27"/>
      <c r="H133" s="7"/>
      <c r="I133" s="28">
        <f t="shared" si="11"/>
        <v>3950</v>
      </c>
      <c r="J133" s="27">
        <f t="shared" si="11"/>
        <v>-985</v>
      </c>
      <c r="K133" s="7"/>
      <c r="L133" s="28">
        <f t="shared" ca="1" si="12"/>
        <v>3968.7808964797491</v>
      </c>
      <c r="M133" s="26">
        <f t="shared" ca="1" si="13"/>
        <v>-988.48975422203341</v>
      </c>
      <c r="N133" s="26">
        <f t="shared" ca="1" si="14"/>
        <v>-0.96800259535714328</v>
      </c>
      <c r="O133" s="27">
        <f t="shared" ca="1" si="15"/>
        <v>-0.24193240136293051</v>
      </c>
      <c r="P133" s="7"/>
      <c r="Q133" s="28">
        <f t="shared" ca="1" si="16"/>
        <v>-0.96880737262166328</v>
      </c>
      <c r="R133" s="27">
        <f t="shared" ca="1" si="20"/>
        <v>68.049977102751427</v>
      </c>
      <c r="S133" s="7"/>
      <c r="T133" s="28">
        <f t="shared" si="17"/>
        <v>68.049000000000106</v>
      </c>
      <c r="U133" s="27">
        <f t="shared" si="18"/>
        <v>1.1876791026896232</v>
      </c>
      <c r="V133" s="7"/>
      <c r="W133" s="28">
        <f t="shared" ca="1" si="19"/>
        <v>9.7710275132101287E-4</v>
      </c>
      <c r="X133" s="27"/>
      <c r="Y133" s="7"/>
      <c r="Z133" s="46"/>
    </row>
    <row r="134" spans="1:26" s="26" customFormat="1" x14ac:dyDescent="0.25">
      <c r="A134" s="26">
        <v>53</v>
      </c>
      <c r="B134" s="26">
        <v>-606</v>
      </c>
      <c r="C134" s="26">
        <v>15114</v>
      </c>
      <c r="D134" s="26">
        <v>12543</v>
      </c>
      <c r="E134" s="26">
        <v>11278</v>
      </c>
      <c r="F134" s="26">
        <v>13892</v>
      </c>
      <c r="G134" s="27"/>
      <c r="H134" s="7"/>
      <c r="I134" s="28">
        <f t="shared" si="11"/>
        <v>3836</v>
      </c>
      <c r="J134" s="27">
        <f t="shared" si="11"/>
        <v>-1349</v>
      </c>
      <c r="K134" s="7"/>
      <c r="L134" s="28">
        <f t="shared" ca="1" si="12"/>
        <v>3854.7808964797491</v>
      </c>
      <c r="M134" s="26">
        <f t="shared" ca="1" si="13"/>
        <v>-1352.4897542220333</v>
      </c>
      <c r="N134" s="26">
        <f t="shared" ca="1" si="14"/>
        <v>-0.94019750892150888</v>
      </c>
      <c r="O134" s="27">
        <f t="shared" ca="1" si="15"/>
        <v>-0.33102122977007453</v>
      </c>
      <c r="P134" s="7"/>
      <c r="Q134" s="28">
        <f t="shared" ca="1" si="16"/>
        <v>-0.9412965380290339</v>
      </c>
      <c r="R134" s="27">
        <f t="shared" ca="1" si="20"/>
        <v>62.6962234387737</v>
      </c>
      <c r="S134" s="7"/>
      <c r="T134" s="28">
        <f t="shared" si="17"/>
        <v>62.595000000000105</v>
      </c>
      <c r="U134" s="27">
        <f t="shared" si="18"/>
        <v>1.0924888452858523</v>
      </c>
      <c r="V134" s="7"/>
      <c r="W134" s="28">
        <f t="shared" ca="1" si="19"/>
        <v>0.10122343877359441</v>
      </c>
      <c r="X134" s="27"/>
      <c r="Y134" s="7"/>
      <c r="Z134" s="46"/>
    </row>
    <row r="135" spans="1:26" s="26" customFormat="1" x14ac:dyDescent="0.25">
      <c r="A135" s="26">
        <v>54</v>
      </c>
      <c r="B135" s="26">
        <v>-632</v>
      </c>
      <c r="C135" s="26">
        <v>15038</v>
      </c>
      <c r="D135" s="26">
        <v>12349</v>
      </c>
      <c r="E135" s="26">
        <v>11359</v>
      </c>
      <c r="F135" s="26">
        <v>14078</v>
      </c>
      <c r="G135" s="27"/>
      <c r="H135" s="7"/>
      <c r="I135" s="28">
        <f t="shared" si="11"/>
        <v>3679</v>
      </c>
      <c r="J135" s="27">
        <f t="shared" si="11"/>
        <v>-1729</v>
      </c>
      <c r="K135" s="7"/>
      <c r="L135" s="28">
        <f t="shared" ca="1" si="12"/>
        <v>3697.7808964797491</v>
      </c>
      <c r="M135" s="26">
        <f t="shared" ca="1" si="13"/>
        <v>-1732.4897542220333</v>
      </c>
      <c r="N135" s="26">
        <f t="shared" ca="1" si="14"/>
        <v>-0.90190453900576661</v>
      </c>
      <c r="O135" s="27">
        <f t="shared" ca="1" si="15"/>
        <v>-0.42402605063467541</v>
      </c>
      <c r="P135" s="7"/>
      <c r="Q135" s="28">
        <f t="shared" ca="1" si="16"/>
        <v>-0.90331070351074305</v>
      </c>
      <c r="R135" s="27">
        <f t="shared" ca="1" si="20"/>
        <v>56.925237421004965</v>
      </c>
      <c r="S135" s="7"/>
      <c r="T135" s="28">
        <f t="shared" si="17"/>
        <v>56.907000000000103</v>
      </c>
      <c r="U135" s="27">
        <f t="shared" si="18"/>
        <v>0.99321451743241485</v>
      </c>
      <c r="V135" s="7"/>
      <c r="W135" s="28">
        <f t="shared" ca="1" si="19"/>
        <v>1.8237421004862142E-2</v>
      </c>
      <c r="X135" s="27"/>
      <c r="Y135" s="7"/>
      <c r="Z135" s="46"/>
    </row>
    <row r="136" spans="1:26" s="26" customFormat="1" x14ac:dyDescent="0.25">
      <c r="A136" s="26">
        <v>55</v>
      </c>
      <c r="B136" s="26">
        <v>-634</v>
      </c>
      <c r="C136" s="26">
        <v>14948</v>
      </c>
      <c r="D136" s="26">
        <v>12181</v>
      </c>
      <c r="E136" s="26">
        <v>11462</v>
      </c>
      <c r="F136" s="26">
        <v>14269</v>
      </c>
      <c r="G136" s="27"/>
      <c r="H136" s="7"/>
      <c r="I136" s="28">
        <f t="shared" si="11"/>
        <v>3486</v>
      </c>
      <c r="J136" s="27">
        <f t="shared" si="11"/>
        <v>-2088</v>
      </c>
      <c r="K136" s="7"/>
      <c r="L136" s="28">
        <f t="shared" ca="1" si="12"/>
        <v>3504.7808964797491</v>
      </c>
      <c r="M136" s="26">
        <f t="shared" ca="1" si="13"/>
        <v>-2091.4897542220333</v>
      </c>
      <c r="N136" s="26">
        <f t="shared" ca="1" si="14"/>
        <v>-0.85483101547877138</v>
      </c>
      <c r="O136" s="27">
        <f t="shared" ca="1" si="15"/>
        <v>-0.51189113139886422</v>
      </c>
      <c r="P136" s="7"/>
      <c r="Q136" s="28">
        <f t="shared" ca="1" si="16"/>
        <v>-0.85652728261080602</v>
      </c>
      <c r="R136" s="27">
        <f t="shared" ca="1" si="20"/>
        <v>51.207182994204175</v>
      </c>
      <c r="S136" s="7"/>
      <c r="T136" s="28">
        <f t="shared" si="17"/>
        <v>51.201000000000107</v>
      </c>
      <c r="U136" s="27">
        <f t="shared" si="18"/>
        <v>0.89362603031361842</v>
      </c>
      <c r="V136" s="7"/>
      <c r="W136" s="28">
        <f t="shared" ca="1" si="19"/>
        <v>6.1829942040674268E-3</v>
      </c>
      <c r="X136" s="27"/>
      <c r="Y136" s="7"/>
      <c r="Z136" s="46"/>
    </row>
    <row r="137" spans="1:26" s="26" customFormat="1" x14ac:dyDescent="0.25">
      <c r="A137" s="26">
        <v>56</v>
      </c>
      <c r="B137" s="26">
        <v>-630</v>
      </c>
      <c r="C137" s="26">
        <v>14830</v>
      </c>
      <c r="D137" s="26">
        <v>12005</v>
      </c>
      <c r="E137" s="26">
        <v>11571</v>
      </c>
      <c r="F137" s="26">
        <v>14430</v>
      </c>
      <c r="G137" s="27"/>
      <c r="H137" s="7"/>
      <c r="I137" s="28">
        <f t="shared" si="11"/>
        <v>3259</v>
      </c>
      <c r="J137" s="27">
        <f t="shared" si="11"/>
        <v>-2425</v>
      </c>
      <c r="K137" s="7"/>
      <c r="L137" s="28">
        <f t="shared" ca="1" si="12"/>
        <v>3277.7808964797491</v>
      </c>
      <c r="M137" s="26">
        <f t="shared" ca="1" si="13"/>
        <v>-2428.4897542220333</v>
      </c>
      <c r="N137" s="26">
        <f t="shared" ca="1" si="14"/>
        <v>-0.79946474687448166</v>
      </c>
      <c r="O137" s="27">
        <f t="shared" ca="1" si="15"/>
        <v>-0.59437172253404968</v>
      </c>
      <c r="P137" s="7"/>
      <c r="Q137" s="28">
        <f t="shared" ca="1" si="16"/>
        <v>-0.80143327772543904</v>
      </c>
      <c r="R137" s="27">
        <f t="shared" ca="1" si="20"/>
        <v>45.509261905482447</v>
      </c>
      <c r="S137" s="7"/>
      <c r="T137" s="28">
        <f t="shared" si="17"/>
        <v>45.531000000000105</v>
      </c>
      <c r="U137" s="27">
        <f t="shared" si="18"/>
        <v>0.79466586172553988</v>
      </c>
      <c r="V137" s="7"/>
      <c r="W137" s="28">
        <f t="shared" ca="1" si="19"/>
        <v>-2.1738094517658624E-2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-634</v>
      </c>
      <c r="C138" s="26">
        <v>14703</v>
      </c>
      <c r="D138" s="26">
        <v>11853</v>
      </c>
      <c r="E138" s="26">
        <v>11704</v>
      </c>
      <c r="F138" s="26">
        <v>14593</v>
      </c>
      <c r="G138" s="27"/>
      <c r="H138" s="7"/>
      <c r="I138" s="28">
        <f t="shared" si="11"/>
        <v>2999</v>
      </c>
      <c r="J138" s="27">
        <f t="shared" si="11"/>
        <v>-2740</v>
      </c>
      <c r="K138" s="7"/>
      <c r="L138" s="28">
        <f t="shared" ca="1" si="12"/>
        <v>3017.7808964797491</v>
      </c>
      <c r="M138" s="26">
        <f t="shared" ca="1" si="13"/>
        <v>-2743.4897542220333</v>
      </c>
      <c r="N138" s="26">
        <f t="shared" ca="1" si="14"/>
        <v>-0.73604963745987673</v>
      </c>
      <c r="O138" s="27">
        <f t="shared" ca="1" si="15"/>
        <v>-0.67146782404023209</v>
      </c>
      <c r="P138" s="7"/>
      <c r="Q138" s="28">
        <f t="shared" ca="1" si="16"/>
        <v>-0.738272594453388</v>
      </c>
      <c r="R138" s="27">
        <f t="shared" ca="1" si="20"/>
        <v>39.784324408287205</v>
      </c>
      <c r="S138" s="7"/>
      <c r="T138" s="28">
        <f t="shared" si="17"/>
        <v>39.825000000000102</v>
      </c>
      <c r="U138" s="27">
        <f t="shared" si="18"/>
        <v>0.69507737460674346</v>
      </c>
      <c r="V138" s="7"/>
      <c r="W138" s="28">
        <f t="shared" ca="1" si="19"/>
        <v>-4.0675591712897585E-2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-619</v>
      </c>
      <c r="C139" s="26">
        <v>14547</v>
      </c>
      <c r="D139" s="26">
        <v>11706</v>
      </c>
      <c r="E139" s="26">
        <v>11838</v>
      </c>
      <c r="F139" s="26">
        <v>14727</v>
      </c>
      <c r="G139" s="27"/>
      <c r="H139" s="7"/>
      <c r="I139" s="28">
        <f t="shared" si="11"/>
        <v>2709</v>
      </c>
      <c r="J139" s="27">
        <f t="shared" si="11"/>
        <v>-3021</v>
      </c>
      <c r="K139" s="7"/>
      <c r="L139" s="28">
        <f t="shared" ca="1" si="12"/>
        <v>2727.7808964797491</v>
      </c>
      <c r="M139" s="26">
        <f t="shared" ca="1" si="13"/>
        <v>-3024.4897542220333</v>
      </c>
      <c r="N139" s="26">
        <f t="shared" ca="1" si="14"/>
        <v>-0.66531740003589424</v>
      </c>
      <c r="O139" s="27">
        <f t="shared" ca="1" si="15"/>
        <v>-0.74024244157431851</v>
      </c>
      <c r="P139" s="7"/>
      <c r="Q139" s="28">
        <f t="shared" ca="1" si="16"/>
        <v>-0.66776724397558029</v>
      </c>
      <c r="R139" s="27">
        <f t="shared" ca="1" si="20"/>
        <v>34.124607789018171</v>
      </c>
      <c r="S139" s="7"/>
      <c r="T139" s="28">
        <f t="shared" si="17"/>
        <v>34.254000000000104</v>
      </c>
      <c r="U139" s="27">
        <f t="shared" si="18"/>
        <v>0.59784508197813946</v>
      </c>
      <c r="V139" s="7"/>
      <c r="W139" s="28">
        <f t="shared" ca="1" si="19"/>
        <v>-0.12939221098193343</v>
      </c>
      <c r="X139" s="27"/>
      <c r="Y139" s="7"/>
      <c r="Z139" s="46"/>
    </row>
    <row r="140" spans="1:26" s="26" customFormat="1" x14ac:dyDescent="0.25">
      <c r="A140" s="26">
        <v>59</v>
      </c>
      <c r="B140" s="26">
        <v>-634</v>
      </c>
      <c r="C140" s="26">
        <v>14397</v>
      </c>
      <c r="D140" s="26">
        <v>11579</v>
      </c>
      <c r="E140" s="26">
        <v>12005</v>
      </c>
      <c r="F140" s="26">
        <v>14860</v>
      </c>
      <c r="G140" s="27"/>
      <c r="H140" s="7"/>
      <c r="I140" s="28">
        <f t="shared" si="11"/>
        <v>2392</v>
      </c>
      <c r="J140" s="27">
        <f t="shared" si="11"/>
        <v>-3281</v>
      </c>
      <c r="K140" s="7"/>
      <c r="L140" s="28">
        <f t="shared" ca="1" si="12"/>
        <v>2410.7808964797491</v>
      </c>
      <c r="M140" s="26">
        <f t="shared" ca="1" si="13"/>
        <v>-3284.4897542220333</v>
      </c>
      <c r="N140" s="26">
        <f t="shared" ca="1" si="14"/>
        <v>-0.58799974740347205</v>
      </c>
      <c r="O140" s="27">
        <f t="shared" ca="1" si="15"/>
        <v>-0.80387731900799286</v>
      </c>
      <c r="P140" s="7"/>
      <c r="Q140" s="28">
        <f t="shared" ca="1" si="16"/>
        <v>-0.59065945750484017</v>
      </c>
      <c r="R140" s="27">
        <f t="shared" ca="1" si="20"/>
        <v>28.378297928221571</v>
      </c>
      <c r="S140" s="7"/>
      <c r="T140" s="28">
        <f t="shared" si="17"/>
        <v>28.548000000000105</v>
      </c>
      <c r="U140" s="27">
        <f t="shared" si="18"/>
        <v>0.49825659485934298</v>
      </c>
      <c r="V140" s="7"/>
      <c r="W140" s="28">
        <f t="shared" ca="1" si="19"/>
        <v>-0.16970207177853425</v>
      </c>
      <c r="X140" s="27"/>
      <c r="Y140" s="7"/>
      <c r="Z140" s="46"/>
    </row>
    <row r="141" spans="1:26" s="26" customFormat="1" x14ac:dyDescent="0.25">
      <c r="A141" s="26">
        <v>60</v>
      </c>
      <c r="B141" s="26">
        <v>-611</v>
      </c>
      <c r="C141" s="26">
        <v>14240</v>
      </c>
      <c r="D141" s="26">
        <v>11472</v>
      </c>
      <c r="E141" s="26">
        <v>12168</v>
      </c>
      <c r="F141" s="26">
        <v>14971</v>
      </c>
      <c r="G141" s="27"/>
      <c r="H141" s="7"/>
      <c r="I141" s="28">
        <f t="shared" si="11"/>
        <v>2072</v>
      </c>
      <c r="J141" s="27">
        <f t="shared" si="11"/>
        <v>-3499</v>
      </c>
      <c r="K141" s="7"/>
      <c r="L141" s="28">
        <f t="shared" ca="1" si="12"/>
        <v>2090.7808964797491</v>
      </c>
      <c r="M141" s="26">
        <f t="shared" ca="1" si="13"/>
        <v>-3502.4897542220333</v>
      </c>
      <c r="N141" s="26">
        <f t="shared" ca="1" si="14"/>
        <v>-0.50995038197011211</v>
      </c>
      <c r="O141" s="27">
        <f t="shared" ca="1" si="15"/>
        <v>-0.85723271624084285</v>
      </c>
      <c r="P141" s="7"/>
      <c r="Q141" s="28">
        <f t="shared" ca="1" si="16"/>
        <v>-0.51278598458427671</v>
      </c>
      <c r="R141" s="27">
        <f t="shared" ca="1" si="20"/>
        <v>22.958562600437176</v>
      </c>
      <c r="S141" s="7"/>
      <c r="T141" s="28">
        <f t="shared" si="17"/>
        <v>23.049000000000106</v>
      </c>
      <c r="U141" s="27">
        <f t="shared" si="18"/>
        <v>0.40228093929217484</v>
      </c>
      <c r="V141" s="7"/>
      <c r="W141" s="28">
        <f t="shared" ca="1" si="19"/>
        <v>-9.0437399562929954E-2</v>
      </c>
      <c r="X141" s="27"/>
      <c r="Y141" s="7"/>
      <c r="Z141" s="46"/>
    </row>
    <row r="142" spans="1:26" s="26" customFormat="1" x14ac:dyDescent="0.25">
      <c r="A142" s="26">
        <v>61</v>
      </c>
      <c r="B142" s="26">
        <v>-608</v>
      </c>
      <c r="C142" s="26">
        <v>14060</v>
      </c>
      <c r="D142" s="26">
        <v>11377</v>
      </c>
      <c r="E142" s="26">
        <v>12337</v>
      </c>
      <c r="F142" s="26">
        <v>15057</v>
      </c>
      <c r="G142" s="27"/>
      <c r="H142" s="7"/>
      <c r="I142" s="28">
        <f t="shared" si="11"/>
        <v>1723</v>
      </c>
      <c r="J142" s="27">
        <f t="shared" si="11"/>
        <v>-3680</v>
      </c>
      <c r="K142" s="7"/>
      <c r="L142" s="28">
        <f t="shared" ca="1" si="12"/>
        <v>1741.7808964797491</v>
      </c>
      <c r="M142" s="26">
        <f t="shared" ca="1" si="13"/>
        <v>-3683.4897542220333</v>
      </c>
      <c r="N142" s="26">
        <f t="shared" ca="1" si="14"/>
        <v>-0.4248277927943539</v>
      </c>
      <c r="O142" s="27">
        <f t="shared" ca="1" si="15"/>
        <v>-0.90153238091582377</v>
      </c>
      <c r="P142" s="7"/>
      <c r="Q142" s="28">
        <f t="shared" ca="1" si="16"/>
        <v>-0.42780932365287533</v>
      </c>
      <c r="R142" s="27">
        <f t="shared" ca="1" si="20"/>
        <v>17.45723227185124</v>
      </c>
      <c r="S142" s="7"/>
      <c r="T142" s="28">
        <f t="shared" si="17"/>
        <v>17.577000000000105</v>
      </c>
      <c r="U142" s="27">
        <f t="shared" si="18"/>
        <v>0.30677652262304511</v>
      </c>
      <c r="V142" s="7"/>
      <c r="W142" s="28">
        <f t="shared" ca="1" si="19"/>
        <v>-0.11976772814886516</v>
      </c>
      <c r="X142" s="27"/>
      <c r="Y142" s="7"/>
      <c r="Z142" s="46"/>
    </row>
    <row r="143" spans="1:26" s="26" customFormat="1" x14ac:dyDescent="0.25">
      <c r="A143" s="26">
        <v>62</v>
      </c>
      <c r="B143" s="26">
        <v>-634</v>
      </c>
      <c r="C143" s="26">
        <v>13865</v>
      </c>
      <c r="D143" s="26">
        <v>11293</v>
      </c>
      <c r="E143" s="26">
        <v>12518</v>
      </c>
      <c r="F143" s="26">
        <v>15131</v>
      </c>
      <c r="G143" s="27"/>
      <c r="H143" s="7"/>
      <c r="I143" s="28">
        <f t="shared" si="11"/>
        <v>1347</v>
      </c>
      <c r="J143" s="27">
        <f t="shared" si="11"/>
        <v>-3838</v>
      </c>
      <c r="K143" s="7"/>
      <c r="L143" s="28">
        <f t="shared" ca="1" si="12"/>
        <v>1365.7808964797491</v>
      </c>
      <c r="M143" s="26">
        <f t="shared" ca="1" si="13"/>
        <v>-3841.4897542220333</v>
      </c>
      <c r="N143" s="26">
        <f t="shared" ca="1" si="14"/>
        <v>-0.33311978841015594</v>
      </c>
      <c r="O143" s="27">
        <f t="shared" ca="1" si="15"/>
        <v>-0.94020280643321041</v>
      </c>
      <c r="P143" s="7"/>
      <c r="Q143" s="28">
        <f t="shared" ca="1" si="16"/>
        <v>-0.33622860912598956</v>
      </c>
      <c r="R143" s="27">
        <f t="shared" ca="1" si="20"/>
        <v>11.748925107827745</v>
      </c>
      <c r="S143" s="7"/>
      <c r="T143" s="28">
        <f t="shared" si="17"/>
        <v>11.871000000000105</v>
      </c>
      <c r="U143" s="27">
        <f t="shared" si="18"/>
        <v>0.20718803550424869</v>
      </c>
      <c r="V143" s="7"/>
      <c r="W143" s="28">
        <f t="shared" ca="1" si="19"/>
        <v>-0.12207489217236045</v>
      </c>
      <c r="X143" s="27"/>
      <c r="Y143" s="7"/>
      <c r="Z143" s="46"/>
    </row>
    <row r="144" spans="1:26" s="26" customFormat="1" x14ac:dyDescent="0.25">
      <c r="A144" s="26">
        <v>63</v>
      </c>
      <c r="B144" s="26">
        <v>-632</v>
      </c>
      <c r="C144" s="26">
        <v>13676</v>
      </c>
      <c r="D144" s="26">
        <v>11238</v>
      </c>
      <c r="E144" s="26">
        <v>12717</v>
      </c>
      <c r="F144" s="26">
        <v>15199</v>
      </c>
      <c r="G144" s="27"/>
      <c r="H144" s="7"/>
      <c r="I144" s="28">
        <f t="shared" si="11"/>
        <v>959</v>
      </c>
      <c r="J144" s="27">
        <f t="shared" si="11"/>
        <v>-3961</v>
      </c>
      <c r="K144" s="7"/>
      <c r="L144" s="28">
        <f t="shared" ca="1" si="12"/>
        <v>977.78089647974912</v>
      </c>
      <c r="M144" s="26">
        <f t="shared" ca="1" si="13"/>
        <v>-3964.4897542220333</v>
      </c>
      <c r="N144" s="26">
        <f t="shared" ca="1" si="14"/>
        <v>-0.23848493282220701</v>
      </c>
      <c r="O144" s="27">
        <f t="shared" ca="1" si="15"/>
        <v>-0.9703069984499102</v>
      </c>
      <c r="P144" s="7"/>
      <c r="Q144" s="28">
        <f t="shared" ca="1" si="16"/>
        <v>-0.24169271936949815</v>
      </c>
      <c r="R144" s="27">
        <f t="shared" ca="1" si="20"/>
        <v>6.0583244009491182</v>
      </c>
      <c r="S144" s="7"/>
      <c r="T144" s="28">
        <f t="shared" si="17"/>
        <v>6.1830000000001055</v>
      </c>
      <c r="U144" s="27">
        <f t="shared" si="18"/>
        <v>0.10791370765081124</v>
      </c>
      <c r="V144" s="7"/>
      <c r="W144" s="28">
        <f t="shared" ca="1" si="19"/>
        <v>-0.12467559905098735</v>
      </c>
      <c r="X144" s="27"/>
      <c r="Y144" s="7"/>
      <c r="Z144" s="46"/>
    </row>
    <row r="145" spans="1:26" s="26" customFormat="1" x14ac:dyDescent="0.25">
      <c r="A145" s="26">
        <v>64</v>
      </c>
      <c r="B145" s="26">
        <v>-634</v>
      </c>
      <c r="C145" s="26">
        <v>13484</v>
      </c>
      <c r="D145" s="26">
        <v>11203</v>
      </c>
      <c r="E145" s="26">
        <v>12924</v>
      </c>
      <c r="F145" s="26">
        <v>15238</v>
      </c>
      <c r="G145" s="27"/>
      <c r="H145" s="7"/>
      <c r="I145" s="28">
        <f t="shared" ref="I145:J145" si="21">C145-E145</f>
        <v>560</v>
      </c>
      <c r="J145" s="27">
        <f t="shared" si="21"/>
        <v>-4035</v>
      </c>
      <c r="K145" s="7"/>
      <c r="L145" s="28">
        <f t="shared" ref="L145" ca="1" si="22">I145-$J$4</f>
        <v>578.78089647974912</v>
      </c>
      <c r="M145" s="26">
        <f t="shared" ref="M145" ca="1" si="23">J145-$J$3</f>
        <v>-4038.4897542220333</v>
      </c>
      <c r="N145" s="26">
        <f t="shared" ref="N145" ca="1" si="24">L145/$J$7</f>
        <v>-0.14116713029748632</v>
      </c>
      <c r="O145" s="27">
        <f t="shared" ref="O145" ca="1" si="25">M145/$J$6</f>
        <v>-0.98841846356564833</v>
      </c>
      <c r="P145" s="7"/>
      <c r="Q145" s="28">
        <f t="shared" ref="Q145" ca="1" si="26">(N145-O145*SIN(-$J$11*PI()/180))/(COS(-$J$11*PI()/180))</f>
        <v>-0.14443423676428532</v>
      </c>
      <c r="R145" s="27">
        <f ca="1">IF(MOD(ATAN2(O145,Q145)*180/PI()-$J$9+360,360)&gt;5,MOD(ATAN2(O145,Q145)*180/PI()-$J$9+360,360)-360,MOD(ATAN2(O145,Q145)*180/PI()-$J$9+360,360))</f>
        <v>0.38481973329294306</v>
      </c>
      <c r="S145" s="7"/>
      <c r="T145" s="28">
        <f t="shared" ref="T145" si="27">360/40000*B145+T144</f>
        <v>0.47700000000010601</v>
      </c>
      <c r="U145" s="27">
        <f t="shared" ref="U145" si="28">T145*PI()/180</f>
        <v>8.3252205320148032E-3</v>
      </c>
      <c r="V145" s="7"/>
      <c r="W145" s="28">
        <f t="shared" ref="W145" ca="1" si="29">R145-T145</f>
        <v>-9.218026670716295E-2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40033</v>
      </c>
    </row>
    <row r="151" spans="1:26" x14ac:dyDescent="0.25">
      <c r="A151" t="s">
        <v>81</v>
      </c>
      <c r="B151">
        <v>40033</v>
      </c>
    </row>
    <row r="152" spans="1:26" x14ac:dyDescent="0.25">
      <c r="A152" s="32" t="s">
        <v>92</v>
      </c>
      <c r="B152" s="32">
        <v>-39980</v>
      </c>
    </row>
    <row r="153" spans="1:26" x14ac:dyDescent="0.25">
      <c r="A153" t="s">
        <v>87</v>
      </c>
      <c r="B153">
        <v>-39980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2.6852789029832111</v>
      </c>
      <c r="L3" s="36" t="s">
        <v>1</v>
      </c>
      <c r="M3" s="11">
        <v>-3866.7775096038026</v>
      </c>
      <c r="N3" s="10" t="s">
        <v>2</v>
      </c>
      <c r="O3" s="36">
        <v>3855.027235019139</v>
      </c>
      <c r="Q3" s="117" t="s">
        <v>3</v>
      </c>
      <c r="R3" s="117"/>
      <c r="T3" s="49" t="s">
        <v>53</v>
      </c>
      <c r="U3" s="50">
        <v>43690</v>
      </c>
    </row>
    <row r="4" spans="1:21" ht="15.75" thickBot="1" x14ac:dyDescent="0.3">
      <c r="A4" t="s">
        <v>64</v>
      </c>
      <c r="I4" s="34" t="s">
        <v>4</v>
      </c>
      <c r="J4" s="34">
        <f>(M6+M12)/2</f>
        <v>-42.019293437769932</v>
      </c>
      <c r="L4" s="9" t="s">
        <v>5</v>
      </c>
      <c r="M4" s="13">
        <v>359.8809972397234</v>
      </c>
      <c r="N4" s="12" t="s">
        <v>6</v>
      </c>
      <c r="O4" s="9">
        <v>359.69389900560219</v>
      </c>
      <c r="Q4" s="2" t="s">
        <v>7</v>
      </c>
      <c r="R4" s="2">
        <f>MAX(AC20:AC149)</f>
        <v>0.25052385965003054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-172.81255101580061</v>
      </c>
      <c r="N5" s="14" t="s">
        <v>9</v>
      </c>
      <c r="O5" s="9">
        <v>-173.14725846971271</v>
      </c>
      <c r="Q5" s="5" t="s">
        <v>10</v>
      </c>
      <c r="R5" s="5">
        <f>MIN(AC20:AC149)</f>
        <v>-0.23171750179204764</v>
      </c>
      <c r="T5" s="49" t="s">
        <v>55</v>
      </c>
      <c r="U5" s="51">
        <v>2</v>
      </c>
    </row>
    <row r="6" spans="1:21" ht="15.75" thickBot="1" x14ac:dyDescent="0.3">
      <c r="A6" t="s">
        <v>65</v>
      </c>
      <c r="I6" s="33" t="s">
        <v>11</v>
      </c>
      <c r="J6" s="33">
        <f>(O3+O9)/2</f>
        <v>3849.8977243165364</v>
      </c>
      <c r="L6" s="38" t="s">
        <v>12</v>
      </c>
      <c r="M6" s="13">
        <v>-42.009081781224189</v>
      </c>
      <c r="N6" s="14" t="s">
        <v>13</v>
      </c>
      <c r="O6" s="9">
        <v>3.0071458582668815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-3861.3777014954767</v>
      </c>
      <c r="L7" s="39" t="s">
        <v>15</v>
      </c>
      <c r="M7" s="16">
        <f>SUM(M20:M84)</f>
        <v>890.06150756852094</v>
      </c>
      <c r="N7" s="15" t="s">
        <v>15</v>
      </c>
      <c r="O7" s="37">
        <f>SUM(O20:O84)</f>
        <v>2153.4476467323057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-173.12401754799936</v>
      </c>
      <c r="L9" s="36" t="s">
        <v>18</v>
      </c>
      <c r="M9" s="11">
        <v>-3855.9778933871512</v>
      </c>
      <c r="N9" s="10" t="s">
        <v>19</v>
      </c>
      <c r="O9" s="36">
        <v>3844.7682136139338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-172.79432694232386</v>
      </c>
      <c r="L10" s="9" t="s">
        <v>21</v>
      </c>
      <c r="M10" s="13">
        <v>359.82842548831184</v>
      </c>
      <c r="N10" s="12" t="s">
        <v>22</v>
      </c>
      <c r="O10" s="9">
        <v>359.7363788151888</v>
      </c>
      <c r="T10" s="52"/>
    </row>
    <row r="11" spans="1:21" ht="15.75" thickBot="1" x14ac:dyDescent="0.3">
      <c r="I11" s="34" t="s">
        <v>23</v>
      </c>
      <c r="J11" s="34">
        <f>J9-J10</f>
        <v>-0.32969060567549491</v>
      </c>
      <c r="L11" s="38" t="s">
        <v>24</v>
      </c>
      <c r="M11" s="13">
        <v>-172.77610286884712</v>
      </c>
      <c r="N11" s="14" t="s">
        <v>25</v>
      </c>
      <c r="O11" s="9">
        <v>-173.10077662628601</v>
      </c>
    </row>
    <row r="12" spans="1:21" x14ac:dyDescent="0.25">
      <c r="I12" s="9"/>
      <c r="J12" s="9"/>
      <c r="L12" s="38" t="s">
        <v>26</v>
      </c>
      <c r="M12" s="13">
        <v>-42.029505094315667</v>
      </c>
      <c r="N12" s="14" t="s">
        <v>27</v>
      </c>
      <c r="O12" s="9">
        <v>2.3634119476995412</v>
      </c>
    </row>
    <row r="13" spans="1:21" ht="15.75" thickBot="1" x14ac:dyDescent="0.3">
      <c r="I13" s="9"/>
      <c r="J13" s="9"/>
      <c r="L13" s="39" t="s">
        <v>15</v>
      </c>
      <c r="M13" s="16">
        <f>SUM(M85:M149)</f>
        <v>967.06488752225073</v>
      </c>
      <c r="N13" s="15" t="s">
        <v>15</v>
      </c>
      <c r="O13" s="37">
        <f>SUM(O85:O149)</f>
        <v>2261.2279680327774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13487</v>
      </c>
      <c r="D20" s="17">
        <v>11339</v>
      </c>
      <c r="E20" s="17">
        <v>13044</v>
      </c>
      <c r="F20" s="17">
        <v>15166</v>
      </c>
      <c r="G20" s="24"/>
      <c r="H20" s="7"/>
      <c r="I20" s="25">
        <f t="shared" ref="I20:J51" si="0">C20-E20</f>
        <v>443</v>
      </c>
      <c r="J20" s="24">
        <f t="shared" si="0"/>
        <v>-3827</v>
      </c>
      <c r="K20" s="7"/>
      <c r="L20" s="25">
        <f>$M$3*SIN(2*PI()/$M$4*(AA20+$M$5))+$M$6</f>
        <v>434.34220056327098</v>
      </c>
      <c r="M20" s="17">
        <f t="shared" ref="M20:M83" si="1">(I20-L20)^2</f>
        <v>74.957491086625367</v>
      </c>
      <c r="N20" s="17">
        <f>$O$3*COS(2*PI()/$O$4*(AA20+$O$5))+$O$6</f>
        <v>-3826.0733037781451</v>
      </c>
      <c r="O20" s="24">
        <f t="shared" ref="O20:O83" si="2">(J20-N20)^2</f>
        <v>0.85876588760006123</v>
      </c>
      <c r="P20" s="7"/>
      <c r="Q20" s="25">
        <f>I20-$J$4</f>
        <v>485.01929343776993</v>
      </c>
      <c r="R20" s="24">
        <f>J20-$J$3</f>
        <v>-3829.6852789029831</v>
      </c>
      <c r="S20" s="7"/>
      <c r="T20" s="25">
        <f>Q20/$J$7</f>
        <v>-0.12560783506102663</v>
      </c>
      <c r="U20" s="24">
        <f>R20/$J$6</f>
        <v>-0.99474987470812837</v>
      </c>
      <c r="V20" s="7"/>
      <c r="W20" s="25">
        <f>(T20-U20*SIN(-$J$11*PI()/180))/(COS(-$J$11*PI()/180))</f>
        <v>-0.11988587501193276</v>
      </c>
      <c r="X20" s="24">
        <f>IF(MOD(ATAN2(U20,W20)*180/PI()-$J$9+360,360)&gt;5,MOD(ATAN2(U20,W20)*180/PI()-$J$9+360,360)-360,MOD(ATAN2(U20,W20)*180/PI()-$J$9+360,360))</f>
        <v>-3.9183247934033716E-3</v>
      </c>
      <c r="Y20" s="7"/>
      <c r="Z20" s="25">
        <f>I159</f>
        <v>-6</v>
      </c>
      <c r="AA20" s="17">
        <f>360/40000*Z20</f>
        <v>-5.3999999999999992E-2</v>
      </c>
      <c r="AB20" s="24">
        <f>AA20*PI()/180</f>
        <v>-9.4247779607693771E-4</v>
      </c>
      <c r="AC20" s="17">
        <f>X20-AA20</f>
        <v>5.0081675206596621E-2</v>
      </c>
      <c r="AD20" s="17">
        <f ca="1">INDIRECT("AC"&amp;AE20)-AC20</f>
        <v>-8.2497546210218153E-2</v>
      </c>
      <c r="AE20" s="17">
        <v>149</v>
      </c>
    </row>
    <row r="21" spans="1:31" s="17" customFormat="1" x14ac:dyDescent="0.25">
      <c r="A21" s="17">
        <v>1</v>
      </c>
      <c r="B21" s="17">
        <v>639</v>
      </c>
      <c r="C21" s="17">
        <v>13676</v>
      </c>
      <c r="D21" s="17">
        <v>11374</v>
      </c>
      <c r="E21" s="17">
        <v>12857</v>
      </c>
      <c r="F21" s="17">
        <v>15140</v>
      </c>
      <c r="G21" s="24"/>
      <c r="H21" s="7"/>
      <c r="I21" s="25">
        <f t="shared" si="0"/>
        <v>819</v>
      </c>
      <c r="J21" s="24">
        <f t="shared" si="0"/>
        <v>-3766</v>
      </c>
      <c r="K21" s="7"/>
      <c r="L21" s="25">
        <f t="shared" ref="L21:L84" si="3">$M$3*SIN(2*PI()/$M$4*(AA21+$M$5))+$M$6</f>
        <v>816.59047317962029</v>
      </c>
      <c r="M21" s="17">
        <f t="shared" si="1"/>
        <v>5.8058194981291571</v>
      </c>
      <c r="N21" s="17">
        <f t="shared" ref="N21:N84" si="4">$O$3*COS(2*PI()/$O$4*(AA21+$O$5))+$O$6</f>
        <v>-3761.9864434262645</v>
      </c>
      <c r="O21" s="24">
        <f t="shared" si="2"/>
        <v>16.108636370575557</v>
      </c>
      <c r="P21" s="7"/>
      <c r="Q21" s="25">
        <f t="shared" ref="Q21:Q84" si="5">I21-$J$4</f>
        <v>861.01929343776987</v>
      </c>
      <c r="R21" s="24">
        <f t="shared" ref="R21:R84" si="6">J21-$J$3</f>
        <v>-3768.6852789029831</v>
      </c>
      <c r="S21" s="7"/>
      <c r="T21" s="25">
        <f t="shared" ref="T21:T84" si="7">Q21/$J$7</f>
        <v>-0.22298240679856438</v>
      </c>
      <c r="U21" s="24">
        <f t="shared" ref="U21:U84" si="8">R21/$J$6</f>
        <v>-0.97890529795100711</v>
      </c>
      <c r="V21" s="7"/>
      <c r="W21" s="25">
        <f t="shared" ref="W21:W84" si="9">(T21-U21*SIN(-$J$11*PI()/180))/(COS(-$J$11*PI()/180))</f>
        <v>-0.21735323249728442</v>
      </c>
      <c r="X21" s="24">
        <f t="shared" ref="X21:X83" si="10">MOD(ATAN2(U21,W21)*180/PI()-$J$9+360,360)</f>
        <v>5.6427138743054002</v>
      </c>
      <c r="Y21" s="7"/>
      <c r="Z21" s="25">
        <f t="shared" ref="Z21:Z84" si="11">B21</f>
        <v>639</v>
      </c>
      <c r="AA21" s="17">
        <f>360/40000*Z21+AA20</f>
        <v>5.6969999999999992</v>
      </c>
      <c r="AB21" s="24">
        <f t="shared" ref="AB21:AB84" si="12">AA21*PI()/180</f>
        <v>9.9431407486116938E-2</v>
      </c>
      <c r="AC21" s="17">
        <f t="shared" ref="AC21:AC84" si="13">X21-AA21</f>
        <v>-5.4286125694599008E-2</v>
      </c>
      <c r="AD21" s="17">
        <f t="shared" ref="AD21:AD83" ca="1" si="14">INDIRECT("AC"&amp;AE21)-AC21</f>
        <v>3.8305041584720811E-3</v>
      </c>
      <c r="AE21" s="17">
        <v>148</v>
      </c>
    </row>
    <row r="22" spans="1:31" s="17" customFormat="1" x14ac:dyDescent="0.25">
      <c r="A22" s="17">
        <v>2</v>
      </c>
      <c r="B22" s="17">
        <v>639</v>
      </c>
      <c r="C22" s="17">
        <v>13856</v>
      </c>
      <c r="D22" s="17">
        <v>11426</v>
      </c>
      <c r="E22" s="17">
        <v>12671</v>
      </c>
      <c r="F22" s="17">
        <v>15086</v>
      </c>
      <c r="G22" s="24"/>
      <c r="H22" s="7"/>
      <c r="I22" s="25">
        <f t="shared" si="0"/>
        <v>1185</v>
      </c>
      <c r="J22" s="24">
        <f t="shared" si="0"/>
        <v>-3660</v>
      </c>
      <c r="K22" s="7"/>
      <c r="L22" s="25">
        <f t="shared" si="3"/>
        <v>1190.1899746548252</v>
      </c>
      <c r="M22" s="17">
        <f t="shared" si="1"/>
        <v>26.935836917727581</v>
      </c>
      <c r="N22" s="17">
        <f>$O$3*COS(2*PI()/$O$4*(AA22+$O$5))+$O$6</f>
        <v>-3659.9349422981054</v>
      </c>
      <c r="O22" s="24">
        <f>(J22-N22)^2</f>
        <v>4.2325045758069479E-3</v>
      </c>
      <c r="P22" s="7"/>
      <c r="Q22" s="25">
        <f t="shared" si="5"/>
        <v>1227.0192934377699</v>
      </c>
      <c r="R22" s="24">
        <f t="shared" si="6"/>
        <v>-3662.6852789029831</v>
      </c>
      <c r="S22" s="7"/>
      <c r="T22" s="25">
        <f t="shared" si="7"/>
        <v>-0.31776722928776335</v>
      </c>
      <c r="U22" s="24">
        <f t="shared" si="8"/>
        <v>-0.95137209899600939</v>
      </c>
      <c r="V22" s="7"/>
      <c r="W22" s="25">
        <f t="shared" si="9"/>
        <v>-0.312298057114895</v>
      </c>
      <c r="X22" s="24">
        <f t="shared" si="10"/>
        <v>11.296992328025738</v>
      </c>
      <c r="Y22" s="7"/>
      <c r="Z22" s="25">
        <f t="shared" si="11"/>
        <v>639</v>
      </c>
      <c r="AA22" s="17">
        <f t="shared" ref="AA22:AA85" si="15">360/40000*Z22+AA21</f>
        <v>11.447999999999999</v>
      </c>
      <c r="AB22" s="24">
        <f t="shared" si="12"/>
        <v>0.1998052927683108</v>
      </c>
      <c r="AC22" s="17">
        <f t="shared" si="13"/>
        <v>-0.15100767197426102</v>
      </c>
      <c r="AD22" s="17">
        <f t="shared" ca="1" si="14"/>
        <v>6.7485124976885302E-2</v>
      </c>
      <c r="AE22" s="17">
        <v>147</v>
      </c>
    </row>
    <row r="23" spans="1:31" s="17" customFormat="1" x14ac:dyDescent="0.25">
      <c r="A23" s="17">
        <v>3</v>
      </c>
      <c r="B23" s="17">
        <v>636</v>
      </c>
      <c r="C23" s="17">
        <v>14037</v>
      </c>
      <c r="D23" s="17">
        <v>11488</v>
      </c>
      <c r="E23" s="17">
        <v>12488</v>
      </c>
      <c r="F23" s="17">
        <v>15012</v>
      </c>
      <c r="G23" s="24"/>
      <c r="H23" s="7"/>
      <c r="I23" s="25">
        <f t="shared" si="0"/>
        <v>1549</v>
      </c>
      <c r="J23" s="24">
        <f t="shared" si="0"/>
        <v>-3524</v>
      </c>
      <c r="K23" s="7"/>
      <c r="L23" s="25">
        <f t="shared" si="3"/>
        <v>1549.716389771359</v>
      </c>
      <c r="M23" s="17">
        <f t="shared" si="1"/>
        <v>0.51321430450778649</v>
      </c>
      <c r="N23" s="17">
        <f t="shared" si="4"/>
        <v>-3521.6846279127367</v>
      </c>
      <c r="O23" s="24">
        <f t="shared" si="2"/>
        <v>5.3609479024780704</v>
      </c>
      <c r="P23" s="7"/>
      <c r="Q23" s="25">
        <f t="shared" si="5"/>
        <v>1591.0192934377699</v>
      </c>
      <c r="R23" s="24">
        <f t="shared" si="6"/>
        <v>-3526.6852789029831</v>
      </c>
      <c r="S23" s="7"/>
      <c r="T23" s="25">
        <f t="shared" si="7"/>
        <v>-0.41203410192729462</v>
      </c>
      <c r="U23" s="24">
        <f t="shared" si="8"/>
        <v>-0.91604648524242749</v>
      </c>
      <c r="V23" s="7"/>
      <c r="W23" s="25">
        <f t="shared" si="9"/>
        <v>-0.4067697628114525</v>
      </c>
      <c r="X23" s="24">
        <f t="shared" si="10"/>
        <v>17.067596121212659</v>
      </c>
      <c r="Y23" s="7"/>
      <c r="Z23" s="25">
        <f t="shared" si="11"/>
        <v>636</v>
      </c>
      <c r="AA23" s="17">
        <f t="shared" si="15"/>
        <v>17.171999999999997</v>
      </c>
      <c r="AB23" s="24">
        <f t="shared" si="12"/>
        <v>0.29970793915246624</v>
      </c>
      <c r="AC23" s="17">
        <f t="shared" si="13"/>
        <v>-0.10440387878733759</v>
      </c>
      <c r="AD23" s="17">
        <f t="shared" ca="1" si="14"/>
        <v>-6.3486188312595004E-2</v>
      </c>
      <c r="AE23" s="17">
        <v>146</v>
      </c>
    </row>
    <row r="24" spans="1:31" s="17" customFormat="1" x14ac:dyDescent="0.25">
      <c r="A24" s="17">
        <v>4</v>
      </c>
      <c r="B24" s="17">
        <v>613</v>
      </c>
      <c r="C24" s="17">
        <v>14209</v>
      </c>
      <c r="D24" s="17">
        <v>11581</v>
      </c>
      <c r="E24" s="17">
        <v>12331</v>
      </c>
      <c r="F24" s="17">
        <v>14940</v>
      </c>
      <c r="G24" s="24"/>
      <c r="H24" s="7"/>
      <c r="I24" s="25">
        <f t="shared" si="0"/>
        <v>1878</v>
      </c>
      <c r="J24" s="24">
        <f t="shared" si="0"/>
        <v>-3359</v>
      </c>
      <c r="K24" s="7"/>
      <c r="L24" s="25">
        <f t="shared" si="3"/>
        <v>1881.2483763580926</v>
      </c>
      <c r="M24" s="17">
        <f t="shared" si="1"/>
        <v>10.551948963815125</v>
      </c>
      <c r="N24" s="17">
        <f t="shared" si="4"/>
        <v>-3355.0931934917016</v>
      </c>
      <c r="O24" s="24">
        <f t="shared" si="2"/>
        <v>15.263137093282419</v>
      </c>
      <c r="P24" s="7"/>
      <c r="Q24" s="25">
        <f t="shared" si="5"/>
        <v>1920.0192934377699</v>
      </c>
      <c r="R24" s="24">
        <f t="shared" si="6"/>
        <v>-3361.6852789029831</v>
      </c>
      <c r="S24" s="7"/>
      <c r="T24" s="25">
        <f t="shared" si="7"/>
        <v>-0.49723685219764019</v>
      </c>
      <c r="U24" s="24">
        <f t="shared" si="8"/>
        <v>-0.87318820385021412</v>
      </c>
      <c r="V24" s="7"/>
      <c r="W24" s="25">
        <f t="shared" si="9"/>
        <v>-0.49222054093064821</v>
      </c>
      <c r="X24" s="24">
        <f t="shared" si="10"/>
        <v>22.534190202918694</v>
      </c>
      <c r="Y24" s="7"/>
      <c r="Z24" s="25">
        <f t="shared" si="11"/>
        <v>613</v>
      </c>
      <c r="AA24" s="17">
        <f t="shared" si="15"/>
        <v>22.688999999999997</v>
      </c>
      <c r="AB24" s="24">
        <f t="shared" si="12"/>
        <v>0.39599775398499337</v>
      </c>
      <c r="AC24" s="17">
        <f t="shared" si="13"/>
        <v>-0.15480979708130249</v>
      </c>
      <c r="AD24" s="17">
        <f t="shared" ca="1" si="14"/>
        <v>9.3996728392813367E-2</v>
      </c>
      <c r="AE24" s="17">
        <v>145</v>
      </c>
    </row>
    <row r="25" spans="1:31" s="17" customFormat="1" x14ac:dyDescent="0.25">
      <c r="A25" s="17">
        <v>5</v>
      </c>
      <c r="B25" s="17">
        <v>618</v>
      </c>
      <c r="C25" s="17">
        <v>14355</v>
      </c>
      <c r="D25" s="17">
        <v>11671</v>
      </c>
      <c r="E25" s="17">
        <v>12160</v>
      </c>
      <c r="F25" s="17">
        <v>14823</v>
      </c>
      <c r="G25" s="24"/>
      <c r="H25" s="7"/>
      <c r="I25" s="25">
        <f t="shared" si="0"/>
        <v>2195</v>
      </c>
      <c r="J25" s="24">
        <f t="shared" si="0"/>
        <v>-3152</v>
      </c>
      <c r="K25" s="7"/>
      <c r="L25" s="25">
        <f t="shared" si="3"/>
        <v>2197.4277459811628</v>
      </c>
      <c r="M25" s="17">
        <f t="shared" si="1"/>
        <v>5.8939505490523363</v>
      </c>
      <c r="N25" s="17">
        <f t="shared" si="4"/>
        <v>-3155.6011910823609</v>
      </c>
      <c r="O25" s="24">
        <f t="shared" si="2"/>
        <v>12.968577211675353</v>
      </c>
      <c r="P25" s="7"/>
      <c r="Q25" s="25">
        <f t="shared" si="5"/>
        <v>2237.0192934377701</v>
      </c>
      <c r="R25" s="24">
        <f t="shared" si="6"/>
        <v>-3154.6852789029831</v>
      </c>
      <c r="S25" s="7"/>
      <c r="T25" s="25">
        <f t="shared" si="7"/>
        <v>-0.57933190336997931</v>
      </c>
      <c r="U25" s="24">
        <f t="shared" si="8"/>
        <v>-0.8194205417399828</v>
      </c>
      <c r="V25" s="7"/>
      <c r="W25" s="25">
        <f t="shared" si="9"/>
        <v>-0.57462634380712896</v>
      </c>
      <c r="X25" s="24">
        <f t="shared" si="10"/>
        <v>28.164436851670644</v>
      </c>
      <c r="Y25" s="7"/>
      <c r="Z25" s="25">
        <f t="shared" si="11"/>
        <v>618</v>
      </c>
      <c r="AA25" s="17">
        <f t="shared" si="15"/>
        <v>28.250999999999998</v>
      </c>
      <c r="AB25" s="24">
        <f t="shared" si="12"/>
        <v>0.49307296698091801</v>
      </c>
      <c r="AC25" s="17">
        <f t="shared" si="13"/>
        <v>-8.6563148329354078E-2</v>
      </c>
      <c r="AD25" s="17">
        <f t="shared" ca="1" si="14"/>
        <v>8.0583388840942405E-3</v>
      </c>
      <c r="AE25" s="17">
        <v>144</v>
      </c>
    </row>
    <row r="26" spans="1:31" s="17" customFormat="1" x14ac:dyDescent="0.25">
      <c r="A26" s="17">
        <v>6</v>
      </c>
      <c r="B26" s="17">
        <v>614</v>
      </c>
      <c r="C26" s="17">
        <v>14515</v>
      </c>
      <c r="D26" s="17">
        <v>11794</v>
      </c>
      <c r="E26" s="17">
        <v>12026</v>
      </c>
      <c r="F26" s="17">
        <v>14722</v>
      </c>
      <c r="G26" s="24"/>
      <c r="H26" s="7"/>
      <c r="I26" s="25">
        <f t="shared" si="0"/>
        <v>2489</v>
      </c>
      <c r="J26" s="24">
        <f t="shared" si="0"/>
        <v>-2928</v>
      </c>
      <c r="K26" s="7"/>
      <c r="L26" s="25">
        <f t="shared" si="3"/>
        <v>2490.6702046990567</v>
      </c>
      <c r="M26" s="17">
        <f t="shared" si="1"/>
        <v>2.7895837367512142</v>
      </c>
      <c r="N26" s="17">
        <f t="shared" si="4"/>
        <v>-2927.8918609384991</v>
      </c>
      <c r="O26" s="24">
        <f t="shared" si="2"/>
        <v>1.1694056622290804E-2</v>
      </c>
      <c r="P26" s="7"/>
      <c r="Q26" s="25">
        <f t="shared" si="5"/>
        <v>2531.0192934377701</v>
      </c>
      <c r="R26" s="24">
        <f t="shared" si="6"/>
        <v>-2930.6852789029831</v>
      </c>
      <c r="S26" s="7"/>
      <c r="T26" s="25">
        <f t="shared" si="7"/>
        <v>-0.65547053127113908</v>
      </c>
      <c r="U26" s="24">
        <f t="shared" si="8"/>
        <v>-0.76123717791055368</v>
      </c>
      <c r="V26" s="7"/>
      <c r="W26" s="25">
        <f t="shared" si="9"/>
        <v>-0.65110103385252727</v>
      </c>
      <c r="X26" s="24">
        <f t="shared" si="10"/>
        <v>33.665035006677158</v>
      </c>
      <c r="Y26" s="7"/>
      <c r="Z26" s="25">
        <f t="shared" si="11"/>
        <v>614</v>
      </c>
      <c r="AA26" s="17">
        <f t="shared" si="15"/>
        <v>33.777000000000001</v>
      </c>
      <c r="AB26" s="24">
        <f t="shared" si="12"/>
        <v>0.58951986144612478</v>
      </c>
      <c r="AC26" s="17">
        <f t="shared" si="13"/>
        <v>-0.11196499332284304</v>
      </c>
      <c r="AD26" s="17">
        <f t="shared" ca="1" si="14"/>
        <v>-2.4102434851300814E-2</v>
      </c>
      <c r="AE26" s="17">
        <v>143</v>
      </c>
    </row>
    <row r="27" spans="1:31" s="17" customFormat="1" x14ac:dyDescent="0.25">
      <c r="A27" s="17">
        <v>7</v>
      </c>
      <c r="B27" s="17">
        <v>623</v>
      </c>
      <c r="C27" s="17">
        <v>14648</v>
      </c>
      <c r="D27" s="17">
        <v>11924</v>
      </c>
      <c r="E27" s="17">
        <v>11889</v>
      </c>
      <c r="F27" s="17">
        <v>14590</v>
      </c>
      <c r="G27" s="24"/>
      <c r="H27" s="7"/>
      <c r="I27" s="25">
        <f t="shared" si="0"/>
        <v>2759</v>
      </c>
      <c r="J27" s="24">
        <f t="shared" si="0"/>
        <v>-2666</v>
      </c>
      <c r="K27" s="7"/>
      <c r="L27" s="25">
        <f t="shared" si="3"/>
        <v>2764.1214356188621</v>
      </c>
      <c r="M27" s="17">
        <f t="shared" si="1"/>
        <v>26.229102798148922</v>
      </c>
      <c r="N27" s="17">
        <f t="shared" si="4"/>
        <v>-2668.9649540306759</v>
      </c>
      <c r="O27" s="24">
        <f t="shared" si="2"/>
        <v>8.7909524040214215</v>
      </c>
      <c r="P27" s="7"/>
      <c r="Q27" s="25">
        <f t="shared" si="5"/>
        <v>2801.0192934377701</v>
      </c>
      <c r="R27" s="24">
        <f t="shared" si="6"/>
        <v>-2668.6852789029831</v>
      </c>
      <c r="S27" s="7"/>
      <c r="T27" s="25">
        <f t="shared" si="7"/>
        <v>-0.72539376097628594</v>
      </c>
      <c r="U27" s="24">
        <f t="shared" si="8"/>
        <v>-0.69318342200291794</v>
      </c>
      <c r="V27" s="7"/>
      <c r="W27" s="25">
        <f t="shared" si="9"/>
        <v>-0.72141701950702986</v>
      </c>
      <c r="X27" s="24">
        <f t="shared" si="10"/>
        <v>39.267415487247263</v>
      </c>
      <c r="Y27" s="7"/>
      <c r="Z27" s="25">
        <f t="shared" si="11"/>
        <v>623</v>
      </c>
      <c r="AA27" s="17">
        <f t="shared" si="15"/>
        <v>39.384</v>
      </c>
      <c r="AB27" s="24">
        <f t="shared" si="12"/>
        <v>0.68738047260544677</v>
      </c>
      <c r="AC27" s="17">
        <f t="shared" si="13"/>
        <v>-0.11658451275273762</v>
      </c>
      <c r="AD27" s="17">
        <f t="shared" ca="1" si="14"/>
        <v>6.069153841827557E-2</v>
      </c>
      <c r="AE27" s="17">
        <v>142</v>
      </c>
    </row>
    <row r="28" spans="1:31" s="17" customFormat="1" x14ac:dyDescent="0.25">
      <c r="A28" s="17">
        <v>8</v>
      </c>
      <c r="B28" s="17">
        <v>627</v>
      </c>
      <c r="C28" s="17">
        <v>14761</v>
      </c>
      <c r="D28" s="17">
        <v>12057</v>
      </c>
      <c r="E28" s="17">
        <v>11753</v>
      </c>
      <c r="F28" s="17">
        <v>14435</v>
      </c>
      <c r="G28" s="24"/>
      <c r="H28" s="7"/>
      <c r="I28" s="25">
        <f t="shared" si="0"/>
        <v>3008</v>
      </c>
      <c r="J28" s="24">
        <f t="shared" si="0"/>
        <v>-2378</v>
      </c>
      <c r="K28" s="7"/>
      <c r="L28" s="25">
        <f t="shared" si="3"/>
        <v>3012.1940178744044</v>
      </c>
      <c r="M28" s="17">
        <f t="shared" si="1"/>
        <v>17.589785930823439</v>
      </c>
      <c r="N28" s="17">
        <f t="shared" si="4"/>
        <v>-2382.5224153834297</v>
      </c>
      <c r="O28" s="24">
        <f t="shared" si="2"/>
        <v>20.452240900281495</v>
      </c>
      <c r="P28" s="7"/>
      <c r="Q28" s="25">
        <f t="shared" si="5"/>
        <v>3050.0192934377701</v>
      </c>
      <c r="R28" s="24">
        <f t="shared" si="6"/>
        <v>-2380.6852789029831</v>
      </c>
      <c r="S28" s="7"/>
      <c r="T28" s="25">
        <f t="shared" si="7"/>
        <v>-0.78987851725992131</v>
      </c>
      <c r="U28" s="24">
        <f t="shared" si="8"/>
        <v>-0.61837623993650914</v>
      </c>
      <c r="V28" s="7"/>
      <c r="W28" s="25">
        <f t="shared" si="9"/>
        <v>-0.7863333026061371</v>
      </c>
      <c r="X28" s="24">
        <f t="shared" si="10"/>
        <v>44.9423391213694</v>
      </c>
      <c r="Y28" s="7"/>
      <c r="Z28" s="25">
        <f t="shared" si="11"/>
        <v>627</v>
      </c>
      <c r="AA28" s="17">
        <f t="shared" si="15"/>
        <v>45.027000000000001</v>
      </c>
      <c r="AB28" s="24">
        <f t="shared" si="12"/>
        <v>0.78586940229548674</v>
      </c>
      <c r="AC28" s="17">
        <f t="shared" si="13"/>
        <v>-8.4660878630600678E-2</v>
      </c>
      <c r="AD28" s="17">
        <f t="shared" ca="1" si="14"/>
        <v>5.8238736325755269E-2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14878</v>
      </c>
      <c r="D29" s="17">
        <v>12221</v>
      </c>
      <c r="E29" s="17">
        <v>11649</v>
      </c>
      <c r="F29" s="17">
        <v>14286</v>
      </c>
      <c r="G29" s="24"/>
      <c r="H29" s="7"/>
      <c r="I29" s="25">
        <f t="shared" si="0"/>
        <v>3229</v>
      </c>
      <c r="J29" s="24">
        <f t="shared" si="0"/>
        <v>-2065</v>
      </c>
      <c r="K29" s="7"/>
      <c r="L29" s="25">
        <f t="shared" si="3"/>
        <v>3233.5542889299882</v>
      </c>
      <c r="M29" s="17">
        <f t="shared" si="1"/>
        <v>20.741547657812706</v>
      </c>
      <c r="N29" s="17">
        <f t="shared" si="4"/>
        <v>-2068.3212082522923</v>
      </c>
      <c r="O29" s="24">
        <f t="shared" si="2"/>
        <v>11.030424255094529</v>
      </c>
      <c r="P29" s="7"/>
      <c r="Q29" s="25">
        <f t="shared" si="5"/>
        <v>3271.0192934377701</v>
      </c>
      <c r="R29" s="24">
        <f t="shared" si="6"/>
        <v>-2067.6852789029831</v>
      </c>
      <c r="S29" s="7"/>
      <c r="T29" s="25">
        <f t="shared" si="7"/>
        <v>-0.84711197564820817</v>
      </c>
      <c r="U29" s="24">
        <f t="shared" si="8"/>
        <v>-0.53707537887128021</v>
      </c>
      <c r="V29" s="7"/>
      <c r="W29" s="25">
        <f t="shared" si="9"/>
        <v>-0.8440355340135689</v>
      </c>
      <c r="X29" s="24">
        <f t="shared" si="10"/>
        <v>50.654668232436734</v>
      </c>
      <c r="Y29" s="7"/>
      <c r="Z29" s="25">
        <f t="shared" si="11"/>
        <v>636</v>
      </c>
      <c r="AA29" s="17">
        <f t="shared" si="15"/>
        <v>50.750999999999998</v>
      </c>
      <c r="AB29" s="24">
        <f t="shared" si="12"/>
        <v>0.8857720486796421</v>
      </c>
      <c r="AC29" s="17">
        <f t="shared" si="13"/>
        <v>-9.6331767563263782E-2</v>
      </c>
      <c r="AD29" s="17">
        <f t="shared" ca="1" si="14"/>
        <v>7.3688616137943086E-2</v>
      </c>
      <c r="AE29" s="17">
        <v>140</v>
      </c>
    </row>
    <row r="30" spans="1:31" s="17" customFormat="1" x14ac:dyDescent="0.25">
      <c r="A30" s="17">
        <v>10</v>
      </c>
      <c r="B30" s="17">
        <v>638</v>
      </c>
      <c r="C30" s="17">
        <v>14987</v>
      </c>
      <c r="D30" s="17">
        <v>12397</v>
      </c>
      <c r="E30" s="17">
        <v>11563</v>
      </c>
      <c r="F30" s="17">
        <v>14127</v>
      </c>
      <c r="G30" s="24"/>
      <c r="H30" s="7"/>
      <c r="I30" s="25">
        <f t="shared" si="0"/>
        <v>3424</v>
      </c>
      <c r="J30" s="24">
        <f t="shared" si="0"/>
        <v>-1730</v>
      </c>
      <c r="K30" s="7"/>
      <c r="L30" s="25">
        <f t="shared" si="3"/>
        <v>3422.7679534086064</v>
      </c>
      <c r="M30" s="17">
        <f t="shared" si="1"/>
        <v>1.5179388033644774</v>
      </c>
      <c r="N30" s="17">
        <f t="shared" si="4"/>
        <v>-1732.3467934374723</v>
      </c>
      <c r="O30" s="24">
        <f t="shared" si="2"/>
        <v>5.5074394381632548</v>
      </c>
      <c r="P30" s="7"/>
      <c r="Q30" s="25">
        <f t="shared" si="5"/>
        <v>3466.0192934377701</v>
      </c>
      <c r="R30" s="24">
        <f t="shared" si="6"/>
        <v>-1732.6852789029831</v>
      </c>
      <c r="S30" s="7"/>
      <c r="T30" s="25">
        <f t="shared" si="7"/>
        <v>-0.8976120859908141</v>
      </c>
      <c r="U30" s="24">
        <f t="shared" si="8"/>
        <v>-0.45006008028708938</v>
      </c>
      <c r="V30" s="7"/>
      <c r="W30" s="25">
        <f t="shared" si="9"/>
        <v>-0.89503718820358591</v>
      </c>
      <c r="X30" s="24">
        <f t="shared" si="10"/>
        <v>56.428959726214828</v>
      </c>
      <c r="Y30" s="7"/>
      <c r="Z30" s="25">
        <f t="shared" si="11"/>
        <v>638</v>
      </c>
      <c r="AA30" s="17">
        <f t="shared" si="15"/>
        <v>56.492999999999995</v>
      </c>
      <c r="AB30" s="24">
        <f t="shared" si="12"/>
        <v>0.98598885432915651</v>
      </c>
      <c r="AC30" s="17">
        <f t="shared" si="13"/>
        <v>-6.4040273785167301E-2</v>
      </c>
      <c r="AD30" s="17">
        <f t="shared" ca="1" si="14"/>
        <v>1.6899783063522023E-2</v>
      </c>
      <c r="AE30" s="17">
        <v>139</v>
      </c>
    </row>
    <row r="31" spans="1:31" s="17" customFormat="1" x14ac:dyDescent="0.25">
      <c r="A31" s="17">
        <v>11</v>
      </c>
      <c r="B31" s="17">
        <v>622</v>
      </c>
      <c r="C31" s="17">
        <v>15048</v>
      </c>
      <c r="D31" s="17">
        <v>12561</v>
      </c>
      <c r="E31" s="17">
        <v>11478</v>
      </c>
      <c r="F31" s="17">
        <v>13947</v>
      </c>
      <c r="G31" s="24"/>
      <c r="H31" s="7"/>
      <c r="I31" s="25">
        <f t="shared" si="0"/>
        <v>3570</v>
      </c>
      <c r="J31" s="24">
        <f t="shared" si="0"/>
        <v>-1386</v>
      </c>
      <c r="K31" s="7"/>
      <c r="L31" s="25">
        <f t="shared" si="3"/>
        <v>3573.7554840894331</v>
      </c>
      <c r="M31" s="17">
        <f t="shared" si="1"/>
        <v>14.103660745985454</v>
      </c>
      <c r="N31" s="17">
        <f t="shared" si="4"/>
        <v>-1387.9765970722137</v>
      </c>
      <c r="O31" s="24">
        <f t="shared" si="2"/>
        <v>3.9069359858839108</v>
      </c>
      <c r="P31" s="7"/>
      <c r="Q31" s="25">
        <f t="shared" si="5"/>
        <v>3612.0192934377701</v>
      </c>
      <c r="R31" s="24">
        <f t="shared" si="6"/>
        <v>-1388.6852789029831</v>
      </c>
      <c r="S31" s="7"/>
      <c r="T31" s="25">
        <f t="shared" si="7"/>
        <v>-0.93542242501656014</v>
      </c>
      <c r="U31" s="24">
        <f t="shared" si="8"/>
        <v>-0.36070705726332336</v>
      </c>
      <c r="V31" s="7"/>
      <c r="W31" s="25">
        <f t="shared" si="9"/>
        <v>-0.93336231284154203</v>
      </c>
      <c r="X31" s="24">
        <f t="shared" si="10"/>
        <v>61.994502059970557</v>
      </c>
      <c r="Y31" s="7"/>
      <c r="Z31" s="25">
        <f t="shared" si="11"/>
        <v>622</v>
      </c>
      <c r="AA31" s="17">
        <f t="shared" si="15"/>
        <v>62.090999999999994</v>
      </c>
      <c r="AB31" s="24">
        <f t="shared" si="12"/>
        <v>1.083692385855799</v>
      </c>
      <c r="AC31" s="17">
        <f t="shared" si="13"/>
        <v>-9.6497940029436791E-2</v>
      </c>
      <c r="AD31" s="17">
        <f t="shared" ca="1" si="14"/>
        <v>5.5081673804210141E-2</v>
      </c>
      <c r="AE31" s="17">
        <v>138</v>
      </c>
    </row>
    <row r="32" spans="1:31" s="17" customFormat="1" x14ac:dyDescent="0.25">
      <c r="A32" s="17">
        <v>12</v>
      </c>
      <c r="B32" s="17">
        <v>631</v>
      </c>
      <c r="C32" s="17">
        <v>15111</v>
      </c>
      <c r="D32" s="17">
        <v>12742</v>
      </c>
      <c r="E32" s="17">
        <v>11422</v>
      </c>
      <c r="F32" s="17">
        <v>13768</v>
      </c>
      <c r="G32" s="24"/>
      <c r="H32" s="7"/>
      <c r="I32" s="25">
        <f t="shared" si="0"/>
        <v>3689</v>
      </c>
      <c r="J32" s="24">
        <f t="shared" si="0"/>
        <v>-1026</v>
      </c>
      <c r="K32" s="7"/>
      <c r="L32" s="25">
        <f t="shared" si="3"/>
        <v>3691.6578184998621</v>
      </c>
      <c r="M32" s="17">
        <f t="shared" si="1"/>
        <v>7.063999178209011</v>
      </c>
      <c r="N32" s="17">
        <f t="shared" si="4"/>
        <v>-1025.0600996297092</v>
      </c>
      <c r="O32" s="24">
        <f t="shared" si="2"/>
        <v>0.88341270607286393</v>
      </c>
      <c r="P32" s="7"/>
      <c r="Q32" s="25">
        <f t="shared" si="5"/>
        <v>3731.0192934377701</v>
      </c>
      <c r="R32" s="24">
        <f t="shared" si="6"/>
        <v>-1028.6852789029831</v>
      </c>
      <c r="S32" s="7"/>
      <c r="T32" s="25">
        <f t="shared" si="7"/>
        <v>-0.96624044107179152</v>
      </c>
      <c r="U32" s="24">
        <f t="shared" si="8"/>
        <v>-0.26719807968031234</v>
      </c>
      <c r="V32" s="7"/>
      <c r="W32" s="25">
        <f t="shared" si="9"/>
        <v>-0.96471891314906189</v>
      </c>
      <c r="X32" s="24">
        <f t="shared" si="10"/>
        <v>67.642888896961836</v>
      </c>
      <c r="Y32" s="7"/>
      <c r="Z32" s="25">
        <f t="shared" si="11"/>
        <v>631</v>
      </c>
      <c r="AA32" s="17">
        <f t="shared" si="15"/>
        <v>67.77</v>
      </c>
      <c r="AB32" s="24">
        <f t="shared" si="12"/>
        <v>1.182809634076557</v>
      </c>
      <c r="AC32" s="17">
        <f t="shared" si="13"/>
        <v>-0.12711110303816042</v>
      </c>
      <c r="AD32" s="17">
        <f t="shared" ca="1" si="14"/>
        <v>9.671468912060277E-2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15167</v>
      </c>
      <c r="D33" s="17">
        <v>12932</v>
      </c>
      <c r="E33" s="17">
        <v>11393</v>
      </c>
      <c r="F33" s="17">
        <v>13601</v>
      </c>
      <c r="G33" s="24"/>
      <c r="H33" s="7"/>
      <c r="I33" s="25">
        <f t="shared" si="0"/>
        <v>3774</v>
      </c>
      <c r="J33" s="24">
        <f t="shared" si="0"/>
        <v>-669</v>
      </c>
      <c r="K33" s="7"/>
      <c r="L33" s="25">
        <f t="shared" si="3"/>
        <v>3770.0710911192609</v>
      </c>
      <c r="M33" s="17">
        <f t="shared" si="1"/>
        <v>15.436324993150352</v>
      </c>
      <c r="N33" s="17">
        <f t="shared" si="4"/>
        <v>-668.75128193329078</v>
      </c>
      <c r="O33" s="24">
        <f t="shared" si="2"/>
        <v>6.1860676707570096E-2</v>
      </c>
      <c r="P33" s="7"/>
      <c r="Q33" s="25">
        <f t="shared" si="5"/>
        <v>3816.0192934377701</v>
      </c>
      <c r="R33" s="24">
        <f t="shared" si="6"/>
        <v>-671.68527890298321</v>
      </c>
      <c r="S33" s="7"/>
      <c r="T33" s="25">
        <f t="shared" si="7"/>
        <v>-0.98825330968267111</v>
      </c>
      <c r="U33" s="24">
        <f t="shared" si="8"/>
        <v>-0.17446834357715982</v>
      </c>
      <c r="V33" s="7"/>
      <c r="W33" s="25">
        <f t="shared" si="9"/>
        <v>-0.98726573628772651</v>
      </c>
      <c r="X33" s="24">
        <f t="shared" si="10"/>
        <v>73.102250441009346</v>
      </c>
      <c r="Y33" s="7"/>
      <c r="Z33" s="25">
        <f t="shared" si="11"/>
        <v>603</v>
      </c>
      <c r="AA33" s="17">
        <f t="shared" si="15"/>
        <v>73.197000000000003</v>
      </c>
      <c r="AB33" s="24">
        <f t="shared" si="12"/>
        <v>1.2775286525822893</v>
      </c>
      <c r="AC33" s="17">
        <f t="shared" si="13"/>
        <v>-9.4749558990656624E-2</v>
      </c>
      <c r="AD33" s="17">
        <f t="shared" ca="1" si="14"/>
        <v>6.9129746201340936E-2</v>
      </c>
      <c r="AE33" s="17">
        <v>136</v>
      </c>
    </row>
    <row r="34" spans="1:31" s="17" customFormat="1" x14ac:dyDescent="0.25">
      <c r="A34" s="17">
        <v>14</v>
      </c>
      <c r="B34" s="17">
        <v>621</v>
      </c>
      <c r="C34" s="17">
        <v>15182</v>
      </c>
      <c r="D34" s="17">
        <v>13115</v>
      </c>
      <c r="E34" s="17">
        <v>11360</v>
      </c>
      <c r="F34" s="17">
        <v>13406</v>
      </c>
      <c r="G34" s="24"/>
      <c r="H34" s="7"/>
      <c r="I34" s="25">
        <f t="shared" si="0"/>
        <v>3822</v>
      </c>
      <c r="J34" s="24">
        <f t="shared" si="0"/>
        <v>-291</v>
      </c>
      <c r="K34" s="7"/>
      <c r="L34" s="25">
        <f t="shared" si="3"/>
        <v>3815.0758326261753</v>
      </c>
      <c r="M34" s="17">
        <f t="shared" si="1"/>
        <v>47.944093820738857</v>
      </c>
      <c r="N34" s="17">
        <f t="shared" si="4"/>
        <v>-295.53477520683958</v>
      </c>
      <c r="O34" s="24">
        <f t="shared" si="2"/>
        <v>20.564186176566988</v>
      </c>
      <c r="P34" s="7"/>
      <c r="Q34" s="25">
        <f t="shared" si="5"/>
        <v>3864.0192934377701</v>
      </c>
      <c r="R34" s="24">
        <f t="shared" si="6"/>
        <v>-293.68527890298321</v>
      </c>
      <c r="S34" s="7"/>
      <c r="T34" s="25">
        <f t="shared" si="7"/>
        <v>-1.0006841060746972</v>
      </c>
      <c r="U34" s="24">
        <f t="shared" si="8"/>
        <v>-7.6283917114998295E-2</v>
      </c>
      <c r="V34" s="7"/>
      <c r="W34" s="25">
        <f t="shared" si="9"/>
        <v>-1.0002617162234611</v>
      </c>
      <c r="X34" s="24">
        <f t="shared" si="10"/>
        <v>78.762856689780904</v>
      </c>
      <c r="Y34" s="7"/>
      <c r="Z34" s="25">
        <f t="shared" si="11"/>
        <v>621</v>
      </c>
      <c r="AA34" s="17">
        <f t="shared" si="15"/>
        <v>78.786000000000001</v>
      </c>
      <c r="AB34" s="24">
        <f t="shared" si="12"/>
        <v>1.3750751044762526</v>
      </c>
      <c r="AC34" s="17">
        <f t="shared" si="13"/>
        <v>-2.3143310219097657E-2</v>
      </c>
      <c r="AD34" s="17">
        <f t="shared" ca="1" si="14"/>
        <v>-6.5340613850224827E-2</v>
      </c>
      <c r="AE34" s="17">
        <v>135</v>
      </c>
    </row>
    <row r="35" spans="1:31" s="17" customFormat="1" x14ac:dyDescent="0.25">
      <c r="A35" s="17">
        <v>15</v>
      </c>
      <c r="B35" s="17">
        <v>618</v>
      </c>
      <c r="C35" s="17">
        <v>15175</v>
      </c>
      <c r="D35" s="17">
        <v>13292</v>
      </c>
      <c r="E35" s="17">
        <v>11352</v>
      </c>
      <c r="F35" s="17">
        <v>13215</v>
      </c>
      <c r="G35" s="24"/>
      <c r="H35" s="7"/>
      <c r="I35" s="25">
        <f t="shared" si="0"/>
        <v>3823</v>
      </c>
      <c r="J35" s="24">
        <f t="shared" si="0"/>
        <v>77</v>
      </c>
      <c r="K35" s="7"/>
      <c r="L35" s="25">
        <f t="shared" si="3"/>
        <v>3823.4324107722382</v>
      </c>
      <c r="M35" s="17">
        <f t="shared" si="1"/>
        <v>0.1869790759476361</v>
      </c>
      <c r="N35" s="17">
        <f t="shared" si="4"/>
        <v>78.707202341292913</v>
      </c>
      <c r="O35" s="24">
        <f t="shared" si="2"/>
        <v>2.9145398341160029</v>
      </c>
      <c r="P35" s="7"/>
      <c r="Q35" s="25">
        <f t="shared" si="5"/>
        <v>3865.0192934377701</v>
      </c>
      <c r="R35" s="24">
        <f t="shared" si="6"/>
        <v>74.314721097016786</v>
      </c>
      <c r="S35" s="7"/>
      <c r="T35" s="25">
        <f t="shared" si="7"/>
        <v>-1.000943080999531</v>
      </c>
      <c r="U35" s="24">
        <f t="shared" si="8"/>
        <v>1.9303037747635157E-2</v>
      </c>
      <c r="V35" s="7"/>
      <c r="W35" s="25">
        <f t="shared" si="9"/>
        <v>-1.0010707266794947</v>
      </c>
      <c r="X35" s="24">
        <f t="shared" si="10"/>
        <v>84.22868030937434</v>
      </c>
      <c r="Y35" s="7"/>
      <c r="Z35" s="25">
        <f t="shared" si="11"/>
        <v>618</v>
      </c>
      <c r="AA35" s="17">
        <f t="shared" si="15"/>
        <v>84.347999999999999</v>
      </c>
      <c r="AB35" s="24">
        <f t="shared" si="12"/>
        <v>1.4721503174721771</v>
      </c>
      <c r="AC35" s="17">
        <f t="shared" si="13"/>
        <v>-0.11931969062565884</v>
      </c>
      <c r="AD35" s="17">
        <f t="shared" ca="1" si="14"/>
        <v>4.0722758266696246E-2</v>
      </c>
      <c r="AE35" s="17">
        <v>134</v>
      </c>
    </row>
    <row r="36" spans="1:31" s="17" customFormat="1" x14ac:dyDescent="0.25">
      <c r="A36" s="17">
        <v>16</v>
      </c>
      <c r="B36" s="17">
        <v>632</v>
      </c>
      <c r="C36" s="17">
        <v>15168</v>
      </c>
      <c r="D36" s="17">
        <v>13481</v>
      </c>
      <c r="E36" s="17">
        <v>11365</v>
      </c>
      <c r="F36" s="17">
        <v>13029</v>
      </c>
      <c r="G36" s="24"/>
      <c r="H36" s="7"/>
      <c r="I36" s="25">
        <f t="shared" si="0"/>
        <v>3803</v>
      </c>
      <c r="J36" s="24">
        <f t="shared" si="0"/>
        <v>452</v>
      </c>
      <c r="K36" s="7"/>
      <c r="L36" s="25">
        <f t="shared" si="3"/>
        <v>3794.310905425144</v>
      </c>
      <c r="M36" s="17">
        <f t="shared" si="1"/>
        <v>75.500364530791472</v>
      </c>
      <c r="N36" s="17">
        <f t="shared" si="4"/>
        <v>460.66112126270747</v>
      </c>
      <c r="O36" s="24">
        <f t="shared" si="2"/>
        <v>75.015021527323398</v>
      </c>
      <c r="P36" s="7"/>
      <c r="Q36" s="25">
        <f t="shared" si="5"/>
        <v>3845.0192934377701</v>
      </c>
      <c r="R36" s="24">
        <f t="shared" si="6"/>
        <v>449.31472109701679</v>
      </c>
      <c r="S36" s="7"/>
      <c r="T36" s="25">
        <f t="shared" si="7"/>
        <v>-0.99576358250285357</v>
      </c>
      <c r="U36" s="24">
        <f t="shared" si="8"/>
        <v>0.11670822272993826</v>
      </c>
      <c r="V36" s="7"/>
      <c r="W36" s="25">
        <f t="shared" si="9"/>
        <v>-0.99645163622787547</v>
      </c>
      <c r="X36" s="24">
        <f t="shared" si="10"/>
        <v>89.804282498207954</v>
      </c>
      <c r="Y36" s="7"/>
      <c r="Z36" s="25">
        <f t="shared" si="11"/>
        <v>632</v>
      </c>
      <c r="AA36" s="17">
        <f t="shared" si="15"/>
        <v>90.036000000000001</v>
      </c>
      <c r="AB36" s="24">
        <f t="shared" si="12"/>
        <v>1.5714246453256147</v>
      </c>
      <c r="AC36" s="17">
        <f t="shared" si="13"/>
        <v>-0.23171750179204764</v>
      </c>
      <c r="AD36" s="17">
        <f t="shared" ca="1" si="14"/>
        <v>0.12490741218547896</v>
      </c>
      <c r="AE36" s="17">
        <v>133</v>
      </c>
    </row>
    <row r="37" spans="1:31" s="17" customFormat="1" x14ac:dyDescent="0.25">
      <c r="A37" s="17">
        <v>17</v>
      </c>
      <c r="B37" s="17">
        <v>622</v>
      </c>
      <c r="C37" s="17">
        <v>15132</v>
      </c>
      <c r="D37" s="17">
        <v>13668</v>
      </c>
      <c r="E37" s="17">
        <v>11399</v>
      </c>
      <c r="F37" s="17">
        <v>12842</v>
      </c>
      <c r="G37" s="24"/>
      <c r="H37" s="7"/>
      <c r="I37" s="25">
        <f t="shared" si="0"/>
        <v>3733</v>
      </c>
      <c r="J37" s="24">
        <f t="shared" si="0"/>
        <v>826</v>
      </c>
      <c r="K37" s="7"/>
      <c r="L37" s="25">
        <f t="shared" si="3"/>
        <v>3728.7373820703947</v>
      </c>
      <c r="M37" s="17">
        <f t="shared" si="1"/>
        <v>18.169911613792681</v>
      </c>
      <c r="N37" s="17">
        <f t="shared" si="4"/>
        <v>832.18298050707403</v>
      </c>
      <c r="O37" s="24">
        <f t="shared" si="2"/>
        <v>38.229247950857491</v>
      </c>
      <c r="P37" s="7"/>
      <c r="Q37" s="25">
        <f t="shared" si="5"/>
        <v>3775.0192934377701</v>
      </c>
      <c r="R37" s="24">
        <f t="shared" si="6"/>
        <v>823.31472109701679</v>
      </c>
      <c r="S37" s="7"/>
      <c r="T37" s="25">
        <f t="shared" si="7"/>
        <v>-0.97763533776448219</v>
      </c>
      <c r="U37" s="24">
        <f t="shared" si="8"/>
        <v>0.21385366055228858</v>
      </c>
      <c r="V37" s="7"/>
      <c r="W37" s="25">
        <f t="shared" si="9"/>
        <v>-0.97888209051069808</v>
      </c>
      <c r="X37" s="24">
        <f t="shared" si="10"/>
        <v>95.44764234838658</v>
      </c>
      <c r="Y37" s="7"/>
      <c r="Z37" s="25">
        <f t="shared" si="11"/>
        <v>622</v>
      </c>
      <c r="AA37" s="17">
        <f t="shared" si="15"/>
        <v>95.634</v>
      </c>
      <c r="AB37" s="24">
        <f t="shared" si="12"/>
        <v>1.6691281768522572</v>
      </c>
      <c r="AC37" s="17">
        <f t="shared" si="13"/>
        <v>-0.18635765161342022</v>
      </c>
      <c r="AD37" s="17">
        <f t="shared" ca="1" si="14"/>
        <v>2.4893267944776198E-2</v>
      </c>
      <c r="AE37" s="17">
        <v>132</v>
      </c>
    </row>
    <row r="38" spans="1:31" s="17" customFormat="1" x14ac:dyDescent="0.25">
      <c r="A38" s="17">
        <v>18</v>
      </c>
      <c r="B38" s="17">
        <v>640</v>
      </c>
      <c r="C38" s="17">
        <v>15078</v>
      </c>
      <c r="D38" s="17">
        <v>13854</v>
      </c>
      <c r="E38" s="17">
        <v>11453</v>
      </c>
      <c r="F38" s="17">
        <v>12657</v>
      </c>
      <c r="G38" s="24"/>
      <c r="H38" s="7"/>
      <c r="I38" s="25">
        <f t="shared" si="0"/>
        <v>3625</v>
      </c>
      <c r="J38" s="24">
        <f t="shared" si="0"/>
        <v>1197</v>
      </c>
      <c r="K38" s="7"/>
      <c r="L38" s="25">
        <f t="shared" si="3"/>
        <v>3623.7071851241326</v>
      </c>
      <c r="M38" s="17">
        <f t="shared" si="1"/>
        <v>1.6713703032640588</v>
      </c>
      <c r="N38" s="17">
        <f t="shared" si="4"/>
        <v>1206.1513852397645</v>
      </c>
      <c r="O38" s="24">
        <f t="shared" si="2"/>
        <v>83.747851806579959</v>
      </c>
      <c r="P38" s="7"/>
      <c r="Q38" s="25">
        <f t="shared" si="5"/>
        <v>3667.0192934377701</v>
      </c>
      <c r="R38" s="24">
        <f t="shared" si="6"/>
        <v>1194.3147210970169</v>
      </c>
      <c r="S38" s="7"/>
      <c r="T38" s="25">
        <f t="shared" si="7"/>
        <v>-0.94966604588242343</v>
      </c>
      <c r="U38" s="24">
        <f t="shared" si="8"/>
        <v>0.31021985689478049</v>
      </c>
      <c r="V38" s="7"/>
      <c r="W38" s="25">
        <f t="shared" si="9"/>
        <v>-0.95146685077543036</v>
      </c>
      <c r="X38" s="24">
        <f t="shared" si="10"/>
        <v>101.18225384322199</v>
      </c>
      <c r="Y38" s="7"/>
      <c r="Z38" s="25">
        <f t="shared" si="11"/>
        <v>640</v>
      </c>
      <c r="AA38" s="17">
        <f t="shared" si="15"/>
        <v>101.39400000000001</v>
      </c>
      <c r="AB38" s="24">
        <f t="shared" si="12"/>
        <v>1.7696591417671306</v>
      </c>
      <c r="AC38" s="17">
        <f t="shared" si="13"/>
        <v>-0.21174615677801967</v>
      </c>
      <c r="AD38" s="17">
        <f t="shared" ca="1" si="14"/>
        <v>0.10891882878877368</v>
      </c>
      <c r="AE38" s="17">
        <v>131</v>
      </c>
    </row>
    <row r="39" spans="1:31" s="17" customFormat="1" x14ac:dyDescent="0.25">
      <c r="A39" s="17">
        <v>19</v>
      </c>
      <c r="B39" s="17">
        <v>630</v>
      </c>
      <c r="C39" s="17">
        <v>15008</v>
      </c>
      <c r="D39" s="17">
        <v>14034</v>
      </c>
      <c r="E39" s="17">
        <v>11519</v>
      </c>
      <c r="F39" s="17">
        <v>12478</v>
      </c>
      <c r="G39" s="24"/>
      <c r="H39" s="7"/>
      <c r="I39" s="25">
        <f t="shared" si="0"/>
        <v>3489</v>
      </c>
      <c r="J39" s="24">
        <f t="shared" si="0"/>
        <v>1556</v>
      </c>
      <c r="K39" s="7"/>
      <c r="L39" s="25">
        <f t="shared" si="3"/>
        <v>3484.1341340913314</v>
      </c>
      <c r="M39" s="17">
        <f t="shared" si="1"/>
        <v>23.676651041143675</v>
      </c>
      <c r="N39" s="17">
        <f t="shared" si="4"/>
        <v>1562.4091068582536</v>
      </c>
      <c r="O39" s="24">
        <f t="shared" si="2"/>
        <v>41.076650720513435</v>
      </c>
      <c r="P39" s="7"/>
      <c r="Q39" s="25">
        <f t="shared" si="5"/>
        <v>3531.0192934377701</v>
      </c>
      <c r="R39" s="24">
        <f t="shared" si="6"/>
        <v>1553.3147210970169</v>
      </c>
      <c r="S39" s="7"/>
      <c r="T39" s="25">
        <f t="shared" si="7"/>
        <v>-0.91444545610501615</v>
      </c>
      <c r="U39" s="24">
        <f t="shared" si="8"/>
        <v>0.40346908731783865</v>
      </c>
      <c r="V39" s="7"/>
      <c r="W39" s="25">
        <f t="shared" si="9"/>
        <v>-0.9167822572940908</v>
      </c>
      <c r="X39" s="24">
        <f t="shared" si="10"/>
        <v>106.87795692402034</v>
      </c>
      <c r="Y39" s="7"/>
      <c r="Z39" s="25">
        <f t="shared" si="11"/>
        <v>630</v>
      </c>
      <c r="AA39" s="17">
        <f t="shared" si="15"/>
        <v>107.06400000000001</v>
      </c>
      <c r="AB39" s="24">
        <f t="shared" si="12"/>
        <v>1.8686193103552091</v>
      </c>
      <c r="AC39" s="17">
        <f t="shared" si="13"/>
        <v>-0.18604307597966852</v>
      </c>
      <c r="AD39" s="17">
        <f t="shared" ca="1" si="14"/>
        <v>-1.3004015492683152E-2</v>
      </c>
      <c r="AE39" s="17">
        <v>130</v>
      </c>
    </row>
    <row r="40" spans="1:31" s="17" customFormat="1" x14ac:dyDescent="0.25">
      <c r="A40" s="17">
        <v>20</v>
      </c>
      <c r="B40" s="17">
        <v>627</v>
      </c>
      <c r="C40" s="17">
        <v>14926</v>
      </c>
      <c r="D40" s="17">
        <v>14206</v>
      </c>
      <c r="E40" s="17">
        <v>11610</v>
      </c>
      <c r="F40" s="17">
        <v>12310</v>
      </c>
      <c r="G40" s="24"/>
      <c r="H40" s="7"/>
      <c r="I40" s="25">
        <f t="shared" si="0"/>
        <v>3316</v>
      </c>
      <c r="J40" s="24">
        <f t="shared" si="0"/>
        <v>1896</v>
      </c>
      <c r="K40" s="7"/>
      <c r="L40" s="25">
        <f t="shared" si="3"/>
        <v>3310.9428291213303</v>
      </c>
      <c r="M40" s="17">
        <f t="shared" si="1"/>
        <v>25.574977296064809</v>
      </c>
      <c r="N40" s="17">
        <f t="shared" si="4"/>
        <v>1901.799797560707</v>
      </c>
      <c r="O40" s="24">
        <f t="shared" si="2"/>
        <v>33.637651745183099</v>
      </c>
      <c r="P40" s="7"/>
      <c r="Q40" s="25">
        <f t="shared" si="5"/>
        <v>3358.0192934377701</v>
      </c>
      <c r="R40" s="24">
        <f t="shared" si="6"/>
        <v>1893.3147210970169</v>
      </c>
      <c r="S40" s="7"/>
      <c r="T40" s="25">
        <f t="shared" si="7"/>
        <v>-0.86964279410875545</v>
      </c>
      <c r="U40" s="24">
        <f t="shared" si="8"/>
        <v>0.49178312170179345</v>
      </c>
      <c r="V40" s="7"/>
      <c r="W40" s="25">
        <f t="shared" si="9"/>
        <v>-0.87248703460506849</v>
      </c>
      <c r="X40" s="24">
        <f t="shared" si="10"/>
        <v>112.53208882515639</v>
      </c>
      <c r="Y40" s="7"/>
      <c r="Z40" s="25">
        <f t="shared" si="11"/>
        <v>627</v>
      </c>
      <c r="AA40" s="17">
        <f t="shared" si="15"/>
        <v>112.70700000000001</v>
      </c>
      <c r="AB40" s="24">
        <f t="shared" si="12"/>
        <v>1.9671082400452491</v>
      </c>
      <c r="AC40" s="17">
        <f t="shared" si="13"/>
        <v>-0.17491117484361496</v>
      </c>
      <c r="AD40" s="17">
        <f t="shared" ca="1" si="14"/>
        <v>3.7192130442065263E-3</v>
      </c>
      <c r="AE40" s="17">
        <v>129</v>
      </c>
    </row>
    <row r="41" spans="1:31" s="17" customFormat="1" x14ac:dyDescent="0.25">
      <c r="A41" s="17">
        <v>21</v>
      </c>
      <c r="B41" s="17">
        <v>608</v>
      </c>
      <c r="C41" s="17">
        <v>14816</v>
      </c>
      <c r="D41" s="17">
        <v>14357</v>
      </c>
      <c r="E41" s="17">
        <v>11701</v>
      </c>
      <c r="F41" s="17">
        <v>12148</v>
      </c>
      <c r="G41" s="24"/>
      <c r="H41" s="7"/>
      <c r="I41" s="25">
        <f t="shared" si="0"/>
        <v>3115</v>
      </c>
      <c r="J41" s="24">
        <f t="shared" si="0"/>
        <v>2209</v>
      </c>
      <c r="K41" s="7"/>
      <c r="L41" s="25">
        <f t="shared" si="3"/>
        <v>3111.9254024660213</v>
      </c>
      <c r="M41" s="17">
        <f t="shared" si="1"/>
        <v>9.4531499959479266</v>
      </c>
      <c r="N41" s="17">
        <f t="shared" si="4"/>
        <v>2213.331107241484</v>
      </c>
      <c r="O41" s="24">
        <f t="shared" si="2"/>
        <v>18.75848993723519</v>
      </c>
      <c r="P41" s="7"/>
      <c r="Q41" s="25">
        <f t="shared" si="5"/>
        <v>3157.0192934377701</v>
      </c>
      <c r="R41" s="24">
        <f t="shared" si="6"/>
        <v>2206.3147210970169</v>
      </c>
      <c r="S41" s="7"/>
      <c r="T41" s="25">
        <f t="shared" si="7"/>
        <v>-0.81758883421714612</v>
      </c>
      <c r="U41" s="24">
        <f t="shared" si="8"/>
        <v>0.57308398276702244</v>
      </c>
      <c r="V41" s="7"/>
      <c r="W41" s="25">
        <f t="shared" si="9"/>
        <v>-0.82090003841819226</v>
      </c>
      <c r="X41" s="24">
        <f t="shared" si="10"/>
        <v>118.04355207387584</v>
      </c>
      <c r="Y41" s="7"/>
      <c r="Z41" s="25">
        <f t="shared" si="11"/>
        <v>608</v>
      </c>
      <c r="AA41" s="17">
        <f t="shared" si="15"/>
        <v>118.179</v>
      </c>
      <c r="AB41" s="24">
        <f t="shared" si="12"/>
        <v>2.062612656714379</v>
      </c>
      <c r="AC41" s="17">
        <f t="shared" si="13"/>
        <v>-0.1354479261241579</v>
      </c>
      <c r="AD41" s="17">
        <f t="shared" ca="1" si="14"/>
        <v>3.993678206217055E-2</v>
      </c>
      <c r="AE41" s="17">
        <v>128</v>
      </c>
    </row>
    <row r="42" spans="1:31" s="17" customFormat="1" x14ac:dyDescent="0.25">
      <c r="A42" s="17">
        <v>22</v>
      </c>
      <c r="B42" s="17">
        <v>620</v>
      </c>
      <c r="C42" s="17">
        <v>14703</v>
      </c>
      <c r="D42" s="17">
        <v>14505</v>
      </c>
      <c r="E42" s="17">
        <v>11819</v>
      </c>
      <c r="F42" s="17">
        <v>11999</v>
      </c>
      <c r="G42" s="24"/>
      <c r="H42" s="7"/>
      <c r="I42" s="25">
        <f t="shared" si="0"/>
        <v>2884</v>
      </c>
      <c r="J42" s="24">
        <f t="shared" si="0"/>
        <v>2506</v>
      </c>
      <c r="K42" s="7"/>
      <c r="L42" s="25">
        <f t="shared" si="3"/>
        <v>2879.3720033196523</v>
      </c>
      <c r="M42" s="17">
        <f t="shared" si="1"/>
        <v>21.41835327330913</v>
      </c>
      <c r="N42" s="17">
        <f t="shared" si="4"/>
        <v>2510.211830192904</v>
      </c>
      <c r="O42" s="24">
        <f t="shared" si="2"/>
        <v>17.739513573857892</v>
      </c>
      <c r="P42" s="7"/>
      <c r="Q42" s="25">
        <f t="shared" si="5"/>
        <v>2926.0192934377701</v>
      </c>
      <c r="R42" s="24">
        <f t="shared" si="6"/>
        <v>2503.3147210970169</v>
      </c>
      <c r="S42" s="7"/>
      <c r="T42" s="25">
        <f t="shared" si="7"/>
        <v>-0.75776562658052049</v>
      </c>
      <c r="U42" s="24">
        <f t="shared" si="8"/>
        <v>0.65022888927300648</v>
      </c>
      <c r="V42" s="7"/>
      <c r="W42" s="25">
        <f t="shared" si="9"/>
        <v>-0.76151975146015127</v>
      </c>
      <c r="X42" s="24">
        <f t="shared" si="10"/>
        <v>123.61660263142755</v>
      </c>
      <c r="Y42" s="7"/>
      <c r="Z42" s="25">
        <f t="shared" si="11"/>
        <v>620</v>
      </c>
      <c r="AA42" s="17">
        <f t="shared" si="15"/>
        <v>123.759</v>
      </c>
      <c r="AB42" s="24">
        <f t="shared" si="12"/>
        <v>2.1600020289756623</v>
      </c>
      <c r="AC42" s="17">
        <f t="shared" si="13"/>
        <v>-0.14239736857244623</v>
      </c>
      <c r="AD42" s="17">
        <f t="shared" ca="1" si="14"/>
        <v>6.9153776516515109E-2</v>
      </c>
      <c r="AE42" s="17">
        <v>127</v>
      </c>
    </row>
    <row r="43" spans="1:31" s="17" customFormat="1" x14ac:dyDescent="0.25">
      <c r="A43" s="17">
        <v>23</v>
      </c>
      <c r="B43" s="17">
        <v>607</v>
      </c>
      <c r="C43" s="17">
        <v>14577</v>
      </c>
      <c r="D43" s="17">
        <v>14642</v>
      </c>
      <c r="E43" s="17">
        <v>11950</v>
      </c>
      <c r="F43" s="17">
        <v>11866</v>
      </c>
      <c r="G43" s="24"/>
      <c r="H43" s="7"/>
      <c r="I43" s="25">
        <f t="shared" si="0"/>
        <v>2627</v>
      </c>
      <c r="J43" s="24">
        <f t="shared" si="0"/>
        <v>2776</v>
      </c>
      <c r="K43" s="7"/>
      <c r="L43" s="25">
        <f t="shared" si="3"/>
        <v>2624.8389145445194</v>
      </c>
      <c r="M43" s="17">
        <f t="shared" si="1"/>
        <v>4.6702903458897413</v>
      </c>
      <c r="N43" s="17">
        <f t="shared" si="4"/>
        <v>2777.8272779732911</v>
      </c>
      <c r="O43" s="24">
        <f t="shared" si="2"/>
        <v>3.3389447916747383</v>
      </c>
      <c r="P43" s="7"/>
      <c r="Q43" s="25">
        <f t="shared" si="5"/>
        <v>2669.0192934377701</v>
      </c>
      <c r="R43" s="24">
        <f t="shared" si="6"/>
        <v>2773.3147210970169</v>
      </c>
      <c r="S43" s="7"/>
      <c r="T43" s="25">
        <f t="shared" si="7"/>
        <v>-0.69120907089821415</v>
      </c>
      <c r="U43" s="24">
        <f t="shared" si="8"/>
        <v>0.72036062246026478</v>
      </c>
      <c r="V43" s="7"/>
      <c r="W43" s="25">
        <f t="shared" si="9"/>
        <v>-0.69536564942887369</v>
      </c>
      <c r="X43" s="24">
        <f t="shared" si="10"/>
        <v>129.13548263183941</v>
      </c>
      <c r="Y43" s="7"/>
      <c r="Z43" s="25">
        <f t="shared" si="11"/>
        <v>607</v>
      </c>
      <c r="AA43" s="17">
        <f t="shared" si="15"/>
        <v>129.22200000000001</v>
      </c>
      <c r="AB43" s="24">
        <f t="shared" si="12"/>
        <v>2.2553493660121124</v>
      </c>
      <c r="AC43" s="17">
        <f t="shared" si="13"/>
        <v>-8.6517368160599517E-2</v>
      </c>
      <c r="AD43" s="17">
        <f t="shared" ca="1" si="14"/>
        <v>2.5433504596463763E-2</v>
      </c>
      <c r="AE43" s="17">
        <v>126</v>
      </c>
    </row>
    <row r="44" spans="1:31" s="17" customFormat="1" x14ac:dyDescent="0.25">
      <c r="A44" s="17">
        <v>24</v>
      </c>
      <c r="B44" s="17">
        <v>635</v>
      </c>
      <c r="C44" s="17">
        <v>14432</v>
      </c>
      <c r="D44" s="17">
        <v>14777</v>
      </c>
      <c r="E44" s="17">
        <v>12097</v>
      </c>
      <c r="F44" s="17">
        <v>11742</v>
      </c>
      <c r="G44" s="24"/>
      <c r="H44" s="7"/>
      <c r="I44" s="25">
        <f t="shared" si="0"/>
        <v>2335</v>
      </c>
      <c r="J44" s="24">
        <f t="shared" si="0"/>
        <v>3035</v>
      </c>
      <c r="K44" s="7"/>
      <c r="L44" s="25">
        <f t="shared" si="3"/>
        <v>2332.6600349350983</v>
      </c>
      <c r="M44" s="17">
        <f t="shared" si="1"/>
        <v>5.47543650496024</v>
      </c>
      <c r="N44" s="17">
        <f t="shared" si="4"/>
        <v>3030.7262086159044</v>
      </c>
      <c r="O44" s="24">
        <f t="shared" si="2"/>
        <v>18.265292794769806</v>
      </c>
      <c r="P44" s="7"/>
      <c r="Q44" s="25">
        <f t="shared" si="5"/>
        <v>2377.0192934377701</v>
      </c>
      <c r="R44" s="24">
        <f t="shared" si="6"/>
        <v>3032.3147210970169</v>
      </c>
      <c r="S44" s="7"/>
      <c r="T44" s="25">
        <f t="shared" si="7"/>
        <v>-0.61558839284672207</v>
      </c>
      <c r="U44" s="24">
        <f t="shared" si="8"/>
        <v>0.7876351368880421</v>
      </c>
      <c r="V44" s="7"/>
      <c r="W44" s="25">
        <f t="shared" si="9"/>
        <v>-0.62013083381548162</v>
      </c>
      <c r="X44" s="24">
        <f t="shared" si="10"/>
        <v>134.90950535531579</v>
      </c>
      <c r="Y44" s="7"/>
      <c r="Z44" s="25">
        <f t="shared" si="11"/>
        <v>635</v>
      </c>
      <c r="AA44" s="17">
        <f t="shared" si="15"/>
        <v>134.93700000000001</v>
      </c>
      <c r="AB44" s="24">
        <f t="shared" si="12"/>
        <v>2.3550949327635884</v>
      </c>
      <c r="AC44" s="17">
        <f t="shared" si="13"/>
        <v>-2.7494644684225023E-2</v>
      </c>
      <c r="AD44" s="17">
        <f t="shared" ca="1" si="14"/>
        <v>5.1730334178643034E-2</v>
      </c>
      <c r="AE44" s="17">
        <v>125</v>
      </c>
    </row>
    <row r="45" spans="1:31" s="17" customFormat="1" x14ac:dyDescent="0.25">
      <c r="A45" s="17">
        <v>25</v>
      </c>
      <c r="B45" s="17">
        <v>630</v>
      </c>
      <c r="C45" s="17">
        <v>14275</v>
      </c>
      <c r="D45" s="17">
        <v>14886</v>
      </c>
      <c r="E45" s="17">
        <v>12255</v>
      </c>
      <c r="F45" s="17">
        <v>11630</v>
      </c>
      <c r="G45" s="24"/>
      <c r="H45" s="7"/>
      <c r="I45" s="25">
        <f t="shared" si="0"/>
        <v>2020</v>
      </c>
      <c r="J45" s="24">
        <f t="shared" si="0"/>
        <v>3256</v>
      </c>
      <c r="K45" s="7"/>
      <c r="L45" s="25">
        <f t="shared" si="3"/>
        <v>2019.4300122100808</v>
      </c>
      <c r="M45" s="17">
        <f t="shared" si="1"/>
        <v>0.32488608065696961</v>
      </c>
      <c r="N45" s="17">
        <f t="shared" si="4"/>
        <v>3251.8453739350139</v>
      </c>
      <c r="O45" s="24">
        <f t="shared" si="2"/>
        <v>17.260917739862155</v>
      </c>
      <c r="P45" s="7"/>
      <c r="Q45" s="25">
        <f t="shared" si="5"/>
        <v>2062.0192934377701</v>
      </c>
      <c r="R45" s="24">
        <f t="shared" si="6"/>
        <v>3253.3147210970169</v>
      </c>
      <c r="S45" s="7"/>
      <c r="T45" s="25">
        <f t="shared" si="7"/>
        <v>-0.5340112915240508</v>
      </c>
      <c r="U45" s="24">
        <f t="shared" si="8"/>
        <v>0.84503925923761269</v>
      </c>
      <c r="V45" s="7"/>
      <c r="W45" s="25">
        <f t="shared" si="9"/>
        <v>-0.53888269961447255</v>
      </c>
      <c r="X45" s="24">
        <f t="shared" si="10"/>
        <v>140.59830373793937</v>
      </c>
      <c r="Y45" s="7"/>
      <c r="Z45" s="25">
        <f t="shared" si="11"/>
        <v>630</v>
      </c>
      <c r="AA45" s="17">
        <f t="shared" si="15"/>
        <v>140.607</v>
      </c>
      <c r="AB45" s="24">
        <f t="shared" si="12"/>
        <v>2.4540551013516669</v>
      </c>
      <c r="AC45" s="17">
        <f t="shared" si="13"/>
        <v>-8.696262060624349E-3</v>
      </c>
      <c r="AD45" s="17">
        <f t="shared" ca="1" si="14"/>
        <v>-1.2193049810207413E-2</v>
      </c>
      <c r="AE45" s="17">
        <v>124</v>
      </c>
    </row>
    <row r="46" spans="1:31" s="17" customFormat="1" x14ac:dyDescent="0.25">
      <c r="A46" s="17">
        <v>26</v>
      </c>
      <c r="B46" s="17">
        <v>635</v>
      </c>
      <c r="C46" s="17">
        <v>14103</v>
      </c>
      <c r="D46" s="17">
        <v>14979</v>
      </c>
      <c r="E46" s="17">
        <v>12421</v>
      </c>
      <c r="F46" s="17">
        <v>11533</v>
      </c>
      <c r="G46" s="24"/>
      <c r="H46" s="7"/>
      <c r="I46" s="25">
        <f t="shared" si="0"/>
        <v>1682</v>
      </c>
      <c r="J46" s="24">
        <f t="shared" si="0"/>
        <v>3446</v>
      </c>
      <c r="K46" s="7"/>
      <c r="L46" s="25">
        <f t="shared" si="3"/>
        <v>1683.2969555889842</v>
      </c>
      <c r="M46" s="17">
        <f t="shared" si="1"/>
        <v>1.6820937997974745</v>
      </c>
      <c r="N46" s="17">
        <f t="shared" si="4"/>
        <v>3442.4897932829085</v>
      </c>
      <c r="O46" s="24">
        <f t="shared" si="2"/>
        <v>12.321551196714131</v>
      </c>
      <c r="P46" s="7"/>
      <c r="Q46" s="25">
        <f t="shared" si="5"/>
        <v>1724.0192934377699</v>
      </c>
      <c r="R46" s="24">
        <f t="shared" si="6"/>
        <v>3443.3147210970169</v>
      </c>
      <c r="S46" s="7"/>
      <c r="T46" s="25">
        <f t="shared" si="7"/>
        <v>-0.44647776693020025</v>
      </c>
      <c r="U46" s="24">
        <f t="shared" si="8"/>
        <v>0.89439121962864632</v>
      </c>
      <c r="V46" s="7"/>
      <c r="W46" s="25">
        <f t="shared" si="9"/>
        <v>-0.45163170937667774</v>
      </c>
      <c r="X46" s="24">
        <f t="shared" si="10"/>
        <v>146.33207220142481</v>
      </c>
      <c r="Y46" s="7"/>
      <c r="Z46" s="25">
        <f t="shared" si="11"/>
        <v>635</v>
      </c>
      <c r="AA46" s="17">
        <f t="shared" si="15"/>
        <v>146.322</v>
      </c>
      <c r="AB46" s="24">
        <f t="shared" si="12"/>
        <v>2.5538006681031429</v>
      </c>
      <c r="AC46" s="17">
        <f t="shared" si="13"/>
        <v>1.0072201424804916E-2</v>
      </c>
      <c r="AD46" s="17">
        <f t="shared" ca="1" si="14"/>
        <v>1.3720213867713937E-2</v>
      </c>
      <c r="AE46" s="17">
        <v>123</v>
      </c>
    </row>
    <row r="47" spans="1:31" s="17" customFormat="1" x14ac:dyDescent="0.25">
      <c r="A47" s="17">
        <v>27</v>
      </c>
      <c r="B47" s="17">
        <v>624</v>
      </c>
      <c r="C47" s="17">
        <v>13933</v>
      </c>
      <c r="D47" s="17">
        <v>15064</v>
      </c>
      <c r="E47" s="17">
        <v>12600</v>
      </c>
      <c r="F47" s="17">
        <v>11460</v>
      </c>
      <c r="G47" s="24"/>
      <c r="H47" s="7"/>
      <c r="I47" s="25">
        <f t="shared" si="0"/>
        <v>1333</v>
      </c>
      <c r="J47" s="24">
        <f t="shared" si="0"/>
        <v>3604</v>
      </c>
      <c r="K47" s="7"/>
      <c r="L47" s="25">
        <f t="shared" si="3"/>
        <v>1336.2480162851011</v>
      </c>
      <c r="M47" s="17">
        <f t="shared" si="1"/>
        <v>10.549609788282146</v>
      </c>
      <c r="N47" s="17">
        <f t="shared" si="4"/>
        <v>3596.4759568452387</v>
      </c>
      <c r="O47" s="24">
        <f t="shared" si="2"/>
        <v>56.611225394710821</v>
      </c>
      <c r="P47" s="7"/>
      <c r="Q47" s="25">
        <f t="shared" si="5"/>
        <v>1375.0192934377699</v>
      </c>
      <c r="R47" s="24">
        <f t="shared" si="6"/>
        <v>3601.3147210970169</v>
      </c>
      <c r="S47" s="7"/>
      <c r="T47" s="25">
        <f t="shared" si="7"/>
        <v>-0.35609551816317719</v>
      </c>
      <c r="U47" s="24">
        <f t="shared" si="8"/>
        <v>0.93543127090119005</v>
      </c>
      <c r="V47" s="7"/>
      <c r="W47" s="25">
        <f t="shared" si="9"/>
        <v>-0.3614841189996843</v>
      </c>
      <c r="X47" s="24">
        <f t="shared" si="10"/>
        <v>151.9957015271828</v>
      </c>
      <c r="Y47" s="7"/>
      <c r="Z47" s="25">
        <f t="shared" si="11"/>
        <v>624</v>
      </c>
      <c r="AA47" s="17">
        <f t="shared" si="15"/>
        <v>151.93799999999999</v>
      </c>
      <c r="AB47" s="24">
        <f t="shared" si="12"/>
        <v>2.6518183588951443</v>
      </c>
      <c r="AC47" s="17">
        <f t="shared" si="13"/>
        <v>5.7701527182814516E-2</v>
      </c>
      <c r="AD47" s="17">
        <f t="shared" ca="1" si="14"/>
        <v>1.6129832374133457E-2</v>
      </c>
      <c r="AE47" s="17">
        <v>122</v>
      </c>
    </row>
    <row r="48" spans="1:31" s="17" customFormat="1" x14ac:dyDescent="0.25">
      <c r="A48" s="17">
        <v>28</v>
      </c>
      <c r="B48" s="17">
        <v>627</v>
      </c>
      <c r="C48" s="17">
        <v>13754</v>
      </c>
      <c r="D48" s="17">
        <v>15122</v>
      </c>
      <c r="E48" s="17">
        <v>12783</v>
      </c>
      <c r="F48" s="17">
        <v>11399</v>
      </c>
      <c r="G48" s="24"/>
      <c r="H48" s="7"/>
      <c r="I48" s="25">
        <f t="shared" si="0"/>
        <v>971</v>
      </c>
      <c r="J48" s="24">
        <f t="shared" si="0"/>
        <v>3723</v>
      </c>
      <c r="K48" s="7"/>
      <c r="L48" s="25">
        <f t="shared" si="3"/>
        <v>974.20077702709011</v>
      </c>
      <c r="M48" s="17">
        <f t="shared" si="1"/>
        <v>10.244973577147816</v>
      </c>
      <c r="N48" s="17">
        <f t="shared" si="4"/>
        <v>3716.3956580621862</v>
      </c>
      <c r="O48" s="24">
        <f t="shared" si="2"/>
        <v>43.617332431566702</v>
      </c>
      <c r="P48" s="7"/>
      <c r="Q48" s="25">
        <f t="shared" si="5"/>
        <v>1013.0192934377699</v>
      </c>
      <c r="R48" s="24">
        <f t="shared" si="6"/>
        <v>3720.3147210970169</v>
      </c>
      <c r="S48" s="7"/>
      <c r="T48" s="25">
        <f t="shared" si="7"/>
        <v>-0.26234659537331367</v>
      </c>
      <c r="U48" s="24">
        <f t="shared" si="8"/>
        <v>0.96634118293557425</v>
      </c>
      <c r="V48" s="7"/>
      <c r="W48" s="25">
        <f t="shared" si="9"/>
        <v>-0.26791150750804277</v>
      </c>
      <c r="X48" s="24">
        <f t="shared" si="10"/>
        <v>157.62834625143125</v>
      </c>
      <c r="Y48" s="7"/>
      <c r="Z48" s="25">
        <f t="shared" si="11"/>
        <v>627</v>
      </c>
      <c r="AA48" s="17">
        <f t="shared" si="15"/>
        <v>157.58099999999999</v>
      </c>
      <c r="AB48" s="24">
        <f t="shared" si="12"/>
        <v>2.750307288585184</v>
      </c>
      <c r="AC48" s="17">
        <f t="shared" si="13"/>
        <v>4.7346251431264363E-2</v>
      </c>
      <c r="AD48" s="17">
        <f t="shared" ca="1" si="14"/>
        <v>3.3266817619363565E-2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13563</v>
      </c>
      <c r="D49" s="17">
        <v>15156</v>
      </c>
      <c r="E49" s="17">
        <v>12954</v>
      </c>
      <c r="F49" s="17">
        <v>11352</v>
      </c>
      <c r="G49" s="24"/>
      <c r="H49" s="7"/>
      <c r="I49" s="25">
        <f t="shared" si="0"/>
        <v>609</v>
      </c>
      <c r="J49" s="24">
        <f t="shared" si="0"/>
        <v>3804</v>
      </c>
      <c r="K49" s="7"/>
      <c r="L49" s="25">
        <f t="shared" si="3"/>
        <v>612.48005576289415</v>
      </c>
      <c r="M49" s="17">
        <f t="shared" si="1"/>
        <v>12.110788112852807</v>
      </c>
      <c r="N49" s="17">
        <f t="shared" si="4"/>
        <v>3798.4725380869118</v>
      </c>
      <c r="O49" s="24">
        <f t="shared" si="2"/>
        <v>30.552835200641169</v>
      </c>
      <c r="P49" s="7"/>
      <c r="Q49" s="25">
        <f t="shared" si="5"/>
        <v>651.01929343776987</v>
      </c>
      <c r="R49" s="24">
        <f t="shared" si="6"/>
        <v>3801.3147210970169</v>
      </c>
      <c r="S49" s="7"/>
      <c r="T49" s="25">
        <f t="shared" si="7"/>
        <v>-0.16859767258345021</v>
      </c>
      <c r="U49" s="24">
        <f t="shared" si="8"/>
        <v>0.98738070289175173</v>
      </c>
      <c r="V49" s="7"/>
      <c r="W49" s="25">
        <f t="shared" si="9"/>
        <v>-0.17428209931188618</v>
      </c>
      <c r="X49" s="24">
        <f t="shared" si="10"/>
        <v>163.11387419989569</v>
      </c>
      <c r="Y49" s="7"/>
      <c r="Z49" s="25">
        <f t="shared" si="11"/>
        <v>610</v>
      </c>
      <c r="AA49" s="17">
        <f t="shared" si="15"/>
        <v>163.071</v>
      </c>
      <c r="AB49" s="24">
        <f t="shared" si="12"/>
        <v>2.846125864519673</v>
      </c>
      <c r="AC49" s="17">
        <f t="shared" si="13"/>
        <v>4.28741998956923E-2</v>
      </c>
      <c r="AD49" s="17">
        <f t="shared" ca="1" si="14"/>
        <v>0.11147163772332647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13389</v>
      </c>
      <c r="D50" s="17">
        <v>15196</v>
      </c>
      <c r="E50" s="17">
        <v>13152</v>
      </c>
      <c r="F50" s="17">
        <v>11337</v>
      </c>
      <c r="G50" s="24"/>
      <c r="H50" s="7"/>
      <c r="I50" s="25">
        <f t="shared" si="0"/>
        <v>237</v>
      </c>
      <c r="J50" s="24">
        <f t="shared" si="0"/>
        <v>3859</v>
      </c>
      <c r="K50" s="7"/>
      <c r="L50" s="25">
        <f t="shared" si="3"/>
        <v>244.1450433563954</v>
      </c>
      <c r="M50" s="17">
        <f t="shared" si="1"/>
        <v>51.051644564770115</v>
      </c>
      <c r="N50" s="17">
        <f t="shared" si="4"/>
        <v>3845.7183564978436</v>
      </c>
      <c r="O50" s="24">
        <f t="shared" si="2"/>
        <v>176.40205411837292</v>
      </c>
      <c r="P50" s="7"/>
      <c r="Q50" s="25">
        <f t="shared" si="5"/>
        <v>279.01929343776993</v>
      </c>
      <c r="R50" s="24">
        <f t="shared" si="6"/>
        <v>3856.3147210970169</v>
      </c>
      <c r="S50" s="7"/>
      <c r="T50" s="25">
        <f t="shared" si="7"/>
        <v>-7.2259000545247948E-2</v>
      </c>
      <c r="U50" s="24">
        <f t="shared" si="8"/>
        <v>1.0016667966891561</v>
      </c>
      <c r="V50" s="7"/>
      <c r="W50" s="25">
        <f t="shared" si="9"/>
        <v>-7.8024038089552439E-2</v>
      </c>
      <c r="X50" s="24">
        <f t="shared" si="10"/>
        <v>168.67000212123276</v>
      </c>
      <c r="Y50" s="7"/>
      <c r="Z50" s="25">
        <f t="shared" si="11"/>
        <v>611</v>
      </c>
      <c r="AA50" s="17">
        <f t="shared" si="15"/>
        <v>168.57</v>
      </c>
      <c r="AB50" s="24">
        <f t="shared" si="12"/>
        <v>2.9421015200868408</v>
      </c>
      <c r="AC50" s="17">
        <f t="shared" si="13"/>
        <v>0.10000212123276242</v>
      </c>
      <c r="AD50" s="17">
        <f t="shared" ca="1" si="14"/>
        <v>7.9888876582572266E-2</v>
      </c>
      <c r="AE50" s="17">
        <v>119</v>
      </c>
    </row>
    <row r="51" spans="1:31" s="17" customFormat="1" x14ac:dyDescent="0.25">
      <c r="A51" s="17">
        <v>31</v>
      </c>
      <c r="B51" s="17">
        <v>615</v>
      </c>
      <c r="C51" s="17">
        <v>13209</v>
      </c>
      <c r="D51" s="17">
        <v>15198</v>
      </c>
      <c r="E51" s="17">
        <v>13337</v>
      </c>
      <c r="F51" s="17">
        <v>11333</v>
      </c>
      <c r="G51" s="24"/>
      <c r="H51" s="7"/>
      <c r="I51" s="25">
        <f t="shared" si="0"/>
        <v>-128</v>
      </c>
      <c r="J51" s="24">
        <f t="shared" si="0"/>
        <v>3865</v>
      </c>
      <c r="K51" s="7"/>
      <c r="L51" s="25">
        <f t="shared" si="3"/>
        <v>-129.25531595699269</v>
      </c>
      <c r="M51" s="17">
        <f t="shared" si="1"/>
        <v>1.5758181518804708</v>
      </c>
      <c r="N51" s="17">
        <f t="shared" si="4"/>
        <v>3857.4948981319612</v>
      </c>
      <c r="O51" s="24">
        <f t="shared" si="2"/>
        <v>56.326554049638951</v>
      </c>
      <c r="P51" s="7"/>
      <c r="Q51" s="25">
        <f t="shared" si="5"/>
        <v>-85.980706562230068</v>
      </c>
      <c r="R51" s="24">
        <f t="shared" si="6"/>
        <v>3862.3147210970169</v>
      </c>
      <c r="S51" s="7"/>
      <c r="T51" s="25">
        <f t="shared" si="7"/>
        <v>2.2266847019117172E-2</v>
      </c>
      <c r="U51" s="24">
        <f t="shared" si="8"/>
        <v>1.003225279648873</v>
      </c>
      <c r="V51" s="7"/>
      <c r="W51" s="25">
        <f t="shared" si="9"/>
        <v>1.6494406502441817E-2</v>
      </c>
      <c r="X51" s="24">
        <f t="shared" si="10"/>
        <v>174.06595427475895</v>
      </c>
      <c r="Y51" s="7"/>
      <c r="Z51" s="25">
        <f t="shared" si="11"/>
        <v>615</v>
      </c>
      <c r="AA51" s="17">
        <f t="shared" si="15"/>
        <v>174.10499999999999</v>
      </c>
      <c r="AB51" s="24">
        <f t="shared" si="12"/>
        <v>3.0387054941847271</v>
      </c>
      <c r="AC51" s="17">
        <f t="shared" si="13"/>
        <v>-3.9045725241038554E-2</v>
      </c>
      <c r="AD51" s="17">
        <f t="shared" ca="1" si="14"/>
        <v>0.13502319210644487</v>
      </c>
      <c r="AE51" s="17">
        <v>118</v>
      </c>
    </row>
    <row r="52" spans="1:31" s="17" customFormat="1" x14ac:dyDescent="0.25">
      <c r="A52" s="17">
        <v>32</v>
      </c>
      <c r="B52" s="17">
        <v>629</v>
      </c>
      <c r="C52" s="17">
        <v>13010</v>
      </c>
      <c r="D52" s="17">
        <v>15181</v>
      </c>
      <c r="E52" s="17">
        <v>13523</v>
      </c>
      <c r="F52" s="17">
        <v>11344</v>
      </c>
      <c r="G52" s="24"/>
      <c r="H52" s="7"/>
      <c r="I52" s="25">
        <f t="shared" ref="I52:J83" si="16">C52-E52</f>
        <v>-513</v>
      </c>
      <c r="J52" s="24">
        <f t="shared" si="16"/>
        <v>3837</v>
      </c>
      <c r="K52" s="7"/>
      <c r="L52" s="25">
        <f t="shared" si="3"/>
        <v>-510.28637955940638</v>
      </c>
      <c r="M52" s="17">
        <f t="shared" si="1"/>
        <v>7.3637358956074879</v>
      </c>
      <c r="N52" s="17">
        <f t="shared" si="4"/>
        <v>3832.2973728182219</v>
      </c>
      <c r="O52" s="24">
        <f t="shared" si="2"/>
        <v>22.114702410798216</v>
      </c>
      <c r="P52" s="7"/>
      <c r="Q52" s="25">
        <f t="shared" si="5"/>
        <v>-470.98070656223007</v>
      </c>
      <c r="R52" s="24">
        <f t="shared" si="6"/>
        <v>3834.3147210970169</v>
      </c>
      <c r="S52" s="7"/>
      <c r="T52" s="25">
        <f t="shared" si="7"/>
        <v>0.12197219308015983</v>
      </c>
      <c r="U52" s="24">
        <f t="shared" si="8"/>
        <v>0.99595235917019431</v>
      </c>
      <c r="V52" s="7"/>
      <c r="W52" s="25">
        <f t="shared" si="9"/>
        <v>0.1162432534446516</v>
      </c>
      <c r="X52" s="24">
        <f t="shared" si="10"/>
        <v>179.78121293212462</v>
      </c>
      <c r="Y52" s="7"/>
      <c r="Z52" s="25">
        <f t="shared" si="11"/>
        <v>629</v>
      </c>
      <c r="AA52" s="17">
        <f t="shared" si="15"/>
        <v>179.76599999999999</v>
      </c>
      <c r="AB52" s="24">
        <f t="shared" si="12"/>
        <v>3.1375085831401259</v>
      </c>
      <c r="AC52" s="17">
        <f t="shared" si="13"/>
        <v>1.5212932124626377E-2</v>
      </c>
      <c r="AD52" s="17">
        <f t="shared" ca="1" si="14"/>
        <v>2.0682907188501076E-2</v>
      </c>
      <c r="AE52" s="17">
        <v>117</v>
      </c>
    </row>
    <row r="53" spans="1:31" s="17" customFormat="1" x14ac:dyDescent="0.25">
      <c r="A53" s="17">
        <v>33</v>
      </c>
      <c r="B53" s="17">
        <v>631</v>
      </c>
      <c r="C53" s="17">
        <v>12830</v>
      </c>
      <c r="D53" s="17">
        <v>15164</v>
      </c>
      <c r="E53" s="17">
        <v>13725</v>
      </c>
      <c r="F53" s="17">
        <v>11385</v>
      </c>
      <c r="G53" s="24"/>
      <c r="H53" s="7"/>
      <c r="I53" s="25">
        <f t="shared" si="16"/>
        <v>-895</v>
      </c>
      <c r="J53" s="24">
        <f t="shared" si="16"/>
        <v>3779</v>
      </c>
      <c r="K53" s="7"/>
      <c r="L53" s="25">
        <f t="shared" si="3"/>
        <v>-887.93258749429401</v>
      </c>
      <c r="M53" s="17">
        <f t="shared" si="1"/>
        <v>49.948319525809396</v>
      </c>
      <c r="N53" s="17">
        <f t="shared" si="4"/>
        <v>3769.4267736651418</v>
      </c>
      <c r="O53" s="24">
        <f t="shared" si="2"/>
        <v>91.646662458422398</v>
      </c>
      <c r="P53" s="7"/>
      <c r="Q53" s="25">
        <f t="shared" si="5"/>
        <v>-852.98070656223013</v>
      </c>
      <c r="R53" s="24">
        <f t="shared" si="6"/>
        <v>3776.3147210970169</v>
      </c>
      <c r="S53" s="7"/>
      <c r="T53" s="25">
        <f t="shared" si="7"/>
        <v>0.22090061436670089</v>
      </c>
      <c r="U53" s="24">
        <f t="shared" si="8"/>
        <v>0.98088702389293148</v>
      </c>
      <c r="V53" s="7"/>
      <c r="W53" s="25">
        <f t="shared" si="9"/>
        <v>0.21526000225349956</v>
      </c>
      <c r="X53" s="24">
        <f t="shared" si="10"/>
        <v>185.50161686318461</v>
      </c>
      <c r="Y53" s="7"/>
      <c r="Z53" s="25">
        <f t="shared" si="11"/>
        <v>631</v>
      </c>
      <c r="AA53" s="17">
        <f t="shared" si="15"/>
        <v>185.44499999999999</v>
      </c>
      <c r="AB53" s="24">
        <f t="shared" si="12"/>
        <v>3.2366258313608842</v>
      </c>
      <c r="AC53" s="17">
        <f t="shared" si="13"/>
        <v>5.661686318461534E-2</v>
      </c>
      <c r="AD53" s="17">
        <f t="shared" ca="1" si="14"/>
        <v>-7.2827321730756012E-2</v>
      </c>
      <c r="AE53" s="17">
        <v>116</v>
      </c>
    </row>
    <row r="54" spans="1:31" s="17" customFormat="1" x14ac:dyDescent="0.25">
      <c r="A54" s="17">
        <v>34</v>
      </c>
      <c r="B54" s="17">
        <v>646</v>
      </c>
      <c r="C54" s="17">
        <v>12629</v>
      </c>
      <c r="D54" s="17">
        <v>15099</v>
      </c>
      <c r="E54" s="17">
        <v>13902</v>
      </c>
      <c r="F54" s="17">
        <v>11428</v>
      </c>
      <c r="G54" s="24"/>
      <c r="H54" s="7"/>
      <c r="I54" s="25">
        <f t="shared" si="16"/>
        <v>-1273</v>
      </c>
      <c r="J54" s="24">
        <f t="shared" si="16"/>
        <v>3671</v>
      </c>
      <c r="K54" s="7"/>
      <c r="L54" s="25">
        <f t="shared" si="3"/>
        <v>-1265.918266293409</v>
      </c>
      <c r="M54" s="17">
        <f t="shared" si="1"/>
        <v>50.150952291066638</v>
      </c>
      <c r="N54" s="17">
        <f t="shared" si="4"/>
        <v>3666.7031465683262</v>
      </c>
      <c r="O54" s="24">
        <f t="shared" si="2"/>
        <v>18.462949413286509</v>
      </c>
      <c r="P54" s="7"/>
      <c r="Q54" s="25">
        <f t="shared" si="5"/>
        <v>-1230.9807065622301</v>
      </c>
      <c r="R54" s="24">
        <f t="shared" si="6"/>
        <v>3668.3147210970169</v>
      </c>
      <c r="S54" s="7"/>
      <c r="T54" s="25">
        <f t="shared" si="7"/>
        <v>0.3187931359539064</v>
      </c>
      <c r="U54" s="24">
        <f t="shared" si="8"/>
        <v>0.95283433061802814</v>
      </c>
      <c r="V54" s="7"/>
      <c r="W54" s="25">
        <f t="shared" si="9"/>
        <v>0.31331556671905325</v>
      </c>
      <c r="X54" s="24">
        <f t="shared" si="10"/>
        <v>191.32616529601682</v>
      </c>
      <c r="Y54" s="7"/>
      <c r="Z54" s="25">
        <f t="shared" si="11"/>
        <v>646</v>
      </c>
      <c r="AA54" s="17">
        <f t="shared" si="15"/>
        <v>191.25899999999999</v>
      </c>
      <c r="AB54" s="24">
        <f t="shared" si="12"/>
        <v>3.3380992740718347</v>
      </c>
      <c r="AC54" s="17">
        <f t="shared" si="13"/>
        <v>6.7165296016838738E-2</v>
      </c>
      <c r="AD54" s="17">
        <f t="shared" ca="1" si="14"/>
        <v>-6.513194219195384E-3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12457</v>
      </c>
      <c r="D55" s="17">
        <v>15025</v>
      </c>
      <c r="E55" s="17">
        <v>14077</v>
      </c>
      <c r="F55" s="17">
        <v>11494</v>
      </c>
      <c r="G55" s="24"/>
      <c r="H55" s="7"/>
      <c r="I55" s="25">
        <f t="shared" si="16"/>
        <v>-1620</v>
      </c>
      <c r="J55" s="24">
        <f t="shared" si="16"/>
        <v>3531</v>
      </c>
      <c r="K55" s="7"/>
      <c r="L55" s="25">
        <f t="shared" si="3"/>
        <v>-1621.8820601752966</v>
      </c>
      <c r="M55" s="17">
        <f t="shared" si="1"/>
        <v>3.5421505034374734</v>
      </c>
      <c r="N55" s="17">
        <f t="shared" si="4"/>
        <v>3530.3923737257405</v>
      </c>
      <c r="O55" s="24">
        <f t="shared" si="2"/>
        <v>0.369209689170449</v>
      </c>
      <c r="P55" s="7"/>
      <c r="Q55" s="25">
        <f t="shared" si="5"/>
        <v>-1577.9807065622301</v>
      </c>
      <c r="R55" s="24">
        <f t="shared" si="6"/>
        <v>3528.3147210970169</v>
      </c>
      <c r="S55" s="7"/>
      <c r="T55" s="25">
        <f t="shared" si="7"/>
        <v>0.40865743487126172</v>
      </c>
      <c r="U55" s="24">
        <f t="shared" si="8"/>
        <v>0.91646972822463502</v>
      </c>
      <c r="V55" s="7"/>
      <c r="W55" s="25">
        <f t="shared" si="9"/>
        <v>0.40339060440683661</v>
      </c>
      <c r="X55" s="24">
        <f t="shared" si="10"/>
        <v>196.88104999930943</v>
      </c>
      <c r="Y55" s="7"/>
      <c r="Z55" s="25">
        <f t="shared" si="11"/>
        <v>629</v>
      </c>
      <c r="AA55" s="17">
        <f t="shared" si="15"/>
        <v>196.92</v>
      </c>
      <c r="AB55" s="24">
        <f t="shared" si="12"/>
        <v>3.4369023630272335</v>
      </c>
      <c r="AC55" s="17">
        <f t="shared" si="13"/>
        <v>-3.8950000690562092E-2</v>
      </c>
      <c r="AD55" s="17">
        <f t="shared" ca="1" si="14"/>
        <v>0.16259872753812488</v>
      </c>
      <c r="AE55" s="17">
        <v>114</v>
      </c>
    </row>
    <row r="56" spans="1:31" s="17" customFormat="1" x14ac:dyDescent="0.25">
      <c r="A56" s="17">
        <v>36</v>
      </c>
      <c r="B56" s="17">
        <v>613</v>
      </c>
      <c r="C56" s="17">
        <v>12286</v>
      </c>
      <c r="D56" s="17">
        <v>14945</v>
      </c>
      <c r="E56" s="17">
        <v>14242</v>
      </c>
      <c r="F56" s="17">
        <v>11580</v>
      </c>
      <c r="G56" s="24"/>
      <c r="H56" s="7"/>
      <c r="I56" s="25">
        <f t="shared" si="16"/>
        <v>-1956</v>
      </c>
      <c r="J56" s="24">
        <f t="shared" si="16"/>
        <v>3365</v>
      </c>
      <c r="K56" s="7"/>
      <c r="L56" s="25">
        <f t="shared" si="3"/>
        <v>-1953.981552643625</v>
      </c>
      <c r="M56" s="17">
        <f t="shared" si="1"/>
        <v>4.0741297304570789</v>
      </c>
      <c r="N56" s="17">
        <f t="shared" si="4"/>
        <v>3364.3748829970637</v>
      </c>
      <c r="O56" s="24">
        <f t="shared" si="2"/>
        <v>0.39077126736012374</v>
      </c>
      <c r="P56" s="7"/>
      <c r="Q56" s="25">
        <f t="shared" si="5"/>
        <v>-1913.9807065622301</v>
      </c>
      <c r="R56" s="24">
        <f t="shared" si="6"/>
        <v>3362.3147210970169</v>
      </c>
      <c r="S56" s="7"/>
      <c r="T56" s="25">
        <f t="shared" si="7"/>
        <v>0.49567300961544442</v>
      </c>
      <c r="U56" s="24">
        <f t="shared" si="8"/>
        <v>0.87335169967246884</v>
      </c>
      <c r="V56" s="7"/>
      <c r="W56" s="25">
        <f t="shared" si="9"/>
        <v>0.49065573166231269</v>
      </c>
      <c r="X56" s="24">
        <f t="shared" si="10"/>
        <v>202.4516313378183</v>
      </c>
      <c r="Y56" s="7"/>
      <c r="Z56" s="25">
        <f t="shared" si="11"/>
        <v>613</v>
      </c>
      <c r="AA56" s="17">
        <f t="shared" si="15"/>
        <v>202.43699999999998</v>
      </c>
      <c r="AB56" s="24">
        <f t="shared" si="12"/>
        <v>3.5331921778597608</v>
      </c>
      <c r="AC56" s="17">
        <f t="shared" si="13"/>
        <v>1.463133781831516E-2</v>
      </c>
      <c r="AD56" s="17">
        <f t="shared" ca="1" si="14"/>
        <v>4.5149122797511154E-2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12132</v>
      </c>
      <c r="D57" s="17">
        <v>14846</v>
      </c>
      <c r="E57" s="17">
        <v>14401</v>
      </c>
      <c r="F57" s="17">
        <v>11683</v>
      </c>
      <c r="G57" s="24"/>
      <c r="H57" s="7"/>
      <c r="I57" s="25">
        <f t="shared" si="16"/>
        <v>-2269</v>
      </c>
      <c r="J57" s="24">
        <f t="shared" si="16"/>
        <v>3163</v>
      </c>
      <c r="K57" s="7"/>
      <c r="L57" s="25">
        <f t="shared" si="3"/>
        <v>-2269.8458274311829</v>
      </c>
      <c r="M57" s="17">
        <f t="shared" si="1"/>
        <v>0.71542404334145882</v>
      </c>
      <c r="N57" s="17">
        <f t="shared" si="4"/>
        <v>3166.1238292663038</v>
      </c>
      <c r="O57" s="24">
        <f t="shared" si="2"/>
        <v>9.7583092850161428</v>
      </c>
      <c r="P57" s="7"/>
      <c r="Q57" s="25">
        <f t="shared" si="5"/>
        <v>-2226.9807065622299</v>
      </c>
      <c r="R57" s="24">
        <f t="shared" si="6"/>
        <v>3160.3147210970169</v>
      </c>
      <c r="S57" s="7"/>
      <c r="T57" s="25">
        <f t="shared" si="7"/>
        <v>0.57673216108844794</v>
      </c>
      <c r="U57" s="24">
        <f t="shared" si="8"/>
        <v>0.82088277336200155</v>
      </c>
      <c r="V57" s="7"/>
      <c r="W57" s="25">
        <f t="shared" si="9"/>
        <v>0.57201814443896404</v>
      </c>
      <c r="X57" s="24">
        <f t="shared" si="10"/>
        <v>207.99407122092589</v>
      </c>
      <c r="Y57" s="7"/>
      <c r="Z57" s="25">
        <f t="shared" si="11"/>
        <v>616</v>
      </c>
      <c r="AA57" s="17">
        <f t="shared" si="15"/>
        <v>207.98099999999999</v>
      </c>
      <c r="AB57" s="24">
        <f t="shared" si="12"/>
        <v>3.6299532315903265</v>
      </c>
      <c r="AC57" s="17">
        <f t="shared" si="13"/>
        <v>1.3071220925894522E-2</v>
      </c>
      <c r="AD57" s="17">
        <f t="shared" ca="1" si="14"/>
        <v>9.4407856506762755E-2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11983</v>
      </c>
      <c r="D58" s="17">
        <v>14729</v>
      </c>
      <c r="E58" s="17">
        <v>14548</v>
      </c>
      <c r="F58" s="17">
        <v>11798</v>
      </c>
      <c r="G58" s="24"/>
      <c r="H58" s="7"/>
      <c r="I58" s="25">
        <f t="shared" si="16"/>
        <v>-2565</v>
      </c>
      <c r="J58" s="24">
        <f t="shared" si="16"/>
        <v>2931</v>
      </c>
      <c r="K58" s="7"/>
      <c r="L58" s="25">
        <f t="shared" si="3"/>
        <v>-2564.3935366647784</v>
      </c>
      <c r="M58" s="17">
        <f t="shared" si="1"/>
        <v>0.36779777696814719</v>
      </c>
      <c r="N58" s="17">
        <f t="shared" si="4"/>
        <v>2938.6230711054709</v>
      </c>
      <c r="O58" s="24">
        <f t="shared" si="2"/>
        <v>58.111213079065315</v>
      </c>
      <c r="P58" s="7"/>
      <c r="Q58" s="25">
        <f t="shared" si="5"/>
        <v>-2522.9807065622299</v>
      </c>
      <c r="R58" s="24">
        <f t="shared" si="6"/>
        <v>2928.3147210970169</v>
      </c>
      <c r="S58" s="7"/>
      <c r="T58" s="25">
        <f t="shared" si="7"/>
        <v>0.65338873883927551</v>
      </c>
      <c r="U58" s="24">
        <f t="shared" si="8"/>
        <v>0.76062143225295009</v>
      </c>
      <c r="V58" s="7"/>
      <c r="W58" s="25">
        <f t="shared" si="9"/>
        <v>0.64902275010993049</v>
      </c>
      <c r="X58" s="24">
        <f t="shared" si="10"/>
        <v>213.59746750097429</v>
      </c>
      <c r="Y58" s="7"/>
      <c r="Z58" s="25">
        <f t="shared" si="11"/>
        <v>615</v>
      </c>
      <c r="AA58" s="17">
        <f t="shared" si="15"/>
        <v>213.51599999999999</v>
      </c>
      <c r="AB58" s="24">
        <f t="shared" si="12"/>
        <v>3.7265572056882124</v>
      </c>
      <c r="AC58" s="17">
        <f t="shared" si="13"/>
        <v>8.1467500974298446E-2</v>
      </c>
      <c r="AD58" s="17">
        <f t="shared" ca="1" si="14"/>
        <v>3.3090422577288336E-2</v>
      </c>
      <c r="AE58" s="17">
        <v>111</v>
      </c>
    </row>
    <row r="59" spans="1:31" s="17" customFormat="1" x14ac:dyDescent="0.25">
      <c r="A59" s="17">
        <v>39</v>
      </c>
      <c r="B59" s="17">
        <v>613</v>
      </c>
      <c r="C59" s="17">
        <v>11851</v>
      </c>
      <c r="D59" s="17">
        <v>14612</v>
      </c>
      <c r="E59" s="17">
        <v>14687</v>
      </c>
      <c r="F59" s="17">
        <v>11932</v>
      </c>
      <c r="G59" s="24"/>
      <c r="H59" s="7"/>
      <c r="I59" s="25">
        <f t="shared" si="16"/>
        <v>-2836</v>
      </c>
      <c r="J59" s="24">
        <f t="shared" si="16"/>
        <v>2680</v>
      </c>
      <c r="K59" s="7"/>
      <c r="L59" s="25">
        <f t="shared" si="3"/>
        <v>-2834.5638846616507</v>
      </c>
      <c r="M59" s="17">
        <f t="shared" si="1"/>
        <v>2.0624272650420727</v>
      </c>
      <c r="N59" s="17">
        <f t="shared" si="4"/>
        <v>2684.5718612429241</v>
      </c>
      <c r="O59" s="24">
        <f t="shared" si="2"/>
        <v>20.901915224551633</v>
      </c>
      <c r="P59" s="7"/>
      <c r="Q59" s="25">
        <f t="shared" si="5"/>
        <v>-2793.9807065622299</v>
      </c>
      <c r="R59" s="24">
        <f t="shared" si="6"/>
        <v>2677.3147210970169</v>
      </c>
      <c r="S59" s="7"/>
      <c r="T59" s="25">
        <f t="shared" si="7"/>
        <v>0.72357094346925621</v>
      </c>
      <c r="U59" s="24">
        <f t="shared" si="8"/>
        <v>0.69542489510479522</v>
      </c>
      <c r="V59" s="7"/>
      <c r="W59" s="25">
        <f t="shared" si="9"/>
        <v>0.7195812738254348</v>
      </c>
      <c r="X59" s="24">
        <f t="shared" si="10"/>
        <v>219.10205152898254</v>
      </c>
      <c r="Y59" s="7"/>
      <c r="Z59" s="25">
        <f t="shared" si="11"/>
        <v>613</v>
      </c>
      <c r="AA59" s="17">
        <f t="shared" si="15"/>
        <v>219.03299999999999</v>
      </c>
      <c r="AB59" s="24">
        <f t="shared" si="12"/>
        <v>3.8228470205207397</v>
      </c>
      <c r="AC59" s="17">
        <f t="shared" si="13"/>
        <v>6.905152898255551E-2</v>
      </c>
      <c r="AD59" s="17">
        <f t="shared" ca="1" si="14"/>
        <v>6.2394827369985251E-2</v>
      </c>
      <c r="AE59" s="17">
        <v>110</v>
      </c>
    </row>
    <row r="60" spans="1:31" s="17" customFormat="1" x14ac:dyDescent="0.25">
      <c r="A60" s="17">
        <v>40</v>
      </c>
      <c r="B60" s="17">
        <v>632</v>
      </c>
      <c r="C60" s="17">
        <v>11727</v>
      </c>
      <c r="D60" s="17">
        <v>14467</v>
      </c>
      <c r="E60" s="17">
        <v>14815</v>
      </c>
      <c r="F60" s="17">
        <v>12074</v>
      </c>
      <c r="G60" s="24"/>
      <c r="H60" s="7"/>
      <c r="I60" s="25">
        <f t="shared" si="16"/>
        <v>-3088</v>
      </c>
      <c r="J60" s="24">
        <f t="shared" si="16"/>
        <v>2393</v>
      </c>
      <c r="K60" s="7"/>
      <c r="L60" s="25">
        <f t="shared" si="3"/>
        <v>-3085.978040320028</v>
      </c>
      <c r="M60" s="17">
        <f t="shared" si="1"/>
        <v>4.088320947432643</v>
      </c>
      <c r="N60" s="17">
        <f t="shared" si="4"/>
        <v>2396.6189743625609</v>
      </c>
      <c r="O60" s="24">
        <f t="shared" si="2"/>
        <v>13.09697543687342</v>
      </c>
      <c r="P60" s="7"/>
      <c r="Q60" s="25">
        <f t="shared" si="5"/>
        <v>-3045.9807065622299</v>
      </c>
      <c r="R60" s="24">
        <f t="shared" si="6"/>
        <v>2390.3147210970169</v>
      </c>
      <c r="S60" s="7"/>
      <c r="T60" s="25">
        <f t="shared" si="7"/>
        <v>0.78883262452739322</v>
      </c>
      <c r="U60" s="24">
        <f t="shared" si="8"/>
        <v>0.62087746019833923</v>
      </c>
      <c r="V60" s="7"/>
      <c r="W60" s="25">
        <f t="shared" si="9"/>
        <v>0.78527299991134958</v>
      </c>
      <c r="X60" s="24">
        <f t="shared" si="10"/>
        <v>224.79229703162389</v>
      </c>
      <c r="Y60" s="7"/>
      <c r="Z60" s="25">
        <f t="shared" si="11"/>
        <v>632</v>
      </c>
      <c r="AA60" s="17">
        <f t="shared" si="15"/>
        <v>224.72099999999998</v>
      </c>
      <c r="AB60" s="24">
        <f t="shared" si="12"/>
        <v>3.9221213483741768</v>
      </c>
      <c r="AC60" s="17">
        <f t="shared" si="13"/>
        <v>7.1297031623913654E-2</v>
      </c>
      <c r="AD60" s="17">
        <f t="shared" ca="1" si="14"/>
        <v>8.6230377009002268E-2</v>
      </c>
      <c r="AE60" s="17">
        <v>109</v>
      </c>
    </row>
    <row r="61" spans="1:31" s="17" customFormat="1" x14ac:dyDescent="0.25">
      <c r="A61" s="17">
        <v>41</v>
      </c>
      <c r="B61" s="17">
        <v>630</v>
      </c>
      <c r="C61" s="17">
        <v>11607</v>
      </c>
      <c r="D61" s="17">
        <v>14296</v>
      </c>
      <c r="E61" s="17">
        <v>14912</v>
      </c>
      <c r="F61" s="17">
        <v>12223</v>
      </c>
      <c r="G61" s="24"/>
      <c r="H61" s="7"/>
      <c r="I61" s="25">
        <f t="shared" si="16"/>
        <v>-3305</v>
      </c>
      <c r="J61" s="24">
        <f t="shared" si="16"/>
        <v>2073</v>
      </c>
      <c r="K61" s="7"/>
      <c r="L61" s="25">
        <f t="shared" si="3"/>
        <v>-3306.7464946089385</v>
      </c>
      <c r="M61" s="17">
        <f t="shared" si="1"/>
        <v>3.0502434190513119</v>
      </c>
      <c r="N61" s="17">
        <f t="shared" si="4"/>
        <v>2086.0754019011679</v>
      </c>
      <c r="O61" s="24">
        <f t="shared" si="2"/>
        <v>170.9661348770646</v>
      </c>
      <c r="P61" s="7"/>
      <c r="Q61" s="25">
        <f t="shared" si="5"/>
        <v>-3262.9807065622299</v>
      </c>
      <c r="R61" s="24">
        <f t="shared" si="6"/>
        <v>2070.3147210970169</v>
      </c>
      <c r="S61" s="7"/>
      <c r="T61" s="25">
        <f t="shared" si="7"/>
        <v>0.84503018321634449</v>
      </c>
      <c r="U61" s="24">
        <f t="shared" si="8"/>
        <v>0.53775836901344054</v>
      </c>
      <c r="V61" s="7"/>
      <c r="W61" s="25">
        <f t="shared" si="9"/>
        <v>0.84194977702037788</v>
      </c>
      <c r="X61" s="24">
        <f t="shared" si="10"/>
        <v>230.5574026416009</v>
      </c>
      <c r="Y61" s="7"/>
      <c r="Z61" s="25">
        <f t="shared" si="11"/>
        <v>630</v>
      </c>
      <c r="AA61" s="17">
        <f t="shared" si="15"/>
        <v>230.39099999999996</v>
      </c>
      <c r="AB61" s="24">
        <f t="shared" si="12"/>
        <v>4.0210815169622549</v>
      </c>
      <c r="AC61" s="17">
        <f t="shared" si="13"/>
        <v>0.16640264160093921</v>
      </c>
      <c r="AD61" s="17">
        <f t="shared" ca="1" si="14"/>
        <v>-1.189740646213977E-2</v>
      </c>
      <c r="AE61" s="17">
        <v>108</v>
      </c>
    </row>
    <row r="62" spans="1:31" s="17" customFormat="1" x14ac:dyDescent="0.25">
      <c r="A62" s="17">
        <v>42</v>
      </c>
      <c r="B62" s="17">
        <v>643</v>
      </c>
      <c r="C62" s="17">
        <v>11513</v>
      </c>
      <c r="D62" s="17">
        <v>14135</v>
      </c>
      <c r="E62" s="17">
        <v>15015</v>
      </c>
      <c r="F62" s="17">
        <v>12395</v>
      </c>
      <c r="G62" s="24"/>
      <c r="H62" s="7"/>
      <c r="I62" s="25">
        <f t="shared" si="16"/>
        <v>-3502</v>
      </c>
      <c r="J62" s="24">
        <f t="shared" si="16"/>
        <v>1740</v>
      </c>
      <c r="K62" s="7"/>
      <c r="L62" s="25">
        <f t="shared" si="3"/>
        <v>-3499.0935741886237</v>
      </c>
      <c r="M62" s="17">
        <f t="shared" si="1"/>
        <v>8.4473109970341866</v>
      </c>
      <c r="N62" s="17">
        <f t="shared" si="4"/>
        <v>1748.0923931951152</v>
      </c>
      <c r="O62" s="24">
        <f t="shared" si="2"/>
        <v>65.486827624346219</v>
      </c>
      <c r="P62" s="7"/>
      <c r="Q62" s="25">
        <f t="shared" si="5"/>
        <v>-3459.9807065622299</v>
      </c>
      <c r="R62" s="24">
        <f t="shared" si="6"/>
        <v>1737.3147210970169</v>
      </c>
      <c r="S62" s="7"/>
      <c r="T62" s="25">
        <f t="shared" si="7"/>
        <v>0.89604824340861833</v>
      </c>
      <c r="U62" s="24">
        <f t="shared" si="8"/>
        <v>0.45126256474915538</v>
      </c>
      <c r="V62" s="7"/>
      <c r="W62" s="25">
        <f t="shared" si="9"/>
        <v>0.89346640033477509</v>
      </c>
      <c r="X62" s="24">
        <f t="shared" si="10"/>
        <v>236.32707235361545</v>
      </c>
      <c r="Y62" s="7"/>
      <c r="Z62" s="25">
        <f t="shared" si="11"/>
        <v>643</v>
      </c>
      <c r="AA62" s="17">
        <f t="shared" si="15"/>
        <v>236.17799999999997</v>
      </c>
      <c r="AB62" s="24">
        <f t="shared" si="12"/>
        <v>4.1220837207751675</v>
      </c>
      <c r="AC62" s="17">
        <f t="shared" si="13"/>
        <v>0.14907235361548032</v>
      </c>
      <c r="AD62" s="17">
        <f t="shared" ca="1" si="14"/>
        <v>0.10145150603455022</v>
      </c>
      <c r="AE62" s="17">
        <v>107</v>
      </c>
    </row>
    <row r="63" spans="1:31" s="17" customFormat="1" x14ac:dyDescent="0.25">
      <c r="A63" s="17">
        <v>43</v>
      </c>
      <c r="B63" s="17">
        <v>630</v>
      </c>
      <c r="C63" s="17">
        <v>11435</v>
      </c>
      <c r="D63" s="17">
        <v>13956</v>
      </c>
      <c r="E63" s="17">
        <v>15087</v>
      </c>
      <c r="F63" s="17">
        <v>12564</v>
      </c>
      <c r="G63" s="24"/>
      <c r="H63" s="7"/>
      <c r="I63" s="25">
        <f t="shared" si="16"/>
        <v>-3652</v>
      </c>
      <c r="J63" s="24">
        <f t="shared" si="16"/>
        <v>1392</v>
      </c>
      <c r="K63" s="7"/>
      <c r="L63" s="25">
        <f t="shared" si="3"/>
        <v>-3653.3644739432179</v>
      </c>
      <c r="M63" s="17">
        <f t="shared" si="1"/>
        <v>1.8617891417207275</v>
      </c>
      <c r="N63" s="17">
        <f t="shared" si="4"/>
        <v>1399.6383355364094</v>
      </c>
      <c r="O63" s="24">
        <f t="shared" si="2"/>
        <v>58.344169766774463</v>
      </c>
      <c r="P63" s="7"/>
      <c r="Q63" s="25">
        <f t="shared" si="5"/>
        <v>-3609.9807065622299</v>
      </c>
      <c r="R63" s="24">
        <f t="shared" si="6"/>
        <v>1389.3147210970169</v>
      </c>
      <c r="S63" s="7"/>
      <c r="T63" s="25">
        <f t="shared" si="7"/>
        <v>0.93489448213369986</v>
      </c>
      <c r="U63" s="24">
        <f t="shared" si="8"/>
        <v>0.36087055308557808</v>
      </c>
      <c r="V63" s="7"/>
      <c r="W63" s="25">
        <f t="shared" si="9"/>
        <v>0.93283342042244144</v>
      </c>
      <c r="X63" s="24">
        <f t="shared" si="10"/>
        <v>241.97484457585153</v>
      </c>
      <c r="Y63" s="7"/>
      <c r="Z63" s="25">
        <f t="shared" si="11"/>
        <v>630</v>
      </c>
      <c r="AA63" s="17">
        <f t="shared" si="15"/>
        <v>241.84799999999996</v>
      </c>
      <c r="AB63" s="24">
        <f t="shared" si="12"/>
        <v>4.2210438893632451</v>
      </c>
      <c r="AC63" s="17">
        <f t="shared" si="13"/>
        <v>0.12684457585157816</v>
      </c>
      <c r="AD63" s="17">
        <f t="shared" ca="1" si="14"/>
        <v>3.8197419396936994E-2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11377</v>
      </c>
      <c r="D64" s="17">
        <v>13778</v>
      </c>
      <c r="E64" s="17">
        <v>15147</v>
      </c>
      <c r="F64" s="17">
        <v>12752</v>
      </c>
      <c r="G64" s="24"/>
      <c r="H64" s="7"/>
      <c r="I64" s="25">
        <f t="shared" si="16"/>
        <v>-3770</v>
      </c>
      <c r="J64" s="24">
        <f t="shared" si="16"/>
        <v>1026</v>
      </c>
      <c r="K64" s="7"/>
      <c r="L64" s="25">
        <f t="shared" si="3"/>
        <v>-3772.1143879328915</v>
      </c>
      <c r="M64" s="17">
        <f t="shared" si="1"/>
        <v>4.4706363307573245</v>
      </c>
      <c r="N64" s="17">
        <f t="shared" si="4"/>
        <v>1038.0786353023561</v>
      </c>
      <c r="O64" s="24">
        <f t="shared" si="2"/>
        <v>145.89343076732385</v>
      </c>
      <c r="P64" s="7"/>
      <c r="Q64" s="25">
        <f t="shared" si="5"/>
        <v>-3727.9807065622299</v>
      </c>
      <c r="R64" s="24">
        <f t="shared" si="6"/>
        <v>1023.3147210970168</v>
      </c>
      <c r="S64" s="7"/>
      <c r="T64" s="25">
        <f t="shared" si="7"/>
        <v>0.96545352326409739</v>
      </c>
      <c r="U64" s="24">
        <f t="shared" si="8"/>
        <v>0.26580309254285023</v>
      </c>
      <c r="V64" s="7"/>
      <c r="W64" s="25">
        <f t="shared" si="9"/>
        <v>0.96394000941836555</v>
      </c>
      <c r="X64" s="24">
        <f t="shared" si="10"/>
        <v>247.70800927412336</v>
      </c>
      <c r="Y64" s="7"/>
      <c r="Z64" s="25">
        <f t="shared" si="11"/>
        <v>629</v>
      </c>
      <c r="AA64" s="17">
        <f t="shared" si="15"/>
        <v>247.50899999999996</v>
      </c>
      <c r="AB64" s="24">
        <f t="shared" si="12"/>
        <v>4.3198469783186439</v>
      </c>
      <c r="AC64" s="17">
        <f t="shared" si="13"/>
        <v>0.19900927412339797</v>
      </c>
      <c r="AD64" s="17">
        <f t="shared" ca="1" si="14"/>
        <v>9.7772847764190374E-3</v>
      </c>
      <c r="AE64" s="17">
        <v>105</v>
      </c>
    </row>
    <row r="65" spans="1:31" s="17" customFormat="1" x14ac:dyDescent="0.25">
      <c r="A65" s="17">
        <v>45</v>
      </c>
      <c r="B65" s="17">
        <v>603</v>
      </c>
      <c r="C65" s="17">
        <v>11336</v>
      </c>
      <c r="D65" s="17">
        <v>13597</v>
      </c>
      <c r="E65" s="17">
        <v>15187</v>
      </c>
      <c r="F65" s="17">
        <v>12922</v>
      </c>
      <c r="G65" s="24"/>
      <c r="H65" s="7"/>
      <c r="I65" s="25">
        <f t="shared" si="16"/>
        <v>-3851</v>
      </c>
      <c r="J65" s="24">
        <f t="shared" si="16"/>
        <v>675</v>
      </c>
      <c r="K65" s="7"/>
      <c r="L65" s="25">
        <f t="shared" si="3"/>
        <v>-3851.7857246397234</v>
      </c>
      <c r="M65" s="17">
        <f t="shared" si="1"/>
        <v>0.61736320946848577</v>
      </c>
      <c r="N65" s="17">
        <f t="shared" si="4"/>
        <v>681.92249659821061</v>
      </c>
      <c r="O65" s="24">
        <f t="shared" si="2"/>
        <v>47.920959152237522</v>
      </c>
      <c r="P65" s="7"/>
      <c r="Q65" s="25">
        <f t="shared" si="5"/>
        <v>-3808.9807065622299</v>
      </c>
      <c r="R65" s="24">
        <f t="shared" si="6"/>
        <v>672.31472109701679</v>
      </c>
      <c r="S65" s="7"/>
      <c r="T65" s="25">
        <f t="shared" si="7"/>
        <v>0.98643049217564138</v>
      </c>
      <c r="U65" s="24">
        <f t="shared" si="8"/>
        <v>0.17463183939941451</v>
      </c>
      <c r="V65" s="7"/>
      <c r="W65" s="25">
        <f t="shared" si="9"/>
        <v>0.98544194780708205</v>
      </c>
      <c r="X65" s="24">
        <f t="shared" si="10"/>
        <v>253.07486301953406</v>
      </c>
      <c r="Y65" s="7"/>
      <c r="Z65" s="25">
        <f t="shared" si="11"/>
        <v>603</v>
      </c>
      <c r="AA65" s="17">
        <f t="shared" si="15"/>
        <v>252.93599999999995</v>
      </c>
      <c r="AB65" s="24">
        <f t="shared" si="12"/>
        <v>4.4145659968243764</v>
      </c>
      <c r="AC65" s="17">
        <f t="shared" si="13"/>
        <v>0.13886301953411362</v>
      </c>
      <c r="AD65" s="17">
        <f t="shared" ca="1" si="14"/>
        <v>5.451830033317151E-2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11309</v>
      </c>
      <c r="D66" s="17">
        <v>13406</v>
      </c>
      <c r="E66" s="17">
        <v>15206</v>
      </c>
      <c r="F66" s="17">
        <v>13104</v>
      </c>
      <c r="G66" s="24"/>
      <c r="H66" s="7"/>
      <c r="I66" s="25">
        <f t="shared" si="16"/>
        <v>-3897</v>
      </c>
      <c r="J66" s="24">
        <f t="shared" si="16"/>
        <v>302</v>
      </c>
      <c r="K66" s="7"/>
      <c r="L66" s="25">
        <f t="shared" si="3"/>
        <v>-3898.0171239023107</v>
      </c>
      <c r="M66" s="17">
        <f t="shared" si="1"/>
        <v>1.0345410326517188</v>
      </c>
      <c r="N66" s="17">
        <f t="shared" si="4"/>
        <v>310.00432807312126</v>
      </c>
      <c r="O66" s="24">
        <f t="shared" si="2"/>
        <v>64.069267902157065</v>
      </c>
      <c r="P66" s="7"/>
      <c r="Q66" s="25">
        <f t="shared" si="5"/>
        <v>-3854.9807065622299</v>
      </c>
      <c r="R66" s="24">
        <f t="shared" si="6"/>
        <v>299.31472109701679</v>
      </c>
      <c r="S66" s="7"/>
      <c r="T66" s="25">
        <f t="shared" si="7"/>
        <v>0.99834333871799974</v>
      </c>
      <c r="U66" s="24">
        <f t="shared" si="8"/>
        <v>7.7746148737017018E-2</v>
      </c>
      <c r="V66" s="7"/>
      <c r="W66" s="25">
        <f t="shared" si="9"/>
        <v>0.99791249606760513</v>
      </c>
      <c r="X66" s="24">
        <f t="shared" si="10"/>
        <v>258.66917182526799</v>
      </c>
      <c r="Y66" s="7"/>
      <c r="Z66" s="25">
        <f t="shared" si="11"/>
        <v>619</v>
      </c>
      <c r="AA66" s="17">
        <f t="shared" si="15"/>
        <v>258.50699999999995</v>
      </c>
      <c r="AB66" s="24">
        <f t="shared" si="12"/>
        <v>4.5117982894529804</v>
      </c>
      <c r="AC66" s="17">
        <f t="shared" si="13"/>
        <v>0.16217182526804663</v>
      </c>
      <c r="AD66" s="17">
        <f t="shared" ca="1" si="14"/>
        <v>8.8042123429659114E-3</v>
      </c>
      <c r="AE66" s="17">
        <v>103</v>
      </c>
    </row>
    <row r="67" spans="1:31" s="17" customFormat="1" x14ac:dyDescent="0.25">
      <c r="A67" s="17">
        <v>47</v>
      </c>
      <c r="B67" s="17">
        <v>629</v>
      </c>
      <c r="C67" s="17">
        <v>11310</v>
      </c>
      <c r="D67" s="17">
        <v>13224</v>
      </c>
      <c r="E67" s="17">
        <v>15212</v>
      </c>
      <c r="F67" s="17">
        <v>13296</v>
      </c>
      <c r="G67" s="24"/>
      <c r="H67" s="7"/>
      <c r="I67" s="25">
        <f t="shared" si="16"/>
        <v>-3902</v>
      </c>
      <c r="J67" s="24">
        <f t="shared" si="16"/>
        <v>-72</v>
      </c>
      <c r="K67" s="7"/>
      <c r="L67" s="25">
        <f t="shared" si="3"/>
        <v>-3907.6558463528745</v>
      </c>
      <c r="M67" s="17">
        <f t="shared" si="1"/>
        <v>31.988597967323841</v>
      </c>
      <c r="N67" s="17">
        <f t="shared" si="4"/>
        <v>-70.878467965257869</v>
      </c>
      <c r="O67" s="24">
        <f t="shared" si="2"/>
        <v>1.2578341049528248</v>
      </c>
      <c r="P67" s="7"/>
      <c r="Q67" s="25">
        <f t="shared" si="5"/>
        <v>-3859.9807065622299</v>
      </c>
      <c r="R67" s="24">
        <f t="shared" si="6"/>
        <v>-74.685278902983214</v>
      </c>
      <c r="S67" s="7"/>
      <c r="T67" s="25">
        <f t="shared" si="7"/>
        <v>0.99963821334216907</v>
      </c>
      <c r="U67" s="24">
        <f t="shared" si="8"/>
        <v>-1.9399289085333279E-2</v>
      </c>
      <c r="V67" s="7"/>
      <c r="W67" s="25">
        <f t="shared" si="9"/>
        <v>0.99976639127358669</v>
      </c>
      <c r="X67" s="24">
        <f t="shared" si="10"/>
        <v>264.23563515722094</v>
      </c>
      <c r="Y67" s="7"/>
      <c r="Z67" s="25">
        <f t="shared" si="11"/>
        <v>629</v>
      </c>
      <c r="AA67" s="17">
        <f t="shared" si="15"/>
        <v>264.16799999999995</v>
      </c>
      <c r="AB67" s="24">
        <f t="shared" si="12"/>
        <v>4.6106013784083792</v>
      </c>
      <c r="AC67" s="17">
        <f t="shared" si="13"/>
        <v>6.7635157220991005E-2</v>
      </c>
      <c r="AD67" s="17">
        <f t="shared" ca="1" si="14"/>
        <v>1.2689515014983499E-2</v>
      </c>
      <c r="AE67" s="17">
        <v>102</v>
      </c>
    </row>
    <row r="68" spans="1:31" s="17" customFormat="1" x14ac:dyDescent="0.25">
      <c r="A68" s="17">
        <v>48</v>
      </c>
      <c r="B68" s="17">
        <v>619</v>
      </c>
      <c r="C68" s="17">
        <v>11319</v>
      </c>
      <c r="D68" s="17">
        <v>13033</v>
      </c>
      <c r="E68" s="17">
        <v>15196</v>
      </c>
      <c r="F68" s="17">
        <v>13478</v>
      </c>
      <c r="G68" s="24"/>
      <c r="H68" s="7"/>
      <c r="I68" s="25">
        <f t="shared" si="16"/>
        <v>-3877</v>
      </c>
      <c r="J68" s="24">
        <f t="shared" si="16"/>
        <v>-445</v>
      </c>
      <c r="K68" s="7"/>
      <c r="L68" s="25">
        <f t="shared" si="3"/>
        <v>-3880.3045380464409</v>
      </c>
      <c r="M68" s="17">
        <f t="shared" si="1"/>
        <v>10.919971700375697</v>
      </c>
      <c r="N68" s="17">
        <f t="shared" si="4"/>
        <v>-445.02035875672345</v>
      </c>
      <c r="O68" s="24">
        <f t="shared" si="2"/>
        <v>4.1447897532476526E-4</v>
      </c>
      <c r="P68" s="7"/>
      <c r="Q68" s="25">
        <f t="shared" si="5"/>
        <v>-3834.9807065622299</v>
      </c>
      <c r="R68" s="24">
        <f t="shared" si="6"/>
        <v>-447.68527890298321</v>
      </c>
      <c r="S68" s="7"/>
      <c r="T68" s="25">
        <f t="shared" si="7"/>
        <v>0.9931638402213222</v>
      </c>
      <c r="U68" s="24">
        <f t="shared" si="8"/>
        <v>-0.11628497974773078</v>
      </c>
      <c r="V68" s="7"/>
      <c r="W68" s="25">
        <f t="shared" si="9"/>
        <v>0.9938494154601859</v>
      </c>
      <c r="X68" s="24">
        <f t="shared" si="10"/>
        <v>269.79754550577843</v>
      </c>
      <c r="Y68" s="7"/>
      <c r="Z68" s="25">
        <f t="shared" si="11"/>
        <v>619</v>
      </c>
      <c r="AA68" s="17">
        <f t="shared" si="15"/>
        <v>269.73899999999998</v>
      </c>
      <c r="AB68" s="24">
        <f t="shared" si="12"/>
        <v>4.7078336710369841</v>
      </c>
      <c r="AC68" s="17">
        <f t="shared" si="13"/>
        <v>5.8545505778454299E-2</v>
      </c>
      <c r="AD68" s="17">
        <f t="shared" ca="1" si="14"/>
        <v>3.6127176769468861E-2</v>
      </c>
      <c r="AE68" s="17">
        <v>101</v>
      </c>
    </row>
    <row r="69" spans="1:31" s="17" customFormat="1" x14ac:dyDescent="0.25">
      <c r="A69" s="17">
        <v>49</v>
      </c>
      <c r="B69" s="17">
        <v>637</v>
      </c>
      <c r="C69" s="17">
        <v>11356</v>
      </c>
      <c r="D69" s="17">
        <v>12852</v>
      </c>
      <c r="E69" s="17">
        <v>15167</v>
      </c>
      <c r="F69" s="17">
        <v>13674</v>
      </c>
      <c r="G69" s="24"/>
      <c r="H69" s="7"/>
      <c r="I69" s="25">
        <f t="shared" si="16"/>
        <v>-3811</v>
      </c>
      <c r="J69" s="24">
        <f t="shared" si="16"/>
        <v>-822</v>
      </c>
      <c r="K69" s="7"/>
      <c r="L69" s="25">
        <f t="shared" si="3"/>
        <v>-3814.2820797926433</v>
      </c>
      <c r="M69" s="17">
        <f t="shared" si="1"/>
        <v>10.772047765277778</v>
      </c>
      <c r="N69" s="17">
        <f t="shared" si="4"/>
        <v>-825.58012324493154</v>
      </c>
      <c r="O69" s="24">
        <f t="shared" si="2"/>
        <v>12.817282448899155</v>
      </c>
      <c r="P69" s="7"/>
      <c r="Q69" s="25">
        <f t="shared" si="5"/>
        <v>-3768.9807065622299</v>
      </c>
      <c r="R69" s="24">
        <f t="shared" si="6"/>
        <v>-824.68527890298321</v>
      </c>
      <c r="S69" s="7"/>
      <c r="T69" s="25">
        <f t="shared" si="7"/>
        <v>0.97607149518228631</v>
      </c>
      <c r="U69" s="24">
        <f t="shared" si="8"/>
        <v>-0.21420965904993949</v>
      </c>
      <c r="V69" s="7"/>
      <c r="W69" s="25">
        <f t="shared" si="9"/>
        <v>0.97732027054260007</v>
      </c>
      <c r="X69" s="24">
        <f t="shared" si="10"/>
        <v>275.48664849257943</v>
      </c>
      <c r="Y69" s="7"/>
      <c r="Z69" s="25">
        <f t="shared" si="11"/>
        <v>637</v>
      </c>
      <c r="AA69" s="17">
        <f t="shared" si="15"/>
        <v>275.47199999999998</v>
      </c>
      <c r="AB69" s="24">
        <f t="shared" si="12"/>
        <v>4.8078933970538191</v>
      </c>
      <c r="AC69" s="17">
        <f t="shared" si="13"/>
        <v>1.4648492579453887E-2</v>
      </c>
      <c r="AD69" s="17">
        <f t="shared" ca="1" si="14"/>
        <v>3.2408326197923998E-2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11408</v>
      </c>
      <c r="D70" s="17">
        <v>12661</v>
      </c>
      <c r="E70" s="17">
        <v>15117</v>
      </c>
      <c r="F70" s="17">
        <v>13854</v>
      </c>
      <c r="G70" s="24"/>
      <c r="H70" s="7"/>
      <c r="I70" s="25">
        <f t="shared" si="16"/>
        <v>-3709</v>
      </c>
      <c r="J70" s="24">
        <f t="shared" si="16"/>
        <v>-1193</v>
      </c>
      <c r="K70" s="7"/>
      <c r="L70" s="25">
        <f t="shared" si="3"/>
        <v>-3710.114055150962</v>
      </c>
      <c r="M70" s="17">
        <f t="shared" si="1"/>
        <v>1.2411188793850334</v>
      </c>
      <c r="N70" s="17">
        <f t="shared" si="4"/>
        <v>-1198.9886873137875</v>
      </c>
      <c r="O70" s="24">
        <f t="shared" si="2"/>
        <v>35.864375742319616</v>
      </c>
      <c r="P70" s="7"/>
      <c r="Q70" s="25">
        <f t="shared" si="5"/>
        <v>-3666.9807065622299</v>
      </c>
      <c r="R70" s="24">
        <f t="shared" si="6"/>
        <v>-1195.6852789029831</v>
      </c>
      <c r="S70" s="7"/>
      <c r="T70" s="25">
        <f t="shared" si="7"/>
        <v>0.94965605284923083</v>
      </c>
      <c r="U70" s="24">
        <f t="shared" si="8"/>
        <v>-0.31057585539243132</v>
      </c>
      <c r="V70" s="7"/>
      <c r="W70" s="25">
        <f t="shared" si="9"/>
        <v>0.951458906081185</v>
      </c>
      <c r="X70" s="24">
        <f t="shared" si="10"/>
        <v>281.20177054315639</v>
      </c>
      <c r="Y70" s="7"/>
      <c r="Z70" s="25">
        <f t="shared" si="11"/>
        <v>639</v>
      </c>
      <c r="AA70" s="17">
        <f t="shared" si="15"/>
        <v>281.22299999999996</v>
      </c>
      <c r="AB70" s="24">
        <f t="shared" si="12"/>
        <v>4.9082672823360127</v>
      </c>
      <c r="AC70" s="17">
        <f t="shared" si="13"/>
        <v>-2.1229456843570915E-2</v>
      </c>
      <c r="AD70" s="17">
        <f t="shared" ca="1" si="14"/>
        <v>4.0732009362841382E-2</v>
      </c>
      <c r="AE70" s="17">
        <v>99</v>
      </c>
    </row>
    <row r="71" spans="1:31" s="17" customFormat="1" x14ac:dyDescent="0.25">
      <c r="A71" s="17">
        <v>51</v>
      </c>
      <c r="B71" s="17">
        <v>626</v>
      </c>
      <c r="C71" s="17">
        <v>11486</v>
      </c>
      <c r="D71" s="17">
        <v>12494</v>
      </c>
      <c r="E71" s="17">
        <v>15058</v>
      </c>
      <c r="F71" s="17">
        <v>14044</v>
      </c>
      <c r="G71" s="24"/>
      <c r="H71" s="7"/>
      <c r="I71" s="25">
        <f t="shared" si="16"/>
        <v>-3572</v>
      </c>
      <c r="J71" s="24">
        <f t="shared" si="16"/>
        <v>-1550</v>
      </c>
      <c r="K71" s="7"/>
      <c r="L71" s="25">
        <f t="shared" si="3"/>
        <v>-3572.2271916504424</v>
      </c>
      <c r="M71" s="17">
        <f t="shared" si="1"/>
        <v>5.161604603072547E-2</v>
      </c>
      <c r="N71" s="17">
        <f t="shared" si="4"/>
        <v>-1553.0716530681459</v>
      </c>
      <c r="O71" s="24">
        <f t="shared" si="2"/>
        <v>9.4350525710501589</v>
      </c>
      <c r="P71" s="7"/>
      <c r="Q71" s="25">
        <f t="shared" si="5"/>
        <v>-3529.9807065622299</v>
      </c>
      <c r="R71" s="24">
        <f t="shared" si="6"/>
        <v>-1552.6852789029831</v>
      </c>
      <c r="S71" s="7"/>
      <c r="T71" s="25">
        <f t="shared" si="7"/>
        <v>0.91417648814698971</v>
      </c>
      <c r="U71" s="24">
        <f t="shared" si="8"/>
        <v>-0.40330559149558393</v>
      </c>
      <c r="V71" s="7"/>
      <c r="W71" s="25">
        <f t="shared" si="9"/>
        <v>0.91651234408729898</v>
      </c>
      <c r="X71" s="24">
        <f t="shared" si="10"/>
        <v>286.87561539908745</v>
      </c>
      <c r="Y71" s="7"/>
      <c r="Z71" s="25">
        <f t="shared" si="11"/>
        <v>626</v>
      </c>
      <c r="AA71" s="17">
        <f t="shared" si="15"/>
        <v>286.85699999999997</v>
      </c>
      <c r="AB71" s="24">
        <f t="shared" si="12"/>
        <v>5.0065991323933732</v>
      </c>
      <c r="AC71" s="17">
        <f t="shared" si="13"/>
        <v>1.861539908748E-2</v>
      </c>
      <c r="AD71" s="17">
        <f t="shared" ca="1" si="14"/>
        <v>3.6513968571682653E-2</v>
      </c>
      <c r="AE71" s="17">
        <v>98</v>
      </c>
    </row>
    <row r="72" spans="1:31" s="17" customFormat="1" x14ac:dyDescent="0.25">
      <c r="A72" s="17">
        <v>52</v>
      </c>
      <c r="B72" s="17">
        <v>620</v>
      </c>
      <c r="C72" s="17">
        <v>11558</v>
      </c>
      <c r="D72" s="17">
        <v>12317</v>
      </c>
      <c r="E72" s="17">
        <v>14956</v>
      </c>
      <c r="F72" s="17">
        <v>14197</v>
      </c>
      <c r="G72" s="24"/>
      <c r="H72" s="7"/>
      <c r="I72" s="25">
        <f t="shared" si="16"/>
        <v>-3398</v>
      </c>
      <c r="J72" s="24">
        <f t="shared" si="16"/>
        <v>-1880</v>
      </c>
      <c r="K72" s="7"/>
      <c r="L72" s="25">
        <f t="shared" si="3"/>
        <v>-3402.0167895494942</v>
      </c>
      <c r="M72" s="17">
        <f t="shared" si="1"/>
        <v>16.134598284925865</v>
      </c>
      <c r="N72" s="17">
        <f t="shared" si="4"/>
        <v>-1888.9277113589999</v>
      </c>
      <c r="O72" s="24">
        <f t="shared" si="2"/>
        <v>79.704030109615601</v>
      </c>
      <c r="P72" s="7"/>
      <c r="Q72" s="25">
        <f t="shared" si="5"/>
        <v>-3355.9807065622299</v>
      </c>
      <c r="R72" s="24">
        <f t="shared" si="6"/>
        <v>-1882.6852789029831</v>
      </c>
      <c r="S72" s="7"/>
      <c r="T72" s="25">
        <f t="shared" si="7"/>
        <v>0.86911485122589505</v>
      </c>
      <c r="U72" s="24">
        <f t="shared" si="8"/>
        <v>-0.48902215428001061</v>
      </c>
      <c r="V72" s="7"/>
      <c r="W72" s="25">
        <f t="shared" si="9"/>
        <v>0.87194319568477985</v>
      </c>
      <c r="X72" s="24">
        <f t="shared" si="10"/>
        <v>292.40954595740709</v>
      </c>
      <c r="Y72" s="7"/>
      <c r="Z72" s="25">
        <f t="shared" si="11"/>
        <v>620</v>
      </c>
      <c r="AA72" s="17">
        <f t="shared" si="15"/>
        <v>292.43699999999995</v>
      </c>
      <c r="AB72" s="24">
        <f t="shared" si="12"/>
        <v>5.103988504654656</v>
      </c>
      <c r="AC72" s="17">
        <f t="shared" si="13"/>
        <v>-2.745404259286488E-2</v>
      </c>
      <c r="AD72" s="17">
        <f t="shared" ca="1" si="14"/>
        <v>6.0625581352269364E-2</v>
      </c>
      <c r="AE72" s="17">
        <v>97</v>
      </c>
    </row>
    <row r="73" spans="1:31" s="17" customFormat="1" x14ac:dyDescent="0.25">
      <c r="A73" s="17">
        <v>53</v>
      </c>
      <c r="B73" s="17">
        <v>627</v>
      </c>
      <c r="C73" s="17">
        <v>11663</v>
      </c>
      <c r="D73" s="17">
        <v>12151</v>
      </c>
      <c r="E73" s="17">
        <v>14856</v>
      </c>
      <c r="F73" s="17">
        <v>14353</v>
      </c>
      <c r="G73" s="24"/>
      <c r="H73" s="7"/>
      <c r="I73" s="25">
        <f t="shared" si="16"/>
        <v>-3193</v>
      </c>
      <c r="J73" s="24">
        <f t="shared" si="16"/>
        <v>-2202</v>
      </c>
      <c r="K73" s="7"/>
      <c r="L73" s="25">
        <f t="shared" si="3"/>
        <v>-3197.4855476693665</v>
      </c>
      <c r="M73" s="17">
        <f t="shared" si="1"/>
        <v>20.12013789415921</v>
      </c>
      <c r="N73" s="17">
        <f t="shared" si="4"/>
        <v>-2210.2979027170022</v>
      </c>
      <c r="O73" s="24">
        <f t="shared" si="2"/>
        <v>68.855189500832765</v>
      </c>
      <c r="P73" s="7"/>
      <c r="Q73" s="25">
        <f t="shared" si="5"/>
        <v>-3150.9807065622299</v>
      </c>
      <c r="R73" s="24">
        <f t="shared" si="6"/>
        <v>-2204.6852789029831</v>
      </c>
      <c r="S73" s="7"/>
      <c r="T73" s="25">
        <f t="shared" si="7"/>
        <v>0.81602499163495024</v>
      </c>
      <c r="U73" s="24">
        <f t="shared" si="8"/>
        <v>-0.57266073978481491</v>
      </c>
      <c r="V73" s="7"/>
      <c r="W73" s="25">
        <f t="shared" si="9"/>
        <v>0.81933373449973779</v>
      </c>
      <c r="X73" s="24">
        <f t="shared" si="10"/>
        <v>298.07505089011374</v>
      </c>
      <c r="Y73" s="7"/>
      <c r="Z73" s="25">
        <f t="shared" si="11"/>
        <v>627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-4.9491098861835781E-3</v>
      </c>
      <c r="AD73" s="17">
        <f t="shared" ca="1" si="14"/>
        <v>1.9050005503970624E-2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11787</v>
      </c>
      <c r="D74" s="17">
        <v>12022</v>
      </c>
      <c r="E74" s="17">
        <v>14760</v>
      </c>
      <c r="F74" s="17">
        <v>14519</v>
      </c>
      <c r="G74" s="24"/>
      <c r="H74" s="7"/>
      <c r="I74" s="25">
        <f t="shared" si="16"/>
        <v>-2973</v>
      </c>
      <c r="J74" s="24">
        <f t="shared" si="16"/>
        <v>-2497</v>
      </c>
      <c r="K74" s="7"/>
      <c r="L74" s="25">
        <f t="shared" si="3"/>
        <v>-2969.5072305985054</v>
      </c>
      <c r="M74" s="17">
        <f t="shared" si="1"/>
        <v>12.199438092016736</v>
      </c>
      <c r="N74" s="17">
        <f t="shared" si="4"/>
        <v>-2501.8974809001343</v>
      </c>
      <c r="O74" s="24">
        <f t="shared" si="2"/>
        <v>23.98531916717997</v>
      </c>
      <c r="P74" s="7"/>
      <c r="Q74" s="25">
        <f t="shared" si="5"/>
        <v>-2930.9807065622299</v>
      </c>
      <c r="R74" s="24">
        <f t="shared" si="6"/>
        <v>-2499.6852789029831</v>
      </c>
      <c r="S74" s="7"/>
      <c r="T74" s="25">
        <f t="shared" si="7"/>
        <v>0.75905050817149733</v>
      </c>
      <c r="U74" s="24">
        <f t="shared" si="8"/>
        <v>-0.64928615197089334</v>
      </c>
      <c r="V74" s="7"/>
      <c r="W74" s="25">
        <f t="shared" si="9"/>
        <v>0.76279922957685575</v>
      </c>
      <c r="X74" s="24">
        <f t="shared" si="10"/>
        <v>303.52807377882334</v>
      </c>
      <c r="Y74" s="7"/>
      <c r="Z74" s="25">
        <f t="shared" si="11"/>
        <v>609</v>
      </c>
      <c r="AA74" s="17">
        <f t="shared" si="15"/>
        <v>303.56099999999992</v>
      </c>
      <c r="AB74" s="24">
        <f t="shared" si="12"/>
        <v>5.2981389306465054</v>
      </c>
      <c r="AC74" s="17">
        <f t="shared" si="13"/>
        <v>-3.2926221176580839E-2</v>
      </c>
      <c r="AD74" s="17">
        <f t="shared" ca="1" si="14"/>
        <v>0.15645745667376332</v>
      </c>
      <c r="AE74" s="17">
        <v>95</v>
      </c>
    </row>
    <row r="75" spans="1:31" s="17" customFormat="1" x14ac:dyDescent="0.25">
      <c r="A75" s="17">
        <v>55</v>
      </c>
      <c r="B75" s="17">
        <v>621</v>
      </c>
      <c r="C75" s="17">
        <v>11910</v>
      </c>
      <c r="D75" s="17">
        <v>11874</v>
      </c>
      <c r="E75" s="17">
        <v>14618</v>
      </c>
      <c r="F75" s="17">
        <v>14642</v>
      </c>
      <c r="G75" s="24"/>
      <c r="H75" s="7"/>
      <c r="I75" s="25">
        <f t="shared" si="16"/>
        <v>-2708</v>
      </c>
      <c r="J75" s="24">
        <f t="shared" si="16"/>
        <v>-2768</v>
      </c>
      <c r="K75" s="7"/>
      <c r="L75" s="25">
        <f t="shared" si="3"/>
        <v>-2709.4680100903474</v>
      </c>
      <c r="M75" s="17">
        <f t="shared" si="1"/>
        <v>2.1550536253618815</v>
      </c>
      <c r="N75" s="17">
        <f t="shared" si="4"/>
        <v>-2775.5990569675873</v>
      </c>
      <c r="O75" s="24">
        <f t="shared" si="2"/>
        <v>57.745666796637551</v>
      </c>
      <c r="P75" s="7"/>
      <c r="Q75" s="25">
        <f t="shared" si="5"/>
        <v>-2665.9807065622299</v>
      </c>
      <c r="R75" s="24">
        <f t="shared" si="6"/>
        <v>-2770.6852789029831</v>
      </c>
      <c r="S75" s="7"/>
      <c r="T75" s="25">
        <f t="shared" si="7"/>
        <v>0.69042215309051991</v>
      </c>
      <c r="U75" s="24">
        <f t="shared" si="8"/>
        <v>-0.71967763231810444</v>
      </c>
      <c r="V75" s="7"/>
      <c r="W75" s="25">
        <f t="shared" si="9"/>
        <v>0.69457478849722676</v>
      </c>
      <c r="X75" s="24">
        <f t="shared" si="10"/>
        <v>309.14090531402849</v>
      </c>
      <c r="Y75" s="7"/>
      <c r="Z75" s="25">
        <f t="shared" si="11"/>
        <v>621</v>
      </c>
      <c r="AA75" s="17">
        <f t="shared" si="15"/>
        <v>309.14999999999992</v>
      </c>
      <c r="AB75" s="24">
        <f t="shared" si="12"/>
        <v>5.395685382540468</v>
      </c>
      <c r="AC75" s="17">
        <f t="shared" si="13"/>
        <v>-9.0946859714335915E-3</v>
      </c>
      <c r="AD75" s="17">
        <f t="shared" ca="1" si="14"/>
        <v>-2.7169511669171698E-2</v>
      </c>
      <c r="AE75" s="17">
        <v>94</v>
      </c>
    </row>
    <row r="76" spans="1:31" s="17" customFormat="1" x14ac:dyDescent="0.25">
      <c r="A76" s="17">
        <v>56</v>
      </c>
      <c r="B76" s="17">
        <v>639</v>
      </c>
      <c r="C76" s="17">
        <v>12062</v>
      </c>
      <c r="D76" s="17">
        <v>11747</v>
      </c>
      <c r="E76" s="17">
        <v>14475</v>
      </c>
      <c r="F76" s="17">
        <v>14774</v>
      </c>
      <c r="G76" s="24"/>
      <c r="H76" s="7"/>
      <c r="I76" s="25">
        <f t="shared" si="16"/>
        <v>-2413</v>
      </c>
      <c r="J76" s="24">
        <f t="shared" si="16"/>
        <v>-3027</v>
      </c>
      <c r="K76" s="7"/>
      <c r="L76" s="25">
        <f t="shared" si="3"/>
        <v>-2415.4258463897509</v>
      </c>
      <c r="M76" s="17">
        <f t="shared" si="1"/>
        <v>5.8847307066672769</v>
      </c>
      <c r="N76" s="17">
        <f t="shared" si="4"/>
        <v>-3029.5846270985144</v>
      </c>
      <c r="O76" s="24">
        <f t="shared" si="2"/>
        <v>6.6802972383748349</v>
      </c>
      <c r="P76" s="7"/>
      <c r="Q76" s="25">
        <f t="shared" si="5"/>
        <v>-2370.9807065622299</v>
      </c>
      <c r="R76" s="24">
        <f t="shared" si="6"/>
        <v>-3029.6852789029831</v>
      </c>
      <c r="S76" s="7"/>
      <c r="T76" s="25">
        <f t="shared" si="7"/>
        <v>0.61402455026452618</v>
      </c>
      <c r="U76" s="24">
        <f t="shared" si="8"/>
        <v>-0.78695214674588176</v>
      </c>
      <c r="V76" s="7"/>
      <c r="W76" s="25">
        <f t="shared" si="9"/>
        <v>0.61856303524690837</v>
      </c>
      <c r="X76" s="24">
        <f t="shared" si="10"/>
        <v>314.9558314939909</v>
      </c>
      <c r="Y76" s="7"/>
      <c r="Z76" s="25">
        <f t="shared" si="11"/>
        <v>639</v>
      </c>
      <c r="AA76" s="17">
        <f t="shared" si="15"/>
        <v>314.9009999999999</v>
      </c>
      <c r="AB76" s="24">
        <f t="shared" si="12"/>
        <v>5.4960592678226616</v>
      </c>
      <c r="AC76" s="17">
        <f t="shared" si="13"/>
        <v>5.4831493991002844E-2</v>
      </c>
      <c r="AD76" s="17">
        <f t="shared" ca="1" si="14"/>
        <v>1.1107890202879389E-3</v>
      </c>
      <c r="AE76" s="17">
        <v>93</v>
      </c>
    </row>
    <row r="77" spans="1:31" s="17" customFormat="1" x14ac:dyDescent="0.25">
      <c r="A77" s="17">
        <v>57</v>
      </c>
      <c r="B77" s="17">
        <v>638</v>
      </c>
      <c r="C77" s="17">
        <v>12209</v>
      </c>
      <c r="D77" s="17">
        <v>11629</v>
      </c>
      <c r="E77" s="17">
        <v>14306</v>
      </c>
      <c r="F77" s="17">
        <v>14874</v>
      </c>
      <c r="G77" s="24"/>
      <c r="H77" s="7"/>
      <c r="I77" s="25">
        <f t="shared" si="16"/>
        <v>-2097</v>
      </c>
      <c r="J77" s="24">
        <f t="shared" si="16"/>
        <v>-3245</v>
      </c>
      <c r="K77" s="7"/>
      <c r="L77" s="25">
        <f t="shared" si="3"/>
        <v>-2097.9905992981694</v>
      </c>
      <c r="M77" s="17">
        <f t="shared" si="1"/>
        <v>0.98128696953370753</v>
      </c>
      <c r="N77" s="17">
        <f t="shared" si="4"/>
        <v>-3252.6662800633326</v>
      </c>
      <c r="O77" s="24">
        <f t="shared" si="2"/>
        <v>58.771850009450567</v>
      </c>
      <c r="P77" s="7"/>
      <c r="Q77" s="25">
        <f t="shared" si="5"/>
        <v>-2054.9807065622299</v>
      </c>
      <c r="R77" s="24">
        <f t="shared" si="6"/>
        <v>-3247.6852789029831</v>
      </c>
      <c r="S77" s="7"/>
      <c r="T77" s="25">
        <f t="shared" si="7"/>
        <v>0.53218847401702107</v>
      </c>
      <c r="U77" s="24">
        <f t="shared" si="8"/>
        <v>-0.84357702761559394</v>
      </c>
      <c r="V77" s="7"/>
      <c r="W77" s="25">
        <f t="shared" si="9"/>
        <v>0.53705143788323384</v>
      </c>
      <c r="X77" s="24">
        <f t="shared" si="10"/>
        <v>320.64172255719006</v>
      </c>
      <c r="Y77" s="7"/>
      <c r="Z77" s="25">
        <f t="shared" si="11"/>
        <v>638</v>
      </c>
      <c r="AA77" s="17">
        <f t="shared" si="15"/>
        <v>320.64299999999992</v>
      </c>
      <c r="AB77" s="24">
        <f t="shared" si="12"/>
        <v>5.5962760734721764</v>
      </c>
      <c r="AC77" s="17">
        <f t="shared" si="13"/>
        <v>-1.2774428098509816E-3</v>
      </c>
      <c r="AD77" s="17">
        <f t="shared" ca="1" si="14"/>
        <v>0.1304774684814447</v>
      </c>
      <c r="AE77" s="17">
        <v>92</v>
      </c>
    </row>
    <row r="78" spans="1:31" s="17" customFormat="1" x14ac:dyDescent="0.25">
      <c r="A78" s="17">
        <v>58</v>
      </c>
      <c r="B78" s="17">
        <v>633</v>
      </c>
      <c r="C78" s="17">
        <v>12375</v>
      </c>
      <c r="D78" s="17">
        <v>11532</v>
      </c>
      <c r="E78" s="17">
        <v>14137</v>
      </c>
      <c r="F78" s="17">
        <v>14966</v>
      </c>
      <c r="G78" s="24"/>
      <c r="H78" s="7"/>
      <c r="I78" s="25">
        <f t="shared" si="16"/>
        <v>-1762</v>
      </c>
      <c r="J78" s="24">
        <f t="shared" si="16"/>
        <v>-3434</v>
      </c>
      <c r="K78" s="7"/>
      <c r="L78" s="25">
        <f t="shared" si="3"/>
        <v>-1762.6310888641353</v>
      </c>
      <c r="M78" s="17">
        <f t="shared" si="1"/>
        <v>0.39827315443562838</v>
      </c>
      <c r="N78" s="17">
        <f t="shared" si="4"/>
        <v>-3441.6622322009657</v>
      </c>
      <c r="O78" s="24">
        <f t="shared" si="2"/>
        <v>58.709802301515957</v>
      </c>
      <c r="P78" s="7"/>
      <c r="Q78" s="25">
        <f t="shared" si="5"/>
        <v>-1719.9807065622301</v>
      </c>
      <c r="R78" s="24">
        <f t="shared" si="6"/>
        <v>-3436.6852789029831</v>
      </c>
      <c r="S78" s="7"/>
      <c r="T78" s="25">
        <f t="shared" si="7"/>
        <v>0.44543187419767227</v>
      </c>
      <c r="U78" s="24">
        <f t="shared" si="8"/>
        <v>-0.89266924084667476</v>
      </c>
      <c r="V78" s="7"/>
      <c r="W78" s="25">
        <f t="shared" si="9"/>
        <v>0.45057589063224684</v>
      </c>
      <c r="X78" s="24">
        <f t="shared" si="10"/>
        <v>326.34160051834385</v>
      </c>
      <c r="Y78" s="7"/>
      <c r="Z78" s="25">
        <f t="shared" si="11"/>
        <v>633</v>
      </c>
      <c r="AA78" s="17">
        <f t="shared" si="15"/>
        <v>326.33999999999992</v>
      </c>
      <c r="AB78" s="24">
        <f t="shared" si="12"/>
        <v>5.6957074809582942</v>
      </c>
      <c r="AC78" s="17">
        <f t="shared" si="13"/>
        <v>1.6005183439347093E-3</v>
      </c>
      <c r="AD78" s="17">
        <f t="shared" ca="1" si="14"/>
        <v>8.7584509330440596E-2</v>
      </c>
      <c r="AE78" s="17">
        <v>91</v>
      </c>
    </row>
    <row r="79" spans="1:31" s="17" customFormat="1" x14ac:dyDescent="0.25">
      <c r="A79" s="17">
        <v>59</v>
      </c>
      <c r="B79" s="17">
        <v>629</v>
      </c>
      <c r="C79" s="17">
        <v>12560</v>
      </c>
      <c r="D79" s="17">
        <v>11460</v>
      </c>
      <c r="E79" s="17">
        <v>13971</v>
      </c>
      <c r="F79" s="17">
        <v>15058</v>
      </c>
      <c r="G79" s="24"/>
      <c r="H79" s="7"/>
      <c r="I79" s="25">
        <f t="shared" si="16"/>
        <v>-1411</v>
      </c>
      <c r="J79" s="24">
        <f t="shared" si="16"/>
        <v>-3598</v>
      </c>
      <c r="K79" s="7"/>
      <c r="L79" s="25">
        <f t="shared" si="3"/>
        <v>-1412.5361080986881</v>
      </c>
      <c r="M79" s="17">
        <f t="shared" si="1"/>
        <v>2.3596280908553111</v>
      </c>
      <c r="N79" s="17">
        <f t="shared" si="4"/>
        <v>-3595.7037577901392</v>
      </c>
      <c r="O79" s="24">
        <f t="shared" si="2"/>
        <v>5.2727282863463785</v>
      </c>
      <c r="P79" s="7"/>
      <c r="Q79" s="25">
        <f t="shared" si="5"/>
        <v>-1368.9807065622301</v>
      </c>
      <c r="R79" s="24">
        <f t="shared" si="6"/>
        <v>-3600.6852789029831</v>
      </c>
      <c r="S79" s="7"/>
      <c r="T79" s="25">
        <f t="shared" si="7"/>
        <v>0.35453167558098142</v>
      </c>
      <c r="U79" s="24">
        <f t="shared" si="8"/>
        <v>-0.93526777507893533</v>
      </c>
      <c r="V79" s="7"/>
      <c r="W79" s="25">
        <f t="shared" si="9"/>
        <v>0.35991930973134872</v>
      </c>
      <c r="X79" s="24">
        <f t="shared" si="10"/>
        <v>332.07578404083654</v>
      </c>
      <c r="Y79" s="7"/>
      <c r="Z79" s="25">
        <f t="shared" si="11"/>
        <v>629</v>
      </c>
      <c r="AA79" s="17">
        <f t="shared" si="15"/>
        <v>332.00099999999992</v>
      </c>
      <c r="AB79" s="24">
        <f t="shared" si="12"/>
        <v>5.794510569913693</v>
      </c>
      <c r="AC79" s="17">
        <f t="shared" si="13"/>
        <v>7.4784040836618715E-2</v>
      </c>
      <c r="AD79" s="17">
        <f t="shared" ca="1" si="14"/>
        <v>3.4194195991915421E-2</v>
      </c>
      <c r="AE79" s="17">
        <v>90</v>
      </c>
    </row>
    <row r="80" spans="1:31" s="17" customFormat="1" x14ac:dyDescent="0.25">
      <c r="A80" s="17">
        <v>60</v>
      </c>
      <c r="B80" s="17">
        <v>625</v>
      </c>
      <c r="C80" s="17">
        <v>12738</v>
      </c>
      <c r="D80" s="17">
        <v>11400</v>
      </c>
      <c r="E80" s="17">
        <v>13792</v>
      </c>
      <c r="F80" s="17">
        <v>15115</v>
      </c>
      <c r="G80" s="24"/>
      <c r="H80" s="7"/>
      <c r="I80" s="25">
        <f t="shared" si="16"/>
        <v>-1054</v>
      </c>
      <c r="J80" s="24">
        <f t="shared" si="16"/>
        <v>-3715</v>
      </c>
      <c r="K80" s="7"/>
      <c r="L80" s="25">
        <f t="shared" si="3"/>
        <v>-1051.4103203080645</v>
      </c>
      <c r="M80" s="17">
        <f t="shared" si="1"/>
        <v>6.7064409068233735</v>
      </c>
      <c r="N80" s="17">
        <f t="shared" si="4"/>
        <v>-3713.9410599145522</v>
      </c>
      <c r="O80" s="24">
        <f t="shared" si="2"/>
        <v>1.1213541045682573</v>
      </c>
      <c r="P80" s="7"/>
      <c r="Q80" s="25">
        <f t="shared" si="5"/>
        <v>-1011.9807065622301</v>
      </c>
      <c r="R80" s="24">
        <f t="shared" si="6"/>
        <v>-3717.6852789029831</v>
      </c>
      <c r="S80" s="7"/>
      <c r="T80" s="25">
        <f t="shared" si="7"/>
        <v>0.26207762741528734</v>
      </c>
      <c r="U80" s="24">
        <f t="shared" si="8"/>
        <v>-0.96565819279341381</v>
      </c>
      <c r="V80" s="7"/>
      <c r="W80" s="25">
        <f t="shared" si="9"/>
        <v>0.2676386050010135</v>
      </c>
      <c r="X80" s="24">
        <f t="shared" si="10"/>
        <v>337.63294971715902</v>
      </c>
      <c r="Y80" s="7"/>
      <c r="Z80" s="25">
        <f t="shared" si="11"/>
        <v>625</v>
      </c>
      <c r="AA80" s="17">
        <f t="shared" si="15"/>
        <v>337.62599999999992</v>
      </c>
      <c r="AB80" s="24">
        <f t="shared" si="12"/>
        <v>5.8926853403383737</v>
      </c>
      <c r="AC80" s="17">
        <f t="shared" si="13"/>
        <v>6.9497171591024198E-3</v>
      </c>
      <c r="AD80" s="17">
        <f t="shared" ca="1" si="14"/>
        <v>5.9188201511972238E-2</v>
      </c>
      <c r="AE80" s="17">
        <v>89</v>
      </c>
    </row>
    <row r="81" spans="1:31" s="17" customFormat="1" x14ac:dyDescent="0.25">
      <c r="A81" s="17">
        <v>61</v>
      </c>
      <c r="B81" s="17">
        <v>618</v>
      </c>
      <c r="C81" s="17">
        <v>12927</v>
      </c>
      <c r="D81" s="17">
        <v>11366</v>
      </c>
      <c r="E81" s="17">
        <v>13615</v>
      </c>
      <c r="F81" s="17">
        <v>15161</v>
      </c>
      <c r="G81" s="24"/>
      <c r="H81" s="7"/>
      <c r="I81" s="25">
        <f t="shared" si="16"/>
        <v>-688</v>
      </c>
      <c r="J81" s="24">
        <f t="shared" si="16"/>
        <v>-3795</v>
      </c>
      <c r="K81" s="7"/>
      <c r="L81" s="25">
        <f t="shared" si="3"/>
        <v>-684.75139165195515</v>
      </c>
      <c r="M81" s="17">
        <f t="shared" si="1"/>
        <v>10.553456198986717</v>
      </c>
      <c r="N81" s="17">
        <f t="shared" si="4"/>
        <v>-3795.600353013474</v>
      </c>
      <c r="O81" s="24">
        <f t="shared" si="2"/>
        <v>0.36042374078728595</v>
      </c>
      <c r="P81" s="7"/>
      <c r="Q81" s="25">
        <f t="shared" si="5"/>
        <v>-645.98070656223013</v>
      </c>
      <c r="R81" s="24">
        <f t="shared" si="6"/>
        <v>-3797.6852789029831</v>
      </c>
      <c r="S81" s="7"/>
      <c r="T81" s="25">
        <f t="shared" si="7"/>
        <v>0.16729280492608833</v>
      </c>
      <c r="U81" s="24">
        <f t="shared" si="8"/>
        <v>-0.98643796558963848</v>
      </c>
      <c r="V81" s="7"/>
      <c r="W81" s="25">
        <f t="shared" si="9"/>
        <v>0.17297178530550295</v>
      </c>
      <c r="X81" s="24">
        <f t="shared" si="10"/>
        <v>343.17832187464671</v>
      </c>
      <c r="Y81" s="7"/>
      <c r="Z81" s="25">
        <f t="shared" si="11"/>
        <v>618</v>
      </c>
      <c r="AA81" s="17">
        <f t="shared" si="15"/>
        <v>343.18799999999993</v>
      </c>
      <c r="AB81" s="24">
        <f t="shared" si="12"/>
        <v>5.9897605533342988</v>
      </c>
      <c r="AC81" s="17">
        <f t="shared" si="13"/>
        <v>-9.6781253532185474E-3</v>
      </c>
      <c r="AD81" s="17">
        <f t="shared" ca="1" si="14"/>
        <v>7.0562195143565987E-2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13111</v>
      </c>
      <c r="D82" s="17">
        <v>11336</v>
      </c>
      <c r="E82" s="17">
        <v>13428</v>
      </c>
      <c r="F82" s="17">
        <v>15185</v>
      </c>
      <c r="G82" s="24"/>
      <c r="H82" s="7"/>
      <c r="I82" s="25">
        <f t="shared" si="16"/>
        <v>-317</v>
      </c>
      <c r="J82" s="24">
        <f t="shared" si="16"/>
        <v>-3849</v>
      </c>
      <c r="K82" s="7"/>
      <c r="L82" s="25">
        <f t="shared" si="3"/>
        <v>-315.06673745995073</v>
      </c>
      <c r="M82" s="17">
        <f t="shared" si="1"/>
        <v>3.737504048757756</v>
      </c>
      <c r="N82" s="17">
        <f t="shared" si="4"/>
        <v>-3841.2047017093546</v>
      </c>
      <c r="O82" s="24">
        <f t="shared" si="2"/>
        <v>60.766675440139181</v>
      </c>
      <c r="P82" s="7"/>
      <c r="Q82" s="25">
        <f t="shared" si="5"/>
        <v>-274.98070656223007</v>
      </c>
      <c r="R82" s="24">
        <f t="shared" si="6"/>
        <v>-3851.6852789029831</v>
      </c>
      <c r="S82" s="7"/>
      <c r="T82" s="25">
        <f t="shared" si="7"/>
        <v>7.1213107812719931E-2</v>
      </c>
      <c r="U82" s="24">
        <f t="shared" si="8"/>
        <v>-1.0004643122270902</v>
      </c>
      <c r="V82" s="7"/>
      <c r="W82" s="25">
        <f t="shared" si="9"/>
        <v>7.6971208645359154E-2</v>
      </c>
      <c r="X82" s="24">
        <f t="shared" si="10"/>
        <v>348.72460535642267</v>
      </c>
      <c r="Y82" s="7"/>
      <c r="Z82" s="25">
        <f t="shared" si="11"/>
        <v>613</v>
      </c>
      <c r="AA82" s="17">
        <f t="shared" si="15"/>
        <v>348.70499999999993</v>
      </c>
      <c r="AB82" s="24">
        <f t="shared" si="12"/>
        <v>6.0860503681668252</v>
      </c>
      <c r="AC82" s="17">
        <f t="shared" si="13"/>
        <v>1.960535642274408E-2</v>
      </c>
      <c r="AD82" s="17">
        <f t="shared" ca="1" si="14"/>
        <v>-1.0193702116794157E-2</v>
      </c>
      <c r="AE82" s="17">
        <v>87</v>
      </c>
    </row>
    <row r="83" spans="1:31" s="17" customFormat="1" x14ac:dyDescent="0.25">
      <c r="A83" s="17">
        <v>63</v>
      </c>
      <c r="B83" s="17">
        <v>628</v>
      </c>
      <c r="C83" s="17">
        <v>13298</v>
      </c>
      <c r="D83" s="17">
        <v>11330</v>
      </c>
      <c r="E83" s="17">
        <v>13236</v>
      </c>
      <c r="F83" s="17">
        <v>15185</v>
      </c>
      <c r="G83" s="24"/>
      <c r="H83" s="7"/>
      <c r="I83" s="25">
        <f t="shared" si="16"/>
        <v>62</v>
      </c>
      <c r="J83" s="24">
        <f t="shared" si="16"/>
        <v>-3855</v>
      </c>
      <c r="K83" s="7"/>
      <c r="L83" s="25">
        <f t="shared" si="3"/>
        <v>66.259961262337413</v>
      </c>
      <c r="M83" s="17">
        <f t="shared" si="1"/>
        <v>18.147269956615364</v>
      </c>
      <c r="N83" s="17">
        <f t="shared" si="4"/>
        <v>-3850.9278199108785</v>
      </c>
      <c r="O83" s="24">
        <f t="shared" si="2"/>
        <v>16.582650678237609</v>
      </c>
      <c r="P83" s="7"/>
      <c r="Q83" s="25">
        <f t="shared" si="5"/>
        <v>104.01929343776993</v>
      </c>
      <c r="R83" s="24">
        <f t="shared" si="6"/>
        <v>-3857.6852789029831</v>
      </c>
      <c r="S83" s="7"/>
      <c r="T83" s="25">
        <f t="shared" si="7"/>
        <v>-2.6938388699319468E-2</v>
      </c>
      <c r="U83" s="24">
        <f t="shared" si="8"/>
        <v>-1.002022795186807</v>
      </c>
      <c r="V83" s="7"/>
      <c r="W83" s="25">
        <f t="shared" si="9"/>
        <v>-2.1172944918958117E-2</v>
      </c>
      <c r="X83" s="24">
        <f t="shared" si="10"/>
        <v>354.33450885720038</v>
      </c>
      <c r="Y83" s="7"/>
      <c r="Z83" s="25">
        <f t="shared" si="11"/>
        <v>628</v>
      </c>
      <c r="AA83" s="17">
        <f t="shared" si="15"/>
        <v>354.35699999999991</v>
      </c>
      <c r="AB83" s="24">
        <f t="shared" si="12"/>
        <v>6.1846963774895443</v>
      </c>
      <c r="AC83" s="17">
        <f t="shared" si="13"/>
        <v>-2.2491142799538011E-2</v>
      </c>
      <c r="AD83" s="17">
        <f t="shared" ca="1" si="14"/>
        <v>9.1411322807744E-3</v>
      </c>
      <c r="AE83" s="17">
        <v>86</v>
      </c>
    </row>
    <row r="84" spans="1:31" s="17" customFormat="1" x14ac:dyDescent="0.25">
      <c r="A84" s="17">
        <v>64</v>
      </c>
      <c r="B84" s="17">
        <v>623</v>
      </c>
      <c r="C84" s="17">
        <v>13483</v>
      </c>
      <c r="D84" s="17">
        <v>11344</v>
      </c>
      <c r="E84" s="17">
        <v>13046</v>
      </c>
      <c r="F84" s="17">
        <v>15172</v>
      </c>
      <c r="G84" s="24"/>
      <c r="H84" s="7"/>
      <c r="I84" s="25">
        <f t="shared" ref="I84:J115" si="17">C84-E84</f>
        <v>437</v>
      </c>
      <c r="J84" s="24">
        <f t="shared" si="17"/>
        <v>-3828</v>
      </c>
      <c r="K84" s="7"/>
      <c r="L84" s="25">
        <f t="shared" si="3"/>
        <v>443.51947836332033</v>
      </c>
      <c r="M84" s="17">
        <f t="shared" ref="M84:M147" si="18">(I84-L84)^2</f>
        <v>42.503598129801951</v>
      </c>
      <c r="N84" s="17">
        <f t="shared" si="4"/>
        <v>-3823.484019123739</v>
      </c>
      <c r="O84" s="24">
        <f t="shared" ref="O84:O147" si="19">(J84-N84)^2</f>
        <v>20.394083274754912</v>
      </c>
      <c r="P84" s="7"/>
      <c r="Q84" s="25">
        <f t="shared" si="5"/>
        <v>479.01929343776993</v>
      </c>
      <c r="R84" s="24">
        <f t="shared" si="6"/>
        <v>-3830.6852789029831</v>
      </c>
      <c r="S84" s="7"/>
      <c r="T84" s="25">
        <f t="shared" si="7"/>
        <v>-0.12405398551202336</v>
      </c>
      <c r="U84" s="24">
        <f t="shared" si="8"/>
        <v>-0.99500962186808117</v>
      </c>
      <c r="V84" s="7"/>
      <c r="W84" s="25">
        <f t="shared" si="9"/>
        <v>-0.11833050508796122</v>
      </c>
      <c r="X84" s="24">
        <f>IF(MOD(ATAN2(U84,W84)*180/PI()-$J$9+360,360)&lt;355,MOD(ATAN2(U84,W84)*180/PI()-$J$9+360,360)+360,MOD(ATAN2(U84,W84)*180/PI()-$J$9+360,360))</f>
        <v>359.90600705999236</v>
      </c>
      <c r="Y84" s="7"/>
      <c r="Z84" s="25">
        <f t="shared" si="11"/>
        <v>623</v>
      </c>
      <c r="AA84" s="17">
        <f t="shared" si="15"/>
        <v>359.96399999999994</v>
      </c>
      <c r="AB84" s="24">
        <f t="shared" si="12"/>
        <v>6.2825569886488681</v>
      </c>
      <c r="AC84" s="17">
        <f t="shared" si="13"/>
        <v>-5.7992940007579818E-2</v>
      </c>
    </row>
    <row r="85" spans="1:31" s="17" customFormat="1" x14ac:dyDescent="0.25">
      <c r="A85" s="17">
        <v>0</v>
      </c>
      <c r="B85" s="17">
        <v>0</v>
      </c>
      <c r="C85" s="17">
        <v>13449</v>
      </c>
      <c r="D85" s="17">
        <v>11304</v>
      </c>
      <c r="E85" s="17">
        <v>13002</v>
      </c>
      <c r="F85" s="17">
        <v>15120</v>
      </c>
      <c r="G85" s="24"/>
      <c r="H85" s="7"/>
      <c r="I85" s="25">
        <f t="shared" si="17"/>
        <v>447</v>
      </c>
      <c r="J85" s="24">
        <f t="shared" si="17"/>
        <v>-3816</v>
      </c>
      <c r="K85" s="7"/>
      <c r="L85" s="25">
        <f>$M$9*SIN(2*PI()/$M$10*(AA85+$M$11))+$M$12</f>
        <v>447.00472259757157</v>
      </c>
      <c r="M85" s="17">
        <f t="shared" si="18"/>
        <v>2.2302927823016768E-5</v>
      </c>
      <c r="N85" s="17">
        <f>$O$9*COS(2*PI()/$O$10*(AA85+$O$11))+$O$12</f>
        <v>-3813.671469637784</v>
      </c>
      <c r="O85" s="24">
        <f t="shared" si="19"/>
        <v>5.4220536477619747</v>
      </c>
      <c r="P85" s="7"/>
      <c r="Q85" s="25">
        <f t="shared" ref="Q85:Q148" si="20">I85-$J$4</f>
        <v>489.01929343776993</v>
      </c>
      <c r="R85" s="24">
        <f t="shared" ref="R85:R148" si="21">J85-$J$3</f>
        <v>-3818.6852789029831</v>
      </c>
      <c r="S85" s="7"/>
      <c r="T85" s="25">
        <f t="shared" ref="T85:T148" si="22">Q85/$J$7</f>
        <v>-0.12664373476036214</v>
      </c>
      <c r="U85" s="24">
        <f t="shared" ref="U85:U148" si="23">R85/$J$6</f>
        <v>-0.99189265594864751</v>
      </c>
      <c r="V85" s="7"/>
      <c r="W85" s="25">
        <f t="shared" ref="W85:W148" si="24">(T85-U85*SIN(-$J$11*PI()/180))/(COS(-$J$11*PI()/180))</f>
        <v>-0.1209382330124749</v>
      </c>
      <c r="X85" s="24">
        <f>IF(MOD(ATAN2(U85,W85)*180/PI()-$J$9+360,360)&lt;355,MOD(ATAN2(U85,W85)*180/PI()-$J$9+360,360)+360,MOD(ATAN2(U85,W85)*180/PI()-$J$9+360,360))</f>
        <v>360.07559271074422</v>
      </c>
      <c r="Y85" s="7"/>
      <c r="Z85" s="25">
        <f>I165-J159</f>
        <v>1</v>
      </c>
      <c r="AA85" s="17">
        <f t="shared" si="15"/>
        <v>359.97299999999996</v>
      </c>
      <c r="AB85" s="24">
        <f t="shared" ref="AB85:AB148" si="25">AA85*PI()/180</f>
        <v>6.2827140682815479</v>
      </c>
      <c r="AC85" s="17">
        <f t="shared" ref="AC85:AC148" si="26">X85-AA85</f>
        <v>0.10259271074426124</v>
      </c>
    </row>
    <row r="86" spans="1:31" s="17" customFormat="1" x14ac:dyDescent="0.25">
      <c r="A86" s="17">
        <v>1</v>
      </c>
      <c r="B86" s="17">
        <v>-628</v>
      </c>
      <c r="C86" s="17">
        <v>13254</v>
      </c>
      <c r="D86" s="17">
        <v>11290</v>
      </c>
      <c r="E86" s="17">
        <v>13194</v>
      </c>
      <c r="F86" s="17">
        <v>15138</v>
      </c>
      <c r="G86" s="24"/>
      <c r="H86" s="7"/>
      <c r="I86" s="25">
        <f t="shared" si="17"/>
        <v>60</v>
      </c>
      <c r="J86" s="24">
        <f t="shared" si="17"/>
        <v>-3848</v>
      </c>
      <c r="K86" s="7"/>
      <c r="L86" s="25">
        <f t="shared" ref="L86:L149" si="27">$M$9*SIN(2*PI()/$M$10*(AA86+$M$11))+$M$12</f>
        <v>67.752247514507218</v>
      </c>
      <c r="M86" s="17">
        <f t="shared" si="18"/>
        <v>60.097341526183335</v>
      </c>
      <c r="N86" s="17">
        <f t="shared" ref="N86:N149" si="28">$O$9*COS(2*PI()/$O$10*(AA86+$O$11))+$O$12</f>
        <v>-3841.3328228361602</v>
      </c>
      <c r="O86" s="24">
        <f t="shared" si="19"/>
        <v>44.451251334027241</v>
      </c>
      <c r="P86" s="7"/>
      <c r="Q86" s="25">
        <f t="shared" si="20"/>
        <v>102.01929343776993</v>
      </c>
      <c r="R86" s="24">
        <f t="shared" si="21"/>
        <v>-3850.6852789029831</v>
      </c>
      <c r="S86" s="7"/>
      <c r="T86" s="25">
        <f t="shared" si="22"/>
        <v>-2.6420438849651715E-2</v>
      </c>
      <c r="U86" s="24">
        <f t="shared" si="23"/>
        <v>-1.0002045650671374</v>
      </c>
      <c r="V86" s="7"/>
      <c r="W86" s="25">
        <f t="shared" si="24"/>
        <v>-2.0665449045172268E-2</v>
      </c>
      <c r="X86" s="24">
        <f t="shared" ref="X86:X148" si="29">MOD(ATAN2(U86,W86)*180/PI()-$J$9+360,360)</f>
        <v>354.30764998948121</v>
      </c>
      <c r="Y86" s="7"/>
      <c r="Z86" s="25">
        <f t="shared" ref="Z86:Z149" si="30">B86</f>
        <v>-628</v>
      </c>
      <c r="AA86" s="17">
        <f t="shared" ref="AA86:AA149" si="31">360/40000*Z86+AA85</f>
        <v>354.32099999999997</v>
      </c>
      <c r="AB86" s="24">
        <f t="shared" si="25"/>
        <v>6.1840680589588271</v>
      </c>
      <c r="AC86" s="17">
        <f t="shared" si="26"/>
        <v>-1.3350010518763611E-2</v>
      </c>
    </row>
    <row r="87" spans="1:31" s="17" customFormat="1" x14ac:dyDescent="0.25">
      <c r="A87" s="17">
        <v>2</v>
      </c>
      <c r="B87" s="17">
        <v>-613</v>
      </c>
      <c r="C87" s="17">
        <v>13068</v>
      </c>
      <c r="D87" s="17">
        <v>11296</v>
      </c>
      <c r="E87" s="17">
        <v>13378</v>
      </c>
      <c r="F87" s="17">
        <v>15131</v>
      </c>
      <c r="G87" s="24"/>
      <c r="H87" s="7"/>
      <c r="I87" s="25">
        <f t="shared" si="17"/>
        <v>-310</v>
      </c>
      <c r="J87" s="24">
        <f t="shared" si="17"/>
        <v>-3835</v>
      </c>
      <c r="K87" s="7"/>
      <c r="L87" s="25">
        <f t="shared" si="27"/>
        <v>-303.50055977767681</v>
      </c>
      <c r="M87" s="17">
        <f t="shared" si="18"/>
        <v>42.24272320355248</v>
      </c>
      <c r="N87" s="17">
        <f t="shared" si="28"/>
        <v>-3832.2361683923864</v>
      </c>
      <c r="O87" s="24">
        <f t="shared" si="19"/>
        <v>7.6387651552440357</v>
      </c>
      <c r="P87" s="7"/>
      <c r="Q87" s="25">
        <f t="shared" si="20"/>
        <v>-267.98070656223007</v>
      </c>
      <c r="R87" s="24">
        <f t="shared" si="21"/>
        <v>-3837.6852789029831</v>
      </c>
      <c r="S87" s="7"/>
      <c r="T87" s="25">
        <f t="shared" si="22"/>
        <v>6.940028333888279E-2</v>
      </c>
      <c r="U87" s="24">
        <f t="shared" si="23"/>
        <v>-0.99682785198775081</v>
      </c>
      <c r="V87" s="7"/>
      <c r="W87" s="25">
        <f t="shared" si="24"/>
        <v>7.5137429057534205E-2</v>
      </c>
      <c r="X87" s="24">
        <f t="shared" si="29"/>
        <v>348.81341165430592</v>
      </c>
      <c r="Y87" s="7"/>
      <c r="Z87" s="25">
        <f t="shared" si="30"/>
        <v>-613</v>
      </c>
      <c r="AA87" s="17">
        <f t="shared" si="31"/>
        <v>348.80399999999997</v>
      </c>
      <c r="AB87" s="24">
        <f t="shared" si="25"/>
        <v>6.0877782441263006</v>
      </c>
      <c r="AC87" s="17">
        <f t="shared" si="26"/>
        <v>9.4116543059499236E-3</v>
      </c>
    </row>
    <row r="88" spans="1:31" s="17" customFormat="1" x14ac:dyDescent="0.25">
      <c r="A88" s="17">
        <v>3</v>
      </c>
      <c r="B88" s="17">
        <v>-614</v>
      </c>
      <c r="C88" s="17">
        <v>12883</v>
      </c>
      <c r="D88" s="17">
        <v>11319</v>
      </c>
      <c r="E88" s="17">
        <v>13559</v>
      </c>
      <c r="F88" s="17">
        <v>15108</v>
      </c>
      <c r="G88" s="24"/>
      <c r="H88" s="7"/>
      <c r="I88" s="25">
        <f t="shared" si="17"/>
        <v>-676</v>
      </c>
      <c r="J88" s="24">
        <f t="shared" si="17"/>
        <v>-3789</v>
      </c>
      <c r="K88" s="7"/>
      <c r="L88" s="25">
        <f t="shared" si="27"/>
        <v>-672.92646817385435</v>
      </c>
      <c r="M88" s="17">
        <f t="shared" si="18"/>
        <v>9.44659788633024</v>
      </c>
      <c r="N88" s="17">
        <f t="shared" si="28"/>
        <v>-3787.4597985280666</v>
      </c>
      <c r="O88" s="24">
        <f t="shared" si="19"/>
        <v>2.3722205741458575</v>
      </c>
      <c r="P88" s="7"/>
      <c r="Q88" s="25">
        <f t="shared" si="20"/>
        <v>-633.98070656223013</v>
      </c>
      <c r="R88" s="24">
        <f t="shared" si="21"/>
        <v>-3791.6852789029831</v>
      </c>
      <c r="S88" s="7"/>
      <c r="T88" s="25">
        <f t="shared" si="22"/>
        <v>0.1641851058280818</v>
      </c>
      <c r="U88" s="24">
        <f t="shared" si="23"/>
        <v>-0.98487948262992164</v>
      </c>
      <c r="V88" s="7"/>
      <c r="W88" s="25">
        <f t="shared" si="24"/>
        <v>0.16985506685708457</v>
      </c>
      <c r="X88" s="24">
        <f t="shared" si="29"/>
        <v>343.33888406979031</v>
      </c>
      <c r="Y88" s="7"/>
      <c r="Z88" s="25">
        <f t="shared" si="30"/>
        <v>-614</v>
      </c>
      <c r="AA88" s="17">
        <f t="shared" si="31"/>
        <v>343.27799999999996</v>
      </c>
      <c r="AB88" s="24">
        <f t="shared" si="25"/>
        <v>5.9913313496610945</v>
      </c>
      <c r="AC88" s="17">
        <f t="shared" si="26"/>
        <v>6.0884069790347439E-2</v>
      </c>
    </row>
    <row r="89" spans="1:31" s="17" customFormat="1" x14ac:dyDescent="0.25">
      <c r="A89" s="17">
        <v>4</v>
      </c>
      <c r="B89" s="17">
        <v>-623</v>
      </c>
      <c r="C89" s="17">
        <v>12702</v>
      </c>
      <c r="D89" s="17">
        <v>11361</v>
      </c>
      <c r="E89" s="17">
        <v>13746</v>
      </c>
      <c r="F89" s="17">
        <v>15066</v>
      </c>
      <c r="G89" s="24"/>
      <c r="H89" s="7"/>
      <c r="I89" s="25">
        <f t="shared" si="17"/>
        <v>-1044</v>
      </c>
      <c r="J89" s="24">
        <f t="shared" si="17"/>
        <v>-3705</v>
      </c>
      <c r="K89" s="7"/>
      <c r="L89" s="25">
        <f t="shared" si="27"/>
        <v>-1041.7510985492438</v>
      </c>
      <c r="M89" s="17">
        <f t="shared" si="18"/>
        <v>5.0575577352133108</v>
      </c>
      <c r="N89" s="17">
        <f t="shared" si="28"/>
        <v>-3705.9737530703824</v>
      </c>
      <c r="O89" s="24">
        <f t="shared" si="19"/>
        <v>0.94819504207909722</v>
      </c>
      <c r="P89" s="7"/>
      <c r="Q89" s="25">
        <f t="shared" si="20"/>
        <v>-1001.9807065622301</v>
      </c>
      <c r="R89" s="24">
        <f t="shared" si="21"/>
        <v>-3707.6852789029831</v>
      </c>
      <c r="S89" s="7"/>
      <c r="T89" s="25">
        <f t="shared" si="22"/>
        <v>0.25948787816694857</v>
      </c>
      <c r="U89" s="24">
        <f t="shared" si="23"/>
        <v>-0.96306072119388575</v>
      </c>
      <c r="V89" s="7"/>
      <c r="W89" s="25">
        <f t="shared" si="24"/>
        <v>0.26503386637673748</v>
      </c>
      <c r="X89" s="24">
        <f t="shared" si="29"/>
        <v>337.73713791867101</v>
      </c>
      <c r="Y89" s="7"/>
      <c r="Z89" s="25">
        <f t="shared" si="30"/>
        <v>-623</v>
      </c>
      <c r="AA89" s="17">
        <f t="shared" si="31"/>
        <v>337.67099999999994</v>
      </c>
      <c r="AB89" s="24">
        <f t="shared" si="25"/>
        <v>5.8934707385017706</v>
      </c>
      <c r="AC89" s="17">
        <f t="shared" si="26"/>
        <v>6.6137918671074658E-2</v>
      </c>
    </row>
    <row r="90" spans="1:31" s="17" customFormat="1" x14ac:dyDescent="0.25">
      <c r="A90" s="17">
        <v>5</v>
      </c>
      <c r="B90" s="17">
        <v>-642</v>
      </c>
      <c r="C90" s="17">
        <v>12524</v>
      </c>
      <c r="D90" s="17">
        <v>11429</v>
      </c>
      <c r="E90" s="17">
        <v>13935</v>
      </c>
      <c r="F90" s="17">
        <v>15013</v>
      </c>
      <c r="G90" s="24"/>
      <c r="H90" s="7"/>
      <c r="I90" s="25">
        <f t="shared" si="17"/>
        <v>-1411</v>
      </c>
      <c r="J90" s="24">
        <f t="shared" si="17"/>
        <v>-3584</v>
      </c>
      <c r="K90" s="7"/>
      <c r="L90" s="25">
        <f t="shared" si="27"/>
        <v>-1411.7690960487296</v>
      </c>
      <c r="M90" s="17">
        <f t="shared" si="18"/>
        <v>0.59150873217145206</v>
      </c>
      <c r="N90" s="17">
        <f t="shared" si="28"/>
        <v>-3584.8341322407582</v>
      </c>
      <c r="O90" s="24">
        <f t="shared" si="19"/>
        <v>0.69577659507230971</v>
      </c>
      <c r="P90" s="7"/>
      <c r="Q90" s="25">
        <f t="shared" si="20"/>
        <v>-1368.9807065622301</v>
      </c>
      <c r="R90" s="24">
        <f t="shared" si="21"/>
        <v>-3586.6852789029831</v>
      </c>
      <c r="S90" s="7"/>
      <c r="T90" s="25">
        <f t="shared" si="22"/>
        <v>0.35453167558098142</v>
      </c>
      <c r="U90" s="24">
        <f t="shared" si="23"/>
        <v>-0.93163131483959594</v>
      </c>
      <c r="V90" s="7"/>
      <c r="W90" s="25">
        <f t="shared" si="24"/>
        <v>0.35989838462968526</v>
      </c>
      <c r="X90" s="24">
        <f t="shared" si="29"/>
        <v>332.00197823682845</v>
      </c>
      <c r="Y90" s="7"/>
      <c r="Z90" s="25">
        <f t="shared" si="30"/>
        <v>-642</v>
      </c>
      <c r="AA90" s="17">
        <f t="shared" si="31"/>
        <v>331.89299999999992</v>
      </c>
      <c r="AB90" s="24">
        <f t="shared" si="25"/>
        <v>5.7926256143215378</v>
      </c>
      <c r="AC90" s="17">
        <f t="shared" si="26"/>
        <v>0.10897823682853414</v>
      </c>
    </row>
    <row r="91" spans="1:31" s="17" customFormat="1" x14ac:dyDescent="0.25">
      <c r="A91" s="17">
        <v>6</v>
      </c>
      <c r="B91" s="17">
        <v>-626</v>
      </c>
      <c r="C91" s="17">
        <v>12329</v>
      </c>
      <c r="D91" s="17">
        <v>11490</v>
      </c>
      <c r="E91" s="17">
        <v>14086</v>
      </c>
      <c r="F91" s="17">
        <v>14915</v>
      </c>
      <c r="G91" s="24"/>
      <c r="H91" s="7"/>
      <c r="I91" s="25">
        <f t="shared" si="17"/>
        <v>-1757</v>
      </c>
      <c r="J91" s="24">
        <f t="shared" si="17"/>
        <v>-3425</v>
      </c>
      <c r="K91" s="7"/>
      <c r="L91" s="25">
        <f t="shared" si="27"/>
        <v>-1759.1798827341629</v>
      </c>
      <c r="M91" s="17">
        <f t="shared" si="18"/>
        <v>4.7518887347015299</v>
      </c>
      <c r="N91" s="17">
        <f t="shared" si="28"/>
        <v>-3431.5513996124714</v>
      </c>
      <c r="O91" s="24">
        <f t="shared" si="19"/>
        <v>42.920836882290594</v>
      </c>
      <c r="P91" s="7"/>
      <c r="Q91" s="25">
        <f t="shared" si="20"/>
        <v>-1714.9807065622301</v>
      </c>
      <c r="R91" s="24">
        <f t="shared" si="21"/>
        <v>-3427.6852789029831</v>
      </c>
      <c r="S91" s="7"/>
      <c r="T91" s="25">
        <f t="shared" si="22"/>
        <v>0.44413699957350289</v>
      </c>
      <c r="U91" s="24">
        <f t="shared" si="23"/>
        <v>-0.8903315164070994</v>
      </c>
      <c r="V91" s="7"/>
      <c r="W91" s="25">
        <f t="shared" si="24"/>
        <v>0.44926754271963354</v>
      </c>
      <c r="X91" s="24">
        <f t="shared" si="29"/>
        <v>326.34818502767428</v>
      </c>
      <c r="Y91" s="7"/>
      <c r="Z91" s="25">
        <f t="shared" si="30"/>
        <v>-626</v>
      </c>
      <c r="AA91" s="17">
        <f t="shared" si="31"/>
        <v>326.2589999999999</v>
      </c>
      <c r="AB91" s="24">
        <f t="shared" si="25"/>
        <v>5.6942937642641773</v>
      </c>
      <c r="AC91" s="17">
        <f t="shared" si="26"/>
        <v>8.9185027674375306E-2</v>
      </c>
    </row>
    <row r="92" spans="1:31" s="17" customFormat="1" x14ac:dyDescent="0.25">
      <c r="A92" s="17">
        <v>7</v>
      </c>
      <c r="B92" s="17">
        <v>-641</v>
      </c>
      <c r="C92" s="17">
        <v>12180</v>
      </c>
      <c r="D92" s="17">
        <v>11600</v>
      </c>
      <c r="E92" s="17">
        <v>14275</v>
      </c>
      <c r="F92" s="17">
        <v>14839</v>
      </c>
      <c r="G92" s="24"/>
      <c r="H92" s="7"/>
      <c r="I92" s="25">
        <f t="shared" si="17"/>
        <v>-2095</v>
      </c>
      <c r="J92" s="24">
        <f t="shared" si="17"/>
        <v>-3239</v>
      </c>
      <c r="K92" s="7"/>
      <c r="L92" s="25">
        <f t="shared" si="27"/>
        <v>-2097.6809195797077</v>
      </c>
      <c r="M92" s="17">
        <f t="shared" si="18"/>
        <v>7.1873297928602913</v>
      </c>
      <c r="N92" s="17">
        <f t="shared" si="28"/>
        <v>-3240.1814358826341</v>
      </c>
      <c r="O92" s="24">
        <f t="shared" si="19"/>
        <v>1.3957907447754265</v>
      </c>
      <c r="P92" s="7"/>
      <c r="Q92" s="25">
        <f t="shared" si="20"/>
        <v>-2052.9807065622299</v>
      </c>
      <c r="R92" s="24">
        <f t="shared" si="21"/>
        <v>-3241.6852789029831</v>
      </c>
      <c r="S92" s="7"/>
      <c r="T92" s="25">
        <f t="shared" si="22"/>
        <v>0.53167052416735328</v>
      </c>
      <c r="U92" s="24">
        <f t="shared" si="23"/>
        <v>-0.84201854465587711</v>
      </c>
      <c r="V92" s="7"/>
      <c r="W92" s="25">
        <f t="shared" si="24"/>
        <v>0.53652451155790337</v>
      </c>
      <c r="X92" s="24">
        <f t="shared" si="29"/>
        <v>320.61920002567149</v>
      </c>
      <c r="Y92" s="7"/>
      <c r="Z92" s="25">
        <f t="shared" si="30"/>
        <v>-641</v>
      </c>
      <c r="AA92" s="17">
        <f t="shared" si="31"/>
        <v>320.4899999999999</v>
      </c>
      <c r="AB92" s="24">
        <f t="shared" si="25"/>
        <v>5.5936057197166251</v>
      </c>
      <c r="AC92" s="17">
        <f t="shared" si="26"/>
        <v>0.12920002567159372</v>
      </c>
    </row>
    <row r="93" spans="1:31" s="17" customFormat="1" x14ac:dyDescent="0.25">
      <c r="A93" s="17">
        <v>8</v>
      </c>
      <c r="B93" s="17">
        <v>-631</v>
      </c>
      <c r="C93" s="17">
        <v>12014</v>
      </c>
      <c r="D93" s="17">
        <v>11709</v>
      </c>
      <c r="E93" s="17">
        <v>14426</v>
      </c>
      <c r="F93" s="17">
        <v>14725</v>
      </c>
      <c r="G93" s="24"/>
      <c r="H93" s="7"/>
      <c r="I93" s="25">
        <f t="shared" si="17"/>
        <v>-2412</v>
      </c>
      <c r="J93" s="24">
        <f t="shared" si="17"/>
        <v>-3016</v>
      </c>
      <c r="K93" s="7"/>
      <c r="L93" s="25">
        <f t="shared" si="27"/>
        <v>-2410.5603784808468</v>
      </c>
      <c r="M93" s="17">
        <f t="shared" si="18"/>
        <v>2.072510118408986</v>
      </c>
      <c r="N93" s="17">
        <f t="shared" si="28"/>
        <v>-3019.6580184240756</v>
      </c>
      <c r="O93" s="24">
        <f t="shared" si="19"/>
        <v>13.381098790876795</v>
      </c>
      <c r="P93" s="7"/>
      <c r="Q93" s="25">
        <f t="shared" si="20"/>
        <v>-2369.9807065622299</v>
      </c>
      <c r="R93" s="24">
        <f t="shared" si="21"/>
        <v>-3018.6852789029831</v>
      </c>
      <c r="S93" s="7"/>
      <c r="T93" s="25">
        <f t="shared" si="22"/>
        <v>0.61376557533969234</v>
      </c>
      <c r="U93" s="24">
        <f t="shared" si="23"/>
        <v>-0.7840949279864009</v>
      </c>
      <c r="V93" s="7"/>
      <c r="W93" s="25">
        <f t="shared" si="24"/>
        <v>0.61828761488329265</v>
      </c>
      <c r="X93" s="24">
        <f t="shared" si="29"/>
        <v>314.86694228301121</v>
      </c>
      <c r="Y93" s="7"/>
      <c r="Z93" s="25">
        <f t="shared" si="30"/>
        <v>-631</v>
      </c>
      <c r="AA93" s="17">
        <f t="shared" si="31"/>
        <v>314.81099999999992</v>
      </c>
      <c r="AB93" s="24">
        <f t="shared" si="25"/>
        <v>5.4944884714958677</v>
      </c>
      <c r="AC93" s="17">
        <f t="shared" si="26"/>
        <v>5.5942283011290783E-2</v>
      </c>
    </row>
    <row r="94" spans="1:31" s="17" customFormat="1" x14ac:dyDescent="0.25">
      <c r="A94" s="17">
        <v>9</v>
      </c>
      <c r="B94" s="17">
        <v>-628</v>
      </c>
      <c r="C94" s="17">
        <v>11868</v>
      </c>
      <c r="D94" s="17">
        <v>11834</v>
      </c>
      <c r="E94" s="17">
        <v>14570</v>
      </c>
      <c r="F94" s="17">
        <v>14594</v>
      </c>
      <c r="G94" s="24"/>
      <c r="H94" s="7"/>
      <c r="I94" s="25">
        <f t="shared" si="17"/>
        <v>-2702</v>
      </c>
      <c r="J94" s="24">
        <f t="shared" si="17"/>
        <v>-2760</v>
      </c>
      <c r="K94" s="7"/>
      <c r="L94" s="25">
        <f t="shared" si="27"/>
        <v>-2698.8504688777666</v>
      </c>
      <c r="M94" s="17">
        <f t="shared" si="18"/>
        <v>9.9195462899166795</v>
      </c>
      <c r="N94" s="17">
        <f t="shared" si="28"/>
        <v>-2770.6826266373341</v>
      </c>
      <c r="O94" s="24">
        <f t="shared" si="19"/>
        <v>114.11851187268057</v>
      </c>
      <c r="P94" s="7"/>
      <c r="Q94" s="25">
        <f t="shared" si="20"/>
        <v>-2659.9807065622299</v>
      </c>
      <c r="R94" s="24">
        <f t="shared" si="21"/>
        <v>-2762.6852789029831</v>
      </c>
      <c r="S94" s="7"/>
      <c r="T94" s="25">
        <f t="shared" si="22"/>
        <v>0.68886830354151662</v>
      </c>
      <c r="U94" s="24">
        <f t="shared" si="23"/>
        <v>-0.71759965503848189</v>
      </c>
      <c r="V94" s="7"/>
      <c r="W94" s="25">
        <f t="shared" si="24"/>
        <v>0.69300895602242341</v>
      </c>
      <c r="X94" s="24">
        <f t="shared" si="29"/>
        <v>309.12273580235933</v>
      </c>
      <c r="Y94" s="7"/>
      <c r="Z94" s="25">
        <f t="shared" si="30"/>
        <v>-628</v>
      </c>
      <c r="AA94" s="17">
        <f t="shared" si="31"/>
        <v>309.15899999999993</v>
      </c>
      <c r="AB94" s="24">
        <f t="shared" si="25"/>
        <v>5.3958424621731478</v>
      </c>
      <c r="AC94" s="17">
        <f t="shared" si="26"/>
        <v>-3.6264197640605289E-2</v>
      </c>
    </row>
    <row r="95" spans="1:31" s="17" customFormat="1" x14ac:dyDescent="0.25">
      <c r="A95" s="17">
        <v>10</v>
      </c>
      <c r="B95" s="17">
        <v>-609</v>
      </c>
      <c r="C95" s="17">
        <v>11758</v>
      </c>
      <c r="D95" s="17">
        <v>11975</v>
      </c>
      <c r="E95" s="17">
        <v>14705</v>
      </c>
      <c r="F95" s="17">
        <v>14474</v>
      </c>
      <c r="G95" s="24"/>
      <c r="H95" s="7"/>
      <c r="I95" s="25">
        <f t="shared" si="17"/>
        <v>-2947</v>
      </c>
      <c r="J95" s="24">
        <f t="shared" si="17"/>
        <v>-2499</v>
      </c>
      <c r="K95" s="7"/>
      <c r="L95" s="25">
        <f t="shared" si="27"/>
        <v>-2953.7480141487508</v>
      </c>
      <c r="M95" s="17">
        <f t="shared" si="18"/>
        <v>45.535694951741341</v>
      </c>
      <c r="N95" s="17">
        <f t="shared" si="28"/>
        <v>-2503.4254894329661</v>
      </c>
      <c r="O95" s="24">
        <f t="shared" si="19"/>
        <v>19.584956721294262</v>
      </c>
      <c r="P95" s="7"/>
      <c r="Q95" s="25">
        <f t="shared" si="20"/>
        <v>-2904.9807065622299</v>
      </c>
      <c r="R95" s="24">
        <f t="shared" si="21"/>
        <v>-2501.6852789029831</v>
      </c>
      <c r="S95" s="7"/>
      <c r="T95" s="25">
        <f t="shared" si="22"/>
        <v>0.75231716012581651</v>
      </c>
      <c r="U95" s="24">
        <f t="shared" si="23"/>
        <v>-0.64980564629079896</v>
      </c>
      <c r="V95" s="7"/>
      <c r="W95" s="25">
        <f t="shared" si="24"/>
        <v>0.75606875935706486</v>
      </c>
      <c r="X95" s="24">
        <f t="shared" si="29"/>
        <v>303.80153123549712</v>
      </c>
      <c r="Y95" s="7"/>
      <c r="Z95" s="25">
        <f t="shared" si="30"/>
        <v>-609</v>
      </c>
      <c r="AA95" s="17">
        <f t="shared" si="31"/>
        <v>303.67799999999994</v>
      </c>
      <c r="AB95" s="24">
        <f t="shared" si="25"/>
        <v>5.3001809658713395</v>
      </c>
      <c r="AC95" s="17">
        <f t="shared" si="26"/>
        <v>0.12353123549718248</v>
      </c>
    </row>
    <row r="96" spans="1:31" s="17" customFormat="1" x14ac:dyDescent="0.25">
      <c r="A96" s="17">
        <v>11</v>
      </c>
      <c r="B96" s="17">
        <v>-616</v>
      </c>
      <c r="C96" s="17">
        <v>11631</v>
      </c>
      <c r="D96" s="17">
        <v>12118</v>
      </c>
      <c r="E96" s="17">
        <v>14814</v>
      </c>
      <c r="F96" s="17">
        <v>14319</v>
      </c>
      <c r="G96" s="24"/>
      <c r="H96" s="7"/>
      <c r="I96" s="25">
        <f t="shared" si="17"/>
        <v>-3183</v>
      </c>
      <c r="J96" s="24">
        <f t="shared" si="17"/>
        <v>-2201</v>
      </c>
      <c r="K96" s="7"/>
      <c r="L96" s="25">
        <f t="shared" si="27"/>
        <v>-3184.4552189994411</v>
      </c>
      <c r="M96" s="17">
        <f t="shared" si="18"/>
        <v>2.1176623363342348</v>
      </c>
      <c r="N96" s="17">
        <f t="shared" si="28"/>
        <v>-2209.7625821339943</v>
      </c>
      <c r="O96" s="24">
        <f t="shared" si="19"/>
        <v>76.782845654996606</v>
      </c>
      <c r="P96" s="7"/>
      <c r="Q96" s="25">
        <f t="shared" si="20"/>
        <v>-3140.9807065622299</v>
      </c>
      <c r="R96" s="24">
        <f t="shared" si="21"/>
        <v>-2203.6852789029831</v>
      </c>
      <c r="S96" s="7"/>
      <c r="T96" s="25">
        <f t="shared" si="22"/>
        <v>0.81343524238661147</v>
      </c>
      <c r="U96" s="24">
        <f t="shared" si="23"/>
        <v>-0.5724009926248621</v>
      </c>
      <c r="V96" s="7"/>
      <c r="W96" s="25">
        <f t="shared" si="24"/>
        <v>0.81674244772653104</v>
      </c>
      <c r="X96" s="24">
        <f t="shared" si="29"/>
        <v>298.14810089561774</v>
      </c>
      <c r="Y96" s="7"/>
      <c r="Z96" s="25">
        <f t="shared" si="30"/>
        <v>-616</v>
      </c>
      <c r="AA96" s="17">
        <f t="shared" si="31"/>
        <v>298.13399999999996</v>
      </c>
      <c r="AB96" s="24">
        <f t="shared" si="25"/>
        <v>5.2034199121407738</v>
      </c>
      <c r="AC96" s="17">
        <f t="shared" si="26"/>
        <v>1.4100895617787046E-2</v>
      </c>
    </row>
    <row r="97" spans="1:29" s="17" customFormat="1" x14ac:dyDescent="0.25">
      <c r="A97" s="17">
        <v>12</v>
      </c>
      <c r="B97" s="17">
        <v>-633</v>
      </c>
      <c r="C97" s="17">
        <v>11527</v>
      </c>
      <c r="D97" s="17">
        <v>12281</v>
      </c>
      <c r="E97" s="17">
        <v>14922</v>
      </c>
      <c r="F97" s="17">
        <v>14164</v>
      </c>
      <c r="G97" s="24"/>
      <c r="H97" s="7"/>
      <c r="I97" s="25">
        <f t="shared" si="17"/>
        <v>-3395</v>
      </c>
      <c r="J97" s="24">
        <f t="shared" si="17"/>
        <v>-1883</v>
      </c>
      <c r="K97" s="7"/>
      <c r="L97" s="25">
        <f t="shared" si="27"/>
        <v>-3390.8545902885071</v>
      </c>
      <c r="M97" s="17">
        <f t="shared" si="18"/>
        <v>17.184421676139671</v>
      </c>
      <c r="N97" s="17">
        <f t="shared" si="28"/>
        <v>-1886.4316622594781</v>
      </c>
      <c r="O97" s="24">
        <f t="shared" si="19"/>
        <v>11.776305863126453</v>
      </c>
      <c r="P97" s="7"/>
      <c r="Q97" s="25">
        <f t="shared" si="20"/>
        <v>-3352.9807065622299</v>
      </c>
      <c r="R97" s="24">
        <f t="shared" si="21"/>
        <v>-1885.6852789029831</v>
      </c>
      <c r="S97" s="7"/>
      <c r="T97" s="25">
        <f t="shared" si="22"/>
        <v>0.8683379264513934</v>
      </c>
      <c r="U97" s="24">
        <f t="shared" si="23"/>
        <v>-0.48980139575986908</v>
      </c>
      <c r="V97" s="7"/>
      <c r="W97" s="25">
        <f t="shared" si="24"/>
        <v>0.87117074199820999</v>
      </c>
      <c r="X97" s="24">
        <f t="shared" si="29"/>
        <v>292.47017153875936</v>
      </c>
      <c r="Y97" s="7"/>
      <c r="Z97" s="25">
        <f t="shared" si="30"/>
        <v>-633</v>
      </c>
      <c r="AA97" s="17">
        <f t="shared" si="31"/>
        <v>292.43699999999995</v>
      </c>
      <c r="AB97" s="24">
        <f t="shared" si="25"/>
        <v>5.103988504654656</v>
      </c>
      <c r="AC97" s="17">
        <f t="shared" si="26"/>
        <v>3.3171538759404484E-2</v>
      </c>
    </row>
    <row r="98" spans="1:29" s="17" customFormat="1" x14ac:dyDescent="0.25">
      <c r="A98" s="17">
        <v>13</v>
      </c>
      <c r="B98" s="17">
        <v>-624</v>
      </c>
      <c r="C98" s="17">
        <v>11443</v>
      </c>
      <c r="D98" s="17">
        <v>12446</v>
      </c>
      <c r="E98" s="17">
        <v>14999</v>
      </c>
      <c r="F98" s="17">
        <v>13989</v>
      </c>
      <c r="G98" s="24"/>
      <c r="H98" s="7"/>
      <c r="I98" s="25">
        <f t="shared" si="17"/>
        <v>-3556</v>
      </c>
      <c r="J98" s="24">
        <f t="shared" si="17"/>
        <v>-1543</v>
      </c>
      <c r="K98" s="7"/>
      <c r="L98" s="25">
        <f t="shared" si="27"/>
        <v>-3561.9177980978011</v>
      </c>
      <c r="M98" s="17">
        <f t="shared" si="18"/>
        <v>35.020334326338272</v>
      </c>
      <c r="N98" s="17">
        <f t="shared" si="28"/>
        <v>-1549.3932610707782</v>
      </c>
      <c r="O98" s="24">
        <f t="shared" si="19"/>
        <v>40.873787119127769</v>
      </c>
      <c r="P98" s="7"/>
      <c r="Q98" s="25">
        <f t="shared" si="20"/>
        <v>-3513.9807065622299</v>
      </c>
      <c r="R98" s="24">
        <f t="shared" si="21"/>
        <v>-1545.6852789029831</v>
      </c>
      <c r="S98" s="7"/>
      <c r="T98" s="25">
        <f t="shared" si="22"/>
        <v>0.91003288934964766</v>
      </c>
      <c r="U98" s="24">
        <f t="shared" si="23"/>
        <v>-0.40148736137591423</v>
      </c>
      <c r="V98" s="7"/>
      <c r="W98" s="25">
        <f t="shared" si="24"/>
        <v>0.91235821413952678</v>
      </c>
      <c r="X98" s="24">
        <f t="shared" si="29"/>
        <v>286.87612936765913</v>
      </c>
      <c r="Y98" s="7"/>
      <c r="Z98" s="25">
        <f t="shared" si="30"/>
        <v>-624</v>
      </c>
      <c r="AA98" s="17">
        <f t="shared" si="31"/>
        <v>286.82099999999997</v>
      </c>
      <c r="AB98" s="24">
        <f t="shared" si="25"/>
        <v>5.0059708138626551</v>
      </c>
      <c r="AC98" s="17">
        <f t="shared" si="26"/>
        <v>5.5129367659162654E-2</v>
      </c>
    </row>
    <row r="99" spans="1:29" s="17" customFormat="1" x14ac:dyDescent="0.25">
      <c r="A99" s="17">
        <v>14</v>
      </c>
      <c r="B99" s="17">
        <v>-635</v>
      </c>
      <c r="C99" s="17">
        <v>11365</v>
      </c>
      <c r="D99" s="17">
        <v>12620</v>
      </c>
      <c r="E99" s="17">
        <v>15066</v>
      </c>
      <c r="F99" s="17">
        <v>13805</v>
      </c>
      <c r="G99" s="24"/>
      <c r="H99" s="7"/>
      <c r="I99" s="25">
        <f t="shared" si="17"/>
        <v>-3701</v>
      </c>
      <c r="J99" s="24">
        <f t="shared" si="17"/>
        <v>-1185</v>
      </c>
      <c r="K99" s="7"/>
      <c r="L99" s="25">
        <f t="shared" si="27"/>
        <v>-3701.266145442843</v>
      </c>
      <c r="M99" s="17">
        <f t="shared" si="18"/>
        <v>7.0833396746110472E-2</v>
      </c>
      <c r="N99" s="17">
        <f t="shared" si="28"/>
        <v>-1191.118568838632</v>
      </c>
      <c r="O99" s="24">
        <f t="shared" si="19"/>
        <v>37.436884633078208</v>
      </c>
      <c r="P99" s="7"/>
      <c r="Q99" s="25">
        <f t="shared" si="20"/>
        <v>-3658.9807065622299</v>
      </c>
      <c r="R99" s="24">
        <f t="shared" si="21"/>
        <v>-1187.6852789029831</v>
      </c>
      <c r="S99" s="7"/>
      <c r="T99" s="25">
        <f t="shared" si="22"/>
        <v>0.94758425345055985</v>
      </c>
      <c r="U99" s="24">
        <f t="shared" si="23"/>
        <v>-0.30849787811280888</v>
      </c>
      <c r="V99" s="7"/>
      <c r="W99" s="25">
        <f t="shared" si="24"/>
        <v>0.94937511518176432</v>
      </c>
      <c r="X99" s="24">
        <f t="shared" si="29"/>
        <v>281.12550255251927</v>
      </c>
      <c r="Y99" s="7"/>
      <c r="Z99" s="25">
        <f t="shared" si="30"/>
        <v>-635</v>
      </c>
      <c r="AA99" s="17">
        <f t="shared" si="31"/>
        <v>281.10599999999999</v>
      </c>
      <c r="AB99" s="24">
        <f t="shared" si="25"/>
        <v>4.9062252471111796</v>
      </c>
      <c r="AC99" s="17">
        <f t="shared" si="26"/>
        <v>1.9502552519270466E-2</v>
      </c>
    </row>
    <row r="100" spans="1:29" s="17" customFormat="1" x14ac:dyDescent="0.25">
      <c r="A100" s="17">
        <v>15</v>
      </c>
      <c r="B100" s="17">
        <v>-639</v>
      </c>
      <c r="C100" s="17">
        <v>11316</v>
      </c>
      <c r="D100" s="17">
        <v>12808</v>
      </c>
      <c r="E100" s="17">
        <v>15117</v>
      </c>
      <c r="F100" s="17">
        <v>13622</v>
      </c>
      <c r="G100" s="24"/>
      <c r="H100" s="7"/>
      <c r="I100" s="25">
        <f t="shared" si="17"/>
        <v>-3801</v>
      </c>
      <c r="J100" s="24">
        <f t="shared" si="17"/>
        <v>-814</v>
      </c>
      <c r="K100" s="7"/>
      <c r="L100" s="25">
        <f t="shared" si="27"/>
        <v>-3804.734257838767</v>
      </c>
      <c r="M100" s="17">
        <f t="shared" si="18"/>
        <v>13.944681606392841</v>
      </c>
      <c r="N100" s="17">
        <f t="shared" si="28"/>
        <v>-818.60058068060505</v>
      </c>
      <c r="O100" s="24">
        <f t="shared" si="19"/>
        <v>21.165342598756414</v>
      </c>
      <c r="P100" s="7"/>
      <c r="Q100" s="25">
        <f t="shared" si="20"/>
        <v>-3758.9807065622299</v>
      </c>
      <c r="R100" s="24">
        <f t="shared" si="21"/>
        <v>-816.68527890298321</v>
      </c>
      <c r="S100" s="7"/>
      <c r="T100" s="25">
        <f t="shared" si="22"/>
        <v>0.97348174593394754</v>
      </c>
      <c r="U100" s="24">
        <f t="shared" si="23"/>
        <v>-0.21213168177031702</v>
      </c>
      <c r="V100" s="7"/>
      <c r="W100" s="25">
        <f t="shared" si="24"/>
        <v>0.97471852121856162</v>
      </c>
      <c r="X100" s="24">
        <f t="shared" si="29"/>
        <v>275.4020568187774</v>
      </c>
      <c r="Y100" s="7"/>
      <c r="Z100" s="25">
        <f t="shared" si="30"/>
        <v>-639</v>
      </c>
      <c r="AA100" s="17">
        <f t="shared" si="31"/>
        <v>275.35500000000002</v>
      </c>
      <c r="AB100" s="24">
        <f t="shared" si="25"/>
        <v>4.805851361828986</v>
      </c>
      <c r="AC100" s="17">
        <f t="shared" si="26"/>
        <v>4.7056818777377885E-2</v>
      </c>
    </row>
    <row r="101" spans="1:29" s="17" customFormat="1" x14ac:dyDescent="0.25">
      <c r="A101" s="17">
        <v>16</v>
      </c>
      <c r="B101" s="17">
        <v>-629</v>
      </c>
      <c r="C101" s="17">
        <v>11288</v>
      </c>
      <c r="D101" s="17">
        <v>12994</v>
      </c>
      <c r="E101" s="17">
        <v>15153</v>
      </c>
      <c r="F101" s="17">
        <v>13437</v>
      </c>
      <c r="G101" s="24"/>
      <c r="H101" s="7"/>
      <c r="I101" s="25">
        <f t="shared" si="17"/>
        <v>-3865</v>
      </c>
      <c r="J101" s="24">
        <f t="shared" si="17"/>
        <v>-443</v>
      </c>
      <c r="K101" s="7"/>
      <c r="L101" s="25">
        <f t="shared" si="27"/>
        <v>-3869.5591352456481</v>
      </c>
      <c r="M101" s="17">
        <f t="shared" si="18"/>
        <v>20.785714188110958</v>
      </c>
      <c r="N101" s="17">
        <f t="shared" si="28"/>
        <v>-443.80977294948809</v>
      </c>
      <c r="O101" s="24">
        <f t="shared" si="19"/>
        <v>0.65573222972264444</v>
      </c>
      <c r="P101" s="7"/>
      <c r="Q101" s="25">
        <f t="shared" si="20"/>
        <v>-3822.9807065622299</v>
      </c>
      <c r="R101" s="24">
        <f t="shared" si="21"/>
        <v>-445.68527890298321</v>
      </c>
      <c r="S101" s="7"/>
      <c r="T101" s="25">
        <f t="shared" si="22"/>
        <v>0.99005614112331564</v>
      </c>
      <c r="U101" s="24">
        <f t="shared" si="23"/>
        <v>-0.11576548542782515</v>
      </c>
      <c r="V101" s="7"/>
      <c r="W101" s="25">
        <f t="shared" si="24"/>
        <v>0.99073867561224271</v>
      </c>
      <c r="X101" s="24">
        <f t="shared" si="29"/>
        <v>269.78867268254794</v>
      </c>
      <c r="Y101" s="7"/>
      <c r="Z101" s="25">
        <f t="shared" si="30"/>
        <v>-629</v>
      </c>
      <c r="AA101" s="17">
        <f t="shared" si="31"/>
        <v>269.69400000000002</v>
      </c>
      <c r="AB101" s="24">
        <f t="shared" si="25"/>
        <v>4.7070482728735872</v>
      </c>
      <c r="AC101" s="17">
        <f t="shared" si="26"/>
        <v>9.4672682547923159E-2</v>
      </c>
    </row>
    <row r="102" spans="1:29" s="17" customFormat="1" x14ac:dyDescent="0.25">
      <c r="A102" s="17">
        <v>17</v>
      </c>
      <c r="B102" s="17">
        <v>-620</v>
      </c>
      <c r="C102" s="17">
        <v>11267</v>
      </c>
      <c r="D102" s="17">
        <v>13173</v>
      </c>
      <c r="E102" s="17">
        <v>15157</v>
      </c>
      <c r="F102" s="17">
        <v>13242</v>
      </c>
      <c r="G102" s="24"/>
      <c r="H102" s="7"/>
      <c r="I102" s="25">
        <f t="shared" si="17"/>
        <v>-3890</v>
      </c>
      <c r="J102" s="24">
        <f t="shared" si="17"/>
        <v>-69</v>
      </c>
      <c r="K102" s="7"/>
      <c r="L102" s="25">
        <f t="shared" si="27"/>
        <v>-3896.8866502969859</v>
      </c>
      <c r="M102" s="17">
        <f t="shared" si="18"/>
        <v>47.425952312975475</v>
      </c>
      <c r="N102" s="17">
        <f t="shared" si="28"/>
        <v>-70.099067334221587</v>
      </c>
      <c r="O102" s="24">
        <f t="shared" si="19"/>
        <v>1.2079490051529458</v>
      </c>
      <c r="P102" s="7"/>
      <c r="Q102" s="25">
        <f t="shared" si="20"/>
        <v>-3847.9807065622299</v>
      </c>
      <c r="R102" s="24">
        <f t="shared" si="21"/>
        <v>-71.685278902983214</v>
      </c>
      <c r="S102" s="7"/>
      <c r="T102" s="25">
        <f t="shared" si="22"/>
        <v>0.99653051424416261</v>
      </c>
      <c r="U102" s="24">
        <f t="shared" si="23"/>
        <v>-1.8620047605474855E-2</v>
      </c>
      <c r="V102" s="7"/>
      <c r="W102" s="25">
        <f t="shared" si="24"/>
        <v>0.99665415677552482</v>
      </c>
      <c r="X102" s="24">
        <f t="shared" si="29"/>
        <v>264.19432467223601</v>
      </c>
      <c r="Y102" s="7"/>
      <c r="Z102" s="25">
        <f t="shared" si="30"/>
        <v>-620</v>
      </c>
      <c r="AA102" s="17">
        <f t="shared" si="31"/>
        <v>264.11400000000003</v>
      </c>
      <c r="AB102" s="24">
        <f t="shared" si="25"/>
        <v>4.6096589006123043</v>
      </c>
      <c r="AC102" s="17">
        <f t="shared" si="26"/>
        <v>8.0324672235974504E-2</v>
      </c>
    </row>
    <row r="103" spans="1:29" s="17" customFormat="1" x14ac:dyDescent="0.25">
      <c r="A103" s="17">
        <v>18</v>
      </c>
      <c r="B103" s="17">
        <v>-617</v>
      </c>
      <c r="C103" s="17">
        <v>11283</v>
      </c>
      <c r="D103" s="17">
        <v>13375</v>
      </c>
      <c r="E103" s="17">
        <v>15170</v>
      </c>
      <c r="F103" s="17">
        <v>13078</v>
      </c>
      <c r="G103" s="24"/>
      <c r="H103" s="7"/>
      <c r="I103" s="25">
        <f t="shared" si="17"/>
        <v>-3887</v>
      </c>
      <c r="J103" s="24">
        <f t="shared" si="17"/>
        <v>297</v>
      </c>
      <c r="K103" s="7"/>
      <c r="L103" s="25">
        <f t="shared" si="27"/>
        <v>-3887.7788642573469</v>
      </c>
      <c r="M103" s="17">
        <f t="shared" si="18"/>
        <v>0.60662953137248798</v>
      </c>
      <c r="N103" s="17">
        <f t="shared" si="28"/>
        <v>302.49181952658404</v>
      </c>
      <c r="O103" s="24">
        <f t="shared" si="19"/>
        <v>30.160081712569728</v>
      </c>
      <c r="P103" s="7"/>
      <c r="Q103" s="25">
        <f t="shared" si="20"/>
        <v>-3844.9807065622299</v>
      </c>
      <c r="R103" s="24">
        <f t="shared" si="21"/>
        <v>294.31472109701679</v>
      </c>
      <c r="S103" s="7"/>
      <c r="T103" s="25">
        <f t="shared" si="22"/>
        <v>0.99575358946966097</v>
      </c>
      <c r="U103" s="24">
        <f t="shared" si="23"/>
        <v>7.6447412937252976E-2</v>
      </c>
      <c r="V103" s="7"/>
      <c r="W103" s="25">
        <f t="shared" si="24"/>
        <v>0.9953301771951113</v>
      </c>
      <c r="X103" s="24">
        <f t="shared" si="29"/>
        <v>258.73197603761105</v>
      </c>
      <c r="Y103" s="7"/>
      <c r="Z103" s="25">
        <f t="shared" si="30"/>
        <v>-617</v>
      </c>
      <c r="AA103" s="17">
        <f t="shared" si="31"/>
        <v>258.56100000000004</v>
      </c>
      <c r="AB103" s="24">
        <f t="shared" si="25"/>
        <v>4.5127407672490589</v>
      </c>
      <c r="AC103" s="17">
        <f t="shared" si="26"/>
        <v>0.17097603761101254</v>
      </c>
    </row>
    <row r="104" spans="1:29" s="17" customFormat="1" x14ac:dyDescent="0.25">
      <c r="A104" s="17">
        <v>19</v>
      </c>
      <c r="B104" s="17">
        <v>-610</v>
      </c>
      <c r="C104" s="17">
        <v>11296</v>
      </c>
      <c r="D104" s="17">
        <v>13544</v>
      </c>
      <c r="E104" s="17">
        <v>15135</v>
      </c>
      <c r="F104" s="17">
        <v>12884</v>
      </c>
      <c r="G104" s="24"/>
      <c r="H104" s="7"/>
      <c r="I104" s="25">
        <f t="shared" si="17"/>
        <v>-3839</v>
      </c>
      <c r="J104" s="24">
        <f t="shared" si="17"/>
        <v>660</v>
      </c>
      <c r="K104" s="7"/>
      <c r="L104" s="25">
        <f t="shared" si="27"/>
        <v>-3843.2559310176293</v>
      </c>
      <c r="M104" s="17">
        <f t="shared" si="18"/>
        <v>18.11294882681948</v>
      </c>
      <c r="N104" s="17">
        <f t="shared" si="28"/>
        <v>668.09530827631863</v>
      </c>
      <c r="O104" s="24">
        <f t="shared" si="19"/>
        <v>65.534016088632953</v>
      </c>
      <c r="P104" s="7"/>
      <c r="Q104" s="25">
        <f t="shared" si="20"/>
        <v>-3796.9807065622299</v>
      </c>
      <c r="R104" s="24">
        <f t="shared" si="21"/>
        <v>657.31472109701679</v>
      </c>
      <c r="S104" s="7"/>
      <c r="T104" s="25">
        <f t="shared" si="22"/>
        <v>0.98332279307763482</v>
      </c>
      <c r="U104" s="24">
        <f t="shared" si="23"/>
        <v>0.1707356320001224</v>
      </c>
      <c r="V104" s="7"/>
      <c r="W104" s="25">
        <f t="shared" si="24"/>
        <v>0.98235661701115884</v>
      </c>
      <c r="X104" s="24">
        <f t="shared" si="29"/>
        <v>253.26438131986731</v>
      </c>
      <c r="Y104" s="7"/>
      <c r="Z104" s="25">
        <f t="shared" si="30"/>
        <v>-610</v>
      </c>
      <c r="AA104" s="17">
        <f t="shared" si="31"/>
        <v>253.07100000000003</v>
      </c>
      <c r="AB104" s="24">
        <f t="shared" si="25"/>
        <v>4.41692219131457</v>
      </c>
      <c r="AC104" s="17">
        <f t="shared" si="26"/>
        <v>0.19338131986728513</v>
      </c>
    </row>
    <row r="105" spans="1:29" s="17" customFormat="1" x14ac:dyDescent="0.25">
      <c r="A105" s="17">
        <v>20</v>
      </c>
      <c r="B105" s="17">
        <v>-621</v>
      </c>
      <c r="C105" s="17">
        <v>11334</v>
      </c>
      <c r="D105" s="17">
        <v>13724</v>
      </c>
      <c r="E105" s="17">
        <v>15096</v>
      </c>
      <c r="F105" s="17">
        <v>12699</v>
      </c>
      <c r="G105" s="24"/>
      <c r="H105" s="7"/>
      <c r="I105" s="25">
        <f t="shared" si="17"/>
        <v>-3762</v>
      </c>
      <c r="J105" s="24">
        <f t="shared" si="17"/>
        <v>1025</v>
      </c>
      <c r="K105" s="7"/>
      <c r="L105" s="25">
        <f t="shared" si="27"/>
        <v>-3762.0779207137271</v>
      </c>
      <c r="M105" s="17">
        <f t="shared" si="18"/>
        <v>6.0716376277333813E-3</v>
      </c>
      <c r="N105" s="17">
        <f t="shared" si="28"/>
        <v>1033.9882096634624</v>
      </c>
      <c r="O105" s="24">
        <f t="shared" si="19"/>
        <v>80.787912954358603</v>
      </c>
      <c r="P105" s="7"/>
      <c r="Q105" s="25">
        <f t="shared" si="20"/>
        <v>-3719.9807065622299</v>
      </c>
      <c r="R105" s="24">
        <f t="shared" si="21"/>
        <v>1022.3147210970168</v>
      </c>
      <c r="S105" s="7"/>
      <c r="T105" s="25">
        <f t="shared" si="22"/>
        <v>0.96338172386542631</v>
      </c>
      <c r="U105" s="24">
        <f t="shared" si="23"/>
        <v>0.26554334538289742</v>
      </c>
      <c r="V105" s="7"/>
      <c r="W105" s="25">
        <f t="shared" si="24"/>
        <v>0.96186967037001403</v>
      </c>
      <c r="X105" s="24">
        <f t="shared" si="29"/>
        <v>247.69078655889984</v>
      </c>
      <c r="Y105" s="7"/>
      <c r="Z105" s="25">
        <f t="shared" si="30"/>
        <v>-621</v>
      </c>
      <c r="AA105" s="17">
        <f t="shared" si="31"/>
        <v>247.48200000000003</v>
      </c>
      <c r="AB105" s="24">
        <f t="shared" si="25"/>
        <v>4.3193757394206074</v>
      </c>
      <c r="AC105" s="17">
        <f t="shared" si="26"/>
        <v>0.20878655889981701</v>
      </c>
    </row>
    <row r="106" spans="1:29" s="17" customFormat="1" x14ac:dyDescent="0.25">
      <c r="A106" s="17">
        <v>21</v>
      </c>
      <c r="B106" s="17">
        <v>-638</v>
      </c>
      <c r="C106" s="17">
        <v>11389</v>
      </c>
      <c r="D106" s="17">
        <v>13906</v>
      </c>
      <c r="E106" s="17">
        <v>15028</v>
      </c>
      <c r="F106" s="17">
        <v>12514</v>
      </c>
      <c r="G106" s="24"/>
      <c r="H106" s="7"/>
      <c r="I106" s="25">
        <f t="shared" si="17"/>
        <v>-3639</v>
      </c>
      <c r="J106" s="24">
        <f t="shared" si="17"/>
        <v>1392</v>
      </c>
      <c r="K106" s="7"/>
      <c r="L106" s="25">
        <f t="shared" si="27"/>
        <v>-3641.8173429267495</v>
      </c>
      <c r="M106" s="17">
        <f t="shared" si="18"/>
        <v>7.9374211669052199</v>
      </c>
      <c r="N106" s="17">
        <f t="shared" si="28"/>
        <v>1399.6351702541017</v>
      </c>
      <c r="O106" s="24">
        <f t="shared" si="19"/>
        <v>58.295824809119338</v>
      </c>
      <c r="P106" s="7"/>
      <c r="Q106" s="25">
        <f t="shared" si="20"/>
        <v>-3596.9807065622299</v>
      </c>
      <c r="R106" s="24">
        <f t="shared" si="21"/>
        <v>1389.3147210970169</v>
      </c>
      <c r="S106" s="7"/>
      <c r="T106" s="25">
        <f t="shared" si="22"/>
        <v>0.93152780811085945</v>
      </c>
      <c r="U106" s="24">
        <f t="shared" si="23"/>
        <v>0.36087055308557808</v>
      </c>
      <c r="V106" s="7"/>
      <c r="W106" s="25">
        <f t="shared" si="24"/>
        <v>0.92946669066242726</v>
      </c>
      <c r="X106" s="24">
        <f t="shared" si="29"/>
        <v>241.90504199524855</v>
      </c>
      <c r="Y106" s="7"/>
      <c r="Z106" s="25">
        <f t="shared" si="30"/>
        <v>-638</v>
      </c>
      <c r="AA106" s="17">
        <f t="shared" si="31"/>
        <v>241.74000000000004</v>
      </c>
      <c r="AB106" s="24">
        <f t="shared" si="25"/>
        <v>4.2191589337710926</v>
      </c>
      <c r="AC106" s="17">
        <f t="shared" si="26"/>
        <v>0.16504199524851515</v>
      </c>
    </row>
    <row r="107" spans="1:29" s="17" customFormat="1" x14ac:dyDescent="0.25">
      <c r="A107" s="17">
        <v>22</v>
      </c>
      <c r="B107" s="17">
        <v>-636</v>
      </c>
      <c r="C107" s="17">
        <v>11470</v>
      </c>
      <c r="D107" s="17">
        <v>14082</v>
      </c>
      <c r="E107" s="17">
        <v>14957</v>
      </c>
      <c r="F107" s="17">
        <v>12345</v>
      </c>
      <c r="G107" s="24"/>
      <c r="H107" s="7"/>
      <c r="I107" s="25">
        <f t="shared" si="17"/>
        <v>-3487</v>
      </c>
      <c r="J107" s="24">
        <f t="shared" si="17"/>
        <v>1737</v>
      </c>
      <c r="K107" s="7"/>
      <c r="L107" s="25">
        <f t="shared" si="27"/>
        <v>-3485.9437436231142</v>
      </c>
      <c r="M107" s="17">
        <f t="shared" si="18"/>
        <v>1.1156775337119438</v>
      </c>
      <c r="N107" s="17">
        <f t="shared" si="28"/>
        <v>1750.1634094104704</v>
      </c>
      <c r="O107" s="24">
        <f t="shared" si="19"/>
        <v>173.27534730766126</v>
      </c>
      <c r="P107" s="7"/>
      <c r="Q107" s="25">
        <f t="shared" si="20"/>
        <v>-3444.9807065622299</v>
      </c>
      <c r="R107" s="24">
        <f t="shared" si="21"/>
        <v>1734.3147210970169</v>
      </c>
      <c r="S107" s="7"/>
      <c r="T107" s="25">
        <f t="shared" si="22"/>
        <v>0.89216361953611012</v>
      </c>
      <c r="U107" s="24">
        <f t="shared" si="23"/>
        <v>0.45048332326929696</v>
      </c>
      <c r="V107" s="7"/>
      <c r="W107" s="25">
        <f t="shared" si="24"/>
        <v>0.88958619610049972</v>
      </c>
      <c r="X107" s="24">
        <f t="shared" si="29"/>
        <v>236.26652385965008</v>
      </c>
      <c r="Y107" s="7"/>
      <c r="Z107" s="25">
        <f t="shared" si="30"/>
        <v>-636</v>
      </c>
      <c r="AA107" s="17">
        <f t="shared" si="31"/>
        <v>236.01600000000005</v>
      </c>
      <c r="AB107" s="24">
        <f t="shared" si="25"/>
        <v>4.1192562873869374</v>
      </c>
      <c r="AC107" s="17">
        <f t="shared" si="26"/>
        <v>0.25052385965003054</v>
      </c>
    </row>
    <row r="108" spans="1:29" s="17" customFormat="1" x14ac:dyDescent="0.25">
      <c r="A108" s="17">
        <v>23</v>
      </c>
      <c r="B108" s="17">
        <v>-635</v>
      </c>
      <c r="C108" s="17">
        <v>11577</v>
      </c>
      <c r="D108" s="17">
        <v>14263</v>
      </c>
      <c r="E108" s="17">
        <v>14874</v>
      </c>
      <c r="F108" s="17">
        <v>12187</v>
      </c>
      <c r="G108" s="24"/>
      <c r="H108" s="7"/>
      <c r="I108" s="25">
        <f t="shared" si="17"/>
        <v>-3297</v>
      </c>
      <c r="J108" s="24">
        <f t="shared" si="17"/>
        <v>2076</v>
      </c>
      <c r="K108" s="7"/>
      <c r="L108" s="25">
        <f t="shared" si="27"/>
        <v>-3296.0190393270013</v>
      </c>
      <c r="M108" s="17">
        <f t="shared" si="18"/>
        <v>0.96228384196998906</v>
      </c>
      <c r="N108" s="17">
        <f t="shared" si="28"/>
        <v>2082.728398784518</v>
      </c>
      <c r="O108" s="24">
        <f t="shared" si="19"/>
        <v>45.271350203503957</v>
      </c>
      <c r="P108" s="7"/>
      <c r="Q108" s="25">
        <f t="shared" si="20"/>
        <v>-3254.9807065622299</v>
      </c>
      <c r="R108" s="24">
        <f t="shared" si="21"/>
        <v>2073.3147210970169</v>
      </c>
      <c r="S108" s="7"/>
      <c r="T108" s="25">
        <f t="shared" si="22"/>
        <v>0.84295838381767352</v>
      </c>
      <c r="U108" s="24">
        <f t="shared" si="23"/>
        <v>0.53853761049329896</v>
      </c>
      <c r="V108" s="7"/>
      <c r="W108" s="25">
        <f t="shared" si="24"/>
        <v>0.83987345937155111</v>
      </c>
      <c r="X108" s="24">
        <f t="shared" si="29"/>
        <v>230.45550523513884</v>
      </c>
      <c r="Y108" s="7"/>
      <c r="Z108" s="25">
        <f t="shared" si="30"/>
        <v>-635</v>
      </c>
      <c r="AA108" s="17">
        <f t="shared" si="31"/>
        <v>230.30100000000004</v>
      </c>
      <c r="AB108" s="24">
        <f t="shared" si="25"/>
        <v>4.0195107206354619</v>
      </c>
      <c r="AC108" s="17">
        <f t="shared" si="26"/>
        <v>0.15450523513879943</v>
      </c>
    </row>
    <row r="109" spans="1:29" s="17" customFormat="1" x14ac:dyDescent="0.25">
      <c r="A109" s="17">
        <v>24</v>
      </c>
      <c r="B109" s="17">
        <v>-629</v>
      </c>
      <c r="C109" s="17">
        <v>11686</v>
      </c>
      <c r="D109" s="17">
        <v>14411</v>
      </c>
      <c r="E109" s="17">
        <v>14758</v>
      </c>
      <c r="F109" s="17">
        <v>12031</v>
      </c>
      <c r="G109" s="24"/>
      <c r="H109" s="7"/>
      <c r="I109" s="25">
        <f t="shared" si="17"/>
        <v>-3072</v>
      </c>
      <c r="J109" s="24">
        <f t="shared" si="17"/>
        <v>2380</v>
      </c>
      <c r="K109" s="7"/>
      <c r="L109" s="25">
        <f t="shared" si="27"/>
        <v>-3075.9612174299896</v>
      </c>
      <c r="M109" s="17">
        <f t="shared" si="18"/>
        <v>15.691243527653207</v>
      </c>
      <c r="N109" s="17">
        <f t="shared" si="28"/>
        <v>2391.7424133876993</v>
      </c>
      <c r="O109" s="24">
        <f t="shared" si="19"/>
        <v>137.88427216762076</v>
      </c>
      <c r="P109" s="7"/>
      <c r="Q109" s="25">
        <f t="shared" si="20"/>
        <v>-3029.9807065622299</v>
      </c>
      <c r="R109" s="24">
        <f t="shared" si="21"/>
        <v>2377.3147210970169</v>
      </c>
      <c r="S109" s="7"/>
      <c r="T109" s="25">
        <f t="shared" si="22"/>
        <v>0.78468902573005117</v>
      </c>
      <c r="U109" s="24">
        <f t="shared" si="23"/>
        <v>0.61750074711895264</v>
      </c>
      <c r="V109" s="7"/>
      <c r="W109" s="25">
        <f t="shared" si="24"/>
        <v>0.78114876296595359</v>
      </c>
      <c r="X109" s="24">
        <f t="shared" si="29"/>
        <v>224.79752740863296</v>
      </c>
      <c r="Y109" s="7"/>
      <c r="Z109" s="25">
        <f t="shared" si="30"/>
        <v>-629</v>
      </c>
      <c r="AA109" s="17">
        <f t="shared" si="31"/>
        <v>224.64000000000004</v>
      </c>
      <c r="AB109" s="24">
        <f t="shared" si="25"/>
        <v>3.9207076316800622</v>
      </c>
      <c r="AC109" s="17">
        <f t="shared" si="26"/>
        <v>0.15752740863291592</v>
      </c>
    </row>
    <row r="110" spans="1:29" s="17" customFormat="1" x14ac:dyDescent="0.25">
      <c r="A110" s="17">
        <v>25</v>
      </c>
      <c r="B110" s="17">
        <v>-619</v>
      </c>
      <c r="C110" s="17">
        <v>11812</v>
      </c>
      <c r="D110" s="17">
        <v>14559</v>
      </c>
      <c r="E110" s="17">
        <v>14645</v>
      </c>
      <c r="F110" s="17">
        <v>11891</v>
      </c>
      <c r="G110" s="24"/>
      <c r="H110" s="7"/>
      <c r="I110" s="25">
        <f t="shared" si="17"/>
        <v>-2833</v>
      </c>
      <c r="J110" s="24">
        <f t="shared" si="17"/>
        <v>2668</v>
      </c>
      <c r="K110" s="7"/>
      <c r="L110" s="25">
        <f t="shared" si="27"/>
        <v>-2830.4708184742171</v>
      </c>
      <c r="M110" s="17">
        <f t="shared" si="18"/>
        <v>6.3967591903613172</v>
      </c>
      <c r="N110" s="17">
        <f t="shared" si="28"/>
        <v>2673.0716503256276</v>
      </c>
      <c r="O110" s="24">
        <f t="shared" si="19"/>
        <v>25.721637025438699</v>
      </c>
      <c r="P110" s="7"/>
      <c r="Q110" s="25">
        <f t="shared" si="20"/>
        <v>-2790.9807065622299</v>
      </c>
      <c r="R110" s="24">
        <f t="shared" si="21"/>
        <v>2665.3147210970169</v>
      </c>
      <c r="S110" s="7"/>
      <c r="T110" s="25">
        <f t="shared" si="22"/>
        <v>0.72279401869475457</v>
      </c>
      <c r="U110" s="24">
        <f t="shared" si="23"/>
        <v>0.69230792918536144</v>
      </c>
      <c r="V110" s="7"/>
      <c r="W110" s="25">
        <f t="shared" si="24"/>
        <v>0.71882227198993431</v>
      </c>
      <c r="X110" s="24">
        <f t="shared" si="29"/>
        <v>219.20044635635259</v>
      </c>
      <c r="Y110" s="7"/>
      <c r="Z110" s="25">
        <f t="shared" si="30"/>
        <v>-619</v>
      </c>
      <c r="AA110" s="17">
        <f t="shared" si="31"/>
        <v>219.06900000000005</v>
      </c>
      <c r="AB110" s="24">
        <f t="shared" si="25"/>
        <v>3.8234753390514582</v>
      </c>
      <c r="AC110" s="17">
        <f t="shared" si="26"/>
        <v>0.13144635635254076</v>
      </c>
    </row>
    <row r="111" spans="1:29" s="17" customFormat="1" x14ac:dyDescent="0.25">
      <c r="A111" s="17">
        <v>26</v>
      </c>
      <c r="B111" s="17">
        <v>-605</v>
      </c>
      <c r="C111" s="17">
        <v>11935</v>
      </c>
      <c r="D111" s="17">
        <v>14681</v>
      </c>
      <c r="E111" s="17">
        <v>14503</v>
      </c>
      <c r="F111" s="17">
        <v>11761</v>
      </c>
      <c r="G111" s="24"/>
      <c r="H111" s="7"/>
      <c r="I111" s="25">
        <f t="shared" si="17"/>
        <v>-2568</v>
      </c>
      <c r="J111" s="24">
        <f t="shared" si="17"/>
        <v>2920</v>
      </c>
      <c r="K111" s="7"/>
      <c r="L111" s="25">
        <f t="shared" si="27"/>
        <v>-2565.0355795125979</v>
      </c>
      <c r="M111" s="17">
        <f t="shared" si="18"/>
        <v>8.7877888261292707</v>
      </c>
      <c r="N111" s="17">
        <f t="shared" si="28"/>
        <v>2923.6405939722549</v>
      </c>
      <c r="O111" s="24">
        <f t="shared" si="19"/>
        <v>13.253924470818852</v>
      </c>
      <c r="P111" s="7"/>
      <c r="Q111" s="25">
        <f t="shared" si="20"/>
        <v>-2525.9807065622299</v>
      </c>
      <c r="R111" s="24">
        <f t="shared" si="21"/>
        <v>2917.3147210970169</v>
      </c>
      <c r="S111" s="7"/>
      <c r="T111" s="25">
        <f t="shared" si="22"/>
        <v>0.65416566361377715</v>
      </c>
      <c r="U111" s="24">
        <f t="shared" si="23"/>
        <v>0.75776421349346912</v>
      </c>
      <c r="V111" s="7"/>
      <c r="W111" s="25">
        <f t="shared" si="24"/>
        <v>0.64981612889816376</v>
      </c>
      <c r="X111" s="24">
        <f t="shared" si="29"/>
        <v>213.73855792355164</v>
      </c>
      <c r="Y111" s="7"/>
      <c r="Z111" s="25">
        <f t="shared" si="30"/>
        <v>-605</v>
      </c>
      <c r="AA111" s="17">
        <f t="shared" si="31"/>
        <v>213.62400000000005</v>
      </c>
      <c r="AB111" s="24">
        <f t="shared" si="25"/>
        <v>3.7284421612803675</v>
      </c>
      <c r="AC111" s="17">
        <f t="shared" si="26"/>
        <v>0.11455792355158678</v>
      </c>
    </row>
    <row r="112" spans="1:29" s="17" customFormat="1" x14ac:dyDescent="0.25">
      <c r="A112" s="17">
        <v>27</v>
      </c>
      <c r="B112" s="17">
        <v>-617</v>
      </c>
      <c r="C112" s="17">
        <v>12074</v>
      </c>
      <c r="D112" s="17">
        <v>14777</v>
      </c>
      <c r="E112" s="17">
        <v>14344</v>
      </c>
      <c r="F112" s="17">
        <v>11634</v>
      </c>
      <c r="G112" s="24"/>
      <c r="H112" s="7"/>
      <c r="I112" s="25">
        <f t="shared" si="17"/>
        <v>-2270</v>
      </c>
      <c r="J112" s="24">
        <f t="shared" si="17"/>
        <v>3143</v>
      </c>
      <c r="K112" s="7"/>
      <c r="L112" s="25">
        <f t="shared" si="27"/>
        <v>-2270.8797722900431</v>
      </c>
      <c r="M112" s="17">
        <f t="shared" si="18"/>
        <v>0.77399928232766757</v>
      </c>
      <c r="N112" s="17">
        <f t="shared" si="28"/>
        <v>3151.9728692155622</v>
      </c>
      <c r="O112" s="24">
        <f t="shared" si="19"/>
        <v>80.512381959584545</v>
      </c>
      <c r="P112" s="7"/>
      <c r="Q112" s="25">
        <f t="shared" si="20"/>
        <v>-2227.9807065622299</v>
      </c>
      <c r="R112" s="24">
        <f t="shared" si="21"/>
        <v>3140.3147210970169</v>
      </c>
      <c r="S112" s="7"/>
      <c r="T112" s="25">
        <f t="shared" si="22"/>
        <v>0.57699113601328178</v>
      </c>
      <c r="U112" s="24">
        <f t="shared" si="23"/>
        <v>0.81568783016294544</v>
      </c>
      <c r="V112" s="7"/>
      <c r="W112" s="25">
        <f t="shared" si="24"/>
        <v>0.57230701665364903</v>
      </c>
      <c r="X112" s="24">
        <f t="shared" si="29"/>
        <v>208.17847907743271</v>
      </c>
      <c r="Y112" s="7"/>
      <c r="Z112" s="25">
        <f t="shared" si="30"/>
        <v>-617</v>
      </c>
      <c r="AA112" s="17">
        <f t="shared" si="31"/>
        <v>208.07100000000005</v>
      </c>
      <c r="AB112" s="24">
        <f t="shared" si="25"/>
        <v>3.6315240279171221</v>
      </c>
      <c r="AC112" s="17">
        <f t="shared" si="26"/>
        <v>0.10747907743265728</v>
      </c>
    </row>
    <row r="113" spans="1:29" s="17" customFormat="1" x14ac:dyDescent="0.25">
      <c r="A113" s="17">
        <v>28</v>
      </c>
      <c r="B113" s="17">
        <v>-629</v>
      </c>
      <c r="C113" s="17">
        <v>12244</v>
      </c>
      <c r="D113" s="17">
        <v>14896</v>
      </c>
      <c r="E113" s="17">
        <v>14194</v>
      </c>
      <c r="F113" s="17">
        <v>11544</v>
      </c>
      <c r="G113" s="24"/>
      <c r="H113" s="7"/>
      <c r="I113" s="25">
        <f t="shared" si="17"/>
        <v>-1950</v>
      </c>
      <c r="J113" s="24">
        <f t="shared" si="17"/>
        <v>3352</v>
      </c>
      <c r="K113" s="7"/>
      <c r="L113" s="25">
        <f t="shared" si="27"/>
        <v>-1949.4681448438898</v>
      </c>
      <c r="M113" s="17">
        <f t="shared" si="18"/>
        <v>0.28286990708097176</v>
      </c>
      <c r="N113" s="17">
        <f t="shared" si="28"/>
        <v>3354.2589225838874</v>
      </c>
      <c r="O113" s="24">
        <f t="shared" si="19"/>
        <v>5.1027312399965155</v>
      </c>
      <c r="P113" s="7"/>
      <c r="Q113" s="25">
        <f t="shared" si="20"/>
        <v>-1907.9807065622301</v>
      </c>
      <c r="R113" s="24">
        <f t="shared" si="21"/>
        <v>3349.3147210970169</v>
      </c>
      <c r="S113" s="7"/>
      <c r="T113" s="25">
        <f t="shared" si="22"/>
        <v>0.49411916006644119</v>
      </c>
      <c r="U113" s="24">
        <f t="shared" si="23"/>
        <v>0.86997498659308237</v>
      </c>
      <c r="V113" s="7"/>
      <c r="W113" s="25">
        <f t="shared" si="24"/>
        <v>0.48912128684000461</v>
      </c>
      <c r="X113" s="24">
        <f t="shared" si="29"/>
        <v>202.46978046061588</v>
      </c>
      <c r="Y113" s="7"/>
      <c r="Z113" s="25">
        <f t="shared" si="30"/>
        <v>-629</v>
      </c>
      <c r="AA113" s="17">
        <f t="shared" si="31"/>
        <v>202.41000000000005</v>
      </c>
      <c r="AB113" s="24">
        <f t="shared" si="25"/>
        <v>3.5327209389617229</v>
      </c>
      <c r="AC113" s="17">
        <f t="shared" si="26"/>
        <v>5.9780460615826314E-2</v>
      </c>
    </row>
    <row r="114" spans="1:29" s="17" customFormat="1" x14ac:dyDescent="0.25">
      <c r="A114" s="17">
        <v>29</v>
      </c>
      <c r="B114" s="17">
        <v>-621</v>
      </c>
      <c r="C114" s="17">
        <v>12418</v>
      </c>
      <c r="D114" s="17">
        <v>14992</v>
      </c>
      <c r="E114" s="17">
        <v>14040</v>
      </c>
      <c r="F114" s="17">
        <v>11467</v>
      </c>
      <c r="G114" s="24"/>
      <c r="H114" s="7"/>
      <c r="I114" s="25">
        <f t="shared" si="17"/>
        <v>-1622</v>
      </c>
      <c r="J114" s="24">
        <f t="shared" si="17"/>
        <v>3525</v>
      </c>
      <c r="K114" s="7"/>
      <c r="L114" s="25">
        <f t="shared" si="27"/>
        <v>-1613.8614691403382</v>
      </c>
      <c r="M114" s="17">
        <f t="shared" si="18"/>
        <v>66.235684553668108</v>
      </c>
      <c r="N114" s="17">
        <f t="shared" si="28"/>
        <v>3521.8587693075046</v>
      </c>
      <c r="O114" s="24">
        <f t="shared" si="19"/>
        <v>9.8673302634748499</v>
      </c>
      <c r="P114" s="7"/>
      <c r="Q114" s="25">
        <f t="shared" si="20"/>
        <v>-1579.9807065622301</v>
      </c>
      <c r="R114" s="24">
        <f t="shared" si="21"/>
        <v>3522.3147210970169</v>
      </c>
      <c r="S114" s="7"/>
      <c r="T114" s="25">
        <f t="shared" si="22"/>
        <v>0.40917538472092951</v>
      </c>
      <c r="U114" s="24">
        <f t="shared" si="23"/>
        <v>0.91491124526491818</v>
      </c>
      <c r="V114" s="7"/>
      <c r="W114" s="25">
        <f t="shared" si="24"/>
        <v>0.40391753073216718</v>
      </c>
      <c r="X114" s="24">
        <f t="shared" si="29"/>
        <v>196.94464872684762</v>
      </c>
      <c r="Y114" s="7"/>
      <c r="Z114" s="25">
        <f t="shared" si="30"/>
        <v>-621</v>
      </c>
      <c r="AA114" s="17">
        <f t="shared" si="31"/>
        <v>196.82100000000005</v>
      </c>
      <c r="AB114" s="24">
        <f t="shared" si="25"/>
        <v>3.4351744870677603</v>
      </c>
      <c r="AC114" s="17">
        <f t="shared" si="26"/>
        <v>0.12364872684756278</v>
      </c>
    </row>
    <row r="115" spans="1:29" s="17" customFormat="1" x14ac:dyDescent="0.25">
      <c r="A115" s="17">
        <v>30</v>
      </c>
      <c r="B115" s="17">
        <v>-635</v>
      </c>
      <c r="C115" s="17">
        <v>12597</v>
      </c>
      <c r="D115" s="17">
        <v>15051</v>
      </c>
      <c r="E115" s="17">
        <v>13856</v>
      </c>
      <c r="F115" s="17">
        <v>11388</v>
      </c>
      <c r="G115" s="24"/>
      <c r="H115" s="7"/>
      <c r="I115" s="25">
        <f t="shared" si="17"/>
        <v>-1259</v>
      </c>
      <c r="J115" s="24">
        <f t="shared" si="17"/>
        <v>3663</v>
      </c>
      <c r="K115" s="7"/>
      <c r="L115" s="25">
        <f t="shared" si="27"/>
        <v>-1255.2459591935792</v>
      </c>
      <c r="M115" s="17">
        <f t="shared" si="18"/>
        <v>14.092822376272451</v>
      </c>
      <c r="N115" s="17">
        <f t="shared" si="28"/>
        <v>3658.573167925987</v>
      </c>
      <c r="O115" s="24">
        <f t="shared" si="19"/>
        <v>19.596842211509919</v>
      </c>
      <c r="P115" s="7"/>
      <c r="Q115" s="25">
        <f t="shared" si="20"/>
        <v>-1216.9807065622301</v>
      </c>
      <c r="R115" s="24">
        <f t="shared" si="21"/>
        <v>3660.3147210970169</v>
      </c>
      <c r="S115" s="7"/>
      <c r="T115" s="25">
        <f t="shared" si="22"/>
        <v>0.31516748700623215</v>
      </c>
      <c r="U115" s="24">
        <f t="shared" si="23"/>
        <v>0.95075635333840569</v>
      </c>
      <c r="V115" s="7"/>
      <c r="W115" s="25">
        <f t="shared" si="24"/>
        <v>0.30970181494768073</v>
      </c>
      <c r="X115" s="24">
        <f t="shared" si="29"/>
        <v>191.16665210179769</v>
      </c>
      <c r="Y115" s="7"/>
      <c r="Z115" s="25">
        <f t="shared" si="30"/>
        <v>-635</v>
      </c>
      <c r="AA115" s="17">
        <f t="shared" si="31"/>
        <v>191.10600000000005</v>
      </c>
      <c r="AB115" s="24">
        <f t="shared" si="25"/>
        <v>3.3354289203162844</v>
      </c>
      <c r="AC115" s="17">
        <f t="shared" si="26"/>
        <v>6.0652101797643354E-2</v>
      </c>
    </row>
    <row r="116" spans="1:29" s="17" customFormat="1" x14ac:dyDescent="0.25">
      <c r="A116" s="17">
        <v>31</v>
      </c>
      <c r="B116" s="17">
        <v>-633</v>
      </c>
      <c r="C116" s="17">
        <v>12782</v>
      </c>
      <c r="D116" s="17">
        <v>15104</v>
      </c>
      <c r="E116" s="17">
        <v>13667</v>
      </c>
      <c r="F116" s="17">
        <v>11336</v>
      </c>
      <c r="G116" s="24"/>
      <c r="H116" s="7"/>
      <c r="I116" s="25">
        <f t="shared" ref="I116:J149" si="32">C116-E116</f>
        <v>-885</v>
      </c>
      <c r="J116" s="24">
        <f t="shared" si="32"/>
        <v>3768</v>
      </c>
      <c r="K116" s="7"/>
      <c r="L116" s="25">
        <f t="shared" si="27"/>
        <v>-885.74109481526443</v>
      </c>
      <c r="M116" s="17">
        <f t="shared" si="18"/>
        <v>0.5492215252118231</v>
      </c>
      <c r="N116" s="17">
        <f t="shared" si="28"/>
        <v>3758.6305173745436</v>
      </c>
      <c r="O116" s="24">
        <f t="shared" si="19"/>
        <v>87.787204668729075</v>
      </c>
      <c r="P116" s="7"/>
      <c r="Q116" s="25">
        <f t="shared" si="20"/>
        <v>-842.98070656223013</v>
      </c>
      <c r="R116" s="24">
        <f t="shared" si="21"/>
        <v>3765.3147210970169</v>
      </c>
      <c r="S116" s="7"/>
      <c r="T116" s="25">
        <f t="shared" si="22"/>
        <v>0.21831086511836212</v>
      </c>
      <c r="U116" s="24">
        <f t="shared" si="23"/>
        <v>0.97802980513345061</v>
      </c>
      <c r="V116" s="7"/>
      <c r="W116" s="25">
        <f t="shared" si="24"/>
        <v>0.21268665128171868</v>
      </c>
      <c r="X116" s="24">
        <f t="shared" si="29"/>
        <v>185.39278954145391</v>
      </c>
      <c r="Y116" s="7"/>
      <c r="Z116" s="25">
        <f t="shared" si="30"/>
        <v>-633</v>
      </c>
      <c r="AA116" s="17">
        <f t="shared" si="31"/>
        <v>185.40900000000005</v>
      </c>
      <c r="AB116" s="24">
        <f t="shared" si="25"/>
        <v>3.2359975128301675</v>
      </c>
      <c r="AC116" s="17">
        <f t="shared" si="26"/>
        <v>-1.6210458546140671E-2</v>
      </c>
    </row>
    <row r="117" spans="1:29" s="17" customFormat="1" x14ac:dyDescent="0.25">
      <c r="A117" s="17">
        <v>32</v>
      </c>
      <c r="B117" s="17">
        <v>-633</v>
      </c>
      <c r="C117" s="17">
        <v>12970</v>
      </c>
      <c r="D117" s="17">
        <v>15137</v>
      </c>
      <c r="E117" s="17">
        <v>13480</v>
      </c>
      <c r="F117" s="17">
        <v>11306</v>
      </c>
      <c r="G117" s="24"/>
      <c r="H117" s="7"/>
      <c r="I117" s="25">
        <f t="shared" si="32"/>
        <v>-510</v>
      </c>
      <c r="J117" s="24">
        <f t="shared" si="32"/>
        <v>3831</v>
      </c>
      <c r="K117" s="7"/>
      <c r="L117" s="25">
        <f t="shared" si="27"/>
        <v>-507.89371393177049</v>
      </c>
      <c r="M117" s="17">
        <f t="shared" si="18"/>
        <v>4.4364410012177204</v>
      </c>
      <c r="N117" s="17">
        <f t="shared" si="28"/>
        <v>3821.527365607189</v>
      </c>
      <c r="O117" s="24">
        <f t="shared" si="19"/>
        <v>89.730802339865065</v>
      </c>
      <c r="P117" s="7"/>
      <c r="Q117" s="25">
        <f t="shared" si="20"/>
        <v>-467.98070656223007</v>
      </c>
      <c r="R117" s="24">
        <f t="shared" si="21"/>
        <v>3828.3147210970169</v>
      </c>
      <c r="S117" s="7"/>
      <c r="T117" s="25">
        <f t="shared" si="22"/>
        <v>0.1211952683056582</v>
      </c>
      <c r="U117" s="24">
        <f t="shared" si="23"/>
        <v>0.99439387621047748</v>
      </c>
      <c r="V117" s="7"/>
      <c r="W117" s="25">
        <f t="shared" si="24"/>
        <v>0.11547528370843814</v>
      </c>
      <c r="X117" s="24">
        <f t="shared" si="29"/>
        <v>179.74789583931317</v>
      </c>
      <c r="Y117" s="7"/>
      <c r="Z117" s="25">
        <f t="shared" si="30"/>
        <v>-633</v>
      </c>
      <c r="AA117" s="17">
        <f t="shared" si="31"/>
        <v>179.71200000000005</v>
      </c>
      <c r="AB117" s="24">
        <f t="shared" si="25"/>
        <v>3.1365661053440501</v>
      </c>
      <c r="AC117" s="17">
        <f t="shared" si="26"/>
        <v>3.5895839313127453E-2</v>
      </c>
    </row>
    <row r="118" spans="1:29" s="17" customFormat="1" x14ac:dyDescent="0.25">
      <c r="A118" s="17">
        <v>33</v>
      </c>
      <c r="B118" s="17">
        <v>-621</v>
      </c>
      <c r="C118" s="17">
        <v>13152</v>
      </c>
      <c r="D118" s="17">
        <v>15140</v>
      </c>
      <c r="E118" s="17">
        <v>13290</v>
      </c>
      <c r="F118" s="17">
        <v>11289</v>
      </c>
      <c r="G118" s="24"/>
      <c r="H118" s="7"/>
      <c r="I118" s="25">
        <f t="shared" si="32"/>
        <v>-138</v>
      </c>
      <c r="J118" s="24">
        <f t="shared" si="32"/>
        <v>3851</v>
      </c>
      <c r="K118" s="7"/>
      <c r="L118" s="25">
        <f t="shared" si="27"/>
        <v>-132.70988367254802</v>
      </c>
      <c r="M118" s="17">
        <f t="shared" si="18"/>
        <v>27.985330757974058</v>
      </c>
      <c r="N118" s="17">
        <f t="shared" si="28"/>
        <v>3846.5188361336122</v>
      </c>
      <c r="O118" s="24">
        <f t="shared" si="19"/>
        <v>20.080829597419299</v>
      </c>
      <c r="P118" s="7"/>
      <c r="Q118" s="25">
        <f t="shared" si="20"/>
        <v>-95.980706562230068</v>
      </c>
      <c r="R118" s="24">
        <f t="shared" si="21"/>
        <v>3848.3147210970169</v>
      </c>
      <c r="S118" s="7"/>
      <c r="T118" s="25">
        <f t="shared" si="22"/>
        <v>2.4856596267455941E-2</v>
      </c>
      <c r="U118" s="24">
        <f t="shared" si="23"/>
        <v>0.9995888194095337</v>
      </c>
      <c r="V118" s="7"/>
      <c r="W118" s="25">
        <f t="shared" si="24"/>
        <v>1.9105123727193123E-2</v>
      </c>
      <c r="X118" s="24">
        <f t="shared" si="29"/>
        <v>174.21897746686545</v>
      </c>
      <c r="Y118" s="7"/>
      <c r="Z118" s="25">
        <f t="shared" si="30"/>
        <v>-621</v>
      </c>
      <c r="AA118" s="17">
        <f t="shared" si="31"/>
        <v>174.12300000000005</v>
      </c>
      <c r="AB118" s="24">
        <f t="shared" si="25"/>
        <v>3.0390196534500875</v>
      </c>
      <c r="AC118" s="17">
        <f t="shared" si="26"/>
        <v>9.5977466865406313E-2</v>
      </c>
    </row>
    <row r="119" spans="1:29" s="17" customFormat="1" x14ac:dyDescent="0.25">
      <c r="A119" s="17">
        <v>34</v>
      </c>
      <c r="B119" s="17">
        <v>-605</v>
      </c>
      <c r="C119" s="17">
        <v>13339</v>
      </c>
      <c r="D119" s="17">
        <v>15146</v>
      </c>
      <c r="E119" s="17">
        <v>13116</v>
      </c>
      <c r="F119" s="17">
        <v>11305</v>
      </c>
      <c r="G119" s="24"/>
      <c r="H119" s="7"/>
      <c r="I119" s="25">
        <f t="shared" si="32"/>
        <v>223</v>
      </c>
      <c r="J119" s="24">
        <f t="shared" si="32"/>
        <v>3841</v>
      </c>
      <c r="K119" s="7"/>
      <c r="L119" s="25">
        <f t="shared" si="27"/>
        <v>233.6668818483015</v>
      </c>
      <c r="M119" s="17">
        <f t="shared" si="18"/>
        <v>113.78236836562402</v>
      </c>
      <c r="N119" s="17">
        <f t="shared" si="28"/>
        <v>3835.665802854021</v>
      </c>
      <c r="O119" s="24">
        <f t="shared" si="19"/>
        <v>28.453659192170861</v>
      </c>
      <c r="P119" s="7"/>
      <c r="Q119" s="25">
        <f t="shared" si="20"/>
        <v>265.01929343776993</v>
      </c>
      <c r="R119" s="24">
        <f t="shared" si="21"/>
        <v>3838.3147210970169</v>
      </c>
      <c r="S119" s="7"/>
      <c r="T119" s="25">
        <f t="shared" si="22"/>
        <v>-6.8633351597573666E-2</v>
      </c>
      <c r="U119" s="24">
        <f t="shared" si="23"/>
        <v>0.99699134781000553</v>
      </c>
      <c r="V119" s="7"/>
      <c r="W119" s="25">
        <f t="shared" si="24"/>
        <v>-7.4371425415090717E-2</v>
      </c>
      <c r="X119" s="24">
        <f t="shared" si="29"/>
        <v>168.85789099781539</v>
      </c>
      <c r="Y119" s="7"/>
      <c r="Z119" s="25">
        <f t="shared" si="30"/>
        <v>-605</v>
      </c>
      <c r="AA119" s="17">
        <f t="shared" si="31"/>
        <v>168.67800000000005</v>
      </c>
      <c r="AB119" s="24">
        <f t="shared" si="25"/>
        <v>2.943986475678996</v>
      </c>
      <c r="AC119" s="17">
        <f t="shared" si="26"/>
        <v>0.17989099781533469</v>
      </c>
    </row>
    <row r="120" spans="1:29" s="17" customFormat="1" x14ac:dyDescent="0.25">
      <c r="A120" s="17">
        <v>35</v>
      </c>
      <c r="B120" s="17">
        <v>-610</v>
      </c>
      <c r="C120" s="17">
        <v>13527</v>
      </c>
      <c r="D120" s="17">
        <v>15125</v>
      </c>
      <c r="E120" s="17">
        <v>12934</v>
      </c>
      <c r="F120" s="17">
        <v>11323</v>
      </c>
      <c r="G120" s="24"/>
      <c r="H120" s="7"/>
      <c r="I120" s="25">
        <f t="shared" si="32"/>
        <v>593</v>
      </c>
      <c r="J120" s="24">
        <f t="shared" si="32"/>
        <v>3802</v>
      </c>
      <c r="K120" s="7"/>
      <c r="L120" s="25">
        <f t="shared" si="27"/>
        <v>600.54100486011373</v>
      </c>
      <c r="M120" s="17">
        <f t="shared" si="18"/>
        <v>56.866754300258904</v>
      </c>
      <c r="N120" s="17">
        <f t="shared" si="28"/>
        <v>3789.6489905655058</v>
      </c>
      <c r="O120" s="24">
        <f t="shared" si="19"/>
        <v>152.54743405096585</v>
      </c>
      <c r="P120" s="7"/>
      <c r="Q120" s="25">
        <f t="shared" si="20"/>
        <v>635.01929343776987</v>
      </c>
      <c r="R120" s="24">
        <f t="shared" si="21"/>
        <v>3799.3147210970169</v>
      </c>
      <c r="S120" s="7"/>
      <c r="T120" s="25">
        <f t="shared" si="22"/>
        <v>-0.16445407378610816</v>
      </c>
      <c r="U120" s="24">
        <f t="shared" si="23"/>
        <v>0.986861208571846</v>
      </c>
      <c r="V120" s="7"/>
      <c r="W120" s="25">
        <f t="shared" si="24"/>
        <v>-0.17013544261470792</v>
      </c>
      <c r="X120" s="24">
        <f t="shared" si="29"/>
        <v>163.34234583761906</v>
      </c>
      <c r="Y120" s="7"/>
      <c r="Z120" s="25">
        <f t="shared" si="30"/>
        <v>-610</v>
      </c>
      <c r="AA120" s="17">
        <f t="shared" si="31"/>
        <v>163.18800000000005</v>
      </c>
      <c r="AB120" s="24">
        <f t="shared" si="25"/>
        <v>2.848167899744507</v>
      </c>
      <c r="AC120" s="17">
        <f t="shared" si="26"/>
        <v>0.15434583761901877</v>
      </c>
    </row>
    <row r="121" spans="1:29" s="17" customFormat="1" x14ac:dyDescent="0.25">
      <c r="A121" s="17">
        <v>36</v>
      </c>
      <c r="B121" s="17">
        <v>-629</v>
      </c>
      <c r="C121" s="17">
        <v>13708</v>
      </c>
      <c r="D121" s="17">
        <v>15073</v>
      </c>
      <c r="E121" s="17">
        <v>12738</v>
      </c>
      <c r="F121" s="17">
        <v>11359</v>
      </c>
      <c r="G121" s="24"/>
      <c r="H121" s="7"/>
      <c r="I121" s="25">
        <f t="shared" si="32"/>
        <v>970</v>
      </c>
      <c r="J121" s="24">
        <f t="shared" si="32"/>
        <v>3714</v>
      </c>
      <c r="K121" s="7"/>
      <c r="L121" s="25">
        <f t="shared" si="27"/>
        <v>972.6268984339149</v>
      </c>
      <c r="M121" s="17">
        <f t="shared" si="18"/>
        <v>6.9005953821045694</v>
      </c>
      <c r="N121" s="17">
        <f t="shared" si="28"/>
        <v>3705.7673757731113</v>
      </c>
      <c r="O121" s="24">
        <f t="shared" si="19"/>
        <v>67.776101661154343</v>
      </c>
      <c r="P121" s="7"/>
      <c r="Q121" s="25">
        <f t="shared" si="20"/>
        <v>1012.0192934377699</v>
      </c>
      <c r="R121" s="24">
        <f t="shared" si="21"/>
        <v>3711.3147210970169</v>
      </c>
      <c r="S121" s="7"/>
      <c r="T121" s="25">
        <f t="shared" si="22"/>
        <v>-0.26208762044847983</v>
      </c>
      <c r="U121" s="24">
        <f t="shared" si="23"/>
        <v>0.96400345849599889</v>
      </c>
      <c r="V121" s="7"/>
      <c r="W121" s="25">
        <f t="shared" si="24"/>
        <v>-0.26763907644466461</v>
      </c>
      <c r="X121" s="24">
        <f t="shared" si="29"/>
        <v>157.60761306905067</v>
      </c>
      <c r="Y121" s="7"/>
      <c r="Z121" s="25">
        <f t="shared" si="30"/>
        <v>-629</v>
      </c>
      <c r="AA121" s="17">
        <f t="shared" si="31"/>
        <v>157.52700000000004</v>
      </c>
      <c r="AB121" s="24">
        <f t="shared" si="25"/>
        <v>2.7493648107891082</v>
      </c>
      <c r="AC121" s="17">
        <f t="shared" si="26"/>
        <v>8.0613069050627928E-2</v>
      </c>
    </row>
    <row r="122" spans="1:29" s="17" customFormat="1" x14ac:dyDescent="0.25">
      <c r="A122" s="17">
        <v>37</v>
      </c>
      <c r="B122" s="17">
        <v>-625</v>
      </c>
      <c r="C122" s="17">
        <v>13887</v>
      </c>
      <c r="D122" s="17">
        <v>15014</v>
      </c>
      <c r="E122" s="17">
        <v>12556</v>
      </c>
      <c r="F122" s="17">
        <v>11419</v>
      </c>
      <c r="G122" s="24"/>
      <c r="H122" s="7"/>
      <c r="I122" s="25">
        <f t="shared" si="32"/>
        <v>1331</v>
      </c>
      <c r="J122" s="24">
        <f t="shared" si="32"/>
        <v>3595</v>
      </c>
      <c r="K122" s="7"/>
      <c r="L122" s="25">
        <f t="shared" si="27"/>
        <v>1332.5418652898768</v>
      </c>
      <c r="M122" s="17">
        <f t="shared" si="18"/>
        <v>2.3773485721268561</v>
      </c>
      <c r="N122" s="17">
        <f t="shared" si="28"/>
        <v>3586.5849280173984</v>
      </c>
      <c r="O122" s="24">
        <f t="shared" si="19"/>
        <v>70.813436472366476</v>
      </c>
      <c r="P122" s="7"/>
      <c r="Q122" s="25">
        <f t="shared" si="20"/>
        <v>1373.0192934377699</v>
      </c>
      <c r="R122" s="24">
        <f t="shared" si="21"/>
        <v>3592.3147210970169</v>
      </c>
      <c r="S122" s="7"/>
      <c r="T122" s="25">
        <f t="shared" si="22"/>
        <v>-0.35557756831350945</v>
      </c>
      <c r="U122" s="24">
        <f t="shared" si="23"/>
        <v>0.9330935464616148</v>
      </c>
      <c r="V122" s="7"/>
      <c r="W122" s="25">
        <f t="shared" si="24"/>
        <v>-0.36095270872399737</v>
      </c>
      <c r="X122" s="24">
        <f t="shared" si="29"/>
        <v>151.97583135955699</v>
      </c>
      <c r="Y122" s="7"/>
      <c r="Z122" s="25">
        <f t="shared" si="30"/>
        <v>-625</v>
      </c>
      <c r="AA122" s="17">
        <f t="shared" si="31"/>
        <v>151.90200000000004</v>
      </c>
      <c r="AB122" s="24">
        <f t="shared" si="25"/>
        <v>2.6511900403644271</v>
      </c>
      <c r="AC122" s="17">
        <f t="shared" si="26"/>
        <v>7.3831359556947973E-2</v>
      </c>
    </row>
    <row r="123" spans="1:29" s="17" customFormat="1" x14ac:dyDescent="0.25">
      <c r="A123" s="17">
        <v>38</v>
      </c>
      <c r="B123" s="17">
        <v>-637</v>
      </c>
      <c r="C123" s="17">
        <v>14073</v>
      </c>
      <c r="D123" s="17">
        <v>14940</v>
      </c>
      <c r="E123" s="17">
        <v>12387</v>
      </c>
      <c r="F123" s="17">
        <v>11507</v>
      </c>
      <c r="G123" s="24"/>
      <c r="H123" s="7"/>
      <c r="I123" s="25">
        <f t="shared" si="32"/>
        <v>1686</v>
      </c>
      <c r="J123" s="24">
        <f t="shared" si="32"/>
        <v>3433</v>
      </c>
      <c r="K123" s="7"/>
      <c r="L123" s="25">
        <f t="shared" si="27"/>
        <v>1685.7104070079961</v>
      </c>
      <c r="M123" s="17">
        <f t="shared" si="18"/>
        <v>8.3864101017781301E-2</v>
      </c>
      <c r="N123" s="17">
        <f t="shared" si="28"/>
        <v>3429.552889313597</v>
      </c>
      <c r="O123" s="24">
        <f t="shared" si="19"/>
        <v>11.882572084313717</v>
      </c>
      <c r="P123" s="7"/>
      <c r="Q123" s="25">
        <f t="shared" si="20"/>
        <v>1728.0192934377699</v>
      </c>
      <c r="R123" s="24">
        <f t="shared" si="21"/>
        <v>3430.3147210970169</v>
      </c>
      <c r="S123" s="7"/>
      <c r="T123" s="25">
        <f t="shared" si="22"/>
        <v>-0.44751366662953579</v>
      </c>
      <c r="U123" s="24">
        <f t="shared" si="23"/>
        <v>0.89101450654925984</v>
      </c>
      <c r="V123" s="7"/>
      <c r="W123" s="25">
        <f t="shared" si="24"/>
        <v>-0.45264819577436832</v>
      </c>
      <c r="X123" s="24">
        <f t="shared" si="29"/>
        <v>146.19279241529256</v>
      </c>
      <c r="Y123" s="7"/>
      <c r="Z123" s="25">
        <f t="shared" si="30"/>
        <v>-637</v>
      </c>
      <c r="AA123" s="17">
        <f t="shared" si="31"/>
        <v>146.16900000000004</v>
      </c>
      <c r="AB123" s="24">
        <f t="shared" si="25"/>
        <v>2.5511303143475925</v>
      </c>
      <c r="AC123" s="17">
        <f t="shared" si="26"/>
        <v>2.3792415292518854E-2</v>
      </c>
    </row>
    <row r="124" spans="1:29" s="17" customFormat="1" x14ac:dyDescent="0.25">
      <c r="A124" s="17">
        <v>39</v>
      </c>
      <c r="B124" s="17">
        <v>-630</v>
      </c>
      <c r="C124" s="17">
        <v>14229</v>
      </c>
      <c r="D124" s="17">
        <v>14832</v>
      </c>
      <c r="E124" s="17">
        <v>12207</v>
      </c>
      <c r="F124" s="17">
        <v>11588</v>
      </c>
      <c r="G124" s="24"/>
      <c r="H124" s="7"/>
      <c r="I124" s="25">
        <f t="shared" si="32"/>
        <v>2022</v>
      </c>
      <c r="J124" s="24">
        <f t="shared" si="32"/>
        <v>3244</v>
      </c>
      <c r="K124" s="7"/>
      <c r="L124" s="25">
        <f t="shared" si="27"/>
        <v>2017.99430195333</v>
      </c>
      <c r="M124" s="17">
        <f t="shared" si="18"/>
        <v>16.045616841095669</v>
      </c>
      <c r="N124" s="17">
        <f t="shared" si="28"/>
        <v>3240.4693015693997</v>
      </c>
      <c r="O124" s="24">
        <f t="shared" si="19"/>
        <v>12.465831407843392</v>
      </c>
      <c r="P124" s="7"/>
      <c r="Q124" s="25">
        <f t="shared" si="20"/>
        <v>2064.0192934377701</v>
      </c>
      <c r="R124" s="24">
        <f t="shared" si="21"/>
        <v>3241.3147210970169</v>
      </c>
      <c r="S124" s="7"/>
      <c r="T124" s="25">
        <f t="shared" si="22"/>
        <v>-0.53452924137371849</v>
      </c>
      <c r="U124" s="24">
        <f t="shared" si="23"/>
        <v>0.84192229331817903</v>
      </c>
      <c r="V124" s="7"/>
      <c r="W124" s="25">
        <f t="shared" si="24"/>
        <v>-0.53938272223766415</v>
      </c>
      <c r="X124" s="24">
        <f t="shared" si="29"/>
        <v>140.47811068812922</v>
      </c>
      <c r="Y124" s="7"/>
      <c r="Z124" s="25">
        <f t="shared" si="30"/>
        <v>-630</v>
      </c>
      <c r="AA124" s="17">
        <f t="shared" si="31"/>
        <v>140.49900000000005</v>
      </c>
      <c r="AB124" s="24">
        <f t="shared" si="25"/>
        <v>2.452170145759514</v>
      </c>
      <c r="AC124" s="17">
        <f t="shared" si="26"/>
        <v>-2.0889311870831762E-2</v>
      </c>
    </row>
    <row r="125" spans="1:29" s="17" customFormat="1" x14ac:dyDescent="0.25">
      <c r="A125" s="17">
        <v>40</v>
      </c>
      <c r="B125" s="17">
        <v>-629</v>
      </c>
      <c r="C125" s="17">
        <v>14389</v>
      </c>
      <c r="D125" s="17">
        <v>14728</v>
      </c>
      <c r="E125" s="17">
        <v>12057</v>
      </c>
      <c r="F125" s="17">
        <v>11702</v>
      </c>
      <c r="G125" s="24"/>
      <c r="H125" s="7"/>
      <c r="I125" s="25">
        <f t="shared" si="32"/>
        <v>2332</v>
      </c>
      <c r="J125" s="24">
        <f t="shared" si="32"/>
        <v>3026</v>
      </c>
      <c r="K125" s="7"/>
      <c r="L125" s="25">
        <f t="shared" si="27"/>
        <v>2329.6236153149757</v>
      </c>
      <c r="M125" s="17">
        <f t="shared" si="18"/>
        <v>5.6472041712179326</v>
      </c>
      <c r="N125" s="17">
        <f t="shared" si="28"/>
        <v>3020.0285649312013</v>
      </c>
      <c r="O125" s="24">
        <f t="shared" si="19"/>
        <v>35.658036780878398</v>
      </c>
      <c r="P125" s="7"/>
      <c r="Q125" s="25">
        <f t="shared" si="20"/>
        <v>2374.0192934377701</v>
      </c>
      <c r="R125" s="24">
        <f t="shared" si="21"/>
        <v>3023.3147210970169</v>
      </c>
      <c r="S125" s="7"/>
      <c r="T125" s="25">
        <f t="shared" si="22"/>
        <v>-0.61481146807222042</v>
      </c>
      <c r="U125" s="24">
        <f t="shared" si="23"/>
        <v>0.78529741244846685</v>
      </c>
      <c r="V125" s="7"/>
      <c r="W125" s="25">
        <f t="shared" si="24"/>
        <v>-0.61934044432748592</v>
      </c>
      <c r="X125" s="24">
        <f t="shared" si="29"/>
        <v>134.86223568949447</v>
      </c>
      <c r="Y125" s="7"/>
      <c r="Z125" s="25">
        <f t="shared" si="30"/>
        <v>-629</v>
      </c>
      <c r="AA125" s="17">
        <f t="shared" si="31"/>
        <v>134.83800000000005</v>
      </c>
      <c r="AB125" s="24">
        <f t="shared" si="25"/>
        <v>2.3533670568041147</v>
      </c>
      <c r="AC125" s="17">
        <f t="shared" si="26"/>
        <v>2.4235689494418011E-2</v>
      </c>
    </row>
    <row r="126" spans="1:29" s="17" customFormat="1" x14ac:dyDescent="0.25">
      <c r="A126" s="17">
        <v>41</v>
      </c>
      <c r="B126" s="17">
        <v>-616</v>
      </c>
      <c r="C126" s="17">
        <v>14526</v>
      </c>
      <c r="D126" s="17">
        <v>14596</v>
      </c>
      <c r="E126" s="17">
        <v>11911</v>
      </c>
      <c r="F126" s="17">
        <v>11823</v>
      </c>
      <c r="G126" s="24"/>
      <c r="H126" s="7"/>
      <c r="I126" s="25">
        <f t="shared" si="32"/>
        <v>2615</v>
      </c>
      <c r="J126" s="24">
        <f t="shared" si="32"/>
        <v>2773</v>
      </c>
      <c r="K126" s="7"/>
      <c r="L126" s="25">
        <f t="shared" si="27"/>
        <v>2612.3889711852703</v>
      </c>
      <c r="M126" s="17">
        <f t="shared" si="18"/>
        <v>6.817471471348818</v>
      </c>
      <c r="N126" s="17">
        <f t="shared" si="28"/>
        <v>2775.5578018246711</v>
      </c>
      <c r="O126" s="24">
        <f t="shared" si="19"/>
        <v>6.5423501742906032</v>
      </c>
      <c r="P126" s="7"/>
      <c r="Q126" s="25">
        <f t="shared" si="20"/>
        <v>2657.0192934377701</v>
      </c>
      <c r="R126" s="24">
        <f t="shared" si="21"/>
        <v>2770.3147210970169</v>
      </c>
      <c r="S126" s="7"/>
      <c r="T126" s="25">
        <f t="shared" si="22"/>
        <v>-0.68810137180020758</v>
      </c>
      <c r="U126" s="24">
        <f t="shared" si="23"/>
        <v>0.71958138098040636</v>
      </c>
      <c r="V126" s="7"/>
      <c r="W126" s="25">
        <f t="shared" si="24"/>
        <v>-0.69225341493081172</v>
      </c>
      <c r="X126" s="24">
        <f t="shared" si="29"/>
        <v>129.2329161364359</v>
      </c>
      <c r="Y126" s="7"/>
      <c r="Z126" s="25">
        <f t="shared" si="30"/>
        <v>-616</v>
      </c>
      <c r="AA126" s="17">
        <f t="shared" si="31"/>
        <v>129.29400000000004</v>
      </c>
      <c r="AB126" s="24">
        <f t="shared" si="25"/>
        <v>2.2566060030735491</v>
      </c>
      <c r="AC126" s="17">
        <f t="shared" si="26"/>
        <v>-6.1083863564135754E-2</v>
      </c>
    </row>
    <row r="127" spans="1:29" s="17" customFormat="1" x14ac:dyDescent="0.25">
      <c r="A127" s="17">
        <v>42</v>
      </c>
      <c r="B127" s="17">
        <v>-610</v>
      </c>
      <c r="C127" s="17">
        <v>14651</v>
      </c>
      <c r="D127" s="17">
        <v>14459</v>
      </c>
      <c r="E127" s="17">
        <v>11780</v>
      </c>
      <c r="F127" s="17">
        <v>11954</v>
      </c>
      <c r="G127" s="24"/>
      <c r="H127" s="7"/>
      <c r="I127" s="25">
        <f t="shared" si="32"/>
        <v>2871</v>
      </c>
      <c r="J127" s="24">
        <f t="shared" si="32"/>
        <v>2505</v>
      </c>
      <c r="K127" s="7"/>
      <c r="L127" s="25">
        <f t="shared" si="27"/>
        <v>2867.913221536417</v>
      </c>
      <c r="M127" s="17">
        <f t="shared" si="18"/>
        <v>9.528201283239575</v>
      </c>
      <c r="N127" s="17">
        <f t="shared" si="28"/>
        <v>2507.8563569495695</v>
      </c>
      <c r="O127" s="24">
        <f t="shared" si="19"/>
        <v>8.1587750233542344</v>
      </c>
      <c r="P127" s="7"/>
      <c r="Q127" s="25">
        <f t="shared" si="20"/>
        <v>2913.0192934377701</v>
      </c>
      <c r="R127" s="24">
        <f t="shared" si="21"/>
        <v>2502.3147210970169</v>
      </c>
      <c r="S127" s="7"/>
      <c r="T127" s="25">
        <f t="shared" si="22"/>
        <v>-0.75439895255768019</v>
      </c>
      <c r="U127" s="24">
        <f t="shared" si="23"/>
        <v>0.64996914211305368</v>
      </c>
      <c r="V127" s="7"/>
      <c r="W127" s="25">
        <f t="shared" si="24"/>
        <v>-0.75815152705001831</v>
      </c>
      <c r="X127" s="24">
        <f t="shared" si="29"/>
        <v>123.73075640794411</v>
      </c>
      <c r="Y127" s="7"/>
      <c r="Z127" s="25">
        <f t="shared" si="30"/>
        <v>-610</v>
      </c>
      <c r="AA127" s="17">
        <f t="shared" si="31"/>
        <v>123.80400000000004</v>
      </c>
      <c r="AB127" s="24">
        <f t="shared" si="25"/>
        <v>2.1607874271390606</v>
      </c>
      <c r="AC127" s="17">
        <f t="shared" si="26"/>
        <v>-7.3243592055931117E-2</v>
      </c>
    </row>
    <row r="128" spans="1:29" s="17" customFormat="1" x14ac:dyDescent="0.25">
      <c r="A128" s="17">
        <v>43</v>
      </c>
      <c r="B128" s="17">
        <v>-610</v>
      </c>
      <c r="C128" s="17">
        <v>14769</v>
      </c>
      <c r="D128" s="17">
        <v>14316</v>
      </c>
      <c r="E128" s="17">
        <v>11666</v>
      </c>
      <c r="F128" s="17">
        <v>12101</v>
      </c>
      <c r="G128" s="24"/>
      <c r="H128" s="7"/>
      <c r="I128" s="25">
        <f t="shared" si="32"/>
        <v>3103</v>
      </c>
      <c r="J128" s="24">
        <f t="shared" si="32"/>
        <v>2215</v>
      </c>
      <c r="K128" s="7"/>
      <c r="L128" s="25">
        <f t="shared" si="27"/>
        <v>3096.7156965192594</v>
      </c>
      <c r="M128" s="17">
        <f t="shared" si="18"/>
        <v>39.492470238048654</v>
      </c>
      <c r="N128" s="17">
        <f t="shared" si="28"/>
        <v>2217.1354006814495</v>
      </c>
      <c r="O128" s="24">
        <f t="shared" si="19"/>
        <v>4.5599360703349134</v>
      </c>
      <c r="P128" s="7"/>
      <c r="Q128" s="25">
        <f t="shared" si="20"/>
        <v>3145.0192934377701</v>
      </c>
      <c r="R128" s="24">
        <f t="shared" si="21"/>
        <v>2212.3147210970169</v>
      </c>
      <c r="S128" s="7"/>
      <c r="T128" s="25">
        <f t="shared" si="22"/>
        <v>-0.81448113511913967</v>
      </c>
      <c r="U128" s="24">
        <f t="shared" si="23"/>
        <v>0.57464246572673927</v>
      </c>
      <c r="V128" s="7"/>
      <c r="W128" s="25">
        <f t="shared" si="24"/>
        <v>-0.81780125577119978</v>
      </c>
      <c r="X128" s="24">
        <f t="shared" si="29"/>
        <v>118.21848885593806</v>
      </c>
      <c r="Y128" s="7"/>
      <c r="Z128" s="25">
        <f t="shared" si="30"/>
        <v>-610</v>
      </c>
      <c r="AA128" s="17">
        <f t="shared" si="31"/>
        <v>118.31400000000005</v>
      </c>
      <c r="AB128" s="24">
        <f t="shared" si="25"/>
        <v>2.0649688512045721</v>
      </c>
      <c r="AC128" s="17">
        <f t="shared" si="26"/>
        <v>-9.5511144061987352E-2</v>
      </c>
    </row>
    <row r="129" spans="1:29" s="17" customFormat="1" x14ac:dyDescent="0.25">
      <c r="A129" s="17">
        <v>44</v>
      </c>
      <c r="B129" s="17">
        <v>-626</v>
      </c>
      <c r="C129" s="17">
        <v>14869</v>
      </c>
      <c r="D129" s="17">
        <v>14153</v>
      </c>
      <c r="E129" s="17">
        <v>11564</v>
      </c>
      <c r="F129" s="17">
        <v>12265</v>
      </c>
      <c r="G129" s="24"/>
      <c r="H129" s="7"/>
      <c r="I129" s="25">
        <f t="shared" si="32"/>
        <v>3305</v>
      </c>
      <c r="J129" s="24">
        <f t="shared" si="32"/>
        <v>1888</v>
      </c>
      <c r="K129" s="7"/>
      <c r="L129" s="25">
        <f t="shared" si="27"/>
        <v>3301.5354661376246</v>
      </c>
      <c r="M129" s="17">
        <f t="shared" si="18"/>
        <v>12.002994883546132</v>
      </c>
      <c r="N129" s="17">
        <f t="shared" si="28"/>
        <v>1897.6585030546969</v>
      </c>
      <c r="O129" s="24">
        <f t="shared" si="19"/>
        <v>93.286681257589223</v>
      </c>
      <c r="P129" s="7"/>
      <c r="Q129" s="25">
        <f t="shared" si="20"/>
        <v>3347.0192934377701</v>
      </c>
      <c r="R129" s="24">
        <f t="shared" si="21"/>
        <v>1885.3147210970169</v>
      </c>
      <c r="S129" s="7"/>
      <c r="T129" s="25">
        <f t="shared" si="22"/>
        <v>-0.86679406993558283</v>
      </c>
      <c r="U129" s="24">
        <f t="shared" si="23"/>
        <v>0.489705144422171</v>
      </c>
      <c r="V129" s="7"/>
      <c r="W129" s="25">
        <f t="shared" si="24"/>
        <v>-0.86962630606872138</v>
      </c>
      <c r="X129" s="24">
        <f t="shared" si="29"/>
        <v>112.50880803820064</v>
      </c>
      <c r="Y129" s="7"/>
      <c r="Z129" s="25">
        <f t="shared" si="30"/>
        <v>-626</v>
      </c>
      <c r="AA129" s="17">
        <f t="shared" si="31"/>
        <v>112.68000000000005</v>
      </c>
      <c r="AB129" s="24">
        <f t="shared" si="25"/>
        <v>1.9666370011472114</v>
      </c>
      <c r="AC129" s="17">
        <f t="shared" si="26"/>
        <v>-0.17119196179940843</v>
      </c>
    </row>
    <row r="130" spans="1:29" s="17" customFormat="1" x14ac:dyDescent="0.25">
      <c r="A130" s="17">
        <v>45</v>
      </c>
      <c r="B130" s="17">
        <v>-628</v>
      </c>
      <c r="C130" s="17">
        <v>14962</v>
      </c>
      <c r="D130" s="17">
        <v>13986</v>
      </c>
      <c r="E130" s="17">
        <v>11483</v>
      </c>
      <c r="F130" s="17">
        <v>12438</v>
      </c>
      <c r="G130" s="24"/>
      <c r="H130" s="7"/>
      <c r="I130" s="25">
        <f t="shared" si="32"/>
        <v>3479</v>
      </c>
      <c r="J130" s="24">
        <f t="shared" si="32"/>
        <v>1548</v>
      </c>
      <c r="K130" s="7"/>
      <c r="L130" s="25">
        <f t="shared" si="27"/>
        <v>3474.5184323465901</v>
      </c>
      <c r="M130" s="17">
        <f t="shared" si="18"/>
        <v>20.084448632090016</v>
      </c>
      <c r="N130" s="17">
        <f t="shared" si="28"/>
        <v>1558.7384307394173</v>
      </c>
      <c r="O130" s="24">
        <f t="shared" si="19"/>
        <v>115.31389474526139</v>
      </c>
      <c r="P130" s="7"/>
      <c r="Q130" s="25">
        <f t="shared" si="20"/>
        <v>3521.0192934377701</v>
      </c>
      <c r="R130" s="24">
        <f t="shared" si="21"/>
        <v>1545.3147210970169</v>
      </c>
      <c r="S130" s="7"/>
      <c r="T130" s="25">
        <f t="shared" si="22"/>
        <v>-0.91185570685667738</v>
      </c>
      <c r="U130" s="24">
        <f t="shared" si="23"/>
        <v>0.4013911100382162</v>
      </c>
      <c r="V130" s="7"/>
      <c r="W130" s="25">
        <f t="shared" si="24"/>
        <v>-0.91418050797005246</v>
      </c>
      <c r="X130" s="24">
        <f t="shared" si="29"/>
        <v>106.8289529085277</v>
      </c>
      <c r="Y130" s="7"/>
      <c r="Z130" s="25">
        <f t="shared" si="30"/>
        <v>-628</v>
      </c>
      <c r="AA130" s="17">
        <f t="shared" si="31"/>
        <v>107.02800000000005</v>
      </c>
      <c r="AB130" s="24">
        <f t="shared" si="25"/>
        <v>1.8679909918244919</v>
      </c>
      <c r="AC130" s="17">
        <f t="shared" si="26"/>
        <v>-0.19904709147235167</v>
      </c>
    </row>
    <row r="131" spans="1:29" s="17" customFormat="1" x14ac:dyDescent="0.25">
      <c r="A131" s="17">
        <v>46</v>
      </c>
      <c r="B131" s="17">
        <v>-635</v>
      </c>
      <c r="C131" s="17">
        <v>15041</v>
      </c>
      <c r="D131" s="17">
        <v>13821</v>
      </c>
      <c r="E131" s="17">
        <v>11419</v>
      </c>
      <c r="F131" s="17">
        <v>12623</v>
      </c>
      <c r="G131" s="24"/>
      <c r="H131" s="7"/>
      <c r="I131" s="25">
        <f t="shared" si="32"/>
        <v>3622</v>
      </c>
      <c r="J131" s="24">
        <f t="shared" si="32"/>
        <v>1198</v>
      </c>
      <c r="K131" s="7"/>
      <c r="L131" s="25">
        <f t="shared" si="27"/>
        <v>3614.6252812109151</v>
      </c>
      <c r="M131" s="17">
        <f t="shared" si="18"/>
        <v>54.386477218081986</v>
      </c>
      <c r="N131" s="17">
        <f t="shared" si="28"/>
        <v>1200.6441312862951</v>
      </c>
      <c r="O131" s="24">
        <f t="shared" si="19"/>
        <v>6.9914302591644644</v>
      </c>
      <c r="P131" s="7"/>
      <c r="Q131" s="25">
        <f t="shared" si="20"/>
        <v>3664.0192934377701</v>
      </c>
      <c r="R131" s="24">
        <f t="shared" si="21"/>
        <v>1195.3147210970169</v>
      </c>
      <c r="S131" s="7"/>
      <c r="T131" s="25">
        <f t="shared" si="22"/>
        <v>-0.94888912110792178</v>
      </c>
      <c r="U131" s="24">
        <f t="shared" si="23"/>
        <v>0.31047960405473329</v>
      </c>
      <c r="V131" s="7"/>
      <c r="W131" s="25">
        <f t="shared" si="24"/>
        <v>-0.95069140778862282</v>
      </c>
      <c r="X131" s="24">
        <f t="shared" si="29"/>
        <v>101.2101726720108</v>
      </c>
      <c r="Y131" s="7"/>
      <c r="Z131" s="25">
        <f t="shared" si="30"/>
        <v>-635</v>
      </c>
      <c r="AA131" s="17">
        <f t="shared" si="31"/>
        <v>101.31300000000005</v>
      </c>
      <c r="AB131" s="24">
        <f t="shared" si="25"/>
        <v>1.7682454250730157</v>
      </c>
      <c r="AC131" s="17">
        <f t="shared" si="26"/>
        <v>-0.10282732798924599</v>
      </c>
    </row>
    <row r="132" spans="1:29" s="17" customFormat="1" x14ac:dyDescent="0.25">
      <c r="A132" s="17">
        <v>47</v>
      </c>
      <c r="B132" s="17">
        <v>-636</v>
      </c>
      <c r="C132" s="17">
        <v>15078</v>
      </c>
      <c r="D132" s="17">
        <v>13619</v>
      </c>
      <c r="E132" s="17">
        <v>11357</v>
      </c>
      <c r="F132" s="17">
        <v>12797</v>
      </c>
      <c r="G132" s="24"/>
      <c r="H132" s="7"/>
      <c r="I132" s="25">
        <f t="shared" si="32"/>
        <v>3721</v>
      </c>
      <c r="J132" s="24">
        <f t="shared" si="32"/>
        <v>822</v>
      </c>
      <c r="K132" s="7"/>
      <c r="L132" s="25">
        <f t="shared" si="27"/>
        <v>3718.4809833149779</v>
      </c>
      <c r="M132" s="17">
        <f t="shared" si="18"/>
        <v>6.3454450594194887</v>
      </c>
      <c r="N132" s="17">
        <f t="shared" si="28"/>
        <v>830.03015701572815</v>
      </c>
      <c r="O132" s="24">
        <f t="shared" si="19"/>
        <v>64.483421697248033</v>
      </c>
      <c r="P132" s="7"/>
      <c r="Q132" s="25">
        <f t="shared" si="20"/>
        <v>3763.0192934377701</v>
      </c>
      <c r="R132" s="24">
        <f t="shared" si="21"/>
        <v>819.31472109701679</v>
      </c>
      <c r="S132" s="7"/>
      <c r="T132" s="25">
        <f t="shared" si="22"/>
        <v>-0.97452763866647563</v>
      </c>
      <c r="U132" s="24">
        <f t="shared" si="23"/>
        <v>0.21281467191247733</v>
      </c>
      <c r="V132" s="7"/>
      <c r="W132" s="25">
        <f t="shared" si="24"/>
        <v>-0.97576836136251743</v>
      </c>
      <c r="X132" s="24">
        <f t="shared" si="29"/>
        <v>95.427535616331397</v>
      </c>
      <c r="Y132" s="7"/>
      <c r="Z132" s="25">
        <f t="shared" si="30"/>
        <v>-636</v>
      </c>
      <c r="AA132" s="17">
        <f t="shared" si="31"/>
        <v>95.589000000000041</v>
      </c>
      <c r="AB132" s="24">
        <f t="shared" si="25"/>
        <v>1.6683427786888603</v>
      </c>
      <c r="AC132" s="17">
        <f t="shared" si="26"/>
        <v>-0.16146438366864402</v>
      </c>
    </row>
    <row r="133" spans="1:29" s="17" customFormat="1" x14ac:dyDescent="0.25">
      <c r="A133" s="17">
        <v>48</v>
      </c>
      <c r="B133" s="17">
        <v>-628</v>
      </c>
      <c r="C133" s="17">
        <v>15114</v>
      </c>
      <c r="D133" s="17">
        <v>13434</v>
      </c>
      <c r="E133" s="17">
        <v>11326</v>
      </c>
      <c r="F133" s="17">
        <v>12982</v>
      </c>
      <c r="G133" s="24"/>
      <c r="H133" s="7"/>
      <c r="I133" s="25">
        <f t="shared" si="32"/>
        <v>3788</v>
      </c>
      <c r="J133" s="24">
        <f t="shared" si="32"/>
        <v>452</v>
      </c>
      <c r="K133" s="7"/>
      <c r="L133" s="25">
        <f t="shared" si="27"/>
        <v>3784.2022519705597</v>
      </c>
      <c r="M133" s="17">
        <f t="shared" si="18"/>
        <v>14.422890095117678</v>
      </c>
      <c r="N133" s="17">
        <f t="shared" si="28"/>
        <v>455.95201045912046</v>
      </c>
      <c r="O133" s="24">
        <f t="shared" si="19"/>
        <v>15.618386668997498</v>
      </c>
      <c r="P133" s="7"/>
      <c r="Q133" s="25">
        <f t="shared" si="20"/>
        <v>3830.0192934377701</v>
      </c>
      <c r="R133" s="24">
        <f t="shared" si="21"/>
        <v>449.31472109701679</v>
      </c>
      <c r="S133" s="7"/>
      <c r="T133" s="25">
        <f t="shared" si="22"/>
        <v>-0.99187895863034536</v>
      </c>
      <c r="U133" s="24">
        <f t="shared" si="23"/>
        <v>0.11670822272993826</v>
      </c>
      <c r="V133" s="7"/>
      <c r="W133" s="25">
        <f t="shared" si="24"/>
        <v>-0.99256694804324364</v>
      </c>
      <c r="X133" s="24">
        <f t="shared" si="29"/>
        <v>89.830189910393472</v>
      </c>
      <c r="Y133" s="7"/>
      <c r="Z133" s="25">
        <f t="shared" si="30"/>
        <v>-628</v>
      </c>
      <c r="AA133" s="17">
        <f t="shared" si="31"/>
        <v>89.93700000000004</v>
      </c>
      <c r="AB133" s="24">
        <f t="shared" si="25"/>
        <v>1.569696769366141</v>
      </c>
      <c r="AC133" s="17">
        <f t="shared" si="26"/>
        <v>-0.10681008960656868</v>
      </c>
    </row>
    <row r="134" spans="1:29" s="17" customFormat="1" x14ac:dyDescent="0.25">
      <c r="A134" s="17">
        <v>49</v>
      </c>
      <c r="B134" s="17">
        <v>-612</v>
      </c>
      <c r="C134" s="17">
        <v>15128</v>
      </c>
      <c r="D134" s="17">
        <v>13257</v>
      </c>
      <c r="E134" s="17">
        <v>11314</v>
      </c>
      <c r="F134" s="17">
        <v>13172</v>
      </c>
      <c r="G134" s="24"/>
      <c r="H134" s="7"/>
      <c r="I134" s="25">
        <f t="shared" si="32"/>
        <v>3814</v>
      </c>
      <c r="J134" s="24">
        <f t="shared" si="32"/>
        <v>85</v>
      </c>
      <c r="K134" s="7"/>
      <c r="L134" s="25">
        <f t="shared" si="27"/>
        <v>3812.4246921174317</v>
      </c>
      <c r="M134" s="17">
        <f t="shared" si="18"/>
        <v>2.4815949248817195</v>
      </c>
      <c r="N134" s="17">
        <f t="shared" si="28"/>
        <v>87.125039751874851</v>
      </c>
      <c r="O134" s="24">
        <f t="shared" si="19"/>
        <v>4.5157939470483299</v>
      </c>
      <c r="P134" s="7"/>
      <c r="Q134" s="25">
        <f t="shared" si="20"/>
        <v>3856.0192934377701</v>
      </c>
      <c r="R134" s="24">
        <f t="shared" si="21"/>
        <v>82.314721097016786</v>
      </c>
      <c r="S134" s="7"/>
      <c r="T134" s="25">
        <f t="shared" si="22"/>
        <v>-0.99861230667602618</v>
      </c>
      <c r="U134" s="24">
        <f t="shared" si="23"/>
        <v>2.1381015027257623E-2</v>
      </c>
      <c r="V134" s="7"/>
      <c r="W134" s="25">
        <f t="shared" si="24"/>
        <v>-0.99875187096966622</v>
      </c>
      <c r="X134" s="24">
        <f t="shared" si="29"/>
        <v>84.350403067641082</v>
      </c>
      <c r="Y134" s="7"/>
      <c r="Z134" s="25">
        <f t="shared" si="30"/>
        <v>-612</v>
      </c>
      <c r="AA134" s="17">
        <f t="shared" si="31"/>
        <v>84.429000000000045</v>
      </c>
      <c r="AB134" s="24">
        <f t="shared" si="25"/>
        <v>1.4735640341662932</v>
      </c>
      <c r="AC134" s="17">
        <f t="shared" si="26"/>
        <v>-7.859693235896259E-2</v>
      </c>
    </row>
    <row r="135" spans="1:29" s="17" customFormat="1" x14ac:dyDescent="0.25">
      <c r="A135" s="17">
        <v>50</v>
      </c>
      <c r="B135" s="17">
        <v>-622</v>
      </c>
      <c r="C135" s="17">
        <v>15118</v>
      </c>
      <c r="D135" s="17">
        <v>13058</v>
      </c>
      <c r="E135" s="17">
        <v>11314</v>
      </c>
      <c r="F135" s="17">
        <v>13349</v>
      </c>
      <c r="G135" s="24"/>
      <c r="H135" s="7"/>
      <c r="I135" s="25">
        <f t="shared" si="32"/>
        <v>3804</v>
      </c>
      <c r="J135" s="24">
        <f t="shared" si="32"/>
        <v>-291</v>
      </c>
      <c r="K135" s="7"/>
      <c r="L135" s="25">
        <f t="shared" si="27"/>
        <v>3804.6027844612586</v>
      </c>
      <c r="M135" s="17">
        <f t="shared" si="18"/>
        <v>0.36334910673479598</v>
      </c>
      <c r="N135" s="17">
        <f t="shared" si="28"/>
        <v>-288.51260870751116</v>
      </c>
      <c r="O135" s="24">
        <f t="shared" si="19"/>
        <v>6.1871154419492882</v>
      </c>
      <c r="P135" s="7"/>
      <c r="Q135" s="25">
        <f t="shared" si="20"/>
        <v>3846.0192934377701</v>
      </c>
      <c r="R135" s="24">
        <f t="shared" si="21"/>
        <v>-293.68527890298321</v>
      </c>
      <c r="S135" s="7"/>
      <c r="T135" s="25">
        <f t="shared" si="22"/>
        <v>-0.99602255742768742</v>
      </c>
      <c r="U135" s="24">
        <f t="shared" si="23"/>
        <v>-7.6283917114998295E-2</v>
      </c>
      <c r="V135" s="7"/>
      <c r="W135" s="25">
        <f t="shared" si="24"/>
        <v>-0.995600090401903</v>
      </c>
      <c r="X135" s="24">
        <f t="shared" si="29"/>
        <v>78.742516075930723</v>
      </c>
      <c r="Y135" s="7"/>
      <c r="Z135" s="25">
        <f t="shared" si="30"/>
        <v>-622</v>
      </c>
      <c r="AA135" s="17">
        <f t="shared" si="31"/>
        <v>78.831000000000046</v>
      </c>
      <c r="AB135" s="24">
        <f t="shared" si="25"/>
        <v>1.3758605026396507</v>
      </c>
      <c r="AC135" s="17">
        <f t="shared" si="26"/>
        <v>-8.8483924069322484E-2</v>
      </c>
    </row>
    <row r="136" spans="1:29" s="17" customFormat="1" x14ac:dyDescent="0.25">
      <c r="A136" s="17">
        <v>51</v>
      </c>
      <c r="B136" s="17">
        <v>-614</v>
      </c>
      <c r="C136" s="17">
        <v>15100</v>
      </c>
      <c r="D136" s="17">
        <v>12879</v>
      </c>
      <c r="E136" s="17">
        <v>11337</v>
      </c>
      <c r="F136" s="17">
        <v>13534</v>
      </c>
      <c r="G136" s="24"/>
      <c r="H136" s="7"/>
      <c r="I136" s="25">
        <f t="shared" si="32"/>
        <v>3763</v>
      </c>
      <c r="J136" s="24">
        <f t="shared" si="32"/>
        <v>-655</v>
      </c>
      <c r="K136" s="7"/>
      <c r="L136" s="25">
        <f t="shared" si="27"/>
        <v>3760.8599145797016</v>
      </c>
      <c r="M136" s="17">
        <f t="shared" si="18"/>
        <v>4.5799656061738618</v>
      </c>
      <c r="N136" s="17">
        <f t="shared" si="28"/>
        <v>-656.60875378642913</v>
      </c>
      <c r="O136" s="24">
        <f t="shared" si="19"/>
        <v>2.588088745350074</v>
      </c>
      <c r="P136" s="7"/>
      <c r="Q136" s="25">
        <f t="shared" si="20"/>
        <v>3805.0192934377701</v>
      </c>
      <c r="R136" s="24">
        <f t="shared" si="21"/>
        <v>-657.68527890298321</v>
      </c>
      <c r="S136" s="7"/>
      <c r="T136" s="25">
        <f t="shared" si="22"/>
        <v>-0.9854045855094985</v>
      </c>
      <c r="U136" s="24">
        <f t="shared" si="23"/>
        <v>-0.17083188333782051</v>
      </c>
      <c r="V136" s="7"/>
      <c r="W136" s="25">
        <f t="shared" si="24"/>
        <v>-0.98443789005399329</v>
      </c>
      <c r="X136" s="24">
        <f t="shared" si="29"/>
        <v>73.279380187210734</v>
      </c>
      <c r="Y136" s="7"/>
      <c r="Z136" s="25">
        <f t="shared" si="30"/>
        <v>-614</v>
      </c>
      <c r="AA136" s="17">
        <f t="shared" si="31"/>
        <v>73.305000000000049</v>
      </c>
      <c r="AB136" s="24">
        <f t="shared" si="25"/>
        <v>1.2794136081744441</v>
      </c>
      <c r="AC136" s="17">
        <f t="shared" si="26"/>
        <v>-2.5619812789315688E-2</v>
      </c>
    </row>
    <row r="137" spans="1:29" s="17" customFormat="1" x14ac:dyDescent="0.25">
      <c r="A137" s="17">
        <v>52</v>
      </c>
      <c r="B137" s="17">
        <v>-621</v>
      </c>
      <c r="C137" s="17">
        <v>15058</v>
      </c>
      <c r="D137" s="17">
        <v>12699</v>
      </c>
      <c r="E137" s="17">
        <v>11380</v>
      </c>
      <c r="F137" s="17">
        <v>13719</v>
      </c>
      <c r="G137" s="24"/>
      <c r="H137" s="7"/>
      <c r="I137" s="25">
        <f t="shared" si="32"/>
        <v>3678</v>
      </c>
      <c r="J137" s="24">
        <f t="shared" si="32"/>
        <v>-1020</v>
      </c>
      <c r="K137" s="7"/>
      <c r="L137" s="25">
        <f t="shared" si="27"/>
        <v>3680.632768513497</v>
      </c>
      <c r="M137" s="17">
        <f t="shared" si="18"/>
        <v>6.9314700456612686</v>
      </c>
      <c r="N137" s="17">
        <f t="shared" si="28"/>
        <v>-1022.6490577975507</v>
      </c>
      <c r="O137" s="24">
        <f t="shared" si="19"/>
        <v>7.0175072147639215</v>
      </c>
      <c r="P137" s="7"/>
      <c r="Q137" s="25">
        <f t="shared" si="20"/>
        <v>3720.0192934377701</v>
      </c>
      <c r="R137" s="24">
        <f t="shared" si="21"/>
        <v>-1022.6852789029832</v>
      </c>
      <c r="S137" s="7"/>
      <c r="T137" s="25">
        <f t="shared" si="22"/>
        <v>-0.96339171689861891</v>
      </c>
      <c r="U137" s="24">
        <f t="shared" si="23"/>
        <v>-0.26563959672059556</v>
      </c>
      <c r="V137" s="7"/>
      <c r="W137" s="25">
        <f t="shared" si="24"/>
        <v>-0.96187910971437807</v>
      </c>
      <c r="X137" s="24">
        <f t="shared" si="29"/>
        <v>67.685603586082493</v>
      </c>
      <c r="Y137" s="7"/>
      <c r="Z137" s="25">
        <f t="shared" si="30"/>
        <v>-621</v>
      </c>
      <c r="AA137" s="17">
        <f t="shared" si="31"/>
        <v>67.716000000000051</v>
      </c>
      <c r="AB137" s="24">
        <f t="shared" si="25"/>
        <v>1.181867156280481</v>
      </c>
      <c r="AC137" s="17">
        <f t="shared" si="26"/>
        <v>-3.0396413917557652E-2</v>
      </c>
    </row>
    <row r="138" spans="1:29" s="17" customFormat="1" x14ac:dyDescent="0.25">
      <c r="A138" s="17">
        <v>53</v>
      </c>
      <c r="B138" s="17">
        <v>-631</v>
      </c>
      <c r="C138" s="17">
        <v>15005</v>
      </c>
      <c r="D138" s="17">
        <v>12516</v>
      </c>
      <c r="E138" s="17">
        <v>11440</v>
      </c>
      <c r="F138" s="17">
        <v>13900</v>
      </c>
      <c r="G138" s="24"/>
      <c r="H138" s="7"/>
      <c r="I138" s="25">
        <f t="shared" si="32"/>
        <v>3565</v>
      </c>
      <c r="J138" s="24">
        <f t="shared" si="32"/>
        <v>-1384</v>
      </c>
      <c r="K138" s="7"/>
      <c r="L138" s="25">
        <f t="shared" si="27"/>
        <v>3562.8310399354013</v>
      </c>
      <c r="M138" s="17">
        <f t="shared" si="18"/>
        <v>4.7043877618237806</v>
      </c>
      <c r="N138" s="17">
        <f t="shared" si="28"/>
        <v>-1384.568058371711</v>
      </c>
      <c r="O138" s="24">
        <f t="shared" si="19"/>
        <v>0.32269031367095713</v>
      </c>
      <c r="P138" s="7"/>
      <c r="Q138" s="25">
        <f t="shared" si="20"/>
        <v>3607.0192934377701</v>
      </c>
      <c r="R138" s="24">
        <f t="shared" si="21"/>
        <v>-1386.6852789029831</v>
      </c>
      <c r="S138" s="7"/>
      <c r="T138" s="25">
        <f t="shared" si="22"/>
        <v>-0.93412755039239082</v>
      </c>
      <c r="U138" s="24">
        <f t="shared" si="23"/>
        <v>-0.36018756294341775</v>
      </c>
      <c r="V138" s="7"/>
      <c r="W138" s="25">
        <f t="shared" si="24"/>
        <v>-0.93207040608023572</v>
      </c>
      <c r="X138" s="24">
        <f t="shared" si="29"/>
        <v>61.995583733774822</v>
      </c>
      <c r="Y138" s="7"/>
      <c r="Z138" s="25">
        <f t="shared" si="30"/>
        <v>-631</v>
      </c>
      <c r="AA138" s="17">
        <f t="shared" si="31"/>
        <v>62.037000000000049</v>
      </c>
      <c r="AB138" s="24">
        <f t="shared" si="25"/>
        <v>1.0827499080597229</v>
      </c>
      <c r="AC138" s="17">
        <f t="shared" si="26"/>
        <v>-4.141626622522665E-2</v>
      </c>
    </row>
    <row r="139" spans="1:29" s="17" customFormat="1" x14ac:dyDescent="0.25">
      <c r="A139" s="17">
        <v>54</v>
      </c>
      <c r="B139" s="17">
        <v>-629</v>
      </c>
      <c r="C139" s="17">
        <v>14927</v>
      </c>
      <c r="D139" s="17">
        <v>12347</v>
      </c>
      <c r="E139" s="17">
        <v>11516</v>
      </c>
      <c r="F139" s="17">
        <v>14078</v>
      </c>
      <c r="G139" s="24"/>
      <c r="H139" s="7"/>
      <c r="I139" s="25">
        <f t="shared" si="32"/>
        <v>3411</v>
      </c>
      <c r="J139" s="24">
        <f t="shared" si="32"/>
        <v>-1731</v>
      </c>
      <c r="K139" s="7"/>
      <c r="L139" s="25">
        <f t="shared" si="27"/>
        <v>3410.1497021385899</v>
      </c>
      <c r="M139" s="17">
        <f t="shared" si="18"/>
        <v>0.72300645311863498</v>
      </c>
      <c r="N139" s="17">
        <f t="shared" si="28"/>
        <v>-1731.7739999771495</v>
      </c>
      <c r="O139" s="24">
        <f t="shared" si="19"/>
        <v>0.59907596462744972</v>
      </c>
      <c r="P139" s="7"/>
      <c r="Q139" s="25">
        <f t="shared" si="20"/>
        <v>3453.0192934377701</v>
      </c>
      <c r="R139" s="24">
        <f t="shared" si="21"/>
        <v>-1733.6852789029831</v>
      </c>
      <c r="S139" s="7"/>
      <c r="T139" s="25">
        <f t="shared" si="22"/>
        <v>-0.89424541196797369</v>
      </c>
      <c r="U139" s="24">
        <f t="shared" si="23"/>
        <v>-0.45031982744704219</v>
      </c>
      <c r="V139" s="7"/>
      <c r="W139" s="25">
        <f t="shared" si="24"/>
        <v>-0.89166896379345295</v>
      </c>
      <c r="X139" s="24">
        <f t="shared" si="29"/>
        <v>56.328859509278402</v>
      </c>
      <c r="Y139" s="7"/>
      <c r="Z139" s="25">
        <f t="shared" si="30"/>
        <v>-629</v>
      </c>
      <c r="AA139" s="17">
        <f t="shared" si="31"/>
        <v>56.376000000000047</v>
      </c>
      <c r="AB139" s="24">
        <f t="shared" si="25"/>
        <v>0.98394681910432402</v>
      </c>
      <c r="AC139" s="17">
        <f t="shared" si="26"/>
        <v>-4.7140490721645278E-2</v>
      </c>
    </row>
    <row r="140" spans="1:29" s="17" customFormat="1" x14ac:dyDescent="0.25">
      <c r="A140" s="17">
        <v>55</v>
      </c>
      <c r="B140" s="17">
        <v>-640</v>
      </c>
      <c r="C140" s="17">
        <v>14829</v>
      </c>
      <c r="D140" s="17">
        <v>12182</v>
      </c>
      <c r="E140" s="17">
        <v>11614</v>
      </c>
      <c r="F140" s="17">
        <v>14243</v>
      </c>
      <c r="G140" s="24"/>
      <c r="H140" s="7"/>
      <c r="I140" s="25">
        <f t="shared" si="32"/>
        <v>3215</v>
      </c>
      <c r="J140" s="24">
        <f t="shared" si="32"/>
        <v>-2061</v>
      </c>
      <c r="K140" s="7"/>
      <c r="L140" s="25">
        <f t="shared" si="27"/>
        <v>3220.2143377844686</v>
      </c>
      <c r="M140" s="17">
        <f t="shared" si="18"/>
        <v>27.189318530537175</v>
      </c>
      <c r="N140" s="17">
        <f t="shared" si="28"/>
        <v>-2067.6456256440315</v>
      </c>
      <c r="O140" s="24">
        <f t="shared" si="19"/>
        <v>44.164340200609054</v>
      </c>
      <c r="P140" s="7"/>
      <c r="Q140" s="25">
        <f t="shared" si="20"/>
        <v>3257.0192934377701</v>
      </c>
      <c r="R140" s="24">
        <f t="shared" si="21"/>
        <v>-2063.6852789029831</v>
      </c>
      <c r="S140" s="7"/>
      <c r="T140" s="25">
        <f t="shared" si="22"/>
        <v>-0.84348632670053381</v>
      </c>
      <c r="U140" s="24">
        <f t="shared" si="23"/>
        <v>-0.53603639023146898</v>
      </c>
      <c r="V140" s="7"/>
      <c r="W140" s="25">
        <f t="shared" si="24"/>
        <v>-0.84041580364172097</v>
      </c>
      <c r="X140" s="24">
        <f t="shared" si="29"/>
        <v>50.593356848574729</v>
      </c>
      <c r="Y140" s="7"/>
      <c r="Z140" s="25">
        <f t="shared" si="30"/>
        <v>-640</v>
      </c>
      <c r="AA140" s="17">
        <f t="shared" si="31"/>
        <v>50.616000000000049</v>
      </c>
      <c r="AB140" s="24">
        <f t="shared" si="25"/>
        <v>0.88341585418945068</v>
      </c>
      <c r="AC140" s="17">
        <f t="shared" si="26"/>
        <v>-2.2643151425320696E-2</v>
      </c>
    </row>
    <row r="141" spans="1:29" s="17" customFormat="1" x14ac:dyDescent="0.25">
      <c r="A141" s="17">
        <v>56</v>
      </c>
      <c r="B141" s="17">
        <v>-632</v>
      </c>
      <c r="C141" s="17">
        <v>14723</v>
      </c>
      <c r="D141" s="17">
        <v>12022</v>
      </c>
      <c r="E141" s="17">
        <v>11722</v>
      </c>
      <c r="F141" s="17">
        <v>14398</v>
      </c>
      <c r="G141" s="24"/>
      <c r="H141" s="7"/>
      <c r="I141" s="25">
        <f t="shared" si="32"/>
        <v>3001</v>
      </c>
      <c r="J141" s="24">
        <f t="shared" si="32"/>
        <v>-2376</v>
      </c>
      <c r="K141" s="7"/>
      <c r="L141" s="25">
        <f t="shared" si="27"/>
        <v>3000.2865365886437</v>
      </c>
      <c r="M141" s="17">
        <f t="shared" si="18"/>
        <v>0.50903003934419067</v>
      </c>
      <c r="N141" s="17">
        <f t="shared" si="28"/>
        <v>-2378.7894835069692</v>
      </c>
      <c r="O141" s="24">
        <f t="shared" si="19"/>
        <v>7.7812182356531352</v>
      </c>
      <c r="P141" s="7"/>
      <c r="Q141" s="25">
        <f t="shared" si="20"/>
        <v>3043.0192934377701</v>
      </c>
      <c r="R141" s="24">
        <f t="shared" si="21"/>
        <v>-2378.6852789029831</v>
      </c>
      <c r="S141" s="7"/>
      <c r="T141" s="25">
        <f t="shared" si="22"/>
        <v>-0.78806569278608418</v>
      </c>
      <c r="U141" s="24">
        <f t="shared" si="23"/>
        <v>-0.61785674561660353</v>
      </c>
      <c r="V141" s="7"/>
      <c r="W141" s="25">
        <f t="shared" si="24"/>
        <v>-0.78452343742021324</v>
      </c>
      <c r="X141" s="24">
        <f t="shared" si="29"/>
        <v>44.901577857695202</v>
      </c>
      <c r="Y141" s="7"/>
      <c r="Z141" s="25">
        <f t="shared" si="30"/>
        <v>-632</v>
      </c>
      <c r="AA141" s="17">
        <f t="shared" si="31"/>
        <v>44.928000000000047</v>
      </c>
      <c r="AB141" s="24">
        <f t="shared" si="25"/>
        <v>0.78414152633601319</v>
      </c>
      <c r="AC141" s="17">
        <f t="shared" si="26"/>
        <v>-2.6422142304845408E-2</v>
      </c>
    </row>
    <row r="142" spans="1:29" s="17" customFormat="1" x14ac:dyDescent="0.25">
      <c r="A142" s="17">
        <v>57</v>
      </c>
      <c r="B142" s="17">
        <v>-620</v>
      </c>
      <c r="C142" s="17">
        <v>14597</v>
      </c>
      <c r="D142" s="17">
        <v>11881</v>
      </c>
      <c r="E142" s="17">
        <v>11844</v>
      </c>
      <c r="F142" s="17">
        <v>14539</v>
      </c>
      <c r="G142" s="24"/>
      <c r="H142" s="7"/>
      <c r="I142" s="25">
        <f t="shared" si="32"/>
        <v>2753</v>
      </c>
      <c r="J142" s="24">
        <f t="shared" si="32"/>
        <v>-2658</v>
      </c>
      <c r="K142" s="7"/>
      <c r="L142" s="25">
        <f t="shared" si="27"/>
        <v>2755.381376238412</v>
      </c>
      <c r="M142" s="17">
        <f t="shared" si="18"/>
        <v>5.6709527888734339</v>
      </c>
      <c r="N142" s="17">
        <f t="shared" si="28"/>
        <v>-2661.2256698866831</v>
      </c>
      <c r="O142" s="24">
        <f t="shared" si="19"/>
        <v>10.404946217854393</v>
      </c>
      <c r="P142" s="7"/>
      <c r="Q142" s="25">
        <f t="shared" si="20"/>
        <v>2795.0192934377701</v>
      </c>
      <c r="R142" s="24">
        <f t="shared" si="21"/>
        <v>-2660.6852789029831</v>
      </c>
      <c r="S142" s="7"/>
      <c r="T142" s="25">
        <f t="shared" si="22"/>
        <v>-0.72383991142728266</v>
      </c>
      <c r="U142" s="24">
        <f t="shared" si="23"/>
        <v>-0.69110544472329549</v>
      </c>
      <c r="V142" s="7"/>
      <c r="W142" s="25">
        <f t="shared" si="24"/>
        <v>-0.71987510143412758</v>
      </c>
      <c r="X142" s="24">
        <f t="shared" si="29"/>
        <v>39.292107025665587</v>
      </c>
      <c r="Y142" s="7"/>
      <c r="Z142" s="25">
        <f t="shared" si="30"/>
        <v>-620</v>
      </c>
      <c r="AA142" s="17">
        <f t="shared" si="31"/>
        <v>39.348000000000049</v>
      </c>
      <c r="AB142" s="24">
        <f t="shared" si="25"/>
        <v>0.68675215407472956</v>
      </c>
      <c r="AC142" s="17">
        <f t="shared" si="26"/>
        <v>-5.5892974334462053E-2</v>
      </c>
    </row>
    <row r="143" spans="1:29" s="17" customFormat="1" x14ac:dyDescent="0.25">
      <c r="A143" s="17">
        <v>58</v>
      </c>
      <c r="B143" s="17">
        <v>-606</v>
      </c>
      <c r="C143" s="17">
        <v>14465</v>
      </c>
      <c r="D143" s="17">
        <v>11752</v>
      </c>
      <c r="E143" s="17">
        <v>11979</v>
      </c>
      <c r="F143" s="17">
        <v>14667</v>
      </c>
      <c r="G143" s="24"/>
      <c r="H143" s="7"/>
      <c r="I143" s="25">
        <f t="shared" si="32"/>
        <v>2486</v>
      </c>
      <c r="J143" s="24">
        <f t="shared" si="32"/>
        <v>-2915</v>
      </c>
      <c r="K143" s="7"/>
      <c r="L143" s="25">
        <f t="shared" si="27"/>
        <v>2490.343230018344</v>
      </c>
      <c r="M143" s="17">
        <f t="shared" si="18"/>
        <v>18.863646992244441</v>
      </c>
      <c r="N143" s="17">
        <f t="shared" si="28"/>
        <v>-2912.871978809565</v>
      </c>
      <c r="O143" s="24">
        <f t="shared" si="19"/>
        <v>4.5284741869403629</v>
      </c>
      <c r="P143" s="7"/>
      <c r="Q143" s="25">
        <f t="shared" si="20"/>
        <v>2528.0192934377701</v>
      </c>
      <c r="R143" s="24">
        <f t="shared" si="21"/>
        <v>-2917.6852789029831</v>
      </c>
      <c r="S143" s="7"/>
      <c r="T143" s="25">
        <f t="shared" si="22"/>
        <v>-0.65469360649663744</v>
      </c>
      <c r="U143" s="24">
        <f t="shared" si="23"/>
        <v>-0.7578604648311672</v>
      </c>
      <c r="V143" s="7"/>
      <c r="W143" s="25">
        <f t="shared" si="24"/>
        <v>-0.65034352666714546</v>
      </c>
      <c r="X143" s="24">
        <f t="shared" si="29"/>
        <v>33.757932571825904</v>
      </c>
      <c r="Y143" s="7"/>
      <c r="Z143" s="25">
        <f t="shared" si="30"/>
        <v>-606</v>
      </c>
      <c r="AA143" s="17">
        <f t="shared" si="31"/>
        <v>33.894000000000048</v>
      </c>
      <c r="AB143" s="24">
        <f t="shared" si="25"/>
        <v>0.59156189667095893</v>
      </c>
      <c r="AC143" s="17">
        <f t="shared" si="26"/>
        <v>-0.13606742817414386</v>
      </c>
    </row>
    <row r="144" spans="1:29" s="17" customFormat="1" x14ac:dyDescent="0.25">
      <c r="A144" s="17">
        <v>59</v>
      </c>
      <c r="B144" s="17">
        <v>-616</v>
      </c>
      <c r="C144" s="17">
        <v>14317</v>
      </c>
      <c r="D144" s="17">
        <v>11638</v>
      </c>
      <c r="E144" s="17">
        <v>12121</v>
      </c>
      <c r="F144" s="17">
        <v>14779</v>
      </c>
      <c r="G144" s="24"/>
      <c r="H144" s="7"/>
      <c r="I144" s="25">
        <f t="shared" si="32"/>
        <v>2196</v>
      </c>
      <c r="J144" s="24">
        <f t="shared" si="32"/>
        <v>-3141</v>
      </c>
      <c r="K144" s="7"/>
      <c r="L144" s="25">
        <f t="shared" si="27"/>
        <v>2197.4239158401651</v>
      </c>
      <c r="M144" s="17">
        <f t="shared" si="18"/>
        <v>2.0275363198731871</v>
      </c>
      <c r="N144" s="17">
        <f t="shared" si="28"/>
        <v>-3141.5668765040768</v>
      </c>
      <c r="O144" s="24">
        <f t="shared" si="19"/>
        <v>0.32134897087438513</v>
      </c>
      <c r="P144" s="7"/>
      <c r="Q144" s="25">
        <f t="shared" si="20"/>
        <v>2238.0192934377701</v>
      </c>
      <c r="R144" s="24">
        <f t="shared" si="21"/>
        <v>-3143.6852789029831</v>
      </c>
      <c r="S144" s="7"/>
      <c r="T144" s="25">
        <f t="shared" si="22"/>
        <v>-0.57959087829481315</v>
      </c>
      <c r="U144" s="24">
        <f t="shared" si="23"/>
        <v>-0.81656332298050194</v>
      </c>
      <c r="V144" s="7"/>
      <c r="W144" s="25">
        <f t="shared" si="24"/>
        <v>-0.57490176417074468</v>
      </c>
      <c r="X144" s="24">
        <f t="shared" si="29"/>
        <v>28.271495190554788</v>
      </c>
      <c r="Y144" s="7"/>
      <c r="Z144" s="25">
        <f t="shared" si="30"/>
        <v>-616</v>
      </c>
      <c r="AA144" s="17">
        <f t="shared" si="31"/>
        <v>28.350000000000048</v>
      </c>
      <c r="AB144" s="24">
        <f t="shared" si="25"/>
        <v>0.49480084294039328</v>
      </c>
      <c r="AC144" s="17">
        <f t="shared" si="26"/>
        <v>-7.8504809445259838E-2</v>
      </c>
    </row>
    <row r="145" spans="1:29" s="17" customFormat="1" x14ac:dyDescent="0.25">
      <c r="A145" s="17">
        <v>60</v>
      </c>
      <c r="B145" s="17">
        <v>-630</v>
      </c>
      <c r="C145" s="17">
        <v>14154</v>
      </c>
      <c r="D145" s="17">
        <v>11532</v>
      </c>
      <c r="E145" s="17">
        <v>12278</v>
      </c>
      <c r="F145" s="17">
        <v>14876</v>
      </c>
      <c r="G145" s="24"/>
      <c r="H145" s="7"/>
      <c r="I145" s="25">
        <f t="shared" si="32"/>
        <v>1876</v>
      </c>
      <c r="J145" s="24">
        <f t="shared" si="32"/>
        <v>-3344</v>
      </c>
      <c r="K145" s="7"/>
      <c r="L145" s="25">
        <f t="shared" si="27"/>
        <v>1876.1787490461008</v>
      </c>
      <c r="M145" s="17">
        <f t="shared" si="18"/>
        <v>3.1951221481962874E-2</v>
      </c>
      <c r="N145" s="17">
        <f t="shared" si="28"/>
        <v>-3344.9766137257348</v>
      </c>
      <c r="O145" s="24">
        <f t="shared" si="19"/>
        <v>0.95377436929351123</v>
      </c>
      <c r="P145" s="7"/>
      <c r="Q145" s="25">
        <f t="shared" si="20"/>
        <v>1918.0192934377699</v>
      </c>
      <c r="R145" s="24">
        <f t="shared" si="21"/>
        <v>-3346.6852789029831</v>
      </c>
      <c r="S145" s="7"/>
      <c r="T145" s="25">
        <f t="shared" si="22"/>
        <v>-0.49671890234797239</v>
      </c>
      <c r="U145" s="24">
        <f t="shared" si="23"/>
        <v>-0.86929199645092192</v>
      </c>
      <c r="V145" s="7"/>
      <c r="W145" s="25">
        <f t="shared" si="24"/>
        <v>-0.49172500225781285</v>
      </c>
      <c r="X145" s="24">
        <f t="shared" si="29"/>
        <v>22.61918693131156</v>
      </c>
      <c r="Y145" s="7"/>
      <c r="Z145" s="25">
        <f t="shared" si="30"/>
        <v>-630</v>
      </c>
      <c r="AA145" s="17">
        <f t="shared" si="31"/>
        <v>22.680000000000049</v>
      </c>
      <c r="AB145" s="24">
        <f t="shared" si="25"/>
        <v>0.39584067435231479</v>
      </c>
      <c r="AC145" s="17">
        <f t="shared" si="26"/>
        <v>-6.0813068688489125E-2</v>
      </c>
    </row>
    <row r="146" spans="1:29" s="17" customFormat="1" x14ac:dyDescent="0.25">
      <c r="A146" s="17">
        <v>61</v>
      </c>
      <c r="B146" s="17">
        <v>-624</v>
      </c>
      <c r="C146" s="17">
        <v>13990</v>
      </c>
      <c r="D146" s="17">
        <v>11451</v>
      </c>
      <c r="E146" s="17">
        <v>12455</v>
      </c>
      <c r="F146" s="17">
        <v>14972</v>
      </c>
      <c r="G146" s="24"/>
      <c r="H146" s="7"/>
      <c r="I146" s="25">
        <f t="shared" si="32"/>
        <v>1535</v>
      </c>
      <c r="J146" s="24">
        <f t="shared" si="32"/>
        <v>-3521</v>
      </c>
      <c r="K146" s="7"/>
      <c r="L146" s="25">
        <f t="shared" si="27"/>
        <v>1539.4625150581519</v>
      </c>
      <c r="M146" s="17">
        <f t="shared" si="18"/>
        <v>19.914040644232401</v>
      </c>
      <c r="N146" s="17">
        <f t="shared" si="28"/>
        <v>-3514.1195974279367</v>
      </c>
      <c r="O146" s="24">
        <f t="shared" si="19"/>
        <v>47.33993955365532</v>
      </c>
      <c r="P146" s="7"/>
      <c r="Q146" s="25">
        <f t="shared" si="20"/>
        <v>1577.0192934377699</v>
      </c>
      <c r="R146" s="24">
        <f t="shared" si="21"/>
        <v>-3523.6852789029831</v>
      </c>
      <c r="S146" s="7"/>
      <c r="T146" s="25">
        <f t="shared" si="22"/>
        <v>-0.40840845297962036</v>
      </c>
      <c r="U146" s="24">
        <f t="shared" si="23"/>
        <v>-0.91526724376256907</v>
      </c>
      <c r="V146" s="7"/>
      <c r="W146" s="25">
        <f t="shared" si="24"/>
        <v>-0.40314853778948601</v>
      </c>
      <c r="X146" s="24">
        <f t="shared" si="29"/>
        <v>16.896109932900117</v>
      </c>
      <c r="Y146" s="7"/>
      <c r="Z146" s="25">
        <f t="shared" si="30"/>
        <v>-624</v>
      </c>
      <c r="AA146" s="17">
        <f t="shared" si="31"/>
        <v>17.06400000000005</v>
      </c>
      <c r="AB146" s="24">
        <f t="shared" si="25"/>
        <v>0.29782298356031323</v>
      </c>
      <c r="AC146" s="17">
        <f t="shared" si="26"/>
        <v>-0.16789006709993259</v>
      </c>
    </row>
    <row r="147" spans="1:29" s="17" customFormat="1" x14ac:dyDescent="0.25">
      <c r="A147" s="17">
        <v>62</v>
      </c>
      <c r="B147" s="17">
        <v>-632</v>
      </c>
      <c r="C147" s="17">
        <v>13816</v>
      </c>
      <c r="D147" s="17">
        <v>11388</v>
      </c>
      <c r="E147" s="17">
        <v>12634</v>
      </c>
      <c r="F147" s="17">
        <v>15040</v>
      </c>
      <c r="G147" s="24"/>
      <c r="H147" s="7"/>
      <c r="I147" s="25">
        <f t="shared" si="32"/>
        <v>1182</v>
      </c>
      <c r="J147" s="24">
        <f t="shared" si="32"/>
        <v>-3652</v>
      </c>
      <c r="K147" s="7"/>
      <c r="L147" s="25">
        <f t="shared" si="27"/>
        <v>1182.954069147394</v>
      </c>
      <c r="M147" s="17">
        <f t="shared" si="18"/>
        <v>0.91024793800904913</v>
      </c>
      <c r="N147" s="17">
        <f t="shared" si="28"/>
        <v>-3650.9652322662928</v>
      </c>
      <c r="O147" s="24">
        <f t="shared" si="19"/>
        <v>1.0707442627215611</v>
      </c>
      <c r="P147" s="7"/>
      <c r="Q147" s="25">
        <f t="shared" si="20"/>
        <v>1224.0192934377699</v>
      </c>
      <c r="R147" s="24">
        <f t="shared" si="21"/>
        <v>-3654.6852789029831</v>
      </c>
      <c r="S147" s="7"/>
      <c r="T147" s="25">
        <f t="shared" si="22"/>
        <v>-0.31699030451326177</v>
      </c>
      <c r="U147" s="24">
        <f t="shared" si="23"/>
        <v>-0.94929412171638694</v>
      </c>
      <c r="V147" s="7"/>
      <c r="W147" s="25">
        <f t="shared" si="24"/>
        <v>-0.31153307667891922</v>
      </c>
      <c r="X147" s="24">
        <f t="shared" si="29"/>
        <v>11.292477453002675</v>
      </c>
      <c r="Y147" s="7"/>
      <c r="Z147" s="25">
        <f t="shared" si="30"/>
        <v>-632</v>
      </c>
      <c r="AA147" s="17">
        <f t="shared" si="31"/>
        <v>11.376000000000051</v>
      </c>
      <c r="AB147" s="24">
        <f t="shared" si="25"/>
        <v>0.1985486557068758</v>
      </c>
      <c r="AC147" s="17">
        <f t="shared" si="26"/>
        <v>-8.3522546997375713E-2</v>
      </c>
    </row>
    <row r="148" spans="1:29" s="17" customFormat="1" x14ac:dyDescent="0.25">
      <c r="A148" s="17">
        <v>63</v>
      </c>
      <c r="B148" s="17">
        <v>-644</v>
      </c>
      <c r="C148" s="17">
        <v>13623</v>
      </c>
      <c r="D148" s="17">
        <v>11332</v>
      </c>
      <c r="E148" s="17">
        <v>12815</v>
      </c>
      <c r="F148" s="17">
        <v>15084</v>
      </c>
      <c r="G148" s="24"/>
      <c r="H148" s="7"/>
      <c r="I148" s="25">
        <f t="shared" si="32"/>
        <v>808</v>
      </c>
      <c r="J148" s="24">
        <f t="shared" si="32"/>
        <v>-3752</v>
      </c>
      <c r="K148" s="7"/>
      <c r="L148" s="25">
        <f t="shared" si="27"/>
        <v>807.27962965624897</v>
      </c>
      <c r="M148" s="17">
        <f t="shared" ref="M148:M149" si="33">(I148-L148)^2</f>
        <v>0.51893343215597498</v>
      </c>
      <c r="N148" s="17">
        <f t="shared" si="28"/>
        <v>-3753.3414103093132</v>
      </c>
      <c r="O148" s="24">
        <f t="shared" ref="O148:O149" si="34">(J148-N148)^2</f>
        <v>1.7993816179318223</v>
      </c>
      <c r="P148" s="7"/>
      <c r="Q148" s="25">
        <f t="shared" si="20"/>
        <v>850.01929343776987</v>
      </c>
      <c r="R148" s="24">
        <f t="shared" si="21"/>
        <v>-3754.6852789029831</v>
      </c>
      <c r="S148" s="7"/>
      <c r="T148" s="25">
        <f t="shared" si="22"/>
        <v>-0.22013368262539174</v>
      </c>
      <c r="U148" s="24">
        <f t="shared" si="23"/>
        <v>-0.97526883771166772</v>
      </c>
      <c r="V148" s="7"/>
      <c r="W148" s="25">
        <f t="shared" si="24"/>
        <v>-0.21452538626355119</v>
      </c>
      <c r="X148" s="24">
        <f t="shared" si="29"/>
        <v>5.5295443784639247</v>
      </c>
      <c r="Y148" s="7"/>
      <c r="Z148" s="25">
        <f t="shared" si="30"/>
        <v>-644</v>
      </c>
      <c r="AA148" s="17">
        <f t="shared" si="31"/>
        <v>5.5800000000000516</v>
      </c>
      <c r="AB148" s="24">
        <f t="shared" si="25"/>
        <v>9.7389372261284496E-2</v>
      </c>
      <c r="AC148" s="17">
        <f t="shared" si="26"/>
        <v>-5.0455621536126927E-2</v>
      </c>
    </row>
    <row r="149" spans="1:29" s="17" customFormat="1" x14ac:dyDescent="0.25">
      <c r="A149" s="17">
        <v>64</v>
      </c>
      <c r="B149" s="17">
        <v>-634</v>
      </c>
      <c r="C149" s="17">
        <v>13436</v>
      </c>
      <c r="D149" s="17">
        <v>11300</v>
      </c>
      <c r="E149" s="17">
        <v>13004</v>
      </c>
      <c r="F149" s="17">
        <v>15123</v>
      </c>
      <c r="G149" s="24"/>
      <c r="H149" s="7"/>
      <c r="I149" s="25">
        <f t="shared" si="32"/>
        <v>432</v>
      </c>
      <c r="J149" s="24">
        <f t="shared" si="32"/>
        <v>-3823</v>
      </c>
      <c r="K149" s="7"/>
      <c r="L149" s="25">
        <f t="shared" si="27"/>
        <v>428.92822681510853</v>
      </c>
      <c r="M149" s="17">
        <f t="shared" si="33"/>
        <v>9.4357904994182817</v>
      </c>
      <c r="N149" s="17">
        <f t="shared" si="28"/>
        <v>-3816.5664327345253</v>
      </c>
      <c r="O149" s="24">
        <f t="shared" si="34"/>
        <v>41.390787759387884</v>
      </c>
      <c r="P149" s="7"/>
      <c r="Q149" s="25">
        <f t="shared" ref="Q149" si="35">I149-$J$4</f>
        <v>474.01929343776993</v>
      </c>
      <c r="R149" s="24">
        <f t="shared" ref="R149" si="36">J149-$J$3</f>
        <v>-3825.6852789029831</v>
      </c>
      <c r="S149" s="7"/>
      <c r="T149" s="25">
        <f t="shared" ref="T149" si="37">Q149/$J$7</f>
        <v>-0.12275911088785398</v>
      </c>
      <c r="U149" s="24">
        <f t="shared" ref="U149" si="38">R149/$J$6</f>
        <v>-0.99371088606831715</v>
      </c>
      <c r="V149" s="7"/>
      <c r="W149" s="25">
        <f t="shared" ref="W149" si="39">(T149-U149*SIN(-$J$11*PI()/180))/(COS(-$J$11*PI()/180))</f>
        <v>-0.11704308227701136</v>
      </c>
      <c r="X149" s="24">
        <f>IF(MOD(ATAN2(U149,W149)*180/PI()-$J$9+360,360)&gt;5,MOD(ATAN2(U149,W149)*180/PI()-$J$9+360,360)-360,MOD(ATAN2(U149,W149)*180/PI()-$J$9+360,360))</f>
        <v>-0.15841587100356946</v>
      </c>
      <c r="Y149" s="7"/>
      <c r="Z149" s="25">
        <f t="shared" si="30"/>
        <v>-634</v>
      </c>
      <c r="AA149" s="17">
        <f t="shared" si="31"/>
        <v>-0.12599999999994793</v>
      </c>
      <c r="AB149" s="24">
        <f t="shared" ref="AB149" si="40">AA149*PI()/180</f>
        <v>-2.1991148575119463E-3</v>
      </c>
      <c r="AC149" s="17">
        <f t="shared" ref="AC149" si="41">X149-AA149</f>
        <v>-3.2415871003621533E-2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-9970</v>
      </c>
      <c r="G154" s="2"/>
      <c r="I154" s="1"/>
      <c r="J154" s="3"/>
    </row>
    <row r="155" spans="1:29" x14ac:dyDescent="0.25">
      <c r="A155" t="s">
        <v>77</v>
      </c>
      <c r="B155">
        <v>-9997</v>
      </c>
      <c r="G155" s="2"/>
      <c r="I155" s="44">
        <v>0</v>
      </c>
      <c r="J155" s="40">
        <f>B155</f>
        <v>-9997</v>
      </c>
    </row>
    <row r="156" spans="1:29" x14ac:dyDescent="0.25">
      <c r="A156" s="32" t="s">
        <v>78</v>
      </c>
      <c r="B156" s="32">
        <v>9989</v>
      </c>
      <c r="G156" s="2"/>
      <c r="I156" s="1"/>
      <c r="J156" s="3"/>
    </row>
    <row r="157" spans="1:29" x14ac:dyDescent="0.25">
      <c r="A157" t="s">
        <v>79</v>
      </c>
      <c r="B157">
        <v>9991</v>
      </c>
      <c r="G157" s="2"/>
      <c r="I157" s="44">
        <f>J155</f>
        <v>-9997</v>
      </c>
      <c r="J157" s="40">
        <f>I157+B157</f>
        <v>-6</v>
      </c>
    </row>
    <row r="158" spans="1:29" x14ac:dyDescent="0.25">
      <c r="A158" s="32" t="s">
        <v>80</v>
      </c>
      <c r="B158" s="32">
        <v>40002</v>
      </c>
      <c r="G158" s="2"/>
      <c r="I158" s="1"/>
      <c r="J158" s="3"/>
    </row>
    <row r="159" spans="1:29" x14ac:dyDescent="0.25">
      <c r="A159" t="s">
        <v>81</v>
      </c>
      <c r="B159">
        <v>40002</v>
      </c>
      <c r="G159" s="2"/>
      <c r="I159" s="44">
        <f>J157</f>
        <v>-6</v>
      </c>
      <c r="J159" s="40">
        <f>I159+B159</f>
        <v>39996</v>
      </c>
    </row>
    <row r="160" spans="1:29" x14ac:dyDescent="0.25">
      <c r="A160" s="32" t="s">
        <v>82</v>
      </c>
      <c r="B160" s="32">
        <v>10007</v>
      </c>
      <c r="G160" s="2"/>
      <c r="I160" s="1"/>
      <c r="J160" s="3"/>
    </row>
    <row r="161" spans="1:10" x14ac:dyDescent="0.25">
      <c r="A161" t="s">
        <v>83</v>
      </c>
      <c r="B161">
        <v>10007</v>
      </c>
      <c r="G161" s="2"/>
      <c r="I161" s="44">
        <f>J159</f>
        <v>39996</v>
      </c>
      <c r="J161" s="40">
        <f>I161+B161</f>
        <v>50003</v>
      </c>
    </row>
    <row r="162" spans="1:10" x14ac:dyDescent="0.25">
      <c r="A162" s="32" t="s">
        <v>84</v>
      </c>
      <c r="B162" s="32">
        <v>-9981</v>
      </c>
      <c r="G162" s="2"/>
      <c r="I162" s="1"/>
      <c r="J162" s="3"/>
    </row>
    <row r="163" spans="1:10" x14ac:dyDescent="0.25">
      <c r="A163" t="s">
        <v>85</v>
      </c>
      <c r="B163">
        <v>-10006</v>
      </c>
      <c r="G163" s="2"/>
      <c r="I163" s="44">
        <f>J161</f>
        <v>50003</v>
      </c>
      <c r="J163" s="40">
        <f>I163+B163</f>
        <v>39997</v>
      </c>
    </row>
    <row r="164" spans="1:10" x14ac:dyDescent="0.25">
      <c r="A164" s="32" t="s">
        <v>86</v>
      </c>
      <c r="B164" s="32">
        <v>-40011</v>
      </c>
      <c r="G164" s="2"/>
      <c r="I164" s="1"/>
      <c r="J164" s="3"/>
    </row>
    <row r="165" spans="1:10" ht="15.75" thickBot="1" x14ac:dyDescent="0.3">
      <c r="A165" t="s">
        <v>87</v>
      </c>
      <c r="B165">
        <v>-40011</v>
      </c>
      <c r="G165" s="2"/>
      <c r="I165" s="4">
        <f>J163</f>
        <v>39997</v>
      </c>
      <c r="J165" s="6">
        <f>I165+B165</f>
        <v>-14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4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1.9494025074194168</v>
      </c>
      <c r="L3" s="36" t="s">
        <v>1</v>
      </c>
      <c r="M3" s="11">
        <v>-3870.5155921303572</v>
      </c>
      <c r="N3" s="10" t="s">
        <v>2</v>
      </c>
      <c r="O3" s="36">
        <v>3858.5316393726353</v>
      </c>
      <c r="Q3" s="117" t="s">
        <v>3</v>
      </c>
      <c r="R3" s="117"/>
      <c r="T3" s="49" t="s">
        <v>53</v>
      </c>
      <c r="U3" s="50">
        <v>43690</v>
      </c>
    </row>
    <row r="4" spans="1:21" ht="15.75" thickBot="1" x14ac:dyDescent="0.3">
      <c r="A4" t="s">
        <v>64</v>
      </c>
      <c r="I4" s="34" t="s">
        <v>4</v>
      </c>
      <c r="J4" s="34">
        <f>(M6+M12)/2</f>
        <v>-42.596661739765523</v>
      </c>
      <c r="L4" s="9" t="s">
        <v>5</v>
      </c>
      <c r="M4" s="13">
        <v>359.85621236668823</v>
      </c>
      <c r="N4" s="12" t="s">
        <v>6</v>
      </c>
      <c r="O4" s="9">
        <v>359.77062577753537</v>
      </c>
      <c r="Q4" s="2" t="s">
        <v>7</v>
      </c>
      <c r="R4" s="2">
        <f>MAX(AC20:AC149)</f>
        <v>0.31359673919357078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-172.81012278700211</v>
      </c>
      <c r="N5" s="14" t="s">
        <v>9</v>
      </c>
      <c r="O5" s="9">
        <v>-173.12990892454508</v>
      </c>
      <c r="Q5" s="5" t="s">
        <v>10</v>
      </c>
      <c r="R5" s="5">
        <f>MIN(AC20:AC149)</f>
        <v>-0.26148916634204511</v>
      </c>
      <c r="T5" s="49" t="s">
        <v>55</v>
      </c>
      <c r="U5" s="51">
        <v>2</v>
      </c>
    </row>
    <row r="6" spans="1:21" ht="15.75" thickBot="1" x14ac:dyDescent="0.3">
      <c r="A6" t="s">
        <v>65</v>
      </c>
      <c r="I6" s="33" t="s">
        <v>11</v>
      </c>
      <c r="J6" s="33">
        <f>(O3+O9)/2</f>
        <v>3852.3273552341934</v>
      </c>
      <c r="L6" s="38" t="s">
        <v>12</v>
      </c>
      <c r="M6" s="13">
        <v>-42.297906500723975</v>
      </c>
      <c r="N6" s="14" t="s">
        <v>13</v>
      </c>
      <c r="O6" s="9">
        <v>2.0138548617253629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-3864.0589435688935</v>
      </c>
      <c r="L7" s="39" t="s">
        <v>15</v>
      </c>
      <c r="M7" s="16">
        <f>SUM(M20:M84)</f>
        <v>858.94137015364674</v>
      </c>
      <c r="N7" s="15" t="s">
        <v>15</v>
      </c>
      <c r="O7" s="37">
        <f>SUM(O20:O84)</f>
        <v>2283.8789702767417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-173.11336947529611</v>
      </c>
      <c r="L9" s="36" t="s">
        <v>18</v>
      </c>
      <c r="M9" s="11">
        <v>-3857.6022950074293</v>
      </c>
      <c r="N9" s="10" t="s">
        <v>19</v>
      </c>
      <c r="O9" s="36">
        <v>3846.1230710957511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-172.79134415910715</v>
      </c>
      <c r="L10" s="9" t="s">
        <v>21</v>
      </c>
      <c r="M10" s="13">
        <v>359.85398803075458</v>
      </c>
      <c r="N10" s="12" t="s">
        <v>22</v>
      </c>
      <c r="O10" s="9">
        <v>359.73461525329111</v>
      </c>
      <c r="T10" s="52"/>
    </row>
    <row r="11" spans="1:21" ht="15.75" thickBot="1" x14ac:dyDescent="0.3">
      <c r="I11" s="34" t="s">
        <v>23</v>
      </c>
      <c r="J11" s="34">
        <f>J9-J10</f>
        <v>-0.32202531618895591</v>
      </c>
      <c r="L11" s="38" t="s">
        <v>24</v>
      </c>
      <c r="M11" s="13">
        <v>-172.77256553121217</v>
      </c>
      <c r="N11" s="14" t="s">
        <v>25</v>
      </c>
      <c r="O11" s="9">
        <v>-173.09683002604714</v>
      </c>
    </row>
    <row r="12" spans="1:21" x14ac:dyDescent="0.25">
      <c r="I12" s="9"/>
      <c r="J12" s="9"/>
      <c r="L12" s="38" t="s">
        <v>26</v>
      </c>
      <c r="M12" s="13">
        <v>-42.895416978807063</v>
      </c>
      <c r="N12" s="14" t="s">
        <v>27</v>
      </c>
      <c r="O12" s="9">
        <v>1.8849501531134705</v>
      </c>
    </row>
    <row r="13" spans="1:21" ht="15.75" thickBot="1" x14ac:dyDescent="0.3">
      <c r="I13" s="9"/>
      <c r="J13" s="9"/>
      <c r="L13" s="39" t="s">
        <v>15</v>
      </c>
      <c r="M13" s="16">
        <f>SUM(M85:M149)</f>
        <v>1190.4851454599689</v>
      </c>
      <c r="N13" s="15" t="s">
        <v>15</v>
      </c>
      <c r="O13" s="37">
        <f>SUM(O85:O149)</f>
        <v>2189.4312451016567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13498</v>
      </c>
      <c r="D20" s="17">
        <v>11343</v>
      </c>
      <c r="E20" s="17">
        <v>13050</v>
      </c>
      <c r="F20" s="17">
        <v>15177</v>
      </c>
      <c r="G20" s="24"/>
      <c r="H20" s="7"/>
      <c r="I20" s="25">
        <f t="shared" ref="I20:J51" si="0">C20-E20</f>
        <v>448</v>
      </c>
      <c r="J20" s="24">
        <f t="shared" si="0"/>
        <v>-3834</v>
      </c>
      <c r="K20" s="7"/>
      <c r="L20" s="25">
        <f>$M$3*SIN(2*PI()/$M$4*(AA20+$M$5))+$M$6</f>
        <v>441.72410780326555</v>
      </c>
      <c r="M20" s="17">
        <f t="shared" ref="M20:M83" si="1">(I20-L20)^2</f>
        <v>39.386822865032315</v>
      </c>
      <c r="N20" s="17">
        <f>$O$3*COS(2*PI()/$O$4*(AA20+$O$5))+$O$6</f>
        <v>-3829.1932601800954</v>
      </c>
      <c r="O20" s="24">
        <f t="shared" ref="O20:O83" si="2">(J20-N20)^2</f>
        <v>23.104747696256297</v>
      </c>
      <c r="P20" s="7"/>
      <c r="Q20" s="25">
        <f>I20-$J$4</f>
        <v>490.59666173976552</v>
      </c>
      <c r="R20" s="24">
        <f>J20-$J$3</f>
        <v>-3835.9494025074196</v>
      </c>
      <c r="S20" s="7"/>
      <c r="T20" s="25">
        <f>Q20/$J$7</f>
        <v>-0.12696407298762483</v>
      </c>
      <c r="U20" s="24">
        <f>R20/$J$6</f>
        <v>-0.99574855633581583</v>
      </c>
      <c r="V20" s="7"/>
      <c r="W20" s="25">
        <f>(T20-U20*SIN(-$J$11*PI()/180))/(COS(-$J$11*PI()/180))</f>
        <v>-0.12136951219336604</v>
      </c>
      <c r="X20" s="24">
        <f>IF(MOD(ATAN2(U20,W20)*180/PI()-$J$9+360,360)&gt;5,MOD(ATAN2(U20,W20)*180/PI()-$J$9+360,360)-360,MOD(ATAN2(U20,W20)*180/PI()-$J$9+360,360))</f>
        <v>6.2741465553813214E-2</v>
      </c>
      <c r="Y20" s="7"/>
      <c r="Z20" s="25">
        <f>I159</f>
        <v>7</v>
      </c>
      <c r="AA20" s="17">
        <f>360/40000*Z20</f>
        <v>6.3E-2</v>
      </c>
      <c r="AB20" s="24">
        <f>AA20*PI()/180</f>
        <v>1.0995574287564276E-3</v>
      </c>
      <c r="AC20" s="17">
        <f>X20-AA20</f>
        <v>-2.5853444618678667E-4</v>
      </c>
      <c r="AD20" s="17">
        <f ca="1">INDIRECT("AC"&amp;AE20)-AC20</f>
        <v>1.1866427721444694E-2</v>
      </c>
      <c r="AE20" s="17">
        <v>149</v>
      </c>
    </row>
    <row r="21" spans="1:31" s="17" customFormat="1" x14ac:dyDescent="0.25">
      <c r="A21" s="17">
        <v>1</v>
      </c>
      <c r="B21" s="17">
        <v>640</v>
      </c>
      <c r="C21" s="17">
        <v>13683</v>
      </c>
      <c r="D21" s="17">
        <v>11376</v>
      </c>
      <c r="E21" s="17">
        <v>12856</v>
      </c>
      <c r="F21" s="17">
        <v>15143</v>
      </c>
      <c r="G21" s="24"/>
      <c r="H21" s="7"/>
      <c r="I21" s="25">
        <f t="shared" si="0"/>
        <v>827</v>
      </c>
      <c r="J21" s="24">
        <f t="shared" si="0"/>
        <v>-3767</v>
      </c>
      <c r="K21" s="7"/>
      <c r="L21" s="25">
        <f t="shared" ref="L21:L84" si="3">$M$3*SIN(2*PI()/$M$4*(AA21+$M$5))+$M$6</f>
        <v>824.83404374253973</v>
      </c>
      <c r="M21" s="17">
        <f t="shared" si="1"/>
        <v>4.6913665092312824</v>
      </c>
      <c r="N21" s="17">
        <f t="shared" ref="N21:N84" si="4">$O$3*COS(2*PI()/$O$4*(AA21+$O$5))+$O$6</f>
        <v>-3763.7911917466095</v>
      </c>
      <c r="O21" s="24">
        <f t="shared" si="2"/>
        <v>10.296450407027271</v>
      </c>
      <c r="P21" s="7"/>
      <c r="Q21" s="25">
        <f t="shared" ref="Q21:Q84" si="5">I21-$J$4</f>
        <v>869.59666173976552</v>
      </c>
      <c r="R21" s="24">
        <f t="shared" ref="R21:R84" si="6">J21-$J$3</f>
        <v>-3768.9494025074196</v>
      </c>
      <c r="S21" s="7"/>
      <c r="T21" s="25">
        <f t="shared" ref="T21:T84" si="7">Q21/$J$7</f>
        <v>-0.22504746289832606</v>
      </c>
      <c r="U21" s="24">
        <f t="shared" ref="U21:U84" si="8">R21/$J$6</f>
        <v>-0.97835647258442682</v>
      </c>
      <c r="V21" s="7"/>
      <c r="W21" s="25">
        <f t="shared" ref="W21:W84" si="9">(T21-U21*SIN(-$J$11*PI()/180))/(COS(-$J$11*PI()/180))</f>
        <v>-0.21955220283091942</v>
      </c>
      <c r="X21" s="24">
        <f t="shared" ref="X21:X83" si="10">MOD(ATAN2(U21,W21)*180/PI()-$J$9+360,360)</f>
        <v>5.7615301761859428</v>
      </c>
      <c r="Y21" s="7"/>
      <c r="Z21" s="25">
        <f t="shared" ref="Z21:Z84" si="11">B21</f>
        <v>640</v>
      </c>
      <c r="AA21" s="17">
        <f>360/40000*Z21+AA20</f>
        <v>5.8229999999999995</v>
      </c>
      <c r="AB21" s="24">
        <f t="shared" ref="AB21:AB84" si="12">AA21*PI()/180</f>
        <v>0.10163052234362979</v>
      </c>
      <c r="AC21" s="17">
        <f t="shared" ref="AC21:AC84" si="13">X21-AA21</f>
        <v>-6.1469823814056745E-2</v>
      </c>
      <c r="AD21" s="17">
        <f t="shared" ref="AD21:AD83" ca="1" si="14">INDIRECT("AC"&amp;AE21)-AC21</f>
        <v>1.6611756369258046E-2</v>
      </c>
      <c r="AE21" s="17">
        <v>148</v>
      </c>
    </row>
    <row r="22" spans="1:31" s="17" customFormat="1" x14ac:dyDescent="0.25">
      <c r="A22" s="17">
        <v>2</v>
      </c>
      <c r="B22" s="17">
        <v>634</v>
      </c>
      <c r="C22" s="17">
        <v>13874</v>
      </c>
      <c r="D22" s="17">
        <v>11436</v>
      </c>
      <c r="E22" s="17">
        <v>12679</v>
      </c>
      <c r="F22" s="17">
        <v>15099</v>
      </c>
      <c r="G22" s="24"/>
      <c r="H22" s="7"/>
      <c r="I22" s="25">
        <f t="shared" si="0"/>
        <v>1195</v>
      </c>
      <c r="J22" s="24">
        <f t="shared" si="0"/>
        <v>-3663</v>
      </c>
      <c r="K22" s="7"/>
      <c r="L22" s="25">
        <f t="shared" si="3"/>
        <v>1195.7236537907761</v>
      </c>
      <c r="M22" s="17">
        <f t="shared" si="1"/>
        <v>0.52367480890461604</v>
      </c>
      <c r="N22" s="17">
        <f>$O$3*COS(2*PI()/$O$4*(AA22+$O$5))+$O$6</f>
        <v>-3661.4576668704894</v>
      </c>
      <c r="O22" s="24">
        <f>(J22-N22)^2</f>
        <v>2.3787914823858154</v>
      </c>
      <c r="P22" s="7"/>
      <c r="Q22" s="25">
        <f t="shared" si="5"/>
        <v>1237.5966617397655</v>
      </c>
      <c r="R22" s="24">
        <f t="shared" si="6"/>
        <v>-3664.9494025074196</v>
      </c>
      <c r="S22" s="7"/>
      <c r="T22" s="25">
        <f t="shared" si="7"/>
        <v>-0.32028410534460061</v>
      </c>
      <c r="U22" s="24">
        <f t="shared" si="8"/>
        <v>-0.9513598052688379</v>
      </c>
      <c r="V22" s="7"/>
      <c r="W22" s="25">
        <f t="shared" si="9"/>
        <v>-0.31494208323011019</v>
      </c>
      <c r="X22" s="24">
        <f t="shared" si="10"/>
        <v>11.430192047076446</v>
      </c>
      <c r="Y22" s="7"/>
      <c r="Z22" s="25">
        <f t="shared" si="11"/>
        <v>634</v>
      </c>
      <c r="AA22" s="17">
        <f t="shared" ref="AA22:AA85" si="15">360/40000*Z22+AA21</f>
        <v>11.529</v>
      </c>
      <c r="AB22" s="24">
        <f t="shared" si="12"/>
        <v>0.20121900946242627</v>
      </c>
      <c r="AC22" s="17">
        <f t="shared" si="13"/>
        <v>-9.8807952923554154E-2</v>
      </c>
      <c r="AD22" s="17">
        <f t="shared" ca="1" si="14"/>
        <v>3.8550671822724425E-2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14047</v>
      </c>
      <c r="D23" s="17">
        <v>11495</v>
      </c>
      <c r="E23" s="17">
        <v>12492</v>
      </c>
      <c r="F23" s="17">
        <v>15021</v>
      </c>
      <c r="G23" s="24"/>
      <c r="H23" s="7"/>
      <c r="I23" s="25">
        <f t="shared" si="0"/>
        <v>1555</v>
      </c>
      <c r="J23" s="24">
        <f t="shared" si="0"/>
        <v>-3526</v>
      </c>
      <c r="K23" s="7"/>
      <c r="L23" s="25">
        <f t="shared" si="3"/>
        <v>1552.6727163524679</v>
      </c>
      <c r="M23" s="17">
        <f t="shared" si="1"/>
        <v>5.4162491760703757</v>
      </c>
      <c r="N23" s="17">
        <f t="shared" si="4"/>
        <v>-3523.5138814098714</v>
      </c>
      <c r="O23" s="24">
        <f t="shared" si="2"/>
        <v>6.1807856441831479</v>
      </c>
      <c r="P23" s="7"/>
      <c r="Q23" s="25">
        <f t="shared" si="5"/>
        <v>1597.5966617397655</v>
      </c>
      <c r="R23" s="24">
        <f t="shared" si="6"/>
        <v>-3527.9494025074196</v>
      </c>
      <c r="S23" s="7"/>
      <c r="T23" s="25">
        <f t="shared" si="7"/>
        <v>-0.41345038599856482</v>
      </c>
      <c r="U23" s="24">
        <f t="shared" si="8"/>
        <v>-0.91579688774734103</v>
      </c>
      <c r="V23" s="7"/>
      <c r="W23" s="25">
        <f t="shared" si="9"/>
        <v>-0.40830971541343059</v>
      </c>
      <c r="X23" s="24">
        <f t="shared" si="10"/>
        <v>17.143159376810331</v>
      </c>
      <c r="Y23" s="7"/>
      <c r="Z23" s="25">
        <f t="shared" si="11"/>
        <v>631</v>
      </c>
      <c r="AA23" s="17">
        <f t="shared" si="15"/>
        <v>17.207999999999998</v>
      </c>
      <c r="AB23" s="24">
        <f t="shared" si="12"/>
        <v>0.30033625768318423</v>
      </c>
      <c r="AC23" s="17">
        <f t="shared" si="13"/>
        <v>-6.4840623189667213E-2</v>
      </c>
      <c r="AD23" s="17">
        <f t="shared" ca="1" si="14"/>
        <v>-3.0345967727566148E-2</v>
      </c>
      <c r="AE23" s="17">
        <v>146</v>
      </c>
    </row>
    <row r="24" spans="1:31" s="17" customFormat="1" x14ac:dyDescent="0.25">
      <c r="A24" s="17">
        <v>4</v>
      </c>
      <c r="B24" s="17">
        <v>618</v>
      </c>
      <c r="C24" s="17">
        <v>14210</v>
      </c>
      <c r="D24" s="17">
        <v>11581</v>
      </c>
      <c r="E24" s="17">
        <v>12327</v>
      </c>
      <c r="F24" s="17">
        <v>14937</v>
      </c>
      <c r="G24" s="24"/>
      <c r="H24" s="7"/>
      <c r="I24" s="25">
        <f t="shared" si="0"/>
        <v>1883</v>
      </c>
      <c r="J24" s="24">
        <f t="shared" si="0"/>
        <v>-3356</v>
      </c>
      <c r="K24" s="7"/>
      <c r="L24" s="25">
        <f t="shared" si="3"/>
        <v>1887.102313233213</v>
      </c>
      <c r="M24" s="17">
        <f t="shared" si="1"/>
        <v>16.828973863394115</v>
      </c>
      <c r="N24" s="17">
        <f t="shared" si="4"/>
        <v>-3354.8134514901562</v>
      </c>
      <c r="O24" s="24">
        <f t="shared" si="2"/>
        <v>1.4078973662124481</v>
      </c>
      <c r="P24" s="7"/>
      <c r="Q24" s="25">
        <f t="shared" si="5"/>
        <v>1925.5966617397655</v>
      </c>
      <c r="R24" s="24">
        <f t="shared" si="6"/>
        <v>-3357.9494025074196</v>
      </c>
      <c r="S24" s="7"/>
      <c r="T24" s="25">
        <f t="shared" si="7"/>
        <v>-0.49833521948328774</v>
      </c>
      <c r="U24" s="24">
        <f t="shared" si="8"/>
        <v>-0.87166772001993598</v>
      </c>
      <c r="V24" s="7"/>
      <c r="W24" s="25">
        <f t="shared" si="9"/>
        <v>-0.49344391590192155</v>
      </c>
      <c r="X24" s="24">
        <f t="shared" si="10"/>
        <v>22.627212343094868</v>
      </c>
      <c r="Y24" s="7"/>
      <c r="Z24" s="25">
        <f t="shared" si="11"/>
        <v>618</v>
      </c>
      <c r="AA24" s="17">
        <f t="shared" si="15"/>
        <v>22.769999999999996</v>
      </c>
      <c r="AB24" s="24">
        <f t="shared" si="12"/>
        <v>0.39741147067910876</v>
      </c>
      <c r="AC24" s="17">
        <f t="shared" si="13"/>
        <v>-0.14278765690512785</v>
      </c>
      <c r="AD24" s="17">
        <f t="shared" ca="1" si="14"/>
        <v>6.5409766796779678E-2</v>
      </c>
      <c r="AE24" s="17">
        <v>145</v>
      </c>
    </row>
    <row r="25" spans="1:31" s="17" customFormat="1" x14ac:dyDescent="0.25">
      <c r="A25" s="17">
        <v>5</v>
      </c>
      <c r="B25" s="17">
        <v>610</v>
      </c>
      <c r="C25" s="17">
        <v>14372</v>
      </c>
      <c r="D25" s="17">
        <v>11687</v>
      </c>
      <c r="E25" s="17">
        <v>12179</v>
      </c>
      <c r="F25" s="17">
        <v>14841</v>
      </c>
      <c r="G25" s="24"/>
      <c r="H25" s="7"/>
      <c r="I25" s="25">
        <f t="shared" si="0"/>
        <v>2193</v>
      </c>
      <c r="J25" s="24">
        <f t="shared" si="0"/>
        <v>-3154</v>
      </c>
      <c r="K25" s="7"/>
      <c r="L25" s="25">
        <f t="shared" si="3"/>
        <v>2199.3849387106275</v>
      </c>
      <c r="M25" s="17">
        <f t="shared" si="1"/>
        <v>40.767442338469131</v>
      </c>
      <c r="N25" s="17">
        <f t="shared" si="4"/>
        <v>-3157.252211110329</v>
      </c>
      <c r="O25" s="24">
        <f t="shared" si="2"/>
        <v>10.576877106147203</v>
      </c>
      <c r="P25" s="7"/>
      <c r="Q25" s="25">
        <f t="shared" si="5"/>
        <v>2235.5966617397653</v>
      </c>
      <c r="R25" s="24">
        <f t="shared" si="6"/>
        <v>-3155.9494025074196</v>
      </c>
      <c r="S25" s="7"/>
      <c r="T25" s="25">
        <f t="shared" si="7"/>
        <v>-0.57856173893531238</v>
      </c>
      <c r="U25" s="24">
        <f t="shared" si="8"/>
        <v>-0.81923188542619607</v>
      </c>
      <c r="V25" s="7"/>
      <c r="W25" s="25">
        <f t="shared" si="9"/>
        <v>-0.57396641608021481</v>
      </c>
      <c r="X25" s="24">
        <f t="shared" si="10"/>
        <v>28.129044374617138</v>
      </c>
      <c r="Y25" s="7"/>
      <c r="Z25" s="25">
        <f t="shared" si="11"/>
        <v>610</v>
      </c>
      <c r="AA25" s="17">
        <f t="shared" si="15"/>
        <v>28.259999999999994</v>
      </c>
      <c r="AB25" s="24">
        <f t="shared" si="12"/>
        <v>0.49323004661359743</v>
      </c>
      <c r="AC25" s="17">
        <f t="shared" si="13"/>
        <v>-0.13095562538285677</v>
      </c>
      <c r="AD25" s="17">
        <f t="shared" ca="1" si="14"/>
        <v>2.5365243134523041E-2</v>
      </c>
      <c r="AE25" s="17">
        <v>144</v>
      </c>
    </row>
    <row r="26" spans="1:31" s="17" customFormat="1" x14ac:dyDescent="0.25">
      <c r="A26" s="17">
        <v>6</v>
      </c>
      <c r="B26" s="17">
        <v>619</v>
      </c>
      <c r="C26" s="17">
        <v>14512</v>
      </c>
      <c r="D26" s="17">
        <v>11795</v>
      </c>
      <c r="E26" s="17">
        <v>12022</v>
      </c>
      <c r="F26" s="17">
        <v>14721</v>
      </c>
      <c r="G26" s="24"/>
      <c r="H26" s="7"/>
      <c r="I26" s="25">
        <f t="shared" si="0"/>
        <v>2490</v>
      </c>
      <c r="J26" s="24">
        <f t="shared" si="0"/>
        <v>-2926</v>
      </c>
      <c r="K26" s="7"/>
      <c r="L26" s="25">
        <f t="shared" si="3"/>
        <v>2495.2215304308338</v>
      </c>
      <c r="M26" s="17">
        <f t="shared" si="1"/>
        <v>27.264380040123505</v>
      </c>
      <c r="N26" s="17">
        <f t="shared" si="4"/>
        <v>-2927.1202548084339</v>
      </c>
      <c r="O26" s="24">
        <f t="shared" si="2"/>
        <v>1.2549708358191753</v>
      </c>
      <c r="P26" s="7"/>
      <c r="Q26" s="25">
        <f t="shared" si="5"/>
        <v>2532.5966617397653</v>
      </c>
      <c r="R26" s="24">
        <f t="shared" si="6"/>
        <v>-2927.9494025074196</v>
      </c>
      <c r="S26" s="7"/>
      <c r="T26" s="25">
        <f t="shared" si="7"/>
        <v>-0.65542392047483289</v>
      </c>
      <c r="U26" s="24">
        <f t="shared" si="8"/>
        <v>-0.7600468840035588</v>
      </c>
      <c r="V26" s="7"/>
      <c r="W26" s="25">
        <f t="shared" si="9"/>
        <v>-0.65116245863786026</v>
      </c>
      <c r="X26" s="24">
        <f t="shared" si="10"/>
        <v>33.701350640701094</v>
      </c>
      <c r="Y26" s="7"/>
      <c r="Z26" s="25">
        <f t="shared" si="11"/>
        <v>619</v>
      </c>
      <c r="AA26" s="17">
        <f t="shared" si="15"/>
        <v>33.830999999999996</v>
      </c>
      <c r="AB26" s="24">
        <f t="shared" si="12"/>
        <v>0.59046233924220148</v>
      </c>
      <c r="AC26" s="17">
        <f t="shared" si="13"/>
        <v>-0.12964935929890231</v>
      </c>
      <c r="AD26" s="17">
        <f t="shared" ca="1" si="14"/>
        <v>8.0508694094440614E-2</v>
      </c>
      <c r="AE26" s="17">
        <v>143</v>
      </c>
    </row>
    <row r="27" spans="1:31" s="17" customFormat="1" x14ac:dyDescent="0.25">
      <c r="A27" s="17">
        <v>7</v>
      </c>
      <c r="B27" s="17">
        <v>629</v>
      </c>
      <c r="C27" s="17">
        <v>14657</v>
      </c>
      <c r="D27" s="17">
        <v>11928</v>
      </c>
      <c r="E27" s="17">
        <v>11886</v>
      </c>
      <c r="F27" s="17">
        <v>14588</v>
      </c>
      <c r="G27" s="24"/>
      <c r="H27" s="7"/>
      <c r="I27" s="25">
        <f t="shared" si="0"/>
        <v>2771</v>
      </c>
      <c r="J27" s="24">
        <f t="shared" si="0"/>
        <v>-2660</v>
      </c>
      <c r="K27" s="7"/>
      <c r="L27" s="25">
        <f t="shared" si="3"/>
        <v>2771.2481447586497</v>
      </c>
      <c r="M27" s="17">
        <f t="shared" si="1"/>
        <v>6.1575821245311406E-2</v>
      </c>
      <c r="N27" s="17">
        <f t="shared" si="4"/>
        <v>-2664.9027734039992</v>
      </c>
      <c r="O27" s="24">
        <f t="shared" si="2"/>
        <v>24.037187050961538</v>
      </c>
      <c r="P27" s="7"/>
      <c r="Q27" s="25">
        <f t="shared" si="5"/>
        <v>2813.5966617397653</v>
      </c>
      <c r="R27" s="24">
        <f t="shared" si="6"/>
        <v>-2661.9494025074196</v>
      </c>
      <c r="S27" s="7"/>
      <c r="T27" s="25">
        <f t="shared" si="7"/>
        <v>-0.7281453784297327</v>
      </c>
      <c r="U27" s="24">
        <f t="shared" si="8"/>
        <v>-0.69099771567714874</v>
      </c>
      <c r="V27" s="7"/>
      <c r="W27" s="25">
        <f t="shared" si="9"/>
        <v>-0.72427315337712106</v>
      </c>
      <c r="X27" s="24">
        <f t="shared" si="10"/>
        <v>39.460243057830894</v>
      </c>
      <c r="Y27" s="7"/>
      <c r="Z27" s="25">
        <f t="shared" si="11"/>
        <v>629</v>
      </c>
      <c r="AA27" s="17">
        <f t="shared" si="15"/>
        <v>39.491999999999997</v>
      </c>
      <c r="AB27" s="24">
        <f t="shared" si="12"/>
        <v>0.68926542819760062</v>
      </c>
      <c r="AC27" s="17">
        <f t="shared" si="13"/>
        <v>-3.1756942169103297E-2</v>
      </c>
      <c r="AD27" s="17">
        <f t="shared" ca="1" si="14"/>
        <v>-9.7152136582685955E-2</v>
      </c>
      <c r="AE27" s="17">
        <v>142</v>
      </c>
    </row>
    <row r="28" spans="1:31" s="17" customFormat="1" x14ac:dyDescent="0.25">
      <c r="A28" s="17">
        <v>8</v>
      </c>
      <c r="B28" s="17">
        <v>619</v>
      </c>
      <c r="C28" s="17">
        <v>14772</v>
      </c>
      <c r="D28" s="17">
        <v>12065</v>
      </c>
      <c r="E28" s="17">
        <v>11758</v>
      </c>
      <c r="F28" s="17">
        <v>14444</v>
      </c>
      <c r="G28" s="24"/>
      <c r="H28" s="7"/>
      <c r="I28" s="25">
        <f t="shared" si="0"/>
        <v>3014</v>
      </c>
      <c r="J28" s="24">
        <f t="shared" si="0"/>
        <v>-2379</v>
      </c>
      <c r="K28" s="7"/>
      <c r="L28" s="25">
        <f t="shared" si="3"/>
        <v>3016.0852946929331</v>
      </c>
      <c r="M28" s="17">
        <f t="shared" si="1"/>
        <v>4.3484539563748497</v>
      </c>
      <c r="N28" s="17">
        <f t="shared" si="4"/>
        <v>-2381.4111335229441</v>
      </c>
      <c r="O28" s="24">
        <f t="shared" si="2"/>
        <v>5.8135648654646124</v>
      </c>
      <c r="P28" s="7"/>
      <c r="Q28" s="25">
        <f t="shared" si="5"/>
        <v>3056.5966617397653</v>
      </c>
      <c r="R28" s="24">
        <f t="shared" si="6"/>
        <v>-2380.9494025074196</v>
      </c>
      <c r="S28" s="7"/>
      <c r="T28" s="25">
        <f t="shared" si="7"/>
        <v>-0.79103261787115864</v>
      </c>
      <c r="U28" s="24">
        <f t="shared" si="8"/>
        <v>-0.61805479725714407</v>
      </c>
      <c r="V28" s="7"/>
      <c r="W28" s="25">
        <f t="shared" si="9"/>
        <v>-0.78757135894611341</v>
      </c>
      <c r="X28" s="24">
        <f t="shared" si="10"/>
        <v>44.989951481850198</v>
      </c>
      <c r="Y28" s="7"/>
      <c r="Z28" s="25">
        <f t="shared" si="11"/>
        <v>619</v>
      </c>
      <c r="AA28" s="17">
        <f t="shared" si="15"/>
        <v>45.062999999999995</v>
      </c>
      <c r="AB28" s="24">
        <f t="shared" si="12"/>
        <v>0.78649772082620462</v>
      </c>
      <c r="AC28" s="17">
        <f t="shared" si="13"/>
        <v>-7.3048518149796848E-2</v>
      </c>
      <c r="AD28" s="17">
        <f t="shared" ca="1" si="14"/>
        <v>-4.7401512586731087E-4</v>
      </c>
      <c r="AE28" s="17">
        <v>141</v>
      </c>
    </row>
    <row r="29" spans="1:31" s="17" customFormat="1" x14ac:dyDescent="0.25">
      <c r="A29" s="17">
        <v>9</v>
      </c>
      <c r="B29" s="17">
        <v>635</v>
      </c>
      <c r="C29" s="17">
        <v>14885</v>
      </c>
      <c r="D29" s="17">
        <v>12228</v>
      </c>
      <c r="E29" s="17">
        <v>11652</v>
      </c>
      <c r="F29" s="17">
        <v>14292</v>
      </c>
      <c r="G29" s="24"/>
      <c r="H29" s="7"/>
      <c r="I29" s="25">
        <f t="shared" si="0"/>
        <v>3233</v>
      </c>
      <c r="J29" s="24">
        <f t="shared" si="0"/>
        <v>-2064</v>
      </c>
      <c r="K29" s="7"/>
      <c r="L29" s="25">
        <f t="shared" si="3"/>
        <v>3237.1867679406701</v>
      </c>
      <c r="M29" s="17">
        <f t="shared" si="1"/>
        <v>17.529025789022548</v>
      </c>
      <c r="N29" s="17">
        <f t="shared" si="4"/>
        <v>-2067.1914989645543</v>
      </c>
      <c r="O29" s="24">
        <f t="shared" si="2"/>
        <v>10.18566564075107</v>
      </c>
      <c r="P29" s="7"/>
      <c r="Q29" s="25">
        <f t="shared" si="5"/>
        <v>3275.5966617397653</v>
      </c>
      <c r="R29" s="24">
        <f t="shared" si="6"/>
        <v>-2065.9494025074196</v>
      </c>
      <c r="S29" s="7"/>
      <c r="T29" s="25">
        <f t="shared" si="7"/>
        <v>-0.84770877193565353</v>
      </c>
      <c r="U29" s="24">
        <f t="shared" si="8"/>
        <v>-0.53628604529165846</v>
      </c>
      <c r="V29" s="7"/>
      <c r="W29" s="25">
        <f t="shared" si="9"/>
        <v>-0.8447079862913569</v>
      </c>
      <c r="X29" s="24">
        <f t="shared" si="10"/>
        <v>50.702826663406938</v>
      </c>
      <c r="Y29" s="7"/>
      <c r="Z29" s="25">
        <f t="shared" si="11"/>
        <v>635</v>
      </c>
      <c r="AA29" s="17">
        <f t="shared" si="15"/>
        <v>50.777999999999992</v>
      </c>
      <c r="AB29" s="24">
        <f t="shared" si="12"/>
        <v>0.88624328757768056</v>
      </c>
      <c r="AC29" s="17">
        <f t="shared" si="13"/>
        <v>-7.5173336593053364E-2</v>
      </c>
      <c r="AD29" s="17">
        <f t="shared" ca="1" si="14"/>
        <v>3.5449811129666386E-3</v>
      </c>
      <c r="AE29" s="17">
        <v>140</v>
      </c>
    </row>
    <row r="30" spans="1:31" s="17" customFormat="1" x14ac:dyDescent="0.25">
      <c r="A30" s="17">
        <v>10</v>
      </c>
      <c r="B30" s="17">
        <v>636</v>
      </c>
      <c r="C30" s="17">
        <v>14982</v>
      </c>
      <c r="D30" s="17">
        <v>12391</v>
      </c>
      <c r="E30" s="17">
        <v>11562</v>
      </c>
      <c r="F30" s="17">
        <v>14125</v>
      </c>
      <c r="G30" s="24"/>
      <c r="H30" s="7"/>
      <c r="I30" s="25">
        <f t="shared" si="0"/>
        <v>3420</v>
      </c>
      <c r="J30" s="24">
        <f t="shared" si="0"/>
        <v>-1734</v>
      </c>
      <c r="K30" s="7"/>
      <c r="L30" s="25">
        <f t="shared" si="3"/>
        <v>3425.9311186503619</v>
      </c>
      <c r="M30" s="17">
        <f t="shared" si="1"/>
        <v>35.17816844467071</v>
      </c>
      <c r="N30" s="17">
        <f t="shared" si="4"/>
        <v>-1731.8340367909598</v>
      </c>
      <c r="O30" s="24">
        <f t="shared" si="2"/>
        <v>4.6913966229158435</v>
      </c>
      <c r="P30" s="7"/>
      <c r="Q30" s="25">
        <f t="shared" si="5"/>
        <v>3462.5966617397653</v>
      </c>
      <c r="R30" s="24">
        <f t="shared" si="6"/>
        <v>-1735.9494025074193</v>
      </c>
      <c r="S30" s="7"/>
      <c r="T30" s="25">
        <f t="shared" si="7"/>
        <v>-0.89610347883090713</v>
      </c>
      <c r="U30" s="24">
        <f t="shared" si="8"/>
        <v>-0.45062354323257825</v>
      </c>
      <c r="V30" s="7"/>
      <c r="W30" s="25">
        <f t="shared" si="9"/>
        <v>-0.8935849203360714</v>
      </c>
      <c r="X30" s="24">
        <f t="shared" si="10"/>
        <v>56.352139299435635</v>
      </c>
      <c r="Y30" s="7"/>
      <c r="Z30" s="25">
        <f t="shared" si="11"/>
        <v>636</v>
      </c>
      <c r="AA30" s="17">
        <f t="shared" si="15"/>
        <v>56.501999999999988</v>
      </c>
      <c r="AB30" s="24">
        <f t="shared" si="12"/>
        <v>0.98614593396183592</v>
      </c>
      <c r="AC30" s="17">
        <f t="shared" si="13"/>
        <v>-0.14986070056435352</v>
      </c>
      <c r="AD30" s="17">
        <f t="shared" ca="1" si="14"/>
        <v>0.14431616027397354</v>
      </c>
      <c r="AE30" s="17">
        <v>139</v>
      </c>
    </row>
    <row r="31" spans="1:31" s="17" customFormat="1" x14ac:dyDescent="0.25">
      <c r="A31" s="17">
        <v>11</v>
      </c>
      <c r="B31" s="17">
        <v>634</v>
      </c>
      <c r="C31" s="17">
        <v>15059</v>
      </c>
      <c r="D31" s="17">
        <v>12572</v>
      </c>
      <c r="E31" s="17">
        <v>11481</v>
      </c>
      <c r="F31" s="17">
        <v>13948</v>
      </c>
      <c r="G31" s="24"/>
      <c r="H31" s="7"/>
      <c r="I31" s="25">
        <f t="shared" si="0"/>
        <v>3578</v>
      </c>
      <c r="J31" s="24">
        <f t="shared" si="0"/>
        <v>-1376</v>
      </c>
      <c r="K31" s="7"/>
      <c r="L31" s="25">
        <f t="shared" si="3"/>
        <v>3579.6330963954911</v>
      </c>
      <c r="M31" s="17">
        <f t="shared" si="1"/>
        <v>2.6670038369659115</v>
      </c>
      <c r="N31" s="17">
        <f t="shared" si="4"/>
        <v>-1380.2967162891484</v>
      </c>
      <c r="O31" s="24">
        <f t="shared" si="2"/>
        <v>18.461770869433497</v>
      </c>
      <c r="P31" s="7"/>
      <c r="Q31" s="25">
        <f t="shared" si="5"/>
        <v>3620.5966617397653</v>
      </c>
      <c r="R31" s="24">
        <f t="shared" si="6"/>
        <v>-1377.9494025074193</v>
      </c>
      <c r="S31" s="7"/>
      <c r="T31" s="25">
        <f t="shared" si="7"/>
        <v>-0.93699312422903591</v>
      </c>
      <c r="U31" s="24">
        <f t="shared" si="8"/>
        <v>-0.35769270766545491</v>
      </c>
      <c r="V31" s="7"/>
      <c r="W31" s="25">
        <f t="shared" si="9"/>
        <v>-0.93499752573035433</v>
      </c>
      <c r="X31" s="24">
        <f t="shared" si="10"/>
        <v>62.178515118365112</v>
      </c>
      <c r="Y31" s="7"/>
      <c r="Z31" s="25">
        <f t="shared" si="11"/>
        <v>634</v>
      </c>
      <c r="AA31" s="17">
        <f t="shared" si="15"/>
        <v>62.207999999999984</v>
      </c>
      <c r="AB31" s="24">
        <f t="shared" si="12"/>
        <v>1.0857344210806323</v>
      </c>
      <c r="AC31" s="17">
        <f t="shared" si="13"/>
        <v>-2.948488163487184E-2</v>
      </c>
      <c r="AD31" s="17">
        <f t="shared" ca="1" si="14"/>
        <v>1.2142308267193869E-2</v>
      </c>
      <c r="AE31" s="17">
        <v>138</v>
      </c>
    </row>
    <row r="32" spans="1:31" s="17" customFormat="1" x14ac:dyDescent="0.25">
      <c r="A32" s="17">
        <v>12</v>
      </c>
      <c r="B32" s="17">
        <v>625</v>
      </c>
      <c r="C32" s="17">
        <v>15129</v>
      </c>
      <c r="D32" s="17">
        <v>12761</v>
      </c>
      <c r="E32" s="17">
        <v>11430</v>
      </c>
      <c r="F32" s="17">
        <v>13776</v>
      </c>
      <c r="G32" s="24"/>
      <c r="H32" s="7"/>
      <c r="I32" s="25">
        <f t="shared" si="0"/>
        <v>3699</v>
      </c>
      <c r="J32" s="24">
        <f t="shared" si="0"/>
        <v>-1015</v>
      </c>
      <c r="K32" s="7"/>
      <c r="L32" s="25">
        <f t="shared" si="3"/>
        <v>3695.9994637023315</v>
      </c>
      <c r="M32" s="17">
        <f t="shared" si="1"/>
        <v>9.00321807362638</v>
      </c>
      <c r="N32" s="17">
        <f t="shared" si="4"/>
        <v>-1020.30799124788</v>
      </c>
      <c r="O32" s="24">
        <f t="shared" si="2"/>
        <v>28.174771087570193</v>
      </c>
      <c r="P32" s="7"/>
      <c r="Q32" s="25">
        <f t="shared" si="5"/>
        <v>3741.5966617397653</v>
      </c>
      <c r="R32" s="24">
        <f t="shared" si="6"/>
        <v>-1016.9494025074194</v>
      </c>
      <c r="S32" s="7"/>
      <c r="T32" s="25">
        <f t="shared" si="7"/>
        <v>-0.96830734633772941</v>
      </c>
      <c r="U32" s="24">
        <f t="shared" si="8"/>
        <v>-0.26398312207961266</v>
      </c>
      <c r="V32" s="7"/>
      <c r="W32" s="25">
        <f t="shared" si="9"/>
        <v>-0.96683893352885886</v>
      </c>
      <c r="X32" s="24">
        <f t="shared" si="10"/>
        <v>67.841716921385171</v>
      </c>
      <c r="Y32" s="7"/>
      <c r="Z32" s="25">
        <f t="shared" si="11"/>
        <v>625</v>
      </c>
      <c r="AA32" s="17">
        <f t="shared" si="15"/>
        <v>67.832999999999984</v>
      </c>
      <c r="AB32" s="24">
        <f t="shared" si="12"/>
        <v>1.1839091915053133</v>
      </c>
      <c r="AC32" s="17">
        <f t="shared" si="13"/>
        <v>8.7169213851865379E-3</v>
      </c>
      <c r="AD32" s="17">
        <f t="shared" ca="1" si="14"/>
        <v>-3.7410822694042167E-2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15164</v>
      </c>
      <c r="D33" s="17">
        <v>12927</v>
      </c>
      <c r="E33" s="17">
        <v>11386</v>
      </c>
      <c r="F33" s="17">
        <v>13592</v>
      </c>
      <c r="G33" s="24"/>
      <c r="H33" s="7"/>
      <c r="I33" s="25">
        <f t="shared" si="0"/>
        <v>3778</v>
      </c>
      <c r="J33" s="24">
        <f t="shared" si="0"/>
        <v>-665</v>
      </c>
      <c r="K33" s="7"/>
      <c r="L33" s="25">
        <f t="shared" si="3"/>
        <v>3774.1288537552823</v>
      </c>
      <c r="M33" s="17">
        <f t="shared" si="1"/>
        <v>14.985773247991895</v>
      </c>
      <c r="N33" s="17">
        <f t="shared" si="4"/>
        <v>-663.60775514051886</v>
      </c>
      <c r="O33" s="24">
        <f t="shared" si="2"/>
        <v>1.9383457487516551</v>
      </c>
      <c r="P33" s="7"/>
      <c r="Q33" s="25">
        <f t="shared" si="5"/>
        <v>3820.5966617397653</v>
      </c>
      <c r="R33" s="24">
        <f t="shared" si="6"/>
        <v>-666.94940250741945</v>
      </c>
      <c r="S33" s="7"/>
      <c r="T33" s="25">
        <f t="shared" si="7"/>
        <v>-0.98875216903679375</v>
      </c>
      <c r="U33" s="24">
        <f t="shared" si="8"/>
        <v>-0.17312895322907307</v>
      </c>
      <c r="V33" s="7"/>
      <c r="W33" s="25">
        <f t="shared" si="9"/>
        <v>-0.98779472148014646</v>
      </c>
      <c r="X33" s="24">
        <f t="shared" si="10"/>
        <v>73.172217331686284</v>
      </c>
      <c r="Y33" s="7"/>
      <c r="Z33" s="25">
        <f t="shared" si="11"/>
        <v>603</v>
      </c>
      <c r="AA33" s="17">
        <f t="shared" si="15"/>
        <v>73.259999999999991</v>
      </c>
      <c r="AB33" s="24">
        <f t="shared" si="12"/>
        <v>1.2786282100110458</v>
      </c>
      <c r="AC33" s="17">
        <f t="shared" si="13"/>
        <v>-8.7782668313707291E-2</v>
      </c>
      <c r="AD33" s="17">
        <f t="shared" ca="1" si="14"/>
        <v>2.4787866034614581E-4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15187</v>
      </c>
      <c r="D34" s="17">
        <v>13121</v>
      </c>
      <c r="E34" s="17">
        <v>11367</v>
      </c>
      <c r="F34" s="17">
        <v>13415</v>
      </c>
      <c r="G34" s="24"/>
      <c r="H34" s="7"/>
      <c r="I34" s="25">
        <f t="shared" si="0"/>
        <v>3820</v>
      </c>
      <c r="J34" s="24">
        <f t="shared" si="0"/>
        <v>-294</v>
      </c>
      <c r="K34" s="7"/>
      <c r="L34" s="25">
        <f t="shared" si="3"/>
        <v>3818.5823271825952</v>
      </c>
      <c r="M34" s="17">
        <f t="shared" si="1"/>
        <v>2.0097962172083612</v>
      </c>
      <c r="N34" s="17">
        <f t="shared" si="4"/>
        <v>-293.07205470048325</v>
      </c>
      <c r="O34" s="24">
        <f t="shared" si="2"/>
        <v>0.86108247889523148</v>
      </c>
      <c r="P34" s="7"/>
      <c r="Q34" s="25">
        <f t="shared" si="5"/>
        <v>3862.5966617397653</v>
      </c>
      <c r="R34" s="24">
        <f t="shared" si="6"/>
        <v>-295.94940250741939</v>
      </c>
      <c r="S34" s="7"/>
      <c r="T34" s="25">
        <f t="shared" si="7"/>
        <v>-0.99962156844642291</v>
      </c>
      <c r="U34" s="24">
        <f t="shared" si="8"/>
        <v>-7.6823534247501102E-2</v>
      </c>
      <c r="V34" s="7"/>
      <c r="W34" s="25">
        <f t="shared" si="9"/>
        <v>-0.9992055734413553</v>
      </c>
      <c r="X34" s="24">
        <f t="shared" si="10"/>
        <v>78.716854959264765</v>
      </c>
      <c r="Y34" s="7"/>
      <c r="Z34" s="25">
        <f t="shared" si="11"/>
        <v>616</v>
      </c>
      <c r="AA34" s="17">
        <f t="shared" si="15"/>
        <v>78.803999999999988</v>
      </c>
      <c r="AB34" s="24">
        <f t="shared" si="12"/>
        <v>1.3753892637416112</v>
      </c>
      <c r="AC34" s="17">
        <f t="shared" si="13"/>
        <v>-8.7145040735222778E-2</v>
      </c>
      <c r="AD34" s="17">
        <f t="shared" ca="1" si="14"/>
        <v>5.0048395993599115E-2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15192</v>
      </c>
      <c r="D35" s="17">
        <v>13302</v>
      </c>
      <c r="E35" s="17">
        <v>11360</v>
      </c>
      <c r="F35" s="17">
        <v>13224</v>
      </c>
      <c r="G35" s="24"/>
      <c r="H35" s="7"/>
      <c r="I35" s="25">
        <f t="shared" si="0"/>
        <v>3832</v>
      </c>
      <c r="J35" s="24">
        <f t="shared" si="0"/>
        <v>78</v>
      </c>
      <c r="K35" s="7"/>
      <c r="L35" s="25">
        <f t="shared" si="3"/>
        <v>3826.8059426214659</v>
      </c>
      <c r="M35" s="17">
        <f t="shared" si="1"/>
        <v>26.978232051504794</v>
      </c>
      <c r="N35" s="17">
        <f t="shared" si="4"/>
        <v>83.259578853266362</v>
      </c>
      <c r="O35" s="24">
        <f t="shared" si="2"/>
        <v>27.663169713726699</v>
      </c>
      <c r="P35" s="7"/>
      <c r="Q35" s="25">
        <f t="shared" si="5"/>
        <v>3874.5966617397653</v>
      </c>
      <c r="R35" s="24">
        <f t="shared" si="6"/>
        <v>76.050597492580579</v>
      </c>
      <c r="S35" s="7"/>
      <c r="T35" s="25">
        <f t="shared" si="7"/>
        <v>-1.0027271111348883</v>
      </c>
      <c r="U35" s="24">
        <f t="shared" si="8"/>
        <v>1.9741468073643825E-2</v>
      </c>
      <c r="V35" s="7"/>
      <c r="W35" s="25">
        <f t="shared" si="9"/>
        <v>-1.0028539050319598</v>
      </c>
      <c r="X35" s="24">
        <f t="shared" si="10"/>
        <v>84.241107748572801</v>
      </c>
      <c r="Y35" s="7"/>
      <c r="Z35" s="25">
        <f t="shared" si="11"/>
        <v>621</v>
      </c>
      <c r="AA35" s="17">
        <f t="shared" si="15"/>
        <v>84.392999999999986</v>
      </c>
      <c r="AB35" s="24">
        <f t="shared" si="12"/>
        <v>1.4729357156355742</v>
      </c>
      <c r="AC35" s="17">
        <f t="shared" si="13"/>
        <v>-0.15189225142718499</v>
      </c>
      <c r="AD35" s="17">
        <f t="shared" ca="1" si="14"/>
        <v>5.8295835310985922E-2</v>
      </c>
      <c r="AE35" s="17">
        <v>134</v>
      </c>
    </row>
    <row r="36" spans="1:31" s="17" customFormat="1" x14ac:dyDescent="0.25">
      <c r="A36" s="17">
        <v>16</v>
      </c>
      <c r="B36" s="17">
        <v>637</v>
      </c>
      <c r="C36" s="17">
        <v>15164</v>
      </c>
      <c r="D36" s="17">
        <v>13489</v>
      </c>
      <c r="E36" s="17">
        <v>11367</v>
      </c>
      <c r="F36" s="17">
        <v>13025</v>
      </c>
      <c r="G36" s="24"/>
      <c r="H36" s="7"/>
      <c r="I36" s="25">
        <f t="shared" si="0"/>
        <v>3797</v>
      </c>
      <c r="J36" s="24">
        <f t="shared" si="0"/>
        <v>464</v>
      </c>
      <c r="K36" s="7"/>
      <c r="L36" s="25">
        <f t="shared" si="3"/>
        <v>3796.9921294582241</v>
      </c>
      <c r="M36" s="17">
        <f t="shared" si="1"/>
        <v>6.194542784620404E-5</v>
      </c>
      <c r="N36" s="17">
        <f t="shared" si="4"/>
        <v>468.45179582871401</v>
      </c>
      <c r="O36" s="24">
        <f t="shared" si="2"/>
        <v>19.818486100555475</v>
      </c>
      <c r="P36" s="7"/>
      <c r="Q36" s="25">
        <f t="shared" si="5"/>
        <v>3839.5966617397653</v>
      </c>
      <c r="R36" s="24">
        <f t="shared" si="6"/>
        <v>462.05059749258061</v>
      </c>
      <c r="S36" s="7"/>
      <c r="T36" s="25">
        <f t="shared" si="7"/>
        <v>-0.9936692782935308</v>
      </c>
      <c r="U36" s="24">
        <f t="shared" si="8"/>
        <v>0.11994063714881034</v>
      </c>
      <c r="V36" s="7"/>
      <c r="W36" s="25">
        <f t="shared" si="9"/>
        <v>-0.9943590946695916</v>
      </c>
      <c r="X36" s="24">
        <f t="shared" si="10"/>
        <v>89.991218668621741</v>
      </c>
      <c r="Y36" s="7"/>
      <c r="Z36" s="25">
        <f t="shared" si="11"/>
        <v>637</v>
      </c>
      <c r="AA36" s="17">
        <f t="shared" si="15"/>
        <v>90.125999999999991</v>
      </c>
      <c r="AB36" s="24">
        <f t="shared" si="12"/>
        <v>1.5729954416524092</v>
      </c>
      <c r="AC36" s="17">
        <f t="shared" si="13"/>
        <v>-0.13478133137824955</v>
      </c>
      <c r="AD36" s="17">
        <f t="shared" ca="1" si="14"/>
        <v>-1.1668544761107569E-3</v>
      </c>
      <c r="AE36" s="17">
        <v>133</v>
      </c>
    </row>
    <row r="37" spans="1:31" s="17" customFormat="1" x14ac:dyDescent="0.25">
      <c r="A37" s="17">
        <v>17</v>
      </c>
      <c r="B37" s="17">
        <v>620</v>
      </c>
      <c r="C37" s="17">
        <v>15136</v>
      </c>
      <c r="D37" s="17">
        <v>13674</v>
      </c>
      <c r="E37" s="17">
        <v>11402</v>
      </c>
      <c r="F37" s="17">
        <v>12843</v>
      </c>
      <c r="G37" s="24"/>
      <c r="H37" s="7"/>
      <c r="I37" s="25">
        <f t="shared" si="0"/>
        <v>3734</v>
      </c>
      <c r="J37" s="24">
        <f t="shared" si="0"/>
        <v>831</v>
      </c>
      <c r="K37" s="7"/>
      <c r="L37" s="25">
        <f t="shared" si="3"/>
        <v>3731.0566007010866</v>
      </c>
      <c r="M37" s="17">
        <f t="shared" si="1"/>
        <v>8.6635994328438439</v>
      </c>
      <c r="N37" s="17">
        <f t="shared" si="4"/>
        <v>838.91022972337919</v>
      </c>
      <c r="O37" s="24">
        <f t="shared" si="2"/>
        <v>62.571734276631595</v>
      </c>
      <c r="P37" s="7"/>
      <c r="Q37" s="25">
        <f t="shared" si="5"/>
        <v>3776.5966617397653</v>
      </c>
      <c r="R37" s="24">
        <f t="shared" si="6"/>
        <v>829.05059749258055</v>
      </c>
      <c r="S37" s="7"/>
      <c r="T37" s="25">
        <f t="shared" si="7"/>
        <v>-0.97736517917908705</v>
      </c>
      <c r="U37" s="24">
        <f t="shared" si="8"/>
        <v>0.21520772277209041</v>
      </c>
      <c r="V37" s="7"/>
      <c r="W37" s="25">
        <f t="shared" si="9"/>
        <v>-0.97859018299797706</v>
      </c>
      <c r="X37" s="24">
        <f t="shared" si="10"/>
        <v>95.516201960305295</v>
      </c>
      <c r="Y37" s="7"/>
      <c r="Z37" s="25">
        <f t="shared" si="11"/>
        <v>620</v>
      </c>
      <c r="AA37" s="17">
        <f t="shared" si="15"/>
        <v>95.705999999999989</v>
      </c>
      <c r="AB37" s="24">
        <f t="shared" si="12"/>
        <v>1.6703848139136928</v>
      </c>
      <c r="AC37" s="17">
        <f t="shared" si="13"/>
        <v>-0.18979803969469344</v>
      </c>
      <c r="AD37" s="17">
        <f t="shared" ca="1" si="14"/>
        <v>1.9345348679138397E-2</v>
      </c>
      <c r="AE37" s="17">
        <v>132</v>
      </c>
    </row>
    <row r="38" spans="1:31" s="17" customFormat="1" x14ac:dyDescent="0.25">
      <c r="A38" s="17">
        <v>18</v>
      </c>
      <c r="B38" s="17">
        <v>637</v>
      </c>
      <c r="C38" s="17">
        <v>15081</v>
      </c>
      <c r="D38" s="17">
        <v>13860</v>
      </c>
      <c r="E38" s="17">
        <v>11450</v>
      </c>
      <c r="F38" s="17">
        <v>12656</v>
      </c>
      <c r="G38" s="24"/>
      <c r="H38" s="7"/>
      <c r="I38" s="25">
        <f t="shared" si="0"/>
        <v>3631</v>
      </c>
      <c r="J38" s="24">
        <f t="shared" si="0"/>
        <v>1204</v>
      </c>
      <c r="K38" s="7"/>
      <c r="L38" s="25">
        <f t="shared" si="3"/>
        <v>3626.0467565643112</v>
      </c>
      <c r="M38" s="17">
        <f t="shared" si="1"/>
        <v>24.534620533194374</v>
      </c>
      <c r="N38" s="17">
        <f t="shared" si="4"/>
        <v>1211.22227580771</v>
      </c>
      <c r="O38" s="24">
        <f t="shared" si="2"/>
        <v>52.161267842633826</v>
      </c>
      <c r="P38" s="7"/>
      <c r="Q38" s="25">
        <f t="shared" si="5"/>
        <v>3673.5966617397653</v>
      </c>
      <c r="R38" s="24">
        <f t="shared" si="6"/>
        <v>1202.0505974925807</v>
      </c>
      <c r="S38" s="7"/>
      <c r="T38" s="25">
        <f t="shared" si="7"/>
        <v>-0.95070927110309167</v>
      </c>
      <c r="U38" s="24">
        <f t="shared" si="8"/>
        <v>0.31203230843280833</v>
      </c>
      <c r="V38" s="7"/>
      <c r="W38" s="25">
        <f t="shared" si="9"/>
        <v>-0.95247805272999764</v>
      </c>
      <c r="X38" s="24">
        <f t="shared" si="10"/>
        <v>101.25219239869523</v>
      </c>
      <c r="Y38" s="7"/>
      <c r="Z38" s="25">
        <f t="shared" si="11"/>
        <v>637</v>
      </c>
      <c r="AA38" s="17">
        <f t="shared" si="15"/>
        <v>101.43899999999999</v>
      </c>
      <c r="AB38" s="24">
        <f t="shared" si="12"/>
        <v>1.770444539930528</v>
      </c>
      <c r="AC38" s="17">
        <f t="shared" si="13"/>
        <v>-0.18680760130476415</v>
      </c>
      <c r="AD38" s="17">
        <f t="shared" ca="1" si="14"/>
        <v>4.8529271054775336E-2</v>
      </c>
      <c r="AE38" s="17">
        <v>131</v>
      </c>
    </row>
    <row r="39" spans="1:31" s="17" customFormat="1" x14ac:dyDescent="0.25">
      <c r="A39" s="17">
        <v>19</v>
      </c>
      <c r="B39" s="17">
        <v>632</v>
      </c>
      <c r="C39" s="17">
        <v>15015</v>
      </c>
      <c r="D39" s="17">
        <v>14041</v>
      </c>
      <c r="E39" s="17">
        <v>11523</v>
      </c>
      <c r="F39" s="17">
        <v>12481</v>
      </c>
      <c r="G39" s="24"/>
      <c r="H39" s="7"/>
      <c r="I39" s="25">
        <f t="shared" si="0"/>
        <v>3492</v>
      </c>
      <c r="J39" s="24">
        <f t="shared" si="0"/>
        <v>1560</v>
      </c>
      <c r="K39" s="7"/>
      <c r="L39" s="25">
        <f t="shared" si="3"/>
        <v>3485.5630551737727</v>
      </c>
      <c r="M39" s="17">
        <f t="shared" si="1"/>
        <v>41.434258695894641</v>
      </c>
      <c r="N39" s="17">
        <f t="shared" si="4"/>
        <v>1568.6517370496474</v>
      </c>
      <c r="O39" s="24">
        <f t="shared" si="2"/>
        <v>74.852553976241651</v>
      </c>
      <c r="P39" s="7"/>
      <c r="Q39" s="25">
        <f t="shared" si="5"/>
        <v>3534.5966617397653</v>
      </c>
      <c r="R39" s="24">
        <f t="shared" si="6"/>
        <v>1558.0505974925807</v>
      </c>
      <c r="S39" s="7"/>
      <c r="T39" s="25">
        <f t="shared" si="7"/>
        <v>-0.91473673496169994</v>
      </c>
      <c r="U39" s="24">
        <f t="shared" si="8"/>
        <v>0.40444397732078574</v>
      </c>
      <c r="V39" s="7"/>
      <c r="W39" s="25">
        <f t="shared" si="9"/>
        <v>-0.91702434461597448</v>
      </c>
      <c r="X39" s="24">
        <f t="shared" si="10"/>
        <v>106.91274442461952</v>
      </c>
      <c r="Y39" s="7"/>
      <c r="Z39" s="25">
        <f t="shared" si="11"/>
        <v>632</v>
      </c>
      <c r="AA39" s="17">
        <f t="shared" si="15"/>
        <v>107.127</v>
      </c>
      <c r="AB39" s="24">
        <f t="shared" si="12"/>
        <v>1.8697188677839653</v>
      </c>
      <c r="AC39" s="17">
        <f t="shared" si="13"/>
        <v>-0.21425557538047713</v>
      </c>
      <c r="AD39" s="17">
        <f t="shared" ca="1" si="14"/>
        <v>-4.7233590961567984E-2</v>
      </c>
      <c r="AE39" s="17">
        <v>130</v>
      </c>
    </row>
    <row r="40" spans="1:31" s="17" customFormat="1" x14ac:dyDescent="0.25">
      <c r="A40" s="17">
        <v>20</v>
      </c>
      <c r="B40" s="17">
        <v>621</v>
      </c>
      <c r="C40" s="17">
        <v>14928</v>
      </c>
      <c r="D40" s="17">
        <v>14210</v>
      </c>
      <c r="E40" s="17">
        <v>11613</v>
      </c>
      <c r="F40" s="17">
        <v>12313</v>
      </c>
      <c r="G40" s="24"/>
      <c r="H40" s="7"/>
      <c r="I40" s="25">
        <f t="shared" si="0"/>
        <v>3315</v>
      </c>
      <c r="J40" s="24">
        <f t="shared" si="0"/>
        <v>1897</v>
      </c>
      <c r="K40" s="7"/>
      <c r="L40" s="25">
        <f t="shared" si="3"/>
        <v>3313.6499810669593</v>
      </c>
      <c r="M40" s="17">
        <f t="shared" si="1"/>
        <v>1.822551119568353</v>
      </c>
      <c r="N40" s="17">
        <f t="shared" si="4"/>
        <v>1904.83354236419</v>
      </c>
      <c r="O40" s="24">
        <f t="shared" si="2"/>
        <v>61.364385971558711</v>
      </c>
      <c r="P40" s="7"/>
      <c r="Q40" s="25">
        <f t="shared" si="5"/>
        <v>3357.5966617397653</v>
      </c>
      <c r="R40" s="24">
        <f t="shared" si="6"/>
        <v>1895.0505974925807</v>
      </c>
      <c r="S40" s="7"/>
      <c r="T40" s="25">
        <f t="shared" si="7"/>
        <v>-0.86892998030683422</v>
      </c>
      <c r="U40" s="24">
        <f t="shared" si="8"/>
        <v>0.49192356275687671</v>
      </c>
      <c r="V40" s="7"/>
      <c r="W40" s="25">
        <f t="shared" si="9"/>
        <v>-0.8717085420764723</v>
      </c>
      <c r="X40" s="24">
        <f t="shared" si="10"/>
        <v>112.55032556935998</v>
      </c>
      <c r="Y40" s="7"/>
      <c r="Z40" s="25">
        <f t="shared" si="11"/>
        <v>621</v>
      </c>
      <c r="AA40" s="17">
        <f t="shared" si="15"/>
        <v>112.71599999999999</v>
      </c>
      <c r="AB40" s="24">
        <f t="shared" si="12"/>
        <v>1.9672653196779284</v>
      </c>
      <c r="AC40" s="17">
        <f t="shared" si="13"/>
        <v>-0.16567443064000997</v>
      </c>
      <c r="AD40" s="17">
        <f t="shared" ca="1" si="14"/>
        <v>5.2096223726238122E-2</v>
      </c>
      <c r="AE40" s="17">
        <v>129</v>
      </c>
    </row>
    <row r="41" spans="1:31" s="17" customFormat="1" x14ac:dyDescent="0.25">
      <c r="A41" s="17">
        <v>21</v>
      </c>
      <c r="B41" s="17">
        <v>608</v>
      </c>
      <c r="C41" s="17">
        <v>14827</v>
      </c>
      <c r="D41" s="17">
        <v>14372</v>
      </c>
      <c r="E41" s="17">
        <v>11712</v>
      </c>
      <c r="F41" s="17">
        <v>12155</v>
      </c>
      <c r="G41" s="24"/>
      <c r="H41" s="7"/>
      <c r="I41" s="25">
        <f t="shared" si="0"/>
        <v>3115</v>
      </c>
      <c r="J41" s="24">
        <f t="shared" si="0"/>
        <v>2217</v>
      </c>
      <c r="K41" s="7"/>
      <c r="L41" s="25">
        <f t="shared" si="3"/>
        <v>3114.3858005301108</v>
      </c>
      <c r="M41" s="17">
        <f t="shared" si="1"/>
        <v>0.37724098881214013</v>
      </c>
      <c r="N41" s="17">
        <f t="shared" si="4"/>
        <v>2216.4487457923901</v>
      </c>
      <c r="O41" s="24">
        <f t="shared" si="2"/>
        <v>0.30388120140758845</v>
      </c>
      <c r="P41" s="7"/>
      <c r="Q41" s="25">
        <f t="shared" si="5"/>
        <v>3157.5966617397653</v>
      </c>
      <c r="R41" s="24">
        <f t="shared" si="6"/>
        <v>2215.0505974925804</v>
      </c>
      <c r="S41" s="7"/>
      <c r="T41" s="25">
        <f t="shared" si="7"/>
        <v>-0.81717093549907638</v>
      </c>
      <c r="U41" s="24">
        <f t="shared" si="8"/>
        <v>0.57499023142022709</v>
      </c>
      <c r="V41" s="7"/>
      <c r="W41" s="25">
        <f t="shared" si="9"/>
        <v>-0.82041555274202926</v>
      </c>
      <c r="X41" s="24">
        <f t="shared" si="10"/>
        <v>118.13815539338151</v>
      </c>
      <c r="Y41" s="7"/>
      <c r="Z41" s="25">
        <f t="shared" si="11"/>
        <v>608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-4.9844606618478338E-2</v>
      </c>
      <c r="AD41" s="17">
        <f t="shared" ca="1" si="14"/>
        <v>-4.8141350220390677E-2</v>
      </c>
      <c r="AE41" s="17">
        <v>128</v>
      </c>
    </row>
    <row r="42" spans="1:31" s="17" customFormat="1" x14ac:dyDescent="0.25">
      <c r="A42" s="17">
        <v>22</v>
      </c>
      <c r="B42" s="17">
        <v>616</v>
      </c>
      <c r="C42" s="17">
        <v>14720</v>
      </c>
      <c r="D42" s="17">
        <v>14517</v>
      </c>
      <c r="E42" s="17">
        <v>11828</v>
      </c>
      <c r="F42" s="17">
        <v>12010</v>
      </c>
      <c r="G42" s="24"/>
      <c r="H42" s="7"/>
      <c r="I42" s="25">
        <f t="shared" si="0"/>
        <v>2892</v>
      </c>
      <c r="J42" s="24">
        <f t="shared" si="0"/>
        <v>2507</v>
      </c>
      <c r="K42" s="7"/>
      <c r="L42" s="25">
        <f t="shared" si="3"/>
        <v>2883.1444562180332</v>
      </c>
      <c r="M42" s="17">
        <f t="shared" si="1"/>
        <v>78.420655674331641</v>
      </c>
      <c r="N42" s="17">
        <f t="shared" si="4"/>
        <v>2511.5429900494187</v>
      </c>
      <c r="O42" s="24">
        <f t="shared" si="2"/>
        <v>20.63875858911711</v>
      </c>
      <c r="P42" s="7"/>
      <c r="Q42" s="25">
        <f t="shared" si="5"/>
        <v>2934.5966617397653</v>
      </c>
      <c r="R42" s="24">
        <f t="shared" si="6"/>
        <v>2505.0505974925804</v>
      </c>
      <c r="S42" s="7"/>
      <c r="T42" s="25">
        <f t="shared" si="7"/>
        <v>-0.75945960053842632</v>
      </c>
      <c r="U42" s="24">
        <f t="shared" si="8"/>
        <v>0.65026939989638854</v>
      </c>
      <c r="V42" s="7"/>
      <c r="W42" s="25">
        <f t="shared" si="9"/>
        <v>-0.76312640989741787</v>
      </c>
      <c r="X42" s="24">
        <f t="shared" si="10"/>
        <v>123.54809458932488</v>
      </c>
      <c r="Y42" s="7"/>
      <c r="Z42" s="25">
        <f t="shared" si="11"/>
        <v>616</v>
      </c>
      <c r="AA42" s="17">
        <f t="shared" si="15"/>
        <v>123.73199999999999</v>
      </c>
      <c r="AB42" s="24">
        <f t="shared" si="12"/>
        <v>2.1595307900776235</v>
      </c>
      <c r="AC42" s="17">
        <f t="shared" si="13"/>
        <v>-0.18390541067510924</v>
      </c>
      <c r="AD42" s="17">
        <f t="shared" ca="1" si="14"/>
        <v>3.4711668390045247E-2</v>
      </c>
      <c r="AE42" s="17">
        <v>127</v>
      </c>
    </row>
    <row r="43" spans="1:31" s="17" customFormat="1" x14ac:dyDescent="0.25">
      <c r="A43" s="17">
        <v>23</v>
      </c>
      <c r="B43" s="17">
        <v>618</v>
      </c>
      <c r="C43" s="17">
        <v>14583</v>
      </c>
      <c r="D43" s="17">
        <v>14651</v>
      </c>
      <c r="E43" s="17">
        <v>11956</v>
      </c>
      <c r="F43" s="17">
        <v>11869</v>
      </c>
      <c r="G43" s="24"/>
      <c r="H43" s="7"/>
      <c r="I43" s="25">
        <f t="shared" si="0"/>
        <v>2627</v>
      </c>
      <c r="J43" s="24">
        <f t="shared" si="0"/>
        <v>2782</v>
      </c>
      <c r="K43" s="7"/>
      <c r="L43" s="25">
        <f t="shared" si="3"/>
        <v>2623.6308174325482</v>
      </c>
      <c r="M43" s="17">
        <f t="shared" si="1"/>
        <v>11.351391172821399</v>
      </c>
      <c r="N43" s="17">
        <f t="shared" si="4"/>
        <v>2783.9703246716135</v>
      </c>
      <c r="O43" s="24">
        <f t="shared" si="2"/>
        <v>3.8821793115689469</v>
      </c>
      <c r="P43" s="7"/>
      <c r="Q43" s="25">
        <f t="shared" si="5"/>
        <v>2669.5966617397653</v>
      </c>
      <c r="R43" s="24">
        <f t="shared" si="6"/>
        <v>2780.0505974925804</v>
      </c>
      <c r="S43" s="7"/>
      <c r="T43" s="25">
        <f t="shared" si="7"/>
        <v>-0.69087886616814709</v>
      </c>
      <c r="U43" s="24">
        <f t="shared" si="8"/>
        <v>0.72165481827895528</v>
      </c>
      <c r="V43" s="7"/>
      <c r="W43" s="25">
        <f t="shared" si="9"/>
        <v>-0.69494581129321187</v>
      </c>
      <c r="X43" s="24">
        <f t="shared" si="10"/>
        <v>129.19351305831071</v>
      </c>
      <c r="Y43" s="7"/>
      <c r="Z43" s="25">
        <f t="shared" si="11"/>
        <v>618</v>
      </c>
      <c r="AA43" s="17">
        <f t="shared" si="15"/>
        <v>129.29399999999998</v>
      </c>
      <c r="AB43" s="24">
        <f t="shared" si="12"/>
        <v>2.2566060030735482</v>
      </c>
      <c r="AC43" s="17">
        <f t="shared" si="13"/>
        <v>-0.10048694168926886</v>
      </c>
      <c r="AD43" s="17">
        <f t="shared" ca="1" si="14"/>
        <v>8.229777989791387E-2</v>
      </c>
      <c r="AE43" s="17">
        <v>126</v>
      </c>
    </row>
    <row r="44" spans="1:31" s="17" customFormat="1" x14ac:dyDescent="0.25">
      <c r="A44" s="17">
        <v>24</v>
      </c>
      <c r="B44" s="17">
        <v>637</v>
      </c>
      <c r="C44" s="17">
        <v>14427</v>
      </c>
      <c r="D44" s="17">
        <v>14778</v>
      </c>
      <c r="E44" s="17">
        <v>12098</v>
      </c>
      <c r="F44" s="17">
        <v>11740</v>
      </c>
      <c r="G44" s="24"/>
      <c r="H44" s="7"/>
      <c r="I44" s="25">
        <f t="shared" si="0"/>
        <v>2329</v>
      </c>
      <c r="J44" s="24">
        <f t="shared" si="0"/>
        <v>3038</v>
      </c>
      <c r="K44" s="7"/>
      <c r="L44" s="25">
        <f t="shared" si="3"/>
        <v>2329.873376159464</v>
      </c>
      <c r="M44" s="17">
        <f t="shared" si="1"/>
        <v>0.76278591592006417</v>
      </c>
      <c r="N44" s="17">
        <f t="shared" si="4"/>
        <v>3037.2968616283574</v>
      </c>
      <c r="O44" s="24">
        <f t="shared" si="2"/>
        <v>0.49440356967617999</v>
      </c>
      <c r="P44" s="7"/>
      <c r="Q44" s="25">
        <f t="shared" si="5"/>
        <v>2371.5966617397653</v>
      </c>
      <c r="R44" s="24">
        <f t="shared" si="6"/>
        <v>3036.0505974925804</v>
      </c>
      <c r="S44" s="7"/>
      <c r="T44" s="25">
        <f t="shared" si="7"/>
        <v>-0.61375788940458775</v>
      </c>
      <c r="U44" s="24">
        <f t="shared" si="8"/>
        <v>0.78810815320963568</v>
      </c>
      <c r="V44" s="7"/>
      <c r="W44" s="25">
        <f t="shared" si="9"/>
        <v>-0.6181971148216433</v>
      </c>
      <c r="X44" s="24">
        <f t="shared" si="10"/>
        <v>135.0025036089944</v>
      </c>
      <c r="Y44" s="7"/>
      <c r="Z44" s="25">
        <f t="shared" si="11"/>
        <v>637</v>
      </c>
      <c r="AA44" s="17">
        <f t="shared" si="15"/>
        <v>135.02699999999999</v>
      </c>
      <c r="AB44" s="24">
        <f t="shared" si="12"/>
        <v>2.3566657290903832</v>
      </c>
      <c r="AC44" s="17">
        <f t="shared" si="13"/>
        <v>-2.4496391005584428E-2</v>
      </c>
      <c r="AD44" s="17">
        <f t="shared" ca="1" si="14"/>
        <v>5.2073726770345274E-2</v>
      </c>
      <c r="AE44" s="17">
        <v>125</v>
      </c>
    </row>
    <row r="45" spans="1:31" s="17" customFormat="1" x14ac:dyDescent="0.25">
      <c r="A45" s="17">
        <v>25</v>
      </c>
      <c r="B45" s="17">
        <v>625</v>
      </c>
      <c r="C45" s="17">
        <v>14283</v>
      </c>
      <c r="D45" s="17">
        <v>14890</v>
      </c>
      <c r="E45" s="17">
        <v>12263</v>
      </c>
      <c r="F45" s="17">
        <v>11633</v>
      </c>
      <c r="G45" s="24"/>
      <c r="H45" s="7"/>
      <c r="I45" s="25">
        <f t="shared" si="0"/>
        <v>2020</v>
      </c>
      <c r="J45" s="24">
        <f t="shared" si="0"/>
        <v>3257</v>
      </c>
      <c r="K45" s="7"/>
      <c r="L45" s="25">
        <f t="shared" si="3"/>
        <v>2018.548445201202</v>
      </c>
      <c r="M45" s="17">
        <f t="shared" si="1"/>
        <v>2.107011333913626</v>
      </c>
      <c r="N45" s="17">
        <f t="shared" si="4"/>
        <v>3256.3165308967514</v>
      </c>
      <c r="O45" s="24">
        <f t="shared" si="2"/>
        <v>0.46713001509548124</v>
      </c>
      <c r="P45" s="7"/>
      <c r="Q45" s="25">
        <f t="shared" si="5"/>
        <v>2062.5966617397653</v>
      </c>
      <c r="R45" s="24">
        <f t="shared" si="6"/>
        <v>3255.0505974925804</v>
      </c>
      <c r="S45" s="7"/>
      <c r="T45" s="25">
        <f t="shared" si="7"/>
        <v>-0.53379016517660183</v>
      </c>
      <c r="U45" s="24">
        <f t="shared" si="8"/>
        <v>0.84495690457611616</v>
      </c>
      <c r="V45" s="7"/>
      <c r="W45" s="25">
        <f t="shared" si="9"/>
        <v>-0.53854764373272501</v>
      </c>
      <c r="X45" s="24">
        <f t="shared" si="10"/>
        <v>140.60127766916111</v>
      </c>
      <c r="Y45" s="7"/>
      <c r="Z45" s="25">
        <f t="shared" si="11"/>
        <v>625</v>
      </c>
      <c r="AA45" s="17">
        <f t="shared" si="15"/>
        <v>140.65199999999999</v>
      </c>
      <c r="AB45" s="24">
        <f t="shared" si="12"/>
        <v>2.4548404995150639</v>
      </c>
      <c r="AC45" s="17">
        <f t="shared" si="13"/>
        <v>-5.0722330838880225E-2</v>
      </c>
      <c r="AD45" s="17">
        <f t="shared" ca="1" si="14"/>
        <v>4.3144860785247374E-2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14117</v>
      </c>
      <c r="D46" s="17">
        <v>14999</v>
      </c>
      <c r="E46" s="17">
        <v>12435</v>
      </c>
      <c r="F46" s="17">
        <v>11543</v>
      </c>
      <c r="G46" s="24"/>
      <c r="H46" s="7"/>
      <c r="I46" s="25">
        <f t="shared" si="0"/>
        <v>1682</v>
      </c>
      <c r="J46" s="24">
        <f t="shared" si="0"/>
        <v>3456</v>
      </c>
      <c r="K46" s="7"/>
      <c r="L46" s="25">
        <f t="shared" si="3"/>
        <v>1681.3727777401282</v>
      </c>
      <c r="M46" s="17">
        <f t="shared" si="1"/>
        <v>0.39340776327870597</v>
      </c>
      <c r="N46" s="17">
        <f t="shared" si="4"/>
        <v>3446.9656185550339</v>
      </c>
      <c r="O46" s="24">
        <f t="shared" si="2"/>
        <v>81.620048093148284</v>
      </c>
      <c r="P46" s="7"/>
      <c r="Q46" s="25">
        <f t="shared" si="5"/>
        <v>1724.5966617397655</v>
      </c>
      <c r="R46" s="24">
        <f t="shared" si="6"/>
        <v>3454.0505974925804</v>
      </c>
      <c r="S46" s="7"/>
      <c r="T46" s="25">
        <f t="shared" si="7"/>
        <v>-0.44631737945149108</v>
      </c>
      <c r="U46" s="24">
        <f t="shared" si="8"/>
        <v>0.89661398915113732</v>
      </c>
      <c r="V46" s="7"/>
      <c r="W46" s="25">
        <f t="shared" si="9"/>
        <v>-0.45136381304484291</v>
      </c>
      <c r="X46" s="24">
        <f t="shared" si="10"/>
        <v>146.39226109031353</v>
      </c>
      <c r="Y46" s="7"/>
      <c r="Z46" s="25">
        <f t="shared" si="11"/>
        <v>636</v>
      </c>
      <c r="AA46" s="17">
        <f t="shared" si="15"/>
        <v>146.37599999999998</v>
      </c>
      <c r="AB46" s="24">
        <f t="shared" si="12"/>
        <v>2.5547431458992196</v>
      </c>
      <c r="AC46" s="17">
        <f t="shared" si="13"/>
        <v>1.6261090313548721E-2</v>
      </c>
      <c r="AD46" s="17">
        <f t="shared" ca="1" si="14"/>
        <v>2.6146815135064116E-2</v>
      </c>
      <c r="AE46" s="17">
        <v>123</v>
      </c>
    </row>
    <row r="47" spans="1:31" s="17" customFormat="1" x14ac:dyDescent="0.25">
      <c r="A47" s="17">
        <v>27</v>
      </c>
      <c r="B47" s="17">
        <v>622</v>
      </c>
      <c r="C47" s="17">
        <v>13944</v>
      </c>
      <c r="D47" s="17">
        <v>15076</v>
      </c>
      <c r="E47" s="17">
        <v>12611</v>
      </c>
      <c r="F47" s="17">
        <v>11460</v>
      </c>
      <c r="G47" s="24"/>
      <c r="H47" s="7"/>
      <c r="I47" s="25">
        <f t="shared" si="0"/>
        <v>1333</v>
      </c>
      <c r="J47" s="24">
        <f t="shared" si="0"/>
        <v>3616</v>
      </c>
      <c r="K47" s="7"/>
      <c r="L47" s="25">
        <f t="shared" si="3"/>
        <v>1334.9556451654312</v>
      </c>
      <c r="M47" s="17">
        <f t="shared" si="1"/>
        <v>3.8245480130743421</v>
      </c>
      <c r="N47" s="17">
        <f t="shared" si="4"/>
        <v>3600.1595096082383</v>
      </c>
      <c r="O47" s="24">
        <f t="shared" si="2"/>
        <v>250.92113585149488</v>
      </c>
      <c r="P47" s="7"/>
      <c r="Q47" s="25">
        <f t="shared" si="5"/>
        <v>1375.5966617397655</v>
      </c>
      <c r="R47" s="24">
        <f t="shared" si="6"/>
        <v>3614.0505974925804</v>
      </c>
      <c r="S47" s="7"/>
      <c r="T47" s="25">
        <f t="shared" si="7"/>
        <v>-0.35599784626195352</v>
      </c>
      <c r="U47" s="24">
        <f t="shared" si="8"/>
        <v>0.93814732348281249</v>
      </c>
      <c r="V47" s="7"/>
      <c r="W47" s="25">
        <f t="shared" si="9"/>
        <v>-0.36127628978342213</v>
      </c>
      <c r="X47" s="24">
        <f t="shared" si="10"/>
        <v>152.05189985515267</v>
      </c>
      <c r="Y47" s="7"/>
      <c r="Z47" s="25">
        <f t="shared" si="11"/>
        <v>622</v>
      </c>
      <c r="AA47" s="17">
        <f t="shared" si="15"/>
        <v>151.97399999999999</v>
      </c>
      <c r="AB47" s="24">
        <f t="shared" si="12"/>
        <v>2.6524466774258619</v>
      </c>
      <c r="AC47" s="17">
        <f t="shared" si="13"/>
        <v>7.789985515267972E-2</v>
      </c>
      <c r="AD47" s="17">
        <f t="shared" ca="1" si="14"/>
        <v>1.162221394537255E-3</v>
      </c>
      <c r="AE47" s="17">
        <v>122</v>
      </c>
    </row>
    <row r="48" spans="1:31" s="17" customFormat="1" x14ac:dyDescent="0.25">
      <c r="A48" s="17">
        <v>28</v>
      </c>
      <c r="B48" s="17">
        <v>628</v>
      </c>
      <c r="C48" s="17">
        <v>13758</v>
      </c>
      <c r="D48" s="17">
        <v>15127</v>
      </c>
      <c r="E48" s="17">
        <v>12785</v>
      </c>
      <c r="F48" s="17">
        <v>11400</v>
      </c>
      <c r="G48" s="24"/>
      <c r="H48" s="7"/>
      <c r="I48" s="25">
        <f t="shared" si="0"/>
        <v>973</v>
      </c>
      <c r="J48" s="24">
        <f t="shared" si="0"/>
        <v>3727</v>
      </c>
      <c r="K48" s="7"/>
      <c r="L48" s="25">
        <f t="shared" si="3"/>
        <v>971.86986244820423</v>
      </c>
      <c r="M48" s="17">
        <f t="shared" si="1"/>
        <v>1.2772108859789355</v>
      </c>
      <c r="N48" s="17">
        <f t="shared" si="4"/>
        <v>3719.9640980695485</v>
      </c>
      <c r="O48" s="24">
        <f t="shared" si="2"/>
        <v>49.50391597493077</v>
      </c>
      <c r="P48" s="7"/>
      <c r="Q48" s="25">
        <f t="shared" si="5"/>
        <v>1015.5966617397655</v>
      </c>
      <c r="R48" s="24">
        <f t="shared" si="6"/>
        <v>3725.0505974925804</v>
      </c>
      <c r="S48" s="7"/>
      <c r="T48" s="25">
        <f t="shared" si="7"/>
        <v>-0.26283156560798931</v>
      </c>
      <c r="U48" s="24">
        <f t="shared" si="8"/>
        <v>0.96696107417541222</v>
      </c>
      <c r="V48" s="7"/>
      <c r="W48" s="25">
        <f t="shared" si="9"/>
        <v>-0.26827048416751836</v>
      </c>
      <c r="X48" s="24">
        <f t="shared" si="10"/>
        <v>157.60740280203788</v>
      </c>
      <c r="Y48" s="7"/>
      <c r="Z48" s="25">
        <f t="shared" si="11"/>
        <v>628</v>
      </c>
      <c r="AA48" s="17">
        <f t="shared" si="15"/>
        <v>157.62599999999998</v>
      </c>
      <c r="AB48" s="24">
        <f t="shared" si="12"/>
        <v>2.7510926867485814</v>
      </c>
      <c r="AC48" s="17">
        <f t="shared" si="13"/>
        <v>-1.8597197962094469E-2</v>
      </c>
      <c r="AD48" s="17">
        <f t="shared" ca="1" si="14"/>
        <v>0.17343791212914539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13573</v>
      </c>
      <c r="D49" s="17">
        <v>15171</v>
      </c>
      <c r="E49" s="17">
        <v>12968</v>
      </c>
      <c r="F49" s="17">
        <v>11361</v>
      </c>
      <c r="G49" s="24"/>
      <c r="H49" s="7"/>
      <c r="I49" s="25">
        <f t="shared" si="0"/>
        <v>605</v>
      </c>
      <c r="J49" s="24">
        <f t="shared" si="0"/>
        <v>3810</v>
      </c>
      <c r="K49" s="7"/>
      <c r="L49" s="25">
        <f t="shared" si="3"/>
        <v>609.70944015590828</v>
      </c>
      <c r="M49" s="17">
        <f t="shared" si="1"/>
        <v>22.178826582081427</v>
      </c>
      <c r="N49" s="17">
        <f t="shared" si="4"/>
        <v>3801.6881760670499</v>
      </c>
      <c r="O49" s="24">
        <f t="shared" si="2"/>
        <v>69.086417092362396</v>
      </c>
      <c r="P49" s="7"/>
      <c r="Q49" s="25">
        <f t="shared" si="5"/>
        <v>647.59666173976552</v>
      </c>
      <c r="R49" s="24">
        <f t="shared" si="6"/>
        <v>3808.0505974925804</v>
      </c>
      <c r="S49" s="7"/>
      <c r="T49" s="25">
        <f t="shared" si="7"/>
        <v>-0.16759492316171479</v>
      </c>
      <c r="U49" s="24">
        <f t="shared" si="8"/>
        <v>0.98850649135996871</v>
      </c>
      <c r="V49" s="7"/>
      <c r="W49" s="25">
        <f t="shared" si="9"/>
        <v>-0.17315343267198452</v>
      </c>
      <c r="X49" s="24">
        <f t="shared" si="10"/>
        <v>163.17785612699254</v>
      </c>
      <c r="Y49" s="7"/>
      <c r="Z49" s="25">
        <f t="shared" si="11"/>
        <v>610</v>
      </c>
      <c r="AA49" s="17">
        <f t="shared" si="15"/>
        <v>163.11599999999999</v>
      </c>
      <c r="AB49" s="24">
        <f t="shared" si="12"/>
        <v>2.8469112626830704</v>
      </c>
      <c r="AC49" s="17">
        <f t="shared" si="13"/>
        <v>6.1856126992552163E-2</v>
      </c>
      <c r="AD49" s="17">
        <f t="shared" ca="1" si="14"/>
        <v>6.8182946505714881E-2</v>
      </c>
      <c r="AE49" s="17">
        <v>120</v>
      </c>
    </row>
    <row r="50" spans="1:31" s="17" customFormat="1" x14ac:dyDescent="0.25">
      <c r="A50" s="17">
        <v>30</v>
      </c>
      <c r="B50" s="17">
        <v>606</v>
      </c>
      <c r="C50" s="17">
        <v>13391</v>
      </c>
      <c r="D50" s="17">
        <v>15194</v>
      </c>
      <c r="E50" s="17">
        <v>13150</v>
      </c>
      <c r="F50" s="17">
        <v>11336</v>
      </c>
      <c r="G50" s="24"/>
      <c r="H50" s="7"/>
      <c r="I50" s="25">
        <f t="shared" si="0"/>
        <v>241</v>
      </c>
      <c r="J50" s="24">
        <f t="shared" si="0"/>
        <v>3858</v>
      </c>
      <c r="K50" s="7"/>
      <c r="L50" s="25">
        <f t="shared" si="3"/>
        <v>243.98889005825413</v>
      </c>
      <c r="M50" s="17">
        <f t="shared" si="1"/>
        <v>8.9334637803303654</v>
      </c>
      <c r="N50" s="17">
        <f t="shared" si="4"/>
        <v>3848.3167121236092</v>
      </c>
      <c r="O50" s="24">
        <f t="shared" si="2"/>
        <v>93.766064097056088</v>
      </c>
      <c r="P50" s="7"/>
      <c r="Q50" s="25">
        <f t="shared" si="5"/>
        <v>283.59666173976552</v>
      </c>
      <c r="R50" s="24">
        <f t="shared" si="6"/>
        <v>3856.0505974925804</v>
      </c>
      <c r="S50" s="7"/>
      <c r="T50" s="25">
        <f t="shared" si="7"/>
        <v>-7.339346161159542E-2</v>
      </c>
      <c r="U50" s="24">
        <f t="shared" si="8"/>
        <v>1.0009664916594714</v>
      </c>
      <c r="V50" s="7"/>
      <c r="W50" s="25">
        <f t="shared" si="9"/>
        <v>-7.9020514189639054E-2</v>
      </c>
      <c r="X50" s="24">
        <f t="shared" si="10"/>
        <v>168.5995605608905</v>
      </c>
      <c r="Y50" s="7"/>
      <c r="Z50" s="25">
        <f t="shared" si="11"/>
        <v>606</v>
      </c>
      <c r="AA50" s="17">
        <f t="shared" si="15"/>
        <v>168.57</v>
      </c>
      <c r="AB50" s="24">
        <f t="shared" si="12"/>
        <v>2.9421015200868408</v>
      </c>
      <c r="AC50" s="17">
        <f t="shared" si="13"/>
        <v>2.9560560890502074E-2</v>
      </c>
      <c r="AD50" s="17">
        <f t="shared" ca="1" si="14"/>
        <v>8.6912793904048158E-2</v>
      </c>
      <c r="AE50" s="17">
        <v>119</v>
      </c>
    </row>
    <row r="51" spans="1:31" s="17" customFormat="1" x14ac:dyDescent="0.25">
      <c r="A51" s="17">
        <v>31</v>
      </c>
      <c r="B51" s="17">
        <v>631</v>
      </c>
      <c r="C51" s="17">
        <v>13199</v>
      </c>
      <c r="D51" s="17">
        <v>15195</v>
      </c>
      <c r="E51" s="17">
        <v>13339</v>
      </c>
      <c r="F51" s="17">
        <v>11329</v>
      </c>
      <c r="G51" s="24"/>
      <c r="H51" s="7"/>
      <c r="I51" s="25">
        <f t="shared" si="0"/>
        <v>-140</v>
      </c>
      <c r="J51" s="24">
        <f t="shared" si="0"/>
        <v>3866</v>
      </c>
      <c r="K51" s="7"/>
      <c r="L51" s="25">
        <f t="shared" si="3"/>
        <v>-139.52733502920663</v>
      </c>
      <c r="M51" s="17">
        <f t="shared" si="1"/>
        <v>0.22341217461510163</v>
      </c>
      <c r="N51" s="17">
        <f t="shared" si="4"/>
        <v>3859.8085791541607</v>
      </c>
      <c r="O51" s="24">
        <f t="shared" si="2"/>
        <v>38.333692090293127</v>
      </c>
      <c r="P51" s="7"/>
      <c r="Q51" s="25">
        <f t="shared" si="5"/>
        <v>-97.403338260234477</v>
      </c>
      <c r="R51" s="24">
        <f t="shared" si="6"/>
        <v>3864.0505974925804</v>
      </c>
      <c r="S51" s="7"/>
      <c r="T51" s="25">
        <f t="shared" si="7"/>
        <v>2.5207518747183376E-2</v>
      </c>
      <c r="U51" s="24">
        <f t="shared" si="8"/>
        <v>1.0030431583760551</v>
      </c>
      <c r="V51" s="7"/>
      <c r="W51" s="25">
        <f t="shared" si="9"/>
        <v>1.9570351714079226E-2</v>
      </c>
      <c r="X51" s="24">
        <f t="shared" si="10"/>
        <v>174.23112427506464</v>
      </c>
      <c r="Y51" s="7"/>
      <c r="Z51" s="25">
        <f t="shared" si="11"/>
        <v>631</v>
      </c>
      <c r="AA51" s="17">
        <f t="shared" si="15"/>
        <v>174.249</v>
      </c>
      <c r="AB51" s="24">
        <f t="shared" si="12"/>
        <v>3.0412187683075995</v>
      </c>
      <c r="AC51" s="17">
        <f t="shared" si="13"/>
        <v>-1.7875724935350945E-2</v>
      </c>
      <c r="AD51" s="17">
        <f t="shared" ca="1" si="14"/>
        <v>0.13524457849192117</v>
      </c>
      <c r="AE51" s="17">
        <v>118</v>
      </c>
    </row>
    <row r="52" spans="1:31" s="17" customFormat="1" x14ac:dyDescent="0.25">
      <c r="A52" s="17">
        <v>32</v>
      </c>
      <c r="B52" s="17">
        <v>622</v>
      </c>
      <c r="C52" s="17">
        <v>12999</v>
      </c>
      <c r="D52" s="17">
        <v>15173</v>
      </c>
      <c r="E52" s="17">
        <v>13520</v>
      </c>
      <c r="F52" s="17">
        <v>11335</v>
      </c>
      <c r="G52" s="24"/>
      <c r="H52" s="7"/>
      <c r="I52" s="25">
        <f t="shared" ref="I52:J83" si="16">C52-E52</f>
        <v>-521</v>
      </c>
      <c r="J52" s="24">
        <f t="shared" si="16"/>
        <v>3838</v>
      </c>
      <c r="K52" s="7"/>
      <c r="L52" s="25">
        <f t="shared" si="3"/>
        <v>-516.65611857644944</v>
      </c>
      <c r="M52" s="17">
        <f t="shared" si="1"/>
        <v>18.869305821867606</v>
      </c>
      <c r="N52" s="17">
        <f t="shared" si="4"/>
        <v>3834.0260285812474</v>
      </c>
      <c r="O52" s="24">
        <f t="shared" si="2"/>
        <v>15.792448837062759</v>
      </c>
      <c r="P52" s="7"/>
      <c r="Q52" s="25">
        <f t="shared" si="5"/>
        <v>-478.40333826023448</v>
      </c>
      <c r="R52" s="24">
        <f t="shared" si="6"/>
        <v>3836.0505974925804</v>
      </c>
      <c r="S52" s="7"/>
      <c r="T52" s="25">
        <f t="shared" si="7"/>
        <v>0.12380849910596217</v>
      </c>
      <c r="U52" s="24">
        <f t="shared" si="8"/>
        <v>0.99577482486801194</v>
      </c>
      <c r="V52" s="7"/>
      <c r="W52" s="25">
        <f t="shared" si="9"/>
        <v>0.11821374082919671</v>
      </c>
      <c r="X52" s="24">
        <f t="shared" si="10"/>
        <v>179.88357083191204</v>
      </c>
      <c r="Y52" s="7"/>
      <c r="Z52" s="25">
        <f t="shared" si="11"/>
        <v>622</v>
      </c>
      <c r="AA52" s="17">
        <f t="shared" si="15"/>
        <v>179.84700000000001</v>
      </c>
      <c r="AB52" s="24">
        <f t="shared" si="12"/>
        <v>3.1389222998342419</v>
      </c>
      <c r="AC52" s="17">
        <f t="shared" si="13"/>
        <v>3.6570831912030144E-2</v>
      </c>
      <c r="AD52" s="17">
        <f t="shared" ca="1" si="14"/>
        <v>4.3519781917808587E-2</v>
      </c>
      <c r="AE52" s="17">
        <v>117</v>
      </c>
    </row>
    <row r="53" spans="1:31" s="17" customFormat="1" x14ac:dyDescent="0.25">
      <c r="A53" s="17">
        <v>33</v>
      </c>
      <c r="B53" s="17">
        <v>641</v>
      </c>
      <c r="C53" s="17">
        <v>12818</v>
      </c>
      <c r="D53" s="17">
        <v>15158</v>
      </c>
      <c r="E53" s="17">
        <v>13724</v>
      </c>
      <c r="F53" s="17">
        <v>11380</v>
      </c>
      <c r="G53" s="24"/>
      <c r="H53" s="7"/>
      <c r="I53" s="25">
        <f t="shared" si="16"/>
        <v>-906</v>
      </c>
      <c r="J53" s="24">
        <f t="shared" si="16"/>
        <v>3778</v>
      </c>
      <c r="K53" s="7"/>
      <c r="L53" s="25">
        <f t="shared" si="3"/>
        <v>-900.52903291554901</v>
      </c>
      <c r="M53" s="17">
        <f t="shared" si="1"/>
        <v>29.931480839146168</v>
      </c>
      <c r="N53" s="17">
        <f t="shared" si="4"/>
        <v>3769.1695698759663</v>
      </c>
      <c r="O53" s="24">
        <f t="shared" si="2"/>
        <v>77.976496175441525</v>
      </c>
      <c r="P53" s="7"/>
      <c r="Q53" s="25">
        <f t="shared" si="5"/>
        <v>-863.40333826023448</v>
      </c>
      <c r="R53" s="24">
        <f t="shared" si="6"/>
        <v>3776.0505974925804</v>
      </c>
      <c r="S53" s="7"/>
      <c r="T53" s="25">
        <f t="shared" si="7"/>
        <v>0.22344466036089611</v>
      </c>
      <c r="U53" s="24">
        <f t="shared" si="8"/>
        <v>0.98019982449363374</v>
      </c>
      <c r="V53" s="7"/>
      <c r="W53" s="25">
        <f t="shared" si="9"/>
        <v>0.21793901448982883</v>
      </c>
      <c r="X53" s="24">
        <f t="shared" si="10"/>
        <v>185.64868480520329</v>
      </c>
      <c r="Y53" s="7"/>
      <c r="Z53" s="25">
        <f t="shared" si="11"/>
        <v>641</v>
      </c>
      <c r="AA53" s="17">
        <f t="shared" si="15"/>
        <v>185.61600000000001</v>
      </c>
      <c r="AB53" s="24">
        <f t="shared" si="12"/>
        <v>3.239610344381795</v>
      </c>
      <c r="AC53" s="17">
        <f t="shared" si="13"/>
        <v>3.2684805203274436E-2</v>
      </c>
      <c r="AD53" s="17">
        <f t="shared" ca="1" si="14"/>
        <v>4.4501327901116383E-2</v>
      </c>
      <c r="AE53" s="17">
        <v>116</v>
      </c>
    </row>
    <row r="54" spans="1:31" s="17" customFormat="1" x14ac:dyDescent="0.25">
      <c r="A54" s="17">
        <v>34</v>
      </c>
      <c r="B54" s="17">
        <v>632</v>
      </c>
      <c r="C54" s="17">
        <v>12631</v>
      </c>
      <c r="D54" s="17">
        <v>15104</v>
      </c>
      <c r="E54" s="17">
        <v>13907</v>
      </c>
      <c r="F54" s="17">
        <v>11434</v>
      </c>
      <c r="G54" s="24"/>
      <c r="H54" s="7"/>
      <c r="I54" s="25">
        <f t="shared" si="16"/>
        <v>-1276</v>
      </c>
      <c r="J54" s="24">
        <f t="shared" si="16"/>
        <v>3670</v>
      </c>
      <c r="K54" s="7"/>
      <c r="L54" s="25">
        <f t="shared" si="3"/>
        <v>-1270.511680803766</v>
      </c>
      <c r="M54" s="17">
        <f t="shared" si="1"/>
        <v>30.121647599750489</v>
      </c>
      <c r="N54" s="17">
        <f t="shared" si="4"/>
        <v>3667.8122033805012</v>
      </c>
      <c r="O54" s="24">
        <f t="shared" si="2"/>
        <v>4.7864540482905538</v>
      </c>
      <c r="P54" s="7"/>
      <c r="Q54" s="25">
        <f t="shared" si="5"/>
        <v>-1233.4033382602345</v>
      </c>
      <c r="R54" s="24">
        <f t="shared" si="6"/>
        <v>3668.0505974925804</v>
      </c>
      <c r="S54" s="7"/>
      <c r="T54" s="25">
        <f t="shared" si="7"/>
        <v>0.31919889325524825</v>
      </c>
      <c r="U54" s="24">
        <f t="shared" si="8"/>
        <v>0.95216482381975287</v>
      </c>
      <c r="V54" s="7"/>
      <c r="W54" s="25">
        <f t="shared" si="9"/>
        <v>0.31385232942464392</v>
      </c>
      <c r="X54" s="24">
        <f t="shared" si="10"/>
        <v>191.35660995316925</v>
      </c>
      <c r="Y54" s="7"/>
      <c r="Z54" s="25">
        <f t="shared" si="11"/>
        <v>632</v>
      </c>
      <c r="AA54" s="17">
        <f t="shared" si="15"/>
        <v>191.304</v>
      </c>
      <c r="AB54" s="24">
        <f t="shared" si="12"/>
        <v>3.3388846722352321</v>
      </c>
      <c r="AC54" s="17">
        <f t="shared" si="13"/>
        <v>5.2609953169252321E-2</v>
      </c>
      <c r="AD54" s="17">
        <f t="shared" ca="1" si="14"/>
        <v>3.7189875774572556E-2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12451</v>
      </c>
      <c r="D55" s="17">
        <v>15027</v>
      </c>
      <c r="E55" s="17">
        <v>14080</v>
      </c>
      <c r="F55" s="17">
        <v>11495</v>
      </c>
      <c r="G55" s="24"/>
      <c r="H55" s="7"/>
      <c r="I55" s="25">
        <f t="shared" si="16"/>
        <v>-1629</v>
      </c>
      <c r="J55" s="24">
        <f t="shared" si="16"/>
        <v>3532</v>
      </c>
      <c r="K55" s="7"/>
      <c r="L55" s="25">
        <f t="shared" si="3"/>
        <v>-1626.1705321373602</v>
      </c>
      <c r="M55" s="17">
        <f t="shared" si="1"/>
        <v>8.0058883857116125</v>
      </c>
      <c r="N55" s="17">
        <f t="shared" si="4"/>
        <v>3531.291882021369</v>
      </c>
      <c r="O55" s="24">
        <f t="shared" si="2"/>
        <v>0.50143107166042555</v>
      </c>
      <c r="P55" s="7"/>
      <c r="Q55" s="25">
        <f t="shared" si="5"/>
        <v>-1586.4033382602345</v>
      </c>
      <c r="R55" s="24">
        <f t="shared" si="6"/>
        <v>3530.0505974925804</v>
      </c>
      <c r="S55" s="7"/>
      <c r="T55" s="25">
        <f t="shared" si="7"/>
        <v>0.41055360734094093</v>
      </c>
      <c r="U55" s="24">
        <f t="shared" si="8"/>
        <v>0.91634232295868301</v>
      </c>
      <c r="V55" s="7"/>
      <c r="W55" s="25">
        <f t="shared" si="9"/>
        <v>0.40540982540469561</v>
      </c>
      <c r="X55" s="24">
        <f t="shared" si="10"/>
        <v>196.97901284789145</v>
      </c>
      <c r="Y55" s="7"/>
      <c r="Z55" s="25">
        <f t="shared" si="11"/>
        <v>628</v>
      </c>
      <c r="AA55" s="17">
        <f t="shared" si="15"/>
        <v>196.95599999999999</v>
      </c>
      <c r="AB55" s="24">
        <f t="shared" si="12"/>
        <v>3.4375306815579512</v>
      </c>
      <c r="AC55" s="17">
        <f t="shared" si="13"/>
        <v>2.3012847891465071E-2</v>
      </c>
      <c r="AD55" s="17">
        <f t="shared" ca="1" si="14"/>
        <v>5.0977071162492393E-2</v>
      </c>
      <c r="AE55" s="17">
        <v>114</v>
      </c>
    </row>
    <row r="56" spans="1:31" s="17" customFormat="1" x14ac:dyDescent="0.25">
      <c r="A56" s="17">
        <v>36</v>
      </c>
      <c r="B56" s="17">
        <v>616</v>
      </c>
      <c r="C56" s="17">
        <v>12280</v>
      </c>
      <c r="D56" s="17">
        <v>14944</v>
      </c>
      <c r="E56" s="17">
        <v>14241</v>
      </c>
      <c r="F56" s="17">
        <v>11581</v>
      </c>
      <c r="G56" s="24"/>
      <c r="H56" s="7"/>
      <c r="I56" s="25">
        <f t="shared" si="16"/>
        <v>-1961</v>
      </c>
      <c r="J56" s="24">
        <f t="shared" si="16"/>
        <v>3363</v>
      </c>
      <c r="K56" s="7"/>
      <c r="L56" s="25">
        <f t="shared" si="3"/>
        <v>-1960.0805310404039</v>
      </c>
      <c r="M56" s="17">
        <f t="shared" si="1"/>
        <v>0.84542316766071268</v>
      </c>
      <c r="N56" s="17">
        <f t="shared" si="4"/>
        <v>3363.9895768323599</v>
      </c>
      <c r="O56" s="24">
        <f t="shared" si="2"/>
        <v>0.9792623071435409</v>
      </c>
      <c r="P56" s="7"/>
      <c r="Q56" s="25">
        <f t="shared" si="5"/>
        <v>-1918.4033382602345</v>
      </c>
      <c r="R56" s="24">
        <f t="shared" si="6"/>
        <v>3361.0505974925804</v>
      </c>
      <c r="S56" s="7"/>
      <c r="T56" s="25">
        <f t="shared" si="7"/>
        <v>0.49647362172181903</v>
      </c>
      <c r="U56" s="24">
        <f t="shared" si="8"/>
        <v>0.87247273857085106</v>
      </c>
      <c r="V56" s="7"/>
      <c r="W56" s="25">
        <f t="shared" si="9"/>
        <v>0.49157776416158538</v>
      </c>
      <c r="X56" s="24">
        <f t="shared" si="10"/>
        <v>202.51160699995921</v>
      </c>
      <c r="Y56" s="7"/>
      <c r="Z56" s="25">
        <f t="shared" si="11"/>
        <v>616</v>
      </c>
      <c r="AA56" s="17">
        <f t="shared" si="15"/>
        <v>202.5</v>
      </c>
      <c r="AB56" s="24">
        <f t="shared" si="12"/>
        <v>3.5342917352885168</v>
      </c>
      <c r="AC56" s="17">
        <f t="shared" si="13"/>
        <v>1.1606999959212772E-2</v>
      </c>
      <c r="AD56" s="17">
        <f t="shared" ca="1" si="14"/>
        <v>-3.006372177327421E-2</v>
      </c>
      <c r="AE56" s="17">
        <v>113</v>
      </c>
    </row>
    <row r="57" spans="1:31" s="17" customFormat="1" x14ac:dyDescent="0.25">
      <c r="A57" s="17">
        <v>37</v>
      </c>
      <c r="B57" s="17">
        <v>606</v>
      </c>
      <c r="C57" s="17">
        <v>12125</v>
      </c>
      <c r="D57" s="17">
        <v>14842</v>
      </c>
      <c r="E57" s="17">
        <v>14399</v>
      </c>
      <c r="F57" s="17">
        <v>11680</v>
      </c>
      <c r="G57" s="24"/>
      <c r="H57" s="7"/>
      <c r="I57" s="25">
        <f t="shared" si="16"/>
        <v>-2274</v>
      </c>
      <c r="J57" s="24">
        <f t="shared" si="16"/>
        <v>3162</v>
      </c>
      <c r="K57" s="7"/>
      <c r="L57" s="25">
        <f t="shared" si="3"/>
        <v>-2271.0647036235619</v>
      </c>
      <c r="M57" s="17">
        <f t="shared" si="1"/>
        <v>8.6159648175309087</v>
      </c>
      <c r="N57" s="17">
        <f t="shared" si="4"/>
        <v>3168.6637755309239</v>
      </c>
      <c r="O57" s="24">
        <f t="shared" si="2"/>
        <v>44.405904326539911</v>
      </c>
      <c r="P57" s="7"/>
      <c r="Q57" s="25">
        <f t="shared" si="5"/>
        <v>-2231.4033382602347</v>
      </c>
      <c r="R57" s="24">
        <f t="shared" si="6"/>
        <v>3160.0505974925804</v>
      </c>
      <c r="S57" s="7"/>
      <c r="T57" s="25">
        <f t="shared" si="7"/>
        <v>0.57747652684596018</v>
      </c>
      <c r="U57" s="24">
        <f t="shared" si="8"/>
        <v>0.82029648731668403</v>
      </c>
      <c r="V57" s="7"/>
      <c r="W57" s="25">
        <f t="shared" si="9"/>
        <v>0.5728752032966542</v>
      </c>
      <c r="X57" s="24">
        <f t="shared" si="10"/>
        <v>208.04288518410249</v>
      </c>
      <c r="Y57" s="7"/>
      <c r="Z57" s="25">
        <f t="shared" si="11"/>
        <v>606</v>
      </c>
      <c r="AA57" s="17">
        <f t="shared" si="15"/>
        <v>207.95400000000001</v>
      </c>
      <c r="AB57" s="24">
        <f t="shared" si="12"/>
        <v>3.6294819926922881</v>
      </c>
      <c r="AC57" s="17">
        <f t="shared" si="13"/>
        <v>8.8885184102480252E-2</v>
      </c>
      <c r="AD57" s="17">
        <f t="shared" ca="1" si="14"/>
        <v>-4.8479047063779035E-2</v>
      </c>
      <c r="AE57" s="17">
        <v>112</v>
      </c>
    </row>
    <row r="58" spans="1:31" s="17" customFormat="1" x14ac:dyDescent="0.25">
      <c r="A58" s="17">
        <v>38</v>
      </c>
      <c r="B58" s="17">
        <v>622</v>
      </c>
      <c r="C58" s="17">
        <v>11984</v>
      </c>
      <c r="D58" s="17">
        <v>14734</v>
      </c>
      <c r="E58" s="17">
        <v>14557</v>
      </c>
      <c r="F58" s="17">
        <v>11803</v>
      </c>
      <c r="G58" s="24"/>
      <c r="H58" s="7"/>
      <c r="I58" s="25">
        <f t="shared" si="16"/>
        <v>-2573</v>
      </c>
      <c r="J58" s="24">
        <f t="shared" si="16"/>
        <v>2931</v>
      </c>
      <c r="K58" s="7"/>
      <c r="L58" s="25">
        <f t="shared" si="3"/>
        <v>-2569.2320940405302</v>
      </c>
      <c r="M58" s="17">
        <f t="shared" si="1"/>
        <v>14.197115319407823</v>
      </c>
      <c r="N58" s="17">
        <f t="shared" si="4"/>
        <v>2938.343429580344</v>
      </c>
      <c r="O58" s="24">
        <f t="shared" si="2"/>
        <v>53.925958001471791</v>
      </c>
      <c r="P58" s="7"/>
      <c r="Q58" s="25">
        <f t="shared" si="5"/>
        <v>-2530.4033382602347</v>
      </c>
      <c r="R58" s="24">
        <f t="shared" si="6"/>
        <v>2929.0505974925804</v>
      </c>
      <c r="S58" s="7"/>
      <c r="T58" s="25">
        <f t="shared" si="7"/>
        <v>0.65485629883355823</v>
      </c>
      <c r="U58" s="24">
        <f t="shared" si="8"/>
        <v>0.7603327358753279</v>
      </c>
      <c r="V58" s="7"/>
      <c r="W58" s="25">
        <f t="shared" si="9"/>
        <v>0.65059322141182951</v>
      </c>
      <c r="X58" s="24">
        <f t="shared" si="10"/>
        <v>213.66595116724147</v>
      </c>
      <c r="Y58" s="7"/>
      <c r="Z58" s="25">
        <f t="shared" si="11"/>
        <v>622</v>
      </c>
      <c r="AA58" s="17">
        <f t="shared" si="15"/>
        <v>213.55200000000002</v>
      </c>
      <c r="AB58" s="24">
        <f t="shared" si="12"/>
        <v>3.7271855242189309</v>
      </c>
      <c r="AC58" s="17">
        <f t="shared" si="13"/>
        <v>0.11395116724145282</v>
      </c>
      <c r="AD58" s="17">
        <f t="shared" ca="1" si="14"/>
        <v>7.0548250503435384E-2</v>
      </c>
      <c r="AE58" s="17">
        <v>111</v>
      </c>
    </row>
    <row r="59" spans="1:31" s="17" customFormat="1" x14ac:dyDescent="0.25">
      <c r="A59" s="17">
        <v>39</v>
      </c>
      <c r="B59" s="17">
        <v>622</v>
      </c>
      <c r="C59" s="17">
        <v>11844</v>
      </c>
      <c r="D59" s="17">
        <v>14607</v>
      </c>
      <c r="E59" s="17">
        <v>14689</v>
      </c>
      <c r="F59" s="17">
        <v>11931</v>
      </c>
      <c r="G59" s="24"/>
      <c r="H59" s="7"/>
      <c r="I59" s="25">
        <f t="shared" si="16"/>
        <v>-2845</v>
      </c>
      <c r="J59" s="24">
        <f t="shared" si="16"/>
        <v>2676</v>
      </c>
      <c r="K59" s="7"/>
      <c r="L59" s="25">
        <f t="shared" si="3"/>
        <v>-2843.2773539459367</v>
      </c>
      <c r="M59" s="17">
        <f t="shared" si="1"/>
        <v>2.9675094275797256</v>
      </c>
      <c r="N59" s="17">
        <f t="shared" si="4"/>
        <v>2679.9795347400373</v>
      </c>
      <c r="O59" s="24">
        <f t="shared" si="2"/>
        <v>15.836696747163359</v>
      </c>
      <c r="P59" s="7"/>
      <c r="Q59" s="25">
        <f t="shared" si="5"/>
        <v>-2802.4033382602347</v>
      </c>
      <c r="R59" s="24">
        <f t="shared" si="6"/>
        <v>2674.0505974925804</v>
      </c>
      <c r="S59" s="7"/>
      <c r="T59" s="25">
        <f t="shared" si="7"/>
        <v>0.72524859977210898</v>
      </c>
      <c r="U59" s="24">
        <f t="shared" si="8"/>
        <v>0.69413898428422049</v>
      </c>
      <c r="V59" s="7"/>
      <c r="W59" s="25">
        <f t="shared" si="9"/>
        <v>0.7213586735874421</v>
      </c>
      <c r="X59" s="24">
        <f t="shared" si="10"/>
        <v>219.21501815387739</v>
      </c>
      <c r="Y59" s="7"/>
      <c r="Z59" s="25">
        <f t="shared" si="11"/>
        <v>622</v>
      </c>
      <c r="AA59" s="17">
        <f t="shared" si="15"/>
        <v>219.15000000000003</v>
      </c>
      <c r="AB59" s="24">
        <f t="shared" si="12"/>
        <v>3.8248890557455741</v>
      </c>
      <c r="AC59" s="17">
        <f t="shared" si="13"/>
        <v>6.5018153877360874E-2</v>
      </c>
      <c r="AD59" s="17">
        <f t="shared" ca="1" si="14"/>
        <v>0.10973958877514178</v>
      </c>
      <c r="AE59" s="17">
        <v>110</v>
      </c>
    </row>
    <row r="60" spans="1:31" s="17" customFormat="1" x14ac:dyDescent="0.25">
      <c r="A60" s="17">
        <v>40</v>
      </c>
      <c r="B60" s="17">
        <v>621</v>
      </c>
      <c r="C60" s="17">
        <v>11719</v>
      </c>
      <c r="D60" s="17">
        <v>14460</v>
      </c>
      <c r="E60" s="17">
        <v>14809</v>
      </c>
      <c r="F60" s="17">
        <v>12068</v>
      </c>
      <c r="G60" s="24"/>
      <c r="H60" s="7"/>
      <c r="I60" s="25">
        <f t="shared" si="16"/>
        <v>-3090</v>
      </c>
      <c r="J60" s="24">
        <f t="shared" si="16"/>
        <v>2392</v>
      </c>
      <c r="K60" s="7"/>
      <c r="L60" s="25">
        <f t="shared" si="3"/>
        <v>-3090.2096029553786</v>
      </c>
      <c r="M60" s="17">
        <f t="shared" si="1"/>
        <v>4.3933398903449182E-2</v>
      </c>
      <c r="N60" s="17">
        <f t="shared" si="4"/>
        <v>2396.5152095567673</v>
      </c>
      <c r="O60" s="24">
        <f t="shared" si="2"/>
        <v>20.387117341523041</v>
      </c>
      <c r="P60" s="7"/>
      <c r="Q60" s="25">
        <f t="shared" si="5"/>
        <v>-3047.4033382602347</v>
      </c>
      <c r="R60" s="24">
        <f t="shared" si="6"/>
        <v>2390.0505974925804</v>
      </c>
      <c r="S60" s="7"/>
      <c r="T60" s="25">
        <f t="shared" si="7"/>
        <v>0.78865342966161245</v>
      </c>
      <c r="U60" s="24">
        <f t="shared" si="8"/>
        <v>0.62041731584549697</v>
      </c>
      <c r="V60" s="7"/>
      <c r="W60" s="25">
        <f t="shared" si="9"/>
        <v>0.7851788547139642</v>
      </c>
      <c r="X60" s="24">
        <f t="shared" si="10"/>
        <v>224.79897218009842</v>
      </c>
      <c r="Y60" s="7"/>
      <c r="Z60" s="25">
        <f t="shared" si="11"/>
        <v>621</v>
      </c>
      <c r="AA60" s="17">
        <f t="shared" si="15"/>
        <v>224.73900000000003</v>
      </c>
      <c r="AB60" s="24">
        <f t="shared" si="12"/>
        <v>3.9224355076395367</v>
      </c>
      <c r="AC60" s="17">
        <f t="shared" si="13"/>
        <v>5.9972180098384342E-2</v>
      </c>
      <c r="AD60" s="17">
        <f t="shared" ca="1" si="14"/>
        <v>7.6304014603692849E-2</v>
      </c>
      <c r="AE60" s="17">
        <v>109</v>
      </c>
    </row>
    <row r="61" spans="1:31" s="17" customFormat="1" x14ac:dyDescent="0.25">
      <c r="A61" s="17">
        <v>41</v>
      </c>
      <c r="B61" s="17">
        <v>636</v>
      </c>
      <c r="C61" s="17">
        <v>11605</v>
      </c>
      <c r="D61" s="17">
        <v>14296</v>
      </c>
      <c r="E61" s="17">
        <v>14916</v>
      </c>
      <c r="F61" s="17">
        <v>12225</v>
      </c>
      <c r="G61" s="24"/>
      <c r="H61" s="7"/>
      <c r="I61" s="25">
        <f t="shared" si="16"/>
        <v>-3311</v>
      </c>
      <c r="J61" s="24">
        <f t="shared" si="16"/>
        <v>2071</v>
      </c>
      <c r="K61" s="7"/>
      <c r="L61" s="25">
        <f t="shared" si="3"/>
        <v>-3313.0272683388994</v>
      </c>
      <c r="M61" s="17">
        <f t="shared" si="1"/>
        <v>4.1098169179038333</v>
      </c>
      <c r="N61" s="17">
        <f t="shared" si="4"/>
        <v>2082.599895991847</v>
      </c>
      <c r="O61" s="24">
        <f t="shared" si="2"/>
        <v>134.55758702166824</v>
      </c>
      <c r="P61" s="7"/>
      <c r="Q61" s="25">
        <f t="shared" si="5"/>
        <v>-3268.4033382602347</v>
      </c>
      <c r="R61" s="24">
        <f t="shared" si="6"/>
        <v>2069.0505974925804</v>
      </c>
      <c r="S61" s="7"/>
      <c r="T61" s="25">
        <f t="shared" si="7"/>
        <v>0.84584717417418487</v>
      </c>
      <c r="U61" s="24">
        <f t="shared" si="8"/>
        <v>0.53709106384257344</v>
      </c>
      <c r="V61" s="7"/>
      <c r="W61" s="25">
        <f t="shared" si="9"/>
        <v>0.84284183455102069</v>
      </c>
      <c r="X61" s="24">
        <f t="shared" si="10"/>
        <v>230.60652320023632</v>
      </c>
      <c r="Y61" s="7"/>
      <c r="Z61" s="25">
        <f t="shared" si="11"/>
        <v>636</v>
      </c>
      <c r="AA61" s="17">
        <f t="shared" si="15"/>
        <v>230.46300000000002</v>
      </c>
      <c r="AB61" s="24">
        <f t="shared" si="12"/>
        <v>4.022338154023692</v>
      </c>
      <c r="AC61" s="17">
        <f t="shared" si="13"/>
        <v>0.14352320023630227</v>
      </c>
      <c r="AD61" s="17">
        <f t="shared" ca="1" si="14"/>
        <v>3.5561381919251289E-3</v>
      </c>
      <c r="AE61" s="17">
        <v>108</v>
      </c>
    </row>
    <row r="62" spans="1:31" s="17" customFormat="1" x14ac:dyDescent="0.25">
      <c r="A62" s="17">
        <v>42</v>
      </c>
      <c r="B62" s="17">
        <v>641</v>
      </c>
      <c r="C62" s="17">
        <v>11510</v>
      </c>
      <c r="D62" s="17">
        <v>14128</v>
      </c>
      <c r="E62" s="17">
        <v>15016</v>
      </c>
      <c r="F62" s="17">
        <v>12395</v>
      </c>
      <c r="G62" s="24"/>
      <c r="H62" s="7"/>
      <c r="I62" s="25">
        <f t="shared" si="16"/>
        <v>-3506</v>
      </c>
      <c r="J62" s="24">
        <f t="shared" si="16"/>
        <v>1733</v>
      </c>
      <c r="K62" s="7"/>
      <c r="L62" s="25">
        <f t="shared" si="3"/>
        <v>-3504.5628969914683</v>
      </c>
      <c r="M62" s="17">
        <f t="shared" si="1"/>
        <v>2.0652650571309255</v>
      </c>
      <c r="N62" s="17">
        <f t="shared" si="4"/>
        <v>1745.2052603137583</v>
      </c>
      <c r="O62" s="24">
        <f t="shared" si="2"/>
        <v>148.96837932660443</v>
      </c>
      <c r="P62" s="7"/>
      <c r="Q62" s="25">
        <f t="shared" si="5"/>
        <v>-3463.4033382602347</v>
      </c>
      <c r="R62" s="24">
        <f t="shared" si="6"/>
        <v>1731.0505974925807</v>
      </c>
      <c r="S62" s="7"/>
      <c r="T62" s="25">
        <f t="shared" si="7"/>
        <v>0.89631224286174882</v>
      </c>
      <c r="U62" s="24">
        <f t="shared" si="8"/>
        <v>0.44935189506690959</v>
      </c>
      <c r="V62" s="7"/>
      <c r="W62" s="25">
        <f t="shared" si="9"/>
        <v>0.89380083491347706</v>
      </c>
      <c r="X62" s="24">
        <f t="shared" si="10"/>
        <v>236.42273759961358</v>
      </c>
      <c r="Y62" s="7"/>
      <c r="Z62" s="25">
        <f t="shared" si="11"/>
        <v>641</v>
      </c>
      <c r="AA62" s="17">
        <f t="shared" si="15"/>
        <v>236.23200000000003</v>
      </c>
      <c r="AB62" s="24">
        <f t="shared" si="12"/>
        <v>4.1230261985712451</v>
      </c>
      <c r="AC62" s="17">
        <f t="shared" si="13"/>
        <v>0.19073759961355563</v>
      </c>
      <c r="AD62" s="17">
        <f t="shared" ca="1" si="14"/>
        <v>-4.6534344065804589E-2</v>
      </c>
      <c r="AE62" s="17">
        <v>107</v>
      </c>
    </row>
    <row r="63" spans="1:31" s="17" customFormat="1" x14ac:dyDescent="0.25">
      <c r="A63" s="17">
        <v>43</v>
      </c>
      <c r="B63" s="17">
        <v>629</v>
      </c>
      <c r="C63" s="17">
        <v>11440</v>
      </c>
      <c r="D63" s="17">
        <v>13963</v>
      </c>
      <c r="E63" s="17">
        <v>15100</v>
      </c>
      <c r="F63" s="17">
        <v>12573</v>
      </c>
      <c r="G63" s="24"/>
      <c r="H63" s="7"/>
      <c r="I63" s="25">
        <f t="shared" si="16"/>
        <v>-3660</v>
      </c>
      <c r="J63" s="24">
        <f t="shared" si="16"/>
        <v>1390</v>
      </c>
      <c r="K63" s="7"/>
      <c r="L63" s="25">
        <f t="shared" si="3"/>
        <v>-3658.403400948685</v>
      </c>
      <c r="M63" s="17">
        <f t="shared" si="1"/>
        <v>2.5491285306600364</v>
      </c>
      <c r="N63" s="17">
        <f t="shared" si="4"/>
        <v>1396.9184881994099</v>
      </c>
      <c r="O63" s="24">
        <f t="shared" si="2"/>
        <v>47.865478965374336</v>
      </c>
      <c r="P63" s="7"/>
      <c r="Q63" s="25">
        <f t="shared" si="5"/>
        <v>-3617.4033382602347</v>
      </c>
      <c r="R63" s="24">
        <f t="shared" si="6"/>
        <v>1388.0505974925807</v>
      </c>
      <c r="S63" s="7"/>
      <c r="T63" s="25">
        <f t="shared" si="7"/>
        <v>0.93616670736372243</v>
      </c>
      <c r="U63" s="24">
        <f t="shared" si="8"/>
        <v>0.3603148095933808</v>
      </c>
      <c r="V63" s="7"/>
      <c r="W63" s="25">
        <f t="shared" si="9"/>
        <v>0.93415635838985056</v>
      </c>
      <c r="X63" s="24">
        <f t="shared" si="10"/>
        <v>242.02117107814001</v>
      </c>
      <c r="Y63" s="7"/>
      <c r="Z63" s="25">
        <f t="shared" si="11"/>
        <v>629</v>
      </c>
      <c r="AA63" s="17">
        <f t="shared" si="15"/>
        <v>241.89300000000003</v>
      </c>
      <c r="AB63" s="24">
        <f t="shared" si="12"/>
        <v>4.2218292875266439</v>
      </c>
      <c r="AC63" s="17">
        <f t="shared" si="13"/>
        <v>0.12817107813998518</v>
      </c>
      <c r="AD63" s="17">
        <f t="shared" ca="1" si="14"/>
        <v>-5.9931301886422261E-3</v>
      </c>
      <c r="AE63" s="17">
        <v>106</v>
      </c>
    </row>
    <row r="64" spans="1:31" s="17" customFormat="1" x14ac:dyDescent="0.25">
      <c r="A64" s="17">
        <v>44</v>
      </c>
      <c r="B64" s="17">
        <v>625</v>
      </c>
      <c r="C64" s="17">
        <v>11377</v>
      </c>
      <c r="D64" s="17">
        <v>13782</v>
      </c>
      <c r="E64" s="17">
        <v>15152</v>
      </c>
      <c r="F64" s="17">
        <v>12751</v>
      </c>
      <c r="G64" s="24"/>
      <c r="H64" s="7"/>
      <c r="I64" s="25">
        <f t="shared" si="16"/>
        <v>-3775</v>
      </c>
      <c r="J64" s="24">
        <f t="shared" si="16"/>
        <v>1031</v>
      </c>
      <c r="K64" s="7"/>
      <c r="L64" s="25">
        <f t="shared" si="3"/>
        <v>-3776.3041482619838</v>
      </c>
      <c r="M64" s="17">
        <f t="shared" si="1"/>
        <v>1.7008026892352495</v>
      </c>
      <c r="N64" s="17">
        <f t="shared" si="4"/>
        <v>1037.3454960177971</v>
      </c>
      <c r="O64" s="24">
        <f t="shared" si="2"/>
        <v>40.265319711879258</v>
      </c>
      <c r="P64" s="7"/>
      <c r="Q64" s="25">
        <f t="shared" si="5"/>
        <v>-3732.4033382602347</v>
      </c>
      <c r="R64" s="24">
        <f t="shared" si="6"/>
        <v>1029.0505974925807</v>
      </c>
      <c r="S64" s="7"/>
      <c r="T64" s="25">
        <f t="shared" si="7"/>
        <v>0.96592815812818322</v>
      </c>
      <c r="U64" s="24">
        <f t="shared" si="8"/>
        <v>0.26712439068668448</v>
      </c>
      <c r="V64" s="7"/>
      <c r="W64" s="25">
        <f t="shared" si="9"/>
        <v>0.96444205236242653</v>
      </c>
      <c r="X64" s="24">
        <f t="shared" si="10"/>
        <v>247.63207567813959</v>
      </c>
      <c r="Y64" s="7"/>
      <c r="Z64" s="25">
        <f t="shared" si="11"/>
        <v>625</v>
      </c>
      <c r="AA64" s="17">
        <f t="shared" si="15"/>
        <v>247.51800000000003</v>
      </c>
      <c r="AB64" s="24">
        <f t="shared" si="12"/>
        <v>4.3200040579513246</v>
      </c>
      <c r="AC64" s="17">
        <f t="shared" si="13"/>
        <v>0.11407567813955666</v>
      </c>
      <c r="AD64" s="17">
        <f t="shared" ca="1" si="14"/>
        <v>7.2824401085455293E-2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11347</v>
      </c>
      <c r="D65" s="17">
        <v>13608</v>
      </c>
      <c r="E65" s="17">
        <v>15200</v>
      </c>
      <c r="F65" s="17">
        <v>12936</v>
      </c>
      <c r="G65" s="24"/>
      <c r="H65" s="7"/>
      <c r="I65" s="25">
        <f t="shared" si="16"/>
        <v>-3853</v>
      </c>
      <c r="J65" s="24">
        <f t="shared" si="16"/>
        <v>672</v>
      </c>
      <c r="K65" s="7"/>
      <c r="L65" s="25">
        <f t="shared" si="3"/>
        <v>-3856.0571012893051</v>
      </c>
      <c r="M65" s="17">
        <f t="shared" si="1"/>
        <v>9.345868293071133</v>
      </c>
      <c r="N65" s="17">
        <f t="shared" si="4"/>
        <v>680.33045889846505</v>
      </c>
      <c r="O65" s="24">
        <f t="shared" si="2"/>
        <v>69.396545459015599</v>
      </c>
      <c r="P65" s="7"/>
      <c r="Q65" s="25">
        <f t="shared" si="5"/>
        <v>-3810.4033382602347</v>
      </c>
      <c r="R65" s="24">
        <f t="shared" si="6"/>
        <v>670.05059749258055</v>
      </c>
      <c r="S65" s="7"/>
      <c r="T65" s="25">
        <f t="shared" si="7"/>
        <v>0.98611418560320874</v>
      </c>
      <c r="U65" s="24">
        <f t="shared" si="8"/>
        <v>0.17393397177998815</v>
      </c>
      <c r="V65" s="7"/>
      <c r="W65" s="25">
        <f t="shared" si="9"/>
        <v>0.98515217180494052</v>
      </c>
      <c r="X65" s="24">
        <f t="shared" si="10"/>
        <v>253.10067511326008</v>
      </c>
      <c r="Y65" s="7"/>
      <c r="Z65" s="25">
        <f t="shared" si="11"/>
        <v>604</v>
      </c>
      <c r="AA65" s="17">
        <f t="shared" si="15"/>
        <v>252.95400000000004</v>
      </c>
      <c r="AB65" s="24">
        <f t="shared" si="12"/>
        <v>4.4148801560897368</v>
      </c>
      <c r="AC65" s="17">
        <f t="shared" si="13"/>
        <v>0.14667511326004501</v>
      </c>
      <c r="AD65" s="17">
        <f t="shared" ca="1" si="14"/>
        <v>0.16692162593352577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11318</v>
      </c>
      <c r="D66" s="17">
        <v>13427</v>
      </c>
      <c r="E66" s="17">
        <v>15220</v>
      </c>
      <c r="F66" s="17">
        <v>13120</v>
      </c>
      <c r="G66" s="24"/>
      <c r="H66" s="7"/>
      <c r="I66" s="25">
        <f t="shared" si="16"/>
        <v>-3902</v>
      </c>
      <c r="J66" s="24">
        <f t="shared" si="16"/>
        <v>307</v>
      </c>
      <c r="K66" s="7"/>
      <c r="L66" s="25">
        <f t="shared" si="3"/>
        <v>-3901.8480018163791</v>
      </c>
      <c r="M66" s="17">
        <f t="shared" si="1"/>
        <v>2.3103447824049765E-2</v>
      </c>
      <c r="N66" s="17">
        <f t="shared" si="4"/>
        <v>312.37047652389015</v>
      </c>
      <c r="O66" s="24">
        <f t="shared" si="2"/>
        <v>28.842018093655199</v>
      </c>
      <c r="P66" s="7"/>
      <c r="Q66" s="25">
        <f t="shared" si="5"/>
        <v>-3859.4033382602347</v>
      </c>
      <c r="R66" s="24">
        <f t="shared" si="6"/>
        <v>305.05059749258061</v>
      </c>
      <c r="S66" s="7"/>
      <c r="T66" s="25">
        <f t="shared" si="7"/>
        <v>0.99879515158110943</v>
      </c>
      <c r="U66" s="24">
        <f t="shared" si="8"/>
        <v>7.9186052835854018E-2</v>
      </c>
      <c r="V66" s="7"/>
      <c r="W66" s="25">
        <f t="shared" si="9"/>
        <v>0.99836586507894587</v>
      </c>
      <c r="X66" s="24">
        <f t="shared" si="10"/>
        <v>258.57841047208194</v>
      </c>
      <c r="Y66" s="7"/>
      <c r="Z66" s="25">
        <f t="shared" si="11"/>
        <v>612</v>
      </c>
      <c r="AA66" s="17">
        <f t="shared" si="15"/>
        <v>258.46200000000005</v>
      </c>
      <c r="AB66" s="24">
        <f t="shared" si="12"/>
        <v>4.5110128912895844</v>
      </c>
      <c r="AC66" s="17">
        <f t="shared" si="13"/>
        <v>0.11641047208189548</v>
      </c>
      <c r="AD66" s="17">
        <f t="shared" ca="1" si="14"/>
        <v>-1.6815780165870819E-2</v>
      </c>
      <c r="AE66" s="17">
        <v>103</v>
      </c>
    </row>
    <row r="67" spans="1:31" s="17" customFormat="1" x14ac:dyDescent="0.25">
      <c r="A67" s="17">
        <v>47</v>
      </c>
      <c r="B67" s="17">
        <v>637</v>
      </c>
      <c r="C67" s="17">
        <v>11310</v>
      </c>
      <c r="D67" s="17">
        <v>13221</v>
      </c>
      <c r="E67" s="17">
        <v>15220</v>
      </c>
      <c r="F67" s="17">
        <v>13299</v>
      </c>
      <c r="G67" s="24"/>
      <c r="H67" s="7"/>
      <c r="I67" s="25">
        <f t="shared" si="16"/>
        <v>-3910</v>
      </c>
      <c r="J67" s="24">
        <f t="shared" si="16"/>
        <v>-78</v>
      </c>
      <c r="K67" s="7"/>
      <c r="L67" s="25">
        <f t="shared" si="3"/>
        <v>-3911.6225338387958</v>
      </c>
      <c r="M67" s="17">
        <f t="shared" si="1"/>
        <v>2.6326160580373994</v>
      </c>
      <c r="N67" s="17">
        <f t="shared" si="4"/>
        <v>-73.618822747597278</v>
      </c>
      <c r="O67" s="24">
        <f t="shared" si="2"/>
        <v>19.194714116971063</v>
      </c>
      <c r="P67" s="7"/>
      <c r="Q67" s="25">
        <f t="shared" si="5"/>
        <v>-3867.4033382602347</v>
      </c>
      <c r="R67" s="24">
        <f t="shared" si="6"/>
        <v>-79.949402507419421</v>
      </c>
      <c r="S67" s="7"/>
      <c r="T67" s="25">
        <f t="shared" si="7"/>
        <v>1.0008655133734199</v>
      </c>
      <c r="U67" s="24">
        <f t="shared" si="8"/>
        <v>-2.0753532899739534E-2</v>
      </c>
      <c r="V67" s="7"/>
      <c r="W67" s="25">
        <f t="shared" si="9"/>
        <v>1.0009979661382846</v>
      </c>
      <c r="X67" s="24">
        <f t="shared" si="10"/>
        <v>264.3011036688066</v>
      </c>
      <c r="Y67" s="7"/>
      <c r="Z67" s="25">
        <f t="shared" si="11"/>
        <v>637</v>
      </c>
      <c r="AA67" s="17">
        <f t="shared" si="15"/>
        <v>264.19500000000005</v>
      </c>
      <c r="AB67" s="24">
        <f t="shared" si="12"/>
        <v>4.6110726173064194</v>
      </c>
      <c r="AC67" s="17">
        <f t="shared" si="13"/>
        <v>0.1061036688065542</v>
      </c>
      <c r="AD67" s="17">
        <f t="shared" ca="1" si="14"/>
        <v>8.4756003510051414E-3</v>
      </c>
      <c r="AE67" s="17">
        <v>102</v>
      </c>
    </row>
    <row r="68" spans="1:31" s="17" customFormat="1" x14ac:dyDescent="0.25">
      <c r="A68" s="17">
        <v>48</v>
      </c>
      <c r="B68" s="17">
        <v>630</v>
      </c>
      <c r="C68" s="17">
        <v>11334</v>
      </c>
      <c r="D68" s="17">
        <v>13042</v>
      </c>
      <c r="E68" s="17">
        <v>15212</v>
      </c>
      <c r="F68" s="17">
        <v>13496</v>
      </c>
      <c r="G68" s="24"/>
      <c r="H68" s="7"/>
      <c r="I68" s="25">
        <f t="shared" si="16"/>
        <v>-3878</v>
      </c>
      <c r="J68" s="24">
        <f t="shared" si="16"/>
        <v>-454</v>
      </c>
      <c r="K68" s="7"/>
      <c r="L68" s="25">
        <f t="shared" si="3"/>
        <v>-3883.1870798069722</v>
      </c>
      <c r="M68" s="17">
        <f t="shared" si="1"/>
        <v>26.905796923898535</v>
      </c>
      <c r="N68" s="17">
        <f t="shared" si="4"/>
        <v>-454.63528975310993</v>
      </c>
      <c r="O68" s="24">
        <f t="shared" si="2"/>
        <v>0.40359307040647607</v>
      </c>
      <c r="P68" s="7"/>
      <c r="Q68" s="25">
        <f t="shared" si="5"/>
        <v>-3835.4033382602347</v>
      </c>
      <c r="R68" s="24">
        <f t="shared" si="6"/>
        <v>-455.94940250741939</v>
      </c>
      <c r="S68" s="7"/>
      <c r="T68" s="25">
        <f t="shared" si="7"/>
        <v>0.99258406620417849</v>
      </c>
      <c r="U68" s="24">
        <f t="shared" si="8"/>
        <v>-0.11835686857917634</v>
      </c>
      <c r="V68" s="7"/>
      <c r="W68" s="25">
        <f t="shared" si="9"/>
        <v>0.99326496392984198</v>
      </c>
      <c r="X68" s="24">
        <f t="shared" si="10"/>
        <v>269.90865969471099</v>
      </c>
      <c r="Y68" s="7"/>
      <c r="Z68" s="25">
        <f t="shared" si="11"/>
        <v>630</v>
      </c>
      <c r="AA68" s="17">
        <f t="shared" si="15"/>
        <v>269.86500000000007</v>
      </c>
      <c r="AB68" s="24">
        <f t="shared" si="12"/>
        <v>4.7100327858944988</v>
      </c>
      <c r="AC68" s="17">
        <f t="shared" si="13"/>
        <v>4.3659694710925123E-2</v>
      </c>
      <c r="AD68" s="17">
        <f t="shared" ca="1" si="14"/>
        <v>7.4325392473156171E-2</v>
      </c>
      <c r="AE68" s="17">
        <v>101</v>
      </c>
    </row>
    <row r="69" spans="1:31" s="17" customFormat="1" x14ac:dyDescent="0.25">
      <c r="A69" s="17">
        <v>49</v>
      </c>
      <c r="B69" s="17">
        <v>624</v>
      </c>
      <c r="C69" s="17">
        <v>11361</v>
      </c>
      <c r="D69" s="17">
        <v>12858</v>
      </c>
      <c r="E69" s="17">
        <v>15174</v>
      </c>
      <c r="F69" s="17">
        <v>13678</v>
      </c>
      <c r="G69" s="24"/>
      <c r="H69" s="7"/>
      <c r="I69" s="25">
        <f t="shared" si="16"/>
        <v>-3813</v>
      </c>
      <c r="J69" s="24">
        <f t="shared" si="16"/>
        <v>-820</v>
      </c>
      <c r="K69" s="7"/>
      <c r="L69" s="25">
        <f t="shared" si="3"/>
        <v>-3817.9427367581252</v>
      </c>
      <c r="M69" s="17">
        <f t="shared" si="1"/>
        <v>24.430646660121941</v>
      </c>
      <c r="N69" s="17">
        <f t="shared" si="4"/>
        <v>-827.624273571868</v>
      </c>
      <c r="O69" s="24">
        <f t="shared" si="2"/>
        <v>58.129547498684865</v>
      </c>
      <c r="P69" s="7"/>
      <c r="Q69" s="25">
        <f t="shared" si="5"/>
        <v>-3770.4033382602347</v>
      </c>
      <c r="R69" s="24">
        <f t="shared" si="6"/>
        <v>-821.94940250741945</v>
      </c>
      <c r="S69" s="7"/>
      <c r="T69" s="25">
        <f t="shared" si="7"/>
        <v>0.97576237664165721</v>
      </c>
      <c r="U69" s="24">
        <f t="shared" si="8"/>
        <v>-0.21336437086288346</v>
      </c>
      <c r="V69" s="7"/>
      <c r="W69" s="25">
        <f t="shared" si="9"/>
        <v>0.97697699465688659</v>
      </c>
      <c r="X69" s="24">
        <f t="shared" si="10"/>
        <v>275.43290311423925</v>
      </c>
      <c r="Y69" s="7"/>
      <c r="Z69" s="25">
        <f t="shared" si="11"/>
        <v>624</v>
      </c>
      <c r="AA69" s="17">
        <f t="shared" si="15"/>
        <v>275.48100000000005</v>
      </c>
      <c r="AB69" s="24">
        <f t="shared" si="12"/>
        <v>4.8080504766864998</v>
      </c>
      <c r="AC69" s="17">
        <f t="shared" si="13"/>
        <v>-4.8096885760799069E-2</v>
      </c>
      <c r="AD69" s="17">
        <f t="shared" ca="1" si="14"/>
        <v>0.11822027468940632</v>
      </c>
      <c r="AE69" s="17">
        <v>100</v>
      </c>
    </row>
    <row r="70" spans="1:31" s="17" customFormat="1" x14ac:dyDescent="0.25">
      <c r="A70" s="17">
        <v>50</v>
      </c>
      <c r="B70" s="17">
        <v>643</v>
      </c>
      <c r="C70" s="17">
        <v>11419</v>
      </c>
      <c r="D70" s="17">
        <v>12668</v>
      </c>
      <c r="E70" s="17">
        <v>15126</v>
      </c>
      <c r="F70" s="17">
        <v>13867</v>
      </c>
      <c r="G70" s="24"/>
      <c r="H70" s="7"/>
      <c r="I70" s="25">
        <f t="shared" si="16"/>
        <v>-3707</v>
      </c>
      <c r="J70" s="24">
        <f t="shared" si="16"/>
        <v>-1199</v>
      </c>
      <c r="K70" s="7"/>
      <c r="L70" s="25">
        <f t="shared" si="3"/>
        <v>-3712.7733840848528</v>
      </c>
      <c r="M70" s="17">
        <f t="shared" si="1"/>
        <v>33.331963791231033</v>
      </c>
      <c r="N70" s="17">
        <f t="shared" si="4"/>
        <v>-1203.5903816064706</v>
      </c>
      <c r="O70" s="24">
        <f t="shared" si="2"/>
        <v>21.071603293023614</v>
      </c>
      <c r="P70" s="7"/>
      <c r="Q70" s="25">
        <f t="shared" si="5"/>
        <v>-3664.4033382602347</v>
      </c>
      <c r="R70" s="24">
        <f t="shared" si="6"/>
        <v>-1200.9494025074193</v>
      </c>
      <c r="S70" s="7"/>
      <c r="T70" s="25">
        <f t="shared" si="7"/>
        <v>0.94833008289354548</v>
      </c>
      <c r="U70" s="24">
        <f t="shared" si="8"/>
        <v>-0.31174645656103916</v>
      </c>
      <c r="V70" s="7"/>
      <c r="W70" s="25">
        <f t="shared" si="9"/>
        <v>0.95009722032260369</v>
      </c>
      <c r="X70" s="24">
        <f t="shared" si="10"/>
        <v>281.27909767610117</v>
      </c>
      <c r="Y70" s="7"/>
      <c r="Z70" s="25">
        <f t="shared" si="11"/>
        <v>643</v>
      </c>
      <c r="AA70" s="17">
        <f t="shared" si="15"/>
        <v>281.26800000000003</v>
      </c>
      <c r="AB70" s="24">
        <f t="shared" si="12"/>
        <v>4.9090526804994115</v>
      </c>
      <c r="AC70" s="17">
        <f t="shared" si="13"/>
        <v>1.1097676101144316E-2</v>
      </c>
      <c r="AD70" s="17">
        <f t="shared" ca="1" si="14"/>
        <v>4.5066307352442436E-2</v>
      </c>
      <c r="AE70" s="17">
        <v>99</v>
      </c>
    </row>
    <row r="71" spans="1:31" s="17" customFormat="1" x14ac:dyDescent="0.25">
      <c r="A71" s="17">
        <v>51</v>
      </c>
      <c r="B71" s="17">
        <v>626</v>
      </c>
      <c r="C71" s="17">
        <v>11484</v>
      </c>
      <c r="D71" s="17">
        <v>12491</v>
      </c>
      <c r="E71" s="17">
        <v>15054</v>
      </c>
      <c r="F71" s="17">
        <v>14043</v>
      </c>
      <c r="G71" s="24"/>
      <c r="H71" s="7"/>
      <c r="I71" s="25">
        <f t="shared" si="16"/>
        <v>-3570</v>
      </c>
      <c r="J71" s="24">
        <f t="shared" si="16"/>
        <v>-1552</v>
      </c>
      <c r="K71" s="7"/>
      <c r="L71" s="25">
        <f t="shared" si="3"/>
        <v>-3574.4026346085925</v>
      </c>
      <c r="M71" s="17">
        <f t="shared" si="1"/>
        <v>19.383191496776497</v>
      </c>
      <c r="N71" s="17">
        <f t="shared" si="4"/>
        <v>-1557.8277689811243</v>
      </c>
      <c r="O71" s="24">
        <f t="shared" si="2"/>
        <v>33.962891297354986</v>
      </c>
      <c r="P71" s="7"/>
      <c r="Q71" s="25">
        <f t="shared" si="5"/>
        <v>-3527.4033382602347</v>
      </c>
      <c r="R71" s="24">
        <f t="shared" si="6"/>
        <v>-1553.9494025074193</v>
      </c>
      <c r="S71" s="7"/>
      <c r="T71" s="25">
        <f t="shared" si="7"/>
        <v>0.91287513720023139</v>
      </c>
      <c r="U71" s="24">
        <f t="shared" si="8"/>
        <v>-0.40337937543029767</v>
      </c>
      <c r="V71" s="7"/>
      <c r="W71" s="25">
        <f t="shared" si="9"/>
        <v>0.91515673389754393</v>
      </c>
      <c r="X71" s="24">
        <f t="shared" si="10"/>
        <v>286.90011639970385</v>
      </c>
      <c r="Y71" s="7"/>
      <c r="Z71" s="25">
        <f t="shared" si="11"/>
        <v>626</v>
      </c>
      <c r="AA71" s="17">
        <f t="shared" si="15"/>
        <v>286.90200000000004</v>
      </c>
      <c r="AB71" s="24">
        <f t="shared" si="12"/>
        <v>5.0073845305567719</v>
      </c>
      <c r="AC71" s="17">
        <f t="shared" si="13"/>
        <v>-1.883600296196164E-3</v>
      </c>
      <c r="AD71" s="17">
        <f t="shared" ca="1" si="14"/>
        <v>6.1929344841928469E-2</v>
      </c>
      <c r="AE71" s="17">
        <v>98</v>
      </c>
    </row>
    <row r="72" spans="1:31" s="17" customFormat="1" x14ac:dyDescent="0.25">
      <c r="A72" s="17">
        <v>52</v>
      </c>
      <c r="B72" s="17">
        <v>627</v>
      </c>
      <c r="C72" s="17">
        <v>11567</v>
      </c>
      <c r="D72" s="17">
        <v>12321</v>
      </c>
      <c r="E72" s="17">
        <v>14969</v>
      </c>
      <c r="F72" s="17">
        <v>14212</v>
      </c>
      <c r="G72" s="24"/>
      <c r="H72" s="7"/>
      <c r="I72" s="25">
        <f t="shared" si="16"/>
        <v>-3402</v>
      </c>
      <c r="J72" s="24">
        <f t="shared" si="16"/>
        <v>-1891</v>
      </c>
      <c r="K72" s="7"/>
      <c r="L72" s="25">
        <f t="shared" si="3"/>
        <v>-3401.5776110378042</v>
      </c>
      <c r="M72" s="17">
        <f t="shared" si="1"/>
        <v>0.17841243538483006</v>
      </c>
      <c r="N72" s="17">
        <f t="shared" si="4"/>
        <v>-1897.5036767594827</v>
      </c>
      <c r="O72" s="24">
        <f t="shared" si="2"/>
        <v>42.297811391835225</v>
      </c>
      <c r="P72" s="7"/>
      <c r="Q72" s="25">
        <f t="shared" si="5"/>
        <v>-3359.4033382602347</v>
      </c>
      <c r="R72" s="24">
        <f t="shared" si="6"/>
        <v>-1892.9494025074193</v>
      </c>
      <c r="S72" s="7"/>
      <c r="T72" s="25">
        <f t="shared" si="7"/>
        <v>0.86939753956171473</v>
      </c>
      <c r="U72" s="24">
        <f t="shared" si="8"/>
        <v>-0.49137812754553456</v>
      </c>
      <c r="V72" s="7"/>
      <c r="W72" s="25">
        <f t="shared" si="9"/>
        <v>0.87217304311884025</v>
      </c>
      <c r="X72" s="24">
        <f t="shared" si="10"/>
        <v>292.5100722192127</v>
      </c>
      <c r="Y72" s="7"/>
      <c r="Z72" s="25">
        <f t="shared" si="11"/>
        <v>627</v>
      </c>
      <c r="AA72" s="17">
        <f t="shared" si="15"/>
        <v>292.54500000000002</v>
      </c>
      <c r="AB72" s="24">
        <f t="shared" si="12"/>
        <v>5.1058734602468112</v>
      </c>
      <c r="AC72" s="17">
        <f t="shared" si="13"/>
        <v>-3.4927780787313623E-2</v>
      </c>
      <c r="AD72" s="17">
        <f t="shared" ca="1" si="14"/>
        <v>5.3227920497590731E-2</v>
      </c>
      <c r="AE72" s="17">
        <v>97</v>
      </c>
    </row>
    <row r="73" spans="1:31" s="17" customFormat="1" x14ac:dyDescent="0.25">
      <c r="A73" s="17">
        <v>53</v>
      </c>
      <c r="B73" s="17">
        <v>616</v>
      </c>
      <c r="C73" s="17">
        <v>11676</v>
      </c>
      <c r="D73" s="17">
        <v>12165</v>
      </c>
      <c r="E73" s="17">
        <v>14876</v>
      </c>
      <c r="F73" s="17">
        <v>14372</v>
      </c>
      <c r="G73" s="24"/>
      <c r="H73" s="7"/>
      <c r="I73" s="25">
        <f t="shared" si="16"/>
        <v>-3200</v>
      </c>
      <c r="J73" s="24">
        <f t="shared" si="16"/>
        <v>-2207</v>
      </c>
      <c r="K73" s="7"/>
      <c r="L73" s="25">
        <f t="shared" si="3"/>
        <v>-3200.0412659968192</v>
      </c>
      <c r="M73" s="17">
        <f t="shared" si="1"/>
        <v>1.7028824934838887E-3</v>
      </c>
      <c r="N73" s="17">
        <f t="shared" si="4"/>
        <v>-2213.2866407026495</v>
      </c>
      <c r="O73" s="24">
        <f t="shared" si="2"/>
        <v>39.521851324209308</v>
      </c>
      <c r="P73" s="7"/>
      <c r="Q73" s="25">
        <f t="shared" si="5"/>
        <v>-3157.4033382602347</v>
      </c>
      <c r="R73" s="24">
        <f t="shared" si="6"/>
        <v>-2208.9494025074196</v>
      </c>
      <c r="S73" s="7"/>
      <c r="T73" s="25">
        <f t="shared" si="7"/>
        <v>0.81712090430587925</v>
      </c>
      <c r="U73" s="24">
        <f t="shared" si="8"/>
        <v>-0.57340646285059327</v>
      </c>
      <c r="V73" s="7"/>
      <c r="W73" s="25">
        <f t="shared" si="9"/>
        <v>0.8203566192487729</v>
      </c>
      <c r="X73" s="24">
        <f t="shared" si="10"/>
        <v>298.06584765569824</v>
      </c>
      <c r="Y73" s="7"/>
      <c r="Z73" s="25">
        <f t="shared" si="11"/>
        <v>616</v>
      </c>
      <c r="AA73" s="17">
        <f t="shared" si="15"/>
        <v>298.089</v>
      </c>
      <c r="AB73" s="24">
        <f t="shared" si="12"/>
        <v>5.2026345139773769</v>
      </c>
      <c r="AC73" s="17">
        <f t="shared" si="13"/>
        <v>-2.3152344301763605E-2</v>
      </c>
      <c r="AD73" s="17">
        <f t="shared" ca="1" si="14"/>
        <v>6.791027806633565E-2</v>
      </c>
      <c r="AE73" s="17">
        <v>96</v>
      </c>
    </row>
    <row r="74" spans="1:31" s="17" customFormat="1" x14ac:dyDescent="0.25">
      <c r="A74" s="17">
        <v>54</v>
      </c>
      <c r="B74" s="17">
        <v>619</v>
      </c>
      <c r="C74" s="17">
        <v>11794</v>
      </c>
      <c r="D74" s="17">
        <v>12019</v>
      </c>
      <c r="E74" s="17">
        <v>14756</v>
      </c>
      <c r="F74" s="17">
        <v>14516</v>
      </c>
      <c r="G74" s="24"/>
      <c r="H74" s="7"/>
      <c r="I74" s="25">
        <f t="shared" si="16"/>
        <v>-2962</v>
      </c>
      <c r="J74" s="24">
        <f t="shared" si="16"/>
        <v>-2497</v>
      </c>
      <c r="K74" s="7"/>
      <c r="L74" s="25">
        <f t="shared" si="3"/>
        <v>-2967.7449677804866</v>
      </c>
      <c r="M74" s="17">
        <f t="shared" si="1"/>
        <v>33.004654798829179</v>
      </c>
      <c r="N74" s="17">
        <f t="shared" si="4"/>
        <v>-2509.6996303922779</v>
      </c>
      <c r="O74" s="24">
        <f t="shared" si="2"/>
        <v>161.28061210046772</v>
      </c>
      <c r="P74" s="7"/>
      <c r="Q74" s="25">
        <f t="shared" si="5"/>
        <v>-2919.4033382602347</v>
      </c>
      <c r="R74" s="24">
        <f t="shared" si="6"/>
        <v>-2498.9494025074196</v>
      </c>
      <c r="S74" s="7"/>
      <c r="T74" s="25">
        <f t="shared" si="7"/>
        <v>0.75552764098464731</v>
      </c>
      <c r="U74" s="24">
        <f t="shared" si="8"/>
        <v>-0.64868563132675461</v>
      </c>
      <c r="V74" s="7"/>
      <c r="W74" s="25">
        <f t="shared" si="9"/>
        <v>0.75918548672981212</v>
      </c>
      <c r="X74" s="24">
        <f t="shared" si="10"/>
        <v>303.62558462609081</v>
      </c>
      <c r="Y74" s="7"/>
      <c r="Z74" s="25">
        <f t="shared" si="11"/>
        <v>619</v>
      </c>
      <c r="AA74" s="17">
        <f t="shared" si="15"/>
        <v>303.66000000000003</v>
      </c>
      <c r="AB74" s="24">
        <f t="shared" si="12"/>
        <v>5.2998668066059809</v>
      </c>
      <c r="AC74" s="17">
        <f t="shared" si="13"/>
        <v>-3.4415373909212121E-2</v>
      </c>
      <c r="AD74" s="17">
        <f t="shared" ca="1" si="14"/>
        <v>1.0511231919053898E-2</v>
      </c>
      <c r="AE74" s="17">
        <v>95</v>
      </c>
    </row>
    <row r="75" spans="1:31" s="17" customFormat="1" x14ac:dyDescent="0.25">
      <c r="A75" s="17">
        <v>55</v>
      </c>
      <c r="B75" s="17">
        <v>622</v>
      </c>
      <c r="C75" s="17">
        <v>11919</v>
      </c>
      <c r="D75" s="17">
        <v>11876</v>
      </c>
      <c r="E75" s="17">
        <v>14622</v>
      </c>
      <c r="F75" s="17">
        <v>14652</v>
      </c>
      <c r="G75" s="24"/>
      <c r="H75" s="7"/>
      <c r="I75" s="25">
        <f t="shared" si="16"/>
        <v>-2703</v>
      </c>
      <c r="J75" s="24">
        <f t="shared" si="16"/>
        <v>-2776</v>
      </c>
      <c r="K75" s="7"/>
      <c r="L75" s="25">
        <f t="shared" si="3"/>
        <v>-2706.4675342077885</v>
      </c>
      <c r="M75" s="17">
        <f t="shared" si="1"/>
        <v>12.023793482183445</v>
      </c>
      <c r="N75" s="17">
        <f t="shared" si="4"/>
        <v>-2783.61433209081</v>
      </c>
      <c r="O75" s="24">
        <f t="shared" si="2"/>
        <v>57.978053189138478</v>
      </c>
      <c r="P75" s="7"/>
      <c r="Q75" s="25">
        <f t="shared" si="5"/>
        <v>-2660.4033382602347</v>
      </c>
      <c r="R75" s="24">
        <f t="shared" si="6"/>
        <v>-2777.9494025074196</v>
      </c>
      <c r="S75" s="7"/>
      <c r="T75" s="25">
        <f t="shared" si="7"/>
        <v>0.6884996779586009</v>
      </c>
      <c r="U75" s="24">
        <f t="shared" si="8"/>
        <v>-0.7211093830676133</v>
      </c>
      <c r="V75" s="7"/>
      <c r="W75" s="25">
        <f t="shared" si="9"/>
        <v>0.69256351990772369</v>
      </c>
      <c r="X75" s="24">
        <f t="shared" si="10"/>
        <v>309.27016836125404</v>
      </c>
      <c r="Y75" s="7"/>
      <c r="Z75" s="25">
        <f t="shared" si="11"/>
        <v>622</v>
      </c>
      <c r="AA75" s="17">
        <f t="shared" si="15"/>
        <v>309.25800000000004</v>
      </c>
      <c r="AB75" s="24">
        <f t="shared" si="12"/>
        <v>5.3975703381326241</v>
      </c>
      <c r="AC75" s="17">
        <f t="shared" si="13"/>
        <v>1.2168361253998228E-2</v>
      </c>
      <c r="AD75" s="17">
        <f t="shared" ca="1" si="14"/>
        <v>1.9359333916156629E-2</v>
      </c>
      <c r="AE75" s="17">
        <v>94</v>
      </c>
    </row>
    <row r="76" spans="1:31" s="17" customFormat="1" x14ac:dyDescent="0.25">
      <c r="A76" s="17">
        <v>56</v>
      </c>
      <c r="B76" s="17">
        <v>635</v>
      </c>
      <c r="C76" s="17">
        <v>12066</v>
      </c>
      <c r="D76" s="17">
        <v>11750</v>
      </c>
      <c r="E76" s="17">
        <v>14482</v>
      </c>
      <c r="F76" s="17">
        <v>14785</v>
      </c>
      <c r="G76" s="24"/>
      <c r="H76" s="7"/>
      <c r="I76" s="25">
        <f t="shared" si="16"/>
        <v>-2416</v>
      </c>
      <c r="J76" s="24">
        <f t="shared" si="16"/>
        <v>-3035</v>
      </c>
      <c r="K76" s="7"/>
      <c r="L76" s="25">
        <f t="shared" si="3"/>
        <v>-2413.5135409623595</v>
      </c>
      <c r="M76" s="17">
        <f t="shared" si="1"/>
        <v>6.1824785458643357</v>
      </c>
      <c r="N76" s="17">
        <f t="shared" si="4"/>
        <v>-3035.7923568750184</v>
      </c>
      <c r="O76" s="24">
        <f t="shared" si="2"/>
        <v>0.62782941738894515</v>
      </c>
      <c r="P76" s="7"/>
      <c r="Q76" s="25">
        <f t="shared" si="5"/>
        <v>-2373.4033382602347</v>
      </c>
      <c r="R76" s="24">
        <f t="shared" si="6"/>
        <v>-3036.9494025074196</v>
      </c>
      <c r="S76" s="7"/>
      <c r="T76" s="25">
        <f t="shared" si="7"/>
        <v>0.61422544865946826</v>
      </c>
      <c r="U76" s="24">
        <f t="shared" si="8"/>
        <v>-0.78834146801701255</v>
      </c>
      <c r="V76" s="7"/>
      <c r="W76" s="25">
        <f t="shared" si="9"/>
        <v>0.6186659927982946</v>
      </c>
      <c r="X76" s="24">
        <f t="shared" si="10"/>
        <v>314.9896436279854</v>
      </c>
      <c r="Y76" s="7"/>
      <c r="Z76" s="25">
        <f t="shared" si="11"/>
        <v>635</v>
      </c>
      <c r="AA76" s="17">
        <f t="shared" si="15"/>
        <v>314.97300000000001</v>
      </c>
      <c r="AB76" s="24">
        <f t="shared" si="12"/>
        <v>5.4973159048840996</v>
      </c>
      <c r="AC76" s="17">
        <f t="shared" si="13"/>
        <v>1.6643627985388321E-2</v>
      </c>
      <c r="AD76" s="17">
        <f t="shared" ca="1" si="14"/>
        <v>1.6134055952363724E-2</v>
      </c>
      <c r="AE76" s="17">
        <v>93</v>
      </c>
    </row>
    <row r="77" spans="1:31" s="17" customFormat="1" x14ac:dyDescent="0.25">
      <c r="A77" s="17">
        <v>57</v>
      </c>
      <c r="B77" s="17">
        <v>640</v>
      </c>
      <c r="C77" s="17">
        <v>12224</v>
      </c>
      <c r="D77" s="17">
        <v>11639</v>
      </c>
      <c r="E77" s="17">
        <v>14321</v>
      </c>
      <c r="F77" s="17">
        <v>14897</v>
      </c>
      <c r="G77" s="24"/>
      <c r="H77" s="7"/>
      <c r="I77" s="25">
        <f t="shared" si="16"/>
        <v>-2097</v>
      </c>
      <c r="J77" s="24">
        <f t="shared" si="16"/>
        <v>-3258</v>
      </c>
      <c r="K77" s="7"/>
      <c r="L77" s="25">
        <f t="shared" si="3"/>
        <v>-2094.3907615024045</v>
      </c>
      <c r="M77" s="17">
        <f t="shared" si="1"/>
        <v>6.8081255373342664</v>
      </c>
      <c r="N77" s="17">
        <f t="shared" si="4"/>
        <v>-3259.3547806912366</v>
      </c>
      <c r="O77" s="24">
        <f t="shared" si="2"/>
        <v>1.8354307213474002</v>
      </c>
      <c r="P77" s="7"/>
      <c r="Q77" s="25">
        <f t="shared" si="5"/>
        <v>-2054.4033382602347</v>
      </c>
      <c r="R77" s="24">
        <f t="shared" si="6"/>
        <v>-3259.9494025074196</v>
      </c>
      <c r="S77" s="7"/>
      <c r="T77" s="25">
        <f t="shared" si="7"/>
        <v>0.53166977219109446</v>
      </c>
      <c r="U77" s="24">
        <f t="shared" si="8"/>
        <v>-0.84622855274178499</v>
      </c>
      <c r="V77" s="7"/>
      <c r="W77" s="25">
        <f t="shared" si="9"/>
        <v>0.53643436450552107</v>
      </c>
      <c r="X77" s="24">
        <f t="shared" si="10"/>
        <v>320.74227206246223</v>
      </c>
      <c r="Y77" s="7"/>
      <c r="Z77" s="25">
        <f t="shared" si="11"/>
        <v>640</v>
      </c>
      <c r="AA77" s="17">
        <f t="shared" si="15"/>
        <v>320.733</v>
      </c>
      <c r="AB77" s="24">
        <f t="shared" si="12"/>
        <v>5.5978468697989729</v>
      </c>
      <c r="AC77" s="17">
        <f t="shared" si="13"/>
        <v>9.2720624622302239E-3</v>
      </c>
      <c r="AD77" s="17">
        <f t="shared" ca="1" si="14"/>
        <v>6.5225452565414344E-2</v>
      </c>
      <c r="AE77" s="17">
        <v>92</v>
      </c>
    </row>
    <row r="78" spans="1:31" s="17" customFormat="1" x14ac:dyDescent="0.25">
      <c r="A78" s="17">
        <v>58</v>
      </c>
      <c r="B78" s="17">
        <v>636</v>
      </c>
      <c r="C78" s="17">
        <v>12384</v>
      </c>
      <c r="D78" s="17">
        <v>11536</v>
      </c>
      <c r="E78" s="17">
        <v>14143</v>
      </c>
      <c r="F78" s="17">
        <v>14981</v>
      </c>
      <c r="G78" s="24"/>
      <c r="H78" s="7"/>
      <c r="I78" s="25">
        <f t="shared" si="16"/>
        <v>-1759</v>
      </c>
      <c r="J78" s="24">
        <f t="shared" si="16"/>
        <v>-3445</v>
      </c>
      <c r="K78" s="7"/>
      <c r="L78" s="25">
        <f t="shared" si="3"/>
        <v>-1756.7110145345869</v>
      </c>
      <c r="M78" s="17">
        <f t="shared" si="1"/>
        <v>5.2394544608725822</v>
      </c>
      <c r="N78" s="17">
        <f t="shared" si="4"/>
        <v>-3448.8574327511615</v>
      </c>
      <c r="O78" s="24">
        <f t="shared" si="2"/>
        <v>14.879787429733135</v>
      </c>
      <c r="P78" s="7"/>
      <c r="Q78" s="25">
        <f t="shared" si="5"/>
        <v>-1716.4033382602345</v>
      </c>
      <c r="R78" s="24">
        <f t="shared" si="6"/>
        <v>-3446.9494025074196</v>
      </c>
      <c r="S78" s="7"/>
      <c r="T78" s="25">
        <f t="shared" si="7"/>
        <v>0.44419698646598355</v>
      </c>
      <c r="U78" s="24">
        <f t="shared" si="8"/>
        <v>-0.8947706372419304</v>
      </c>
      <c r="V78" s="7"/>
      <c r="W78" s="25">
        <f t="shared" si="9"/>
        <v>0.44923302608050575</v>
      </c>
      <c r="X78" s="24">
        <f t="shared" si="10"/>
        <v>326.45374356325533</v>
      </c>
      <c r="Y78" s="7"/>
      <c r="Z78" s="25">
        <f t="shared" si="11"/>
        <v>636</v>
      </c>
      <c r="AA78" s="17">
        <f t="shared" si="15"/>
        <v>326.45699999999999</v>
      </c>
      <c r="AB78" s="24">
        <f t="shared" si="12"/>
        <v>5.6977495161831282</v>
      </c>
      <c r="AC78" s="17">
        <f t="shared" si="13"/>
        <v>-3.2564367446639153E-3</v>
      </c>
      <c r="AD78" s="17">
        <f t="shared" ca="1" si="14"/>
        <v>6.4271316761960406E-2</v>
      </c>
      <c r="AE78" s="17">
        <v>91</v>
      </c>
    </row>
    <row r="79" spans="1:31" s="17" customFormat="1" x14ac:dyDescent="0.25">
      <c r="A79" s="17">
        <v>59</v>
      </c>
      <c r="B79" s="17">
        <v>622</v>
      </c>
      <c r="C79" s="17">
        <v>12558</v>
      </c>
      <c r="D79" s="17">
        <v>11454</v>
      </c>
      <c r="E79" s="17">
        <v>13966</v>
      </c>
      <c r="F79" s="17">
        <v>15052</v>
      </c>
      <c r="G79" s="24"/>
      <c r="H79" s="7"/>
      <c r="I79" s="25">
        <f t="shared" si="16"/>
        <v>-1408</v>
      </c>
      <c r="J79" s="24">
        <f t="shared" si="16"/>
        <v>-3598</v>
      </c>
      <c r="K79" s="7"/>
      <c r="L79" s="25">
        <f t="shared" si="3"/>
        <v>-1409.8902318581029</v>
      </c>
      <c r="M79" s="17">
        <f t="shared" si="1"/>
        <v>3.5729764773870643</v>
      </c>
      <c r="N79" s="17">
        <f t="shared" si="4"/>
        <v>-3600.872870872136</v>
      </c>
      <c r="O79" s="24">
        <f t="shared" si="2"/>
        <v>8.2533870479674079</v>
      </c>
      <c r="P79" s="7"/>
      <c r="Q79" s="25">
        <f t="shared" si="5"/>
        <v>-1365.4033382602345</v>
      </c>
      <c r="R79" s="24">
        <f t="shared" si="6"/>
        <v>-3599.9494025074196</v>
      </c>
      <c r="S79" s="7"/>
      <c r="T79" s="25">
        <f t="shared" si="7"/>
        <v>0.35335986282836845</v>
      </c>
      <c r="U79" s="24">
        <f t="shared" si="8"/>
        <v>-0.93448688819659487</v>
      </c>
      <c r="V79" s="7"/>
      <c r="W79" s="25">
        <f t="shared" si="9"/>
        <v>0.35861769134917743</v>
      </c>
      <c r="X79" s="24">
        <f t="shared" si="10"/>
        <v>332.11861817199497</v>
      </c>
      <c r="Y79" s="7"/>
      <c r="Z79" s="25">
        <f t="shared" si="11"/>
        <v>622</v>
      </c>
      <c r="AA79" s="17">
        <f t="shared" si="15"/>
        <v>332.05500000000001</v>
      </c>
      <c r="AB79" s="24">
        <f t="shared" si="12"/>
        <v>5.7954530477097705</v>
      </c>
      <c r="AC79" s="17">
        <f t="shared" si="13"/>
        <v>6.3618171994960449E-2</v>
      </c>
      <c r="AD79" s="17">
        <f t="shared" ca="1" si="14"/>
        <v>3.5870791667093727E-2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12756</v>
      </c>
      <c r="D80" s="17">
        <v>11406</v>
      </c>
      <c r="E80" s="17">
        <v>13800</v>
      </c>
      <c r="F80" s="17">
        <v>15128</v>
      </c>
      <c r="G80" s="24"/>
      <c r="H80" s="7"/>
      <c r="I80" s="25">
        <f t="shared" si="16"/>
        <v>-1044</v>
      </c>
      <c r="J80" s="24">
        <f t="shared" si="16"/>
        <v>-3722</v>
      </c>
      <c r="K80" s="7"/>
      <c r="L80" s="25">
        <f t="shared" si="3"/>
        <v>-1045.9030732136036</v>
      </c>
      <c r="M80" s="17">
        <f t="shared" si="1"/>
        <v>3.6216876563357148</v>
      </c>
      <c r="N80" s="17">
        <f t="shared" si="4"/>
        <v>-3719.6019115963195</v>
      </c>
      <c r="O80" s="24">
        <f t="shared" si="2"/>
        <v>5.7508279918669061</v>
      </c>
      <c r="P80" s="7"/>
      <c r="Q80" s="25">
        <f t="shared" si="5"/>
        <v>-1001.4033382602345</v>
      </c>
      <c r="R80" s="24">
        <f t="shared" si="6"/>
        <v>-3723.9494025074196</v>
      </c>
      <c r="S80" s="7"/>
      <c r="T80" s="25">
        <f t="shared" si="7"/>
        <v>0.25915840127824907</v>
      </c>
      <c r="U80" s="24">
        <f t="shared" si="8"/>
        <v>-0.96667522230364311</v>
      </c>
      <c r="V80" s="7"/>
      <c r="W80" s="25">
        <f t="shared" si="9"/>
        <v>0.26459565520200806</v>
      </c>
      <c r="X80" s="24">
        <f t="shared" si="10"/>
        <v>337.8054709660305</v>
      </c>
      <c r="Y80" s="7"/>
      <c r="Z80" s="25">
        <f t="shared" si="11"/>
        <v>629</v>
      </c>
      <c r="AA80" s="17">
        <f t="shared" si="15"/>
        <v>337.71600000000001</v>
      </c>
      <c r="AB80" s="24">
        <f t="shared" si="12"/>
        <v>5.8942561366651702</v>
      </c>
      <c r="AC80" s="17">
        <f t="shared" si="13"/>
        <v>8.9470966030489762E-2</v>
      </c>
      <c r="AD80" s="17">
        <f t="shared" ca="1" si="14"/>
        <v>-3.6995654827308044E-2</v>
      </c>
      <c r="AE80" s="17">
        <v>89</v>
      </c>
    </row>
    <row r="81" spans="1:31" s="17" customFormat="1" x14ac:dyDescent="0.25">
      <c r="A81" s="17">
        <v>61</v>
      </c>
      <c r="B81" s="17">
        <v>612</v>
      </c>
      <c r="C81" s="17">
        <v>12932</v>
      </c>
      <c r="D81" s="17">
        <v>11367</v>
      </c>
      <c r="E81" s="17">
        <v>13616</v>
      </c>
      <c r="F81" s="17">
        <v>15172</v>
      </c>
      <c r="G81" s="24"/>
      <c r="H81" s="7"/>
      <c r="I81" s="25">
        <f t="shared" si="16"/>
        <v>-684</v>
      </c>
      <c r="J81" s="24">
        <f t="shared" si="16"/>
        <v>-3805</v>
      </c>
      <c r="K81" s="7"/>
      <c r="L81" s="25">
        <f t="shared" si="3"/>
        <v>-682.31852561009032</v>
      </c>
      <c r="M81" s="17">
        <f t="shared" si="1"/>
        <v>2.8273561239221343</v>
      </c>
      <c r="N81" s="17">
        <f t="shared" si="4"/>
        <v>-3800.2427614228232</v>
      </c>
      <c r="O81" s="24">
        <f t="shared" si="2"/>
        <v>22.631318880179617</v>
      </c>
      <c r="P81" s="7"/>
      <c r="Q81" s="25">
        <f t="shared" si="5"/>
        <v>-641.40333826023448</v>
      </c>
      <c r="R81" s="24">
        <f t="shared" si="6"/>
        <v>-3806.9494025074196</v>
      </c>
      <c r="S81" s="7"/>
      <c r="T81" s="25">
        <f t="shared" si="7"/>
        <v>0.16599212062428487</v>
      </c>
      <c r="U81" s="24">
        <f t="shared" si="8"/>
        <v>-0.98822063948819971</v>
      </c>
      <c r="V81" s="7"/>
      <c r="W81" s="25">
        <f t="shared" si="9"/>
        <v>0.17154899819946048</v>
      </c>
      <c r="X81" s="24">
        <f t="shared" si="10"/>
        <v>343.26531655322935</v>
      </c>
      <c r="Y81" s="7"/>
      <c r="Z81" s="25">
        <f t="shared" si="11"/>
        <v>612</v>
      </c>
      <c r="AA81" s="17">
        <f t="shared" si="15"/>
        <v>343.22399999999999</v>
      </c>
      <c r="AB81" s="24">
        <f t="shared" si="12"/>
        <v>5.9903888718650178</v>
      </c>
      <c r="AC81" s="17">
        <f t="shared" si="13"/>
        <v>4.1316553229364672E-2</v>
      </c>
      <c r="AD81" s="17">
        <f t="shared" ca="1" si="14"/>
        <v>-3.8153022347842125E-4</v>
      </c>
      <c r="AE81" s="17">
        <v>88</v>
      </c>
    </row>
    <row r="82" spans="1:31" s="17" customFormat="1" x14ac:dyDescent="0.25">
      <c r="A82" s="17">
        <v>62</v>
      </c>
      <c r="B82" s="17">
        <v>619</v>
      </c>
      <c r="C82" s="17">
        <v>13105</v>
      </c>
      <c r="D82" s="17">
        <v>11333</v>
      </c>
      <c r="E82" s="17">
        <v>13421</v>
      </c>
      <c r="F82" s="17">
        <v>15179</v>
      </c>
      <c r="G82" s="24"/>
      <c r="H82" s="7"/>
      <c r="I82" s="25">
        <f t="shared" si="16"/>
        <v>-316</v>
      </c>
      <c r="J82" s="24">
        <f t="shared" si="16"/>
        <v>-3846</v>
      </c>
      <c r="K82" s="7"/>
      <c r="L82" s="25">
        <f t="shared" si="3"/>
        <v>-308.57175332398106</v>
      </c>
      <c r="M82" s="17">
        <f t="shared" si="1"/>
        <v>55.178848679786483</v>
      </c>
      <c r="N82" s="17">
        <f t="shared" si="4"/>
        <v>-3846.0422943980143</v>
      </c>
      <c r="O82" s="24">
        <f t="shared" si="2"/>
        <v>1.7888161033913301E-3</v>
      </c>
      <c r="P82" s="7"/>
      <c r="Q82" s="25">
        <f t="shared" si="5"/>
        <v>-273.40333826023448</v>
      </c>
      <c r="R82" s="24">
        <f t="shared" si="6"/>
        <v>-3847.9494025074196</v>
      </c>
      <c r="S82" s="7"/>
      <c r="T82" s="25">
        <f t="shared" si="7"/>
        <v>7.0755478178010325E-2</v>
      </c>
      <c r="U82" s="24">
        <f t="shared" si="8"/>
        <v>-0.99886355641069147</v>
      </c>
      <c r="V82" s="7"/>
      <c r="W82" s="25">
        <f t="shared" si="9"/>
        <v>7.6370669623960899E-2</v>
      </c>
      <c r="X82" s="24">
        <f t="shared" si="10"/>
        <v>348.74118036062509</v>
      </c>
      <c r="Y82" s="7"/>
      <c r="Z82" s="25">
        <f t="shared" si="11"/>
        <v>619</v>
      </c>
      <c r="AA82" s="17">
        <f t="shared" si="15"/>
        <v>348.79500000000002</v>
      </c>
      <c r="AB82" s="24">
        <f t="shared" si="12"/>
        <v>6.0876211644936218</v>
      </c>
      <c r="AC82" s="17">
        <f t="shared" si="13"/>
        <v>-5.3819639374921735E-2</v>
      </c>
      <c r="AD82" s="17">
        <f t="shared" ca="1" si="14"/>
        <v>4.6936683420540248E-2</v>
      </c>
      <c r="AE82" s="17">
        <v>87</v>
      </c>
    </row>
    <row r="83" spans="1:31" s="17" customFormat="1" x14ac:dyDescent="0.25">
      <c r="A83" s="17">
        <v>63</v>
      </c>
      <c r="B83" s="17">
        <v>619</v>
      </c>
      <c r="C83" s="17">
        <v>13304</v>
      </c>
      <c r="D83" s="17">
        <v>11331</v>
      </c>
      <c r="E83" s="17">
        <v>13241</v>
      </c>
      <c r="F83" s="17">
        <v>15192</v>
      </c>
      <c r="G83" s="24"/>
      <c r="H83" s="7"/>
      <c r="I83" s="25">
        <f t="shared" si="16"/>
        <v>63</v>
      </c>
      <c r="J83" s="24">
        <f t="shared" si="16"/>
        <v>-3861</v>
      </c>
      <c r="K83" s="7"/>
      <c r="L83" s="25">
        <f t="shared" si="3"/>
        <v>67.692429817923681</v>
      </c>
      <c r="M83" s="17">
        <f t="shared" si="1"/>
        <v>22.018897596139276</v>
      </c>
      <c r="N83" s="17">
        <f t="shared" si="4"/>
        <v>-3855.4441700807979</v>
      </c>
      <c r="O83" s="24">
        <f t="shared" si="2"/>
        <v>30.867246091101176</v>
      </c>
      <c r="P83" s="7"/>
      <c r="Q83" s="25">
        <f t="shared" si="5"/>
        <v>105.59666173976552</v>
      </c>
      <c r="R83" s="24">
        <f t="shared" si="6"/>
        <v>-3862.9494025074196</v>
      </c>
      <c r="S83" s="7"/>
      <c r="T83" s="25">
        <f t="shared" si="7"/>
        <v>-2.7327911732690887E-2</v>
      </c>
      <c r="U83" s="24">
        <f t="shared" si="8"/>
        <v>-1.0027573065042861</v>
      </c>
      <c r="V83" s="7"/>
      <c r="W83" s="25">
        <f t="shared" si="9"/>
        <v>-2.1692384809849839E-2</v>
      </c>
      <c r="X83" s="24">
        <f t="shared" si="10"/>
        <v>354.35264069692118</v>
      </c>
      <c r="Y83" s="7"/>
      <c r="Z83" s="25">
        <f t="shared" si="11"/>
        <v>619</v>
      </c>
      <c r="AA83" s="17">
        <f t="shared" si="15"/>
        <v>354.36600000000004</v>
      </c>
      <c r="AB83" s="24">
        <f t="shared" si="12"/>
        <v>6.1848534571222267</v>
      </c>
      <c r="AC83" s="17">
        <f t="shared" si="13"/>
        <v>-1.3359303078857465E-2</v>
      </c>
      <c r="AD83" s="17">
        <f t="shared" ca="1" si="14"/>
        <v>-1.9242697017148203E-2</v>
      </c>
      <c r="AE83" s="17">
        <v>86</v>
      </c>
    </row>
    <row r="84" spans="1:31" s="17" customFormat="1" x14ac:dyDescent="0.25">
      <c r="A84" s="17">
        <v>64</v>
      </c>
      <c r="B84" s="17">
        <v>637</v>
      </c>
      <c r="C84" s="17">
        <v>13487</v>
      </c>
      <c r="D84" s="17">
        <v>11340</v>
      </c>
      <c r="E84" s="17">
        <v>13037</v>
      </c>
      <c r="F84" s="17">
        <v>15169</v>
      </c>
      <c r="G84" s="24"/>
      <c r="H84" s="7"/>
      <c r="I84" s="25">
        <f t="shared" ref="I84:J115" si="17">C84-E84</f>
        <v>450</v>
      </c>
      <c r="J84" s="24">
        <f t="shared" si="17"/>
        <v>-3829</v>
      </c>
      <c r="K84" s="7"/>
      <c r="L84" s="25">
        <f t="shared" si="3"/>
        <v>453.77641493770773</v>
      </c>
      <c r="M84" s="17">
        <f t="shared" ref="M84:M147" si="18">(I84-L84)^2</f>
        <v>14.261309781742058</v>
      </c>
      <c r="N84" s="17">
        <f t="shared" si="4"/>
        <v>-3827.0276789069235</v>
      </c>
      <c r="O84" s="24">
        <f t="shared" ref="O84:O147" si="19">(J84-N84)^2</f>
        <v>3.890050494194544</v>
      </c>
      <c r="P84" s="7"/>
      <c r="Q84" s="25">
        <f t="shared" si="5"/>
        <v>492.59666173976552</v>
      </c>
      <c r="R84" s="24">
        <f t="shared" si="6"/>
        <v>-3830.9494025074196</v>
      </c>
      <c r="S84" s="7"/>
      <c r="T84" s="25">
        <f t="shared" si="7"/>
        <v>-0.12748166343570241</v>
      </c>
      <c r="U84" s="24">
        <f t="shared" si="8"/>
        <v>-0.99445063963795099</v>
      </c>
      <c r="V84" s="7"/>
      <c r="W84" s="25">
        <f t="shared" si="9"/>
        <v>-0.12189440570708474</v>
      </c>
      <c r="X84" s="24">
        <f>IF(MOD(ATAN2(U84,W84)*180/PI()-$J$9+360,360)&lt;355,MOD(ATAN2(U84,W84)*180/PI()-$J$9+360,360)+360,MOD(ATAN2(U84,W84)*180/PI()-$J$9+360,360))</f>
        <v>360.10151889734715</v>
      </c>
      <c r="Y84" s="7"/>
      <c r="Z84" s="25">
        <f t="shared" si="11"/>
        <v>637</v>
      </c>
      <c r="AA84" s="17">
        <f t="shared" si="15"/>
        <v>360.09900000000005</v>
      </c>
      <c r="AB84" s="24">
        <f t="shared" si="12"/>
        <v>6.2849131831390617</v>
      </c>
      <c r="AC84" s="17">
        <f t="shared" si="13"/>
        <v>2.5188973471017562E-3</v>
      </c>
    </row>
    <row r="85" spans="1:31" s="17" customFormat="1" x14ac:dyDescent="0.25">
      <c r="A85" s="17">
        <v>0</v>
      </c>
      <c r="B85" s="17">
        <v>0</v>
      </c>
      <c r="C85" s="17">
        <v>13453</v>
      </c>
      <c r="D85" s="17">
        <v>11304</v>
      </c>
      <c r="E85" s="17">
        <v>13000</v>
      </c>
      <c r="F85" s="17">
        <v>15126</v>
      </c>
      <c r="G85" s="24"/>
      <c r="H85" s="7"/>
      <c r="I85" s="25">
        <f t="shared" si="17"/>
        <v>453</v>
      </c>
      <c r="J85" s="24">
        <f t="shared" si="17"/>
        <v>-3822</v>
      </c>
      <c r="K85" s="7"/>
      <c r="L85" s="25">
        <f>$M$9*SIN(2*PI()/$M$10*(AA85+$M$11))+$M$12</f>
        <v>453.50871976122249</v>
      </c>
      <c r="M85" s="17">
        <f t="shared" si="18"/>
        <v>0.25879579545827136</v>
      </c>
      <c r="N85" s="17">
        <f>$O$9*COS(2*PI()/$O$10*(AA85+$O$11))+$O$12</f>
        <v>-3814.4870490132557</v>
      </c>
      <c r="O85" s="24">
        <f t="shared" si="19"/>
        <v>56.444432529221729</v>
      </c>
      <c r="P85" s="7"/>
      <c r="Q85" s="25">
        <f t="shared" ref="Q85:Q148" si="20">I85-$J$4</f>
        <v>495.59666173976552</v>
      </c>
      <c r="R85" s="24">
        <f t="shared" ref="R85:R148" si="21">J85-$J$3</f>
        <v>-3823.9494025074196</v>
      </c>
      <c r="S85" s="7"/>
      <c r="T85" s="25">
        <f t="shared" ref="T85:T148" si="22">Q85/$J$7</f>
        <v>-0.12825804910781879</v>
      </c>
      <c r="U85" s="24">
        <f t="shared" ref="U85:U148" si="23">R85/$J$6</f>
        <v>-0.99263355626094019</v>
      </c>
      <c r="V85" s="7"/>
      <c r="W85" s="25">
        <f t="shared" ref="W85:W148" si="24">(T85-U85*SIN(-$J$11*PI()/180))/(COS(-$J$11*PI()/180))</f>
        <v>-0.12268101648861558</v>
      </c>
      <c r="X85" s="24">
        <f>IF(MOD(ATAN2(U85,W85)*180/PI()-$J$9+360,360)&lt;355,MOD(ATAN2(U85,W85)*180/PI()-$J$9+360,360)+360,MOD(ATAN2(U85,W85)*180/PI()-$J$9+360,360))</f>
        <v>360.15890949633706</v>
      </c>
      <c r="Y85" s="7"/>
      <c r="Z85" s="25">
        <f>I165-J159</f>
        <v>-1</v>
      </c>
      <c r="AA85" s="17">
        <f t="shared" si="15"/>
        <v>360.09000000000003</v>
      </c>
      <c r="AB85" s="24">
        <f t="shared" ref="AB85:AB148" si="25">AA85*PI()/180</f>
        <v>6.2847561035063819</v>
      </c>
      <c r="AC85" s="17">
        <f t="shared" ref="AC85:AC148" si="26">X85-AA85</f>
        <v>6.8909496337028031E-2</v>
      </c>
    </row>
    <row r="86" spans="1:31" s="17" customFormat="1" x14ac:dyDescent="0.25">
      <c r="A86" s="17">
        <v>1</v>
      </c>
      <c r="B86" s="17">
        <v>-638</v>
      </c>
      <c r="C86" s="17">
        <v>13249</v>
      </c>
      <c r="D86" s="17">
        <v>11291</v>
      </c>
      <c r="E86" s="17">
        <v>13189</v>
      </c>
      <c r="F86" s="17">
        <v>15134</v>
      </c>
      <c r="G86" s="24"/>
      <c r="H86" s="7"/>
      <c r="I86" s="25">
        <f t="shared" si="17"/>
        <v>60</v>
      </c>
      <c r="J86" s="24">
        <f t="shared" si="17"/>
        <v>-3843</v>
      </c>
      <c r="K86" s="7"/>
      <c r="L86" s="25">
        <f t="shared" ref="L86:L149" si="27">$M$9*SIN(2*PI()/$M$10*(AA86+$M$11))+$M$12</f>
        <v>68.120256605826924</v>
      </c>
      <c r="M86" s="17">
        <f t="shared" si="18"/>
        <v>65.9385673444758</v>
      </c>
      <c r="N86" s="17">
        <f t="shared" ref="N86:N149" si="28">$O$9*COS(2*PI()/$O$10*(AA86+$O$11))+$O$12</f>
        <v>-3843.1146726177458</v>
      </c>
      <c r="O86" s="24">
        <f t="shared" si="19"/>
        <v>1.3149809260670281E-2</v>
      </c>
      <c r="P86" s="7"/>
      <c r="Q86" s="25">
        <f t="shared" si="20"/>
        <v>102.59666173976552</v>
      </c>
      <c r="R86" s="24">
        <f t="shared" si="21"/>
        <v>-3844.9494025074196</v>
      </c>
      <c r="S86" s="7"/>
      <c r="T86" s="25">
        <f t="shared" si="22"/>
        <v>-2.655152606057452E-2</v>
      </c>
      <c r="U86" s="24">
        <f t="shared" si="23"/>
        <v>-0.9980848063919725</v>
      </c>
      <c r="V86" s="7"/>
      <c r="W86" s="25">
        <f t="shared" si="24"/>
        <v>-2.0942248480679566E-2</v>
      </c>
      <c r="X86" s="24">
        <f t="shared" ref="X86:X148" si="29">MOD(ATAN2(U86,W86)*180/PI()-$J$9+360,360)</f>
        <v>354.31539799990401</v>
      </c>
      <c r="Y86" s="7"/>
      <c r="Z86" s="25">
        <f t="shared" ref="Z86:Z149" si="30">B86</f>
        <v>-638</v>
      </c>
      <c r="AA86" s="17">
        <f t="shared" ref="AA86:AA149" si="31">360/40000*Z86+AA85</f>
        <v>354.34800000000001</v>
      </c>
      <c r="AB86" s="24">
        <f t="shared" si="25"/>
        <v>6.1845392978568672</v>
      </c>
      <c r="AC86" s="17">
        <f t="shared" si="26"/>
        <v>-3.2602000096005668E-2</v>
      </c>
    </row>
    <row r="87" spans="1:31" s="17" customFormat="1" x14ac:dyDescent="0.25">
      <c r="A87" s="17">
        <v>2</v>
      </c>
      <c r="B87" s="17">
        <v>-616</v>
      </c>
      <c r="C87" s="17">
        <v>13069</v>
      </c>
      <c r="D87" s="17">
        <v>11296</v>
      </c>
      <c r="E87" s="17">
        <v>13381</v>
      </c>
      <c r="F87" s="17">
        <v>15139</v>
      </c>
      <c r="G87" s="24"/>
      <c r="H87" s="7"/>
      <c r="I87" s="25">
        <f t="shared" si="17"/>
        <v>-312</v>
      </c>
      <c r="J87" s="24">
        <f t="shared" si="17"/>
        <v>-3843</v>
      </c>
      <c r="K87" s="7"/>
      <c r="L87" s="25">
        <f t="shared" si="27"/>
        <v>-305.07925853790493</v>
      </c>
      <c r="M87" s="17">
        <f t="shared" si="18"/>
        <v>47.896662385161747</v>
      </c>
      <c r="N87" s="17">
        <f t="shared" si="28"/>
        <v>-3834.0893658298023</v>
      </c>
      <c r="O87" s="24">
        <f t="shared" si="19"/>
        <v>79.399401315094522</v>
      </c>
      <c r="P87" s="7"/>
      <c r="Q87" s="25">
        <f t="shared" si="20"/>
        <v>-269.40333826023448</v>
      </c>
      <c r="R87" s="24">
        <f t="shared" si="21"/>
        <v>-3844.9494025074196</v>
      </c>
      <c r="S87" s="7"/>
      <c r="T87" s="25">
        <f t="shared" si="22"/>
        <v>6.9720297281855165E-2</v>
      </c>
      <c r="U87" s="24">
        <f t="shared" si="23"/>
        <v>-0.9980848063919725</v>
      </c>
      <c r="V87" s="7"/>
      <c r="W87" s="25">
        <f t="shared" si="24"/>
        <v>7.5331095443184476E-2</v>
      </c>
      <c r="X87" s="24">
        <f t="shared" si="29"/>
        <v>348.79711704404565</v>
      </c>
      <c r="Y87" s="7"/>
      <c r="Z87" s="25">
        <f t="shared" si="30"/>
        <v>-616</v>
      </c>
      <c r="AA87" s="17">
        <f t="shared" si="31"/>
        <v>348.80400000000003</v>
      </c>
      <c r="AB87" s="24">
        <f t="shared" si="25"/>
        <v>6.0877782441263015</v>
      </c>
      <c r="AC87" s="17">
        <f t="shared" si="26"/>
        <v>-6.8829559543814867E-3</v>
      </c>
    </row>
    <row r="88" spans="1:31" s="17" customFormat="1" x14ac:dyDescent="0.25">
      <c r="A88" s="17">
        <v>3</v>
      </c>
      <c r="B88" s="17">
        <v>-607</v>
      </c>
      <c r="C88" s="17">
        <v>12898</v>
      </c>
      <c r="D88" s="17">
        <v>11330</v>
      </c>
      <c r="E88" s="17">
        <v>13572</v>
      </c>
      <c r="F88" s="17">
        <v>15123</v>
      </c>
      <c r="G88" s="24"/>
      <c r="H88" s="7"/>
      <c r="I88" s="25">
        <f t="shared" si="17"/>
        <v>-674</v>
      </c>
      <c r="J88" s="24">
        <f t="shared" si="17"/>
        <v>-3793</v>
      </c>
      <c r="K88" s="7"/>
      <c r="L88" s="25">
        <f t="shared" si="27"/>
        <v>-670.44148471820279</v>
      </c>
      <c r="M88" s="17">
        <f t="shared" si="18"/>
        <v>12.663031010784298</v>
      </c>
      <c r="N88" s="17">
        <f t="shared" si="28"/>
        <v>-3790.0381331482222</v>
      </c>
      <c r="O88" s="24">
        <f t="shared" si="19"/>
        <v>8.7726552476602144</v>
      </c>
      <c r="P88" s="7"/>
      <c r="Q88" s="25">
        <f t="shared" si="20"/>
        <v>-631.40333826023448</v>
      </c>
      <c r="R88" s="24">
        <f t="shared" si="21"/>
        <v>-3794.9494025074196</v>
      </c>
      <c r="S88" s="7"/>
      <c r="T88" s="25">
        <f t="shared" si="22"/>
        <v>0.16340416838389696</v>
      </c>
      <c r="U88" s="24">
        <f t="shared" si="23"/>
        <v>-0.98510563941332407</v>
      </c>
      <c r="V88" s="7"/>
      <c r="W88" s="25">
        <f t="shared" si="24"/>
        <v>0.16894349734609451</v>
      </c>
      <c r="X88" s="24">
        <f t="shared" si="29"/>
        <v>343.38193502300589</v>
      </c>
      <c r="Y88" s="7"/>
      <c r="Z88" s="25">
        <f t="shared" si="30"/>
        <v>-607</v>
      </c>
      <c r="AA88" s="17">
        <f t="shared" si="31"/>
        <v>343.34100000000001</v>
      </c>
      <c r="AB88" s="24">
        <f t="shared" si="25"/>
        <v>5.9924309070898518</v>
      </c>
      <c r="AC88" s="17">
        <f t="shared" si="26"/>
        <v>4.0935023005886251E-2</v>
      </c>
    </row>
    <row r="89" spans="1:31" s="17" customFormat="1" x14ac:dyDescent="0.25">
      <c r="A89" s="17">
        <v>4</v>
      </c>
      <c r="B89" s="17">
        <v>-615</v>
      </c>
      <c r="C89" s="17">
        <v>12706</v>
      </c>
      <c r="D89" s="17">
        <v>11367</v>
      </c>
      <c r="E89" s="17">
        <v>13742</v>
      </c>
      <c r="F89" s="17">
        <v>15073</v>
      </c>
      <c r="G89" s="24"/>
      <c r="H89" s="7"/>
      <c r="I89" s="25">
        <f t="shared" si="17"/>
        <v>-1036</v>
      </c>
      <c r="J89" s="24">
        <f t="shared" si="17"/>
        <v>-3706</v>
      </c>
      <c r="K89" s="7"/>
      <c r="L89" s="25">
        <f t="shared" si="27"/>
        <v>-1034.7856173158257</v>
      </c>
      <c r="M89" s="17">
        <f t="shared" si="18"/>
        <v>1.4747253036224379</v>
      </c>
      <c r="N89" s="17">
        <f t="shared" si="28"/>
        <v>-3710.2266893968417</v>
      </c>
      <c r="O89" s="24">
        <f t="shared" si="19"/>
        <v>17.86490325737423</v>
      </c>
      <c r="P89" s="7"/>
      <c r="Q89" s="25">
        <f t="shared" si="20"/>
        <v>-993.40333826023448</v>
      </c>
      <c r="R89" s="24">
        <f t="shared" si="21"/>
        <v>-3707.9494025074196</v>
      </c>
      <c r="S89" s="7"/>
      <c r="T89" s="25">
        <f t="shared" si="22"/>
        <v>0.25708803948593878</v>
      </c>
      <c r="U89" s="24">
        <f t="shared" si="23"/>
        <v>-0.96252188887047563</v>
      </c>
      <c r="V89" s="7"/>
      <c r="W89" s="25">
        <f t="shared" si="24"/>
        <v>0.26250191705951098</v>
      </c>
      <c r="X89" s="24">
        <f t="shared" si="29"/>
        <v>337.85847531120316</v>
      </c>
      <c r="Y89" s="7"/>
      <c r="Z89" s="25">
        <f t="shared" si="30"/>
        <v>-615</v>
      </c>
      <c r="AA89" s="17">
        <f t="shared" si="31"/>
        <v>337.80599999999998</v>
      </c>
      <c r="AB89" s="24">
        <f t="shared" si="25"/>
        <v>5.8958269329919641</v>
      </c>
      <c r="AC89" s="17">
        <f t="shared" si="26"/>
        <v>5.2475311203181718E-2</v>
      </c>
    </row>
    <row r="90" spans="1:31" s="17" customFormat="1" x14ac:dyDescent="0.25">
      <c r="A90" s="17">
        <v>5</v>
      </c>
      <c r="B90" s="17">
        <v>-639</v>
      </c>
      <c r="C90" s="17">
        <v>12515</v>
      </c>
      <c r="D90" s="17">
        <v>11413</v>
      </c>
      <c r="E90" s="17">
        <v>13917</v>
      </c>
      <c r="F90" s="17">
        <v>15002</v>
      </c>
      <c r="G90" s="24"/>
      <c r="H90" s="7"/>
      <c r="I90" s="25">
        <f t="shared" si="17"/>
        <v>-1402</v>
      </c>
      <c r="J90" s="24">
        <f t="shared" si="17"/>
        <v>-3589</v>
      </c>
      <c r="K90" s="7"/>
      <c r="L90" s="25">
        <f t="shared" si="27"/>
        <v>-1403.4961763226177</v>
      </c>
      <c r="M90" s="17">
        <f t="shared" si="18"/>
        <v>2.2385435883616958</v>
      </c>
      <c r="N90" s="17">
        <f t="shared" si="28"/>
        <v>-3590.5918972947334</v>
      </c>
      <c r="O90" s="24">
        <f t="shared" si="19"/>
        <v>2.5341369969794263</v>
      </c>
      <c r="P90" s="7"/>
      <c r="Q90" s="25">
        <f t="shared" si="20"/>
        <v>-1359.4033382602345</v>
      </c>
      <c r="R90" s="24">
        <f t="shared" si="21"/>
        <v>-3590.9494025074196</v>
      </c>
      <c r="S90" s="7"/>
      <c r="T90" s="25">
        <f t="shared" si="22"/>
        <v>0.35180709148413569</v>
      </c>
      <c r="U90" s="24">
        <f t="shared" si="23"/>
        <v>-0.93215063814043808</v>
      </c>
      <c r="V90" s="7"/>
      <c r="W90" s="25">
        <f t="shared" si="24"/>
        <v>0.35705176467658784</v>
      </c>
      <c r="X90" s="24">
        <f t="shared" si="29"/>
        <v>332.15448896366206</v>
      </c>
      <c r="Y90" s="7"/>
      <c r="Z90" s="25">
        <f t="shared" si="30"/>
        <v>-639</v>
      </c>
      <c r="AA90" s="17">
        <f t="shared" si="31"/>
        <v>332.05500000000001</v>
      </c>
      <c r="AB90" s="24">
        <f t="shared" si="25"/>
        <v>5.7954530477097705</v>
      </c>
      <c r="AC90" s="17">
        <f t="shared" si="26"/>
        <v>9.9488963662054175E-2</v>
      </c>
    </row>
    <row r="91" spans="1:31" s="17" customFormat="1" x14ac:dyDescent="0.25">
      <c r="A91" s="17">
        <v>6</v>
      </c>
      <c r="B91" s="17">
        <v>-635</v>
      </c>
      <c r="C91" s="17">
        <v>12339</v>
      </c>
      <c r="D91" s="17">
        <v>11498</v>
      </c>
      <c r="E91" s="17">
        <v>14094</v>
      </c>
      <c r="F91" s="17">
        <v>14927</v>
      </c>
      <c r="G91" s="24"/>
      <c r="H91" s="7"/>
      <c r="I91" s="25">
        <f t="shared" si="17"/>
        <v>-1755</v>
      </c>
      <c r="J91" s="24">
        <f t="shared" si="17"/>
        <v>-3429</v>
      </c>
      <c r="K91" s="7"/>
      <c r="L91" s="25">
        <f t="shared" si="27"/>
        <v>-1756.3270626066469</v>
      </c>
      <c r="M91" s="17">
        <f t="shared" si="18"/>
        <v>1.7610951619604778</v>
      </c>
      <c r="N91" s="17">
        <f t="shared" si="28"/>
        <v>-3435.8254248659173</v>
      </c>
      <c r="O91" s="24">
        <f t="shared" si="19"/>
        <v>46.58642460028198</v>
      </c>
      <c r="P91" s="7"/>
      <c r="Q91" s="25">
        <f t="shared" si="20"/>
        <v>-1712.4033382602345</v>
      </c>
      <c r="R91" s="24">
        <f t="shared" si="21"/>
        <v>-3430.9494025074196</v>
      </c>
      <c r="S91" s="7"/>
      <c r="T91" s="25">
        <f t="shared" si="22"/>
        <v>0.44316180556982837</v>
      </c>
      <c r="U91" s="24">
        <f t="shared" si="23"/>
        <v>-0.89061730380876281</v>
      </c>
      <c r="V91" s="7"/>
      <c r="W91" s="25">
        <f t="shared" si="24"/>
        <v>0.44817448518450181</v>
      </c>
      <c r="X91" s="24">
        <f t="shared" si="29"/>
        <v>326.40101488001733</v>
      </c>
      <c r="Y91" s="7"/>
      <c r="Z91" s="25">
        <f t="shared" si="30"/>
        <v>-635</v>
      </c>
      <c r="AA91" s="17">
        <f t="shared" si="31"/>
        <v>326.34000000000003</v>
      </c>
      <c r="AB91" s="24">
        <f t="shared" si="25"/>
        <v>5.695707480958295</v>
      </c>
      <c r="AC91" s="17">
        <f t="shared" si="26"/>
        <v>6.1014880017296491E-2</v>
      </c>
    </row>
    <row r="92" spans="1:31" s="17" customFormat="1" x14ac:dyDescent="0.25">
      <c r="A92" s="17">
        <v>7</v>
      </c>
      <c r="B92" s="17">
        <v>-630</v>
      </c>
      <c r="C92" s="17">
        <v>12177</v>
      </c>
      <c r="D92" s="17">
        <v>11594</v>
      </c>
      <c r="E92" s="17">
        <v>14265</v>
      </c>
      <c r="F92" s="17">
        <v>14838</v>
      </c>
      <c r="G92" s="24"/>
      <c r="H92" s="7"/>
      <c r="I92" s="25">
        <f t="shared" si="17"/>
        <v>-2088</v>
      </c>
      <c r="J92" s="24">
        <f t="shared" si="17"/>
        <v>-3244</v>
      </c>
      <c r="K92" s="7"/>
      <c r="L92" s="25">
        <f t="shared" si="27"/>
        <v>-2089.5424338921734</v>
      </c>
      <c r="M92" s="17">
        <f t="shared" si="18"/>
        <v>2.3791023117253345</v>
      </c>
      <c r="N92" s="17">
        <f t="shared" si="28"/>
        <v>-3248.451642718233</v>
      </c>
      <c r="O92" s="24">
        <f t="shared" si="19"/>
        <v>19.817122890796544</v>
      </c>
      <c r="P92" s="7"/>
      <c r="Q92" s="25">
        <f t="shared" si="20"/>
        <v>-2045.4033382602345</v>
      </c>
      <c r="R92" s="24">
        <f t="shared" si="21"/>
        <v>-3245.9494025074196</v>
      </c>
      <c r="S92" s="7"/>
      <c r="T92" s="25">
        <f t="shared" si="22"/>
        <v>0.52934061517474529</v>
      </c>
      <c r="U92" s="24">
        <f t="shared" si="23"/>
        <v>-0.84259438598776337</v>
      </c>
      <c r="V92" s="7"/>
      <c r="W92" s="25">
        <f t="shared" si="24"/>
        <v>0.53408474500758951</v>
      </c>
      <c r="X92" s="24">
        <f t="shared" si="29"/>
        <v>320.74449751502766</v>
      </c>
      <c r="Y92" s="7"/>
      <c r="Z92" s="25">
        <f t="shared" si="30"/>
        <v>-630</v>
      </c>
      <c r="AA92" s="17">
        <f t="shared" si="31"/>
        <v>320.67</v>
      </c>
      <c r="AB92" s="24">
        <f t="shared" si="25"/>
        <v>5.5967473123702165</v>
      </c>
      <c r="AC92" s="17">
        <f t="shared" si="26"/>
        <v>7.4497515027644567E-2</v>
      </c>
    </row>
    <row r="93" spans="1:31" s="17" customFormat="1" x14ac:dyDescent="0.25">
      <c r="A93" s="17">
        <v>8</v>
      </c>
      <c r="B93" s="17">
        <v>-635</v>
      </c>
      <c r="C93" s="17">
        <v>12024</v>
      </c>
      <c r="D93" s="17">
        <v>11707</v>
      </c>
      <c r="E93" s="17">
        <v>14430</v>
      </c>
      <c r="F93" s="17">
        <v>14729</v>
      </c>
      <c r="G93" s="24"/>
      <c r="H93" s="7"/>
      <c r="I93" s="25">
        <f t="shared" si="17"/>
        <v>-2406</v>
      </c>
      <c r="J93" s="24">
        <f t="shared" si="17"/>
        <v>-3022</v>
      </c>
      <c r="K93" s="7"/>
      <c r="L93" s="25">
        <f t="shared" si="27"/>
        <v>-2405.1118412780756</v>
      </c>
      <c r="M93" s="17">
        <f t="shared" si="18"/>
        <v>0.78882591533030488</v>
      </c>
      <c r="N93" s="17">
        <f t="shared" si="28"/>
        <v>-3027.3642702330803</v>
      </c>
      <c r="O93" s="24">
        <f t="shared" si="19"/>
        <v>28.775395133511733</v>
      </c>
      <c r="P93" s="7"/>
      <c r="Q93" s="25">
        <f t="shared" si="20"/>
        <v>-2363.4033382602347</v>
      </c>
      <c r="R93" s="24">
        <f t="shared" si="21"/>
        <v>-3023.9494025074196</v>
      </c>
      <c r="S93" s="7"/>
      <c r="T93" s="25">
        <f t="shared" si="22"/>
        <v>0.61163749641908038</v>
      </c>
      <c r="U93" s="24">
        <f t="shared" si="23"/>
        <v>-0.78496688460256392</v>
      </c>
      <c r="V93" s="7"/>
      <c r="W93" s="25">
        <f t="shared" si="24"/>
        <v>0.61605903296683429</v>
      </c>
      <c r="X93" s="24">
        <f t="shared" si="29"/>
        <v>314.98777768393779</v>
      </c>
      <c r="Y93" s="7"/>
      <c r="Z93" s="25">
        <f t="shared" si="30"/>
        <v>-635</v>
      </c>
      <c r="AA93" s="17">
        <f t="shared" si="31"/>
        <v>314.95500000000004</v>
      </c>
      <c r="AB93" s="24">
        <f t="shared" si="25"/>
        <v>5.497001745618741</v>
      </c>
      <c r="AC93" s="17">
        <f t="shared" si="26"/>
        <v>3.2777683937752045E-2</v>
      </c>
    </row>
    <row r="94" spans="1:31" s="17" customFormat="1" x14ac:dyDescent="0.25">
      <c r="A94" s="17">
        <v>9</v>
      </c>
      <c r="B94" s="17">
        <v>-635</v>
      </c>
      <c r="C94" s="17">
        <v>11879</v>
      </c>
      <c r="D94" s="17">
        <v>11841</v>
      </c>
      <c r="E94" s="17">
        <v>14579</v>
      </c>
      <c r="F94" s="17">
        <v>14614</v>
      </c>
      <c r="G94" s="24"/>
      <c r="H94" s="7"/>
      <c r="I94" s="25">
        <f t="shared" si="17"/>
        <v>-2700</v>
      </c>
      <c r="J94" s="24">
        <f t="shared" si="17"/>
        <v>-2773</v>
      </c>
      <c r="K94" s="7"/>
      <c r="L94" s="25">
        <f t="shared" si="27"/>
        <v>-2697.1795715138433</v>
      </c>
      <c r="M94" s="17">
        <f t="shared" si="18"/>
        <v>7.9548168455244168</v>
      </c>
      <c r="N94" s="17">
        <f t="shared" si="28"/>
        <v>-2776.1189268578328</v>
      </c>
      <c r="O94" s="24">
        <f t="shared" si="19"/>
        <v>9.7277047445106302</v>
      </c>
      <c r="P94" s="7"/>
      <c r="Q94" s="25">
        <f t="shared" si="20"/>
        <v>-2657.4033382602347</v>
      </c>
      <c r="R94" s="24">
        <f t="shared" si="21"/>
        <v>-2774.9494025074196</v>
      </c>
      <c r="S94" s="7"/>
      <c r="T94" s="25">
        <f t="shared" si="22"/>
        <v>0.68772329228648454</v>
      </c>
      <c r="U94" s="24">
        <f t="shared" si="23"/>
        <v>-0.72033063304889433</v>
      </c>
      <c r="V94" s="7"/>
      <c r="W94" s="25">
        <f t="shared" si="24"/>
        <v>0.69178274503857051</v>
      </c>
      <c r="X94" s="24">
        <f t="shared" si="29"/>
        <v>309.27152769517022</v>
      </c>
      <c r="Y94" s="7"/>
      <c r="Z94" s="25">
        <f t="shared" si="30"/>
        <v>-635</v>
      </c>
      <c r="AA94" s="17">
        <f t="shared" si="31"/>
        <v>309.24000000000007</v>
      </c>
      <c r="AB94" s="24">
        <f t="shared" si="25"/>
        <v>5.3972561788672655</v>
      </c>
      <c r="AC94" s="17">
        <f t="shared" si="26"/>
        <v>3.1527695170154857E-2</v>
      </c>
    </row>
    <row r="95" spans="1:31" s="17" customFormat="1" x14ac:dyDescent="0.25">
      <c r="A95" s="17">
        <v>10</v>
      </c>
      <c r="B95" s="17">
        <v>-609</v>
      </c>
      <c r="C95" s="17">
        <v>11747</v>
      </c>
      <c r="D95" s="17">
        <v>11968</v>
      </c>
      <c r="E95" s="17">
        <v>14700</v>
      </c>
      <c r="F95" s="17">
        <v>14467</v>
      </c>
      <c r="G95" s="24"/>
      <c r="H95" s="7"/>
      <c r="I95" s="25">
        <f t="shared" si="17"/>
        <v>-2953</v>
      </c>
      <c r="J95" s="24">
        <f t="shared" si="17"/>
        <v>-2499</v>
      </c>
      <c r="K95" s="7"/>
      <c r="L95" s="25">
        <f t="shared" si="27"/>
        <v>-2952.5157235511065</v>
      </c>
      <c r="M95" s="17">
        <f t="shared" si="18"/>
        <v>0.23452367895292245</v>
      </c>
      <c r="N95" s="17">
        <f t="shared" si="28"/>
        <v>-2509.1448009519222</v>
      </c>
      <c r="O95" s="24">
        <f t="shared" si="19"/>
        <v>102.91698635412172</v>
      </c>
      <c r="P95" s="7"/>
      <c r="Q95" s="25">
        <f t="shared" si="20"/>
        <v>-2910.4033382602347</v>
      </c>
      <c r="R95" s="24">
        <f t="shared" si="21"/>
        <v>-2500.9494025074196</v>
      </c>
      <c r="S95" s="7"/>
      <c r="T95" s="25">
        <f t="shared" si="22"/>
        <v>0.75319848396829825</v>
      </c>
      <c r="U95" s="24">
        <f t="shared" si="23"/>
        <v>-0.64920479800590059</v>
      </c>
      <c r="V95" s="7"/>
      <c r="W95" s="25">
        <f t="shared" si="24"/>
        <v>0.75685921088139141</v>
      </c>
      <c r="X95" s="24">
        <f t="shared" si="29"/>
        <v>303.73509585800991</v>
      </c>
      <c r="Y95" s="7"/>
      <c r="Z95" s="25">
        <f t="shared" si="30"/>
        <v>-609</v>
      </c>
      <c r="AA95" s="17">
        <f t="shared" si="31"/>
        <v>303.75900000000007</v>
      </c>
      <c r="AB95" s="24">
        <f t="shared" si="25"/>
        <v>5.3015946825654563</v>
      </c>
      <c r="AC95" s="17">
        <f t="shared" si="26"/>
        <v>-2.3904141990158223E-2</v>
      </c>
    </row>
    <row r="96" spans="1:31" s="17" customFormat="1" x14ac:dyDescent="0.25">
      <c r="A96" s="17">
        <v>11</v>
      </c>
      <c r="B96" s="17">
        <v>-614</v>
      </c>
      <c r="C96" s="17">
        <v>11636</v>
      </c>
      <c r="D96" s="17">
        <v>12116</v>
      </c>
      <c r="E96" s="17">
        <v>14814</v>
      </c>
      <c r="F96" s="17">
        <v>14325</v>
      </c>
      <c r="G96" s="24"/>
      <c r="H96" s="7"/>
      <c r="I96" s="25">
        <f t="shared" si="17"/>
        <v>-3178</v>
      </c>
      <c r="J96" s="24">
        <f t="shared" si="17"/>
        <v>-2209</v>
      </c>
      <c r="K96" s="7"/>
      <c r="L96" s="25">
        <f t="shared" si="27"/>
        <v>-3182.9858638540563</v>
      </c>
      <c r="M96" s="17">
        <f t="shared" si="18"/>
        <v>24.858838371185474</v>
      </c>
      <c r="N96" s="17">
        <f t="shared" si="28"/>
        <v>-2216.7069397263199</v>
      </c>
      <c r="O96" s="24">
        <f t="shared" si="19"/>
        <v>59.396919945127671</v>
      </c>
      <c r="P96" s="7"/>
      <c r="Q96" s="25">
        <f t="shared" si="20"/>
        <v>-3135.4033382602347</v>
      </c>
      <c r="R96" s="24">
        <f t="shared" si="21"/>
        <v>-2210.9494025074196</v>
      </c>
      <c r="S96" s="7"/>
      <c r="T96" s="25">
        <f t="shared" si="22"/>
        <v>0.81142740937702584</v>
      </c>
      <c r="U96" s="24">
        <f t="shared" si="23"/>
        <v>-0.57392562952973913</v>
      </c>
      <c r="V96" s="7"/>
      <c r="W96" s="25">
        <f t="shared" si="24"/>
        <v>0.81466595234924932</v>
      </c>
      <c r="X96" s="24">
        <f t="shared" si="29"/>
        <v>298.27775793376463</v>
      </c>
      <c r="Y96" s="7"/>
      <c r="Z96" s="25">
        <f t="shared" si="30"/>
        <v>-614</v>
      </c>
      <c r="AA96" s="17">
        <f t="shared" si="31"/>
        <v>298.23300000000006</v>
      </c>
      <c r="AB96" s="24">
        <f t="shared" si="25"/>
        <v>5.2051477881002493</v>
      </c>
      <c r="AC96" s="17">
        <f t="shared" si="26"/>
        <v>4.4757933764572044E-2</v>
      </c>
    </row>
    <row r="97" spans="1:29" s="17" customFormat="1" x14ac:dyDescent="0.25">
      <c r="A97" s="17">
        <v>12</v>
      </c>
      <c r="B97" s="17">
        <v>-626</v>
      </c>
      <c r="C97" s="17">
        <v>11521</v>
      </c>
      <c r="D97" s="17">
        <v>12267</v>
      </c>
      <c r="E97" s="17">
        <v>14903</v>
      </c>
      <c r="F97" s="17">
        <v>14155</v>
      </c>
      <c r="G97" s="24"/>
      <c r="H97" s="7"/>
      <c r="I97" s="25">
        <f t="shared" si="17"/>
        <v>-3382</v>
      </c>
      <c r="J97" s="24">
        <f t="shared" si="17"/>
        <v>-1888</v>
      </c>
      <c r="K97" s="7"/>
      <c r="L97" s="25">
        <f t="shared" si="27"/>
        <v>-3387.8752136489738</v>
      </c>
      <c r="M97" s="17">
        <f t="shared" si="18"/>
        <v>34.518135421088509</v>
      </c>
      <c r="N97" s="17">
        <f t="shared" si="28"/>
        <v>-1897.3117965048596</v>
      </c>
      <c r="O97" s="24">
        <f t="shared" si="19"/>
        <v>86.709554147914673</v>
      </c>
      <c r="P97" s="7"/>
      <c r="Q97" s="25">
        <f t="shared" si="20"/>
        <v>-3339.4033382602347</v>
      </c>
      <c r="R97" s="24">
        <f t="shared" si="21"/>
        <v>-1889.9494025074193</v>
      </c>
      <c r="S97" s="7"/>
      <c r="T97" s="25">
        <f t="shared" si="22"/>
        <v>0.86422163508093897</v>
      </c>
      <c r="U97" s="24">
        <f t="shared" si="23"/>
        <v>-0.49059937752681565</v>
      </c>
      <c r="V97" s="7"/>
      <c r="W97" s="25">
        <f t="shared" si="24"/>
        <v>0.86699267995209117</v>
      </c>
      <c r="X97" s="24">
        <f t="shared" si="29"/>
        <v>292.61730013971032</v>
      </c>
      <c r="Y97" s="7"/>
      <c r="Z97" s="25">
        <f t="shared" si="30"/>
        <v>-626</v>
      </c>
      <c r="AA97" s="17">
        <f t="shared" si="31"/>
        <v>292.59900000000005</v>
      </c>
      <c r="AB97" s="24">
        <f t="shared" si="25"/>
        <v>5.1068159380428888</v>
      </c>
      <c r="AC97" s="17">
        <f t="shared" si="26"/>
        <v>1.8300139710277108E-2</v>
      </c>
    </row>
    <row r="98" spans="1:29" s="17" customFormat="1" x14ac:dyDescent="0.25">
      <c r="A98" s="17">
        <v>13</v>
      </c>
      <c r="B98" s="17">
        <v>-625</v>
      </c>
      <c r="C98" s="17">
        <v>11446</v>
      </c>
      <c r="D98" s="17">
        <v>12442</v>
      </c>
      <c r="E98" s="17">
        <v>15005</v>
      </c>
      <c r="F98" s="17">
        <v>13999</v>
      </c>
      <c r="G98" s="24"/>
      <c r="H98" s="7"/>
      <c r="I98" s="25">
        <f t="shared" si="17"/>
        <v>-3559</v>
      </c>
      <c r="J98" s="24">
        <f t="shared" si="17"/>
        <v>-1557</v>
      </c>
      <c r="K98" s="7"/>
      <c r="L98" s="25">
        <f t="shared" si="27"/>
        <v>-3560.1723742334812</v>
      </c>
      <c r="M98" s="17">
        <f t="shared" si="18"/>
        <v>1.3744613433305151</v>
      </c>
      <c r="N98" s="17">
        <f t="shared" si="28"/>
        <v>-1560.0932701966735</v>
      </c>
      <c r="O98" s="24">
        <f t="shared" si="19"/>
        <v>9.5683205096286947</v>
      </c>
      <c r="P98" s="7"/>
      <c r="Q98" s="25">
        <f t="shared" si="20"/>
        <v>-3516.4033382602347</v>
      </c>
      <c r="R98" s="24">
        <f t="shared" si="21"/>
        <v>-1558.9494025074193</v>
      </c>
      <c r="S98" s="7"/>
      <c r="T98" s="25">
        <f t="shared" si="22"/>
        <v>0.91002838973580469</v>
      </c>
      <c r="U98" s="24">
        <f t="shared" si="23"/>
        <v>-0.4046772921281625</v>
      </c>
      <c r="V98" s="7"/>
      <c r="W98" s="25">
        <f t="shared" si="24"/>
        <v>0.91231723636015993</v>
      </c>
      <c r="X98" s="24">
        <f t="shared" si="29"/>
        <v>287.03404574454578</v>
      </c>
      <c r="Y98" s="7"/>
      <c r="Z98" s="25">
        <f t="shared" si="30"/>
        <v>-625</v>
      </c>
      <c r="AA98" s="17">
        <f t="shared" si="31"/>
        <v>286.97400000000005</v>
      </c>
      <c r="AB98" s="24">
        <f t="shared" si="25"/>
        <v>5.0086411676182081</v>
      </c>
      <c r="AC98" s="17">
        <f t="shared" si="26"/>
        <v>6.0045744545732305E-2</v>
      </c>
    </row>
    <row r="99" spans="1:29" s="17" customFormat="1" x14ac:dyDescent="0.25">
      <c r="A99" s="17">
        <v>14</v>
      </c>
      <c r="B99" s="17">
        <v>-637</v>
      </c>
      <c r="C99" s="17">
        <v>11376</v>
      </c>
      <c r="D99" s="17">
        <v>12625</v>
      </c>
      <c r="E99" s="17">
        <v>15073</v>
      </c>
      <c r="F99" s="17">
        <v>13822</v>
      </c>
      <c r="G99" s="24"/>
      <c r="H99" s="7"/>
      <c r="I99" s="25">
        <f t="shared" si="17"/>
        <v>-3697</v>
      </c>
      <c r="J99" s="24">
        <f t="shared" si="17"/>
        <v>-1197</v>
      </c>
      <c r="K99" s="7"/>
      <c r="L99" s="25">
        <f t="shared" si="27"/>
        <v>-3700.8849520795638</v>
      </c>
      <c r="M99" s="17">
        <f t="shared" si="18"/>
        <v>15.092852660507447</v>
      </c>
      <c r="N99" s="17">
        <f t="shared" si="28"/>
        <v>-1200.9207858405982</v>
      </c>
      <c r="O99" s="24">
        <f t="shared" si="19"/>
        <v>15.372561607835552</v>
      </c>
      <c r="P99" s="7"/>
      <c r="Q99" s="25">
        <f t="shared" si="20"/>
        <v>-3654.4033382602347</v>
      </c>
      <c r="R99" s="24">
        <f t="shared" si="21"/>
        <v>-1198.9494025074193</v>
      </c>
      <c r="S99" s="7"/>
      <c r="T99" s="25">
        <f t="shared" si="22"/>
        <v>0.9457421306531576</v>
      </c>
      <c r="U99" s="24">
        <f t="shared" si="23"/>
        <v>-0.31122728988189319</v>
      </c>
      <c r="V99" s="7"/>
      <c r="W99" s="25">
        <f t="shared" si="24"/>
        <v>0.94750630925018198</v>
      </c>
      <c r="X99" s="24">
        <f t="shared" si="29"/>
        <v>281.29716398345363</v>
      </c>
      <c r="Y99" s="7"/>
      <c r="Z99" s="25">
        <f t="shared" si="30"/>
        <v>-637</v>
      </c>
      <c r="AA99" s="17">
        <f t="shared" si="31"/>
        <v>281.24100000000004</v>
      </c>
      <c r="AB99" s="24">
        <f t="shared" si="25"/>
        <v>4.9085814416013731</v>
      </c>
      <c r="AC99" s="17">
        <f t="shared" si="26"/>
        <v>5.6163983453586752E-2</v>
      </c>
    </row>
    <row r="100" spans="1:29" s="17" customFormat="1" x14ac:dyDescent="0.25">
      <c r="A100" s="17">
        <v>15</v>
      </c>
      <c r="B100" s="17">
        <v>-634</v>
      </c>
      <c r="C100" s="17">
        <v>11315</v>
      </c>
      <c r="D100" s="17">
        <v>12797</v>
      </c>
      <c r="E100" s="17">
        <v>15115</v>
      </c>
      <c r="F100" s="17">
        <v>13626</v>
      </c>
      <c r="G100" s="24"/>
      <c r="H100" s="7"/>
      <c r="I100" s="25">
        <f t="shared" si="17"/>
        <v>-3800</v>
      </c>
      <c r="J100" s="24">
        <f t="shared" si="17"/>
        <v>-829</v>
      </c>
      <c r="K100" s="7"/>
      <c r="L100" s="25">
        <f t="shared" si="27"/>
        <v>-3804.5721796300577</v>
      </c>
      <c r="M100" s="17">
        <f t="shared" si="18"/>
        <v>20.904826569514473</v>
      </c>
      <c r="N100" s="17">
        <f t="shared" si="28"/>
        <v>-831.46895566766796</v>
      </c>
      <c r="O100" s="24">
        <f t="shared" si="19"/>
        <v>6.0957420889097218</v>
      </c>
      <c r="P100" s="7"/>
      <c r="Q100" s="25">
        <f t="shared" si="20"/>
        <v>-3757.4033382602347</v>
      </c>
      <c r="R100" s="24">
        <f t="shared" si="21"/>
        <v>-830.94940250741945</v>
      </c>
      <c r="S100" s="7"/>
      <c r="T100" s="25">
        <f t="shared" si="22"/>
        <v>0.97239803872915298</v>
      </c>
      <c r="U100" s="24">
        <f t="shared" si="23"/>
        <v>-0.21570062091904019</v>
      </c>
      <c r="V100" s="7"/>
      <c r="W100" s="25">
        <f t="shared" si="24"/>
        <v>0.97362573440863376</v>
      </c>
      <c r="X100" s="24">
        <f t="shared" si="29"/>
        <v>275.60512338892863</v>
      </c>
      <c r="Y100" s="7"/>
      <c r="Z100" s="25">
        <f t="shared" si="30"/>
        <v>-634</v>
      </c>
      <c r="AA100" s="17">
        <f t="shared" si="31"/>
        <v>275.53500000000003</v>
      </c>
      <c r="AB100" s="24">
        <f t="shared" si="25"/>
        <v>4.8089929544825765</v>
      </c>
      <c r="AC100" s="17">
        <f t="shared" si="26"/>
        <v>7.0123388928607255E-2</v>
      </c>
    </row>
    <row r="101" spans="1:29" s="17" customFormat="1" x14ac:dyDescent="0.25">
      <c r="A101" s="17">
        <v>16</v>
      </c>
      <c r="B101" s="17">
        <v>-634</v>
      </c>
      <c r="C101" s="17">
        <v>11294</v>
      </c>
      <c r="D101" s="17">
        <v>13000</v>
      </c>
      <c r="E101" s="17">
        <v>15167</v>
      </c>
      <c r="F101" s="17">
        <v>13456</v>
      </c>
      <c r="G101" s="24"/>
      <c r="H101" s="7"/>
      <c r="I101" s="25">
        <f t="shared" si="17"/>
        <v>-3873</v>
      </c>
      <c r="J101" s="24">
        <f t="shared" si="17"/>
        <v>-456</v>
      </c>
      <c r="K101" s="7"/>
      <c r="L101" s="25">
        <f t="shared" si="27"/>
        <v>-3870.9521908970773</v>
      </c>
      <c r="M101" s="17">
        <f t="shared" si="18"/>
        <v>4.1935221220128938</v>
      </c>
      <c r="N101" s="17">
        <f t="shared" si="28"/>
        <v>-453.74668219902907</v>
      </c>
      <c r="O101" s="24">
        <f t="shared" si="19"/>
        <v>5.0774411121724823</v>
      </c>
      <c r="P101" s="7"/>
      <c r="Q101" s="25">
        <f t="shared" si="20"/>
        <v>-3830.4033382602347</v>
      </c>
      <c r="R101" s="24">
        <f t="shared" si="21"/>
        <v>-457.94940250741939</v>
      </c>
      <c r="S101" s="7"/>
      <c r="T101" s="25">
        <f t="shared" si="22"/>
        <v>0.99129009008398461</v>
      </c>
      <c r="U101" s="24">
        <f t="shared" si="23"/>
        <v>-0.11887603525832229</v>
      </c>
      <c r="V101" s="7"/>
      <c r="W101" s="25">
        <f t="shared" si="24"/>
        <v>0.99197388532791442</v>
      </c>
      <c r="X101" s="24">
        <f t="shared" si="29"/>
        <v>269.94698508718409</v>
      </c>
      <c r="Y101" s="7"/>
      <c r="Z101" s="25">
        <f t="shared" si="30"/>
        <v>-634</v>
      </c>
      <c r="AA101" s="17">
        <f t="shared" si="31"/>
        <v>269.82900000000001</v>
      </c>
      <c r="AB101" s="24">
        <f t="shared" si="25"/>
        <v>4.7094044673637789</v>
      </c>
      <c r="AC101" s="17">
        <f t="shared" si="26"/>
        <v>0.11798508718408129</v>
      </c>
    </row>
    <row r="102" spans="1:29" s="17" customFormat="1" x14ac:dyDescent="0.25">
      <c r="A102" s="17">
        <v>17</v>
      </c>
      <c r="B102" s="17">
        <v>-618</v>
      </c>
      <c r="C102" s="17">
        <v>11265</v>
      </c>
      <c r="D102" s="17">
        <v>13169</v>
      </c>
      <c r="E102" s="17">
        <v>15156</v>
      </c>
      <c r="F102" s="17">
        <v>13252</v>
      </c>
      <c r="G102" s="24"/>
      <c r="H102" s="7"/>
      <c r="I102" s="25">
        <f t="shared" si="17"/>
        <v>-3891</v>
      </c>
      <c r="J102" s="24">
        <f t="shared" si="17"/>
        <v>-83</v>
      </c>
      <c r="K102" s="7"/>
      <c r="L102" s="25">
        <f t="shared" si="27"/>
        <v>-3899.1196029112498</v>
      </c>
      <c r="M102" s="17">
        <f t="shared" si="18"/>
        <v>65.927951436375992</v>
      </c>
      <c r="N102" s="17">
        <f t="shared" si="28"/>
        <v>-81.174078911585184</v>
      </c>
      <c r="O102" s="24">
        <f t="shared" si="19"/>
        <v>3.3339878211179466</v>
      </c>
      <c r="P102" s="7"/>
      <c r="Q102" s="25">
        <f t="shared" si="20"/>
        <v>-3848.4033382602347</v>
      </c>
      <c r="R102" s="24">
        <f t="shared" si="21"/>
        <v>-84.949402507419421</v>
      </c>
      <c r="S102" s="7"/>
      <c r="T102" s="25">
        <f t="shared" si="22"/>
        <v>0.99594840411668284</v>
      </c>
      <c r="U102" s="24">
        <f t="shared" si="23"/>
        <v>-2.2051449597604387E-2</v>
      </c>
      <c r="V102" s="7"/>
      <c r="W102" s="25">
        <f t="shared" si="24"/>
        <v>0.99608807410791433</v>
      </c>
      <c r="X102" s="24">
        <f t="shared" si="29"/>
        <v>264.38157926915756</v>
      </c>
      <c r="Y102" s="7"/>
      <c r="Z102" s="25">
        <f t="shared" si="30"/>
        <v>-618</v>
      </c>
      <c r="AA102" s="17">
        <f t="shared" si="31"/>
        <v>264.267</v>
      </c>
      <c r="AB102" s="24">
        <f t="shared" si="25"/>
        <v>4.6123292543678547</v>
      </c>
      <c r="AC102" s="17">
        <f t="shared" si="26"/>
        <v>0.11457926915755934</v>
      </c>
    </row>
    <row r="103" spans="1:29" s="17" customFormat="1" x14ac:dyDescent="0.25">
      <c r="A103" s="17">
        <v>18</v>
      </c>
      <c r="B103" s="17">
        <v>-632</v>
      </c>
      <c r="C103" s="17">
        <v>11276</v>
      </c>
      <c r="D103" s="17">
        <v>13366</v>
      </c>
      <c r="E103" s="17">
        <v>15162</v>
      </c>
      <c r="F103" s="17">
        <v>13067</v>
      </c>
      <c r="G103" s="24"/>
      <c r="H103" s="7"/>
      <c r="I103" s="25">
        <f t="shared" si="17"/>
        <v>-3886</v>
      </c>
      <c r="J103" s="24">
        <f t="shared" si="17"/>
        <v>299</v>
      </c>
      <c r="K103" s="7"/>
      <c r="L103" s="25">
        <f t="shared" si="27"/>
        <v>-3890.3404421557784</v>
      </c>
      <c r="M103" s="17">
        <f t="shared" si="18"/>
        <v>18.83943810765841</v>
      </c>
      <c r="N103" s="17">
        <f t="shared" si="28"/>
        <v>300.62122991888555</v>
      </c>
      <c r="O103" s="24">
        <f t="shared" si="19"/>
        <v>2.6283864498896365</v>
      </c>
      <c r="P103" s="7"/>
      <c r="Q103" s="25">
        <f t="shared" si="20"/>
        <v>-3843.4033382602347</v>
      </c>
      <c r="R103" s="24">
        <f t="shared" si="21"/>
        <v>297.05059749258061</v>
      </c>
      <c r="S103" s="7"/>
      <c r="T103" s="25">
        <f t="shared" si="22"/>
        <v>0.99465442799648884</v>
      </c>
      <c r="U103" s="24">
        <f t="shared" si="23"/>
        <v>7.7109386119270248E-2</v>
      </c>
      <c r="V103" s="7"/>
      <c r="W103" s="25">
        <f t="shared" si="24"/>
        <v>0.99423674791772865</v>
      </c>
      <c r="X103" s="24">
        <f t="shared" si="29"/>
        <v>258.67859469191603</v>
      </c>
      <c r="Y103" s="7"/>
      <c r="Z103" s="25">
        <f t="shared" si="30"/>
        <v>-632</v>
      </c>
      <c r="AA103" s="17">
        <f t="shared" si="31"/>
        <v>258.57900000000001</v>
      </c>
      <c r="AB103" s="24">
        <f t="shared" si="25"/>
        <v>4.5130549265144175</v>
      </c>
      <c r="AC103" s="17">
        <f t="shared" si="26"/>
        <v>9.9594691916024658E-2</v>
      </c>
    </row>
    <row r="104" spans="1:29" s="17" customFormat="1" x14ac:dyDescent="0.25">
      <c r="A104" s="17">
        <v>19</v>
      </c>
      <c r="B104" s="17">
        <v>-608</v>
      </c>
      <c r="C104" s="17">
        <v>11293</v>
      </c>
      <c r="D104" s="17">
        <v>13543</v>
      </c>
      <c r="E104" s="17">
        <v>15139</v>
      </c>
      <c r="F104" s="17">
        <v>12894</v>
      </c>
      <c r="G104" s="24"/>
      <c r="H104" s="7"/>
      <c r="I104" s="25">
        <f t="shared" si="17"/>
        <v>-3846</v>
      </c>
      <c r="J104" s="24">
        <f t="shared" si="17"/>
        <v>649</v>
      </c>
      <c r="K104" s="7"/>
      <c r="L104" s="25">
        <f t="shared" si="27"/>
        <v>-3846.1051744621918</v>
      </c>
      <c r="M104" s="17">
        <f t="shared" si="18"/>
        <v>1.1061667497339842E-2</v>
      </c>
      <c r="N104" s="17">
        <f t="shared" si="28"/>
        <v>665.18238019526814</v>
      </c>
      <c r="O104" s="24">
        <f t="shared" si="19"/>
        <v>261.86942878420643</v>
      </c>
      <c r="P104" s="7"/>
      <c r="Q104" s="25">
        <f t="shared" si="20"/>
        <v>-3803.4033382602347</v>
      </c>
      <c r="R104" s="24">
        <f t="shared" si="21"/>
        <v>647.05059749258055</v>
      </c>
      <c r="S104" s="7"/>
      <c r="T104" s="25">
        <f t="shared" si="22"/>
        <v>0.98430261903493721</v>
      </c>
      <c r="U104" s="24">
        <f t="shared" si="23"/>
        <v>0.16796355496980983</v>
      </c>
      <c r="V104" s="7"/>
      <c r="W104" s="25">
        <f t="shared" si="24"/>
        <v>0.98337413311974919</v>
      </c>
      <c r="X104" s="24">
        <f t="shared" si="29"/>
        <v>253.42059673919357</v>
      </c>
      <c r="Y104" s="7"/>
      <c r="Z104" s="25">
        <f t="shared" si="30"/>
        <v>-608</v>
      </c>
      <c r="AA104" s="17">
        <f t="shared" si="31"/>
        <v>253.107</v>
      </c>
      <c r="AB104" s="24">
        <f t="shared" si="25"/>
        <v>4.4175505098452881</v>
      </c>
      <c r="AC104" s="17">
        <f t="shared" si="26"/>
        <v>0.31359673919357078</v>
      </c>
    </row>
    <row r="105" spans="1:29" s="17" customFormat="1" x14ac:dyDescent="0.25">
      <c r="A105" s="17">
        <v>20</v>
      </c>
      <c r="B105" s="17">
        <v>-613</v>
      </c>
      <c r="C105" s="17">
        <v>11342</v>
      </c>
      <c r="D105" s="17">
        <v>13735</v>
      </c>
      <c r="E105" s="17">
        <v>15110</v>
      </c>
      <c r="F105" s="17">
        <v>12716</v>
      </c>
      <c r="G105" s="24"/>
      <c r="H105" s="7"/>
      <c r="I105" s="25">
        <f t="shared" si="17"/>
        <v>-3768</v>
      </c>
      <c r="J105" s="24">
        <f t="shared" si="17"/>
        <v>1019</v>
      </c>
      <c r="K105" s="7"/>
      <c r="L105" s="25">
        <f t="shared" si="27"/>
        <v>-3766.3876185904915</v>
      </c>
      <c r="M105" s="17">
        <f t="shared" si="18"/>
        <v>2.5997738097287577</v>
      </c>
      <c r="N105" s="17">
        <f t="shared" si="28"/>
        <v>1026.6032297957561</v>
      </c>
      <c r="O105" s="24">
        <f t="shared" si="19"/>
        <v>57.809103327073018</v>
      </c>
      <c r="P105" s="7"/>
      <c r="Q105" s="25">
        <f t="shared" si="20"/>
        <v>-3725.4033382602347</v>
      </c>
      <c r="R105" s="24">
        <f t="shared" si="21"/>
        <v>1017.0505974925806</v>
      </c>
      <c r="S105" s="7"/>
      <c r="T105" s="25">
        <f t="shared" si="22"/>
        <v>0.9641165915599117</v>
      </c>
      <c r="U105" s="24">
        <f t="shared" si="23"/>
        <v>0.26400939061180884</v>
      </c>
      <c r="V105" s="7"/>
      <c r="W105" s="25">
        <f t="shared" si="24"/>
        <v>0.96264796491819649</v>
      </c>
      <c r="X105" s="24">
        <f t="shared" si="29"/>
        <v>247.77690007922502</v>
      </c>
      <c r="Y105" s="7"/>
      <c r="Z105" s="25">
        <f t="shared" si="30"/>
        <v>-613</v>
      </c>
      <c r="AA105" s="17">
        <f t="shared" si="31"/>
        <v>247.59</v>
      </c>
      <c r="AB105" s="24">
        <f t="shared" si="25"/>
        <v>4.3212606950127599</v>
      </c>
      <c r="AC105" s="17">
        <f t="shared" si="26"/>
        <v>0.18690007922501195</v>
      </c>
    </row>
    <row r="106" spans="1:29" s="17" customFormat="1" x14ac:dyDescent="0.25">
      <c r="A106" s="17">
        <v>21</v>
      </c>
      <c r="B106" s="17">
        <v>-631</v>
      </c>
      <c r="C106" s="17">
        <v>11392</v>
      </c>
      <c r="D106" s="17">
        <v>13906</v>
      </c>
      <c r="E106" s="17">
        <v>15036</v>
      </c>
      <c r="F106" s="17">
        <v>12523</v>
      </c>
      <c r="G106" s="24"/>
      <c r="H106" s="7"/>
      <c r="I106" s="25">
        <f t="shared" si="17"/>
        <v>-3644</v>
      </c>
      <c r="J106" s="24">
        <f t="shared" si="17"/>
        <v>1383</v>
      </c>
      <c r="K106" s="7"/>
      <c r="L106" s="25">
        <f t="shared" si="27"/>
        <v>-3648.2792410773814</v>
      </c>
      <c r="M106" s="17">
        <f t="shared" si="18"/>
        <v>18.311904198347957</v>
      </c>
      <c r="N106" s="17">
        <f t="shared" si="28"/>
        <v>1388.672679238814</v>
      </c>
      <c r="O106" s="24">
        <f t="shared" si="19"/>
        <v>32.179289746471362</v>
      </c>
      <c r="P106" s="7"/>
      <c r="Q106" s="25">
        <f t="shared" si="20"/>
        <v>-3601.4033382602347</v>
      </c>
      <c r="R106" s="24">
        <f t="shared" si="21"/>
        <v>1381.0505974925807</v>
      </c>
      <c r="S106" s="7"/>
      <c r="T106" s="25">
        <f t="shared" si="22"/>
        <v>0.93202598377910184</v>
      </c>
      <c r="U106" s="24">
        <f t="shared" si="23"/>
        <v>0.35849772621636999</v>
      </c>
      <c r="V106" s="7"/>
      <c r="W106" s="25">
        <f t="shared" si="24"/>
        <v>0.93002578225053889</v>
      </c>
      <c r="X106" s="24">
        <f t="shared" si="29"/>
        <v>242.03317794795134</v>
      </c>
      <c r="Y106" s="7"/>
      <c r="Z106" s="25">
        <f t="shared" si="30"/>
        <v>-631</v>
      </c>
      <c r="AA106" s="17">
        <f t="shared" si="31"/>
        <v>241.911</v>
      </c>
      <c r="AB106" s="24">
        <f t="shared" si="25"/>
        <v>4.2221434467920025</v>
      </c>
      <c r="AC106" s="17">
        <f t="shared" si="26"/>
        <v>0.12217794795134296</v>
      </c>
    </row>
    <row r="107" spans="1:29" s="17" customFormat="1" x14ac:dyDescent="0.25">
      <c r="A107" s="17">
        <v>22</v>
      </c>
      <c r="B107" s="17">
        <v>-634</v>
      </c>
      <c r="C107" s="17">
        <v>11484</v>
      </c>
      <c r="D107" s="17">
        <v>14093</v>
      </c>
      <c r="E107" s="17">
        <v>14973</v>
      </c>
      <c r="F107" s="17">
        <v>12363</v>
      </c>
      <c r="G107" s="24"/>
      <c r="H107" s="7"/>
      <c r="I107" s="25">
        <f t="shared" si="17"/>
        <v>-3489</v>
      </c>
      <c r="J107" s="24">
        <f t="shared" si="17"/>
        <v>1730</v>
      </c>
      <c r="K107" s="7"/>
      <c r="L107" s="25">
        <f t="shared" si="27"/>
        <v>-3493.9387784320461</v>
      </c>
      <c r="M107" s="17">
        <f t="shared" si="18"/>
        <v>24.391532400843658</v>
      </c>
      <c r="N107" s="17">
        <f t="shared" si="28"/>
        <v>1738.7275832370842</v>
      </c>
      <c r="O107" s="24">
        <f t="shared" si="19"/>
        <v>76.170709160233443</v>
      </c>
      <c r="P107" s="7"/>
      <c r="Q107" s="25">
        <f t="shared" si="20"/>
        <v>-3446.4033382602347</v>
      </c>
      <c r="R107" s="24">
        <f t="shared" si="21"/>
        <v>1728.0505974925807</v>
      </c>
      <c r="S107" s="7"/>
      <c r="T107" s="25">
        <f t="shared" si="22"/>
        <v>0.89191272405308941</v>
      </c>
      <c r="U107" s="24">
        <f t="shared" si="23"/>
        <v>0.44857314504819068</v>
      </c>
      <c r="V107" s="7"/>
      <c r="W107" s="25">
        <f t="shared" si="24"/>
        <v>0.88940562355016428</v>
      </c>
      <c r="X107" s="24">
        <f t="shared" si="29"/>
        <v>236.34920325554776</v>
      </c>
      <c r="Y107" s="7"/>
      <c r="Z107" s="25">
        <f t="shared" si="30"/>
        <v>-634</v>
      </c>
      <c r="AA107" s="17">
        <f t="shared" si="31"/>
        <v>236.20500000000001</v>
      </c>
      <c r="AB107" s="24">
        <f t="shared" si="25"/>
        <v>4.1225549596732058</v>
      </c>
      <c r="AC107" s="17">
        <f t="shared" si="26"/>
        <v>0.14420325554775104</v>
      </c>
    </row>
    <row r="108" spans="1:29" s="17" customFormat="1" x14ac:dyDescent="0.25">
      <c r="A108" s="17">
        <v>23</v>
      </c>
      <c r="B108" s="17">
        <v>-639</v>
      </c>
      <c r="C108" s="17">
        <v>11572</v>
      </c>
      <c r="D108" s="17">
        <v>14253</v>
      </c>
      <c r="E108" s="17">
        <v>14876</v>
      </c>
      <c r="F108" s="17">
        <v>12186</v>
      </c>
      <c r="G108" s="24"/>
      <c r="H108" s="7"/>
      <c r="I108" s="25">
        <f t="shared" si="17"/>
        <v>-3304</v>
      </c>
      <c r="J108" s="24">
        <f t="shared" si="17"/>
        <v>2067</v>
      </c>
      <c r="K108" s="7"/>
      <c r="L108" s="25">
        <f t="shared" si="27"/>
        <v>-3303.7534814030619</v>
      </c>
      <c r="M108" s="17">
        <f t="shared" si="18"/>
        <v>6.0771418636344658E-2</v>
      </c>
      <c r="N108" s="17">
        <f t="shared" si="28"/>
        <v>2074.0928930221826</v>
      </c>
      <c r="O108" s="24">
        <f t="shared" si="19"/>
        <v>50.309131424126328</v>
      </c>
      <c r="P108" s="7"/>
      <c r="Q108" s="25">
        <f t="shared" si="20"/>
        <v>-3261.4033382602347</v>
      </c>
      <c r="R108" s="24">
        <f t="shared" si="21"/>
        <v>2065.0505974925804</v>
      </c>
      <c r="S108" s="7"/>
      <c r="T108" s="25">
        <f t="shared" si="22"/>
        <v>0.84403560760591334</v>
      </c>
      <c r="U108" s="24">
        <f t="shared" si="23"/>
        <v>0.53605273048428159</v>
      </c>
      <c r="V108" s="7"/>
      <c r="W108" s="25">
        <f t="shared" si="24"/>
        <v>0.84103607528203539</v>
      </c>
      <c r="X108" s="24">
        <f t="shared" si="29"/>
        <v>230.60107933842824</v>
      </c>
      <c r="Y108" s="7"/>
      <c r="Z108" s="25">
        <f t="shared" si="30"/>
        <v>-639</v>
      </c>
      <c r="AA108" s="17">
        <f t="shared" si="31"/>
        <v>230.45400000000001</v>
      </c>
      <c r="AB108" s="24">
        <f t="shared" si="25"/>
        <v>4.0221810743910122</v>
      </c>
      <c r="AC108" s="17">
        <f t="shared" si="26"/>
        <v>0.1470793384282274</v>
      </c>
    </row>
    <row r="109" spans="1:29" s="17" customFormat="1" x14ac:dyDescent="0.25">
      <c r="A109" s="17">
        <v>24</v>
      </c>
      <c r="B109" s="17">
        <v>-636</v>
      </c>
      <c r="C109" s="17">
        <v>11680</v>
      </c>
      <c r="D109" s="17">
        <v>14413</v>
      </c>
      <c r="E109" s="17">
        <v>14762</v>
      </c>
      <c r="F109" s="17">
        <v>12033</v>
      </c>
      <c r="G109" s="24"/>
      <c r="H109" s="7"/>
      <c r="I109" s="25">
        <f t="shared" si="17"/>
        <v>-3082</v>
      </c>
      <c r="J109" s="24">
        <f t="shared" si="17"/>
        <v>2380</v>
      </c>
      <c r="K109" s="7"/>
      <c r="L109" s="25">
        <f t="shared" si="27"/>
        <v>-3081.8367734291883</v>
      </c>
      <c r="M109" s="17">
        <f t="shared" si="18"/>
        <v>2.6642913418956773E-2</v>
      </c>
      <c r="N109" s="17">
        <f t="shared" si="28"/>
        <v>2387.1450570512693</v>
      </c>
      <c r="O109" s="24">
        <f t="shared" si="19"/>
        <v>51.051840265893212</v>
      </c>
      <c r="P109" s="7"/>
      <c r="Q109" s="25">
        <f t="shared" si="20"/>
        <v>-3039.4033382602347</v>
      </c>
      <c r="R109" s="24">
        <f t="shared" si="21"/>
        <v>2378.0505974925804</v>
      </c>
      <c r="S109" s="7"/>
      <c r="T109" s="25">
        <f t="shared" si="22"/>
        <v>0.7865830678693021</v>
      </c>
      <c r="U109" s="24">
        <f t="shared" si="23"/>
        <v>0.61730231577062133</v>
      </c>
      <c r="V109" s="7"/>
      <c r="W109" s="25">
        <f t="shared" si="24"/>
        <v>0.78312596795811096</v>
      </c>
      <c r="X109" s="24">
        <f t="shared" si="29"/>
        <v>224.8662761947021</v>
      </c>
      <c r="Y109" s="7"/>
      <c r="Z109" s="25">
        <f t="shared" si="30"/>
        <v>-636</v>
      </c>
      <c r="AA109" s="17">
        <f t="shared" si="31"/>
        <v>224.73000000000002</v>
      </c>
      <c r="AB109" s="24">
        <f t="shared" si="25"/>
        <v>3.922278428006857</v>
      </c>
      <c r="AC109" s="17">
        <f t="shared" si="26"/>
        <v>0.13627619470207719</v>
      </c>
    </row>
    <row r="110" spans="1:29" s="17" customFormat="1" x14ac:dyDescent="0.25">
      <c r="A110" s="17">
        <v>25</v>
      </c>
      <c r="B110" s="17">
        <v>-621</v>
      </c>
      <c r="C110" s="17">
        <v>11805</v>
      </c>
      <c r="D110" s="17">
        <v>14553</v>
      </c>
      <c r="E110" s="17">
        <v>14643</v>
      </c>
      <c r="F110" s="17">
        <v>11893</v>
      </c>
      <c r="G110" s="24"/>
      <c r="H110" s="7"/>
      <c r="I110" s="25">
        <f t="shared" si="17"/>
        <v>-2838</v>
      </c>
      <c r="J110" s="24">
        <f t="shared" si="17"/>
        <v>2660</v>
      </c>
      <c r="K110" s="7"/>
      <c r="L110" s="25">
        <f t="shared" si="27"/>
        <v>-2835.8703280047557</v>
      </c>
      <c r="M110" s="17">
        <f t="shared" si="18"/>
        <v>4.5355028073277524</v>
      </c>
      <c r="N110" s="17">
        <f t="shared" si="28"/>
        <v>2669.8509713357071</v>
      </c>
      <c r="O110" s="24">
        <f t="shared" si="19"/>
        <v>97.041636256922374</v>
      </c>
      <c r="P110" s="7"/>
      <c r="Q110" s="25">
        <f t="shared" si="20"/>
        <v>-2795.4033382602347</v>
      </c>
      <c r="R110" s="24">
        <f t="shared" si="21"/>
        <v>2658.0505974925804</v>
      </c>
      <c r="S110" s="7"/>
      <c r="T110" s="25">
        <f t="shared" si="22"/>
        <v>0.72343703320383745</v>
      </c>
      <c r="U110" s="24">
        <f t="shared" si="23"/>
        <v>0.68998565085105301</v>
      </c>
      <c r="V110" s="7"/>
      <c r="W110" s="25">
        <f t="shared" si="24"/>
        <v>0.71957042205558985</v>
      </c>
      <c r="X110" s="24">
        <f t="shared" si="29"/>
        <v>219.31575774265252</v>
      </c>
      <c r="Y110" s="7"/>
      <c r="Z110" s="25">
        <f t="shared" si="30"/>
        <v>-621</v>
      </c>
      <c r="AA110" s="17">
        <f t="shared" si="31"/>
        <v>219.14100000000002</v>
      </c>
      <c r="AB110" s="24">
        <f t="shared" si="25"/>
        <v>3.8247319761128935</v>
      </c>
      <c r="AC110" s="17">
        <f t="shared" si="26"/>
        <v>0.17475774265250266</v>
      </c>
    </row>
    <row r="111" spans="1:29" s="17" customFormat="1" x14ac:dyDescent="0.25">
      <c r="A111" s="17">
        <v>26</v>
      </c>
      <c r="B111" s="17">
        <v>-611</v>
      </c>
      <c r="C111" s="17">
        <v>11943</v>
      </c>
      <c r="D111" s="17">
        <v>14687</v>
      </c>
      <c r="E111" s="17">
        <v>14519</v>
      </c>
      <c r="F111" s="17">
        <v>11769</v>
      </c>
      <c r="G111" s="24"/>
      <c r="H111" s="7"/>
      <c r="I111" s="25">
        <f t="shared" si="17"/>
        <v>-2576</v>
      </c>
      <c r="J111" s="24">
        <f t="shared" si="17"/>
        <v>2918</v>
      </c>
      <c r="K111" s="7"/>
      <c r="L111" s="25">
        <f t="shared" si="27"/>
        <v>-2567.9134318899542</v>
      </c>
      <c r="M111" s="17">
        <f t="shared" si="18"/>
        <v>65.392583798410442</v>
      </c>
      <c r="N111" s="17">
        <f t="shared" si="28"/>
        <v>2923.2241445161312</v>
      </c>
      <c r="O111" s="24">
        <f t="shared" si="19"/>
        <v>27.291685925423884</v>
      </c>
      <c r="P111" s="7"/>
      <c r="Q111" s="25">
        <f t="shared" si="20"/>
        <v>-2533.4033382602347</v>
      </c>
      <c r="R111" s="24">
        <f t="shared" si="21"/>
        <v>2916.0505974925804</v>
      </c>
      <c r="S111" s="7"/>
      <c r="T111" s="25">
        <f t="shared" si="22"/>
        <v>0.65563268450567458</v>
      </c>
      <c r="U111" s="24">
        <f t="shared" si="23"/>
        <v>0.75695815246087927</v>
      </c>
      <c r="V111" s="7"/>
      <c r="W111" s="25">
        <f t="shared" si="24"/>
        <v>0.65138858606192684</v>
      </c>
      <c r="X111" s="24">
        <f t="shared" si="29"/>
        <v>213.82649941774491</v>
      </c>
      <c r="Y111" s="7"/>
      <c r="Z111" s="25">
        <f t="shared" si="30"/>
        <v>-611</v>
      </c>
      <c r="AA111" s="17">
        <f t="shared" si="31"/>
        <v>213.64200000000002</v>
      </c>
      <c r="AB111" s="24">
        <f t="shared" si="25"/>
        <v>3.7287563205457257</v>
      </c>
      <c r="AC111" s="17">
        <f t="shared" si="26"/>
        <v>0.18449941774488821</v>
      </c>
    </row>
    <row r="112" spans="1:29" s="17" customFormat="1" x14ac:dyDescent="0.25">
      <c r="A112" s="17">
        <v>27</v>
      </c>
      <c r="B112" s="17">
        <v>-608</v>
      </c>
      <c r="C112" s="17">
        <v>12081</v>
      </c>
      <c r="D112" s="17">
        <v>14799</v>
      </c>
      <c r="E112" s="17">
        <v>14361</v>
      </c>
      <c r="F112" s="17">
        <v>11648</v>
      </c>
      <c r="G112" s="24"/>
      <c r="H112" s="7"/>
      <c r="I112" s="25">
        <f t="shared" si="17"/>
        <v>-2280</v>
      </c>
      <c r="J112" s="24">
        <f t="shared" si="17"/>
        <v>3151</v>
      </c>
      <c r="K112" s="7"/>
      <c r="L112" s="25">
        <f t="shared" si="27"/>
        <v>-2278.1791837539622</v>
      </c>
      <c r="M112" s="17">
        <f t="shared" si="18"/>
        <v>3.3153718018351626</v>
      </c>
      <c r="N112" s="17">
        <f t="shared" si="28"/>
        <v>3148.6263429506967</v>
      </c>
      <c r="O112" s="24">
        <f t="shared" si="19"/>
        <v>5.634247787707471</v>
      </c>
      <c r="P112" s="7"/>
      <c r="Q112" s="25">
        <f t="shared" si="20"/>
        <v>-2237.4033382602347</v>
      </c>
      <c r="R112" s="24">
        <f t="shared" si="21"/>
        <v>3149.0505974925804</v>
      </c>
      <c r="S112" s="7"/>
      <c r="T112" s="25">
        <f t="shared" si="22"/>
        <v>0.57902929819019289</v>
      </c>
      <c r="U112" s="24">
        <f t="shared" si="23"/>
        <v>0.81744107058138138</v>
      </c>
      <c r="V112" s="7"/>
      <c r="W112" s="25">
        <f t="shared" si="24"/>
        <v>0.57444404792543247</v>
      </c>
      <c r="X112" s="24">
        <f t="shared" si="29"/>
        <v>208.21040613703872</v>
      </c>
      <c r="Y112" s="7"/>
      <c r="Z112" s="25">
        <f t="shared" si="30"/>
        <v>-608</v>
      </c>
      <c r="AA112" s="17">
        <f t="shared" si="31"/>
        <v>208.17000000000002</v>
      </c>
      <c r="AB112" s="24">
        <f t="shared" si="25"/>
        <v>3.6332519038765958</v>
      </c>
      <c r="AC112" s="17">
        <f t="shared" si="26"/>
        <v>4.0406137038701218E-2</v>
      </c>
    </row>
    <row r="113" spans="1:29" s="17" customFormat="1" x14ac:dyDescent="0.25">
      <c r="A113" s="17">
        <v>28</v>
      </c>
      <c r="B113" s="17">
        <v>-624</v>
      </c>
      <c r="C113" s="17">
        <v>12243</v>
      </c>
      <c r="D113" s="17">
        <v>14892</v>
      </c>
      <c r="E113" s="17">
        <v>14199</v>
      </c>
      <c r="F113" s="17">
        <v>11541</v>
      </c>
      <c r="G113" s="24"/>
      <c r="H113" s="7"/>
      <c r="I113" s="25">
        <f t="shared" si="17"/>
        <v>-1956</v>
      </c>
      <c r="J113" s="24">
        <f t="shared" si="17"/>
        <v>3351</v>
      </c>
      <c r="K113" s="7"/>
      <c r="L113" s="25">
        <f t="shared" si="27"/>
        <v>-1959.6446103963706</v>
      </c>
      <c r="M113" s="17">
        <f t="shared" si="18"/>
        <v>13.283184941332523</v>
      </c>
      <c r="N113" s="17">
        <f t="shared" si="28"/>
        <v>3350.0772689047858</v>
      </c>
      <c r="O113" s="24">
        <f t="shared" si="19"/>
        <v>0.85143267407520329</v>
      </c>
      <c r="P113" s="7"/>
      <c r="Q113" s="25">
        <f t="shared" si="20"/>
        <v>-1913.4033382602345</v>
      </c>
      <c r="R113" s="24">
        <f t="shared" si="21"/>
        <v>3349.0505974925804</v>
      </c>
      <c r="S113" s="7"/>
      <c r="T113" s="25">
        <f t="shared" si="22"/>
        <v>0.49517964560162508</v>
      </c>
      <c r="U113" s="24">
        <f t="shared" si="23"/>
        <v>0.86935773849597542</v>
      </c>
      <c r="V113" s="7"/>
      <c r="W113" s="25">
        <f t="shared" si="24"/>
        <v>0.49030127534060197</v>
      </c>
      <c r="X113" s="24">
        <f t="shared" si="29"/>
        <v>202.53554327818597</v>
      </c>
      <c r="Y113" s="7"/>
      <c r="Z113" s="25">
        <f t="shared" si="30"/>
        <v>-624</v>
      </c>
      <c r="AA113" s="17">
        <f t="shared" si="31"/>
        <v>202.55400000000003</v>
      </c>
      <c r="AB113" s="24">
        <f t="shared" si="25"/>
        <v>3.5352342130845948</v>
      </c>
      <c r="AC113" s="17">
        <f t="shared" si="26"/>
        <v>-1.8456721814061439E-2</v>
      </c>
    </row>
    <row r="114" spans="1:29" s="17" customFormat="1" x14ac:dyDescent="0.25">
      <c r="A114" s="17">
        <v>29</v>
      </c>
      <c r="B114" s="17">
        <v>-619</v>
      </c>
      <c r="C114" s="17">
        <v>12404</v>
      </c>
      <c r="D114" s="17">
        <v>14974</v>
      </c>
      <c r="E114" s="17">
        <v>14032</v>
      </c>
      <c r="F114" s="17">
        <v>11457</v>
      </c>
      <c r="G114" s="24"/>
      <c r="H114" s="7"/>
      <c r="I114" s="25">
        <f t="shared" si="17"/>
        <v>-1628</v>
      </c>
      <c r="J114" s="24">
        <f t="shared" si="17"/>
        <v>3517</v>
      </c>
      <c r="K114" s="7"/>
      <c r="L114" s="25">
        <f t="shared" si="27"/>
        <v>-1625.4594161926175</v>
      </c>
      <c r="M114" s="17">
        <f t="shared" si="18"/>
        <v>6.4545660823342512</v>
      </c>
      <c r="N114" s="17">
        <f t="shared" si="28"/>
        <v>3518.1150619408882</v>
      </c>
      <c r="O114" s="24">
        <f t="shared" si="19"/>
        <v>1.2433631320172569</v>
      </c>
      <c r="P114" s="7"/>
      <c r="Q114" s="25">
        <f t="shared" si="20"/>
        <v>-1585.4033382602345</v>
      </c>
      <c r="R114" s="24">
        <f t="shared" si="21"/>
        <v>3515.0505974925804</v>
      </c>
      <c r="S114" s="7"/>
      <c r="T114" s="25">
        <f t="shared" si="22"/>
        <v>0.41029481211690211</v>
      </c>
      <c r="U114" s="24">
        <f t="shared" si="23"/>
        <v>0.9124485728650884</v>
      </c>
      <c r="V114" s="7"/>
      <c r="W114" s="25">
        <f t="shared" si="24"/>
        <v>0.40517291076448869</v>
      </c>
      <c r="X114" s="24">
        <f t="shared" si="29"/>
        <v>197.05698991905399</v>
      </c>
      <c r="Y114" s="7"/>
      <c r="Z114" s="25">
        <f t="shared" si="30"/>
        <v>-619</v>
      </c>
      <c r="AA114" s="17">
        <f t="shared" si="31"/>
        <v>196.98300000000003</v>
      </c>
      <c r="AB114" s="24">
        <f t="shared" si="25"/>
        <v>3.4380019204559908</v>
      </c>
      <c r="AC114" s="17">
        <f t="shared" si="26"/>
        <v>7.3989919053957465E-2</v>
      </c>
    </row>
    <row r="115" spans="1:29" s="17" customFormat="1" x14ac:dyDescent="0.25">
      <c r="A115" s="17">
        <v>30</v>
      </c>
      <c r="B115" s="17">
        <v>-633</v>
      </c>
      <c r="C115" s="17">
        <v>12582</v>
      </c>
      <c r="D115" s="17">
        <v>15052</v>
      </c>
      <c r="E115" s="17">
        <v>13856</v>
      </c>
      <c r="F115" s="17">
        <v>11392</v>
      </c>
      <c r="G115" s="24"/>
      <c r="H115" s="7"/>
      <c r="I115" s="25">
        <f t="shared" si="17"/>
        <v>-1274</v>
      </c>
      <c r="J115" s="24">
        <f t="shared" si="17"/>
        <v>3660</v>
      </c>
      <c r="K115" s="7"/>
      <c r="L115" s="25">
        <f t="shared" si="27"/>
        <v>-1268.2679015767615</v>
      </c>
      <c r="M115" s="17">
        <f t="shared" si="18"/>
        <v>32.856952333693755</v>
      </c>
      <c r="N115" s="17">
        <f t="shared" si="28"/>
        <v>3655.5400983472787</v>
      </c>
      <c r="O115" s="24">
        <f t="shared" si="19"/>
        <v>19.890722751946434</v>
      </c>
      <c r="P115" s="7"/>
      <c r="Q115" s="25">
        <f t="shared" si="20"/>
        <v>-1231.4033382602345</v>
      </c>
      <c r="R115" s="24">
        <f t="shared" si="21"/>
        <v>3658.0505974925804</v>
      </c>
      <c r="S115" s="7"/>
      <c r="T115" s="25">
        <f t="shared" si="22"/>
        <v>0.31868130280717066</v>
      </c>
      <c r="U115" s="24">
        <f t="shared" si="23"/>
        <v>0.94956899042402321</v>
      </c>
      <c r="V115" s="7"/>
      <c r="W115" s="25">
        <f t="shared" si="24"/>
        <v>0.31334932058234155</v>
      </c>
      <c r="X115" s="24">
        <f t="shared" si="29"/>
        <v>191.37579982894385</v>
      </c>
      <c r="Y115" s="7"/>
      <c r="Z115" s="25">
        <f t="shared" si="30"/>
        <v>-633</v>
      </c>
      <c r="AA115" s="17">
        <f t="shared" si="31"/>
        <v>191.28600000000003</v>
      </c>
      <c r="AB115" s="24">
        <f t="shared" si="25"/>
        <v>3.3385705129698735</v>
      </c>
      <c r="AC115" s="17">
        <f t="shared" si="26"/>
        <v>8.9799828943824878E-2</v>
      </c>
    </row>
    <row r="116" spans="1:29" s="17" customFormat="1" x14ac:dyDescent="0.25">
      <c r="A116" s="17">
        <v>31</v>
      </c>
      <c r="B116" s="17">
        <v>-636</v>
      </c>
      <c r="C116" s="17">
        <v>12771</v>
      </c>
      <c r="D116" s="17">
        <v>15095</v>
      </c>
      <c r="E116" s="17">
        <v>13672</v>
      </c>
      <c r="F116" s="17">
        <v>11336</v>
      </c>
      <c r="G116" s="24"/>
      <c r="H116" s="7"/>
      <c r="I116" s="25">
        <f t="shared" ref="I116:J149" si="32">C116-E116</f>
        <v>-901</v>
      </c>
      <c r="J116" s="24">
        <f t="shared" si="32"/>
        <v>3759</v>
      </c>
      <c r="K116" s="7"/>
      <c r="L116" s="25">
        <f t="shared" si="27"/>
        <v>-897.18843481964859</v>
      </c>
      <c r="M116" s="17">
        <f t="shared" si="18"/>
        <v>14.528029124067263</v>
      </c>
      <c r="N116" s="17">
        <f t="shared" si="28"/>
        <v>3757.2116118081904</v>
      </c>
      <c r="O116" s="24">
        <f t="shared" si="19"/>
        <v>3.1983323246041713</v>
      </c>
      <c r="P116" s="7"/>
      <c r="Q116" s="25">
        <f t="shared" si="20"/>
        <v>-858.40333826023448</v>
      </c>
      <c r="R116" s="24">
        <f t="shared" si="21"/>
        <v>3757.0505974925804</v>
      </c>
      <c r="S116" s="7"/>
      <c r="T116" s="25">
        <f t="shared" si="22"/>
        <v>0.22215068424070217</v>
      </c>
      <c r="U116" s="24">
        <f t="shared" si="23"/>
        <v>0.97526774104174729</v>
      </c>
      <c r="V116" s="7"/>
      <c r="W116" s="25">
        <f t="shared" si="24"/>
        <v>0.21667273851550639</v>
      </c>
      <c r="X116" s="24">
        <f t="shared" si="29"/>
        <v>185.63918613310443</v>
      </c>
      <c r="Y116" s="7"/>
      <c r="Z116" s="25">
        <f t="shared" si="30"/>
        <v>-636</v>
      </c>
      <c r="AA116" s="17">
        <f t="shared" si="31"/>
        <v>185.56200000000004</v>
      </c>
      <c r="AB116" s="24">
        <f t="shared" si="25"/>
        <v>3.2386678665857183</v>
      </c>
      <c r="AC116" s="17">
        <f t="shared" si="26"/>
        <v>7.7186133104390819E-2</v>
      </c>
    </row>
    <row r="117" spans="1:29" s="17" customFormat="1" x14ac:dyDescent="0.25">
      <c r="A117" s="17">
        <v>32</v>
      </c>
      <c r="B117" s="17">
        <v>-638</v>
      </c>
      <c r="C117" s="17">
        <v>12958</v>
      </c>
      <c r="D117" s="17">
        <v>15132</v>
      </c>
      <c r="E117" s="17">
        <v>13479</v>
      </c>
      <c r="F117" s="17">
        <v>11303</v>
      </c>
      <c r="G117" s="24"/>
      <c r="H117" s="7"/>
      <c r="I117" s="25">
        <f t="shared" si="32"/>
        <v>-521</v>
      </c>
      <c r="J117" s="24">
        <f t="shared" si="32"/>
        <v>3829</v>
      </c>
      <c r="K117" s="7"/>
      <c r="L117" s="25">
        <f t="shared" si="27"/>
        <v>-516.37964083536122</v>
      </c>
      <c r="M117" s="17">
        <f t="shared" si="18"/>
        <v>21.347718810261611</v>
      </c>
      <c r="N117" s="17">
        <f t="shared" si="28"/>
        <v>3821.5207309726206</v>
      </c>
      <c r="O117" s="24">
        <f t="shared" si="19"/>
        <v>55.939465183916191</v>
      </c>
      <c r="P117" s="7"/>
      <c r="Q117" s="25">
        <f t="shared" si="20"/>
        <v>-478.40333826023448</v>
      </c>
      <c r="R117" s="24">
        <f t="shared" si="21"/>
        <v>3827.0505974925804</v>
      </c>
      <c r="S117" s="7"/>
      <c r="T117" s="25">
        <f t="shared" si="22"/>
        <v>0.12380849910596217</v>
      </c>
      <c r="U117" s="24">
        <f t="shared" si="23"/>
        <v>0.99343857481185516</v>
      </c>
      <c r="V117" s="7"/>
      <c r="W117" s="25">
        <f t="shared" si="24"/>
        <v>0.1182268716320465</v>
      </c>
      <c r="X117" s="24">
        <f t="shared" si="29"/>
        <v>179.90009061382989</v>
      </c>
      <c r="Y117" s="7"/>
      <c r="Z117" s="25">
        <f t="shared" si="30"/>
        <v>-638</v>
      </c>
      <c r="AA117" s="17">
        <f t="shared" si="31"/>
        <v>179.82000000000005</v>
      </c>
      <c r="AB117" s="24">
        <f t="shared" si="25"/>
        <v>3.138451060936204</v>
      </c>
      <c r="AC117" s="17">
        <f t="shared" si="26"/>
        <v>8.009061382983873E-2</v>
      </c>
    </row>
    <row r="118" spans="1:29" s="17" customFormat="1" x14ac:dyDescent="0.25">
      <c r="A118" s="17">
        <v>33</v>
      </c>
      <c r="B118" s="17">
        <v>-622</v>
      </c>
      <c r="C118" s="17">
        <v>13153</v>
      </c>
      <c r="D118" s="17">
        <v>15148</v>
      </c>
      <c r="E118" s="17">
        <v>13300</v>
      </c>
      <c r="F118" s="17">
        <v>11294</v>
      </c>
      <c r="G118" s="24"/>
      <c r="H118" s="7"/>
      <c r="I118" s="25">
        <f t="shared" si="32"/>
        <v>-147</v>
      </c>
      <c r="J118" s="24">
        <f t="shared" si="32"/>
        <v>3854</v>
      </c>
      <c r="K118" s="7"/>
      <c r="L118" s="25">
        <f t="shared" si="27"/>
        <v>-140.51191523056406</v>
      </c>
      <c r="M118" s="17">
        <f t="shared" si="18"/>
        <v>42.095243975386659</v>
      </c>
      <c r="N118" s="17">
        <f t="shared" si="28"/>
        <v>3847.2653258223895</v>
      </c>
      <c r="O118" s="24">
        <f t="shared" si="19"/>
        <v>45.355836278573484</v>
      </c>
      <c r="P118" s="7"/>
      <c r="Q118" s="25">
        <f t="shared" si="20"/>
        <v>-104.40333826023448</v>
      </c>
      <c r="R118" s="24">
        <f t="shared" si="21"/>
        <v>3852.0505974925804</v>
      </c>
      <c r="S118" s="7"/>
      <c r="T118" s="25">
        <f t="shared" si="22"/>
        <v>2.7019085315454903E-2</v>
      </c>
      <c r="U118" s="24">
        <f t="shared" si="23"/>
        <v>0.99992815830117943</v>
      </c>
      <c r="V118" s="7"/>
      <c r="W118" s="25">
        <f t="shared" si="24"/>
        <v>2.139945463257532E-2</v>
      </c>
      <c r="X118" s="24">
        <f t="shared" si="29"/>
        <v>174.33936885355661</v>
      </c>
      <c r="Y118" s="7"/>
      <c r="Z118" s="25">
        <f t="shared" si="30"/>
        <v>-622</v>
      </c>
      <c r="AA118" s="17">
        <f t="shared" si="31"/>
        <v>174.22200000000004</v>
      </c>
      <c r="AB118" s="24">
        <f t="shared" si="25"/>
        <v>3.0407475294095612</v>
      </c>
      <c r="AC118" s="17">
        <f t="shared" si="26"/>
        <v>0.11736885355657023</v>
      </c>
    </row>
    <row r="119" spans="1:29" s="17" customFormat="1" x14ac:dyDescent="0.25">
      <c r="A119" s="17">
        <v>34</v>
      </c>
      <c r="B119" s="17">
        <v>-618</v>
      </c>
      <c r="C119" s="17">
        <v>13338</v>
      </c>
      <c r="D119" s="17">
        <v>15139</v>
      </c>
      <c r="E119" s="17">
        <v>13110</v>
      </c>
      <c r="F119" s="17">
        <v>11295</v>
      </c>
      <c r="G119" s="24"/>
      <c r="H119" s="7"/>
      <c r="I119" s="25">
        <f t="shared" si="32"/>
        <v>228</v>
      </c>
      <c r="J119" s="24">
        <f t="shared" si="32"/>
        <v>3844</v>
      </c>
      <c r="K119" s="7"/>
      <c r="L119" s="25">
        <f t="shared" si="27"/>
        <v>233.86918668664498</v>
      </c>
      <c r="M119" s="17">
        <f t="shared" si="18"/>
        <v>34.44735236269068</v>
      </c>
      <c r="N119" s="17">
        <f t="shared" si="28"/>
        <v>3836.4650745953682</v>
      </c>
      <c r="O119" s="24">
        <f t="shared" si="19"/>
        <v>56.775100853366439</v>
      </c>
      <c r="P119" s="7"/>
      <c r="Q119" s="25">
        <f t="shared" si="20"/>
        <v>270.59666173976552</v>
      </c>
      <c r="R119" s="24">
        <f t="shared" si="21"/>
        <v>3842.0505974925804</v>
      </c>
      <c r="S119" s="7"/>
      <c r="T119" s="25">
        <f t="shared" si="22"/>
        <v>-7.0029123699091159E-2</v>
      </c>
      <c r="U119" s="24">
        <f t="shared" si="23"/>
        <v>0.99733232490544976</v>
      </c>
      <c r="V119" s="7"/>
      <c r="W119" s="25">
        <f t="shared" si="24"/>
        <v>-7.5635697445214381E-2</v>
      </c>
      <c r="X119" s="24">
        <f t="shared" si="29"/>
        <v>168.77647335479458</v>
      </c>
      <c r="Y119" s="7"/>
      <c r="Z119" s="25">
        <f t="shared" si="30"/>
        <v>-618</v>
      </c>
      <c r="AA119" s="17">
        <f t="shared" si="31"/>
        <v>168.66000000000003</v>
      </c>
      <c r="AB119" s="24">
        <f t="shared" si="25"/>
        <v>2.9436723164136369</v>
      </c>
      <c r="AC119" s="17">
        <f t="shared" si="26"/>
        <v>0.11647335479455023</v>
      </c>
    </row>
    <row r="120" spans="1:29" s="17" customFormat="1" x14ac:dyDescent="0.25">
      <c r="A120" s="17">
        <v>35</v>
      </c>
      <c r="B120" s="17">
        <v>-602</v>
      </c>
      <c r="C120" s="17">
        <v>13514</v>
      </c>
      <c r="D120" s="17">
        <v>15117</v>
      </c>
      <c r="E120" s="17">
        <v>12924</v>
      </c>
      <c r="F120" s="17">
        <v>11317</v>
      </c>
      <c r="G120" s="24"/>
      <c r="H120" s="7"/>
      <c r="I120" s="25">
        <f t="shared" si="32"/>
        <v>590</v>
      </c>
      <c r="J120" s="24">
        <f t="shared" si="32"/>
        <v>3800</v>
      </c>
      <c r="K120" s="7"/>
      <c r="L120" s="25">
        <f t="shared" si="27"/>
        <v>596.07897001493325</v>
      </c>
      <c r="M120" s="17">
        <f t="shared" si="18"/>
        <v>36.953876442457528</v>
      </c>
      <c r="N120" s="17">
        <f t="shared" si="28"/>
        <v>3791.1732365939952</v>
      </c>
      <c r="O120" s="24">
        <f t="shared" si="19"/>
        <v>77.911752225585971</v>
      </c>
      <c r="P120" s="7"/>
      <c r="Q120" s="25">
        <f t="shared" si="20"/>
        <v>632.59666173976552</v>
      </c>
      <c r="R120" s="24">
        <f t="shared" si="21"/>
        <v>3798.0505974925804</v>
      </c>
      <c r="S120" s="7"/>
      <c r="T120" s="25">
        <f t="shared" si="22"/>
        <v>-0.16371299480113294</v>
      </c>
      <c r="U120" s="24">
        <f t="shared" si="23"/>
        <v>0.98591065796423905</v>
      </c>
      <c r="V120" s="7"/>
      <c r="W120" s="25">
        <f t="shared" si="24"/>
        <v>-0.16925685321669096</v>
      </c>
      <c r="X120" s="24">
        <f t="shared" si="29"/>
        <v>163.37203907349829</v>
      </c>
      <c r="Y120" s="7"/>
      <c r="Z120" s="25">
        <f t="shared" si="30"/>
        <v>-602</v>
      </c>
      <c r="AA120" s="17">
        <f t="shared" si="31"/>
        <v>163.24200000000002</v>
      </c>
      <c r="AB120" s="24">
        <f t="shared" si="25"/>
        <v>2.8491103775405837</v>
      </c>
      <c r="AC120" s="17">
        <f t="shared" si="26"/>
        <v>0.13003907349826704</v>
      </c>
    </row>
    <row r="121" spans="1:29" s="17" customFormat="1" x14ac:dyDescent="0.25">
      <c r="A121" s="17">
        <v>36</v>
      </c>
      <c r="B121" s="17">
        <v>-617</v>
      </c>
      <c r="C121" s="17">
        <v>13705</v>
      </c>
      <c r="D121" s="17">
        <v>15079</v>
      </c>
      <c r="E121" s="17">
        <v>12751</v>
      </c>
      <c r="F121" s="17">
        <v>11361</v>
      </c>
      <c r="G121" s="24"/>
      <c r="H121" s="7"/>
      <c r="I121" s="25">
        <f t="shared" si="32"/>
        <v>954</v>
      </c>
      <c r="J121" s="24">
        <f t="shared" si="32"/>
        <v>3718</v>
      </c>
      <c r="K121" s="7"/>
      <c r="L121" s="25">
        <f t="shared" si="27"/>
        <v>961.35689708164614</v>
      </c>
      <c r="M121" s="17">
        <f t="shared" si="18"/>
        <v>54.123934669933476</v>
      </c>
      <c r="N121" s="17">
        <f t="shared" si="28"/>
        <v>3709.5721154544722</v>
      </c>
      <c r="O121" s="24">
        <f t="shared" si="19"/>
        <v>71.029237912746865</v>
      </c>
      <c r="P121" s="7"/>
      <c r="Q121" s="25">
        <f t="shared" si="20"/>
        <v>996.59666173976552</v>
      </c>
      <c r="R121" s="24">
        <f t="shared" si="21"/>
        <v>3716.0505974925804</v>
      </c>
      <c r="S121" s="7"/>
      <c r="T121" s="25">
        <f t="shared" si="22"/>
        <v>-0.25791445635125232</v>
      </c>
      <c r="U121" s="24">
        <f t="shared" si="23"/>
        <v>0.96462482411925543</v>
      </c>
      <c r="V121" s="7"/>
      <c r="W121" s="25">
        <f t="shared" si="24"/>
        <v>-0.26334016644382602</v>
      </c>
      <c r="X121" s="24">
        <f t="shared" si="29"/>
        <v>157.84384071416707</v>
      </c>
      <c r="Y121" s="7"/>
      <c r="Z121" s="25">
        <f t="shared" si="30"/>
        <v>-617</v>
      </c>
      <c r="AA121" s="17">
        <f t="shared" si="31"/>
        <v>157.68900000000002</v>
      </c>
      <c r="AB121" s="24">
        <f t="shared" si="25"/>
        <v>2.7521922441773388</v>
      </c>
      <c r="AC121" s="17">
        <f t="shared" si="26"/>
        <v>0.15484071416705092</v>
      </c>
    </row>
    <row r="122" spans="1:29" s="17" customFormat="1" x14ac:dyDescent="0.25">
      <c r="A122" s="17">
        <v>37</v>
      </c>
      <c r="B122" s="17">
        <v>-627</v>
      </c>
      <c r="C122" s="17">
        <v>13883</v>
      </c>
      <c r="D122" s="17">
        <v>15017</v>
      </c>
      <c r="E122" s="17">
        <v>12561</v>
      </c>
      <c r="F122" s="17">
        <v>11416</v>
      </c>
      <c r="G122" s="24"/>
      <c r="H122" s="7"/>
      <c r="I122" s="25">
        <f t="shared" si="32"/>
        <v>1322</v>
      </c>
      <c r="J122" s="24">
        <f t="shared" si="32"/>
        <v>3601</v>
      </c>
      <c r="K122" s="7"/>
      <c r="L122" s="25">
        <f t="shared" si="27"/>
        <v>1322.872499004716</v>
      </c>
      <c r="M122" s="17">
        <f t="shared" si="18"/>
        <v>0.7612545132304438</v>
      </c>
      <c r="N122" s="17">
        <f t="shared" si="28"/>
        <v>3590.9513866971261</v>
      </c>
      <c r="O122" s="24">
        <f t="shared" si="19"/>
        <v>100.97462931069524</v>
      </c>
      <c r="P122" s="7"/>
      <c r="Q122" s="25">
        <f t="shared" si="20"/>
        <v>1364.5966617397655</v>
      </c>
      <c r="R122" s="24">
        <f t="shared" si="21"/>
        <v>3599.0505974925804</v>
      </c>
      <c r="S122" s="7"/>
      <c r="T122" s="25">
        <f t="shared" si="22"/>
        <v>-0.35315109879752687</v>
      </c>
      <c r="U122" s="24">
        <f t="shared" si="23"/>
        <v>0.93425357338921799</v>
      </c>
      <c r="V122" s="7"/>
      <c r="W122" s="25">
        <f t="shared" si="24"/>
        <v>-0.35840761268414956</v>
      </c>
      <c r="X122" s="24">
        <f t="shared" si="29"/>
        <v>152.12506207654724</v>
      </c>
      <c r="Y122" s="7"/>
      <c r="Z122" s="25">
        <f t="shared" si="30"/>
        <v>-627</v>
      </c>
      <c r="AA122" s="17">
        <f t="shared" si="31"/>
        <v>152.04600000000002</v>
      </c>
      <c r="AB122" s="24">
        <f t="shared" si="25"/>
        <v>2.6537033144872986</v>
      </c>
      <c r="AC122" s="17">
        <f t="shared" si="26"/>
        <v>7.9062076547216975E-2</v>
      </c>
    </row>
    <row r="123" spans="1:29" s="17" customFormat="1" x14ac:dyDescent="0.25">
      <c r="A123" s="17">
        <v>38</v>
      </c>
      <c r="B123" s="17">
        <v>-627</v>
      </c>
      <c r="C123" s="17">
        <v>14055</v>
      </c>
      <c r="D123" s="17">
        <v>14934</v>
      </c>
      <c r="E123" s="17">
        <v>12384</v>
      </c>
      <c r="F123" s="17">
        <v>11492</v>
      </c>
      <c r="G123" s="24"/>
      <c r="H123" s="7"/>
      <c r="I123" s="25">
        <f t="shared" si="32"/>
        <v>1671</v>
      </c>
      <c r="J123" s="24">
        <f t="shared" si="32"/>
        <v>3442</v>
      </c>
      <c r="K123" s="7"/>
      <c r="L123" s="25">
        <f t="shared" si="27"/>
        <v>1671.1400273087263</v>
      </c>
      <c r="M123" s="17">
        <f t="shared" si="18"/>
        <v>1.9607647189131397E-2</v>
      </c>
      <c r="N123" s="17">
        <f t="shared" si="28"/>
        <v>3437.4932950992315</v>
      </c>
      <c r="O123" s="24">
        <f t="shared" si="19"/>
        <v>20.310389062610405</v>
      </c>
      <c r="P123" s="7"/>
      <c r="Q123" s="25">
        <f t="shared" si="20"/>
        <v>1713.5966617397655</v>
      </c>
      <c r="R123" s="24">
        <f t="shared" si="21"/>
        <v>3440.0505974925804</v>
      </c>
      <c r="S123" s="7"/>
      <c r="T123" s="25">
        <f t="shared" si="22"/>
        <v>-0.44347063198706438</v>
      </c>
      <c r="U123" s="24">
        <f t="shared" si="23"/>
        <v>0.89297982239711571</v>
      </c>
      <c r="V123" s="7"/>
      <c r="W123" s="25">
        <f t="shared" si="24"/>
        <v>-0.44849659492366484</v>
      </c>
      <c r="X123" s="24">
        <f t="shared" si="29"/>
        <v>146.44540790544863</v>
      </c>
      <c r="Y123" s="7"/>
      <c r="Z123" s="25">
        <f t="shared" si="30"/>
        <v>-627</v>
      </c>
      <c r="AA123" s="17">
        <f t="shared" si="31"/>
        <v>146.40300000000002</v>
      </c>
      <c r="AB123" s="24">
        <f t="shared" si="25"/>
        <v>2.5552143847972588</v>
      </c>
      <c r="AC123" s="17">
        <f t="shared" si="26"/>
        <v>4.2407905448612837E-2</v>
      </c>
    </row>
    <row r="124" spans="1:29" s="17" customFormat="1" x14ac:dyDescent="0.25">
      <c r="A124" s="17">
        <v>39</v>
      </c>
      <c r="B124" s="17">
        <v>-631</v>
      </c>
      <c r="C124" s="17">
        <v>14229</v>
      </c>
      <c r="D124" s="17">
        <v>14841</v>
      </c>
      <c r="E124" s="17">
        <v>12222</v>
      </c>
      <c r="F124" s="17">
        <v>11590</v>
      </c>
      <c r="G124" s="24"/>
      <c r="H124" s="7"/>
      <c r="I124" s="25">
        <f t="shared" si="32"/>
        <v>2007</v>
      </c>
      <c r="J124" s="24">
        <f t="shared" si="32"/>
        <v>3251</v>
      </c>
      <c r="K124" s="7"/>
      <c r="L124" s="25">
        <f t="shared" si="27"/>
        <v>2004.8366131180858</v>
      </c>
      <c r="M124" s="17">
        <f t="shared" si="18"/>
        <v>4.6802428008385348</v>
      </c>
      <c r="N124" s="17">
        <f t="shared" si="28"/>
        <v>3249.3923155412804</v>
      </c>
      <c r="O124" s="24">
        <f t="shared" si="19"/>
        <v>2.5846493188086361</v>
      </c>
      <c r="P124" s="7"/>
      <c r="Q124" s="25">
        <f t="shared" si="20"/>
        <v>2049.5966617397653</v>
      </c>
      <c r="R124" s="24">
        <f t="shared" si="21"/>
        <v>3249.0505974925804</v>
      </c>
      <c r="S124" s="7"/>
      <c r="T124" s="25">
        <f t="shared" si="22"/>
        <v>-0.53042582726409759</v>
      </c>
      <c r="U124" s="24">
        <f t="shared" si="23"/>
        <v>0.84339940453867834</v>
      </c>
      <c r="V124" s="7"/>
      <c r="W124" s="25">
        <f t="shared" si="24"/>
        <v>-0.53517449881305568</v>
      </c>
      <c r="X124" s="24">
        <f t="shared" si="29"/>
        <v>140.71642252994639</v>
      </c>
      <c r="Y124" s="7"/>
      <c r="Z124" s="25">
        <f t="shared" si="30"/>
        <v>-631</v>
      </c>
      <c r="AA124" s="17">
        <f t="shared" si="31"/>
        <v>140.72400000000002</v>
      </c>
      <c r="AB124" s="24">
        <f t="shared" si="25"/>
        <v>2.4560971365765005</v>
      </c>
      <c r="AC124" s="17">
        <f t="shared" si="26"/>
        <v>-7.577470053632851E-3</v>
      </c>
    </row>
    <row r="125" spans="1:29" s="17" customFormat="1" x14ac:dyDescent="0.25">
      <c r="A125" s="17">
        <v>40</v>
      </c>
      <c r="B125" s="17">
        <v>-643</v>
      </c>
      <c r="C125" s="17">
        <v>14390</v>
      </c>
      <c r="D125" s="17">
        <v>14737</v>
      </c>
      <c r="E125" s="17">
        <v>12064</v>
      </c>
      <c r="F125" s="17">
        <v>11707</v>
      </c>
      <c r="G125" s="24"/>
      <c r="H125" s="7"/>
      <c r="I125" s="25">
        <f t="shared" si="32"/>
        <v>2326</v>
      </c>
      <c r="J125" s="24">
        <f t="shared" si="32"/>
        <v>3030</v>
      </c>
      <c r="K125" s="7"/>
      <c r="L125" s="25">
        <f t="shared" si="27"/>
        <v>2324.1640854718312</v>
      </c>
      <c r="M125" s="17">
        <f t="shared" si="18"/>
        <v>3.3705821547413199</v>
      </c>
      <c r="N125" s="17">
        <f t="shared" si="28"/>
        <v>3024.8861282813664</v>
      </c>
      <c r="O125" s="24">
        <f t="shared" si="19"/>
        <v>26.151683954640752</v>
      </c>
      <c r="P125" s="7"/>
      <c r="Q125" s="25">
        <f t="shared" si="20"/>
        <v>2368.5966617397653</v>
      </c>
      <c r="R125" s="24">
        <f t="shared" si="21"/>
        <v>3028.0505974925804</v>
      </c>
      <c r="S125" s="7"/>
      <c r="T125" s="25">
        <f t="shared" si="22"/>
        <v>-0.6129815037324714</v>
      </c>
      <c r="U125" s="24">
        <f t="shared" si="23"/>
        <v>0.78603148649305199</v>
      </c>
      <c r="V125" s="7"/>
      <c r="W125" s="25">
        <f t="shared" si="24"/>
        <v>-0.6174090450620181</v>
      </c>
      <c r="X125" s="24">
        <f t="shared" si="29"/>
        <v>134.96457733576477</v>
      </c>
      <c r="Y125" s="7"/>
      <c r="Z125" s="25">
        <f t="shared" si="30"/>
        <v>-643</v>
      </c>
      <c r="AA125" s="17">
        <f t="shared" si="31"/>
        <v>134.93700000000001</v>
      </c>
      <c r="AB125" s="24">
        <f t="shared" si="25"/>
        <v>2.3550949327635884</v>
      </c>
      <c r="AC125" s="17">
        <f t="shared" si="26"/>
        <v>2.7577335764760846E-2</v>
      </c>
    </row>
    <row r="126" spans="1:29" s="17" customFormat="1" x14ac:dyDescent="0.25">
      <c r="A126" s="17">
        <v>41</v>
      </c>
      <c r="B126" s="17">
        <v>-616</v>
      </c>
      <c r="C126" s="17">
        <v>14531</v>
      </c>
      <c r="D126" s="17">
        <v>14609</v>
      </c>
      <c r="E126" s="17">
        <v>11920</v>
      </c>
      <c r="F126" s="17">
        <v>11826</v>
      </c>
      <c r="G126" s="24"/>
      <c r="H126" s="7"/>
      <c r="I126" s="25">
        <f t="shared" si="32"/>
        <v>2611</v>
      </c>
      <c r="J126" s="24">
        <f t="shared" si="32"/>
        <v>2783</v>
      </c>
      <c r="K126" s="7"/>
      <c r="L126" s="25">
        <f t="shared" si="27"/>
        <v>2607.4763484813429</v>
      </c>
      <c r="M126" s="17">
        <f t="shared" si="18"/>
        <v>12.416120024934216</v>
      </c>
      <c r="N126" s="17">
        <f t="shared" si="28"/>
        <v>2780.832128688166</v>
      </c>
      <c r="O126" s="24">
        <f t="shared" si="19"/>
        <v>4.6996660246728927</v>
      </c>
      <c r="P126" s="7"/>
      <c r="Q126" s="25">
        <f t="shared" si="20"/>
        <v>2653.5966617397653</v>
      </c>
      <c r="R126" s="24">
        <f t="shared" si="21"/>
        <v>2781.0505974925804</v>
      </c>
      <c r="S126" s="7"/>
      <c r="T126" s="25">
        <f t="shared" si="22"/>
        <v>-0.68673814258352639</v>
      </c>
      <c r="U126" s="24">
        <f t="shared" si="23"/>
        <v>0.72191440161852827</v>
      </c>
      <c r="V126" s="7"/>
      <c r="W126" s="25">
        <f t="shared" si="24"/>
        <v>-0.69080648128533362</v>
      </c>
      <c r="X126" s="24">
        <f t="shared" si="29"/>
        <v>129.37481083820865</v>
      </c>
      <c r="Y126" s="7"/>
      <c r="Z126" s="25">
        <f t="shared" si="30"/>
        <v>-616</v>
      </c>
      <c r="AA126" s="17">
        <f t="shared" si="31"/>
        <v>129.393</v>
      </c>
      <c r="AB126" s="24">
        <f t="shared" si="25"/>
        <v>2.2583338790330227</v>
      </c>
      <c r="AC126" s="17">
        <f t="shared" si="26"/>
        <v>-1.8189161791354991E-2</v>
      </c>
    </row>
    <row r="127" spans="1:29" s="17" customFormat="1" x14ac:dyDescent="0.25">
      <c r="A127" s="17">
        <v>42</v>
      </c>
      <c r="B127" s="17">
        <v>-617</v>
      </c>
      <c r="C127" s="17">
        <v>14661</v>
      </c>
      <c r="D127" s="17">
        <v>14467</v>
      </c>
      <c r="E127" s="17">
        <v>11785</v>
      </c>
      <c r="F127" s="17">
        <v>11961</v>
      </c>
      <c r="G127" s="24"/>
      <c r="H127" s="7"/>
      <c r="I127" s="25">
        <f t="shared" si="32"/>
        <v>2876</v>
      </c>
      <c r="J127" s="24">
        <f t="shared" si="32"/>
        <v>2506</v>
      </c>
      <c r="K127" s="7"/>
      <c r="L127" s="25">
        <f t="shared" si="27"/>
        <v>2866.3713332636453</v>
      </c>
      <c r="M127" s="17">
        <f t="shared" si="18"/>
        <v>92.711223119783796</v>
      </c>
      <c r="N127" s="17">
        <f t="shared" si="28"/>
        <v>2510.2833420387374</v>
      </c>
      <c r="O127" s="24">
        <f t="shared" si="19"/>
        <v>18.347019020814841</v>
      </c>
      <c r="P127" s="7"/>
      <c r="Q127" s="25">
        <f t="shared" si="20"/>
        <v>2918.5966617397653</v>
      </c>
      <c r="R127" s="24">
        <f t="shared" si="21"/>
        <v>2504.0505974925804</v>
      </c>
      <c r="S127" s="7"/>
      <c r="T127" s="25">
        <f t="shared" si="22"/>
        <v>-0.75531887695380562</v>
      </c>
      <c r="U127" s="24">
        <f t="shared" si="23"/>
        <v>0.65000981655681556</v>
      </c>
      <c r="V127" s="7"/>
      <c r="W127" s="25">
        <f t="shared" si="24"/>
        <v>-0.75898416193335072</v>
      </c>
      <c r="X127" s="24">
        <f t="shared" si="29"/>
        <v>123.69080625771494</v>
      </c>
      <c r="Y127" s="7"/>
      <c r="Z127" s="25">
        <f t="shared" si="30"/>
        <v>-617</v>
      </c>
      <c r="AA127" s="17">
        <f t="shared" si="31"/>
        <v>123.84</v>
      </c>
      <c r="AB127" s="24">
        <f t="shared" si="25"/>
        <v>2.1614157456697778</v>
      </c>
      <c r="AC127" s="17">
        <f t="shared" si="26"/>
        <v>-0.14919374228506399</v>
      </c>
    </row>
    <row r="128" spans="1:29" s="17" customFormat="1" x14ac:dyDescent="0.25">
      <c r="A128" s="17">
        <v>43</v>
      </c>
      <c r="B128" s="17">
        <v>-609</v>
      </c>
      <c r="C128" s="17">
        <v>14767</v>
      </c>
      <c r="D128" s="17">
        <v>14317</v>
      </c>
      <c r="E128" s="17">
        <v>11665</v>
      </c>
      <c r="F128" s="17">
        <v>12099</v>
      </c>
      <c r="G128" s="24"/>
      <c r="H128" s="7"/>
      <c r="I128" s="25">
        <f t="shared" si="32"/>
        <v>3102</v>
      </c>
      <c r="J128" s="24">
        <f t="shared" si="32"/>
        <v>2218</v>
      </c>
      <c r="K128" s="7"/>
      <c r="L128" s="25">
        <f t="shared" si="27"/>
        <v>3095.1203372641035</v>
      </c>
      <c r="M128" s="17">
        <f t="shared" si="18"/>
        <v>47.329759359683536</v>
      </c>
      <c r="N128" s="17">
        <f t="shared" si="28"/>
        <v>2220.1095868407319</v>
      </c>
      <c r="O128" s="24">
        <f t="shared" si="19"/>
        <v>4.4503566385893496</v>
      </c>
      <c r="P128" s="7"/>
      <c r="Q128" s="25">
        <f t="shared" si="20"/>
        <v>3144.5966617397653</v>
      </c>
      <c r="R128" s="24">
        <f t="shared" si="21"/>
        <v>2216.0505974925804</v>
      </c>
      <c r="S128" s="7"/>
      <c r="T128" s="25">
        <f t="shared" si="22"/>
        <v>-0.81380659758657203</v>
      </c>
      <c r="U128" s="24">
        <f t="shared" si="23"/>
        <v>0.57524981475980008</v>
      </c>
      <c r="V128" s="7"/>
      <c r="W128" s="25">
        <f t="shared" si="24"/>
        <v>-0.81705262066902073</v>
      </c>
      <c r="X128" s="24">
        <f t="shared" si="29"/>
        <v>118.26101404316114</v>
      </c>
      <c r="Y128" s="7"/>
      <c r="Z128" s="25">
        <f t="shared" si="30"/>
        <v>-609</v>
      </c>
      <c r="AA128" s="17">
        <f t="shared" si="31"/>
        <v>118.35900000000001</v>
      </c>
      <c r="AB128" s="24">
        <f t="shared" si="25"/>
        <v>2.0657542493679686</v>
      </c>
      <c r="AC128" s="17">
        <f t="shared" si="26"/>
        <v>-9.7985956838869015E-2</v>
      </c>
    </row>
    <row r="129" spans="1:29" s="17" customFormat="1" x14ac:dyDescent="0.25">
      <c r="A129" s="17">
        <v>44</v>
      </c>
      <c r="B129" s="17">
        <v>-612</v>
      </c>
      <c r="C129" s="17">
        <v>14865</v>
      </c>
      <c r="D129" s="17">
        <v>14158</v>
      </c>
      <c r="E129" s="17">
        <v>11565</v>
      </c>
      <c r="F129" s="17">
        <v>12255</v>
      </c>
      <c r="G129" s="24"/>
      <c r="H129" s="7"/>
      <c r="I129" s="25">
        <f t="shared" si="32"/>
        <v>3300</v>
      </c>
      <c r="J129" s="24">
        <f t="shared" si="32"/>
        <v>1903</v>
      </c>
      <c r="K129" s="7"/>
      <c r="L129" s="25">
        <f t="shared" si="27"/>
        <v>3296.0627493852203</v>
      </c>
      <c r="M129" s="17">
        <f t="shared" si="18"/>
        <v>15.501942403583236</v>
      </c>
      <c r="N129" s="17">
        <f t="shared" si="28"/>
        <v>1908.0470054039718</v>
      </c>
      <c r="O129" s="24">
        <f t="shared" si="19"/>
        <v>25.472263547720072</v>
      </c>
      <c r="P129" s="7"/>
      <c r="Q129" s="25">
        <f t="shared" si="20"/>
        <v>3342.5966617397653</v>
      </c>
      <c r="R129" s="24">
        <f t="shared" si="21"/>
        <v>1901.0505974925807</v>
      </c>
      <c r="S129" s="7"/>
      <c r="T129" s="25">
        <f t="shared" si="22"/>
        <v>-0.86504805194625234</v>
      </c>
      <c r="U129" s="24">
        <f t="shared" si="23"/>
        <v>0.49348106279431453</v>
      </c>
      <c r="V129" s="7"/>
      <c r="W129" s="25">
        <f t="shared" si="24"/>
        <v>-0.86783530627068939</v>
      </c>
      <c r="X129" s="24">
        <f t="shared" si="29"/>
        <v>112.73742179308624</v>
      </c>
      <c r="Y129" s="7"/>
      <c r="Z129" s="25">
        <f t="shared" si="30"/>
        <v>-612</v>
      </c>
      <c r="AA129" s="17">
        <f t="shared" si="31"/>
        <v>112.85100000000001</v>
      </c>
      <c r="AB129" s="24">
        <f t="shared" si="25"/>
        <v>1.969621514168121</v>
      </c>
      <c r="AC129" s="17">
        <f t="shared" si="26"/>
        <v>-0.11357820691377185</v>
      </c>
    </row>
    <row r="130" spans="1:29" s="17" customFormat="1" x14ac:dyDescent="0.25">
      <c r="A130" s="17">
        <v>45</v>
      </c>
      <c r="B130" s="17">
        <v>-634</v>
      </c>
      <c r="C130" s="17">
        <v>14968</v>
      </c>
      <c r="D130" s="17">
        <v>13993</v>
      </c>
      <c r="E130" s="17">
        <v>11487</v>
      </c>
      <c r="F130" s="17">
        <v>12440</v>
      </c>
      <c r="G130" s="24"/>
      <c r="H130" s="7"/>
      <c r="I130" s="25">
        <f t="shared" si="32"/>
        <v>3481</v>
      </c>
      <c r="J130" s="24">
        <f t="shared" si="32"/>
        <v>1553</v>
      </c>
      <c r="K130" s="7"/>
      <c r="L130" s="25">
        <f t="shared" si="27"/>
        <v>3471.665716511056</v>
      </c>
      <c r="M130" s="17">
        <f t="shared" si="18"/>
        <v>87.128848251973281</v>
      </c>
      <c r="N130" s="17">
        <f t="shared" si="28"/>
        <v>1566.2144405283939</v>
      </c>
      <c r="O130" s="24">
        <f t="shared" si="19"/>
        <v>174.62143847845871</v>
      </c>
      <c r="P130" s="7"/>
      <c r="Q130" s="25">
        <f t="shared" si="20"/>
        <v>3523.5966617397653</v>
      </c>
      <c r="R130" s="24">
        <f t="shared" si="21"/>
        <v>1551.0505974925807</v>
      </c>
      <c r="S130" s="7"/>
      <c r="T130" s="25">
        <f t="shared" si="22"/>
        <v>-0.91188998749727324</v>
      </c>
      <c r="U130" s="24">
        <f t="shared" si="23"/>
        <v>0.40262689394377493</v>
      </c>
      <c r="V130" s="7"/>
      <c r="W130" s="25">
        <f t="shared" si="24"/>
        <v>-0.91416733934145722</v>
      </c>
      <c r="X130" s="24">
        <f t="shared" si="29"/>
        <v>106.88351083365797</v>
      </c>
      <c r="Y130" s="7"/>
      <c r="Z130" s="25">
        <f t="shared" si="30"/>
        <v>-634</v>
      </c>
      <c r="AA130" s="17">
        <f t="shared" si="31"/>
        <v>107.14500000000001</v>
      </c>
      <c r="AB130" s="24">
        <f t="shared" si="25"/>
        <v>1.8700330270493244</v>
      </c>
      <c r="AC130" s="17">
        <f t="shared" si="26"/>
        <v>-0.26148916634204511</v>
      </c>
    </row>
    <row r="131" spans="1:29" s="17" customFormat="1" x14ac:dyDescent="0.25">
      <c r="A131" s="17">
        <v>46</v>
      </c>
      <c r="B131" s="17">
        <v>-627</v>
      </c>
      <c r="C131" s="17">
        <v>15023</v>
      </c>
      <c r="D131" s="17">
        <v>13809</v>
      </c>
      <c r="E131" s="17">
        <v>11410</v>
      </c>
      <c r="F131" s="17">
        <v>12603</v>
      </c>
      <c r="G131" s="24"/>
      <c r="H131" s="7"/>
      <c r="I131" s="25">
        <f t="shared" si="32"/>
        <v>3613</v>
      </c>
      <c r="J131" s="24">
        <f t="shared" si="32"/>
        <v>1206</v>
      </c>
      <c r="K131" s="7"/>
      <c r="L131" s="25">
        <f t="shared" si="27"/>
        <v>3611.053981447214</v>
      </c>
      <c r="M131" s="17">
        <f t="shared" si="18"/>
        <v>3.7869882077872092</v>
      </c>
      <c r="N131" s="17">
        <f t="shared" si="28"/>
        <v>1212.8746512643229</v>
      </c>
      <c r="O131" s="24">
        <f t="shared" si="19"/>
        <v>47.260830006056345</v>
      </c>
      <c r="P131" s="7"/>
      <c r="Q131" s="25">
        <f t="shared" si="20"/>
        <v>3655.5966617397653</v>
      </c>
      <c r="R131" s="24">
        <f t="shared" si="21"/>
        <v>1204.0505974925807</v>
      </c>
      <c r="S131" s="7"/>
      <c r="T131" s="25">
        <f t="shared" si="22"/>
        <v>-0.94605095707039355</v>
      </c>
      <c r="U131" s="24">
        <f t="shared" si="23"/>
        <v>0.3125514751119543</v>
      </c>
      <c r="V131" s="7"/>
      <c r="W131" s="25">
        <f t="shared" si="24"/>
        <v>-0.94782258307696721</v>
      </c>
      <c r="X131" s="24">
        <f t="shared" si="29"/>
        <v>101.36372166975002</v>
      </c>
      <c r="Y131" s="7"/>
      <c r="Z131" s="25">
        <f t="shared" si="30"/>
        <v>-627</v>
      </c>
      <c r="AA131" s="17">
        <f t="shared" si="31"/>
        <v>101.50200000000001</v>
      </c>
      <c r="AB131" s="24">
        <f t="shared" si="25"/>
        <v>1.7715440973592844</v>
      </c>
      <c r="AC131" s="17">
        <f t="shared" si="26"/>
        <v>-0.13827833024998881</v>
      </c>
    </row>
    <row r="132" spans="1:29" s="17" customFormat="1" x14ac:dyDescent="0.25">
      <c r="A132" s="17">
        <v>47</v>
      </c>
      <c r="B132" s="17">
        <v>-648</v>
      </c>
      <c r="C132" s="17">
        <v>15077</v>
      </c>
      <c r="D132" s="17">
        <v>13623</v>
      </c>
      <c r="E132" s="17">
        <v>11356</v>
      </c>
      <c r="F132" s="17">
        <v>12796</v>
      </c>
      <c r="G132" s="24"/>
      <c r="H132" s="7"/>
      <c r="I132" s="25">
        <f t="shared" si="32"/>
        <v>3721</v>
      </c>
      <c r="J132" s="24">
        <f t="shared" si="32"/>
        <v>827</v>
      </c>
      <c r="K132" s="7"/>
      <c r="L132" s="25">
        <f t="shared" si="27"/>
        <v>3717.8537466658163</v>
      </c>
      <c r="M132" s="17">
        <f t="shared" si="18"/>
        <v>9.8989100428621217</v>
      </c>
      <c r="N132" s="17">
        <f t="shared" si="28"/>
        <v>835.39019217484554</v>
      </c>
      <c r="O132" s="24">
        <f t="shared" si="19"/>
        <v>70.395324730839292</v>
      </c>
      <c r="P132" s="7"/>
      <c r="Q132" s="25">
        <f t="shared" si="20"/>
        <v>3763.5966617397653</v>
      </c>
      <c r="R132" s="24">
        <f t="shared" si="21"/>
        <v>825.05059749258055</v>
      </c>
      <c r="S132" s="7"/>
      <c r="T132" s="25">
        <f t="shared" si="22"/>
        <v>-0.97400084126658271</v>
      </c>
      <c r="U132" s="24">
        <f t="shared" si="23"/>
        <v>0.21416938941379854</v>
      </c>
      <c r="V132" s="7"/>
      <c r="W132" s="25">
        <f t="shared" si="24"/>
        <v>-0.97521995603449652</v>
      </c>
      <c r="X132" s="24">
        <f t="shared" si="29"/>
        <v>95.499547308984461</v>
      </c>
      <c r="Y132" s="7"/>
      <c r="Z132" s="25">
        <f t="shared" si="30"/>
        <v>-648</v>
      </c>
      <c r="AA132" s="17">
        <f t="shared" si="31"/>
        <v>95.670000000000016</v>
      </c>
      <c r="AB132" s="24">
        <f t="shared" si="25"/>
        <v>1.6697564953829755</v>
      </c>
      <c r="AC132" s="17">
        <f t="shared" si="26"/>
        <v>-0.17045269101555505</v>
      </c>
    </row>
    <row r="133" spans="1:29" s="17" customFormat="1" x14ac:dyDescent="0.25">
      <c r="A133" s="17">
        <v>48</v>
      </c>
      <c r="B133" s="17">
        <v>-628</v>
      </c>
      <c r="C133" s="17">
        <v>15116</v>
      </c>
      <c r="D133" s="17">
        <v>13437</v>
      </c>
      <c r="E133" s="17">
        <v>11324</v>
      </c>
      <c r="F133" s="17">
        <v>12981</v>
      </c>
      <c r="G133" s="24"/>
      <c r="H133" s="7"/>
      <c r="I133" s="25">
        <f t="shared" si="32"/>
        <v>3792</v>
      </c>
      <c r="J133" s="24">
        <f t="shared" si="32"/>
        <v>456</v>
      </c>
      <c r="K133" s="7"/>
      <c r="L133" s="25">
        <f t="shared" si="27"/>
        <v>3784.1883994604987</v>
      </c>
      <c r="M133" s="17">
        <f t="shared" si="18"/>
        <v>61.021102988737653</v>
      </c>
      <c r="N133" s="17">
        <f t="shared" si="28"/>
        <v>461.27230468311188</v>
      </c>
      <c r="O133" s="24">
        <f t="shared" si="19"/>
        <v>27.797196671563498</v>
      </c>
      <c r="P133" s="7"/>
      <c r="Q133" s="25">
        <f t="shared" si="20"/>
        <v>3834.5966617397653</v>
      </c>
      <c r="R133" s="24">
        <f t="shared" si="21"/>
        <v>454.05059749258061</v>
      </c>
      <c r="S133" s="7"/>
      <c r="T133" s="25">
        <f t="shared" si="22"/>
        <v>-0.9923753021733368</v>
      </c>
      <c r="U133" s="24">
        <f t="shared" si="23"/>
        <v>0.11786397043222659</v>
      </c>
      <c r="V133" s="7"/>
      <c r="W133" s="25">
        <f t="shared" si="24"/>
        <v>-0.99305342628671966</v>
      </c>
      <c r="X133" s="24">
        <f t="shared" si="29"/>
        <v>89.882051814145655</v>
      </c>
      <c r="Y133" s="7"/>
      <c r="Z133" s="25">
        <f t="shared" si="30"/>
        <v>-628</v>
      </c>
      <c r="AA133" s="17">
        <f t="shared" si="31"/>
        <v>90.018000000000015</v>
      </c>
      <c r="AB133" s="24">
        <f t="shared" si="25"/>
        <v>1.5711104860602558</v>
      </c>
      <c r="AC133" s="17">
        <f t="shared" si="26"/>
        <v>-0.1359481858543603</v>
      </c>
    </row>
    <row r="134" spans="1:29" s="17" customFormat="1" x14ac:dyDescent="0.25">
      <c r="A134" s="17">
        <v>49</v>
      </c>
      <c r="B134" s="17">
        <v>-621</v>
      </c>
      <c r="C134" s="17">
        <v>15128</v>
      </c>
      <c r="D134" s="17">
        <v>13249</v>
      </c>
      <c r="E134" s="17">
        <v>11313</v>
      </c>
      <c r="F134" s="17">
        <v>13165</v>
      </c>
      <c r="G134" s="24"/>
      <c r="H134" s="7"/>
      <c r="I134" s="25">
        <f t="shared" si="32"/>
        <v>3815</v>
      </c>
      <c r="J134" s="24">
        <f t="shared" si="32"/>
        <v>84</v>
      </c>
      <c r="K134" s="7"/>
      <c r="L134" s="25">
        <f t="shared" si="27"/>
        <v>3813.1639030380752</v>
      </c>
      <c r="M134" s="17">
        <f t="shared" si="18"/>
        <v>3.3712520535894632</v>
      </c>
      <c r="N134" s="17">
        <f t="shared" si="28"/>
        <v>86.912308495240751</v>
      </c>
      <c r="O134" s="24">
        <f t="shared" si="19"/>
        <v>8.4815407714514475</v>
      </c>
      <c r="P134" s="7"/>
      <c r="Q134" s="25">
        <f t="shared" si="20"/>
        <v>3857.5966617397653</v>
      </c>
      <c r="R134" s="24">
        <f t="shared" si="21"/>
        <v>82.050597492580579</v>
      </c>
      <c r="S134" s="7"/>
      <c r="T134" s="25">
        <f t="shared" si="22"/>
        <v>-0.99832759232622892</v>
      </c>
      <c r="U134" s="24">
        <f t="shared" si="23"/>
        <v>2.1298968111081645E-2</v>
      </c>
      <c r="V134" s="7"/>
      <c r="W134" s="25">
        <f t="shared" si="24"/>
        <v>-0.99846307060293027</v>
      </c>
      <c r="X134" s="24">
        <f t="shared" si="29"/>
        <v>84.335403583883817</v>
      </c>
      <c r="Y134" s="7"/>
      <c r="Z134" s="25">
        <f t="shared" si="30"/>
        <v>-621</v>
      </c>
      <c r="AA134" s="17">
        <f t="shared" si="31"/>
        <v>84.429000000000016</v>
      </c>
      <c r="AB134" s="24">
        <f t="shared" si="25"/>
        <v>1.4735640341662926</v>
      </c>
      <c r="AC134" s="17">
        <f t="shared" si="26"/>
        <v>-9.3596416116199066E-2</v>
      </c>
    </row>
    <row r="135" spans="1:29" s="17" customFormat="1" x14ac:dyDescent="0.25">
      <c r="A135" s="17">
        <v>50</v>
      </c>
      <c r="B135" s="17">
        <v>-619</v>
      </c>
      <c r="C135" s="17">
        <v>15123</v>
      </c>
      <c r="D135" s="17">
        <v>13068</v>
      </c>
      <c r="E135" s="17">
        <v>11316</v>
      </c>
      <c r="F135" s="17">
        <v>13354</v>
      </c>
      <c r="G135" s="24"/>
      <c r="H135" s="7"/>
      <c r="I135" s="25">
        <f t="shared" si="32"/>
        <v>3807</v>
      </c>
      <c r="J135" s="24">
        <f t="shared" si="32"/>
        <v>-286</v>
      </c>
      <c r="K135" s="7"/>
      <c r="L135" s="25">
        <f t="shared" si="27"/>
        <v>3805.5309198208365</v>
      </c>
      <c r="M135" s="17">
        <f t="shared" si="18"/>
        <v>2.1581965728110144</v>
      </c>
      <c r="N135" s="17">
        <f t="shared" si="28"/>
        <v>-287.05154496811502</v>
      </c>
      <c r="O135" s="24">
        <f t="shared" si="19"/>
        <v>1.1057468199680276</v>
      </c>
      <c r="P135" s="7"/>
      <c r="Q135" s="25">
        <f t="shared" si="20"/>
        <v>3849.5966617397653</v>
      </c>
      <c r="R135" s="24">
        <f t="shared" si="21"/>
        <v>-287.94940250741939</v>
      </c>
      <c r="S135" s="7"/>
      <c r="T135" s="25">
        <f t="shared" si="22"/>
        <v>-0.99625723053391868</v>
      </c>
      <c r="U135" s="24">
        <f t="shared" si="23"/>
        <v>-7.4746867530917332E-2</v>
      </c>
      <c r="V135" s="7"/>
      <c r="W135" s="25">
        <f t="shared" si="24"/>
        <v>-0.99585285421500791</v>
      </c>
      <c r="X135" s="24">
        <f t="shared" si="29"/>
        <v>78.820903355258395</v>
      </c>
      <c r="Y135" s="7"/>
      <c r="Z135" s="25">
        <f t="shared" si="30"/>
        <v>-619</v>
      </c>
      <c r="AA135" s="17">
        <f t="shared" si="31"/>
        <v>78.858000000000018</v>
      </c>
      <c r="AB135" s="24">
        <f t="shared" si="25"/>
        <v>1.3763317415376888</v>
      </c>
      <c r="AC135" s="17">
        <f t="shared" si="26"/>
        <v>-3.7096644741623663E-2</v>
      </c>
    </row>
    <row r="136" spans="1:29" s="17" customFormat="1" x14ac:dyDescent="0.25">
      <c r="A136" s="17">
        <v>51</v>
      </c>
      <c r="B136" s="17">
        <v>-607</v>
      </c>
      <c r="C136" s="17">
        <v>15098</v>
      </c>
      <c r="D136" s="17">
        <v>12878</v>
      </c>
      <c r="E136" s="17">
        <v>11336</v>
      </c>
      <c r="F136" s="17">
        <v>13531</v>
      </c>
      <c r="G136" s="24"/>
      <c r="H136" s="7"/>
      <c r="I136" s="25">
        <f t="shared" si="32"/>
        <v>3762</v>
      </c>
      <c r="J136" s="24">
        <f t="shared" si="32"/>
        <v>-653</v>
      </c>
      <c r="K136" s="7"/>
      <c r="L136" s="25">
        <f t="shared" si="27"/>
        <v>3762.7107255125247</v>
      </c>
      <c r="M136" s="17">
        <f t="shared" si="18"/>
        <v>0.50513075415354303</v>
      </c>
      <c r="N136" s="17">
        <f t="shared" si="28"/>
        <v>-651.13326846343148</v>
      </c>
      <c r="O136" s="24">
        <f t="shared" si="19"/>
        <v>3.4846866296194774</v>
      </c>
      <c r="P136" s="7"/>
      <c r="Q136" s="25">
        <f t="shared" si="20"/>
        <v>3804.5966617397653</v>
      </c>
      <c r="R136" s="24">
        <f t="shared" si="21"/>
        <v>-654.94940250741945</v>
      </c>
      <c r="S136" s="7"/>
      <c r="T136" s="25">
        <f t="shared" si="22"/>
        <v>-0.98461144545217316</v>
      </c>
      <c r="U136" s="24">
        <f t="shared" si="23"/>
        <v>-0.17001395315419743</v>
      </c>
      <c r="V136" s="7"/>
      <c r="W136" s="25">
        <f t="shared" si="24"/>
        <v>-0.98367144023130693</v>
      </c>
      <c r="X136" s="24">
        <f t="shared" si="29"/>
        <v>73.307465210346663</v>
      </c>
      <c r="Y136" s="7"/>
      <c r="Z136" s="25">
        <f t="shared" si="30"/>
        <v>-607</v>
      </c>
      <c r="AA136" s="17">
        <f t="shared" si="31"/>
        <v>73.395000000000024</v>
      </c>
      <c r="AB136" s="24">
        <f t="shared" si="25"/>
        <v>1.2809844045012386</v>
      </c>
      <c r="AC136" s="17">
        <f t="shared" si="26"/>
        <v>-8.7534789653361145E-2</v>
      </c>
    </row>
    <row r="137" spans="1:29" s="17" customFormat="1" x14ac:dyDescent="0.25">
      <c r="A137" s="17">
        <v>52</v>
      </c>
      <c r="B137" s="17">
        <v>-608</v>
      </c>
      <c r="C137" s="17">
        <v>15059</v>
      </c>
      <c r="D137" s="17">
        <v>12703</v>
      </c>
      <c r="E137" s="17">
        <v>11376</v>
      </c>
      <c r="F137" s="17">
        <v>13710</v>
      </c>
      <c r="G137" s="24"/>
      <c r="H137" s="7"/>
      <c r="I137" s="25">
        <f t="shared" si="32"/>
        <v>3683</v>
      </c>
      <c r="J137" s="24">
        <f t="shared" si="32"/>
        <v>-1007</v>
      </c>
      <c r="K137" s="7"/>
      <c r="L137" s="25">
        <f t="shared" si="27"/>
        <v>3685.1357466641757</v>
      </c>
      <c r="M137" s="17">
        <f t="shared" si="18"/>
        <v>4.5614138135376852</v>
      </c>
      <c r="N137" s="17">
        <f t="shared" si="28"/>
        <v>-1009.857387975462</v>
      </c>
      <c r="O137" s="24">
        <f t="shared" si="19"/>
        <v>8.1646660423146056</v>
      </c>
      <c r="P137" s="7"/>
      <c r="Q137" s="25">
        <f t="shared" si="20"/>
        <v>3725.5966617397653</v>
      </c>
      <c r="R137" s="24">
        <f t="shared" si="21"/>
        <v>-1008.9494025074194</v>
      </c>
      <c r="S137" s="7"/>
      <c r="T137" s="25">
        <f t="shared" si="22"/>
        <v>-0.96416662275310872</v>
      </c>
      <c r="U137" s="24">
        <f t="shared" si="23"/>
        <v>-0.26190645536302892</v>
      </c>
      <c r="V137" s="7"/>
      <c r="W137" s="25">
        <f t="shared" si="24"/>
        <v>-0.96270981636764152</v>
      </c>
      <c r="X137" s="24">
        <f t="shared" si="29"/>
        <v>67.894306098691175</v>
      </c>
      <c r="Y137" s="7"/>
      <c r="Z137" s="25">
        <f t="shared" si="30"/>
        <v>-608</v>
      </c>
      <c r="AA137" s="17">
        <f t="shared" si="31"/>
        <v>67.92300000000003</v>
      </c>
      <c r="AB137" s="24">
        <f t="shared" si="25"/>
        <v>1.185479987832109</v>
      </c>
      <c r="AC137" s="17">
        <f t="shared" si="26"/>
        <v>-2.8693901308855629E-2</v>
      </c>
    </row>
    <row r="138" spans="1:29" s="17" customFormat="1" x14ac:dyDescent="0.25">
      <c r="A138" s="17">
        <v>53</v>
      </c>
      <c r="B138" s="17">
        <v>-639</v>
      </c>
      <c r="C138" s="17">
        <v>15003</v>
      </c>
      <c r="D138" s="17">
        <v>12526</v>
      </c>
      <c r="E138" s="17">
        <v>11440</v>
      </c>
      <c r="F138" s="17">
        <v>13898</v>
      </c>
      <c r="G138" s="24"/>
      <c r="H138" s="7"/>
      <c r="I138" s="25">
        <f t="shared" si="32"/>
        <v>3563</v>
      </c>
      <c r="J138" s="24">
        <f t="shared" si="32"/>
        <v>-1372</v>
      </c>
      <c r="K138" s="7"/>
      <c r="L138" s="25">
        <f t="shared" si="27"/>
        <v>3566.9723948041565</v>
      </c>
      <c r="M138" s="17">
        <f t="shared" si="18"/>
        <v>15.779920480089283</v>
      </c>
      <c r="N138" s="17">
        <f t="shared" si="28"/>
        <v>-1376.8597734034952</v>
      </c>
      <c r="O138" s="24">
        <f t="shared" si="19"/>
        <v>23.617397533319153</v>
      </c>
      <c r="P138" s="7"/>
      <c r="Q138" s="25">
        <f t="shared" si="20"/>
        <v>3605.5966617397653</v>
      </c>
      <c r="R138" s="24">
        <f t="shared" si="21"/>
        <v>-1373.9494025074193</v>
      </c>
      <c r="S138" s="7"/>
      <c r="T138" s="25">
        <f t="shared" si="22"/>
        <v>-0.93311119586845404</v>
      </c>
      <c r="U138" s="24">
        <f t="shared" si="23"/>
        <v>-0.35665437430716301</v>
      </c>
      <c r="V138" s="7"/>
      <c r="W138" s="25">
        <f t="shared" si="24"/>
        <v>-0.93112137196838274</v>
      </c>
      <c r="X138" s="24">
        <f t="shared" si="29"/>
        <v>62.154657426632355</v>
      </c>
      <c r="Y138" s="7"/>
      <c r="Z138" s="25">
        <f t="shared" si="30"/>
        <v>-639</v>
      </c>
      <c r="AA138" s="17">
        <f t="shared" si="31"/>
        <v>62.172000000000033</v>
      </c>
      <c r="AB138" s="24">
        <f t="shared" si="25"/>
        <v>1.0851061025499151</v>
      </c>
      <c r="AC138" s="17">
        <f t="shared" si="26"/>
        <v>-1.7342573367677971E-2</v>
      </c>
    </row>
    <row r="139" spans="1:29" s="17" customFormat="1" x14ac:dyDescent="0.25">
      <c r="A139" s="17">
        <v>54</v>
      </c>
      <c r="B139" s="17">
        <v>-629</v>
      </c>
      <c r="C139" s="17">
        <v>14933</v>
      </c>
      <c r="D139" s="17">
        <v>12348</v>
      </c>
      <c r="E139" s="17">
        <v>11516</v>
      </c>
      <c r="F139" s="17">
        <v>14069</v>
      </c>
      <c r="G139" s="24"/>
      <c r="H139" s="7"/>
      <c r="I139" s="25">
        <f t="shared" si="32"/>
        <v>3417</v>
      </c>
      <c r="J139" s="24">
        <f t="shared" si="32"/>
        <v>-1721</v>
      </c>
      <c r="K139" s="7"/>
      <c r="L139" s="25">
        <f t="shared" si="27"/>
        <v>3415.1319590684466</v>
      </c>
      <c r="M139" s="17">
        <f t="shared" si="18"/>
        <v>3.4895769219589821</v>
      </c>
      <c r="N139" s="17">
        <f t="shared" si="28"/>
        <v>-1724.5621478413852</v>
      </c>
      <c r="O139" s="24">
        <f t="shared" si="19"/>
        <v>12.688897243885526</v>
      </c>
      <c r="P139" s="7"/>
      <c r="Q139" s="25">
        <f t="shared" si="20"/>
        <v>3459.5966617397653</v>
      </c>
      <c r="R139" s="24">
        <f t="shared" si="21"/>
        <v>-1722.9494025074193</v>
      </c>
      <c r="S139" s="7"/>
      <c r="T139" s="25">
        <f t="shared" si="22"/>
        <v>-0.89532709315879078</v>
      </c>
      <c r="U139" s="24">
        <f t="shared" si="23"/>
        <v>-0.44724895981812962</v>
      </c>
      <c r="V139" s="7"/>
      <c r="W139" s="25">
        <f t="shared" si="24"/>
        <v>-0.89282748911642906</v>
      </c>
      <c r="X139" s="24">
        <f t="shared" si="29"/>
        <v>56.505455459709651</v>
      </c>
      <c r="Y139" s="7"/>
      <c r="Z139" s="25">
        <f t="shared" si="30"/>
        <v>-629</v>
      </c>
      <c r="AA139" s="17">
        <f t="shared" si="31"/>
        <v>56.511000000000031</v>
      </c>
      <c r="AB139" s="24">
        <f t="shared" si="25"/>
        <v>0.98630301359451622</v>
      </c>
      <c r="AC139" s="17">
        <f t="shared" si="26"/>
        <v>-5.5445402903799845E-3</v>
      </c>
    </row>
    <row r="140" spans="1:29" s="17" customFormat="1" x14ac:dyDescent="0.25">
      <c r="A140" s="17">
        <v>55</v>
      </c>
      <c r="B140" s="17">
        <v>-641</v>
      </c>
      <c r="C140" s="17">
        <v>14836</v>
      </c>
      <c r="D140" s="17">
        <v>12188</v>
      </c>
      <c r="E140" s="17">
        <v>11615</v>
      </c>
      <c r="F140" s="17">
        <v>14247</v>
      </c>
      <c r="G140" s="24"/>
      <c r="H140" s="7"/>
      <c r="I140" s="25">
        <f t="shared" si="32"/>
        <v>3221</v>
      </c>
      <c r="J140" s="24">
        <f t="shared" si="32"/>
        <v>-2059</v>
      </c>
      <c r="K140" s="7"/>
      <c r="L140" s="25">
        <f t="shared" si="27"/>
        <v>3225.6765554967828</v>
      </c>
      <c r="M140" s="17">
        <f t="shared" si="18"/>
        <v>21.870171314489788</v>
      </c>
      <c r="N140" s="17">
        <f t="shared" si="28"/>
        <v>-2061.5260353949625</v>
      </c>
      <c r="O140" s="24">
        <f t="shared" si="19"/>
        <v>6.3808548166033097</v>
      </c>
      <c r="P140" s="7"/>
      <c r="Q140" s="25">
        <f t="shared" si="20"/>
        <v>3263.5966617397653</v>
      </c>
      <c r="R140" s="24">
        <f t="shared" si="21"/>
        <v>-2060.9494025074196</v>
      </c>
      <c r="S140" s="7"/>
      <c r="T140" s="25">
        <f t="shared" si="22"/>
        <v>-0.844603229247188</v>
      </c>
      <c r="U140" s="24">
        <f t="shared" si="23"/>
        <v>-0.53498812859379363</v>
      </c>
      <c r="V140" s="7"/>
      <c r="W140" s="25">
        <f t="shared" si="24"/>
        <v>-0.84160968944234948</v>
      </c>
      <c r="X140" s="24">
        <f t="shared" si="29"/>
        <v>50.670371644519946</v>
      </c>
      <c r="Y140" s="7"/>
      <c r="Z140" s="25">
        <f t="shared" si="30"/>
        <v>-641</v>
      </c>
      <c r="AA140" s="17">
        <f t="shared" si="31"/>
        <v>50.742000000000033</v>
      </c>
      <c r="AB140" s="24">
        <f t="shared" si="25"/>
        <v>0.88561496904696324</v>
      </c>
      <c r="AC140" s="17">
        <f t="shared" si="26"/>
        <v>-7.1628355480086725E-2</v>
      </c>
    </row>
    <row r="141" spans="1:29" s="17" customFormat="1" x14ac:dyDescent="0.25">
      <c r="A141" s="17">
        <v>56</v>
      </c>
      <c r="B141" s="17">
        <v>-633</v>
      </c>
      <c r="C141" s="17">
        <v>14733</v>
      </c>
      <c r="D141" s="17">
        <v>12032</v>
      </c>
      <c r="E141" s="17">
        <v>11730</v>
      </c>
      <c r="F141" s="17">
        <v>14404</v>
      </c>
      <c r="G141" s="24"/>
      <c r="H141" s="7"/>
      <c r="I141" s="25">
        <f t="shared" si="32"/>
        <v>3003</v>
      </c>
      <c r="J141" s="24">
        <f t="shared" si="32"/>
        <v>-2372</v>
      </c>
      <c r="K141" s="7"/>
      <c r="L141" s="25">
        <f t="shared" si="27"/>
        <v>3006.0586028252333</v>
      </c>
      <c r="M141" s="17">
        <f t="shared" si="18"/>
        <v>9.3550512425249117</v>
      </c>
      <c r="N141" s="17">
        <f t="shared" si="28"/>
        <v>-2373.7558228474545</v>
      </c>
      <c r="O141" s="24">
        <f t="shared" si="19"/>
        <v>3.0829138716432647</v>
      </c>
      <c r="P141" s="7"/>
      <c r="Q141" s="25">
        <f t="shared" si="20"/>
        <v>3045.5966617397653</v>
      </c>
      <c r="R141" s="24">
        <f t="shared" si="21"/>
        <v>-2373.9494025074196</v>
      </c>
      <c r="S141" s="7"/>
      <c r="T141" s="25">
        <f t="shared" si="22"/>
        <v>-0.78818587040673194</v>
      </c>
      <c r="U141" s="24">
        <f t="shared" si="23"/>
        <v>-0.61623771388013326</v>
      </c>
      <c r="V141" s="7"/>
      <c r="W141" s="25">
        <f t="shared" si="24"/>
        <v>-0.78473477936491809</v>
      </c>
      <c r="X141" s="24">
        <f t="shared" si="29"/>
        <v>44.971477466724366</v>
      </c>
      <c r="Y141" s="7"/>
      <c r="Z141" s="25">
        <f t="shared" si="30"/>
        <v>-633</v>
      </c>
      <c r="AA141" s="17">
        <f t="shared" si="31"/>
        <v>45.04500000000003</v>
      </c>
      <c r="AB141" s="24">
        <f t="shared" si="25"/>
        <v>0.78618356156084623</v>
      </c>
      <c r="AC141" s="17">
        <f t="shared" si="26"/>
        <v>-7.3522533275664159E-2</v>
      </c>
    </row>
    <row r="142" spans="1:29" s="17" customFormat="1" x14ac:dyDescent="0.25">
      <c r="A142" s="17">
        <v>57</v>
      </c>
      <c r="B142" s="17">
        <v>-615</v>
      </c>
      <c r="C142" s="17">
        <v>14604</v>
      </c>
      <c r="D142" s="17">
        <v>11884</v>
      </c>
      <c r="E142" s="17">
        <v>11846</v>
      </c>
      <c r="F142" s="17">
        <v>14539</v>
      </c>
      <c r="G142" s="24"/>
      <c r="H142" s="7"/>
      <c r="I142" s="25">
        <f t="shared" si="32"/>
        <v>2758</v>
      </c>
      <c r="J142" s="24">
        <f t="shared" si="32"/>
        <v>-2655</v>
      </c>
      <c r="K142" s="7"/>
      <c r="L142" s="25">
        <f t="shared" si="27"/>
        <v>2763.7941043449773</v>
      </c>
      <c r="M142" s="17">
        <f t="shared" si="18"/>
        <v>33.571645160484984</v>
      </c>
      <c r="N142" s="17">
        <f t="shared" si="28"/>
        <v>-2654.6242304614407</v>
      </c>
      <c r="O142" s="24">
        <f t="shared" si="19"/>
        <v>0.14120274610908815</v>
      </c>
      <c r="P142" s="7"/>
      <c r="Q142" s="25">
        <f t="shared" si="20"/>
        <v>2800.5966617397653</v>
      </c>
      <c r="R142" s="24">
        <f t="shared" si="21"/>
        <v>-2656.9494025074196</v>
      </c>
      <c r="S142" s="7"/>
      <c r="T142" s="25">
        <f t="shared" si="22"/>
        <v>-0.72478104051722847</v>
      </c>
      <c r="U142" s="24">
        <f t="shared" si="23"/>
        <v>-0.68969979897928391</v>
      </c>
      <c r="V142" s="7"/>
      <c r="W142" s="25">
        <f t="shared" si="24"/>
        <v>-0.72091605721649044</v>
      </c>
      <c r="X142" s="24">
        <f t="shared" si="29"/>
        <v>39.381090921248244</v>
      </c>
      <c r="Y142" s="7"/>
      <c r="Z142" s="25">
        <f t="shared" si="30"/>
        <v>-615</v>
      </c>
      <c r="AA142" s="17">
        <f t="shared" si="31"/>
        <v>39.510000000000034</v>
      </c>
      <c r="AB142" s="24">
        <f t="shared" si="25"/>
        <v>0.68957958746296022</v>
      </c>
      <c r="AC142" s="17">
        <f t="shared" si="26"/>
        <v>-0.12890907875178925</v>
      </c>
    </row>
    <row r="143" spans="1:29" s="17" customFormat="1" x14ac:dyDescent="0.25">
      <c r="A143" s="17">
        <v>58</v>
      </c>
      <c r="B143" s="17">
        <v>-619</v>
      </c>
      <c r="C143" s="17">
        <v>14468</v>
      </c>
      <c r="D143" s="17">
        <v>11758</v>
      </c>
      <c r="E143" s="17">
        <v>11976</v>
      </c>
      <c r="F143" s="17">
        <v>14667</v>
      </c>
      <c r="G143" s="24"/>
      <c r="H143" s="7"/>
      <c r="I143" s="25">
        <f t="shared" si="32"/>
        <v>2492</v>
      </c>
      <c r="J143" s="24">
        <f t="shared" si="32"/>
        <v>-2909</v>
      </c>
      <c r="K143" s="7"/>
      <c r="L143" s="25">
        <f t="shared" si="27"/>
        <v>2493.5093479001375</v>
      </c>
      <c r="M143" s="17">
        <f t="shared" si="18"/>
        <v>2.2781310836495625</v>
      </c>
      <c r="N143" s="17">
        <f t="shared" si="28"/>
        <v>-2912.2628199100122</v>
      </c>
      <c r="O143" s="24">
        <f t="shared" si="19"/>
        <v>10.645993765172284</v>
      </c>
      <c r="P143" s="7"/>
      <c r="Q143" s="25">
        <f t="shared" si="20"/>
        <v>2534.5966617397653</v>
      </c>
      <c r="R143" s="24">
        <f t="shared" si="21"/>
        <v>-2910.9494025074196</v>
      </c>
      <c r="S143" s="7"/>
      <c r="T143" s="25">
        <f t="shared" si="22"/>
        <v>-0.65594151092291053</v>
      </c>
      <c r="U143" s="24">
        <f t="shared" si="23"/>
        <v>-0.75563396723081833</v>
      </c>
      <c r="V143" s="7"/>
      <c r="W143" s="25">
        <f t="shared" si="24"/>
        <v>-0.65170485988871207</v>
      </c>
      <c r="X143" s="24">
        <f t="shared" si="29"/>
        <v>33.889859334795574</v>
      </c>
      <c r="Y143" s="7"/>
      <c r="Z143" s="25">
        <f t="shared" si="30"/>
        <v>-619</v>
      </c>
      <c r="AA143" s="17">
        <f t="shared" si="31"/>
        <v>33.939000000000036</v>
      </c>
      <c r="AB143" s="24">
        <f t="shared" si="25"/>
        <v>0.59234729483435611</v>
      </c>
      <c r="AC143" s="17">
        <f t="shared" si="26"/>
        <v>-4.9140665204461698E-2</v>
      </c>
    </row>
    <row r="144" spans="1:29" s="17" customFormat="1" x14ac:dyDescent="0.25">
      <c r="A144" s="17">
        <v>59</v>
      </c>
      <c r="B144" s="17">
        <v>-615</v>
      </c>
      <c r="C144" s="17">
        <v>14314</v>
      </c>
      <c r="D144" s="17">
        <v>11634</v>
      </c>
      <c r="E144" s="17">
        <v>12117</v>
      </c>
      <c r="F144" s="17">
        <v>14774</v>
      </c>
      <c r="G144" s="24"/>
      <c r="H144" s="7"/>
      <c r="I144" s="25">
        <f t="shared" si="32"/>
        <v>2197</v>
      </c>
      <c r="J144" s="24">
        <f t="shared" si="32"/>
        <v>-3140</v>
      </c>
      <c r="K144" s="7"/>
      <c r="L144" s="25">
        <f t="shared" si="27"/>
        <v>2201.2172803946537</v>
      </c>
      <c r="M144" s="17">
        <f t="shared" si="18"/>
        <v>17.785453927130458</v>
      </c>
      <c r="N144" s="17">
        <f t="shared" si="28"/>
        <v>-3140.9383868390323</v>
      </c>
      <c r="O144" s="24">
        <f t="shared" si="19"/>
        <v>0.88056985966906676</v>
      </c>
      <c r="P144" s="7"/>
      <c r="Q144" s="25">
        <f t="shared" si="20"/>
        <v>2239.5966617397653</v>
      </c>
      <c r="R144" s="24">
        <f t="shared" si="21"/>
        <v>-3141.9494025074196</v>
      </c>
      <c r="S144" s="7"/>
      <c r="T144" s="25">
        <f t="shared" si="22"/>
        <v>-0.57959691983146755</v>
      </c>
      <c r="U144" s="24">
        <f t="shared" si="23"/>
        <v>-0.81559771867217445</v>
      </c>
      <c r="V144" s="7"/>
      <c r="W144" s="25">
        <f t="shared" si="24"/>
        <v>-0.5750220390200298</v>
      </c>
      <c r="X144" s="24">
        <f t="shared" si="29"/>
        <v>28.298409617751702</v>
      </c>
      <c r="Y144" s="7"/>
      <c r="Z144" s="25">
        <f t="shared" si="30"/>
        <v>-615</v>
      </c>
      <c r="AA144" s="17">
        <f t="shared" si="31"/>
        <v>28.404000000000035</v>
      </c>
      <c r="AB144" s="24">
        <f t="shared" si="25"/>
        <v>0.49574332073646998</v>
      </c>
      <c r="AC144" s="17">
        <f t="shared" si="26"/>
        <v>-0.10559038224833373</v>
      </c>
    </row>
    <row r="145" spans="1:29" s="17" customFormat="1" x14ac:dyDescent="0.25">
      <c r="A145" s="17">
        <v>60</v>
      </c>
      <c r="B145" s="17">
        <v>-624</v>
      </c>
      <c r="C145" s="17">
        <v>14162</v>
      </c>
      <c r="D145" s="17">
        <v>11540</v>
      </c>
      <c r="E145" s="17">
        <v>12280</v>
      </c>
      <c r="F145" s="17">
        <v>14883</v>
      </c>
      <c r="G145" s="24"/>
      <c r="H145" s="7"/>
      <c r="I145" s="25">
        <f t="shared" si="32"/>
        <v>1882</v>
      </c>
      <c r="J145" s="24">
        <f t="shared" si="32"/>
        <v>-3343</v>
      </c>
      <c r="K145" s="7"/>
      <c r="L145" s="25">
        <f t="shared" si="27"/>
        <v>1883.2566591445275</v>
      </c>
      <c r="M145" s="17">
        <f t="shared" si="18"/>
        <v>1.579192205524526</v>
      </c>
      <c r="N145" s="17">
        <f t="shared" si="28"/>
        <v>-3342.9530991563274</v>
      </c>
      <c r="O145" s="24">
        <f t="shared" si="19"/>
        <v>2.1996891371992631E-3</v>
      </c>
      <c r="P145" s="7"/>
      <c r="Q145" s="25">
        <f t="shared" si="20"/>
        <v>1924.5966617397655</v>
      </c>
      <c r="R145" s="24">
        <f t="shared" si="21"/>
        <v>-3344.9494025074196</v>
      </c>
      <c r="S145" s="7"/>
      <c r="T145" s="25">
        <f t="shared" si="22"/>
        <v>-0.49807642425924897</v>
      </c>
      <c r="U145" s="24">
        <f t="shared" si="23"/>
        <v>-0.86829313660548746</v>
      </c>
      <c r="V145" s="7"/>
      <c r="W145" s="25">
        <f t="shared" si="24"/>
        <v>-0.49320408330552573</v>
      </c>
      <c r="X145" s="24">
        <f t="shared" si="29"/>
        <v>22.710622109891688</v>
      </c>
      <c r="Y145" s="7"/>
      <c r="Z145" s="25">
        <f t="shared" si="30"/>
        <v>-624</v>
      </c>
      <c r="AA145" s="17">
        <f t="shared" si="31"/>
        <v>22.788000000000036</v>
      </c>
      <c r="AB145" s="24">
        <f t="shared" si="25"/>
        <v>0.39772562994446847</v>
      </c>
      <c r="AC145" s="17">
        <f t="shared" si="26"/>
        <v>-7.7377890108348168E-2</v>
      </c>
    </row>
    <row r="146" spans="1:29" s="17" customFormat="1" x14ac:dyDescent="0.25">
      <c r="A146" s="17">
        <v>61</v>
      </c>
      <c r="B146" s="17">
        <v>-622</v>
      </c>
      <c r="C146" s="17">
        <v>13997</v>
      </c>
      <c r="D146" s="17">
        <v>11456</v>
      </c>
      <c r="E146" s="17">
        <v>12451</v>
      </c>
      <c r="F146" s="17">
        <v>14970</v>
      </c>
      <c r="G146" s="24"/>
      <c r="H146" s="7"/>
      <c r="I146" s="25">
        <f t="shared" si="32"/>
        <v>1546</v>
      </c>
      <c r="J146" s="24">
        <f t="shared" si="32"/>
        <v>-3514</v>
      </c>
      <c r="K146" s="7"/>
      <c r="L146" s="25">
        <f t="shared" si="27"/>
        <v>1547.8949931933701</v>
      </c>
      <c r="M146" s="17">
        <f t="shared" si="18"/>
        <v>3.5909992029188404</v>
      </c>
      <c r="N146" s="17">
        <f t="shared" si="28"/>
        <v>-3512.3195267925748</v>
      </c>
      <c r="O146" s="24">
        <f t="shared" si="19"/>
        <v>2.8239902008738249</v>
      </c>
      <c r="P146" s="7"/>
      <c r="Q146" s="25">
        <f t="shared" si="20"/>
        <v>1588.5966617397655</v>
      </c>
      <c r="R146" s="24">
        <f t="shared" si="21"/>
        <v>-3515.9494025074196</v>
      </c>
      <c r="S146" s="7"/>
      <c r="T146" s="25">
        <f t="shared" si="22"/>
        <v>-0.4111212289822157</v>
      </c>
      <c r="U146" s="24">
        <f t="shared" si="23"/>
        <v>-0.91268188767246528</v>
      </c>
      <c r="V146" s="7"/>
      <c r="W146" s="25">
        <f t="shared" si="24"/>
        <v>-0.40599802934595403</v>
      </c>
      <c r="X146" s="24">
        <f t="shared" si="29"/>
        <v>17.094813409082803</v>
      </c>
      <c r="Y146" s="7"/>
      <c r="Z146" s="25">
        <f t="shared" si="30"/>
        <v>-622</v>
      </c>
      <c r="AA146" s="17">
        <f t="shared" si="31"/>
        <v>17.190000000000037</v>
      </c>
      <c r="AB146" s="24">
        <f t="shared" si="25"/>
        <v>0.30002209841782584</v>
      </c>
      <c r="AC146" s="17">
        <f t="shared" si="26"/>
        <v>-9.518659091723336E-2</v>
      </c>
    </row>
    <row r="147" spans="1:29" s="17" customFormat="1" x14ac:dyDescent="0.25">
      <c r="A147" s="17">
        <v>62</v>
      </c>
      <c r="B147" s="17">
        <v>-628</v>
      </c>
      <c r="C147" s="17">
        <v>13821</v>
      </c>
      <c r="D147" s="17">
        <v>11386</v>
      </c>
      <c r="E147" s="17">
        <v>12626</v>
      </c>
      <c r="F147" s="17">
        <v>15039</v>
      </c>
      <c r="G147" s="24"/>
      <c r="H147" s="7"/>
      <c r="I147" s="25">
        <f t="shared" si="32"/>
        <v>1195</v>
      </c>
      <c r="J147" s="24">
        <f t="shared" si="32"/>
        <v>-3653</v>
      </c>
      <c r="K147" s="7"/>
      <c r="L147" s="25">
        <f t="shared" si="27"/>
        <v>1193.9028203749974</v>
      </c>
      <c r="M147" s="17">
        <f t="shared" si="18"/>
        <v>1.203803129520806</v>
      </c>
      <c r="N147" s="17">
        <f t="shared" si="28"/>
        <v>-3649.2586422602849</v>
      </c>
      <c r="O147" s="24">
        <f t="shared" si="19"/>
        <v>13.997757736526179</v>
      </c>
      <c r="P147" s="7"/>
      <c r="Q147" s="25">
        <f t="shared" si="20"/>
        <v>1237.5966617397655</v>
      </c>
      <c r="R147" s="24">
        <f t="shared" si="21"/>
        <v>-3654.9494025074196</v>
      </c>
      <c r="S147" s="7"/>
      <c r="T147" s="25">
        <f t="shared" si="22"/>
        <v>-0.32028410534460061</v>
      </c>
      <c r="U147" s="24">
        <f t="shared" si="23"/>
        <v>-0.94876397187310824</v>
      </c>
      <c r="V147" s="7"/>
      <c r="W147" s="25">
        <f t="shared" si="24"/>
        <v>-0.31495667301105446</v>
      </c>
      <c r="X147" s="24">
        <f t="shared" si="29"/>
        <v>11.477742718899208</v>
      </c>
      <c r="Y147" s="7"/>
      <c r="Z147" s="25">
        <f t="shared" si="30"/>
        <v>-628</v>
      </c>
      <c r="AA147" s="17">
        <f t="shared" si="31"/>
        <v>11.538000000000038</v>
      </c>
      <c r="AB147" s="24">
        <f t="shared" si="25"/>
        <v>0.20137608909510638</v>
      </c>
      <c r="AC147" s="17">
        <f t="shared" si="26"/>
        <v>-6.0257281100829729E-2</v>
      </c>
    </row>
    <row r="148" spans="1:29" s="17" customFormat="1" x14ac:dyDescent="0.25">
      <c r="A148" s="17">
        <v>63</v>
      </c>
      <c r="B148" s="17">
        <v>-646</v>
      </c>
      <c r="C148" s="17">
        <v>13630</v>
      </c>
      <c r="D148" s="17">
        <v>11334</v>
      </c>
      <c r="E148" s="17">
        <v>12811</v>
      </c>
      <c r="F148" s="17">
        <v>15091</v>
      </c>
      <c r="G148" s="24"/>
      <c r="H148" s="7"/>
      <c r="I148" s="25">
        <f t="shared" si="32"/>
        <v>819</v>
      </c>
      <c r="J148" s="24">
        <f t="shared" si="32"/>
        <v>-3757</v>
      </c>
      <c r="K148" s="7"/>
      <c r="L148" s="25">
        <f t="shared" si="27"/>
        <v>817.24193971383636</v>
      </c>
      <c r="M148" s="17">
        <f t="shared" ref="M148:M149" si="33">(I148-L148)^2</f>
        <v>3.0907759697857822</v>
      </c>
      <c r="N148" s="17">
        <f t="shared" si="28"/>
        <v>-3753.0159533356805</v>
      </c>
      <c r="O148" s="24">
        <f t="shared" ref="O148:O149" si="34">(J148-N148)^2</f>
        <v>15.872627823475504</v>
      </c>
      <c r="P148" s="7"/>
      <c r="Q148" s="25">
        <f t="shared" si="20"/>
        <v>861.59666173976552</v>
      </c>
      <c r="R148" s="24">
        <f t="shared" si="21"/>
        <v>-3758.9494025074196</v>
      </c>
      <c r="S148" s="7"/>
      <c r="T148" s="25">
        <f t="shared" si="22"/>
        <v>-0.22297710110601573</v>
      </c>
      <c r="U148" s="24">
        <f t="shared" si="23"/>
        <v>-0.97576063918869715</v>
      </c>
      <c r="V148" s="7"/>
      <c r="W148" s="25">
        <f t="shared" si="24"/>
        <v>-0.2174963981188773</v>
      </c>
      <c r="X148" s="24">
        <f t="shared" si="29"/>
        <v>5.6791419325552397</v>
      </c>
      <c r="Y148" s="7"/>
      <c r="Z148" s="25">
        <f t="shared" si="30"/>
        <v>-646</v>
      </c>
      <c r="AA148" s="17">
        <f t="shared" si="31"/>
        <v>5.7240000000000384</v>
      </c>
      <c r="AB148" s="24">
        <f t="shared" si="25"/>
        <v>9.9902646384156094E-2</v>
      </c>
      <c r="AC148" s="17">
        <f t="shared" si="26"/>
        <v>-4.4858067444798699E-2</v>
      </c>
    </row>
    <row r="149" spans="1:29" s="17" customFormat="1" x14ac:dyDescent="0.25">
      <c r="A149" s="17">
        <v>64</v>
      </c>
      <c r="B149" s="17">
        <v>-637</v>
      </c>
      <c r="C149" s="17">
        <v>13440</v>
      </c>
      <c r="D149" s="17">
        <v>11301</v>
      </c>
      <c r="E149" s="17">
        <v>12998</v>
      </c>
      <c r="F149" s="17">
        <v>15120</v>
      </c>
      <c r="G149" s="24"/>
      <c r="H149" s="7"/>
      <c r="I149" s="25">
        <f t="shared" si="32"/>
        <v>442</v>
      </c>
      <c r="J149" s="24">
        <f t="shared" si="32"/>
        <v>-3819</v>
      </c>
      <c r="K149" s="7"/>
      <c r="L149" s="25">
        <f t="shared" si="27"/>
        <v>437.13860810248553</v>
      </c>
      <c r="M149" s="17">
        <f t="shared" si="33"/>
        <v>23.633131181219298</v>
      </c>
      <c r="N149" s="17">
        <f t="shared" si="28"/>
        <v>-3817.4484813213758</v>
      </c>
      <c r="O149" s="24">
        <f t="shared" si="34"/>
        <v>2.4072102101198887</v>
      </c>
      <c r="P149" s="7"/>
      <c r="Q149" s="25">
        <f t="shared" ref="Q149" si="35">I149-$J$4</f>
        <v>484.59666173976552</v>
      </c>
      <c r="R149" s="24">
        <f t="shared" ref="R149" si="36">J149-$J$3</f>
        <v>-3820.9494025074196</v>
      </c>
      <c r="S149" s="7"/>
      <c r="T149" s="25">
        <f t="shared" ref="T149" si="37">Q149/$J$7</f>
        <v>-0.12541130164339209</v>
      </c>
      <c r="U149" s="24">
        <f t="shared" ref="U149" si="38">R149/$J$6</f>
        <v>-0.99185480624222122</v>
      </c>
      <c r="V149" s="7"/>
      <c r="W149" s="25">
        <f t="shared" ref="W149" si="39">(T149-U149*SIN(-$J$11*PI()/180))/(COS(-$J$11*PI()/180))</f>
        <v>-0.11983860099504262</v>
      </c>
      <c r="X149" s="24">
        <f>IF(MOD(ATAN2(U149,W149)*180/PI()-$J$9+360,360)&gt;5,MOD(ATAN2(U149,W149)*180/PI()-$J$9+360,360)-360,MOD(ATAN2(U149,W149)*180/PI()-$J$9+360,360))</f>
        <v>2.6078932752966466E-3</v>
      </c>
      <c r="Y149" s="7"/>
      <c r="Z149" s="25">
        <f t="shared" si="30"/>
        <v>-637</v>
      </c>
      <c r="AA149" s="17">
        <f t="shared" si="31"/>
        <v>-8.9999999999612612E-3</v>
      </c>
      <c r="AB149" s="24">
        <f t="shared" ref="AB149" si="40">AA149*PI()/180</f>
        <v>-1.5707963267881355E-4</v>
      </c>
      <c r="AC149" s="17">
        <f t="shared" ref="AC149" si="41">X149-AA149</f>
        <v>1.1607893275257908E-2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-9985</v>
      </c>
      <c r="G154" s="2"/>
      <c r="I154" s="1"/>
      <c r="J154" s="3"/>
    </row>
    <row r="155" spans="1:29" x14ac:dyDescent="0.25">
      <c r="A155" t="s">
        <v>77</v>
      </c>
      <c r="B155">
        <v>-9989</v>
      </c>
      <c r="G155" s="2"/>
      <c r="I155" s="44">
        <v>0</v>
      </c>
      <c r="J155" s="40">
        <f>B155</f>
        <v>-9989</v>
      </c>
    </row>
    <row r="156" spans="1:29" x14ac:dyDescent="0.25">
      <c r="A156" s="32" t="s">
        <v>78</v>
      </c>
      <c r="B156" s="32">
        <v>9996</v>
      </c>
      <c r="G156" s="2"/>
      <c r="I156" s="1"/>
      <c r="J156" s="3"/>
    </row>
    <row r="157" spans="1:29" x14ac:dyDescent="0.25">
      <c r="A157" t="s">
        <v>79</v>
      </c>
      <c r="B157">
        <v>9996</v>
      </c>
      <c r="G157" s="2"/>
      <c r="I157" s="44">
        <f>J155</f>
        <v>-9989</v>
      </c>
      <c r="J157" s="40">
        <f>I157+B157</f>
        <v>7</v>
      </c>
    </row>
    <row r="158" spans="1:29" x14ac:dyDescent="0.25">
      <c r="A158" s="32" t="s">
        <v>80</v>
      </c>
      <c r="B158" s="32">
        <v>40004</v>
      </c>
      <c r="G158" s="2"/>
      <c r="I158" s="1"/>
      <c r="J158" s="3"/>
    </row>
    <row r="159" spans="1:29" x14ac:dyDescent="0.25">
      <c r="A159" t="s">
        <v>81</v>
      </c>
      <c r="B159">
        <v>40004</v>
      </c>
      <c r="G159" s="2"/>
      <c r="I159" s="44">
        <f>J157</f>
        <v>7</v>
      </c>
      <c r="J159" s="40">
        <f>I159+B159</f>
        <v>40011</v>
      </c>
    </row>
    <row r="160" spans="1:29" x14ac:dyDescent="0.25">
      <c r="A160" s="32" t="s">
        <v>82</v>
      </c>
      <c r="B160" s="32">
        <v>9994</v>
      </c>
      <c r="G160" s="2"/>
      <c r="I160" s="1"/>
      <c r="J160" s="3"/>
    </row>
    <row r="161" spans="1:10" x14ac:dyDescent="0.25">
      <c r="A161" t="s">
        <v>83</v>
      </c>
      <c r="B161">
        <v>9996</v>
      </c>
      <c r="G161" s="2"/>
      <c r="I161" s="44">
        <f>J159</f>
        <v>40011</v>
      </c>
      <c r="J161" s="40">
        <f>I161+B161</f>
        <v>50007</v>
      </c>
    </row>
    <row r="162" spans="1:10" x14ac:dyDescent="0.25">
      <c r="A162" s="32" t="s">
        <v>84</v>
      </c>
      <c r="B162" s="32">
        <v>-9972</v>
      </c>
      <c r="G162" s="2"/>
      <c r="I162" s="1"/>
      <c r="J162" s="3"/>
    </row>
    <row r="163" spans="1:10" x14ac:dyDescent="0.25">
      <c r="A163" t="s">
        <v>85</v>
      </c>
      <c r="B163">
        <v>-9997</v>
      </c>
      <c r="G163" s="2"/>
      <c r="I163" s="44">
        <f>J161</f>
        <v>50007</v>
      </c>
      <c r="J163" s="40">
        <f>I163+B163</f>
        <v>40010</v>
      </c>
    </row>
    <row r="164" spans="1:10" x14ac:dyDescent="0.25">
      <c r="A164" s="32" t="s">
        <v>86</v>
      </c>
      <c r="B164" s="32">
        <v>-40011</v>
      </c>
      <c r="G164" s="2"/>
      <c r="I164" s="1"/>
      <c r="J164" s="3"/>
    </row>
    <row r="165" spans="1:10" ht="15.75" thickBot="1" x14ac:dyDescent="0.3">
      <c r="A165" t="s">
        <v>87</v>
      </c>
      <c r="B165">
        <v>-40011</v>
      </c>
      <c r="G165" s="2"/>
      <c r="I165" s="4">
        <f>J163</f>
        <v>40010</v>
      </c>
      <c r="J165" s="6">
        <f>I165+B165</f>
        <v>-1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1.5027731415242602</v>
      </c>
      <c r="L3" s="36" t="s">
        <v>1</v>
      </c>
      <c r="M3" s="11">
        <v>-3870.749651504967</v>
      </c>
      <c r="N3" s="10" t="s">
        <v>2</v>
      </c>
      <c r="O3" s="36">
        <v>3858.8719997921335</v>
      </c>
      <c r="Q3" s="117" t="s">
        <v>3</v>
      </c>
      <c r="R3" s="117"/>
      <c r="T3" s="49" t="s">
        <v>53</v>
      </c>
      <c r="U3" s="50">
        <v>43690</v>
      </c>
    </row>
    <row r="4" spans="1:21" ht="15.75" thickBot="1" x14ac:dyDescent="0.3">
      <c r="A4" t="s">
        <v>64</v>
      </c>
      <c r="I4" s="34" t="s">
        <v>4</v>
      </c>
      <c r="J4" s="34">
        <f>(M6+M12)/2</f>
        <v>-42.691804879719868</v>
      </c>
      <c r="L4" s="9" t="s">
        <v>5</v>
      </c>
      <c r="M4" s="13">
        <v>359.87242526960137</v>
      </c>
      <c r="N4" s="12" t="s">
        <v>6</v>
      </c>
      <c r="O4" s="9">
        <v>359.74886888886039</v>
      </c>
      <c r="Q4" s="2" t="s">
        <v>7</v>
      </c>
      <c r="R4" s="2">
        <f>MAX(AC20:AC149)</f>
        <v>0.22379393680137127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-172.81653853063833</v>
      </c>
      <c r="N5" s="14" t="s">
        <v>9</v>
      </c>
      <c r="O5" s="9">
        <v>-173.13489251322383</v>
      </c>
      <c r="Q5" s="5" t="s">
        <v>10</v>
      </c>
      <c r="R5" s="5">
        <f>MIN(AC20:AC149)</f>
        <v>-0.25388137170037339</v>
      </c>
      <c r="T5" s="49" t="s">
        <v>55</v>
      </c>
      <c r="U5" s="51">
        <v>2</v>
      </c>
    </row>
    <row r="6" spans="1:21" ht="15.75" thickBot="1" x14ac:dyDescent="0.3">
      <c r="A6" t="s">
        <v>65</v>
      </c>
      <c r="I6" s="33" t="s">
        <v>11</v>
      </c>
      <c r="J6" s="33">
        <f>(O3+O9)/2</f>
        <v>3853.0631554281154</v>
      </c>
      <c r="L6" s="38" t="s">
        <v>12</v>
      </c>
      <c r="M6" s="13">
        <v>-42.750927053258359</v>
      </c>
      <c r="N6" s="14" t="s">
        <v>13</v>
      </c>
      <c r="O6" s="9">
        <v>1.6880085690910709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-3864.9063469834464</v>
      </c>
      <c r="L7" s="39" t="s">
        <v>15</v>
      </c>
      <c r="M7" s="16">
        <f>SUM(M20:M84)</f>
        <v>1042.9199028698188</v>
      </c>
      <c r="N7" s="15" t="s">
        <v>15</v>
      </c>
      <c r="O7" s="37">
        <f>SUM(O20:O84)</f>
        <v>2305.63491020529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-173.11938993523256</v>
      </c>
      <c r="L9" s="36" t="s">
        <v>18</v>
      </c>
      <c r="M9" s="11">
        <v>-3859.0630424619258</v>
      </c>
      <c r="N9" s="10" t="s">
        <v>19</v>
      </c>
      <c r="O9" s="36">
        <v>3847.2543110640972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-172.79717194853845</v>
      </c>
      <c r="L10" s="9" t="s">
        <v>21</v>
      </c>
      <c r="M10" s="13">
        <v>359.83517785605602</v>
      </c>
      <c r="N10" s="12" t="s">
        <v>22</v>
      </c>
      <c r="O10" s="9">
        <v>359.78997481309432</v>
      </c>
      <c r="T10" s="52"/>
    </row>
    <row r="11" spans="1:21" ht="15.75" thickBot="1" x14ac:dyDescent="0.3">
      <c r="I11" s="34" t="s">
        <v>23</v>
      </c>
      <c r="J11" s="34">
        <f>J9-J10</f>
        <v>-0.32221798669411328</v>
      </c>
      <c r="L11" s="38" t="s">
        <v>24</v>
      </c>
      <c r="M11" s="13">
        <v>-172.7778053664386</v>
      </c>
      <c r="N11" s="14" t="s">
        <v>25</v>
      </c>
      <c r="O11" s="9">
        <v>-173.10388735724129</v>
      </c>
    </row>
    <row r="12" spans="1:21" x14ac:dyDescent="0.25">
      <c r="I12" s="9"/>
      <c r="J12" s="9"/>
      <c r="L12" s="38" t="s">
        <v>26</v>
      </c>
      <c r="M12" s="13">
        <v>-42.632682706181384</v>
      </c>
      <c r="N12" s="14" t="s">
        <v>27</v>
      </c>
      <c r="O12" s="9">
        <v>1.3175377139574498</v>
      </c>
    </row>
    <row r="13" spans="1:21" ht="15.75" thickBot="1" x14ac:dyDescent="0.3">
      <c r="I13" s="9"/>
      <c r="J13" s="9"/>
      <c r="L13" s="39" t="s">
        <v>15</v>
      </c>
      <c r="M13" s="16">
        <f>SUM(M85:M149)</f>
        <v>988.73685985469194</v>
      </c>
      <c r="N13" s="15" t="s">
        <v>15</v>
      </c>
      <c r="O13" s="37">
        <f>SUM(O85:O149)</f>
        <v>2216.9471019306211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13491</v>
      </c>
      <c r="D20" s="17">
        <v>11339</v>
      </c>
      <c r="E20" s="17">
        <v>13046</v>
      </c>
      <c r="F20" s="17">
        <v>15174</v>
      </c>
      <c r="G20" s="24"/>
      <c r="H20" s="7"/>
      <c r="I20" s="25">
        <f t="shared" ref="I20:J51" si="0">C20-E20</f>
        <v>445</v>
      </c>
      <c r="J20" s="24">
        <f t="shared" si="0"/>
        <v>-3835</v>
      </c>
      <c r="K20" s="7"/>
      <c r="L20" s="25">
        <f>$M$3*SIN(2*PI()/$M$4*(AA20+$M$5))+$M$6</f>
        <v>438.97811173867228</v>
      </c>
      <c r="M20" s="17">
        <f t="shared" ref="M20:M83" si="1">(I20-L20)^2</f>
        <v>36.263138231916557</v>
      </c>
      <c r="N20" s="17">
        <f>$O$3*COS(2*PI()/$O$4*(AA20+$O$5))+$O$6</f>
        <v>-3830.2674493060058</v>
      </c>
      <c r="O20" s="24">
        <f t="shared" ref="O20:O83" si="2">(J20-N20)^2</f>
        <v>22.397036071224974</v>
      </c>
      <c r="P20" s="7"/>
      <c r="Q20" s="25">
        <f>I20-$J$4</f>
        <v>487.69180487971988</v>
      </c>
      <c r="R20" s="24">
        <f>J20-$J$3</f>
        <v>-3836.5027731415244</v>
      </c>
      <c r="S20" s="7"/>
      <c r="T20" s="25">
        <f>Q20/$J$7</f>
        <v>-0.12618463711555716</v>
      </c>
      <c r="U20" s="24">
        <f>R20/$J$6</f>
        <v>-0.99570202158164445</v>
      </c>
      <c r="V20" s="7"/>
      <c r="W20" s="25">
        <f>(T20-U20*SIN(-$J$11*PI()/180))/(COS(-$J$11*PI()/180))</f>
        <v>-0.1205869795552458</v>
      </c>
      <c r="X20" s="24">
        <f>IF(MOD(ATAN2(U20,W20)*180/PI()-$J$9+360,360)&gt;5,MOD(ATAN2(U20,W20)*180/PI()-$J$9+360,360)-360,MOD(ATAN2(U20,W20)*180/PI()-$J$9+360,360))</f>
        <v>2.470925115466116E-2</v>
      </c>
      <c r="Y20" s="7"/>
      <c r="Z20" s="25">
        <f>I159</f>
        <v>3</v>
      </c>
      <c r="AA20" s="17">
        <f>360/40000*Z20</f>
        <v>2.6999999999999996E-2</v>
      </c>
      <c r="AB20" s="24">
        <f>AA20*PI()/180</f>
        <v>4.7123889803846886E-4</v>
      </c>
      <c r="AC20" s="17">
        <f>X20-AA20</f>
        <v>-2.2907488453388358E-3</v>
      </c>
      <c r="AD20" s="17">
        <f ca="1">INDIRECT("AC"&amp;AE20)-AC20</f>
        <v>-1.9626877187693875E-2</v>
      </c>
      <c r="AE20" s="17">
        <v>149</v>
      </c>
    </row>
    <row r="21" spans="1:31" s="17" customFormat="1" x14ac:dyDescent="0.25">
      <c r="A21" s="17">
        <v>1</v>
      </c>
      <c r="B21" s="17">
        <v>633</v>
      </c>
      <c r="C21" s="17">
        <v>13677</v>
      </c>
      <c r="D21" s="17">
        <v>11382</v>
      </c>
      <c r="E21" s="17">
        <v>12861</v>
      </c>
      <c r="F21" s="17">
        <v>15148</v>
      </c>
      <c r="G21" s="24"/>
      <c r="H21" s="7"/>
      <c r="I21" s="25">
        <f t="shared" si="0"/>
        <v>816</v>
      </c>
      <c r="J21" s="24">
        <f t="shared" si="0"/>
        <v>-3766</v>
      </c>
      <c r="K21" s="7"/>
      <c r="L21" s="25">
        <f t="shared" ref="L21:L84" si="3">$M$3*SIN(2*PI()/$M$4*(AA21+$M$5))+$M$6</f>
        <v>817.9846725135227</v>
      </c>
      <c r="M21" s="17">
        <f t="shared" si="1"/>
        <v>3.9389249859324966</v>
      </c>
      <c r="N21" s="17">
        <f t="shared" ref="N21:N84" si="4">$O$3*COS(2*PI()/$O$4*(AA21+$O$5))+$O$6</f>
        <v>-3766.117503155946</v>
      </c>
      <c r="O21" s="24">
        <f t="shared" si="2"/>
        <v>1.3806991657269219E-2</v>
      </c>
      <c r="P21" s="7"/>
      <c r="Q21" s="25">
        <f t="shared" ref="Q21:Q84" si="5">I21-$J$4</f>
        <v>858.69180487971983</v>
      </c>
      <c r="R21" s="24">
        <f t="shared" ref="R21:R84" si="6">J21-$J$3</f>
        <v>-3767.5027731415244</v>
      </c>
      <c r="S21" s="7"/>
      <c r="T21" s="25">
        <f t="shared" ref="T21:T84" si="7">Q21/$J$7</f>
        <v>-0.22217661381366394</v>
      </c>
      <c r="U21" s="24">
        <f t="shared" ref="U21:U84" si="8">R21/$J$6</f>
        <v>-0.9777941915729943</v>
      </c>
      <c r="V21" s="7"/>
      <c r="W21" s="25">
        <f t="shared" ref="W21:W84" si="9">(T21-U21*SIN(-$J$11*PI()/180))/(COS(-$J$11*PI()/180))</f>
        <v>-0.21668118471488468</v>
      </c>
      <c r="X21" s="24">
        <f t="shared" ref="X21:X83" si="10">MOD(ATAN2(U21,W21)*180/PI()-$J$9+360,360)</f>
        <v>5.6143313981814345</v>
      </c>
      <c r="Y21" s="7"/>
      <c r="Z21" s="25">
        <f t="shared" ref="Z21:Z84" si="11">B21</f>
        <v>633</v>
      </c>
      <c r="AA21" s="17">
        <f>360/40000*Z21+AA20</f>
        <v>5.7239999999999993</v>
      </c>
      <c r="AB21" s="24">
        <f t="shared" ref="AB21:AB84" si="12">AA21*PI()/180</f>
        <v>9.99026463841554E-2</v>
      </c>
      <c r="AC21" s="17">
        <f t="shared" ref="AC21:AC84" si="13">X21-AA21</f>
        <v>-0.10966860181856486</v>
      </c>
      <c r="AD21" s="17">
        <f t="shared" ref="AD21:AD83" ca="1" si="14">INDIRECT("AC"&amp;AE21)-AC21</f>
        <v>4.8600456045600815E-2</v>
      </c>
      <c r="AE21" s="17">
        <v>148</v>
      </c>
    </row>
    <row r="22" spans="1:31" s="17" customFormat="1" x14ac:dyDescent="0.25">
      <c r="A22" s="17">
        <v>2</v>
      </c>
      <c r="B22" s="17">
        <v>646</v>
      </c>
      <c r="C22" s="17">
        <v>13873</v>
      </c>
      <c r="D22" s="17">
        <v>11431</v>
      </c>
      <c r="E22" s="17">
        <v>12674</v>
      </c>
      <c r="F22" s="17">
        <v>15095</v>
      </c>
      <c r="G22" s="24"/>
      <c r="H22" s="7"/>
      <c r="I22" s="25">
        <f t="shared" si="0"/>
        <v>1199</v>
      </c>
      <c r="J22" s="24">
        <f t="shared" si="0"/>
        <v>-3664</v>
      </c>
      <c r="K22" s="7"/>
      <c r="L22" s="25">
        <f t="shared" si="3"/>
        <v>1195.9762230816011</v>
      </c>
      <c r="M22" s="17">
        <f t="shared" si="1"/>
        <v>9.1432268522418294</v>
      </c>
      <c r="N22" s="17">
        <f>$O$3*COS(2*PI()/$O$4*(AA22+$O$5))+$O$6</f>
        <v>-3662.2284391869844</v>
      </c>
      <c r="O22" s="24">
        <f>(J22-N22)^2</f>
        <v>3.1384277142126344</v>
      </c>
      <c r="P22" s="7"/>
      <c r="Q22" s="25">
        <f t="shared" si="5"/>
        <v>1241.6918048797199</v>
      </c>
      <c r="R22" s="24">
        <f t="shared" si="6"/>
        <v>-3665.5027731415244</v>
      </c>
      <c r="S22" s="7"/>
      <c r="T22" s="25">
        <f t="shared" si="7"/>
        <v>-0.32127345229176341</v>
      </c>
      <c r="U22" s="24">
        <f t="shared" si="8"/>
        <v>-0.95132174721238094</v>
      </c>
      <c r="V22" s="7"/>
      <c r="W22" s="25">
        <f t="shared" si="9"/>
        <v>-0.31592846663777463</v>
      </c>
      <c r="X22" s="24">
        <f t="shared" si="10"/>
        <v>11.490419362200669</v>
      </c>
      <c r="Y22" s="7"/>
      <c r="Z22" s="25">
        <f t="shared" si="11"/>
        <v>646</v>
      </c>
      <c r="AA22" s="17">
        <f t="shared" ref="AA22:AA85" si="15">360/40000*Z22+AA21</f>
        <v>11.537999999999998</v>
      </c>
      <c r="AB22" s="24">
        <f t="shared" si="12"/>
        <v>0.20137608909510571</v>
      </c>
      <c r="AC22" s="17">
        <f t="shared" si="13"/>
        <v>-4.758063779932975E-2</v>
      </c>
      <c r="AD22" s="17">
        <f t="shared" ca="1" si="14"/>
        <v>-0.10230342569926698</v>
      </c>
      <c r="AE22" s="17">
        <v>147</v>
      </c>
    </row>
    <row r="23" spans="1:31" s="17" customFormat="1" x14ac:dyDescent="0.25">
      <c r="A23" s="17">
        <v>3</v>
      </c>
      <c r="B23" s="17">
        <v>633</v>
      </c>
      <c r="C23" s="17">
        <v>14040</v>
      </c>
      <c r="D23" s="17">
        <v>11490</v>
      </c>
      <c r="E23" s="17">
        <v>12489</v>
      </c>
      <c r="F23" s="17">
        <v>15014</v>
      </c>
      <c r="G23" s="24"/>
      <c r="H23" s="7"/>
      <c r="I23" s="25">
        <f t="shared" si="0"/>
        <v>1551</v>
      </c>
      <c r="J23" s="24">
        <f t="shared" si="0"/>
        <v>-3524</v>
      </c>
      <c r="K23" s="7"/>
      <c r="L23" s="25">
        <f t="shared" si="3"/>
        <v>1554.0151478598796</v>
      </c>
      <c r="M23" s="17">
        <f t="shared" si="1"/>
        <v>9.0911166169363025</v>
      </c>
      <c r="N23" s="17">
        <f t="shared" si="4"/>
        <v>-3523.8058678265816</v>
      </c>
      <c r="O23" s="24">
        <f t="shared" si="2"/>
        <v>3.7687300756166671E-2</v>
      </c>
      <c r="P23" s="7"/>
      <c r="Q23" s="25">
        <f t="shared" si="5"/>
        <v>1593.6918048797199</v>
      </c>
      <c r="R23" s="24">
        <f t="shared" si="6"/>
        <v>-3525.5027731415244</v>
      </c>
      <c r="S23" s="7"/>
      <c r="T23" s="25">
        <f t="shared" si="7"/>
        <v>-0.41234939783821517</v>
      </c>
      <c r="U23" s="24">
        <f t="shared" si="8"/>
        <v>-0.91498701965859797</v>
      </c>
      <c r="V23" s="7"/>
      <c r="W23" s="25">
        <f t="shared" si="9"/>
        <v>-0.40721019253559249</v>
      </c>
      <c r="X23" s="24">
        <f t="shared" si="10"/>
        <v>17.110595295024837</v>
      </c>
      <c r="Y23" s="7"/>
      <c r="Z23" s="25">
        <f t="shared" si="11"/>
        <v>633</v>
      </c>
      <c r="AA23" s="17">
        <f t="shared" si="15"/>
        <v>17.234999999999999</v>
      </c>
      <c r="AB23" s="24">
        <f t="shared" si="12"/>
        <v>0.30080749658122269</v>
      </c>
      <c r="AC23" s="17">
        <f t="shared" si="13"/>
        <v>-0.12440470497516287</v>
      </c>
      <c r="AD23" s="17">
        <f t="shared" ca="1" si="14"/>
        <v>4.6771368121067525E-2</v>
      </c>
      <c r="AE23" s="17">
        <v>146</v>
      </c>
    </row>
    <row r="24" spans="1:31" s="17" customFormat="1" x14ac:dyDescent="0.25">
      <c r="A24" s="17">
        <v>4</v>
      </c>
      <c r="B24" s="17">
        <v>604</v>
      </c>
      <c r="C24" s="17">
        <v>14198</v>
      </c>
      <c r="D24" s="17">
        <v>11574</v>
      </c>
      <c r="E24" s="17">
        <v>12321</v>
      </c>
      <c r="F24" s="17">
        <v>14926</v>
      </c>
      <c r="G24" s="24"/>
      <c r="H24" s="7"/>
      <c r="I24" s="25">
        <f t="shared" si="0"/>
        <v>1877</v>
      </c>
      <c r="J24" s="24">
        <f t="shared" si="0"/>
        <v>-3352</v>
      </c>
      <c r="K24" s="7"/>
      <c r="L24" s="25">
        <f t="shared" si="3"/>
        <v>1880.9832533004908</v>
      </c>
      <c r="M24" s="17">
        <f t="shared" si="1"/>
        <v>15.86630685587075</v>
      </c>
      <c r="N24" s="17">
        <f t="shared" si="4"/>
        <v>-3359.1867430157545</v>
      </c>
      <c r="O24" s="24">
        <f t="shared" si="2"/>
        <v>51.649275174495699</v>
      </c>
      <c r="P24" s="7"/>
      <c r="Q24" s="25">
        <f t="shared" si="5"/>
        <v>1919.6918048797199</v>
      </c>
      <c r="R24" s="24">
        <f t="shared" si="6"/>
        <v>-3353.5027731415244</v>
      </c>
      <c r="S24" s="7"/>
      <c r="T24" s="25">
        <f t="shared" si="7"/>
        <v>-0.49669814286134939</v>
      </c>
      <c r="U24" s="24">
        <f t="shared" si="8"/>
        <v>-0.87034721152109307</v>
      </c>
      <c r="V24" s="7"/>
      <c r="W24" s="25">
        <f t="shared" si="9"/>
        <v>-0.49181131784105964</v>
      </c>
      <c r="X24" s="24">
        <f t="shared" si="10"/>
        <v>22.589088838274392</v>
      </c>
      <c r="Y24" s="7"/>
      <c r="Z24" s="25">
        <f t="shared" si="11"/>
        <v>604</v>
      </c>
      <c r="AA24" s="17">
        <f t="shared" si="15"/>
        <v>22.670999999999999</v>
      </c>
      <c r="AB24" s="24">
        <f t="shared" si="12"/>
        <v>0.39568359471963443</v>
      </c>
      <c r="AC24" s="17">
        <f t="shared" si="13"/>
        <v>-8.1911161725606974E-2</v>
      </c>
      <c r="AD24" s="17">
        <f t="shared" ca="1" si="14"/>
        <v>-8.0149044802720226E-2</v>
      </c>
      <c r="AE24" s="17">
        <v>145</v>
      </c>
    </row>
    <row r="25" spans="1:31" s="17" customFormat="1" x14ac:dyDescent="0.25">
      <c r="A25" s="17">
        <v>5</v>
      </c>
      <c r="B25" s="17">
        <v>622</v>
      </c>
      <c r="C25" s="17">
        <v>14377</v>
      </c>
      <c r="D25" s="17">
        <v>11683</v>
      </c>
      <c r="E25" s="17">
        <v>12178</v>
      </c>
      <c r="F25" s="17">
        <v>14845</v>
      </c>
      <c r="G25" s="24"/>
      <c r="H25" s="7"/>
      <c r="I25" s="25">
        <f t="shared" si="0"/>
        <v>2199</v>
      </c>
      <c r="J25" s="24">
        <f t="shared" si="0"/>
        <v>-3162</v>
      </c>
      <c r="K25" s="7"/>
      <c r="L25" s="25">
        <f t="shared" si="3"/>
        <v>2199.56861731046</v>
      </c>
      <c r="M25" s="17">
        <f t="shared" si="1"/>
        <v>0.32332564575477879</v>
      </c>
      <c r="N25" s="17">
        <f t="shared" si="4"/>
        <v>-3158.0403071189867</v>
      </c>
      <c r="O25" s="24">
        <f t="shared" si="2"/>
        <v>15.679167711947606</v>
      </c>
      <c r="P25" s="7"/>
      <c r="Q25" s="25">
        <f t="shared" si="5"/>
        <v>2241.6918048797197</v>
      </c>
      <c r="R25" s="24">
        <f t="shared" si="6"/>
        <v>-3163.5027731415244</v>
      </c>
      <c r="S25" s="7"/>
      <c r="T25" s="25">
        <f t="shared" si="7"/>
        <v>-0.58001193395781936</v>
      </c>
      <c r="U25" s="24">
        <f t="shared" si="8"/>
        <v>-0.82103579555524475</v>
      </c>
      <c r="V25" s="7"/>
      <c r="W25" s="25">
        <f t="shared" si="9"/>
        <v>-0.57540374515406889</v>
      </c>
      <c r="X25" s="24">
        <f t="shared" si="10"/>
        <v>28.143184430272299</v>
      </c>
      <c r="Y25" s="7"/>
      <c r="Z25" s="25">
        <f t="shared" si="11"/>
        <v>622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-0.12581556972769903</v>
      </c>
      <c r="AD25" s="17">
        <f t="shared" ca="1" si="14"/>
        <v>7.0256718375905081E-2</v>
      </c>
      <c r="AE25" s="17">
        <v>144</v>
      </c>
    </row>
    <row r="26" spans="1:31" s="17" customFormat="1" x14ac:dyDescent="0.25">
      <c r="A26" s="17">
        <v>6</v>
      </c>
      <c r="B26" s="17">
        <v>624</v>
      </c>
      <c r="C26" s="17">
        <v>14519</v>
      </c>
      <c r="D26" s="17">
        <v>11799</v>
      </c>
      <c r="E26" s="17">
        <v>12024</v>
      </c>
      <c r="F26" s="17">
        <v>14724</v>
      </c>
      <c r="G26" s="24"/>
      <c r="H26" s="7"/>
      <c r="I26" s="25">
        <f t="shared" si="0"/>
        <v>2495</v>
      </c>
      <c r="J26" s="24">
        <f t="shared" si="0"/>
        <v>-2925</v>
      </c>
      <c r="K26" s="7"/>
      <c r="L26" s="25">
        <f t="shared" si="3"/>
        <v>2497.6686452367239</v>
      </c>
      <c r="M26" s="17">
        <f t="shared" si="1"/>
        <v>7.1216673994893345</v>
      </c>
      <c r="N26" s="17">
        <f t="shared" si="4"/>
        <v>-2925.9229052075511</v>
      </c>
      <c r="O26" s="24">
        <f t="shared" si="2"/>
        <v>0.85175402212501106</v>
      </c>
      <c r="P26" s="7"/>
      <c r="Q26" s="25">
        <f t="shared" si="5"/>
        <v>2537.6918048797197</v>
      </c>
      <c r="R26" s="24">
        <f t="shared" si="6"/>
        <v>-2926.5027731415244</v>
      </c>
      <c r="S26" s="7"/>
      <c r="T26" s="25">
        <f t="shared" si="7"/>
        <v>-0.65659852453097201</v>
      </c>
      <c r="U26" s="24">
        <f t="shared" si="8"/>
        <v>-0.75952629248205494</v>
      </c>
      <c r="V26" s="7"/>
      <c r="W26" s="25">
        <f t="shared" si="9"/>
        <v>-0.65233746545849969</v>
      </c>
      <c r="X26" s="24">
        <f t="shared" si="10"/>
        <v>33.777817680947464</v>
      </c>
      <c r="Y26" s="7"/>
      <c r="Z26" s="25">
        <f t="shared" si="11"/>
        <v>624</v>
      </c>
      <c r="AA26" s="17">
        <f t="shared" si="15"/>
        <v>33.884999999999998</v>
      </c>
      <c r="AB26" s="24">
        <f t="shared" si="12"/>
        <v>0.59140481703827852</v>
      </c>
      <c r="AC26" s="17">
        <f t="shared" si="13"/>
        <v>-0.10718231905253361</v>
      </c>
      <c r="AD26" s="17">
        <f t="shared" ca="1" si="14"/>
        <v>7.9704751882175628E-2</v>
      </c>
      <c r="AE26" s="17">
        <v>143</v>
      </c>
    </row>
    <row r="27" spans="1:31" s="17" customFormat="1" x14ac:dyDescent="0.25">
      <c r="A27" s="17">
        <v>7</v>
      </c>
      <c r="B27" s="17">
        <v>614</v>
      </c>
      <c r="C27" s="17">
        <v>14641</v>
      </c>
      <c r="D27" s="17">
        <v>11918</v>
      </c>
      <c r="E27" s="17">
        <v>11880</v>
      </c>
      <c r="F27" s="17">
        <v>14581</v>
      </c>
      <c r="G27" s="24"/>
      <c r="H27" s="7"/>
      <c r="I27" s="25">
        <f t="shared" si="0"/>
        <v>2761</v>
      </c>
      <c r="J27" s="24">
        <f t="shared" si="0"/>
        <v>-2663</v>
      </c>
      <c r="K27" s="7"/>
      <c r="L27" s="25">
        <f t="shared" si="3"/>
        <v>2767.1842439800616</v>
      </c>
      <c r="M27" s="17">
        <f t="shared" si="1"/>
        <v>38.244873604928607</v>
      </c>
      <c r="N27" s="17">
        <f t="shared" si="4"/>
        <v>-2670.0419081173086</v>
      </c>
      <c r="O27" s="24">
        <f t="shared" si="2"/>
        <v>49.588469932616668</v>
      </c>
      <c r="P27" s="7"/>
      <c r="Q27" s="25">
        <f t="shared" si="5"/>
        <v>2803.6918048797197</v>
      </c>
      <c r="R27" s="24">
        <f t="shared" si="6"/>
        <v>-2664.5027731415244</v>
      </c>
      <c r="S27" s="7"/>
      <c r="T27" s="25">
        <f t="shared" si="7"/>
        <v>-0.72542296065414291</v>
      </c>
      <c r="U27" s="24">
        <f t="shared" si="8"/>
        <v>-0.69152844520283252</v>
      </c>
      <c r="V27" s="7"/>
      <c r="W27" s="25">
        <f t="shared" si="9"/>
        <v>-0.72154539787183514</v>
      </c>
      <c r="X27" s="24">
        <f t="shared" si="10"/>
        <v>39.336301631029642</v>
      </c>
      <c r="Y27" s="7"/>
      <c r="Z27" s="25">
        <f t="shared" si="11"/>
        <v>614</v>
      </c>
      <c r="AA27" s="17">
        <f t="shared" si="15"/>
        <v>39.411000000000001</v>
      </c>
      <c r="AB27" s="24">
        <f t="shared" si="12"/>
        <v>0.68785171150348523</v>
      </c>
      <c r="AC27" s="17">
        <f t="shared" si="13"/>
        <v>-7.4698368970359752E-2</v>
      </c>
      <c r="AD27" s="17">
        <f t="shared" ca="1" si="14"/>
        <v>1.3301853658276741E-2</v>
      </c>
      <c r="AE27" s="17">
        <v>142</v>
      </c>
    </row>
    <row r="28" spans="1:31" s="17" customFormat="1" x14ac:dyDescent="0.25">
      <c r="A28" s="17">
        <v>8</v>
      </c>
      <c r="B28" s="17">
        <v>630</v>
      </c>
      <c r="C28" s="17">
        <v>14784</v>
      </c>
      <c r="D28" s="17">
        <v>12072</v>
      </c>
      <c r="E28" s="17">
        <v>11770</v>
      </c>
      <c r="F28" s="17">
        <v>14454</v>
      </c>
      <c r="G28" s="24"/>
      <c r="H28" s="7"/>
      <c r="I28" s="25">
        <f t="shared" si="0"/>
        <v>3014</v>
      </c>
      <c r="J28" s="24">
        <f t="shared" si="0"/>
        <v>-2382</v>
      </c>
      <c r="K28" s="7"/>
      <c r="L28" s="25">
        <f t="shared" si="3"/>
        <v>3016.5352827756233</v>
      </c>
      <c r="M28" s="17">
        <f t="shared" si="1"/>
        <v>6.4276587523720456</v>
      </c>
      <c r="N28" s="17">
        <f t="shared" si="4"/>
        <v>-2381.6678041339051</v>
      </c>
      <c r="O28" s="24">
        <f t="shared" si="2"/>
        <v>0.11035409345056392</v>
      </c>
      <c r="P28" s="7"/>
      <c r="Q28" s="25">
        <f t="shared" si="5"/>
        <v>3056.6918048797197</v>
      </c>
      <c r="R28" s="24">
        <f t="shared" si="6"/>
        <v>-2383.5027731415244</v>
      </c>
      <c r="S28" s="7"/>
      <c r="T28" s="25">
        <f t="shared" si="7"/>
        <v>-0.7908837965156551</v>
      </c>
      <c r="U28" s="24">
        <f t="shared" si="8"/>
        <v>-0.61859945632702518</v>
      </c>
      <c r="V28" s="7"/>
      <c r="W28" s="25">
        <f t="shared" si="9"/>
        <v>-0.78741740870574983</v>
      </c>
      <c r="X28" s="24">
        <f t="shared" si="10"/>
        <v>44.966016954207021</v>
      </c>
      <c r="Y28" s="7"/>
      <c r="Z28" s="25">
        <f t="shared" si="11"/>
        <v>630</v>
      </c>
      <c r="AA28" s="17">
        <f t="shared" si="15"/>
        <v>45.081000000000003</v>
      </c>
      <c r="AB28" s="24">
        <f t="shared" si="12"/>
        <v>0.78681188009156366</v>
      </c>
      <c r="AC28" s="17">
        <f t="shared" si="13"/>
        <v>-0.11498304579298235</v>
      </c>
      <c r="AD28" s="17">
        <f t="shared" ca="1" si="14"/>
        <v>0.10138121515714715</v>
      </c>
      <c r="AE28" s="17">
        <v>141</v>
      </c>
    </row>
    <row r="29" spans="1:31" s="17" customFormat="1" x14ac:dyDescent="0.25">
      <c r="A29" s="17">
        <v>9</v>
      </c>
      <c r="B29" s="17">
        <v>634</v>
      </c>
      <c r="C29" s="17">
        <v>14886</v>
      </c>
      <c r="D29" s="17">
        <v>12225</v>
      </c>
      <c r="E29" s="17">
        <v>11650</v>
      </c>
      <c r="F29" s="17">
        <v>14295</v>
      </c>
      <c r="G29" s="24"/>
      <c r="H29" s="7"/>
      <c r="I29" s="25">
        <f t="shared" si="0"/>
        <v>3236</v>
      </c>
      <c r="J29" s="24">
        <f t="shared" si="0"/>
        <v>-2070</v>
      </c>
      <c r="K29" s="7"/>
      <c r="L29" s="25">
        <f t="shared" si="3"/>
        <v>3237.2221339864877</v>
      </c>
      <c r="M29" s="17">
        <f t="shared" si="1"/>
        <v>1.4936114809283998</v>
      </c>
      <c r="N29" s="17">
        <f t="shared" si="4"/>
        <v>-2067.8922975170594</v>
      </c>
      <c r="O29" s="24">
        <f t="shared" si="2"/>
        <v>4.4424097565938325</v>
      </c>
      <c r="P29" s="7"/>
      <c r="Q29" s="25">
        <f t="shared" si="5"/>
        <v>3278.6918048797197</v>
      </c>
      <c r="R29" s="24">
        <f t="shared" si="6"/>
        <v>-2071.5027731415244</v>
      </c>
      <c r="S29" s="7"/>
      <c r="T29" s="25">
        <f t="shared" si="7"/>
        <v>-0.84832373944551953</v>
      </c>
      <c r="U29" s="24">
        <f t="shared" si="8"/>
        <v>-0.53762492063573741</v>
      </c>
      <c r="V29" s="7"/>
      <c r="W29" s="25">
        <f t="shared" si="9"/>
        <v>-0.84531364650883201</v>
      </c>
      <c r="X29" s="24">
        <f t="shared" si="10"/>
        <v>50.662766980784966</v>
      </c>
      <c r="Y29" s="7"/>
      <c r="Z29" s="25">
        <f t="shared" si="11"/>
        <v>634</v>
      </c>
      <c r="AA29" s="17">
        <f t="shared" si="15"/>
        <v>50.787000000000006</v>
      </c>
      <c r="AB29" s="24">
        <f t="shared" si="12"/>
        <v>0.8864003672103602</v>
      </c>
      <c r="AC29" s="17">
        <f t="shared" si="13"/>
        <v>-0.12423301921504049</v>
      </c>
      <c r="AD29" s="17">
        <f t="shared" ca="1" si="14"/>
        <v>8.0074679821123596E-2</v>
      </c>
      <c r="AE29" s="17">
        <v>140</v>
      </c>
    </row>
    <row r="30" spans="1:31" s="17" customFormat="1" x14ac:dyDescent="0.25">
      <c r="A30" s="17">
        <v>10</v>
      </c>
      <c r="B30" s="17">
        <v>634</v>
      </c>
      <c r="C30" s="17">
        <v>14989</v>
      </c>
      <c r="D30" s="17">
        <v>12403</v>
      </c>
      <c r="E30" s="17">
        <v>11566</v>
      </c>
      <c r="F30" s="17">
        <v>14131</v>
      </c>
      <c r="G30" s="24"/>
      <c r="H30" s="7"/>
      <c r="I30" s="25">
        <f t="shared" si="0"/>
        <v>3423</v>
      </c>
      <c r="J30" s="24">
        <f t="shared" si="0"/>
        <v>-1728</v>
      </c>
      <c r="K30" s="7"/>
      <c r="L30" s="25">
        <f t="shared" si="3"/>
        <v>3425.382496491929</v>
      </c>
      <c r="M30" s="17">
        <f t="shared" si="1"/>
        <v>5.6762895340541455</v>
      </c>
      <c r="N30" s="17">
        <f t="shared" si="4"/>
        <v>-1733.579308251512</v>
      </c>
      <c r="O30" s="24">
        <f t="shared" si="2"/>
        <v>31.128680565389612</v>
      </c>
      <c r="P30" s="7"/>
      <c r="Q30" s="25">
        <f t="shared" si="5"/>
        <v>3465.6918048797197</v>
      </c>
      <c r="R30" s="24">
        <f t="shared" si="6"/>
        <v>-1729.5027731415244</v>
      </c>
      <c r="S30" s="7"/>
      <c r="T30" s="25">
        <f t="shared" si="7"/>
        <v>-0.896707835517072</v>
      </c>
      <c r="U30" s="24">
        <f t="shared" si="8"/>
        <v>-0.44886437189721035</v>
      </c>
      <c r="V30" s="7"/>
      <c r="W30" s="25">
        <f t="shared" si="9"/>
        <v>-0.89419768141584621</v>
      </c>
      <c r="X30" s="24">
        <f t="shared" si="10"/>
        <v>56.463909023797441</v>
      </c>
      <c r="Y30" s="7"/>
      <c r="Z30" s="25">
        <f t="shared" si="11"/>
        <v>634</v>
      </c>
      <c r="AA30" s="17">
        <f t="shared" si="15"/>
        <v>56.493000000000009</v>
      </c>
      <c r="AB30" s="24">
        <f t="shared" si="12"/>
        <v>0.98598885432915673</v>
      </c>
      <c r="AC30" s="17">
        <f t="shared" si="13"/>
        <v>-2.9090976202567731E-2</v>
      </c>
      <c r="AD30" s="17">
        <f t="shared" ca="1" si="14"/>
        <v>2.5693963330617464E-2</v>
      </c>
      <c r="AE30" s="17">
        <v>139</v>
      </c>
    </row>
    <row r="31" spans="1:31" s="17" customFormat="1" x14ac:dyDescent="0.25">
      <c r="A31" s="17">
        <v>11</v>
      </c>
      <c r="B31" s="17">
        <v>634</v>
      </c>
      <c r="C31" s="17">
        <v>15052</v>
      </c>
      <c r="D31" s="17">
        <v>12562</v>
      </c>
      <c r="E31" s="17">
        <v>11473</v>
      </c>
      <c r="F31" s="17">
        <v>13941</v>
      </c>
      <c r="G31" s="24"/>
      <c r="H31" s="7"/>
      <c r="I31" s="25">
        <f t="shared" si="0"/>
        <v>3579</v>
      </c>
      <c r="J31" s="24">
        <f t="shared" si="0"/>
        <v>-1379</v>
      </c>
      <c r="K31" s="7"/>
      <c r="L31" s="25">
        <f t="shared" si="3"/>
        <v>3579.1504415809673</v>
      </c>
      <c r="M31" s="17">
        <f t="shared" si="1"/>
        <v>2.2632669283926748E-2</v>
      </c>
      <c r="N31" s="17">
        <f t="shared" si="4"/>
        <v>-1382.0463916870544</v>
      </c>
      <c r="O31" s="24">
        <f t="shared" si="2"/>
        <v>9.280502310954386</v>
      </c>
      <c r="P31" s="7"/>
      <c r="Q31" s="25">
        <f t="shared" si="5"/>
        <v>3621.6918048797197</v>
      </c>
      <c r="R31" s="24">
        <f t="shared" si="6"/>
        <v>-1380.5027731415244</v>
      </c>
      <c r="S31" s="7"/>
      <c r="T31" s="25">
        <f t="shared" si="7"/>
        <v>-0.93707103865697672</v>
      </c>
      <c r="U31" s="24">
        <f t="shared" si="8"/>
        <v>-0.35828708678099414</v>
      </c>
      <c r="V31" s="7"/>
      <c r="W31" s="25">
        <f t="shared" si="9"/>
        <v>-0.93507091355799277</v>
      </c>
      <c r="X31" s="24">
        <f t="shared" si="10"/>
        <v>62.154271898401703</v>
      </c>
      <c r="Y31" s="7"/>
      <c r="Z31" s="25">
        <f t="shared" si="11"/>
        <v>634</v>
      </c>
      <c r="AA31" s="17">
        <f t="shared" si="15"/>
        <v>62.199000000000012</v>
      </c>
      <c r="AB31" s="24">
        <f t="shared" si="12"/>
        <v>1.0855773414479533</v>
      </c>
      <c r="AC31" s="17">
        <f t="shared" si="13"/>
        <v>-4.4728101598309422E-2</v>
      </c>
      <c r="AD31" s="17">
        <f t="shared" ca="1" si="14"/>
        <v>5.2933128511213567E-2</v>
      </c>
      <c r="AE31" s="17">
        <v>138</v>
      </c>
    </row>
    <row r="32" spans="1:31" s="17" customFormat="1" x14ac:dyDescent="0.25">
      <c r="A32" s="17">
        <v>12</v>
      </c>
      <c r="B32" s="17">
        <v>625</v>
      </c>
      <c r="C32" s="17">
        <v>15118</v>
      </c>
      <c r="D32" s="17">
        <v>12748</v>
      </c>
      <c r="E32" s="17">
        <v>11421</v>
      </c>
      <c r="F32" s="17">
        <v>13769</v>
      </c>
      <c r="G32" s="24"/>
      <c r="H32" s="7"/>
      <c r="I32" s="25">
        <f t="shared" si="0"/>
        <v>3697</v>
      </c>
      <c r="J32" s="24">
        <f t="shared" si="0"/>
        <v>-1021</v>
      </c>
      <c r="K32" s="7"/>
      <c r="L32" s="25">
        <f t="shared" si="3"/>
        <v>3695.5852953732824</v>
      </c>
      <c r="M32" s="17">
        <f t="shared" si="1"/>
        <v>2.0013891808561666</v>
      </c>
      <c r="N32" s="17">
        <f t="shared" si="4"/>
        <v>-1022.0465532374285</v>
      </c>
      <c r="O32" s="24">
        <f t="shared" si="2"/>
        <v>1.0952736787720692</v>
      </c>
      <c r="P32" s="7"/>
      <c r="Q32" s="25">
        <f t="shared" si="5"/>
        <v>3739.6918048797197</v>
      </c>
      <c r="R32" s="24">
        <f t="shared" si="6"/>
        <v>-1022.5027731415242</v>
      </c>
      <c r="S32" s="7"/>
      <c r="T32" s="25">
        <f t="shared" si="7"/>
        <v>-0.9676021794935713</v>
      </c>
      <c r="U32" s="24">
        <f t="shared" si="8"/>
        <v>-0.26537399775060616</v>
      </c>
      <c r="V32" s="7"/>
      <c r="W32" s="25">
        <f t="shared" si="9"/>
        <v>-0.96612506406705234</v>
      </c>
      <c r="X32" s="24">
        <f t="shared" si="10"/>
        <v>67.760253752825918</v>
      </c>
      <c r="Y32" s="7"/>
      <c r="Z32" s="25">
        <f t="shared" si="11"/>
        <v>625</v>
      </c>
      <c r="AA32" s="17">
        <f t="shared" si="15"/>
        <v>67.824000000000012</v>
      </c>
      <c r="AB32" s="24">
        <f t="shared" si="12"/>
        <v>1.1837521118726344</v>
      </c>
      <c r="AC32" s="17">
        <f t="shared" si="13"/>
        <v>-6.3746247174094606E-2</v>
      </c>
      <c r="AD32" s="17">
        <f t="shared" ca="1" si="14"/>
        <v>6.6820374908829194E-2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15151</v>
      </c>
      <c r="D33" s="17">
        <v>12920</v>
      </c>
      <c r="E33" s="17">
        <v>11378</v>
      </c>
      <c r="F33" s="17">
        <v>13586</v>
      </c>
      <c r="G33" s="24"/>
      <c r="H33" s="7"/>
      <c r="I33" s="25">
        <f t="shared" si="0"/>
        <v>3773</v>
      </c>
      <c r="J33" s="24">
        <f t="shared" si="0"/>
        <v>-666</v>
      </c>
      <c r="K33" s="7"/>
      <c r="L33" s="25">
        <f t="shared" si="3"/>
        <v>3773.7834875448689</v>
      </c>
      <c r="M33" s="17">
        <f t="shared" si="1"/>
        <v>0.61385273296465948</v>
      </c>
      <c r="N33" s="17">
        <f t="shared" si="4"/>
        <v>-665.32154517571485</v>
      </c>
      <c r="O33" s="24">
        <f t="shared" si="2"/>
        <v>0.46030094859579951</v>
      </c>
      <c r="P33" s="7"/>
      <c r="Q33" s="25">
        <f t="shared" si="5"/>
        <v>3815.6918048797197</v>
      </c>
      <c r="R33" s="24">
        <f t="shared" si="6"/>
        <v>-667.50277314152424</v>
      </c>
      <c r="S33" s="7"/>
      <c r="T33" s="25">
        <f t="shared" si="7"/>
        <v>-0.98726630410019156</v>
      </c>
      <c r="U33" s="24">
        <f t="shared" si="8"/>
        <v>-0.17323951002494214</v>
      </c>
      <c r="V33" s="7"/>
      <c r="W33" s="25">
        <f t="shared" si="9"/>
        <v>-0.98630764778302304</v>
      </c>
      <c r="X33" s="24">
        <f t="shared" si="10"/>
        <v>73.157318716656846</v>
      </c>
      <c r="Y33" s="7"/>
      <c r="Z33" s="25">
        <f t="shared" si="11"/>
        <v>603</v>
      </c>
      <c r="AA33" s="17">
        <f t="shared" si="15"/>
        <v>73.251000000000005</v>
      </c>
      <c r="AB33" s="24">
        <f t="shared" si="12"/>
        <v>1.2784711303783662</v>
      </c>
      <c r="AC33" s="17">
        <f t="shared" si="13"/>
        <v>-9.3681283343158839E-2</v>
      </c>
      <c r="AD33" s="17">
        <f t="shared" ca="1" si="14"/>
        <v>5.0747193164554005E-2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15172</v>
      </c>
      <c r="D34" s="17">
        <v>13105</v>
      </c>
      <c r="E34" s="17">
        <v>11355</v>
      </c>
      <c r="F34" s="17">
        <v>13406</v>
      </c>
      <c r="G34" s="24"/>
      <c r="H34" s="7"/>
      <c r="I34" s="25">
        <f t="shared" si="0"/>
        <v>3817</v>
      </c>
      <c r="J34" s="24">
        <f t="shared" si="0"/>
        <v>-301</v>
      </c>
      <c r="K34" s="7"/>
      <c r="L34" s="25">
        <f t="shared" si="3"/>
        <v>3818.309428068756</v>
      </c>
      <c r="M34" s="17">
        <f t="shared" si="1"/>
        <v>1.714601867246083</v>
      </c>
      <c r="N34" s="17">
        <f t="shared" si="4"/>
        <v>-294.74693215436963</v>
      </c>
      <c r="O34" s="24">
        <f t="shared" si="2"/>
        <v>39.100857482056426</v>
      </c>
      <c r="P34" s="7"/>
      <c r="Q34" s="25">
        <f t="shared" si="5"/>
        <v>3859.6918048797197</v>
      </c>
      <c r="R34" s="24">
        <f t="shared" si="6"/>
        <v>-302.50277314152424</v>
      </c>
      <c r="S34" s="7"/>
      <c r="T34" s="25">
        <f t="shared" si="7"/>
        <v>-0.99865079729349804</v>
      </c>
      <c r="U34" s="24">
        <f t="shared" si="8"/>
        <v>-7.8509684616865055E-2</v>
      </c>
      <c r="V34" s="7"/>
      <c r="W34" s="25">
        <f t="shared" si="9"/>
        <v>-0.99822506487763452</v>
      </c>
      <c r="X34" s="24">
        <f t="shared" si="10"/>
        <v>78.622375178846937</v>
      </c>
      <c r="Y34" s="7"/>
      <c r="Z34" s="25">
        <f t="shared" si="11"/>
        <v>616</v>
      </c>
      <c r="AA34" s="17">
        <f t="shared" si="15"/>
        <v>78.795000000000002</v>
      </c>
      <c r="AB34" s="24">
        <f t="shared" si="12"/>
        <v>1.3752321841089321</v>
      </c>
      <c r="AC34" s="17">
        <f t="shared" si="13"/>
        <v>-0.17262482115306454</v>
      </c>
      <c r="AD34" s="17">
        <f t="shared" ca="1" si="14"/>
        <v>0.10314186928954427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15186</v>
      </c>
      <c r="D35" s="17">
        <v>13299</v>
      </c>
      <c r="E35" s="17">
        <v>11356</v>
      </c>
      <c r="F35" s="17">
        <v>13217</v>
      </c>
      <c r="G35" s="24"/>
      <c r="H35" s="7"/>
      <c r="I35" s="25">
        <f t="shared" si="0"/>
        <v>3830</v>
      </c>
      <c r="J35" s="24">
        <f t="shared" si="0"/>
        <v>82</v>
      </c>
      <c r="K35" s="7"/>
      <c r="L35" s="25">
        <f t="shared" si="3"/>
        <v>3826.5417005656377</v>
      </c>
      <c r="M35" s="17">
        <f t="shared" si="1"/>
        <v>11.959834977710525</v>
      </c>
      <c r="N35" s="17">
        <f t="shared" si="4"/>
        <v>84.062814797260415</v>
      </c>
      <c r="O35" s="24">
        <f t="shared" si="2"/>
        <v>4.2552048877965287</v>
      </c>
      <c r="P35" s="7"/>
      <c r="Q35" s="25">
        <f t="shared" si="5"/>
        <v>3872.6918048797197</v>
      </c>
      <c r="R35" s="24">
        <f t="shared" si="6"/>
        <v>80.497226858475742</v>
      </c>
      <c r="S35" s="7"/>
      <c r="T35" s="25">
        <f t="shared" si="7"/>
        <v>-1.0020143975551568</v>
      </c>
      <c r="U35" s="24">
        <f t="shared" si="8"/>
        <v>2.0891748619555565E-2</v>
      </c>
      <c r="V35" s="7"/>
      <c r="W35" s="25">
        <f t="shared" si="9"/>
        <v>-1.0021477345021446</v>
      </c>
      <c r="X35" s="24">
        <f t="shared" si="10"/>
        <v>84.313660621371696</v>
      </c>
      <c r="Y35" s="7"/>
      <c r="Z35" s="25">
        <f t="shared" si="11"/>
        <v>625</v>
      </c>
      <c r="AA35" s="17">
        <f t="shared" si="15"/>
        <v>84.42</v>
      </c>
      <c r="AB35" s="24">
        <f t="shared" si="12"/>
        <v>1.473406954533613</v>
      </c>
      <c r="AC35" s="17">
        <f t="shared" si="13"/>
        <v>-0.10633937862830578</v>
      </c>
      <c r="AD35" s="17">
        <f t="shared" ca="1" si="14"/>
        <v>2.4711589339574402E-3</v>
      </c>
      <c r="AE35" s="17">
        <v>134</v>
      </c>
    </row>
    <row r="36" spans="1:31" s="17" customFormat="1" x14ac:dyDescent="0.25">
      <c r="A36" s="17">
        <v>16</v>
      </c>
      <c r="B36" s="17">
        <v>624</v>
      </c>
      <c r="C36" s="17">
        <v>15176</v>
      </c>
      <c r="D36" s="17">
        <v>13495</v>
      </c>
      <c r="E36" s="17">
        <v>11372</v>
      </c>
      <c r="F36" s="17">
        <v>13038</v>
      </c>
      <c r="G36" s="24"/>
      <c r="H36" s="7"/>
      <c r="I36" s="25">
        <f t="shared" si="0"/>
        <v>3804</v>
      </c>
      <c r="J36" s="24">
        <f t="shared" si="0"/>
        <v>457</v>
      </c>
      <c r="K36" s="7"/>
      <c r="L36" s="25">
        <f t="shared" si="3"/>
        <v>3797.5603416314266</v>
      </c>
      <c r="M36" s="17">
        <f t="shared" si="1"/>
        <v>41.469199903937664</v>
      </c>
      <c r="N36" s="17">
        <f t="shared" si="4"/>
        <v>461.47589373452792</v>
      </c>
      <c r="O36" s="24">
        <f t="shared" si="2"/>
        <v>20.033624722786247</v>
      </c>
      <c r="P36" s="7"/>
      <c r="Q36" s="25">
        <f t="shared" si="5"/>
        <v>3846.6918048797197</v>
      </c>
      <c r="R36" s="24">
        <f t="shared" si="6"/>
        <v>455.49722685847576</v>
      </c>
      <c r="S36" s="7"/>
      <c r="T36" s="25">
        <f t="shared" si="7"/>
        <v>-0.99528719703183932</v>
      </c>
      <c r="U36" s="24">
        <f t="shared" si="8"/>
        <v>0.11821691171004574</v>
      </c>
      <c r="V36" s="7"/>
      <c r="W36" s="25">
        <f t="shared" si="9"/>
        <v>-0.9959677671920466</v>
      </c>
      <c r="X36" s="24">
        <f t="shared" si="10"/>
        <v>89.888471795063538</v>
      </c>
      <c r="Y36" s="7"/>
      <c r="Z36" s="25">
        <f t="shared" si="11"/>
        <v>624</v>
      </c>
      <c r="AA36" s="17">
        <f t="shared" si="15"/>
        <v>90.036000000000001</v>
      </c>
      <c r="AB36" s="24">
        <f t="shared" si="12"/>
        <v>1.5714246453256147</v>
      </c>
      <c r="AC36" s="17">
        <f t="shared" si="13"/>
        <v>-0.14752820493646368</v>
      </c>
      <c r="AD36" s="17">
        <f t="shared" ca="1" si="14"/>
        <v>5.4713125682454233E-2</v>
      </c>
      <c r="AE36" s="17">
        <v>133</v>
      </c>
    </row>
    <row r="37" spans="1:31" s="17" customFormat="1" x14ac:dyDescent="0.25">
      <c r="A37" s="17">
        <v>17</v>
      </c>
      <c r="B37" s="17">
        <v>632</v>
      </c>
      <c r="C37" s="17">
        <v>15139</v>
      </c>
      <c r="D37" s="17">
        <v>13678</v>
      </c>
      <c r="E37" s="17">
        <v>11402</v>
      </c>
      <c r="F37" s="17">
        <v>12842</v>
      </c>
      <c r="G37" s="24"/>
      <c r="H37" s="7"/>
      <c r="I37" s="25">
        <f t="shared" si="0"/>
        <v>3737</v>
      </c>
      <c r="J37" s="24">
        <f t="shared" si="0"/>
        <v>836</v>
      </c>
      <c r="K37" s="7"/>
      <c r="L37" s="25">
        <f t="shared" si="3"/>
        <v>3730.605048963007</v>
      </c>
      <c r="M37" s="17">
        <f t="shared" si="1"/>
        <v>40.895398765537934</v>
      </c>
      <c r="N37" s="17">
        <f t="shared" si="4"/>
        <v>839.20652954327772</v>
      </c>
      <c r="O37" s="24">
        <f t="shared" si="2"/>
        <v>10.281831711912854</v>
      </c>
      <c r="P37" s="7"/>
      <c r="Q37" s="25">
        <f t="shared" si="5"/>
        <v>3779.6918048797197</v>
      </c>
      <c r="R37" s="24">
        <f t="shared" si="6"/>
        <v>834.49722685847576</v>
      </c>
      <c r="S37" s="7"/>
      <c r="T37" s="25">
        <f t="shared" si="7"/>
        <v>-0.97795171876021358</v>
      </c>
      <c r="U37" s="24">
        <f t="shared" si="8"/>
        <v>0.21658020987350113</v>
      </c>
      <c r="V37" s="7"/>
      <c r="W37" s="25">
        <f t="shared" si="9"/>
        <v>-0.97918519266786608</v>
      </c>
      <c r="X37" s="24">
        <f t="shared" si="10"/>
        <v>95.591505035158093</v>
      </c>
      <c r="Y37" s="7"/>
      <c r="Z37" s="25">
        <f t="shared" si="11"/>
        <v>632</v>
      </c>
      <c r="AA37" s="17">
        <f t="shared" si="15"/>
        <v>95.724000000000004</v>
      </c>
      <c r="AB37" s="24">
        <f t="shared" si="12"/>
        <v>1.670698973179052</v>
      </c>
      <c r="AC37" s="17">
        <f t="shared" si="13"/>
        <v>-0.1324949648419107</v>
      </c>
      <c r="AD37" s="17">
        <f t="shared" ca="1" si="14"/>
        <v>3.6163976011465593E-2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15087</v>
      </c>
      <c r="D38" s="17">
        <v>13862</v>
      </c>
      <c r="E38" s="17">
        <v>11456</v>
      </c>
      <c r="F38" s="17">
        <v>12663</v>
      </c>
      <c r="G38" s="24"/>
      <c r="H38" s="7"/>
      <c r="I38" s="25">
        <f t="shared" si="0"/>
        <v>3631</v>
      </c>
      <c r="J38" s="24">
        <f t="shared" si="0"/>
        <v>1199</v>
      </c>
      <c r="K38" s="7"/>
      <c r="L38" s="25">
        <f t="shared" si="3"/>
        <v>3625.6905298875072</v>
      </c>
      <c r="M38" s="17">
        <f t="shared" si="1"/>
        <v>28.190472875454496</v>
      </c>
      <c r="N38" s="17">
        <f t="shared" si="4"/>
        <v>1210.9826738256309</v>
      </c>
      <c r="O38" s="24">
        <f t="shared" si="2"/>
        <v>143.58447201145879</v>
      </c>
      <c r="P38" s="7"/>
      <c r="Q38" s="25">
        <f t="shared" si="5"/>
        <v>3673.6918048797197</v>
      </c>
      <c r="R38" s="24">
        <f t="shared" si="6"/>
        <v>1197.4972268584756</v>
      </c>
      <c r="S38" s="7"/>
      <c r="T38" s="25">
        <f t="shared" si="7"/>
        <v>-0.95052543970361159</v>
      </c>
      <c r="U38" s="24">
        <f t="shared" si="8"/>
        <v>0.31079096774509557</v>
      </c>
      <c r="V38" s="7"/>
      <c r="W38" s="25">
        <f t="shared" si="9"/>
        <v>-0.95228830463106573</v>
      </c>
      <c r="X38" s="24">
        <f t="shared" si="10"/>
        <v>101.19411862829963</v>
      </c>
      <c r="Y38" s="7"/>
      <c r="Z38" s="25">
        <f t="shared" si="11"/>
        <v>636</v>
      </c>
      <c r="AA38" s="17">
        <f t="shared" si="15"/>
        <v>101.44800000000001</v>
      </c>
      <c r="AB38" s="24">
        <f t="shared" si="12"/>
        <v>1.7706016195632075</v>
      </c>
      <c r="AC38" s="17">
        <f t="shared" si="13"/>
        <v>-0.25388137170037339</v>
      </c>
      <c r="AD38" s="17">
        <f t="shared" ca="1" si="14"/>
        <v>5.8859034216652617E-2</v>
      </c>
      <c r="AE38" s="17">
        <v>131</v>
      </c>
    </row>
    <row r="39" spans="1:31" s="17" customFormat="1" x14ac:dyDescent="0.25">
      <c r="A39" s="17">
        <v>19</v>
      </c>
      <c r="B39" s="17">
        <v>635</v>
      </c>
      <c r="C39" s="17">
        <v>15008</v>
      </c>
      <c r="D39" s="17">
        <v>14038</v>
      </c>
      <c r="E39" s="17">
        <v>11520</v>
      </c>
      <c r="F39" s="17">
        <v>12476</v>
      </c>
      <c r="G39" s="24"/>
      <c r="H39" s="7"/>
      <c r="I39" s="25">
        <f t="shared" si="0"/>
        <v>3488</v>
      </c>
      <c r="J39" s="24">
        <f t="shared" si="0"/>
        <v>1562</v>
      </c>
      <c r="K39" s="7"/>
      <c r="L39" s="25">
        <f t="shared" si="3"/>
        <v>3484.418073833358</v>
      </c>
      <c r="M39" s="17">
        <f t="shared" si="1"/>
        <v>12.830195063274697</v>
      </c>
      <c r="N39" s="17">
        <f t="shared" si="4"/>
        <v>1570.1284220775044</v>
      </c>
      <c r="O39" s="24">
        <f t="shared" si="2"/>
        <v>66.071245470061115</v>
      </c>
      <c r="P39" s="7"/>
      <c r="Q39" s="25">
        <f t="shared" si="5"/>
        <v>3530.6918048797197</v>
      </c>
      <c r="R39" s="24">
        <f t="shared" si="6"/>
        <v>1560.4972268584756</v>
      </c>
      <c r="S39" s="7"/>
      <c r="T39" s="25">
        <f t="shared" si="7"/>
        <v>-0.91352583682536559</v>
      </c>
      <c r="U39" s="24">
        <f t="shared" si="8"/>
        <v>0.40500172561669007</v>
      </c>
      <c r="V39" s="7"/>
      <c r="W39" s="25">
        <f t="shared" si="9"/>
        <v>-0.91581794138416139</v>
      </c>
      <c r="X39" s="24">
        <f t="shared" si="10"/>
        <v>106.97581878510016</v>
      </c>
      <c r="Y39" s="7"/>
      <c r="Z39" s="25">
        <f t="shared" si="11"/>
        <v>635</v>
      </c>
      <c r="AA39" s="17">
        <f t="shared" si="15"/>
        <v>107.16300000000001</v>
      </c>
      <c r="AB39" s="24">
        <f t="shared" si="12"/>
        <v>1.8703471863146834</v>
      </c>
      <c r="AC39" s="17">
        <f t="shared" si="13"/>
        <v>-0.18718121489985151</v>
      </c>
      <c r="AD39" s="17">
        <f t="shared" ca="1" si="14"/>
        <v>3.869736788477951E-2</v>
      </c>
      <c r="AE39" s="17">
        <v>130</v>
      </c>
    </row>
    <row r="40" spans="1:31" s="17" customFormat="1" x14ac:dyDescent="0.25">
      <c r="A40" s="17">
        <v>20</v>
      </c>
      <c r="B40" s="17">
        <v>617</v>
      </c>
      <c r="C40" s="17">
        <v>14927</v>
      </c>
      <c r="D40" s="17">
        <v>14207</v>
      </c>
      <c r="E40" s="17">
        <v>11612</v>
      </c>
      <c r="F40" s="17">
        <v>12311</v>
      </c>
      <c r="G40" s="24"/>
      <c r="H40" s="7"/>
      <c r="I40" s="25">
        <f t="shared" si="0"/>
        <v>3315</v>
      </c>
      <c r="J40" s="24">
        <f t="shared" si="0"/>
        <v>1896</v>
      </c>
      <c r="K40" s="7"/>
      <c r="L40" s="25">
        <f t="shared" si="3"/>
        <v>3313.524752857857</v>
      </c>
      <c r="M40" s="17">
        <f t="shared" si="1"/>
        <v>2.1763541304009761</v>
      </c>
      <c r="N40" s="17">
        <f t="shared" si="4"/>
        <v>1904.1691141440376</v>
      </c>
      <c r="O40" s="24">
        <f t="shared" si="2"/>
        <v>66.734425898315521</v>
      </c>
      <c r="P40" s="7"/>
      <c r="Q40" s="25">
        <f t="shared" si="5"/>
        <v>3357.6918048797197</v>
      </c>
      <c r="R40" s="24">
        <f t="shared" si="6"/>
        <v>1894.4972268584756</v>
      </c>
      <c r="S40" s="7"/>
      <c r="T40" s="25">
        <f t="shared" si="7"/>
        <v>-0.86876407949713796</v>
      </c>
      <c r="U40" s="24">
        <f t="shared" si="8"/>
        <v>0.49168600420928665</v>
      </c>
      <c r="V40" s="7"/>
      <c r="W40" s="25">
        <f t="shared" si="9"/>
        <v>-0.87154297334458275</v>
      </c>
      <c r="X40" s="24">
        <f t="shared" si="10"/>
        <v>112.54915921709022</v>
      </c>
      <c r="Y40" s="7"/>
      <c r="Z40" s="25">
        <f t="shared" si="11"/>
        <v>617</v>
      </c>
      <c r="AA40" s="17">
        <f t="shared" si="15"/>
        <v>112.71600000000001</v>
      </c>
      <c r="AB40" s="24">
        <f t="shared" si="12"/>
        <v>1.9672653196779288</v>
      </c>
      <c r="AC40" s="17">
        <f t="shared" si="13"/>
        <v>-0.16684078290978732</v>
      </c>
      <c r="AD40" s="17">
        <f t="shared" ca="1" si="14"/>
        <v>2.0195204132221534E-2</v>
      </c>
      <c r="AE40" s="17">
        <v>129</v>
      </c>
    </row>
    <row r="41" spans="1:31" s="17" customFormat="1" x14ac:dyDescent="0.25">
      <c r="A41" s="17">
        <v>21</v>
      </c>
      <c r="B41" s="17">
        <v>605</v>
      </c>
      <c r="C41" s="17">
        <v>14836</v>
      </c>
      <c r="D41" s="17">
        <v>14371</v>
      </c>
      <c r="E41" s="17">
        <v>11714</v>
      </c>
      <c r="F41" s="17">
        <v>12161</v>
      </c>
      <c r="G41" s="24"/>
      <c r="H41" s="7"/>
      <c r="I41" s="25">
        <f t="shared" si="0"/>
        <v>3122</v>
      </c>
      <c r="J41" s="24">
        <f t="shared" si="0"/>
        <v>2210</v>
      </c>
      <c r="K41" s="7"/>
      <c r="L41" s="25">
        <f t="shared" si="3"/>
        <v>3115.3337389330954</v>
      </c>
      <c r="M41" s="17">
        <f t="shared" si="1"/>
        <v>44.439036612127438</v>
      </c>
      <c r="N41" s="17">
        <f t="shared" si="4"/>
        <v>2214.3691654739937</v>
      </c>
      <c r="O41" s="24">
        <f t="shared" si="2"/>
        <v>19.089606939138502</v>
      </c>
      <c r="P41" s="7"/>
      <c r="Q41" s="25">
        <f t="shared" si="5"/>
        <v>3164.6918048797197</v>
      </c>
      <c r="R41" s="24">
        <f t="shared" si="6"/>
        <v>2208.4972268584756</v>
      </c>
      <c r="S41" s="7"/>
      <c r="T41" s="25">
        <f t="shared" si="7"/>
        <v>-0.81882755253558914</v>
      </c>
      <c r="U41" s="24">
        <f t="shared" si="8"/>
        <v>0.57317960743705709</v>
      </c>
      <c r="V41" s="7"/>
      <c r="W41" s="25">
        <f t="shared" si="9"/>
        <v>-0.82206396239505364</v>
      </c>
      <c r="X41" s="24">
        <f t="shared" si="10"/>
        <v>118.00531562617073</v>
      </c>
      <c r="Y41" s="7"/>
      <c r="Z41" s="25">
        <f t="shared" si="11"/>
        <v>605</v>
      </c>
      <c r="AA41" s="17">
        <f t="shared" si="15"/>
        <v>118.161</v>
      </c>
      <c r="AB41" s="24">
        <f t="shared" si="12"/>
        <v>2.0622984974490195</v>
      </c>
      <c r="AC41" s="17">
        <f t="shared" si="13"/>
        <v>-0.15568437382927414</v>
      </c>
      <c r="AD41" s="17">
        <f t="shared" ca="1" si="14"/>
        <v>-5.0255616037730988E-3</v>
      </c>
      <c r="AE41" s="17">
        <v>128</v>
      </c>
    </row>
    <row r="42" spans="1:31" s="17" customFormat="1" x14ac:dyDescent="0.25">
      <c r="A42" s="17">
        <v>22</v>
      </c>
      <c r="B42" s="17">
        <v>617</v>
      </c>
      <c r="C42" s="17">
        <v>14713</v>
      </c>
      <c r="D42" s="17">
        <v>14517</v>
      </c>
      <c r="E42" s="17">
        <v>11825</v>
      </c>
      <c r="F42" s="17">
        <v>12005</v>
      </c>
      <c r="G42" s="24"/>
      <c r="H42" s="7"/>
      <c r="I42" s="25">
        <f t="shared" si="0"/>
        <v>2888</v>
      </c>
      <c r="J42" s="24">
        <f t="shared" si="0"/>
        <v>2512</v>
      </c>
      <c r="K42" s="7"/>
      <c r="L42" s="25">
        <f t="shared" si="3"/>
        <v>2883.8506825720974</v>
      </c>
      <c r="M42" s="17">
        <f t="shared" si="1"/>
        <v>17.216835117496149</v>
      </c>
      <c r="N42" s="17">
        <f t="shared" si="4"/>
        <v>2510.1086672416518</v>
      </c>
      <c r="O42" s="24">
        <f t="shared" si="2"/>
        <v>3.5771396028010058</v>
      </c>
      <c r="P42" s="7"/>
      <c r="Q42" s="25">
        <f t="shared" si="5"/>
        <v>2930.6918048797197</v>
      </c>
      <c r="R42" s="24">
        <f t="shared" si="6"/>
        <v>2510.4972268584756</v>
      </c>
      <c r="S42" s="7"/>
      <c r="T42" s="25">
        <f t="shared" si="7"/>
        <v>-0.75828274782573202</v>
      </c>
      <c r="U42" s="24">
        <f t="shared" si="8"/>
        <v>0.65155880544593181</v>
      </c>
      <c r="V42" s="7"/>
      <c r="W42" s="25">
        <f t="shared" si="9"/>
        <v>-0.76195899107541831</v>
      </c>
      <c r="X42" s="24">
        <f t="shared" si="10"/>
        <v>123.65347547039596</v>
      </c>
      <c r="Y42" s="7"/>
      <c r="Z42" s="25">
        <f t="shared" si="11"/>
        <v>617</v>
      </c>
      <c r="AA42" s="17">
        <f t="shared" si="15"/>
        <v>123.714</v>
      </c>
      <c r="AB42" s="24">
        <f t="shared" si="12"/>
        <v>2.1592166308122649</v>
      </c>
      <c r="AC42" s="17">
        <f t="shared" si="13"/>
        <v>-6.052452960403798E-2</v>
      </c>
      <c r="AD42" s="17">
        <f t="shared" ca="1" si="14"/>
        <v>2.4683913360220799E-2</v>
      </c>
      <c r="AE42" s="17">
        <v>127</v>
      </c>
    </row>
    <row r="43" spans="1:31" s="17" customFormat="1" x14ac:dyDescent="0.25">
      <c r="A43" s="17">
        <v>23</v>
      </c>
      <c r="B43" s="17">
        <v>623</v>
      </c>
      <c r="C43" s="17">
        <v>14591</v>
      </c>
      <c r="D43" s="17">
        <v>14666</v>
      </c>
      <c r="E43" s="17">
        <v>11963</v>
      </c>
      <c r="F43" s="17">
        <v>11874</v>
      </c>
      <c r="G43" s="24"/>
      <c r="H43" s="7"/>
      <c r="I43" s="25">
        <f t="shared" si="0"/>
        <v>2628</v>
      </c>
      <c r="J43" s="24">
        <f t="shared" si="0"/>
        <v>2792</v>
      </c>
      <c r="K43" s="7"/>
      <c r="L43" s="25">
        <f t="shared" si="3"/>
        <v>2622.2342328822187</v>
      </c>
      <c r="M43" s="17">
        <f t="shared" si="1"/>
        <v>33.24407045648752</v>
      </c>
      <c r="N43" s="17">
        <f t="shared" si="4"/>
        <v>2784.79413235728</v>
      </c>
      <c r="O43" s="24">
        <f t="shared" si="2"/>
        <v>51.924528484399417</v>
      </c>
      <c r="P43" s="7"/>
      <c r="Q43" s="25">
        <f t="shared" si="5"/>
        <v>2670.6918048797197</v>
      </c>
      <c r="R43" s="24">
        <f t="shared" si="6"/>
        <v>2790.4972268584756</v>
      </c>
      <c r="S43" s="7"/>
      <c r="T43" s="25">
        <f t="shared" si="7"/>
        <v>-0.69101074259255746</v>
      </c>
      <c r="U43" s="24">
        <f t="shared" si="8"/>
        <v>0.72422826055349787</v>
      </c>
      <c r="V43" s="7"/>
      <c r="W43" s="25">
        <f t="shared" si="9"/>
        <v>-0.69509460226185349</v>
      </c>
      <c r="X43" s="24">
        <f t="shared" si="10"/>
        <v>129.29530369594158</v>
      </c>
      <c r="Y43" s="7"/>
      <c r="Z43" s="25">
        <f t="shared" si="11"/>
        <v>623</v>
      </c>
      <c r="AA43" s="17">
        <f t="shared" si="15"/>
        <v>129.321</v>
      </c>
      <c r="AB43" s="24">
        <f t="shared" si="12"/>
        <v>2.257077241971587</v>
      </c>
      <c r="AC43" s="17">
        <f t="shared" si="13"/>
        <v>-2.5696304058413943E-2</v>
      </c>
      <c r="AD43" s="17">
        <f t="shared" ca="1" si="14"/>
        <v>-1.6141190204621125E-2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14429</v>
      </c>
      <c r="D44" s="17">
        <v>14773</v>
      </c>
      <c r="E44" s="17">
        <v>12097</v>
      </c>
      <c r="F44" s="17">
        <v>11738</v>
      </c>
      <c r="G44" s="24"/>
      <c r="H44" s="7"/>
      <c r="I44" s="25">
        <f t="shared" si="0"/>
        <v>2332</v>
      </c>
      <c r="J44" s="24">
        <f t="shared" si="0"/>
        <v>3035</v>
      </c>
      <c r="K44" s="7"/>
      <c r="L44" s="25">
        <f t="shared" si="3"/>
        <v>2331.737345711007</v>
      </c>
      <c r="M44" s="17">
        <f t="shared" si="1"/>
        <v>6.8987275526398606E-2</v>
      </c>
      <c r="N44" s="17">
        <f t="shared" si="4"/>
        <v>3035.436615118012</v>
      </c>
      <c r="O44" s="24">
        <f t="shared" si="2"/>
        <v>0.19063276127664502</v>
      </c>
      <c r="P44" s="7"/>
      <c r="Q44" s="25">
        <f t="shared" si="5"/>
        <v>2374.6918048797197</v>
      </c>
      <c r="R44" s="24">
        <f t="shared" si="6"/>
        <v>3033.4972268584756</v>
      </c>
      <c r="S44" s="7"/>
      <c r="T44" s="25">
        <f t="shared" si="7"/>
        <v>-0.61442415201940481</v>
      </c>
      <c r="U44" s="24">
        <f t="shared" si="8"/>
        <v>0.78729496623613549</v>
      </c>
      <c r="V44" s="7"/>
      <c r="W44" s="25">
        <f t="shared" si="9"/>
        <v>-0.61886147663812607</v>
      </c>
      <c r="X44" s="24">
        <f t="shared" si="10"/>
        <v>134.94990041651317</v>
      </c>
      <c r="Y44" s="7"/>
      <c r="Z44" s="25">
        <f t="shared" si="11"/>
        <v>630</v>
      </c>
      <c r="AA44" s="17">
        <f t="shared" si="15"/>
        <v>134.99099999999999</v>
      </c>
      <c r="AB44" s="24">
        <f t="shared" si="12"/>
        <v>2.3560374105596651</v>
      </c>
      <c r="AC44" s="17">
        <f t="shared" si="13"/>
        <v>-4.1099583486811753E-2</v>
      </c>
      <c r="AD44" s="17">
        <f t="shared" ca="1" si="14"/>
        <v>2.3935903955390359E-2</v>
      </c>
      <c r="AE44" s="17">
        <v>125</v>
      </c>
    </row>
    <row r="45" spans="1:31" s="17" customFormat="1" x14ac:dyDescent="0.25">
      <c r="A45" s="17">
        <v>25</v>
      </c>
      <c r="B45" s="17">
        <v>637</v>
      </c>
      <c r="C45" s="17">
        <v>14277</v>
      </c>
      <c r="D45" s="17">
        <v>14894</v>
      </c>
      <c r="E45" s="17">
        <v>12264</v>
      </c>
      <c r="F45" s="17">
        <v>11632</v>
      </c>
      <c r="G45" s="24"/>
      <c r="H45" s="7"/>
      <c r="I45" s="25">
        <f t="shared" si="0"/>
        <v>2013</v>
      </c>
      <c r="J45" s="24">
        <f t="shared" si="0"/>
        <v>3262</v>
      </c>
      <c r="K45" s="7"/>
      <c r="L45" s="25">
        <f t="shared" si="3"/>
        <v>2014.3840062777756</v>
      </c>
      <c r="M45" s="17">
        <f t="shared" si="1"/>
        <v>1.9154733769222643</v>
      </c>
      <c r="N45" s="17">
        <f t="shared" si="4"/>
        <v>3258.6312567329051</v>
      </c>
      <c r="O45" s="24">
        <f t="shared" si="2"/>
        <v>11.348431199597504</v>
      </c>
      <c r="P45" s="7"/>
      <c r="Q45" s="25">
        <f t="shared" si="5"/>
        <v>2055.6918048797197</v>
      </c>
      <c r="R45" s="24">
        <f t="shared" si="6"/>
        <v>3260.4972268584756</v>
      </c>
      <c r="S45" s="7"/>
      <c r="T45" s="25">
        <f t="shared" si="7"/>
        <v>-0.53188657636793302</v>
      </c>
      <c r="U45" s="24">
        <f t="shared" si="8"/>
        <v>0.84620913162691214</v>
      </c>
      <c r="V45" s="7"/>
      <c r="W45" s="25">
        <f t="shared" si="9"/>
        <v>-0.53665391867371615</v>
      </c>
      <c r="X45" s="24">
        <f t="shared" si="10"/>
        <v>140.73709486038672</v>
      </c>
      <c r="Y45" s="7"/>
      <c r="Z45" s="25">
        <f t="shared" si="11"/>
        <v>637</v>
      </c>
      <c r="AA45" s="17">
        <f t="shared" si="15"/>
        <v>140.72399999999999</v>
      </c>
      <c r="AB45" s="24">
        <f t="shared" si="12"/>
        <v>2.4560971365765001</v>
      </c>
      <c r="AC45" s="17">
        <f t="shared" si="13"/>
        <v>1.3094860386729579E-2</v>
      </c>
      <c r="AD45" s="17">
        <f t="shared" ca="1" si="14"/>
        <v>2.222235490745561E-2</v>
      </c>
      <c r="AE45" s="17">
        <v>124</v>
      </c>
    </row>
    <row r="46" spans="1:31" s="17" customFormat="1" x14ac:dyDescent="0.25">
      <c r="A46" s="17">
        <v>26</v>
      </c>
      <c r="B46" s="17">
        <v>631</v>
      </c>
      <c r="C46" s="17">
        <v>14105</v>
      </c>
      <c r="D46" s="17">
        <v>14986</v>
      </c>
      <c r="E46" s="17">
        <v>12423</v>
      </c>
      <c r="F46" s="17">
        <v>11534</v>
      </c>
      <c r="G46" s="24"/>
      <c r="H46" s="7"/>
      <c r="I46" s="25">
        <f t="shared" si="0"/>
        <v>1682</v>
      </c>
      <c r="J46" s="24">
        <f t="shared" si="0"/>
        <v>3452</v>
      </c>
      <c r="K46" s="7"/>
      <c r="L46" s="25">
        <f t="shared" si="3"/>
        <v>1679.7062513031608</v>
      </c>
      <c r="M46" s="17">
        <f t="shared" si="1"/>
        <v>5.2612830842515388</v>
      </c>
      <c r="N46" s="17">
        <f t="shared" si="4"/>
        <v>3447.5626756381189</v>
      </c>
      <c r="O46" s="24">
        <f t="shared" si="2"/>
        <v>19.689847492543603</v>
      </c>
      <c r="P46" s="7"/>
      <c r="Q46" s="25">
        <f t="shared" si="5"/>
        <v>1724.6918048797199</v>
      </c>
      <c r="R46" s="24">
        <f t="shared" si="6"/>
        <v>3450.4972268584756</v>
      </c>
      <c r="S46" s="7"/>
      <c r="T46" s="25">
        <f t="shared" si="7"/>
        <v>-0.44624413893646847</v>
      </c>
      <c r="U46" s="24">
        <f t="shared" si="8"/>
        <v>0.89552054759276056</v>
      </c>
      <c r="V46" s="7"/>
      <c r="W46" s="25">
        <f t="shared" si="9"/>
        <v>-0.45128744565704915</v>
      </c>
      <c r="X46" s="24">
        <f t="shared" si="10"/>
        <v>146.3740873892425</v>
      </c>
      <c r="Y46" s="7"/>
      <c r="Z46" s="25">
        <f t="shared" si="11"/>
        <v>631</v>
      </c>
      <c r="AA46" s="17">
        <f t="shared" si="15"/>
        <v>146.40299999999999</v>
      </c>
      <c r="AB46" s="24">
        <f t="shared" si="12"/>
        <v>2.5552143847972579</v>
      </c>
      <c r="AC46" s="17">
        <f t="shared" si="13"/>
        <v>-2.89126107574873E-2</v>
      </c>
      <c r="AD46" s="17">
        <f t="shared" ca="1" si="14"/>
        <v>2.0267802408113766E-3</v>
      </c>
      <c r="AE46" s="17">
        <v>123</v>
      </c>
    </row>
    <row r="47" spans="1:31" s="17" customFormat="1" x14ac:dyDescent="0.25">
      <c r="A47" s="17">
        <v>27</v>
      </c>
      <c r="B47" s="17">
        <v>623</v>
      </c>
      <c r="C47" s="17">
        <v>13939</v>
      </c>
      <c r="D47" s="17">
        <v>15068</v>
      </c>
      <c r="E47" s="17">
        <v>12606</v>
      </c>
      <c r="F47" s="17">
        <v>11461</v>
      </c>
      <c r="G47" s="24"/>
      <c r="H47" s="7"/>
      <c r="I47" s="25">
        <f t="shared" si="0"/>
        <v>1333</v>
      </c>
      <c r="J47" s="24">
        <f t="shared" si="0"/>
        <v>3607</v>
      </c>
      <c r="K47" s="7"/>
      <c r="L47" s="25">
        <f t="shared" si="3"/>
        <v>1332.6579408079915</v>
      </c>
      <c r="M47" s="17">
        <f t="shared" si="1"/>
        <v>0.11700449083750217</v>
      </c>
      <c r="N47" s="17">
        <f t="shared" si="4"/>
        <v>3600.8743349447673</v>
      </c>
      <c r="O47" s="24">
        <f t="shared" si="2"/>
        <v>37.523772368899408</v>
      </c>
      <c r="P47" s="7"/>
      <c r="Q47" s="25">
        <f t="shared" si="5"/>
        <v>1375.6918048797199</v>
      </c>
      <c r="R47" s="24">
        <f t="shared" si="6"/>
        <v>3605.4972268584756</v>
      </c>
      <c r="S47" s="7"/>
      <c r="T47" s="25">
        <f t="shared" si="7"/>
        <v>-0.35594440883501494</v>
      </c>
      <c r="U47" s="24">
        <f t="shared" si="8"/>
        <v>0.93574828167016311</v>
      </c>
      <c r="V47" s="7"/>
      <c r="W47" s="25">
        <f t="shared" si="9"/>
        <v>-0.36121252129315184</v>
      </c>
      <c r="X47" s="24">
        <f t="shared" si="10"/>
        <v>152.01207240115707</v>
      </c>
      <c r="Y47" s="7"/>
      <c r="Z47" s="25">
        <f t="shared" si="11"/>
        <v>623</v>
      </c>
      <c r="AA47" s="17">
        <f t="shared" si="15"/>
        <v>152.01</v>
      </c>
      <c r="AB47" s="24">
        <f t="shared" si="12"/>
        <v>2.65307499595658</v>
      </c>
      <c r="AC47" s="17">
        <f t="shared" si="13"/>
        <v>2.0724011570791845E-3</v>
      </c>
      <c r="AD47" s="17">
        <f t="shared" ca="1" si="14"/>
        <v>0.11647782066896184</v>
      </c>
      <c r="AE47" s="17">
        <v>122</v>
      </c>
    </row>
    <row r="48" spans="1:31" s="17" customFormat="1" x14ac:dyDescent="0.25">
      <c r="A48" s="17">
        <v>28</v>
      </c>
      <c r="B48" s="17">
        <v>623</v>
      </c>
      <c r="C48" s="17">
        <v>13763</v>
      </c>
      <c r="D48" s="17">
        <v>15137</v>
      </c>
      <c r="E48" s="17">
        <v>12794</v>
      </c>
      <c r="F48" s="17">
        <v>11408</v>
      </c>
      <c r="G48" s="24"/>
      <c r="H48" s="7"/>
      <c r="I48" s="25">
        <f t="shared" si="0"/>
        <v>969</v>
      </c>
      <c r="J48" s="24">
        <f t="shared" si="0"/>
        <v>3729</v>
      </c>
      <c r="K48" s="7"/>
      <c r="L48" s="25">
        <f t="shared" si="3"/>
        <v>972.43893624974487</v>
      </c>
      <c r="M48" s="17">
        <f t="shared" si="1"/>
        <v>11.826282529809312</v>
      </c>
      <c r="N48" s="17">
        <f t="shared" si="4"/>
        <v>3719.6971055478293</v>
      </c>
      <c r="O48" s="24">
        <f t="shared" si="2"/>
        <v>86.543845188227948</v>
      </c>
      <c r="P48" s="7"/>
      <c r="Q48" s="25">
        <f t="shared" si="5"/>
        <v>1011.6918048797198</v>
      </c>
      <c r="R48" s="24">
        <f t="shared" si="6"/>
        <v>3727.4972268584756</v>
      </c>
      <c r="S48" s="7"/>
      <c r="T48" s="25">
        <f t="shared" si="7"/>
        <v>-0.26176360150857053</v>
      </c>
      <c r="U48" s="24">
        <f t="shared" si="8"/>
        <v>0.96741140139560255</v>
      </c>
      <c r="V48" s="7"/>
      <c r="W48" s="25">
        <f t="shared" si="9"/>
        <v>-0.26720829244626526</v>
      </c>
      <c r="X48" s="24">
        <f t="shared" si="10"/>
        <v>157.67872765771563</v>
      </c>
      <c r="Y48" s="7"/>
      <c r="Z48" s="25">
        <f t="shared" si="11"/>
        <v>623</v>
      </c>
      <c r="AA48" s="17">
        <f t="shared" si="15"/>
        <v>157.61699999999999</v>
      </c>
      <c r="AB48" s="24">
        <f t="shared" si="12"/>
        <v>2.7509356071159021</v>
      </c>
      <c r="AC48" s="17">
        <f t="shared" si="13"/>
        <v>6.1727657715636042E-2</v>
      </c>
      <c r="AD48" s="17">
        <f t="shared" ca="1" si="14"/>
        <v>7.3215778858042313E-2</v>
      </c>
      <c r="AE48" s="17">
        <v>121</v>
      </c>
    </row>
    <row r="49" spans="1:31" s="17" customFormat="1" x14ac:dyDescent="0.25">
      <c r="A49" s="17">
        <v>29</v>
      </c>
      <c r="B49" s="17">
        <v>609</v>
      </c>
      <c r="C49" s="17">
        <v>13567</v>
      </c>
      <c r="D49" s="17">
        <v>15169</v>
      </c>
      <c r="E49" s="17">
        <v>12966</v>
      </c>
      <c r="F49" s="17">
        <v>11359</v>
      </c>
      <c r="G49" s="24"/>
      <c r="H49" s="7"/>
      <c r="I49" s="25">
        <f t="shared" si="0"/>
        <v>601</v>
      </c>
      <c r="J49" s="24">
        <f t="shared" si="0"/>
        <v>3810</v>
      </c>
      <c r="K49" s="7"/>
      <c r="L49" s="25">
        <f t="shared" si="3"/>
        <v>610.89316290833403</v>
      </c>
      <c r="M49" s="17">
        <f t="shared" si="1"/>
        <v>97.874672330836319</v>
      </c>
      <c r="N49" s="17">
        <f t="shared" si="4"/>
        <v>3801.420548488089</v>
      </c>
      <c r="O49" s="24">
        <f t="shared" si="2"/>
        <v>73.606988245231506</v>
      </c>
      <c r="P49" s="7"/>
      <c r="Q49" s="25">
        <f t="shared" si="5"/>
        <v>643.69180487971983</v>
      </c>
      <c r="R49" s="24">
        <f t="shared" si="6"/>
        <v>3808.4972268584756</v>
      </c>
      <c r="S49" s="7"/>
      <c r="T49" s="25">
        <f t="shared" si="7"/>
        <v>-0.1665478402554619</v>
      </c>
      <c r="U49" s="24">
        <f t="shared" si="8"/>
        <v>0.98843363662314843</v>
      </c>
      <c r="V49" s="7"/>
      <c r="W49" s="25">
        <f t="shared" si="9"/>
        <v>-0.1721092508440844</v>
      </c>
      <c r="X49" s="24">
        <f t="shared" si="10"/>
        <v>163.24189452816768</v>
      </c>
      <c r="Y49" s="7"/>
      <c r="Z49" s="25">
        <f t="shared" si="11"/>
        <v>609</v>
      </c>
      <c r="AA49" s="17">
        <f t="shared" si="15"/>
        <v>163.09799999999998</v>
      </c>
      <c r="AB49" s="24">
        <f t="shared" si="12"/>
        <v>2.8465971034177113</v>
      </c>
      <c r="AC49" s="17">
        <f t="shared" si="13"/>
        <v>0.14389452816769221</v>
      </c>
      <c r="AD49" s="17">
        <f t="shared" ca="1" si="14"/>
        <v>-9.7202944945593117E-2</v>
      </c>
      <c r="AE49" s="17">
        <v>120</v>
      </c>
    </row>
    <row r="50" spans="1:31" s="17" customFormat="1" x14ac:dyDescent="0.25">
      <c r="A50" s="17">
        <v>30</v>
      </c>
      <c r="B50" s="17">
        <v>607</v>
      </c>
      <c r="C50" s="17">
        <v>13399</v>
      </c>
      <c r="D50" s="17">
        <v>15200</v>
      </c>
      <c r="E50" s="17">
        <v>13156</v>
      </c>
      <c r="F50" s="17">
        <v>11341</v>
      </c>
      <c r="G50" s="24"/>
      <c r="H50" s="7"/>
      <c r="I50" s="25">
        <f t="shared" si="0"/>
        <v>243</v>
      </c>
      <c r="J50" s="24">
        <f t="shared" si="0"/>
        <v>3859</v>
      </c>
      <c r="K50" s="7"/>
      <c r="L50" s="25">
        <f t="shared" si="3"/>
        <v>244.57925871196778</v>
      </c>
      <c r="M50" s="17">
        <f t="shared" si="1"/>
        <v>2.4940580793261375</v>
      </c>
      <c r="N50" s="17">
        <f t="shared" si="4"/>
        <v>3848.2535757745895</v>
      </c>
      <c r="O50" s="24">
        <f t="shared" si="2"/>
        <v>115.48563363248891</v>
      </c>
      <c r="P50" s="7"/>
      <c r="Q50" s="25">
        <f t="shared" si="5"/>
        <v>285.69180487971988</v>
      </c>
      <c r="R50" s="24">
        <f t="shared" si="6"/>
        <v>3857.4972268584756</v>
      </c>
      <c r="S50" s="7"/>
      <c r="T50" s="25">
        <f t="shared" si="7"/>
        <v>-7.3919463819013861E-2</v>
      </c>
      <c r="U50" s="24">
        <f t="shared" si="8"/>
        <v>1.0011507912669726</v>
      </c>
      <c r="V50" s="7"/>
      <c r="W50" s="25">
        <f t="shared" si="9"/>
        <v>-7.9550928662317208E-2</v>
      </c>
      <c r="X50" s="24">
        <f t="shared" si="10"/>
        <v>168.57624214482962</v>
      </c>
      <c r="Y50" s="7"/>
      <c r="Z50" s="25">
        <f t="shared" si="11"/>
        <v>607</v>
      </c>
      <c r="AA50" s="17">
        <f t="shared" si="15"/>
        <v>168.56099999999998</v>
      </c>
      <c r="AB50" s="24">
        <f t="shared" si="12"/>
        <v>2.941944440454161</v>
      </c>
      <c r="AC50" s="17">
        <f t="shared" si="13"/>
        <v>1.5242144829642257E-2</v>
      </c>
      <c r="AD50" s="17">
        <f t="shared" ca="1" si="14"/>
        <v>0.11571217407222889</v>
      </c>
      <c r="AE50" s="17">
        <v>119</v>
      </c>
    </row>
    <row r="51" spans="1:31" s="17" customFormat="1" x14ac:dyDescent="0.25">
      <c r="A51" s="17">
        <v>31</v>
      </c>
      <c r="B51" s="17">
        <v>626</v>
      </c>
      <c r="C51" s="17">
        <v>13193</v>
      </c>
      <c r="D51" s="17">
        <v>15191</v>
      </c>
      <c r="E51" s="17">
        <v>13332</v>
      </c>
      <c r="F51" s="17">
        <v>11326</v>
      </c>
      <c r="G51" s="24"/>
      <c r="H51" s="7"/>
      <c r="I51" s="25">
        <f t="shared" si="0"/>
        <v>-139</v>
      </c>
      <c r="J51" s="24">
        <f t="shared" si="0"/>
        <v>3865</v>
      </c>
      <c r="K51" s="7"/>
      <c r="L51" s="25">
        <f t="shared" si="3"/>
        <v>-135.9001176029785</v>
      </c>
      <c r="M51" s="17">
        <f t="shared" si="1"/>
        <v>9.6092708753637783</v>
      </c>
      <c r="N51" s="17">
        <f t="shared" si="4"/>
        <v>3859.8985863611369</v>
      </c>
      <c r="O51" s="24">
        <f t="shared" si="2"/>
        <v>26.024421114777951</v>
      </c>
      <c r="P51" s="7"/>
      <c r="Q51" s="25">
        <f t="shared" si="5"/>
        <v>-96.308195120280132</v>
      </c>
      <c r="R51" s="24">
        <f t="shared" si="6"/>
        <v>3863.4972268584756</v>
      </c>
      <c r="S51" s="7"/>
      <c r="T51" s="25">
        <f t="shared" si="7"/>
        <v>2.4918636177419549E-2</v>
      </c>
      <c r="U51" s="24">
        <f t="shared" si="8"/>
        <v>1.0027079938764203</v>
      </c>
      <c r="V51" s="7"/>
      <c r="W51" s="25">
        <f t="shared" si="9"/>
        <v>1.9279976884168416E-2</v>
      </c>
      <c r="X51" s="24">
        <f t="shared" si="10"/>
        <v>174.22093216470864</v>
      </c>
      <c r="Y51" s="7"/>
      <c r="Z51" s="25">
        <f t="shared" si="11"/>
        <v>626</v>
      </c>
      <c r="AA51" s="17">
        <f t="shared" si="15"/>
        <v>174.19499999999996</v>
      </c>
      <c r="AB51" s="24">
        <f t="shared" si="12"/>
        <v>3.0402762905115215</v>
      </c>
      <c r="AC51" s="17">
        <f t="shared" si="13"/>
        <v>2.5932164708677874E-2</v>
      </c>
      <c r="AD51" s="17">
        <f t="shared" ca="1" si="14"/>
        <v>1.3064138643670731E-2</v>
      </c>
      <c r="AE51" s="17">
        <v>118</v>
      </c>
    </row>
    <row r="52" spans="1:31" s="17" customFormat="1" x14ac:dyDescent="0.25">
      <c r="A52" s="17">
        <v>32</v>
      </c>
      <c r="B52" s="17">
        <v>631</v>
      </c>
      <c r="C52" s="17">
        <v>13002</v>
      </c>
      <c r="D52" s="17">
        <v>15184</v>
      </c>
      <c r="E52" s="17">
        <v>13524</v>
      </c>
      <c r="F52" s="17">
        <v>11341</v>
      </c>
      <c r="G52" s="24"/>
      <c r="H52" s="7"/>
      <c r="I52" s="25">
        <f t="shared" ref="I52:J83" si="16">C52-E52</f>
        <v>-522</v>
      </c>
      <c r="J52" s="24">
        <f t="shared" si="16"/>
        <v>3843</v>
      </c>
      <c r="K52" s="7"/>
      <c r="L52" s="25">
        <f t="shared" si="3"/>
        <v>-518.49715404387791</v>
      </c>
      <c r="M52" s="17">
        <f t="shared" si="1"/>
        <v>12.269929792320859</v>
      </c>
      <c r="N52" s="17">
        <f t="shared" si="4"/>
        <v>3833.8610347150225</v>
      </c>
      <c r="O52" s="24">
        <f t="shared" si="2"/>
        <v>83.520686480024438</v>
      </c>
      <c r="P52" s="7"/>
      <c r="Q52" s="25">
        <f t="shared" si="5"/>
        <v>-479.30819512028012</v>
      </c>
      <c r="R52" s="24">
        <f t="shared" si="6"/>
        <v>3841.4972268584756</v>
      </c>
      <c r="S52" s="7"/>
      <c r="T52" s="25">
        <f t="shared" si="7"/>
        <v>0.124015474655519</v>
      </c>
      <c r="U52" s="24">
        <f t="shared" si="8"/>
        <v>0.99699825097511163</v>
      </c>
      <c r="V52" s="7"/>
      <c r="W52" s="25">
        <f t="shared" si="9"/>
        <v>0.11841049302694112</v>
      </c>
      <c r="X52" s="24">
        <f t="shared" si="10"/>
        <v>179.89251048272376</v>
      </c>
      <c r="Y52" s="7"/>
      <c r="Z52" s="25">
        <f t="shared" si="11"/>
        <v>631</v>
      </c>
      <c r="AA52" s="17">
        <f t="shared" si="15"/>
        <v>179.87399999999997</v>
      </c>
      <c r="AB52" s="24">
        <f t="shared" si="12"/>
        <v>3.1393935387322793</v>
      </c>
      <c r="AC52" s="17">
        <f t="shared" si="13"/>
        <v>1.851048272379785E-2</v>
      </c>
      <c r="AD52" s="17">
        <f t="shared" ca="1" si="14"/>
        <v>6.5473981646306356E-2</v>
      </c>
      <c r="AE52" s="17">
        <v>117</v>
      </c>
    </row>
    <row r="53" spans="1:31" s="17" customFormat="1" x14ac:dyDescent="0.25">
      <c r="A53" s="17">
        <v>33</v>
      </c>
      <c r="B53" s="17">
        <v>625</v>
      </c>
      <c r="C53" s="17">
        <v>12817</v>
      </c>
      <c r="D53" s="17">
        <v>15145</v>
      </c>
      <c r="E53" s="17">
        <v>13713</v>
      </c>
      <c r="F53" s="17">
        <v>11373</v>
      </c>
      <c r="G53" s="24"/>
      <c r="H53" s="7"/>
      <c r="I53" s="25">
        <f t="shared" si="16"/>
        <v>-896</v>
      </c>
      <c r="J53" s="24">
        <f t="shared" si="16"/>
        <v>3772</v>
      </c>
      <c r="K53" s="7"/>
      <c r="L53" s="25">
        <f t="shared" si="3"/>
        <v>-892.86095782300254</v>
      </c>
      <c r="M53" s="17">
        <f t="shared" si="1"/>
        <v>9.8535857889689762</v>
      </c>
      <c r="N53" s="17">
        <f t="shared" si="4"/>
        <v>3770.9351566920818</v>
      </c>
      <c r="O53" s="24">
        <f t="shared" si="2"/>
        <v>1.1338912704181348</v>
      </c>
      <c r="P53" s="7"/>
      <c r="Q53" s="25">
        <f t="shared" si="5"/>
        <v>-853.30819512028017</v>
      </c>
      <c r="R53" s="24">
        <f t="shared" si="6"/>
        <v>3770.4972268584756</v>
      </c>
      <c r="S53" s="7"/>
      <c r="T53" s="25">
        <f t="shared" si="7"/>
        <v>0.22078366679862396</v>
      </c>
      <c r="U53" s="24">
        <f t="shared" si="8"/>
        <v>0.97857135342997881</v>
      </c>
      <c r="V53" s="7"/>
      <c r="W53" s="25">
        <f t="shared" si="9"/>
        <v>0.21528384505082113</v>
      </c>
      <c r="X53" s="24">
        <f t="shared" si="10"/>
        <v>185.52670499386466</v>
      </c>
      <c r="Y53" s="7"/>
      <c r="Z53" s="25">
        <f t="shared" si="11"/>
        <v>625</v>
      </c>
      <c r="AA53" s="17">
        <f t="shared" si="15"/>
        <v>185.49899999999997</v>
      </c>
      <c r="AB53" s="24">
        <f t="shared" si="12"/>
        <v>3.2375683091569605</v>
      </c>
      <c r="AC53" s="17">
        <f t="shared" si="13"/>
        <v>2.7704993864688277E-2</v>
      </c>
      <c r="AD53" s="17">
        <f t="shared" ca="1" si="14"/>
        <v>7.7767047745481932E-2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12635</v>
      </c>
      <c r="D54" s="17">
        <v>15105</v>
      </c>
      <c r="E54" s="17">
        <v>13907</v>
      </c>
      <c r="F54" s="17">
        <v>11433</v>
      </c>
      <c r="G54" s="24"/>
      <c r="H54" s="7"/>
      <c r="I54" s="25">
        <f t="shared" si="16"/>
        <v>-1272</v>
      </c>
      <c r="J54" s="24">
        <f t="shared" si="16"/>
        <v>3672</v>
      </c>
      <c r="K54" s="7"/>
      <c r="L54" s="25">
        <f t="shared" si="3"/>
        <v>-1268.8437920076901</v>
      </c>
      <c r="M54" s="17">
        <f t="shared" si="1"/>
        <v>9.9616488907207223</v>
      </c>
      <c r="N54" s="17">
        <f t="shared" si="4"/>
        <v>3668.4588218887816</v>
      </c>
      <c r="O54" s="24">
        <f t="shared" si="2"/>
        <v>12.539942415372417</v>
      </c>
      <c r="P54" s="7"/>
      <c r="Q54" s="25">
        <f t="shared" si="5"/>
        <v>-1229.3081951202801</v>
      </c>
      <c r="R54" s="24">
        <f t="shared" si="6"/>
        <v>3670.4972268584756</v>
      </c>
      <c r="S54" s="7"/>
      <c r="T54" s="25">
        <f t="shared" si="7"/>
        <v>0.31806933590506098</v>
      </c>
      <c r="U54" s="24">
        <f t="shared" si="8"/>
        <v>0.95261797660584813</v>
      </c>
      <c r="V54" s="7"/>
      <c r="W54" s="25">
        <f t="shared" si="9"/>
        <v>0.31271700981648565</v>
      </c>
      <c r="X54" s="24">
        <f t="shared" si="10"/>
        <v>191.29290658147499</v>
      </c>
      <c r="Y54" s="7"/>
      <c r="Z54" s="25">
        <f t="shared" si="11"/>
        <v>642</v>
      </c>
      <c r="AA54" s="17">
        <f t="shared" si="15"/>
        <v>191.27699999999996</v>
      </c>
      <c r="AB54" s="24">
        <f t="shared" si="12"/>
        <v>3.3384134333371929</v>
      </c>
      <c r="AC54" s="17">
        <f t="shared" si="13"/>
        <v>1.5906581475036319E-2</v>
      </c>
      <c r="AD54" s="17">
        <f t="shared" ca="1" si="14"/>
        <v>1.2361192904478457E-2</v>
      </c>
      <c r="AE54" s="17">
        <v>115</v>
      </c>
    </row>
    <row r="55" spans="1:31" s="17" customFormat="1" x14ac:dyDescent="0.25">
      <c r="A55" s="17">
        <v>35</v>
      </c>
      <c r="B55" s="17">
        <v>635</v>
      </c>
      <c r="C55" s="17">
        <v>12451</v>
      </c>
      <c r="D55" s="17">
        <v>15033</v>
      </c>
      <c r="E55" s="17">
        <v>14084</v>
      </c>
      <c r="F55" s="17">
        <v>11498</v>
      </c>
      <c r="G55" s="24"/>
      <c r="H55" s="7"/>
      <c r="I55" s="25">
        <f t="shared" si="16"/>
        <v>-1633</v>
      </c>
      <c r="J55" s="24">
        <f t="shared" si="16"/>
        <v>3535</v>
      </c>
      <c r="K55" s="7"/>
      <c r="L55" s="25">
        <f t="shared" si="3"/>
        <v>-1628.4763308557997</v>
      </c>
      <c r="M55" s="17">
        <f t="shared" si="1"/>
        <v>20.463582526189985</v>
      </c>
      <c r="N55" s="17">
        <f t="shared" si="4"/>
        <v>3530.3925786400346</v>
      </c>
      <c r="O55" s="24">
        <f t="shared" si="2"/>
        <v>21.228331588265679</v>
      </c>
      <c r="P55" s="7"/>
      <c r="Q55" s="25">
        <f t="shared" si="5"/>
        <v>-1590.3081951202801</v>
      </c>
      <c r="R55" s="24">
        <f t="shared" si="6"/>
        <v>3533.4972268584756</v>
      </c>
      <c r="S55" s="7"/>
      <c r="T55" s="25">
        <f t="shared" si="7"/>
        <v>0.41147392778650721</v>
      </c>
      <c r="U55" s="24">
        <f t="shared" si="8"/>
        <v>0.917061850356789</v>
      </c>
      <c r="V55" s="7"/>
      <c r="W55" s="25">
        <f t="shared" si="9"/>
        <v>0.40632304015676363</v>
      </c>
      <c r="X55" s="24">
        <f t="shared" si="10"/>
        <v>197.01610847852862</v>
      </c>
      <c r="Y55" s="7"/>
      <c r="Z55" s="25">
        <f t="shared" si="11"/>
        <v>635</v>
      </c>
      <c r="AA55" s="17">
        <f t="shared" si="15"/>
        <v>196.99199999999996</v>
      </c>
      <c r="AB55" s="24">
        <f t="shared" si="12"/>
        <v>3.4381590000886693</v>
      </c>
      <c r="AC55" s="17">
        <f t="shared" si="13"/>
        <v>2.4108478528660271E-2</v>
      </c>
      <c r="AD55" s="17">
        <f t="shared" ca="1" si="14"/>
        <v>2.9125733900229989E-2</v>
      </c>
      <c r="AE55" s="17">
        <v>114</v>
      </c>
    </row>
    <row r="56" spans="1:31" s="17" customFormat="1" x14ac:dyDescent="0.25">
      <c r="A56" s="17">
        <v>36</v>
      </c>
      <c r="B56" s="17">
        <v>611</v>
      </c>
      <c r="C56" s="17">
        <v>12285</v>
      </c>
      <c r="D56" s="17">
        <v>14941</v>
      </c>
      <c r="E56" s="17">
        <v>14244</v>
      </c>
      <c r="F56" s="17">
        <v>11580</v>
      </c>
      <c r="G56" s="24"/>
      <c r="H56" s="7"/>
      <c r="I56" s="25">
        <f t="shared" si="16"/>
        <v>-1959</v>
      </c>
      <c r="J56" s="24">
        <f t="shared" si="16"/>
        <v>3361</v>
      </c>
      <c r="K56" s="7"/>
      <c r="L56" s="25">
        <f t="shared" si="3"/>
        <v>-1959.6659816997567</v>
      </c>
      <c r="M56" s="17">
        <f t="shared" si="1"/>
        <v>0.44353162441080329</v>
      </c>
      <c r="N56" s="17">
        <f t="shared" si="4"/>
        <v>3364.3639626477461</v>
      </c>
      <c r="O56" s="24">
        <f t="shared" si="2"/>
        <v>11.31624469543109</v>
      </c>
      <c r="P56" s="7"/>
      <c r="Q56" s="25">
        <f t="shared" si="5"/>
        <v>-1916.3081951202801</v>
      </c>
      <c r="R56" s="24">
        <f t="shared" si="6"/>
        <v>3359.4972268584756</v>
      </c>
      <c r="S56" s="7"/>
      <c r="T56" s="25">
        <f t="shared" si="7"/>
        <v>0.49582267280964148</v>
      </c>
      <c r="U56" s="24">
        <f t="shared" si="8"/>
        <v>0.87190297468280153</v>
      </c>
      <c r="V56" s="7"/>
      <c r="W56" s="25">
        <f t="shared" si="9"/>
        <v>0.49092708460673373</v>
      </c>
      <c r="X56" s="24">
        <f t="shared" si="10"/>
        <v>202.50118178100911</v>
      </c>
      <c r="Y56" s="7"/>
      <c r="Z56" s="25">
        <f t="shared" si="11"/>
        <v>611</v>
      </c>
      <c r="AA56" s="17">
        <f t="shared" si="15"/>
        <v>202.49099999999996</v>
      </c>
      <c r="AB56" s="24">
        <f t="shared" si="12"/>
        <v>3.5341346556558375</v>
      </c>
      <c r="AC56" s="17">
        <f t="shared" si="13"/>
        <v>1.0181781009151791E-2</v>
      </c>
      <c r="AD56" s="17">
        <f t="shared" ca="1" si="14"/>
        <v>3.2018982039886623E-2</v>
      </c>
      <c r="AE56" s="17">
        <v>113</v>
      </c>
    </row>
    <row r="57" spans="1:31" s="17" customFormat="1" x14ac:dyDescent="0.25">
      <c r="A57" s="17">
        <v>37</v>
      </c>
      <c r="B57" s="17">
        <v>605</v>
      </c>
      <c r="C57" s="17">
        <v>12136</v>
      </c>
      <c r="D57" s="17">
        <v>14856</v>
      </c>
      <c r="E57" s="17">
        <v>14409</v>
      </c>
      <c r="F57" s="17">
        <v>11686</v>
      </c>
      <c r="G57" s="24"/>
      <c r="H57" s="7"/>
      <c r="I57" s="25">
        <f t="shared" si="16"/>
        <v>-2273</v>
      </c>
      <c r="J57" s="24">
        <f t="shared" si="16"/>
        <v>3170</v>
      </c>
      <c r="K57" s="7"/>
      <c r="L57" s="25">
        <f t="shared" si="3"/>
        <v>-2270.215763095669</v>
      </c>
      <c r="M57" s="17">
        <f t="shared" si="1"/>
        <v>7.7519751394387262</v>
      </c>
      <c r="N57" s="17">
        <f t="shared" si="4"/>
        <v>3169.4210270183512</v>
      </c>
      <c r="O57" s="24">
        <f t="shared" si="2"/>
        <v>0.33520971347930562</v>
      </c>
      <c r="P57" s="7"/>
      <c r="Q57" s="25">
        <f t="shared" si="5"/>
        <v>-2230.3081951202803</v>
      </c>
      <c r="R57" s="24">
        <f t="shared" si="6"/>
        <v>3168.4972268584756</v>
      </c>
      <c r="S57" s="7"/>
      <c r="T57" s="25">
        <f t="shared" si="7"/>
        <v>0.57706655605278312</v>
      </c>
      <c r="U57" s="24">
        <f t="shared" si="8"/>
        <v>0.82233202494871194</v>
      </c>
      <c r="V57" s="7"/>
      <c r="W57" s="25">
        <f t="shared" si="9"/>
        <v>0.57245103090602611</v>
      </c>
      <c r="X57" s="24">
        <f t="shared" si="10"/>
        <v>207.96237293375339</v>
      </c>
      <c r="Y57" s="7"/>
      <c r="Z57" s="25">
        <f t="shared" si="11"/>
        <v>605</v>
      </c>
      <c r="AA57" s="17">
        <f t="shared" si="15"/>
        <v>207.93599999999995</v>
      </c>
      <c r="AB57" s="24">
        <f t="shared" si="12"/>
        <v>3.6291678334269282</v>
      </c>
      <c r="AC57" s="17">
        <f t="shared" si="13"/>
        <v>2.6372933753435746E-2</v>
      </c>
      <c r="AD57" s="17">
        <f t="shared" ca="1" si="14"/>
        <v>4.3010613896854011E-2</v>
      </c>
      <c r="AE57" s="17">
        <v>112</v>
      </c>
    </row>
    <row r="58" spans="1:31" s="17" customFormat="1" x14ac:dyDescent="0.25">
      <c r="A58" s="17">
        <v>38</v>
      </c>
      <c r="B58" s="17">
        <v>635</v>
      </c>
      <c r="C58" s="17">
        <v>11978</v>
      </c>
      <c r="D58" s="17">
        <v>14728</v>
      </c>
      <c r="E58" s="17">
        <v>14554</v>
      </c>
      <c r="F58" s="17">
        <v>11800</v>
      </c>
      <c r="G58" s="24"/>
      <c r="H58" s="7"/>
      <c r="I58" s="25">
        <f t="shared" si="16"/>
        <v>-2576</v>
      </c>
      <c r="J58" s="24">
        <f t="shared" si="16"/>
        <v>2928</v>
      </c>
      <c r="K58" s="7"/>
      <c r="L58" s="25">
        <f t="shared" si="3"/>
        <v>-2574.4802594094954</v>
      </c>
      <c r="M58" s="17">
        <f t="shared" si="1"/>
        <v>2.3096114624273474</v>
      </c>
      <c r="N58" s="17">
        <f t="shared" si="4"/>
        <v>2934.0547527617409</v>
      </c>
      <c r="O58" s="24">
        <f t="shared" si="2"/>
        <v>36.660031005809401</v>
      </c>
      <c r="P58" s="7"/>
      <c r="Q58" s="25">
        <f t="shared" si="5"/>
        <v>-2533.3081951202803</v>
      </c>
      <c r="R58" s="24">
        <f t="shared" si="6"/>
        <v>2926.4972268584756</v>
      </c>
      <c r="S58" s="7"/>
      <c r="T58" s="25">
        <f t="shared" si="7"/>
        <v>0.65546431599759813</v>
      </c>
      <c r="U58" s="24">
        <f t="shared" si="8"/>
        <v>0.75952485303431561</v>
      </c>
      <c r="V58" s="7"/>
      <c r="W58" s="25">
        <f t="shared" si="9"/>
        <v>0.65120324708443655</v>
      </c>
      <c r="X58" s="24">
        <f t="shared" si="10"/>
        <v>213.72859583344177</v>
      </c>
      <c r="Y58" s="7"/>
      <c r="Z58" s="25">
        <f t="shared" si="11"/>
        <v>635</v>
      </c>
      <c r="AA58" s="17">
        <f t="shared" si="15"/>
        <v>213.65099999999995</v>
      </c>
      <c r="AB58" s="24">
        <f t="shared" si="12"/>
        <v>3.7289134001784041</v>
      </c>
      <c r="AC58" s="17">
        <f t="shared" si="13"/>
        <v>7.7595833441819195E-2</v>
      </c>
      <c r="AD58" s="17">
        <f t="shared" ca="1" si="14"/>
        <v>4.8708895195716195E-2</v>
      </c>
      <c r="AE58" s="17">
        <v>111</v>
      </c>
    </row>
    <row r="59" spans="1:31" s="17" customFormat="1" x14ac:dyDescent="0.25">
      <c r="A59" s="17">
        <v>39</v>
      </c>
      <c r="B59" s="17">
        <v>616</v>
      </c>
      <c r="C59" s="17">
        <v>11837</v>
      </c>
      <c r="D59" s="17">
        <v>14596</v>
      </c>
      <c r="E59" s="17">
        <v>14688</v>
      </c>
      <c r="F59" s="17">
        <v>11928</v>
      </c>
      <c r="G59" s="24"/>
      <c r="H59" s="7"/>
      <c r="I59" s="25">
        <f t="shared" si="16"/>
        <v>-2851</v>
      </c>
      <c r="J59" s="24">
        <f t="shared" si="16"/>
        <v>2668</v>
      </c>
      <c r="K59" s="7"/>
      <c r="L59" s="25">
        <f t="shared" si="3"/>
        <v>-2845.6014155490284</v>
      </c>
      <c r="M59" s="17">
        <f t="shared" si="1"/>
        <v>29.144714074272457</v>
      </c>
      <c r="N59" s="17">
        <f t="shared" si="4"/>
        <v>2677.8124594964811</v>
      </c>
      <c r="O59" s="24">
        <f t="shared" si="2"/>
        <v>96.284361370082053</v>
      </c>
      <c r="P59" s="7"/>
      <c r="Q59" s="25">
        <f t="shared" si="5"/>
        <v>-2808.3081951202803</v>
      </c>
      <c r="R59" s="24">
        <f t="shared" si="6"/>
        <v>2666.4972268584756</v>
      </c>
      <c r="S59" s="7"/>
      <c r="T59" s="25">
        <f t="shared" si="7"/>
        <v>0.72661739845576356</v>
      </c>
      <c r="U59" s="24">
        <f t="shared" si="8"/>
        <v>0.69204607329157575</v>
      </c>
      <c r="V59" s="7"/>
      <c r="W59" s="25">
        <f t="shared" si="9"/>
        <v>0.72273694351248374</v>
      </c>
      <c r="X59" s="24">
        <f t="shared" si="10"/>
        <v>219.36211164962583</v>
      </c>
      <c r="Y59" s="7"/>
      <c r="Z59" s="25">
        <f t="shared" si="11"/>
        <v>616</v>
      </c>
      <c r="AA59" s="17">
        <f t="shared" si="15"/>
        <v>219.19499999999996</v>
      </c>
      <c r="AB59" s="24">
        <f t="shared" si="12"/>
        <v>3.8256744539089698</v>
      </c>
      <c r="AC59" s="17">
        <f t="shared" si="13"/>
        <v>0.16711164962586622</v>
      </c>
      <c r="AD59" s="17">
        <f t="shared" ca="1" si="14"/>
        <v>-3.1728031724611583E-2</v>
      </c>
      <c r="AE59" s="17">
        <v>110</v>
      </c>
    </row>
    <row r="60" spans="1:31" s="17" customFormat="1" x14ac:dyDescent="0.25">
      <c r="A60" s="17">
        <v>40</v>
      </c>
      <c r="B60" s="17">
        <v>621</v>
      </c>
      <c r="C60" s="17">
        <v>11726</v>
      </c>
      <c r="D60" s="17">
        <v>14463</v>
      </c>
      <c r="E60" s="17">
        <v>14817</v>
      </c>
      <c r="F60" s="17">
        <v>12074</v>
      </c>
      <c r="G60" s="24"/>
      <c r="H60" s="7"/>
      <c r="I60" s="25">
        <f t="shared" si="16"/>
        <v>-3091</v>
      </c>
      <c r="J60" s="24">
        <f t="shared" si="16"/>
        <v>2389</v>
      </c>
      <c r="K60" s="7"/>
      <c r="L60" s="25">
        <f t="shared" si="3"/>
        <v>-3092.3560624750862</v>
      </c>
      <c r="M60" s="17">
        <f t="shared" si="1"/>
        <v>1.8389054363369621</v>
      </c>
      <c r="N60" s="17">
        <f t="shared" si="4"/>
        <v>2394.120119621718</v>
      </c>
      <c r="O60" s="24">
        <f t="shared" si="2"/>
        <v>26.215624940701716</v>
      </c>
      <c r="P60" s="7"/>
      <c r="Q60" s="25">
        <f t="shared" si="5"/>
        <v>-3048.3081951202803</v>
      </c>
      <c r="R60" s="24">
        <f t="shared" si="6"/>
        <v>2387.4972268584756</v>
      </c>
      <c r="S60" s="7"/>
      <c r="T60" s="25">
        <f t="shared" si="7"/>
        <v>0.78871463405561693</v>
      </c>
      <c r="U60" s="24">
        <f t="shared" si="8"/>
        <v>0.61963615195225108</v>
      </c>
      <c r="V60" s="7"/>
      <c r="W60" s="25">
        <f t="shared" si="9"/>
        <v>0.78524238174969663</v>
      </c>
      <c r="X60" s="24">
        <f t="shared" si="10"/>
        <v>224.84235646637353</v>
      </c>
      <c r="Y60" s="7"/>
      <c r="Z60" s="25">
        <f t="shared" si="11"/>
        <v>621</v>
      </c>
      <c r="AA60" s="17">
        <f t="shared" si="15"/>
        <v>224.78399999999996</v>
      </c>
      <c r="AB60" s="24">
        <f t="shared" si="12"/>
        <v>3.9232209058029328</v>
      </c>
      <c r="AC60" s="17">
        <f t="shared" si="13"/>
        <v>5.8356466373567173E-2</v>
      </c>
      <c r="AD60" s="17">
        <f t="shared" ca="1" si="14"/>
        <v>7.3760566680761031E-2</v>
      </c>
      <c r="AE60" s="17">
        <v>109</v>
      </c>
    </row>
    <row r="61" spans="1:31" s="17" customFormat="1" x14ac:dyDescent="0.25">
      <c r="A61" s="17">
        <v>41</v>
      </c>
      <c r="B61" s="17">
        <v>639</v>
      </c>
      <c r="C61" s="17">
        <v>11606</v>
      </c>
      <c r="D61" s="17">
        <v>14300</v>
      </c>
      <c r="E61" s="17">
        <v>14920</v>
      </c>
      <c r="F61" s="17">
        <v>12229</v>
      </c>
      <c r="G61" s="24"/>
      <c r="H61" s="7"/>
      <c r="I61" s="25">
        <f t="shared" si="16"/>
        <v>-3314</v>
      </c>
      <c r="J61" s="24">
        <f t="shared" si="16"/>
        <v>2071</v>
      </c>
      <c r="K61" s="7"/>
      <c r="L61" s="25">
        <f t="shared" si="3"/>
        <v>-3315.9522035474661</v>
      </c>
      <c r="M61" s="17">
        <f t="shared" si="1"/>
        <v>3.8110986907391071</v>
      </c>
      <c r="N61" s="17">
        <f t="shared" si="4"/>
        <v>2078.4553853165803</v>
      </c>
      <c r="O61" s="24">
        <f t="shared" si="2"/>
        <v>55.582770218681212</v>
      </c>
      <c r="P61" s="7"/>
      <c r="Q61" s="25">
        <f t="shared" si="5"/>
        <v>-3271.3081951202803</v>
      </c>
      <c r="R61" s="24">
        <f t="shared" si="6"/>
        <v>2069.4972268584756</v>
      </c>
      <c r="S61" s="7"/>
      <c r="T61" s="25">
        <f t="shared" si="7"/>
        <v>0.84641331546714749</v>
      </c>
      <c r="U61" s="24">
        <f t="shared" si="8"/>
        <v>0.5371044136515154</v>
      </c>
      <c r="V61" s="7"/>
      <c r="W61" s="25">
        <f t="shared" si="9"/>
        <v>0.84340611955953382</v>
      </c>
      <c r="X61" s="24">
        <f t="shared" si="10"/>
        <v>230.62927492923791</v>
      </c>
      <c r="Y61" s="7"/>
      <c r="Z61" s="25">
        <f t="shared" si="11"/>
        <v>639</v>
      </c>
      <c r="AA61" s="17">
        <f t="shared" si="15"/>
        <v>230.53499999999997</v>
      </c>
      <c r="AB61" s="24">
        <f t="shared" si="12"/>
        <v>4.0235947910851264</v>
      </c>
      <c r="AC61" s="17">
        <f t="shared" si="13"/>
        <v>9.4274929237940341E-2</v>
      </c>
      <c r="AD61" s="17">
        <f t="shared" ca="1" si="14"/>
        <v>7.8635399829920516E-2</v>
      </c>
      <c r="AE61" s="17">
        <v>108</v>
      </c>
    </row>
    <row r="62" spans="1:31" s="17" customFormat="1" x14ac:dyDescent="0.25">
      <c r="A62" s="17">
        <v>42</v>
      </c>
      <c r="B62" s="17">
        <v>630</v>
      </c>
      <c r="C62" s="17">
        <v>11517</v>
      </c>
      <c r="D62" s="17">
        <v>14137</v>
      </c>
      <c r="E62" s="17">
        <v>15025</v>
      </c>
      <c r="F62" s="17">
        <v>12402</v>
      </c>
      <c r="G62" s="24"/>
      <c r="H62" s="7"/>
      <c r="I62" s="25">
        <f t="shared" si="16"/>
        <v>-3508</v>
      </c>
      <c r="J62" s="24">
        <f t="shared" si="16"/>
        <v>1735</v>
      </c>
      <c r="K62" s="7"/>
      <c r="L62" s="25">
        <f t="shared" si="3"/>
        <v>-3504.1287714974392</v>
      </c>
      <c r="M62" s="17">
        <f t="shared" si="1"/>
        <v>14.986410119039329</v>
      </c>
      <c r="N62" s="17">
        <f t="shared" si="4"/>
        <v>1746.7265993135134</v>
      </c>
      <c r="O62" s="24">
        <f t="shared" si="2"/>
        <v>137.51313145969203</v>
      </c>
      <c r="P62" s="7"/>
      <c r="Q62" s="25">
        <f t="shared" si="5"/>
        <v>-3465.3081951202803</v>
      </c>
      <c r="R62" s="24">
        <f t="shared" si="6"/>
        <v>1733.4972268584756</v>
      </c>
      <c r="S62" s="7"/>
      <c r="T62" s="25">
        <f t="shared" si="7"/>
        <v>0.89660858091036233</v>
      </c>
      <c r="U62" s="24">
        <f t="shared" si="8"/>
        <v>0.44990106752243619</v>
      </c>
      <c r="V62" s="7"/>
      <c r="W62" s="25">
        <f t="shared" si="9"/>
        <v>0.89409259504576155</v>
      </c>
      <c r="X62" s="24">
        <f t="shared" si="10"/>
        <v>236.4081728835647</v>
      </c>
      <c r="Y62" s="7"/>
      <c r="Z62" s="25">
        <f t="shared" si="11"/>
        <v>630</v>
      </c>
      <c r="AA62" s="17">
        <f t="shared" si="15"/>
        <v>236.20499999999996</v>
      </c>
      <c r="AB62" s="24">
        <f t="shared" si="12"/>
        <v>4.122554959673205</v>
      </c>
      <c r="AC62" s="17">
        <f t="shared" si="13"/>
        <v>0.20317288356474705</v>
      </c>
      <c r="AD62" s="17">
        <f t="shared" ca="1" si="14"/>
        <v>7.2204128297528314E-3</v>
      </c>
      <c r="AE62" s="17">
        <v>107</v>
      </c>
    </row>
    <row r="63" spans="1:31" s="17" customFormat="1" x14ac:dyDescent="0.25">
      <c r="A63" s="17">
        <v>43</v>
      </c>
      <c r="B63" s="17">
        <v>624</v>
      </c>
      <c r="C63" s="17">
        <v>11441</v>
      </c>
      <c r="D63" s="17">
        <v>13961</v>
      </c>
      <c r="E63" s="17">
        <v>15094</v>
      </c>
      <c r="F63" s="17">
        <v>12572</v>
      </c>
      <c r="G63" s="24"/>
      <c r="H63" s="7"/>
      <c r="I63" s="25">
        <f t="shared" si="16"/>
        <v>-3653</v>
      </c>
      <c r="J63" s="24">
        <f t="shared" si="16"/>
        <v>1389</v>
      </c>
      <c r="K63" s="7"/>
      <c r="L63" s="25">
        <f t="shared" si="3"/>
        <v>-3657.1068270622463</v>
      </c>
      <c r="M63" s="17">
        <f t="shared" si="1"/>
        <v>16.866028519198892</v>
      </c>
      <c r="N63" s="17">
        <f t="shared" si="4"/>
        <v>1401.2908045888344</v>
      </c>
      <c r="O63" s="24">
        <f t="shared" si="2"/>
        <v>151.06387744091182</v>
      </c>
      <c r="P63" s="7"/>
      <c r="Q63" s="25">
        <f t="shared" si="5"/>
        <v>-3610.3081951202803</v>
      </c>
      <c r="R63" s="24">
        <f t="shared" si="6"/>
        <v>1387.4972268584756</v>
      </c>
      <c r="S63" s="7"/>
      <c r="T63" s="25">
        <f t="shared" si="7"/>
        <v>0.93412566075194048</v>
      </c>
      <c r="U63" s="24">
        <f t="shared" si="8"/>
        <v>0.36010238371094394</v>
      </c>
      <c r="V63" s="7"/>
      <c r="W63" s="25">
        <f t="shared" si="9"/>
        <v>0.93211528016544709</v>
      </c>
      <c r="X63" s="24">
        <f t="shared" si="10"/>
        <v>241.99643930062246</v>
      </c>
      <c r="Y63" s="7"/>
      <c r="Z63" s="25">
        <f t="shared" si="11"/>
        <v>624</v>
      </c>
      <c r="AA63" s="17">
        <f t="shared" si="15"/>
        <v>241.82099999999997</v>
      </c>
      <c r="AB63" s="24">
        <f t="shared" si="12"/>
        <v>4.2205726504652068</v>
      </c>
      <c r="AC63" s="17">
        <f t="shared" si="13"/>
        <v>0.17543930062248592</v>
      </c>
      <c r="AD63" s="17">
        <f t="shared" ca="1" si="14"/>
        <v>1.9949113837782306E-2</v>
      </c>
      <c r="AE63" s="17">
        <v>106</v>
      </c>
    </row>
    <row r="64" spans="1:31" s="17" customFormat="1" x14ac:dyDescent="0.25">
      <c r="A64" s="17">
        <v>44</v>
      </c>
      <c r="B64" s="17">
        <v>635</v>
      </c>
      <c r="C64" s="17">
        <v>11378</v>
      </c>
      <c r="D64" s="17">
        <v>13783</v>
      </c>
      <c r="E64" s="17">
        <v>15159</v>
      </c>
      <c r="F64" s="17">
        <v>12757</v>
      </c>
      <c r="G64" s="24"/>
      <c r="H64" s="7"/>
      <c r="I64" s="25">
        <f t="shared" si="16"/>
        <v>-3781</v>
      </c>
      <c r="J64" s="24">
        <f t="shared" si="16"/>
        <v>1026</v>
      </c>
      <c r="K64" s="7"/>
      <c r="L64" s="25">
        <f t="shared" si="3"/>
        <v>-3777.1291392614444</v>
      </c>
      <c r="M64" s="17">
        <f t="shared" si="1"/>
        <v>14.983562857291364</v>
      </c>
      <c r="N64" s="17">
        <f t="shared" si="4"/>
        <v>1035.9737583341739</v>
      </c>
      <c r="O64" s="24">
        <f t="shared" si="2"/>
        <v>99.475855308503498</v>
      </c>
      <c r="P64" s="7"/>
      <c r="Q64" s="25">
        <f t="shared" si="5"/>
        <v>-3738.3081951202803</v>
      </c>
      <c r="R64" s="24">
        <f t="shared" si="6"/>
        <v>1024.4972268584756</v>
      </c>
      <c r="S64" s="7"/>
      <c r="T64" s="25">
        <f t="shared" si="7"/>
        <v>0.96724418640519561</v>
      </c>
      <c r="U64" s="24">
        <f t="shared" si="8"/>
        <v>0.26589162583934944</v>
      </c>
      <c r="V64" s="7"/>
      <c r="W64" s="25">
        <f t="shared" si="9"/>
        <v>0.96576415426822448</v>
      </c>
      <c r="X64" s="24">
        <f t="shared" si="10"/>
        <v>247.72623574078852</v>
      </c>
      <c r="Y64" s="7"/>
      <c r="Z64" s="25">
        <f t="shared" si="11"/>
        <v>635</v>
      </c>
      <c r="AA64" s="17">
        <f t="shared" si="15"/>
        <v>247.53599999999997</v>
      </c>
      <c r="AB64" s="24">
        <f t="shared" si="12"/>
        <v>4.3203182172166832</v>
      </c>
      <c r="AC64" s="17">
        <f t="shared" si="13"/>
        <v>0.19023574078855177</v>
      </c>
      <c r="AD64" s="17">
        <f t="shared" ca="1" si="14"/>
        <v>3.3558196012819508E-2</v>
      </c>
      <c r="AE64" s="17">
        <v>105</v>
      </c>
    </row>
    <row r="65" spans="1:31" s="17" customFormat="1" x14ac:dyDescent="0.25">
      <c r="A65" s="17">
        <v>45</v>
      </c>
      <c r="B65" s="17">
        <v>603</v>
      </c>
      <c r="C65" s="17">
        <v>11339</v>
      </c>
      <c r="D65" s="17">
        <v>13602</v>
      </c>
      <c r="E65" s="17">
        <v>15196</v>
      </c>
      <c r="F65" s="17">
        <v>12929</v>
      </c>
      <c r="G65" s="24"/>
      <c r="H65" s="7"/>
      <c r="I65" s="25">
        <f t="shared" si="16"/>
        <v>-3857</v>
      </c>
      <c r="J65" s="24">
        <f t="shared" si="16"/>
        <v>673</v>
      </c>
      <c r="K65" s="7"/>
      <c r="L65" s="25">
        <f t="shared" si="3"/>
        <v>-3856.7289114740975</v>
      </c>
      <c r="M65" s="17">
        <f t="shared" si="1"/>
        <v>7.3488988876013045E-2</v>
      </c>
      <c r="N65" s="17">
        <f t="shared" si="4"/>
        <v>679.47768061042416</v>
      </c>
      <c r="O65" s="24">
        <f t="shared" si="2"/>
        <v>41.960346090665098</v>
      </c>
      <c r="P65" s="7"/>
      <c r="Q65" s="25">
        <f t="shared" si="5"/>
        <v>-3814.3081951202803</v>
      </c>
      <c r="R65" s="24">
        <f t="shared" si="6"/>
        <v>671.49722685847576</v>
      </c>
      <c r="S65" s="7"/>
      <c r="T65" s="25">
        <f t="shared" si="7"/>
        <v>0.98690831101181586</v>
      </c>
      <c r="U65" s="24">
        <f t="shared" si="8"/>
        <v>0.17427620565016808</v>
      </c>
      <c r="V65" s="7"/>
      <c r="W65" s="25">
        <f t="shared" si="9"/>
        <v>0.98594381883969229</v>
      </c>
      <c r="X65" s="24">
        <f t="shared" si="10"/>
        <v>253.0952859166872</v>
      </c>
      <c r="Y65" s="7"/>
      <c r="Z65" s="25">
        <f t="shared" si="11"/>
        <v>603</v>
      </c>
      <c r="AA65" s="17">
        <f t="shared" si="15"/>
        <v>252.96299999999997</v>
      </c>
      <c r="AB65" s="24">
        <f t="shared" si="12"/>
        <v>4.4150372357224148</v>
      </c>
      <c r="AC65" s="17">
        <f t="shared" si="13"/>
        <v>0.13228591668723766</v>
      </c>
      <c r="AD65" s="17">
        <f t="shared" ca="1" si="14"/>
        <v>5.3750686781881996E-2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11322</v>
      </c>
      <c r="D66" s="17">
        <v>13421</v>
      </c>
      <c r="E66" s="17">
        <v>15217</v>
      </c>
      <c r="F66" s="17">
        <v>13111</v>
      </c>
      <c r="G66" s="24"/>
      <c r="H66" s="7"/>
      <c r="I66" s="25">
        <f t="shared" si="16"/>
        <v>-3895</v>
      </c>
      <c r="J66" s="24">
        <f t="shared" si="16"/>
        <v>310</v>
      </c>
      <c r="K66" s="7"/>
      <c r="L66" s="25">
        <f t="shared" si="3"/>
        <v>-3902.5279377874945</v>
      </c>
      <c r="M66" s="17">
        <f t="shared" si="1"/>
        <v>56.669847332387072</v>
      </c>
      <c r="N66" s="17">
        <f t="shared" si="4"/>
        <v>311.45551671141362</v>
      </c>
      <c r="O66" s="24">
        <f t="shared" si="2"/>
        <v>2.1185288972043264</v>
      </c>
      <c r="P66" s="7"/>
      <c r="Q66" s="25">
        <f t="shared" si="5"/>
        <v>-3852.3081951202803</v>
      </c>
      <c r="R66" s="24">
        <f t="shared" si="6"/>
        <v>308.49722685847576</v>
      </c>
      <c r="S66" s="7"/>
      <c r="T66" s="25">
        <f t="shared" si="7"/>
        <v>0.99674037331512599</v>
      </c>
      <c r="U66" s="24">
        <f t="shared" si="8"/>
        <v>8.0065447778573592E-2</v>
      </c>
      <c r="V66" s="7"/>
      <c r="W66" s="25">
        <f t="shared" si="9"/>
        <v>0.99630586135032451</v>
      </c>
      <c r="X66" s="24">
        <f t="shared" si="10"/>
        <v>258.52484203128574</v>
      </c>
      <c r="Y66" s="7"/>
      <c r="Z66" s="25">
        <f t="shared" si="11"/>
        <v>612</v>
      </c>
      <c r="AA66" s="17">
        <f t="shared" si="15"/>
        <v>258.47099999999995</v>
      </c>
      <c r="AB66" s="24">
        <f t="shared" si="12"/>
        <v>4.5111699709222624</v>
      </c>
      <c r="AC66" s="17">
        <f t="shared" si="13"/>
        <v>5.3842031285796565E-2</v>
      </c>
      <c r="AD66" s="17">
        <f t="shared" ca="1" si="14"/>
        <v>0.11226830790195663</v>
      </c>
      <c r="AE66" s="17">
        <v>103</v>
      </c>
    </row>
    <row r="67" spans="1:31" s="17" customFormat="1" x14ac:dyDescent="0.25">
      <c r="A67" s="17">
        <v>47</v>
      </c>
      <c r="B67" s="17">
        <v>632</v>
      </c>
      <c r="C67" s="17">
        <v>11305</v>
      </c>
      <c r="D67" s="17">
        <v>13223</v>
      </c>
      <c r="E67" s="17">
        <v>15214</v>
      </c>
      <c r="F67" s="17">
        <v>13296</v>
      </c>
      <c r="G67" s="24"/>
      <c r="H67" s="7"/>
      <c r="I67" s="25">
        <f t="shared" si="16"/>
        <v>-3909</v>
      </c>
      <c r="J67" s="24">
        <f t="shared" si="16"/>
        <v>-73</v>
      </c>
      <c r="K67" s="7"/>
      <c r="L67" s="25">
        <f t="shared" si="3"/>
        <v>-3912.3862717240117</v>
      </c>
      <c r="M67" s="17">
        <f t="shared" si="1"/>
        <v>11.466836188841503</v>
      </c>
      <c r="N67" s="17">
        <f t="shared" si="4"/>
        <v>-71.560775416307209</v>
      </c>
      <c r="O67" s="24">
        <f t="shared" si="2"/>
        <v>2.0713674023056883</v>
      </c>
      <c r="P67" s="7"/>
      <c r="Q67" s="25">
        <f t="shared" si="5"/>
        <v>-3866.3081951202803</v>
      </c>
      <c r="R67" s="24">
        <f t="shared" si="6"/>
        <v>-74.502773141524258</v>
      </c>
      <c r="S67" s="7"/>
      <c r="T67" s="25">
        <f t="shared" si="7"/>
        <v>1.0003627120584508</v>
      </c>
      <c r="U67" s="24">
        <f t="shared" si="8"/>
        <v>-1.9335985457847038E-2</v>
      </c>
      <c r="V67" s="7"/>
      <c r="W67" s="25">
        <f t="shared" si="9"/>
        <v>1.0004872735480808</v>
      </c>
      <c r="X67" s="24">
        <f t="shared" si="10"/>
        <v>264.22658288390608</v>
      </c>
      <c r="Y67" s="7"/>
      <c r="Z67" s="25">
        <f t="shared" si="11"/>
        <v>632</v>
      </c>
      <c r="AA67" s="17">
        <f t="shared" si="15"/>
        <v>264.15899999999993</v>
      </c>
      <c r="AB67" s="24">
        <f t="shared" si="12"/>
        <v>4.6104442987756995</v>
      </c>
      <c r="AC67" s="17">
        <f t="shared" si="13"/>
        <v>6.7582883906140978E-2</v>
      </c>
      <c r="AD67" s="17">
        <f t="shared" ca="1" si="14"/>
        <v>-1.6775787286917421E-2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11321</v>
      </c>
      <c r="D68" s="17">
        <v>13037</v>
      </c>
      <c r="E68" s="17">
        <v>15202</v>
      </c>
      <c r="F68" s="17">
        <v>13489</v>
      </c>
      <c r="G68" s="24"/>
      <c r="H68" s="7"/>
      <c r="I68" s="25">
        <f t="shared" si="16"/>
        <v>-3881</v>
      </c>
      <c r="J68" s="24">
        <f t="shared" si="16"/>
        <v>-452</v>
      </c>
      <c r="K68" s="7"/>
      <c r="L68" s="25">
        <f t="shared" si="3"/>
        <v>-3884.4106168450144</v>
      </c>
      <c r="M68" s="17">
        <f t="shared" si="1"/>
        <v>11.632307263495804</v>
      </c>
      <c r="N68" s="17">
        <f t="shared" si="4"/>
        <v>-451.44534065357493</v>
      </c>
      <c r="O68" s="24">
        <f t="shared" si="2"/>
        <v>0.30764699057668482</v>
      </c>
      <c r="P68" s="7"/>
      <c r="Q68" s="25">
        <f t="shared" si="5"/>
        <v>-3838.3081951202803</v>
      </c>
      <c r="R68" s="24">
        <f t="shared" si="6"/>
        <v>-453.50277314152424</v>
      </c>
      <c r="S68" s="7"/>
      <c r="T68" s="25">
        <f t="shared" si="7"/>
        <v>0.99311803457180126</v>
      </c>
      <c r="U68" s="24">
        <f t="shared" si="8"/>
        <v>-0.11769928362130243</v>
      </c>
      <c r="V68" s="7"/>
      <c r="W68" s="25">
        <f t="shared" si="9"/>
        <v>0.99379565938049641</v>
      </c>
      <c r="X68" s="24">
        <f t="shared" si="10"/>
        <v>269.87370057166743</v>
      </c>
      <c r="Y68" s="7"/>
      <c r="Z68" s="25">
        <f t="shared" si="11"/>
        <v>628</v>
      </c>
      <c r="AA68" s="17">
        <f t="shared" si="15"/>
        <v>269.81099999999992</v>
      </c>
      <c r="AB68" s="24">
        <f t="shared" si="12"/>
        <v>4.7090903080984186</v>
      </c>
      <c r="AC68" s="17">
        <f t="shared" si="13"/>
        <v>6.2700571667505756E-2</v>
      </c>
      <c r="AD68" s="17">
        <f t="shared" ca="1" si="14"/>
        <v>-2.3663638698735667E-2</v>
      </c>
      <c r="AE68" s="17">
        <v>101</v>
      </c>
    </row>
    <row r="69" spans="1:31" s="17" customFormat="1" x14ac:dyDescent="0.25">
      <c r="A69" s="17">
        <v>49</v>
      </c>
      <c r="B69" s="17">
        <v>638</v>
      </c>
      <c r="C69" s="17">
        <v>11362</v>
      </c>
      <c r="D69" s="17">
        <v>12854</v>
      </c>
      <c r="E69" s="17">
        <v>15179</v>
      </c>
      <c r="F69" s="17">
        <v>13683</v>
      </c>
      <c r="G69" s="24"/>
      <c r="H69" s="7"/>
      <c r="I69" s="25">
        <f t="shared" si="16"/>
        <v>-3817</v>
      </c>
      <c r="J69" s="24">
        <f t="shared" si="16"/>
        <v>-829</v>
      </c>
      <c r="K69" s="7"/>
      <c r="L69" s="25">
        <f t="shared" si="3"/>
        <v>-3817.7154157775594</v>
      </c>
      <c r="M69" s="17">
        <f t="shared" si="1"/>
        <v>0.51181973478096177</v>
      </c>
      <c r="N69" s="17">
        <f t="shared" si="4"/>
        <v>-832.84109342257136</v>
      </c>
      <c r="O69" s="24">
        <f t="shared" si="2"/>
        <v>14.753998680920978</v>
      </c>
      <c r="P69" s="7"/>
      <c r="Q69" s="25">
        <f t="shared" si="5"/>
        <v>-3774.3081951202803</v>
      </c>
      <c r="R69" s="24">
        <f t="shared" si="6"/>
        <v>-830.50277314152424</v>
      </c>
      <c r="S69" s="7"/>
      <c r="T69" s="25">
        <f t="shared" si="7"/>
        <v>0.97655877174517369</v>
      </c>
      <c r="U69" s="24">
        <f t="shared" si="8"/>
        <v>-0.21554351424827523</v>
      </c>
      <c r="V69" s="7"/>
      <c r="W69" s="25">
        <f t="shared" si="9"/>
        <v>0.97778639343155116</v>
      </c>
      <c r="X69" s="24">
        <f t="shared" si="10"/>
        <v>275.55086828400636</v>
      </c>
      <c r="Y69" s="7"/>
      <c r="Z69" s="25">
        <f t="shared" si="11"/>
        <v>638</v>
      </c>
      <c r="AA69" s="17">
        <f t="shared" si="15"/>
        <v>275.55299999999994</v>
      </c>
      <c r="AB69" s="24">
        <f t="shared" si="12"/>
        <v>4.8093071137479333</v>
      </c>
      <c r="AC69" s="17">
        <f t="shared" si="13"/>
        <v>-2.1317159935847485E-3</v>
      </c>
      <c r="AD69" s="17">
        <f t="shared" ca="1" si="14"/>
        <v>7.2455339898397142E-2</v>
      </c>
      <c r="AE69" s="17">
        <v>100</v>
      </c>
    </row>
    <row r="70" spans="1:31" s="17" customFormat="1" x14ac:dyDescent="0.25">
      <c r="A70" s="17">
        <v>50</v>
      </c>
      <c r="B70" s="17">
        <v>635</v>
      </c>
      <c r="C70" s="17">
        <v>11412</v>
      </c>
      <c r="D70" s="17">
        <v>12667</v>
      </c>
      <c r="E70" s="17">
        <v>15126</v>
      </c>
      <c r="F70" s="17">
        <v>13870</v>
      </c>
      <c r="G70" s="24"/>
      <c r="H70" s="7"/>
      <c r="I70" s="25">
        <f t="shared" si="16"/>
        <v>-3714</v>
      </c>
      <c r="J70" s="24">
        <f t="shared" si="16"/>
        <v>-1203</v>
      </c>
      <c r="K70" s="7"/>
      <c r="L70" s="25">
        <f t="shared" si="3"/>
        <v>-3713.6906734221202</v>
      </c>
      <c r="M70" s="17">
        <f t="shared" si="1"/>
        <v>9.5682931782828801E-2</v>
      </c>
      <c r="N70" s="17">
        <f t="shared" si="4"/>
        <v>-1204.1221923218366</v>
      </c>
      <c r="O70" s="24">
        <f t="shared" si="2"/>
        <v>1.2593156071889398</v>
      </c>
      <c r="P70" s="7"/>
      <c r="Q70" s="25">
        <f t="shared" si="5"/>
        <v>-3671.3081951202803</v>
      </c>
      <c r="R70" s="24">
        <f t="shared" si="6"/>
        <v>-1204.5027731415244</v>
      </c>
      <c r="S70" s="7"/>
      <c r="T70" s="25">
        <f t="shared" si="7"/>
        <v>0.94990870813356987</v>
      </c>
      <c r="U70" s="24">
        <f t="shared" si="8"/>
        <v>-0.31260914357052411</v>
      </c>
      <c r="V70" s="7"/>
      <c r="W70" s="25">
        <f t="shared" si="9"/>
        <v>0.9516817884092551</v>
      </c>
      <c r="X70" s="24">
        <f t="shared" si="10"/>
        <v>281.30374603719065</v>
      </c>
      <c r="Y70" s="7"/>
      <c r="Z70" s="25">
        <f t="shared" si="11"/>
        <v>635</v>
      </c>
      <c r="AA70" s="17">
        <f t="shared" si="15"/>
        <v>281.26799999999992</v>
      </c>
      <c r="AB70" s="24">
        <f t="shared" si="12"/>
        <v>4.9090526804994097</v>
      </c>
      <c r="AC70" s="17">
        <f t="shared" si="13"/>
        <v>3.5746037190733659E-2</v>
      </c>
      <c r="AD70" s="17">
        <f t="shared" ca="1" si="14"/>
        <v>-2.0638877980900361E-2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11489</v>
      </c>
      <c r="D71" s="17">
        <v>12492</v>
      </c>
      <c r="E71" s="17">
        <v>15060</v>
      </c>
      <c r="F71" s="17">
        <v>14048</v>
      </c>
      <c r="G71" s="24"/>
      <c r="H71" s="7"/>
      <c r="I71" s="25">
        <f t="shared" si="16"/>
        <v>-3571</v>
      </c>
      <c r="J71" s="24">
        <f t="shared" si="16"/>
        <v>-1556</v>
      </c>
      <c r="K71" s="7"/>
      <c r="L71" s="25">
        <f t="shared" si="3"/>
        <v>-3573.895305806635</v>
      </c>
      <c r="M71" s="17">
        <f t="shared" si="1"/>
        <v>8.3827957139340654</v>
      </c>
      <c r="N71" s="17">
        <f t="shared" si="4"/>
        <v>-1561.7361815900722</v>
      </c>
      <c r="O71" s="24">
        <f t="shared" si="2"/>
        <v>32.903779234283142</v>
      </c>
      <c r="P71" s="7"/>
      <c r="Q71" s="25">
        <f t="shared" si="5"/>
        <v>-3528.3081951202803</v>
      </c>
      <c r="R71" s="24">
        <f t="shared" si="6"/>
        <v>-1557.5027731415244</v>
      </c>
      <c r="S71" s="7"/>
      <c r="T71" s="25">
        <f t="shared" si="7"/>
        <v>0.91290910525532387</v>
      </c>
      <c r="U71" s="24">
        <f t="shared" si="8"/>
        <v>-0.4042245637597055</v>
      </c>
      <c r="V71" s="7"/>
      <c r="W71" s="25">
        <f t="shared" si="9"/>
        <v>0.91519682943983605</v>
      </c>
      <c r="X71" s="24">
        <f t="shared" si="10"/>
        <v>286.94950108427508</v>
      </c>
      <c r="Y71" s="7"/>
      <c r="Z71" s="25">
        <f t="shared" si="11"/>
        <v>632</v>
      </c>
      <c r="AA71" s="17">
        <f t="shared" si="15"/>
        <v>286.9559999999999</v>
      </c>
      <c r="AB71" s="24">
        <f t="shared" si="12"/>
        <v>5.0083270083528459</v>
      </c>
      <c r="AC71" s="17">
        <f t="shared" si="13"/>
        <v>-6.4989157248191987E-3</v>
      </c>
      <c r="AD71" s="17">
        <f t="shared" ca="1" si="14"/>
        <v>4.443490391895466E-2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11564</v>
      </c>
      <c r="D72" s="17">
        <v>12314</v>
      </c>
      <c r="E72" s="17">
        <v>14963</v>
      </c>
      <c r="F72" s="17">
        <v>14204</v>
      </c>
      <c r="G72" s="24"/>
      <c r="H72" s="7"/>
      <c r="I72" s="25">
        <f t="shared" si="16"/>
        <v>-3399</v>
      </c>
      <c r="J72" s="24">
        <f t="shared" si="16"/>
        <v>-1890</v>
      </c>
      <c r="K72" s="7"/>
      <c r="L72" s="25">
        <f t="shared" si="3"/>
        <v>-3402.3281072910536</v>
      </c>
      <c r="M72" s="17">
        <f t="shared" si="1"/>
        <v>11.076298140764026</v>
      </c>
      <c r="N72" s="17">
        <f t="shared" si="4"/>
        <v>-1898.656311582801</v>
      </c>
      <c r="O72" s="24">
        <f t="shared" si="2"/>
        <v>74.931730218534426</v>
      </c>
      <c r="P72" s="7"/>
      <c r="Q72" s="25">
        <f t="shared" si="5"/>
        <v>-3356.3081951202803</v>
      </c>
      <c r="R72" s="24">
        <f t="shared" si="6"/>
        <v>-1891.5027731415244</v>
      </c>
      <c r="S72" s="7"/>
      <c r="T72" s="25">
        <f t="shared" si="7"/>
        <v>0.86840608640876227</v>
      </c>
      <c r="U72" s="24">
        <f t="shared" si="8"/>
        <v>-0.49090884235230209</v>
      </c>
      <c r="V72" s="7"/>
      <c r="W72" s="25">
        <f t="shared" si="9"/>
        <v>0.8711806039735035</v>
      </c>
      <c r="X72" s="24">
        <f t="shared" si="10"/>
        <v>292.52057798838143</v>
      </c>
      <c r="Y72" s="7"/>
      <c r="Z72" s="25">
        <f t="shared" si="11"/>
        <v>622</v>
      </c>
      <c r="AA72" s="17">
        <f t="shared" si="15"/>
        <v>292.55399999999992</v>
      </c>
      <c r="AB72" s="24">
        <f t="shared" si="12"/>
        <v>5.1060305398794892</v>
      </c>
      <c r="AC72" s="17">
        <f t="shared" si="13"/>
        <v>-3.3422011618483793E-2</v>
      </c>
      <c r="AD72" s="17">
        <f t="shared" ca="1" si="14"/>
        <v>0.10610600109953339</v>
      </c>
      <c r="AE72" s="17">
        <v>97</v>
      </c>
    </row>
    <row r="73" spans="1:31" s="17" customFormat="1" x14ac:dyDescent="0.25">
      <c r="A73" s="17">
        <v>53</v>
      </c>
      <c r="B73" s="17">
        <v>613</v>
      </c>
      <c r="C73" s="17">
        <v>11662</v>
      </c>
      <c r="D73" s="17">
        <v>12155</v>
      </c>
      <c r="E73" s="17">
        <v>14858</v>
      </c>
      <c r="F73" s="17">
        <v>14359</v>
      </c>
      <c r="G73" s="24"/>
      <c r="H73" s="7"/>
      <c r="I73" s="25">
        <f t="shared" si="16"/>
        <v>-3196</v>
      </c>
      <c r="J73" s="24">
        <f t="shared" si="16"/>
        <v>-2204</v>
      </c>
      <c r="K73" s="7"/>
      <c r="L73" s="25">
        <f t="shared" si="3"/>
        <v>-3201.8595603032322</v>
      </c>
      <c r="M73" s="17">
        <f t="shared" si="1"/>
        <v>34.334446947214971</v>
      </c>
      <c r="N73" s="17">
        <f t="shared" si="4"/>
        <v>-2212.9565338264038</v>
      </c>
      <c r="O73" s="24">
        <f t="shared" si="2"/>
        <v>80.219498183514716</v>
      </c>
      <c r="P73" s="7"/>
      <c r="Q73" s="25">
        <f t="shared" si="5"/>
        <v>-3153.3081951202803</v>
      </c>
      <c r="R73" s="24">
        <f t="shared" si="6"/>
        <v>-2205.5027731415244</v>
      </c>
      <c r="S73" s="7"/>
      <c r="T73" s="25">
        <f t="shared" si="7"/>
        <v>0.8158821746305529</v>
      </c>
      <c r="U73" s="24">
        <f t="shared" si="8"/>
        <v>-0.57240244558007258</v>
      </c>
      <c r="V73" s="7"/>
      <c r="W73" s="25">
        <f t="shared" si="9"/>
        <v>0.81911416729151376</v>
      </c>
      <c r="X73" s="24">
        <f t="shared" si="10"/>
        <v>298.06549672984715</v>
      </c>
      <c r="Y73" s="7"/>
      <c r="Z73" s="25">
        <f t="shared" si="11"/>
        <v>613</v>
      </c>
      <c r="AA73" s="17">
        <f t="shared" si="15"/>
        <v>298.07099999999991</v>
      </c>
      <c r="AB73" s="24">
        <f t="shared" si="12"/>
        <v>5.2023203547120165</v>
      </c>
      <c r="AC73" s="17">
        <f t="shared" si="13"/>
        <v>-5.5032701527579775E-3</v>
      </c>
      <c r="AD73" s="17">
        <f t="shared" ca="1" si="14"/>
        <v>-3.2306153468596222E-2</v>
      </c>
      <c r="AE73" s="17">
        <v>96</v>
      </c>
    </row>
    <row r="74" spans="1:31" s="17" customFormat="1" x14ac:dyDescent="0.25">
      <c r="A74" s="17">
        <v>54</v>
      </c>
      <c r="B74" s="17">
        <v>617</v>
      </c>
      <c r="C74" s="17">
        <v>11789</v>
      </c>
      <c r="D74" s="17">
        <v>12021</v>
      </c>
      <c r="E74" s="17">
        <v>14759</v>
      </c>
      <c r="F74" s="17">
        <v>14522</v>
      </c>
      <c r="G74" s="24"/>
      <c r="H74" s="7"/>
      <c r="I74" s="25">
        <f t="shared" si="16"/>
        <v>-2970</v>
      </c>
      <c r="J74" s="24">
        <f t="shared" si="16"/>
        <v>-2501</v>
      </c>
      <c r="K74" s="7"/>
      <c r="L74" s="25">
        <f t="shared" si="3"/>
        <v>-2970.5116263656619</v>
      </c>
      <c r="M74" s="17">
        <f t="shared" si="1"/>
        <v>0.26176153804037194</v>
      </c>
      <c r="N74" s="17">
        <f t="shared" si="4"/>
        <v>-2508.5536565225111</v>
      </c>
      <c r="O74" s="24">
        <f t="shared" si="2"/>
        <v>57.057726860074773</v>
      </c>
      <c r="P74" s="7"/>
      <c r="Q74" s="25">
        <f t="shared" si="5"/>
        <v>-2927.3081951202803</v>
      </c>
      <c r="R74" s="24">
        <f t="shared" si="6"/>
        <v>-2502.5027731415244</v>
      </c>
      <c r="S74" s="7"/>
      <c r="T74" s="25">
        <f t="shared" si="7"/>
        <v>0.75740727777402417</v>
      </c>
      <c r="U74" s="24">
        <f t="shared" si="8"/>
        <v>-0.64948397474774078</v>
      </c>
      <c r="V74" s="7"/>
      <c r="W74" s="25">
        <f t="shared" si="9"/>
        <v>0.76107183869658968</v>
      </c>
      <c r="X74" s="24">
        <f t="shared" si="10"/>
        <v>303.5961899099425</v>
      </c>
      <c r="Y74" s="7"/>
      <c r="Z74" s="25">
        <f t="shared" si="11"/>
        <v>617</v>
      </c>
      <c r="AA74" s="17">
        <f t="shared" si="15"/>
        <v>303.62399999999991</v>
      </c>
      <c r="AB74" s="24">
        <f t="shared" si="12"/>
        <v>5.299238488075261</v>
      </c>
      <c r="AC74" s="17">
        <f t="shared" si="13"/>
        <v>-2.7810090057414527E-2</v>
      </c>
      <c r="AD74" s="17">
        <f t="shared" ca="1" si="14"/>
        <v>7.8530235446521601E-2</v>
      </c>
      <c r="AE74" s="17">
        <v>95</v>
      </c>
    </row>
    <row r="75" spans="1:31" s="17" customFormat="1" x14ac:dyDescent="0.25">
      <c r="A75" s="17">
        <v>55</v>
      </c>
      <c r="B75" s="17">
        <v>622</v>
      </c>
      <c r="C75" s="17">
        <v>11921</v>
      </c>
      <c r="D75" s="17">
        <v>11880</v>
      </c>
      <c r="E75" s="17">
        <v>14626</v>
      </c>
      <c r="F75" s="17">
        <v>14653</v>
      </c>
      <c r="G75" s="24"/>
      <c r="H75" s="7"/>
      <c r="I75" s="25">
        <f t="shared" si="16"/>
        <v>-2705</v>
      </c>
      <c r="J75" s="24">
        <f t="shared" si="16"/>
        <v>-2773</v>
      </c>
      <c r="K75" s="7"/>
      <c r="L75" s="25">
        <f t="shared" si="3"/>
        <v>-2709.461454017227</v>
      </c>
      <c r="M75" s="17">
        <f t="shared" si="1"/>
        <v>19.904571947830668</v>
      </c>
      <c r="N75" s="17">
        <f t="shared" si="4"/>
        <v>-2782.6580590385206</v>
      </c>
      <c r="O75" s="24">
        <f t="shared" si="2"/>
        <v>93.278104391549562</v>
      </c>
      <c r="P75" s="7"/>
      <c r="Q75" s="25">
        <f t="shared" si="5"/>
        <v>-2662.3081951202803</v>
      </c>
      <c r="R75" s="24">
        <f t="shared" si="6"/>
        <v>-2774.5027731415244</v>
      </c>
      <c r="S75" s="7"/>
      <c r="T75" s="25">
        <f t="shared" si="7"/>
        <v>0.68884158013251939</v>
      </c>
      <c r="U75" s="24">
        <f t="shared" si="8"/>
        <v>-0.72007715970937625</v>
      </c>
      <c r="V75" s="7"/>
      <c r="W75" s="25">
        <f t="shared" si="9"/>
        <v>0.69290206043878277</v>
      </c>
      <c r="X75" s="24">
        <f t="shared" si="10"/>
        <v>309.22119422370429</v>
      </c>
      <c r="Y75" s="7"/>
      <c r="Z75" s="25">
        <f t="shared" si="11"/>
        <v>622</v>
      </c>
      <c r="AA75" s="17">
        <f t="shared" si="15"/>
        <v>309.22199999999992</v>
      </c>
      <c r="AB75" s="24">
        <f t="shared" si="12"/>
        <v>5.3969420196019042</v>
      </c>
      <c r="AC75" s="17">
        <f t="shared" si="13"/>
        <v>-8.0577629563549635E-4</v>
      </c>
      <c r="AD75" s="17">
        <f t="shared" ca="1" si="14"/>
        <v>8.877024891057772E-2</v>
      </c>
      <c r="AE75" s="17">
        <v>94</v>
      </c>
    </row>
    <row r="76" spans="1:31" s="17" customFormat="1" x14ac:dyDescent="0.25">
      <c r="A76" s="17">
        <v>56</v>
      </c>
      <c r="B76" s="17">
        <v>641</v>
      </c>
      <c r="C76" s="17">
        <v>12064</v>
      </c>
      <c r="D76" s="17">
        <v>11746</v>
      </c>
      <c r="E76" s="17">
        <v>14472</v>
      </c>
      <c r="F76" s="17">
        <v>14777</v>
      </c>
      <c r="G76" s="24"/>
      <c r="H76" s="7"/>
      <c r="I76" s="25">
        <f t="shared" si="16"/>
        <v>-2408</v>
      </c>
      <c r="J76" s="24">
        <f t="shared" si="16"/>
        <v>-3031</v>
      </c>
      <c r="K76" s="7"/>
      <c r="L76" s="25">
        <f t="shared" si="3"/>
        <v>-2413.833299693149</v>
      </c>
      <c r="M76" s="17">
        <f t="shared" si="1"/>
        <v>34.027385310092235</v>
      </c>
      <c r="N76" s="17">
        <f t="shared" si="4"/>
        <v>-3037.2833092124852</v>
      </c>
      <c r="O76" s="24">
        <f t="shared" si="2"/>
        <v>39.479974659700936</v>
      </c>
      <c r="P76" s="7"/>
      <c r="Q76" s="25">
        <f t="shared" si="5"/>
        <v>-2365.3081951202803</v>
      </c>
      <c r="R76" s="24">
        <f t="shared" si="6"/>
        <v>-3032.5027731415244</v>
      </c>
      <c r="S76" s="7"/>
      <c r="T76" s="25">
        <f t="shared" si="7"/>
        <v>0.61199625107770073</v>
      </c>
      <c r="U76" s="24">
        <f t="shared" si="8"/>
        <v>-0.78703687191563354</v>
      </c>
      <c r="V76" s="7"/>
      <c r="W76" s="25">
        <f t="shared" si="9"/>
        <v>0.6164320858255814</v>
      </c>
      <c r="X76" s="24">
        <f t="shared" si="10"/>
        <v>315.05022339203754</v>
      </c>
      <c r="Y76" s="7"/>
      <c r="Z76" s="25">
        <f t="shared" si="11"/>
        <v>641</v>
      </c>
      <c r="AA76" s="17">
        <f t="shared" si="15"/>
        <v>314.99099999999993</v>
      </c>
      <c r="AB76" s="24">
        <f t="shared" si="12"/>
        <v>5.4976300641494573</v>
      </c>
      <c r="AC76" s="17">
        <f t="shared" si="13"/>
        <v>5.9223392037608846E-2</v>
      </c>
      <c r="AD76" s="17">
        <f t="shared" ca="1" si="14"/>
        <v>-9.4299483465647427E-3</v>
      </c>
      <c r="AE76" s="17">
        <v>93</v>
      </c>
    </row>
    <row r="77" spans="1:31" s="17" customFormat="1" x14ac:dyDescent="0.25">
      <c r="A77" s="17">
        <v>57</v>
      </c>
      <c r="B77" s="17">
        <v>637</v>
      </c>
      <c r="C77" s="17">
        <v>12227</v>
      </c>
      <c r="D77" s="17">
        <v>11642</v>
      </c>
      <c r="E77" s="17">
        <v>14325</v>
      </c>
      <c r="F77" s="17">
        <v>14901</v>
      </c>
      <c r="G77" s="24"/>
      <c r="H77" s="7"/>
      <c r="I77" s="25">
        <f t="shared" si="16"/>
        <v>-2098</v>
      </c>
      <c r="J77" s="24">
        <f t="shared" si="16"/>
        <v>-3259</v>
      </c>
      <c r="K77" s="7"/>
      <c r="L77" s="25">
        <f t="shared" si="3"/>
        <v>-2096.2329421041222</v>
      </c>
      <c r="M77" s="17">
        <f t="shared" si="1"/>
        <v>3.1224936073839706</v>
      </c>
      <c r="N77" s="17">
        <f t="shared" si="4"/>
        <v>-3259.7861492733864</v>
      </c>
      <c r="O77" s="24">
        <f t="shared" si="2"/>
        <v>0.61803068004596429</v>
      </c>
      <c r="P77" s="7"/>
      <c r="Q77" s="25">
        <f t="shared" si="5"/>
        <v>-2055.3081951202803</v>
      </c>
      <c r="R77" s="24">
        <f t="shared" si="6"/>
        <v>-3260.5027731415244</v>
      </c>
      <c r="S77" s="7"/>
      <c r="T77" s="25">
        <f t="shared" si="7"/>
        <v>0.53178732176122334</v>
      </c>
      <c r="U77" s="24">
        <f t="shared" si="8"/>
        <v>-0.84621057107465159</v>
      </c>
      <c r="V77" s="7"/>
      <c r="W77" s="25">
        <f t="shared" si="9"/>
        <v>0.53655467059263728</v>
      </c>
      <c r="X77" s="24">
        <f t="shared" si="10"/>
        <v>320.74193166438954</v>
      </c>
      <c r="Y77" s="7"/>
      <c r="Z77" s="25">
        <f t="shared" si="11"/>
        <v>637</v>
      </c>
      <c r="AA77" s="17">
        <f t="shared" si="15"/>
        <v>320.72399999999993</v>
      </c>
      <c r="AB77" s="24">
        <f t="shared" si="12"/>
        <v>5.5976897901662923</v>
      </c>
      <c r="AC77" s="17">
        <f t="shared" si="13"/>
        <v>1.7931664389607249E-2</v>
      </c>
      <c r="AD77" s="17">
        <f t="shared" ca="1" si="14"/>
        <v>3.9457957687545786E-2</v>
      </c>
      <c r="AE77" s="17">
        <v>92</v>
      </c>
    </row>
    <row r="78" spans="1:31" s="17" customFormat="1" x14ac:dyDescent="0.25">
      <c r="A78" s="17">
        <v>58</v>
      </c>
      <c r="B78" s="17">
        <v>637</v>
      </c>
      <c r="C78" s="17">
        <v>12393</v>
      </c>
      <c r="D78" s="17">
        <v>11540</v>
      </c>
      <c r="E78" s="17">
        <v>14150</v>
      </c>
      <c r="F78" s="17">
        <v>14991</v>
      </c>
      <c r="G78" s="24"/>
      <c r="H78" s="7"/>
      <c r="I78" s="25">
        <f t="shared" si="16"/>
        <v>-1757</v>
      </c>
      <c r="J78" s="24">
        <f t="shared" si="16"/>
        <v>-3451</v>
      </c>
      <c r="K78" s="7"/>
      <c r="L78" s="25">
        <f t="shared" si="3"/>
        <v>-1758.0758204859599</v>
      </c>
      <c r="M78" s="17">
        <f t="shared" si="1"/>
        <v>1.1573897180109229</v>
      </c>
      <c r="N78" s="17">
        <f t="shared" si="4"/>
        <v>-3449.6169828274278</v>
      </c>
      <c r="O78" s="24">
        <f t="shared" si="2"/>
        <v>1.9127364996295504</v>
      </c>
      <c r="P78" s="7"/>
      <c r="Q78" s="25">
        <f t="shared" si="5"/>
        <v>-1714.3081951202801</v>
      </c>
      <c r="R78" s="24">
        <f t="shared" si="6"/>
        <v>-3452.5027731415244</v>
      </c>
      <c r="S78" s="7"/>
      <c r="T78" s="25">
        <f t="shared" si="7"/>
        <v>0.4435574995130982</v>
      </c>
      <c r="U78" s="24">
        <f t="shared" si="8"/>
        <v>-0.89604105457698247</v>
      </c>
      <c r="V78" s="7"/>
      <c r="W78" s="25">
        <f t="shared" si="9"/>
        <v>0.44860369098801262</v>
      </c>
      <c r="X78" s="24">
        <f t="shared" si="10"/>
        <v>326.5245150178265</v>
      </c>
      <c r="Y78" s="7"/>
      <c r="Z78" s="25">
        <f t="shared" si="11"/>
        <v>637</v>
      </c>
      <c r="AA78" s="17">
        <f t="shared" si="15"/>
        <v>326.45699999999994</v>
      </c>
      <c r="AB78" s="24">
        <f t="shared" si="12"/>
        <v>5.6977495161831273</v>
      </c>
      <c r="AC78" s="17">
        <f t="shared" si="13"/>
        <v>6.7515017826565327E-2</v>
      </c>
      <c r="AD78" s="17">
        <f t="shared" ca="1" si="14"/>
        <v>-2.3531835449716709E-2</v>
      </c>
      <c r="AE78" s="17">
        <v>91</v>
      </c>
    </row>
    <row r="79" spans="1:31" s="17" customFormat="1" x14ac:dyDescent="0.25">
      <c r="A79" s="17">
        <v>59</v>
      </c>
      <c r="B79" s="17">
        <v>624</v>
      </c>
      <c r="C79" s="17">
        <v>12566</v>
      </c>
      <c r="D79" s="17">
        <v>11465</v>
      </c>
      <c r="E79" s="17">
        <v>13977</v>
      </c>
      <c r="F79" s="17">
        <v>15065</v>
      </c>
      <c r="G79" s="24"/>
      <c r="H79" s="7"/>
      <c r="I79" s="25">
        <f t="shared" si="16"/>
        <v>-1411</v>
      </c>
      <c r="J79" s="24">
        <f t="shared" si="16"/>
        <v>-3600</v>
      </c>
      <c r="K79" s="7"/>
      <c r="L79" s="25">
        <f t="shared" si="3"/>
        <v>-1410.1471619864503</v>
      </c>
      <c r="M79" s="17">
        <f t="shared" si="1"/>
        <v>0.72733267735535023</v>
      </c>
      <c r="N79" s="17">
        <f t="shared" si="4"/>
        <v>-3602.0621051484941</v>
      </c>
      <c r="O79" s="24">
        <f t="shared" si="2"/>
        <v>4.2522776434458063</v>
      </c>
      <c r="P79" s="7"/>
      <c r="Q79" s="25">
        <f t="shared" si="5"/>
        <v>-1368.3081951202801</v>
      </c>
      <c r="R79" s="24">
        <f t="shared" si="6"/>
        <v>-3601.5027731415244</v>
      </c>
      <c r="S79" s="7"/>
      <c r="T79" s="25">
        <f t="shared" si="7"/>
        <v>0.35403398485664278</v>
      </c>
      <c r="U79" s="24">
        <f t="shared" si="8"/>
        <v>-0.93471158604493731</v>
      </c>
      <c r="V79" s="7"/>
      <c r="W79" s="25">
        <f t="shared" si="9"/>
        <v>0.35929623691034468</v>
      </c>
      <c r="X79" s="24">
        <f t="shared" si="10"/>
        <v>332.09299835943693</v>
      </c>
      <c r="Y79" s="7"/>
      <c r="Z79" s="25">
        <f t="shared" si="11"/>
        <v>624</v>
      </c>
      <c r="AA79" s="17">
        <f t="shared" si="15"/>
        <v>332.07299999999992</v>
      </c>
      <c r="AB79" s="24">
        <f t="shared" si="12"/>
        <v>5.7957672069751283</v>
      </c>
      <c r="AC79" s="17">
        <f t="shared" si="13"/>
        <v>1.9998359437011004E-2</v>
      </c>
      <c r="AD79" s="17">
        <f t="shared" ca="1" si="14"/>
        <v>1.4800506448182205E-2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12747</v>
      </c>
      <c r="D80" s="17">
        <v>11403</v>
      </c>
      <c r="E80" s="17">
        <v>13792</v>
      </c>
      <c r="F80" s="17">
        <v>15120</v>
      </c>
      <c r="G80" s="24"/>
      <c r="H80" s="7"/>
      <c r="I80" s="25">
        <f t="shared" si="16"/>
        <v>-1045</v>
      </c>
      <c r="J80" s="24">
        <f t="shared" si="16"/>
        <v>-3717</v>
      </c>
      <c r="K80" s="7"/>
      <c r="L80" s="25">
        <f t="shared" si="3"/>
        <v>-1046.1456104180709</v>
      </c>
      <c r="M80" s="17">
        <f t="shared" si="1"/>
        <v>1.3124232299925216</v>
      </c>
      <c r="N80" s="17">
        <f t="shared" si="4"/>
        <v>-3720.6644735710374</v>
      </c>
      <c r="O80" s="24">
        <f t="shared" si="2"/>
        <v>13.428366552831839</v>
      </c>
      <c r="P80" s="7"/>
      <c r="Q80" s="25">
        <f t="shared" si="5"/>
        <v>-1002.3081951202802</v>
      </c>
      <c r="R80" s="24">
        <f t="shared" si="6"/>
        <v>-3718.5027731415244</v>
      </c>
      <c r="S80" s="7"/>
      <c r="T80" s="25">
        <f t="shared" si="7"/>
        <v>0.25933570056686633</v>
      </c>
      <c r="U80" s="24">
        <f t="shared" si="8"/>
        <v>-0.96507703692917024</v>
      </c>
      <c r="V80" s="7"/>
      <c r="W80" s="25">
        <f t="shared" si="9"/>
        <v>0.26476722505570871</v>
      </c>
      <c r="X80" s="24">
        <f t="shared" si="10"/>
        <v>337.7778599221881</v>
      </c>
      <c r="Y80" s="7"/>
      <c r="Z80" s="25">
        <f t="shared" si="11"/>
        <v>629</v>
      </c>
      <c r="AA80" s="17">
        <f t="shared" si="15"/>
        <v>337.73399999999992</v>
      </c>
      <c r="AB80" s="24">
        <f t="shared" si="12"/>
        <v>5.8945702959305271</v>
      </c>
      <c r="AC80" s="17">
        <f t="shared" si="13"/>
        <v>4.3859922188175915E-2</v>
      </c>
      <c r="AD80" s="17">
        <f t="shared" ca="1" si="14"/>
        <v>3.858154898466637E-2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12930</v>
      </c>
      <c r="D81" s="17">
        <v>11361</v>
      </c>
      <c r="E81" s="17">
        <v>13614</v>
      </c>
      <c r="F81" s="17">
        <v>15165</v>
      </c>
      <c r="G81" s="24"/>
      <c r="H81" s="7"/>
      <c r="I81" s="25">
        <f t="shared" si="16"/>
        <v>-684</v>
      </c>
      <c r="J81" s="24">
        <f t="shared" si="16"/>
        <v>-3804</v>
      </c>
      <c r="K81" s="7"/>
      <c r="L81" s="25">
        <f t="shared" si="3"/>
        <v>-683.74957800993366</v>
      </c>
      <c r="M81" s="17">
        <f t="shared" si="1"/>
        <v>6.2711173108787543E-2</v>
      </c>
      <c r="N81" s="17">
        <f t="shared" si="4"/>
        <v>-3800.9648032043829</v>
      </c>
      <c r="O81" s="24">
        <f t="shared" si="2"/>
        <v>9.2124195881245505</v>
      </c>
      <c r="P81" s="7"/>
      <c r="Q81" s="25">
        <f t="shared" si="5"/>
        <v>-641.30819512028017</v>
      </c>
      <c r="R81" s="24">
        <f t="shared" si="6"/>
        <v>-3805.5027731415244</v>
      </c>
      <c r="S81" s="7"/>
      <c r="T81" s="25">
        <f t="shared" si="7"/>
        <v>0.1659311086854201</v>
      </c>
      <c r="U81" s="24">
        <f t="shared" si="8"/>
        <v>-0.98765647476616392</v>
      </c>
      <c r="V81" s="7"/>
      <c r="W81" s="25">
        <f t="shared" si="9"/>
        <v>0.171488138899759</v>
      </c>
      <c r="X81" s="24">
        <f t="shared" si="10"/>
        <v>343.26924908646549</v>
      </c>
      <c r="Y81" s="7"/>
      <c r="Z81" s="25">
        <f t="shared" si="11"/>
        <v>610</v>
      </c>
      <c r="AA81" s="17">
        <f t="shared" si="15"/>
        <v>343.22399999999993</v>
      </c>
      <c r="AB81" s="24">
        <f t="shared" si="12"/>
        <v>5.990388871865016</v>
      </c>
      <c r="AC81" s="17">
        <f t="shared" si="13"/>
        <v>4.524908646556014E-2</v>
      </c>
      <c r="AD81" s="17">
        <f t="shared" ca="1" si="14"/>
        <v>-1.9248656836055034E-2</v>
      </c>
      <c r="AE81" s="17">
        <v>88</v>
      </c>
    </row>
    <row r="82" spans="1:31" s="17" customFormat="1" x14ac:dyDescent="0.25">
      <c r="A82" s="17">
        <v>62</v>
      </c>
      <c r="B82" s="17">
        <v>621</v>
      </c>
      <c r="C82" s="17">
        <v>13115</v>
      </c>
      <c r="D82" s="17">
        <v>11340</v>
      </c>
      <c r="E82" s="17">
        <v>13430</v>
      </c>
      <c r="F82" s="17">
        <v>15189</v>
      </c>
      <c r="G82" s="24"/>
      <c r="H82" s="7"/>
      <c r="I82" s="25">
        <f t="shared" si="16"/>
        <v>-315</v>
      </c>
      <c r="J82" s="24">
        <f t="shared" si="16"/>
        <v>-3849</v>
      </c>
      <c r="K82" s="7"/>
      <c r="L82" s="25">
        <f t="shared" si="3"/>
        <v>-308.79442002934394</v>
      </c>
      <c r="M82" s="17">
        <f t="shared" si="1"/>
        <v>38.509222772207671</v>
      </c>
      <c r="N82" s="17">
        <f t="shared" si="4"/>
        <v>-3846.8245706167932</v>
      </c>
      <c r="O82" s="24">
        <f t="shared" si="2"/>
        <v>4.7324930013197228</v>
      </c>
      <c r="P82" s="7"/>
      <c r="Q82" s="25">
        <f t="shared" si="5"/>
        <v>-272.30819512028012</v>
      </c>
      <c r="R82" s="24">
        <f t="shared" si="6"/>
        <v>-3850.5027731415244</v>
      </c>
      <c r="S82" s="7"/>
      <c r="T82" s="25">
        <f t="shared" si="7"/>
        <v>7.04566089506454E-2</v>
      </c>
      <c r="U82" s="24">
        <f t="shared" si="8"/>
        <v>-0.99933549433702273</v>
      </c>
      <c r="V82" s="7"/>
      <c r="W82" s="25">
        <f t="shared" si="9"/>
        <v>7.6077810123279271E-2</v>
      </c>
      <c r="X82" s="24">
        <f t="shared" si="10"/>
        <v>348.76595124333403</v>
      </c>
      <c r="Y82" s="7"/>
      <c r="Z82" s="25">
        <f t="shared" si="11"/>
        <v>621</v>
      </c>
      <c r="AA82" s="17">
        <f t="shared" si="15"/>
        <v>348.81299999999993</v>
      </c>
      <c r="AB82" s="24">
        <f t="shared" si="12"/>
        <v>6.0879353237589786</v>
      </c>
      <c r="AC82" s="17">
        <f t="shared" si="13"/>
        <v>-4.7048756665901692E-2</v>
      </c>
      <c r="AD82" s="17">
        <f t="shared" ca="1" si="14"/>
        <v>9.8999264316944391E-2</v>
      </c>
      <c r="AE82" s="17">
        <v>87</v>
      </c>
    </row>
    <row r="83" spans="1:31" s="17" customFormat="1" x14ac:dyDescent="0.25">
      <c r="A83" s="17">
        <v>63</v>
      </c>
      <c r="B83" s="17">
        <v>621</v>
      </c>
      <c r="C83" s="17">
        <v>13302</v>
      </c>
      <c r="D83" s="17">
        <v>11329</v>
      </c>
      <c r="E83" s="17">
        <v>13239</v>
      </c>
      <c r="F83" s="17">
        <v>15195</v>
      </c>
      <c r="G83" s="24"/>
      <c r="H83" s="7"/>
      <c r="I83" s="25">
        <f t="shared" si="16"/>
        <v>63</v>
      </c>
      <c r="J83" s="24">
        <f t="shared" si="16"/>
        <v>-3866</v>
      </c>
      <c r="K83" s="7"/>
      <c r="L83" s="25">
        <f t="shared" si="3"/>
        <v>68.692009942295925</v>
      </c>
      <c r="M83" s="17">
        <f t="shared" si="1"/>
        <v>32.398977183195662</v>
      </c>
      <c r="N83" s="17">
        <f t="shared" si="4"/>
        <v>-3856.0425115929265</v>
      </c>
      <c r="O83" s="24">
        <f t="shared" si="2"/>
        <v>99.151575377002544</v>
      </c>
      <c r="P83" s="7"/>
      <c r="Q83" s="25">
        <f t="shared" si="5"/>
        <v>105.69180487971987</v>
      </c>
      <c r="R83" s="24">
        <f t="shared" si="6"/>
        <v>-3867.5027731415244</v>
      </c>
      <c r="S83" s="7"/>
      <c r="T83" s="25">
        <f t="shared" si="7"/>
        <v>-2.734653711912377E-2</v>
      </c>
      <c r="U83" s="24">
        <f t="shared" si="8"/>
        <v>-1.0037475683971249</v>
      </c>
      <c r="V83" s="7"/>
      <c r="W83" s="25">
        <f t="shared" si="9"/>
        <v>-2.1702069835455987E-2</v>
      </c>
      <c r="X83" s="24">
        <f t="shared" si="10"/>
        <v>354.35799149745685</v>
      </c>
      <c r="Y83" s="7"/>
      <c r="Z83" s="25">
        <f t="shared" si="11"/>
        <v>621</v>
      </c>
      <c r="AA83" s="17">
        <f t="shared" si="15"/>
        <v>354.40199999999993</v>
      </c>
      <c r="AB83" s="24">
        <f t="shared" si="12"/>
        <v>6.185481775652943</v>
      </c>
      <c r="AC83" s="17">
        <f t="shared" si="13"/>
        <v>-4.4008502543078976E-2</v>
      </c>
      <c r="AD83" s="17">
        <f t="shared" ca="1" si="14"/>
        <v>4.3703088609049701E-2</v>
      </c>
      <c r="AE83" s="17">
        <v>86</v>
      </c>
    </row>
    <row r="84" spans="1:31" s="17" customFormat="1" x14ac:dyDescent="0.25">
      <c r="A84" s="17">
        <v>64</v>
      </c>
      <c r="B84" s="17">
        <v>625</v>
      </c>
      <c r="C84" s="17">
        <v>13485</v>
      </c>
      <c r="D84" s="17">
        <v>11343</v>
      </c>
      <c r="E84" s="17">
        <v>13049</v>
      </c>
      <c r="F84" s="17">
        <v>15175</v>
      </c>
      <c r="G84" s="24"/>
      <c r="H84" s="7"/>
      <c r="I84" s="25">
        <f t="shared" ref="I84:J115" si="17">C84-E84</f>
        <v>436</v>
      </c>
      <c r="J84" s="24">
        <f t="shared" si="17"/>
        <v>-3832</v>
      </c>
      <c r="K84" s="7"/>
      <c r="L84" s="25">
        <f t="shared" si="3"/>
        <v>447.53154279327322</v>
      </c>
      <c r="M84" s="17">
        <f t="shared" ref="M84:M147" si="18">(I84-L84)^2</f>
        <v>132.97647919309148</v>
      </c>
      <c r="N84" s="17">
        <f t="shared" si="4"/>
        <v>-3828.2349793822032</v>
      </c>
      <c r="O84" s="24">
        <f t="shared" ref="O84:O147" si="19">(J84-N84)^2</f>
        <v>14.175380252435266</v>
      </c>
      <c r="P84" s="7"/>
      <c r="Q84" s="25">
        <f t="shared" si="5"/>
        <v>478.69180487971988</v>
      </c>
      <c r="R84" s="24">
        <f t="shared" si="6"/>
        <v>-3833.5027731415244</v>
      </c>
      <c r="S84" s="7"/>
      <c r="T84" s="25">
        <f t="shared" si="7"/>
        <v>-0.12385599078056267</v>
      </c>
      <c r="U84" s="24">
        <f t="shared" si="8"/>
        <v>-0.99492342027692049</v>
      </c>
      <c r="V84" s="7"/>
      <c r="W84" s="25">
        <f t="shared" si="9"/>
        <v>-0.1182626751127857</v>
      </c>
      <c r="X84" s="24">
        <f>IF(MOD(ATAN2(U84,W84)*180/PI()-$J$9+360,360)&lt;355,MOD(ATAN2(U84,W84)*180/PI()-$J$9+360,360)+360,MOD(ATAN2(U84,W84)*180/PI()-$J$9+360,360))</f>
        <v>359.89810982629888</v>
      </c>
      <c r="Y84" s="7"/>
      <c r="Z84" s="25">
        <f t="shared" si="11"/>
        <v>625</v>
      </c>
      <c r="AA84" s="17">
        <f t="shared" si="15"/>
        <v>360.02699999999993</v>
      </c>
      <c r="AB84" s="24">
        <f t="shared" si="12"/>
        <v>6.2836565460776237</v>
      </c>
      <c r="AC84" s="17">
        <f t="shared" si="13"/>
        <v>-0.12889017370105194</v>
      </c>
    </row>
    <row r="85" spans="1:31" s="17" customFormat="1" x14ac:dyDescent="0.25">
      <c r="A85" s="17">
        <v>0</v>
      </c>
      <c r="B85" s="17">
        <v>0</v>
      </c>
      <c r="C85" s="17">
        <v>13447</v>
      </c>
      <c r="D85" s="17">
        <v>11303</v>
      </c>
      <c r="E85" s="17">
        <v>13002</v>
      </c>
      <c r="F85" s="17">
        <v>15125</v>
      </c>
      <c r="G85" s="24"/>
      <c r="H85" s="7"/>
      <c r="I85" s="25">
        <f t="shared" si="17"/>
        <v>445</v>
      </c>
      <c r="J85" s="24">
        <f t="shared" si="17"/>
        <v>-3822</v>
      </c>
      <c r="K85" s="7"/>
      <c r="L85" s="25">
        <f>$M$9*SIN(2*PI()/$M$10*(AA85+$M$11))+$M$12</f>
        <v>449.4519104011589</v>
      </c>
      <c r="M85" s="17">
        <f t="shared" si="18"/>
        <v>19.819506219946778</v>
      </c>
      <c r="N85" s="17">
        <f>$O$9*COS(2*PI()/$O$10*(AA85+$O$11))+$O$12</f>
        <v>-3817.0695744189784</v>
      </c>
      <c r="O85" s="24">
        <f t="shared" si="19"/>
        <v>24.309096409992272</v>
      </c>
      <c r="P85" s="7"/>
      <c r="Q85" s="25">
        <f t="shared" ref="Q85:Q148" si="20">I85-$J$4</f>
        <v>487.69180487971988</v>
      </c>
      <c r="R85" s="24">
        <f t="shared" ref="R85:R148" si="21">J85-$J$3</f>
        <v>-3823.5027731415244</v>
      </c>
      <c r="S85" s="7"/>
      <c r="T85" s="25">
        <f t="shared" ref="T85:T148" si="22">Q85/$J$7</f>
        <v>-0.12618463711555716</v>
      </c>
      <c r="U85" s="24">
        <f t="shared" ref="U85:U148" si="23">R85/$J$6</f>
        <v>-0.99232808259450744</v>
      </c>
      <c r="V85" s="7"/>
      <c r="W85" s="25">
        <f t="shared" ref="W85:W148" si="24">(T85-U85*SIN(-$J$11*PI()/180))/(COS(-$J$11*PI()/180))</f>
        <v>-0.12060595399451488</v>
      </c>
      <c r="X85" s="24">
        <f>IF(MOD(ATAN2(U85,W85)*180/PI()-$J$9+360,360)&lt;355,MOD(ATAN2(U85,W85)*180/PI()-$J$9+360,360)+360,MOD(ATAN2(U85,W85)*180/PI()-$J$9+360,360))</f>
        <v>360.04903928028318</v>
      </c>
      <c r="Y85" s="7"/>
      <c r="Z85" s="25">
        <f>I165-J159</f>
        <v>-1</v>
      </c>
      <c r="AA85" s="17">
        <f t="shared" si="15"/>
        <v>360.01799999999992</v>
      </c>
      <c r="AB85" s="24">
        <f t="shared" ref="AB85:AB148" si="25">AA85*PI()/180</f>
        <v>6.2834994664449431</v>
      </c>
      <c r="AC85" s="17">
        <f t="shared" ref="AC85:AC148" si="26">X85-AA85</f>
        <v>3.1039280283266635E-2</v>
      </c>
    </row>
    <row r="86" spans="1:31" s="17" customFormat="1" x14ac:dyDescent="0.25">
      <c r="A86" s="17">
        <v>1</v>
      </c>
      <c r="B86" s="17">
        <v>-628</v>
      </c>
      <c r="C86" s="17">
        <v>13255</v>
      </c>
      <c r="D86" s="17">
        <v>11291</v>
      </c>
      <c r="E86" s="17">
        <v>13192</v>
      </c>
      <c r="F86" s="17">
        <v>15138</v>
      </c>
      <c r="G86" s="24"/>
      <c r="H86" s="7"/>
      <c r="I86" s="25">
        <f t="shared" si="17"/>
        <v>63</v>
      </c>
      <c r="J86" s="24">
        <f t="shared" si="17"/>
        <v>-3847</v>
      </c>
      <c r="K86" s="7"/>
      <c r="L86" s="25">
        <f t="shared" ref="L86:L149" si="27">$M$9*SIN(2*PI()/$M$10*(AA86+$M$11))+$M$12</f>
        <v>69.923793648733849</v>
      </c>
      <c r="M86" s="17">
        <f t="shared" si="18"/>
        <v>47.938918490247183</v>
      </c>
      <c r="N86" s="17">
        <f t="shared" ref="N86:N149" si="28">$O$9*COS(2*PI()/$O$10*(AA86+$O$11))+$O$12</f>
        <v>-3844.8403494568997</v>
      </c>
      <c r="O86" s="24">
        <f t="shared" si="19"/>
        <v>4.6640904683132902</v>
      </c>
      <c r="P86" s="7"/>
      <c r="Q86" s="25">
        <f t="shared" si="20"/>
        <v>105.69180487971987</v>
      </c>
      <c r="R86" s="24">
        <f t="shared" si="21"/>
        <v>-3848.5027731415244</v>
      </c>
      <c r="S86" s="7"/>
      <c r="T86" s="25">
        <f t="shared" si="22"/>
        <v>-2.734653711912377E-2</v>
      </c>
      <c r="U86" s="24">
        <f t="shared" si="23"/>
        <v>-0.99881642680054017</v>
      </c>
      <c r="V86" s="7"/>
      <c r="W86" s="25">
        <f t="shared" si="24"/>
        <v>-2.1729801708233829E-2</v>
      </c>
      <c r="X86" s="24">
        <f t="shared" ref="X86:X148" si="29">MOD(ATAN2(U86,W86)*180/PI()-$J$9+360,360)</f>
        <v>354.3656945860659</v>
      </c>
      <c r="Y86" s="7"/>
      <c r="Z86" s="25">
        <f t="shared" ref="Z86:Z149" si="30">B86</f>
        <v>-628</v>
      </c>
      <c r="AA86" s="17">
        <f t="shared" ref="AA86:AA149" si="31">360/40000*Z86+AA85</f>
        <v>354.36599999999993</v>
      </c>
      <c r="AB86" s="24">
        <f t="shared" si="25"/>
        <v>6.184853457122224</v>
      </c>
      <c r="AC86" s="17">
        <f t="shared" si="26"/>
        <v>-3.0541393402927497E-4</v>
      </c>
    </row>
    <row r="87" spans="1:31" s="17" customFormat="1" x14ac:dyDescent="0.25">
      <c r="A87" s="17">
        <v>2</v>
      </c>
      <c r="B87" s="17">
        <v>-618</v>
      </c>
      <c r="C87" s="17">
        <v>13069</v>
      </c>
      <c r="D87" s="17">
        <v>11295</v>
      </c>
      <c r="E87" s="17">
        <v>13377</v>
      </c>
      <c r="F87" s="17">
        <v>15131</v>
      </c>
      <c r="G87" s="24"/>
      <c r="H87" s="7"/>
      <c r="I87" s="25">
        <f t="shared" si="17"/>
        <v>-308</v>
      </c>
      <c r="J87" s="24">
        <f t="shared" si="17"/>
        <v>-3836</v>
      </c>
      <c r="K87" s="7"/>
      <c r="L87" s="25">
        <f t="shared" si="27"/>
        <v>-304.64947039975516</v>
      </c>
      <c r="M87" s="17">
        <f t="shared" si="18"/>
        <v>11.226048602116849</v>
      </c>
      <c r="N87" s="17">
        <f t="shared" si="28"/>
        <v>-3835.6180424484764</v>
      </c>
      <c r="O87" s="24">
        <f t="shared" si="19"/>
        <v>0.14589157116586962</v>
      </c>
      <c r="P87" s="7"/>
      <c r="Q87" s="25">
        <f t="shared" si="20"/>
        <v>-265.30819512028012</v>
      </c>
      <c r="R87" s="24">
        <f t="shared" si="21"/>
        <v>-3837.5027731415244</v>
      </c>
      <c r="S87" s="7"/>
      <c r="T87" s="25">
        <f t="shared" si="22"/>
        <v>6.8645439578983017E-2</v>
      </c>
      <c r="U87" s="24">
        <f t="shared" si="23"/>
        <v>-0.99596155534988573</v>
      </c>
      <c r="V87" s="7"/>
      <c r="W87" s="25">
        <f t="shared" si="24"/>
        <v>7.4247637671287822E-2</v>
      </c>
      <c r="X87" s="24">
        <f t="shared" si="29"/>
        <v>348.85595050765096</v>
      </c>
      <c r="Y87" s="7"/>
      <c r="Z87" s="25">
        <f t="shared" si="30"/>
        <v>-618</v>
      </c>
      <c r="AA87" s="17">
        <f t="shared" si="31"/>
        <v>348.80399999999992</v>
      </c>
      <c r="AB87" s="24">
        <f t="shared" si="25"/>
        <v>6.0877782441262989</v>
      </c>
      <c r="AC87" s="17">
        <f t="shared" si="26"/>
        <v>5.1950507651042699E-2</v>
      </c>
    </row>
    <row r="88" spans="1:31" s="17" customFormat="1" x14ac:dyDescent="0.25">
      <c r="A88" s="17">
        <v>3</v>
      </c>
      <c r="B88" s="17">
        <v>-616</v>
      </c>
      <c r="C88" s="17">
        <v>12881</v>
      </c>
      <c r="D88" s="17">
        <v>11319</v>
      </c>
      <c r="E88" s="17">
        <v>13562</v>
      </c>
      <c r="F88" s="17">
        <v>15112</v>
      </c>
      <c r="G88" s="24"/>
      <c r="H88" s="7"/>
      <c r="I88" s="25">
        <f t="shared" si="17"/>
        <v>-681</v>
      </c>
      <c r="J88" s="24">
        <f t="shared" si="17"/>
        <v>-3793</v>
      </c>
      <c r="K88" s="7"/>
      <c r="L88" s="25">
        <f t="shared" si="27"/>
        <v>-675.55681330047742</v>
      </c>
      <c r="M88" s="17">
        <f t="shared" si="18"/>
        <v>29.628281445859567</v>
      </c>
      <c r="N88" s="17">
        <f t="shared" si="28"/>
        <v>-3790.4291049596231</v>
      </c>
      <c r="O88" s="24">
        <f t="shared" si="19"/>
        <v>6.6095013086343055</v>
      </c>
      <c r="P88" s="7"/>
      <c r="Q88" s="25">
        <f t="shared" si="20"/>
        <v>-638.30819512028017</v>
      </c>
      <c r="R88" s="24">
        <f t="shared" si="21"/>
        <v>-3794.5027731415244</v>
      </c>
      <c r="S88" s="7"/>
      <c r="T88" s="25">
        <f t="shared" si="22"/>
        <v>0.16515489324042193</v>
      </c>
      <c r="U88" s="24">
        <f t="shared" si="23"/>
        <v>-0.98480160331550959</v>
      </c>
      <c r="V88" s="7"/>
      <c r="W88" s="25">
        <f t="shared" si="24"/>
        <v>0.17069585588525468</v>
      </c>
      <c r="X88" s="24">
        <f t="shared" si="29"/>
        <v>343.28600042962944</v>
      </c>
      <c r="Y88" s="7"/>
      <c r="Z88" s="25">
        <f t="shared" si="30"/>
        <v>-616</v>
      </c>
      <c r="AA88" s="17">
        <f t="shared" si="31"/>
        <v>343.25999999999993</v>
      </c>
      <c r="AB88" s="24">
        <f t="shared" si="25"/>
        <v>5.991017190395735</v>
      </c>
      <c r="AC88" s="17">
        <f t="shared" si="26"/>
        <v>2.6000429629505106E-2</v>
      </c>
    </row>
    <row r="89" spans="1:31" s="17" customFormat="1" x14ac:dyDescent="0.25">
      <c r="A89" s="17">
        <v>4</v>
      </c>
      <c r="B89" s="17">
        <v>-620</v>
      </c>
      <c r="C89" s="17">
        <v>12703</v>
      </c>
      <c r="D89" s="17">
        <v>11361</v>
      </c>
      <c r="E89" s="17">
        <v>13748</v>
      </c>
      <c r="F89" s="17">
        <v>15074</v>
      </c>
      <c r="G89" s="24"/>
      <c r="H89" s="7"/>
      <c r="I89" s="25">
        <f t="shared" si="17"/>
        <v>-1045</v>
      </c>
      <c r="J89" s="24">
        <f t="shared" si="17"/>
        <v>-3713</v>
      </c>
      <c r="K89" s="7"/>
      <c r="L89" s="25">
        <f t="shared" si="27"/>
        <v>-1042.8806035935738</v>
      </c>
      <c r="M89" s="17">
        <f t="shared" si="18"/>
        <v>4.4918411275721901</v>
      </c>
      <c r="N89" s="17">
        <f t="shared" si="28"/>
        <v>-3709.0868389080192</v>
      </c>
      <c r="O89" s="24">
        <f t="shared" si="19"/>
        <v>15.312829731792231</v>
      </c>
      <c r="P89" s="7"/>
      <c r="Q89" s="25">
        <f t="shared" si="20"/>
        <v>-1002.3081951202802</v>
      </c>
      <c r="R89" s="24">
        <f t="shared" si="21"/>
        <v>-3714.5027731415244</v>
      </c>
      <c r="S89" s="7"/>
      <c r="T89" s="25">
        <f t="shared" si="22"/>
        <v>0.25933570056686633</v>
      </c>
      <c r="U89" s="24">
        <f t="shared" si="23"/>
        <v>-0.964038901856205</v>
      </c>
      <c r="V89" s="7"/>
      <c r="W89" s="25">
        <f t="shared" si="24"/>
        <v>0.26476138676670286</v>
      </c>
      <c r="X89" s="24">
        <f t="shared" si="29"/>
        <v>337.76244147117279</v>
      </c>
      <c r="Y89" s="7"/>
      <c r="Z89" s="25">
        <f t="shared" si="30"/>
        <v>-620</v>
      </c>
      <c r="AA89" s="17">
        <f t="shared" si="31"/>
        <v>337.67999999999995</v>
      </c>
      <c r="AB89" s="24">
        <f t="shared" si="25"/>
        <v>5.8936278181344504</v>
      </c>
      <c r="AC89" s="17">
        <f t="shared" si="26"/>
        <v>8.2441471172842284E-2</v>
      </c>
    </row>
    <row r="90" spans="1:31" s="17" customFormat="1" x14ac:dyDescent="0.25">
      <c r="A90" s="17">
        <v>5</v>
      </c>
      <c r="B90" s="17">
        <v>-628</v>
      </c>
      <c r="C90" s="17">
        <v>12519</v>
      </c>
      <c r="D90" s="17">
        <v>11424</v>
      </c>
      <c r="E90" s="17">
        <v>13928</v>
      </c>
      <c r="F90" s="17">
        <v>15013</v>
      </c>
      <c r="G90" s="24"/>
      <c r="H90" s="7"/>
      <c r="I90" s="25">
        <f t="shared" si="17"/>
        <v>-1409</v>
      </c>
      <c r="J90" s="24">
        <f t="shared" si="17"/>
        <v>-3589</v>
      </c>
      <c r="K90" s="7"/>
      <c r="L90" s="25">
        <f t="shared" si="27"/>
        <v>-1405.2563964044491</v>
      </c>
      <c r="M90" s="17">
        <f t="shared" si="18"/>
        <v>14.014567880621582</v>
      </c>
      <c r="N90" s="17">
        <f t="shared" si="28"/>
        <v>-3590.8099045400863</v>
      </c>
      <c r="O90" s="24">
        <f t="shared" si="19"/>
        <v>3.2757544442251318</v>
      </c>
      <c r="P90" s="7"/>
      <c r="Q90" s="25">
        <f t="shared" si="20"/>
        <v>-1366.3081951202801</v>
      </c>
      <c r="R90" s="24">
        <f t="shared" si="21"/>
        <v>-3590.5027731415244</v>
      </c>
      <c r="S90" s="7"/>
      <c r="T90" s="25">
        <f t="shared" si="22"/>
        <v>0.35351650789331068</v>
      </c>
      <c r="U90" s="24">
        <f t="shared" si="23"/>
        <v>-0.93185671459428288</v>
      </c>
      <c r="V90" s="7"/>
      <c r="W90" s="25">
        <f t="shared" si="24"/>
        <v>0.35876269646908637</v>
      </c>
      <c r="X90" s="24">
        <f t="shared" si="29"/>
        <v>332.06279886588516</v>
      </c>
      <c r="Y90" s="7"/>
      <c r="Z90" s="25">
        <f t="shared" si="30"/>
        <v>-628</v>
      </c>
      <c r="AA90" s="17">
        <f t="shared" si="31"/>
        <v>332.02799999999996</v>
      </c>
      <c r="AB90" s="24">
        <f t="shared" si="25"/>
        <v>5.7949818088117313</v>
      </c>
      <c r="AC90" s="17">
        <f t="shared" si="26"/>
        <v>3.4798865885193209E-2</v>
      </c>
    </row>
    <row r="91" spans="1:31" s="17" customFormat="1" x14ac:dyDescent="0.25">
      <c r="A91" s="17">
        <v>6</v>
      </c>
      <c r="B91" s="17">
        <v>-634</v>
      </c>
      <c r="C91" s="17">
        <v>12333</v>
      </c>
      <c r="D91" s="17">
        <v>11491</v>
      </c>
      <c r="E91" s="17">
        <v>14092</v>
      </c>
      <c r="F91" s="17">
        <v>14922</v>
      </c>
      <c r="G91" s="24"/>
      <c r="H91" s="7"/>
      <c r="I91" s="25">
        <f t="shared" si="17"/>
        <v>-1759</v>
      </c>
      <c r="J91" s="24">
        <f t="shared" si="17"/>
        <v>-3431</v>
      </c>
      <c r="K91" s="7"/>
      <c r="L91" s="25">
        <f t="shared" si="27"/>
        <v>-1757.63150936789</v>
      </c>
      <c r="M91" s="17">
        <f t="shared" si="18"/>
        <v>1.8727666101728939</v>
      </c>
      <c r="N91" s="17">
        <f t="shared" si="28"/>
        <v>-3435.9372288137065</v>
      </c>
      <c r="O91" s="24">
        <f t="shared" si="19"/>
        <v>24.376228358893663</v>
      </c>
      <c r="P91" s="7"/>
      <c r="Q91" s="25">
        <f t="shared" si="20"/>
        <v>-1716.3081951202801</v>
      </c>
      <c r="R91" s="24">
        <f t="shared" si="21"/>
        <v>-3432.5027731415244</v>
      </c>
      <c r="S91" s="7"/>
      <c r="T91" s="25">
        <f t="shared" si="22"/>
        <v>0.44407497647643029</v>
      </c>
      <c r="U91" s="24">
        <f t="shared" si="23"/>
        <v>-0.89085037921215637</v>
      </c>
      <c r="V91" s="7"/>
      <c r="W91" s="25">
        <f t="shared" si="24"/>
        <v>0.44909198468947542</v>
      </c>
      <c r="X91" s="24">
        <f t="shared" si="29"/>
        <v>326.36598318237679</v>
      </c>
      <c r="Y91" s="7"/>
      <c r="Z91" s="25">
        <f t="shared" si="30"/>
        <v>-634</v>
      </c>
      <c r="AA91" s="17">
        <f t="shared" si="31"/>
        <v>326.32199999999995</v>
      </c>
      <c r="AB91" s="24">
        <f t="shared" si="25"/>
        <v>5.6953933216929347</v>
      </c>
      <c r="AC91" s="17">
        <f t="shared" si="26"/>
        <v>4.3983182376848617E-2</v>
      </c>
    </row>
    <row r="92" spans="1:31" s="17" customFormat="1" x14ac:dyDescent="0.25">
      <c r="A92" s="17">
        <v>7</v>
      </c>
      <c r="B92" s="17">
        <v>-637</v>
      </c>
      <c r="C92" s="17">
        <v>12180</v>
      </c>
      <c r="D92" s="17">
        <v>11598</v>
      </c>
      <c r="E92" s="17">
        <v>14273</v>
      </c>
      <c r="F92" s="17">
        <v>14837</v>
      </c>
      <c r="G92" s="24"/>
      <c r="H92" s="7"/>
      <c r="I92" s="25">
        <f t="shared" si="17"/>
        <v>-2093</v>
      </c>
      <c r="J92" s="24">
        <f t="shared" si="17"/>
        <v>-3239</v>
      </c>
      <c r="K92" s="7"/>
      <c r="L92" s="25">
        <f t="shared" si="27"/>
        <v>-2094.5370889172573</v>
      </c>
      <c r="M92" s="17">
        <f t="shared" si="18"/>
        <v>2.3626423395551539</v>
      </c>
      <c r="N92" s="17">
        <f t="shared" si="28"/>
        <v>-3245.9903217125984</v>
      </c>
      <c r="O92" s="24">
        <f t="shared" si="19"/>
        <v>48.864597645624848</v>
      </c>
      <c r="P92" s="7"/>
      <c r="Q92" s="25">
        <f t="shared" si="20"/>
        <v>-2050.3081951202803</v>
      </c>
      <c r="R92" s="24">
        <f t="shared" si="21"/>
        <v>-3240.5027731415244</v>
      </c>
      <c r="S92" s="7"/>
      <c r="T92" s="25">
        <f t="shared" si="22"/>
        <v>0.53049362935289301</v>
      </c>
      <c r="U92" s="24">
        <f t="shared" si="23"/>
        <v>-0.84101989570982538</v>
      </c>
      <c r="V92" s="7"/>
      <c r="W92" s="25">
        <f t="shared" si="24"/>
        <v>0.5352317662813777</v>
      </c>
      <c r="X92" s="24">
        <f t="shared" si="29"/>
        <v>320.64638962207709</v>
      </c>
      <c r="Y92" s="7"/>
      <c r="Z92" s="25">
        <f t="shared" si="30"/>
        <v>-637</v>
      </c>
      <c r="AA92" s="17">
        <f t="shared" si="31"/>
        <v>320.58899999999994</v>
      </c>
      <c r="AB92" s="24">
        <f t="shared" si="25"/>
        <v>5.5953335956761006</v>
      </c>
      <c r="AC92" s="17">
        <f t="shared" si="26"/>
        <v>5.7389622077153035E-2</v>
      </c>
    </row>
    <row r="93" spans="1:31" s="17" customFormat="1" x14ac:dyDescent="0.25">
      <c r="A93" s="17">
        <v>8</v>
      </c>
      <c r="B93" s="17">
        <v>-636</v>
      </c>
      <c r="C93" s="17">
        <v>12021</v>
      </c>
      <c r="D93" s="17">
        <v>11715</v>
      </c>
      <c r="E93" s="17">
        <v>14432</v>
      </c>
      <c r="F93" s="17">
        <v>14735</v>
      </c>
      <c r="G93" s="24"/>
      <c r="H93" s="7"/>
      <c r="I93" s="25">
        <f t="shared" si="17"/>
        <v>-2411</v>
      </c>
      <c r="J93" s="24">
        <f t="shared" si="17"/>
        <v>-3020</v>
      </c>
      <c r="K93" s="7"/>
      <c r="L93" s="25">
        <f t="shared" si="27"/>
        <v>-2410.4185915050289</v>
      </c>
      <c r="M93" s="17">
        <f t="shared" si="18"/>
        <v>0.33803583802459297</v>
      </c>
      <c r="N93" s="17">
        <f t="shared" si="28"/>
        <v>-3023.8943577460518</v>
      </c>
      <c r="O93" s="24">
        <f t="shared" si="19"/>
        <v>15.166022254233733</v>
      </c>
      <c r="P93" s="7"/>
      <c r="Q93" s="25">
        <f t="shared" si="20"/>
        <v>-2368.3081951202803</v>
      </c>
      <c r="R93" s="24">
        <f t="shared" si="21"/>
        <v>-3021.5027731415244</v>
      </c>
      <c r="S93" s="7"/>
      <c r="T93" s="25">
        <f t="shared" si="22"/>
        <v>0.6127724665226989</v>
      </c>
      <c r="U93" s="24">
        <f t="shared" si="23"/>
        <v>-0.7841820004649791</v>
      </c>
      <c r="V93" s="7"/>
      <c r="W93" s="25">
        <f t="shared" si="24"/>
        <v>0.61719225825055346</v>
      </c>
      <c r="X93" s="24">
        <f t="shared" si="29"/>
        <v>314.914793443691</v>
      </c>
      <c r="Y93" s="7"/>
      <c r="Z93" s="25">
        <f t="shared" si="30"/>
        <v>-636</v>
      </c>
      <c r="AA93" s="17">
        <f t="shared" si="31"/>
        <v>314.86499999999995</v>
      </c>
      <c r="AB93" s="24">
        <f t="shared" si="25"/>
        <v>5.4954309492919444</v>
      </c>
      <c r="AC93" s="17">
        <f t="shared" si="26"/>
        <v>4.9793443691044104E-2</v>
      </c>
    </row>
    <row r="94" spans="1:31" s="17" customFormat="1" x14ac:dyDescent="0.25">
      <c r="A94" s="17">
        <v>9</v>
      </c>
      <c r="B94" s="17">
        <v>-626</v>
      </c>
      <c r="C94" s="17">
        <v>11873</v>
      </c>
      <c r="D94" s="17">
        <v>11827</v>
      </c>
      <c r="E94" s="17">
        <v>14566</v>
      </c>
      <c r="F94" s="17">
        <v>14597</v>
      </c>
      <c r="G94" s="24"/>
      <c r="H94" s="7"/>
      <c r="I94" s="25">
        <f t="shared" si="17"/>
        <v>-2693</v>
      </c>
      <c r="J94" s="24">
        <f t="shared" si="17"/>
        <v>-2770</v>
      </c>
      <c r="K94" s="7"/>
      <c r="L94" s="25">
        <f t="shared" si="27"/>
        <v>-2698.2693930218893</v>
      </c>
      <c r="M94" s="17">
        <f t="shared" si="18"/>
        <v>27.766502819135649</v>
      </c>
      <c r="N94" s="17">
        <f t="shared" si="28"/>
        <v>-2775.7832164674187</v>
      </c>
      <c r="O94" s="24">
        <f t="shared" si="19"/>
        <v>33.44559270902279</v>
      </c>
      <c r="P94" s="7"/>
      <c r="Q94" s="25">
        <f t="shared" si="20"/>
        <v>-2650.3081951202803</v>
      </c>
      <c r="R94" s="24">
        <f t="shared" si="21"/>
        <v>-2771.5027731415244</v>
      </c>
      <c r="S94" s="7"/>
      <c r="T94" s="25">
        <f t="shared" si="22"/>
        <v>0.6857367183525267</v>
      </c>
      <c r="U94" s="24">
        <f t="shared" si="23"/>
        <v>-0.7192985584046524</v>
      </c>
      <c r="V94" s="7"/>
      <c r="W94" s="25">
        <f t="shared" si="24"/>
        <v>0.68979277084307555</v>
      </c>
      <c r="X94" s="24">
        <f t="shared" si="29"/>
        <v>309.31896447261488</v>
      </c>
      <c r="Y94" s="7"/>
      <c r="Z94" s="25">
        <f t="shared" si="30"/>
        <v>-626</v>
      </c>
      <c r="AA94" s="17">
        <f t="shared" si="31"/>
        <v>309.23099999999994</v>
      </c>
      <c r="AB94" s="24">
        <f t="shared" si="25"/>
        <v>5.397099099234584</v>
      </c>
      <c r="AC94" s="17">
        <f t="shared" si="26"/>
        <v>8.7964472614942224E-2</v>
      </c>
    </row>
    <row r="95" spans="1:31" s="17" customFormat="1" x14ac:dyDescent="0.25">
      <c r="A95" s="17">
        <v>10</v>
      </c>
      <c r="B95" s="17">
        <v>-616</v>
      </c>
      <c r="C95" s="17">
        <v>11744</v>
      </c>
      <c r="D95" s="17">
        <v>11966</v>
      </c>
      <c r="E95" s="17">
        <v>14697</v>
      </c>
      <c r="F95" s="17">
        <v>14465</v>
      </c>
      <c r="G95" s="24"/>
      <c r="H95" s="7"/>
      <c r="I95" s="25">
        <f t="shared" si="17"/>
        <v>-2953</v>
      </c>
      <c r="J95" s="24">
        <f t="shared" si="17"/>
        <v>-2499</v>
      </c>
      <c r="K95" s="7"/>
      <c r="L95" s="25">
        <f t="shared" si="27"/>
        <v>-2956.4669728116137</v>
      </c>
      <c r="M95" s="17">
        <f t="shared" si="18"/>
        <v>12.019900476468511</v>
      </c>
      <c r="N95" s="17">
        <f t="shared" si="28"/>
        <v>-2505.4003485191647</v>
      </c>
      <c r="O95" s="24">
        <f t="shared" si="19"/>
        <v>40.96446116677388</v>
      </c>
      <c r="P95" s="7"/>
      <c r="Q95" s="25">
        <f t="shared" si="20"/>
        <v>-2910.3081951202803</v>
      </c>
      <c r="R95" s="24">
        <f t="shared" si="21"/>
        <v>-2500.5027731415244</v>
      </c>
      <c r="S95" s="7"/>
      <c r="T95" s="25">
        <f t="shared" si="22"/>
        <v>0.75300872358570126</v>
      </c>
      <c r="U95" s="24">
        <f t="shared" si="23"/>
        <v>-0.6489649072112581</v>
      </c>
      <c r="V95" s="7"/>
      <c r="W95" s="25">
        <f t="shared" si="24"/>
        <v>0.7566702958069037</v>
      </c>
      <c r="X95" s="24">
        <f t="shared" si="29"/>
        <v>303.73772014538906</v>
      </c>
      <c r="Y95" s="7"/>
      <c r="Z95" s="25">
        <f t="shared" si="30"/>
        <v>-616</v>
      </c>
      <c r="AA95" s="17">
        <f t="shared" si="31"/>
        <v>303.68699999999995</v>
      </c>
      <c r="AB95" s="24">
        <f t="shared" si="25"/>
        <v>5.3003380455040192</v>
      </c>
      <c r="AC95" s="17">
        <f t="shared" si="26"/>
        <v>5.0720145389107074E-2</v>
      </c>
    </row>
    <row r="96" spans="1:31" s="17" customFormat="1" x14ac:dyDescent="0.25">
      <c r="A96" s="17">
        <v>11</v>
      </c>
      <c r="B96" s="17">
        <v>-610</v>
      </c>
      <c r="C96" s="17">
        <v>11630</v>
      </c>
      <c r="D96" s="17">
        <v>12118</v>
      </c>
      <c r="E96" s="17">
        <v>14815</v>
      </c>
      <c r="F96" s="17">
        <v>14322</v>
      </c>
      <c r="G96" s="24"/>
      <c r="H96" s="7"/>
      <c r="I96" s="25">
        <f t="shared" si="17"/>
        <v>-3185</v>
      </c>
      <c r="J96" s="24">
        <f t="shared" si="17"/>
        <v>-2204</v>
      </c>
      <c r="K96" s="7"/>
      <c r="L96" s="25">
        <f t="shared" si="27"/>
        <v>-3185.2690856133422</v>
      </c>
      <c r="M96" s="17">
        <f t="shared" si="18"/>
        <v>7.240706730775498E-2</v>
      </c>
      <c r="N96" s="17">
        <f t="shared" si="28"/>
        <v>-2214.5056473386276</v>
      </c>
      <c r="O96" s="24">
        <f t="shared" si="19"/>
        <v>110.3686260036125</v>
      </c>
      <c r="P96" s="7"/>
      <c r="Q96" s="25">
        <f t="shared" si="20"/>
        <v>-3142.3081951202803</v>
      </c>
      <c r="R96" s="24">
        <f t="shared" si="21"/>
        <v>-2205.5027731415244</v>
      </c>
      <c r="S96" s="7"/>
      <c r="T96" s="25">
        <f t="shared" si="22"/>
        <v>0.81303605133222623</v>
      </c>
      <c r="U96" s="24">
        <f t="shared" si="23"/>
        <v>-0.57240244558007258</v>
      </c>
      <c r="V96" s="7"/>
      <c r="W96" s="25">
        <f t="shared" si="24"/>
        <v>0.81626799898580704</v>
      </c>
      <c r="X96" s="24">
        <f t="shared" si="29"/>
        <v>298.15919057637859</v>
      </c>
      <c r="Y96" s="7"/>
      <c r="Z96" s="25">
        <f t="shared" si="30"/>
        <v>-610</v>
      </c>
      <c r="AA96" s="17">
        <f t="shared" si="31"/>
        <v>298.19699999999995</v>
      </c>
      <c r="AB96" s="24">
        <f t="shared" si="25"/>
        <v>5.2045194695695294</v>
      </c>
      <c r="AC96" s="17">
        <f t="shared" si="26"/>
        <v>-3.7809423621354199E-2</v>
      </c>
    </row>
    <row r="97" spans="1:29" s="17" customFormat="1" x14ac:dyDescent="0.25">
      <c r="A97" s="17">
        <v>12</v>
      </c>
      <c r="B97" s="17">
        <v>-634</v>
      </c>
      <c r="C97" s="17">
        <v>11521</v>
      </c>
      <c r="D97" s="17">
        <v>12263</v>
      </c>
      <c r="E97" s="17">
        <v>14907</v>
      </c>
      <c r="F97" s="17">
        <v>14149</v>
      </c>
      <c r="G97" s="24"/>
      <c r="H97" s="7"/>
      <c r="I97" s="25">
        <f t="shared" si="17"/>
        <v>-3386</v>
      </c>
      <c r="J97" s="24">
        <f t="shared" si="17"/>
        <v>-1886</v>
      </c>
      <c r="K97" s="7"/>
      <c r="L97" s="25">
        <f t="shared" si="27"/>
        <v>-3392.4639080958545</v>
      </c>
      <c r="M97" s="17">
        <f t="shared" si="18"/>
        <v>41.782107871653984</v>
      </c>
      <c r="N97" s="17">
        <f t="shared" si="28"/>
        <v>-1890.6361361177853</v>
      </c>
      <c r="O97" s="24">
        <f t="shared" si="19"/>
        <v>21.493758102633603</v>
      </c>
      <c r="P97" s="7"/>
      <c r="Q97" s="25">
        <f t="shared" si="20"/>
        <v>-3343.3081951202803</v>
      </c>
      <c r="R97" s="24">
        <f t="shared" si="21"/>
        <v>-1887.5027731415244</v>
      </c>
      <c r="S97" s="7"/>
      <c r="T97" s="25">
        <f t="shared" si="22"/>
        <v>0.86504248614710344</v>
      </c>
      <c r="U97" s="24">
        <f t="shared" si="23"/>
        <v>-0.48987070727933685</v>
      </c>
      <c r="V97" s="7"/>
      <c r="W97" s="25">
        <f t="shared" si="24"/>
        <v>0.86781111223229879</v>
      </c>
      <c r="X97" s="24">
        <f t="shared" si="29"/>
        <v>292.56368398948098</v>
      </c>
      <c r="Y97" s="7"/>
      <c r="Z97" s="25">
        <f t="shared" si="30"/>
        <v>-634</v>
      </c>
      <c r="AA97" s="17">
        <f t="shared" si="31"/>
        <v>292.49099999999993</v>
      </c>
      <c r="AB97" s="24">
        <f t="shared" si="25"/>
        <v>5.1049309824507327</v>
      </c>
      <c r="AC97" s="17">
        <f t="shared" si="26"/>
        <v>7.2683989481049593E-2</v>
      </c>
    </row>
    <row r="98" spans="1:29" s="17" customFormat="1" x14ac:dyDescent="0.25">
      <c r="A98" s="17">
        <v>13</v>
      </c>
      <c r="B98" s="17">
        <v>-621</v>
      </c>
      <c r="C98" s="17">
        <v>11444</v>
      </c>
      <c r="D98" s="17">
        <v>12446</v>
      </c>
      <c r="E98" s="17">
        <v>15003</v>
      </c>
      <c r="F98" s="17">
        <v>13996</v>
      </c>
      <c r="G98" s="24"/>
      <c r="H98" s="7"/>
      <c r="I98" s="25">
        <f t="shared" si="17"/>
        <v>-3559</v>
      </c>
      <c r="J98" s="24">
        <f t="shared" si="17"/>
        <v>-1550</v>
      </c>
      <c r="K98" s="7"/>
      <c r="L98" s="25">
        <f t="shared" si="27"/>
        <v>-3563.2110971566312</v>
      </c>
      <c r="M98" s="17">
        <f t="shared" si="18"/>
        <v>17.733339262587716</v>
      </c>
      <c r="N98" s="17">
        <f t="shared" si="28"/>
        <v>-1555.1881012332487</v>
      </c>
      <c r="O98" s="24">
        <f t="shared" si="19"/>
        <v>26.916394406437142</v>
      </c>
      <c r="P98" s="7"/>
      <c r="Q98" s="25">
        <f t="shared" si="20"/>
        <v>-3516.3081951202803</v>
      </c>
      <c r="R98" s="24">
        <f t="shared" si="21"/>
        <v>-1551.5027731415244</v>
      </c>
      <c r="S98" s="7"/>
      <c r="T98" s="25">
        <f t="shared" si="22"/>
        <v>0.90980424347533118</v>
      </c>
      <c r="U98" s="24">
        <f t="shared" si="23"/>
        <v>-0.4026673611502577</v>
      </c>
      <c r="V98" s="7"/>
      <c r="W98" s="25">
        <f t="shared" si="24"/>
        <v>0.91208316112737453</v>
      </c>
      <c r="X98" s="24">
        <f t="shared" si="29"/>
        <v>286.93993598819407</v>
      </c>
      <c r="Y98" s="7"/>
      <c r="Z98" s="25">
        <f t="shared" si="30"/>
        <v>-621</v>
      </c>
      <c r="AA98" s="17">
        <f t="shared" si="31"/>
        <v>286.90199999999993</v>
      </c>
      <c r="AB98" s="24">
        <f t="shared" si="25"/>
        <v>5.0073845305567701</v>
      </c>
      <c r="AC98" s="17">
        <f t="shared" si="26"/>
        <v>3.7935988194135462E-2</v>
      </c>
    </row>
    <row r="99" spans="1:29" s="17" customFormat="1" x14ac:dyDescent="0.25">
      <c r="A99" s="17">
        <v>14</v>
      </c>
      <c r="B99" s="17">
        <v>-639</v>
      </c>
      <c r="C99" s="17">
        <v>11368</v>
      </c>
      <c r="D99" s="17">
        <v>12621</v>
      </c>
      <c r="E99" s="17">
        <v>15069</v>
      </c>
      <c r="F99" s="17">
        <v>13810</v>
      </c>
      <c r="G99" s="24"/>
      <c r="H99" s="7"/>
      <c r="I99" s="25">
        <f t="shared" si="17"/>
        <v>-3701</v>
      </c>
      <c r="J99" s="24">
        <f t="shared" si="17"/>
        <v>-1189</v>
      </c>
      <c r="K99" s="7"/>
      <c r="L99" s="25">
        <f t="shared" si="27"/>
        <v>-3703.9192705443506</v>
      </c>
      <c r="M99" s="17">
        <f t="shared" si="18"/>
        <v>8.5221405111132729</v>
      </c>
      <c r="N99" s="17">
        <f t="shared" si="28"/>
        <v>-1194.5836962640963</v>
      </c>
      <c r="O99" s="24">
        <f t="shared" si="19"/>
        <v>31.177663969682541</v>
      </c>
      <c r="P99" s="7"/>
      <c r="Q99" s="25">
        <f t="shared" si="20"/>
        <v>-3658.3081951202803</v>
      </c>
      <c r="R99" s="24">
        <f t="shared" si="21"/>
        <v>-1190.5027731415244</v>
      </c>
      <c r="S99" s="7"/>
      <c r="T99" s="25">
        <f t="shared" si="22"/>
        <v>0.94654510787191115</v>
      </c>
      <c r="U99" s="24">
        <f t="shared" si="23"/>
        <v>-0.30897567081514582</v>
      </c>
      <c r="V99" s="7"/>
      <c r="W99" s="25">
        <f t="shared" si="24"/>
        <v>0.94829770094553589</v>
      </c>
      <c r="X99" s="24">
        <f t="shared" si="29"/>
        <v>281.16610715920979</v>
      </c>
      <c r="Y99" s="7"/>
      <c r="Z99" s="25">
        <f t="shared" si="30"/>
        <v>-639</v>
      </c>
      <c r="AA99" s="17">
        <f t="shared" si="31"/>
        <v>281.15099999999995</v>
      </c>
      <c r="AB99" s="24">
        <f t="shared" si="25"/>
        <v>4.9070106452745765</v>
      </c>
      <c r="AC99" s="17">
        <f t="shared" si="26"/>
        <v>1.5107159209833299E-2</v>
      </c>
    </row>
    <row r="100" spans="1:29" s="17" customFormat="1" x14ac:dyDescent="0.25">
      <c r="A100" s="17">
        <v>15</v>
      </c>
      <c r="B100" s="17">
        <v>-638</v>
      </c>
      <c r="C100" s="17">
        <v>11327</v>
      </c>
      <c r="D100" s="17">
        <v>12814</v>
      </c>
      <c r="E100" s="17">
        <v>15130</v>
      </c>
      <c r="F100" s="17">
        <v>13635</v>
      </c>
      <c r="G100" s="24"/>
      <c r="H100" s="7"/>
      <c r="I100" s="25">
        <f t="shared" si="17"/>
        <v>-3803</v>
      </c>
      <c r="J100" s="24">
        <f t="shared" si="17"/>
        <v>-821</v>
      </c>
      <c r="K100" s="7"/>
      <c r="L100" s="25">
        <f t="shared" si="27"/>
        <v>-3807.604446051605</v>
      </c>
      <c r="M100" s="17">
        <f t="shared" si="18"/>
        <v>21.200923442140962</v>
      </c>
      <c r="N100" s="17">
        <f t="shared" si="28"/>
        <v>-822.51741312138427</v>
      </c>
      <c r="O100" s="24">
        <f t="shared" si="19"/>
        <v>2.3025425809491402</v>
      </c>
      <c r="P100" s="7"/>
      <c r="Q100" s="25">
        <f t="shared" si="20"/>
        <v>-3760.3081951202803</v>
      </c>
      <c r="R100" s="24">
        <f t="shared" si="21"/>
        <v>-822.50277314152424</v>
      </c>
      <c r="S100" s="7"/>
      <c r="T100" s="25">
        <f t="shared" si="22"/>
        <v>0.97293643300184884</v>
      </c>
      <c r="U100" s="24">
        <f t="shared" si="23"/>
        <v>-0.21346724410234477</v>
      </c>
      <c r="V100" s="7"/>
      <c r="W100" s="25">
        <f t="shared" si="24"/>
        <v>0.97415232082809455</v>
      </c>
      <c r="X100" s="24">
        <f t="shared" si="29"/>
        <v>275.47932362390475</v>
      </c>
      <c r="Y100" s="7"/>
      <c r="Z100" s="25">
        <f t="shared" si="30"/>
        <v>-638</v>
      </c>
      <c r="AA100" s="17">
        <f t="shared" si="31"/>
        <v>275.40899999999993</v>
      </c>
      <c r="AB100" s="24">
        <f t="shared" si="25"/>
        <v>4.8067938396250618</v>
      </c>
      <c r="AC100" s="17">
        <f t="shared" si="26"/>
        <v>7.0323623904812393E-2</v>
      </c>
    </row>
    <row r="101" spans="1:29" s="17" customFormat="1" x14ac:dyDescent="0.25">
      <c r="A101" s="17">
        <v>16</v>
      </c>
      <c r="B101" s="17">
        <v>-630</v>
      </c>
      <c r="C101" s="17">
        <v>11283</v>
      </c>
      <c r="D101" s="17">
        <v>12994</v>
      </c>
      <c r="E101" s="17">
        <v>15151</v>
      </c>
      <c r="F101" s="17">
        <v>13438</v>
      </c>
      <c r="G101" s="24"/>
      <c r="H101" s="7"/>
      <c r="I101" s="25">
        <f t="shared" si="17"/>
        <v>-3868</v>
      </c>
      <c r="J101" s="24">
        <f t="shared" si="17"/>
        <v>-444</v>
      </c>
      <c r="K101" s="7"/>
      <c r="L101" s="25">
        <f t="shared" si="27"/>
        <v>-3872.8848070849986</v>
      </c>
      <c r="M101" s="17">
        <f t="shared" si="18"/>
        <v>23.861340257652092</v>
      </c>
      <c r="N101" s="17">
        <f t="shared" si="28"/>
        <v>-446.97912008378279</v>
      </c>
      <c r="O101" s="24">
        <f t="shared" si="19"/>
        <v>8.8751564735979702</v>
      </c>
      <c r="P101" s="7"/>
      <c r="Q101" s="25">
        <f t="shared" si="20"/>
        <v>-3825.3081951202803</v>
      </c>
      <c r="R101" s="24">
        <f t="shared" si="21"/>
        <v>-445.50277314152424</v>
      </c>
      <c r="S101" s="7"/>
      <c r="T101" s="25">
        <f t="shared" si="22"/>
        <v>0.98975443431014254</v>
      </c>
      <c r="U101" s="24">
        <f t="shared" si="23"/>
        <v>-0.11562301347537197</v>
      </c>
      <c r="V101" s="7"/>
      <c r="W101" s="25">
        <f t="shared" si="24"/>
        <v>0.9904203293502859</v>
      </c>
      <c r="X101" s="24">
        <f t="shared" si="29"/>
        <v>269.77803693296869</v>
      </c>
      <c r="Y101" s="7"/>
      <c r="Z101" s="25">
        <f t="shared" si="30"/>
        <v>-630</v>
      </c>
      <c r="AA101" s="17">
        <f t="shared" si="31"/>
        <v>269.73899999999992</v>
      </c>
      <c r="AB101" s="24">
        <f t="shared" si="25"/>
        <v>4.7078336710369832</v>
      </c>
      <c r="AC101" s="17">
        <f t="shared" si="26"/>
        <v>3.9036932968770088E-2</v>
      </c>
    </row>
    <row r="102" spans="1:29" s="17" customFormat="1" x14ac:dyDescent="0.25">
      <c r="A102" s="17">
        <v>17</v>
      </c>
      <c r="B102" s="17">
        <v>-616</v>
      </c>
      <c r="C102" s="17">
        <v>11264</v>
      </c>
      <c r="D102" s="17">
        <v>13174</v>
      </c>
      <c r="E102" s="17">
        <v>15158</v>
      </c>
      <c r="F102" s="17">
        <v>13248</v>
      </c>
      <c r="G102" s="24"/>
      <c r="H102" s="7"/>
      <c r="I102" s="25">
        <f t="shared" si="17"/>
        <v>-3894</v>
      </c>
      <c r="J102" s="24">
        <f t="shared" si="17"/>
        <v>-74</v>
      </c>
      <c r="K102" s="7"/>
      <c r="L102" s="25">
        <f t="shared" si="27"/>
        <v>-3900.4445033163192</v>
      </c>
      <c r="M102" s="17">
        <f t="shared" si="18"/>
        <v>41.531622994049705</v>
      </c>
      <c r="N102" s="17">
        <f t="shared" si="28"/>
        <v>-75.513053188021146</v>
      </c>
      <c r="O102" s="24">
        <f t="shared" si="19"/>
        <v>2.2893299497809547</v>
      </c>
      <c r="P102" s="7"/>
      <c r="Q102" s="25">
        <f t="shared" si="20"/>
        <v>-3851.3081951202803</v>
      </c>
      <c r="R102" s="24">
        <f t="shared" si="21"/>
        <v>-75.502773141524258</v>
      </c>
      <c r="S102" s="7"/>
      <c r="T102" s="25">
        <f t="shared" si="22"/>
        <v>0.99648163483345997</v>
      </c>
      <c r="U102" s="24">
        <f t="shared" si="23"/>
        <v>-1.9595519226088345E-2</v>
      </c>
      <c r="V102" s="7"/>
      <c r="W102" s="25">
        <f t="shared" si="24"/>
        <v>0.99660759452164116</v>
      </c>
      <c r="X102" s="24">
        <f t="shared" si="29"/>
        <v>264.24580709661916</v>
      </c>
      <c r="Y102" s="7"/>
      <c r="Z102" s="25">
        <f t="shared" si="30"/>
        <v>-616</v>
      </c>
      <c r="AA102" s="17">
        <f t="shared" si="31"/>
        <v>264.19499999999994</v>
      </c>
      <c r="AB102" s="24">
        <f t="shared" si="25"/>
        <v>4.6110726173064176</v>
      </c>
      <c r="AC102" s="17">
        <f t="shared" si="26"/>
        <v>5.0807096619223557E-2</v>
      </c>
    </row>
    <row r="103" spans="1:29" s="17" customFormat="1" x14ac:dyDescent="0.25">
      <c r="A103" s="17">
        <v>18</v>
      </c>
      <c r="B103" s="17">
        <v>-625</v>
      </c>
      <c r="C103" s="17">
        <v>11281</v>
      </c>
      <c r="D103" s="17">
        <v>13369</v>
      </c>
      <c r="E103" s="17">
        <v>15166</v>
      </c>
      <c r="F103" s="17">
        <v>13074</v>
      </c>
      <c r="G103" s="24"/>
      <c r="H103" s="7"/>
      <c r="I103" s="25">
        <f t="shared" si="17"/>
        <v>-3885</v>
      </c>
      <c r="J103" s="24">
        <f t="shared" si="17"/>
        <v>295</v>
      </c>
      <c r="K103" s="7"/>
      <c r="L103" s="25">
        <f t="shared" si="27"/>
        <v>-3891.4868854098991</v>
      </c>
      <c r="M103" s="17">
        <f t="shared" si="18"/>
        <v>42.079682321161293</v>
      </c>
      <c r="N103" s="17">
        <f t="shared" si="28"/>
        <v>302.09837783949536</v>
      </c>
      <c r="O103" s="24">
        <f t="shared" si="19"/>
        <v>50.386967952238756</v>
      </c>
      <c r="P103" s="7"/>
      <c r="Q103" s="25">
        <f t="shared" si="20"/>
        <v>-3842.3081951202803</v>
      </c>
      <c r="R103" s="24">
        <f t="shared" si="21"/>
        <v>293.49722685847576</v>
      </c>
      <c r="S103" s="7"/>
      <c r="T103" s="25">
        <f t="shared" si="22"/>
        <v>0.99415298849846545</v>
      </c>
      <c r="U103" s="24">
        <f t="shared" si="23"/>
        <v>7.6172441254953982E-2</v>
      </c>
      <c r="V103" s="7"/>
      <c r="W103" s="25">
        <f t="shared" si="24"/>
        <v>0.99374032920163591</v>
      </c>
      <c r="X103" s="24">
        <f t="shared" si="29"/>
        <v>258.73611033918769</v>
      </c>
      <c r="Y103" s="7"/>
      <c r="Z103" s="25">
        <f t="shared" si="30"/>
        <v>-625</v>
      </c>
      <c r="AA103" s="17">
        <f t="shared" si="31"/>
        <v>258.56999999999994</v>
      </c>
      <c r="AB103" s="24">
        <f t="shared" si="25"/>
        <v>4.5128978468817369</v>
      </c>
      <c r="AC103" s="17">
        <f t="shared" si="26"/>
        <v>0.1661103391877532</v>
      </c>
    </row>
    <row r="104" spans="1:29" s="17" customFormat="1" x14ac:dyDescent="0.25">
      <c r="A104" s="17">
        <v>19</v>
      </c>
      <c r="B104" s="17">
        <v>-609</v>
      </c>
      <c r="C104" s="17">
        <v>11301</v>
      </c>
      <c r="D104" s="17">
        <v>13553</v>
      </c>
      <c r="E104" s="17">
        <v>15148</v>
      </c>
      <c r="F104" s="17">
        <v>12894</v>
      </c>
      <c r="G104" s="24"/>
      <c r="H104" s="7"/>
      <c r="I104" s="25">
        <f t="shared" si="17"/>
        <v>-3847</v>
      </c>
      <c r="J104" s="24">
        <f t="shared" si="17"/>
        <v>659</v>
      </c>
      <c r="K104" s="7"/>
      <c r="L104" s="25">
        <f t="shared" si="27"/>
        <v>-3847.0676823032923</v>
      </c>
      <c r="M104" s="17">
        <f t="shared" si="18"/>
        <v>4.5808941789452573E-3</v>
      </c>
      <c r="N104" s="17">
        <f t="shared" si="28"/>
        <v>667.28306322735273</v>
      </c>
      <c r="O104" s="24">
        <f t="shared" si="19"/>
        <v>68.609136428322969</v>
      </c>
      <c r="P104" s="7"/>
      <c r="Q104" s="25">
        <f t="shared" si="20"/>
        <v>-3804.3081951202803</v>
      </c>
      <c r="R104" s="24">
        <f t="shared" si="21"/>
        <v>657.49722685847576</v>
      </c>
      <c r="S104" s="7"/>
      <c r="T104" s="25">
        <f t="shared" si="22"/>
        <v>0.98432092619515532</v>
      </c>
      <c r="U104" s="24">
        <f t="shared" si="23"/>
        <v>0.17064273289478979</v>
      </c>
      <c r="V104" s="7"/>
      <c r="W104" s="25">
        <f t="shared" si="24"/>
        <v>0.98337682711875218</v>
      </c>
      <c r="X104" s="24">
        <f t="shared" si="29"/>
        <v>253.27503660346906</v>
      </c>
      <c r="Y104" s="7"/>
      <c r="Z104" s="25">
        <f t="shared" si="30"/>
        <v>-609</v>
      </c>
      <c r="AA104" s="17">
        <f t="shared" si="31"/>
        <v>253.08899999999994</v>
      </c>
      <c r="AB104" s="24">
        <f t="shared" si="25"/>
        <v>4.4172363505799277</v>
      </c>
      <c r="AC104" s="17">
        <f t="shared" si="26"/>
        <v>0.18603660346911965</v>
      </c>
    </row>
    <row r="105" spans="1:29" s="17" customFormat="1" x14ac:dyDescent="0.25">
      <c r="A105" s="17">
        <v>20</v>
      </c>
      <c r="B105" s="17">
        <v>-610</v>
      </c>
      <c r="C105" s="17">
        <v>11331</v>
      </c>
      <c r="D105" s="17">
        <v>13724</v>
      </c>
      <c r="E105" s="17">
        <v>15100</v>
      </c>
      <c r="F105" s="17">
        <v>12708</v>
      </c>
      <c r="G105" s="24"/>
      <c r="H105" s="7"/>
      <c r="I105" s="25">
        <f t="shared" si="17"/>
        <v>-3769</v>
      </c>
      <c r="J105" s="24">
        <f t="shared" si="17"/>
        <v>1016</v>
      </c>
      <c r="K105" s="7"/>
      <c r="L105" s="25">
        <f t="shared" si="27"/>
        <v>-3767.669925807334</v>
      </c>
      <c r="M105" s="17">
        <f t="shared" si="18"/>
        <v>1.7690973579960083</v>
      </c>
      <c r="N105" s="17">
        <f t="shared" si="28"/>
        <v>1026.9537643220588</v>
      </c>
      <c r="O105" s="24">
        <f t="shared" si="19"/>
        <v>119.98495282320739</v>
      </c>
      <c r="P105" s="7"/>
      <c r="Q105" s="25">
        <f t="shared" si="20"/>
        <v>-3726.3081951202803</v>
      </c>
      <c r="R105" s="24">
        <f t="shared" si="21"/>
        <v>1014.4972268584758</v>
      </c>
      <c r="S105" s="7"/>
      <c r="T105" s="25">
        <f t="shared" si="22"/>
        <v>0.96413932462520291</v>
      </c>
      <c r="U105" s="24">
        <f t="shared" si="23"/>
        <v>0.2632962881569364</v>
      </c>
      <c r="V105" s="7"/>
      <c r="W105" s="25">
        <f t="shared" si="24"/>
        <v>0.9626738391117865</v>
      </c>
      <c r="X105" s="24">
        <f t="shared" si="29"/>
        <v>247.8227939368013</v>
      </c>
      <c r="Y105" s="7"/>
      <c r="Z105" s="25">
        <f t="shared" si="30"/>
        <v>-610</v>
      </c>
      <c r="AA105" s="17">
        <f t="shared" si="31"/>
        <v>247.59899999999993</v>
      </c>
      <c r="AB105" s="24">
        <f t="shared" si="25"/>
        <v>4.3214177746454387</v>
      </c>
      <c r="AC105" s="17">
        <f t="shared" si="26"/>
        <v>0.22379393680137127</v>
      </c>
    </row>
    <row r="106" spans="1:29" s="17" customFormat="1" x14ac:dyDescent="0.25">
      <c r="A106" s="17">
        <v>21</v>
      </c>
      <c r="B106" s="17">
        <v>-646</v>
      </c>
      <c r="C106" s="17">
        <v>11400</v>
      </c>
      <c r="D106" s="17">
        <v>13920</v>
      </c>
      <c r="E106" s="17">
        <v>15050</v>
      </c>
      <c r="F106" s="17">
        <v>12531</v>
      </c>
      <c r="G106" s="24"/>
      <c r="H106" s="7"/>
      <c r="I106" s="25">
        <f t="shared" si="17"/>
        <v>-3650</v>
      </c>
      <c r="J106" s="24">
        <f t="shared" si="17"/>
        <v>1389</v>
      </c>
      <c r="K106" s="7"/>
      <c r="L106" s="25">
        <f t="shared" si="27"/>
        <v>-3646.3141839981354</v>
      </c>
      <c r="M106" s="17">
        <f t="shared" si="18"/>
        <v>13.585239599601316</v>
      </c>
      <c r="N106" s="17">
        <f t="shared" si="28"/>
        <v>1397.5107201396609</v>
      </c>
      <c r="O106" s="24">
        <f t="shared" si="19"/>
        <v>72.432357295628989</v>
      </c>
      <c r="P106" s="7"/>
      <c r="Q106" s="25">
        <f t="shared" si="20"/>
        <v>-3607.3081951202803</v>
      </c>
      <c r="R106" s="24">
        <f t="shared" si="21"/>
        <v>1387.4972268584756</v>
      </c>
      <c r="S106" s="7"/>
      <c r="T106" s="25">
        <f t="shared" si="22"/>
        <v>0.9333494453069423</v>
      </c>
      <c r="U106" s="24">
        <f t="shared" si="23"/>
        <v>0.36010238371094394</v>
      </c>
      <c r="V106" s="7"/>
      <c r="W106" s="25">
        <f t="shared" si="24"/>
        <v>0.93133905244570891</v>
      </c>
      <c r="X106" s="24">
        <f t="shared" si="29"/>
        <v>241.98038841446021</v>
      </c>
      <c r="Y106" s="7"/>
      <c r="Z106" s="25">
        <f t="shared" si="30"/>
        <v>-646</v>
      </c>
      <c r="AA106" s="17">
        <f t="shared" si="31"/>
        <v>241.78499999999994</v>
      </c>
      <c r="AB106" s="24">
        <f t="shared" si="25"/>
        <v>4.2199443319344887</v>
      </c>
      <c r="AC106" s="17">
        <f t="shared" si="26"/>
        <v>0.19538841446026822</v>
      </c>
    </row>
    <row r="107" spans="1:29" s="17" customFormat="1" x14ac:dyDescent="0.25">
      <c r="A107" s="17">
        <v>22</v>
      </c>
      <c r="B107" s="17">
        <v>-626</v>
      </c>
      <c r="C107" s="17">
        <v>11473</v>
      </c>
      <c r="D107" s="17">
        <v>14086</v>
      </c>
      <c r="E107" s="17">
        <v>14968</v>
      </c>
      <c r="F107" s="17">
        <v>12354</v>
      </c>
      <c r="G107" s="24"/>
      <c r="H107" s="7"/>
      <c r="I107" s="25">
        <f t="shared" si="17"/>
        <v>-3495</v>
      </c>
      <c r="J107" s="24">
        <f t="shared" si="17"/>
        <v>1732</v>
      </c>
      <c r="K107" s="7"/>
      <c r="L107" s="25">
        <f t="shared" si="27"/>
        <v>-3493.297280972457</v>
      </c>
      <c r="M107" s="17">
        <f t="shared" si="18"/>
        <v>2.899252086757067</v>
      </c>
      <c r="N107" s="17">
        <f t="shared" si="28"/>
        <v>1742.9119927169636</v>
      </c>
      <c r="O107" s="24">
        <f t="shared" si="19"/>
        <v>119.07158505506655</v>
      </c>
      <c r="P107" s="7"/>
      <c r="Q107" s="25">
        <f t="shared" si="20"/>
        <v>-3452.3081951202803</v>
      </c>
      <c r="R107" s="24">
        <f t="shared" si="21"/>
        <v>1730.4972268584756</v>
      </c>
      <c r="S107" s="7"/>
      <c r="T107" s="25">
        <f t="shared" si="22"/>
        <v>0.89324498064870361</v>
      </c>
      <c r="U107" s="24">
        <f t="shared" si="23"/>
        <v>0.44912246621771229</v>
      </c>
      <c r="V107" s="7"/>
      <c r="W107" s="25">
        <f t="shared" si="24"/>
        <v>0.89073332031031716</v>
      </c>
      <c r="X107" s="24">
        <f t="shared" si="29"/>
        <v>236.36139329639445</v>
      </c>
      <c r="Y107" s="7"/>
      <c r="Z107" s="25">
        <f t="shared" si="30"/>
        <v>-626</v>
      </c>
      <c r="AA107" s="17">
        <f t="shared" si="31"/>
        <v>236.15099999999995</v>
      </c>
      <c r="AB107" s="24">
        <f t="shared" si="25"/>
        <v>4.1216124818771283</v>
      </c>
      <c r="AC107" s="17">
        <f t="shared" si="26"/>
        <v>0.21039329639449988</v>
      </c>
    </row>
    <row r="108" spans="1:29" s="17" customFormat="1" x14ac:dyDescent="0.25">
      <c r="A108" s="17">
        <v>23</v>
      </c>
      <c r="B108" s="17">
        <v>-636</v>
      </c>
      <c r="C108" s="17">
        <v>11565</v>
      </c>
      <c r="D108" s="17">
        <v>14252</v>
      </c>
      <c r="E108" s="17">
        <v>14869</v>
      </c>
      <c r="F108" s="17">
        <v>12185</v>
      </c>
      <c r="G108" s="24"/>
      <c r="H108" s="7"/>
      <c r="I108" s="25">
        <f t="shared" si="17"/>
        <v>-3304</v>
      </c>
      <c r="J108" s="24">
        <f t="shared" si="17"/>
        <v>2067</v>
      </c>
      <c r="K108" s="7"/>
      <c r="L108" s="25">
        <f t="shared" si="27"/>
        <v>-3303.6729508264298</v>
      </c>
      <c r="M108" s="17">
        <f t="shared" si="18"/>
        <v>0.10696116193297094</v>
      </c>
      <c r="N108" s="17">
        <f t="shared" si="28"/>
        <v>2076.5616680904163</v>
      </c>
      <c r="O108" s="24">
        <f t="shared" si="19"/>
        <v>91.425496671285927</v>
      </c>
      <c r="P108" s="7"/>
      <c r="Q108" s="25">
        <f t="shared" si="20"/>
        <v>-3261.3081951202803</v>
      </c>
      <c r="R108" s="24">
        <f t="shared" si="21"/>
        <v>2065.4972268584756</v>
      </c>
      <c r="S108" s="7"/>
      <c r="T108" s="25">
        <f t="shared" si="22"/>
        <v>0.84382593065048694</v>
      </c>
      <c r="U108" s="24">
        <f t="shared" si="23"/>
        <v>0.53606627857855016</v>
      </c>
      <c r="V108" s="7"/>
      <c r="W108" s="25">
        <f t="shared" si="24"/>
        <v>0.8408245321160791</v>
      </c>
      <c r="X108" s="24">
        <f t="shared" si="29"/>
        <v>230.59991032906782</v>
      </c>
      <c r="Y108" s="7"/>
      <c r="Z108" s="25">
        <f t="shared" si="30"/>
        <v>-636</v>
      </c>
      <c r="AA108" s="17">
        <f t="shared" si="31"/>
        <v>230.42699999999996</v>
      </c>
      <c r="AB108" s="24">
        <f t="shared" si="25"/>
        <v>4.021709835492973</v>
      </c>
      <c r="AC108" s="17">
        <f t="shared" si="26"/>
        <v>0.17291032906786086</v>
      </c>
    </row>
    <row r="109" spans="1:29" s="17" customFormat="1" x14ac:dyDescent="0.25">
      <c r="A109" s="17">
        <v>24</v>
      </c>
      <c r="B109" s="17">
        <v>-636</v>
      </c>
      <c r="C109" s="17">
        <v>11680</v>
      </c>
      <c r="D109" s="17">
        <v>14408</v>
      </c>
      <c r="E109" s="17">
        <v>14760</v>
      </c>
      <c r="F109" s="17">
        <v>12027</v>
      </c>
      <c r="G109" s="24"/>
      <c r="H109" s="7"/>
      <c r="I109" s="25">
        <f t="shared" si="17"/>
        <v>-3080</v>
      </c>
      <c r="J109" s="24">
        <f t="shared" si="17"/>
        <v>2381</v>
      </c>
      <c r="K109" s="7"/>
      <c r="L109" s="25">
        <f t="shared" si="27"/>
        <v>-3081.4989691575042</v>
      </c>
      <c r="M109" s="17">
        <f t="shared" si="18"/>
        <v>2.2469085351489539</v>
      </c>
      <c r="N109" s="17">
        <f t="shared" si="28"/>
        <v>2389.4923618323837</v>
      </c>
      <c r="O109" s="24">
        <f t="shared" si="19"/>
        <v>72.120209492127799</v>
      </c>
      <c r="P109" s="7"/>
      <c r="Q109" s="25">
        <f t="shared" si="20"/>
        <v>-3037.3081951202803</v>
      </c>
      <c r="R109" s="24">
        <f t="shared" si="21"/>
        <v>2379.4972268584756</v>
      </c>
      <c r="S109" s="7"/>
      <c r="T109" s="25">
        <f t="shared" si="22"/>
        <v>0.78586851075729036</v>
      </c>
      <c r="U109" s="24">
        <f t="shared" si="23"/>
        <v>0.6175598818063206</v>
      </c>
      <c r="V109" s="7"/>
      <c r="W109" s="25">
        <f t="shared" si="24"/>
        <v>0.78240789002200173</v>
      </c>
      <c r="X109" s="24">
        <f t="shared" si="29"/>
        <v>224.8351170330543</v>
      </c>
      <c r="Y109" s="7"/>
      <c r="Z109" s="25">
        <f t="shared" si="30"/>
        <v>-636</v>
      </c>
      <c r="AA109" s="17">
        <f t="shared" si="31"/>
        <v>224.70299999999997</v>
      </c>
      <c r="AB109" s="24">
        <f t="shared" si="25"/>
        <v>3.9218071891088182</v>
      </c>
      <c r="AC109" s="17">
        <f t="shared" si="26"/>
        <v>0.1321170330543282</v>
      </c>
    </row>
    <row r="110" spans="1:29" s="17" customFormat="1" x14ac:dyDescent="0.25">
      <c r="A110" s="17">
        <v>25</v>
      </c>
      <c r="B110" s="17">
        <v>-622</v>
      </c>
      <c r="C110" s="17">
        <v>11807</v>
      </c>
      <c r="D110" s="17">
        <v>14558</v>
      </c>
      <c r="E110" s="17">
        <v>14643</v>
      </c>
      <c r="F110" s="17">
        <v>11893</v>
      </c>
      <c r="G110" s="24"/>
      <c r="H110" s="7"/>
      <c r="I110" s="25">
        <f t="shared" si="17"/>
        <v>-2836</v>
      </c>
      <c r="J110" s="24">
        <f t="shared" si="17"/>
        <v>2665</v>
      </c>
      <c r="K110" s="7"/>
      <c r="L110" s="25">
        <f t="shared" si="27"/>
        <v>-2834.860376113641</v>
      </c>
      <c r="M110" s="17">
        <f t="shared" si="18"/>
        <v>1.2987426023600006</v>
      </c>
      <c r="N110" s="17">
        <f t="shared" si="28"/>
        <v>2672.4938484351856</v>
      </c>
      <c r="O110" s="24">
        <f t="shared" si="19"/>
        <v>56.157764369532991</v>
      </c>
      <c r="P110" s="7"/>
      <c r="Q110" s="25">
        <f t="shared" si="20"/>
        <v>-2793.3081951202803</v>
      </c>
      <c r="R110" s="24">
        <f t="shared" si="21"/>
        <v>2663.4972268584756</v>
      </c>
      <c r="S110" s="7"/>
      <c r="T110" s="25">
        <f t="shared" si="22"/>
        <v>0.72273632123077269</v>
      </c>
      <c r="U110" s="24">
        <f t="shared" si="23"/>
        <v>0.69126747198685179</v>
      </c>
      <c r="V110" s="7"/>
      <c r="W110" s="25">
        <f t="shared" si="24"/>
        <v>0.71886018363054716</v>
      </c>
      <c r="X110" s="24">
        <f t="shared" si="29"/>
        <v>219.24038361790122</v>
      </c>
      <c r="Y110" s="7"/>
      <c r="Z110" s="25">
        <f t="shared" si="30"/>
        <v>-622</v>
      </c>
      <c r="AA110" s="17">
        <f t="shared" si="31"/>
        <v>219.10499999999996</v>
      </c>
      <c r="AB110" s="24">
        <f t="shared" si="25"/>
        <v>3.824103657582175</v>
      </c>
      <c r="AC110" s="17">
        <f t="shared" si="26"/>
        <v>0.13538361790125464</v>
      </c>
    </row>
    <row r="111" spans="1:29" s="17" customFormat="1" x14ac:dyDescent="0.25">
      <c r="A111" s="17">
        <v>26</v>
      </c>
      <c r="B111" s="17">
        <v>-609</v>
      </c>
      <c r="C111" s="17">
        <v>11936</v>
      </c>
      <c r="D111" s="17">
        <v>14681</v>
      </c>
      <c r="E111" s="17">
        <v>14507</v>
      </c>
      <c r="F111" s="17">
        <v>11761</v>
      </c>
      <c r="G111" s="24"/>
      <c r="H111" s="7"/>
      <c r="I111" s="25">
        <f t="shared" si="17"/>
        <v>-2571</v>
      </c>
      <c r="J111" s="24">
        <f t="shared" si="17"/>
        <v>2920</v>
      </c>
      <c r="K111" s="7"/>
      <c r="L111" s="25">
        <f t="shared" si="27"/>
        <v>-2567.5315835373958</v>
      </c>
      <c r="M111" s="17">
        <f t="shared" si="18"/>
        <v>12.029912758063707</v>
      </c>
      <c r="N111" s="17">
        <f t="shared" si="28"/>
        <v>2924.8832369795327</v>
      </c>
      <c r="O111" s="24">
        <f t="shared" si="19"/>
        <v>23.846003398276032</v>
      </c>
      <c r="P111" s="7"/>
      <c r="Q111" s="25">
        <f t="shared" si="20"/>
        <v>-2528.3081951202803</v>
      </c>
      <c r="R111" s="24">
        <f t="shared" si="21"/>
        <v>2918.4972268584756</v>
      </c>
      <c r="S111" s="7"/>
      <c r="T111" s="25">
        <f t="shared" si="22"/>
        <v>0.65417062358926781</v>
      </c>
      <c r="U111" s="24">
        <f t="shared" si="23"/>
        <v>0.75744858288838512</v>
      </c>
      <c r="V111" s="7"/>
      <c r="W111" s="25">
        <f t="shared" si="24"/>
        <v>0.6499212107962179</v>
      </c>
      <c r="X111" s="24">
        <f t="shared" si="29"/>
        <v>213.7503047286375</v>
      </c>
      <c r="Y111" s="7"/>
      <c r="Z111" s="25">
        <f t="shared" si="30"/>
        <v>-609</v>
      </c>
      <c r="AA111" s="17">
        <f t="shared" si="31"/>
        <v>213.62399999999997</v>
      </c>
      <c r="AB111" s="24">
        <f t="shared" si="25"/>
        <v>3.7284421612803658</v>
      </c>
      <c r="AC111" s="17">
        <f t="shared" si="26"/>
        <v>0.12630472863753539</v>
      </c>
    </row>
    <row r="112" spans="1:29" s="17" customFormat="1" x14ac:dyDescent="0.25">
      <c r="A112" s="17">
        <v>27</v>
      </c>
      <c r="B112" s="17">
        <v>-615</v>
      </c>
      <c r="C112" s="17">
        <v>12087</v>
      </c>
      <c r="D112" s="17">
        <v>14797</v>
      </c>
      <c r="E112" s="17">
        <v>14362</v>
      </c>
      <c r="F112" s="17">
        <v>11647</v>
      </c>
      <c r="G112" s="24"/>
      <c r="H112" s="7"/>
      <c r="I112" s="25">
        <f t="shared" si="17"/>
        <v>-2275</v>
      </c>
      <c r="J112" s="24">
        <f t="shared" si="17"/>
        <v>3150</v>
      </c>
      <c r="K112" s="7"/>
      <c r="L112" s="25">
        <f t="shared" si="27"/>
        <v>-2274.1258874464102</v>
      </c>
      <c r="M112" s="17">
        <f t="shared" si="18"/>
        <v>0.76407275634334926</v>
      </c>
      <c r="N112" s="17">
        <f t="shared" si="28"/>
        <v>3152.5905818562669</v>
      </c>
      <c r="O112" s="24">
        <f t="shared" si="19"/>
        <v>6.7111143540193003</v>
      </c>
      <c r="P112" s="7"/>
      <c r="Q112" s="25">
        <f t="shared" si="20"/>
        <v>-2232.3081951202803</v>
      </c>
      <c r="R112" s="24">
        <f t="shared" si="21"/>
        <v>3148.4972268584756</v>
      </c>
      <c r="S112" s="7"/>
      <c r="T112" s="25">
        <f t="shared" si="22"/>
        <v>0.57758403301611527</v>
      </c>
      <c r="U112" s="24">
        <f t="shared" si="23"/>
        <v>0.81714134958388573</v>
      </c>
      <c r="V112" s="7"/>
      <c r="W112" s="25">
        <f t="shared" si="24"/>
        <v>0.57299770749754764</v>
      </c>
      <c r="X112" s="24">
        <f t="shared" si="29"/>
        <v>208.15838354765026</v>
      </c>
      <c r="Y112" s="7"/>
      <c r="Z112" s="25">
        <f t="shared" si="30"/>
        <v>-615</v>
      </c>
      <c r="AA112" s="17">
        <f t="shared" si="31"/>
        <v>208.08899999999997</v>
      </c>
      <c r="AB112" s="24">
        <f t="shared" si="25"/>
        <v>3.6318381871824794</v>
      </c>
      <c r="AC112" s="17">
        <f t="shared" si="26"/>
        <v>6.9383547650289756E-2</v>
      </c>
    </row>
    <row r="113" spans="1:29" s="17" customFormat="1" x14ac:dyDescent="0.25">
      <c r="A113" s="17">
        <v>28</v>
      </c>
      <c r="B113" s="17">
        <v>-619</v>
      </c>
      <c r="C113" s="17">
        <v>12244</v>
      </c>
      <c r="D113" s="17">
        <v>14902</v>
      </c>
      <c r="E113" s="17">
        <v>14203</v>
      </c>
      <c r="F113" s="17">
        <v>11549</v>
      </c>
      <c r="G113" s="24"/>
      <c r="H113" s="7"/>
      <c r="I113" s="25">
        <f t="shared" si="17"/>
        <v>-1959</v>
      </c>
      <c r="J113" s="24">
        <f t="shared" si="17"/>
        <v>3353</v>
      </c>
      <c r="K113" s="7"/>
      <c r="L113" s="25">
        <f t="shared" si="27"/>
        <v>-1957.7866579866329</v>
      </c>
      <c r="M113" s="17">
        <f t="shared" si="18"/>
        <v>1.4721988414016853</v>
      </c>
      <c r="N113" s="17">
        <f t="shared" si="28"/>
        <v>3352.0669539958044</v>
      </c>
      <c r="O113" s="24">
        <f t="shared" si="19"/>
        <v>0.87057484594538126</v>
      </c>
      <c r="P113" s="7"/>
      <c r="Q113" s="25">
        <f t="shared" si="20"/>
        <v>-1916.3081951202801</v>
      </c>
      <c r="R113" s="24">
        <f t="shared" si="21"/>
        <v>3351.4972268584756</v>
      </c>
      <c r="S113" s="7"/>
      <c r="T113" s="25">
        <f t="shared" si="22"/>
        <v>0.49582267280964148</v>
      </c>
      <c r="U113" s="24">
        <f t="shared" si="23"/>
        <v>0.86982670453687116</v>
      </c>
      <c r="V113" s="7"/>
      <c r="W113" s="25">
        <f t="shared" si="24"/>
        <v>0.4909387611847455</v>
      </c>
      <c r="X113" s="24">
        <f t="shared" si="29"/>
        <v>202.56020076304901</v>
      </c>
      <c r="Y113" s="7"/>
      <c r="Z113" s="25">
        <f t="shared" si="30"/>
        <v>-619</v>
      </c>
      <c r="AA113" s="17">
        <f t="shared" si="31"/>
        <v>202.51799999999997</v>
      </c>
      <c r="AB113" s="24">
        <f t="shared" si="25"/>
        <v>3.5346058945538754</v>
      </c>
      <c r="AC113" s="17">
        <f t="shared" si="26"/>
        <v>4.2200763049038414E-2</v>
      </c>
    </row>
    <row r="114" spans="1:29" s="17" customFormat="1" x14ac:dyDescent="0.25">
      <c r="A114" s="17">
        <v>29</v>
      </c>
      <c r="B114" s="17">
        <v>-625</v>
      </c>
      <c r="C114" s="17">
        <v>12417</v>
      </c>
      <c r="D114" s="17">
        <v>14985</v>
      </c>
      <c r="E114" s="17">
        <v>14039</v>
      </c>
      <c r="F114" s="17">
        <v>11463</v>
      </c>
      <c r="G114" s="24"/>
      <c r="H114" s="7"/>
      <c r="I114" s="25">
        <f t="shared" si="17"/>
        <v>-1622</v>
      </c>
      <c r="J114" s="24">
        <f t="shared" si="17"/>
        <v>3522</v>
      </c>
      <c r="K114" s="7"/>
      <c r="L114" s="25">
        <f t="shared" si="27"/>
        <v>-1620.0188408427839</v>
      </c>
      <c r="M114" s="17">
        <f t="shared" si="18"/>
        <v>3.9249916062211989</v>
      </c>
      <c r="N114" s="17">
        <f t="shared" si="28"/>
        <v>3521.3187850989457</v>
      </c>
      <c r="O114" s="24">
        <f t="shared" si="19"/>
        <v>0.4640537414184443</v>
      </c>
      <c r="P114" s="7"/>
      <c r="Q114" s="25">
        <f t="shared" si="20"/>
        <v>-1579.3081951202801</v>
      </c>
      <c r="R114" s="24">
        <f t="shared" si="21"/>
        <v>3520.4972268584756</v>
      </c>
      <c r="S114" s="7"/>
      <c r="T114" s="25">
        <f t="shared" si="22"/>
        <v>0.40862780448818059</v>
      </c>
      <c r="U114" s="24">
        <f t="shared" si="23"/>
        <v>0.91368791136965199</v>
      </c>
      <c r="V114" s="7"/>
      <c r="W114" s="25">
        <f t="shared" si="24"/>
        <v>0.40349584629032603</v>
      </c>
      <c r="X114" s="24">
        <f t="shared" si="29"/>
        <v>196.94623421242886</v>
      </c>
      <c r="Y114" s="7"/>
      <c r="Z114" s="25">
        <f t="shared" si="30"/>
        <v>-625</v>
      </c>
      <c r="AA114" s="17">
        <f t="shared" si="31"/>
        <v>196.89299999999997</v>
      </c>
      <c r="AB114" s="24">
        <f t="shared" si="25"/>
        <v>3.4364311241291952</v>
      </c>
      <c r="AC114" s="17">
        <f t="shared" si="26"/>
        <v>5.323421242889026E-2</v>
      </c>
    </row>
    <row r="115" spans="1:29" s="17" customFormat="1" x14ac:dyDescent="0.25">
      <c r="A115" s="17">
        <v>30</v>
      </c>
      <c r="B115" s="17">
        <v>-629</v>
      </c>
      <c r="C115" s="17">
        <v>12590</v>
      </c>
      <c r="D115" s="17">
        <v>15048</v>
      </c>
      <c r="E115" s="17">
        <v>13856</v>
      </c>
      <c r="F115" s="17">
        <v>11387</v>
      </c>
      <c r="G115" s="24"/>
      <c r="H115" s="7"/>
      <c r="I115" s="25">
        <f t="shared" si="17"/>
        <v>-1266</v>
      </c>
      <c r="J115" s="24">
        <f t="shared" si="17"/>
        <v>3661</v>
      </c>
      <c r="K115" s="7"/>
      <c r="L115" s="25">
        <f t="shared" si="27"/>
        <v>-1264.7452911208832</v>
      </c>
      <c r="M115" s="17">
        <f t="shared" si="18"/>
        <v>1.5742943713346207</v>
      </c>
      <c r="N115" s="17">
        <f t="shared" si="28"/>
        <v>3657.3852347979314</v>
      </c>
      <c r="O115" s="24">
        <f t="shared" si="19"/>
        <v>13.066527466086125</v>
      </c>
      <c r="P115" s="7"/>
      <c r="Q115" s="25">
        <f t="shared" si="20"/>
        <v>-1223.3081951202801</v>
      </c>
      <c r="R115" s="24">
        <f t="shared" si="21"/>
        <v>3659.4972268584756</v>
      </c>
      <c r="S115" s="7"/>
      <c r="T115" s="25">
        <f t="shared" si="22"/>
        <v>0.31651690501506469</v>
      </c>
      <c r="U115" s="24">
        <f t="shared" si="23"/>
        <v>0.94976310515519369</v>
      </c>
      <c r="V115" s="7"/>
      <c r="W115" s="25">
        <f t="shared" si="24"/>
        <v>0.31118060967177547</v>
      </c>
      <c r="X115" s="24">
        <f t="shared" si="29"/>
        <v>191.26026777437949</v>
      </c>
      <c r="Y115" s="7"/>
      <c r="Z115" s="25">
        <f t="shared" si="30"/>
        <v>-629</v>
      </c>
      <c r="AA115" s="17">
        <f t="shared" si="31"/>
        <v>191.23199999999997</v>
      </c>
      <c r="AB115" s="24">
        <f t="shared" si="25"/>
        <v>3.3376280351737959</v>
      </c>
      <c r="AC115" s="17">
        <f t="shared" si="26"/>
        <v>2.8267774379514776E-2</v>
      </c>
    </row>
    <row r="116" spans="1:29" s="17" customFormat="1" x14ac:dyDescent="0.25">
      <c r="A116" s="17">
        <v>31</v>
      </c>
      <c r="B116" s="17">
        <v>-639</v>
      </c>
      <c r="C116" s="17">
        <v>12775</v>
      </c>
      <c r="D116" s="17">
        <v>15106</v>
      </c>
      <c r="E116" s="17">
        <v>13674</v>
      </c>
      <c r="F116" s="17">
        <v>11339</v>
      </c>
      <c r="G116" s="24"/>
      <c r="H116" s="7"/>
      <c r="I116" s="25">
        <f t="shared" ref="I116:J149" si="32">C116-E116</f>
        <v>-899</v>
      </c>
      <c r="J116" s="24">
        <f t="shared" si="32"/>
        <v>3767</v>
      </c>
      <c r="K116" s="7"/>
      <c r="L116" s="25">
        <f t="shared" si="27"/>
        <v>-891.62525932332642</v>
      </c>
      <c r="M116" s="17">
        <f t="shared" si="18"/>
        <v>54.386800048183922</v>
      </c>
      <c r="N116" s="17">
        <f t="shared" si="28"/>
        <v>3759.0498634954342</v>
      </c>
      <c r="O116" s="24">
        <f t="shared" si="19"/>
        <v>63.204670441229112</v>
      </c>
      <c r="P116" s="7"/>
      <c r="Q116" s="25">
        <f t="shared" si="20"/>
        <v>-856.30819512028017</v>
      </c>
      <c r="R116" s="24">
        <f t="shared" si="21"/>
        <v>3765.4972268584756</v>
      </c>
      <c r="S116" s="7"/>
      <c r="T116" s="25">
        <f t="shared" si="22"/>
        <v>0.22155988224362214</v>
      </c>
      <c r="U116" s="24">
        <f t="shared" si="23"/>
        <v>0.97727368458877228</v>
      </c>
      <c r="V116" s="7"/>
      <c r="W116" s="25">
        <f t="shared" si="24"/>
        <v>0.21606737063181661</v>
      </c>
      <c r="X116" s="24">
        <f t="shared" si="29"/>
        <v>185.58647204161014</v>
      </c>
      <c r="Y116" s="7"/>
      <c r="Z116" s="25">
        <f t="shared" si="30"/>
        <v>-639</v>
      </c>
      <c r="AA116" s="17">
        <f t="shared" si="31"/>
        <v>185.48099999999997</v>
      </c>
      <c r="AB116" s="24">
        <f t="shared" si="25"/>
        <v>3.2372541498916019</v>
      </c>
      <c r="AC116" s="17">
        <f t="shared" si="26"/>
        <v>0.10547204161017021</v>
      </c>
    </row>
    <row r="117" spans="1:29" s="17" customFormat="1" x14ac:dyDescent="0.25">
      <c r="A117" s="17">
        <v>32</v>
      </c>
      <c r="B117" s="17">
        <v>-636</v>
      </c>
      <c r="C117" s="17">
        <v>12967</v>
      </c>
      <c r="D117" s="17">
        <v>15134</v>
      </c>
      <c r="E117" s="17">
        <v>13484</v>
      </c>
      <c r="F117" s="17">
        <v>11303</v>
      </c>
      <c r="G117" s="24"/>
      <c r="H117" s="7"/>
      <c r="I117" s="25">
        <f t="shared" si="32"/>
        <v>-517</v>
      </c>
      <c r="J117" s="24">
        <f t="shared" si="32"/>
        <v>3831</v>
      </c>
      <c r="K117" s="7"/>
      <c r="L117" s="25">
        <f t="shared" si="27"/>
        <v>-511.75698472497447</v>
      </c>
      <c r="M117" s="17">
        <f t="shared" si="18"/>
        <v>27.489209174151007</v>
      </c>
      <c r="N117" s="17">
        <f t="shared" si="28"/>
        <v>3822.6334201920431</v>
      </c>
      <c r="O117" s="24">
        <f t="shared" si="19"/>
        <v>69.999657682912044</v>
      </c>
      <c r="P117" s="7"/>
      <c r="Q117" s="25">
        <f t="shared" si="20"/>
        <v>-474.30819512028012</v>
      </c>
      <c r="R117" s="24">
        <f t="shared" si="21"/>
        <v>3829.4972268584756</v>
      </c>
      <c r="S117" s="7"/>
      <c r="T117" s="25">
        <f t="shared" si="22"/>
        <v>0.12272178224718872</v>
      </c>
      <c r="U117" s="24">
        <f t="shared" si="23"/>
        <v>0.99388384575621591</v>
      </c>
      <c r="V117" s="7"/>
      <c r="W117" s="25">
        <f t="shared" si="24"/>
        <v>0.1171342950277284</v>
      </c>
      <c r="X117" s="24">
        <f t="shared" si="29"/>
        <v>179.84098446437008</v>
      </c>
      <c r="Y117" s="7"/>
      <c r="Z117" s="25">
        <f t="shared" si="30"/>
        <v>-636</v>
      </c>
      <c r="AA117" s="17">
        <f t="shared" si="31"/>
        <v>179.75699999999998</v>
      </c>
      <c r="AB117" s="24">
        <f t="shared" si="25"/>
        <v>3.1373515035074466</v>
      </c>
      <c r="AC117" s="17">
        <f t="shared" si="26"/>
        <v>8.3984464370104206E-2</v>
      </c>
    </row>
    <row r="118" spans="1:29" s="17" customFormat="1" x14ac:dyDescent="0.25">
      <c r="A118" s="17">
        <v>33</v>
      </c>
      <c r="B118" s="17">
        <v>-619</v>
      </c>
      <c r="C118" s="17">
        <v>13151</v>
      </c>
      <c r="D118" s="17">
        <v>15142</v>
      </c>
      <c r="E118" s="17">
        <v>13290</v>
      </c>
      <c r="F118" s="17">
        <v>11288</v>
      </c>
      <c r="G118" s="24"/>
      <c r="H118" s="7"/>
      <c r="I118" s="25">
        <f t="shared" si="32"/>
        <v>-139</v>
      </c>
      <c r="J118" s="24">
        <f t="shared" si="32"/>
        <v>3854</v>
      </c>
      <c r="K118" s="7"/>
      <c r="L118" s="25">
        <f t="shared" si="27"/>
        <v>-137.51320008923801</v>
      </c>
      <c r="M118" s="17">
        <f t="shared" si="18"/>
        <v>2.2105739746418558</v>
      </c>
      <c r="N118" s="17">
        <f t="shared" si="28"/>
        <v>3847.8849155287658</v>
      </c>
      <c r="O118" s="24">
        <f t="shared" si="19"/>
        <v>37.394258090330148</v>
      </c>
      <c r="P118" s="7"/>
      <c r="Q118" s="25">
        <f t="shared" si="20"/>
        <v>-96.308195120280132</v>
      </c>
      <c r="R118" s="24">
        <f t="shared" si="21"/>
        <v>3852.4972268584756</v>
      </c>
      <c r="S118" s="7"/>
      <c r="T118" s="25">
        <f t="shared" si="22"/>
        <v>2.4918636177419549E-2</v>
      </c>
      <c r="U118" s="24">
        <f t="shared" si="23"/>
        <v>0.99985312242576596</v>
      </c>
      <c r="V118" s="7"/>
      <c r="W118" s="25">
        <f t="shared" si="24"/>
        <v>1.9296032178934535E-2</v>
      </c>
      <c r="X118" s="24">
        <f t="shared" si="29"/>
        <v>174.22499630335233</v>
      </c>
      <c r="Y118" s="7"/>
      <c r="Z118" s="25">
        <f t="shared" si="30"/>
        <v>-619</v>
      </c>
      <c r="AA118" s="17">
        <f t="shared" si="31"/>
        <v>174.18599999999998</v>
      </c>
      <c r="AB118" s="24">
        <f t="shared" si="25"/>
        <v>3.0401192108788426</v>
      </c>
      <c r="AC118" s="17">
        <f t="shared" si="26"/>
        <v>3.8996303352348605E-2</v>
      </c>
    </row>
    <row r="119" spans="1:29" s="17" customFormat="1" x14ac:dyDescent="0.25">
      <c r="A119" s="17">
        <v>34</v>
      </c>
      <c r="B119" s="17">
        <v>-616</v>
      </c>
      <c r="C119" s="17">
        <v>13335</v>
      </c>
      <c r="D119" s="17">
        <v>15143</v>
      </c>
      <c r="E119" s="17">
        <v>13106</v>
      </c>
      <c r="F119" s="17">
        <v>11293</v>
      </c>
      <c r="G119" s="24"/>
      <c r="H119" s="7"/>
      <c r="I119" s="25">
        <f t="shared" si="32"/>
        <v>229</v>
      </c>
      <c r="J119" s="24">
        <f t="shared" si="32"/>
        <v>3850</v>
      </c>
      <c r="K119" s="7"/>
      <c r="L119" s="25">
        <f t="shared" si="27"/>
        <v>235.81310995658433</v>
      </c>
      <c r="M119" s="17">
        <f t="shared" si="18"/>
        <v>46.418467280508494</v>
      </c>
      <c r="N119" s="17">
        <f t="shared" si="28"/>
        <v>3836.8983786382355</v>
      </c>
      <c r="O119" s="24">
        <f t="shared" si="19"/>
        <v>171.6524823070439</v>
      </c>
      <c r="P119" s="7"/>
      <c r="Q119" s="25">
        <f t="shared" si="20"/>
        <v>271.69180487971988</v>
      </c>
      <c r="R119" s="24">
        <f t="shared" si="21"/>
        <v>3848.4972268584756</v>
      </c>
      <c r="S119" s="7"/>
      <c r="T119" s="25">
        <f t="shared" si="22"/>
        <v>-7.0297125075689068E-2</v>
      </c>
      <c r="U119" s="24">
        <f t="shared" si="23"/>
        <v>0.99881498735280072</v>
      </c>
      <c r="V119" s="7"/>
      <c r="W119" s="25">
        <f t="shared" si="24"/>
        <v>-7.5915396486609193E-2</v>
      </c>
      <c r="X119" s="24">
        <f t="shared" si="29"/>
        <v>168.77295431890184</v>
      </c>
      <c r="Y119" s="7"/>
      <c r="Z119" s="25">
        <f t="shared" si="30"/>
        <v>-616</v>
      </c>
      <c r="AA119" s="17">
        <f t="shared" si="31"/>
        <v>168.64199999999997</v>
      </c>
      <c r="AB119" s="24">
        <f t="shared" si="25"/>
        <v>2.943358157148277</v>
      </c>
      <c r="AC119" s="17">
        <f t="shared" si="26"/>
        <v>0.13095431890187115</v>
      </c>
    </row>
    <row r="120" spans="1:29" s="17" customFormat="1" x14ac:dyDescent="0.25">
      <c r="A120" s="17">
        <v>35</v>
      </c>
      <c r="B120" s="17">
        <v>-602</v>
      </c>
      <c r="C120" s="17">
        <v>13525</v>
      </c>
      <c r="D120" s="17">
        <v>15118</v>
      </c>
      <c r="E120" s="17">
        <v>12928</v>
      </c>
      <c r="F120" s="17">
        <v>11320</v>
      </c>
      <c r="G120" s="24"/>
      <c r="H120" s="7"/>
      <c r="I120" s="25">
        <f t="shared" si="32"/>
        <v>597</v>
      </c>
      <c r="J120" s="24">
        <f t="shared" si="32"/>
        <v>3798</v>
      </c>
      <c r="K120" s="7"/>
      <c r="L120" s="25">
        <f t="shared" si="27"/>
        <v>598.16107918076591</v>
      </c>
      <c r="M120" s="17">
        <f t="shared" si="18"/>
        <v>1.3481048640080362</v>
      </c>
      <c r="N120" s="17">
        <f t="shared" si="28"/>
        <v>3791.4491313411067</v>
      </c>
      <c r="O120" s="24">
        <f t="shared" si="19"/>
        <v>42.913880186069854</v>
      </c>
      <c r="P120" s="7"/>
      <c r="Q120" s="25">
        <f t="shared" si="20"/>
        <v>639.69180487971983</v>
      </c>
      <c r="R120" s="24">
        <f t="shared" si="21"/>
        <v>3796.4972268584756</v>
      </c>
      <c r="S120" s="7"/>
      <c r="T120" s="25">
        <f t="shared" si="22"/>
        <v>-0.16551288632879768</v>
      </c>
      <c r="U120" s="24">
        <f t="shared" si="23"/>
        <v>0.98531923140425282</v>
      </c>
      <c r="V120" s="7"/>
      <c r="W120" s="25">
        <f t="shared" si="24"/>
        <v>-0.17105676568408257</v>
      </c>
      <c r="X120" s="24">
        <f t="shared" si="29"/>
        <v>163.27069158322206</v>
      </c>
      <c r="Y120" s="7"/>
      <c r="Z120" s="25">
        <f t="shared" si="30"/>
        <v>-602</v>
      </c>
      <c r="AA120" s="17">
        <f t="shared" si="31"/>
        <v>163.22399999999996</v>
      </c>
      <c r="AB120" s="24">
        <f t="shared" si="25"/>
        <v>2.8487962182752238</v>
      </c>
      <c r="AC120" s="17">
        <f t="shared" si="26"/>
        <v>4.6691583222099098E-2</v>
      </c>
    </row>
    <row r="121" spans="1:29" s="17" customFormat="1" x14ac:dyDescent="0.25">
      <c r="A121" s="17">
        <v>36</v>
      </c>
      <c r="B121" s="17">
        <v>-620</v>
      </c>
      <c r="C121" s="17">
        <v>13702</v>
      </c>
      <c r="D121" s="17">
        <v>15078</v>
      </c>
      <c r="E121" s="17">
        <v>12743</v>
      </c>
      <c r="F121" s="17">
        <v>11360</v>
      </c>
      <c r="G121" s="24"/>
      <c r="H121" s="7"/>
      <c r="I121" s="25">
        <f t="shared" si="32"/>
        <v>959</v>
      </c>
      <c r="J121" s="24">
        <f t="shared" si="32"/>
        <v>3718</v>
      </c>
      <c r="K121" s="7"/>
      <c r="L121" s="25">
        <f t="shared" si="27"/>
        <v>965.31944846646604</v>
      </c>
      <c r="M121" s="17">
        <f t="shared" si="18"/>
        <v>39.935428920320014</v>
      </c>
      <c r="N121" s="17">
        <f t="shared" si="28"/>
        <v>3709.2062609789223</v>
      </c>
      <c r="O121" s="24">
        <f t="shared" si="19"/>
        <v>77.329845970825048</v>
      </c>
      <c r="P121" s="7"/>
      <c r="Q121" s="25">
        <f t="shared" si="20"/>
        <v>1001.6918048797198</v>
      </c>
      <c r="R121" s="24">
        <f t="shared" si="21"/>
        <v>3716.4972268584756</v>
      </c>
      <c r="S121" s="7"/>
      <c r="T121" s="25">
        <f t="shared" si="22"/>
        <v>-0.25917621669190993</v>
      </c>
      <c r="U121" s="24">
        <f t="shared" si="23"/>
        <v>0.96455652994494823</v>
      </c>
      <c r="V121" s="7"/>
      <c r="W121" s="25">
        <f t="shared" si="24"/>
        <v>-0.26460481141903852</v>
      </c>
      <c r="X121" s="24">
        <f t="shared" si="29"/>
        <v>157.77894343657363</v>
      </c>
      <c r="Y121" s="7"/>
      <c r="Z121" s="25">
        <f t="shared" si="30"/>
        <v>-620</v>
      </c>
      <c r="AA121" s="17">
        <f t="shared" si="31"/>
        <v>157.64399999999995</v>
      </c>
      <c r="AB121" s="24">
        <f t="shared" si="25"/>
        <v>2.75140684601394</v>
      </c>
      <c r="AC121" s="17">
        <f t="shared" si="26"/>
        <v>0.13494343657367835</v>
      </c>
    </row>
    <row r="122" spans="1:29" s="17" customFormat="1" x14ac:dyDescent="0.25">
      <c r="A122" s="17">
        <v>37</v>
      </c>
      <c r="B122" s="17">
        <v>-635</v>
      </c>
      <c r="C122" s="17">
        <v>13891</v>
      </c>
      <c r="D122" s="17">
        <v>15019</v>
      </c>
      <c r="E122" s="17">
        <v>12564</v>
      </c>
      <c r="F122" s="17">
        <v>11421</v>
      </c>
      <c r="G122" s="24"/>
      <c r="H122" s="7"/>
      <c r="I122" s="25">
        <f t="shared" si="32"/>
        <v>1327</v>
      </c>
      <c r="J122" s="24">
        <f t="shared" si="32"/>
        <v>3598</v>
      </c>
      <c r="K122" s="7"/>
      <c r="L122" s="25">
        <f t="shared" si="27"/>
        <v>1331.4210131233788</v>
      </c>
      <c r="M122" s="17">
        <f t="shared" si="18"/>
        <v>19.545357037087314</v>
      </c>
      <c r="N122" s="17">
        <f t="shared" si="28"/>
        <v>3588.5138560697055</v>
      </c>
      <c r="O122" s="24">
        <f t="shared" si="19"/>
        <v>89.986926666262704</v>
      </c>
      <c r="P122" s="7"/>
      <c r="Q122" s="25">
        <f t="shared" si="20"/>
        <v>1369.6918048797199</v>
      </c>
      <c r="R122" s="24">
        <f t="shared" si="21"/>
        <v>3596.4972268584756</v>
      </c>
      <c r="S122" s="7"/>
      <c r="T122" s="25">
        <f t="shared" si="22"/>
        <v>-0.35439197794501859</v>
      </c>
      <c r="U122" s="24">
        <f t="shared" si="23"/>
        <v>0.93341247775599134</v>
      </c>
      <c r="V122" s="7"/>
      <c r="W122" s="25">
        <f t="shared" si="24"/>
        <v>-0.35964692970341233</v>
      </c>
      <c r="X122" s="24">
        <f t="shared" si="29"/>
        <v>152.04755022182599</v>
      </c>
      <c r="Y122" s="7"/>
      <c r="Z122" s="25">
        <f t="shared" si="30"/>
        <v>-635</v>
      </c>
      <c r="AA122" s="17">
        <f t="shared" si="31"/>
        <v>151.92899999999995</v>
      </c>
      <c r="AB122" s="24">
        <f t="shared" si="25"/>
        <v>2.6516612792624636</v>
      </c>
      <c r="AC122" s="17">
        <f t="shared" si="26"/>
        <v>0.11855022182604102</v>
      </c>
    </row>
    <row r="123" spans="1:29" s="17" customFormat="1" x14ac:dyDescent="0.25">
      <c r="A123" s="17">
        <v>38</v>
      </c>
      <c r="B123" s="17">
        <v>-626</v>
      </c>
      <c r="C123" s="17">
        <v>14060</v>
      </c>
      <c r="D123" s="17">
        <v>14928</v>
      </c>
      <c r="E123" s="17">
        <v>12378</v>
      </c>
      <c r="F123" s="17">
        <v>11492</v>
      </c>
      <c r="G123" s="24"/>
      <c r="H123" s="7"/>
      <c r="I123" s="25">
        <f t="shared" si="32"/>
        <v>1682</v>
      </c>
      <c r="J123" s="24">
        <f t="shared" si="32"/>
        <v>3436</v>
      </c>
      <c r="K123" s="7"/>
      <c r="L123" s="25">
        <f t="shared" si="27"/>
        <v>1678.9675461677452</v>
      </c>
      <c r="M123" s="17">
        <f t="shared" si="18"/>
        <v>9.1957762447565781</v>
      </c>
      <c r="N123" s="17">
        <f t="shared" si="28"/>
        <v>3434.5790021791768</v>
      </c>
      <c r="O123" s="24">
        <f t="shared" si="19"/>
        <v>2.0192348067843726</v>
      </c>
      <c r="P123" s="7"/>
      <c r="Q123" s="25">
        <f t="shared" si="20"/>
        <v>1724.6918048797199</v>
      </c>
      <c r="R123" s="24">
        <f t="shared" si="21"/>
        <v>3434.4972268584756</v>
      </c>
      <c r="S123" s="7"/>
      <c r="T123" s="25">
        <f t="shared" si="22"/>
        <v>-0.44624413893646847</v>
      </c>
      <c r="U123" s="24">
        <f t="shared" si="23"/>
        <v>0.8913680073008996</v>
      </c>
      <c r="V123" s="7"/>
      <c r="W123" s="25">
        <f t="shared" si="24"/>
        <v>-0.45126409250102573</v>
      </c>
      <c r="X123" s="24">
        <f t="shared" si="29"/>
        <v>146.26811416948328</v>
      </c>
      <c r="Y123" s="7"/>
      <c r="Z123" s="25">
        <f t="shared" si="30"/>
        <v>-626</v>
      </c>
      <c r="AA123" s="17">
        <f t="shared" si="31"/>
        <v>146.29499999999996</v>
      </c>
      <c r="AB123" s="24">
        <f t="shared" si="25"/>
        <v>2.5533294292051036</v>
      </c>
      <c r="AC123" s="17">
        <f t="shared" si="26"/>
        <v>-2.6885830516675924E-2</v>
      </c>
    </row>
    <row r="124" spans="1:29" s="17" customFormat="1" x14ac:dyDescent="0.25">
      <c r="A124" s="17">
        <v>39</v>
      </c>
      <c r="B124" s="17">
        <v>-632</v>
      </c>
      <c r="C124" s="17">
        <v>14224</v>
      </c>
      <c r="D124" s="17">
        <v>14835</v>
      </c>
      <c r="E124" s="17">
        <v>12211</v>
      </c>
      <c r="F124" s="17">
        <v>11585</v>
      </c>
      <c r="G124" s="24"/>
      <c r="H124" s="7"/>
      <c r="I124" s="25">
        <f t="shared" si="32"/>
        <v>2013</v>
      </c>
      <c r="J124" s="24">
        <f t="shared" si="32"/>
        <v>3250</v>
      </c>
      <c r="K124" s="7"/>
      <c r="L124" s="25">
        <f t="shared" si="27"/>
        <v>2012.9463292817115</v>
      </c>
      <c r="M124" s="17">
        <f t="shared" si="18"/>
        <v>2.8805460015990602E-3</v>
      </c>
      <c r="N124" s="17">
        <f t="shared" si="28"/>
        <v>3245.4866895768423</v>
      </c>
      <c r="O124" s="24">
        <f t="shared" si="19"/>
        <v>20.369970975783854</v>
      </c>
      <c r="P124" s="7"/>
      <c r="Q124" s="25">
        <f t="shared" si="20"/>
        <v>2055.6918048797197</v>
      </c>
      <c r="R124" s="24">
        <f t="shared" si="21"/>
        <v>3248.4972268584756</v>
      </c>
      <c r="S124" s="7"/>
      <c r="T124" s="25">
        <f t="shared" si="22"/>
        <v>-0.53188657636793302</v>
      </c>
      <c r="U124" s="24">
        <f t="shared" si="23"/>
        <v>0.84309472640801653</v>
      </c>
      <c r="V124" s="7"/>
      <c r="W124" s="25">
        <f t="shared" si="24"/>
        <v>-0.53663640380669853</v>
      </c>
      <c r="X124" s="24">
        <f t="shared" si="29"/>
        <v>140.64231721529416</v>
      </c>
      <c r="Y124" s="7"/>
      <c r="Z124" s="25">
        <f t="shared" si="30"/>
        <v>-632</v>
      </c>
      <c r="AA124" s="17">
        <f t="shared" si="31"/>
        <v>140.60699999999997</v>
      </c>
      <c r="AB124" s="24">
        <f t="shared" si="25"/>
        <v>2.4540551013516665</v>
      </c>
      <c r="AC124" s="17">
        <f t="shared" si="26"/>
        <v>3.5317215294185189E-2</v>
      </c>
    </row>
    <row r="125" spans="1:29" s="17" customFormat="1" x14ac:dyDescent="0.25">
      <c r="A125" s="17">
        <v>40</v>
      </c>
      <c r="B125" s="17">
        <v>-627</v>
      </c>
      <c r="C125" s="17">
        <v>14386</v>
      </c>
      <c r="D125" s="17">
        <v>14727</v>
      </c>
      <c r="E125" s="17">
        <v>12060</v>
      </c>
      <c r="F125" s="17">
        <v>11700</v>
      </c>
      <c r="G125" s="24"/>
      <c r="H125" s="7"/>
      <c r="I125" s="25">
        <f t="shared" si="32"/>
        <v>2326</v>
      </c>
      <c r="J125" s="24">
        <f t="shared" si="32"/>
        <v>3027</v>
      </c>
      <c r="K125" s="7"/>
      <c r="L125" s="25">
        <f t="shared" si="27"/>
        <v>2324.2704373566571</v>
      </c>
      <c r="M125" s="17">
        <f t="shared" si="18"/>
        <v>2.9913869372472375</v>
      </c>
      <c r="N125" s="17">
        <f t="shared" si="28"/>
        <v>3026.2798443767188</v>
      </c>
      <c r="O125" s="24">
        <f t="shared" si="19"/>
        <v>0.51862412174359651</v>
      </c>
      <c r="P125" s="7"/>
      <c r="Q125" s="25">
        <f t="shared" si="20"/>
        <v>2368.6918048797197</v>
      </c>
      <c r="R125" s="24">
        <f t="shared" si="21"/>
        <v>3025.4972268584756</v>
      </c>
      <c r="S125" s="7"/>
      <c r="T125" s="25">
        <f t="shared" si="22"/>
        <v>-0.61287172112940846</v>
      </c>
      <c r="U125" s="24">
        <f t="shared" si="23"/>
        <v>0.785218696090205</v>
      </c>
      <c r="V125" s="7"/>
      <c r="W125" s="25">
        <f t="shared" si="24"/>
        <v>-0.61729734462063801</v>
      </c>
      <c r="X125" s="24">
        <f t="shared" si="29"/>
        <v>134.94683632046855</v>
      </c>
      <c r="Y125" s="7"/>
      <c r="Z125" s="25">
        <f t="shared" si="30"/>
        <v>-627</v>
      </c>
      <c r="AA125" s="17">
        <f t="shared" si="31"/>
        <v>134.96399999999997</v>
      </c>
      <c r="AB125" s="24">
        <f t="shared" si="25"/>
        <v>2.3555661716616263</v>
      </c>
      <c r="AC125" s="17">
        <f t="shared" si="26"/>
        <v>-1.7163679531421394E-2</v>
      </c>
    </row>
    <row r="126" spans="1:29" s="17" customFormat="1" x14ac:dyDescent="0.25">
      <c r="A126" s="17">
        <v>41</v>
      </c>
      <c r="B126" s="17">
        <v>-629</v>
      </c>
      <c r="C126" s="17">
        <v>14523</v>
      </c>
      <c r="D126" s="17">
        <v>14594</v>
      </c>
      <c r="E126" s="17">
        <v>11910</v>
      </c>
      <c r="F126" s="17">
        <v>11821</v>
      </c>
      <c r="G126" s="24"/>
      <c r="H126" s="7"/>
      <c r="I126" s="25">
        <f t="shared" si="32"/>
        <v>2613</v>
      </c>
      <c r="J126" s="24">
        <f t="shared" si="32"/>
        <v>2773</v>
      </c>
      <c r="K126" s="7"/>
      <c r="L126" s="25">
        <f t="shared" si="27"/>
        <v>2613.5129964699495</v>
      </c>
      <c r="M126" s="17">
        <f t="shared" si="18"/>
        <v>0.26316537818063274</v>
      </c>
      <c r="N126" s="17">
        <f t="shared" si="28"/>
        <v>2776.8828413369233</v>
      </c>
      <c r="O126" s="24">
        <f t="shared" si="19"/>
        <v>15.076456847720477</v>
      </c>
      <c r="P126" s="7"/>
      <c r="Q126" s="25">
        <f t="shared" si="20"/>
        <v>2655.6918048797197</v>
      </c>
      <c r="R126" s="24">
        <f t="shared" si="21"/>
        <v>2771.4972268584756</v>
      </c>
      <c r="S126" s="7"/>
      <c r="T126" s="25">
        <f t="shared" si="22"/>
        <v>-0.68712966536756659</v>
      </c>
      <c r="U126" s="24">
        <f t="shared" si="23"/>
        <v>0.71929711895691295</v>
      </c>
      <c r="V126" s="7"/>
      <c r="W126" s="25">
        <f t="shared" si="24"/>
        <v>-0.69118573179038467</v>
      </c>
      <c r="X126" s="24">
        <f t="shared" si="29"/>
        <v>129.26116250573693</v>
      </c>
      <c r="Y126" s="7"/>
      <c r="Z126" s="25">
        <f t="shared" si="30"/>
        <v>-629</v>
      </c>
      <c r="AA126" s="17">
        <f t="shared" si="31"/>
        <v>129.30299999999997</v>
      </c>
      <c r="AB126" s="24">
        <f t="shared" si="25"/>
        <v>2.2567630827062271</v>
      </c>
      <c r="AC126" s="17">
        <f t="shared" si="26"/>
        <v>-4.1837494263035069E-2</v>
      </c>
    </row>
    <row r="127" spans="1:29" s="17" customFormat="1" x14ac:dyDescent="0.25">
      <c r="A127" s="17">
        <v>42</v>
      </c>
      <c r="B127" s="17">
        <v>-610</v>
      </c>
      <c r="C127" s="17">
        <v>14667</v>
      </c>
      <c r="D127" s="17">
        <v>14478</v>
      </c>
      <c r="E127" s="17">
        <v>11793</v>
      </c>
      <c r="F127" s="17">
        <v>11967</v>
      </c>
      <c r="G127" s="24"/>
      <c r="H127" s="7"/>
      <c r="I127" s="25">
        <f t="shared" si="32"/>
        <v>2874</v>
      </c>
      <c r="J127" s="24">
        <f t="shared" si="32"/>
        <v>2511</v>
      </c>
      <c r="K127" s="7"/>
      <c r="L127" s="25">
        <f t="shared" si="27"/>
        <v>2869.2749770507394</v>
      </c>
      <c r="M127" s="17">
        <f t="shared" si="18"/>
        <v>22.325841871039522</v>
      </c>
      <c r="N127" s="17">
        <f t="shared" si="28"/>
        <v>2509.1049298292855</v>
      </c>
      <c r="O127" s="24">
        <f t="shared" si="19"/>
        <v>3.5912909519317391</v>
      </c>
      <c r="P127" s="7"/>
      <c r="Q127" s="25">
        <f t="shared" si="20"/>
        <v>2916.6918048797197</v>
      </c>
      <c r="R127" s="24">
        <f t="shared" si="21"/>
        <v>2509.4972268584756</v>
      </c>
      <c r="S127" s="7"/>
      <c r="T127" s="25">
        <f t="shared" si="22"/>
        <v>-0.75466040908240717</v>
      </c>
      <c r="U127" s="24">
        <f t="shared" si="23"/>
        <v>0.65129927167769053</v>
      </c>
      <c r="V127" s="7"/>
      <c r="W127" s="25">
        <f t="shared" si="24"/>
        <v>-0.75833513547772202</v>
      </c>
      <c r="X127" s="24">
        <f t="shared" si="29"/>
        <v>123.77715938375616</v>
      </c>
      <c r="Y127" s="7"/>
      <c r="Z127" s="25">
        <f t="shared" si="30"/>
        <v>-610</v>
      </c>
      <c r="AA127" s="17">
        <f t="shared" si="31"/>
        <v>123.81299999999997</v>
      </c>
      <c r="AB127" s="24">
        <f t="shared" si="25"/>
        <v>2.160944506771739</v>
      </c>
      <c r="AC127" s="17">
        <f t="shared" si="26"/>
        <v>-3.584061624381718E-2</v>
      </c>
    </row>
    <row r="128" spans="1:29" s="17" customFormat="1" x14ac:dyDescent="0.25">
      <c r="A128" s="17">
        <v>43</v>
      </c>
      <c r="B128" s="17">
        <v>-611</v>
      </c>
      <c r="C128" s="17">
        <v>14772</v>
      </c>
      <c r="D128" s="17">
        <v>14316</v>
      </c>
      <c r="E128" s="17">
        <v>11666</v>
      </c>
      <c r="F128" s="17">
        <v>12105</v>
      </c>
      <c r="G128" s="24"/>
      <c r="H128" s="7"/>
      <c r="I128" s="25">
        <f t="shared" si="32"/>
        <v>3106</v>
      </c>
      <c r="J128" s="24">
        <f t="shared" si="32"/>
        <v>2211</v>
      </c>
      <c r="K128" s="7"/>
      <c r="L128" s="25">
        <f t="shared" si="27"/>
        <v>3098.6504487912393</v>
      </c>
      <c r="M128" s="17">
        <f t="shared" si="18"/>
        <v>54.015902970195256</v>
      </c>
      <c r="N128" s="17">
        <f t="shared" si="28"/>
        <v>2217.7990698943704</v>
      </c>
      <c r="O128" s="24">
        <f t="shared" si="19"/>
        <v>46.227351428533986</v>
      </c>
      <c r="P128" s="7"/>
      <c r="Q128" s="25">
        <f t="shared" si="20"/>
        <v>3148.6918048797197</v>
      </c>
      <c r="R128" s="24">
        <f t="shared" si="21"/>
        <v>2209.4972268584756</v>
      </c>
      <c r="S128" s="7"/>
      <c r="T128" s="25">
        <f t="shared" si="22"/>
        <v>-0.81468773682893225</v>
      </c>
      <c r="U128" s="24">
        <f t="shared" si="23"/>
        <v>0.57343914120529837</v>
      </c>
      <c r="V128" s="7"/>
      <c r="W128" s="25">
        <f t="shared" si="24"/>
        <v>-0.81792554079536806</v>
      </c>
      <c r="X128" s="24">
        <f t="shared" si="29"/>
        <v>118.15329006456693</v>
      </c>
      <c r="Y128" s="7"/>
      <c r="Z128" s="25">
        <f t="shared" si="30"/>
        <v>-611</v>
      </c>
      <c r="AA128" s="17">
        <f t="shared" si="31"/>
        <v>118.31399999999998</v>
      </c>
      <c r="AB128" s="24">
        <f t="shared" si="25"/>
        <v>2.0649688512045707</v>
      </c>
      <c r="AC128" s="17">
        <f t="shared" si="26"/>
        <v>-0.16070993543304724</v>
      </c>
    </row>
    <row r="129" spans="1:29" s="17" customFormat="1" x14ac:dyDescent="0.25">
      <c r="A129" s="17">
        <v>44</v>
      </c>
      <c r="B129" s="17">
        <v>-628</v>
      </c>
      <c r="C129" s="17">
        <v>14873</v>
      </c>
      <c r="D129" s="17">
        <v>14153</v>
      </c>
      <c r="E129" s="17">
        <v>11564</v>
      </c>
      <c r="F129" s="17">
        <v>12263</v>
      </c>
      <c r="G129" s="24"/>
      <c r="H129" s="7"/>
      <c r="I129" s="25">
        <f t="shared" si="32"/>
        <v>3309</v>
      </c>
      <c r="J129" s="24">
        <f t="shared" si="32"/>
        <v>1890</v>
      </c>
      <c r="K129" s="7"/>
      <c r="L129" s="25">
        <f t="shared" si="27"/>
        <v>3304.2307436140109</v>
      </c>
      <c r="M129" s="17">
        <f t="shared" si="18"/>
        <v>22.745806475298174</v>
      </c>
      <c r="N129" s="17">
        <f t="shared" si="28"/>
        <v>1897.1302861744057</v>
      </c>
      <c r="O129" s="24">
        <f t="shared" si="19"/>
        <v>50.840980928920828</v>
      </c>
      <c r="P129" s="7"/>
      <c r="Q129" s="25">
        <f t="shared" si="20"/>
        <v>3351.6918048797197</v>
      </c>
      <c r="R129" s="24">
        <f t="shared" si="21"/>
        <v>1888.4972268584756</v>
      </c>
      <c r="S129" s="7"/>
      <c r="T129" s="25">
        <f t="shared" si="22"/>
        <v>-0.86721164860714162</v>
      </c>
      <c r="U129" s="24">
        <f t="shared" si="23"/>
        <v>0.49012880159983879</v>
      </c>
      <c r="V129" s="7"/>
      <c r="W129" s="25">
        <f t="shared" si="24"/>
        <v>-0.86998176047159759</v>
      </c>
      <c r="X129" s="24">
        <f t="shared" si="29"/>
        <v>112.51535442122241</v>
      </c>
      <c r="Y129" s="7"/>
      <c r="Z129" s="25">
        <f t="shared" si="30"/>
        <v>-628</v>
      </c>
      <c r="AA129" s="17">
        <f t="shared" si="31"/>
        <v>112.66199999999998</v>
      </c>
      <c r="AB129" s="24">
        <f t="shared" si="25"/>
        <v>1.9663228418818512</v>
      </c>
      <c r="AC129" s="17">
        <f t="shared" si="26"/>
        <v>-0.14664557877756579</v>
      </c>
    </row>
    <row r="130" spans="1:29" s="17" customFormat="1" x14ac:dyDescent="0.25">
      <c r="A130" s="17">
        <v>45</v>
      </c>
      <c r="B130" s="17">
        <v>-616</v>
      </c>
      <c r="C130" s="17">
        <v>14960</v>
      </c>
      <c r="D130" s="17">
        <v>13991</v>
      </c>
      <c r="E130" s="17">
        <v>11480</v>
      </c>
      <c r="F130" s="17">
        <v>12433</v>
      </c>
      <c r="G130" s="24"/>
      <c r="H130" s="7"/>
      <c r="I130" s="25">
        <f t="shared" si="32"/>
        <v>3480</v>
      </c>
      <c r="J130" s="24">
        <f t="shared" si="32"/>
        <v>1558</v>
      </c>
      <c r="K130" s="7"/>
      <c r="L130" s="25">
        <f t="shared" si="27"/>
        <v>3474.2494908002059</v>
      </c>
      <c r="M130" s="17">
        <f t="shared" si="18"/>
        <v>33.068356056916848</v>
      </c>
      <c r="N130" s="17">
        <f t="shared" si="28"/>
        <v>1564.639571682636</v>
      </c>
      <c r="O130" s="24">
        <f t="shared" si="19"/>
        <v>44.083912128861314</v>
      </c>
      <c r="P130" s="7"/>
      <c r="Q130" s="25">
        <f t="shared" si="20"/>
        <v>3522.6918048797197</v>
      </c>
      <c r="R130" s="24">
        <f t="shared" si="21"/>
        <v>1556.4972268584756</v>
      </c>
      <c r="S130" s="7"/>
      <c r="T130" s="25">
        <f t="shared" si="22"/>
        <v>-0.9114559289720372</v>
      </c>
      <c r="U130" s="24">
        <f t="shared" si="23"/>
        <v>0.40396359054372483</v>
      </c>
      <c r="V130" s="7"/>
      <c r="W130" s="25">
        <f t="shared" si="24"/>
        <v>-0.91374216250918705</v>
      </c>
      <c r="X130" s="24">
        <f t="shared" si="29"/>
        <v>106.96951615298491</v>
      </c>
      <c r="Y130" s="7"/>
      <c r="Z130" s="25">
        <f t="shared" si="30"/>
        <v>-616</v>
      </c>
      <c r="AA130" s="17">
        <f t="shared" si="31"/>
        <v>107.11799999999998</v>
      </c>
      <c r="AB130" s="24">
        <f t="shared" si="25"/>
        <v>1.8695617881512854</v>
      </c>
      <c r="AC130" s="17">
        <f t="shared" si="26"/>
        <v>-0.148483847015072</v>
      </c>
    </row>
    <row r="131" spans="1:29" s="17" customFormat="1" x14ac:dyDescent="0.25">
      <c r="A131" s="17">
        <v>46</v>
      </c>
      <c r="B131" s="17">
        <v>-632</v>
      </c>
      <c r="C131" s="17">
        <v>15027</v>
      </c>
      <c r="D131" s="17">
        <v>13810</v>
      </c>
      <c r="E131" s="17">
        <v>11411</v>
      </c>
      <c r="F131" s="17">
        <v>12613</v>
      </c>
      <c r="G131" s="24"/>
      <c r="H131" s="7"/>
      <c r="I131" s="25">
        <f t="shared" si="32"/>
        <v>3616</v>
      </c>
      <c r="J131" s="24">
        <f t="shared" si="32"/>
        <v>1197</v>
      </c>
      <c r="K131" s="7"/>
      <c r="L131" s="25">
        <f t="shared" si="27"/>
        <v>3614.4459335682968</v>
      </c>
      <c r="M131" s="17">
        <f t="shared" si="18"/>
        <v>2.4151224741466453</v>
      </c>
      <c r="N131" s="17">
        <f t="shared" si="28"/>
        <v>1208.3237339399163</v>
      </c>
      <c r="O131" s="24">
        <f t="shared" si="19"/>
        <v>128.22695034201317</v>
      </c>
      <c r="P131" s="7"/>
      <c r="Q131" s="25">
        <f t="shared" si="20"/>
        <v>3658.6918048797197</v>
      </c>
      <c r="R131" s="24">
        <f t="shared" si="21"/>
        <v>1195.4972268584756</v>
      </c>
      <c r="S131" s="7"/>
      <c r="T131" s="25">
        <f t="shared" si="22"/>
        <v>-0.94664436247862083</v>
      </c>
      <c r="U131" s="24">
        <f t="shared" si="23"/>
        <v>0.31027190020861301</v>
      </c>
      <c r="V131" s="7"/>
      <c r="W131" s="25">
        <f t="shared" si="24"/>
        <v>-0.94840424688787195</v>
      </c>
      <c r="X131" s="24">
        <f t="shared" si="29"/>
        <v>101.23497766251626</v>
      </c>
      <c r="Y131" s="7"/>
      <c r="Z131" s="25">
        <f t="shared" si="30"/>
        <v>-632</v>
      </c>
      <c r="AA131" s="17">
        <f t="shared" si="31"/>
        <v>101.42999999999998</v>
      </c>
      <c r="AB131" s="24">
        <f t="shared" si="25"/>
        <v>1.770287460297848</v>
      </c>
      <c r="AC131" s="17">
        <f t="shared" si="26"/>
        <v>-0.19502233748372078</v>
      </c>
    </row>
    <row r="132" spans="1:29" s="17" customFormat="1" x14ac:dyDescent="0.25">
      <c r="A132" s="17">
        <v>47</v>
      </c>
      <c r="B132" s="17">
        <v>-642</v>
      </c>
      <c r="C132" s="17">
        <v>15084</v>
      </c>
      <c r="D132" s="17">
        <v>13625</v>
      </c>
      <c r="E132" s="17">
        <v>11363</v>
      </c>
      <c r="F132" s="17">
        <v>12795</v>
      </c>
      <c r="G132" s="24"/>
      <c r="H132" s="7"/>
      <c r="I132" s="25">
        <f t="shared" si="32"/>
        <v>3721</v>
      </c>
      <c r="J132" s="24">
        <f t="shared" si="32"/>
        <v>830</v>
      </c>
      <c r="K132" s="7"/>
      <c r="L132" s="25">
        <f t="shared" si="27"/>
        <v>3719.9493073229137</v>
      </c>
      <c r="M132" s="17">
        <f t="shared" si="18"/>
        <v>1.1039551016828124</v>
      </c>
      <c r="N132" s="17">
        <f t="shared" si="28"/>
        <v>834.20592367239271</v>
      </c>
      <c r="O132" s="24">
        <f t="shared" si="19"/>
        <v>17.689793937993414</v>
      </c>
      <c r="P132" s="7"/>
      <c r="Q132" s="25">
        <f t="shared" si="20"/>
        <v>3763.6918048797197</v>
      </c>
      <c r="R132" s="24">
        <f t="shared" si="21"/>
        <v>828.49722685847576</v>
      </c>
      <c r="S132" s="7"/>
      <c r="T132" s="25">
        <f t="shared" si="22"/>
        <v>-0.97381190305355669</v>
      </c>
      <c r="U132" s="24">
        <f t="shared" si="23"/>
        <v>0.2150230072640533</v>
      </c>
      <c r="V132" s="7"/>
      <c r="W132" s="25">
        <f t="shared" si="24"/>
        <v>-0.97503655406242029</v>
      </c>
      <c r="X132" s="24">
        <f t="shared" si="29"/>
        <v>95.555669011169527</v>
      </c>
      <c r="Y132" s="7"/>
      <c r="Z132" s="25">
        <f t="shared" si="30"/>
        <v>-642</v>
      </c>
      <c r="AA132" s="17">
        <f t="shared" si="31"/>
        <v>95.651999999999973</v>
      </c>
      <c r="AB132" s="24">
        <f t="shared" si="25"/>
        <v>1.6694423361176156</v>
      </c>
      <c r="AC132" s="17">
        <f t="shared" si="26"/>
        <v>-9.6330988830445108E-2</v>
      </c>
    </row>
    <row r="133" spans="1:29" s="17" customFormat="1" x14ac:dyDescent="0.25">
      <c r="A133" s="17">
        <v>48</v>
      </c>
      <c r="B133" s="17">
        <v>-629</v>
      </c>
      <c r="C133" s="17">
        <v>15111</v>
      </c>
      <c r="D133" s="17">
        <v>13434</v>
      </c>
      <c r="E133" s="17">
        <v>11321</v>
      </c>
      <c r="F133" s="17">
        <v>12978</v>
      </c>
      <c r="G133" s="24"/>
      <c r="H133" s="7"/>
      <c r="I133" s="25">
        <f t="shared" si="32"/>
        <v>3790</v>
      </c>
      <c r="J133" s="24">
        <f t="shared" si="32"/>
        <v>456</v>
      </c>
      <c r="K133" s="7"/>
      <c r="L133" s="25">
        <f t="shared" si="27"/>
        <v>3786.2088639941862</v>
      </c>
      <c r="M133" s="17">
        <f t="shared" si="18"/>
        <v>14.372712214577577</v>
      </c>
      <c r="N133" s="17">
        <f t="shared" si="28"/>
        <v>459.42099679757195</v>
      </c>
      <c r="O133" s="24">
        <f t="shared" si="19"/>
        <v>11.703219088997503</v>
      </c>
      <c r="P133" s="7"/>
      <c r="Q133" s="25">
        <f t="shared" si="20"/>
        <v>3832.6918048797197</v>
      </c>
      <c r="R133" s="24">
        <f t="shared" si="21"/>
        <v>454.49722685847576</v>
      </c>
      <c r="S133" s="7"/>
      <c r="T133" s="25">
        <f t="shared" si="22"/>
        <v>-0.99166485828851447</v>
      </c>
      <c r="U133" s="24">
        <f t="shared" si="23"/>
        <v>0.11795737794180443</v>
      </c>
      <c r="V133" s="7"/>
      <c r="W133" s="25">
        <f t="shared" si="24"/>
        <v>-0.9923439115943502</v>
      </c>
      <c r="X133" s="24">
        <f t="shared" si="29"/>
        <v>89.898184920745962</v>
      </c>
      <c r="Y133" s="7"/>
      <c r="Z133" s="25">
        <f t="shared" si="30"/>
        <v>-629</v>
      </c>
      <c r="AA133" s="17">
        <f t="shared" si="31"/>
        <v>89.990999999999971</v>
      </c>
      <c r="AB133" s="24">
        <f t="shared" si="25"/>
        <v>1.5706392471622166</v>
      </c>
      <c r="AC133" s="17">
        <f t="shared" si="26"/>
        <v>-9.2815079254009447E-2</v>
      </c>
    </row>
    <row r="134" spans="1:29" s="17" customFormat="1" x14ac:dyDescent="0.25">
      <c r="A134" s="17">
        <v>49</v>
      </c>
      <c r="B134" s="17">
        <v>-619</v>
      </c>
      <c r="C134" s="17">
        <v>15138</v>
      </c>
      <c r="D134" s="17">
        <v>13254</v>
      </c>
      <c r="E134" s="17">
        <v>11316</v>
      </c>
      <c r="F134" s="17">
        <v>13172</v>
      </c>
      <c r="G134" s="24"/>
      <c r="H134" s="7"/>
      <c r="I134" s="25">
        <f t="shared" si="32"/>
        <v>3822</v>
      </c>
      <c r="J134" s="24">
        <f t="shared" si="32"/>
        <v>82</v>
      </c>
      <c r="K134" s="7"/>
      <c r="L134" s="25">
        <f t="shared" si="27"/>
        <v>3814.9225281463437</v>
      </c>
      <c r="M134" s="17">
        <f t="shared" si="18"/>
        <v>50.090607839297626</v>
      </c>
      <c r="N134" s="17">
        <f t="shared" si="28"/>
        <v>86.207874469980837</v>
      </c>
      <c r="O134" s="24">
        <f t="shared" si="19"/>
        <v>17.706207555116507</v>
      </c>
      <c r="P134" s="7"/>
      <c r="Q134" s="25">
        <f t="shared" si="20"/>
        <v>3864.6918048797197</v>
      </c>
      <c r="R134" s="24">
        <f t="shared" si="21"/>
        <v>80.497226858475742</v>
      </c>
      <c r="S134" s="7"/>
      <c r="T134" s="25">
        <f t="shared" si="22"/>
        <v>-0.99994448970182837</v>
      </c>
      <c r="U134" s="24">
        <f t="shared" si="23"/>
        <v>2.0891748619555565E-2</v>
      </c>
      <c r="V134" s="7"/>
      <c r="W134" s="25">
        <f t="shared" si="24"/>
        <v>-1.0000777939161762</v>
      </c>
      <c r="X134" s="24">
        <f t="shared" si="29"/>
        <v>84.316131780305625</v>
      </c>
      <c r="Y134" s="7"/>
      <c r="Z134" s="25">
        <f t="shared" si="30"/>
        <v>-619</v>
      </c>
      <c r="AA134" s="17">
        <f t="shared" si="31"/>
        <v>84.419999999999973</v>
      </c>
      <c r="AB134" s="24">
        <f t="shared" si="25"/>
        <v>1.4734069545336126</v>
      </c>
      <c r="AC134" s="17">
        <f t="shared" si="26"/>
        <v>-0.10386821969434834</v>
      </c>
    </row>
    <row r="135" spans="1:29" s="17" customFormat="1" x14ac:dyDescent="0.25">
      <c r="A135" s="17">
        <v>50</v>
      </c>
      <c r="B135" s="17">
        <v>-621</v>
      </c>
      <c r="C135" s="17">
        <v>15124</v>
      </c>
      <c r="D135" s="17">
        <v>13062</v>
      </c>
      <c r="E135" s="17">
        <v>11315</v>
      </c>
      <c r="F135" s="17">
        <v>13353</v>
      </c>
      <c r="G135" s="24"/>
      <c r="H135" s="7"/>
      <c r="I135" s="25">
        <f t="shared" si="32"/>
        <v>3809</v>
      </c>
      <c r="J135" s="24">
        <f t="shared" si="32"/>
        <v>-291</v>
      </c>
      <c r="K135" s="7"/>
      <c r="L135" s="25">
        <f t="shared" si="27"/>
        <v>3807.077561889651</v>
      </c>
      <c r="M135" s="17">
        <f t="shared" si="18"/>
        <v>3.6957682881224212</v>
      </c>
      <c r="N135" s="17">
        <f t="shared" si="28"/>
        <v>-289.01403681632428</v>
      </c>
      <c r="O135" s="24">
        <f t="shared" si="19"/>
        <v>3.9440497669154082</v>
      </c>
      <c r="P135" s="7"/>
      <c r="Q135" s="25">
        <f t="shared" si="20"/>
        <v>3851.6918048797197</v>
      </c>
      <c r="R135" s="24">
        <f t="shared" si="21"/>
        <v>-292.50277314152424</v>
      </c>
      <c r="S135" s="7"/>
      <c r="T135" s="25">
        <f t="shared" si="22"/>
        <v>-0.99658088944016954</v>
      </c>
      <c r="U135" s="24">
        <f t="shared" si="23"/>
        <v>-7.5914346934451982E-2</v>
      </c>
      <c r="V135" s="7"/>
      <c r="W135" s="25">
        <f t="shared" si="24"/>
        <v>-0.99616972001418069</v>
      </c>
      <c r="X135" s="24">
        <f t="shared" si="29"/>
        <v>78.761517048136454</v>
      </c>
      <c r="Y135" s="7"/>
      <c r="Z135" s="25">
        <f t="shared" si="30"/>
        <v>-621</v>
      </c>
      <c r="AA135" s="17">
        <f t="shared" si="31"/>
        <v>78.830999999999975</v>
      </c>
      <c r="AB135" s="24">
        <f t="shared" si="25"/>
        <v>1.3758605026396495</v>
      </c>
      <c r="AC135" s="17">
        <f t="shared" si="26"/>
        <v>-6.948295186352027E-2</v>
      </c>
    </row>
    <row r="136" spans="1:29" s="17" customFormat="1" x14ac:dyDescent="0.25">
      <c r="A136" s="17">
        <v>51</v>
      </c>
      <c r="B136" s="17">
        <v>-607</v>
      </c>
      <c r="C136" s="17">
        <v>15103</v>
      </c>
      <c r="D136" s="17">
        <v>12888</v>
      </c>
      <c r="E136" s="17">
        <v>11339</v>
      </c>
      <c r="F136" s="17">
        <v>13541</v>
      </c>
      <c r="G136" s="24"/>
      <c r="H136" s="7"/>
      <c r="I136" s="25">
        <f t="shared" si="32"/>
        <v>3764</v>
      </c>
      <c r="J136" s="24">
        <f t="shared" si="32"/>
        <v>-653</v>
      </c>
      <c r="K136" s="7"/>
      <c r="L136" s="25">
        <f t="shared" si="27"/>
        <v>3764.0009393468326</v>
      </c>
      <c r="M136" s="17">
        <f t="shared" si="18"/>
        <v>8.823724719869792E-7</v>
      </c>
      <c r="N136" s="17">
        <f t="shared" si="28"/>
        <v>-653.13180120167578</v>
      </c>
      <c r="O136" s="24">
        <f t="shared" si="19"/>
        <v>1.7371556763180897E-2</v>
      </c>
      <c r="P136" s="7"/>
      <c r="Q136" s="25">
        <f t="shared" si="20"/>
        <v>3806.6918048797197</v>
      </c>
      <c r="R136" s="24">
        <f t="shared" si="21"/>
        <v>-654.50277314152424</v>
      </c>
      <c r="S136" s="7"/>
      <c r="T136" s="25">
        <f t="shared" si="22"/>
        <v>-0.98493765776519704</v>
      </c>
      <c r="U136" s="24">
        <f t="shared" si="23"/>
        <v>-0.16986557103780517</v>
      </c>
      <c r="V136" s="7"/>
      <c r="W136" s="25">
        <f t="shared" si="24"/>
        <v>-0.98399793906307753</v>
      </c>
      <c r="X136" s="24">
        <f t="shared" si="29"/>
        <v>73.325065909821376</v>
      </c>
      <c r="Y136" s="7"/>
      <c r="Z136" s="25">
        <f t="shared" si="30"/>
        <v>-607</v>
      </c>
      <c r="AA136" s="17">
        <f t="shared" si="31"/>
        <v>73.367999999999981</v>
      </c>
      <c r="AB136" s="24">
        <f t="shared" si="25"/>
        <v>1.2805131656031994</v>
      </c>
      <c r="AC136" s="17">
        <f t="shared" si="26"/>
        <v>-4.2934090178604833E-2</v>
      </c>
    </row>
    <row r="137" spans="1:29" s="17" customFormat="1" x14ac:dyDescent="0.25">
      <c r="A137" s="17">
        <v>52</v>
      </c>
      <c r="B137" s="17">
        <v>-623</v>
      </c>
      <c r="C137" s="17">
        <v>15070</v>
      </c>
      <c r="D137" s="17">
        <v>12703</v>
      </c>
      <c r="E137" s="17">
        <v>11383</v>
      </c>
      <c r="F137" s="17">
        <v>13721</v>
      </c>
      <c r="G137" s="24"/>
      <c r="H137" s="7"/>
      <c r="I137" s="25">
        <f t="shared" si="32"/>
        <v>3687</v>
      </c>
      <c r="J137" s="24">
        <f t="shared" si="32"/>
        <v>-1018</v>
      </c>
      <c r="K137" s="7"/>
      <c r="L137" s="25">
        <f t="shared" si="27"/>
        <v>3683.802082181689</v>
      </c>
      <c r="M137" s="17">
        <f t="shared" si="18"/>
        <v>10.226678372670973</v>
      </c>
      <c r="N137" s="17">
        <f t="shared" si="28"/>
        <v>-1020.6279625494083</v>
      </c>
      <c r="O137" s="24">
        <f t="shared" si="19"/>
        <v>6.9061871610923955</v>
      </c>
      <c r="P137" s="7"/>
      <c r="Q137" s="25">
        <f t="shared" si="20"/>
        <v>3729.6918048797197</v>
      </c>
      <c r="R137" s="24">
        <f t="shared" si="21"/>
        <v>-1019.5027731415242</v>
      </c>
      <c r="S137" s="7"/>
      <c r="T137" s="25">
        <f t="shared" si="22"/>
        <v>-0.96501479467691076</v>
      </c>
      <c r="U137" s="24">
        <f t="shared" si="23"/>
        <v>-0.26459539644588226</v>
      </c>
      <c r="V137" s="7"/>
      <c r="W137" s="25">
        <f t="shared" si="24"/>
        <v>-0.96354201705134623</v>
      </c>
      <c r="X137" s="24">
        <f t="shared" si="29"/>
        <v>67.764074127734716</v>
      </c>
      <c r="Y137" s="7"/>
      <c r="Z137" s="25">
        <f t="shared" si="30"/>
        <v>-623</v>
      </c>
      <c r="AA137" s="17">
        <f t="shared" si="31"/>
        <v>67.760999999999981</v>
      </c>
      <c r="AB137" s="24">
        <f t="shared" si="25"/>
        <v>1.1826525544438773</v>
      </c>
      <c r="AC137" s="17">
        <f t="shared" si="26"/>
        <v>3.0741277347345886E-3</v>
      </c>
    </row>
    <row r="138" spans="1:29" s="17" customFormat="1" x14ac:dyDescent="0.25">
      <c r="A138" s="17">
        <v>53</v>
      </c>
      <c r="B138" s="17">
        <v>-623</v>
      </c>
      <c r="C138" s="17">
        <v>15005</v>
      </c>
      <c r="D138" s="17">
        <v>12522</v>
      </c>
      <c r="E138" s="17">
        <v>11435</v>
      </c>
      <c r="F138" s="17">
        <v>13897</v>
      </c>
      <c r="G138" s="24"/>
      <c r="H138" s="7"/>
      <c r="I138" s="25">
        <f t="shared" si="32"/>
        <v>3570</v>
      </c>
      <c r="J138" s="24">
        <f t="shared" si="32"/>
        <v>-1375</v>
      </c>
      <c r="K138" s="7"/>
      <c r="L138" s="25">
        <f t="shared" si="27"/>
        <v>3567.9121032607018</v>
      </c>
      <c r="M138" s="17">
        <f t="shared" si="18"/>
        <v>4.3593127939721823</v>
      </c>
      <c r="N138" s="17">
        <f t="shared" si="28"/>
        <v>-1378.333656086257</v>
      </c>
      <c r="O138" s="24">
        <f t="shared" si="19"/>
        <v>11.113262901438015</v>
      </c>
      <c r="P138" s="7"/>
      <c r="Q138" s="25">
        <f t="shared" si="20"/>
        <v>3612.6918048797197</v>
      </c>
      <c r="R138" s="24">
        <f t="shared" si="21"/>
        <v>-1376.5027731415244</v>
      </c>
      <c r="S138" s="7"/>
      <c r="T138" s="25">
        <f t="shared" si="22"/>
        <v>-0.9347423923219822</v>
      </c>
      <c r="U138" s="24">
        <f t="shared" si="23"/>
        <v>-0.35724895170802895</v>
      </c>
      <c r="V138" s="7"/>
      <c r="W138" s="25">
        <f t="shared" si="24"/>
        <v>-0.93274806868778404</v>
      </c>
      <c r="X138" s="24">
        <f t="shared" si="29"/>
        <v>62.162205026912886</v>
      </c>
      <c r="Y138" s="7"/>
      <c r="Z138" s="25">
        <f t="shared" si="30"/>
        <v>-623</v>
      </c>
      <c r="AA138" s="17">
        <f t="shared" si="31"/>
        <v>62.153999999999982</v>
      </c>
      <c r="AB138" s="24">
        <f t="shared" si="25"/>
        <v>1.0847919432845552</v>
      </c>
      <c r="AC138" s="17">
        <f t="shared" si="26"/>
        <v>8.2050269129041453E-3</v>
      </c>
    </row>
    <row r="139" spans="1:29" s="17" customFormat="1" x14ac:dyDescent="0.25">
      <c r="A139" s="17">
        <v>54</v>
      </c>
      <c r="B139" s="17">
        <v>-640</v>
      </c>
      <c r="C139" s="17">
        <v>14929</v>
      </c>
      <c r="D139" s="17">
        <v>12347</v>
      </c>
      <c r="E139" s="17">
        <v>11517</v>
      </c>
      <c r="F139" s="17">
        <v>14075</v>
      </c>
      <c r="G139" s="24"/>
      <c r="H139" s="7"/>
      <c r="I139" s="25">
        <f t="shared" si="32"/>
        <v>3412</v>
      </c>
      <c r="J139" s="24">
        <f t="shared" si="32"/>
        <v>-1728</v>
      </c>
      <c r="K139" s="7"/>
      <c r="L139" s="25">
        <f t="shared" si="27"/>
        <v>3412.8632393823282</v>
      </c>
      <c r="M139" s="17">
        <f t="shared" si="18"/>
        <v>0.74518223120232829</v>
      </c>
      <c r="N139" s="17">
        <f t="shared" si="28"/>
        <v>-1732.0052948479024</v>
      </c>
      <c r="O139" s="24">
        <f t="shared" si="19"/>
        <v>16.042386818633553</v>
      </c>
      <c r="P139" s="7"/>
      <c r="Q139" s="25">
        <f t="shared" si="20"/>
        <v>3454.6918048797197</v>
      </c>
      <c r="R139" s="24">
        <f t="shared" si="21"/>
        <v>-1729.5027731415244</v>
      </c>
      <c r="S139" s="7"/>
      <c r="T139" s="25">
        <f t="shared" si="22"/>
        <v>-0.89386171221874533</v>
      </c>
      <c r="U139" s="24">
        <f t="shared" si="23"/>
        <v>-0.44886437189721035</v>
      </c>
      <c r="V139" s="7"/>
      <c r="W139" s="25">
        <f t="shared" si="24"/>
        <v>-0.89135151311013949</v>
      </c>
      <c r="X139" s="24">
        <f t="shared" si="29"/>
        <v>56.390602987128034</v>
      </c>
      <c r="Y139" s="7"/>
      <c r="Z139" s="25">
        <f t="shared" si="30"/>
        <v>-640</v>
      </c>
      <c r="AA139" s="17">
        <f t="shared" si="31"/>
        <v>56.393999999999984</v>
      </c>
      <c r="AB139" s="24">
        <f t="shared" si="25"/>
        <v>0.98426097836968185</v>
      </c>
      <c r="AC139" s="17">
        <f t="shared" si="26"/>
        <v>-3.3970128719502668E-3</v>
      </c>
    </row>
    <row r="140" spans="1:29" s="17" customFormat="1" x14ac:dyDescent="0.25">
      <c r="A140" s="17">
        <v>55</v>
      </c>
      <c r="B140" s="17">
        <v>-635</v>
      </c>
      <c r="C140" s="17">
        <v>14830</v>
      </c>
      <c r="D140" s="17">
        <v>12173</v>
      </c>
      <c r="E140" s="17">
        <v>11607</v>
      </c>
      <c r="F140" s="17">
        <v>14237</v>
      </c>
      <c r="G140" s="24"/>
      <c r="H140" s="7"/>
      <c r="I140" s="25">
        <f t="shared" si="32"/>
        <v>3223</v>
      </c>
      <c r="J140" s="24">
        <f t="shared" si="32"/>
        <v>-2064</v>
      </c>
      <c r="K140" s="7"/>
      <c r="L140" s="25">
        <f t="shared" si="27"/>
        <v>3224.5037645634638</v>
      </c>
      <c r="M140" s="17">
        <f t="shared" si="18"/>
        <v>2.261307862329613</v>
      </c>
      <c r="N140" s="17">
        <f t="shared" si="28"/>
        <v>-2065.6041087490657</v>
      </c>
      <c r="O140" s="24">
        <f t="shared" si="19"/>
        <v>2.5731648788292683</v>
      </c>
      <c r="P140" s="7"/>
      <c r="Q140" s="25">
        <f t="shared" si="20"/>
        <v>3265.6918048797197</v>
      </c>
      <c r="R140" s="24">
        <f t="shared" si="21"/>
        <v>-2065.5027731415244</v>
      </c>
      <c r="S140" s="7"/>
      <c r="T140" s="25">
        <f t="shared" si="22"/>
        <v>-0.84496013918386081</v>
      </c>
      <c r="U140" s="24">
        <f t="shared" si="23"/>
        <v>-0.5360677180262895</v>
      </c>
      <c r="V140" s="7"/>
      <c r="W140" s="25">
        <f t="shared" si="24"/>
        <v>-0.84195875049014213</v>
      </c>
      <c r="X140" s="24">
        <f t="shared" si="29"/>
        <v>50.634841660606071</v>
      </c>
      <c r="Y140" s="7"/>
      <c r="Z140" s="25">
        <f t="shared" si="30"/>
        <v>-635</v>
      </c>
      <c r="AA140" s="17">
        <f t="shared" si="31"/>
        <v>50.678999999999988</v>
      </c>
      <c r="AB140" s="24">
        <f t="shared" si="25"/>
        <v>0.88451541161820602</v>
      </c>
      <c r="AC140" s="17">
        <f t="shared" si="26"/>
        <v>-4.415833939391689E-2</v>
      </c>
    </row>
    <row r="141" spans="1:29" s="17" customFormat="1" x14ac:dyDescent="0.25">
      <c r="A141" s="17">
        <v>56</v>
      </c>
      <c r="B141" s="17">
        <v>-633</v>
      </c>
      <c r="C141" s="17">
        <v>14726</v>
      </c>
      <c r="D141" s="17">
        <v>12029</v>
      </c>
      <c r="E141" s="17">
        <v>11722</v>
      </c>
      <c r="F141" s="17">
        <v>14403</v>
      </c>
      <c r="G141" s="24"/>
      <c r="H141" s="7"/>
      <c r="I141" s="25">
        <f t="shared" si="32"/>
        <v>3004</v>
      </c>
      <c r="J141" s="24">
        <f t="shared" si="32"/>
        <v>-2374</v>
      </c>
      <c r="K141" s="7"/>
      <c r="L141" s="25">
        <f t="shared" si="27"/>
        <v>3004.3806368184337</v>
      </c>
      <c r="M141" s="17">
        <f t="shared" si="18"/>
        <v>0.14488438754731894</v>
      </c>
      <c r="N141" s="17">
        <f t="shared" si="28"/>
        <v>-2377.6815128996168</v>
      </c>
      <c r="O141" s="24">
        <f t="shared" si="19"/>
        <v>13.553537230044835</v>
      </c>
      <c r="P141" s="7"/>
      <c r="Q141" s="25">
        <f t="shared" si="20"/>
        <v>3046.6918048797197</v>
      </c>
      <c r="R141" s="24">
        <f t="shared" si="21"/>
        <v>-2375.5027731415244</v>
      </c>
      <c r="S141" s="7"/>
      <c r="T141" s="25">
        <f t="shared" si="22"/>
        <v>-0.78829641169899445</v>
      </c>
      <c r="U141" s="24">
        <f t="shared" si="23"/>
        <v>-0.6165231861810947</v>
      </c>
      <c r="V141" s="7"/>
      <c r="W141" s="25">
        <f t="shared" si="24"/>
        <v>-0.78484165955130092</v>
      </c>
      <c r="X141" s="24">
        <f t="shared" si="29"/>
        <v>44.96839816936415</v>
      </c>
      <c r="Y141" s="7"/>
      <c r="Z141" s="25">
        <f t="shared" si="30"/>
        <v>-633</v>
      </c>
      <c r="AA141" s="17">
        <f t="shared" si="31"/>
        <v>44.981999999999985</v>
      </c>
      <c r="AB141" s="24">
        <f t="shared" si="25"/>
        <v>0.78508400413208901</v>
      </c>
      <c r="AC141" s="17">
        <f t="shared" si="26"/>
        <v>-1.3601830635835199E-2</v>
      </c>
    </row>
    <row r="142" spans="1:29" s="17" customFormat="1" x14ac:dyDescent="0.25">
      <c r="A142" s="17">
        <v>57</v>
      </c>
      <c r="B142" s="17">
        <v>-620</v>
      </c>
      <c r="C142" s="17">
        <v>14597</v>
      </c>
      <c r="D142" s="17">
        <v>11882</v>
      </c>
      <c r="E142" s="17">
        <v>11844</v>
      </c>
      <c r="F142" s="17">
        <v>14537</v>
      </c>
      <c r="G142" s="24"/>
      <c r="H142" s="7"/>
      <c r="I142" s="25">
        <f t="shared" si="32"/>
        <v>2753</v>
      </c>
      <c r="J142" s="24">
        <f t="shared" si="32"/>
        <v>-2655</v>
      </c>
      <c r="K142" s="7"/>
      <c r="L142" s="25">
        <f t="shared" si="27"/>
        <v>2759.5566426300411</v>
      </c>
      <c r="M142" s="17">
        <f t="shared" si="18"/>
        <v>42.989562578072231</v>
      </c>
      <c r="N142" s="17">
        <f t="shared" si="28"/>
        <v>-2660.5606746326939</v>
      </c>
      <c r="O142" s="24">
        <f t="shared" si="19"/>
        <v>30.921102370685634</v>
      </c>
      <c r="P142" s="7"/>
      <c r="Q142" s="25">
        <f t="shared" si="20"/>
        <v>2795.6918048797197</v>
      </c>
      <c r="R142" s="24">
        <f t="shared" si="21"/>
        <v>-2656.5027731415244</v>
      </c>
      <c r="S142" s="7"/>
      <c r="T142" s="25">
        <f t="shared" si="22"/>
        <v>-0.72335305280081441</v>
      </c>
      <c r="U142" s="24">
        <f t="shared" si="23"/>
        <v>-0.68945217505690204</v>
      </c>
      <c r="V142" s="7"/>
      <c r="W142" s="25">
        <f t="shared" si="24"/>
        <v>-0.71948713386387841</v>
      </c>
      <c r="X142" s="24">
        <f t="shared" si="29"/>
        <v>39.340603484687904</v>
      </c>
      <c r="Y142" s="7"/>
      <c r="Z142" s="25">
        <f t="shared" si="30"/>
        <v>-620</v>
      </c>
      <c r="AA142" s="17">
        <f t="shared" si="31"/>
        <v>39.401999999999987</v>
      </c>
      <c r="AB142" s="24">
        <f t="shared" si="25"/>
        <v>0.68769463187080548</v>
      </c>
      <c r="AC142" s="17">
        <f t="shared" si="26"/>
        <v>-6.1396515312083011E-2</v>
      </c>
    </row>
    <row r="143" spans="1:29" s="17" customFormat="1" x14ac:dyDescent="0.25">
      <c r="A143" s="17">
        <v>58</v>
      </c>
      <c r="B143" s="17">
        <v>-609</v>
      </c>
      <c r="C143" s="17">
        <v>14478</v>
      </c>
      <c r="D143" s="17">
        <v>11762</v>
      </c>
      <c r="E143" s="17">
        <v>11984</v>
      </c>
      <c r="F143" s="17">
        <v>14674</v>
      </c>
      <c r="G143" s="24"/>
      <c r="H143" s="7"/>
      <c r="I143" s="25">
        <f t="shared" si="32"/>
        <v>2494</v>
      </c>
      <c r="J143" s="24">
        <f t="shared" si="32"/>
        <v>-2912</v>
      </c>
      <c r="K143" s="7"/>
      <c r="L143" s="25">
        <f t="shared" si="27"/>
        <v>2493.1838341171415</v>
      </c>
      <c r="M143" s="17">
        <f t="shared" si="18"/>
        <v>0.6661267483422163</v>
      </c>
      <c r="N143" s="17">
        <f t="shared" si="28"/>
        <v>-2913.8470558520339</v>
      </c>
      <c r="O143" s="24">
        <f t="shared" si="19"/>
        <v>3.4116153205327433</v>
      </c>
      <c r="P143" s="7"/>
      <c r="Q143" s="25">
        <f t="shared" si="20"/>
        <v>2536.6918048797197</v>
      </c>
      <c r="R143" s="24">
        <f t="shared" si="21"/>
        <v>-2913.5027731415244</v>
      </c>
      <c r="S143" s="7"/>
      <c r="T143" s="25">
        <f t="shared" si="22"/>
        <v>-0.65633978604930587</v>
      </c>
      <c r="U143" s="24">
        <f t="shared" si="23"/>
        <v>-0.75615235349491794</v>
      </c>
      <c r="V143" s="7"/>
      <c r="W143" s="25">
        <f t="shared" si="24"/>
        <v>-0.65209769732452261</v>
      </c>
      <c r="X143" s="24">
        <f t="shared" si="29"/>
        <v>33.893522432829627</v>
      </c>
      <c r="Y143" s="7"/>
      <c r="Z143" s="25">
        <f t="shared" si="30"/>
        <v>-609</v>
      </c>
      <c r="AA143" s="17">
        <f t="shared" si="31"/>
        <v>33.920999999999985</v>
      </c>
      <c r="AB143" s="24">
        <f t="shared" si="25"/>
        <v>0.59203313556899628</v>
      </c>
      <c r="AC143" s="17">
        <f t="shared" si="26"/>
        <v>-2.7477567170357986E-2</v>
      </c>
    </row>
    <row r="144" spans="1:29" s="17" customFormat="1" x14ac:dyDescent="0.25">
      <c r="A144" s="17">
        <v>59</v>
      </c>
      <c r="B144" s="17">
        <v>-613</v>
      </c>
      <c r="C144" s="17">
        <v>14321</v>
      </c>
      <c r="D144" s="17">
        <v>11640</v>
      </c>
      <c r="E144" s="17">
        <v>12120</v>
      </c>
      <c r="F144" s="17">
        <v>14781</v>
      </c>
      <c r="G144" s="24"/>
      <c r="H144" s="7"/>
      <c r="I144" s="25">
        <f t="shared" si="32"/>
        <v>2201</v>
      </c>
      <c r="J144" s="24">
        <f t="shared" si="32"/>
        <v>-3141</v>
      </c>
      <c r="K144" s="7"/>
      <c r="L144" s="25">
        <f t="shared" si="27"/>
        <v>2201.6289339513396</v>
      </c>
      <c r="M144" s="17">
        <f t="shared" si="18"/>
        <v>0.39555791514764788</v>
      </c>
      <c r="N144" s="17">
        <f t="shared" si="28"/>
        <v>-3141.8410260488163</v>
      </c>
      <c r="O144" s="24">
        <f t="shared" si="19"/>
        <v>0.70732481478751508</v>
      </c>
      <c r="P144" s="7"/>
      <c r="Q144" s="25">
        <f t="shared" si="20"/>
        <v>2243.6918048797197</v>
      </c>
      <c r="R144" s="24">
        <f t="shared" si="21"/>
        <v>-3142.5027731415244</v>
      </c>
      <c r="S144" s="7"/>
      <c r="T144" s="25">
        <f t="shared" si="22"/>
        <v>-0.58052941092115151</v>
      </c>
      <c r="U144" s="24">
        <f t="shared" si="23"/>
        <v>-0.81558558642217727</v>
      </c>
      <c r="V144" s="7"/>
      <c r="W144" s="25">
        <f t="shared" si="24"/>
        <v>-0.57595188131784181</v>
      </c>
      <c r="X144" s="24">
        <f t="shared" si="29"/>
        <v>28.348441148648192</v>
      </c>
      <c r="Y144" s="7"/>
      <c r="Z144" s="25">
        <f t="shared" si="30"/>
        <v>-613</v>
      </c>
      <c r="AA144" s="17">
        <f t="shared" si="31"/>
        <v>28.403999999999986</v>
      </c>
      <c r="AB144" s="24">
        <f t="shared" si="25"/>
        <v>0.4957433207364691</v>
      </c>
      <c r="AC144" s="17">
        <f t="shared" si="26"/>
        <v>-5.5558851351793948E-2</v>
      </c>
    </row>
    <row r="145" spans="1:29" s="17" customFormat="1" x14ac:dyDescent="0.25">
      <c r="A145" s="17">
        <v>60</v>
      </c>
      <c r="B145" s="17">
        <v>-625</v>
      </c>
      <c r="C145" s="17">
        <v>14152</v>
      </c>
      <c r="D145" s="17">
        <v>11532</v>
      </c>
      <c r="E145" s="17">
        <v>12278</v>
      </c>
      <c r="F145" s="17">
        <v>14875</v>
      </c>
      <c r="G145" s="24"/>
      <c r="H145" s="7"/>
      <c r="I145" s="25">
        <f t="shared" si="32"/>
        <v>1874</v>
      </c>
      <c r="J145" s="24">
        <f t="shared" si="32"/>
        <v>-3343</v>
      </c>
      <c r="K145" s="7"/>
      <c r="L145" s="25">
        <f t="shared" si="27"/>
        <v>1882.9595341731083</v>
      </c>
      <c r="M145" s="17">
        <f t="shared" si="18"/>
        <v>80.273252599095343</v>
      </c>
      <c r="N145" s="17">
        <f t="shared" si="28"/>
        <v>-3344.2696788672824</v>
      </c>
      <c r="O145" s="24">
        <f t="shared" si="19"/>
        <v>1.6120844260236118</v>
      </c>
      <c r="P145" s="7"/>
      <c r="Q145" s="25">
        <f t="shared" si="20"/>
        <v>1916.6918048797199</v>
      </c>
      <c r="R145" s="24">
        <f t="shared" si="21"/>
        <v>-3344.5027731415244</v>
      </c>
      <c r="S145" s="7"/>
      <c r="T145" s="25">
        <f t="shared" si="22"/>
        <v>-0.49592192741635127</v>
      </c>
      <c r="U145" s="24">
        <f t="shared" si="23"/>
        <v>-0.8680114076069213</v>
      </c>
      <c r="V145" s="7"/>
      <c r="W145" s="25">
        <f t="shared" si="24"/>
        <v>-0.49104822627158468</v>
      </c>
      <c r="X145" s="24">
        <f t="shared" si="29"/>
        <v>22.616939793471659</v>
      </c>
      <c r="Y145" s="7"/>
      <c r="Z145" s="25">
        <f t="shared" si="30"/>
        <v>-625</v>
      </c>
      <c r="AA145" s="17">
        <f t="shared" si="31"/>
        <v>22.778999999999986</v>
      </c>
      <c r="AB145" s="24">
        <f t="shared" si="25"/>
        <v>0.39756855031178812</v>
      </c>
      <c r="AC145" s="17">
        <f t="shared" si="26"/>
        <v>-0.1620602065283272</v>
      </c>
    </row>
    <row r="146" spans="1:29" s="17" customFormat="1" x14ac:dyDescent="0.25">
      <c r="A146" s="17">
        <v>61</v>
      </c>
      <c r="B146" s="17">
        <v>-626</v>
      </c>
      <c r="C146" s="17">
        <v>14000</v>
      </c>
      <c r="D146" s="17">
        <v>11457</v>
      </c>
      <c r="E146" s="17">
        <v>12454</v>
      </c>
      <c r="F146" s="17">
        <v>14977</v>
      </c>
      <c r="G146" s="24"/>
      <c r="H146" s="7"/>
      <c r="I146" s="25">
        <f t="shared" si="32"/>
        <v>1546</v>
      </c>
      <c r="J146" s="24">
        <f t="shared" si="32"/>
        <v>-3520</v>
      </c>
      <c r="K146" s="7"/>
      <c r="L146" s="25">
        <f t="shared" si="27"/>
        <v>1545.1759239954599</v>
      </c>
      <c r="M146" s="17">
        <f t="shared" si="18"/>
        <v>0.67910126125873338</v>
      </c>
      <c r="N146" s="17">
        <f t="shared" si="28"/>
        <v>-3514.6864076278557</v>
      </c>
      <c r="O146" s="24">
        <f t="shared" si="19"/>
        <v>28.23426389730993</v>
      </c>
      <c r="P146" s="7"/>
      <c r="Q146" s="25">
        <f t="shared" si="20"/>
        <v>1588.6918048797199</v>
      </c>
      <c r="R146" s="24">
        <f t="shared" si="21"/>
        <v>-3521.5027731415244</v>
      </c>
      <c r="S146" s="7"/>
      <c r="T146" s="25">
        <f t="shared" si="22"/>
        <v>-0.41105570542988484</v>
      </c>
      <c r="U146" s="24">
        <f t="shared" si="23"/>
        <v>-0.91394888458563273</v>
      </c>
      <c r="V146" s="7"/>
      <c r="W146" s="25">
        <f t="shared" si="24"/>
        <v>-0.40592231795836803</v>
      </c>
      <c r="X146" s="24">
        <f t="shared" si="29"/>
        <v>17.06736666314589</v>
      </c>
      <c r="Y146" s="7"/>
      <c r="Z146" s="25">
        <f t="shared" si="30"/>
        <v>-626</v>
      </c>
      <c r="AA146" s="17">
        <f t="shared" si="31"/>
        <v>17.144999999999985</v>
      </c>
      <c r="AB146" s="24">
        <f t="shared" si="25"/>
        <v>0.29923670025442756</v>
      </c>
      <c r="AC146" s="17">
        <f t="shared" si="26"/>
        <v>-7.7633336854095347E-2</v>
      </c>
    </row>
    <row r="147" spans="1:29" s="17" customFormat="1" x14ac:dyDescent="0.25">
      <c r="A147" s="17">
        <v>62</v>
      </c>
      <c r="B147" s="17">
        <v>-634</v>
      </c>
      <c r="C147" s="17">
        <v>13813</v>
      </c>
      <c r="D147" s="17">
        <v>11383</v>
      </c>
      <c r="E147" s="17">
        <v>12630</v>
      </c>
      <c r="F147" s="17">
        <v>15042</v>
      </c>
      <c r="G147" s="24"/>
      <c r="H147" s="7"/>
      <c r="I147" s="25">
        <f t="shared" si="32"/>
        <v>1183</v>
      </c>
      <c r="J147" s="24">
        <f t="shared" si="32"/>
        <v>-3659</v>
      </c>
      <c r="K147" s="7"/>
      <c r="L147" s="25">
        <f t="shared" si="27"/>
        <v>1187.4402487974867</v>
      </c>
      <c r="M147" s="17">
        <f t="shared" si="18"/>
        <v>19.71580938358186</v>
      </c>
      <c r="N147" s="17">
        <f t="shared" si="28"/>
        <v>-3652.6111552206394</v>
      </c>
      <c r="O147" s="24">
        <f t="shared" si="19"/>
        <v>40.81733761476351</v>
      </c>
      <c r="P147" s="7"/>
      <c r="Q147" s="25">
        <f t="shared" si="20"/>
        <v>1225.6918048797199</v>
      </c>
      <c r="R147" s="24">
        <f t="shared" si="21"/>
        <v>-3660.5027731415244</v>
      </c>
      <c r="S147" s="7"/>
      <c r="T147" s="25">
        <f t="shared" si="22"/>
        <v>-0.31713363658510652</v>
      </c>
      <c r="U147" s="24">
        <f t="shared" si="23"/>
        <v>-0.95002407837117442</v>
      </c>
      <c r="V147" s="7"/>
      <c r="W147" s="25">
        <f t="shared" si="24"/>
        <v>-0.31179588332709507</v>
      </c>
      <c r="X147" s="24">
        <f t="shared" si="29"/>
        <v>11.289115936501389</v>
      </c>
      <c r="Y147" s="7"/>
      <c r="Z147" s="25">
        <f t="shared" si="30"/>
        <v>-634</v>
      </c>
      <c r="AA147" s="17">
        <f t="shared" si="31"/>
        <v>11.438999999999986</v>
      </c>
      <c r="AB147" s="24">
        <f t="shared" si="25"/>
        <v>0.19964821313563114</v>
      </c>
      <c r="AC147" s="17">
        <f t="shared" si="26"/>
        <v>-0.14988406349859673</v>
      </c>
    </row>
    <row r="148" spans="1:29" s="17" customFormat="1" x14ac:dyDescent="0.25">
      <c r="A148" s="17">
        <v>63</v>
      </c>
      <c r="B148" s="17">
        <v>-645</v>
      </c>
      <c r="C148" s="17">
        <v>13630</v>
      </c>
      <c r="D148" s="17">
        <v>11333</v>
      </c>
      <c r="E148" s="17">
        <v>12818</v>
      </c>
      <c r="F148" s="17">
        <v>15094</v>
      </c>
      <c r="G148" s="24"/>
      <c r="H148" s="7"/>
      <c r="I148" s="25">
        <f t="shared" si="32"/>
        <v>812</v>
      </c>
      <c r="J148" s="24">
        <f t="shared" si="32"/>
        <v>-3761</v>
      </c>
      <c r="K148" s="7"/>
      <c r="L148" s="25">
        <f t="shared" si="27"/>
        <v>810.99929034810737</v>
      </c>
      <c r="M148" s="17">
        <f t="shared" ref="M148:M149" si="33">(I148-L148)^2</f>
        <v>1.0014198073910778</v>
      </c>
      <c r="N148" s="17">
        <f t="shared" si="28"/>
        <v>-3755.7220005079876</v>
      </c>
      <c r="O148" s="24">
        <f t="shared" ref="O148:O149" si="34">(J148-N148)^2</f>
        <v>27.857278637683585</v>
      </c>
      <c r="P148" s="7"/>
      <c r="Q148" s="25">
        <f t="shared" si="20"/>
        <v>854.69180487971983</v>
      </c>
      <c r="R148" s="24">
        <f t="shared" si="21"/>
        <v>-3762.5027731415244</v>
      </c>
      <c r="S148" s="7"/>
      <c r="T148" s="25">
        <f t="shared" si="22"/>
        <v>-0.22114165988699971</v>
      </c>
      <c r="U148" s="24">
        <f t="shared" si="23"/>
        <v>-0.97649652273178766</v>
      </c>
      <c r="V148" s="7"/>
      <c r="W148" s="25">
        <f t="shared" si="24"/>
        <v>-0.21565351228315777</v>
      </c>
      <c r="X148" s="24">
        <f t="shared" si="29"/>
        <v>5.5729318542270221</v>
      </c>
      <c r="Y148" s="7"/>
      <c r="Z148" s="25">
        <f t="shared" si="30"/>
        <v>-645</v>
      </c>
      <c r="AA148" s="17">
        <f t="shared" si="31"/>
        <v>5.6339999999999861</v>
      </c>
      <c r="AB148" s="24">
        <f t="shared" si="25"/>
        <v>9.8331850057360295E-2</v>
      </c>
      <c r="AC148" s="17">
        <f t="shared" si="26"/>
        <v>-6.1068145772964044E-2</v>
      </c>
    </row>
    <row r="149" spans="1:29" s="17" customFormat="1" x14ac:dyDescent="0.25">
      <c r="A149" s="17">
        <v>64</v>
      </c>
      <c r="B149" s="17">
        <v>-631</v>
      </c>
      <c r="C149" s="17">
        <v>13438</v>
      </c>
      <c r="D149" s="17">
        <v>11299</v>
      </c>
      <c r="E149" s="17">
        <v>13001</v>
      </c>
      <c r="F149" s="17">
        <v>15120</v>
      </c>
      <c r="G149" s="24"/>
      <c r="H149" s="7"/>
      <c r="I149" s="25">
        <f t="shared" si="32"/>
        <v>437</v>
      </c>
      <c r="J149" s="24">
        <f t="shared" si="32"/>
        <v>-3821</v>
      </c>
      <c r="K149" s="7"/>
      <c r="L149" s="25">
        <f t="shared" si="27"/>
        <v>434.22176113578826</v>
      </c>
      <c r="M149" s="17">
        <f t="shared" si="33"/>
        <v>7.7186111866165605</v>
      </c>
      <c r="N149" s="17">
        <f t="shared" si="28"/>
        <v>-3819.2690642335656</v>
      </c>
      <c r="O149" s="24">
        <f t="shared" si="34"/>
        <v>2.9961386275218902</v>
      </c>
      <c r="P149" s="7"/>
      <c r="Q149" s="25">
        <f t="shared" ref="Q149" si="35">I149-$J$4</f>
        <v>479.69180487971988</v>
      </c>
      <c r="R149" s="24">
        <f t="shared" ref="R149" si="36">J149-$J$3</f>
        <v>-3822.5027731415244</v>
      </c>
      <c r="S149" s="7"/>
      <c r="T149" s="25">
        <f t="shared" ref="T149" si="37">Q149/$J$7</f>
        <v>-0.12411472926222873</v>
      </c>
      <c r="U149" s="24">
        <f t="shared" ref="U149" si="38">R149/$J$6</f>
        <v>-0.99206854882626616</v>
      </c>
      <c r="V149" s="7"/>
      <c r="W149" s="25">
        <f t="shared" ref="W149" si="39">(T149-U149*SIN(-$J$11*PI()/180))/(COS(-$J$11*PI()/180))</f>
        <v>-0.11853747298079788</v>
      </c>
      <c r="X149" s="24">
        <f>IF(MOD(ATAN2(U149,W149)*180/PI()-$J$9+360,360)&gt;5,MOD(ATAN2(U149,W149)*180/PI()-$J$9+360,360)-360,MOD(ATAN2(U149,W149)*180/PI()-$J$9+360,360))</f>
        <v>-6.6917626033045963E-2</v>
      </c>
      <c r="Y149" s="7"/>
      <c r="Z149" s="25">
        <f t="shared" si="30"/>
        <v>-631</v>
      </c>
      <c r="AA149" s="17">
        <f t="shared" si="31"/>
        <v>-4.5000000000013252E-2</v>
      </c>
      <c r="AB149" s="24">
        <f t="shared" ref="AB149" si="40">AA149*PI()/180</f>
        <v>-7.8539816339767959E-4</v>
      </c>
      <c r="AC149" s="17">
        <f t="shared" ref="AC149" si="41">X149-AA149</f>
        <v>-2.1917626033032711E-2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-9979</v>
      </c>
      <c r="G154" s="2"/>
      <c r="I154" s="1"/>
      <c r="J154" s="3"/>
    </row>
    <row r="155" spans="1:29" x14ac:dyDescent="0.25">
      <c r="A155" t="s">
        <v>77</v>
      </c>
      <c r="B155">
        <v>-9992</v>
      </c>
      <c r="G155" s="2"/>
      <c r="I155" s="44">
        <v>0</v>
      </c>
      <c r="J155" s="40">
        <f>B155</f>
        <v>-9992</v>
      </c>
    </row>
    <row r="156" spans="1:29" x14ac:dyDescent="0.25">
      <c r="A156" s="32" t="s">
        <v>78</v>
      </c>
      <c r="B156" s="32">
        <v>9986</v>
      </c>
      <c r="G156" s="2"/>
      <c r="I156" s="1"/>
      <c r="J156" s="3"/>
    </row>
    <row r="157" spans="1:29" x14ac:dyDescent="0.25">
      <c r="A157" t="s">
        <v>79</v>
      </c>
      <c r="B157">
        <v>9995</v>
      </c>
      <c r="G157" s="2"/>
      <c r="I157" s="44">
        <f>J155</f>
        <v>-9992</v>
      </c>
      <c r="J157" s="40">
        <f>I157+B157</f>
        <v>3</v>
      </c>
    </row>
    <row r="158" spans="1:29" x14ac:dyDescent="0.25">
      <c r="A158" s="32" t="s">
        <v>80</v>
      </c>
      <c r="B158" s="32">
        <v>40000</v>
      </c>
      <c r="G158" s="2"/>
      <c r="I158" s="1"/>
      <c r="J158" s="3"/>
    </row>
    <row r="159" spans="1:29" x14ac:dyDescent="0.25">
      <c r="A159" t="s">
        <v>81</v>
      </c>
      <c r="B159">
        <v>40000</v>
      </c>
      <c r="G159" s="2"/>
      <c r="I159" s="44">
        <f>J157</f>
        <v>3</v>
      </c>
      <c r="J159" s="40">
        <f>I159+B159</f>
        <v>40003</v>
      </c>
    </row>
    <row r="160" spans="1:29" x14ac:dyDescent="0.25">
      <c r="A160" s="32" t="s">
        <v>82</v>
      </c>
      <c r="B160" s="32">
        <v>10002</v>
      </c>
      <c r="G160" s="2"/>
      <c r="I160" s="1"/>
      <c r="J160" s="3"/>
    </row>
    <row r="161" spans="1:10" x14ac:dyDescent="0.25">
      <c r="A161" t="s">
        <v>83</v>
      </c>
      <c r="B161">
        <v>10002</v>
      </c>
      <c r="G161" s="2"/>
      <c r="I161" s="44">
        <f>J159</f>
        <v>40003</v>
      </c>
      <c r="J161" s="40">
        <f>I161+B161</f>
        <v>50005</v>
      </c>
    </row>
    <row r="162" spans="1:10" x14ac:dyDescent="0.25">
      <c r="A162" s="32" t="s">
        <v>84</v>
      </c>
      <c r="B162" s="32">
        <v>-9978</v>
      </c>
      <c r="G162" s="2"/>
      <c r="I162" s="1"/>
      <c r="J162" s="3"/>
    </row>
    <row r="163" spans="1:10" x14ac:dyDescent="0.25">
      <c r="A163" t="s">
        <v>85</v>
      </c>
      <c r="B163">
        <v>-10003</v>
      </c>
      <c r="G163" s="2"/>
      <c r="I163" s="44">
        <f>J161</f>
        <v>50005</v>
      </c>
      <c r="J163" s="40">
        <f>I163+B163</f>
        <v>40002</v>
      </c>
    </row>
    <row r="164" spans="1:10" x14ac:dyDescent="0.25">
      <c r="A164" s="32" t="s">
        <v>86</v>
      </c>
      <c r="B164" s="32">
        <v>-40007</v>
      </c>
      <c r="G164" s="2"/>
      <c r="I164" s="1"/>
      <c r="J164" s="3"/>
    </row>
    <row r="165" spans="1:10" ht="15.75" thickBot="1" x14ac:dyDescent="0.3">
      <c r="A165" t="s">
        <v>87</v>
      </c>
      <c r="B165">
        <v>-40007</v>
      </c>
      <c r="G165" s="2"/>
      <c r="I165" s="4">
        <f>J163</f>
        <v>40002</v>
      </c>
      <c r="J165" s="6">
        <f>I165+B165</f>
        <v>-5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6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2.0458181839756295</v>
      </c>
      <c r="L3" s="9" t="s">
        <v>184</v>
      </c>
      <c r="M3" s="9"/>
      <c r="N3" s="9"/>
      <c r="O3" s="9"/>
      <c r="Q3" s="117" t="s">
        <v>3</v>
      </c>
      <c r="R3" s="117"/>
      <c r="T3" s="49" t="s">
        <v>53</v>
      </c>
      <c r="U3" s="50">
        <v>43690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-42.43592001908511</v>
      </c>
      <c r="L4" s="9" t="s">
        <v>185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186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2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3851.7627449929482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-3863.4476640159387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0.23325515227602978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-173.11892565284268</v>
      </c>
      <c r="L9" s="9"/>
      <c r="M9" s="9"/>
      <c r="N9" s="9"/>
      <c r="O9" s="9"/>
      <c r="Q9" s="5" t="s">
        <v>10</v>
      </c>
      <c r="R9" s="5">
        <f ca="1">MIN(W16:W145)</f>
        <v>-0.23265675234827654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-172.79428101665647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-0.32464463618618805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13497</v>
      </c>
      <c r="D16" s="26">
        <v>11338</v>
      </c>
      <c r="E16" s="26">
        <v>13039</v>
      </c>
      <c r="F16" s="26">
        <v>15169</v>
      </c>
      <c r="G16" s="27"/>
      <c r="H16" s="7"/>
      <c r="I16" s="28">
        <f>C16-E16</f>
        <v>458</v>
      </c>
      <c r="J16" s="27">
        <f>D16-F16</f>
        <v>-3831</v>
      </c>
      <c r="K16" s="7"/>
      <c r="L16" s="28">
        <f ca="1">I16-$J$4</f>
        <v>500.43592001908513</v>
      </c>
      <c r="M16" s="26">
        <f ca="1">J16-$J$3</f>
        <v>-3833.0458181839758</v>
      </c>
      <c r="N16" s="26">
        <f ca="1">L16/$J$7</f>
        <v>-0.12953091734104064</v>
      </c>
      <c r="O16" s="27">
        <f ca="1">M16/$J$6</f>
        <v>-0.9951406854346615</v>
      </c>
      <c r="P16" s="7"/>
      <c r="Q16" s="28">
        <f ca="1">(N16-O16*SIN(-$J$11*PI()/180))/(COS(-$J$11*PI()/180))</f>
        <v>-0.12389435196239035</v>
      </c>
      <c r="R16" s="27">
        <f ca="1">IF(MOD(ATAN2(O16,Q16)*180/PI()-$J$9+360,360)&gt;5,MOD(ATAN2(O16,Q16)*180/PI()-$J$9+360,360)-360,MOD(ATAN2(O16,Q16)*180/PI()-$J$9+360,360))</f>
        <v>0.215695503939628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0.215695503939628</v>
      </c>
      <c r="X16" s="27">
        <f ca="1">INDIRECT("W"&amp;Y16)-W16</f>
        <v>-0.25921745575674837</v>
      </c>
      <c r="Y16" s="7">
        <v>145</v>
      </c>
      <c r="Z16" s="46"/>
    </row>
    <row r="17" spans="1:26" s="26" customFormat="1" x14ac:dyDescent="0.25">
      <c r="A17" s="26">
        <v>1</v>
      </c>
      <c r="B17" s="26">
        <v>652</v>
      </c>
      <c r="C17" s="26">
        <v>13680</v>
      </c>
      <c r="D17" s="26">
        <v>11375</v>
      </c>
      <c r="E17" s="26">
        <v>12851</v>
      </c>
      <c r="F17" s="26">
        <v>15141</v>
      </c>
      <c r="G17" s="27"/>
      <c r="H17" s="7"/>
      <c r="I17" s="28">
        <f t="shared" ref="I17:J80" si="0">C17-E17</f>
        <v>829</v>
      </c>
      <c r="J17" s="27">
        <f t="shared" si="0"/>
        <v>-3766</v>
      </c>
      <c r="K17" s="7"/>
      <c r="L17" s="28">
        <f t="shared" ref="L17:L80" ca="1" si="1">I17-$J$4</f>
        <v>871.43592001908507</v>
      </c>
      <c r="M17" s="26">
        <f t="shared" ref="M17:M80" ca="1" si="2">J17-$J$3</f>
        <v>-3768.0458181839758</v>
      </c>
      <c r="N17" s="26">
        <f t="shared" ref="N17:N80" ca="1" si="3">L17/$J$7</f>
        <v>-0.22555913676160774</v>
      </c>
      <c r="O17" s="27">
        <f t="shared" ref="O17:O80" ca="1" si="4">M17/$J$6</f>
        <v>-0.97826529504762483</v>
      </c>
      <c r="P17" s="7"/>
      <c r="Q17" s="28">
        <f t="shared" ref="Q17:Q80" ca="1" si="5">(N17-O17*SIN(-$J$11*PI()/180))/(COS(-$J$11*PI()/180))</f>
        <v>-0.2200197318644751</v>
      </c>
      <c r="R17" s="27">
        <f t="shared" ref="R17:R79" ca="1" si="6">MOD(ATAN2(O17,Q17)*180/PI()-$J$9+360,360)</f>
        <v>5.7942941099647101</v>
      </c>
      <c r="S17" s="7"/>
      <c r="T17" s="28">
        <f t="shared" ref="T17:T80" si="7">360/40000*B17+T16</f>
        <v>5.8679999999999994</v>
      </c>
      <c r="U17" s="27">
        <f t="shared" ref="U17:U80" si="8">T17*PI()/180</f>
        <v>0.10241592050702725</v>
      </c>
      <c r="V17" s="7"/>
      <c r="W17" s="28">
        <f t="shared" ref="W17:W80" ca="1" si="9">R17-T17</f>
        <v>-7.3705890035289379E-2</v>
      </c>
      <c r="X17" s="27">
        <f t="shared" ref="X17:X79" ca="1" si="10">INDIRECT("W"&amp;Y17)-W17</f>
        <v>4.8467617096193294E-2</v>
      </c>
      <c r="Y17" s="7">
        <v>144</v>
      </c>
      <c r="Z17" s="46"/>
    </row>
    <row r="18" spans="1:26" s="26" customFormat="1" x14ac:dyDescent="0.25">
      <c r="A18" s="26">
        <v>2</v>
      </c>
      <c r="B18" s="26">
        <v>634</v>
      </c>
      <c r="C18" s="26">
        <v>13868</v>
      </c>
      <c r="D18" s="26">
        <v>11425</v>
      </c>
      <c r="E18" s="26">
        <v>12667</v>
      </c>
      <c r="F18" s="26">
        <v>15090</v>
      </c>
      <c r="G18" s="27"/>
      <c r="H18" s="7"/>
      <c r="I18" s="28">
        <f t="shared" si="0"/>
        <v>1201</v>
      </c>
      <c r="J18" s="27">
        <f t="shared" si="0"/>
        <v>-3665</v>
      </c>
      <c r="K18" s="7"/>
      <c r="L18" s="28">
        <f t="shared" ca="1" si="1"/>
        <v>1243.4359200190852</v>
      </c>
      <c r="M18" s="26">
        <f t="shared" ca="1" si="2"/>
        <v>-3667.0458181839758</v>
      </c>
      <c r="N18" s="26">
        <f t="shared" ca="1" si="3"/>
        <v>-0.32184619235311979</v>
      </c>
      <c r="O18" s="27">
        <f t="shared" ca="1" si="4"/>
        <v>-0.95204353460007551</v>
      </c>
      <c r="P18" s="7"/>
      <c r="Q18" s="28">
        <f t="shared" ca="1" si="5"/>
        <v>-0.31645691029302303</v>
      </c>
      <c r="R18" s="27">
        <f t="shared" ca="1" si="6"/>
        <v>11.505604621656744</v>
      </c>
      <c r="S18" s="7"/>
      <c r="T18" s="28">
        <f t="shared" si="7"/>
        <v>11.573999999999998</v>
      </c>
      <c r="U18" s="27">
        <f t="shared" si="8"/>
        <v>0.20200440762582367</v>
      </c>
      <c r="V18" s="7"/>
      <c r="W18" s="28">
        <f t="shared" ca="1" si="9"/>
        <v>-6.8395378343254265E-2</v>
      </c>
      <c r="X18" s="27">
        <f t="shared" ca="1" si="10"/>
        <v>-3.6548350872719126E-2</v>
      </c>
      <c r="Y18" s="7">
        <v>143</v>
      </c>
      <c r="Z18" s="46"/>
    </row>
    <row r="19" spans="1:26" s="26" customFormat="1" x14ac:dyDescent="0.25">
      <c r="A19" s="26">
        <v>3</v>
      </c>
      <c r="B19" s="26">
        <v>627</v>
      </c>
      <c r="C19" s="26">
        <v>14056</v>
      </c>
      <c r="D19" s="26">
        <v>11500</v>
      </c>
      <c r="E19" s="26">
        <v>12497</v>
      </c>
      <c r="F19" s="26">
        <v>15025</v>
      </c>
      <c r="G19" s="27"/>
      <c r="H19" s="7"/>
      <c r="I19" s="28">
        <f t="shared" si="0"/>
        <v>1559</v>
      </c>
      <c r="J19" s="27">
        <f t="shared" si="0"/>
        <v>-3525</v>
      </c>
      <c r="K19" s="7"/>
      <c r="L19" s="28">
        <f t="shared" ca="1" si="1"/>
        <v>1601.4359200190852</v>
      </c>
      <c r="M19" s="26">
        <f t="shared" ca="1" si="2"/>
        <v>-3527.0458181839758</v>
      </c>
      <c r="N19" s="26">
        <f t="shared" ca="1" si="3"/>
        <v>-0.4145095415514029</v>
      </c>
      <c r="O19" s="27">
        <f t="shared" ca="1" si="4"/>
        <v>-0.9156965399203042</v>
      </c>
      <c r="P19" s="7"/>
      <c r="Q19" s="28">
        <f t="shared" ca="1" si="5"/>
        <v>-0.40932769554209963</v>
      </c>
      <c r="R19" s="27">
        <f t="shared" ca="1" si="6"/>
        <v>17.204160458474348</v>
      </c>
      <c r="S19" s="7"/>
      <c r="T19" s="28">
        <f t="shared" si="7"/>
        <v>17.216999999999999</v>
      </c>
      <c r="U19" s="27">
        <f t="shared" si="8"/>
        <v>0.3004933373158637</v>
      </c>
      <c r="V19" s="7"/>
      <c r="W19" s="28">
        <f t="shared" ca="1" si="9"/>
        <v>-1.2839541525650588E-2</v>
      </c>
      <c r="X19" s="27">
        <f t="shared" ca="1" si="10"/>
        <v>-8.4650092758032258E-2</v>
      </c>
      <c r="Y19" s="7">
        <v>142</v>
      </c>
      <c r="Z19" s="46"/>
    </row>
    <row r="20" spans="1:26" s="26" customFormat="1" x14ac:dyDescent="0.25">
      <c r="A20" s="26">
        <v>4</v>
      </c>
      <c r="B20" s="26">
        <v>618</v>
      </c>
      <c r="C20" s="26">
        <v>14201</v>
      </c>
      <c r="D20" s="26">
        <v>11575</v>
      </c>
      <c r="E20" s="26">
        <v>12318</v>
      </c>
      <c r="F20" s="26">
        <v>14928</v>
      </c>
      <c r="G20" s="27"/>
      <c r="H20" s="7"/>
      <c r="I20" s="28">
        <f t="shared" si="0"/>
        <v>1883</v>
      </c>
      <c r="J20" s="27">
        <f t="shared" si="0"/>
        <v>-3353</v>
      </c>
      <c r="K20" s="7"/>
      <c r="L20" s="28">
        <f t="shared" ca="1" si="1"/>
        <v>1925.4359200190852</v>
      </c>
      <c r="M20" s="26">
        <f t="shared" ca="1" si="2"/>
        <v>-3355.0458181839758</v>
      </c>
      <c r="N20" s="26">
        <f t="shared" ca="1" si="3"/>
        <v>-0.49837246093755855</v>
      </c>
      <c r="O20" s="27">
        <f t="shared" ca="1" si="4"/>
        <v>-0.8710416607422995</v>
      </c>
      <c r="P20" s="7"/>
      <c r="Q20" s="28">
        <f t="shared" ca="1" si="5"/>
        <v>-0.49344498366474748</v>
      </c>
      <c r="R20" s="27">
        <f t="shared" ca="1" si="6"/>
        <v>22.650473330888417</v>
      </c>
      <c r="S20" s="7"/>
      <c r="T20" s="28">
        <f t="shared" si="7"/>
        <v>22.778999999999996</v>
      </c>
      <c r="U20" s="27">
        <f t="shared" si="8"/>
        <v>0.39756855031178823</v>
      </c>
      <c r="V20" s="7"/>
      <c r="W20" s="28">
        <f t="shared" ca="1" si="9"/>
        <v>-0.12852666911157939</v>
      </c>
      <c r="X20" s="27">
        <f t="shared" ca="1" si="10"/>
        <v>4.726624740646912E-2</v>
      </c>
      <c r="Y20" s="7">
        <v>141</v>
      </c>
      <c r="Z20" s="46"/>
    </row>
    <row r="21" spans="1:26" s="26" customFormat="1" x14ac:dyDescent="0.25">
      <c r="A21" s="26">
        <v>5</v>
      </c>
      <c r="B21" s="26">
        <v>608</v>
      </c>
      <c r="C21" s="26">
        <v>14369</v>
      </c>
      <c r="D21" s="26">
        <v>11676</v>
      </c>
      <c r="E21" s="26">
        <v>12170</v>
      </c>
      <c r="F21" s="26">
        <v>14838</v>
      </c>
      <c r="G21" s="27"/>
      <c r="H21" s="7"/>
      <c r="I21" s="28">
        <f t="shared" si="0"/>
        <v>2199</v>
      </c>
      <c r="J21" s="27">
        <f t="shared" si="0"/>
        <v>-3162</v>
      </c>
      <c r="K21" s="7"/>
      <c r="L21" s="28">
        <f t="shared" ca="1" si="1"/>
        <v>2241.4359200190852</v>
      </c>
      <c r="M21" s="26">
        <f t="shared" ca="1" si="2"/>
        <v>-3164.0458181839758</v>
      </c>
      <c r="N21" s="26">
        <f t="shared" ca="1" si="3"/>
        <v>-0.58016469095615475</v>
      </c>
      <c r="O21" s="27">
        <f t="shared" ca="1" si="4"/>
        <v>-0.82145397514346863</v>
      </c>
      <c r="P21" s="7"/>
      <c r="Q21" s="28">
        <f t="shared" ca="1" si="5"/>
        <v>-0.57551949934114299</v>
      </c>
      <c r="R21" s="27">
        <f t="shared" ca="1" si="6"/>
        <v>28.134425257043631</v>
      </c>
      <c r="S21" s="7"/>
      <c r="T21" s="28">
        <f t="shared" si="7"/>
        <v>28.250999999999998</v>
      </c>
      <c r="U21" s="27">
        <f t="shared" si="8"/>
        <v>0.49307296698091801</v>
      </c>
      <c r="V21" s="7"/>
      <c r="W21" s="28">
        <f t="shared" ca="1" si="9"/>
        <v>-0.11657474295636661</v>
      </c>
      <c r="X21" s="27">
        <f t="shared" ca="1" si="10"/>
        <v>1.58792236958476E-2</v>
      </c>
      <c r="Y21" s="7">
        <v>140</v>
      </c>
      <c r="Z21" s="46"/>
    </row>
    <row r="22" spans="1:26" s="26" customFormat="1" x14ac:dyDescent="0.25">
      <c r="A22" s="26">
        <v>6</v>
      </c>
      <c r="B22" s="26">
        <v>624</v>
      </c>
      <c r="C22" s="26">
        <v>14510</v>
      </c>
      <c r="D22" s="26">
        <v>11790</v>
      </c>
      <c r="E22" s="26">
        <v>12014</v>
      </c>
      <c r="F22" s="26">
        <v>14714</v>
      </c>
      <c r="G22" s="27"/>
      <c r="H22" s="7"/>
      <c r="I22" s="28">
        <f t="shared" si="0"/>
        <v>2496</v>
      </c>
      <c r="J22" s="27">
        <f t="shared" si="0"/>
        <v>-2924</v>
      </c>
      <c r="K22" s="7"/>
      <c r="L22" s="28">
        <f t="shared" ca="1" si="1"/>
        <v>2538.4359200190852</v>
      </c>
      <c r="M22" s="26">
        <f t="shared" ca="1" si="2"/>
        <v>-2926.0458181839758</v>
      </c>
      <c r="N22" s="26">
        <f t="shared" ca="1" si="3"/>
        <v>-0.65703903372679751</v>
      </c>
      <c r="O22" s="27">
        <f t="shared" ca="1" si="4"/>
        <v>-0.75966408418785747</v>
      </c>
      <c r="P22" s="7"/>
      <c r="Q22" s="28">
        <f t="shared" ca="1" si="5"/>
        <v>-0.65274518869729903</v>
      </c>
      <c r="R22" s="27">
        <f t="shared" ca="1" si="6"/>
        <v>33.789911328612789</v>
      </c>
      <c r="S22" s="7"/>
      <c r="T22" s="28">
        <f t="shared" si="7"/>
        <v>33.866999999999997</v>
      </c>
      <c r="U22" s="27">
        <f t="shared" si="8"/>
        <v>0.59109065777291958</v>
      </c>
      <c r="V22" s="7"/>
      <c r="W22" s="28">
        <f t="shared" ca="1" si="9"/>
        <v>-7.7088671387208763E-2</v>
      </c>
      <c r="X22" s="27">
        <f t="shared" ca="1" si="10"/>
        <v>3.8003292821315426E-2</v>
      </c>
      <c r="Y22" s="7">
        <v>139</v>
      </c>
      <c r="Z22" s="46"/>
    </row>
    <row r="23" spans="1:26" s="26" customFormat="1" x14ac:dyDescent="0.25">
      <c r="A23" s="26">
        <v>7</v>
      </c>
      <c r="B23" s="26">
        <v>633</v>
      </c>
      <c r="C23" s="26">
        <v>14655</v>
      </c>
      <c r="D23" s="26">
        <v>11930</v>
      </c>
      <c r="E23" s="26">
        <v>11883</v>
      </c>
      <c r="F23" s="26">
        <v>14589</v>
      </c>
      <c r="G23" s="27"/>
      <c r="H23" s="7"/>
      <c r="I23" s="28">
        <f t="shared" si="0"/>
        <v>2772</v>
      </c>
      <c r="J23" s="27">
        <f t="shared" si="0"/>
        <v>-2659</v>
      </c>
      <c r="K23" s="7"/>
      <c r="L23" s="28">
        <f t="shared" ca="1" si="1"/>
        <v>2814.4359200190852</v>
      </c>
      <c r="M23" s="26">
        <f t="shared" ca="1" si="2"/>
        <v>-2661.0458181839758</v>
      </c>
      <c r="N23" s="26">
        <f t="shared" ca="1" si="3"/>
        <v>-0.72847781690759672</v>
      </c>
      <c r="O23" s="27">
        <f t="shared" ca="1" si="4"/>
        <v>-0.69086441568686174</v>
      </c>
      <c r="P23" s="7"/>
      <c r="Q23" s="28">
        <f t="shared" ca="1" si="5"/>
        <v>-0.72457494985880244</v>
      </c>
      <c r="R23" s="27">
        <f t="shared" ca="1" si="6"/>
        <v>39.483241438499704</v>
      </c>
      <c r="S23" s="7"/>
      <c r="T23" s="28">
        <f t="shared" si="7"/>
        <v>39.563999999999993</v>
      </c>
      <c r="U23" s="27">
        <f t="shared" si="8"/>
        <v>0.69052206525903637</v>
      </c>
      <c r="V23" s="7"/>
      <c r="W23" s="28">
        <f t="shared" ca="1" si="9"/>
        <v>-8.0758561500289261E-2</v>
      </c>
      <c r="X23" s="27">
        <f t="shared" ca="1" si="10"/>
        <v>2.8823698792997732E-2</v>
      </c>
      <c r="Y23" s="7">
        <v>138</v>
      </c>
      <c r="Z23" s="46"/>
    </row>
    <row r="24" spans="1:26" s="26" customFormat="1" x14ac:dyDescent="0.25">
      <c r="A24" s="26">
        <v>8</v>
      </c>
      <c r="B24" s="26">
        <v>615</v>
      </c>
      <c r="C24" s="26">
        <v>14770</v>
      </c>
      <c r="D24" s="26">
        <v>12061</v>
      </c>
      <c r="E24" s="26">
        <v>11753</v>
      </c>
      <c r="F24" s="26">
        <v>14436</v>
      </c>
      <c r="G24" s="27"/>
      <c r="H24" s="7"/>
      <c r="I24" s="28">
        <f t="shared" si="0"/>
        <v>3017</v>
      </c>
      <c r="J24" s="27">
        <f t="shared" si="0"/>
        <v>-2375</v>
      </c>
      <c r="K24" s="7"/>
      <c r="L24" s="28">
        <f t="shared" ca="1" si="1"/>
        <v>3059.4359200190852</v>
      </c>
      <c r="M24" s="26">
        <f t="shared" ca="1" si="2"/>
        <v>-2377.0458181839758</v>
      </c>
      <c r="N24" s="26">
        <f t="shared" ca="1" si="3"/>
        <v>-0.7918926787891033</v>
      </c>
      <c r="O24" s="27">
        <f t="shared" ca="1" si="4"/>
        <v>-0.61713194076503997</v>
      </c>
      <c r="P24" s="7"/>
      <c r="Q24" s="28">
        <f t="shared" ca="1" si="5"/>
        <v>-0.78840861107711091</v>
      </c>
      <c r="R24" s="27">
        <f t="shared" ca="1" si="6"/>
        <v>45.066632688371271</v>
      </c>
      <c r="S24" s="7"/>
      <c r="T24" s="28">
        <f t="shared" si="7"/>
        <v>45.09899999999999</v>
      </c>
      <c r="U24" s="27">
        <f t="shared" si="8"/>
        <v>0.78712603935692249</v>
      </c>
      <c r="V24" s="7"/>
      <c r="W24" s="28">
        <f t="shared" ca="1" si="9"/>
        <v>-3.2367311628718198E-2</v>
      </c>
      <c r="X24" s="27">
        <f t="shared" ca="1" si="10"/>
        <v>-2.8532477532245082E-2</v>
      </c>
      <c r="Y24" s="7">
        <v>137</v>
      </c>
      <c r="Z24" s="46"/>
    </row>
    <row r="25" spans="1:26" s="26" customFormat="1" x14ac:dyDescent="0.25">
      <c r="A25" s="26">
        <v>9</v>
      </c>
      <c r="B25" s="26">
        <v>644</v>
      </c>
      <c r="C25" s="26">
        <v>14881</v>
      </c>
      <c r="D25" s="26">
        <v>12222</v>
      </c>
      <c r="E25" s="26">
        <v>11641</v>
      </c>
      <c r="F25" s="26">
        <v>14278</v>
      </c>
      <c r="G25" s="27"/>
      <c r="H25" s="7"/>
      <c r="I25" s="28">
        <f t="shared" si="0"/>
        <v>3240</v>
      </c>
      <c r="J25" s="27">
        <f t="shared" si="0"/>
        <v>-2056</v>
      </c>
      <c r="K25" s="7"/>
      <c r="L25" s="28">
        <f t="shared" ca="1" si="1"/>
        <v>3282.4359200190852</v>
      </c>
      <c r="M25" s="26">
        <f t="shared" ca="1" si="2"/>
        <v>-2058.0458181839758</v>
      </c>
      <c r="N25" s="26">
        <f t="shared" ca="1" si="3"/>
        <v>-0.84961314490982154</v>
      </c>
      <c r="O25" s="27">
        <f t="shared" ca="1" si="4"/>
        <v>-0.53431271717327533</v>
      </c>
      <c r="P25" s="7"/>
      <c r="Q25" s="28">
        <f t="shared" ca="1" si="5"/>
        <v>-0.84659927226381482</v>
      </c>
      <c r="R25" s="27">
        <f t="shared" ca="1" si="6"/>
        <v>50.861744744422595</v>
      </c>
      <c r="S25" s="7"/>
      <c r="T25" s="28">
        <f t="shared" si="7"/>
        <v>50.894999999999989</v>
      </c>
      <c r="U25" s="27">
        <f t="shared" si="8"/>
        <v>0.88828532280251382</v>
      </c>
      <c r="V25" s="7"/>
      <c r="W25" s="28">
        <f t="shared" ca="1" si="9"/>
        <v>-3.3255255577394394E-2</v>
      </c>
      <c r="X25" s="27">
        <f t="shared" ca="1" si="10"/>
        <v>-1.8003092417025357E-2</v>
      </c>
      <c r="Y25" s="7">
        <v>136</v>
      </c>
      <c r="Z25" s="46"/>
    </row>
    <row r="26" spans="1:26" s="26" customFormat="1" x14ac:dyDescent="0.25">
      <c r="A26" s="26">
        <v>10</v>
      </c>
      <c r="B26" s="26">
        <v>635</v>
      </c>
      <c r="C26" s="26">
        <v>14980</v>
      </c>
      <c r="D26" s="26">
        <v>12394</v>
      </c>
      <c r="E26" s="26">
        <v>11551</v>
      </c>
      <c r="F26" s="26">
        <v>14114</v>
      </c>
      <c r="G26" s="27"/>
      <c r="H26" s="7"/>
      <c r="I26" s="28">
        <f t="shared" si="0"/>
        <v>3429</v>
      </c>
      <c r="J26" s="27">
        <f t="shared" si="0"/>
        <v>-1720</v>
      </c>
      <c r="K26" s="7"/>
      <c r="L26" s="28">
        <f t="shared" ca="1" si="1"/>
        <v>3471.4359200190852</v>
      </c>
      <c r="M26" s="26">
        <f t="shared" ca="1" si="2"/>
        <v>-1722.0458181839756</v>
      </c>
      <c r="N26" s="26">
        <f t="shared" ca="1" si="3"/>
        <v>-0.8985331812184123</v>
      </c>
      <c r="O26" s="27">
        <f t="shared" ca="1" si="4"/>
        <v>-0.44707992994182416</v>
      </c>
      <c r="P26" s="7"/>
      <c r="Q26" s="28">
        <f t="shared" ca="1" si="5"/>
        <v>-0.89601437040721121</v>
      </c>
      <c r="R26" s="27">
        <f t="shared" ca="1" si="6"/>
        <v>56.601328895085317</v>
      </c>
      <c r="S26" s="7"/>
      <c r="T26" s="28">
        <f t="shared" si="7"/>
        <v>56.609999999999985</v>
      </c>
      <c r="U26" s="27">
        <f t="shared" si="8"/>
        <v>0.98803088955398966</v>
      </c>
      <c r="V26" s="7"/>
      <c r="W26" s="28">
        <f t="shared" ca="1" si="9"/>
        <v>-8.6711049146686037E-3</v>
      </c>
      <c r="X26" s="27">
        <f t="shared" ca="1" si="10"/>
        <v>2.2495429754073371E-2</v>
      </c>
      <c r="Y26" s="7">
        <v>135</v>
      </c>
      <c r="Z26" s="46"/>
    </row>
    <row r="27" spans="1:26" s="26" customFormat="1" x14ac:dyDescent="0.25">
      <c r="A27" s="26">
        <v>11</v>
      </c>
      <c r="B27" s="26">
        <v>626</v>
      </c>
      <c r="C27" s="26">
        <v>15059</v>
      </c>
      <c r="D27" s="26">
        <v>12566</v>
      </c>
      <c r="E27" s="26">
        <v>11477</v>
      </c>
      <c r="F27" s="26">
        <v>13945</v>
      </c>
      <c r="G27" s="27"/>
      <c r="H27" s="7"/>
      <c r="I27" s="28">
        <f t="shared" si="0"/>
        <v>3582</v>
      </c>
      <c r="J27" s="27">
        <f t="shared" si="0"/>
        <v>-1379</v>
      </c>
      <c r="K27" s="7"/>
      <c r="L27" s="28">
        <f t="shared" ca="1" si="1"/>
        <v>3624.4359200190852</v>
      </c>
      <c r="M27" s="26">
        <f t="shared" ca="1" si="2"/>
        <v>-1381.0458181839756</v>
      </c>
      <c r="N27" s="26">
        <f t="shared" ca="1" si="3"/>
        <v>-0.93813511537298577</v>
      </c>
      <c r="O27" s="27">
        <f t="shared" ca="1" si="4"/>
        <v>-0.35854903575752406</v>
      </c>
      <c r="P27" s="7"/>
      <c r="Q27" s="28">
        <f t="shared" ca="1" si="5"/>
        <v>-0.93611857212188887</v>
      </c>
      <c r="R27" s="27">
        <f t="shared" ca="1" si="6"/>
        <v>62.161251933090966</v>
      </c>
      <c r="S27" s="7"/>
      <c r="T27" s="28">
        <f t="shared" si="7"/>
        <v>62.243999999999986</v>
      </c>
      <c r="U27" s="27">
        <f t="shared" si="8"/>
        <v>1.0863627396113502</v>
      </c>
      <c r="V27" s="7"/>
      <c r="W27" s="28">
        <f t="shared" ca="1" si="9"/>
        <v>-8.2748066909019258E-2</v>
      </c>
      <c r="X27" s="27">
        <f t="shared" ca="1" si="10"/>
        <v>0.11067681881236524</v>
      </c>
      <c r="Y27" s="7">
        <v>134</v>
      </c>
      <c r="Z27" s="46"/>
    </row>
    <row r="28" spans="1:26" s="26" customFormat="1" x14ac:dyDescent="0.25">
      <c r="A28" s="26">
        <v>12</v>
      </c>
      <c r="B28" s="26">
        <v>623</v>
      </c>
      <c r="C28" s="26">
        <v>15110</v>
      </c>
      <c r="D28" s="26">
        <v>12743</v>
      </c>
      <c r="E28" s="26">
        <v>11415</v>
      </c>
      <c r="F28" s="26">
        <v>13759</v>
      </c>
      <c r="G28" s="27"/>
      <c r="H28" s="7"/>
      <c r="I28" s="28">
        <f t="shared" si="0"/>
        <v>3695</v>
      </c>
      <c r="J28" s="27">
        <f t="shared" si="0"/>
        <v>-1016</v>
      </c>
      <c r="K28" s="7"/>
      <c r="L28" s="28">
        <f t="shared" ca="1" si="1"/>
        <v>3737.4359200190852</v>
      </c>
      <c r="M28" s="26">
        <f t="shared" ca="1" si="2"/>
        <v>-1018.0458181839756</v>
      </c>
      <c r="N28" s="26">
        <f t="shared" ca="1" si="3"/>
        <v>-0.96738360268976231</v>
      </c>
      <c r="O28" s="27">
        <f t="shared" ca="1" si="4"/>
        <v>-0.26430647098068843</v>
      </c>
      <c r="P28" s="7"/>
      <c r="Q28" s="28">
        <f t="shared" ca="1" si="5"/>
        <v>-0.96590152414316122</v>
      </c>
      <c r="R28" s="27">
        <f t="shared" ca="1" si="6"/>
        <v>67.815299008338229</v>
      </c>
      <c r="S28" s="7"/>
      <c r="T28" s="28">
        <f t="shared" si="7"/>
        <v>67.850999999999985</v>
      </c>
      <c r="U28" s="27">
        <f t="shared" si="8"/>
        <v>1.1842233507706723</v>
      </c>
      <c r="V28" s="7"/>
      <c r="W28" s="28">
        <f t="shared" ca="1" si="9"/>
        <v>-3.5700991661755666E-2</v>
      </c>
      <c r="X28" s="27">
        <f t="shared" ca="1" si="10"/>
        <v>-2.0123666085794412E-2</v>
      </c>
      <c r="Y28" s="7">
        <v>133</v>
      </c>
      <c r="Z28" s="46"/>
    </row>
    <row r="29" spans="1:26" s="26" customFormat="1" x14ac:dyDescent="0.25">
      <c r="A29" s="26">
        <v>13</v>
      </c>
      <c r="B29" s="26">
        <v>599</v>
      </c>
      <c r="C29" s="26">
        <v>15155</v>
      </c>
      <c r="D29" s="26">
        <v>12924</v>
      </c>
      <c r="E29" s="26">
        <v>11379</v>
      </c>
      <c r="F29" s="26">
        <v>13587</v>
      </c>
      <c r="G29" s="27"/>
      <c r="H29" s="7"/>
      <c r="I29" s="28">
        <f t="shared" si="0"/>
        <v>3776</v>
      </c>
      <c r="J29" s="27">
        <f t="shared" si="0"/>
        <v>-663</v>
      </c>
      <c r="K29" s="7"/>
      <c r="L29" s="28">
        <f t="shared" ca="1" si="1"/>
        <v>3818.4359200190852</v>
      </c>
      <c r="M29" s="26">
        <f t="shared" ca="1" si="2"/>
        <v>-665.0458181839756</v>
      </c>
      <c r="N29" s="26">
        <f t="shared" ca="1" si="3"/>
        <v>-0.98834933253630119</v>
      </c>
      <c r="O29" s="27">
        <f t="shared" ca="1" si="4"/>
        <v>-0.17266012010955081</v>
      </c>
      <c r="P29" s="7"/>
      <c r="Q29" s="28">
        <f t="shared" ca="1" si="5"/>
        <v>-0.98738687512265222</v>
      </c>
      <c r="R29" s="27">
        <f t="shared" ca="1" si="6"/>
        <v>73.200145191906245</v>
      </c>
      <c r="S29" s="7"/>
      <c r="T29" s="28">
        <f t="shared" si="7"/>
        <v>73.24199999999999</v>
      </c>
      <c r="U29" s="27">
        <f t="shared" si="8"/>
        <v>1.2783140507456867</v>
      </c>
      <c r="V29" s="7"/>
      <c r="W29" s="28">
        <f t="shared" ca="1" si="9"/>
        <v>-4.1854808093745532E-2</v>
      </c>
      <c r="X29" s="27">
        <f t="shared" ca="1" si="10"/>
        <v>-7.5514133537780026E-2</v>
      </c>
      <c r="Y29" s="7">
        <v>132</v>
      </c>
      <c r="Z29" s="46"/>
    </row>
    <row r="30" spans="1:26" s="26" customFormat="1" x14ac:dyDescent="0.25">
      <c r="A30" s="26">
        <v>14</v>
      </c>
      <c r="B30" s="26">
        <v>621</v>
      </c>
      <c r="C30" s="26">
        <v>15177</v>
      </c>
      <c r="D30" s="26">
        <v>13112</v>
      </c>
      <c r="E30" s="26">
        <v>11361</v>
      </c>
      <c r="F30" s="26">
        <v>13407</v>
      </c>
      <c r="G30" s="27"/>
      <c r="H30" s="7"/>
      <c r="I30" s="28">
        <f t="shared" si="0"/>
        <v>3816</v>
      </c>
      <c r="J30" s="27">
        <f t="shared" si="0"/>
        <v>-295</v>
      </c>
      <c r="K30" s="7"/>
      <c r="L30" s="28">
        <f t="shared" ca="1" si="1"/>
        <v>3858.4359200190852</v>
      </c>
      <c r="M30" s="26">
        <f t="shared" ca="1" si="2"/>
        <v>-297.04581818397565</v>
      </c>
      <c r="N30" s="26">
        <f t="shared" ca="1" si="3"/>
        <v>-0.99870277937409824</v>
      </c>
      <c r="O30" s="27">
        <f t="shared" ca="1" si="4"/>
        <v>-7.7119448379866271E-2</v>
      </c>
      <c r="P30" s="7"/>
      <c r="Q30" s="28">
        <f t="shared" ca="1" si="5"/>
        <v>-0.99828183865490727</v>
      </c>
      <c r="R30" s="27">
        <f t="shared" ca="1" si="6"/>
        <v>78.701475466755767</v>
      </c>
      <c r="S30" s="7"/>
      <c r="T30" s="28">
        <f t="shared" si="7"/>
        <v>78.830999999999989</v>
      </c>
      <c r="U30" s="27">
        <f t="shared" si="8"/>
        <v>1.3758605026396498</v>
      </c>
      <c r="V30" s="7"/>
      <c r="W30" s="28">
        <f t="shared" ca="1" si="9"/>
        <v>-0.12952453324422208</v>
      </c>
      <c r="X30" s="27">
        <f t="shared" ca="1" si="10"/>
        <v>4.0597413871793719E-2</v>
      </c>
      <c r="Y30" s="7">
        <v>131</v>
      </c>
      <c r="Z30" s="46"/>
    </row>
    <row r="31" spans="1:26" s="26" customFormat="1" x14ac:dyDescent="0.25">
      <c r="A31" s="26">
        <v>15</v>
      </c>
      <c r="B31" s="26">
        <v>633</v>
      </c>
      <c r="C31" s="26">
        <v>15189</v>
      </c>
      <c r="D31" s="26">
        <v>13307</v>
      </c>
      <c r="E31" s="26">
        <v>11357</v>
      </c>
      <c r="F31" s="26">
        <v>13216</v>
      </c>
      <c r="G31" s="27"/>
      <c r="H31" s="7"/>
      <c r="I31" s="28">
        <f t="shared" si="0"/>
        <v>3832</v>
      </c>
      <c r="J31" s="27">
        <f t="shared" si="0"/>
        <v>91</v>
      </c>
      <c r="K31" s="7"/>
      <c r="L31" s="28">
        <f t="shared" ca="1" si="1"/>
        <v>3874.4359200190852</v>
      </c>
      <c r="M31" s="26">
        <f t="shared" ca="1" si="2"/>
        <v>88.954181816024374</v>
      </c>
      <c r="N31" s="26">
        <f t="shared" ca="1" si="3"/>
        <v>-1.0028441581092171</v>
      </c>
      <c r="O31" s="27">
        <f t="shared" ca="1" si="4"/>
        <v>2.3094408380074621E-2</v>
      </c>
      <c r="P31" s="7"/>
      <c r="Q31" s="28">
        <f t="shared" ca="1" si="5"/>
        <v>-1.0029911134645202</v>
      </c>
      <c r="R31" s="27">
        <f t="shared" ca="1" si="6"/>
        <v>84.437958635609164</v>
      </c>
      <c r="S31" s="7"/>
      <c r="T31" s="28">
        <f t="shared" si="7"/>
        <v>84.527999999999992</v>
      </c>
      <c r="U31" s="27">
        <f t="shared" si="8"/>
        <v>1.4752919101257669</v>
      </c>
      <c r="V31" s="7"/>
      <c r="W31" s="28">
        <f t="shared" ca="1" si="9"/>
        <v>-9.0041364390827994E-2</v>
      </c>
      <c r="X31" s="27">
        <f t="shared" ca="1" si="10"/>
        <v>-3.3109807827756299E-2</v>
      </c>
      <c r="Y31" s="7">
        <v>130</v>
      </c>
      <c r="Z31" s="46"/>
    </row>
    <row r="32" spans="1:26" s="26" customFormat="1" x14ac:dyDescent="0.25">
      <c r="A32" s="26">
        <v>16</v>
      </c>
      <c r="B32" s="26">
        <v>621</v>
      </c>
      <c r="C32" s="26">
        <v>15167</v>
      </c>
      <c r="D32" s="26">
        <v>13492</v>
      </c>
      <c r="E32" s="26">
        <v>11368</v>
      </c>
      <c r="F32" s="26">
        <v>13027</v>
      </c>
      <c r="G32" s="27"/>
      <c r="H32" s="7"/>
      <c r="I32" s="28">
        <f t="shared" si="0"/>
        <v>3799</v>
      </c>
      <c r="J32" s="27">
        <f t="shared" si="0"/>
        <v>465</v>
      </c>
      <c r="K32" s="7"/>
      <c r="L32" s="28">
        <f t="shared" ca="1" si="1"/>
        <v>3841.4359200190852</v>
      </c>
      <c r="M32" s="26">
        <f t="shared" ca="1" si="2"/>
        <v>462.95418181602435</v>
      </c>
      <c r="N32" s="26">
        <f t="shared" ca="1" si="3"/>
        <v>-0.99430256446803456</v>
      </c>
      <c r="O32" s="27">
        <f t="shared" ca="1" si="4"/>
        <v>0.12019280845317795</v>
      </c>
      <c r="P32" s="7"/>
      <c r="Q32" s="28">
        <f t="shared" ca="1" si="5"/>
        <v>-0.99499955956888264</v>
      </c>
      <c r="R32" s="27">
        <f t="shared" ca="1" si="6"/>
        <v>90.006702607916566</v>
      </c>
      <c r="S32" s="7"/>
      <c r="T32" s="28">
        <f t="shared" si="7"/>
        <v>90.11699999999999</v>
      </c>
      <c r="U32" s="27">
        <f t="shared" si="8"/>
        <v>1.5728383620197297</v>
      </c>
      <c r="V32" s="7"/>
      <c r="W32" s="28">
        <f t="shared" ca="1" si="9"/>
        <v>-0.11029739208342448</v>
      </c>
      <c r="X32" s="27">
        <f t="shared" ca="1" si="10"/>
        <v>3.0039758791417626E-2</v>
      </c>
      <c r="Y32" s="7">
        <v>129</v>
      </c>
      <c r="Z32" s="46"/>
    </row>
    <row r="33" spans="1:26" s="26" customFormat="1" x14ac:dyDescent="0.25">
      <c r="A33" s="26">
        <v>17</v>
      </c>
      <c r="B33" s="26">
        <v>629</v>
      </c>
      <c r="C33" s="26">
        <v>15133</v>
      </c>
      <c r="D33" s="26">
        <v>13676</v>
      </c>
      <c r="E33" s="26">
        <v>11401</v>
      </c>
      <c r="F33" s="26">
        <v>12839</v>
      </c>
      <c r="G33" s="27"/>
      <c r="H33" s="7"/>
      <c r="I33" s="28">
        <f t="shared" si="0"/>
        <v>3732</v>
      </c>
      <c r="J33" s="27">
        <f t="shared" si="0"/>
        <v>837</v>
      </c>
      <c r="K33" s="7"/>
      <c r="L33" s="28">
        <f t="shared" ca="1" si="1"/>
        <v>3774.4359200190852</v>
      </c>
      <c r="M33" s="26">
        <f t="shared" ca="1" si="2"/>
        <v>834.9541818160244</v>
      </c>
      <c r="N33" s="26">
        <f t="shared" ca="1" si="3"/>
        <v>-0.97696054101472452</v>
      </c>
      <c r="O33" s="27">
        <f t="shared" ca="1" si="4"/>
        <v>0.21677196574514171</v>
      </c>
      <c r="P33" s="7"/>
      <c r="Q33" s="28">
        <f t="shared" ca="1" si="5"/>
        <v>-0.97820449246855778</v>
      </c>
      <c r="R33" s="27">
        <f t="shared" ca="1" si="6"/>
        <v>95.613859160809909</v>
      </c>
      <c r="S33" s="7"/>
      <c r="T33" s="28">
        <f t="shared" si="7"/>
        <v>95.777999999999992</v>
      </c>
      <c r="U33" s="27">
        <f t="shared" si="8"/>
        <v>1.6716414509751287</v>
      </c>
      <c r="V33" s="7"/>
      <c r="W33" s="28">
        <f t="shared" ca="1" si="9"/>
        <v>-0.16414083919008249</v>
      </c>
      <c r="X33" s="27">
        <f t="shared" ca="1" si="10"/>
        <v>4.4089645593828664E-2</v>
      </c>
      <c r="Y33" s="7">
        <v>128</v>
      </c>
      <c r="Z33" s="46"/>
    </row>
    <row r="34" spans="1:26" s="26" customFormat="1" x14ac:dyDescent="0.25">
      <c r="A34" s="26">
        <v>18</v>
      </c>
      <c r="B34" s="26">
        <v>645</v>
      </c>
      <c r="C34" s="26">
        <v>15083</v>
      </c>
      <c r="D34" s="26">
        <v>13863</v>
      </c>
      <c r="E34" s="26">
        <v>11454</v>
      </c>
      <c r="F34" s="26">
        <v>12653</v>
      </c>
      <c r="G34" s="27"/>
      <c r="H34" s="7"/>
      <c r="I34" s="28">
        <f t="shared" si="0"/>
        <v>3629</v>
      </c>
      <c r="J34" s="27">
        <f t="shared" si="0"/>
        <v>1210</v>
      </c>
      <c r="K34" s="7"/>
      <c r="L34" s="28">
        <f t="shared" ca="1" si="1"/>
        <v>3671.4359200190852</v>
      </c>
      <c r="M34" s="26">
        <f t="shared" ca="1" si="2"/>
        <v>1207.9541818160244</v>
      </c>
      <c r="N34" s="26">
        <f t="shared" ca="1" si="3"/>
        <v>-0.95030041540739729</v>
      </c>
      <c r="O34" s="27">
        <f t="shared" ca="1" si="4"/>
        <v>0.31361074442767528</v>
      </c>
      <c r="P34" s="7"/>
      <c r="Q34" s="28">
        <f t="shared" ca="1" si="5"/>
        <v>-0.95209264469501331</v>
      </c>
      <c r="R34" s="27">
        <f t="shared" ca="1" si="6"/>
        <v>101.35034324765172</v>
      </c>
      <c r="S34" s="7"/>
      <c r="T34" s="28">
        <f t="shared" si="7"/>
        <v>101.583</v>
      </c>
      <c r="U34" s="27">
        <f t="shared" si="8"/>
        <v>1.7729578140533997</v>
      </c>
      <c r="V34" s="7"/>
      <c r="W34" s="28">
        <f t="shared" ca="1" si="9"/>
        <v>-0.23265675234827654</v>
      </c>
      <c r="X34" s="27">
        <f t="shared" ca="1" si="10"/>
        <v>5.4973483925664368E-2</v>
      </c>
      <c r="Y34" s="7">
        <v>127</v>
      </c>
      <c r="Z34" s="46"/>
    </row>
    <row r="35" spans="1:26" s="26" customFormat="1" x14ac:dyDescent="0.25">
      <c r="A35" s="26">
        <v>19</v>
      </c>
      <c r="B35" s="26">
        <v>618</v>
      </c>
      <c r="C35" s="26">
        <v>15019</v>
      </c>
      <c r="D35" s="26">
        <v>14049</v>
      </c>
      <c r="E35" s="26">
        <v>11529</v>
      </c>
      <c r="F35" s="26">
        <v>12487</v>
      </c>
      <c r="G35" s="27"/>
      <c r="H35" s="7"/>
      <c r="I35" s="28">
        <f t="shared" si="0"/>
        <v>3490</v>
      </c>
      <c r="J35" s="27">
        <f t="shared" si="0"/>
        <v>1562</v>
      </c>
      <c r="K35" s="7"/>
      <c r="L35" s="28">
        <f t="shared" ca="1" si="1"/>
        <v>3532.4359200190852</v>
      </c>
      <c r="M35" s="26">
        <f t="shared" ca="1" si="2"/>
        <v>1559.9541818160244</v>
      </c>
      <c r="N35" s="26">
        <f t="shared" ca="1" si="3"/>
        <v>-0.91432218764605278</v>
      </c>
      <c r="O35" s="27">
        <f t="shared" ca="1" si="4"/>
        <v>0.40499747390824309</v>
      </c>
      <c r="P35" s="7"/>
      <c r="Q35" s="28">
        <f t="shared" ca="1" si="5"/>
        <v>-0.9166316529034938</v>
      </c>
      <c r="R35" s="27">
        <f t="shared" ca="1" si="6"/>
        <v>106.95631581020274</v>
      </c>
      <c r="S35" s="7"/>
      <c r="T35" s="28">
        <f t="shared" si="7"/>
        <v>107.145</v>
      </c>
      <c r="U35" s="27">
        <f t="shared" si="8"/>
        <v>1.8700330270493244</v>
      </c>
      <c r="V35" s="7"/>
      <c r="W35" s="28">
        <f t="shared" ca="1" si="9"/>
        <v>-0.18868418979725732</v>
      </c>
      <c r="X35" s="27">
        <f t="shared" ca="1" si="10"/>
        <v>6.451039001836989E-2</v>
      </c>
      <c r="Y35" s="7">
        <v>126</v>
      </c>
      <c r="Z35" s="46"/>
    </row>
    <row r="36" spans="1:26" s="26" customFormat="1" x14ac:dyDescent="0.25">
      <c r="A36" s="26">
        <v>20</v>
      </c>
      <c r="B36" s="26">
        <v>621</v>
      </c>
      <c r="C36" s="26">
        <v>14927</v>
      </c>
      <c r="D36" s="26">
        <v>14210</v>
      </c>
      <c r="E36" s="26">
        <v>11615</v>
      </c>
      <c r="F36" s="26">
        <v>12315</v>
      </c>
      <c r="G36" s="27"/>
      <c r="H36" s="7"/>
      <c r="I36" s="28">
        <f t="shared" si="0"/>
        <v>3312</v>
      </c>
      <c r="J36" s="27">
        <f t="shared" si="0"/>
        <v>1895</v>
      </c>
      <c r="K36" s="7"/>
      <c r="L36" s="28">
        <f t="shared" ca="1" si="1"/>
        <v>3354.4359200190852</v>
      </c>
      <c r="M36" s="26">
        <f t="shared" ca="1" si="2"/>
        <v>1892.9541818160244</v>
      </c>
      <c r="N36" s="26">
        <f t="shared" ca="1" si="3"/>
        <v>-0.86824934921785613</v>
      </c>
      <c r="O36" s="27">
        <f t="shared" ca="1" si="4"/>
        <v>0.49145139696798484</v>
      </c>
      <c r="P36" s="7"/>
      <c r="Q36" s="28">
        <f t="shared" ca="1" si="5"/>
        <v>-0.87104793823838733</v>
      </c>
      <c r="R36" s="27">
        <f t="shared" ca="1" si="6"/>
        <v>112.55092377466298</v>
      </c>
      <c r="S36" s="7"/>
      <c r="T36" s="28">
        <f t="shared" si="7"/>
        <v>112.73399999999999</v>
      </c>
      <c r="U36" s="27">
        <f t="shared" si="8"/>
        <v>1.9675794789432874</v>
      </c>
      <c r="V36" s="7"/>
      <c r="W36" s="28">
        <f t="shared" ca="1" si="9"/>
        <v>-0.18307622533701817</v>
      </c>
      <c r="X36" s="27">
        <f t="shared" ca="1" si="10"/>
        <v>4.0583638348593354E-2</v>
      </c>
      <c r="Y36" s="7">
        <v>125</v>
      </c>
      <c r="Z36" s="46"/>
    </row>
    <row r="37" spans="1:26" s="26" customFormat="1" x14ac:dyDescent="0.25">
      <c r="A37" s="26">
        <v>21</v>
      </c>
      <c r="B37" s="26">
        <v>609</v>
      </c>
      <c r="C37" s="26">
        <v>14831</v>
      </c>
      <c r="D37" s="26">
        <v>14368</v>
      </c>
      <c r="E37" s="26">
        <v>11708</v>
      </c>
      <c r="F37" s="26">
        <v>12154</v>
      </c>
      <c r="G37" s="27"/>
      <c r="H37" s="7"/>
      <c r="I37" s="28">
        <f t="shared" si="0"/>
        <v>3123</v>
      </c>
      <c r="J37" s="27">
        <f t="shared" si="0"/>
        <v>2214</v>
      </c>
      <c r="K37" s="7"/>
      <c r="L37" s="28">
        <f t="shared" ca="1" si="1"/>
        <v>3165.4359200190852</v>
      </c>
      <c r="M37" s="26">
        <f t="shared" ca="1" si="2"/>
        <v>2211.9541818160242</v>
      </c>
      <c r="N37" s="26">
        <f t="shared" ca="1" si="3"/>
        <v>-0.81932931290926536</v>
      </c>
      <c r="O37" s="27">
        <f t="shared" ca="1" si="4"/>
        <v>0.57427062055974942</v>
      </c>
      <c r="P37" s="7"/>
      <c r="Q37" s="28">
        <f t="shared" ca="1" si="5"/>
        <v>-0.82259638513203304</v>
      </c>
      <c r="R37" s="27">
        <f t="shared" ca="1" si="6"/>
        <v>118.03857209648305</v>
      </c>
      <c r="S37" s="7"/>
      <c r="T37" s="28">
        <f t="shared" si="7"/>
        <v>118.21499999999999</v>
      </c>
      <c r="U37" s="27">
        <f t="shared" si="8"/>
        <v>2.0632409752450966</v>
      </c>
      <c r="V37" s="7"/>
      <c r="W37" s="28">
        <f t="shared" ca="1" si="9"/>
        <v>-0.17642790351693804</v>
      </c>
      <c r="X37" s="27">
        <f t="shared" ca="1" si="10"/>
        <v>7.5279271400177095E-2</v>
      </c>
      <c r="Y37" s="7">
        <v>124</v>
      </c>
      <c r="Z37" s="46"/>
    </row>
    <row r="38" spans="1:26" s="26" customFormat="1" x14ac:dyDescent="0.25">
      <c r="A38" s="26">
        <v>22</v>
      </c>
      <c r="B38" s="26">
        <v>614</v>
      </c>
      <c r="C38" s="26">
        <v>14719</v>
      </c>
      <c r="D38" s="26">
        <v>14524</v>
      </c>
      <c r="E38" s="26">
        <v>11832</v>
      </c>
      <c r="F38" s="26">
        <v>12013</v>
      </c>
      <c r="G38" s="27"/>
      <c r="H38" s="7"/>
      <c r="I38" s="28">
        <f t="shared" si="0"/>
        <v>2887</v>
      </c>
      <c r="J38" s="27">
        <f t="shared" si="0"/>
        <v>2511</v>
      </c>
      <c r="K38" s="7"/>
      <c r="L38" s="28">
        <f t="shared" ca="1" si="1"/>
        <v>2929.4359200190852</v>
      </c>
      <c r="M38" s="26">
        <f t="shared" ca="1" si="2"/>
        <v>2508.9541818160242</v>
      </c>
      <c r="N38" s="26">
        <f t="shared" ca="1" si="3"/>
        <v>-0.75824397656626308</v>
      </c>
      <c r="O38" s="27">
        <f t="shared" ca="1" si="4"/>
        <v>0.65137817355897853</v>
      </c>
      <c r="P38" s="7"/>
      <c r="Q38" s="28">
        <f t="shared" ca="1" si="5"/>
        <v>-0.76194697336108386</v>
      </c>
      <c r="R38" s="27">
        <f t="shared" ca="1" si="6"/>
        <v>123.64561085548564</v>
      </c>
      <c r="S38" s="7"/>
      <c r="T38" s="28">
        <f t="shared" si="7"/>
        <v>123.74099999999999</v>
      </c>
      <c r="U38" s="27">
        <f t="shared" si="8"/>
        <v>2.1596878697103028</v>
      </c>
      <c r="V38" s="7"/>
      <c r="W38" s="28">
        <f t="shared" ca="1" si="9"/>
        <v>-9.5389144514342661E-2</v>
      </c>
      <c r="X38" s="27">
        <f t="shared" ca="1" si="10"/>
        <v>-6.2521928091996415E-4</v>
      </c>
      <c r="Y38" s="7">
        <v>123</v>
      </c>
      <c r="Z38" s="46"/>
    </row>
    <row r="39" spans="1:26" s="26" customFormat="1" x14ac:dyDescent="0.25">
      <c r="A39" s="26">
        <v>23</v>
      </c>
      <c r="B39" s="26">
        <v>630</v>
      </c>
      <c r="C39" s="26">
        <v>14577</v>
      </c>
      <c r="D39" s="26">
        <v>14655</v>
      </c>
      <c r="E39" s="26">
        <v>11957</v>
      </c>
      <c r="F39" s="26">
        <v>11865</v>
      </c>
      <c r="G39" s="27"/>
      <c r="H39" s="7"/>
      <c r="I39" s="28">
        <f t="shared" si="0"/>
        <v>2620</v>
      </c>
      <c r="J39" s="27">
        <f t="shared" si="0"/>
        <v>2790</v>
      </c>
      <c r="K39" s="7"/>
      <c r="L39" s="28">
        <f t="shared" ca="1" si="1"/>
        <v>2662.4359200190852</v>
      </c>
      <c r="M39" s="26">
        <f t="shared" ca="1" si="2"/>
        <v>2787.9541818160242</v>
      </c>
      <c r="N39" s="26">
        <f t="shared" ca="1" si="3"/>
        <v>-0.68913471892396816</v>
      </c>
      <c r="O39" s="27">
        <f t="shared" ca="1" si="4"/>
        <v>0.72381254152795138</v>
      </c>
      <c r="P39" s="7"/>
      <c r="Q39" s="28">
        <f t="shared" ca="1" si="5"/>
        <v>-0.69324703238530549</v>
      </c>
      <c r="R39" s="27">
        <f t="shared" ca="1" si="6"/>
        <v>129.35458517389191</v>
      </c>
      <c r="S39" s="7"/>
      <c r="T39" s="28">
        <f t="shared" si="7"/>
        <v>129.41099999999997</v>
      </c>
      <c r="U39" s="27">
        <f t="shared" si="8"/>
        <v>2.2586480382983813</v>
      </c>
      <c r="V39" s="7"/>
      <c r="W39" s="28">
        <f t="shared" ca="1" si="9"/>
        <v>-5.6414826108067473E-2</v>
      </c>
      <c r="X39" s="27">
        <f t="shared" ca="1" si="10"/>
        <v>-1.2835848306394837E-2</v>
      </c>
      <c r="Y39" s="7">
        <v>122</v>
      </c>
      <c r="Z39" s="46"/>
    </row>
    <row r="40" spans="1:26" s="26" customFormat="1" x14ac:dyDescent="0.25">
      <c r="A40" s="26">
        <v>24</v>
      </c>
      <c r="B40" s="26">
        <v>625</v>
      </c>
      <c r="C40" s="26">
        <v>14437</v>
      </c>
      <c r="D40" s="26">
        <v>14783</v>
      </c>
      <c r="E40" s="26">
        <v>12105</v>
      </c>
      <c r="F40" s="26">
        <v>11744</v>
      </c>
      <c r="G40" s="27"/>
      <c r="H40" s="7"/>
      <c r="I40" s="28">
        <f t="shared" si="0"/>
        <v>2332</v>
      </c>
      <c r="J40" s="27">
        <f t="shared" si="0"/>
        <v>3039</v>
      </c>
      <c r="K40" s="7"/>
      <c r="L40" s="28">
        <f t="shared" ca="1" si="1"/>
        <v>2374.4359200190852</v>
      </c>
      <c r="M40" s="26">
        <f t="shared" ca="1" si="2"/>
        <v>3036.9541818160242</v>
      </c>
      <c r="N40" s="26">
        <f t="shared" ca="1" si="3"/>
        <v>-0.61458990169182981</v>
      </c>
      <c r="O40" s="27">
        <f t="shared" ca="1" si="4"/>
        <v>0.7884582677798303</v>
      </c>
      <c r="P40" s="7"/>
      <c r="Q40" s="28">
        <f t="shared" ca="1" si="5"/>
        <v>-0.6190673127307349</v>
      </c>
      <c r="R40" s="27">
        <f t="shared" ca="1" si="6"/>
        <v>134.98127655867847</v>
      </c>
      <c r="S40" s="7"/>
      <c r="T40" s="28">
        <f t="shared" si="7"/>
        <v>135.03599999999997</v>
      </c>
      <c r="U40" s="27">
        <f t="shared" si="8"/>
        <v>2.3568228087230625</v>
      </c>
      <c r="V40" s="7"/>
      <c r="W40" s="28">
        <f t="shared" ca="1" si="9"/>
        <v>-5.4723441321499422E-2</v>
      </c>
      <c r="X40" s="27">
        <f t="shared" ca="1" si="10"/>
        <v>1.3892692788033401E-2</v>
      </c>
      <c r="Y40" s="7">
        <v>121</v>
      </c>
      <c r="Z40" s="46"/>
    </row>
    <row r="41" spans="1:26" s="26" customFormat="1" x14ac:dyDescent="0.25">
      <c r="A41" s="26">
        <v>25</v>
      </c>
      <c r="B41" s="26">
        <v>640</v>
      </c>
      <c r="C41" s="26">
        <v>14279</v>
      </c>
      <c r="D41" s="26">
        <v>14904</v>
      </c>
      <c r="E41" s="26">
        <v>12270</v>
      </c>
      <c r="F41" s="26">
        <v>11633</v>
      </c>
      <c r="G41" s="27"/>
      <c r="H41" s="7"/>
      <c r="I41" s="28">
        <f t="shared" si="0"/>
        <v>2009</v>
      </c>
      <c r="J41" s="27">
        <f t="shared" si="0"/>
        <v>3271</v>
      </c>
      <c r="K41" s="7"/>
      <c r="L41" s="28">
        <f t="shared" ca="1" si="1"/>
        <v>2051.4359200190852</v>
      </c>
      <c r="M41" s="26">
        <f t="shared" ca="1" si="2"/>
        <v>3268.9541818160242</v>
      </c>
      <c r="N41" s="26">
        <f t="shared" ca="1" si="3"/>
        <v>-0.53098581847661908</v>
      </c>
      <c r="O41" s="27">
        <f t="shared" ca="1" si="4"/>
        <v>0.84869043039202274</v>
      </c>
      <c r="P41" s="7"/>
      <c r="Q41" s="28">
        <f t="shared" ca="1" si="5"/>
        <v>-0.53580317362864405</v>
      </c>
      <c r="R41" s="27">
        <f t="shared" ca="1" si="6"/>
        <v>140.8535056925449</v>
      </c>
      <c r="S41" s="7"/>
      <c r="T41" s="28">
        <f t="shared" si="7"/>
        <v>140.79599999999996</v>
      </c>
      <c r="U41" s="27">
        <f t="shared" si="8"/>
        <v>2.4573537736379354</v>
      </c>
      <c r="V41" s="7"/>
      <c r="W41" s="28">
        <f t="shared" ca="1" si="9"/>
        <v>5.7505692544935982E-2</v>
      </c>
      <c r="X41" s="27">
        <f t="shared" ca="1" si="10"/>
        <v>-9.0127916326707691E-3</v>
      </c>
      <c r="Y41" s="7">
        <v>120</v>
      </c>
      <c r="Z41" s="46"/>
    </row>
    <row r="42" spans="1:26" s="26" customFormat="1" x14ac:dyDescent="0.25">
      <c r="A42" s="26">
        <v>26</v>
      </c>
      <c r="B42" s="26">
        <v>635</v>
      </c>
      <c r="C42" s="26">
        <v>14102</v>
      </c>
      <c r="D42" s="26">
        <v>14993</v>
      </c>
      <c r="E42" s="26">
        <v>12431</v>
      </c>
      <c r="F42" s="26">
        <v>11533</v>
      </c>
      <c r="G42" s="27"/>
      <c r="H42" s="7"/>
      <c r="I42" s="28">
        <f t="shared" si="0"/>
        <v>1671</v>
      </c>
      <c r="J42" s="27">
        <f t="shared" si="0"/>
        <v>3460</v>
      </c>
      <c r="K42" s="7"/>
      <c r="L42" s="28">
        <f t="shared" ca="1" si="1"/>
        <v>1713.4359200190852</v>
      </c>
      <c r="M42" s="26">
        <f t="shared" ca="1" si="2"/>
        <v>3457.9541818160242</v>
      </c>
      <c r="N42" s="26">
        <f t="shared" ca="1" si="3"/>
        <v>-0.44349919269723448</v>
      </c>
      <c r="O42" s="27">
        <f t="shared" ca="1" si="4"/>
        <v>0.89775887320971404</v>
      </c>
      <c r="P42" s="7"/>
      <c r="Q42" s="28">
        <f t="shared" ca="1" si="5"/>
        <v>-0.4485931740088569</v>
      </c>
      <c r="R42" s="27">
        <f t="shared" ca="1" si="6"/>
        <v>146.56849196911412</v>
      </c>
      <c r="S42" s="7"/>
      <c r="T42" s="28">
        <f t="shared" si="7"/>
        <v>146.51099999999997</v>
      </c>
      <c r="U42" s="27">
        <f t="shared" si="8"/>
        <v>2.5570993403894118</v>
      </c>
      <c r="V42" s="7"/>
      <c r="W42" s="28">
        <f t="shared" ca="1" si="9"/>
        <v>5.7491969114153108E-2</v>
      </c>
      <c r="X42" s="27">
        <f t="shared" ca="1" si="10"/>
        <v>-1.942828597384505E-2</v>
      </c>
      <c r="Y42" s="7">
        <v>119</v>
      </c>
      <c r="Z42" s="46"/>
    </row>
    <row r="43" spans="1:26" s="26" customFormat="1" x14ac:dyDescent="0.25">
      <c r="A43" s="26">
        <v>27</v>
      </c>
      <c r="B43" s="26">
        <v>620</v>
      </c>
      <c r="C43" s="26">
        <v>13937</v>
      </c>
      <c r="D43" s="26">
        <v>15073</v>
      </c>
      <c r="E43" s="26">
        <v>12610</v>
      </c>
      <c r="F43" s="26">
        <v>11460</v>
      </c>
      <c r="G43" s="27"/>
      <c r="H43" s="7"/>
      <c r="I43" s="28">
        <f t="shared" si="0"/>
        <v>1327</v>
      </c>
      <c r="J43" s="27">
        <f t="shared" si="0"/>
        <v>3613</v>
      </c>
      <c r="K43" s="7"/>
      <c r="L43" s="28">
        <f t="shared" ca="1" si="1"/>
        <v>1369.4359200190852</v>
      </c>
      <c r="M43" s="26">
        <f t="shared" ca="1" si="2"/>
        <v>3610.9541818160242</v>
      </c>
      <c r="N43" s="26">
        <f t="shared" ca="1" si="3"/>
        <v>-0.35445954989218031</v>
      </c>
      <c r="O43" s="27">
        <f t="shared" ca="1" si="4"/>
        <v>0.93748094596689269</v>
      </c>
      <c r="P43" s="7"/>
      <c r="Q43" s="28">
        <f t="shared" ca="1" si="5"/>
        <v>-0.35977717423283639</v>
      </c>
      <c r="R43" s="27">
        <f t="shared" ca="1" si="6"/>
        <v>152.12361572270697</v>
      </c>
      <c r="S43" s="7"/>
      <c r="T43" s="28">
        <f t="shared" si="7"/>
        <v>152.09099999999998</v>
      </c>
      <c r="U43" s="27">
        <f t="shared" si="8"/>
        <v>2.6544887126506955</v>
      </c>
      <c r="V43" s="7"/>
      <c r="W43" s="28">
        <f t="shared" ca="1" si="9"/>
        <v>3.2615722706992756E-2</v>
      </c>
      <c r="X43" s="27">
        <f t="shared" ca="1" si="10"/>
        <v>-4.1429900850403101E-2</v>
      </c>
      <c r="Y43" s="7">
        <v>118</v>
      </c>
      <c r="Z43" s="46"/>
    </row>
    <row r="44" spans="1:26" s="26" customFormat="1" x14ac:dyDescent="0.25">
      <c r="A44" s="26">
        <v>28</v>
      </c>
      <c r="B44" s="26">
        <v>620</v>
      </c>
      <c r="C44" s="26">
        <v>13755</v>
      </c>
      <c r="D44" s="26">
        <v>15132</v>
      </c>
      <c r="E44" s="26">
        <v>12786</v>
      </c>
      <c r="F44" s="26">
        <v>11399</v>
      </c>
      <c r="G44" s="27"/>
      <c r="H44" s="7"/>
      <c r="I44" s="28">
        <f t="shared" si="0"/>
        <v>969</v>
      </c>
      <c r="J44" s="27">
        <f t="shared" si="0"/>
        <v>3733</v>
      </c>
      <c r="K44" s="7"/>
      <c r="L44" s="28">
        <f t="shared" ca="1" si="1"/>
        <v>1011.4359200190851</v>
      </c>
      <c r="M44" s="26">
        <f t="shared" ca="1" si="2"/>
        <v>3730.9541818160242</v>
      </c>
      <c r="N44" s="26">
        <f t="shared" ca="1" si="3"/>
        <v>-0.2617962006938972</v>
      </c>
      <c r="O44" s="27">
        <f t="shared" ca="1" si="4"/>
        <v>0.96863551283526805</v>
      </c>
      <c r="P44" s="7"/>
      <c r="Q44" s="28">
        <f t="shared" ca="1" si="5"/>
        <v>-0.26728886487632608</v>
      </c>
      <c r="R44" s="27">
        <f t="shared" ca="1" si="6"/>
        <v>157.69241820521711</v>
      </c>
      <c r="S44" s="7"/>
      <c r="T44" s="28">
        <f t="shared" si="7"/>
        <v>157.67099999999999</v>
      </c>
      <c r="U44" s="27">
        <f t="shared" si="8"/>
        <v>2.7518780849119793</v>
      </c>
      <c r="V44" s="7"/>
      <c r="W44" s="28">
        <f t="shared" ca="1" si="9"/>
        <v>2.1418205217116792E-2</v>
      </c>
      <c r="X44" s="27">
        <f t="shared" ca="1" si="10"/>
        <v>8.7351520827155582E-2</v>
      </c>
      <c r="Y44" s="7">
        <v>117</v>
      </c>
      <c r="Z44" s="46"/>
    </row>
    <row r="45" spans="1:26" s="26" customFormat="1" x14ac:dyDescent="0.25">
      <c r="A45" s="26">
        <v>29</v>
      </c>
      <c r="B45" s="26">
        <v>604</v>
      </c>
      <c r="C45" s="26">
        <v>13568</v>
      </c>
      <c r="D45" s="26">
        <v>15171</v>
      </c>
      <c r="E45" s="26">
        <v>12968</v>
      </c>
      <c r="F45" s="26">
        <v>11360</v>
      </c>
      <c r="G45" s="27"/>
      <c r="H45" s="7"/>
      <c r="I45" s="28">
        <f t="shared" si="0"/>
        <v>600</v>
      </c>
      <c r="J45" s="27">
        <f t="shared" si="0"/>
        <v>3811</v>
      </c>
      <c r="K45" s="7"/>
      <c r="L45" s="28">
        <f t="shared" ca="1" si="1"/>
        <v>642.43592001908507</v>
      </c>
      <c r="M45" s="26">
        <f t="shared" ca="1" si="2"/>
        <v>3808.9541818160242</v>
      </c>
      <c r="N45" s="26">
        <f t="shared" ca="1" si="3"/>
        <v>-0.16628565361521996</v>
      </c>
      <c r="O45" s="27">
        <f t="shared" ca="1" si="4"/>
        <v>0.98888598129971206</v>
      </c>
      <c r="P45" s="7"/>
      <c r="Q45" s="28">
        <f t="shared" ca="1" si="5"/>
        <v>-0.17189152736706095</v>
      </c>
      <c r="R45" s="27">
        <f t="shared" ca="1" si="6"/>
        <v>163.25810397233136</v>
      </c>
      <c r="S45" s="7"/>
      <c r="T45" s="28">
        <f t="shared" si="7"/>
        <v>163.107</v>
      </c>
      <c r="U45" s="27">
        <f t="shared" si="8"/>
        <v>2.8467541830503906</v>
      </c>
      <c r="V45" s="7"/>
      <c r="W45" s="28">
        <f t="shared" ca="1" si="9"/>
        <v>0.15110397233135586</v>
      </c>
      <c r="X45" s="27">
        <f t="shared" ca="1" si="10"/>
        <v>-1.4531842381643401E-2</v>
      </c>
      <c r="Y45" s="7">
        <v>116</v>
      </c>
      <c r="Z45" s="46"/>
    </row>
    <row r="46" spans="1:26" s="26" customFormat="1" x14ac:dyDescent="0.25">
      <c r="A46" s="26">
        <v>30</v>
      </c>
      <c r="B46" s="26">
        <v>612</v>
      </c>
      <c r="C46" s="26">
        <v>13389</v>
      </c>
      <c r="D46" s="26">
        <v>15193</v>
      </c>
      <c r="E46" s="26">
        <v>13152</v>
      </c>
      <c r="F46" s="26">
        <v>11333</v>
      </c>
      <c r="G46" s="27"/>
      <c r="H46" s="7"/>
      <c r="I46" s="28">
        <f t="shared" si="0"/>
        <v>237</v>
      </c>
      <c r="J46" s="27">
        <f t="shared" si="0"/>
        <v>3860</v>
      </c>
      <c r="K46" s="7"/>
      <c r="L46" s="28">
        <f t="shared" ca="1" si="1"/>
        <v>279.43592001908513</v>
      </c>
      <c r="M46" s="26">
        <f t="shared" ca="1" si="2"/>
        <v>3857.9541818160242</v>
      </c>
      <c r="N46" s="26">
        <f t="shared" ca="1" si="3"/>
        <v>-7.2328123562212257E-2</v>
      </c>
      <c r="O46" s="27">
        <f t="shared" ca="1" si="4"/>
        <v>1.001607429437632</v>
      </c>
      <c r="P46" s="7"/>
      <c r="Q46" s="28">
        <f t="shared" ca="1" si="5"/>
        <v>-7.8004571040887469E-2</v>
      </c>
      <c r="R46" s="27">
        <f t="shared" ca="1" si="6"/>
        <v>168.66575416478577</v>
      </c>
      <c r="S46" s="7"/>
      <c r="T46" s="28">
        <f t="shared" si="7"/>
        <v>168.61500000000001</v>
      </c>
      <c r="U46" s="27">
        <f t="shared" si="8"/>
        <v>2.9428869182502391</v>
      </c>
      <c r="V46" s="7"/>
      <c r="W46" s="28">
        <f t="shared" ca="1" si="9"/>
        <v>5.0754164785757894E-2</v>
      </c>
      <c r="X46" s="27">
        <f t="shared" ca="1" si="10"/>
        <v>-4.5900155189713132E-3</v>
      </c>
      <c r="Y46" s="7">
        <v>115</v>
      </c>
      <c r="Z46" s="46"/>
    </row>
    <row r="47" spans="1:26" s="26" customFormat="1" x14ac:dyDescent="0.25">
      <c r="A47" s="26">
        <v>31</v>
      </c>
      <c r="B47" s="26">
        <v>636</v>
      </c>
      <c r="C47" s="26">
        <v>13194</v>
      </c>
      <c r="D47" s="26">
        <v>15199</v>
      </c>
      <c r="E47" s="26">
        <v>13343</v>
      </c>
      <c r="F47" s="26">
        <v>11330</v>
      </c>
      <c r="G47" s="27"/>
      <c r="H47" s="7"/>
      <c r="I47" s="28">
        <f t="shared" si="0"/>
        <v>-149</v>
      </c>
      <c r="J47" s="27">
        <f t="shared" si="0"/>
        <v>3869</v>
      </c>
      <c r="K47" s="7"/>
      <c r="L47" s="28">
        <f t="shared" ca="1" si="1"/>
        <v>-106.5640799809149</v>
      </c>
      <c r="M47" s="26">
        <f t="shared" ca="1" si="2"/>
        <v>3866.9541818160242</v>
      </c>
      <c r="N47" s="26">
        <f t="shared" ca="1" si="3"/>
        <v>2.758263842252873E-2</v>
      </c>
      <c r="O47" s="27">
        <f t="shared" ca="1" si="4"/>
        <v>1.0039440219527602</v>
      </c>
      <c r="P47" s="7"/>
      <c r="Q47" s="28">
        <f t="shared" ca="1" si="5"/>
        <v>2.1894555227238773E-2</v>
      </c>
      <c r="R47" s="27">
        <f t="shared" ca="1" si="6"/>
        <v>174.368265016696</v>
      </c>
      <c r="S47" s="7"/>
      <c r="T47" s="28">
        <f t="shared" si="7"/>
        <v>174.339</v>
      </c>
      <c r="U47" s="27">
        <f t="shared" si="8"/>
        <v>3.0427895646343939</v>
      </c>
      <c r="V47" s="7"/>
      <c r="W47" s="28">
        <f t="shared" ca="1" si="9"/>
        <v>2.9265016696001567E-2</v>
      </c>
      <c r="X47" s="27">
        <f t="shared" ca="1" si="10"/>
        <v>4.9078984937835912E-2</v>
      </c>
      <c r="Y47" s="7">
        <v>114</v>
      </c>
      <c r="Z47" s="46"/>
    </row>
    <row r="48" spans="1:26" s="26" customFormat="1" x14ac:dyDescent="0.25">
      <c r="A48" s="26">
        <v>32</v>
      </c>
      <c r="B48" s="26">
        <v>624</v>
      </c>
      <c r="C48" s="26">
        <v>13001</v>
      </c>
      <c r="D48" s="26">
        <v>15183</v>
      </c>
      <c r="E48" s="26">
        <v>13531</v>
      </c>
      <c r="F48" s="26">
        <v>11341</v>
      </c>
      <c r="G48" s="27"/>
      <c r="H48" s="7"/>
      <c r="I48" s="28">
        <f t="shared" si="0"/>
        <v>-530</v>
      </c>
      <c r="J48" s="27">
        <f t="shared" si="0"/>
        <v>3842</v>
      </c>
      <c r="K48" s="7"/>
      <c r="L48" s="28">
        <f t="shared" ca="1" si="1"/>
        <v>-487.56407998091487</v>
      </c>
      <c r="M48" s="26">
        <f t="shared" ca="1" si="2"/>
        <v>3839.9541818160242</v>
      </c>
      <c r="N48" s="26">
        <f t="shared" ca="1" si="3"/>
        <v>0.12619921955254509</v>
      </c>
      <c r="O48" s="27">
        <f t="shared" ca="1" si="4"/>
        <v>0.99693424440737566</v>
      </c>
      <c r="P48" s="7"/>
      <c r="Q48" s="28">
        <f t="shared" ca="1" si="5"/>
        <v>0.12055243806610408</v>
      </c>
      <c r="R48" s="27">
        <f t="shared" ca="1" si="6"/>
        <v>180.01383561862485</v>
      </c>
      <c r="S48" s="7"/>
      <c r="T48" s="28">
        <f t="shared" si="7"/>
        <v>179.95499999999998</v>
      </c>
      <c r="U48" s="27">
        <f t="shared" si="8"/>
        <v>3.1408072554263957</v>
      </c>
      <c r="V48" s="7"/>
      <c r="W48" s="28">
        <f t="shared" ca="1" si="9"/>
        <v>5.8835618624868857E-2</v>
      </c>
      <c r="X48" s="27">
        <f t="shared" ca="1" si="10"/>
        <v>-1.3839898104833992E-2</v>
      </c>
      <c r="Y48" s="7">
        <v>113</v>
      </c>
      <c r="Z48" s="46"/>
    </row>
    <row r="49" spans="1:26" s="26" customFormat="1" x14ac:dyDescent="0.25">
      <c r="A49" s="26">
        <v>33</v>
      </c>
      <c r="B49" s="26">
        <v>627</v>
      </c>
      <c r="C49" s="26">
        <v>12813</v>
      </c>
      <c r="D49" s="26">
        <v>15143</v>
      </c>
      <c r="E49" s="26">
        <v>13715</v>
      </c>
      <c r="F49" s="26">
        <v>11372</v>
      </c>
      <c r="G49" s="27"/>
      <c r="H49" s="7"/>
      <c r="I49" s="28">
        <f t="shared" si="0"/>
        <v>-902</v>
      </c>
      <c r="J49" s="27">
        <f t="shared" si="0"/>
        <v>3771</v>
      </c>
      <c r="K49" s="7"/>
      <c r="L49" s="28">
        <f t="shared" ca="1" si="1"/>
        <v>-859.56407998091493</v>
      </c>
      <c r="M49" s="26">
        <f t="shared" ca="1" si="2"/>
        <v>3768.9541818160242</v>
      </c>
      <c r="N49" s="26">
        <f t="shared" ca="1" si="3"/>
        <v>0.22248627514405714</v>
      </c>
      <c r="O49" s="27">
        <f t="shared" ca="1" si="4"/>
        <v>0.97850112567692027</v>
      </c>
      <c r="P49" s="7"/>
      <c r="Q49" s="28">
        <f t="shared" ca="1" si="5"/>
        <v>0.21694548466089439</v>
      </c>
      <c r="R49" s="27">
        <f t="shared" ca="1" si="6"/>
        <v>185.61987487644933</v>
      </c>
      <c r="S49" s="7"/>
      <c r="T49" s="28">
        <f t="shared" si="7"/>
        <v>185.59799999999998</v>
      </c>
      <c r="U49" s="27">
        <f t="shared" si="8"/>
        <v>3.2392961851164355</v>
      </c>
      <c r="V49" s="7"/>
      <c r="W49" s="28">
        <f t="shared" ca="1" si="9"/>
        <v>2.1874876449345493E-2</v>
      </c>
      <c r="X49" s="27">
        <f t="shared" ca="1" si="10"/>
        <v>5.078476033125412E-2</v>
      </c>
      <c r="Y49" s="7">
        <v>112</v>
      </c>
      <c r="Z49" s="46"/>
    </row>
    <row r="50" spans="1:26" s="26" customFormat="1" x14ac:dyDescent="0.25">
      <c r="A50" s="26">
        <v>34</v>
      </c>
      <c r="B50" s="26">
        <v>644</v>
      </c>
      <c r="C50" s="26">
        <v>12638</v>
      </c>
      <c r="D50" s="26">
        <v>15110</v>
      </c>
      <c r="E50" s="26">
        <v>13913</v>
      </c>
      <c r="F50" s="26">
        <v>11438</v>
      </c>
      <c r="G50" s="27"/>
      <c r="H50" s="7"/>
      <c r="I50" s="28">
        <f t="shared" si="0"/>
        <v>-1275</v>
      </c>
      <c r="J50" s="27">
        <f t="shared" si="0"/>
        <v>3672</v>
      </c>
      <c r="K50" s="7"/>
      <c r="L50" s="28">
        <f t="shared" ca="1" si="1"/>
        <v>-1232.5640799809148</v>
      </c>
      <c r="M50" s="26">
        <f t="shared" ca="1" si="2"/>
        <v>3669.9541818160242</v>
      </c>
      <c r="N50" s="26">
        <f t="shared" ca="1" si="3"/>
        <v>0.31903216690651404</v>
      </c>
      <c r="O50" s="27">
        <f t="shared" ca="1" si="4"/>
        <v>0.95279860801051053</v>
      </c>
      <c r="P50" s="7"/>
      <c r="Q50" s="28">
        <f t="shared" ca="1" si="5"/>
        <v>0.31363856129314582</v>
      </c>
      <c r="R50" s="27">
        <f t="shared" ca="1" si="6"/>
        <v>191.33923675958386</v>
      </c>
      <c r="S50" s="7"/>
      <c r="T50" s="28">
        <f t="shared" si="7"/>
        <v>191.39399999999998</v>
      </c>
      <c r="U50" s="27">
        <f t="shared" si="8"/>
        <v>3.3404554685620269</v>
      </c>
      <c r="V50" s="7"/>
      <c r="W50" s="28">
        <f t="shared" ca="1" si="9"/>
        <v>-5.4763240416122017E-2</v>
      </c>
      <c r="X50" s="27">
        <f t="shared" ca="1" si="10"/>
        <v>7.8189413272497177E-2</v>
      </c>
      <c r="Y50" s="7">
        <v>111</v>
      </c>
      <c r="Z50" s="46"/>
    </row>
    <row r="51" spans="1:26" s="26" customFormat="1" x14ac:dyDescent="0.25">
      <c r="A51" s="26">
        <v>35</v>
      </c>
      <c r="B51" s="26">
        <v>624</v>
      </c>
      <c r="C51" s="26">
        <v>12447</v>
      </c>
      <c r="D51" s="26">
        <v>15030</v>
      </c>
      <c r="E51" s="26">
        <v>14084</v>
      </c>
      <c r="F51" s="26">
        <v>11495</v>
      </c>
      <c r="G51" s="27"/>
      <c r="H51" s="7"/>
      <c r="I51" s="28">
        <f t="shared" si="0"/>
        <v>-1637</v>
      </c>
      <c r="J51" s="27">
        <f t="shared" si="0"/>
        <v>3535</v>
      </c>
      <c r="K51" s="7"/>
      <c r="L51" s="28">
        <f t="shared" ca="1" si="1"/>
        <v>-1594.5640799809148</v>
      </c>
      <c r="M51" s="26">
        <f t="shared" ca="1" si="2"/>
        <v>3532.9541818160242</v>
      </c>
      <c r="N51" s="26">
        <f t="shared" ca="1" si="3"/>
        <v>0.41273086078857685</v>
      </c>
      <c r="O51" s="27">
        <f t="shared" ca="1" si="4"/>
        <v>0.91723047750244868</v>
      </c>
      <c r="P51" s="7"/>
      <c r="Q51" s="28">
        <f t="shared" ca="1" si="5"/>
        <v>0.40754029466266267</v>
      </c>
      <c r="R51" s="27">
        <f t="shared" ca="1" si="6"/>
        <v>197.07527506551003</v>
      </c>
      <c r="S51" s="7"/>
      <c r="T51" s="28">
        <f t="shared" si="7"/>
        <v>197.01</v>
      </c>
      <c r="U51" s="27">
        <f t="shared" si="8"/>
        <v>3.4384731593540283</v>
      </c>
      <c r="V51" s="7"/>
      <c r="W51" s="28">
        <f t="shared" ca="1" si="9"/>
        <v>6.5275065510036256E-2</v>
      </c>
      <c r="X51" s="27">
        <f t="shared" ca="1" si="10"/>
        <v>-4.4841727459299818E-2</v>
      </c>
      <c r="Y51" s="7">
        <v>110</v>
      </c>
      <c r="Z51" s="46"/>
    </row>
    <row r="52" spans="1:26" s="26" customFormat="1" x14ac:dyDescent="0.25">
      <c r="A52" s="26">
        <v>36</v>
      </c>
      <c r="B52" s="26">
        <v>608</v>
      </c>
      <c r="C52" s="26">
        <v>12291</v>
      </c>
      <c r="D52" s="26">
        <v>14952</v>
      </c>
      <c r="E52" s="26">
        <v>14250</v>
      </c>
      <c r="F52" s="26">
        <v>11586</v>
      </c>
      <c r="G52" s="27"/>
      <c r="H52" s="7"/>
      <c r="I52" s="28">
        <f t="shared" si="0"/>
        <v>-1959</v>
      </c>
      <c r="J52" s="27">
        <f t="shared" si="0"/>
        <v>3366</v>
      </c>
      <c r="K52" s="7"/>
      <c r="L52" s="28">
        <f t="shared" ca="1" si="1"/>
        <v>-1916.5640799809148</v>
      </c>
      <c r="M52" s="26">
        <f t="shared" ca="1" si="2"/>
        <v>3363.9541818160242</v>
      </c>
      <c r="N52" s="26">
        <f t="shared" ca="1" si="3"/>
        <v>0.49607610783284262</v>
      </c>
      <c r="O52" s="27">
        <f t="shared" ca="1" si="4"/>
        <v>0.87335446249615323</v>
      </c>
      <c r="P52" s="7"/>
      <c r="Q52" s="28">
        <f t="shared" ca="1" si="5"/>
        <v>0.49113548895002673</v>
      </c>
      <c r="R52" s="27">
        <f t="shared" ca="1" si="6"/>
        <v>202.47037973972135</v>
      </c>
      <c r="S52" s="7"/>
      <c r="T52" s="28">
        <f t="shared" si="7"/>
        <v>202.482</v>
      </c>
      <c r="U52" s="27">
        <f t="shared" si="8"/>
        <v>3.5339775760231582</v>
      </c>
      <c r="V52" s="7"/>
      <c r="W52" s="28">
        <f t="shared" ca="1" si="9"/>
        <v>-1.1620260278647265E-2</v>
      </c>
      <c r="X52" s="27">
        <f t="shared" ca="1" si="10"/>
        <v>0.10351367840289072</v>
      </c>
      <c r="Y52" s="7">
        <v>109</v>
      </c>
      <c r="Z52" s="46"/>
    </row>
    <row r="53" spans="1:26" s="26" customFormat="1" x14ac:dyDescent="0.25">
      <c r="A53" s="26">
        <v>37</v>
      </c>
      <c r="B53" s="26">
        <v>611</v>
      </c>
      <c r="C53" s="26">
        <v>12139</v>
      </c>
      <c r="D53" s="26">
        <v>14859</v>
      </c>
      <c r="E53" s="26">
        <v>14411</v>
      </c>
      <c r="F53" s="26">
        <v>11688</v>
      </c>
      <c r="G53" s="27"/>
      <c r="H53" s="7"/>
      <c r="I53" s="28">
        <f t="shared" si="0"/>
        <v>-2272</v>
      </c>
      <c r="J53" s="27">
        <f t="shared" si="0"/>
        <v>3171</v>
      </c>
      <c r="K53" s="7"/>
      <c r="L53" s="28">
        <f t="shared" ca="1" si="1"/>
        <v>-2229.5640799809148</v>
      </c>
      <c r="M53" s="26">
        <f t="shared" ca="1" si="2"/>
        <v>3168.9541818160242</v>
      </c>
      <c r="N53" s="26">
        <f t="shared" ca="1" si="3"/>
        <v>0.57709182933860415</v>
      </c>
      <c r="O53" s="27">
        <f t="shared" ca="1" si="4"/>
        <v>0.82272829133504322</v>
      </c>
      <c r="P53" s="7"/>
      <c r="Q53" s="28">
        <f t="shared" ca="1" si="5"/>
        <v>0.57243936789306127</v>
      </c>
      <c r="R53" s="27">
        <f t="shared" ca="1" si="6"/>
        <v>207.94841930363827</v>
      </c>
      <c r="S53" s="7"/>
      <c r="T53" s="28">
        <f t="shared" si="7"/>
        <v>207.98099999999999</v>
      </c>
      <c r="U53" s="27">
        <f t="shared" si="8"/>
        <v>3.6299532315903265</v>
      </c>
      <c r="V53" s="7"/>
      <c r="W53" s="28">
        <f t="shared" ca="1" si="9"/>
        <v>-3.2580696361719674E-2</v>
      </c>
      <c r="X53" s="27">
        <f t="shared" ca="1" si="10"/>
        <v>0.12694384530311709</v>
      </c>
      <c r="Y53" s="7">
        <v>108</v>
      </c>
      <c r="Z53" s="46"/>
    </row>
    <row r="54" spans="1:26" s="26" customFormat="1" x14ac:dyDescent="0.25">
      <c r="A54" s="26">
        <v>38</v>
      </c>
      <c r="B54" s="26">
        <v>623</v>
      </c>
      <c r="C54" s="26">
        <v>11982</v>
      </c>
      <c r="D54" s="26">
        <v>14737</v>
      </c>
      <c r="E54" s="26">
        <v>14560</v>
      </c>
      <c r="F54" s="26">
        <v>11803</v>
      </c>
      <c r="G54" s="27"/>
      <c r="H54" s="7"/>
      <c r="I54" s="28">
        <f t="shared" si="0"/>
        <v>-2578</v>
      </c>
      <c r="J54" s="27">
        <f t="shared" si="0"/>
        <v>2934</v>
      </c>
      <c r="K54" s="7"/>
      <c r="L54" s="28">
        <f t="shared" ca="1" si="1"/>
        <v>-2535.5640799809148</v>
      </c>
      <c r="M54" s="26">
        <f t="shared" ca="1" si="2"/>
        <v>2931.9541818160242</v>
      </c>
      <c r="N54" s="26">
        <f t="shared" ca="1" si="3"/>
        <v>0.65629569764775109</v>
      </c>
      <c r="O54" s="27">
        <f t="shared" ca="1" si="4"/>
        <v>0.76119802177000184</v>
      </c>
      <c r="P54" s="7"/>
      <c r="Q54" s="28">
        <f t="shared" ca="1" si="5"/>
        <v>0.65199314912167827</v>
      </c>
      <c r="R54" s="27">
        <f t="shared" ca="1" si="6"/>
        <v>213.70015458542684</v>
      </c>
      <c r="S54" s="7"/>
      <c r="T54" s="28">
        <f t="shared" si="7"/>
        <v>213.58799999999999</v>
      </c>
      <c r="U54" s="27">
        <f t="shared" si="8"/>
        <v>3.7278138427496481</v>
      </c>
      <c r="V54" s="7"/>
      <c r="W54" s="28">
        <f t="shared" ca="1" si="9"/>
        <v>0.11215458542685042</v>
      </c>
      <c r="X54" s="27">
        <f t="shared" ca="1" si="10"/>
        <v>-3.8760186212073222E-2</v>
      </c>
      <c r="Y54" s="7">
        <v>107</v>
      </c>
      <c r="Z54" s="46"/>
    </row>
    <row r="55" spans="1:26" s="26" customFormat="1" x14ac:dyDescent="0.25">
      <c r="A55" s="26">
        <v>39</v>
      </c>
      <c r="B55" s="26">
        <v>623</v>
      </c>
      <c r="C55" s="26">
        <v>11838</v>
      </c>
      <c r="D55" s="26">
        <v>14592</v>
      </c>
      <c r="E55" s="26">
        <v>14681</v>
      </c>
      <c r="F55" s="26">
        <v>11923</v>
      </c>
      <c r="G55" s="27"/>
      <c r="H55" s="7"/>
      <c r="I55" s="28">
        <f t="shared" si="0"/>
        <v>-2843</v>
      </c>
      <c r="J55" s="27">
        <f t="shared" si="0"/>
        <v>2669</v>
      </c>
      <c r="K55" s="7"/>
      <c r="L55" s="28">
        <f t="shared" ca="1" si="1"/>
        <v>-2800.5640799809148</v>
      </c>
      <c r="M55" s="26">
        <f t="shared" ca="1" si="2"/>
        <v>2666.9541818160242</v>
      </c>
      <c r="N55" s="26">
        <f t="shared" ca="1" si="3"/>
        <v>0.72488728294815619</v>
      </c>
      <c r="O55" s="27">
        <f t="shared" ca="1" si="4"/>
        <v>0.69239835326900612</v>
      </c>
      <c r="P55" s="7"/>
      <c r="Q55" s="28">
        <f t="shared" ca="1" si="5"/>
        <v>0.72097566669768731</v>
      </c>
      <c r="R55" s="27">
        <f t="shared" ca="1" si="6"/>
        <v>219.27724351794041</v>
      </c>
      <c r="S55" s="7"/>
      <c r="T55" s="28">
        <f t="shared" si="7"/>
        <v>219.19499999999999</v>
      </c>
      <c r="U55" s="27">
        <f t="shared" si="8"/>
        <v>3.8256744539089702</v>
      </c>
      <c r="V55" s="7"/>
      <c r="W55" s="28">
        <f t="shared" ca="1" si="9"/>
        <v>8.2243517940412403E-2</v>
      </c>
      <c r="X55" s="27">
        <f t="shared" ca="1" si="10"/>
        <v>3.4221110517819398E-2</v>
      </c>
      <c r="Y55" s="7">
        <v>106</v>
      </c>
      <c r="Z55" s="46"/>
    </row>
    <row r="56" spans="1:26" s="26" customFormat="1" x14ac:dyDescent="0.25">
      <c r="A56" s="26">
        <v>40</v>
      </c>
      <c r="B56" s="26">
        <v>632</v>
      </c>
      <c r="C56" s="26">
        <v>11718</v>
      </c>
      <c r="D56" s="26">
        <v>14455</v>
      </c>
      <c r="E56" s="26">
        <v>14815</v>
      </c>
      <c r="F56" s="26">
        <v>12074</v>
      </c>
      <c r="G56" s="27"/>
      <c r="H56" s="7"/>
      <c r="I56" s="28">
        <f t="shared" si="0"/>
        <v>-3097</v>
      </c>
      <c r="J56" s="27">
        <f t="shared" si="0"/>
        <v>2381</v>
      </c>
      <c r="K56" s="7"/>
      <c r="L56" s="28">
        <f t="shared" ca="1" si="1"/>
        <v>-3054.5640799809148</v>
      </c>
      <c r="M56" s="26">
        <f t="shared" ca="1" si="2"/>
        <v>2378.9541818160242</v>
      </c>
      <c r="N56" s="26">
        <f t="shared" ca="1" si="3"/>
        <v>0.79063167036816706</v>
      </c>
      <c r="O56" s="27">
        <f t="shared" ca="1" si="4"/>
        <v>0.61762739278490519</v>
      </c>
      <c r="P56" s="7"/>
      <c r="Q56" s="28">
        <f t="shared" ca="1" si="5"/>
        <v>0.78714477509408309</v>
      </c>
      <c r="R56" s="27">
        <f t="shared" ca="1" si="6"/>
        <v>224.99968099198986</v>
      </c>
      <c r="S56" s="7"/>
      <c r="T56" s="28">
        <f t="shared" si="7"/>
        <v>224.88299999999998</v>
      </c>
      <c r="U56" s="27">
        <f t="shared" si="8"/>
        <v>3.9249487817624078</v>
      </c>
      <c r="V56" s="7"/>
      <c r="W56" s="28">
        <f t="shared" ca="1" si="9"/>
        <v>0.11668099198988102</v>
      </c>
      <c r="X56" s="27">
        <f t="shared" ca="1" si="10"/>
        <v>5.9782811656333479E-2</v>
      </c>
      <c r="Y56" s="7">
        <v>105</v>
      </c>
      <c r="Z56" s="46"/>
    </row>
    <row r="57" spans="1:26" s="26" customFormat="1" x14ac:dyDescent="0.25">
      <c r="A57" s="26">
        <v>41</v>
      </c>
      <c r="B57" s="26">
        <v>630</v>
      </c>
      <c r="C57" s="26">
        <v>11611</v>
      </c>
      <c r="D57" s="26">
        <v>14305</v>
      </c>
      <c r="E57" s="26">
        <v>14929</v>
      </c>
      <c r="F57" s="26">
        <v>12243</v>
      </c>
      <c r="G57" s="27"/>
      <c r="H57" s="7"/>
      <c r="I57" s="28">
        <f t="shared" si="0"/>
        <v>-3318</v>
      </c>
      <c r="J57" s="27">
        <f t="shared" si="0"/>
        <v>2062</v>
      </c>
      <c r="K57" s="7"/>
      <c r="L57" s="28">
        <f t="shared" ca="1" si="1"/>
        <v>-3275.5640799809148</v>
      </c>
      <c r="M57" s="26">
        <f t="shared" ca="1" si="2"/>
        <v>2059.9541818160242</v>
      </c>
      <c r="N57" s="26">
        <f t="shared" ca="1" si="3"/>
        <v>0.84783446414699548</v>
      </c>
      <c r="O57" s="27">
        <f t="shared" ca="1" si="4"/>
        <v>0.53480816919314056</v>
      </c>
      <c r="P57" s="7"/>
      <c r="Q57" s="28">
        <f t="shared" ca="1" si="5"/>
        <v>0.84481775562887895</v>
      </c>
      <c r="R57" s="27">
        <f t="shared" ca="1" si="6"/>
        <v>230.78324969259506</v>
      </c>
      <c r="S57" s="7"/>
      <c r="T57" s="28">
        <f t="shared" si="7"/>
        <v>230.55299999999997</v>
      </c>
      <c r="U57" s="27">
        <f t="shared" si="8"/>
        <v>4.0239089503504859</v>
      </c>
      <c r="V57" s="7"/>
      <c r="W57" s="28">
        <f t="shared" ca="1" si="9"/>
        <v>0.23024969259509476</v>
      </c>
      <c r="X57" s="27">
        <f t="shared" ca="1" si="10"/>
        <v>3.0054596809350187E-3</v>
      </c>
      <c r="Y57" s="7">
        <v>104</v>
      </c>
      <c r="Z57" s="46"/>
    </row>
    <row r="58" spans="1:26" s="26" customFormat="1" x14ac:dyDescent="0.25">
      <c r="A58" s="26">
        <v>42</v>
      </c>
      <c r="B58" s="26">
        <v>636</v>
      </c>
      <c r="C58" s="26">
        <v>11521</v>
      </c>
      <c r="D58" s="26">
        <v>14140</v>
      </c>
      <c r="E58" s="26">
        <v>15031</v>
      </c>
      <c r="F58" s="26">
        <v>12409</v>
      </c>
      <c r="G58" s="27"/>
      <c r="H58" s="7"/>
      <c r="I58" s="28">
        <f t="shared" si="0"/>
        <v>-3510</v>
      </c>
      <c r="J58" s="27">
        <f t="shared" si="0"/>
        <v>1731</v>
      </c>
      <c r="K58" s="7"/>
      <c r="L58" s="28">
        <f t="shared" ca="1" si="1"/>
        <v>-3467.5640799809148</v>
      </c>
      <c r="M58" s="26">
        <f t="shared" ca="1" si="2"/>
        <v>1728.9541818160244</v>
      </c>
      <c r="N58" s="26">
        <f t="shared" ca="1" si="3"/>
        <v>0.89753100896842108</v>
      </c>
      <c r="O58" s="27">
        <f t="shared" ca="1" si="4"/>
        <v>0.44887348891453849</v>
      </c>
      <c r="P58" s="7"/>
      <c r="Q58" s="28">
        <f t="shared" ca="1" si="5"/>
        <v>0.89500201944451108</v>
      </c>
      <c r="R58" s="27">
        <f t="shared" ca="1" si="6"/>
        <v>236.48362746599412</v>
      </c>
      <c r="S58" s="7"/>
      <c r="T58" s="28">
        <f t="shared" si="7"/>
        <v>236.27699999999996</v>
      </c>
      <c r="U58" s="27">
        <f t="shared" si="8"/>
        <v>4.1238115967346411</v>
      </c>
      <c r="V58" s="7"/>
      <c r="W58" s="28">
        <f t="shared" ca="1" si="9"/>
        <v>0.20662746599415982</v>
      </c>
      <c r="X58" s="27">
        <f t="shared" ca="1" si="10"/>
        <v>-2.4591400519966555E-3</v>
      </c>
      <c r="Y58" s="7">
        <v>103</v>
      </c>
      <c r="Z58" s="46"/>
    </row>
    <row r="59" spans="1:26" s="26" customFormat="1" x14ac:dyDescent="0.25">
      <c r="A59" s="26">
        <v>43</v>
      </c>
      <c r="B59" s="26">
        <v>624</v>
      </c>
      <c r="C59" s="26">
        <v>11440</v>
      </c>
      <c r="D59" s="26">
        <v>13962</v>
      </c>
      <c r="E59" s="26">
        <v>15099</v>
      </c>
      <c r="F59" s="26">
        <v>12575</v>
      </c>
      <c r="G59" s="27"/>
      <c r="H59" s="7"/>
      <c r="I59" s="28">
        <f t="shared" si="0"/>
        <v>-3659</v>
      </c>
      <c r="J59" s="27">
        <f t="shared" si="0"/>
        <v>1387</v>
      </c>
      <c r="K59" s="7"/>
      <c r="L59" s="28">
        <f t="shared" ca="1" si="1"/>
        <v>-3616.5640799809148</v>
      </c>
      <c r="M59" s="26">
        <f t="shared" ca="1" si="2"/>
        <v>1384.9541818160244</v>
      </c>
      <c r="N59" s="26">
        <f t="shared" ca="1" si="3"/>
        <v>0.93609759843921481</v>
      </c>
      <c r="O59" s="27">
        <f t="shared" ca="1" si="4"/>
        <v>0.35956373055852897</v>
      </c>
      <c r="P59" s="7"/>
      <c r="Q59" s="28">
        <f t="shared" ca="1" si="5"/>
        <v>0.93407527303874849</v>
      </c>
      <c r="R59" s="27">
        <f t="shared" ca="1" si="6"/>
        <v>242.06517161935085</v>
      </c>
      <c r="S59" s="7"/>
      <c r="T59" s="28">
        <f t="shared" si="7"/>
        <v>241.89299999999997</v>
      </c>
      <c r="U59" s="27">
        <f t="shared" si="8"/>
        <v>4.221829287526643</v>
      </c>
      <c r="V59" s="7"/>
      <c r="W59" s="28">
        <f t="shared" ca="1" si="9"/>
        <v>0.17217161935087688</v>
      </c>
      <c r="X59" s="27">
        <f t="shared" ca="1" si="10"/>
        <v>-4.4927874225493269E-3</v>
      </c>
      <c r="Y59" s="7">
        <v>102</v>
      </c>
      <c r="Z59" s="46"/>
    </row>
    <row r="60" spans="1:26" s="26" customFormat="1" x14ac:dyDescent="0.25">
      <c r="A60" s="26">
        <v>44</v>
      </c>
      <c r="B60" s="26">
        <v>629</v>
      </c>
      <c r="C60" s="26">
        <v>11376</v>
      </c>
      <c r="D60" s="26">
        <v>13781</v>
      </c>
      <c r="E60" s="26">
        <v>15151</v>
      </c>
      <c r="F60" s="26">
        <v>12750</v>
      </c>
      <c r="G60" s="27"/>
      <c r="H60" s="7"/>
      <c r="I60" s="28">
        <f t="shared" si="0"/>
        <v>-3775</v>
      </c>
      <c r="J60" s="27">
        <f t="shared" si="0"/>
        <v>1031</v>
      </c>
      <c r="K60" s="7"/>
      <c r="L60" s="28">
        <f t="shared" ca="1" si="1"/>
        <v>-3732.5640799809148</v>
      </c>
      <c r="M60" s="26">
        <f t="shared" ca="1" si="2"/>
        <v>1028.9541818160244</v>
      </c>
      <c r="N60" s="26">
        <f t="shared" ca="1" si="3"/>
        <v>0.96612259426882607</v>
      </c>
      <c r="O60" s="27">
        <f t="shared" ca="1" si="4"/>
        <v>0.26713851551568196</v>
      </c>
      <c r="P60" s="7"/>
      <c r="Q60" s="28">
        <f t="shared" ca="1" si="5"/>
        <v>0.96462444861000607</v>
      </c>
      <c r="R60" s="27">
        <f t="shared" ca="1" si="6"/>
        <v>247.63963955209249</v>
      </c>
      <c r="S60" s="7"/>
      <c r="T60" s="28">
        <f t="shared" si="7"/>
        <v>247.55399999999997</v>
      </c>
      <c r="U60" s="27">
        <f t="shared" si="8"/>
        <v>4.3206323764820418</v>
      </c>
      <c r="V60" s="7"/>
      <c r="W60" s="28">
        <f t="shared" ca="1" si="9"/>
        <v>8.5639552092516169E-2</v>
      </c>
      <c r="X60" s="27">
        <f t="shared" ca="1" si="10"/>
        <v>9.2574094609204849E-2</v>
      </c>
      <c r="Y60" s="7">
        <v>101</v>
      </c>
      <c r="Z60" s="46"/>
    </row>
    <row r="61" spans="1:26" s="26" customFormat="1" x14ac:dyDescent="0.25">
      <c r="A61" s="26">
        <v>45</v>
      </c>
      <c r="B61" s="26">
        <v>602</v>
      </c>
      <c r="C61" s="26">
        <v>11338</v>
      </c>
      <c r="D61" s="26">
        <v>13600</v>
      </c>
      <c r="E61" s="26">
        <v>15199</v>
      </c>
      <c r="F61" s="26">
        <v>12928</v>
      </c>
      <c r="G61" s="27"/>
      <c r="H61" s="7"/>
      <c r="I61" s="28">
        <f t="shared" si="0"/>
        <v>-3861</v>
      </c>
      <c r="J61" s="27">
        <f t="shared" si="0"/>
        <v>672</v>
      </c>
      <c r="K61" s="7"/>
      <c r="L61" s="28">
        <f t="shared" ca="1" si="1"/>
        <v>-3818.5640799809148</v>
      </c>
      <c r="M61" s="26">
        <f t="shared" ca="1" si="2"/>
        <v>669.9541818160244</v>
      </c>
      <c r="N61" s="26">
        <f t="shared" ca="1" si="3"/>
        <v>0.98838250497008961</v>
      </c>
      <c r="O61" s="27">
        <f t="shared" ca="1" si="4"/>
        <v>0.17393443630112554</v>
      </c>
      <c r="P61" s="7"/>
      <c r="Q61" s="28">
        <f t="shared" ca="1" si="5"/>
        <v>0.98741282758601878</v>
      </c>
      <c r="R61" s="27">
        <f t="shared" ca="1" si="6"/>
        <v>253.1286666293139</v>
      </c>
      <c r="S61" s="7"/>
      <c r="T61" s="28">
        <f t="shared" si="7"/>
        <v>252.97199999999998</v>
      </c>
      <c r="U61" s="27">
        <f t="shared" si="8"/>
        <v>4.4151943153550945</v>
      </c>
      <c r="V61" s="7"/>
      <c r="W61" s="28">
        <f t="shared" ca="1" si="9"/>
        <v>0.15666662931391784</v>
      </c>
      <c r="X61" s="27">
        <f t="shared" ca="1" si="10"/>
        <v>-5.9537420106607897E-2</v>
      </c>
      <c r="Y61" s="7">
        <v>100</v>
      </c>
      <c r="Z61" s="46"/>
    </row>
    <row r="62" spans="1:26" s="26" customFormat="1" x14ac:dyDescent="0.25">
      <c r="A62" s="26">
        <v>46</v>
      </c>
      <c r="B62" s="26">
        <v>619</v>
      </c>
      <c r="C62" s="26">
        <v>11312</v>
      </c>
      <c r="D62" s="26">
        <v>13409</v>
      </c>
      <c r="E62" s="26">
        <v>15210</v>
      </c>
      <c r="F62" s="26">
        <v>13115</v>
      </c>
      <c r="G62" s="27"/>
      <c r="H62" s="7"/>
      <c r="I62" s="28">
        <f t="shared" si="0"/>
        <v>-3898</v>
      </c>
      <c r="J62" s="27">
        <f t="shared" si="0"/>
        <v>294</v>
      </c>
      <c r="K62" s="7"/>
      <c r="L62" s="28">
        <f t="shared" ca="1" si="1"/>
        <v>-3855.5640799809148</v>
      </c>
      <c r="M62" s="26">
        <f t="shared" ca="1" si="2"/>
        <v>291.95418181602435</v>
      </c>
      <c r="N62" s="26">
        <f t="shared" ca="1" si="3"/>
        <v>0.99795944329505193</v>
      </c>
      <c r="O62" s="27">
        <f t="shared" ca="1" si="4"/>
        <v>7.5797550665743008E-2</v>
      </c>
      <c r="P62" s="7"/>
      <c r="Q62" s="28">
        <f t="shared" ca="1" si="5"/>
        <v>0.99754598075166423</v>
      </c>
      <c r="R62" s="27">
        <f t="shared" ca="1" si="6"/>
        <v>258.7737118041058</v>
      </c>
      <c r="S62" s="7"/>
      <c r="T62" s="28">
        <f t="shared" si="7"/>
        <v>258.54300000000001</v>
      </c>
      <c r="U62" s="27">
        <f t="shared" si="8"/>
        <v>4.5124266079836994</v>
      </c>
      <c r="V62" s="7"/>
      <c r="W62" s="28">
        <f t="shared" ca="1" si="9"/>
        <v>0.23071180410579473</v>
      </c>
      <c r="X62" s="27">
        <f t="shared" ca="1" si="10"/>
        <v>-8.7794198132371548E-2</v>
      </c>
      <c r="Y62" s="7">
        <v>99</v>
      </c>
      <c r="Z62" s="46"/>
    </row>
    <row r="63" spans="1:26" s="26" customFormat="1" x14ac:dyDescent="0.25">
      <c r="A63" s="26">
        <v>47</v>
      </c>
      <c r="B63" s="26">
        <v>630</v>
      </c>
      <c r="C63" s="26">
        <v>11306</v>
      </c>
      <c r="D63" s="26">
        <v>13225</v>
      </c>
      <c r="E63" s="26">
        <v>15216</v>
      </c>
      <c r="F63" s="26">
        <v>13301</v>
      </c>
      <c r="G63" s="27"/>
      <c r="H63" s="7"/>
      <c r="I63" s="28">
        <f t="shared" si="0"/>
        <v>-3910</v>
      </c>
      <c r="J63" s="27">
        <f t="shared" si="0"/>
        <v>-76</v>
      </c>
      <c r="K63" s="7"/>
      <c r="L63" s="28">
        <f t="shared" ca="1" si="1"/>
        <v>-3867.5640799809148</v>
      </c>
      <c r="M63" s="26">
        <f t="shared" ca="1" si="2"/>
        <v>-78.045818183975626</v>
      </c>
      <c r="N63" s="26">
        <f t="shared" ca="1" si="3"/>
        <v>1.001065477346391</v>
      </c>
      <c r="O63" s="27">
        <f t="shared" ca="1" si="4"/>
        <v>-2.0262363845081146E-2</v>
      </c>
      <c r="P63" s="7"/>
      <c r="Q63" s="28">
        <f t="shared" ca="1" si="5"/>
        <v>1.0011963572794569</v>
      </c>
      <c r="R63" s="27">
        <f t="shared" ca="1" si="6"/>
        <v>264.27832806212245</v>
      </c>
      <c r="S63" s="7"/>
      <c r="T63" s="28">
        <f t="shared" si="7"/>
        <v>264.21300000000002</v>
      </c>
      <c r="U63" s="27">
        <f t="shared" si="8"/>
        <v>4.611386776571778</v>
      </c>
      <c r="V63" s="7"/>
      <c r="W63" s="28">
        <f t="shared" ca="1" si="9"/>
        <v>6.5328062122432584E-2</v>
      </c>
      <c r="X63" s="27">
        <f t="shared" ca="1" si="10"/>
        <v>8.1465617204401042E-2</v>
      </c>
      <c r="Y63" s="7">
        <v>98</v>
      </c>
      <c r="Z63" s="46"/>
    </row>
    <row r="64" spans="1:26" s="26" customFormat="1" x14ac:dyDescent="0.25">
      <c r="A64" s="26">
        <v>48</v>
      </c>
      <c r="B64" s="26">
        <v>630</v>
      </c>
      <c r="C64" s="26">
        <v>11320</v>
      </c>
      <c r="D64" s="26">
        <v>13030</v>
      </c>
      <c r="E64" s="26">
        <v>15202</v>
      </c>
      <c r="F64" s="26">
        <v>13488</v>
      </c>
      <c r="G64" s="27"/>
      <c r="H64" s="7"/>
      <c r="I64" s="28">
        <f t="shared" si="0"/>
        <v>-3882</v>
      </c>
      <c r="J64" s="27">
        <f t="shared" si="0"/>
        <v>-458</v>
      </c>
      <c r="K64" s="7"/>
      <c r="L64" s="28">
        <f t="shared" ca="1" si="1"/>
        <v>-3839.5640799809148</v>
      </c>
      <c r="M64" s="26">
        <f t="shared" ca="1" si="2"/>
        <v>-460.04581818397565</v>
      </c>
      <c r="N64" s="26">
        <f t="shared" ca="1" si="3"/>
        <v>0.99381806455993305</v>
      </c>
      <c r="O64" s="27">
        <f t="shared" ca="1" si="4"/>
        <v>-0.11943773504274285</v>
      </c>
      <c r="P64" s="7"/>
      <c r="Q64" s="28">
        <f t="shared" ca="1" si="5"/>
        <v>0.99451077350259154</v>
      </c>
      <c r="R64" s="27">
        <f t="shared" ca="1" si="6"/>
        <v>269.96717636039739</v>
      </c>
      <c r="S64" s="7"/>
      <c r="T64" s="28">
        <f t="shared" si="7"/>
        <v>269.88300000000004</v>
      </c>
      <c r="U64" s="27">
        <f t="shared" si="8"/>
        <v>4.7103469451598574</v>
      </c>
      <c r="V64" s="7"/>
      <c r="W64" s="28">
        <f t="shared" ca="1" si="9"/>
        <v>8.4176360397350436E-2</v>
      </c>
      <c r="X64" s="27">
        <f t="shared" ca="1" si="10"/>
        <v>-6.6876918838488564E-2</v>
      </c>
      <c r="Y64" s="7">
        <v>97</v>
      </c>
      <c r="Z64" s="46"/>
    </row>
    <row r="65" spans="1:26" s="26" customFormat="1" x14ac:dyDescent="0.25">
      <c r="A65" s="26">
        <v>49</v>
      </c>
      <c r="B65" s="26">
        <v>631</v>
      </c>
      <c r="C65" s="26">
        <v>11356</v>
      </c>
      <c r="D65" s="26">
        <v>12842</v>
      </c>
      <c r="E65" s="26">
        <v>15166</v>
      </c>
      <c r="F65" s="26">
        <v>13673</v>
      </c>
      <c r="G65" s="27"/>
      <c r="H65" s="7"/>
      <c r="I65" s="28">
        <f t="shared" si="0"/>
        <v>-3810</v>
      </c>
      <c r="J65" s="27">
        <f t="shared" si="0"/>
        <v>-831</v>
      </c>
      <c r="K65" s="7"/>
      <c r="L65" s="28">
        <f t="shared" ca="1" si="1"/>
        <v>-3767.5640799809148</v>
      </c>
      <c r="M65" s="26">
        <f t="shared" ca="1" si="2"/>
        <v>-833.0458181839756</v>
      </c>
      <c r="N65" s="26">
        <f t="shared" ca="1" si="3"/>
        <v>0.97518186025189846</v>
      </c>
      <c r="O65" s="27">
        <f t="shared" ca="1" si="4"/>
        <v>-0.21627651372527637</v>
      </c>
      <c r="P65" s="7"/>
      <c r="Q65" s="28">
        <f t="shared" ca="1" si="5"/>
        <v>0.97642297583362192</v>
      </c>
      <c r="R65" s="27">
        <f t="shared" ca="1" si="6"/>
        <v>275.60822861150996</v>
      </c>
      <c r="S65" s="7"/>
      <c r="T65" s="28">
        <f t="shared" si="7"/>
        <v>275.56200000000001</v>
      </c>
      <c r="U65" s="27">
        <f t="shared" si="8"/>
        <v>4.8094641933806148</v>
      </c>
      <c r="V65" s="7"/>
      <c r="W65" s="28">
        <f t="shared" ca="1" si="9"/>
        <v>4.6228611509945949E-2</v>
      </c>
      <c r="X65" s="27">
        <f t="shared" ca="1" si="10"/>
        <v>-9.9278563177449541E-3</v>
      </c>
      <c r="Y65" s="7">
        <v>96</v>
      </c>
      <c r="Z65" s="46"/>
    </row>
    <row r="66" spans="1:26" s="26" customFormat="1" x14ac:dyDescent="0.25">
      <c r="A66" s="26">
        <v>50</v>
      </c>
      <c r="B66" s="26">
        <v>645</v>
      </c>
      <c r="C66" s="26">
        <v>11405</v>
      </c>
      <c r="D66" s="26">
        <v>12654</v>
      </c>
      <c r="E66" s="26">
        <v>15113</v>
      </c>
      <c r="F66" s="26">
        <v>13855</v>
      </c>
      <c r="G66" s="27"/>
      <c r="H66" s="7"/>
      <c r="I66" s="28">
        <f t="shared" si="0"/>
        <v>-3708</v>
      </c>
      <c r="J66" s="27">
        <f t="shared" si="0"/>
        <v>-1201</v>
      </c>
      <c r="K66" s="7"/>
      <c r="L66" s="28">
        <f t="shared" ca="1" si="1"/>
        <v>-3665.5640799809148</v>
      </c>
      <c r="M66" s="26">
        <f t="shared" ca="1" si="2"/>
        <v>-1203.0458181839756</v>
      </c>
      <c r="N66" s="26">
        <f t="shared" ca="1" si="3"/>
        <v>0.94878057081551614</v>
      </c>
      <c r="O66" s="27">
        <f t="shared" ca="1" si="4"/>
        <v>-0.31233642823610053</v>
      </c>
      <c r="P66" s="7"/>
      <c r="Q66" s="28">
        <f t="shared" ca="1" si="5"/>
        <v>0.95056555520265573</v>
      </c>
      <c r="R66" s="27">
        <f t="shared" ca="1" si="6"/>
        <v>281.30839274103437</v>
      </c>
      <c r="S66" s="7"/>
      <c r="T66" s="28">
        <f t="shared" si="7"/>
        <v>281.36700000000002</v>
      </c>
      <c r="U66" s="27">
        <f t="shared" si="8"/>
        <v>4.9107805564588851</v>
      </c>
      <c r="V66" s="7"/>
      <c r="W66" s="28">
        <f t="shared" ca="1" si="9"/>
        <v>-5.8607258965650999E-2</v>
      </c>
      <c r="X66" s="27">
        <f t="shared" ca="1" si="10"/>
        <v>3.8444407787949331E-2</v>
      </c>
      <c r="Y66" s="7">
        <v>95</v>
      </c>
      <c r="Z66" s="46"/>
    </row>
    <row r="67" spans="1:26" s="26" customFormat="1" x14ac:dyDescent="0.25">
      <c r="A67" s="26">
        <v>51</v>
      </c>
      <c r="B67" s="26">
        <v>630</v>
      </c>
      <c r="C67" s="26">
        <v>11488</v>
      </c>
      <c r="D67" s="26">
        <v>12490</v>
      </c>
      <c r="E67" s="26">
        <v>15064</v>
      </c>
      <c r="F67" s="26">
        <v>14051</v>
      </c>
      <c r="G67" s="27"/>
      <c r="H67" s="7"/>
      <c r="I67" s="28">
        <f t="shared" si="0"/>
        <v>-3576</v>
      </c>
      <c r="J67" s="27">
        <f t="shared" si="0"/>
        <v>-1561</v>
      </c>
      <c r="K67" s="7"/>
      <c r="L67" s="28">
        <f t="shared" ca="1" si="1"/>
        <v>-3533.5640799809148</v>
      </c>
      <c r="M67" s="26">
        <f t="shared" ca="1" si="2"/>
        <v>-1563.0458181839756</v>
      </c>
      <c r="N67" s="26">
        <f t="shared" ca="1" si="3"/>
        <v>0.9146141962507861</v>
      </c>
      <c r="O67" s="27">
        <f t="shared" ca="1" si="4"/>
        <v>-0.40580012884122674</v>
      </c>
      <c r="P67" s="7"/>
      <c r="Q67" s="28">
        <f t="shared" ca="1" si="5"/>
        <v>0.91692821418181625</v>
      </c>
      <c r="R67" s="27">
        <f t="shared" ca="1" si="6"/>
        <v>286.99141927026199</v>
      </c>
      <c r="S67" s="7"/>
      <c r="T67" s="28">
        <f t="shared" si="7"/>
        <v>287.03700000000003</v>
      </c>
      <c r="U67" s="27">
        <f t="shared" si="8"/>
        <v>5.0097407250469645</v>
      </c>
      <c r="V67" s="7"/>
      <c r="W67" s="28">
        <f t="shared" ca="1" si="9"/>
        <v>-4.5580729738048831E-2</v>
      </c>
      <c r="X67" s="27">
        <f t="shared" ca="1" si="10"/>
        <v>4.6385326108577374E-2</v>
      </c>
      <c r="Y67" s="7">
        <v>94</v>
      </c>
      <c r="Z67" s="46"/>
    </row>
    <row r="68" spans="1:26" s="26" customFormat="1" x14ac:dyDescent="0.25">
      <c r="A68" s="26">
        <v>52</v>
      </c>
      <c r="B68" s="26">
        <v>612</v>
      </c>
      <c r="C68" s="26">
        <v>11565</v>
      </c>
      <c r="D68" s="26">
        <v>12315</v>
      </c>
      <c r="E68" s="26">
        <v>14961</v>
      </c>
      <c r="F68" s="26">
        <v>14205</v>
      </c>
      <c r="G68" s="27"/>
      <c r="H68" s="7"/>
      <c r="I68" s="28">
        <f t="shared" si="0"/>
        <v>-3396</v>
      </c>
      <c r="J68" s="27">
        <f t="shared" si="0"/>
        <v>-1890</v>
      </c>
      <c r="K68" s="7"/>
      <c r="L68" s="28">
        <f t="shared" ca="1" si="1"/>
        <v>-3353.5640799809148</v>
      </c>
      <c r="M68" s="26">
        <f t="shared" ca="1" si="2"/>
        <v>-1892.0458181839756</v>
      </c>
      <c r="N68" s="26">
        <f t="shared" ca="1" si="3"/>
        <v>0.86802368548069964</v>
      </c>
      <c r="O68" s="27">
        <f t="shared" ca="1" si="4"/>
        <v>-0.49121556633868929</v>
      </c>
      <c r="P68" s="7"/>
      <c r="Q68" s="28">
        <f t="shared" ca="1" si="5"/>
        <v>0.87082093462030086</v>
      </c>
      <c r="R68" s="27">
        <f t="shared" ca="1" si="6"/>
        <v>292.54554572891038</v>
      </c>
      <c r="S68" s="7"/>
      <c r="T68" s="28">
        <f t="shared" si="7"/>
        <v>292.54500000000002</v>
      </c>
      <c r="U68" s="27">
        <f t="shared" si="8"/>
        <v>5.1058734602468112</v>
      </c>
      <c r="V68" s="7"/>
      <c r="W68" s="28">
        <f t="shared" ca="1" si="9"/>
        <v>5.4572891036741566E-4</v>
      </c>
      <c r="X68" s="27">
        <f t="shared" ca="1" si="10"/>
        <v>4.0442276454882631E-2</v>
      </c>
      <c r="Y68" s="7">
        <v>93</v>
      </c>
      <c r="Z68" s="46"/>
    </row>
    <row r="69" spans="1:26" s="26" customFormat="1" x14ac:dyDescent="0.25">
      <c r="A69" s="26">
        <v>53</v>
      </c>
      <c r="B69" s="26">
        <v>613</v>
      </c>
      <c r="C69" s="26">
        <v>11659</v>
      </c>
      <c r="D69" s="26">
        <v>12151</v>
      </c>
      <c r="E69" s="26">
        <v>14856</v>
      </c>
      <c r="F69" s="26">
        <v>14353</v>
      </c>
      <c r="G69" s="27"/>
      <c r="H69" s="7"/>
      <c r="I69" s="28">
        <f t="shared" si="0"/>
        <v>-3197</v>
      </c>
      <c r="J69" s="27">
        <f t="shared" si="0"/>
        <v>-2202</v>
      </c>
      <c r="K69" s="7"/>
      <c r="L69" s="28">
        <f t="shared" ca="1" si="1"/>
        <v>-3154.5640799809148</v>
      </c>
      <c r="M69" s="26">
        <f t="shared" ca="1" si="2"/>
        <v>-2204.0458181839758</v>
      </c>
      <c r="N69" s="26">
        <f t="shared" ca="1" si="3"/>
        <v>0.81651528746265956</v>
      </c>
      <c r="O69" s="27">
        <f t="shared" ca="1" si="4"/>
        <v>-0.57221744019646537</v>
      </c>
      <c r="P69" s="7"/>
      <c r="Q69" s="28">
        <f t="shared" ca="1" si="5"/>
        <v>0.81977068082652949</v>
      </c>
      <c r="R69" s="27">
        <f t="shared" ca="1" si="6"/>
        <v>298.03478913499384</v>
      </c>
      <c r="S69" s="7"/>
      <c r="T69" s="28">
        <f t="shared" si="7"/>
        <v>298.06200000000001</v>
      </c>
      <c r="U69" s="27">
        <f t="shared" si="8"/>
        <v>5.2021632750793385</v>
      </c>
      <c r="V69" s="7"/>
      <c r="W69" s="28">
        <f t="shared" ca="1" si="9"/>
        <v>-2.7210865006168206E-2</v>
      </c>
      <c r="X69" s="27">
        <f t="shared" ca="1" si="10"/>
        <v>6.2567615305113122E-2</v>
      </c>
      <c r="Y69" s="7">
        <v>92</v>
      </c>
      <c r="Z69" s="46"/>
    </row>
    <row r="70" spans="1:26" s="26" customFormat="1" x14ac:dyDescent="0.25">
      <c r="A70" s="26">
        <v>54</v>
      </c>
      <c r="B70" s="26">
        <v>621</v>
      </c>
      <c r="C70" s="26">
        <v>11779</v>
      </c>
      <c r="D70" s="26">
        <v>12009</v>
      </c>
      <c r="E70" s="26">
        <v>14743</v>
      </c>
      <c r="F70" s="26">
        <v>14508</v>
      </c>
      <c r="G70" s="27"/>
      <c r="H70" s="7"/>
      <c r="I70" s="28">
        <f t="shared" si="0"/>
        <v>-2964</v>
      </c>
      <c r="J70" s="27">
        <f t="shared" si="0"/>
        <v>-2499</v>
      </c>
      <c r="K70" s="7"/>
      <c r="L70" s="28">
        <f t="shared" ca="1" si="1"/>
        <v>-2921.5640799809148</v>
      </c>
      <c r="M70" s="26">
        <f t="shared" ca="1" si="2"/>
        <v>-2501.0458181839758</v>
      </c>
      <c r="N70" s="26">
        <f t="shared" ca="1" si="3"/>
        <v>0.75620645963249211</v>
      </c>
      <c r="O70" s="27">
        <f t="shared" ca="1" si="4"/>
        <v>-0.64932499319569459</v>
      </c>
      <c r="P70" s="7"/>
      <c r="Q70" s="28">
        <f t="shared" ca="1" si="5"/>
        <v>0.75989779003344249</v>
      </c>
      <c r="R70" s="27">
        <f t="shared" ca="1" si="6"/>
        <v>303.63248023512892</v>
      </c>
      <c r="S70" s="7"/>
      <c r="T70" s="28">
        <f t="shared" si="7"/>
        <v>303.65100000000001</v>
      </c>
      <c r="U70" s="27">
        <f t="shared" si="8"/>
        <v>5.2997097269733011</v>
      </c>
      <c r="V70" s="7"/>
      <c r="W70" s="28">
        <f t="shared" ca="1" si="9"/>
        <v>-1.8519764871086863E-2</v>
      </c>
      <c r="X70" s="27">
        <f t="shared" ca="1" si="10"/>
        <v>1.5954286635349035E-2</v>
      </c>
      <c r="Y70" s="7">
        <v>91</v>
      </c>
      <c r="Z70" s="46"/>
    </row>
    <row r="71" spans="1:26" s="26" customFormat="1" x14ac:dyDescent="0.25">
      <c r="A71" s="26">
        <v>55</v>
      </c>
      <c r="B71" s="26">
        <v>625</v>
      </c>
      <c r="C71" s="26">
        <v>11924</v>
      </c>
      <c r="D71" s="26">
        <v>11877</v>
      </c>
      <c r="E71" s="26">
        <v>14632</v>
      </c>
      <c r="F71" s="26">
        <v>14657</v>
      </c>
      <c r="G71" s="27"/>
      <c r="H71" s="7"/>
      <c r="I71" s="28">
        <f t="shared" si="0"/>
        <v>-2708</v>
      </c>
      <c r="J71" s="27">
        <f t="shared" si="0"/>
        <v>-2780</v>
      </c>
      <c r="K71" s="7"/>
      <c r="L71" s="28">
        <f t="shared" ca="1" si="1"/>
        <v>-2665.5640799809148</v>
      </c>
      <c r="M71" s="26">
        <f t="shared" ca="1" si="2"/>
        <v>-2782.0458181839758</v>
      </c>
      <c r="N71" s="26">
        <f t="shared" ca="1" si="3"/>
        <v>0.68994439987059131</v>
      </c>
      <c r="O71" s="27">
        <f t="shared" ca="1" si="4"/>
        <v>-0.7222786039458069</v>
      </c>
      <c r="P71" s="7"/>
      <c r="Q71" s="28">
        <f t="shared" ca="1" si="5"/>
        <v>0.69404803476540877</v>
      </c>
      <c r="R71" s="27">
        <f t="shared" ca="1" si="6"/>
        <v>309.26080794697157</v>
      </c>
      <c r="S71" s="7"/>
      <c r="T71" s="28">
        <f t="shared" si="7"/>
        <v>309.27600000000001</v>
      </c>
      <c r="U71" s="27">
        <f t="shared" si="8"/>
        <v>5.3978844973979827</v>
      </c>
      <c r="V71" s="7"/>
      <c r="W71" s="28">
        <f t="shared" ca="1" si="9"/>
        <v>-1.5192053028442842E-2</v>
      </c>
      <c r="X71" s="27">
        <f t="shared" ca="1" si="10"/>
        <v>6.4740337307512164E-2</v>
      </c>
      <c r="Y71" s="7">
        <v>90</v>
      </c>
      <c r="Z71" s="46"/>
    </row>
    <row r="72" spans="1:26" s="26" customFormat="1" x14ac:dyDescent="0.25">
      <c r="A72" s="26">
        <v>56</v>
      </c>
      <c r="B72" s="26">
        <v>636</v>
      </c>
      <c r="C72" s="26">
        <v>12062</v>
      </c>
      <c r="D72" s="26">
        <v>11745</v>
      </c>
      <c r="E72" s="26">
        <v>14471</v>
      </c>
      <c r="F72" s="26">
        <v>14777</v>
      </c>
      <c r="G72" s="27"/>
      <c r="H72" s="7"/>
      <c r="I72" s="28">
        <f t="shared" si="0"/>
        <v>-2409</v>
      </c>
      <c r="J72" s="27">
        <f t="shared" si="0"/>
        <v>-3032</v>
      </c>
      <c r="K72" s="7"/>
      <c r="L72" s="28">
        <f t="shared" ca="1" si="1"/>
        <v>-2366.5640799809148</v>
      </c>
      <c r="M72" s="26">
        <f t="shared" ca="1" si="2"/>
        <v>-3034.0458181839758</v>
      </c>
      <c r="N72" s="26">
        <f t="shared" ca="1" si="3"/>
        <v>0.61255238475805884</v>
      </c>
      <c r="O72" s="27">
        <f t="shared" ca="1" si="4"/>
        <v>-0.78770319436939529</v>
      </c>
      <c r="P72" s="7"/>
      <c r="Q72" s="28">
        <f t="shared" ca="1" si="5"/>
        <v>0.61702548470871976</v>
      </c>
      <c r="R72" s="27">
        <f t="shared" ca="1" si="6"/>
        <v>315.04653524479932</v>
      </c>
      <c r="S72" s="7"/>
      <c r="T72" s="28">
        <f t="shared" si="7"/>
        <v>315</v>
      </c>
      <c r="U72" s="27">
        <f t="shared" si="8"/>
        <v>5.497787143782138</v>
      </c>
      <c r="V72" s="7"/>
      <c r="W72" s="28">
        <f t="shared" ca="1" si="9"/>
        <v>4.6535244799315478E-2</v>
      </c>
      <c r="X72" s="27">
        <f t="shared" ca="1" si="10"/>
        <v>-2.9719222420908409E-2</v>
      </c>
      <c r="Y72" s="7">
        <v>89</v>
      </c>
      <c r="Z72" s="46"/>
    </row>
    <row r="73" spans="1:26" s="26" customFormat="1" x14ac:dyDescent="0.25">
      <c r="A73" s="26">
        <v>57</v>
      </c>
      <c r="B73" s="26">
        <v>640</v>
      </c>
      <c r="C73" s="26">
        <v>12219</v>
      </c>
      <c r="D73" s="26">
        <v>11630</v>
      </c>
      <c r="E73" s="26">
        <v>14312</v>
      </c>
      <c r="F73" s="26">
        <v>14888</v>
      </c>
      <c r="G73" s="27"/>
      <c r="H73" s="7"/>
      <c r="I73" s="28">
        <f t="shared" si="0"/>
        <v>-2093</v>
      </c>
      <c r="J73" s="27">
        <f t="shared" si="0"/>
        <v>-3258</v>
      </c>
      <c r="K73" s="7"/>
      <c r="L73" s="28">
        <f t="shared" ca="1" si="1"/>
        <v>-2050.5640799809148</v>
      </c>
      <c r="M73" s="26">
        <f t="shared" ca="1" si="2"/>
        <v>-3260.0458181839758</v>
      </c>
      <c r="N73" s="26">
        <f t="shared" ca="1" si="3"/>
        <v>0.53076015473946259</v>
      </c>
      <c r="O73" s="27">
        <f t="shared" ca="1" si="4"/>
        <v>-0.84637762863816901</v>
      </c>
      <c r="P73" s="7"/>
      <c r="Q73" s="28">
        <f t="shared" ca="1" si="5"/>
        <v>0.53556440152155549</v>
      </c>
      <c r="R73" s="27">
        <f t="shared" ca="1" si="6"/>
        <v>320.79442636356555</v>
      </c>
      <c r="S73" s="7"/>
      <c r="T73" s="28">
        <f t="shared" si="7"/>
        <v>320.76</v>
      </c>
      <c r="U73" s="27">
        <f t="shared" si="8"/>
        <v>5.5983181086970113</v>
      </c>
      <c r="V73" s="7"/>
      <c r="W73" s="28">
        <f t="shared" ca="1" si="9"/>
        <v>3.4426363565557949E-2</v>
      </c>
      <c r="X73" s="27">
        <f t="shared" ca="1" si="10"/>
        <v>-7.1850403525104412E-3</v>
      </c>
      <c r="Y73" s="7">
        <v>88</v>
      </c>
      <c r="Z73" s="46"/>
    </row>
    <row r="74" spans="1:26" s="26" customFormat="1" x14ac:dyDescent="0.25">
      <c r="A74" s="26">
        <v>58</v>
      </c>
      <c r="B74" s="26">
        <v>641</v>
      </c>
      <c r="C74" s="26">
        <v>12388</v>
      </c>
      <c r="D74" s="26">
        <v>11530</v>
      </c>
      <c r="E74" s="26">
        <v>14139</v>
      </c>
      <c r="F74" s="26">
        <v>14979</v>
      </c>
      <c r="G74" s="27"/>
      <c r="H74" s="7"/>
      <c r="I74" s="28">
        <f t="shared" si="0"/>
        <v>-1751</v>
      </c>
      <c r="J74" s="27">
        <f t="shared" si="0"/>
        <v>-3449</v>
      </c>
      <c r="K74" s="7"/>
      <c r="L74" s="28">
        <f t="shared" ca="1" si="1"/>
        <v>-1708.5640799809148</v>
      </c>
      <c r="M74" s="26">
        <f t="shared" ca="1" si="2"/>
        <v>-3451.0458181839758</v>
      </c>
      <c r="N74" s="26">
        <f t="shared" ca="1" si="3"/>
        <v>0.4422381842762983</v>
      </c>
      <c r="O74" s="27">
        <f t="shared" ca="1" si="4"/>
        <v>-0.89596531423699977</v>
      </c>
      <c r="P74" s="7"/>
      <c r="Q74" s="28">
        <f t="shared" ca="1" si="5"/>
        <v>0.44732198272020279</v>
      </c>
      <c r="R74" s="27">
        <f t="shared" ca="1" si="6"/>
        <v>326.58768383704171</v>
      </c>
      <c r="S74" s="7"/>
      <c r="T74" s="28">
        <f t="shared" si="7"/>
        <v>326.529</v>
      </c>
      <c r="U74" s="27">
        <f t="shared" si="8"/>
        <v>5.6990061532445644</v>
      </c>
      <c r="V74" s="7"/>
      <c r="W74" s="28">
        <f t="shared" ca="1" si="9"/>
        <v>5.868383704171265E-2</v>
      </c>
      <c r="X74" s="27">
        <f t="shared" ca="1" si="10"/>
        <v>-3.8348946515043281E-4</v>
      </c>
      <c r="Y74" s="7">
        <v>87</v>
      </c>
      <c r="Z74" s="46"/>
    </row>
    <row r="75" spans="1:26" s="26" customFormat="1" x14ac:dyDescent="0.25">
      <c r="A75" s="26">
        <v>59</v>
      </c>
      <c r="B75" s="26">
        <v>620</v>
      </c>
      <c r="C75" s="26">
        <v>12562</v>
      </c>
      <c r="D75" s="26">
        <v>11461</v>
      </c>
      <c r="E75" s="26">
        <v>13970</v>
      </c>
      <c r="F75" s="26">
        <v>15063</v>
      </c>
      <c r="G75" s="27"/>
      <c r="H75" s="7"/>
      <c r="I75" s="28">
        <f t="shared" si="0"/>
        <v>-1408</v>
      </c>
      <c r="J75" s="27">
        <f t="shared" si="0"/>
        <v>-3602</v>
      </c>
      <c r="K75" s="7"/>
      <c r="L75" s="28">
        <f t="shared" ca="1" si="1"/>
        <v>-1365.5640799809148</v>
      </c>
      <c r="M75" s="26">
        <f t="shared" ca="1" si="2"/>
        <v>-3604.0458181839758</v>
      </c>
      <c r="N75" s="26">
        <f t="shared" ca="1" si="3"/>
        <v>0.35345737764218904</v>
      </c>
      <c r="O75" s="27">
        <f t="shared" ca="1" si="4"/>
        <v>-0.93568738699417842</v>
      </c>
      <c r="P75" s="7"/>
      <c r="Q75" s="28">
        <f t="shared" ca="1" si="5"/>
        <v>0.35876482327013631</v>
      </c>
      <c r="R75" s="27">
        <f t="shared" ca="1" si="6"/>
        <v>332.14091257264408</v>
      </c>
      <c r="S75" s="7"/>
      <c r="T75" s="28">
        <f t="shared" si="7"/>
        <v>332.10899999999998</v>
      </c>
      <c r="U75" s="27">
        <f t="shared" si="8"/>
        <v>5.7963955255058472</v>
      </c>
      <c r="V75" s="7"/>
      <c r="W75" s="28">
        <f t="shared" ca="1" si="9"/>
        <v>3.1912572644102966E-2</v>
      </c>
      <c r="X75" s="27">
        <f t="shared" ca="1" si="10"/>
        <v>-1.0647741841410152E-2</v>
      </c>
      <c r="Y75" s="7">
        <v>86</v>
      </c>
      <c r="Z75" s="46"/>
    </row>
    <row r="76" spans="1:26" s="26" customFormat="1" x14ac:dyDescent="0.25">
      <c r="A76" s="26">
        <v>60</v>
      </c>
      <c r="B76" s="26">
        <v>627</v>
      </c>
      <c r="C76" s="26">
        <v>12739</v>
      </c>
      <c r="D76" s="26">
        <v>11399</v>
      </c>
      <c r="E76" s="26">
        <v>13788</v>
      </c>
      <c r="F76" s="26">
        <v>15117</v>
      </c>
      <c r="G76" s="27"/>
      <c r="H76" s="7"/>
      <c r="I76" s="28">
        <f t="shared" si="0"/>
        <v>-1049</v>
      </c>
      <c r="J76" s="27">
        <f t="shared" si="0"/>
        <v>-3718</v>
      </c>
      <c r="K76" s="7"/>
      <c r="L76" s="28">
        <f t="shared" ca="1" si="1"/>
        <v>-1006.5640799809149</v>
      </c>
      <c r="M76" s="26">
        <f t="shared" ca="1" si="2"/>
        <v>-3720.0458181839758</v>
      </c>
      <c r="N76" s="26">
        <f t="shared" ca="1" si="3"/>
        <v>0.26053519227296107</v>
      </c>
      <c r="O76" s="27">
        <f t="shared" ca="1" si="4"/>
        <v>-0.96580346830027464</v>
      </c>
      <c r="P76" s="7"/>
      <c r="Q76" s="28">
        <f t="shared" ca="1" si="5"/>
        <v>0.26601178934317105</v>
      </c>
      <c r="R76" s="27">
        <f t="shared" ca="1" si="6"/>
        <v>337.71974214795273</v>
      </c>
      <c r="S76" s="7"/>
      <c r="T76" s="28">
        <f t="shared" si="7"/>
        <v>337.75199999999995</v>
      </c>
      <c r="U76" s="27">
        <f t="shared" si="8"/>
        <v>5.8948844551958866</v>
      </c>
      <c r="V76" s="7"/>
      <c r="W76" s="28">
        <f t="shared" ca="1" si="9"/>
        <v>-3.2257852047223423E-2</v>
      </c>
      <c r="X76" s="27">
        <f t="shared" ca="1" si="10"/>
        <v>7.403862893738733E-2</v>
      </c>
      <c r="Y76" s="7">
        <v>85</v>
      </c>
      <c r="Z76" s="46"/>
    </row>
    <row r="77" spans="1:26" s="26" customFormat="1" x14ac:dyDescent="0.25">
      <c r="A77" s="26">
        <v>61</v>
      </c>
      <c r="B77" s="26">
        <v>613</v>
      </c>
      <c r="C77" s="26">
        <v>12931</v>
      </c>
      <c r="D77" s="26">
        <v>11362</v>
      </c>
      <c r="E77" s="26">
        <v>13616</v>
      </c>
      <c r="F77" s="26">
        <v>15171</v>
      </c>
      <c r="G77" s="27"/>
      <c r="H77" s="7"/>
      <c r="I77" s="28">
        <f t="shared" si="0"/>
        <v>-685</v>
      </c>
      <c r="J77" s="27">
        <f t="shared" si="0"/>
        <v>-3809</v>
      </c>
      <c r="K77" s="7"/>
      <c r="L77" s="28">
        <f t="shared" ca="1" si="1"/>
        <v>-642.56407998091493</v>
      </c>
      <c r="M77" s="26">
        <f t="shared" ca="1" si="2"/>
        <v>-3811.0458181839758</v>
      </c>
      <c r="N77" s="26">
        <f t="shared" ca="1" si="3"/>
        <v>0.16631882604900844</v>
      </c>
      <c r="O77" s="27">
        <f t="shared" ca="1" si="4"/>
        <v>-0.98942901484212598</v>
      </c>
      <c r="P77" s="7"/>
      <c r="Q77" s="28">
        <f t="shared" ca="1" si="5"/>
        <v>0.17192777725830427</v>
      </c>
      <c r="R77" s="27">
        <f t="shared" ca="1" si="6"/>
        <v>343.261372144505</v>
      </c>
      <c r="S77" s="7"/>
      <c r="T77" s="28">
        <f t="shared" si="7"/>
        <v>343.26899999999995</v>
      </c>
      <c r="U77" s="27">
        <f t="shared" si="8"/>
        <v>5.9911742700284147</v>
      </c>
      <c r="V77" s="7"/>
      <c r="W77" s="28">
        <f t="shared" ca="1" si="9"/>
        <v>-7.6278554949453792E-3</v>
      </c>
      <c r="X77" s="27">
        <f t="shared" ca="1" si="10"/>
        <v>-4.0531473504756832E-3</v>
      </c>
      <c r="Y77" s="7">
        <v>84</v>
      </c>
      <c r="Z77" s="46"/>
    </row>
    <row r="78" spans="1:26" s="26" customFormat="1" x14ac:dyDescent="0.25">
      <c r="A78" s="26">
        <v>62</v>
      </c>
      <c r="B78" s="26">
        <v>610</v>
      </c>
      <c r="C78" s="26">
        <v>13102</v>
      </c>
      <c r="D78" s="26">
        <v>11329</v>
      </c>
      <c r="E78" s="26">
        <v>13418</v>
      </c>
      <c r="F78" s="26">
        <v>15176</v>
      </c>
      <c r="G78" s="27"/>
      <c r="H78" s="7"/>
      <c r="I78" s="28">
        <f t="shared" si="0"/>
        <v>-316</v>
      </c>
      <c r="J78" s="27">
        <f t="shared" si="0"/>
        <v>-3847</v>
      </c>
      <c r="K78" s="7"/>
      <c r="L78" s="28">
        <f t="shared" ca="1" si="1"/>
        <v>-273.56407998091487</v>
      </c>
      <c r="M78" s="26">
        <f t="shared" ca="1" si="2"/>
        <v>-3849.0458181839758</v>
      </c>
      <c r="N78" s="26">
        <f t="shared" ca="1" si="3"/>
        <v>7.0808278970331165E-2</v>
      </c>
      <c r="O78" s="27">
        <f t="shared" ca="1" si="4"/>
        <v>-0.99929462768377819</v>
      </c>
      <c r="P78" s="7"/>
      <c r="Q78" s="28">
        <f t="shared" ca="1" si="5"/>
        <v>7.6471597304028846E-2</v>
      </c>
      <c r="R78" s="27">
        <f t="shared" ca="1" si="6"/>
        <v>348.74286212020581</v>
      </c>
      <c r="S78" s="7"/>
      <c r="T78" s="28">
        <f t="shared" si="7"/>
        <v>348.75899999999996</v>
      </c>
      <c r="U78" s="27">
        <f t="shared" si="8"/>
        <v>6.0869928459629037</v>
      </c>
      <c r="V78" s="7"/>
      <c r="W78" s="28">
        <f t="shared" ca="1" si="9"/>
        <v>-1.6137879794143828E-2</v>
      </c>
      <c r="X78" s="27">
        <f t="shared" ca="1" si="10"/>
        <v>-1.9316116776565195E-2</v>
      </c>
      <c r="Y78" s="7">
        <v>83</v>
      </c>
      <c r="Z78" s="46"/>
    </row>
    <row r="79" spans="1:26" s="26" customFormat="1" x14ac:dyDescent="0.25">
      <c r="A79" s="26">
        <v>63</v>
      </c>
      <c r="B79" s="26">
        <v>629</v>
      </c>
      <c r="C79" s="26">
        <v>13301</v>
      </c>
      <c r="D79" s="26">
        <v>11329</v>
      </c>
      <c r="E79" s="26">
        <v>13236</v>
      </c>
      <c r="F79" s="26">
        <v>15188</v>
      </c>
      <c r="G79" s="27"/>
      <c r="H79" s="7"/>
      <c r="I79" s="28">
        <f t="shared" si="0"/>
        <v>65</v>
      </c>
      <c r="J79" s="27">
        <f t="shared" si="0"/>
        <v>-3859</v>
      </c>
      <c r="K79" s="7"/>
      <c r="L79" s="28">
        <f t="shared" ca="1" si="1"/>
        <v>107.4359200190851</v>
      </c>
      <c r="M79" s="26">
        <f t="shared" ca="1" si="2"/>
        <v>-3861.0458181839758</v>
      </c>
      <c r="N79" s="26">
        <f t="shared" ca="1" si="3"/>
        <v>-2.7808302159685182E-2</v>
      </c>
      <c r="O79" s="27">
        <f t="shared" ca="1" si="4"/>
        <v>-1.0024100843706159</v>
      </c>
      <c r="P79" s="7"/>
      <c r="Q79" s="28">
        <f t="shared" ca="1" si="5"/>
        <v>-2.2128914150951497E-2</v>
      </c>
      <c r="R79" s="27">
        <f t="shared" ca="1" si="6"/>
        <v>354.38356524721064</v>
      </c>
      <c r="S79" s="7"/>
      <c r="T79" s="28">
        <f t="shared" si="7"/>
        <v>354.41999999999996</v>
      </c>
      <c r="U79" s="27">
        <f t="shared" si="8"/>
        <v>6.1857959349183025</v>
      </c>
      <c r="V79" s="7"/>
      <c r="W79" s="28">
        <f t="shared" ca="1" si="9"/>
        <v>-3.6434752789318736E-2</v>
      </c>
      <c r="X79" s="27">
        <f t="shared" ca="1" si="10"/>
        <v>-2.0457233210947834E-2</v>
      </c>
      <c r="Y79" s="7">
        <v>82</v>
      </c>
      <c r="Z79" s="46"/>
    </row>
    <row r="80" spans="1:26" s="26" customFormat="1" x14ac:dyDescent="0.25">
      <c r="A80" s="26">
        <v>64</v>
      </c>
      <c r="B80" s="26">
        <v>633</v>
      </c>
      <c r="C80" s="26">
        <v>13499</v>
      </c>
      <c r="D80" s="26">
        <v>11348</v>
      </c>
      <c r="E80" s="26">
        <v>13050</v>
      </c>
      <c r="F80" s="26">
        <v>15185</v>
      </c>
      <c r="G80" s="27"/>
      <c r="H80" s="7"/>
      <c r="I80" s="28">
        <f t="shared" si="0"/>
        <v>449</v>
      </c>
      <c r="J80" s="27">
        <f t="shared" si="0"/>
        <v>-3837</v>
      </c>
      <c r="K80" s="7"/>
      <c r="L80" s="28">
        <f t="shared" ca="1" si="1"/>
        <v>491.43592001908513</v>
      </c>
      <c r="M80" s="26">
        <f t="shared" ca="1" si="2"/>
        <v>-3839.0458181839758</v>
      </c>
      <c r="N80" s="26">
        <f t="shared" ca="1" si="3"/>
        <v>-0.12720139180253631</v>
      </c>
      <c r="O80" s="27">
        <f t="shared" ca="1" si="4"/>
        <v>-0.99669841377808033</v>
      </c>
      <c r="P80" s="7"/>
      <c r="Q80" s="28">
        <f t="shared" ca="1" si="5"/>
        <v>-0.1215559626620526</v>
      </c>
      <c r="R80" s="27">
        <f ca="1">IF(MOD(ATAN2(O80,Q80)*180/PI()-$J$9+360,360)&lt;355,MOD(ATAN2(O80,Q80)*180/PI()-$J$9+360,360)+360,MOD(ATAN2(O80,Q80)*180/PI()-$J$9+360,360))</f>
        <v>360.07230089891442</v>
      </c>
      <c r="S80" s="7"/>
      <c r="T80" s="28">
        <f t="shared" si="7"/>
        <v>360.11699999999996</v>
      </c>
      <c r="U80" s="27">
        <f t="shared" si="8"/>
        <v>6.2852273424044194</v>
      </c>
      <c r="V80" s="7"/>
      <c r="W80" s="28">
        <f t="shared" ca="1" si="9"/>
        <v>-4.4699101085541315E-2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13446</v>
      </c>
      <c r="D81" s="26">
        <v>11302</v>
      </c>
      <c r="E81" s="26">
        <v>12996</v>
      </c>
      <c r="F81" s="26">
        <v>15120</v>
      </c>
      <c r="G81" s="27"/>
      <c r="H81" s="7"/>
      <c r="I81" s="28">
        <f t="shared" ref="I81:J144" si="11">C81-E81</f>
        <v>450</v>
      </c>
      <c r="J81" s="27">
        <f t="shared" si="11"/>
        <v>-3818</v>
      </c>
      <c r="K81" s="7"/>
      <c r="L81" s="28">
        <f t="shared" ref="L81:L144" ca="1" si="12">I81-$J$4</f>
        <v>492.43592001908513</v>
      </c>
      <c r="M81" s="26">
        <f t="shared" ref="M81:M144" ca="1" si="13">J81-$J$3</f>
        <v>-3820.0458181839758</v>
      </c>
      <c r="N81" s="26">
        <f t="shared" ref="N81:N144" ca="1" si="14">L81/$J$7</f>
        <v>-0.12746022797348125</v>
      </c>
      <c r="O81" s="27">
        <f t="shared" ref="O81:O144" ca="1" si="15">M81/$J$6</f>
        <v>-0.99176560735725416</v>
      </c>
      <c r="P81" s="7"/>
      <c r="Q81" s="28">
        <f t="shared" ref="Q81:Q144" ca="1" si="16">(N81-O81*SIN(-$J$11*PI()/180))/(COS(-$J$11*PI()/180))</f>
        <v>-0.12184275314938647</v>
      </c>
      <c r="R81" s="27">
        <f ca="1">IF(MOD(ATAN2(O81,Q81)*180/PI()-$J$9+360,360)&lt;355,MOD(ATAN2(O81,Q81)*180/PI()-$J$9+360,360)+360,MOD(ATAN2(O81,Q81)*180/PI()-$J$9+360,360))</f>
        <v>360.12286679324984</v>
      </c>
      <c r="S81" s="7"/>
      <c r="T81" s="28">
        <f t="shared" ref="T81:T144" si="17">360/40000*B81+T80</f>
        <v>360.11699999999996</v>
      </c>
      <c r="U81" s="27">
        <f t="shared" ref="U81:U144" si="18">T81*PI()/180</f>
        <v>6.2852273424044194</v>
      </c>
      <c r="V81" s="7"/>
      <c r="W81" s="28">
        <f t="shared" ref="W81:W144" ca="1" si="19">R81-T81</f>
        <v>5.8667932498792652E-3</v>
      </c>
      <c r="X81" s="27"/>
      <c r="Y81" s="7"/>
      <c r="Z81" s="46"/>
    </row>
    <row r="82" spans="1:26" s="26" customFormat="1" x14ac:dyDescent="0.25">
      <c r="A82" s="26">
        <v>1</v>
      </c>
      <c r="B82" s="26">
        <v>-607</v>
      </c>
      <c r="C82" s="26">
        <v>13252</v>
      </c>
      <c r="D82" s="26">
        <v>11280</v>
      </c>
      <c r="E82" s="26">
        <v>13173</v>
      </c>
      <c r="F82" s="26">
        <v>15125</v>
      </c>
      <c r="G82" s="27"/>
      <c r="H82" s="7"/>
      <c r="I82" s="28">
        <f t="shared" si="11"/>
        <v>79</v>
      </c>
      <c r="J82" s="27">
        <f t="shared" si="11"/>
        <v>-3845</v>
      </c>
      <c r="K82" s="7"/>
      <c r="L82" s="28">
        <f t="shared" ca="1" si="12"/>
        <v>121.4359200190851</v>
      </c>
      <c r="M82" s="26">
        <f t="shared" ca="1" si="13"/>
        <v>-3847.0458181839758</v>
      </c>
      <c r="N82" s="26">
        <f t="shared" ca="1" si="14"/>
        <v>-3.1432008552914129E-2</v>
      </c>
      <c r="O82" s="27">
        <f t="shared" ca="1" si="15"/>
        <v>-0.99877538490263862</v>
      </c>
      <c r="P82" s="7"/>
      <c r="Q82" s="28">
        <f t="shared" ca="1" si="16"/>
        <v>-2.5773273570061414E-2</v>
      </c>
      <c r="R82" s="27">
        <f t="shared" ref="R82:R144" ca="1" si="20">MOD(ATAN2(O82,Q82)*180/PI()-$J$9+360,360)</f>
        <v>354.59710801399967</v>
      </c>
      <c r="S82" s="7"/>
      <c r="T82" s="28">
        <f t="shared" si="17"/>
        <v>354.65399999999994</v>
      </c>
      <c r="U82" s="27">
        <f t="shared" si="18"/>
        <v>6.1898800053679679</v>
      </c>
      <c r="V82" s="7"/>
      <c r="W82" s="28">
        <f t="shared" ca="1" si="19"/>
        <v>-5.689198600026657E-2</v>
      </c>
      <c r="X82" s="27"/>
      <c r="Y82" s="7"/>
      <c r="Z82" s="46"/>
    </row>
    <row r="83" spans="1:26" s="26" customFormat="1" x14ac:dyDescent="0.25">
      <c r="A83" s="26">
        <v>2</v>
      </c>
      <c r="B83" s="26">
        <v>-623</v>
      </c>
      <c r="C83" s="26">
        <v>13061</v>
      </c>
      <c r="D83" s="26">
        <v>11285</v>
      </c>
      <c r="E83" s="26">
        <v>13358</v>
      </c>
      <c r="F83" s="26">
        <v>15120</v>
      </c>
      <c r="G83" s="27"/>
      <c r="H83" s="7"/>
      <c r="I83" s="28">
        <f t="shared" si="11"/>
        <v>-297</v>
      </c>
      <c r="J83" s="27">
        <f t="shared" si="11"/>
        <v>-3835</v>
      </c>
      <c r="K83" s="7"/>
      <c r="L83" s="28">
        <f t="shared" ca="1" si="12"/>
        <v>-254.5640799809149</v>
      </c>
      <c r="M83" s="26">
        <f t="shared" ca="1" si="13"/>
        <v>-3837.0458181839758</v>
      </c>
      <c r="N83" s="26">
        <f t="shared" ca="1" si="14"/>
        <v>6.5890391722377609E-2</v>
      </c>
      <c r="O83" s="27">
        <f t="shared" ca="1" si="15"/>
        <v>-0.99617917099694064</v>
      </c>
      <c r="P83" s="7"/>
      <c r="Q83" s="28">
        <f t="shared" ca="1" si="16"/>
        <v>7.153597837739932E-2</v>
      </c>
      <c r="R83" s="27">
        <f t="shared" ca="1" si="20"/>
        <v>349.0115460034292</v>
      </c>
      <c r="S83" s="7"/>
      <c r="T83" s="28">
        <f t="shared" si="17"/>
        <v>349.04699999999991</v>
      </c>
      <c r="U83" s="27">
        <f t="shared" si="18"/>
        <v>6.0920193942086458</v>
      </c>
      <c r="V83" s="7"/>
      <c r="W83" s="28">
        <f t="shared" ca="1" si="19"/>
        <v>-3.5453996570709023E-2</v>
      </c>
      <c r="X83" s="27"/>
      <c r="Y83" s="7"/>
      <c r="Z83" s="46"/>
    </row>
    <row r="84" spans="1:26" s="26" customFormat="1" x14ac:dyDescent="0.25">
      <c r="A84" s="26">
        <v>3</v>
      </c>
      <c r="B84" s="26">
        <v>-624</v>
      </c>
      <c r="C84" s="26">
        <v>12877</v>
      </c>
      <c r="D84" s="26">
        <v>11309</v>
      </c>
      <c r="E84" s="26">
        <v>13548</v>
      </c>
      <c r="F84" s="26">
        <v>15099</v>
      </c>
      <c r="G84" s="27"/>
      <c r="H84" s="7"/>
      <c r="I84" s="28">
        <f t="shared" si="11"/>
        <v>-671</v>
      </c>
      <c r="J84" s="27">
        <f t="shared" si="11"/>
        <v>-3790</v>
      </c>
      <c r="K84" s="7"/>
      <c r="L84" s="28">
        <f t="shared" ca="1" si="12"/>
        <v>-628.56407998091493</v>
      </c>
      <c r="M84" s="26">
        <f t="shared" ca="1" si="13"/>
        <v>-3792.0458181839758</v>
      </c>
      <c r="N84" s="26">
        <f t="shared" ca="1" si="14"/>
        <v>0.16269511965577949</v>
      </c>
      <c r="O84" s="27">
        <f t="shared" ca="1" si="15"/>
        <v>-0.98449620842129992</v>
      </c>
      <c r="P84" s="7"/>
      <c r="Q84" s="28">
        <f t="shared" ca="1" si="16"/>
        <v>0.16827606253356808</v>
      </c>
      <c r="R84" s="27">
        <f t="shared" ca="1" si="20"/>
        <v>343.41931899715451</v>
      </c>
      <c r="S84" s="7"/>
      <c r="T84" s="28">
        <f t="shared" si="17"/>
        <v>343.43099999999993</v>
      </c>
      <c r="U84" s="27">
        <f t="shared" si="18"/>
        <v>5.994001703416644</v>
      </c>
      <c r="V84" s="7"/>
      <c r="W84" s="28">
        <f t="shared" ca="1" si="19"/>
        <v>-1.1681002845421062E-2</v>
      </c>
      <c r="X84" s="27"/>
      <c r="Y84" s="7"/>
      <c r="Z84" s="46"/>
    </row>
    <row r="85" spans="1:26" s="26" customFormat="1" x14ac:dyDescent="0.25">
      <c r="A85" s="26">
        <v>4</v>
      </c>
      <c r="B85" s="26">
        <v>-610</v>
      </c>
      <c r="C85" s="26">
        <v>12708</v>
      </c>
      <c r="D85" s="26">
        <v>11358</v>
      </c>
      <c r="E85" s="26">
        <v>13737</v>
      </c>
      <c r="F85" s="26">
        <v>15070</v>
      </c>
      <c r="G85" s="27"/>
      <c r="H85" s="7"/>
      <c r="I85" s="28">
        <f t="shared" si="11"/>
        <v>-1029</v>
      </c>
      <c r="J85" s="27">
        <f t="shared" si="11"/>
        <v>-3712</v>
      </c>
      <c r="K85" s="7"/>
      <c r="L85" s="28">
        <f t="shared" ca="1" si="12"/>
        <v>-986.56407998091493</v>
      </c>
      <c r="M85" s="26">
        <f t="shared" ca="1" si="13"/>
        <v>-3714.0458181839758</v>
      </c>
      <c r="N85" s="26">
        <f t="shared" ca="1" si="14"/>
        <v>0.2553584688540626</v>
      </c>
      <c r="O85" s="27">
        <f t="shared" ca="1" si="15"/>
        <v>-0.96424573995685592</v>
      </c>
      <c r="P85" s="7"/>
      <c r="Q85" s="28">
        <f t="shared" ca="1" si="16"/>
        <v>0.26082615645733903</v>
      </c>
      <c r="R85" s="27">
        <f t="shared" ca="1" si="20"/>
        <v>337.98278077689008</v>
      </c>
      <c r="S85" s="7"/>
      <c r="T85" s="28">
        <f t="shared" si="17"/>
        <v>337.94099999999992</v>
      </c>
      <c r="U85" s="27">
        <f t="shared" si="18"/>
        <v>5.898183127482155</v>
      </c>
      <c r="V85" s="7"/>
      <c r="W85" s="28">
        <f t="shared" ca="1" si="19"/>
        <v>4.1780776890163907E-2</v>
      </c>
      <c r="X85" s="27"/>
      <c r="Y85" s="7"/>
      <c r="Z85" s="46"/>
    </row>
    <row r="86" spans="1:26" s="26" customFormat="1" x14ac:dyDescent="0.25">
      <c r="A86" s="26">
        <v>5</v>
      </c>
      <c r="B86" s="26">
        <v>-617</v>
      </c>
      <c r="C86" s="26">
        <v>12523</v>
      </c>
      <c r="D86" s="26">
        <v>11413</v>
      </c>
      <c r="E86" s="26">
        <v>13909</v>
      </c>
      <c r="F86" s="26">
        <v>15008</v>
      </c>
      <c r="G86" s="27"/>
      <c r="H86" s="7"/>
      <c r="I86" s="28">
        <f t="shared" si="11"/>
        <v>-1386</v>
      </c>
      <c r="J86" s="27">
        <f t="shared" si="11"/>
        <v>-3595</v>
      </c>
      <c r="K86" s="7"/>
      <c r="L86" s="28">
        <f t="shared" ca="1" si="12"/>
        <v>-1343.5640799809148</v>
      </c>
      <c r="M86" s="26">
        <f t="shared" ca="1" si="13"/>
        <v>-3597.0458181839758</v>
      </c>
      <c r="N86" s="26">
        <f t="shared" ca="1" si="14"/>
        <v>0.3477629818814007</v>
      </c>
      <c r="O86" s="27">
        <f t="shared" ca="1" si="15"/>
        <v>-0.93387003726018991</v>
      </c>
      <c r="P86" s="7"/>
      <c r="Q86" s="28">
        <f t="shared" ca="1" si="16"/>
        <v>0.353060038671271</v>
      </c>
      <c r="R86" s="27">
        <f t="shared" ca="1" si="20"/>
        <v>332.40926483080261</v>
      </c>
      <c r="S86" s="7"/>
      <c r="T86" s="28">
        <f t="shared" si="17"/>
        <v>332.38799999999992</v>
      </c>
      <c r="U86" s="27">
        <f t="shared" si="18"/>
        <v>5.8012649941189114</v>
      </c>
      <c r="V86" s="7"/>
      <c r="W86" s="28">
        <f t="shared" ca="1" si="19"/>
        <v>2.1264830802692813E-2</v>
      </c>
      <c r="X86" s="27"/>
      <c r="Y86" s="7"/>
      <c r="Z86" s="46"/>
    </row>
    <row r="87" spans="1:26" s="26" customFormat="1" x14ac:dyDescent="0.25">
      <c r="A87" s="26">
        <v>6</v>
      </c>
      <c r="B87" s="26">
        <v>-628</v>
      </c>
      <c r="C87" s="26">
        <v>12346</v>
      </c>
      <c r="D87" s="26">
        <v>11481</v>
      </c>
      <c r="E87" s="26">
        <v>14078</v>
      </c>
      <c r="F87" s="26">
        <v>14923</v>
      </c>
      <c r="G87" s="27"/>
      <c r="H87" s="7"/>
      <c r="I87" s="28">
        <f t="shared" si="11"/>
        <v>-1732</v>
      </c>
      <c r="J87" s="27">
        <f t="shared" si="11"/>
        <v>-3442</v>
      </c>
      <c r="K87" s="7"/>
      <c r="L87" s="28">
        <f t="shared" ca="1" si="12"/>
        <v>-1689.5640799809148</v>
      </c>
      <c r="M87" s="26">
        <f t="shared" ca="1" si="13"/>
        <v>-3444.0458181839758</v>
      </c>
      <c r="N87" s="26">
        <f t="shared" ca="1" si="14"/>
        <v>0.43732029702834468</v>
      </c>
      <c r="O87" s="27">
        <f t="shared" ca="1" si="15"/>
        <v>-0.89414796450301126</v>
      </c>
      <c r="P87" s="7"/>
      <c r="Q87" s="28">
        <f t="shared" ca="1" si="16"/>
        <v>0.4423937190991995</v>
      </c>
      <c r="R87" s="27">
        <f t="shared" ca="1" si="20"/>
        <v>326.7943003475765</v>
      </c>
      <c r="S87" s="7"/>
      <c r="T87" s="28">
        <f t="shared" si="17"/>
        <v>326.73599999999993</v>
      </c>
      <c r="U87" s="27">
        <f t="shared" si="18"/>
        <v>5.7026189847961906</v>
      </c>
      <c r="V87" s="7"/>
      <c r="W87" s="28">
        <f t="shared" ca="1" si="19"/>
        <v>5.8300347576562217E-2</v>
      </c>
      <c r="X87" s="27"/>
      <c r="Y87" s="7"/>
      <c r="Z87" s="46"/>
    </row>
    <row r="88" spans="1:26" s="26" customFormat="1" x14ac:dyDescent="0.25">
      <c r="A88" s="26">
        <v>7</v>
      </c>
      <c r="B88" s="26">
        <v>-643</v>
      </c>
      <c r="C88" s="26">
        <v>12186</v>
      </c>
      <c r="D88" s="26">
        <v>11594</v>
      </c>
      <c r="E88" s="26">
        <v>14262</v>
      </c>
      <c r="F88" s="26">
        <v>14848</v>
      </c>
      <c r="G88" s="27"/>
      <c r="H88" s="7"/>
      <c r="I88" s="28">
        <f t="shared" si="11"/>
        <v>-2076</v>
      </c>
      <c r="J88" s="27">
        <f t="shared" si="11"/>
        <v>-3254</v>
      </c>
      <c r="K88" s="7"/>
      <c r="L88" s="28">
        <f t="shared" ca="1" si="12"/>
        <v>-2033.5640799809148</v>
      </c>
      <c r="M88" s="26">
        <f t="shared" ca="1" si="13"/>
        <v>-3256.0458181839758</v>
      </c>
      <c r="N88" s="26">
        <f t="shared" ca="1" si="14"/>
        <v>0.52635993983339879</v>
      </c>
      <c r="O88" s="27">
        <f t="shared" ca="1" si="15"/>
        <v>-0.84533914307588975</v>
      </c>
      <c r="P88" s="7"/>
      <c r="Q88" s="28">
        <f t="shared" ca="1" si="16"/>
        <v>0.53115823173583598</v>
      </c>
      <c r="R88" s="27">
        <f t="shared" ca="1" si="20"/>
        <v>320.976241323213</v>
      </c>
      <c r="S88" s="7"/>
      <c r="T88" s="28">
        <f t="shared" si="17"/>
        <v>320.94899999999996</v>
      </c>
      <c r="U88" s="27">
        <f t="shared" si="18"/>
        <v>5.6016167809832798</v>
      </c>
      <c r="V88" s="7"/>
      <c r="W88" s="28">
        <f t="shared" ca="1" si="19"/>
        <v>2.7241323213047508E-2</v>
      </c>
      <c r="X88" s="27"/>
      <c r="Y88" s="7"/>
      <c r="Z88" s="46"/>
    </row>
    <row r="89" spans="1:26" s="26" customFormat="1" x14ac:dyDescent="0.25">
      <c r="A89" s="26">
        <v>8</v>
      </c>
      <c r="B89" s="26">
        <v>-634</v>
      </c>
      <c r="C89" s="26">
        <v>12017</v>
      </c>
      <c r="D89" s="26">
        <v>11689</v>
      </c>
      <c r="E89" s="26">
        <v>14407</v>
      </c>
      <c r="F89" s="26">
        <v>14720</v>
      </c>
      <c r="G89" s="27"/>
      <c r="H89" s="7"/>
      <c r="I89" s="28">
        <f t="shared" si="11"/>
        <v>-2390</v>
      </c>
      <c r="J89" s="27">
        <f t="shared" si="11"/>
        <v>-3031</v>
      </c>
      <c r="K89" s="7"/>
      <c r="L89" s="28">
        <f t="shared" ca="1" si="12"/>
        <v>-2347.5640799809148</v>
      </c>
      <c r="M89" s="26">
        <f t="shared" ca="1" si="13"/>
        <v>-3033.0458181839758</v>
      </c>
      <c r="N89" s="26">
        <f t="shared" ca="1" si="14"/>
        <v>0.60763449751010523</v>
      </c>
      <c r="O89" s="27">
        <f t="shared" ca="1" si="15"/>
        <v>-0.7874435729788255</v>
      </c>
      <c r="P89" s="7"/>
      <c r="Q89" s="28">
        <f t="shared" ca="1" si="16"/>
        <v>0.61210604745446795</v>
      </c>
      <c r="R89" s="27">
        <f t="shared" ca="1" si="20"/>
        <v>315.25981602237835</v>
      </c>
      <c r="S89" s="7"/>
      <c r="T89" s="28">
        <f t="shared" si="17"/>
        <v>315.24299999999994</v>
      </c>
      <c r="U89" s="27">
        <f t="shared" si="18"/>
        <v>5.5020282938644831</v>
      </c>
      <c r="V89" s="7"/>
      <c r="W89" s="28">
        <f t="shared" ca="1" si="19"/>
        <v>1.6816022378407069E-2</v>
      </c>
      <c r="X89" s="27"/>
      <c r="Y89" s="7"/>
      <c r="Z89" s="46"/>
    </row>
    <row r="90" spans="1:26" s="26" customFormat="1" x14ac:dyDescent="0.25">
      <c r="A90" s="26">
        <v>9</v>
      </c>
      <c r="B90" s="26">
        <v>-637</v>
      </c>
      <c r="C90" s="26">
        <v>11883</v>
      </c>
      <c r="D90" s="26">
        <v>11827</v>
      </c>
      <c r="E90" s="26">
        <v>14566</v>
      </c>
      <c r="F90" s="26">
        <v>14610</v>
      </c>
      <c r="G90" s="27"/>
      <c r="H90" s="7"/>
      <c r="I90" s="28">
        <f t="shared" si="11"/>
        <v>-2683</v>
      </c>
      <c r="J90" s="27">
        <f t="shared" si="11"/>
        <v>-2783</v>
      </c>
      <c r="K90" s="7"/>
      <c r="L90" s="28">
        <f t="shared" ca="1" si="12"/>
        <v>-2640.5640799809148</v>
      </c>
      <c r="M90" s="26">
        <f t="shared" ca="1" si="13"/>
        <v>-2785.0458181839758</v>
      </c>
      <c r="N90" s="26">
        <f t="shared" ca="1" si="14"/>
        <v>0.68347349559696824</v>
      </c>
      <c r="O90" s="27">
        <f t="shared" ca="1" si="15"/>
        <v>-0.72305746811751637</v>
      </c>
      <c r="P90" s="7"/>
      <c r="Q90" s="28">
        <f t="shared" ca="1" si="16"/>
        <v>0.68758143979993391</v>
      </c>
      <c r="R90" s="27">
        <f t="shared" ca="1" si="20"/>
        <v>309.559548284279</v>
      </c>
      <c r="S90" s="7"/>
      <c r="T90" s="28">
        <f t="shared" si="17"/>
        <v>309.50999999999993</v>
      </c>
      <c r="U90" s="27">
        <f t="shared" si="18"/>
        <v>5.4019685678476481</v>
      </c>
      <c r="V90" s="7"/>
      <c r="W90" s="28">
        <f t="shared" ca="1" si="19"/>
        <v>4.9548284279069321E-2</v>
      </c>
      <c r="X90" s="27"/>
      <c r="Y90" s="7"/>
      <c r="Z90" s="46"/>
    </row>
    <row r="91" spans="1:26" s="26" customFormat="1" x14ac:dyDescent="0.25">
      <c r="A91" s="26">
        <v>10</v>
      </c>
      <c r="B91" s="26">
        <v>-627</v>
      </c>
      <c r="C91" s="26">
        <v>11746</v>
      </c>
      <c r="D91" s="26">
        <v>11964</v>
      </c>
      <c r="E91" s="26">
        <v>14693</v>
      </c>
      <c r="F91" s="26">
        <v>14469</v>
      </c>
      <c r="G91" s="27"/>
      <c r="H91" s="7"/>
      <c r="I91" s="28">
        <f t="shared" si="11"/>
        <v>-2947</v>
      </c>
      <c r="J91" s="27">
        <f t="shared" si="11"/>
        <v>-2505</v>
      </c>
      <c r="K91" s="7"/>
      <c r="L91" s="28">
        <f t="shared" ca="1" si="12"/>
        <v>-2904.5640799809148</v>
      </c>
      <c r="M91" s="26">
        <f t="shared" ca="1" si="13"/>
        <v>-2507.0458181839758</v>
      </c>
      <c r="N91" s="26">
        <f t="shared" ca="1" si="14"/>
        <v>0.75180624472642832</v>
      </c>
      <c r="O91" s="27">
        <f t="shared" ca="1" si="15"/>
        <v>-0.65088272153911331</v>
      </c>
      <c r="P91" s="7"/>
      <c r="Q91" s="28">
        <f t="shared" ca="1" si="16"/>
        <v>0.75550633085897556</v>
      </c>
      <c r="R91" s="27">
        <f t="shared" ca="1" si="20"/>
        <v>303.86443452176422</v>
      </c>
      <c r="S91" s="7"/>
      <c r="T91" s="28">
        <f t="shared" si="17"/>
        <v>303.86699999999996</v>
      </c>
      <c r="U91" s="27">
        <f t="shared" si="18"/>
        <v>5.3034796381576088</v>
      </c>
      <c r="V91" s="7"/>
      <c r="W91" s="28">
        <f t="shared" ca="1" si="19"/>
        <v>-2.5654782357378281E-3</v>
      </c>
      <c r="X91" s="27"/>
      <c r="Y91" s="7"/>
      <c r="Z91" s="46"/>
    </row>
    <row r="92" spans="1:26" s="26" customFormat="1" x14ac:dyDescent="0.25">
      <c r="A92" s="26">
        <v>11</v>
      </c>
      <c r="B92" s="26">
        <v>-621</v>
      </c>
      <c r="C92" s="26">
        <v>11631</v>
      </c>
      <c r="D92" s="26">
        <v>12109</v>
      </c>
      <c r="E92" s="26">
        <v>14811</v>
      </c>
      <c r="F92" s="26">
        <v>14322</v>
      </c>
      <c r="G92" s="27"/>
      <c r="H92" s="7"/>
      <c r="I92" s="28">
        <f t="shared" si="11"/>
        <v>-3180</v>
      </c>
      <c r="J92" s="27">
        <f t="shared" si="11"/>
        <v>-2213</v>
      </c>
      <c r="K92" s="7"/>
      <c r="L92" s="28">
        <f t="shared" ca="1" si="12"/>
        <v>-3137.5640799809148</v>
      </c>
      <c r="M92" s="26">
        <f t="shared" ca="1" si="13"/>
        <v>-2215.0458181839758</v>
      </c>
      <c r="N92" s="26">
        <f t="shared" ca="1" si="14"/>
        <v>0.81211507255659587</v>
      </c>
      <c r="O92" s="27">
        <f t="shared" ca="1" si="15"/>
        <v>-0.57507327549273313</v>
      </c>
      <c r="P92" s="7"/>
      <c r="Q92" s="28">
        <f t="shared" ca="1" si="16"/>
        <v>0.81538657695768879</v>
      </c>
      <c r="R92" s="27">
        <f t="shared" ca="1" si="20"/>
        <v>298.31335675029891</v>
      </c>
      <c r="S92" s="7"/>
      <c r="T92" s="28">
        <f t="shared" si="17"/>
        <v>298.27799999999996</v>
      </c>
      <c r="U92" s="27">
        <f t="shared" si="18"/>
        <v>5.2059331862636453</v>
      </c>
      <c r="V92" s="7"/>
      <c r="W92" s="28">
        <f t="shared" ca="1" si="19"/>
        <v>3.5356750298944917E-2</v>
      </c>
      <c r="X92" s="27"/>
      <c r="Y92" s="7"/>
      <c r="Z92" s="46"/>
    </row>
    <row r="93" spans="1:26" s="26" customFormat="1" x14ac:dyDescent="0.25">
      <c r="A93" s="26">
        <v>12</v>
      </c>
      <c r="B93" s="26">
        <v>-609</v>
      </c>
      <c r="C93" s="26">
        <v>11533</v>
      </c>
      <c r="D93" s="26">
        <v>12268</v>
      </c>
      <c r="E93" s="26">
        <v>14912</v>
      </c>
      <c r="F93" s="26">
        <v>14171</v>
      </c>
      <c r="G93" s="27"/>
      <c r="H93" s="7"/>
      <c r="I93" s="28">
        <f t="shared" si="11"/>
        <v>-3379</v>
      </c>
      <c r="J93" s="27">
        <f t="shared" si="11"/>
        <v>-1903</v>
      </c>
      <c r="K93" s="7"/>
      <c r="L93" s="28">
        <f t="shared" ca="1" si="12"/>
        <v>-3336.5640799809148</v>
      </c>
      <c r="M93" s="26">
        <f t="shared" ca="1" si="13"/>
        <v>-1905.0458181839756</v>
      </c>
      <c r="N93" s="26">
        <f t="shared" ca="1" si="14"/>
        <v>0.86362347057463584</v>
      </c>
      <c r="O93" s="27">
        <f t="shared" ca="1" si="15"/>
        <v>-0.49459064441609663</v>
      </c>
      <c r="P93" s="7"/>
      <c r="Q93" s="28">
        <f t="shared" ca="1" si="16"/>
        <v>0.86643977287371066</v>
      </c>
      <c r="R93" s="27">
        <f t="shared" ca="1" si="20"/>
        <v>292.83798800536522</v>
      </c>
      <c r="S93" s="7"/>
      <c r="T93" s="28">
        <f t="shared" si="17"/>
        <v>292.79699999999997</v>
      </c>
      <c r="U93" s="27">
        <f t="shared" si="18"/>
        <v>5.1102716899618361</v>
      </c>
      <c r="V93" s="7"/>
      <c r="W93" s="28">
        <f t="shared" ca="1" si="19"/>
        <v>4.0988005365250046E-2</v>
      </c>
      <c r="X93" s="27"/>
      <c r="Y93" s="7"/>
      <c r="Z93" s="46"/>
    </row>
    <row r="94" spans="1:26" s="26" customFormat="1" x14ac:dyDescent="0.25">
      <c r="A94" s="26">
        <v>13</v>
      </c>
      <c r="B94" s="26">
        <v>-611</v>
      </c>
      <c r="C94" s="26">
        <v>11446</v>
      </c>
      <c r="D94" s="26">
        <v>12433</v>
      </c>
      <c r="E94" s="26">
        <v>14998</v>
      </c>
      <c r="F94" s="26">
        <v>14006</v>
      </c>
      <c r="G94" s="27"/>
      <c r="H94" s="7"/>
      <c r="I94" s="28">
        <f t="shared" si="11"/>
        <v>-3552</v>
      </c>
      <c r="J94" s="27">
        <f t="shared" si="11"/>
        <v>-1573</v>
      </c>
      <c r="K94" s="7"/>
      <c r="L94" s="28">
        <f t="shared" ca="1" si="12"/>
        <v>-3509.5640799809148</v>
      </c>
      <c r="M94" s="26">
        <f t="shared" ca="1" si="13"/>
        <v>-1575.0458181839756</v>
      </c>
      <c r="N94" s="26">
        <f t="shared" ca="1" si="14"/>
        <v>0.90840212814810783</v>
      </c>
      <c r="O94" s="27">
        <f t="shared" ca="1" si="15"/>
        <v>-0.40891558552806428</v>
      </c>
      <c r="P94" s="7"/>
      <c r="Q94" s="28">
        <f t="shared" ca="1" si="16"/>
        <v>0.91073369909242274</v>
      </c>
      <c r="R94" s="27">
        <f t="shared" ca="1" si="20"/>
        <v>287.29880459637047</v>
      </c>
      <c r="S94" s="7"/>
      <c r="T94" s="28">
        <f t="shared" si="17"/>
        <v>287.29799999999994</v>
      </c>
      <c r="U94" s="27">
        <f t="shared" si="18"/>
        <v>5.0142960343946674</v>
      </c>
      <c r="V94" s="7"/>
      <c r="W94" s="28">
        <f t="shared" ca="1" si="19"/>
        <v>8.0459637052854305E-4</v>
      </c>
      <c r="X94" s="27"/>
      <c r="Y94" s="7"/>
      <c r="Z94" s="46"/>
    </row>
    <row r="95" spans="1:26" s="26" customFormat="1" x14ac:dyDescent="0.25">
      <c r="A95" s="26">
        <v>14</v>
      </c>
      <c r="B95" s="26">
        <v>-644</v>
      </c>
      <c r="C95" s="26">
        <v>11376</v>
      </c>
      <c r="D95" s="26">
        <v>12617</v>
      </c>
      <c r="E95" s="26">
        <v>15074</v>
      </c>
      <c r="F95" s="26">
        <v>13827</v>
      </c>
      <c r="G95" s="27"/>
      <c r="H95" s="7"/>
      <c r="I95" s="28">
        <f t="shared" si="11"/>
        <v>-3698</v>
      </c>
      <c r="J95" s="27">
        <f t="shared" si="11"/>
        <v>-1210</v>
      </c>
      <c r="K95" s="7"/>
      <c r="L95" s="28">
        <f t="shared" ca="1" si="12"/>
        <v>-3655.5640799809148</v>
      </c>
      <c r="M95" s="26">
        <f t="shared" ca="1" si="13"/>
        <v>-1212.0458181839756</v>
      </c>
      <c r="N95" s="26">
        <f t="shared" ca="1" si="14"/>
        <v>0.94619220910606694</v>
      </c>
      <c r="O95" s="27">
        <f t="shared" ca="1" si="15"/>
        <v>-0.31467302075122872</v>
      </c>
      <c r="P95" s="7"/>
      <c r="Q95" s="28">
        <f t="shared" ca="1" si="16"/>
        <v>0.94799039149324293</v>
      </c>
      <c r="R95" s="27">
        <f t="shared" ca="1" si="20"/>
        <v>281.48183714882225</v>
      </c>
      <c r="S95" s="7"/>
      <c r="T95" s="28">
        <f t="shared" si="17"/>
        <v>281.50199999999995</v>
      </c>
      <c r="U95" s="27">
        <f t="shared" si="18"/>
        <v>4.9131367509490769</v>
      </c>
      <c r="V95" s="7"/>
      <c r="W95" s="28">
        <f t="shared" ca="1" si="19"/>
        <v>-2.0162851177701668E-2</v>
      </c>
      <c r="X95" s="27"/>
      <c r="Y95" s="7"/>
      <c r="Z95" s="46"/>
    </row>
    <row r="96" spans="1:26" s="26" customFormat="1" x14ac:dyDescent="0.25">
      <c r="A96" s="26">
        <v>15</v>
      </c>
      <c r="B96" s="26">
        <v>-632</v>
      </c>
      <c r="C96" s="26">
        <v>11325</v>
      </c>
      <c r="D96" s="26">
        <v>12798</v>
      </c>
      <c r="E96" s="26">
        <v>15123</v>
      </c>
      <c r="F96" s="26">
        <v>13643</v>
      </c>
      <c r="G96" s="27"/>
      <c r="H96" s="7"/>
      <c r="I96" s="28">
        <f t="shared" si="11"/>
        <v>-3798</v>
      </c>
      <c r="J96" s="27">
        <f t="shared" si="11"/>
        <v>-845</v>
      </c>
      <c r="K96" s="7"/>
      <c r="L96" s="28">
        <f t="shared" ca="1" si="12"/>
        <v>-3755.5640799809148</v>
      </c>
      <c r="M96" s="26">
        <f t="shared" ca="1" si="13"/>
        <v>-847.0458181839756</v>
      </c>
      <c r="N96" s="26">
        <f t="shared" ca="1" si="14"/>
        <v>0.97207582620055943</v>
      </c>
      <c r="O96" s="27">
        <f t="shared" ca="1" si="15"/>
        <v>-0.21991121319325352</v>
      </c>
      <c r="P96" s="7"/>
      <c r="Q96" s="28">
        <f t="shared" ca="1" si="16"/>
        <v>0.97333748677792731</v>
      </c>
      <c r="R96" s="27">
        <f t="shared" ca="1" si="20"/>
        <v>275.85030075519217</v>
      </c>
      <c r="S96" s="7"/>
      <c r="T96" s="28">
        <f t="shared" si="17"/>
        <v>275.81399999999996</v>
      </c>
      <c r="U96" s="27">
        <f t="shared" si="18"/>
        <v>4.8138624230956397</v>
      </c>
      <c r="V96" s="7"/>
      <c r="W96" s="28">
        <f t="shared" ca="1" si="19"/>
        <v>3.6300755192200995E-2</v>
      </c>
      <c r="X96" s="27"/>
      <c r="Y96" s="7"/>
      <c r="Z96" s="46"/>
    </row>
    <row r="97" spans="1:26" s="26" customFormat="1" x14ac:dyDescent="0.25">
      <c r="A97" s="26">
        <v>16</v>
      </c>
      <c r="B97" s="26">
        <v>-640</v>
      </c>
      <c r="C97" s="26">
        <v>11291</v>
      </c>
      <c r="D97" s="26">
        <v>12990</v>
      </c>
      <c r="E97" s="26">
        <v>15156</v>
      </c>
      <c r="F97" s="26">
        <v>13453</v>
      </c>
      <c r="G97" s="27"/>
      <c r="H97" s="7"/>
      <c r="I97" s="28">
        <f t="shared" si="11"/>
        <v>-3865</v>
      </c>
      <c r="J97" s="27">
        <f t="shared" si="11"/>
        <v>-463</v>
      </c>
      <c r="K97" s="7"/>
      <c r="L97" s="28">
        <f t="shared" ca="1" si="12"/>
        <v>-3822.5640799809148</v>
      </c>
      <c r="M97" s="26">
        <f t="shared" ca="1" si="13"/>
        <v>-465.04581818397565</v>
      </c>
      <c r="N97" s="26">
        <f t="shared" ca="1" si="14"/>
        <v>0.98941784965386936</v>
      </c>
      <c r="O97" s="27">
        <f t="shared" ca="1" si="15"/>
        <v>-0.12073584199559183</v>
      </c>
      <c r="P97" s="7"/>
      <c r="Q97" s="28">
        <f t="shared" ca="1" si="16"/>
        <v>0.99011784326699948</v>
      </c>
      <c r="R97" s="27">
        <f t="shared" ca="1" si="20"/>
        <v>270.07129944155884</v>
      </c>
      <c r="S97" s="7"/>
      <c r="T97" s="28">
        <f t="shared" si="17"/>
        <v>270.05399999999997</v>
      </c>
      <c r="U97" s="27">
        <f t="shared" si="18"/>
        <v>4.7133314581807664</v>
      </c>
      <c r="V97" s="7"/>
      <c r="W97" s="28">
        <f t="shared" ca="1" si="19"/>
        <v>1.7299441558861872E-2</v>
      </c>
      <c r="X97" s="27"/>
      <c r="Y97" s="7"/>
      <c r="Z97" s="46"/>
    </row>
    <row r="98" spans="1:26" s="26" customFormat="1" x14ac:dyDescent="0.25">
      <c r="A98" s="26">
        <v>17</v>
      </c>
      <c r="B98" s="26">
        <v>-626</v>
      </c>
      <c r="C98" s="26">
        <v>11271</v>
      </c>
      <c r="D98" s="26">
        <v>13168</v>
      </c>
      <c r="E98" s="26">
        <v>15164</v>
      </c>
      <c r="F98" s="26">
        <v>13263</v>
      </c>
      <c r="G98" s="27"/>
      <c r="H98" s="7"/>
      <c r="I98" s="28">
        <f t="shared" si="11"/>
        <v>-3893</v>
      </c>
      <c r="J98" s="27">
        <f t="shared" si="11"/>
        <v>-95</v>
      </c>
      <c r="K98" s="7"/>
      <c r="L98" s="28">
        <f t="shared" ca="1" si="12"/>
        <v>-3850.5640799809148</v>
      </c>
      <c r="M98" s="26">
        <f t="shared" ca="1" si="13"/>
        <v>-97.045818183975626</v>
      </c>
      <c r="N98" s="26">
        <f t="shared" ca="1" si="14"/>
        <v>0.99666526244032727</v>
      </c>
      <c r="O98" s="27">
        <f t="shared" ca="1" si="15"/>
        <v>-2.519517026590725E-2</v>
      </c>
      <c r="P98" s="7"/>
      <c r="Q98" s="28">
        <f t="shared" ca="1" si="16"/>
        <v>0.99682402189961827</v>
      </c>
      <c r="R98" s="27">
        <f t="shared" ca="1" si="20"/>
        <v>264.56679367932679</v>
      </c>
      <c r="S98" s="7"/>
      <c r="T98" s="28">
        <f t="shared" si="17"/>
        <v>264.41999999999996</v>
      </c>
      <c r="U98" s="27">
        <f t="shared" si="18"/>
        <v>4.614999608123405</v>
      </c>
      <c r="V98" s="7"/>
      <c r="W98" s="28">
        <f t="shared" ca="1" si="19"/>
        <v>0.14679367932683363</v>
      </c>
      <c r="X98" s="27"/>
      <c r="Y98" s="7"/>
      <c r="Z98" s="46"/>
    </row>
    <row r="99" spans="1:26" s="26" customFormat="1" x14ac:dyDescent="0.25">
      <c r="A99" s="26">
        <v>18</v>
      </c>
      <c r="B99" s="26">
        <v>-621</v>
      </c>
      <c r="C99" s="26">
        <v>11274</v>
      </c>
      <c r="D99" s="26">
        <v>13358</v>
      </c>
      <c r="E99" s="26">
        <v>15165</v>
      </c>
      <c r="F99" s="26">
        <v>13078</v>
      </c>
      <c r="G99" s="27"/>
      <c r="H99" s="7"/>
      <c r="I99" s="28">
        <f t="shared" si="11"/>
        <v>-3891</v>
      </c>
      <c r="J99" s="27">
        <f t="shared" si="11"/>
        <v>280</v>
      </c>
      <c r="K99" s="7"/>
      <c r="L99" s="28">
        <f t="shared" ca="1" si="12"/>
        <v>-3848.5640799809148</v>
      </c>
      <c r="M99" s="26">
        <f t="shared" ca="1" si="13"/>
        <v>277.95418181602435</v>
      </c>
      <c r="N99" s="26">
        <f t="shared" ca="1" si="14"/>
        <v>0.99614759009843745</v>
      </c>
      <c r="O99" s="27">
        <f t="shared" ca="1" si="15"/>
        <v>7.2162851197765873E-2</v>
      </c>
      <c r="P99" s="7"/>
      <c r="Q99" s="28">
        <f t="shared" ca="1" si="16"/>
        <v>0.99575469332573963</v>
      </c>
      <c r="R99" s="27">
        <f t="shared" ca="1" si="20"/>
        <v>258.97391760597338</v>
      </c>
      <c r="S99" s="7"/>
      <c r="T99" s="28">
        <f t="shared" si="17"/>
        <v>258.83099999999996</v>
      </c>
      <c r="U99" s="27">
        <f t="shared" si="18"/>
        <v>4.5174531562294424</v>
      </c>
      <c r="V99" s="7"/>
      <c r="W99" s="28">
        <f t="shared" ca="1" si="19"/>
        <v>0.14291760597342318</v>
      </c>
      <c r="X99" s="27"/>
      <c r="Y99" s="7"/>
      <c r="Z99" s="46"/>
    </row>
    <row r="100" spans="1:26" s="26" customFormat="1" x14ac:dyDescent="0.25">
      <c r="A100" s="26">
        <v>19</v>
      </c>
      <c r="B100" s="26">
        <v>-622</v>
      </c>
      <c r="C100" s="26">
        <v>11302</v>
      </c>
      <c r="D100" s="26">
        <v>13553</v>
      </c>
      <c r="E100" s="26">
        <v>15150</v>
      </c>
      <c r="F100" s="26">
        <v>12897</v>
      </c>
      <c r="G100" s="27"/>
      <c r="H100" s="7"/>
      <c r="I100" s="28">
        <f t="shared" si="11"/>
        <v>-3848</v>
      </c>
      <c r="J100" s="27">
        <f t="shared" si="11"/>
        <v>656</v>
      </c>
      <c r="K100" s="7"/>
      <c r="L100" s="28">
        <f t="shared" ca="1" si="12"/>
        <v>-3805.5640799809148</v>
      </c>
      <c r="M100" s="26">
        <f t="shared" ca="1" si="13"/>
        <v>653.9541818160244</v>
      </c>
      <c r="N100" s="26">
        <f t="shared" ca="1" si="14"/>
        <v>0.98501763474780568</v>
      </c>
      <c r="O100" s="27">
        <f t="shared" ca="1" si="15"/>
        <v>0.16978049405200882</v>
      </c>
      <c r="P100" s="7"/>
      <c r="Q100" s="28">
        <f t="shared" ca="1" si="16"/>
        <v>0.98407144032662064</v>
      </c>
      <c r="R100" s="27">
        <f t="shared" ca="1" si="20"/>
        <v>253.33012920920726</v>
      </c>
      <c r="S100" s="7"/>
      <c r="T100" s="28">
        <f t="shared" si="17"/>
        <v>253.23299999999995</v>
      </c>
      <c r="U100" s="27">
        <f t="shared" si="18"/>
        <v>4.4197496247027992</v>
      </c>
      <c r="V100" s="7"/>
      <c r="W100" s="28">
        <f t="shared" ca="1" si="19"/>
        <v>9.7129209207309941E-2</v>
      </c>
      <c r="X100" s="27"/>
      <c r="Y100" s="7"/>
      <c r="Z100" s="46"/>
    </row>
    <row r="101" spans="1:26" s="26" customFormat="1" x14ac:dyDescent="0.25">
      <c r="A101" s="26">
        <v>20</v>
      </c>
      <c r="B101" s="26">
        <v>-615</v>
      </c>
      <c r="C101" s="26">
        <v>11339</v>
      </c>
      <c r="D101" s="26">
        <v>13725</v>
      </c>
      <c r="E101" s="26">
        <v>15101</v>
      </c>
      <c r="F101" s="26">
        <v>12714</v>
      </c>
      <c r="G101" s="27"/>
      <c r="H101" s="7"/>
      <c r="I101" s="28">
        <f t="shared" si="11"/>
        <v>-3762</v>
      </c>
      <c r="J101" s="27">
        <f t="shared" si="11"/>
        <v>1011</v>
      </c>
      <c r="K101" s="7"/>
      <c r="L101" s="28">
        <f t="shared" ca="1" si="12"/>
        <v>-3719.5640799809148</v>
      </c>
      <c r="M101" s="26">
        <f t="shared" ca="1" si="13"/>
        <v>1008.9541818160244</v>
      </c>
      <c r="N101" s="26">
        <f t="shared" ca="1" si="14"/>
        <v>0.96275772404654214</v>
      </c>
      <c r="O101" s="27">
        <f t="shared" ca="1" si="15"/>
        <v>0.26194608770428607</v>
      </c>
      <c r="P101" s="7"/>
      <c r="Q101" s="28">
        <f t="shared" ca="1" si="16"/>
        <v>0.96128894559510902</v>
      </c>
      <c r="R101" s="27">
        <f t="shared" ca="1" si="20"/>
        <v>247.87621364670167</v>
      </c>
      <c r="S101" s="7"/>
      <c r="T101" s="28">
        <f t="shared" si="17"/>
        <v>247.69799999999995</v>
      </c>
      <c r="U101" s="27">
        <f t="shared" si="18"/>
        <v>4.3231456506049133</v>
      </c>
      <c r="V101" s="7"/>
      <c r="W101" s="28">
        <f t="shared" ca="1" si="19"/>
        <v>0.17821364670172102</v>
      </c>
      <c r="X101" s="27"/>
      <c r="Y101" s="7"/>
      <c r="Z101" s="46"/>
    </row>
    <row r="102" spans="1:26" s="26" customFormat="1" x14ac:dyDescent="0.25">
      <c r="A102" s="26">
        <v>21</v>
      </c>
      <c r="B102" s="26">
        <v>-606</v>
      </c>
      <c r="C102" s="26">
        <v>11397</v>
      </c>
      <c r="D102" s="26">
        <v>13904</v>
      </c>
      <c r="E102" s="26">
        <v>15053</v>
      </c>
      <c r="F102" s="26">
        <v>12543</v>
      </c>
      <c r="G102" s="27"/>
      <c r="H102" s="7"/>
      <c r="I102" s="28">
        <f t="shared" si="11"/>
        <v>-3656</v>
      </c>
      <c r="J102" s="27">
        <f t="shared" si="11"/>
        <v>1361</v>
      </c>
      <c r="K102" s="7"/>
      <c r="L102" s="28">
        <f t="shared" ca="1" si="12"/>
        <v>-3613.5640799809148</v>
      </c>
      <c r="M102" s="26">
        <f t="shared" ca="1" si="13"/>
        <v>1358.9541818160244</v>
      </c>
      <c r="N102" s="26">
        <f t="shared" ca="1" si="14"/>
        <v>0.93532108992638008</v>
      </c>
      <c r="O102" s="27">
        <f t="shared" ca="1" si="15"/>
        <v>0.3528135744037143</v>
      </c>
      <c r="P102" s="7"/>
      <c r="Q102" s="28">
        <f t="shared" ca="1" si="16"/>
        <v>0.93333699965014305</v>
      </c>
      <c r="R102" s="27">
        <f t="shared" ca="1" si="20"/>
        <v>242.41167883192827</v>
      </c>
      <c r="S102" s="7"/>
      <c r="T102" s="28">
        <f t="shared" si="17"/>
        <v>242.24399999999994</v>
      </c>
      <c r="U102" s="27">
        <f t="shared" si="18"/>
        <v>4.2279553932011424</v>
      </c>
      <c r="V102" s="7"/>
      <c r="W102" s="28">
        <f t="shared" ca="1" si="19"/>
        <v>0.16767883192832755</v>
      </c>
      <c r="X102" s="27"/>
      <c r="Y102" s="7"/>
      <c r="Z102" s="46"/>
    </row>
    <row r="103" spans="1:26" s="26" customFormat="1" x14ac:dyDescent="0.25">
      <c r="A103" s="26">
        <v>22</v>
      </c>
      <c r="B103" s="26">
        <v>-633</v>
      </c>
      <c r="C103" s="26">
        <v>11462</v>
      </c>
      <c r="D103" s="26">
        <v>14070</v>
      </c>
      <c r="E103" s="26">
        <v>14966</v>
      </c>
      <c r="F103" s="26">
        <v>12362</v>
      </c>
      <c r="G103" s="27"/>
      <c r="H103" s="7"/>
      <c r="I103" s="28">
        <f t="shared" si="11"/>
        <v>-3504</v>
      </c>
      <c r="J103" s="27">
        <f t="shared" si="11"/>
        <v>1708</v>
      </c>
      <c r="K103" s="7"/>
      <c r="L103" s="28">
        <f t="shared" ca="1" si="12"/>
        <v>-3461.5640799809148</v>
      </c>
      <c r="M103" s="26">
        <f t="shared" ca="1" si="13"/>
        <v>1705.9541818160244</v>
      </c>
      <c r="N103" s="26">
        <f t="shared" ca="1" si="14"/>
        <v>0.89597799194275152</v>
      </c>
      <c r="O103" s="27">
        <f t="shared" ca="1" si="15"/>
        <v>0.44290219693143318</v>
      </c>
      <c r="P103" s="7"/>
      <c r="Q103" s="28">
        <f t="shared" ca="1" si="16"/>
        <v>0.89348281189466772</v>
      </c>
      <c r="R103" s="27">
        <f t="shared" ca="1" si="20"/>
        <v>236.7511683259421</v>
      </c>
      <c r="S103" s="7"/>
      <c r="T103" s="28">
        <f t="shared" si="17"/>
        <v>236.54699999999994</v>
      </c>
      <c r="U103" s="27">
        <f t="shared" si="18"/>
        <v>4.1285239857150255</v>
      </c>
      <c r="V103" s="7"/>
      <c r="W103" s="28">
        <f t="shared" ca="1" si="19"/>
        <v>0.20416832594216316</v>
      </c>
      <c r="X103" s="27"/>
      <c r="Y103" s="7"/>
      <c r="Z103" s="46"/>
    </row>
    <row r="104" spans="1:26" s="26" customFormat="1" x14ac:dyDescent="0.25">
      <c r="A104" s="26">
        <v>23</v>
      </c>
      <c r="B104" s="26">
        <v>-637</v>
      </c>
      <c r="C104" s="26">
        <v>11562</v>
      </c>
      <c r="D104" s="26">
        <v>14243</v>
      </c>
      <c r="E104" s="26">
        <v>14883</v>
      </c>
      <c r="F104" s="26">
        <v>12200</v>
      </c>
      <c r="G104" s="27"/>
      <c r="H104" s="7"/>
      <c r="I104" s="28">
        <f t="shared" si="11"/>
        <v>-3321</v>
      </c>
      <c r="J104" s="27">
        <f t="shared" si="11"/>
        <v>2043</v>
      </c>
      <c r="K104" s="7"/>
      <c r="L104" s="28">
        <f t="shared" ca="1" si="12"/>
        <v>-3278.5640799809148</v>
      </c>
      <c r="M104" s="26">
        <f t="shared" ca="1" si="13"/>
        <v>2040.9541818160244</v>
      </c>
      <c r="N104" s="26">
        <f t="shared" ca="1" si="14"/>
        <v>0.84861097265983021</v>
      </c>
      <c r="O104" s="27">
        <f t="shared" ca="1" si="15"/>
        <v>0.52987536277231451</v>
      </c>
      <c r="P104" s="7"/>
      <c r="Q104" s="28">
        <f t="shared" ca="1" si="16"/>
        <v>0.84562222676812071</v>
      </c>
      <c r="R104" s="27">
        <f t="shared" ca="1" si="20"/>
        <v>231.04725515227597</v>
      </c>
      <c r="S104" s="7"/>
      <c r="T104" s="28">
        <f t="shared" si="17"/>
        <v>230.81399999999994</v>
      </c>
      <c r="U104" s="27">
        <f t="shared" si="18"/>
        <v>4.0284642596981906</v>
      </c>
      <c r="V104" s="7"/>
      <c r="W104" s="28">
        <f t="shared" ca="1" si="19"/>
        <v>0.23325515227602978</v>
      </c>
      <c r="X104" s="27"/>
      <c r="Y104" s="7"/>
      <c r="Z104" s="46"/>
    </row>
    <row r="105" spans="1:26" s="26" customFormat="1" x14ac:dyDescent="0.25">
      <c r="A105" s="26">
        <v>24</v>
      </c>
      <c r="B105" s="26">
        <v>-645</v>
      </c>
      <c r="C105" s="26">
        <v>11679</v>
      </c>
      <c r="D105" s="26">
        <v>14409</v>
      </c>
      <c r="E105" s="26">
        <v>14777</v>
      </c>
      <c r="F105" s="26">
        <v>12043</v>
      </c>
      <c r="G105" s="27"/>
      <c r="H105" s="7"/>
      <c r="I105" s="28">
        <f t="shared" si="11"/>
        <v>-3098</v>
      </c>
      <c r="J105" s="27">
        <f t="shared" si="11"/>
        <v>2366</v>
      </c>
      <c r="K105" s="7"/>
      <c r="L105" s="28">
        <f t="shared" ca="1" si="12"/>
        <v>-3055.5640799809148</v>
      </c>
      <c r="M105" s="26">
        <f t="shared" ca="1" si="13"/>
        <v>2363.9541818160242</v>
      </c>
      <c r="N105" s="26">
        <f t="shared" ca="1" si="14"/>
        <v>0.79089050653911197</v>
      </c>
      <c r="O105" s="27">
        <f t="shared" ca="1" si="15"/>
        <v>0.61373307192635829</v>
      </c>
      <c r="P105" s="7"/>
      <c r="Q105" s="28">
        <f t="shared" ca="1" si="16"/>
        <v>0.78742568133691593</v>
      </c>
      <c r="R105" s="27">
        <f t="shared" ca="1" si="20"/>
        <v>225.18546380364614</v>
      </c>
      <c r="S105" s="7"/>
      <c r="T105" s="28">
        <f t="shared" si="17"/>
        <v>225.00899999999993</v>
      </c>
      <c r="U105" s="27">
        <f t="shared" si="18"/>
        <v>3.9271478966199198</v>
      </c>
      <c r="V105" s="7"/>
      <c r="W105" s="28">
        <f t="shared" ca="1" si="19"/>
        <v>0.1764638036462145</v>
      </c>
      <c r="X105" s="27"/>
      <c r="Y105" s="7"/>
      <c r="Z105" s="46"/>
    </row>
    <row r="106" spans="1:26" s="26" customFormat="1" x14ac:dyDescent="0.25">
      <c r="A106" s="26">
        <v>25</v>
      </c>
      <c r="B106" s="26">
        <v>-626</v>
      </c>
      <c r="C106" s="26">
        <v>11793</v>
      </c>
      <c r="D106" s="26">
        <v>14546</v>
      </c>
      <c r="E106" s="26">
        <v>14640</v>
      </c>
      <c r="F106" s="26">
        <v>11893</v>
      </c>
      <c r="G106" s="27"/>
      <c r="H106" s="7"/>
      <c r="I106" s="28">
        <f t="shared" si="11"/>
        <v>-2847</v>
      </c>
      <c r="J106" s="27">
        <f t="shared" si="11"/>
        <v>2653</v>
      </c>
      <c r="K106" s="7"/>
      <c r="L106" s="28">
        <f t="shared" ca="1" si="12"/>
        <v>-2804.5640799809148</v>
      </c>
      <c r="M106" s="26">
        <f t="shared" ca="1" si="13"/>
        <v>2650.9541818160242</v>
      </c>
      <c r="N106" s="26">
        <f t="shared" ca="1" si="14"/>
        <v>0.72592262763193593</v>
      </c>
      <c r="O106" s="27">
        <f t="shared" ca="1" si="15"/>
        <v>0.68824441101988942</v>
      </c>
      <c r="P106" s="7"/>
      <c r="Q106" s="28">
        <f t="shared" ca="1" si="16"/>
        <v>0.72203456497950758</v>
      </c>
      <c r="R106" s="27">
        <f t="shared" ca="1" si="20"/>
        <v>219.49146462845817</v>
      </c>
      <c r="S106" s="7"/>
      <c r="T106" s="28">
        <f t="shared" si="17"/>
        <v>219.37499999999994</v>
      </c>
      <c r="U106" s="27">
        <f t="shared" si="18"/>
        <v>3.8288160465625594</v>
      </c>
      <c r="V106" s="7"/>
      <c r="W106" s="28">
        <f t="shared" ca="1" si="19"/>
        <v>0.1164646284582318</v>
      </c>
      <c r="X106" s="27"/>
      <c r="Y106" s="7"/>
      <c r="Z106" s="46"/>
    </row>
    <row r="107" spans="1:26" s="26" customFormat="1" x14ac:dyDescent="0.25">
      <c r="A107" s="26">
        <v>26</v>
      </c>
      <c r="B107" s="26">
        <v>-620</v>
      </c>
      <c r="C107" s="26">
        <v>11932</v>
      </c>
      <c r="D107" s="26">
        <v>14671</v>
      </c>
      <c r="E107" s="26">
        <v>14505</v>
      </c>
      <c r="F107" s="26">
        <v>11760</v>
      </c>
      <c r="G107" s="27"/>
      <c r="H107" s="7"/>
      <c r="I107" s="28">
        <f t="shared" si="11"/>
        <v>-2573</v>
      </c>
      <c r="J107" s="27">
        <f t="shared" si="11"/>
        <v>2911</v>
      </c>
      <c r="K107" s="7"/>
      <c r="L107" s="28">
        <f t="shared" ca="1" si="12"/>
        <v>-2530.5640799809148</v>
      </c>
      <c r="M107" s="26">
        <f t="shared" ca="1" si="13"/>
        <v>2908.9541818160242</v>
      </c>
      <c r="N107" s="26">
        <f t="shared" ca="1" si="14"/>
        <v>0.65500151679302654</v>
      </c>
      <c r="O107" s="27">
        <f t="shared" ca="1" si="15"/>
        <v>0.75522672978689653</v>
      </c>
      <c r="P107" s="7"/>
      <c r="Q107" s="28">
        <f t="shared" ca="1" si="16"/>
        <v>0.65073278189778905</v>
      </c>
      <c r="R107" s="27">
        <f t="shared" ca="1" si="20"/>
        <v>213.86839439921471</v>
      </c>
      <c r="S107" s="7"/>
      <c r="T107" s="28">
        <f t="shared" si="17"/>
        <v>213.79499999999993</v>
      </c>
      <c r="U107" s="27">
        <f t="shared" si="18"/>
        <v>3.7314266743012756</v>
      </c>
      <c r="V107" s="7"/>
      <c r="W107" s="28">
        <f t="shared" ca="1" si="19"/>
        <v>7.3394399214777195E-2</v>
      </c>
      <c r="X107" s="27"/>
      <c r="Y107" s="7"/>
      <c r="Z107" s="46"/>
    </row>
    <row r="108" spans="1:26" s="26" customFormat="1" x14ac:dyDescent="0.25">
      <c r="A108" s="26">
        <v>27</v>
      </c>
      <c r="B108" s="26">
        <v>-626</v>
      </c>
      <c r="C108" s="26">
        <v>12083</v>
      </c>
      <c r="D108" s="26">
        <v>14797</v>
      </c>
      <c r="E108" s="26">
        <v>14364</v>
      </c>
      <c r="F108" s="26">
        <v>11649</v>
      </c>
      <c r="G108" s="27"/>
      <c r="H108" s="7"/>
      <c r="I108" s="28">
        <f t="shared" si="11"/>
        <v>-2281</v>
      </c>
      <c r="J108" s="27">
        <f t="shared" si="11"/>
        <v>3148</v>
      </c>
      <c r="K108" s="7"/>
      <c r="L108" s="28">
        <f t="shared" ca="1" si="12"/>
        <v>-2238.5640799809148</v>
      </c>
      <c r="M108" s="26">
        <f t="shared" ca="1" si="13"/>
        <v>3145.9541818160242</v>
      </c>
      <c r="N108" s="26">
        <f t="shared" ca="1" si="14"/>
        <v>0.57942135487710844</v>
      </c>
      <c r="O108" s="27">
        <f t="shared" ca="1" si="15"/>
        <v>0.81675699935193791</v>
      </c>
      <c r="P108" s="7"/>
      <c r="Q108" s="28">
        <f t="shared" ca="1" si="16"/>
        <v>0.57480276523252827</v>
      </c>
      <c r="R108" s="27">
        <f t="shared" ca="1" si="20"/>
        <v>208.25536314894134</v>
      </c>
      <c r="S108" s="7"/>
      <c r="T108" s="28">
        <f t="shared" si="17"/>
        <v>208.16099999999994</v>
      </c>
      <c r="U108" s="27">
        <f t="shared" si="18"/>
        <v>3.6330948242439156</v>
      </c>
      <c r="V108" s="7"/>
      <c r="W108" s="28">
        <f t="shared" ca="1" si="19"/>
        <v>9.4363148941397412E-2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-606</v>
      </c>
      <c r="C109" s="26">
        <v>12232</v>
      </c>
      <c r="D109" s="26">
        <v>14893</v>
      </c>
      <c r="E109" s="26">
        <v>14205</v>
      </c>
      <c r="F109" s="26">
        <v>11547</v>
      </c>
      <c r="G109" s="27"/>
      <c r="H109" s="7"/>
      <c r="I109" s="28">
        <f t="shared" si="11"/>
        <v>-1973</v>
      </c>
      <c r="J109" s="27">
        <f t="shared" si="11"/>
        <v>3346</v>
      </c>
      <c r="K109" s="7"/>
      <c r="L109" s="28">
        <f t="shared" ca="1" si="12"/>
        <v>-1930.5640799809148</v>
      </c>
      <c r="M109" s="26">
        <f t="shared" ca="1" si="13"/>
        <v>3343.9541818160242</v>
      </c>
      <c r="N109" s="26">
        <f t="shared" ca="1" si="14"/>
        <v>0.49969981422607157</v>
      </c>
      <c r="O109" s="27">
        <f t="shared" ca="1" si="15"/>
        <v>0.86816203468475739</v>
      </c>
      <c r="P109" s="7"/>
      <c r="Q109" s="28">
        <f t="shared" ca="1" si="16"/>
        <v>0.49478867473588817</v>
      </c>
      <c r="R109" s="27">
        <f t="shared" ca="1" si="20"/>
        <v>202.79889341812418</v>
      </c>
      <c r="S109" s="7"/>
      <c r="T109" s="28">
        <f t="shared" si="17"/>
        <v>202.70699999999994</v>
      </c>
      <c r="U109" s="27">
        <f t="shared" si="18"/>
        <v>3.5379045668401443</v>
      </c>
      <c r="V109" s="7"/>
      <c r="W109" s="28">
        <f t="shared" ca="1" si="19"/>
        <v>9.1893418124243453E-2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-601</v>
      </c>
      <c r="C110" s="26">
        <v>12401</v>
      </c>
      <c r="D110" s="26">
        <v>14974</v>
      </c>
      <c r="E110" s="26">
        <v>14046</v>
      </c>
      <c r="F110" s="26">
        <v>11461</v>
      </c>
      <c r="G110" s="27"/>
      <c r="H110" s="7"/>
      <c r="I110" s="28">
        <f t="shared" si="11"/>
        <v>-1645</v>
      </c>
      <c r="J110" s="27">
        <f t="shared" si="11"/>
        <v>3513</v>
      </c>
      <c r="K110" s="7"/>
      <c r="L110" s="28">
        <f t="shared" ca="1" si="12"/>
        <v>-1602.5640799809148</v>
      </c>
      <c r="M110" s="26">
        <f t="shared" ca="1" si="13"/>
        <v>3510.9541818160242</v>
      </c>
      <c r="N110" s="26">
        <f t="shared" ca="1" si="14"/>
        <v>0.41480155015613623</v>
      </c>
      <c r="O110" s="27">
        <f t="shared" ca="1" si="15"/>
        <v>0.91151880690991316</v>
      </c>
      <c r="P110" s="7"/>
      <c r="Q110" s="28">
        <f t="shared" ca="1" si="16"/>
        <v>0.40964338061505051</v>
      </c>
      <c r="R110" s="27">
        <f t="shared" ca="1" si="20"/>
        <v>197.31843333805068</v>
      </c>
      <c r="S110" s="7"/>
      <c r="T110" s="28">
        <f t="shared" si="17"/>
        <v>197.29799999999994</v>
      </c>
      <c r="U110" s="27">
        <f t="shared" si="18"/>
        <v>3.4434997075997718</v>
      </c>
      <c r="V110" s="7"/>
      <c r="W110" s="28">
        <f t="shared" ca="1" si="19"/>
        <v>2.0433338050736438E-2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-637</v>
      </c>
      <c r="C111" s="26">
        <v>12580</v>
      </c>
      <c r="D111" s="26">
        <v>15053</v>
      </c>
      <c r="E111" s="26">
        <v>13868</v>
      </c>
      <c r="F111" s="26">
        <v>11395</v>
      </c>
      <c r="G111" s="27"/>
      <c r="H111" s="7"/>
      <c r="I111" s="28">
        <f t="shared" si="11"/>
        <v>-1288</v>
      </c>
      <c r="J111" s="27">
        <f t="shared" si="11"/>
        <v>3658</v>
      </c>
      <c r="K111" s="7"/>
      <c r="L111" s="28">
        <f t="shared" ca="1" si="12"/>
        <v>-1245.5640799809148</v>
      </c>
      <c r="M111" s="26">
        <f t="shared" ca="1" si="13"/>
        <v>3655.9541818160242</v>
      </c>
      <c r="N111" s="26">
        <f t="shared" ca="1" si="14"/>
        <v>0.32239703712879808</v>
      </c>
      <c r="O111" s="27">
        <f t="shared" ca="1" si="15"/>
        <v>0.94916390854253341</v>
      </c>
      <c r="P111" s="7"/>
      <c r="Q111" s="28">
        <f t="shared" ca="1" si="16"/>
        <v>0.3170240803863017</v>
      </c>
      <c r="R111" s="27">
        <f t="shared" ca="1" si="20"/>
        <v>191.58842617285632</v>
      </c>
      <c r="S111" s="7"/>
      <c r="T111" s="28">
        <f t="shared" si="17"/>
        <v>191.56499999999994</v>
      </c>
      <c r="U111" s="27">
        <f t="shared" si="18"/>
        <v>3.3434399815829363</v>
      </c>
      <c r="V111" s="7"/>
      <c r="W111" s="28">
        <f t="shared" ca="1" si="19"/>
        <v>2.342617285637516E-2</v>
      </c>
      <c r="X111" s="27"/>
      <c r="Y111" s="7"/>
      <c r="Z111" s="46"/>
    </row>
    <row r="112" spans="1:26" s="26" customFormat="1" x14ac:dyDescent="0.25">
      <c r="A112" s="26">
        <v>31</v>
      </c>
      <c r="B112" s="26">
        <v>-640</v>
      </c>
      <c r="C112" s="26">
        <v>12766</v>
      </c>
      <c r="D112" s="26">
        <v>15102</v>
      </c>
      <c r="E112" s="26">
        <v>13684</v>
      </c>
      <c r="F112" s="26">
        <v>11339</v>
      </c>
      <c r="G112" s="27"/>
      <c r="H112" s="7"/>
      <c r="I112" s="28">
        <f t="shared" si="11"/>
        <v>-918</v>
      </c>
      <c r="J112" s="27">
        <f t="shared" si="11"/>
        <v>3763</v>
      </c>
      <c r="K112" s="7"/>
      <c r="L112" s="28">
        <f t="shared" ca="1" si="12"/>
        <v>-875.56407998091493</v>
      </c>
      <c r="M112" s="26">
        <f t="shared" ca="1" si="13"/>
        <v>3760.9541818160242</v>
      </c>
      <c r="N112" s="26">
        <f t="shared" ca="1" si="14"/>
        <v>0.22662765387917594</v>
      </c>
      <c r="O112" s="27">
        <f t="shared" ca="1" si="15"/>
        <v>0.97642415455236187</v>
      </c>
      <c r="P112" s="7"/>
      <c r="Q112" s="28">
        <f t="shared" ca="1" si="16"/>
        <v>0.22109869836516083</v>
      </c>
      <c r="R112" s="27">
        <f t="shared" ca="1" si="20"/>
        <v>185.87765963678055</v>
      </c>
      <c r="S112" s="7"/>
      <c r="T112" s="28">
        <f t="shared" si="17"/>
        <v>185.80499999999995</v>
      </c>
      <c r="U112" s="27">
        <f t="shared" si="18"/>
        <v>3.242909016668063</v>
      </c>
      <c r="V112" s="7"/>
      <c r="W112" s="28">
        <f t="shared" ca="1" si="19"/>
        <v>7.2659636780599612E-2</v>
      </c>
      <c r="X112" s="27"/>
      <c r="Y112" s="7"/>
      <c r="Z112" s="46"/>
    </row>
    <row r="113" spans="1:26" s="26" customFormat="1" x14ac:dyDescent="0.25">
      <c r="A113" s="26">
        <v>32</v>
      </c>
      <c r="B113" s="26">
        <v>-629</v>
      </c>
      <c r="C113" s="26">
        <v>12954</v>
      </c>
      <c r="D113" s="26">
        <v>15132</v>
      </c>
      <c r="E113" s="26">
        <v>13494</v>
      </c>
      <c r="F113" s="26">
        <v>11305</v>
      </c>
      <c r="G113" s="27"/>
      <c r="H113" s="7"/>
      <c r="I113" s="28">
        <f t="shared" si="11"/>
        <v>-540</v>
      </c>
      <c r="J113" s="27">
        <f t="shared" si="11"/>
        <v>3827</v>
      </c>
      <c r="K113" s="7"/>
      <c r="L113" s="28">
        <f t="shared" ca="1" si="12"/>
        <v>-497.56407998091487</v>
      </c>
      <c r="M113" s="26">
        <f t="shared" ca="1" si="13"/>
        <v>3824.9541818160242</v>
      </c>
      <c r="N113" s="26">
        <f t="shared" ca="1" si="14"/>
        <v>0.12878758126199433</v>
      </c>
      <c r="O113" s="27">
        <f t="shared" ca="1" si="15"/>
        <v>0.99303992354882875</v>
      </c>
      <c r="P113" s="7"/>
      <c r="Q113" s="28">
        <f t="shared" ca="1" si="16"/>
        <v>0.12316290724252314</v>
      </c>
      <c r="R113" s="27">
        <f t="shared" ca="1" si="20"/>
        <v>180.18899572051998</v>
      </c>
      <c r="S113" s="7"/>
      <c r="T113" s="28">
        <f t="shared" si="17"/>
        <v>180.14399999999995</v>
      </c>
      <c r="U113" s="27">
        <f t="shared" si="18"/>
        <v>3.1441059277126637</v>
      </c>
      <c r="V113" s="7"/>
      <c r="W113" s="28">
        <f t="shared" ca="1" si="19"/>
        <v>4.4995720520034865E-2</v>
      </c>
      <c r="X113" s="27"/>
      <c r="Y113" s="7"/>
      <c r="Z113" s="46"/>
    </row>
    <row r="114" spans="1:26" s="26" customFormat="1" x14ac:dyDescent="0.25">
      <c r="A114" s="26">
        <v>33</v>
      </c>
      <c r="B114" s="26">
        <v>-635</v>
      </c>
      <c r="C114" s="26">
        <v>13149</v>
      </c>
      <c r="D114" s="26">
        <v>15152</v>
      </c>
      <c r="E114" s="26">
        <v>13307</v>
      </c>
      <c r="F114" s="26">
        <v>11297</v>
      </c>
      <c r="G114" s="27"/>
      <c r="H114" s="7"/>
      <c r="I114" s="28">
        <f t="shared" si="11"/>
        <v>-158</v>
      </c>
      <c r="J114" s="27">
        <f t="shared" si="11"/>
        <v>3855</v>
      </c>
      <c r="K114" s="7"/>
      <c r="L114" s="28">
        <f t="shared" ca="1" si="12"/>
        <v>-115.5640799809149</v>
      </c>
      <c r="M114" s="26">
        <f t="shared" ca="1" si="13"/>
        <v>3852.9541818160242</v>
      </c>
      <c r="N114" s="26">
        <f t="shared" ca="1" si="14"/>
        <v>2.9912163961033054E-2</v>
      </c>
      <c r="O114" s="27">
        <f t="shared" ca="1" si="15"/>
        <v>1.000309322484783</v>
      </c>
      <c r="P114" s="7"/>
      <c r="Q114" s="28">
        <f t="shared" ca="1" si="16"/>
        <v>2.4244713016578569E-2</v>
      </c>
      <c r="R114" s="27">
        <f t="shared" ca="1" si="20"/>
        <v>174.50734400163378</v>
      </c>
      <c r="S114" s="7"/>
      <c r="T114" s="28">
        <f t="shared" si="17"/>
        <v>174.42899999999995</v>
      </c>
      <c r="U114" s="27">
        <f t="shared" si="18"/>
        <v>3.0443603609611878</v>
      </c>
      <c r="V114" s="7"/>
      <c r="W114" s="28">
        <f t="shared" ca="1" si="19"/>
        <v>7.8344001633837479E-2</v>
      </c>
      <c r="X114" s="27"/>
      <c r="Y114" s="7"/>
      <c r="Z114" s="46"/>
    </row>
    <row r="115" spans="1:26" s="26" customFormat="1" x14ac:dyDescent="0.25">
      <c r="A115" s="26">
        <v>34</v>
      </c>
      <c r="B115" s="26">
        <v>-621</v>
      </c>
      <c r="C115" s="26">
        <v>13336</v>
      </c>
      <c r="D115" s="26">
        <v>15139</v>
      </c>
      <c r="E115" s="26">
        <v>13115</v>
      </c>
      <c r="F115" s="26">
        <v>11294</v>
      </c>
      <c r="G115" s="27"/>
      <c r="H115" s="7"/>
      <c r="I115" s="28">
        <f t="shared" si="11"/>
        <v>221</v>
      </c>
      <c r="J115" s="27">
        <f t="shared" si="11"/>
        <v>3845</v>
      </c>
      <c r="K115" s="7"/>
      <c r="L115" s="28">
        <f t="shared" ca="1" si="12"/>
        <v>263.43592001908513</v>
      </c>
      <c r="M115" s="26">
        <f t="shared" ca="1" si="13"/>
        <v>3842.9541818160242</v>
      </c>
      <c r="N115" s="26">
        <f t="shared" ca="1" si="14"/>
        <v>-6.8186744827093457E-2</v>
      </c>
      <c r="O115" s="27">
        <f t="shared" ca="1" si="15"/>
        <v>0.99771310857908513</v>
      </c>
      <c r="P115" s="7"/>
      <c r="Q115" s="28">
        <f t="shared" ca="1" si="16"/>
        <v>-7.3841059908744247E-2</v>
      </c>
      <c r="R115" s="27">
        <f t="shared" ca="1" si="20"/>
        <v>168.88616414926673</v>
      </c>
      <c r="S115" s="7"/>
      <c r="T115" s="28">
        <f t="shared" si="17"/>
        <v>168.83999999999995</v>
      </c>
      <c r="U115" s="27">
        <f t="shared" si="18"/>
        <v>2.9468139090672252</v>
      </c>
      <c r="V115" s="7"/>
      <c r="W115" s="28">
        <f t="shared" ca="1" si="19"/>
        <v>4.616414926678658E-2</v>
      </c>
      <c r="X115" s="27"/>
      <c r="Y115" s="7"/>
      <c r="Z115" s="46"/>
    </row>
    <row r="116" spans="1:26" s="26" customFormat="1" x14ac:dyDescent="0.25">
      <c r="A116" s="26">
        <v>35</v>
      </c>
      <c r="B116" s="26">
        <v>-610</v>
      </c>
      <c r="C116" s="26">
        <v>13518</v>
      </c>
      <c r="D116" s="26">
        <v>15124</v>
      </c>
      <c r="E116" s="26">
        <v>12935</v>
      </c>
      <c r="F116" s="26">
        <v>11321</v>
      </c>
      <c r="G116" s="27"/>
      <c r="H116" s="7"/>
      <c r="I116" s="28">
        <f t="shared" si="11"/>
        <v>583</v>
      </c>
      <c r="J116" s="27">
        <f t="shared" si="11"/>
        <v>3803</v>
      </c>
      <c r="K116" s="7"/>
      <c r="L116" s="28">
        <f t="shared" ca="1" si="12"/>
        <v>625.43592001908507</v>
      </c>
      <c r="M116" s="26">
        <f t="shared" ca="1" si="13"/>
        <v>3800.9541818160242</v>
      </c>
      <c r="N116" s="26">
        <f t="shared" ca="1" si="14"/>
        <v>-0.16188543870915623</v>
      </c>
      <c r="O116" s="27">
        <f t="shared" ca="1" si="15"/>
        <v>0.98680901017515366</v>
      </c>
      <c r="P116" s="7"/>
      <c r="Q116" s="28">
        <f t="shared" ca="1" si="16"/>
        <v>-0.16747947333684046</v>
      </c>
      <c r="R116" s="27">
        <f t="shared" ca="1" si="20"/>
        <v>163.48657212994965</v>
      </c>
      <c r="S116" s="7"/>
      <c r="T116" s="28">
        <f t="shared" si="17"/>
        <v>163.34999999999994</v>
      </c>
      <c r="U116" s="27">
        <f t="shared" si="18"/>
        <v>2.8509953331327362</v>
      </c>
      <c r="V116" s="7"/>
      <c r="W116" s="28">
        <f t="shared" ca="1" si="19"/>
        <v>0.13657212994971246</v>
      </c>
      <c r="X116" s="27"/>
      <c r="Y116" s="7"/>
      <c r="Z116" s="46"/>
    </row>
    <row r="117" spans="1:26" s="26" customFormat="1" x14ac:dyDescent="0.25">
      <c r="A117" s="26">
        <v>36</v>
      </c>
      <c r="B117" s="26">
        <v>-612</v>
      </c>
      <c r="C117" s="26">
        <v>13697</v>
      </c>
      <c r="D117" s="26">
        <v>15081</v>
      </c>
      <c r="E117" s="26">
        <v>12748</v>
      </c>
      <c r="F117" s="26">
        <v>11355</v>
      </c>
      <c r="G117" s="27"/>
      <c r="H117" s="7"/>
      <c r="I117" s="28">
        <f t="shared" si="11"/>
        <v>949</v>
      </c>
      <c r="J117" s="27">
        <f t="shared" si="11"/>
        <v>3726</v>
      </c>
      <c r="K117" s="7"/>
      <c r="L117" s="28">
        <f t="shared" ca="1" si="12"/>
        <v>991.43592001908507</v>
      </c>
      <c r="M117" s="26">
        <f t="shared" ca="1" si="13"/>
        <v>3723.9541818160242</v>
      </c>
      <c r="N117" s="26">
        <f t="shared" ca="1" si="14"/>
        <v>-0.25661947727499873</v>
      </c>
      <c r="O117" s="27">
        <f t="shared" ca="1" si="15"/>
        <v>0.96681816310127944</v>
      </c>
      <c r="P117" s="7"/>
      <c r="Q117" s="28">
        <f t="shared" ca="1" si="16"/>
        <v>-0.26210176092936888</v>
      </c>
      <c r="R117" s="27">
        <f t="shared" ca="1" si="20"/>
        <v>157.9507697260442</v>
      </c>
      <c r="S117" s="7"/>
      <c r="T117" s="28">
        <f t="shared" si="17"/>
        <v>157.84199999999993</v>
      </c>
      <c r="U117" s="27">
        <f t="shared" si="18"/>
        <v>2.7548625979328887</v>
      </c>
      <c r="V117" s="7"/>
      <c r="W117" s="28">
        <f t="shared" ca="1" si="19"/>
        <v>0.10876972604427237</v>
      </c>
      <c r="X117" s="27"/>
      <c r="Y117" s="7"/>
      <c r="Z117" s="46"/>
    </row>
    <row r="118" spans="1:26" s="26" customFormat="1" x14ac:dyDescent="0.25">
      <c r="A118" s="26">
        <v>37</v>
      </c>
      <c r="B118" s="26">
        <v>-611</v>
      </c>
      <c r="C118" s="26">
        <v>13873</v>
      </c>
      <c r="D118" s="26">
        <v>15012</v>
      </c>
      <c r="E118" s="26">
        <v>12565</v>
      </c>
      <c r="F118" s="26">
        <v>11409</v>
      </c>
      <c r="G118" s="27"/>
      <c r="H118" s="7"/>
      <c r="I118" s="28">
        <f t="shared" si="11"/>
        <v>1308</v>
      </c>
      <c r="J118" s="27">
        <f t="shared" si="11"/>
        <v>3603</v>
      </c>
      <c r="K118" s="7"/>
      <c r="L118" s="28">
        <f t="shared" ca="1" si="12"/>
        <v>1350.4359200190852</v>
      </c>
      <c r="M118" s="26">
        <f t="shared" ca="1" si="13"/>
        <v>3600.9541818160242</v>
      </c>
      <c r="N118" s="26">
        <f t="shared" ca="1" si="14"/>
        <v>-0.34954166264422676</v>
      </c>
      <c r="O118" s="27">
        <f t="shared" ca="1" si="15"/>
        <v>0.93488473206119471</v>
      </c>
      <c r="P118" s="7"/>
      <c r="Q118" s="28">
        <f t="shared" ca="1" si="16"/>
        <v>-0.35484449742845736</v>
      </c>
      <c r="R118" s="27">
        <f t="shared" ca="1" si="20"/>
        <v>152.33418582185652</v>
      </c>
      <c r="S118" s="7"/>
      <c r="T118" s="28">
        <f t="shared" si="17"/>
        <v>152.34299999999993</v>
      </c>
      <c r="U118" s="27">
        <f t="shared" si="18"/>
        <v>2.65888694236572</v>
      </c>
      <c r="V118" s="7"/>
      <c r="W118" s="28">
        <f t="shared" ca="1" si="19"/>
        <v>-8.814178143410345E-3</v>
      </c>
      <c r="X118" s="27"/>
      <c r="Y118" s="7"/>
      <c r="Z118" s="46"/>
    </row>
    <row r="119" spans="1:26" s="26" customFormat="1" x14ac:dyDescent="0.25">
      <c r="A119" s="26">
        <v>38</v>
      </c>
      <c r="B119" s="26">
        <v>-634</v>
      </c>
      <c r="C119" s="26">
        <v>14061</v>
      </c>
      <c r="D119" s="26">
        <v>14951</v>
      </c>
      <c r="E119" s="26">
        <v>12402</v>
      </c>
      <c r="F119" s="26">
        <v>11499</v>
      </c>
      <c r="G119" s="27"/>
      <c r="H119" s="7"/>
      <c r="I119" s="28">
        <f t="shared" si="11"/>
        <v>1659</v>
      </c>
      <c r="J119" s="27">
        <f t="shared" si="11"/>
        <v>3452</v>
      </c>
      <c r="K119" s="7"/>
      <c r="L119" s="28">
        <f t="shared" ca="1" si="12"/>
        <v>1701.4359200190852</v>
      </c>
      <c r="M119" s="26">
        <f t="shared" ca="1" si="13"/>
        <v>3449.9541818160242</v>
      </c>
      <c r="N119" s="26">
        <f t="shared" ca="1" si="14"/>
        <v>-0.4403931586458954</v>
      </c>
      <c r="O119" s="27">
        <f t="shared" ca="1" si="15"/>
        <v>0.89568190208515563</v>
      </c>
      <c r="P119" s="7"/>
      <c r="Q119" s="28">
        <f t="shared" ca="1" si="16"/>
        <v>-0.44547532160840658</v>
      </c>
      <c r="R119" s="27">
        <f t="shared" ca="1" si="20"/>
        <v>146.67506368314025</v>
      </c>
      <c r="S119" s="7"/>
      <c r="T119" s="28">
        <f t="shared" si="17"/>
        <v>146.63699999999994</v>
      </c>
      <c r="U119" s="27">
        <f t="shared" si="18"/>
        <v>2.5592984552469238</v>
      </c>
      <c r="V119" s="7"/>
      <c r="W119" s="28">
        <f t="shared" ca="1" si="19"/>
        <v>3.8063683140308058E-2</v>
      </c>
      <c r="X119" s="27"/>
      <c r="Y119" s="7"/>
      <c r="Z119" s="46"/>
    </row>
    <row r="120" spans="1:26" s="26" customFormat="1" x14ac:dyDescent="0.25">
      <c r="A120" s="26">
        <v>39</v>
      </c>
      <c r="B120" s="26">
        <v>-628</v>
      </c>
      <c r="C120" s="26">
        <v>14225</v>
      </c>
      <c r="D120" s="26">
        <v>14856</v>
      </c>
      <c r="E120" s="26">
        <v>12231</v>
      </c>
      <c r="F120" s="26">
        <v>11586</v>
      </c>
      <c r="G120" s="27"/>
      <c r="H120" s="7"/>
      <c r="I120" s="28">
        <f t="shared" si="11"/>
        <v>1994</v>
      </c>
      <c r="J120" s="27">
        <f t="shared" si="11"/>
        <v>3270</v>
      </c>
      <c r="K120" s="7"/>
      <c r="L120" s="28">
        <f t="shared" ca="1" si="12"/>
        <v>2036.4359200190852</v>
      </c>
      <c r="M120" s="26">
        <f t="shared" ca="1" si="13"/>
        <v>3267.9541818160242</v>
      </c>
      <c r="N120" s="26">
        <f t="shared" ca="1" si="14"/>
        <v>-0.52710327591244521</v>
      </c>
      <c r="O120" s="27">
        <f t="shared" ca="1" si="15"/>
        <v>0.84843080900145296</v>
      </c>
      <c r="P120" s="7"/>
      <c r="Q120" s="28">
        <f t="shared" ca="1" si="16"/>
        <v>-0.53191909767820844</v>
      </c>
      <c r="R120" s="27">
        <f t="shared" ca="1" si="20"/>
        <v>141.03349290091222</v>
      </c>
      <c r="S120" s="7"/>
      <c r="T120" s="28">
        <f t="shared" si="17"/>
        <v>140.98499999999996</v>
      </c>
      <c r="U120" s="27">
        <f t="shared" si="18"/>
        <v>2.4606524459242047</v>
      </c>
      <c r="V120" s="7"/>
      <c r="W120" s="28">
        <f t="shared" ca="1" si="19"/>
        <v>4.8492900912265213E-2</v>
      </c>
      <c r="X120" s="27"/>
      <c r="Y120" s="7"/>
      <c r="Z120" s="46"/>
    </row>
    <row r="121" spans="1:26" s="26" customFormat="1" x14ac:dyDescent="0.25">
      <c r="A121" s="26">
        <v>40</v>
      </c>
      <c r="B121" s="26">
        <v>-634</v>
      </c>
      <c r="C121" s="26">
        <v>14374</v>
      </c>
      <c r="D121" s="26">
        <v>14730</v>
      </c>
      <c r="E121" s="26">
        <v>12064</v>
      </c>
      <c r="F121" s="26">
        <v>11691</v>
      </c>
      <c r="G121" s="27"/>
      <c r="H121" s="7"/>
      <c r="I121" s="28">
        <f t="shared" si="11"/>
        <v>2310</v>
      </c>
      <c r="J121" s="27">
        <f t="shared" si="11"/>
        <v>3039</v>
      </c>
      <c r="K121" s="7"/>
      <c r="L121" s="28">
        <f t="shared" ca="1" si="12"/>
        <v>2352.4359200190852</v>
      </c>
      <c r="M121" s="26">
        <f t="shared" ca="1" si="13"/>
        <v>3036.9541818160242</v>
      </c>
      <c r="N121" s="26">
        <f t="shared" ca="1" si="14"/>
        <v>-0.60889550593104147</v>
      </c>
      <c r="O121" s="27">
        <f t="shared" ca="1" si="15"/>
        <v>0.7884582677798303</v>
      </c>
      <c r="P121" s="7"/>
      <c r="Q121" s="28">
        <f t="shared" ca="1" si="16"/>
        <v>-0.61337282555974637</v>
      </c>
      <c r="R121" s="27">
        <f t="shared" ca="1" si="20"/>
        <v>135.2381692514665</v>
      </c>
      <c r="S121" s="7"/>
      <c r="T121" s="28">
        <f t="shared" si="17"/>
        <v>135.27899999999997</v>
      </c>
      <c r="U121" s="27">
        <f t="shared" si="18"/>
        <v>2.3610639588054085</v>
      </c>
      <c r="V121" s="7"/>
      <c r="W121" s="28">
        <f t="shared" ca="1" si="19"/>
        <v>-4.0830748533466021E-2</v>
      </c>
      <c r="X121" s="27"/>
      <c r="Y121" s="7"/>
      <c r="Z121" s="46"/>
    </row>
    <row r="122" spans="1:26" s="26" customFormat="1" x14ac:dyDescent="0.25">
      <c r="A122" s="26">
        <v>41</v>
      </c>
      <c r="B122" s="26">
        <v>-636</v>
      </c>
      <c r="C122" s="26">
        <v>14522</v>
      </c>
      <c r="D122" s="26">
        <v>14608</v>
      </c>
      <c r="E122" s="26">
        <v>11919</v>
      </c>
      <c r="F122" s="26">
        <v>11823</v>
      </c>
      <c r="G122" s="27"/>
      <c r="H122" s="7"/>
      <c r="I122" s="28">
        <f t="shared" si="11"/>
        <v>2603</v>
      </c>
      <c r="J122" s="27">
        <f t="shared" si="11"/>
        <v>2785</v>
      </c>
      <c r="K122" s="7"/>
      <c r="L122" s="28">
        <f t="shared" ca="1" si="12"/>
        <v>2645.4359200190852</v>
      </c>
      <c r="M122" s="26">
        <f t="shared" ca="1" si="13"/>
        <v>2782.9541818160242</v>
      </c>
      <c r="N122" s="26">
        <f t="shared" ca="1" si="14"/>
        <v>-0.68473450401790437</v>
      </c>
      <c r="O122" s="27">
        <f t="shared" ca="1" si="15"/>
        <v>0.72251443457510234</v>
      </c>
      <c r="P122" s="7"/>
      <c r="Q122" s="28">
        <f t="shared" ca="1" si="16"/>
        <v>-0.68883939153846074</v>
      </c>
      <c r="R122" s="27">
        <f t="shared" ca="1" si="20"/>
        <v>129.48574932558552</v>
      </c>
      <c r="S122" s="7"/>
      <c r="T122" s="28">
        <f t="shared" si="17"/>
        <v>129.55499999999998</v>
      </c>
      <c r="U122" s="27">
        <f t="shared" si="18"/>
        <v>2.2611613124212533</v>
      </c>
      <c r="V122" s="7"/>
      <c r="W122" s="28">
        <f t="shared" ca="1" si="19"/>
        <v>-6.925067441446231E-2</v>
      </c>
      <c r="X122" s="27"/>
      <c r="Y122" s="7"/>
      <c r="Z122" s="46"/>
    </row>
    <row r="123" spans="1:26" s="26" customFormat="1" x14ac:dyDescent="0.25">
      <c r="A123" s="26">
        <v>42</v>
      </c>
      <c r="B123" s="26">
        <v>-617</v>
      </c>
      <c r="C123" s="26">
        <v>14659</v>
      </c>
      <c r="D123" s="26">
        <v>14475</v>
      </c>
      <c r="E123" s="26">
        <v>11792</v>
      </c>
      <c r="F123" s="26">
        <v>11958</v>
      </c>
      <c r="G123" s="27"/>
      <c r="H123" s="7"/>
      <c r="I123" s="28">
        <f t="shared" si="11"/>
        <v>2867</v>
      </c>
      <c r="J123" s="27">
        <f t="shared" si="11"/>
        <v>2517</v>
      </c>
      <c r="K123" s="7"/>
      <c r="L123" s="28">
        <f t="shared" ca="1" si="12"/>
        <v>2909.4359200190852</v>
      </c>
      <c r="M123" s="26">
        <f t="shared" ca="1" si="13"/>
        <v>2514.9541818160242</v>
      </c>
      <c r="N123" s="26">
        <f t="shared" ca="1" si="14"/>
        <v>-0.75306725314736456</v>
      </c>
      <c r="O123" s="27">
        <f t="shared" ca="1" si="15"/>
        <v>0.65293590190239725</v>
      </c>
      <c r="P123" s="7"/>
      <c r="Q123" s="28">
        <f t="shared" ca="1" si="16"/>
        <v>-0.75677899320875486</v>
      </c>
      <c r="R123" s="27">
        <f t="shared" ca="1" si="20"/>
        <v>123.90598563620472</v>
      </c>
      <c r="S123" s="7"/>
      <c r="T123" s="28">
        <f t="shared" si="17"/>
        <v>124.00199999999998</v>
      </c>
      <c r="U123" s="27">
        <f t="shared" si="18"/>
        <v>2.1642431790580083</v>
      </c>
      <c r="V123" s="7"/>
      <c r="W123" s="28">
        <f t="shared" ca="1" si="19"/>
        <v>-9.6014363795262625E-2</v>
      </c>
      <c r="X123" s="27"/>
      <c r="Y123" s="7"/>
      <c r="Z123" s="46"/>
    </row>
    <row r="124" spans="1:26" s="26" customFormat="1" x14ac:dyDescent="0.25">
      <c r="A124" s="26">
        <v>43</v>
      </c>
      <c r="B124" s="26">
        <v>-624</v>
      </c>
      <c r="C124" s="26">
        <v>14773</v>
      </c>
      <c r="D124" s="26">
        <v>14324</v>
      </c>
      <c r="E124" s="26">
        <v>11669</v>
      </c>
      <c r="F124" s="26">
        <v>12103</v>
      </c>
      <c r="G124" s="27"/>
      <c r="H124" s="7"/>
      <c r="I124" s="28">
        <f t="shared" si="11"/>
        <v>3104</v>
      </c>
      <c r="J124" s="27">
        <f t="shared" si="11"/>
        <v>2221</v>
      </c>
      <c r="K124" s="7"/>
      <c r="L124" s="28">
        <f t="shared" ca="1" si="12"/>
        <v>3146.4359200190852</v>
      </c>
      <c r="M124" s="26">
        <f t="shared" ca="1" si="13"/>
        <v>2218.9541818160242</v>
      </c>
      <c r="N124" s="26">
        <f t="shared" ca="1" si="14"/>
        <v>-0.81441142566131175</v>
      </c>
      <c r="O124" s="27">
        <f t="shared" ca="1" si="15"/>
        <v>0.57608797029373793</v>
      </c>
      <c r="P124" s="7"/>
      <c r="Q124" s="28">
        <f t="shared" ca="1" si="16"/>
        <v>-0.81768871636678331</v>
      </c>
      <c r="R124" s="27">
        <f t="shared" ca="1" si="20"/>
        <v>118.28485136788322</v>
      </c>
      <c r="S124" s="7"/>
      <c r="T124" s="28">
        <f t="shared" si="17"/>
        <v>118.38599999999998</v>
      </c>
      <c r="U124" s="27">
        <f t="shared" si="18"/>
        <v>2.0662254882660065</v>
      </c>
      <c r="V124" s="7"/>
      <c r="W124" s="28">
        <f t="shared" ca="1" si="19"/>
        <v>-0.10114863211676095</v>
      </c>
      <c r="X124" s="27"/>
      <c r="Y124" s="7"/>
      <c r="Z124" s="46"/>
    </row>
    <row r="125" spans="1:26" s="26" customFormat="1" x14ac:dyDescent="0.25">
      <c r="A125" s="26">
        <v>44</v>
      </c>
      <c r="B125" s="26">
        <v>-599</v>
      </c>
      <c r="C125" s="26">
        <v>14866</v>
      </c>
      <c r="D125" s="26">
        <v>14164</v>
      </c>
      <c r="E125" s="26">
        <v>11567</v>
      </c>
      <c r="F125" s="26">
        <v>12253</v>
      </c>
      <c r="G125" s="27"/>
      <c r="H125" s="7"/>
      <c r="I125" s="28">
        <f t="shared" si="11"/>
        <v>3299</v>
      </c>
      <c r="J125" s="27">
        <f t="shared" si="11"/>
        <v>1911</v>
      </c>
      <c r="K125" s="7"/>
      <c r="L125" s="28">
        <f t="shared" ca="1" si="12"/>
        <v>3341.4359200190852</v>
      </c>
      <c r="M125" s="26">
        <f t="shared" ca="1" si="13"/>
        <v>1908.9541818160244</v>
      </c>
      <c r="N125" s="26">
        <f t="shared" ca="1" si="14"/>
        <v>-0.86488447899557208</v>
      </c>
      <c r="O125" s="27">
        <f t="shared" ca="1" si="15"/>
        <v>0.49560533921710159</v>
      </c>
      <c r="P125" s="7"/>
      <c r="Q125" s="28">
        <f t="shared" ca="1" si="16"/>
        <v>-0.86770655097898908</v>
      </c>
      <c r="R125" s="27">
        <f t="shared" ca="1" si="20"/>
        <v>112.85250741301155</v>
      </c>
      <c r="S125" s="7"/>
      <c r="T125" s="28">
        <f t="shared" si="17"/>
        <v>112.99499999999998</v>
      </c>
      <c r="U125" s="27">
        <f t="shared" si="18"/>
        <v>1.9721347882909921</v>
      </c>
      <c r="V125" s="7"/>
      <c r="W125" s="28">
        <f t="shared" ca="1" si="19"/>
        <v>-0.14249258698842482</v>
      </c>
      <c r="X125" s="27"/>
      <c r="Y125" s="7"/>
      <c r="Z125" s="46"/>
    </row>
    <row r="126" spans="1:26" s="26" customFormat="1" x14ac:dyDescent="0.25">
      <c r="A126" s="26">
        <v>45</v>
      </c>
      <c r="B126" s="26">
        <v>-616</v>
      </c>
      <c r="C126" s="26">
        <v>14951</v>
      </c>
      <c r="D126" s="26">
        <v>14001</v>
      </c>
      <c r="E126" s="26">
        <v>11482</v>
      </c>
      <c r="F126" s="26">
        <v>12421</v>
      </c>
      <c r="G126" s="27"/>
      <c r="H126" s="7"/>
      <c r="I126" s="28">
        <f t="shared" si="11"/>
        <v>3469</v>
      </c>
      <c r="J126" s="27">
        <f t="shared" si="11"/>
        <v>1580</v>
      </c>
      <c r="K126" s="7"/>
      <c r="L126" s="28">
        <f t="shared" ca="1" si="12"/>
        <v>3511.4359200190852</v>
      </c>
      <c r="M126" s="26">
        <f t="shared" ca="1" si="13"/>
        <v>1577.9541818160244</v>
      </c>
      <c r="N126" s="26">
        <f t="shared" ca="1" si="14"/>
        <v>-0.90888662805620934</v>
      </c>
      <c r="O126" s="27">
        <f t="shared" ca="1" si="15"/>
        <v>0.40967065893849941</v>
      </c>
      <c r="P126" s="7"/>
      <c r="Q126" s="28">
        <f t="shared" ca="1" si="16"/>
        <v>-0.91122248515871385</v>
      </c>
      <c r="R126" s="27">
        <f t="shared" ca="1" si="20"/>
        <v>107.32682620022109</v>
      </c>
      <c r="S126" s="7"/>
      <c r="T126" s="28">
        <f t="shared" si="17"/>
        <v>107.45099999999998</v>
      </c>
      <c r="U126" s="27">
        <f t="shared" si="18"/>
        <v>1.8753737345604267</v>
      </c>
      <c r="V126" s="7"/>
      <c r="W126" s="28">
        <f t="shared" ca="1" si="19"/>
        <v>-0.12417379977888743</v>
      </c>
      <c r="X126" s="27"/>
      <c r="Y126" s="7"/>
      <c r="Z126" s="46"/>
    </row>
    <row r="127" spans="1:26" s="26" customFormat="1" x14ac:dyDescent="0.25">
      <c r="A127" s="26">
        <v>46</v>
      </c>
      <c r="B127" s="26">
        <v>-630</v>
      </c>
      <c r="C127" s="26">
        <v>15036</v>
      </c>
      <c r="D127" s="26">
        <v>13830</v>
      </c>
      <c r="E127" s="26">
        <v>11422</v>
      </c>
      <c r="F127" s="26">
        <v>12607</v>
      </c>
      <c r="G127" s="27"/>
      <c r="H127" s="7"/>
      <c r="I127" s="28">
        <f t="shared" si="11"/>
        <v>3614</v>
      </c>
      <c r="J127" s="27">
        <f t="shared" si="11"/>
        <v>1223</v>
      </c>
      <c r="K127" s="7"/>
      <c r="L127" s="28">
        <f t="shared" ca="1" si="12"/>
        <v>3656.4359200190852</v>
      </c>
      <c r="M127" s="26">
        <f t="shared" ca="1" si="13"/>
        <v>1220.9541818160244</v>
      </c>
      <c r="N127" s="26">
        <f t="shared" ca="1" si="14"/>
        <v>-0.94641787284322343</v>
      </c>
      <c r="O127" s="27">
        <f t="shared" ca="1" si="15"/>
        <v>0.31698582250508262</v>
      </c>
      <c r="P127" s="7"/>
      <c r="Q127" s="28">
        <f t="shared" ca="1" si="16"/>
        <v>-0.94822916360033138</v>
      </c>
      <c r="R127" s="27">
        <f t="shared" ca="1" si="20"/>
        <v>101.60331673157737</v>
      </c>
      <c r="S127" s="7"/>
      <c r="T127" s="28">
        <f t="shared" si="17"/>
        <v>101.78099999999998</v>
      </c>
      <c r="U127" s="27">
        <f t="shared" si="18"/>
        <v>1.7764135659723481</v>
      </c>
      <c r="V127" s="7"/>
      <c r="W127" s="28">
        <f t="shared" ca="1" si="19"/>
        <v>-0.17768326842261217</v>
      </c>
      <c r="X127" s="27"/>
      <c r="Y127" s="7"/>
      <c r="Z127" s="46"/>
    </row>
    <row r="128" spans="1:26" s="26" customFormat="1" x14ac:dyDescent="0.25">
      <c r="A128" s="26">
        <v>47</v>
      </c>
      <c r="B128" s="26">
        <v>-637</v>
      </c>
      <c r="C128" s="26">
        <v>15082</v>
      </c>
      <c r="D128" s="26">
        <v>13640</v>
      </c>
      <c r="E128" s="26">
        <v>11362</v>
      </c>
      <c r="F128" s="26">
        <v>12784</v>
      </c>
      <c r="G128" s="27"/>
      <c r="H128" s="7"/>
      <c r="I128" s="28">
        <f t="shared" si="11"/>
        <v>3720</v>
      </c>
      <c r="J128" s="27">
        <f t="shared" si="11"/>
        <v>856</v>
      </c>
      <c r="K128" s="7"/>
      <c r="L128" s="28">
        <f t="shared" ca="1" si="12"/>
        <v>3762.4359200190852</v>
      </c>
      <c r="M128" s="26">
        <f t="shared" ca="1" si="13"/>
        <v>853.9541818160244</v>
      </c>
      <c r="N128" s="26">
        <f t="shared" ca="1" si="14"/>
        <v>-0.97385450696338549</v>
      </c>
      <c r="O128" s="27">
        <f t="shared" ca="1" si="15"/>
        <v>0.22170477216596782</v>
      </c>
      <c r="P128" s="7"/>
      <c r="Q128" s="28">
        <f t="shared" ca="1" si="16"/>
        <v>-0.97512635871848941</v>
      </c>
      <c r="R128" s="27">
        <f t="shared" ca="1" si="20"/>
        <v>95.92794880640372</v>
      </c>
      <c r="S128" s="7"/>
      <c r="T128" s="28">
        <f t="shared" si="17"/>
        <v>96.047999999999973</v>
      </c>
      <c r="U128" s="27">
        <f t="shared" si="18"/>
        <v>1.6763538399555131</v>
      </c>
      <c r="V128" s="7"/>
      <c r="W128" s="28">
        <f t="shared" ca="1" si="19"/>
        <v>-0.12005119359625382</v>
      </c>
      <c r="X128" s="27"/>
      <c r="Y128" s="7"/>
      <c r="Z128" s="46"/>
    </row>
    <row r="129" spans="1:26" s="26" customFormat="1" x14ac:dyDescent="0.25">
      <c r="A129" s="26">
        <v>48</v>
      </c>
      <c r="B129" s="26">
        <v>-637</v>
      </c>
      <c r="C129" s="26">
        <v>15115</v>
      </c>
      <c r="D129" s="26">
        <v>13452</v>
      </c>
      <c r="E129" s="26">
        <v>11328</v>
      </c>
      <c r="F129" s="26">
        <v>12973</v>
      </c>
      <c r="G129" s="27"/>
      <c r="H129" s="7"/>
      <c r="I129" s="28">
        <f t="shared" si="11"/>
        <v>3787</v>
      </c>
      <c r="J129" s="27">
        <f t="shared" si="11"/>
        <v>479</v>
      </c>
      <c r="K129" s="7"/>
      <c r="L129" s="28">
        <f t="shared" ca="1" si="12"/>
        <v>3829.4359200190852</v>
      </c>
      <c r="M129" s="26">
        <f t="shared" ca="1" si="13"/>
        <v>476.95418181602435</v>
      </c>
      <c r="N129" s="26">
        <f t="shared" ca="1" si="14"/>
        <v>-0.99119653041669542</v>
      </c>
      <c r="O129" s="27">
        <f t="shared" ca="1" si="15"/>
        <v>0.12382750792115509</v>
      </c>
      <c r="P129" s="7"/>
      <c r="Q129" s="28">
        <f t="shared" ca="1" si="16"/>
        <v>-0.99191407051318781</v>
      </c>
      <c r="R129" s="27">
        <f t="shared" ca="1" si="20"/>
        <v>90.234742366707962</v>
      </c>
      <c r="S129" s="7"/>
      <c r="T129" s="28">
        <f t="shared" si="17"/>
        <v>90.314999999999969</v>
      </c>
      <c r="U129" s="27">
        <f t="shared" si="18"/>
        <v>1.5762941139386784</v>
      </c>
      <c r="V129" s="7"/>
      <c r="W129" s="28">
        <f t="shared" ca="1" si="19"/>
        <v>-8.0257633292006858E-2</v>
      </c>
      <c r="X129" s="27"/>
      <c r="Y129" s="7"/>
      <c r="Z129" s="46"/>
    </row>
    <row r="130" spans="1:26" s="26" customFormat="1" x14ac:dyDescent="0.25">
      <c r="A130" s="26">
        <v>49</v>
      </c>
      <c r="B130" s="26">
        <v>-624</v>
      </c>
      <c r="C130" s="26">
        <v>15130</v>
      </c>
      <c r="D130" s="26">
        <v>13258</v>
      </c>
      <c r="E130" s="26">
        <v>11310</v>
      </c>
      <c r="F130" s="26">
        <v>13158</v>
      </c>
      <c r="G130" s="27"/>
      <c r="H130" s="7"/>
      <c r="I130" s="28">
        <f t="shared" si="11"/>
        <v>3820</v>
      </c>
      <c r="J130" s="27">
        <f t="shared" si="11"/>
        <v>100</v>
      </c>
      <c r="K130" s="7"/>
      <c r="L130" s="28">
        <f t="shared" ca="1" si="12"/>
        <v>3862.4359200190852</v>
      </c>
      <c r="M130" s="26">
        <f t="shared" ca="1" si="13"/>
        <v>97.954181816024374</v>
      </c>
      <c r="N130" s="26">
        <f t="shared" ca="1" si="14"/>
        <v>-0.99973812405787787</v>
      </c>
      <c r="O130" s="27">
        <f t="shared" ca="1" si="15"/>
        <v>2.5431000895202779E-2</v>
      </c>
      <c r="P130" s="7"/>
      <c r="Q130" s="28">
        <f t="shared" ca="1" si="16"/>
        <v>-0.99989826910319901</v>
      </c>
      <c r="R130" s="27">
        <f t="shared" ca="1" si="20"/>
        <v>84.575848827781385</v>
      </c>
      <c r="S130" s="7"/>
      <c r="T130" s="28">
        <f t="shared" si="17"/>
        <v>84.69899999999997</v>
      </c>
      <c r="U130" s="27">
        <f t="shared" si="18"/>
        <v>1.4782764231466767</v>
      </c>
      <c r="V130" s="7"/>
      <c r="W130" s="28">
        <f t="shared" ca="1" si="19"/>
        <v>-0.12315117221858429</v>
      </c>
      <c r="X130" s="27"/>
      <c r="Y130" s="7"/>
      <c r="Z130" s="46"/>
    </row>
    <row r="131" spans="1:26" s="26" customFormat="1" x14ac:dyDescent="0.25">
      <c r="A131" s="26">
        <v>50</v>
      </c>
      <c r="B131" s="26">
        <v>-631</v>
      </c>
      <c r="C131" s="26">
        <v>15131</v>
      </c>
      <c r="D131" s="26">
        <v>13076</v>
      </c>
      <c r="E131" s="26">
        <v>11322</v>
      </c>
      <c r="F131" s="26">
        <v>13355</v>
      </c>
      <c r="G131" s="27"/>
      <c r="H131" s="7"/>
      <c r="I131" s="28">
        <f t="shared" si="11"/>
        <v>3809</v>
      </c>
      <c r="J131" s="27">
        <f t="shared" si="11"/>
        <v>-279</v>
      </c>
      <c r="K131" s="7"/>
      <c r="L131" s="28">
        <f t="shared" ca="1" si="12"/>
        <v>3851.4359200190852</v>
      </c>
      <c r="M131" s="26">
        <f t="shared" ca="1" si="13"/>
        <v>-281.04581818397565</v>
      </c>
      <c r="N131" s="26">
        <f t="shared" ca="1" si="14"/>
        <v>-0.99689092617748376</v>
      </c>
      <c r="O131" s="27">
        <f t="shared" ca="1" si="15"/>
        <v>-7.2965506130749549E-2</v>
      </c>
      <c r="P131" s="7"/>
      <c r="Q131" s="28">
        <f t="shared" ca="1" si="16"/>
        <v>-0.99649349335123305</v>
      </c>
      <c r="R131" s="27">
        <f t="shared" ca="1" si="20"/>
        <v>78.931072880627539</v>
      </c>
      <c r="S131" s="7"/>
      <c r="T131" s="28">
        <f t="shared" si="17"/>
        <v>79.019999999999968</v>
      </c>
      <c r="U131" s="27">
        <f t="shared" si="18"/>
        <v>1.3791591749259187</v>
      </c>
      <c r="V131" s="7"/>
      <c r="W131" s="28">
        <f t="shared" ca="1" si="19"/>
        <v>-8.8927119372428365E-2</v>
      </c>
      <c r="X131" s="27"/>
      <c r="Y131" s="7"/>
      <c r="Z131" s="46"/>
    </row>
    <row r="132" spans="1:26" s="26" customFormat="1" x14ac:dyDescent="0.25">
      <c r="A132" s="26">
        <v>51</v>
      </c>
      <c r="B132" s="26">
        <v>-618</v>
      </c>
      <c r="C132" s="26">
        <v>15099</v>
      </c>
      <c r="D132" s="26">
        <v>12881</v>
      </c>
      <c r="E132" s="26">
        <v>11337</v>
      </c>
      <c r="F132" s="26">
        <v>13532</v>
      </c>
      <c r="G132" s="27"/>
      <c r="H132" s="7"/>
      <c r="I132" s="28">
        <f t="shared" si="11"/>
        <v>3762</v>
      </c>
      <c r="J132" s="27">
        <f t="shared" si="11"/>
        <v>-651</v>
      </c>
      <c r="K132" s="7"/>
      <c r="L132" s="28">
        <f t="shared" ca="1" si="12"/>
        <v>3804.4359200190852</v>
      </c>
      <c r="M132" s="26">
        <f t="shared" ca="1" si="13"/>
        <v>-653.0458181839756</v>
      </c>
      <c r="N132" s="26">
        <f t="shared" ca="1" si="14"/>
        <v>-0.98472562614307224</v>
      </c>
      <c r="O132" s="27">
        <f t="shared" ca="1" si="15"/>
        <v>-0.16954466342271327</v>
      </c>
      <c r="P132" s="7"/>
      <c r="Q132" s="28">
        <f t="shared" ca="1" si="16"/>
        <v>-0.98378076329279895</v>
      </c>
      <c r="R132" s="27">
        <f t="shared" ca="1" si="20"/>
        <v>73.340631058368444</v>
      </c>
      <c r="S132" s="7"/>
      <c r="T132" s="28">
        <f t="shared" si="17"/>
        <v>73.45799999999997</v>
      </c>
      <c r="U132" s="27">
        <f t="shared" si="18"/>
        <v>1.2820839619299942</v>
      </c>
      <c r="V132" s="7"/>
      <c r="W132" s="28">
        <f t="shared" ca="1" si="19"/>
        <v>-0.11736894163152556</v>
      </c>
      <c r="X132" s="27"/>
      <c r="Y132" s="7"/>
      <c r="Z132" s="46"/>
    </row>
    <row r="133" spans="1:26" s="26" customFormat="1" x14ac:dyDescent="0.25">
      <c r="A133" s="26">
        <v>52</v>
      </c>
      <c r="B133" s="26">
        <v>-601</v>
      </c>
      <c r="C133" s="26">
        <v>15072</v>
      </c>
      <c r="D133" s="26">
        <v>12714</v>
      </c>
      <c r="E133" s="26">
        <v>11383</v>
      </c>
      <c r="F133" s="26">
        <v>13716</v>
      </c>
      <c r="G133" s="27"/>
      <c r="H133" s="7"/>
      <c r="I133" s="28">
        <f t="shared" si="11"/>
        <v>3689</v>
      </c>
      <c r="J133" s="27">
        <f t="shared" si="11"/>
        <v>-1002</v>
      </c>
      <c r="K133" s="7"/>
      <c r="L133" s="28">
        <f t="shared" ca="1" si="12"/>
        <v>3731.4359200190852</v>
      </c>
      <c r="M133" s="26">
        <f t="shared" ca="1" si="13"/>
        <v>-1004.0458181839756</v>
      </c>
      <c r="N133" s="26">
        <f t="shared" ca="1" si="14"/>
        <v>-0.96583058566409274</v>
      </c>
      <c r="O133" s="27">
        <f t="shared" ca="1" si="15"/>
        <v>-0.26067177151271131</v>
      </c>
      <c r="P133" s="7"/>
      <c r="Q133" s="28">
        <f t="shared" ca="1" si="16"/>
        <v>-0.96436907704319064</v>
      </c>
      <c r="R133" s="27">
        <f t="shared" ca="1" si="20"/>
        <v>67.993175342252414</v>
      </c>
      <c r="S133" s="7"/>
      <c r="T133" s="28">
        <f t="shared" si="17"/>
        <v>68.048999999999964</v>
      </c>
      <c r="U133" s="27">
        <f t="shared" si="18"/>
        <v>1.1876791026896205</v>
      </c>
      <c r="V133" s="7"/>
      <c r="W133" s="28">
        <f t="shared" ca="1" si="19"/>
        <v>-5.5824657747550077E-2</v>
      </c>
      <c r="X133" s="27"/>
      <c r="Y133" s="7"/>
      <c r="Z133" s="46"/>
    </row>
    <row r="134" spans="1:26" s="26" customFormat="1" x14ac:dyDescent="0.25">
      <c r="A134" s="26">
        <v>53</v>
      </c>
      <c r="B134" s="26">
        <v>-626</v>
      </c>
      <c r="C134" s="26">
        <v>15002</v>
      </c>
      <c r="D134" s="26">
        <v>12528</v>
      </c>
      <c r="E134" s="26">
        <v>11430</v>
      </c>
      <c r="F134" s="26">
        <v>13883</v>
      </c>
      <c r="G134" s="27"/>
      <c r="H134" s="7"/>
      <c r="I134" s="28">
        <f t="shared" si="11"/>
        <v>3572</v>
      </c>
      <c r="J134" s="27">
        <f t="shared" si="11"/>
        <v>-1355</v>
      </c>
      <c r="K134" s="7"/>
      <c r="L134" s="28">
        <f t="shared" ca="1" si="12"/>
        <v>3614.4359200190852</v>
      </c>
      <c r="M134" s="26">
        <f t="shared" ca="1" si="13"/>
        <v>-1357.0458181839756</v>
      </c>
      <c r="N134" s="26">
        <f t="shared" ca="1" si="14"/>
        <v>-0.93554675366353657</v>
      </c>
      <c r="O134" s="27">
        <f t="shared" ca="1" si="15"/>
        <v>-0.35231812238384896</v>
      </c>
      <c r="P134" s="7"/>
      <c r="Q134" s="28">
        <f t="shared" ca="1" si="16"/>
        <v>-0.93356547432935477</v>
      </c>
      <c r="R134" s="27">
        <f t="shared" ca="1" si="20"/>
        <v>62.44292875190331</v>
      </c>
      <c r="S134" s="7"/>
      <c r="T134" s="28">
        <f t="shared" si="17"/>
        <v>62.414999999999964</v>
      </c>
      <c r="U134" s="27">
        <f t="shared" si="18"/>
        <v>1.0893472526322603</v>
      </c>
      <c r="V134" s="7"/>
      <c r="W134" s="28">
        <f t="shared" ca="1" si="19"/>
        <v>2.7928751903345983E-2</v>
      </c>
      <c r="X134" s="27"/>
      <c r="Y134" s="7"/>
      <c r="Z134" s="46"/>
    </row>
    <row r="135" spans="1:26" s="26" customFormat="1" x14ac:dyDescent="0.25">
      <c r="A135" s="26">
        <v>54</v>
      </c>
      <c r="B135" s="26">
        <v>-620</v>
      </c>
      <c r="C135" s="26">
        <v>14931</v>
      </c>
      <c r="D135" s="26">
        <v>12355</v>
      </c>
      <c r="E135" s="26">
        <v>11505</v>
      </c>
      <c r="F135" s="26">
        <v>14055</v>
      </c>
      <c r="G135" s="27"/>
      <c r="H135" s="7"/>
      <c r="I135" s="28">
        <f t="shared" si="11"/>
        <v>3426</v>
      </c>
      <c r="J135" s="27">
        <f t="shared" si="11"/>
        <v>-1700</v>
      </c>
      <c r="K135" s="7"/>
      <c r="L135" s="28">
        <f t="shared" ca="1" si="12"/>
        <v>3468.4359200190852</v>
      </c>
      <c r="M135" s="26">
        <f t="shared" ca="1" si="13"/>
        <v>-1702.0458181839756</v>
      </c>
      <c r="N135" s="26">
        <f t="shared" ca="1" si="14"/>
        <v>-0.89775667270557757</v>
      </c>
      <c r="O135" s="27">
        <f t="shared" ca="1" si="15"/>
        <v>-0.44188750213042827</v>
      </c>
      <c r="P135" s="7"/>
      <c r="Q135" s="28">
        <f t="shared" ca="1" si="16"/>
        <v>-0.89526727065185419</v>
      </c>
      <c r="R135" s="27">
        <f t="shared" ca="1" si="20"/>
        <v>56.84882432483937</v>
      </c>
      <c r="S135" s="7"/>
      <c r="T135" s="28">
        <f t="shared" si="17"/>
        <v>56.834999999999965</v>
      </c>
      <c r="U135" s="27">
        <f t="shared" si="18"/>
        <v>0.99195788037097654</v>
      </c>
      <c r="V135" s="7"/>
      <c r="W135" s="28">
        <f t="shared" ca="1" si="19"/>
        <v>1.3824324839404767E-2</v>
      </c>
      <c r="X135" s="27"/>
      <c r="Y135" s="7"/>
      <c r="Z135" s="46"/>
    </row>
    <row r="136" spans="1:26" s="26" customFormat="1" x14ac:dyDescent="0.25">
      <c r="A136" s="26">
        <v>55</v>
      </c>
      <c r="B136" s="26">
        <v>-635</v>
      </c>
      <c r="C136" s="26">
        <v>14848</v>
      </c>
      <c r="D136" s="26">
        <v>12197</v>
      </c>
      <c r="E136" s="26">
        <v>11609</v>
      </c>
      <c r="F136" s="26">
        <v>14236</v>
      </c>
      <c r="G136" s="27"/>
      <c r="H136" s="7"/>
      <c r="I136" s="28">
        <f t="shared" si="11"/>
        <v>3239</v>
      </c>
      <c r="J136" s="27">
        <f t="shared" si="11"/>
        <v>-2039</v>
      </c>
      <c r="K136" s="7"/>
      <c r="L136" s="28">
        <f t="shared" ca="1" si="12"/>
        <v>3281.4359200190852</v>
      </c>
      <c r="M136" s="26">
        <f t="shared" ca="1" si="13"/>
        <v>-2041.0458181839756</v>
      </c>
      <c r="N136" s="26">
        <f t="shared" ca="1" si="14"/>
        <v>-0.84935430873887663</v>
      </c>
      <c r="O136" s="27">
        <f t="shared" ca="1" si="15"/>
        <v>-0.52989915353358874</v>
      </c>
      <c r="P136" s="7"/>
      <c r="Q136" s="28">
        <f t="shared" ca="1" si="16"/>
        <v>-0.8463654399769901</v>
      </c>
      <c r="R136" s="27">
        <f t="shared" ca="1" si="20"/>
        <v>51.068741652005542</v>
      </c>
      <c r="S136" s="7"/>
      <c r="T136" s="28">
        <f t="shared" si="17"/>
        <v>51.119999999999962</v>
      </c>
      <c r="U136" s="27">
        <f t="shared" si="18"/>
        <v>0.8922123136195006</v>
      </c>
      <c r="V136" s="7"/>
      <c r="W136" s="28">
        <f t="shared" ca="1" si="19"/>
        <v>-5.1258347994419751E-2</v>
      </c>
      <c r="X136" s="27"/>
      <c r="Y136" s="7"/>
      <c r="Z136" s="46"/>
    </row>
    <row r="137" spans="1:26" s="26" customFormat="1" x14ac:dyDescent="0.25">
      <c r="A137" s="26">
        <v>56</v>
      </c>
      <c r="B137" s="26">
        <v>-645</v>
      </c>
      <c r="C137" s="26">
        <v>14717</v>
      </c>
      <c r="D137" s="26">
        <v>12023</v>
      </c>
      <c r="E137" s="26">
        <v>11704</v>
      </c>
      <c r="F137" s="26">
        <v>14379</v>
      </c>
      <c r="G137" s="27"/>
      <c r="H137" s="7"/>
      <c r="I137" s="28">
        <f t="shared" si="11"/>
        <v>3013</v>
      </c>
      <c r="J137" s="27">
        <f t="shared" si="11"/>
        <v>-2356</v>
      </c>
      <c r="K137" s="7"/>
      <c r="L137" s="28">
        <f t="shared" ca="1" si="12"/>
        <v>3055.4359200190852</v>
      </c>
      <c r="M137" s="26">
        <f t="shared" ca="1" si="13"/>
        <v>-2358.0458181839758</v>
      </c>
      <c r="N137" s="26">
        <f t="shared" ca="1" si="14"/>
        <v>-0.79085733410532355</v>
      </c>
      <c r="O137" s="27">
        <f t="shared" ca="1" si="15"/>
        <v>-0.6121991343442138</v>
      </c>
      <c r="P137" s="7"/>
      <c r="Q137" s="28">
        <f t="shared" ca="1" si="16"/>
        <v>-0.78740119993467472</v>
      </c>
      <c r="R137" s="27">
        <f t="shared" ca="1" si="20"/>
        <v>45.254100210838999</v>
      </c>
      <c r="S137" s="7"/>
      <c r="T137" s="28">
        <f t="shared" si="17"/>
        <v>45.314999999999962</v>
      </c>
      <c r="U137" s="27">
        <f t="shared" si="18"/>
        <v>0.79089595054122985</v>
      </c>
      <c r="V137" s="7"/>
      <c r="W137" s="28">
        <f t="shared" ca="1" si="19"/>
        <v>-6.089978916096328E-2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-623</v>
      </c>
      <c r="C138" s="26">
        <v>14610</v>
      </c>
      <c r="D138" s="26">
        <v>11891</v>
      </c>
      <c r="E138" s="26">
        <v>11837</v>
      </c>
      <c r="F138" s="26">
        <v>14535</v>
      </c>
      <c r="G138" s="27"/>
      <c r="H138" s="7"/>
      <c r="I138" s="28">
        <f t="shared" si="11"/>
        <v>2773</v>
      </c>
      <c r="J138" s="27">
        <f t="shared" si="11"/>
        <v>-2644</v>
      </c>
      <c r="K138" s="7"/>
      <c r="L138" s="28">
        <f t="shared" ca="1" si="12"/>
        <v>2815.4359200190852</v>
      </c>
      <c r="M138" s="26">
        <f t="shared" ca="1" si="13"/>
        <v>-2646.0458181839758</v>
      </c>
      <c r="N138" s="26">
        <f t="shared" ca="1" si="14"/>
        <v>-0.72873665307854163</v>
      </c>
      <c r="O138" s="27">
        <f t="shared" ca="1" si="15"/>
        <v>-0.68697009482831484</v>
      </c>
      <c r="P138" s="7"/>
      <c r="Q138" s="28">
        <f t="shared" ca="1" si="16"/>
        <v>-0.72485585610163528</v>
      </c>
      <c r="R138" s="27">
        <f t="shared" ca="1" si="20"/>
        <v>39.656065137292671</v>
      </c>
      <c r="S138" s="7"/>
      <c r="T138" s="28">
        <f t="shared" si="17"/>
        <v>39.707999999999963</v>
      </c>
      <c r="U138" s="27">
        <f t="shared" si="18"/>
        <v>0.69303533938190764</v>
      </c>
      <c r="V138" s="7"/>
      <c r="W138" s="28">
        <f t="shared" ca="1" si="19"/>
        <v>-5.1934862707291529E-2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-624</v>
      </c>
      <c r="C139" s="26">
        <v>14475</v>
      </c>
      <c r="D139" s="26">
        <v>11759</v>
      </c>
      <c r="E139" s="26">
        <v>11973</v>
      </c>
      <c r="F139" s="26">
        <v>14663</v>
      </c>
      <c r="G139" s="27"/>
      <c r="H139" s="7"/>
      <c r="I139" s="28">
        <f t="shared" si="11"/>
        <v>2502</v>
      </c>
      <c r="J139" s="27">
        <f t="shared" si="11"/>
        <v>-2904</v>
      </c>
      <c r="K139" s="7"/>
      <c r="L139" s="28">
        <f t="shared" ca="1" si="12"/>
        <v>2544.4359200190852</v>
      </c>
      <c r="M139" s="26">
        <f t="shared" ca="1" si="13"/>
        <v>-2906.0458181839758</v>
      </c>
      <c r="N139" s="26">
        <f t="shared" ca="1" si="14"/>
        <v>-0.65859205075246696</v>
      </c>
      <c r="O139" s="27">
        <f t="shared" ca="1" si="15"/>
        <v>-0.75447165637646152</v>
      </c>
      <c r="P139" s="7"/>
      <c r="Q139" s="28">
        <f t="shared" ca="1" si="16"/>
        <v>-0.65432765187552822</v>
      </c>
      <c r="R139" s="27">
        <f t="shared" ca="1" si="20"/>
        <v>34.05291462143407</v>
      </c>
      <c r="S139" s="7"/>
      <c r="T139" s="28">
        <f t="shared" si="17"/>
        <v>34.091999999999963</v>
      </c>
      <c r="U139" s="27">
        <f t="shared" si="18"/>
        <v>0.59501764858990613</v>
      </c>
      <c r="V139" s="7"/>
      <c r="W139" s="28">
        <f t="shared" ca="1" si="19"/>
        <v>-3.9085378565893336E-2</v>
      </c>
      <c r="X139" s="27"/>
      <c r="Y139" s="7"/>
      <c r="Z139" s="46"/>
    </row>
    <row r="140" spans="1:26" s="26" customFormat="1" x14ac:dyDescent="0.25">
      <c r="A140" s="26">
        <v>59</v>
      </c>
      <c r="B140" s="26">
        <v>-627</v>
      </c>
      <c r="C140" s="26">
        <v>14325</v>
      </c>
      <c r="D140" s="26">
        <v>11644</v>
      </c>
      <c r="E140" s="26">
        <v>12124</v>
      </c>
      <c r="F140" s="26">
        <v>14784</v>
      </c>
      <c r="G140" s="27"/>
      <c r="H140" s="7"/>
      <c r="I140" s="28">
        <f t="shared" si="11"/>
        <v>2201</v>
      </c>
      <c r="J140" s="27">
        <f t="shared" si="11"/>
        <v>-3140</v>
      </c>
      <c r="K140" s="7"/>
      <c r="L140" s="28">
        <f t="shared" ca="1" si="12"/>
        <v>2243.4359200190852</v>
      </c>
      <c r="M140" s="26">
        <f t="shared" ca="1" si="13"/>
        <v>-3142.0458181839758</v>
      </c>
      <c r="N140" s="26">
        <f t="shared" ca="1" si="14"/>
        <v>-0.58068236329804468</v>
      </c>
      <c r="O140" s="27">
        <f t="shared" ca="1" si="15"/>
        <v>-0.81574230455093311</v>
      </c>
      <c r="P140" s="7"/>
      <c r="Q140" s="28">
        <f t="shared" ca="1" si="16"/>
        <v>-0.57606954333780669</v>
      </c>
      <c r="R140" s="27">
        <f t="shared" ca="1" si="20"/>
        <v>28.348304480739444</v>
      </c>
      <c r="S140" s="7"/>
      <c r="T140" s="28">
        <f t="shared" si="17"/>
        <v>28.448999999999963</v>
      </c>
      <c r="U140" s="27">
        <f t="shared" si="18"/>
        <v>0.49652871889986616</v>
      </c>
      <c r="V140" s="7"/>
      <c r="W140" s="28">
        <f t="shared" ca="1" si="19"/>
        <v>-0.10069551926051901</v>
      </c>
      <c r="X140" s="27"/>
      <c r="Y140" s="7"/>
      <c r="Z140" s="46"/>
    </row>
    <row r="141" spans="1:26" s="26" customFormat="1" x14ac:dyDescent="0.25">
      <c r="A141" s="26">
        <v>60</v>
      </c>
      <c r="B141" s="26">
        <v>-609</v>
      </c>
      <c r="C141" s="26">
        <v>14170</v>
      </c>
      <c r="D141" s="26">
        <v>11541</v>
      </c>
      <c r="E141" s="26">
        <v>12275</v>
      </c>
      <c r="F141" s="26">
        <v>14883</v>
      </c>
      <c r="G141" s="27"/>
      <c r="H141" s="7"/>
      <c r="I141" s="28">
        <f t="shared" si="11"/>
        <v>1895</v>
      </c>
      <c r="J141" s="27">
        <f t="shared" si="11"/>
        <v>-3342</v>
      </c>
      <c r="K141" s="7"/>
      <c r="L141" s="28">
        <f t="shared" ca="1" si="12"/>
        <v>1937.4359200190852</v>
      </c>
      <c r="M141" s="26">
        <f t="shared" ca="1" si="13"/>
        <v>-3344.0458181839758</v>
      </c>
      <c r="N141" s="26">
        <f t="shared" ca="1" si="14"/>
        <v>-0.50147849498889763</v>
      </c>
      <c r="O141" s="27">
        <f t="shared" ca="1" si="15"/>
        <v>-0.86818582544603173</v>
      </c>
      <c r="P141" s="7"/>
      <c r="Q141" s="28">
        <f t="shared" ca="1" si="16"/>
        <v>-0.49656724924857359</v>
      </c>
      <c r="R141" s="27">
        <f t="shared" ca="1" si="20"/>
        <v>22.886739578294851</v>
      </c>
      <c r="S141" s="7"/>
      <c r="T141" s="28">
        <f t="shared" si="17"/>
        <v>22.967999999999961</v>
      </c>
      <c r="U141" s="27">
        <f t="shared" si="18"/>
        <v>0.4008672225980569</v>
      </c>
      <c r="V141" s="7"/>
      <c r="W141" s="28">
        <f t="shared" ca="1" si="19"/>
        <v>-8.1260421705110275E-2</v>
      </c>
      <c r="X141" s="27"/>
      <c r="Y141" s="7"/>
      <c r="Z141" s="46"/>
    </row>
    <row r="142" spans="1:26" s="26" customFormat="1" x14ac:dyDescent="0.25">
      <c r="A142" s="26">
        <v>61</v>
      </c>
      <c r="B142" s="26">
        <v>-604</v>
      </c>
      <c r="C142" s="26">
        <v>14001</v>
      </c>
      <c r="D142" s="26">
        <v>11456</v>
      </c>
      <c r="E142" s="26">
        <v>12435</v>
      </c>
      <c r="F142" s="26">
        <v>14959</v>
      </c>
      <c r="G142" s="27"/>
      <c r="H142" s="7"/>
      <c r="I142" s="28">
        <f t="shared" si="11"/>
        <v>1566</v>
      </c>
      <c r="J142" s="27">
        <f t="shared" si="11"/>
        <v>-3503</v>
      </c>
      <c r="K142" s="7"/>
      <c r="L142" s="28">
        <f t="shared" ca="1" si="12"/>
        <v>1608.4359200190852</v>
      </c>
      <c r="M142" s="26">
        <f t="shared" ca="1" si="13"/>
        <v>-3505.0458181839758</v>
      </c>
      <c r="N142" s="26">
        <f t="shared" ca="1" si="14"/>
        <v>-0.41632139474801738</v>
      </c>
      <c r="O142" s="27">
        <f t="shared" ca="1" si="15"/>
        <v>-0.90998486932776879</v>
      </c>
      <c r="P142" s="7"/>
      <c r="Q142" s="28">
        <f t="shared" ca="1" si="16"/>
        <v>-0.41117194116853339</v>
      </c>
      <c r="R142" s="27">
        <f t="shared" ca="1" si="20"/>
        <v>17.434510365716278</v>
      </c>
      <c r="S142" s="7"/>
      <c r="T142" s="28">
        <f t="shared" si="17"/>
        <v>17.531999999999961</v>
      </c>
      <c r="U142" s="27">
        <f t="shared" si="18"/>
        <v>0.30599112445964516</v>
      </c>
      <c r="V142" s="7"/>
      <c r="W142" s="28">
        <f t="shared" ca="1" si="19"/>
        <v>-9.7489634283682847E-2</v>
      </c>
      <c r="X142" s="27"/>
      <c r="Y142" s="7"/>
      <c r="Z142" s="46"/>
    </row>
    <row r="143" spans="1:26" s="26" customFormat="1" x14ac:dyDescent="0.25">
      <c r="A143" s="26">
        <v>62</v>
      </c>
      <c r="B143" s="26">
        <v>-639</v>
      </c>
      <c r="C143" s="26">
        <v>13834</v>
      </c>
      <c r="D143" s="26">
        <v>11395</v>
      </c>
      <c r="E143" s="26">
        <v>12627</v>
      </c>
      <c r="F143" s="26">
        <v>15042</v>
      </c>
      <c r="G143" s="27"/>
      <c r="H143" s="7"/>
      <c r="I143" s="28">
        <f t="shared" si="11"/>
        <v>1207</v>
      </c>
      <c r="J143" s="27">
        <f t="shared" si="11"/>
        <v>-3647</v>
      </c>
      <c r="K143" s="7"/>
      <c r="L143" s="28">
        <f t="shared" ca="1" si="12"/>
        <v>1249.4359200190852</v>
      </c>
      <c r="M143" s="26">
        <f t="shared" ca="1" si="13"/>
        <v>-3649.0458181839758</v>
      </c>
      <c r="N143" s="26">
        <f t="shared" ca="1" si="14"/>
        <v>-0.32339920937878935</v>
      </c>
      <c r="O143" s="27">
        <f t="shared" ca="1" si="15"/>
        <v>-0.94737034956981925</v>
      </c>
      <c r="P143" s="7"/>
      <c r="Q143" s="28">
        <f t="shared" ca="1" si="16"/>
        <v>-0.31803643134900184</v>
      </c>
      <c r="R143" s="27">
        <f t="shared" ca="1" si="20"/>
        <v>11.676056270783988</v>
      </c>
      <c r="S143" s="7"/>
      <c r="T143" s="28">
        <f t="shared" si="17"/>
        <v>11.780999999999962</v>
      </c>
      <c r="U143" s="27">
        <f t="shared" si="18"/>
        <v>0.20561723917745131</v>
      </c>
      <c r="V143" s="7"/>
      <c r="W143" s="28">
        <f t="shared" ca="1" si="19"/>
        <v>-0.10494372921597339</v>
      </c>
      <c r="X143" s="27"/>
      <c r="Y143" s="7"/>
      <c r="Z143" s="46"/>
    </row>
    <row r="144" spans="1:26" s="26" customFormat="1" x14ac:dyDescent="0.25">
      <c r="A144" s="26">
        <v>63</v>
      </c>
      <c r="B144" s="26">
        <v>-641</v>
      </c>
      <c r="C144" s="26">
        <v>13640</v>
      </c>
      <c r="D144" s="26">
        <v>11333</v>
      </c>
      <c r="E144" s="26">
        <v>12800</v>
      </c>
      <c r="F144" s="26">
        <v>15089</v>
      </c>
      <c r="G144" s="27"/>
      <c r="H144" s="7"/>
      <c r="I144" s="28">
        <f t="shared" si="11"/>
        <v>840</v>
      </c>
      <c r="J144" s="27">
        <f t="shared" si="11"/>
        <v>-3756</v>
      </c>
      <c r="K144" s="7"/>
      <c r="L144" s="28">
        <f t="shared" ca="1" si="12"/>
        <v>882.43592001908507</v>
      </c>
      <c r="M144" s="26">
        <f t="shared" ca="1" si="13"/>
        <v>-3758.0458181839758</v>
      </c>
      <c r="N144" s="26">
        <f t="shared" ca="1" si="14"/>
        <v>-0.22840633464200191</v>
      </c>
      <c r="O144" s="27">
        <f t="shared" ca="1" si="15"/>
        <v>-0.97566908114192685</v>
      </c>
      <c r="P144" s="7"/>
      <c r="Q144" s="28">
        <f t="shared" ca="1" si="16"/>
        <v>-0.22288168606122188</v>
      </c>
      <c r="R144" s="27">
        <f t="shared" ca="1" si="20"/>
        <v>5.9867617270608662</v>
      </c>
      <c r="S144" s="7"/>
      <c r="T144" s="28">
        <f t="shared" si="17"/>
        <v>6.0119999999999623</v>
      </c>
      <c r="U144" s="27">
        <f t="shared" si="18"/>
        <v>0.10492919462989843</v>
      </c>
      <c r="V144" s="7"/>
      <c r="W144" s="28">
        <f t="shared" ca="1" si="19"/>
        <v>-2.5238272939096085E-2</v>
      </c>
      <c r="X144" s="27"/>
      <c r="Y144" s="7"/>
      <c r="Z144" s="46"/>
    </row>
    <row r="145" spans="1:26" s="26" customFormat="1" x14ac:dyDescent="0.25">
      <c r="A145" s="26">
        <v>64</v>
      </c>
      <c r="B145" s="26">
        <v>-635</v>
      </c>
      <c r="C145" s="26">
        <v>13454</v>
      </c>
      <c r="D145" s="26">
        <v>11305</v>
      </c>
      <c r="E145" s="26">
        <v>12995</v>
      </c>
      <c r="F145" s="26">
        <v>15124</v>
      </c>
      <c r="G145" s="27"/>
      <c r="H145" s="7"/>
      <c r="I145" s="28">
        <f t="shared" ref="I145:J145" si="21">C145-E145</f>
        <v>459</v>
      </c>
      <c r="J145" s="27">
        <f t="shared" si="21"/>
        <v>-3819</v>
      </c>
      <c r="K145" s="7"/>
      <c r="L145" s="28">
        <f t="shared" ref="L145" ca="1" si="22">I145-$J$4</f>
        <v>501.43592001908513</v>
      </c>
      <c r="M145" s="26">
        <f t="shared" ref="M145" ca="1" si="23">J145-$J$3</f>
        <v>-3821.0458181839758</v>
      </c>
      <c r="N145" s="26">
        <f t="shared" ref="N145" ca="1" si="24">L145/$J$7</f>
        <v>-0.12978975351198557</v>
      </c>
      <c r="O145" s="27">
        <f t="shared" ref="O145" ca="1" si="25">M145/$J$6</f>
        <v>-0.99202522874782395</v>
      </c>
      <c r="P145" s="7"/>
      <c r="Q145" s="28">
        <f t="shared" ref="Q145" ca="1" si="26">(N145-O145*SIN(-$J$11*PI()/180))/(COS(-$J$11*PI()/180))</f>
        <v>-0.12417084502184743</v>
      </c>
      <c r="R145" s="27">
        <f ca="1">IF(MOD(ATAN2(O145,Q145)*180/PI()-$J$9+360,360)&gt;5,MOD(ATAN2(O145,Q145)*180/PI()-$J$9+360,360)-360,MOD(ATAN2(O145,Q145)*180/PI()-$J$9+360,360))</f>
        <v>0.25347804818284203</v>
      </c>
      <c r="S145" s="7"/>
      <c r="T145" s="28">
        <f t="shared" ref="T145" si="27">360/40000*B145+T144</f>
        <v>0.29699999999996241</v>
      </c>
      <c r="U145" s="27">
        <f t="shared" ref="U145" si="28">T145*PI()/180</f>
        <v>5.1836278784225028E-3</v>
      </c>
      <c r="V145" s="7"/>
      <c r="W145" s="28">
        <f t="shared" ref="W145" ca="1" si="29">R145-T145</f>
        <v>-4.3521951817120375E-2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40013</v>
      </c>
    </row>
    <row r="151" spans="1:26" x14ac:dyDescent="0.25">
      <c r="A151" t="s">
        <v>81</v>
      </c>
      <c r="B151">
        <v>40013</v>
      </c>
    </row>
    <row r="152" spans="1:26" x14ac:dyDescent="0.25">
      <c r="A152" s="32" t="s">
        <v>92</v>
      </c>
      <c r="B152" s="32">
        <v>-39980</v>
      </c>
    </row>
    <row r="153" spans="1:26" x14ac:dyDescent="0.25">
      <c r="A153" t="s">
        <v>87</v>
      </c>
      <c r="B153">
        <v>-39980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7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2.0458181839756295</v>
      </c>
      <c r="L3" s="9" t="s">
        <v>184</v>
      </c>
      <c r="M3" s="9"/>
      <c r="N3" s="9"/>
      <c r="O3" s="9"/>
      <c r="Q3" s="117" t="s">
        <v>3</v>
      </c>
      <c r="R3" s="117"/>
      <c r="T3" s="49" t="s">
        <v>53</v>
      </c>
      <c r="U3" s="50">
        <v>43690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-42.43592001908511</v>
      </c>
      <c r="L4" s="9" t="s">
        <v>185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186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2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3851.7627449929482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-3863.4476640159387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0.34085913735054874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-173.11892565284268</v>
      </c>
      <c r="L9" s="9"/>
      <c r="M9" s="9"/>
      <c r="N9" s="9"/>
      <c r="O9" s="9"/>
      <c r="Q9" s="5" t="s">
        <v>10</v>
      </c>
      <c r="R9" s="5">
        <f ca="1">MIN(W16:W145)</f>
        <v>-0.21098865824743029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-172.79428101665647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-0.32464463618618805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13509</v>
      </c>
      <c r="D16" s="26">
        <v>11350</v>
      </c>
      <c r="E16" s="26">
        <v>13043</v>
      </c>
      <c r="F16" s="26">
        <v>15177</v>
      </c>
      <c r="G16" s="27"/>
      <c r="H16" s="7"/>
      <c r="I16" s="28">
        <f>C16-E16</f>
        <v>466</v>
      </c>
      <c r="J16" s="27">
        <f>D16-F16</f>
        <v>-3827</v>
      </c>
      <c r="K16" s="7"/>
      <c r="L16" s="28">
        <f ca="1">I16-$J$4</f>
        <v>508.43592001908513</v>
      </c>
      <c r="M16" s="26">
        <f ca="1">J16-$J$3</f>
        <v>-3829.0458181839758</v>
      </c>
      <c r="N16" s="26">
        <f ca="1">L16/$J$7</f>
        <v>-0.13160160670860005</v>
      </c>
      <c r="O16" s="27">
        <f ca="1">M16/$J$6</f>
        <v>-0.99410219987238235</v>
      </c>
      <c r="P16" s="7"/>
      <c r="Q16" s="28">
        <f ca="1">(N16-O16*SIN(-$J$11*PI()/180))/(COS(-$J$11*PI()/180))</f>
        <v>-0.12597095881452358</v>
      </c>
      <c r="R16" s="27">
        <f ca="1">IF(MOD(ATAN2(O16,Q16)*180/PI()-$J$9+360,360)&gt;5,MOD(ATAN2(O16,Q16)*180/PI()-$J$9+360,360)-360,MOD(ATAN2(O16,Q16)*180/PI()-$J$9+360,360))</f>
        <v>0.34085913735054874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0.34085913735054874</v>
      </c>
      <c r="X16" s="27">
        <f ca="1">INDIRECT("W"&amp;Y16)-W16</f>
        <v>-0.38563068049803562</v>
      </c>
      <c r="Y16" s="7">
        <v>145</v>
      </c>
      <c r="Z16" s="46"/>
    </row>
    <row r="17" spans="1:26" s="26" customFormat="1" x14ac:dyDescent="0.25">
      <c r="A17" s="26">
        <v>1</v>
      </c>
      <c r="B17" s="26">
        <v>663</v>
      </c>
      <c r="C17" s="26">
        <v>13681</v>
      </c>
      <c r="D17" s="26">
        <v>11375</v>
      </c>
      <c r="E17" s="26">
        <v>12847</v>
      </c>
      <c r="F17" s="26">
        <v>15133</v>
      </c>
      <c r="G17" s="27"/>
      <c r="H17" s="7"/>
      <c r="I17" s="28">
        <f t="shared" ref="I17:J80" si="0">C17-E17</f>
        <v>834</v>
      </c>
      <c r="J17" s="27">
        <f t="shared" si="0"/>
        <v>-3758</v>
      </c>
      <c r="K17" s="7"/>
      <c r="L17" s="28">
        <f t="shared" ref="L17:L80" ca="1" si="1">I17-$J$4</f>
        <v>876.43592001908507</v>
      </c>
      <c r="M17" s="26">
        <f t="shared" ref="M17:M80" ca="1" si="2">J17-$J$3</f>
        <v>-3760.0458181839758</v>
      </c>
      <c r="N17" s="26">
        <f t="shared" ref="N17:N80" ca="1" si="3">L17/$J$7</f>
        <v>-0.22685331761633237</v>
      </c>
      <c r="O17" s="27">
        <f t="shared" ref="O17:O80" ca="1" si="4">M17/$J$6</f>
        <v>-0.97618832392306643</v>
      </c>
      <c r="P17" s="7"/>
      <c r="Q17" s="28">
        <f t="shared" ref="Q17:Q80" ca="1" si="5">(N17-O17*SIN(-$J$11*PI()/180))/(COS(-$J$11*PI()/180))</f>
        <v>-0.22132570198324725</v>
      </c>
      <c r="R17" s="27">
        <f t="shared" ref="R17:R79" ca="1" si="6">MOD(ATAN2(O17,Q17)*180/PI()-$J$9+360,360)</f>
        <v>5.8933138478489582</v>
      </c>
      <c r="S17" s="7"/>
      <c r="T17" s="28">
        <f t="shared" ref="T17:T80" si="7">360/40000*B17+T16</f>
        <v>5.9669999999999996</v>
      </c>
      <c r="U17" s="27">
        <f t="shared" ref="U17:U80" si="8">T17*PI()/180</f>
        <v>0.10414379646650163</v>
      </c>
      <c r="V17" s="7"/>
      <c r="W17" s="28">
        <f t="shared" ref="W17:W80" ca="1" si="9">R17-T17</f>
        <v>-7.3686152151041462E-2</v>
      </c>
      <c r="X17" s="27">
        <f t="shared" ref="X17:X79" ca="1" si="10">INDIRECT("W"&amp;Y17)-W17</f>
        <v>-3.4160128458372796E-2</v>
      </c>
      <c r="Y17" s="7">
        <v>144</v>
      </c>
      <c r="Z17" s="46"/>
    </row>
    <row r="18" spans="1:26" s="26" customFormat="1" x14ac:dyDescent="0.25">
      <c r="A18" s="26">
        <v>2</v>
      </c>
      <c r="B18" s="26">
        <v>633</v>
      </c>
      <c r="C18" s="26">
        <v>13878</v>
      </c>
      <c r="D18" s="26">
        <v>11430</v>
      </c>
      <c r="E18" s="26">
        <v>12671</v>
      </c>
      <c r="F18" s="26">
        <v>15094</v>
      </c>
      <c r="G18" s="27"/>
      <c r="H18" s="7"/>
      <c r="I18" s="28">
        <f t="shared" si="0"/>
        <v>1207</v>
      </c>
      <c r="J18" s="27">
        <f t="shared" si="0"/>
        <v>-3664</v>
      </c>
      <c r="K18" s="7"/>
      <c r="L18" s="28">
        <f t="shared" ca="1" si="1"/>
        <v>1249.4359200190852</v>
      </c>
      <c r="M18" s="26">
        <f t="shared" ca="1" si="2"/>
        <v>-3666.0458181839758</v>
      </c>
      <c r="N18" s="26">
        <f t="shared" ca="1" si="3"/>
        <v>-0.32339920937878935</v>
      </c>
      <c r="O18" s="27">
        <f t="shared" ca="1" si="4"/>
        <v>-0.95178391320950573</v>
      </c>
      <c r="P18" s="7"/>
      <c r="Q18" s="28">
        <f t="shared" ca="1" si="5"/>
        <v>-0.31801142330987248</v>
      </c>
      <c r="R18" s="27">
        <f t="shared" ca="1" si="6"/>
        <v>11.594505161326992</v>
      </c>
      <c r="S18" s="7"/>
      <c r="T18" s="28">
        <f t="shared" si="7"/>
        <v>11.663999999999998</v>
      </c>
      <c r="U18" s="27">
        <f t="shared" si="8"/>
        <v>0.20357520395261858</v>
      </c>
      <c r="V18" s="7"/>
      <c r="W18" s="28">
        <f t="shared" ca="1" si="9"/>
        <v>-6.9494838673005432E-2</v>
      </c>
      <c r="X18" s="27">
        <f t="shared" ca="1" si="10"/>
        <v>-3.5280552817017252E-2</v>
      </c>
      <c r="Y18" s="7">
        <v>143</v>
      </c>
      <c r="Z18" s="46"/>
    </row>
    <row r="19" spans="1:26" s="26" customFormat="1" x14ac:dyDescent="0.25">
      <c r="A19" s="26">
        <v>3</v>
      </c>
      <c r="B19" s="26">
        <v>637</v>
      </c>
      <c r="C19" s="26">
        <v>14054</v>
      </c>
      <c r="D19" s="26">
        <v>11503</v>
      </c>
      <c r="E19" s="26">
        <v>12491</v>
      </c>
      <c r="F19" s="26">
        <v>15020</v>
      </c>
      <c r="G19" s="27"/>
      <c r="H19" s="7"/>
      <c r="I19" s="28">
        <f t="shared" si="0"/>
        <v>1563</v>
      </c>
      <c r="J19" s="27">
        <f t="shared" si="0"/>
        <v>-3517</v>
      </c>
      <c r="K19" s="7"/>
      <c r="L19" s="28">
        <f t="shared" ca="1" si="1"/>
        <v>1605.4359200190852</v>
      </c>
      <c r="M19" s="26">
        <f t="shared" ca="1" si="2"/>
        <v>-3519.0458181839758</v>
      </c>
      <c r="N19" s="26">
        <f t="shared" ca="1" si="3"/>
        <v>-0.4155448862351826</v>
      </c>
      <c r="O19" s="27">
        <f t="shared" ca="1" si="4"/>
        <v>-0.91361956879574591</v>
      </c>
      <c r="P19" s="7"/>
      <c r="Q19" s="28">
        <f t="shared" ca="1" si="5"/>
        <v>-0.41037482533491776</v>
      </c>
      <c r="R19" s="27">
        <f t="shared" ca="1" si="6"/>
        <v>17.307337124567312</v>
      </c>
      <c r="S19" s="7"/>
      <c r="T19" s="28">
        <f t="shared" si="7"/>
        <v>17.396999999999998</v>
      </c>
      <c r="U19" s="27">
        <f t="shared" si="8"/>
        <v>0.30363492996945346</v>
      </c>
      <c r="V19" s="7"/>
      <c r="W19" s="28">
        <f t="shared" ca="1" si="9"/>
        <v>-8.9662875432686917E-2</v>
      </c>
      <c r="X19" s="27">
        <f t="shared" ca="1" si="10"/>
        <v>-6.2940149612991547E-2</v>
      </c>
      <c r="Y19" s="7">
        <v>142</v>
      </c>
      <c r="Z19" s="46"/>
    </row>
    <row r="20" spans="1:26" s="26" customFormat="1" x14ac:dyDescent="0.25">
      <c r="A20" s="26">
        <v>4</v>
      </c>
      <c r="B20" s="26">
        <v>603</v>
      </c>
      <c r="C20" s="26">
        <v>14213</v>
      </c>
      <c r="D20" s="26">
        <v>11584</v>
      </c>
      <c r="E20" s="26">
        <v>12328</v>
      </c>
      <c r="F20" s="26">
        <v>14936</v>
      </c>
      <c r="G20" s="27"/>
      <c r="H20" s="7"/>
      <c r="I20" s="28">
        <f t="shared" si="0"/>
        <v>1885</v>
      </c>
      <c r="J20" s="27">
        <f t="shared" si="0"/>
        <v>-3352</v>
      </c>
      <c r="K20" s="7"/>
      <c r="L20" s="28">
        <f t="shared" ca="1" si="1"/>
        <v>1927.4359200190852</v>
      </c>
      <c r="M20" s="26">
        <f t="shared" ca="1" si="2"/>
        <v>-3354.0458181839758</v>
      </c>
      <c r="N20" s="26">
        <f t="shared" ca="1" si="3"/>
        <v>-0.49889013327944837</v>
      </c>
      <c r="O20" s="27">
        <f t="shared" ca="1" si="4"/>
        <v>-0.87078203935172971</v>
      </c>
      <c r="P20" s="7"/>
      <c r="Q20" s="28">
        <f t="shared" ca="1" si="5"/>
        <v>-0.49396413537778072</v>
      </c>
      <c r="R20" s="27">
        <f t="shared" ca="1" si="6"/>
        <v>22.683648702346773</v>
      </c>
      <c r="S20" s="7"/>
      <c r="T20" s="28">
        <f t="shared" si="7"/>
        <v>22.823999999999998</v>
      </c>
      <c r="U20" s="27">
        <f t="shared" si="8"/>
        <v>0.39835394847518568</v>
      </c>
      <c r="V20" s="7"/>
      <c r="W20" s="28">
        <f t="shared" ca="1" si="9"/>
        <v>-0.14035129765322552</v>
      </c>
      <c r="X20" s="27">
        <f t="shared" ca="1" si="10"/>
        <v>6.2113327470576962E-2</v>
      </c>
      <c r="Y20" s="7">
        <v>141</v>
      </c>
      <c r="Z20" s="46"/>
    </row>
    <row r="21" spans="1:26" s="26" customFormat="1" x14ac:dyDescent="0.25">
      <c r="A21" s="26">
        <v>5</v>
      </c>
      <c r="B21" s="26">
        <v>614</v>
      </c>
      <c r="C21" s="26">
        <v>14376</v>
      </c>
      <c r="D21" s="26">
        <v>11686</v>
      </c>
      <c r="E21" s="26">
        <v>12173</v>
      </c>
      <c r="F21" s="26">
        <v>14839</v>
      </c>
      <c r="G21" s="27"/>
      <c r="H21" s="7"/>
      <c r="I21" s="28">
        <f t="shared" si="0"/>
        <v>2203</v>
      </c>
      <c r="J21" s="27">
        <f t="shared" si="0"/>
        <v>-3153</v>
      </c>
      <c r="K21" s="7"/>
      <c r="L21" s="28">
        <f t="shared" ca="1" si="1"/>
        <v>2245.4359200190852</v>
      </c>
      <c r="M21" s="26">
        <f t="shared" ca="1" si="2"/>
        <v>-3155.0458181839758</v>
      </c>
      <c r="N21" s="26">
        <f t="shared" ca="1" si="3"/>
        <v>-0.5812000356399345</v>
      </c>
      <c r="O21" s="27">
        <f t="shared" ca="1" si="4"/>
        <v>-0.81911738262834044</v>
      </c>
      <c r="P21" s="7"/>
      <c r="Q21" s="28">
        <f t="shared" ca="1" si="5"/>
        <v>-0.57656810019508642</v>
      </c>
      <c r="R21" s="27">
        <f t="shared" ca="1" si="6"/>
        <v>28.260236615634369</v>
      </c>
      <c r="S21" s="7"/>
      <c r="T21" s="28">
        <f t="shared" si="7"/>
        <v>28.349999999999998</v>
      </c>
      <c r="U21" s="27">
        <f t="shared" si="8"/>
        <v>0.49480084294039239</v>
      </c>
      <c r="V21" s="7"/>
      <c r="W21" s="28">
        <f t="shared" ca="1" si="9"/>
        <v>-8.9763384365628696E-2</v>
      </c>
      <c r="X21" s="27">
        <f t="shared" ca="1" si="10"/>
        <v>-2.3993066460526791E-2</v>
      </c>
      <c r="Y21" s="7">
        <v>140</v>
      </c>
      <c r="Z21" s="46"/>
    </row>
    <row r="22" spans="1:26" s="26" customFormat="1" x14ac:dyDescent="0.25">
      <c r="A22" s="26">
        <v>6</v>
      </c>
      <c r="B22" s="26">
        <v>632</v>
      </c>
      <c r="C22" s="26">
        <v>14524</v>
      </c>
      <c r="D22" s="26">
        <v>11805</v>
      </c>
      <c r="E22" s="26">
        <v>12023</v>
      </c>
      <c r="F22" s="26">
        <v>14719</v>
      </c>
      <c r="G22" s="27"/>
      <c r="H22" s="7"/>
      <c r="I22" s="28">
        <f t="shared" si="0"/>
        <v>2501</v>
      </c>
      <c r="J22" s="27">
        <f t="shared" si="0"/>
        <v>-2914</v>
      </c>
      <c r="K22" s="7"/>
      <c r="L22" s="28">
        <f t="shared" ca="1" si="1"/>
        <v>2543.4359200190852</v>
      </c>
      <c r="M22" s="26">
        <f t="shared" ca="1" si="2"/>
        <v>-2916.0458181839758</v>
      </c>
      <c r="N22" s="26">
        <f t="shared" ca="1" si="3"/>
        <v>-0.65833321458152205</v>
      </c>
      <c r="O22" s="27">
        <f t="shared" ca="1" si="4"/>
        <v>-0.75706787028215949</v>
      </c>
      <c r="P22" s="7"/>
      <c r="Q22" s="28">
        <f t="shared" ca="1" si="5"/>
        <v>-0.65405410093832161</v>
      </c>
      <c r="R22" s="27">
        <f t="shared" ca="1" si="6"/>
        <v>33.943664419062827</v>
      </c>
      <c r="S22" s="7"/>
      <c r="T22" s="28">
        <f t="shared" si="7"/>
        <v>34.037999999999997</v>
      </c>
      <c r="U22" s="27">
        <f t="shared" si="8"/>
        <v>0.59407517079382988</v>
      </c>
      <c r="V22" s="7"/>
      <c r="W22" s="28">
        <f t="shared" ca="1" si="9"/>
        <v>-9.4335580937169539E-2</v>
      </c>
      <c r="X22" s="27">
        <f t="shared" ca="1" si="10"/>
        <v>7.470090078435021E-3</v>
      </c>
      <c r="Y22" s="7">
        <v>139</v>
      </c>
      <c r="Z22" s="46"/>
    </row>
    <row r="23" spans="1:26" s="26" customFormat="1" x14ac:dyDescent="0.25">
      <c r="A23" s="26">
        <v>7</v>
      </c>
      <c r="B23" s="26">
        <v>621</v>
      </c>
      <c r="C23" s="26">
        <v>14656</v>
      </c>
      <c r="D23" s="26">
        <v>11931</v>
      </c>
      <c r="E23" s="26">
        <v>11886</v>
      </c>
      <c r="F23" s="26">
        <v>14586</v>
      </c>
      <c r="G23" s="27"/>
      <c r="H23" s="7"/>
      <c r="I23" s="28">
        <f t="shared" si="0"/>
        <v>2770</v>
      </c>
      <c r="J23" s="27">
        <f t="shared" si="0"/>
        <v>-2655</v>
      </c>
      <c r="K23" s="7"/>
      <c r="L23" s="28">
        <f t="shared" ca="1" si="1"/>
        <v>2812.4359200190852</v>
      </c>
      <c r="M23" s="26">
        <f t="shared" ca="1" si="2"/>
        <v>-2657.0458181839758</v>
      </c>
      <c r="N23" s="26">
        <f t="shared" ca="1" si="3"/>
        <v>-0.7279601445657069</v>
      </c>
      <c r="O23" s="27">
        <f t="shared" ca="1" si="4"/>
        <v>-0.6898259301245826</v>
      </c>
      <c r="P23" s="7"/>
      <c r="Q23" s="28">
        <f t="shared" ca="1" si="5"/>
        <v>-0.72406315345139549</v>
      </c>
      <c r="R23" s="27">
        <f t="shared" ca="1" si="6"/>
        <v>39.50606778722937</v>
      </c>
      <c r="S23" s="7"/>
      <c r="T23" s="28">
        <f t="shared" si="7"/>
        <v>39.626999999999995</v>
      </c>
      <c r="U23" s="27">
        <f t="shared" si="8"/>
        <v>0.69162162268779281</v>
      </c>
      <c r="V23" s="7"/>
      <c r="W23" s="28">
        <f t="shared" ca="1" si="9"/>
        <v>-0.12093221277062582</v>
      </c>
      <c r="X23" s="27">
        <f t="shared" ca="1" si="10"/>
        <v>0.1079105147114845</v>
      </c>
      <c r="Y23" s="7">
        <v>138</v>
      </c>
      <c r="Z23" s="46"/>
    </row>
    <row r="24" spans="1:26" s="26" customFormat="1" x14ac:dyDescent="0.25">
      <c r="A24" s="26">
        <v>8</v>
      </c>
      <c r="B24" s="26">
        <v>629</v>
      </c>
      <c r="C24" s="26">
        <v>14777</v>
      </c>
      <c r="D24" s="26">
        <v>12077</v>
      </c>
      <c r="E24" s="26">
        <v>11761</v>
      </c>
      <c r="F24" s="26">
        <v>14443</v>
      </c>
      <c r="G24" s="27"/>
      <c r="H24" s="7"/>
      <c r="I24" s="28">
        <f t="shared" si="0"/>
        <v>3016</v>
      </c>
      <c r="J24" s="27">
        <f t="shared" si="0"/>
        <v>-2366</v>
      </c>
      <c r="K24" s="7"/>
      <c r="L24" s="28">
        <f t="shared" ca="1" si="1"/>
        <v>3058.4359200190852</v>
      </c>
      <c r="M24" s="26">
        <f t="shared" ca="1" si="2"/>
        <v>-2368.0458181839758</v>
      </c>
      <c r="N24" s="26">
        <f t="shared" ca="1" si="3"/>
        <v>-0.79163384261815839</v>
      </c>
      <c r="O24" s="27">
        <f t="shared" ca="1" si="4"/>
        <v>-0.61479534824991178</v>
      </c>
      <c r="P24" s="7"/>
      <c r="Q24" s="28">
        <f t="shared" ca="1" si="5"/>
        <v>-0.78816301030128422</v>
      </c>
      <c r="R24" s="27">
        <f t="shared" ca="1" si="6"/>
        <v>45.163420226171979</v>
      </c>
      <c r="S24" s="7"/>
      <c r="T24" s="28">
        <f t="shared" si="7"/>
        <v>45.287999999999997</v>
      </c>
      <c r="U24" s="27">
        <f t="shared" si="8"/>
        <v>0.79042471164319184</v>
      </c>
      <c r="V24" s="7"/>
      <c r="W24" s="28">
        <f t="shared" ca="1" si="9"/>
        <v>-0.12457977382801744</v>
      </c>
      <c r="X24" s="27">
        <f t="shared" ca="1" si="10"/>
        <v>5.4457952548453648E-2</v>
      </c>
      <c r="Y24" s="7">
        <v>137</v>
      </c>
      <c r="Z24" s="46"/>
    </row>
    <row r="25" spans="1:26" s="26" customFormat="1" x14ac:dyDescent="0.25">
      <c r="A25" s="26">
        <v>9</v>
      </c>
      <c r="B25" s="26">
        <v>638</v>
      </c>
      <c r="C25" s="26">
        <v>14892</v>
      </c>
      <c r="D25" s="26">
        <v>12231</v>
      </c>
      <c r="E25" s="26">
        <v>11652</v>
      </c>
      <c r="F25" s="26">
        <v>14281</v>
      </c>
      <c r="G25" s="27"/>
      <c r="H25" s="7"/>
      <c r="I25" s="28">
        <f t="shared" si="0"/>
        <v>3240</v>
      </c>
      <c r="J25" s="27">
        <f t="shared" si="0"/>
        <v>-2050</v>
      </c>
      <c r="K25" s="7"/>
      <c r="L25" s="28">
        <f t="shared" ca="1" si="1"/>
        <v>3282.4359200190852</v>
      </c>
      <c r="M25" s="26">
        <f t="shared" ca="1" si="2"/>
        <v>-2052.0458181839758</v>
      </c>
      <c r="N25" s="26">
        <f t="shared" ca="1" si="3"/>
        <v>-0.84961314490982154</v>
      </c>
      <c r="O25" s="27">
        <f t="shared" ca="1" si="4"/>
        <v>-0.53275498882985661</v>
      </c>
      <c r="P25" s="7"/>
      <c r="Q25" s="28">
        <f t="shared" ca="1" si="5"/>
        <v>-0.84660809863056641</v>
      </c>
      <c r="R25" s="27">
        <f t="shared" ca="1" si="6"/>
        <v>50.937469282394261</v>
      </c>
      <c r="S25" s="7"/>
      <c r="T25" s="28">
        <f t="shared" si="7"/>
        <v>51.029999999999994</v>
      </c>
      <c r="U25" s="27">
        <f t="shared" si="8"/>
        <v>0.89064151729270624</v>
      </c>
      <c r="V25" s="7"/>
      <c r="W25" s="28">
        <f t="shared" ca="1" si="9"/>
        <v>-9.2530717605733059E-2</v>
      </c>
      <c r="X25" s="27">
        <f t="shared" ca="1" si="10"/>
        <v>0.10588671235111491</v>
      </c>
      <c r="Y25" s="7">
        <v>136</v>
      </c>
      <c r="Z25" s="46"/>
    </row>
    <row r="26" spans="1:26" s="26" customFormat="1" x14ac:dyDescent="0.25">
      <c r="A26" s="26">
        <v>10</v>
      </c>
      <c r="B26" s="26">
        <v>633</v>
      </c>
      <c r="C26" s="26">
        <v>14976</v>
      </c>
      <c r="D26" s="26">
        <v>12397</v>
      </c>
      <c r="E26" s="26">
        <v>11551</v>
      </c>
      <c r="F26" s="26">
        <v>14110</v>
      </c>
      <c r="G26" s="27"/>
      <c r="H26" s="7"/>
      <c r="I26" s="28">
        <f t="shared" si="0"/>
        <v>3425</v>
      </c>
      <c r="J26" s="27">
        <f t="shared" si="0"/>
        <v>-1713</v>
      </c>
      <c r="K26" s="7"/>
      <c r="L26" s="28">
        <f t="shared" ca="1" si="1"/>
        <v>3467.4359200190852</v>
      </c>
      <c r="M26" s="26">
        <f t="shared" ca="1" si="2"/>
        <v>-1715.0458181839756</v>
      </c>
      <c r="N26" s="26">
        <f t="shared" ca="1" si="3"/>
        <v>-0.89749783653463266</v>
      </c>
      <c r="O26" s="27">
        <f t="shared" ca="1" si="4"/>
        <v>-0.4452625802078356</v>
      </c>
      <c r="P26" s="7"/>
      <c r="Q26" s="28">
        <f t="shared" ca="1" si="5"/>
        <v>-0.89498930653127196</v>
      </c>
      <c r="R26" s="27">
        <f t="shared" ca="1" si="6"/>
        <v>56.668303465466067</v>
      </c>
      <c r="S26" s="7"/>
      <c r="T26" s="28">
        <f t="shared" si="7"/>
        <v>56.72699999999999</v>
      </c>
      <c r="U26" s="27">
        <f t="shared" si="8"/>
        <v>0.99007292477882314</v>
      </c>
      <c r="V26" s="7"/>
      <c r="W26" s="28">
        <f t="shared" ca="1" si="9"/>
        <v>-5.8696534533922318E-2</v>
      </c>
      <c r="X26" s="27">
        <f t="shared" ca="1" si="10"/>
        <v>6.1339919162222145E-3</v>
      </c>
      <c r="Y26" s="7">
        <v>135</v>
      </c>
      <c r="Z26" s="46"/>
    </row>
    <row r="27" spans="1:26" s="26" customFormat="1" x14ac:dyDescent="0.25">
      <c r="A27" s="26">
        <v>11</v>
      </c>
      <c r="B27" s="26">
        <v>616</v>
      </c>
      <c r="C27" s="26">
        <v>15054</v>
      </c>
      <c r="D27" s="26">
        <v>12568</v>
      </c>
      <c r="E27" s="26">
        <v>11477</v>
      </c>
      <c r="F27" s="26">
        <v>13941</v>
      </c>
      <c r="G27" s="27"/>
      <c r="H27" s="7"/>
      <c r="I27" s="28">
        <f t="shared" si="0"/>
        <v>3577</v>
      </c>
      <c r="J27" s="27">
        <f t="shared" si="0"/>
        <v>-1373</v>
      </c>
      <c r="K27" s="7"/>
      <c r="L27" s="28">
        <f t="shared" ca="1" si="1"/>
        <v>3619.4359200190852</v>
      </c>
      <c r="M27" s="26">
        <f t="shared" ca="1" si="2"/>
        <v>-1375.0458181839756</v>
      </c>
      <c r="N27" s="26">
        <f t="shared" ca="1" si="3"/>
        <v>-0.93684093451826123</v>
      </c>
      <c r="O27" s="27">
        <f t="shared" ca="1" si="4"/>
        <v>-0.35699130741410529</v>
      </c>
      <c r="P27" s="7"/>
      <c r="Q27" s="28">
        <f t="shared" ca="1" si="5"/>
        <v>-0.93483319685887045</v>
      </c>
      <c r="R27" s="27">
        <f t="shared" ca="1" si="6"/>
        <v>62.21821839550438</v>
      </c>
      <c r="S27" s="7"/>
      <c r="T27" s="28">
        <f t="shared" si="7"/>
        <v>62.270999999999987</v>
      </c>
      <c r="U27" s="27">
        <f t="shared" si="8"/>
        <v>1.0868339785093886</v>
      </c>
      <c r="V27" s="7"/>
      <c r="W27" s="28">
        <f t="shared" ca="1" si="9"/>
        <v>-5.2781604495606871E-2</v>
      </c>
      <c r="X27" s="27">
        <f t="shared" ca="1" si="10"/>
        <v>3.3485639101321851E-2</v>
      </c>
      <c r="Y27" s="7">
        <v>134</v>
      </c>
      <c r="Z27" s="46"/>
    </row>
    <row r="28" spans="1:26" s="26" customFormat="1" x14ac:dyDescent="0.25">
      <c r="A28" s="26">
        <v>12</v>
      </c>
      <c r="B28" s="26">
        <v>622</v>
      </c>
      <c r="C28" s="26">
        <v>15125</v>
      </c>
      <c r="D28" s="26">
        <v>12754</v>
      </c>
      <c r="E28" s="26">
        <v>11428</v>
      </c>
      <c r="F28" s="26">
        <v>13773</v>
      </c>
      <c r="G28" s="27"/>
      <c r="H28" s="7"/>
      <c r="I28" s="28">
        <f t="shared" si="0"/>
        <v>3697</v>
      </c>
      <c r="J28" s="27">
        <f t="shared" si="0"/>
        <v>-1019</v>
      </c>
      <c r="K28" s="7"/>
      <c r="L28" s="28">
        <f t="shared" ca="1" si="1"/>
        <v>3739.4359200190852</v>
      </c>
      <c r="M28" s="26">
        <f t="shared" ca="1" si="2"/>
        <v>-1021.0458181839756</v>
      </c>
      <c r="N28" s="26">
        <f t="shared" ca="1" si="3"/>
        <v>-0.96790127503165213</v>
      </c>
      <c r="O28" s="27">
        <f t="shared" ca="1" si="4"/>
        <v>-0.26508533515239785</v>
      </c>
      <c r="P28" s="7"/>
      <c r="Q28" s="28">
        <f t="shared" ca="1" si="5"/>
        <v>-0.96641479161169352</v>
      </c>
      <c r="R28" s="27">
        <f t="shared" ca="1" si="6"/>
        <v>67.780091904611368</v>
      </c>
      <c r="S28" s="7"/>
      <c r="T28" s="28">
        <f t="shared" si="7"/>
        <v>67.868999999999986</v>
      </c>
      <c r="U28" s="27">
        <f t="shared" si="8"/>
        <v>1.1845375100360314</v>
      </c>
      <c r="V28" s="7"/>
      <c r="W28" s="28">
        <f t="shared" ca="1" si="9"/>
        <v>-8.890809538861788E-2</v>
      </c>
      <c r="X28" s="27">
        <f t="shared" ca="1" si="10"/>
        <v>7.4746532443228375E-2</v>
      </c>
      <c r="Y28" s="7">
        <v>133</v>
      </c>
      <c r="Z28" s="46"/>
    </row>
    <row r="29" spans="1:26" s="26" customFormat="1" x14ac:dyDescent="0.25">
      <c r="A29" s="26">
        <v>13</v>
      </c>
      <c r="B29" s="26">
        <v>609</v>
      </c>
      <c r="C29" s="26">
        <v>15158</v>
      </c>
      <c r="D29" s="26">
        <v>12934</v>
      </c>
      <c r="E29" s="26">
        <v>11385</v>
      </c>
      <c r="F29" s="26">
        <v>13592</v>
      </c>
      <c r="G29" s="27"/>
      <c r="H29" s="7"/>
      <c r="I29" s="28">
        <f t="shared" si="0"/>
        <v>3773</v>
      </c>
      <c r="J29" s="27">
        <f t="shared" si="0"/>
        <v>-658</v>
      </c>
      <c r="K29" s="7"/>
      <c r="L29" s="28">
        <f t="shared" ca="1" si="1"/>
        <v>3815.4359200190852</v>
      </c>
      <c r="M29" s="26">
        <f t="shared" ca="1" si="2"/>
        <v>-660.0458181839756</v>
      </c>
      <c r="N29" s="26">
        <f t="shared" ca="1" si="3"/>
        <v>-0.98757282402346647</v>
      </c>
      <c r="O29" s="27">
        <f t="shared" ca="1" si="4"/>
        <v>-0.17136201315670185</v>
      </c>
      <c r="P29" s="7"/>
      <c r="Q29" s="28">
        <f t="shared" ca="1" si="5"/>
        <v>-0.9866177094504166</v>
      </c>
      <c r="R29" s="27">
        <f t="shared" ca="1" si="6"/>
        <v>73.265727337311091</v>
      </c>
      <c r="S29" s="7"/>
      <c r="T29" s="28">
        <f t="shared" si="7"/>
        <v>73.34999999999998</v>
      </c>
      <c r="U29" s="27">
        <f t="shared" si="8"/>
        <v>1.2801990063378403</v>
      </c>
      <c r="V29" s="7"/>
      <c r="W29" s="28">
        <f t="shared" ca="1" si="9"/>
        <v>-8.4272662688889E-2</v>
      </c>
      <c r="X29" s="27">
        <f t="shared" ca="1" si="10"/>
        <v>8.1137796405741369E-2</v>
      </c>
      <c r="Y29" s="7">
        <v>132</v>
      </c>
      <c r="Z29" s="46"/>
    </row>
    <row r="30" spans="1:26" s="26" customFormat="1" x14ac:dyDescent="0.25">
      <c r="A30" s="26">
        <v>14</v>
      </c>
      <c r="B30" s="26">
        <v>621</v>
      </c>
      <c r="C30" s="26">
        <v>15174</v>
      </c>
      <c r="D30" s="26">
        <v>13114</v>
      </c>
      <c r="E30" s="26">
        <v>11357</v>
      </c>
      <c r="F30" s="26">
        <v>13399</v>
      </c>
      <c r="G30" s="27"/>
      <c r="H30" s="7"/>
      <c r="I30" s="28">
        <f t="shared" si="0"/>
        <v>3817</v>
      </c>
      <c r="J30" s="27">
        <f t="shared" si="0"/>
        <v>-285</v>
      </c>
      <c r="K30" s="7"/>
      <c r="L30" s="28">
        <f t="shared" ca="1" si="1"/>
        <v>3859.4359200190852</v>
      </c>
      <c r="M30" s="26">
        <f t="shared" ca="1" si="2"/>
        <v>-287.04581818397565</v>
      </c>
      <c r="N30" s="26">
        <f t="shared" ca="1" si="3"/>
        <v>-0.99896161554504315</v>
      </c>
      <c r="O30" s="27">
        <f t="shared" ca="1" si="4"/>
        <v>-7.4523234474168309E-2</v>
      </c>
      <c r="P30" s="7"/>
      <c r="Q30" s="28">
        <f t="shared" ca="1" si="5"/>
        <v>-0.99855538959211365</v>
      </c>
      <c r="R30" s="27">
        <f t="shared" ca="1" si="6"/>
        <v>78.850794092071737</v>
      </c>
      <c r="S30" s="7"/>
      <c r="T30" s="28">
        <f t="shared" si="7"/>
        <v>78.938999999999979</v>
      </c>
      <c r="U30" s="27">
        <f t="shared" si="8"/>
        <v>1.3777454582318034</v>
      </c>
      <c r="V30" s="7"/>
      <c r="W30" s="28">
        <f t="shared" ca="1" si="9"/>
        <v>-8.8205907928241345E-2</v>
      </c>
      <c r="X30" s="27">
        <f t="shared" ca="1" si="10"/>
        <v>-4.7423129391887642E-2</v>
      </c>
      <c r="Y30" s="7">
        <v>131</v>
      </c>
      <c r="Z30" s="46"/>
    </row>
    <row r="31" spans="1:26" s="26" customFormat="1" x14ac:dyDescent="0.25">
      <c r="A31" s="26">
        <v>15</v>
      </c>
      <c r="B31" s="26">
        <v>630</v>
      </c>
      <c r="C31" s="26">
        <v>15191</v>
      </c>
      <c r="D31" s="26">
        <v>13311</v>
      </c>
      <c r="E31" s="26">
        <v>11361</v>
      </c>
      <c r="F31" s="26">
        <v>13217</v>
      </c>
      <c r="G31" s="27"/>
      <c r="H31" s="7"/>
      <c r="I31" s="28">
        <f t="shared" si="0"/>
        <v>3830</v>
      </c>
      <c r="J31" s="27">
        <f t="shared" si="0"/>
        <v>94</v>
      </c>
      <c r="K31" s="7"/>
      <c r="L31" s="28">
        <f t="shared" ca="1" si="1"/>
        <v>3872.4359200190852</v>
      </c>
      <c r="M31" s="26">
        <f t="shared" ca="1" si="2"/>
        <v>91.954181816024374</v>
      </c>
      <c r="N31" s="26">
        <f t="shared" ca="1" si="3"/>
        <v>-1.0023264857673271</v>
      </c>
      <c r="O31" s="27">
        <f t="shared" ca="1" si="4"/>
        <v>2.3873272551784008E-2</v>
      </c>
      <c r="P31" s="7"/>
      <c r="Q31" s="28">
        <f t="shared" ca="1" si="5"/>
        <v>-1.0024778459959875</v>
      </c>
      <c r="R31" s="27">
        <f t="shared" ca="1" si="6"/>
        <v>84.483124650469733</v>
      </c>
      <c r="S31" s="7"/>
      <c r="T31" s="28">
        <f t="shared" si="7"/>
        <v>84.60899999999998</v>
      </c>
      <c r="U31" s="27">
        <f t="shared" si="8"/>
        <v>1.4767056268198817</v>
      </c>
      <c r="V31" s="7"/>
      <c r="W31" s="28">
        <f t="shared" ca="1" si="9"/>
        <v>-0.12587534953024715</v>
      </c>
      <c r="X31" s="27">
        <f t="shared" ca="1" si="10"/>
        <v>-3.1285083214555698E-2</v>
      </c>
      <c r="Y31" s="7">
        <v>130</v>
      </c>
      <c r="Z31" s="46"/>
    </row>
    <row r="32" spans="1:26" s="26" customFormat="1" x14ac:dyDescent="0.25">
      <c r="A32" s="26">
        <v>16</v>
      </c>
      <c r="B32" s="26">
        <v>637</v>
      </c>
      <c r="C32" s="26">
        <v>15169</v>
      </c>
      <c r="D32" s="26">
        <v>13501</v>
      </c>
      <c r="E32" s="26">
        <v>11372</v>
      </c>
      <c r="F32" s="26">
        <v>13023</v>
      </c>
      <c r="G32" s="27"/>
      <c r="H32" s="7"/>
      <c r="I32" s="28">
        <f t="shared" si="0"/>
        <v>3797</v>
      </c>
      <c r="J32" s="27">
        <f t="shared" si="0"/>
        <v>478</v>
      </c>
      <c r="K32" s="7"/>
      <c r="L32" s="28">
        <f t="shared" ca="1" si="1"/>
        <v>3839.4359200190852</v>
      </c>
      <c r="M32" s="26">
        <f t="shared" ca="1" si="2"/>
        <v>475.95418181602435</v>
      </c>
      <c r="N32" s="26">
        <f t="shared" ca="1" si="3"/>
        <v>-0.99378489212614463</v>
      </c>
      <c r="O32" s="27">
        <f t="shared" ca="1" si="4"/>
        <v>0.12356788653058529</v>
      </c>
      <c r="P32" s="7"/>
      <c r="Q32" s="28">
        <f t="shared" ca="1" si="5"/>
        <v>-0.9945010027116028</v>
      </c>
      <c r="R32" s="27">
        <f t="shared" ca="1" si="6"/>
        <v>90.201691880392161</v>
      </c>
      <c r="S32" s="7"/>
      <c r="T32" s="28">
        <f t="shared" si="7"/>
        <v>90.341999999999985</v>
      </c>
      <c r="U32" s="27">
        <f t="shared" si="8"/>
        <v>1.5767653528367169</v>
      </c>
      <c r="V32" s="7"/>
      <c r="W32" s="28">
        <f t="shared" ca="1" si="9"/>
        <v>-0.1403081196078233</v>
      </c>
      <c r="X32" s="27">
        <f t="shared" ca="1" si="10"/>
        <v>3.9016438801809272E-2</v>
      </c>
      <c r="Y32" s="7">
        <v>129</v>
      </c>
      <c r="Z32" s="46"/>
    </row>
    <row r="33" spans="1:26" s="26" customFormat="1" x14ac:dyDescent="0.25">
      <c r="A33" s="26">
        <v>17</v>
      </c>
      <c r="B33" s="26">
        <v>632</v>
      </c>
      <c r="C33" s="26">
        <v>15132</v>
      </c>
      <c r="D33" s="26">
        <v>13684</v>
      </c>
      <c r="E33" s="26">
        <v>11403</v>
      </c>
      <c r="F33" s="26">
        <v>12833</v>
      </c>
      <c r="G33" s="27"/>
      <c r="H33" s="7"/>
      <c r="I33" s="28">
        <f t="shared" si="0"/>
        <v>3729</v>
      </c>
      <c r="J33" s="27">
        <f t="shared" si="0"/>
        <v>851</v>
      </c>
      <c r="K33" s="7"/>
      <c r="L33" s="28">
        <f t="shared" ca="1" si="1"/>
        <v>3771.4359200190852</v>
      </c>
      <c r="M33" s="26">
        <f t="shared" ca="1" si="2"/>
        <v>848.9541818160244</v>
      </c>
      <c r="N33" s="26">
        <f t="shared" ca="1" si="3"/>
        <v>-0.97618403250188979</v>
      </c>
      <c r="O33" s="27">
        <f t="shared" ca="1" si="4"/>
        <v>0.22040666521311886</v>
      </c>
      <c r="P33" s="7"/>
      <c r="Q33" s="28">
        <f t="shared" ca="1" si="5"/>
        <v>-0.97744856634644939</v>
      </c>
      <c r="R33" s="27">
        <f t="shared" ca="1" si="6"/>
        <v>95.826128199772654</v>
      </c>
      <c r="S33" s="7"/>
      <c r="T33" s="28">
        <f t="shared" si="7"/>
        <v>96.029999999999987</v>
      </c>
      <c r="U33" s="27">
        <f t="shared" si="8"/>
        <v>1.6760396806901545</v>
      </c>
      <c r="V33" s="7"/>
      <c r="W33" s="28">
        <f t="shared" ca="1" si="9"/>
        <v>-0.20387180022733276</v>
      </c>
      <c r="X33" s="27">
        <f t="shared" ca="1" si="10"/>
        <v>7.9084591002498428E-2</v>
      </c>
      <c r="Y33" s="7">
        <v>128</v>
      </c>
      <c r="Z33" s="46"/>
    </row>
    <row r="34" spans="1:26" s="26" customFormat="1" x14ac:dyDescent="0.25">
      <c r="A34" s="26">
        <v>18</v>
      </c>
      <c r="B34" s="26">
        <v>627</v>
      </c>
      <c r="C34" s="26">
        <v>15084</v>
      </c>
      <c r="D34" s="26">
        <v>13874</v>
      </c>
      <c r="E34" s="26">
        <v>11459</v>
      </c>
      <c r="F34" s="26">
        <v>12654</v>
      </c>
      <c r="G34" s="27"/>
      <c r="H34" s="7"/>
      <c r="I34" s="28">
        <f t="shared" si="0"/>
        <v>3625</v>
      </c>
      <c r="J34" s="27">
        <f t="shared" si="0"/>
        <v>1220</v>
      </c>
      <c r="K34" s="7"/>
      <c r="L34" s="28">
        <f t="shared" ca="1" si="1"/>
        <v>3667.4359200190852</v>
      </c>
      <c r="M34" s="26">
        <f t="shared" ca="1" si="2"/>
        <v>1217.9541818160244</v>
      </c>
      <c r="N34" s="26">
        <f t="shared" ca="1" si="3"/>
        <v>-0.94926507072361754</v>
      </c>
      <c r="O34" s="27">
        <f t="shared" ca="1" si="4"/>
        <v>0.3162069583333732</v>
      </c>
      <c r="P34" s="7"/>
      <c r="Q34" s="28">
        <f t="shared" ca="1" si="5"/>
        <v>-0.95107199400244979</v>
      </c>
      <c r="R34" s="27">
        <f t="shared" ca="1" si="6"/>
        <v>101.5095639660716</v>
      </c>
      <c r="S34" s="7"/>
      <c r="T34" s="28">
        <f t="shared" si="7"/>
        <v>101.67299999999999</v>
      </c>
      <c r="U34" s="27">
        <f t="shared" si="8"/>
        <v>1.7745286103801943</v>
      </c>
      <c r="V34" s="7"/>
      <c r="W34" s="28">
        <f t="shared" ca="1" si="9"/>
        <v>-0.16343603392839157</v>
      </c>
      <c r="X34" s="27">
        <f t="shared" ca="1" si="10"/>
        <v>4.1639881254525335E-2</v>
      </c>
      <c r="Y34" s="7">
        <v>127</v>
      </c>
      <c r="Z34" s="46"/>
    </row>
    <row r="35" spans="1:26" s="26" customFormat="1" x14ac:dyDescent="0.25">
      <c r="A35" s="26">
        <v>19</v>
      </c>
      <c r="B35" s="26">
        <v>622</v>
      </c>
      <c r="C35" s="26">
        <v>15007</v>
      </c>
      <c r="D35" s="26">
        <v>14039</v>
      </c>
      <c r="E35" s="26">
        <v>11523</v>
      </c>
      <c r="F35" s="26">
        <v>12472</v>
      </c>
      <c r="G35" s="27"/>
      <c r="H35" s="7"/>
      <c r="I35" s="28">
        <f t="shared" si="0"/>
        <v>3484</v>
      </c>
      <c r="J35" s="27">
        <f t="shared" si="0"/>
        <v>1567</v>
      </c>
      <c r="K35" s="7"/>
      <c r="L35" s="28">
        <f t="shared" ca="1" si="1"/>
        <v>3526.4359200190852</v>
      </c>
      <c r="M35" s="26">
        <f t="shared" ca="1" si="2"/>
        <v>1564.9541818160244</v>
      </c>
      <c r="N35" s="26">
        <f t="shared" ca="1" si="3"/>
        <v>-0.91276917062038321</v>
      </c>
      <c r="O35" s="27">
        <f t="shared" ca="1" si="4"/>
        <v>0.40629558086109208</v>
      </c>
      <c r="P35" s="7"/>
      <c r="Q35" s="28">
        <f t="shared" ca="1" si="5"/>
        <v>-0.91508596625339589</v>
      </c>
      <c r="R35" s="27">
        <f t="shared" ca="1" si="6"/>
        <v>107.06001134175256</v>
      </c>
      <c r="S35" s="7"/>
      <c r="T35" s="28">
        <f t="shared" si="7"/>
        <v>107.27099999999999</v>
      </c>
      <c r="U35" s="27">
        <f t="shared" si="8"/>
        <v>1.8722321419068371</v>
      </c>
      <c r="V35" s="7"/>
      <c r="W35" s="28">
        <f t="shared" ca="1" si="9"/>
        <v>-0.21098865824743029</v>
      </c>
      <c r="X35" s="27">
        <f t="shared" ca="1" si="10"/>
        <v>7.9738973060770491E-2</v>
      </c>
      <c r="Y35" s="7">
        <v>126</v>
      </c>
      <c r="Z35" s="46"/>
    </row>
    <row r="36" spans="1:26" s="26" customFormat="1" x14ac:dyDescent="0.25">
      <c r="A36" s="26">
        <v>20</v>
      </c>
      <c r="B36" s="26">
        <v>612</v>
      </c>
      <c r="C36" s="26">
        <v>14923</v>
      </c>
      <c r="D36" s="26">
        <v>14213</v>
      </c>
      <c r="E36" s="26">
        <v>11613</v>
      </c>
      <c r="F36" s="26">
        <v>12312</v>
      </c>
      <c r="G36" s="27"/>
      <c r="H36" s="7"/>
      <c r="I36" s="28">
        <f t="shared" si="0"/>
        <v>3310</v>
      </c>
      <c r="J36" s="27">
        <f t="shared" si="0"/>
        <v>1901</v>
      </c>
      <c r="K36" s="7"/>
      <c r="L36" s="28">
        <f t="shared" ca="1" si="1"/>
        <v>3352.4359200190852</v>
      </c>
      <c r="M36" s="26">
        <f t="shared" ca="1" si="2"/>
        <v>1898.9541818160244</v>
      </c>
      <c r="N36" s="26">
        <f t="shared" ca="1" si="3"/>
        <v>-0.86773167687596631</v>
      </c>
      <c r="O36" s="27">
        <f t="shared" ca="1" si="4"/>
        <v>0.49300912531140362</v>
      </c>
      <c r="P36" s="7"/>
      <c r="Q36" s="28">
        <f t="shared" ca="1" si="5"/>
        <v>-0.87053908395323076</v>
      </c>
      <c r="R36" s="27">
        <f t="shared" ca="1" si="6"/>
        <v>112.64294161689236</v>
      </c>
      <c r="S36" s="7"/>
      <c r="T36" s="28">
        <f t="shared" si="7"/>
        <v>112.77899999999998</v>
      </c>
      <c r="U36" s="27">
        <f t="shared" si="8"/>
        <v>1.9683648771066846</v>
      </c>
      <c r="V36" s="7"/>
      <c r="W36" s="28">
        <f t="shared" ca="1" si="9"/>
        <v>-0.13605838310762408</v>
      </c>
      <c r="X36" s="27">
        <f t="shared" ca="1" si="10"/>
        <v>-3.1595890186437714E-2</v>
      </c>
      <c r="Y36" s="7">
        <v>125</v>
      </c>
      <c r="Z36" s="46"/>
    </row>
    <row r="37" spans="1:26" s="26" customFormat="1" x14ac:dyDescent="0.25">
      <c r="A37" s="26">
        <v>21</v>
      </c>
      <c r="B37" s="26">
        <v>611</v>
      </c>
      <c r="C37" s="26">
        <v>14829</v>
      </c>
      <c r="D37" s="26">
        <v>14369</v>
      </c>
      <c r="E37" s="26">
        <v>11712</v>
      </c>
      <c r="F37" s="26">
        <v>12155</v>
      </c>
      <c r="G37" s="27"/>
      <c r="H37" s="7"/>
      <c r="I37" s="28">
        <f t="shared" si="0"/>
        <v>3117</v>
      </c>
      <c r="J37" s="27">
        <f t="shared" si="0"/>
        <v>2214</v>
      </c>
      <c r="K37" s="7"/>
      <c r="L37" s="28">
        <f t="shared" ca="1" si="1"/>
        <v>3159.4359200190852</v>
      </c>
      <c r="M37" s="26">
        <f t="shared" ca="1" si="2"/>
        <v>2211.9541818160242</v>
      </c>
      <c r="N37" s="26">
        <f t="shared" ca="1" si="3"/>
        <v>-0.81777629588359579</v>
      </c>
      <c r="O37" s="27">
        <f t="shared" ca="1" si="4"/>
        <v>0.57427062055974942</v>
      </c>
      <c r="P37" s="7"/>
      <c r="Q37" s="28">
        <f t="shared" ca="1" si="5"/>
        <v>-0.82104334317630889</v>
      </c>
      <c r="R37" s="27">
        <f t="shared" ca="1" si="6"/>
        <v>118.08940922889224</v>
      </c>
      <c r="S37" s="7"/>
      <c r="T37" s="28">
        <f t="shared" si="7"/>
        <v>118.27799999999998</v>
      </c>
      <c r="U37" s="27">
        <f t="shared" si="8"/>
        <v>2.0643405326738526</v>
      </c>
      <c r="V37" s="7"/>
      <c r="W37" s="28">
        <f t="shared" ca="1" si="9"/>
        <v>-0.18859077110774081</v>
      </c>
      <c r="X37" s="27">
        <f t="shared" ca="1" si="10"/>
        <v>0.1311372247501339</v>
      </c>
      <c r="Y37" s="7">
        <v>124</v>
      </c>
      <c r="Z37" s="46"/>
    </row>
    <row r="38" spans="1:26" s="26" customFormat="1" x14ac:dyDescent="0.25">
      <c r="A38" s="26">
        <v>22</v>
      </c>
      <c r="B38" s="26">
        <v>623</v>
      </c>
      <c r="C38" s="26">
        <v>14717</v>
      </c>
      <c r="D38" s="26">
        <v>14526</v>
      </c>
      <c r="E38" s="26">
        <v>11837</v>
      </c>
      <c r="F38" s="26">
        <v>12009</v>
      </c>
      <c r="G38" s="27"/>
      <c r="H38" s="7"/>
      <c r="I38" s="28">
        <f t="shared" si="0"/>
        <v>2880</v>
      </c>
      <c r="J38" s="27">
        <f t="shared" si="0"/>
        <v>2517</v>
      </c>
      <c r="K38" s="7"/>
      <c r="L38" s="28">
        <f t="shared" ca="1" si="1"/>
        <v>2922.4359200190852</v>
      </c>
      <c r="M38" s="26">
        <f t="shared" ca="1" si="2"/>
        <v>2514.9541818160242</v>
      </c>
      <c r="N38" s="26">
        <f t="shared" ca="1" si="3"/>
        <v>-0.7564321233696486</v>
      </c>
      <c r="O38" s="27">
        <f t="shared" ca="1" si="4"/>
        <v>0.65293590190239725</v>
      </c>
      <c r="P38" s="7"/>
      <c r="Q38" s="28">
        <f t="shared" ca="1" si="5"/>
        <v>-0.76014391744615717</v>
      </c>
      <c r="R38" s="27">
        <f t="shared" ca="1" si="6"/>
        <v>123.78030180072284</v>
      </c>
      <c r="S38" s="7"/>
      <c r="T38" s="28">
        <f t="shared" si="7"/>
        <v>123.88499999999998</v>
      </c>
      <c r="U38" s="27">
        <f t="shared" si="8"/>
        <v>2.1622011438331747</v>
      </c>
      <c r="V38" s="7"/>
      <c r="W38" s="28">
        <f t="shared" ca="1" si="9"/>
        <v>-0.10469819927713786</v>
      </c>
      <c r="X38" s="27">
        <f t="shared" ca="1" si="10"/>
        <v>1.1314740222744035E-2</v>
      </c>
      <c r="Y38" s="7">
        <v>123</v>
      </c>
      <c r="Z38" s="46"/>
    </row>
    <row r="39" spans="1:26" s="26" customFormat="1" x14ac:dyDescent="0.25">
      <c r="A39" s="26">
        <v>23</v>
      </c>
      <c r="B39" s="26">
        <v>626</v>
      </c>
      <c r="C39" s="26">
        <v>14577</v>
      </c>
      <c r="D39" s="26">
        <v>14659</v>
      </c>
      <c r="E39" s="26">
        <v>11963</v>
      </c>
      <c r="F39" s="26">
        <v>11868</v>
      </c>
      <c r="G39" s="27"/>
      <c r="H39" s="7"/>
      <c r="I39" s="28">
        <f t="shared" si="0"/>
        <v>2614</v>
      </c>
      <c r="J39" s="27">
        <f t="shared" si="0"/>
        <v>2791</v>
      </c>
      <c r="K39" s="7"/>
      <c r="L39" s="28">
        <f t="shared" ca="1" si="1"/>
        <v>2656.4359200190852</v>
      </c>
      <c r="M39" s="26">
        <f t="shared" ca="1" si="2"/>
        <v>2788.9541818160242</v>
      </c>
      <c r="N39" s="26">
        <f t="shared" ca="1" si="3"/>
        <v>-0.68758170189829859</v>
      </c>
      <c r="O39" s="27">
        <f t="shared" ca="1" si="4"/>
        <v>0.72407216291852117</v>
      </c>
      <c r="P39" s="7"/>
      <c r="Q39" s="28">
        <f t="shared" ca="1" si="5"/>
        <v>-0.6916954614907066</v>
      </c>
      <c r="R39" s="27">
        <f t="shared" ca="1" si="6"/>
        <v>129.42897472748314</v>
      </c>
      <c r="S39" s="7"/>
      <c r="T39" s="28">
        <f t="shared" si="7"/>
        <v>129.51899999999998</v>
      </c>
      <c r="U39" s="27">
        <f t="shared" si="8"/>
        <v>2.2605329938905352</v>
      </c>
      <c r="V39" s="7"/>
      <c r="W39" s="28">
        <f t="shared" ca="1" si="9"/>
        <v>-9.0025272516840005E-2</v>
      </c>
      <c r="X39" s="27">
        <f t="shared" ca="1" si="10"/>
        <v>4.5557752201005997E-2</v>
      </c>
      <c r="Y39" s="7">
        <v>122</v>
      </c>
      <c r="Z39" s="46"/>
    </row>
    <row r="40" spans="1:26" s="26" customFormat="1" x14ac:dyDescent="0.25">
      <c r="A40" s="26">
        <v>24</v>
      </c>
      <c r="B40" s="26">
        <v>634</v>
      </c>
      <c r="C40" s="26">
        <v>14438</v>
      </c>
      <c r="D40" s="26">
        <v>14786</v>
      </c>
      <c r="E40" s="26">
        <v>12114</v>
      </c>
      <c r="F40" s="26">
        <v>11743</v>
      </c>
      <c r="G40" s="27"/>
      <c r="H40" s="7"/>
      <c r="I40" s="28">
        <f t="shared" si="0"/>
        <v>2324</v>
      </c>
      <c r="J40" s="27">
        <f t="shared" si="0"/>
        <v>3043</v>
      </c>
      <c r="K40" s="7"/>
      <c r="L40" s="28">
        <f t="shared" ca="1" si="1"/>
        <v>2366.4359200190852</v>
      </c>
      <c r="M40" s="26">
        <f t="shared" ca="1" si="2"/>
        <v>3040.9541818160242</v>
      </c>
      <c r="N40" s="26">
        <f t="shared" ca="1" si="3"/>
        <v>-0.61251921232427042</v>
      </c>
      <c r="O40" s="27">
        <f t="shared" ca="1" si="4"/>
        <v>0.78949675334210945</v>
      </c>
      <c r="P40" s="7"/>
      <c r="Q40" s="28">
        <f t="shared" ca="1" si="5"/>
        <v>-0.61700247436760369</v>
      </c>
      <c r="R40" s="27">
        <f t="shared" ca="1" si="6"/>
        <v>135.11081450555844</v>
      </c>
      <c r="S40" s="7"/>
      <c r="T40" s="28">
        <f t="shared" si="7"/>
        <v>135.22499999999997</v>
      </c>
      <c r="U40" s="27">
        <f t="shared" si="8"/>
        <v>2.3601214810093314</v>
      </c>
      <c r="V40" s="7"/>
      <c r="W40" s="28">
        <f t="shared" ca="1" si="9"/>
        <v>-0.11418549444152859</v>
      </c>
      <c r="X40" s="27">
        <f t="shared" ca="1" si="10"/>
        <v>0.12542656986639145</v>
      </c>
      <c r="Y40" s="7">
        <v>121</v>
      </c>
      <c r="Z40" s="46"/>
    </row>
    <row r="41" spans="1:26" s="26" customFormat="1" x14ac:dyDescent="0.25">
      <c r="A41" s="26">
        <v>25</v>
      </c>
      <c r="B41" s="26">
        <v>626</v>
      </c>
      <c r="C41" s="26">
        <v>14267</v>
      </c>
      <c r="D41" s="26">
        <v>14891</v>
      </c>
      <c r="E41" s="26">
        <v>12263</v>
      </c>
      <c r="F41" s="26">
        <v>11626</v>
      </c>
      <c r="G41" s="27"/>
      <c r="H41" s="7"/>
      <c r="I41" s="28">
        <f t="shared" si="0"/>
        <v>2004</v>
      </c>
      <c r="J41" s="27">
        <f t="shared" si="0"/>
        <v>3265</v>
      </c>
      <c r="K41" s="7"/>
      <c r="L41" s="28">
        <f t="shared" ca="1" si="1"/>
        <v>2046.4359200190852</v>
      </c>
      <c r="M41" s="26">
        <f t="shared" ca="1" si="2"/>
        <v>3262.9541818160242</v>
      </c>
      <c r="N41" s="26">
        <f t="shared" ca="1" si="3"/>
        <v>-0.52969163762189442</v>
      </c>
      <c r="O41" s="27">
        <f t="shared" ca="1" si="4"/>
        <v>0.84713270204860402</v>
      </c>
      <c r="P41" s="7"/>
      <c r="Q41" s="28">
        <f t="shared" ca="1" si="5"/>
        <v>-0.53450014563212245</v>
      </c>
      <c r="R41" s="27">
        <f t="shared" ca="1" si="6"/>
        <v>140.86896356861359</v>
      </c>
      <c r="S41" s="7"/>
      <c r="T41" s="28">
        <f t="shared" si="7"/>
        <v>140.85899999999995</v>
      </c>
      <c r="U41" s="27">
        <f t="shared" si="8"/>
        <v>2.4584533310666918</v>
      </c>
      <c r="V41" s="7"/>
      <c r="W41" s="28">
        <f t="shared" ca="1" si="9"/>
        <v>9.9635686136423374E-3</v>
      </c>
      <c r="X41" s="27">
        <f t="shared" ca="1" si="10"/>
        <v>-3.7457533262966081E-2</v>
      </c>
      <c r="Y41" s="7">
        <v>120</v>
      </c>
      <c r="Z41" s="46"/>
    </row>
    <row r="42" spans="1:26" s="26" customFormat="1" x14ac:dyDescent="0.25">
      <c r="A42" s="26">
        <v>26</v>
      </c>
      <c r="B42" s="26">
        <v>633</v>
      </c>
      <c r="C42" s="26">
        <v>14101</v>
      </c>
      <c r="D42" s="26">
        <v>14992</v>
      </c>
      <c r="E42" s="26">
        <v>12435</v>
      </c>
      <c r="F42" s="26">
        <v>11535</v>
      </c>
      <c r="G42" s="27"/>
      <c r="H42" s="7"/>
      <c r="I42" s="28">
        <f t="shared" si="0"/>
        <v>1666</v>
      </c>
      <c r="J42" s="27">
        <f t="shared" si="0"/>
        <v>3457</v>
      </c>
      <c r="K42" s="7"/>
      <c r="L42" s="28">
        <f t="shared" ca="1" si="1"/>
        <v>1708.4359200190852</v>
      </c>
      <c r="M42" s="26">
        <f t="shared" ca="1" si="2"/>
        <v>3454.9541818160242</v>
      </c>
      <c r="N42" s="26">
        <f t="shared" ca="1" si="3"/>
        <v>-0.44220501184250988</v>
      </c>
      <c r="O42" s="27">
        <f t="shared" ca="1" si="4"/>
        <v>0.89698000903800457</v>
      </c>
      <c r="P42" s="7"/>
      <c r="Q42" s="28">
        <f t="shared" ca="1" si="5"/>
        <v>-0.44729455919571104</v>
      </c>
      <c r="R42" s="27">
        <f t="shared" ca="1" si="6"/>
        <v>146.61499555176925</v>
      </c>
      <c r="S42" s="7"/>
      <c r="T42" s="28">
        <f t="shared" si="7"/>
        <v>146.55599999999995</v>
      </c>
      <c r="U42" s="27">
        <f t="shared" si="8"/>
        <v>2.5578847385528087</v>
      </c>
      <c r="V42" s="7"/>
      <c r="W42" s="28">
        <f t="shared" ca="1" si="9"/>
        <v>5.8995551769299936E-2</v>
      </c>
      <c r="X42" s="27">
        <f t="shared" ca="1" si="10"/>
        <v>-6.5941660750866049E-2</v>
      </c>
      <c r="Y42" s="7">
        <v>119</v>
      </c>
      <c r="Z42" s="46"/>
    </row>
    <row r="43" spans="1:26" s="26" customFormat="1" x14ac:dyDescent="0.25">
      <c r="A43" s="26">
        <v>27</v>
      </c>
      <c r="B43" s="26">
        <v>625</v>
      </c>
      <c r="C43" s="26">
        <v>13940</v>
      </c>
      <c r="D43" s="26">
        <v>15073</v>
      </c>
      <c r="E43" s="26">
        <v>12618</v>
      </c>
      <c r="F43" s="26">
        <v>11463</v>
      </c>
      <c r="G43" s="27"/>
      <c r="H43" s="7"/>
      <c r="I43" s="28">
        <f t="shared" si="0"/>
        <v>1322</v>
      </c>
      <c r="J43" s="27">
        <f t="shared" si="0"/>
        <v>3610</v>
      </c>
      <c r="K43" s="7"/>
      <c r="L43" s="28">
        <f t="shared" ca="1" si="1"/>
        <v>1364.4359200190852</v>
      </c>
      <c r="M43" s="26">
        <f t="shared" ca="1" si="2"/>
        <v>3607.9541818160242</v>
      </c>
      <c r="N43" s="26">
        <f t="shared" ca="1" si="3"/>
        <v>-0.35316536903745571</v>
      </c>
      <c r="O43" s="27">
        <f t="shared" ca="1" si="4"/>
        <v>0.93670208179518322</v>
      </c>
      <c r="P43" s="7"/>
      <c r="Q43" s="28">
        <f t="shared" ca="1" si="5"/>
        <v>-0.35847855941969053</v>
      </c>
      <c r="R43" s="27">
        <f t="shared" ca="1" si="6"/>
        <v>152.17693458860788</v>
      </c>
      <c r="S43" s="7"/>
      <c r="T43" s="28">
        <f t="shared" si="7"/>
        <v>152.18099999999995</v>
      </c>
      <c r="U43" s="27">
        <f t="shared" si="8"/>
        <v>2.6560595089774899</v>
      </c>
      <c r="V43" s="7"/>
      <c r="W43" s="28">
        <f t="shared" ca="1" si="9"/>
        <v>-4.0654113920766122E-3</v>
      </c>
      <c r="X43" s="27">
        <f t="shared" ca="1" si="10"/>
        <v>5.4656907886112549E-2</v>
      </c>
      <c r="Y43" s="7">
        <v>118</v>
      </c>
      <c r="Z43" s="46"/>
    </row>
    <row r="44" spans="1:26" s="26" customFormat="1" x14ac:dyDescent="0.25">
      <c r="A44" s="26">
        <v>28</v>
      </c>
      <c r="B44" s="26">
        <v>613</v>
      </c>
      <c r="C44" s="26">
        <v>13749</v>
      </c>
      <c r="D44" s="26">
        <v>15127</v>
      </c>
      <c r="E44" s="26">
        <v>12785</v>
      </c>
      <c r="F44" s="26">
        <v>11400</v>
      </c>
      <c r="G44" s="27"/>
      <c r="H44" s="7"/>
      <c r="I44" s="28">
        <f t="shared" si="0"/>
        <v>964</v>
      </c>
      <c r="J44" s="27">
        <f t="shared" si="0"/>
        <v>3727</v>
      </c>
      <c r="K44" s="7"/>
      <c r="L44" s="28">
        <f t="shared" ca="1" si="1"/>
        <v>1006.4359200190851</v>
      </c>
      <c r="M44" s="26">
        <f t="shared" ca="1" si="2"/>
        <v>3724.9541818160242</v>
      </c>
      <c r="N44" s="26">
        <f t="shared" ca="1" si="3"/>
        <v>-0.26050201983917259</v>
      </c>
      <c r="O44" s="27">
        <f t="shared" ca="1" si="4"/>
        <v>0.96707778449184922</v>
      </c>
      <c r="P44" s="7"/>
      <c r="Q44" s="28">
        <f t="shared" ca="1" si="5"/>
        <v>-0.26598583687980448</v>
      </c>
      <c r="R44" s="27">
        <f t="shared" ca="1" si="6"/>
        <v>157.74050170098405</v>
      </c>
      <c r="S44" s="7"/>
      <c r="T44" s="28">
        <f t="shared" si="7"/>
        <v>157.69799999999995</v>
      </c>
      <c r="U44" s="27">
        <f t="shared" si="8"/>
        <v>2.7523493238100167</v>
      </c>
      <c r="V44" s="7"/>
      <c r="W44" s="28">
        <f t="shared" ca="1" si="9"/>
        <v>4.2501700984104218E-2</v>
      </c>
      <c r="X44" s="27">
        <f t="shared" ca="1" si="10"/>
        <v>5.793488652926726E-3</v>
      </c>
      <c r="Y44" s="7">
        <v>117</v>
      </c>
      <c r="Z44" s="46"/>
    </row>
    <row r="45" spans="1:26" s="26" customFormat="1" x14ac:dyDescent="0.25">
      <c r="A45" s="26">
        <v>29</v>
      </c>
      <c r="B45" s="26">
        <v>610</v>
      </c>
      <c r="C45" s="26">
        <v>13567</v>
      </c>
      <c r="D45" s="26">
        <v>15168</v>
      </c>
      <c r="E45" s="26">
        <v>12971</v>
      </c>
      <c r="F45" s="26">
        <v>11358</v>
      </c>
      <c r="G45" s="27"/>
      <c r="H45" s="7"/>
      <c r="I45" s="28">
        <f t="shared" si="0"/>
        <v>596</v>
      </c>
      <c r="J45" s="27">
        <f t="shared" si="0"/>
        <v>3810</v>
      </c>
      <c r="K45" s="7"/>
      <c r="L45" s="28">
        <f t="shared" ca="1" si="1"/>
        <v>638.43592001908507</v>
      </c>
      <c r="M45" s="26">
        <f t="shared" ca="1" si="2"/>
        <v>3807.9541818160242</v>
      </c>
      <c r="N45" s="26">
        <f t="shared" ca="1" si="3"/>
        <v>-0.16525030893144027</v>
      </c>
      <c r="O45" s="27">
        <f t="shared" ca="1" si="4"/>
        <v>0.98862635990914227</v>
      </c>
      <c r="P45" s="7"/>
      <c r="Q45" s="28">
        <f t="shared" ca="1" si="5"/>
        <v>-0.17085469500211958</v>
      </c>
      <c r="R45" s="27">
        <f t="shared" ca="1" si="6"/>
        <v>163.31390192122558</v>
      </c>
      <c r="S45" s="7"/>
      <c r="T45" s="28">
        <f t="shared" si="7"/>
        <v>163.18799999999996</v>
      </c>
      <c r="U45" s="27">
        <f t="shared" si="8"/>
        <v>2.8481678997445057</v>
      </c>
      <c r="V45" s="7"/>
      <c r="W45" s="28">
        <f t="shared" ca="1" si="9"/>
        <v>0.12590192122561916</v>
      </c>
      <c r="X45" s="27">
        <f t="shared" ca="1" si="10"/>
        <v>-3.2546410171676143E-2</v>
      </c>
      <c r="Y45" s="7">
        <v>116</v>
      </c>
      <c r="Z45" s="46"/>
    </row>
    <row r="46" spans="1:26" s="26" customFormat="1" x14ac:dyDescent="0.25">
      <c r="A46" s="26">
        <v>30</v>
      </c>
      <c r="B46" s="26">
        <v>627</v>
      </c>
      <c r="C46" s="26">
        <v>13387</v>
      </c>
      <c r="D46" s="26">
        <v>15194</v>
      </c>
      <c r="E46" s="26">
        <v>13162</v>
      </c>
      <c r="F46" s="26">
        <v>11343</v>
      </c>
      <c r="G46" s="27"/>
      <c r="H46" s="7"/>
      <c r="I46" s="28">
        <f t="shared" si="0"/>
        <v>225</v>
      </c>
      <c r="J46" s="27">
        <f t="shared" si="0"/>
        <v>3851</v>
      </c>
      <c r="K46" s="7"/>
      <c r="L46" s="28">
        <f t="shared" ca="1" si="1"/>
        <v>267.43592001908513</v>
      </c>
      <c r="M46" s="26">
        <f t="shared" ca="1" si="2"/>
        <v>3848.9541818160242</v>
      </c>
      <c r="N46" s="26">
        <f t="shared" ca="1" si="3"/>
        <v>-6.9222089510873164E-2</v>
      </c>
      <c r="O46" s="27">
        <f t="shared" ca="1" si="4"/>
        <v>0.99927083692250385</v>
      </c>
      <c r="P46" s="7"/>
      <c r="Q46" s="28">
        <f t="shared" ca="1" si="5"/>
        <v>-7.4885247579311878E-2</v>
      </c>
      <c r="R46" s="27">
        <f t="shared" ca="1" si="6"/>
        <v>168.83319706838006</v>
      </c>
      <c r="S46" s="7"/>
      <c r="T46" s="28">
        <f t="shared" si="7"/>
        <v>168.83099999999996</v>
      </c>
      <c r="U46" s="27">
        <f t="shared" si="8"/>
        <v>2.9466568294345454</v>
      </c>
      <c r="V46" s="7"/>
      <c r="W46" s="28">
        <f t="shared" ca="1" si="9"/>
        <v>2.197068380098699E-3</v>
      </c>
      <c r="X46" s="27">
        <f t="shared" ca="1" si="10"/>
        <v>4.2040985268414488E-2</v>
      </c>
      <c r="Y46" s="7">
        <v>115</v>
      </c>
      <c r="Z46" s="46"/>
    </row>
    <row r="47" spans="1:26" s="26" customFormat="1" x14ac:dyDescent="0.25">
      <c r="A47" s="26">
        <v>31</v>
      </c>
      <c r="B47" s="26">
        <v>621</v>
      </c>
      <c r="C47" s="26">
        <v>13200</v>
      </c>
      <c r="D47" s="26">
        <v>15203</v>
      </c>
      <c r="E47" s="26">
        <v>13350</v>
      </c>
      <c r="F47" s="26">
        <v>11334</v>
      </c>
      <c r="G47" s="27"/>
      <c r="H47" s="7"/>
      <c r="I47" s="28">
        <f t="shared" si="0"/>
        <v>-150</v>
      </c>
      <c r="J47" s="27">
        <f t="shared" si="0"/>
        <v>3869</v>
      </c>
      <c r="K47" s="7"/>
      <c r="L47" s="28">
        <f t="shared" ca="1" si="1"/>
        <v>-107.5640799809149</v>
      </c>
      <c r="M47" s="26">
        <f t="shared" ca="1" si="2"/>
        <v>3866.9541818160242</v>
      </c>
      <c r="N47" s="26">
        <f t="shared" ca="1" si="3"/>
        <v>2.7841474593473654E-2</v>
      </c>
      <c r="O47" s="27">
        <f t="shared" ca="1" si="4"/>
        <v>1.0039440219527602</v>
      </c>
      <c r="P47" s="7"/>
      <c r="Q47" s="28">
        <f t="shared" ca="1" si="5"/>
        <v>2.2153395553192796E-2</v>
      </c>
      <c r="R47" s="27">
        <f t="shared" ca="1" si="6"/>
        <v>174.38303010726509</v>
      </c>
      <c r="S47" s="7"/>
      <c r="T47" s="28">
        <f t="shared" si="7"/>
        <v>174.41999999999996</v>
      </c>
      <c r="U47" s="27">
        <f t="shared" si="8"/>
        <v>3.0442032813285089</v>
      </c>
      <c r="V47" s="7"/>
      <c r="W47" s="28">
        <f t="shared" ca="1" si="9"/>
        <v>-3.6969892734873611E-2</v>
      </c>
      <c r="X47" s="27">
        <f t="shared" ca="1" si="10"/>
        <v>6.3795891612329569E-2</v>
      </c>
      <c r="Y47" s="7">
        <v>114</v>
      </c>
      <c r="Z47" s="46"/>
    </row>
    <row r="48" spans="1:26" s="26" customFormat="1" x14ac:dyDescent="0.25">
      <c r="A48" s="26">
        <v>32</v>
      </c>
      <c r="B48" s="26">
        <v>628</v>
      </c>
      <c r="C48" s="26">
        <v>13005</v>
      </c>
      <c r="D48" s="26">
        <v>15185</v>
      </c>
      <c r="E48" s="26">
        <v>13537</v>
      </c>
      <c r="F48" s="26">
        <v>11345</v>
      </c>
      <c r="G48" s="27"/>
      <c r="H48" s="7"/>
      <c r="I48" s="28">
        <f t="shared" si="0"/>
        <v>-532</v>
      </c>
      <c r="J48" s="27">
        <f t="shared" si="0"/>
        <v>3840</v>
      </c>
      <c r="K48" s="7"/>
      <c r="L48" s="28">
        <f t="shared" ca="1" si="1"/>
        <v>-489.56407998091487</v>
      </c>
      <c r="M48" s="26">
        <f t="shared" ca="1" si="2"/>
        <v>3837.9541818160242</v>
      </c>
      <c r="N48" s="26">
        <f t="shared" ca="1" si="3"/>
        <v>0.12671689189443494</v>
      </c>
      <c r="O48" s="27">
        <f t="shared" ca="1" si="4"/>
        <v>0.99641500162623609</v>
      </c>
      <c r="P48" s="7"/>
      <c r="Q48" s="28">
        <f t="shared" ca="1" si="5"/>
        <v>0.12107306084026263</v>
      </c>
      <c r="R48" s="27">
        <f t="shared" ca="1" si="6"/>
        <v>180.04689710480943</v>
      </c>
      <c r="S48" s="7"/>
      <c r="T48" s="28">
        <f t="shared" si="7"/>
        <v>180.07199999999995</v>
      </c>
      <c r="U48" s="27">
        <f t="shared" si="8"/>
        <v>3.142849290651228</v>
      </c>
      <c r="V48" s="7"/>
      <c r="W48" s="28">
        <f t="shared" ca="1" si="9"/>
        <v>-2.5102895190514118E-2</v>
      </c>
      <c r="X48" s="27">
        <f t="shared" ca="1" si="10"/>
        <v>0.12882074904044316</v>
      </c>
      <c r="Y48" s="7">
        <v>113</v>
      </c>
      <c r="Z48" s="46"/>
    </row>
    <row r="49" spans="1:26" s="26" customFormat="1" x14ac:dyDescent="0.25">
      <c r="A49" s="26">
        <v>33</v>
      </c>
      <c r="B49" s="26">
        <v>635</v>
      </c>
      <c r="C49" s="26">
        <v>12807</v>
      </c>
      <c r="D49" s="26">
        <v>15144</v>
      </c>
      <c r="E49" s="26">
        <v>13717</v>
      </c>
      <c r="F49" s="26">
        <v>11383</v>
      </c>
      <c r="G49" s="27"/>
      <c r="H49" s="7"/>
      <c r="I49" s="28">
        <f t="shared" si="0"/>
        <v>-910</v>
      </c>
      <c r="J49" s="27">
        <f t="shared" si="0"/>
        <v>3761</v>
      </c>
      <c r="K49" s="7"/>
      <c r="L49" s="28">
        <f t="shared" ca="1" si="1"/>
        <v>-867.56407998091493</v>
      </c>
      <c r="M49" s="26">
        <f t="shared" ca="1" si="2"/>
        <v>3758.9541818160242</v>
      </c>
      <c r="N49" s="26">
        <f t="shared" ca="1" si="3"/>
        <v>0.22455696451161652</v>
      </c>
      <c r="O49" s="27">
        <f t="shared" ca="1" si="4"/>
        <v>0.97590491177122229</v>
      </c>
      <c r="P49" s="7"/>
      <c r="Q49" s="28">
        <f t="shared" ca="1" si="5"/>
        <v>0.21903091787977913</v>
      </c>
      <c r="R49" s="27">
        <f t="shared" ca="1" si="6"/>
        <v>185.76869992894058</v>
      </c>
      <c r="S49" s="7"/>
      <c r="T49" s="28">
        <f t="shared" si="7"/>
        <v>185.78699999999995</v>
      </c>
      <c r="U49" s="27">
        <f t="shared" si="8"/>
        <v>3.2425948574027044</v>
      </c>
      <c r="V49" s="7"/>
      <c r="W49" s="28">
        <f t="shared" ca="1" si="9"/>
        <v>-1.8300071059371703E-2</v>
      </c>
      <c r="X49" s="27">
        <f t="shared" ca="1" si="10"/>
        <v>4.8637039758602896E-2</v>
      </c>
      <c r="Y49" s="7">
        <v>112</v>
      </c>
      <c r="Z49" s="46"/>
    </row>
    <row r="50" spans="1:26" s="26" customFormat="1" x14ac:dyDescent="0.25">
      <c r="A50" s="26">
        <v>34</v>
      </c>
      <c r="B50" s="26">
        <v>633</v>
      </c>
      <c r="C50" s="26">
        <v>12629</v>
      </c>
      <c r="D50" s="26">
        <v>15100</v>
      </c>
      <c r="E50" s="26">
        <v>13913</v>
      </c>
      <c r="F50" s="26">
        <v>11434</v>
      </c>
      <c r="G50" s="27"/>
      <c r="H50" s="7"/>
      <c r="I50" s="28">
        <f t="shared" si="0"/>
        <v>-1284</v>
      </c>
      <c r="J50" s="27">
        <f t="shared" si="0"/>
        <v>3666</v>
      </c>
      <c r="K50" s="7"/>
      <c r="L50" s="28">
        <f t="shared" ca="1" si="1"/>
        <v>-1241.5640799809148</v>
      </c>
      <c r="M50" s="26">
        <f t="shared" ca="1" si="2"/>
        <v>3663.9541818160242</v>
      </c>
      <c r="N50" s="26">
        <f t="shared" ca="1" si="3"/>
        <v>0.32136169244501839</v>
      </c>
      <c r="O50" s="27">
        <f t="shared" ca="1" si="4"/>
        <v>0.95124087966709181</v>
      </c>
      <c r="P50" s="7"/>
      <c r="Q50" s="28">
        <f t="shared" ca="1" si="5"/>
        <v>0.31597695059348357</v>
      </c>
      <c r="R50" s="27">
        <f t="shared" ca="1" si="6"/>
        <v>191.49404213087632</v>
      </c>
      <c r="S50" s="7"/>
      <c r="T50" s="28">
        <f t="shared" si="7"/>
        <v>191.48399999999995</v>
      </c>
      <c r="U50" s="27">
        <f t="shared" si="8"/>
        <v>3.3420262648888208</v>
      </c>
      <c r="V50" s="7"/>
      <c r="W50" s="28">
        <f t="shared" ca="1" si="9"/>
        <v>1.0042130876371402E-2</v>
      </c>
      <c r="X50" s="27">
        <f t="shared" ca="1" si="10"/>
        <v>5.1515298944963206E-2</v>
      </c>
      <c r="Y50" s="7">
        <v>111</v>
      </c>
      <c r="Z50" s="46"/>
    </row>
    <row r="51" spans="1:26" s="26" customFormat="1" x14ac:dyDescent="0.25">
      <c r="A51" s="26">
        <v>35</v>
      </c>
      <c r="B51" s="26">
        <v>626</v>
      </c>
      <c r="C51" s="26">
        <v>12447</v>
      </c>
      <c r="D51" s="26">
        <v>15032</v>
      </c>
      <c r="E51" s="26">
        <v>14086</v>
      </c>
      <c r="F51" s="26">
        <v>11502</v>
      </c>
      <c r="G51" s="27"/>
      <c r="H51" s="7"/>
      <c r="I51" s="28">
        <f t="shared" si="0"/>
        <v>-1639</v>
      </c>
      <c r="J51" s="27">
        <f t="shared" si="0"/>
        <v>3530</v>
      </c>
      <c r="K51" s="7"/>
      <c r="L51" s="28">
        <f t="shared" ca="1" si="1"/>
        <v>-1596.5640799809148</v>
      </c>
      <c r="M51" s="26">
        <f t="shared" ca="1" si="2"/>
        <v>3527.9541818160242</v>
      </c>
      <c r="N51" s="26">
        <f t="shared" ca="1" si="3"/>
        <v>0.41324853313046672</v>
      </c>
      <c r="O51" s="27">
        <f t="shared" ca="1" si="4"/>
        <v>0.91593237054959964</v>
      </c>
      <c r="P51" s="7"/>
      <c r="Q51" s="28">
        <f t="shared" ca="1" si="5"/>
        <v>0.40806533062019701</v>
      </c>
      <c r="R51" s="27">
        <f t="shared" ca="1" si="6"/>
        <v>197.13280911902461</v>
      </c>
      <c r="S51" s="7"/>
      <c r="T51" s="28">
        <f t="shared" si="7"/>
        <v>197.11799999999994</v>
      </c>
      <c r="U51" s="27">
        <f t="shared" si="8"/>
        <v>3.4403581149461813</v>
      </c>
      <c r="V51" s="7"/>
      <c r="W51" s="28">
        <f t="shared" ca="1" si="9"/>
        <v>1.4809119024675965E-2</v>
      </c>
      <c r="X51" s="27">
        <f t="shared" ca="1" si="10"/>
        <v>8.2253577581752779E-2</v>
      </c>
      <c r="Y51" s="7">
        <v>110</v>
      </c>
      <c r="Z51" s="46"/>
    </row>
    <row r="52" spans="1:26" s="26" customFormat="1" x14ac:dyDescent="0.25">
      <c r="A52" s="26">
        <v>36</v>
      </c>
      <c r="B52" s="26">
        <v>604</v>
      </c>
      <c r="C52" s="26">
        <v>12289</v>
      </c>
      <c r="D52" s="26">
        <v>14945</v>
      </c>
      <c r="E52" s="26">
        <v>14249</v>
      </c>
      <c r="F52" s="26">
        <v>11588</v>
      </c>
      <c r="G52" s="27"/>
      <c r="H52" s="7"/>
      <c r="I52" s="28">
        <f t="shared" si="0"/>
        <v>-1960</v>
      </c>
      <c r="J52" s="27">
        <f t="shared" si="0"/>
        <v>3357</v>
      </c>
      <c r="K52" s="7"/>
      <c r="L52" s="28">
        <f t="shared" ca="1" si="1"/>
        <v>-1917.5640799809148</v>
      </c>
      <c r="M52" s="26">
        <f t="shared" ca="1" si="2"/>
        <v>3354.9541818160242</v>
      </c>
      <c r="N52" s="26">
        <f t="shared" ca="1" si="3"/>
        <v>0.49633494400378758</v>
      </c>
      <c r="O52" s="27">
        <f t="shared" ca="1" si="4"/>
        <v>0.87101786998102515</v>
      </c>
      <c r="P52" s="7"/>
      <c r="Q52" s="28">
        <f t="shared" ca="1" si="5"/>
        <v>0.49140756882610809</v>
      </c>
      <c r="R52" s="27">
        <f t="shared" ca="1" si="6"/>
        <v>202.54958336183279</v>
      </c>
      <c r="S52" s="7"/>
      <c r="T52" s="28">
        <f t="shared" si="7"/>
        <v>202.55399999999995</v>
      </c>
      <c r="U52" s="27">
        <f t="shared" si="8"/>
        <v>3.5352342130845931</v>
      </c>
      <c r="V52" s="7"/>
      <c r="W52" s="28">
        <f t="shared" ca="1" si="9"/>
        <v>-4.4166381671573163E-3</v>
      </c>
      <c r="X52" s="27">
        <f t="shared" ca="1" si="10"/>
        <v>7.8195907637621076E-2</v>
      </c>
      <c r="Y52" s="7">
        <v>109</v>
      </c>
      <c r="Z52" s="46"/>
    </row>
    <row r="53" spans="1:26" s="26" customFormat="1" x14ac:dyDescent="0.25">
      <c r="A53" s="26">
        <v>37</v>
      </c>
      <c r="B53" s="26">
        <v>612</v>
      </c>
      <c r="C53" s="26">
        <v>12129</v>
      </c>
      <c r="D53" s="26">
        <v>14845</v>
      </c>
      <c r="E53" s="26">
        <v>14408</v>
      </c>
      <c r="F53" s="26">
        <v>11686</v>
      </c>
      <c r="G53" s="27"/>
      <c r="H53" s="7"/>
      <c r="I53" s="28">
        <f t="shared" si="0"/>
        <v>-2279</v>
      </c>
      <c r="J53" s="27">
        <f t="shared" si="0"/>
        <v>3159</v>
      </c>
      <c r="K53" s="7"/>
      <c r="L53" s="28">
        <f t="shared" ca="1" si="1"/>
        <v>-2236.5640799809148</v>
      </c>
      <c r="M53" s="26">
        <f t="shared" ca="1" si="2"/>
        <v>3156.9541818160242</v>
      </c>
      <c r="N53" s="26">
        <f t="shared" ca="1" si="3"/>
        <v>0.57890368253521862</v>
      </c>
      <c r="O53" s="27">
        <f t="shared" ca="1" si="4"/>
        <v>0.81961283464820567</v>
      </c>
      <c r="P53" s="7"/>
      <c r="Q53" s="28">
        <f t="shared" ca="1" si="5"/>
        <v>0.57426890290824251</v>
      </c>
      <c r="R53" s="27">
        <f t="shared" ca="1" si="6"/>
        <v>208.13626922333719</v>
      </c>
      <c r="S53" s="7"/>
      <c r="T53" s="28">
        <f t="shared" si="7"/>
        <v>208.06199999999995</v>
      </c>
      <c r="U53" s="27">
        <f t="shared" si="8"/>
        <v>3.6313669482844415</v>
      </c>
      <c r="V53" s="7"/>
      <c r="W53" s="28">
        <f t="shared" ca="1" si="9"/>
        <v>7.4269223337239509E-2</v>
      </c>
      <c r="X53" s="27">
        <f t="shared" ca="1" si="10"/>
        <v>-5.9508152292266914E-2</v>
      </c>
      <c r="Y53" s="7">
        <v>108</v>
      </c>
      <c r="Z53" s="46"/>
    </row>
    <row r="54" spans="1:26" s="26" customFormat="1" x14ac:dyDescent="0.25">
      <c r="A54" s="26">
        <v>38</v>
      </c>
      <c r="B54" s="26">
        <v>634</v>
      </c>
      <c r="C54" s="26">
        <v>11980</v>
      </c>
      <c r="D54" s="26">
        <v>14734</v>
      </c>
      <c r="E54" s="26">
        <v>14559</v>
      </c>
      <c r="F54" s="26">
        <v>11810</v>
      </c>
      <c r="G54" s="27"/>
      <c r="H54" s="7"/>
      <c r="I54" s="28">
        <f t="shared" si="0"/>
        <v>-2579</v>
      </c>
      <c r="J54" s="27">
        <f t="shared" si="0"/>
        <v>2924</v>
      </c>
      <c r="K54" s="7"/>
      <c r="L54" s="28">
        <f t="shared" ca="1" si="1"/>
        <v>-2536.5640799809148</v>
      </c>
      <c r="M54" s="26">
        <f t="shared" ca="1" si="2"/>
        <v>2921.9541818160242</v>
      </c>
      <c r="N54" s="26">
        <f t="shared" ca="1" si="3"/>
        <v>0.656554533818696</v>
      </c>
      <c r="O54" s="27">
        <f t="shared" ca="1" si="4"/>
        <v>0.75860180786430387</v>
      </c>
      <c r="P54" s="7"/>
      <c r="Q54" s="28">
        <f t="shared" ca="1" si="5"/>
        <v>0.65226670005888476</v>
      </c>
      <c r="R54" s="27">
        <f t="shared" ca="1" si="6"/>
        <v>213.80877489503962</v>
      </c>
      <c r="S54" s="7"/>
      <c r="T54" s="28">
        <f t="shared" si="7"/>
        <v>213.76799999999994</v>
      </c>
      <c r="U54" s="27">
        <f t="shared" si="8"/>
        <v>3.7309554354032377</v>
      </c>
      <c r="V54" s="7"/>
      <c r="W54" s="28">
        <f t="shared" ca="1" si="9"/>
        <v>4.077489503967513E-2</v>
      </c>
      <c r="X54" s="27">
        <f t="shared" ca="1" si="10"/>
        <v>8.3118952841687133E-2</v>
      </c>
      <c r="Y54" s="7">
        <v>107</v>
      </c>
      <c r="Z54" s="46"/>
    </row>
    <row r="55" spans="1:26" s="26" customFormat="1" x14ac:dyDescent="0.25">
      <c r="A55" s="26">
        <v>39</v>
      </c>
      <c r="B55" s="26">
        <v>619</v>
      </c>
      <c r="C55" s="26">
        <v>11839</v>
      </c>
      <c r="D55" s="26">
        <v>14593</v>
      </c>
      <c r="E55" s="26">
        <v>14692</v>
      </c>
      <c r="F55" s="26">
        <v>11934</v>
      </c>
      <c r="G55" s="27"/>
      <c r="H55" s="7"/>
      <c r="I55" s="28">
        <f t="shared" si="0"/>
        <v>-2853</v>
      </c>
      <c r="J55" s="27">
        <f t="shared" si="0"/>
        <v>2659</v>
      </c>
      <c r="K55" s="7"/>
      <c r="L55" s="28">
        <f t="shared" ca="1" si="1"/>
        <v>-2810.5640799809148</v>
      </c>
      <c r="M55" s="26">
        <f t="shared" ca="1" si="2"/>
        <v>2656.9541818160242</v>
      </c>
      <c r="N55" s="26">
        <f t="shared" ca="1" si="3"/>
        <v>0.72747564465760539</v>
      </c>
      <c r="O55" s="27">
        <f t="shared" ca="1" si="4"/>
        <v>0.68980213936330814</v>
      </c>
      <c r="P55" s="7"/>
      <c r="Q55" s="28">
        <f t="shared" ca="1" si="5"/>
        <v>0.72357878056848013</v>
      </c>
      <c r="R55" s="27">
        <f t="shared" ca="1" si="6"/>
        <v>219.48790600012376</v>
      </c>
      <c r="S55" s="7"/>
      <c r="T55" s="28">
        <f t="shared" si="7"/>
        <v>219.33899999999994</v>
      </c>
      <c r="U55" s="27">
        <f t="shared" si="8"/>
        <v>3.8281877280318417</v>
      </c>
      <c r="V55" s="7"/>
      <c r="W55" s="28">
        <f t="shared" ca="1" si="9"/>
        <v>0.14890600012381583</v>
      </c>
      <c r="X55" s="27">
        <f t="shared" ca="1" si="10"/>
        <v>-4.9462089327391823E-2</v>
      </c>
      <c r="Y55" s="7">
        <v>106</v>
      </c>
      <c r="Z55" s="46"/>
    </row>
    <row r="56" spans="1:26" s="26" customFormat="1" x14ac:dyDescent="0.25">
      <c r="A56" s="26">
        <v>40</v>
      </c>
      <c r="B56" s="26">
        <v>630</v>
      </c>
      <c r="C56" s="26">
        <v>11731</v>
      </c>
      <c r="D56" s="26">
        <v>14468</v>
      </c>
      <c r="E56" s="26">
        <v>14832</v>
      </c>
      <c r="F56" s="26">
        <v>12091</v>
      </c>
      <c r="G56" s="27"/>
      <c r="H56" s="7"/>
      <c r="I56" s="28">
        <f t="shared" si="0"/>
        <v>-3101</v>
      </c>
      <c r="J56" s="27">
        <f t="shared" si="0"/>
        <v>2377</v>
      </c>
      <c r="K56" s="7"/>
      <c r="L56" s="28">
        <f t="shared" ca="1" si="1"/>
        <v>-3058.5640799809148</v>
      </c>
      <c r="M56" s="26">
        <f t="shared" ca="1" si="2"/>
        <v>2374.9541818160242</v>
      </c>
      <c r="N56" s="26">
        <f t="shared" ca="1" si="3"/>
        <v>0.79166701505194681</v>
      </c>
      <c r="O56" s="27">
        <f t="shared" ca="1" si="4"/>
        <v>0.61658890722262594</v>
      </c>
      <c r="P56" s="7"/>
      <c r="Q56" s="28">
        <f t="shared" ca="1" si="5"/>
        <v>0.78818602064240018</v>
      </c>
      <c r="R56" s="27">
        <f t="shared" ca="1" si="6"/>
        <v>225.08326019504852</v>
      </c>
      <c r="S56" s="7"/>
      <c r="T56" s="28">
        <f t="shared" si="7"/>
        <v>225.00899999999993</v>
      </c>
      <c r="U56" s="27">
        <f t="shared" si="8"/>
        <v>3.9271478966199198</v>
      </c>
      <c r="V56" s="7"/>
      <c r="W56" s="28">
        <f t="shared" ca="1" si="9"/>
        <v>7.4260195048594824E-2</v>
      </c>
      <c r="X56" s="27">
        <f t="shared" ca="1" si="10"/>
        <v>8.4657607937629109E-2</v>
      </c>
      <c r="Y56" s="7">
        <v>105</v>
      </c>
      <c r="Z56" s="46"/>
    </row>
    <row r="57" spans="1:26" s="26" customFormat="1" x14ac:dyDescent="0.25">
      <c r="A57" s="26">
        <v>41</v>
      </c>
      <c r="B57" s="26">
        <v>630</v>
      </c>
      <c r="C57" s="26">
        <v>11606</v>
      </c>
      <c r="D57" s="26">
        <v>14300</v>
      </c>
      <c r="E57" s="26">
        <v>14924</v>
      </c>
      <c r="F57" s="26">
        <v>12237</v>
      </c>
      <c r="G57" s="27"/>
      <c r="H57" s="7"/>
      <c r="I57" s="28">
        <f t="shared" si="0"/>
        <v>-3318</v>
      </c>
      <c r="J57" s="27">
        <f t="shared" si="0"/>
        <v>2063</v>
      </c>
      <c r="K57" s="7"/>
      <c r="L57" s="28">
        <f t="shared" ca="1" si="1"/>
        <v>-3275.5640799809148</v>
      </c>
      <c r="M57" s="26">
        <f t="shared" ca="1" si="2"/>
        <v>2060.9541818160242</v>
      </c>
      <c r="N57" s="26">
        <f t="shared" ca="1" si="3"/>
        <v>0.84783446414699548</v>
      </c>
      <c r="O57" s="27">
        <f t="shared" ca="1" si="4"/>
        <v>0.53506779058371035</v>
      </c>
      <c r="P57" s="7"/>
      <c r="Q57" s="28">
        <f t="shared" ca="1" si="5"/>
        <v>0.84481628456775371</v>
      </c>
      <c r="R57" s="27">
        <f t="shared" ca="1" si="6"/>
        <v>230.7706361907226</v>
      </c>
      <c r="S57" s="7"/>
      <c r="T57" s="28">
        <f t="shared" si="7"/>
        <v>230.67899999999992</v>
      </c>
      <c r="U57" s="27">
        <f t="shared" si="8"/>
        <v>4.0261080652079979</v>
      </c>
      <c r="V57" s="7"/>
      <c r="W57" s="28">
        <f t="shared" ca="1" si="9"/>
        <v>9.1636190722681476E-2</v>
      </c>
      <c r="X57" s="27">
        <f t="shared" ca="1" si="10"/>
        <v>0.1091128388775644</v>
      </c>
      <c r="Y57" s="7">
        <v>104</v>
      </c>
      <c r="Z57" s="46"/>
    </row>
    <row r="58" spans="1:26" s="26" customFormat="1" x14ac:dyDescent="0.25">
      <c r="A58" s="26">
        <v>42</v>
      </c>
      <c r="B58" s="26">
        <v>644</v>
      </c>
      <c r="C58" s="26">
        <v>11510</v>
      </c>
      <c r="D58" s="26">
        <v>14120</v>
      </c>
      <c r="E58" s="26">
        <v>15018</v>
      </c>
      <c r="F58" s="26">
        <v>12402</v>
      </c>
      <c r="G58" s="27"/>
      <c r="H58" s="7"/>
      <c r="I58" s="28">
        <f t="shared" si="0"/>
        <v>-3508</v>
      </c>
      <c r="J58" s="27">
        <f t="shared" si="0"/>
        <v>1718</v>
      </c>
      <c r="K58" s="7"/>
      <c r="L58" s="28">
        <f t="shared" ca="1" si="1"/>
        <v>-3465.5640799809148</v>
      </c>
      <c r="M58" s="26">
        <f t="shared" ca="1" si="2"/>
        <v>1715.9541818160244</v>
      </c>
      <c r="N58" s="26">
        <f t="shared" ca="1" si="3"/>
        <v>0.89701333662653115</v>
      </c>
      <c r="O58" s="27">
        <f t="shared" ca="1" si="4"/>
        <v>0.44549841083713115</v>
      </c>
      <c r="P58" s="7"/>
      <c r="Q58" s="28">
        <f t="shared" ca="1" si="5"/>
        <v>0.89450346258723135</v>
      </c>
      <c r="R58" s="27">
        <f t="shared" ca="1" si="6"/>
        <v>236.6437894812957</v>
      </c>
      <c r="S58" s="7"/>
      <c r="T58" s="28">
        <f t="shared" si="7"/>
        <v>236.47499999999991</v>
      </c>
      <c r="U58" s="27">
        <f t="shared" si="8"/>
        <v>4.1272673486535894</v>
      </c>
      <c r="V58" s="7"/>
      <c r="W58" s="28">
        <f t="shared" ca="1" si="9"/>
        <v>0.1687894812957893</v>
      </c>
      <c r="X58" s="27">
        <f t="shared" ca="1" si="10"/>
        <v>-1.4803283246294541E-2</v>
      </c>
      <c r="Y58" s="7">
        <v>103</v>
      </c>
      <c r="Z58" s="46"/>
    </row>
    <row r="59" spans="1:26" s="26" customFormat="1" x14ac:dyDescent="0.25">
      <c r="A59" s="26">
        <v>43</v>
      </c>
      <c r="B59" s="26">
        <v>617</v>
      </c>
      <c r="C59" s="26">
        <v>11436</v>
      </c>
      <c r="D59" s="26">
        <v>13954</v>
      </c>
      <c r="E59" s="26">
        <v>15093</v>
      </c>
      <c r="F59" s="26">
        <v>12580</v>
      </c>
      <c r="G59" s="27"/>
      <c r="H59" s="7"/>
      <c r="I59" s="28">
        <f t="shared" si="0"/>
        <v>-3657</v>
      </c>
      <c r="J59" s="27">
        <f t="shared" si="0"/>
        <v>1374</v>
      </c>
      <c r="K59" s="7"/>
      <c r="L59" s="28">
        <f t="shared" ca="1" si="1"/>
        <v>-3614.5640799809148</v>
      </c>
      <c r="M59" s="26">
        <f t="shared" ca="1" si="2"/>
        <v>1371.9541818160244</v>
      </c>
      <c r="N59" s="26">
        <f t="shared" ca="1" si="3"/>
        <v>0.93557992609732499</v>
      </c>
      <c r="O59" s="27">
        <f t="shared" ca="1" si="4"/>
        <v>0.35618865248112164</v>
      </c>
      <c r="P59" s="7"/>
      <c r="Q59" s="28">
        <f t="shared" ca="1" si="5"/>
        <v>0.93357671618146876</v>
      </c>
      <c r="R59" s="27">
        <f t="shared" ca="1" si="6"/>
        <v>242.23551184041639</v>
      </c>
      <c r="S59" s="7"/>
      <c r="T59" s="28">
        <f t="shared" si="7"/>
        <v>242.02799999999991</v>
      </c>
      <c r="U59" s="27">
        <f t="shared" si="8"/>
        <v>4.2241854820168339</v>
      </c>
      <c r="V59" s="7"/>
      <c r="W59" s="28">
        <f t="shared" ca="1" si="9"/>
        <v>0.20751184041648685</v>
      </c>
      <c r="X59" s="27">
        <f t="shared" ca="1" si="10"/>
        <v>-2.4422334883297481E-2</v>
      </c>
      <c r="Y59" s="7">
        <v>102</v>
      </c>
      <c r="Z59" s="46"/>
    </row>
    <row r="60" spans="1:26" s="26" customFormat="1" x14ac:dyDescent="0.25">
      <c r="A60" s="26">
        <v>44</v>
      </c>
      <c r="B60" s="26">
        <v>617</v>
      </c>
      <c r="C60" s="26">
        <v>11384</v>
      </c>
      <c r="D60" s="26">
        <v>13784</v>
      </c>
      <c r="E60" s="26">
        <v>15161</v>
      </c>
      <c r="F60" s="26">
        <v>12758</v>
      </c>
      <c r="G60" s="27"/>
      <c r="H60" s="7"/>
      <c r="I60" s="28">
        <f t="shared" si="0"/>
        <v>-3777</v>
      </c>
      <c r="J60" s="27">
        <f t="shared" si="0"/>
        <v>1026</v>
      </c>
      <c r="K60" s="7"/>
      <c r="L60" s="28">
        <f t="shared" ca="1" si="1"/>
        <v>-3734.5640799809148</v>
      </c>
      <c r="M60" s="26">
        <f t="shared" ca="1" si="2"/>
        <v>1023.9541818160244</v>
      </c>
      <c r="N60" s="26">
        <f t="shared" ca="1" si="3"/>
        <v>0.966640266610716</v>
      </c>
      <c r="O60" s="27">
        <f t="shared" ca="1" si="4"/>
        <v>0.26584040856283297</v>
      </c>
      <c r="P60" s="7"/>
      <c r="Q60" s="28">
        <f t="shared" ca="1" si="5"/>
        <v>0.96514948456754057</v>
      </c>
      <c r="R60" s="27">
        <f t="shared" ca="1" si="6"/>
        <v>247.7192595382146</v>
      </c>
      <c r="S60" s="7"/>
      <c r="T60" s="28">
        <f t="shared" si="7"/>
        <v>247.5809999999999</v>
      </c>
      <c r="U60" s="27">
        <f t="shared" si="8"/>
        <v>4.3211036153800793</v>
      </c>
      <c r="V60" s="7"/>
      <c r="W60" s="28">
        <f t="shared" ca="1" si="9"/>
        <v>0.13825953821469739</v>
      </c>
      <c r="X60" s="27">
        <f t="shared" ca="1" si="10"/>
        <v>-3.0212591601411987E-2</v>
      </c>
      <c r="Y60" s="7">
        <v>101</v>
      </c>
      <c r="Z60" s="46"/>
    </row>
    <row r="61" spans="1:26" s="26" customFormat="1" x14ac:dyDescent="0.25">
      <c r="A61" s="26">
        <v>45</v>
      </c>
      <c r="B61" s="26">
        <v>608</v>
      </c>
      <c r="C61" s="26">
        <v>11344</v>
      </c>
      <c r="D61" s="26">
        <v>13604</v>
      </c>
      <c r="E61" s="26">
        <v>15199</v>
      </c>
      <c r="F61" s="26">
        <v>12939</v>
      </c>
      <c r="G61" s="27"/>
      <c r="H61" s="7"/>
      <c r="I61" s="28">
        <f t="shared" si="0"/>
        <v>-3855</v>
      </c>
      <c r="J61" s="27">
        <f t="shared" si="0"/>
        <v>665</v>
      </c>
      <c r="K61" s="7"/>
      <c r="L61" s="28">
        <f t="shared" ca="1" si="1"/>
        <v>-3812.5640799809148</v>
      </c>
      <c r="M61" s="26">
        <f t="shared" ca="1" si="2"/>
        <v>662.9541818160244</v>
      </c>
      <c r="N61" s="26">
        <f t="shared" ca="1" si="3"/>
        <v>0.98682948794442016</v>
      </c>
      <c r="O61" s="27">
        <f t="shared" ca="1" si="4"/>
        <v>0.17211708656713698</v>
      </c>
      <c r="P61" s="7"/>
      <c r="Q61" s="28">
        <f t="shared" ca="1" si="5"/>
        <v>0.98587008305817159</v>
      </c>
      <c r="R61" s="27">
        <f t="shared" ca="1" si="6"/>
        <v>253.21581172414164</v>
      </c>
      <c r="S61" s="7"/>
      <c r="T61" s="28">
        <f t="shared" si="7"/>
        <v>253.05299999999991</v>
      </c>
      <c r="U61" s="27">
        <f t="shared" si="8"/>
        <v>4.4166080320492096</v>
      </c>
      <c r="V61" s="7"/>
      <c r="W61" s="28">
        <f t="shared" ca="1" si="9"/>
        <v>0.16281172414173284</v>
      </c>
      <c r="X61" s="27">
        <f t="shared" ca="1" si="10"/>
        <v>1.0842935371698559E-2</v>
      </c>
      <c r="Y61" s="7">
        <v>100</v>
      </c>
      <c r="Z61" s="46"/>
    </row>
    <row r="62" spans="1:26" s="26" customFormat="1" x14ac:dyDescent="0.25">
      <c r="A62" s="26">
        <v>46</v>
      </c>
      <c r="B62" s="26">
        <v>630</v>
      </c>
      <c r="C62" s="26">
        <v>11317</v>
      </c>
      <c r="D62" s="26">
        <v>13408</v>
      </c>
      <c r="E62" s="26">
        <v>15212</v>
      </c>
      <c r="F62" s="26">
        <v>13118</v>
      </c>
      <c r="G62" s="27"/>
      <c r="H62" s="7"/>
      <c r="I62" s="28">
        <f t="shared" si="0"/>
        <v>-3895</v>
      </c>
      <c r="J62" s="27">
        <f t="shared" si="0"/>
        <v>290</v>
      </c>
      <c r="K62" s="7"/>
      <c r="L62" s="28">
        <f t="shared" ca="1" si="1"/>
        <v>-3852.5640799809148</v>
      </c>
      <c r="M62" s="26">
        <f t="shared" ca="1" si="2"/>
        <v>287.95418181602435</v>
      </c>
      <c r="N62" s="26">
        <f t="shared" ca="1" si="3"/>
        <v>0.99718293478221709</v>
      </c>
      <c r="O62" s="27">
        <f t="shared" ca="1" si="4"/>
        <v>7.475906510346382E-2</v>
      </c>
      <c r="P62" s="7"/>
      <c r="Q62" s="28">
        <f t="shared" ca="1" si="5"/>
        <v>0.99677534401830303</v>
      </c>
      <c r="R62" s="27">
        <f t="shared" ca="1" si="6"/>
        <v>258.82972006287309</v>
      </c>
      <c r="S62" s="7"/>
      <c r="T62" s="28">
        <f t="shared" si="7"/>
        <v>258.7229999999999</v>
      </c>
      <c r="U62" s="27">
        <f t="shared" si="8"/>
        <v>4.5155682006372873</v>
      </c>
      <c r="V62" s="7"/>
      <c r="W62" s="28">
        <f t="shared" ca="1" si="9"/>
        <v>0.10672006287319391</v>
      </c>
      <c r="X62" s="27">
        <f t="shared" ca="1" si="10"/>
        <v>7.89350781799385E-2</v>
      </c>
      <c r="Y62" s="7">
        <v>99</v>
      </c>
      <c r="Z62" s="46"/>
    </row>
    <row r="63" spans="1:26" s="26" customFormat="1" x14ac:dyDescent="0.25">
      <c r="A63" s="26">
        <v>47</v>
      </c>
      <c r="B63" s="26">
        <v>628</v>
      </c>
      <c r="C63" s="26">
        <v>11311</v>
      </c>
      <c r="D63" s="26">
        <v>13220</v>
      </c>
      <c r="E63" s="26">
        <v>15218</v>
      </c>
      <c r="F63" s="26">
        <v>13306</v>
      </c>
      <c r="G63" s="27"/>
      <c r="H63" s="7"/>
      <c r="I63" s="28">
        <f t="shared" si="0"/>
        <v>-3907</v>
      </c>
      <c r="J63" s="27">
        <f t="shared" si="0"/>
        <v>-86</v>
      </c>
      <c r="K63" s="7"/>
      <c r="L63" s="28">
        <f t="shared" ca="1" si="1"/>
        <v>-3864.5640799809148</v>
      </c>
      <c r="M63" s="26">
        <f t="shared" ca="1" si="2"/>
        <v>-88.045818183975626</v>
      </c>
      <c r="N63" s="26">
        <f t="shared" ca="1" si="3"/>
        <v>1.0002889688335561</v>
      </c>
      <c r="O63" s="27">
        <f t="shared" ca="1" si="4"/>
        <v>-2.2858577750779097E-2</v>
      </c>
      <c r="P63" s="7"/>
      <c r="Q63" s="28">
        <f t="shared" ca="1" si="5"/>
        <v>1.0004345469128473</v>
      </c>
      <c r="R63" s="27">
        <f t="shared" ca="1" si="6"/>
        <v>264.42782906073285</v>
      </c>
      <c r="S63" s="7"/>
      <c r="T63" s="28">
        <f t="shared" si="7"/>
        <v>264.37499999999989</v>
      </c>
      <c r="U63" s="27">
        <f t="shared" si="8"/>
        <v>4.6142142099600072</v>
      </c>
      <c r="V63" s="7"/>
      <c r="W63" s="28">
        <f t="shared" ca="1" si="9"/>
        <v>5.2829060732960897E-2</v>
      </c>
      <c r="X63" s="27">
        <f t="shared" ca="1" si="10"/>
        <v>6.0643911348279289E-4</v>
      </c>
      <c r="Y63" s="7">
        <v>98</v>
      </c>
      <c r="Z63" s="46"/>
    </row>
    <row r="64" spans="1:26" s="26" customFormat="1" x14ac:dyDescent="0.25">
      <c r="A64" s="26">
        <v>48</v>
      </c>
      <c r="B64" s="26">
        <v>633</v>
      </c>
      <c r="C64" s="26">
        <v>11331</v>
      </c>
      <c r="D64" s="26">
        <v>13038</v>
      </c>
      <c r="E64" s="26">
        <v>15209</v>
      </c>
      <c r="F64" s="26">
        <v>13507</v>
      </c>
      <c r="G64" s="27"/>
      <c r="H64" s="7"/>
      <c r="I64" s="28">
        <f t="shared" si="0"/>
        <v>-3878</v>
      </c>
      <c r="J64" s="27">
        <f t="shared" si="0"/>
        <v>-469</v>
      </c>
      <c r="K64" s="7"/>
      <c r="L64" s="28">
        <f t="shared" ca="1" si="1"/>
        <v>-3835.5640799809148</v>
      </c>
      <c r="M64" s="26">
        <f t="shared" ca="1" si="2"/>
        <v>-471.04581818397565</v>
      </c>
      <c r="N64" s="26">
        <f t="shared" ca="1" si="3"/>
        <v>0.99278271987615341</v>
      </c>
      <c r="O64" s="27">
        <f t="shared" ca="1" si="4"/>
        <v>-0.1222935703390106</v>
      </c>
      <c r="P64" s="7"/>
      <c r="Q64" s="28">
        <f t="shared" ca="1" si="5"/>
        <v>0.99349159387115338</v>
      </c>
      <c r="R64" s="27">
        <f t="shared" ca="1" si="6"/>
        <v>270.13643191198673</v>
      </c>
      <c r="S64" s="7"/>
      <c r="T64" s="28">
        <f t="shared" si="7"/>
        <v>270.07199999999989</v>
      </c>
      <c r="U64" s="27">
        <f t="shared" si="8"/>
        <v>4.7136456174461232</v>
      </c>
      <c r="V64" s="7"/>
      <c r="W64" s="28">
        <f t="shared" ca="1" si="9"/>
        <v>6.443191198684417E-2</v>
      </c>
      <c r="X64" s="27">
        <f t="shared" ca="1" si="10"/>
        <v>6.7237228548151506E-3</v>
      </c>
      <c r="Y64" s="7">
        <v>97</v>
      </c>
      <c r="Z64" s="46"/>
    </row>
    <row r="65" spans="1:26" s="26" customFormat="1" x14ac:dyDescent="0.25">
      <c r="A65" s="26">
        <v>49</v>
      </c>
      <c r="B65" s="26">
        <v>633</v>
      </c>
      <c r="C65" s="26">
        <v>11370</v>
      </c>
      <c r="D65" s="26">
        <v>12850</v>
      </c>
      <c r="E65" s="26">
        <v>15181</v>
      </c>
      <c r="F65" s="26">
        <v>13690</v>
      </c>
      <c r="G65" s="27"/>
      <c r="H65" s="7"/>
      <c r="I65" s="28">
        <f t="shared" si="0"/>
        <v>-3811</v>
      </c>
      <c r="J65" s="27">
        <f t="shared" si="0"/>
        <v>-840</v>
      </c>
      <c r="K65" s="7"/>
      <c r="L65" s="28">
        <f t="shared" ca="1" si="1"/>
        <v>-3768.5640799809148</v>
      </c>
      <c r="M65" s="26">
        <f t="shared" ca="1" si="2"/>
        <v>-842.0458181839756</v>
      </c>
      <c r="N65" s="26">
        <f t="shared" ca="1" si="3"/>
        <v>0.97544069642284337</v>
      </c>
      <c r="O65" s="27">
        <f t="shared" ca="1" si="4"/>
        <v>-0.21861310624040453</v>
      </c>
      <c r="P65" s="7"/>
      <c r="Q65" s="28">
        <f t="shared" ca="1" si="5"/>
        <v>0.97669505570970316</v>
      </c>
      <c r="R65" s="27">
        <f t="shared" ca="1" si="6"/>
        <v>275.73545667265023</v>
      </c>
      <c r="S65" s="7"/>
      <c r="T65" s="28">
        <f t="shared" si="7"/>
        <v>275.76899999999989</v>
      </c>
      <c r="U65" s="27">
        <f t="shared" si="8"/>
        <v>4.813077024932241</v>
      </c>
      <c r="V65" s="7"/>
      <c r="W65" s="28">
        <f t="shared" ca="1" si="9"/>
        <v>-3.3543327349661922E-2</v>
      </c>
      <c r="X65" s="27">
        <f t="shared" ca="1" si="10"/>
        <v>8.3914905998426548E-2</v>
      </c>
      <c r="Y65" s="7">
        <v>96</v>
      </c>
      <c r="Z65" s="46"/>
    </row>
    <row r="66" spans="1:26" s="26" customFormat="1" x14ac:dyDescent="0.25">
      <c r="A66" s="26">
        <v>50</v>
      </c>
      <c r="B66" s="26">
        <v>628</v>
      </c>
      <c r="C66" s="26">
        <v>11420</v>
      </c>
      <c r="D66" s="26">
        <v>12667</v>
      </c>
      <c r="E66" s="26">
        <v>15127</v>
      </c>
      <c r="F66" s="26">
        <v>13872</v>
      </c>
      <c r="G66" s="27"/>
      <c r="H66" s="7"/>
      <c r="I66" s="28">
        <f t="shared" si="0"/>
        <v>-3707</v>
      </c>
      <c r="J66" s="27">
        <f t="shared" si="0"/>
        <v>-1205</v>
      </c>
      <c r="K66" s="7"/>
      <c r="L66" s="28">
        <f t="shared" ca="1" si="1"/>
        <v>-3664.5640799809148</v>
      </c>
      <c r="M66" s="26">
        <f t="shared" ca="1" si="2"/>
        <v>-1207.0458181839756</v>
      </c>
      <c r="N66" s="26">
        <f t="shared" ca="1" si="3"/>
        <v>0.94852173464457123</v>
      </c>
      <c r="O66" s="27">
        <f t="shared" ca="1" si="4"/>
        <v>-0.31337491379837973</v>
      </c>
      <c r="P66" s="7"/>
      <c r="Q66" s="28">
        <f t="shared" ca="1" si="5"/>
        <v>0.95031259912120269</v>
      </c>
      <c r="R66" s="27">
        <f t="shared" ca="1" si="6"/>
        <v>281.36940496015552</v>
      </c>
      <c r="S66" s="7"/>
      <c r="T66" s="28">
        <f t="shared" si="7"/>
        <v>281.42099999999988</v>
      </c>
      <c r="U66" s="27">
        <f t="shared" si="8"/>
        <v>4.91172303425496</v>
      </c>
      <c r="V66" s="7"/>
      <c r="W66" s="28">
        <f t="shared" ca="1" si="9"/>
        <v>-5.1595039844357871E-2</v>
      </c>
      <c r="X66" s="27">
        <f t="shared" ca="1" si="10"/>
        <v>-3.2075426351525493E-3</v>
      </c>
      <c r="Y66" s="7">
        <v>95</v>
      </c>
      <c r="Z66" s="46"/>
    </row>
    <row r="67" spans="1:26" s="26" customFormat="1" x14ac:dyDescent="0.25">
      <c r="A67" s="26">
        <v>51</v>
      </c>
      <c r="B67" s="26">
        <v>635</v>
      </c>
      <c r="C67" s="26">
        <v>11492</v>
      </c>
      <c r="D67" s="26">
        <v>12491</v>
      </c>
      <c r="E67" s="26">
        <v>15056</v>
      </c>
      <c r="F67" s="26">
        <v>14053</v>
      </c>
      <c r="G67" s="27"/>
      <c r="H67" s="7"/>
      <c r="I67" s="28">
        <f t="shared" si="0"/>
        <v>-3564</v>
      </c>
      <c r="J67" s="27">
        <f t="shared" si="0"/>
        <v>-1562</v>
      </c>
      <c r="K67" s="7"/>
      <c r="L67" s="28">
        <f t="shared" ca="1" si="1"/>
        <v>-3521.5640799809148</v>
      </c>
      <c r="M67" s="26">
        <f t="shared" ca="1" si="2"/>
        <v>-1564.0458181839756</v>
      </c>
      <c r="N67" s="26">
        <f t="shared" ca="1" si="3"/>
        <v>0.91150816219944697</v>
      </c>
      <c r="O67" s="27">
        <f t="shared" ca="1" si="4"/>
        <v>-0.40605975023179652</v>
      </c>
      <c r="P67" s="7"/>
      <c r="Q67" s="28">
        <f t="shared" ca="1" si="5"/>
        <v>0.91382360133149332</v>
      </c>
      <c r="R67" s="27">
        <f t="shared" ca="1" si="6"/>
        <v>287.07701270117809</v>
      </c>
      <c r="S67" s="7"/>
      <c r="T67" s="28">
        <f t="shared" si="7"/>
        <v>287.13599999999985</v>
      </c>
      <c r="U67" s="27">
        <f t="shared" si="8"/>
        <v>5.0114686010064355</v>
      </c>
      <c r="V67" s="7"/>
      <c r="W67" s="28">
        <f t="shared" ca="1" si="9"/>
        <v>-5.8987298821762124E-2</v>
      </c>
      <c r="X67" s="27">
        <f t="shared" ca="1" si="10"/>
        <v>4.9525428203537558E-2</v>
      </c>
      <c r="Y67" s="7">
        <v>94</v>
      </c>
      <c r="Z67" s="46"/>
    </row>
    <row r="68" spans="1:26" s="26" customFormat="1" x14ac:dyDescent="0.25">
      <c r="A68" s="26">
        <v>52</v>
      </c>
      <c r="B68" s="26">
        <v>611</v>
      </c>
      <c r="C68" s="26">
        <v>11566</v>
      </c>
      <c r="D68" s="26">
        <v>12309</v>
      </c>
      <c r="E68" s="26">
        <v>14957</v>
      </c>
      <c r="F68" s="26">
        <v>14201</v>
      </c>
      <c r="G68" s="27"/>
      <c r="H68" s="7"/>
      <c r="I68" s="28">
        <f t="shared" si="0"/>
        <v>-3391</v>
      </c>
      <c r="J68" s="27">
        <f t="shared" si="0"/>
        <v>-1892</v>
      </c>
      <c r="K68" s="7"/>
      <c r="L68" s="28">
        <f t="shared" ca="1" si="1"/>
        <v>-3348.5640799809148</v>
      </c>
      <c r="M68" s="26">
        <f t="shared" ca="1" si="2"/>
        <v>-1894.0458181839756</v>
      </c>
      <c r="N68" s="26">
        <f t="shared" ca="1" si="3"/>
        <v>0.86672950462597498</v>
      </c>
      <c r="O68" s="27">
        <f t="shared" ca="1" si="4"/>
        <v>-0.49173480911982892</v>
      </c>
      <c r="P68" s="7"/>
      <c r="Q68" s="28">
        <f t="shared" ca="1" si="5"/>
        <v>0.86952967511278123</v>
      </c>
      <c r="R68" s="27">
        <f t="shared" ca="1" si="6"/>
        <v>292.60787270458036</v>
      </c>
      <c r="S68" s="7"/>
      <c r="T68" s="28">
        <f t="shared" si="7"/>
        <v>292.63499999999988</v>
      </c>
      <c r="U68" s="27">
        <f t="shared" si="8"/>
        <v>5.1074442565736042</v>
      </c>
      <c r="V68" s="7"/>
      <c r="W68" s="28">
        <f t="shared" ca="1" si="9"/>
        <v>-2.7127295419518305E-2</v>
      </c>
      <c r="X68" s="27">
        <f t="shared" ca="1" si="10"/>
        <v>6.6221880297803182E-2</v>
      </c>
      <c r="Y68" s="7">
        <v>93</v>
      </c>
      <c r="Z68" s="46"/>
    </row>
    <row r="69" spans="1:26" s="26" customFormat="1" x14ac:dyDescent="0.25">
      <c r="A69" s="26">
        <v>53</v>
      </c>
      <c r="B69" s="26">
        <v>615</v>
      </c>
      <c r="C69" s="26">
        <v>11668</v>
      </c>
      <c r="D69" s="26">
        <v>12158</v>
      </c>
      <c r="E69" s="26">
        <v>14862</v>
      </c>
      <c r="F69" s="26">
        <v>14370</v>
      </c>
      <c r="G69" s="27"/>
      <c r="H69" s="7"/>
      <c r="I69" s="28">
        <f t="shared" si="0"/>
        <v>-3194</v>
      </c>
      <c r="J69" s="27">
        <f t="shared" si="0"/>
        <v>-2212</v>
      </c>
      <c r="K69" s="7"/>
      <c r="L69" s="28">
        <f t="shared" ca="1" si="1"/>
        <v>-3151.5640799809148</v>
      </c>
      <c r="M69" s="26">
        <f t="shared" ca="1" si="2"/>
        <v>-2214.0458181839758</v>
      </c>
      <c r="N69" s="26">
        <f t="shared" ca="1" si="3"/>
        <v>0.81573877894982483</v>
      </c>
      <c r="O69" s="27">
        <f t="shared" ca="1" si="4"/>
        <v>-0.57481365410216334</v>
      </c>
      <c r="P69" s="7"/>
      <c r="Q69" s="28">
        <f t="shared" ca="1" si="5"/>
        <v>0.81900887045991999</v>
      </c>
      <c r="R69" s="27">
        <f t="shared" ca="1" si="6"/>
        <v>298.18166118245404</v>
      </c>
      <c r="S69" s="7"/>
      <c r="T69" s="28">
        <f t="shared" si="7"/>
        <v>298.1699999999999</v>
      </c>
      <c r="U69" s="27">
        <f t="shared" si="8"/>
        <v>5.204048230671491</v>
      </c>
      <c r="V69" s="7"/>
      <c r="W69" s="28">
        <f t="shared" ca="1" si="9"/>
        <v>1.1661182454133723E-2</v>
      </c>
      <c r="X69" s="27">
        <f t="shared" ca="1" si="10"/>
        <v>-2.5728352703197288E-2</v>
      </c>
      <c r="Y69" s="7">
        <v>92</v>
      </c>
      <c r="Z69" s="46"/>
    </row>
    <row r="70" spans="1:26" s="26" customFormat="1" x14ac:dyDescent="0.25">
      <c r="A70" s="26">
        <v>54</v>
      </c>
      <c r="B70" s="26">
        <v>626</v>
      </c>
      <c r="C70" s="26">
        <v>11797</v>
      </c>
      <c r="D70" s="26">
        <v>12021</v>
      </c>
      <c r="E70" s="26">
        <v>14759</v>
      </c>
      <c r="F70" s="26">
        <v>14527</v>
      </c>
      <c r="G70" s="27"/>
      <c r="H70" s="7"/>
      <c r="I70" s="28">
        <f t="shared" si="0"/>
        <v>-2962</v>
      </c>
      <c r="J70" s="27">
        <f t="shared" si="0"/>
        <v>-2506</v>
      </c>
      <c r="K70" s="7"/>
      <c r="L70" s="28">
        <f t="shared" ca="1" si="1"/>
        <v>-2919.5640799809148</v>
      </c>
      <c r="M70" s="26">
        <f t="shared" ca="1" si="2"/>
        <v>-2508.0458181839758</v>
      </c>
      <c r="N70" s="26">
        <f t="shared" ca="1" si="3"/>
        <v>0.75568878729060229</v>
      </c>
      <c r="O70" s="27">
        <f t="shared" ca="1" si="4"/>
        <v>-0.65114234292968309</v>
      </c>
      <c r="P70" s="7"/>
      <c r="Q70" s="28">
        <f t="shared" ca="1" si="5"/>
        <v>0.75939040680941117</v>
      </c>
      <c r="R70" s="27">
        <f t="shared" ca="1" si="6"/>
        <v>303.73049560427285</v>
      </c>
      <c r="S70" s="7"/>
      <c r="T70" s="28">
        <f t="shared" si="7"/>
        <v>303.80399999999992</v>
      </c>
      <c r="U70" s="27">
        <f t="shared" si="8"/>
        <v>5.3023800807288515</v>
      </c>
      <c r="V70" s="7"/>
      <c r="W70" s="28">
        <f t="shared" ca="1" si="9"/>
        <v>-7.350439572707046E-2</v>
      </c>
      <c r="X70" s="27">
        <f t="shared" ca="1" si="10"/>
        <v>1.6715989785723195E-2</v>
      </c>
      <c r="Y70" s="7">
        <v>91</v>
      </c>
      <c r="Z70" s="46"/>
    </row>
    <row r="71" spans="1:26" s="26" customFormat="1" x14ac:dyDescent="0.25">
      <c r="A71" s="26">
        <v>55</v>
      </c>
      <c r="B71" s="26">
        <v>628</v>
      </c>
      <c r="C71" s="26">
        <v>11925</v>
      </c>
      <c r="D71" s="26">
        <v>11872</v>
      </c>
      <c r="E71" s="26">
        <v>14620</v>
      </c>
      <c r="F71" s="26">
        <v>14661</v>
      </c>
      <c r="G71" s="27"/>
      <c r="H71" s="7"/>
      <c r="I71" s="28">
        <f t="shared" si="0"/>
        <v>-2695</v>
      </c>
      <c r="J71" s="27">
        <f t="shared" si="0"/>
        <v>-2789</v>
      </c>
      <c r="K71" s="7"/>
      <c r="L71" s="28">
        <f t="shared" ca="1" si="1"/>
        <v>-2652.5640799809148</v>
      </c>
      <c r="M71" s="26">
        <f t="shared" ca="1" si="2"/>
        <v>-2791.0458181839758</v>
      </c>
      <c r="N71" s="26">
        <f t="shared" ca="1" si="3"/>
        <v>0.68657952964830726</v>
      </c>
      <c r="O71" s="27">
        <f t="shared" ca="1" si="4"/>
        <v>-0.72461519646093508</v>
      </c>
      <c r="P71" s="7"/>
      <c r="Q71" s="28">
        <f t="shared" ca="1" si="5"/>
        <v>0.69069635007813368</v>
      </c>
      <c r="R71" s="27">
        <f t="shared" ca="1" si="6"/>
        <v>309.4917928566507</v>
      </c>
      <c r="S71" s="7"/>
      <c r="T71" s="28">
        <f t="shared" si="7"/>
        <v>309.4559999999999</v>
      </c>
      <c r="U71" s="27">
        <f t="shared" si="8"/>
        <v>5.4010260900515705</v>
      </c>
      <c r="V71" s="7"/>
      <c r="W71" s="28">
        <f t="shared" ca="1" si="9"/>
        <v>3.5792856650800786E-2</v>
      </c>
      <c r="X71" s="27">
        <f t="shared" ca="1" si="10"/>
        <v>-4.3932582707782331E-2</v>
      </c>
      <c r="Y71" s="7">
        <v>90</v>
      </c>
      <c r="Z71" s="46"/>
    </row>
    <row r="72" spans="1:26" s="26" customFormat="1" x14ac:dyDescent="0.25">
      <c r="A72" s="26">
        <v>56</v>
      </c>
      <c r="B72" s="26">
        <v>635</v>
      </c>
      <c r="C72" s="26">
        <v>12061</v>
      </c>
      <c r="D72" s="26">
        <v>11738</v>
      </c>
      <c r="E72" s="26">
        <v>14461</v>
      </c>
      <c r="F72" s="26">
        <v>14772</v>
      </c>
      <c r="G72" s="27"/>
      <c r="H72" s="7"/>
      <c r="I72" s="28">
        <f t="shared" si="0"/>
        <v>-2400</v>
      </c>
      <c r="J72" s="27">
        <f t="shared" si="0"/>
        <v>-3034</v>
      </c>
      <c r="K72" s="7"/>
      <c r="L72" s="28">
        <f t="shared" ca="1" si="1"/>
        <v>-2357.5640799809148</v>
      </c>
      <c r="M72" s="26">
        <f t="shared" ca="1" si="2"/>
        <v>-3036.0458181839758</v>
      </c>
      <c r="N72" s="26">
        <f t="shared" ca="1" si="3"/>
        <v>0.61022285921955444</v>
      </c>
      <c r="O72" s="27">
        <f t="shared" ca="1" si="4"/>
        <v>-0.78822243715053486</v>
      </c>
      <c r="P72" s="7"/>
      <c r="Q72" s="28">
        <f t="shared" ca="1" si="5"/>
        <v>0.61469886389738393</v>
      </c>
      <c r="R72" s="27">
        <f t="shared" ca="1" si="6"/>
        <v>315.16987603932193</v>
      </c>
      <c r="S72" s="7"/>
      <c r="T72" s="28">
        <f t="shared" si="7"/>
        <v>315.17099999999988</v>
      </c>
      <c r="U72" s="27">
        <f t="shared" si="8"/>
        <v>5.500771656803046</v>
      </c>
      <c r="V72" s="7"/>
      <c r="W72" s="28">
        <f t="shared" ca="1" si="9"/>
        <v>-1.1239606779440692E-3</v>
      </c>
      <c r="X72" s="27">
        <f t="shared" ca="1" si="10"/>
        <v>4.9830260505814294E-3</v>
      </c>
      <c r="Y72" s="7">
        <v>89</v>
      </c>
      <c r="Z72" s="46"/>
    </row>
    <row r="73" spans="1:26" s="26" customFormat="1" x14ac:dyDescent="0.25">
      <c r="A73" s="26">
        <v>57</v>
      </c>
      <c r="B73" s="26">
        <v>643</v>
      </c>
      <c r="C73" s="26">
        <v>12222</v>
      </c>
      <c r="D73" s="26">
        <v>11628</v>
      </c>
      <c r="E73" s="26">
        <v>14305</v>
      </c>
      <c r="F73" s="26">
        <v>14886</v>
      </c>
      <c r="G73" s="27"/>
      <c r="H73" s="7"/>
      <c r="I73" s="28">
        <f t="shared" si="0"/>
        <v>-2083</v>
      </c>
      <c r="J73" s="27">
        <f t="shared" si="0"/>
        <v>-3258</v>
      </c>
      <c r="K73" s="7"/>
      <c r="L73" s="28">
        <f t="shared" ca="1" si="1"/>
        <v>-2040.5640799809148</v>
      </c>
      <c r="M73" s="26">
        <f t="shared" ca="1" si="2"/>
        <v>-3260.0458181839758</v>
      </c>
      <c r="N73" s="26">
        <f t="shared" ca="1" si="3"/>
        <v>0.52817179303001327</v>
      </c>
      <c r="O73" s="27">
        <f t="shared" ca="1" si="4"/>
        <v>-0.84637762863816901</v>
      </c>
      <c r="P73" s="7"/>
      <c r="Q73" s="28">
        <f t="shared" ca="1" si="5"/>
        <v>0.53297599826201514</v>
      </c>
      <c r="R73" s="27">
        <f t="shared" ca="1" si="6"/>
        <v>320.91972255399128</v>
      </c>
      <c r="S73" s="7"/>
      <c r="T73" s="28">
        <f t="shared" si="7"/>
        <v>320.95799999999986</v>
      </c>
      <c r="U73" s="27">
        <f t="shared" si="8"/>
        <v>5.6017738606159577</v>
      </c>
      <c r="V73" s="7"/>
      <c r="W73" s="28">
        <f t="shared" ca="1" si="9"/>
        <v>-3.8277446008578409E-2</v>
      </c>
      <c r="X73" s="27">
        <f t="shared" ca="1" si="10"/>
        <v>7.2116594806914236E-2</v>
      </c>
      <c r="Y73" s="7">
        <v>88</v>
      </c>
      <c r="Z73" s="46"/>
    </row>
    <row r="74" spans="1:26" s="26" customFormat="1" x14ac:dyDescent="0.25">
      <c r="A74" s="26">
        <v>58</v>
      </c>
      <c r="B74" s="26">
        <v>633</v>
      </c>
      <c r="C74" s="26">
        <v>12387</v>
      </c>
      <c r="D74" s="26">
        <v>11527</v>
      </c>
      <c r="E74" s="26">
        <v>14131</v>
      </c>
      <c r="F74" s="26">
        <v>14975</v>
      </c>
      <c r="G74" s="27"/>
      <c r="H74" s="7"/>
      <c r="I74" s="28">
        <f t="shared" si="0"/>
        <v>-1744</v>
      </c>
      <c r="J74" s="27">
        <f t="shared" si="0"/>
        <v>-3448</v>
      </c>
      <c r="K74" s="7"/>
      <c r="L74" s="28">
        <f t="shared" ca="1" si="1"/>
        <v>-1701.5640799809148</v>
      </c>
      <c r="M74" s="26">
        <f t="shared" ca="1" si="2"/>
        <v>-3450.0458181839758</v>
      </c>
      <c r="N74" s="26">
        <f t="shared" ca="1" si="3"/>
        <v>0.44042633107968382</v>
      </c>
      <c r="O74" s="27">
        <f t="shared" ca="1" si="4"/>
        <v>-0.89570569284642998</v>
      </c>
      <c r="P74" s="7"/>
      <c r="Q74" s="28">
        <f t="shared" ca="1" si="5"/>
        <v>0.44550862937739938</v>
      </c>
      <c r="R74" s="27">
        <f t="shared" ca="1" si="6"/>
        <v>326.67396240506605</v>
      </c>
      <c r="S74" s="7"/>
      <c r="T74" s="28">
        <f t="shared" si="7"/>
        <v>326.65499999999986</v>
      </c>
      <c r="U74" s="27">
        <f t="shared" si="8"/>
        <v>5.7012052681020737</v>
      </c>
      <c r="V74" s="7"/>
      <c r="W74" s="28">
        <f t="shared" ca="1" si="9"/>
        <v>1.8962405066190513E-2</v>
      </c>
      <c r="X74" s="27">
        <f t="shared" ca="1" si="10"/>
        <v>-1.26944423459463E-2</v>
      </c>
      <c r="Y74" s="7">
        <v>87</v>
      </c>
      <c r="Z74" s="46"/>
    </row>
    <row r="75" spans="1:26" s="26" customFormat="1" x14ac:dyDescent="0.25">
      <c r="A75" s="26">
        <v>59</v>
      </c>
      <c r="B75" s="26">
        <v>612</v>
      </c>
      <c r="C75" s="26">
        <v>12557</v>
      </c>
      <c r="D75" s="26">
        <v>11453</v>
      </c>
      <c r="E75" s="26">
        <v>13960</v>
      </c>
      <c r="F75" s="26">
        <v>15050</v>
      </c>
      <c r="G75" s="27"/>
      <c r="H75" s="7"/>
      <c r="I75" s="28">
        <f t="shared" si="0"/>
        <v>-1403</v>
      </c>
      <c r="J75" s="27">
        <f t="shared" si="0"/>
        <v>-3597</v>
      </c>
      <c r="K75" s="7"/>
      <c r="L75" s="28">
        <f t="shared" ca="1" si="1"/>
        <v>-1360.5640799809148</v>
      </c>
      <c r="M75" s="26">
        <f t="shared" ca="1" si="2"/>
        <v>-3599.0458181839758</v>
      </c>
      <c r="N75" s="26">
        <f t="shared" ca="1" si="3"/>
        <v>0.35216319678746444</v>
      </c>
      <c r="O75" s="27">
        <f t="shared" ca="1" si="4"/>
        <v>-0.93438928004132948</v>
      </c>
      <c r="P75" s="7"/>
      <c r="Q75" s="28">
        <f t="shared" ca="1" si="5"/>
        <v>0.3574632663347399</v>
      </c>
      <c r="R75" s="27">
        <f t="shared" ca="1" si="6"/>
        <v>332.18389749607536</v>
      </c>
      <c r="S75" s="7"/>
      <c r="T75" s="28">
        <f t="shared" si="7"/>
        <v>332.16299999999984</v>
      </c>
      <c r="U75" s="27">
        <f t="shared" si="8"/>
        <v>5.7973380033019222</v>
      </c>
      <c r="V75" s="7"/>
      <c r="W75" s="28">
        <f t="shared" ca="1" si="9"/>
        <v>2.0897496075519939E-2</v>
      </c>
      <c r="X75" s="27">
        <f t="shared" ca="1" si="10"/>
        <v>2.2176147645836863E-2</v>
      </c>
      <c r="Y75" s="7">
        <v>86</v>
      </c>
      <c r="Z75" s="46"/>
    </row>
    <row r="76" spans="1:26" s="26" customFormat="1" x14ac:dyDescent="0.25">
      <c r="A76" s="26">
        <v>60</v>
      </c>
      <c r="B76" s="26">
        <v>623</v>
      </c>
      <c r="C76" s="26">
        <v>12744</v>
      </c>
      <c r="D76" s="26">
        <v>11401</v>
      </c>
      <c r="E76" s="26">
        <v>13791</v>
      </c>
      <c r="F76" s="26">
        <v>15120</v>
      </c>
      <c r="G76" s="27"/>
      <c r="H76" s="7"/>
      <c r="I76" s="28">
        <f t="shared" si="0"/>
        <v>-1047</v>
      </c>
      <c r="J76" s="27">
        <f t="shared" si="0"/>
        <v>-3719</v>
      </c>
      <c r="K76" s="7"/>
      <c r="L76" s="28">
        <f t="shared" ca="1" si="1"/>
        <v>-1004.5640799809149</v>
      </c>
      <c r="M76" s="26">
        <f t="shared" ca="1" si="2"/>
        <v>-3721.0458181839758</v>
      </c>
      <c r="N76" s="26">
        <f t="shared" ca="1" si="3"/>
        <v>0.26001751993107125</v>
      </c>
      <c r="O76" s="27">
        <f t="shared" ca="1" si="4"/>
        <v>-0.96606308969084442</v>
      </c>
      <c r="P76" s="7"/>
      <c r="Q76" s="28">
        <f t="shared" ca="1" si="5"/>
        <v>0.2654955797523883</v>
      </c>
      <c r="R76" s="27">
        <f t="shared" ca="1" si="6"/>
        <v>337.75214599834544</v>
      </c>
      <c r="S76" s="7"/>
      <c r="T76" s="28">
        <f t="shared" si="7"/>
        <v>337.76999999999987</v>
      </c>
      <c r="U76" s="27">
        <f t="shared" si="8"/>
        <v>5.8951986144612443</v>
      </c>
      <c r="V76" s="7"/>
      <c r="W76" s="28">
        <f t="shared" ca="1" si="9"/>
        <v>-1.785400165442752E-2</v>
      </c>
      <c r="X76" s="27">
        <f t="shared" ca="1" si="10"/>
        <v>3.7679604228628705E-2</v>
      </c>
      <c r="Y76" s="7">
        <v>85</v>
      </c>
      <c r="Z76" s="46"/>
    </row>
    <row r="77" spans="1:26" s="26" customFormat="1" x14ac:dyDescent="0.25">
      <c r="A77" s="26">
        <v>61</v>
      </c>
      <c r="B77" s="26">
        <v>617</v>
      </c>
      <c r="C77" s="26">
        <v>12928</v>
      </c>
      <c r="D77" s="26">
        <v>11357</v>
      </c>
      <c r="E77" s="26">
        <v>13606</v>
      </c>
      <c r="F77" s="26">
        <v>15161</v>
      </c>
      <c r="G77" s="27"/>
      <c r="H77" s="7"/>
      <c r="I77" s="28">
        <f t="shared" si="0"/>
        <v>-678</v>
      </c>
      <c r="J77" s="27">
        <f t="shared" si="0"/>
        <v>-3804</v>
      </c>
      <c r="K77" s="7"/>
      <c r="L77" s="28">
        <f t="shared" ca="1" si="1"/>
        <v>-635.56407998091493</v>
      </c>
      <c r="M77" s="26">
        <f t="shared" ca="1" si="2"/>
        <v>-3806.0458181839758</v>
      </c>
      <c r="N77" s="26">
        <f t="shared" ca="1" si="3"/>
        <v>0.16450697285239396</v>
      </c>
      <c r="O77" s="27">
        <f t="shared" ca="1" si="4"/>
        <v>-0.98813090788927704</v>
      </c>
      <c r="P77" s="7"/>
      <c r="Q77" s="28">
        <f t="shared" ca="1" si="5"/>
        <v>0.17010853967099984</v>
      </c>
      <c r="R77" s="27">
        <f t="shared" ca="1" si="6"/>
        <v>343.35109559198986</v>
      </c>
      <c r="S77" s="7"/>
      <c r="T77" s="28">
        <f t="shared" si="7"/>
        <v>343.32299999999987</v>
      </c>
      <c r="U77" s="27">
        <f t="shared" si="8"/>
        <v>5.9921167478244897</v>
      </c>
      <c r="V77" s="7"/>
      <c r="W77" s="28">
        <f t="shared" ca="1" si="9"/>
        <v>2.8095591989995228E-2</v>
      </c>
      <c r="X77" s="27">
        <f t="shared" ca="1" si="10"/>
        <v>8.6086582367670417E-3</v>
      </c>
      <c r="Y77" s="7">
        <v>84</v>
      </c>
      <c r="Z77" s="46"/>
    </row>
    <row r="78" spans="1:26" s="26" customFormat="1" x14ac:dyDescent="0.25">
      <c r="A78" s="26">
        <v>62</v>
      </c>
      <c r="B78" s="26">
        <v>621</v>
      </c>
      <c r="C78" s="26">
        <v>13116</v>
      </c>
      <c r="D78" s="26">
        <v>11335</v>
      </c>
      <c r="E78" s="26">
        <v>13423</v>
      </c>
      <c r="F78" s="26">
        <v>15181</v>
      </c>
      <c r="G78" s="27"/>
      <c r="H78" s="7"/>
      <c r="I78" s="28">
        <f t="shared" si="0"/>
        <v>-307</v>
      </c>
      <c r="J78" s="27">
        <f t="shared" si="0"/>
        <v>-3846</v>
      </c>
      <c r="K78" s="7"/>
      <c r="L78" s="28">
        <f t="shared" ca="1" si="1"/>
        <v>-264.56407998091487</v>
      </c>
      <c r="M78" s="26">
        <f t="shared" ca="1" si="2"/>
        <v>-3848.0458181839758</v>
      </c>
      <c r="N78" s="26">
        <f t="shared" ca="1" si="3"/>
        <v>6.8478753431826841E-2</v>
      </c>
      <c r="O78" s="27">
        <f t="shared" ca="1" si="4"/>
        <v>-0.99903500629320841</v>
      </c>
      <c r="P78" s="7"/>
      <c r="Q78" s="28">
        <f t="shared" ca="1" si="5"/>
        <v>7.414056330931737E-2</v>
      </c>
      <c r="R78" s="27">
        <f t="shared" ca="1" si="6"/>
        <v>348.87466136516503</v>
      </c>
      <c r="S78" s="7"/>
      <c r="T78" s="28">
        <f t="shared" si="7"/>
        <v>348.91199999999986</v>
      </c>
      <c r="U78" s="27">
        <f t="shared" si="8"/>
        <v>6.0896631997184523</v>
      </c>
      <c r="V78" s="7"/>
      <c r="W78" s="28">
        <f t="shared" ca="1" si="9"/>
        <v>-3.7338634834839013E-2</v>
      </c>
      <c r="X78" s="27">
        <f t="shared" ca="1" si="10"/>
        <v>-6.981693576278758E-3</v>
      </c>
      <c r="Y78" s="7">
        <v>83</v>
      </c>
      <c r="Z78" s="46"/>
    </row>
    <row r="79" spans="1:26" s="26" customFormat="1" x14ac:dyDescent="0.25">
      <c r="A79" s="26">
        <v>63</v>
      </c>
      <c r="B79" s="26">
        <v>631</v>
      </c>
      <c r="C79" s="26">
        <v>13294</v>
      </c>
      <c r="D79" s="26">
        <v>11324</v>
      </c>
      <c r="E79" s="26">
        <v>13221</v>
      </c>
      <c r="F79" s="26">
        <v>15178</v>
      </c>
      <c r="G79" s="27"/>
      <c r="H79" s="7"/>
      <c r="I79" s="28">
        <f t="shared" si="0"/>
        <v>73</v>
      </c>
      <c r="J79" s="27">
        <f t="shared" si="0"/>
        <v>-3854</v>
      </c>
      <c r="K79" s="7"/>
      <c r="L79" s="28">
        <f t="shared" ca="1" si="1"/>
        <v>115.4359200190851</v>
      </c>
      <c r="M79" s="26">
        <f t="shared" ca="1" si="2"/>
        <v>-3856.0458181839758</v>
      </c>
      <c r="N79" s="26">
        <f t="shared" ca="1" si="3"/>
        <v>-2.9878991527244582E-2</v>
      </c>
      <c r="O79" s="27">
        <f t="shared" ca="1" si="4"/>
        <v>-1.0011119774177668</v>
      </c>
      <c r="P79" s="7"/>
      <c r="Q79" s="28">
        <f t="shared" ca="1" si="5"/>
        <v>-2.4206992064209974E-2</v>
      </c>
      <c r="R79" s="27">
        <f t="shared" ca="1" si="6"/>
        <v>354.5040736665228</v>
      </c>
      <c r="S79" s="7"/>
      <c r="T79" s="28">
        <f t="shared" si="7"/>
        <v>354.59099999999984</v>
      </c>
      <c r="U79" s="27">
        <f t="shared" si="8"/>
        <v>6.1887804479392106</v>
      </c>
      <c r="V79" s="7"/>
      <c r="W79" s="28">
        <f t="shared" ca="1" si="9"/>
        <v>-8.6926333477038042E-2</v>
      </c>
      <c r="X79" s="27">
        <f t="shared" ca="1" si="10"/>
        <v>4.2293405577709109E-2</v>
      </c>
      <c r="Y79" s="7">
        <v>82</v>
      </c>
      <c r="Z79" s="46"/>
    </row>
    <row r="80" spans="1:26" s="26" customFormat="1" x14ac:dyDescent="0.25">
      <c r="A80" s="26">
        <v>64</v>
      </c>
      <c r="B80" s="26">
        <v>635</v>
      </c>
      <c r="C80" s="26">
        <v>13489</v>
      </c>
      <c r="D80" s="26">
        <v>11341</v>
      </c>
      <c r="E80" s="26">
        <v>13039</v>
      </c>
      <c r="F80" s="26">
        <v>15169</v>
      </c>
      <c r="G80" s="27"/>
      <c r="H80" s="7"/>
      <c r="I80" s="28">
        <f t="shared" si="0"/>
        <v>450</v>
      </c>
      <c r="J80" s="27">
        <f t="shared" si="0"/>
        <v>-3828</v>
      </c>
      <c r="K80" s="7"/>
      <c r="L80" s="28">
        <f t="shared" ca="1" si="1"/>
        <v>492.43592001908513</v>
      </c>
      <c r="M80" s="26">
        <f t="shared" ca="1" si="2"/>
        <v>-3830.0458181839758</v>
      </c>
      <c r="N80" s="26">
        <f t="shared" ca="1" si="3"/>
        <v>-0.12746022797348125</v>
      </c>
      <c r="O80" s="27">
        <f t="shared" ca="1" si="4"/>
        <v>-0.99436182126295214</v>
      </c>
      <c r="P80" s="7"/>
      <c r="Q80" s="28">
        <f t="shared" ca="1" si="5"/>
        <v>-0.12182804253813392</v>
      </c>
      <c r="R80" s="27">
        <f ca="1">IF(MOD(ATAN2(O80,Q80)*180/PI()-$J$9+360,360)&lt;355,MOD(ATAN2(O80,Q80)*180/PI()-$J$9+360,360)+360,MOD(ATAN2(O80,Q80)*180/PI()-$J$9+360,360))</f>
        <v>360.10392578970016</v>
      </c>
      <c r="S80" s="7"/>
      <c r="T80" s="28">
        <f t="shared" si="7"/>
        <v>360.30599999999981</v>
      </c>
      <c r="U80" s="27">
        <f t="shared" si="8"/>
        <v>6.2885260146906852</v>
      </c>
      <c r="V80" s="7"/>
      <c r="W80" s="28">
        <f t="shared" ca="1" si="9"/>
        <v>-0.20207421029965644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13453</v>
      </c>
      <c r="D81" s="26">
        <v>11305</v>
      </c>
      <c r="E81" s="26">
        <v>12997</v>
      </c>
      <c r="F81" s="26">
        <v>15122</v>
      </c>
      <c r="G81" s="27"/>
      <c r="H81" s="7"/>
      <c r="I81" s="28">
        <f t="shared" ref="I81:J144" si="11">C81-E81</f>
        <v>456</v>
      </c>
      <c r="J81" s="27">
        <f t="shared" si="11"/>
        <v>-3817</v>
      </c>
      <c r="K81" s="7"/>
      <c r="L81" s="28">
        <f t="shared" ref="L81:L144" ca="1" si="12">I81-$J$4</f>
        <v>498.43592001908513</v>
      </c>
      <c r="M81" s="26">
        <f t="shared" ref="M81:M144" ca="1" si="13">J81-$J$3</f>
        <v>-3819.0458181839758</v>
      </c>
      <c r="N81" s="26">
        <f t="shared" ref="N81:N144" ca="1" si="14">L81/$J$7</f>
        <v>-0.12901324499915079</v>
      </c>
      <c r="O81" s="27">
        <f t="shared" ref="O81:O144" ca="1" si="15">M81/$J$6</f>
        <v>-0.99150598596668438</v>
      </c>
      <c r="P81" s="7"/>
      <c r="Q81" s="28">
        <f t="shared" ref="Q81:Q144" ca="1" si="16">(N81-O81*SIN(-$J$11*PI()/180))/(COS(-$J$11*PI()/180))</f>
        <v>-0.12339726616623586</v>
      </c>
      <c r="R81" s="27">
        <f ca="1">IF(MOD(ATAN2(O81,Q81)*180/PI()-$J$9+360,360)&lt;355,MOD(ATAN2(O81,Q81)*180/PI()-$J$9+360,360)+360,MOD(ATAN2(O81,Q81)*180/PI()-$J$9+360,360))</f>
        <v>360.21315935832376</v>
      </c>
      <c r="S81" s="7"/>
      <c r="T81" s="28">
        <f t="shared" ref="T81:T144" si="17">360/40000*B81+T80</f>
        <v>360.30599999999981</v>
      </c>
      <c r="U81" s="27">
        <f t="shared" ref="U81:U144" si="18">T81*PI()/180</f>
        <v>6.2885260146906852</v>
      </c>
      <c r="V81" s="7"/>
      <c r="W81" s="28">
        <f t="shared" ref="W81:W144" ca="1" si="19">R81-T81</f>
        <v>-9.2840641676048108E-2</v>
      </c>
      <c r="X81" s="27"/>
      <c r="Y81" s="7"/>
      <c r="Z81" s="46"/>
    </row>
    <row r="82" spans="1:26" s="26" customFormat="1" x14ac:dyDescent="0.25">
      <c r="A82" s="26">
        <v>1</v>
      </c>
      <c r="B82" s="26">
        <v>-611</v>
      </c>
      <c r="C82" s="26">
        <v>13263</v>
      </c>
      <c r="D82" s="26">
        <v>11286</v>
      </c>
      <c r="E82" s="26">
        <v>13173</v>
      </c>
      <c r="F82" s="26">
        <v>15127</v>
      </c>
      <c r="G82" s="27"/>
      <c r="H82" s="7"/>
      <c r="I82" s="28">
        <f t="shared" si="11"/>
        <v>90</v>
      </c>
      <c r="J82" s="27">
        <f t="shared" si="11"/>
        <v>-3841</v>
      </c>
      <c r="K82" s="7"/>
      <c r="L82" s="28">
        <f t="shared" ca="1" si="12"/>
        <v>132.4359200190851</v>
      </c>
      <c r="M82" s="26">
        <f t="shared" ca="1" si="13"/>
        <v>-3843.0458181839758</v>
      </c>
      <c r="N82" s="26">
        <f t="shared" ca="1" si="14"/>
        <v>-3.4279206433308305E-2</v>
      </c>
      <c r="O82" s="27">
        <f t="shared" ca="1" si="15"/>
        <v>-0.99773689934035947</v>
      </c>
      <c r="P82" s="7"/>
      <c r="Q82" s="28">
        <f t="shared" ca="1" si="16"/>
        <v>-2.8626401400056709E-2</v>
      </c>
      <c r="R82" s="27">
        <f t="shared" ref="R82:R144" ca="1" si="20">MOD(ATAN2(O82,Q82)*180/PI()-$J$9+360,360)</f>
        <v>354.76236707210046</v>
      </c>
      <c r="S82" s="7"/>
      <c r="T82" s="28">
        <f t="shared" si="17"/>
        <v>354.80699999999979</v>
      </c>
      <c r="U82" s="27">
        <f t="shared" si="18"/>
        <v>6.1925503591235165</v>
      </c>
      <c r="V82" s="7"/>
      <c r="W82" s="28">
        <f t="shared" ca="1" si="19"/>
        <v>-4.4632927899328934E-2</v>
      </c>
      <c r="X82" s="27"/>
      <c r="Y82" s="7"/>
      <c r="Z82" s="46"/>
    </row>
    <row r="83" spans="1:26" s="26" customFormat="1" x14ac:dyDescent="0.25">
      <c r="A83" s="26">
        <v>2</v>
      </c>
      <c r="B83" s="26">
        <v>-631</v>
      </c>
      <c r="C83" s="26">
        <v>13073</v>
      </c>
      <c r="D83" s="26">
        <v>11294</v>
      </c>
      <c r="E83" s="26">
        <v>13365</v>
      </c>
      <c r="F83" s="26">
        <v>15127</v>
      </c>
      <c r="G83" s="27"/>
      <c r="H83" s="7"/>
      <c r="I83" s="28">
        <f t="shared" si="11"/>
        <v>-292</v>
      </c>
      <c r="J83" s="27">
        <f t="shared" si="11"/>
        <v>-3833</v>
      </c>
      <c r="K83" s="7"/>
      <c r="L83" s="28">
        <f t="shared" ca="1" si="12"/>
        <v>-249.5640799809149</v>
      </c>
      <c r="M83" s="26">
        <f t="shared" ca="1" si="13"/>
        <v>-3835.0458181839758</v>
      </c>
      <c r="N83" s="26">
        <f t="shared" ca="1" si="14"/>
        <v>6.4596210867652978E-2</v>
      </c>
      <c r="O83" s="27">
        <f t="shared" ca="1" si="15"/>
        <v>-0.99565992821580107</v>
      </c>
      <c r="P83" s="7"/>
      <c r="Q83" s="28">
        <f t="shared" ca="1" si="16"/>
        <v>7.0238834625378693E-2</v>
      </c>
      <c r="R83" s="27">
        <f t="shared" ca="1" si="20"/>
        <v>349.0836796715887</v>
      </c>
      <c r="S83" s="7"/>
      <c r="T83" s="28">
        <f t="shared" si="17"/>
        <v>349.12799999999982</v>
      </c>
      <c r="U83" s="27">
        <f t="shared" si="18"/>
        <v>6.0934331109027591</v>
      </c>
      <c r="V83" s="7"/>
      <c r="W83" s="28">
        <f t="shared" ca="1" si="19"/>
        <v>-4.4320328411117771E-2</v>
      </c>
      <c r="X83" s="27"/>
      <c r="Y83" s="7"/>
      <c r="Z83" s="46"/>
    </row>
    <row r="84" spans="1:26" s="26" customFormat="1" x14ac:dyDescent="0.25">
      <c r="A84" s="26">
        <v>3</v>
      </c>
      <c r="B84" s="26">
        <v>-624</v>
      </c>
      <c r="C84" s="26">
        <v>12889</v>
      </c>
      <c r="D84" s="26">
        <v>11315</v>
      </c>
      <c r="E84" s="26">
        <v>13551</v>
      </c>
      <c r="F84" s="26">
        <v>15104</v>
      </c>
      <c r="G84" s="27"/>
      <c r="H84" s="7"/>
      <c r="I84" s="28">
        <f t="shared" si="11"/>
        <v>-662</v>
      </c>
      <c r="J84" s="27">
        <f t="shared" si="11"/>
        <v>-3789</v>
      </c>
      <c r="K84" s="7"/>
      <c r="L84" s="28">
        <f t="shared" ca="1" si="12"/>
        <v>-619.56407998091493</v>
      </c>
      <c r="M84" s="26">
        <f t="shared" ca="1" si="13"/>
        <v>-3791.0458181839758</v>
      </c>
      <c r="N84" s="26">
        <f t="shared" ca="1" si="14"/>
        <v>0.16036559411727516</v>
      </c>
      <c r="O84" s="27">
        <f t="shared" ca="1" si="15"/>
        <v>-0.98423658703073014</v>
      </c>
      <c r="P84" s="7"/>
      <c r="Q84" s="28">
        <f t="shared" ca="1" si="16"/>
        <v>0.16594502853885662</v>
      </c>
      <c r="R84" s="27">
        <f t="shared" ca="1" si="20"/>
        <v>343.54870425022659</v>
      </c>
      <c r="S84" s="7"/>
      <c r="T84" s="28">
        <f t="shared" si="17"/>
        <v>343.51199999999983</v>
      </c>
      <c r="U84" s="27">
        <f t="shared" si="18"/>
        <v>5.995415420110759</v>
      </c>
      <c r="V84" s="7"/>
      <c r="W84" s="28">
        <f t="shared" ca="1" si="19"/>
        <v>3.6704250226762269E-2</v>
      </c>
      <c r="X84" s="27"/>
      <c r="Y84" s="7"/>
      <c r="Z84" s="46"/>
    </row>
    <row r="85" spans="1:26" s="26" customFormat="1" x14ac:dyDescent="0.25">
      <c r="A85" s="26">
        <v>4</v>
      </c>
      <c r="B85" s="26">
        <v>-619</v>
      </c>
      <c r="C85" s="26">
        <v>12708</v>
      </c>
      <c r="D85" s="26">
        <v>11361</v>
      </c>
      <c r="E85" s="26">
        <v>13738</v>
      </c>
      <c r="F85" s="26">
        <v>15071</v>
      </c>
      <c r="G85" s="27"/>
      <c r="H85" s="7"/>
      <c r="I85" s="28">
        <f t="shared" si="11"/>
        <v>-1030</v>
      </c>
      <c r="J85" s="27">
        <f t="shared" si="11"/>
        <v>-3710</v>
      </c>
      <c r="K85" s="7"/>
      <c r="L85" s="28">
        <f t="shared" ca="1" si="12"/>
        <v>-987.56407998091493</v>
      </c>
      <c r="M85" s="26">
        <f t="shared" ca="1" si="13"/>
        <v>-3712.0458181839758</v>
      </c>
      <c r="N85" s="26">
        <f t="shared" ca="1" si="14"/>
        <v>0.25561730502500751</v>
      </c>
      <c r="O85" s="27">
        <f t="shared" ca="1" si="15"/>
        <v>-0.96372649717571635</v>
      </c>
      <c r="P85" s="7"/>
      <c r="Q85" s="28">
        <f t="shared" ca="1" si="16"/>
        <v>0.26108205466104256</v>
      </c>
      <c r="R85" s="27">
        <f t="shared" ca="1" si="20"/>
        <v>337.960825602574</v>
      </c>
      <c r="S85" s="7"/>
      <c r="T85" s="28">
        <f t="shared" si="17"/>
        <v>337.9409999999998</v>
      </c>
      <c r="U85" s="27">
        <f t="shared" si="18"/>
        <v>5.8981831274821541</v>
      </c>
      <c r="V85" s="7"/>
      <c r="W85" s="28">
        <f t="shared" ca="1" si="19"/>
        <v>1.9825602574201184E-2</v>
      </c>
      <c r="X85" s="27"/>
      <c r="Y85" s="7"/>
      <c r="Z85" s="46"/>
    </row>
    <row r="86" spans="1:26" s="26" customFormat="1" x14ac:dyDescent="0.25">
      <c r="A86" s="26">
        <v>5</v>
      </c>
      <c r="B86" s="26">
        <v>-620</v>
      </c>
      <c r="C86" s="26">
        <v>12529</v>
      </c>
      <c r="D86" s="26">
        <v>11419</v>
      </c>
      <c r="E86" s="26">
        <v>13915</v>
      </c>
      <c r="F86" s="26">
        <v>15013</v>
      </c>
      <c r="G86" s="27"/>
      <c r="H86" s="7"/>
      <c r="I86" s="28">
        <f t="shared" si="11"/>
        <v>-1386</v>
      </c>
      <c r="J86" s="27">
        <f t="shared" si="11"/>
        <v>-3594</v>
      </c>
      <c r="K86" s="7"/>
      <c r="L86" s="28">
        <f t="shared" ca="1" si="12"/>
        <v>-1343.5640799809148</v>
      </c>
      <c r="M86" s="26">
        <f t="shared" ca="1" si="13"/>
        <v>-3596.0458181839758</v>
      </c>
      <c r="N86" s="26">
        <f t="shared" ca="1" si="14"/>
        <v>0.3477629818814007</v>
      </c>
      <c r="O86" s="27">
        <f t="shared" ca="1" si="15"/>
        <v>-0.93361041586962012</v>
      </c>
      <c r="P86" s="7"/>
      <c r="Q86" s="28">
        <f t="shared" ca="1" si="16"/>
        <v>0.3530585676101457</v>
      </c>
      <c r="R86" s="27">
        <f t="shared" ca="1" si="20"/>
        <v>332.40407364372118</v>
      </c>
      <c r="S86" s="7"/>
      <c r="T86" s="28">
        <f t="shared" si="17"/>
        <v>332.36099999999982</v>
      </c>
      <c r="U86" s="27">
        <f t="shared" si="18"/>
        <v>5.8007937552208695</v>
      </c>
      <c r="V86" s="7"/>
      <c r="W86" s="28">
        <f t="shared" ca="1" si="19"/>
        <v>4.3073643721356802E-2</v>
      </c>
      <c r="X86" s="27"/>
      <c r="Y86" s="7"/>
      <c r="Z86" s="46"/>
    </row>
    <row r="87" spans="1:26" s="26" customFormat="1" x14ac:dyDescent="0.25">
      <c r="A87" s="26">
        <v>6</v>
      </c>
      <c r="B87" s="26">
        <v>-620</v>
      </c>
      <c r="C87" s="26">
        <v>12352</v>
      </c>
      <c r="D87" s="26">
        <v>11492</v>
      </c>
      <c r="E87" s="26">
        <v>14086</v>
      </c>
      <c r="F87" s="26">
        <v>14937</v>
      </c>
      <c r="G87" s="27"/>
      <c r="H87" s="7"/>
      <c r="I87" s="28">
        <f t="shared" si="11"/>
        <v>-1734</v>
      </c>
      <c r="J87" s="27">
        <f t="shared" si="11"/>
        <v>-3445</v>
      </c>
      <c r="K87" s="7"/>
      <c r="L87" s="28">
        <f t="shared" ca="1" si="12"/>
        <v>-1691.5640799809148</v>
      </c>
      <c r="M87" s="26">
        <f t="shared" ca="1" si="13"/>
        <v>-3447.0458181839758</v>
      </c>
      <c r="N87" s="26">
        <f t="shared" ca="1" si="14"/>
        <v>0.43783796937023456</v>
      </c>
      <c r="O87" s="27">
        <f t="shared" ca="1" si="15"/>
        <v>-0.89492682867472062</v>
      </c>
      <c r="P87" s="7"/>
      <c r="Q87" s="28">
        <f t="shared" ca="1" si="16"/>
        <v>0.44291581293448334</v>
      </c>
      <c r="R87" s="27">
        <f t="shared" ca="1" si="20"/>
        <v>326.78726796272008</v>
      </c>
      <c r="S87" s="7"/>
      <c r="T87" s="28">
        <f t="shared" si="17"/>
        <v>326.78099999999984</v>
      </c>
      <c r="U87" s="27">
        <f t="shared" si="18"/>
        <v>5.7034043829595866</v>
      </c>
      <c r="V87" s="7"/>
      <c r="W87" s="28">
        <f t="shared" ca="1" si="19"/>
        <v>6.2679627202442134E-3</v>
      </c>
      <c r="X87" s="27"/>
      <c r="Y87" s="7"/>
      <c r="Z87" s="46"/>
    </row>
    <row r="88" spans="1:26" s="26" customFormat="1" x14ac:dyDescent="0.25">
      <c r="A88" s="26">
        <v>7</v>
      </c>
      <c r="B88" s="26">
        <v>-630</v>
      </c>
      <c r="C88" s="26">
        <v>12190</v>
      </c>
      <c r="D88" s="26">
        <v>11585</v>
      </c>
      <c r="E88" s="26">
        <v>14252</v>
      </c>
      <c r="F88" s="26">
        <v>14838</v>
      </c>
      <c r="G88" s="27"/>
      <c r="H88" s="7"/>
      <c r="I88" s="28">
        <f t="shared" si="11"/>
        <v>-2062</v>
      </c>
      <c r="J88" s="27">
        <f t="shared" si="11"/>
        <v>-3253</v>
      </c>
      <c r="K88" s="7"/>
      <c r="L88" s="28">
        <f t="shared" ca="1" si="12"/>
        <v>-2019.5640799809148</v>
      </c>
      <c r="M88" s="26">
        <f t="shared" ca="1" si="13"/>
        <v>-3255.0458181839758</v>
      </c>
      <c r="N88" s="26">
        <f t="shared" ca="1" si="14"/>
        <v>0.52273623344016995</v>
      </c>
      <c r="O88" s="27">
        <f t="shared" ca="1" si="15"/>
        <v>-0.84507952168531997</v>
      </c>
      <c r="P88" s="7"/>
      <c r="Q88" s="28">
        <f t="shared" ca="1" si="16"/>
        <v>0.52753299611135451</v>
      </c>
      <c r="R88" s="27">
        <f t="shared" ca="1" si="20"/>
        <v>321.14483914879816</v>
      </c>
      <c r="S88" s="7"/>
      <c r="T88" s="28">
        <f t="shared" si="17"/>
        <v>321.11099999999982</v>
      </c>
      <c r="U88" s="27">
        <f t="shared" si="18"/>
        <v>5.6044442143715081</v>
      </c>
      <c r="V88" s="7"/>
      <c r="W88" s="28">
        <f t="shared" ca="1" si="19"/>
        <v>3.3839148798335827E-2</v>
      </c>
      <c r="X88" s="27"/>
      <c r="Y88" s="7"/>
      <c r="Z88" s="46"/>
    </row>
    <row r="89" spans="1:26" s="26" customFormat="1" x14ac:dyDescent="0.25">
      <c r="A89" s="26">
        <v>8</v>
      </c>
      <c r="B89" s="26">
        <v>-640</v>
      </c>
      <c r="C89" s="26">
        <v>12031</v>
      </c>
      <c r="D89" s="26">
        <v>11703</v>
      </c>
      <c r="E89" s="26">
        <v>14416</v>
      </c>
      <c r="F89" s="26">
        <v>14738</v>
      </c>
      <c r="G89" s="27"/>
      <c r="H89" s="7"/>
      <c r="I89" s="28">
        <f t="shared" si="11"/>
        <v>-2385</v>
      </c>
      <c r="J89" s="27">
        <f t="shared" si="11"/>
        <v>-3035</v>
      </c>
      <c r="K89" s="7"/>
      <c r="L89" s="28">
        <f t="shared" ca="1" si="12"/>
        <v>-2342.5640799809148</v>
      </c>
      <c r="M89" s="26">
        <f t="shared" ca="1" si="13"/>
        <v>-3037.0458181839758</v>
      </c>
      <c r="N89" s="26">
        <f t="shared" ca="1" si="14"/>
        <v>0.60634031665538057</v>
      </c>
      <c r="O89" s="27">
        <f t="shared" ca="1" si="15"/>
        <v>-0.78848205854110465</v>
      </c>
      <c r="P89" s="7"/>
      <c r="Q89" s="28">
        <f t="shared" ca="1" si="16"/>
        <v>0.61081773006919882</v>
      </c>
      <c r="R89" s="27">
        <f t="shared" ca="1" si="20"/>
        <v>315.35485906537247</v>
      </c>
      <c r="S89" s="7"/>
      <c r="T89" s="28">
        <f t="shared" si="17"/>
        <v>315.35099999999983</v>
      </c>
      <c r="U89" s="27">
        <f t="shared" si="18"/>
        <v>5.5039132494566347</v>
      </c>
      <c r="V89" s="7"/>
      <c r="W89" s="28">
        <f t="shared" ca="1" si="19"/>
        <v>3.8590653726373603E-3</v>
      </c>
      <c r="X89" s="27"/>
      <c r="Y89" s="7"/>
      <c r="Z89" s="46"/>
    </row>
    <row r="90" spans="1:26" s="26" customFormat="1" x14ac:dyDescent="0.25">
      <c r="A90" s="26">
        <v>9</v>
      </c>
      <c r="B90" s="26">
        <v>-631</v>
      </c>
      <c r="C90" s="26">
        <v>11885</v>
      </c>
      <c r="D90" s="26">
        <v>11826</v>
      </c>
      <c r="E90" s="26">
        <v>14564</v>
      </c>
      <c r="F90" s="26">
        <v>14615</v>
      </c>
      <c r="G90" s="27"/>
      <c r="H90" s="7"/>
      <c r="I90" s="28">
        <f t="shared" si="11"/>
        <v>-2679</v>
      </c>
      <c r="J90" s="27">
        <f t="shared" si="11"/>
        <v>-2789</v>
      </c>
      <c r="K90" s="7"/>
      <c r="L90" s="28">
        <f t="shared" ca="1" si="12"/>
        <v>-2636.5640799809148</v>
      </c>
      <c r="M90" s="26">
        <f t="shared" ca="1" si="13"/>
        <v>-2791.0458181839758</v>
      </c>
      <c r="N90" s="26">
        <f t="shared" ca="1" si="14"/>
        <v>0.68243815091318849</v>
      </c>
      <c r="O90" s="27">
        <f t="shared" ca="1" si="15"/>
        <v>-0.72461519646093508</v>
      </c>
      <c r="P90" s="7"/>
      <c r="Q90" s="28">
        <f t="shared" ca="1" si="16"/>
        <v>0.6865549048628693</v>
      </c>
      <c r="R90" s="27">
        <f t="shared" ca="1" si="20"/>
        <v>309.66386027394287</v>
      </c>
      <c r="S90" s="7"/>
      <c r="T90" s="28">
        <f t="shared" si="17"/>
        <v>309.67199999999985</v>
      </c>
      <c r="U90" s="27">
        <f t="shared" si="18"/>
        <v>5.4047960012358782</v>
      </c>
      <c r="V90" s="7"/>
      <c r="W90" s="28">
        <f t="shared" ca="1" si="19"/>
        <v>-8.1397260569815444E-3</v>
      </c>
      <c r="X90" s="27"/>
      <c r="Y90" s="7"/>
      <c r="Z90" s="46"/>
    </row>
    <row r="91" spans="1:26" s="26" customFormat="1" x14ac:dyDescent="0.25">
      <c r="A91" s="26">
        <v>10</v>
      </c>
      <c r="B91" s="26">
        <v>-627</v>
      </c>
      <c r="C91" s="26">
        <v>11759</v>
      </c>
      <c r="D91" s="26">
        <v>11970</v>
      </c>
      <c r="E91" s="26">
        <v>14703</v>
      </c>
      <c r="F91" s="26">
        <v>14482</v>
      </c>
      <c r="G91" s="27"/>
      <c r="H91" s="7"/>
      <c r="I91" s="28">
        <f t="shared" si="11"/>
        <v>-2944</v>
      </c>
      <c r="J91" s="27">
        <f t="shared" si="11"/>
        <v>-2512</v>
      </c>
      <c r="K91" s="7"/>
      <c r="L91" s="28">
        <f t="shared" ca="1" si="12"/>
        <v>-2901.5640799809148</v>
      </c>
      <c r="M91" s="26">
        <f t="shared" ca="1" si="13"/>
        <v>-2514.0458181839758</v>
      </c>
      <c r="N91" s="26">
        <f t="shared" ca="1" si="14"/>
        <v>0.75102973621359359</v>
      </c>
      <c r="O91" s="27">
        <f t="shared" ca="1" si="15"/>
        <v>-0.65270007127310192</v>
      </c>
      <c r="P91" s="7"/>
      <c r="Q91" s="28">
        <f t="shared" ca="1" si="16"/>
        <v>0.75474010730899022</v>
      </c>
      <c r="R91" s="27">
        <f t="shared" ca="1" si="20"/>
        <v>303.97221159405854</v>
      </c>
      <c r="S91" s="7"/>
      <c r="T91" s="28">
        <f t="shared" si="17"/>
        <v>304.02899999999988</v>
      </c>
      <c r="U91" s="27">
        <f t="shared" si="18"/>
        <v>5.306307071545838</v>
      </c>
      <c r="V91" s="7"/>
      <c r="W91" s="28">
        <f t="shared" ca="1" si="19"/>
        <v>-5.6788405941347264E-2</v>
      </c>
      <c r="X91" s="27"/>
      <c r="Y91" s="7"/>
      <c r="Z91" s="46"/>
    </row>
    <row r="92" spans="1:26" s="26" customFormat="1" x14ac:dyDescent="0.25">
      <c r="A92" s="26">
        <v>11</v>
      </c>
      <c r="B92" s="26">
        <v>-632</v>
      </c>
      <c r="C92" s="26">
        <v>11639</v>
      </c>
      <c r="D92" s="26">
        <v>12115</v>
      </c>
      <c r="E92" s="26">
        <v>14816</v>
      </c>
      <c r="F92" s="26">
        <v>14327</v>
      </c>
      <c r="G92" s="27"/>
      <c r="H92" s="7"/>
      <c r="I92" s="28">
        <f t="shared" si="11"/>
        <v>-3177</v>
      </c>
      <c r="J92" s="27">
        <f t="shared" si="11"/>
        <v>-2212</v>
      </c>
      <c r="K92" s="7"/>
      <c r="L92" s="28">
        <f t="shared" ca="1" si="12"/>
        <v>-3134.5640799809148</v>
      </c>
      <c r="M92" s="26">
        <f t="shared" ca="1" si="13"/>
        <v>-2214.0458181839758</v>
      </c>
      <c r="N92" s="26">
        <f t="shared" ca="1" si="14"/>
        <v>0.81133856404376103</v>
      </c>
      <c r="O92" s="27">
        <f t="shared" ca="1" si="15"/>
        <v>-0.57481365410216334</v>
      </c>
      <c r="P92" s="7"/>
      <c r="Q92" s="28">
        <f t="shared" ca="1" si="16"/>
        <v>0.81460858491870147</v>
      </c>
      <c r="R92" s="27">
        <f t="shared" ca="1" si="20"/>
        <v>298.32693282975083</v>
      </c>
      <c r="S92" s="7"/>
      <c r="T92" s="28">
        <f t="shared" si="17"/>
        <v>298.34099999999989</v>
      </c>
      <c r="U92" s="27">
        <f t="shared" si="18"/>
        <v>5.2070327436924009</v>
      </c>
      <c r="V92" s="7"/>
      <c r="W92" s="28">
        <f t="shared" ca="1" si="19"/>
        <v>-1.4067170249063565E-2</v>
      </c>
      <c r="X92" s="27"/>
      <c r="Y92" s="7"/>
      <c r="Z92" s="46"/>
    </row>
    <row r="93" spans="1:26" s="26" customFormat="1" x14ac:dyDescent="0.25">
      <c r="A93" s="26">
        <v>12</v>
      </c>
      <c r="B93" s="26">
        <v>-608</v>
      </c>
      <c r="C93" s="26">
        <v>11534</v>
      </c>
      <c r="D93" s="26">
        <v>12263</v>
      </c>
      <c r="E93" s="26">
        <v>14907</v>
      </c>
      <c r="F93" s="26">
        <v>14168</v>
      </c>
      <c r="G93" s="27"/>
      <c r="H93" s="7"/>
      <c r="I93" s="28">
        <f t="shared" si="11"/>
        <v>-3373</v>
      </c>
      <c r="J93" s="27">
        <f t="shared" si="11"/>
        <v>-1905</v>
      </c>
      <c r="K93" s="7"/>
      <c r="L93" s="28">
        <f t="shared" ca="1" si="12"/>
        <v>-3330.5640799809148</v>
      </c>
      <c r="M93" s="26">
        <f t="shared" ca="1" si="13"/>
        <v>-1907.0458181839756</v>
      </c>
      <c r="N93" s="26">
        <f t="shared" ca="1" si="14"/>
        <v>0.86207045354896639</v>
      </c>
      <c r="O93" s="27">
        <f t="shared" ca="1" si="15"/>
        <v>-0.49510988719723625</v>
      </c>
      <c r="P93" s="7"/>
      <c r="Q93" s="28">
        <f t="shared" ca="1" si="16"/>
        <v>0.86488967304023712</v>
      </c>
      <c r="R93" s="27">
        <f t="shared" ca="1" si="20"/>
        <v>292.9080945848782</v>
      </c>
      <c r="S93" s="7"/>
      <c r="T93" s="28">
        <f t="shared" si="17"/>
        <v>292.86899999999991</v>
      </c>
      <c r="U93" s="27">
        <f t="shared" si="18"/>
        <v>5.1115283270232714</v>
      </c>
      <c r="V93" s="7"/>
      <c r="W93" s="28">
        <f t="shared" ca="1" si="19"/>
        <v>3.9094584878284877E-2</v>
      </c>
      <c r="X93" s="27"/>
      <c r="Y93" s="7"/>
      <c r="Z93" s="46"/>
    </row>
    <row r="94" spans="1:26" s="26" customFormat="1" x14ac:dyDescent="0.25">
      <c r="A94" s="26">
        <v>13</v>
      </c>
      <c r="B94" s="26">
        <v>-619</v>
      </c>
      <c r="C94" s="26">
        <v>11454</v>
      </c>
      <c r="D94" s="26">
        <v>12438</v>
      </c>
      <c r="E94" s="26">
        <v>15001</v>
      </c>
      <c r="F94" s="26">
        <v>14008</v>
      </c>
      <c r="G94" s="27"/>
      <c r="H94" s="7"/>
      <c r="I94" s="28">
        <f t="shared" si="11"/>
        <v>-3547</v>
      </c>
      <c r="J94" s="27">
        <f t="shared" si="11"/>
        <v>-1570</v>
      </c>
      <c r="K94" s="7"/>
      <c r="L94" s="28">
        <f t="shared" ca="1" si="12"/>
        <v>-3504.5640799809148</v>
      </c>
      <c r="M94" s="26">
        <f t="shared" ca="1" si="13"/>
        <v>-1572.0458181839756</v>
      </c>
      <c r="N94" s="26">
        <f t="shared" ca="1" si="14"/>
        <v>0.90710794729338329</v>
      </c>
      <c r="O94" s="27">
        <f t="shared" ca="1" si="15"/>
        <v>-0.40813672135635493</v>
      </c>
      <c r="P94" s="7"/>
      <c r="Q94" s="28">
        <f t="shared" ca="1" si="16"/>
        <v>0.90943508427927688</v>
      </c>
      <c r="R94" s="27">
        <f t="shared" ca="1" si="20"/>
        <v>287.28853812938166</v>
      </c>
      <c r="S94" s="7"/>
      <c r="T94" s="28">
        <f t="shared" si="17"/>
        <v>287.29799999999989</v>
      </c>
      <c r="U94" s="27">
        <f t="shared" si="18"/>
        <v>5.0142960343946665</v>
      </c>
      <c r="V94" s="7"/>
      <c r="W94" s="28">
        <f t="shared" ca="1" si="19"/>
        <v>-9.461870618224566E-3</v>
      </c>
      <c r="X94" s="27"/>
      <c r="Y94" s="7"/>
      <c r="Z94" s="46"/>
    </row>
    <row r="95" spans="1:26" s="26" customFormat="1" x14ac:dyDescent="0.25">
      <c r="A95" s="26">
        <v>14</v>
      </c>
      <c r="B95" s="26">
        <v>-625</v>
      </c>
      <c r="C95" s="26">
        <v>11381</v>
      </c>
      <c r="D95" s="26">
        <v>12616</v>
      </c>
      <c r="E95" s="26">
        <v>15071</v>
      </c>
      <c r="F95" s="26">
        <v>13833</v>
      </c>
      <c r="G95" s="27"/>
      <c r="H95" s="7"/>
      <c r="I95" s="28">
        <f t="shared" si="11"/>
        <v>-3690</v>
      </c>
      <c r="J95" s="27">
        <f t="shared" si="11"/>
        <v>-1217</v>
      </c>
      <c r="K95" s="7"/>
      <c r="L95" s="28">
        <f t="shared" ca="1" si="12"/>
        <v>-3647.5640799809148</v>
      </c>
      <c r="M95" s="26">
        <f t="shared" ca="1" si="13"/>
        <v>-1219.0458181839756</v>
      </c>
      <c r="N95" s="26">
        <f t="shared" ca="1" si="14"/>
        <v>0.94412151973850755</v>
      </c>
      <c r="O95" s="27">
        <f t="shared" ca="1" si="15"/>
        <v>-0.31649037048521728</v>
      </c>
      <c r="P95" s="7"/>
      <c r="Q95" s="28">
        <f t="shared" ca="1" si="16"/>
        <v>0.94592996631348747</v>
      </c>
      <c r="R95" s="27">
        <f t="shared" ca="1" si="20"/>
        <v>281.61819741752038</v>
      </c>
      <c r="S95" s="7"/>
      <c r="T95" s="28">
        <f t="shared" si="17"/>
        <v>281.67299999999989</v>
      </c>
      <c r="U95" s="27">
        <f t="shared" si="18"/>
        <v>4.9161212639699858</v>
      </c>
      <c r="V95" s="7"/>
      <c r="W95" s="28">
        <f t="shared" ca="1" si="19"/>
        <v>-5.480258247951042E-2</v>
      </c>
      <c r="X95" s="27"/>
      <c r="Y95" s="7"/>
      <c r="Z95" s="46"/>
    </row>
    <row r="96" spans="1:26" s="26" customFormat="1" x14ac:dyDescent="0.25">
      <c r="A96" s="26">
        <v>15</v>
      </c>
      <c r="B96" s="26">
        <v>-631</v>
      </c>
      <c r="C96" s="26">
        <v>11327</v>
      </c>
      <c r="D96" s="26">
        <v>12789</v>
      </c>
      <c r="E96" s="26">
        <v>15119</v>
      </c>
      <c r="F96" s="26">
        <v>13646</v>
      </c>
      <c r="G96" s="27"/>
      <c r="H96" s="7"/>
      <c r="I96" s="28">
        <f t="shared" si="11"/>
        <v>-3792</v>
      </c>
      <c r="J96" s="27">
        <f t="shared" si="11"/>
        <v>-857</v>
      </c>
      <c r="K96" s="7"/>
      <c r="L96" s="28">
        <f t="shared" ca="1" si="12"/>
        <v>-3749.5640799809148</v>
      </c>
      <c r="M96" s="26">
        <f t="shared" ca="1" si="13"/>
        <v>-859.0458181839756</v>
      </c>
      <c r="N96" s="26">
        <f t="shared" ca="1" si="14"/>
        <v>0.97052280917488987</v>
      </c>
      <c r="O96" s="27">
        <f t="shared" ca="1" si="15"/>
        <v>-0.22302666988009104</v>
      </c>
      <c r="P96" s="7"/>
      <c r="Q96" s="28">
        <f t="shared" ca="1" si="16"/>
        <v>0.97180209755570612</v>
      </c>
      <c r="R96" s="27">
        <f t="shared" ca="1" si="20"/>
        <v>276.04437157864868</v>
      </c>
      <c r="S96" s="7"/>
      <c r="T96" s="28">
        <f t="shared" si="17"/>
        <v>275.99399999999991</v>
      </c>
      <c r="U96" s="27">
        <f t="shared" si="18"/>
        <v>4.8170040157492284</v>
      </c>
      <c r="V96" s="7"/>
      <c r="W96" s="28">
        <f t="shared" ca="1" si="19"/>
        <v>5.0371578648764626E-2</v>
      </c>
      <c r="X96" s="27"/>
      <c r="Y96" s="7"/>
      <c r="Z96" s="46"/>
    </row>
    <row r="97" spans="1:26" s="26" customFormat="1" x14ac:dyDescent="0.25">
      <c r="A97" s="26">
        <v>16</v>
      </c>
      <c r="B97" s="26">
        <v>-636</v>
      </c>
      <c r="C97" s="26">
        <v>11290</v>
      </c>
      <c r="D97" s="26">
        <v>12981</v>
      </c>
      <c r="E97" s="26">
        <v>15153</v>
      </c>
      <c r="F97" s="26">
        <v>13462</v>
      </c>
      <c r="G97" s="27"/>
      <c r="H97" s="7"/>
      <c r="I97" s="28">
        <f t="shared" si="11"/>
        <v>-3863</v>
      </c>
      <c r="J97" s="27">
        <f t="shared" si="11"/>
        <v>-481</v>
      </c>
      <c r="K97" s="7"/>
      <c r="L97" s="28">
        <f t="shared" ca="1" si="12"/>
        <v>-3820.5640799809148</v>
      </c>
      <c r="M97" s="26">
        <f t="shared" ca="1" si="13"/>
        <v>-483.04581818397565</v>
      </c>
      <c r="N97" s="26">
        <f t="shared" ca="1" si="14"/>
        <v>0.98890017731197954</v>
      </c>
      <c r="O97" s="27">
        <f t="shared" ca="1" si="15"/>
        <v>-0.12540902702584814</v>
      </c>
      <c r="P97" s="7"/>
      <c r="Q97" s="28">
        <f t="shared" ca="1" si="16"/>
        <v>0.98962664171534598</v>
      </c>
      <c r="R97" s="27">
        <f t="shared" ca="1" si="20"/>
        <v>270.34115563484158</v>
      </c>
      <c r="S97" s="7"/>
      <c r="T97" s="28">
        <f t="shared" si="17"/>
        <v>270.26999999999992</v>
      </c>
      <c r="U97" s="27">
        <f t="shared" si="18"/>
        <v>4.7171013693650732</v>
      </c>
      <c r="V97" s="7"/>
      <c r="W97" s="28">
        <f t="shared" ca="1" si="19"/>
        <v>7.1155634841659321E-2</v>
      </c>
      <c r="X97" s="27"/>
      <c r="Y97" s="7"/>
      <c r="Z97" s="46"/>
    </row>
    <row r="98" spans="1:26" s="26" customFormat="1" x14ac:dyDescent="0.25">
      <c r="A98" s="26">
        <v>17</v>
      </c>
      <c r="B98" s="26">
        <v>-633</v>
      </c>
      <c r="C98" s="26">
        <v>11274</v>
      </c>
      <c r="D98" s="26">
        <v>13170</v>
      </c>
      <c r="E98" s="26">
        <v>15167</v>
      </c>
      <c r="F98" s="26">
        <v>13269</v>
      </c>
      <c r="G98" s="27"/>
      <c r="H98" s="7"/>
      <c r="I98" s="28">
        <f t="shared" si="11"/>
        <v>-3893</v>
      </c>
      <c r="J98" s="27">
        <f t="shared" si="11"/>
        <v>-99</v>
      </c>
      <c r="K98" s="7"/>
      <c r="L98" s="28">
        <f t="shared" ca="1" si="12"/>
        <v>-3850.5640799809148</v>
      </c>
      <c r="M98" s="26">
        <f t="shared" ca="1" si="13"/>
        <v>-101.04581818397563</v>
      </c>
      <c r="N98" s="26">
        <f t="shared" ca="1" si="14"/>
        <v>0.99666526244032727</v>
      </c>
      <c r="O98" s="27">
        <f t="shared" ca="1" si="15"/>
        <v>-2.6233655828186431E-2</v>
      </c>
      <c r="P98" s="7"/>
      <c r="Q98" s="28">
        <f t="shared" ca="1" si="16"/>
        <v>0.99682990614411937</v>
      </c>
      <c r="R98" s="27">
        <f t="shared" ca="1" si="20"/>
        <v>264.62643549984637</v>
      </c>
      <c r="S98" s="7"/>
      <c r="T98" s="28">
        <f t="shared" si="17"/>
        <v>264.57299999999992</v>
      </c>
      <c r="U98" s="27">
        <f t="shared" si="18"/>
        <v>4.6176699618789563</v>
      </c>
      <c r="V98" s="7"/>
      <c r="W98" s="28">
        <f t="shared" ca="1" si="19"/>
        <v>5.343549984644369E-2</v>
      </c>
      <c r="X98" s="27"/>
      <c r="Y98" s="7"/>
      <c r="Z98" s="46"/>
    </row>
    <row r="99" spans="1:26" s="26" customFormat="1" x14ac:dyDescent="0.25">
      <c r="A99" s="26">
        <v>18</v>
      </c>
      <c r="B99" s="26">
        <v>-632</v>
      </c>
      <c r="C99" s="26">
        <v>11284</v>
      </c>
      <c r="D99" s="26">
        <v>13360</v>
      </c>
      <c r="E99" s="26">
        <v>15168</v>
      </c>
      <c r="F99" s="26">
        <v>13087</v>
      </c>
      <c r="G99" s="27"/>
      <c r="H99" s="7"/>
      <c r="I99" s="28">
        <f t="shared" si="11"/>
        <v>-3884</v>
      </c>
      <c r="J99" s="27">
        <f t="shared" si="11"/>
        <v>273</v>
      </c>
      <c r="K99" s="7"/>
      <c r="L99" s="28">
        <f t="shared" ca="1" si="12"/>
        <v>-3841.5640799809148</v>
      </c>
      <c r="M99" s="26">
        <f t="shared" ca="1" si="13"/>
        <v>270.95418181602435</v>
      </c>
      <c r="N99" s="26">
        <f t="shared" ca="1" si="14"/>
        <v>0.99433573690182298</v>
      </c>
      <c r="O99" s="27">
        <f t="shared" ca="1" si="15"/>
        <v>7.0345501463777313E-2</v>
      </c>
      <c r="P99" s="7"/>
      <c r="Q99" s="28">
        <f t="shared" ca="1" si="16"/>
        <v>0.99395310847193818</v>
      </c>
      <c r="R99" s="27">
        <f t="shared" ca="1" si="20"/>
        <v>259.07065514105307</v>
      </c>
      <c r="S99" s="7"/>
      <c r="T99" s="28">
        <f t="shared" si="17"/>
        <v>258.88499999999993</v>
      </c>
      <c r="U99" s="27">
        <f t="shared" si="18"/>
        <v>4.5183956340255182</v>
      </c>
      <c r="V99" s="7"/>
      <c r="W99" s="28">
        <f t="shared" ca="1" si="19"/>
        <v>0.18565514105313241</v>
      </c>
      <c r="X99" s="27"/>
      <c r="Y99" s="7"/>
      <c r="Z99" s="46"/>
    </row>
    <row r="100" spans="1:26" s="26" customFormat="1" x14ac:dyDescent="0.25">
      <c r="A100" s="26">
        <v>19</v>
      </c>
      <c r="B100" s="26">
        <v>-621</v>
      </c>
      <c r="C100" s="26">
        <v>11298</v>
      </c>
      <c r="D100" s="26">
        <v>13545</v>
      </c>
      <c r="E100" s="26">
        <v>15143</v>
      </c>
      <c r="F100" s="26">
        <v>12899</v>
      </c>
      <c r="G100" s="27"/>
      <c r="H100" s="7"/>
      <c r="I100" s="28">
        <f t="shared" si="11"/>
        <v>-3845</v>
      </c>
      <c r="J100" s="27">
        <f t="shared" si="11"/>
        <v>646</v>
      </c>
      <c r="K100" s="7"/>
      <c r="L100" s="28">
        <f t="shared" ca="1" si="12"/>
        <v>-3802.5640799809148</v>
      </c>
      <c r="M100" s="26">
        <f t="shared" ca="1" si="13"/>
        <v>643.9541818160244</v>
      </c>
      <c r="N100" s="26">
        <f t="shared" ca="1" si="14"/>
        <v>0.98424112623497084</v>
      </c>
      <c r="O100" s="27">
        <f t="shared" ca="1" si="15"/>
        <v>0.16718428014631087</v>
      </c>
      <c r="P100" s="7"/>
      <c r="Q100" s="28">
        <f t="shared" ca="1" si="16"/>
        <v>0.98330962996001103</v>
      </c>
      <c r="R100" s="27">
        <f t="shared" ca="1" si="20"/>
        <v>253.46965465951337</v>
      </c>
      <c r="S100" s="7"/>
      <c r="T100" s="28">
        <f t="shared" si="17"/>
        <v>253.29599999999994</v>
      </c>
      <c r="U100" s="27">
        <f t="shared" si="18"/>
        <v>4.4208491821315556</v>
      </c>
      <c r="V100" s="7"/>
      <c r="W100" s="28">
        <f t="shared" ca="1" si="19"/>
        <v>0.1736546595134314</v>
      </c>
      <c r="X100" s="27"/>
      <c r="Y100" s="7"/>
      <c r="Z100" s="46"/>
    </row>
    <row r="101" spans="1:26" s="26" customFormat="1" x14ac:dyDescent="0.25">
      <c r="A101" s="26">
        <v>20</v>
      </c>
      <c r="B101" s="26">
        <v>-618</v>
      </c>
      <c r="C101" s="26">
        <v>11341</v>
      </c>
      <c r="D101" s="26">
        <v>13732</v>
      </c>
      <c r="E101" s="26">
        <v>15109</v>
      </c>
      <c r="F101" s="26">
        <v>12717</v>
      </c>
      <c r="G101" s="27"/>
      <c r="H101" s="7"/>
      <c r="I101" s="28">
        <f t="shared" si="11"/>
        <v>-3768</v>
      </c>
      <c r="J101" s="27">
        <f t="shared" si="11"/>
        <v>1015</v>
      </c>
      <c r="K101" s="7"/>
      <c r="L101" s="28">
        <f t="shared" ca="1" si="12"/>
        <v>-3725.5640799809148</v>
      </c>
      <c r="M101" s="26">
        <f t="shared" ca="1" si="13"/>
        <v>1012.9541818160244</v>
      </c>
      <c r="N101" s="26">
        <f t="shared" ca="1" si="14"/>
        <v>0.9643107410722116</v>
      </c>
      <c r="O101" s="27">
        <f t="shared" ca="1" si="15"/>
        <v>0.26298457326656521</v>
      </c>
      <c r="P101" s="7"/>
      <c r="Q101" s="28">
        <f t="shared" ca="1" si="16"/>
        <v>0.96283610330633196</v>
      </c>
      <c r="R101" s="27">
        <f t="shared" ca="1" si="20"/>
        <v>247.84204694661321</v>
      </c>
      <c r="S101" s="7"/>
      <c r="T101" s="28">
        <f t="shared" si="17"/>
        <v>247.73399999999992</v>
      </c>
      <c r="U101" s="27">
        <f t="shared" si="18"/>
        <v>4.3237739691356305</v>
      </c>
      <c r="V101" s="7"/>
      <c r="W101" s="28">
        <f t="shared" ca="1" si="19"/>
        <v>0.1080469466132854</v>
      </c>
      <c r="X101" s="27"/>
      <c r="Y101" s="7"/>
      <c r="Z101" s="46"/>
    </row>
    <row r="102" spans="1:26" s="26" customFormat="1" x14ac:dyDescent="0.25">
      <c r="A102" s="26">
        <v>21</v>
      </c>
      <c r="B102" s="26">
        <v>-609</v>
      </c>
      <c r="C102" s="26">
        <v>11398</v>
      </c>
      <c r="D102" s="26">
        <v>13899</v>
      </c>
      <c r="E102" s="26">
        <v>15048</v>
      </c>
      <c r="F102" s="26">
        <v>12542</v>
      </c>
      <c r="G102" s="27"/>
      <c r="H102" s="7"/>
      <c r="I102" s="28">
        <f t="shared" si="11"/>
        <v>-3650</v>
      </c>
      <c r="J102" s="27">
        <f t="shared" si="11"/>
        <v>1357</v>
      </c>
      <c r="K102" s="7"/>
      <c r="L102" s="28">
        <f t="shared" ca="1" si="12"/>
        <v>-3607.5640799809148</v>
      </c>
      <c r="M102" s="26">
        <f t="shared" ca="1" si="13"/>
        <v>1354.9541818160244</v>
      </c>
      <c r="N102" s="26">
        <f t="shared" ca="1" si="14"/>
        <v>0.93376807290071051</v>
      </c>
      <c r="O102" s="27">
        <f t="shared" ca="1" si="15"/>
        <v>0.3517750888414351</v>
      </c>
      <c r="P102" s="7"/>
      <c r="Q102" s="28">
        <f t="shared" ca="1" si="16"/>
        <v>0.93178984193891989</v>
      </c>
      <c r="R102" s="27">
        <f t="shared" ca="1" si="20"/>
        <v>242.43608950553312</v>
      </c>
      <c r="S102" s="7"/>
      <c r="T102" s="28">
        <f t="shared" si="17"/>
        <v>242.25299999999993</v>
      </c>
      <c r="U102" s="27">
        <f t="shared" si="18"/>
        <v>4.2281124728338222</v>
      </c>
      <c r="V102" s="7"/>
      <c r="W102" s="28">
        <f t="shared" ca="1" si="19"/>
        <v>0.18308950553318937</v>
      </c>
      <c r="X102" s="27"/>
      <c r="Y102" s="7"/>
      <c r="Z102" s="46"/>
    </row>
    <row r="103" spans="1:26" s="26" customFormat="1" x14ac:dyDescent="0.25">
      <c r="A103" s="26">
        <v>22</v>
      </c>
      <c r="B103" s="26">
        <v>-621</v>
      </c>
      <c r="C103" s="26">
        <v>11467</v>
      </c>
      <c r="D103" s="26">
        <v>14074</v>
      </c>
      <c r="E103" s="26">
        <v>14973</v>
      </c>
      <c r="F103" s="26">
        <v>12370</v>
      </c>
      <c r="G103" s="27"/>
      <c r="H103" s="7"/>
      <c r="I103" s="28">
        <f t="shared" si="11"/>
        <v>-3506</v>
      </c>
      <c r="J103" s="27">
        <f t="shared" si="11"/>
        <v>1704</v>
      </c>
      <c r="K103" s="7"/>
      <c r="L103" s="28">
        <f t="shared" ca="1" si="12"/>
        <v>-3463.5640799809148</v>
      </c>
      <c r="M103" s="26">
        <f t="shared" ca="1" si="13"/>
        <v>1701.9541818160244</v>
      </c>
      <c r="N103" s="26">
        <f t="shared" ca="1" si="14"/>
        <v>0.89649566428464134</v>
      </c>
      <c r="O103" s="27">
        <f t="shared" ca="1" si="15"/>
        <v>0.44186371136915398</v>
      </c>
      <c r="P103" s="7"/>
      <c r="Q103" s="28">
        <f t="shared" ca="1" si="16"/>
        <v>0.89400637679107675</v>
      </c>
      <c r="R103" s="27">
        <f t="shared" ca="1" si="20"/>
        <v>236.81798619804943</v>
      </c>
      <c r="S103" s="7"/>
      <c r="T103" s="28">
        <f t="shared" si="17"/>
        <v>236.66399999999993</v>
      </c>
      <c r="U103" s="27">
        <f t="shared" si="18"/>
        <v>4.1305660209398587</v>
      </c>
      <c r="V103" s="7"/>
      <c r="W103" s="28">
        <f t="shared" ca="1" si="19"/>
        <v>0.15398619804949476</v>
      </c>
      <c r="X103" s="27"/>
      <c r="Y103" s="7"/>
      <c r="Z103" s="46"/>
    </row>
    <row r="104" spans="1:26" s="26" customFormat="1" x14ac:dyDescent="0.25">
      <c r="A104" s="26">
        <v>23</v>
      </c>
      <c r="B104" s="26">
        <v>-639</v>
      </c>
      <c r="C104" s="26">
        <v>11566</v>
      </c>
      <c r="D104" s="26">
        <v>14246</v>
      </c>
      <c r="E104" s="26">
        <v>14889</v>
      </c>
      <c r="F104" s="26">
        <v>12207</v>
      </c>
      <c r="G104" s="27"/>
      <c r="H104" s="7"/>
      <c r="I104" s="28">
        <f t="shared" si="11"/>
        <v>-3323</v>
      </c>
      <c r="J104" s="27">
        <f t="shared" si="11"/>
        <v>2039</v>
      </c>
      <c r="K104" s="7"/>
      <c r="L104" s="28">
        <f t="shared" ca="1" si="12"/>
        <v>-3280.5640799809148</v>
      </c>
      <c r="M104" s="26">
        <f t="shared" ca="1" si="13"/>
        <v>2036.9541818160244</v>
      </c>
      <c r="N104" s="26">
        <f t="shared" ca="1" si="14"/>
        <v>0.84912864500172014</v>
      </c>
      <c r="O104" s="27">
        <f t="shared" ca="1" si="15"/>
        <v>0.52883687721003536</v>
      </c>
      <c r="P104" s="7"/>
      <c r="Q104" s="28">
        <f t="shared" ca="1" si="16"/>
        <v>0.84614579166452997</v>
      </c>
      <c r="R104" s="27">
        <f t="shared" ca="1" si="20"/>
        <v>231.11374902960017</v>
      </c>
      <c r="S104" s="7"/>
      <c r="T104" s="28">
        <f t="shared" si="17"/>
        <v>230.91299999999993</v>
      </c>
      <c r="U104" s="27">
        <f t="shared" si="18"/>
        <v>4.0301921356576651</v>
      </c>
      <c r="V104" s="7"/>
      <c r="W104" s="28">
        <f t="shared" ca="1" si="19"/>
        <v>0.20074902960024588</v>
      </c>
      <c r="X104" s="27"/>
      <c r="Y104" s="7"/>
      <c r="Z104" s="46"/>
    </row>
    <row r="105" spans="1:26" s="26" customFormat="1" x14ac:dyDescent="0.25">
      <c r="A105" s="26">
        <v>24</v>
      </c>
      <c r="B105" s="26">
        <v>-632</v>
      </c>
      <c r="C105" s="26">
        <v>11678</v>
      </c>
      <c r="D105" s="26">
        <v>14400</v>
      </c>
      <c r="E105" s="26">
        <v>14777</v>
      </c>
      <c r="F105" s="26">
        <v>12050</v>
      </c>
      <c r="G105" s="27"/>
      <c r="H105" s="7"/>
      <c r="I105" s="28">
        <f t="shared" si="11"/>
        <v>-3099</v>
      </c>
      <c r="J105" s="27">
        <f t="shared" si="11"/>
        <v>2350</v>
      </c>
      <c r="K105" s="7"/>
      <c r="L105" s="28">
        <f t="shared" ca="1" si="12"/>
        <v>-3056.5640799809148</v>
      </c>
      <c r="M105" s="26">
        <f t="shared" ca="1" si="13"/>
        <v>2347.9541818160242</v>
      </c>
      <c r="N105" s="26">
        <f t="shared" ca="1" si="14"/>
        <v>0.79114934271005699</v>
      </c>
      <c r="O105" s="27">
        <f t="shared" ca="1" si="15"/>
        <v>0.60957912967724148</v>
      </c>
      <c r="P105" s="7"/>
      <c r="Q105" s="28">
        <f t="shared" ca="1" si="16"/>
        <v>0.78770805864087412</v>
      </c>
      <c r="R105" s="27">
        <f t="shared" ca="1" si="20"/>
        <v>225.38391780298616</v>
      </c>
      <c r="S105" s="7"/>
      <c r="T105" s="28">
        <f t="shared" si="17"/>
        <v>225.22499999999994</v>
      </c>
      <c r="U105" s="27">
        <f t="shared" si="18"/>
        <v>3.9309178078042275</v>
      </c>
      <c r="V105" s="7"/>
      <c r="W105" s="28">
        <f t="shared" ca="1" si="19"/>
        <v>0.15891780298622393</v>
      </c>
      <c r="X105" s="27"/>
      <c r="Y105" s="7"/>
      <c r="Z105" s="46"/>
    </row>
    <row r="106" spans="1:26" s="26" customFormat="1" x14ac:dyDescent="0.25">
      <c r="A106" s="26">
        <v>25</v>
      </c>
      <c r="B106" s="26">
        <v>-627</v>
      </c>
      <c r="C106" s="26">
        <v>11796</v>
      </c>
      <c r="D106" s="26">
        <v>14543</v>
      </c>
      <c r="E106" s="26">
        <v>14652</v>
      </c>
      <c r="F106" s="26">
        <v>11899</v>
      </c>
      <c r="G106" s="27"/>
      <c r="H106" s="7"/>
      <c r="I106" s="28">
        <f t="shared" si="11"/>
        <v>-2856</v>
      </c>
      <c r="J106" s="27">
        <f t="shared" si="11"/>
        <v>2644</v>
      </c>
      <c r="K106" s="7"/>
      <c r="L106" s="28">
        <f t="shared" ca="1" si="12"/>
        <v>-2813.5640799809148</v>
      </c>
      <c r="M106" s="26">
        <f t="shared" ca="1" si="13"/>
        <v>2641.9541818160242</v>
      </c>
      <c r="N106" s="26">
        <f t="shared" ca="1" si="14"/>
        <v>0.72825215317044023</v>
      </c>
      <c r="O106" s="27">
        <f t="shared" ca="1" si="15"/>
        <v>0.68590781850476124</v>
      </c>
      <c r="P106" s="7"/>
      <c r="Q106" s="28">
        <f t="shared" ca="1" si="16"/>
        <v>0.72437736746322101</v>
      </c>
      <c r="R106" s="27">
        <f t="shared" ca="1" si="20"/>
        <v>219.68144391079636</v>
      </c>
      <c r="S106" s="7"/>
      <c r="T106" s="28">
        <f t="shared" si="17"/>
        <v>219.58199999999994</v>
      </c>
      <c r="U106" s="27">
        <f t="shared" si="18"/>
        <v>3.8324288781141878</v>
      </c>
      <c r="V106" s="7"/>
      <c r="W106" s="28">
        <f t="shared" ca="1" si="19"/>
        <v>9.9443910796424007E-2</v>
      </c>
      <c r="X106" s="27"/>
      <c r="Y106" s="7"/>
      <c r="Z106" s="46"/>
    </row>
    <row r="107" spans="1:26" s="26" customFormat="1" x14ac:dyDescent="0.25">
      <c r="A107" s="26">
        <v>26</v>
      </c>
      <c r="B107" s="26">
        <v>-623</v>
      </c>
      <c r="C107" s="26">
        <v>11922</v>
      </c>
      <c r="D107" s="26">
        <v>14662</v>
      </c>
      <c r="E107" s="26">
        <v>14505</v>
      </c>
      <c r="F107" s="26">
        <v>11763</v>
      </c>
      <c r="G107" s="27"/>
      <c r="H107" s="7"/>
      <c r="I107" s="28">
        <f t="shared" si="11"/>
        <v>-2583</v>
      </c>
      <c r="J107" s="27">
        <f t="shared" si="11"/>
        <v>2899</v>
      </c>
      <c r="K107" s="7"/>
      <c r="L107" s="28">
        <f t="shared" ca="1" si="12"/>
        <v>-2540.5640799809148</v>
      </c>
      <c r="M107" s="26">
        <f t="shared" ca="1" si="13"/>
        <v>2896.9541818160242</v>
      </c>
      <c r="N107" s="26">
        <f t="shared" ca="1" si="14"/>
        <v>0.65758987850247574</v>
      </c>
      <c r="O107" s="27">
        <f t="shared" ca="1" si="15"/>
        <v>0.75211127310005899</v>
      </c>
      <c r="P107" s="7"/>
      <c r="Q107" s="28">
        <f t="shared" ca="1" si="16"/>
        <v>0.65333883789083236</v>
      </c>
      <c r="R107" s="27">
        <f t="shared" ca="1" si="20"/>
        <v>214.0988938478813</v>
      </c>
      <c r="S107" s="7"/>
      <c r="T107" s="28">
        <f t="shared" si="17"/>
        <v>213.97499999999994</v>
      </c>
      <c r="U107" s="27">
        <f t="shared" si="18"/>
        <v>3.7345682669548657</v>
      </c>
      <c r="V107" s="7"/>
      <c r="W107" s="28">
        <f t="shared" ca="1" si="19"/>
        <v>0.12389384788136226</v>
      </c>
      <c r="X107" s="27"/>
      <c r="Y107" s="7"/>
      <c r="Z107" s="46"/>
    </row>
    <row r="108" spans="1:26" s="26" customFormat="1" x14ac:dyDescent="0.25">
      <c r="A108" s="26">
        <v>27</v>
      </c>
      <c r="B108" s="26">
        <v>-631</v>
      </c>
      <c r="C108" s="26">
        <v>12083</v>
      </c>
      <c r="D108" s="26">
        <v>14795</v>
      </c>
      <c r="E108" s="26">
        <v>14365</v>
      </c>
      <c r="F108" s="26">
        <v>11652</v>
      </c>
      <c r="G108" s="27"/>
      <c r="H108" s="7"/>
      <c r="I108" s="28">
        <f t="shared" si="11"/>
        <v>-2282</v>
      </c>
      <c r="J108" s="27">
        <f t="shared" si="11"/>
        <v>3143</v>
      </c>
      <c r="K108" s="7"/>
      <c r="L108" s="28">
        <f t="shared" ca="1" si="12"/>
        <v>-2239.5640799809148</v>
      </c>
      <c r="M108" s="26">
        <f t="shared" ca="1" si="13"/>
        <v>3140.9541818160242</v>
      </c>
      <c r="N108" s="26">
        <f t="shared" ca="1" si="14"/>
        <v>0.57968019104805335</v>
      </c>
      <c r="O108" s="27">
        <f t="shared" ca="1" si="15"/>
        <v>0.81545889239908897</v>
      </c>
      <c r="P108" s="7"/>
      <c r="Q108" s="28">
        <f t="shared" ca="1" si="16"/>
        <v>0.57506896086410864</v>
      </c>
      <c r="R108" s="27">
        <f t="shared" ca="1" si="20"/>
        <v>208.31076107104491</v>
      </c>
      <c r="S108" s="7"/>
      <c r="T108" s="28">
        <f t="shared" si="17"/>
        <v>208.29599999999994</v>
      </c>
      <c r="U108" s="27">
        <f t="shared" si="18"/>
        <v>3.6354510187341078</v>
      </c>
      <c r="V108" s="7"/>
      <c r="W108" s="28">
        <f t="shared" ca="1" si="19"/>
        <v>1.4761071044972596E-2</v>
      </c>
      <c r="X108" s="27"/>
      <c r="Y108" s="7"/>
      <c r="Z108" s="46"/>
    </row>
    <row r="109" spans="1:26" s="26" customFormat="1" x14ac:dyDescent="0.25">
      <c r="A109" s="26">
        <v>28</v>
      </c>
      <c r="B109" s="26">
        <v>-611</v>
      </c>
      <c r="C109" s="26">
        <v>12241</v>
      </c>
      <c r="D109" s="26">
        <v>14900</v>
      </c>
      <c r="E109" s="26">
        <v>14219</v>
      </c>
      <c r="F109" s="26">
        <v>11555</v>
      </c>
      <c r="G109" s="27"/>
      <c r="H109" s="7"/>
      <c r="I109" s="28">
        <f t="shared" si="11"/>
        <v>-1978</v>
      </c>
      <c r="J109" s="27">
        <f t="shared" si="11"/>
        <v>3345</v>
      </c>
      <c r="K109" s="7"/>
      <c r="L109" s="28">
        <f t="shared" ca="1" si="12"/>
        <v>-1935.5640799809148</v>
      </c>
      <c r="M109" s="26">
        <f t="shared" ca="1" si="13"/>
        <v>3342.9541818160242</v>
      </c>
      <c r="N109" s="26">
        <f t="shared" ca="1" si="14"/>
        <v>0.50099399508079623</v>
      </c>
      <c r="O109" s="27">
        <f t="shared" ca="1" si="15"/>
        <v>0.8679024132941876</v>
      </c>
      <c r="P109" s="7"/>
      <c r="Q109" s="28">
        <f t="shared" ca="1" si="16"/>
        <v>0.49608434742678359</v>
      </c>
      <c r="R109" s="27">
        <f t="shared" ca="1" si="20"/>
        <v>202.8707792694704</v>
      </c>
      <c r="S109" s="7"/>
      <c r="T109" s="28">
        <f t="shared" si="17"/>
        <v>202.79699999999994</v>
      </c>
      <c r="U109" s="27">
        <f t="shared" si="18"/>
        <v>3.5394753631669396</v>
      </c>
      <c r="V109" s="7"/>
      <c r="W109" s="28">
        <f t="shared" ca="1" si="19"/>
        <v>7.377926947046376E-2</v>
      </c>
      <c r="X109" s="27"/>
      <c r="Y109" s="7"/>
      <c r="Z109" s="46"/>
    </row>
    <row r="110" spans="1:26" s="26" customFormat="1" x14ac:dyDescent="0.25">
      <c r="A110" s="26">
        <v>29</v>
      </c>
      <c r="B110" s="26">
        <v>-611</v>
      </c>
      <c r="C110" s="26">
        <v>12394</v>
      </c>
      <c r="D110" s="26">
        <v>14971</v>
      </c>
      <c r="E110" s="26">
        <v>14041</v>
      </c>
      <c r="F110" s="26">
        <v>11466</v>
      </c>
      <c r="G110" s="27"/>
      <c r="H110" s="7"/>
      <c r="I110" s="28">
        <f t="shared" si="11"/>
        <v>-1647</v>
      </c>
      <c r="J110" s="27">
        <f t="shared" si="11"/>
        <v>3505</v>
      </c>
      <c r="K110" s="7"/>
      <c r="L110" s="28">
        <f t="shared" ca="1" si="12"/>
        <v>-1604.5640799809148</v>
      </c>
      <c r="M110" s="26">
        <f t="shared" ca="1" si="13"/>
        <v>3502.9541818160242</v>
      </c>
      <c r="N110" s="26">
        <f t="shared" ca="1" si="14"/>
        <v>0.41531922249802611</v>
      </c>
      <c r="O110" s="27">
        <f t="shared" ca="1" si="15"/>
        <v>0.90944183578535476</v>
      </c>
      <c r="P110" s="7"/>
      <c r="Q110" s="28">
        <f t="shared" ca="1" si="16"/>
        <v>0.41017282975596064</v>
      </c>
      <c r="R110" s="27">
        <f t="shared" ca="1" si="20"/>
        <v>197.39506269660637</v>
      </c>
      <c r="S110" s="7"/>
      <c r="T110" s="28">
        <f t="shared" si="17"/>
        <v>197.29799999999994</v>
      </c>
      <c r="U110" s="27">
        <f t="shared" si="18"/>
        <v>3.4434997075997718</v>
      </c>
      <c r="V110" s="7"/>
      <c r="W110" s="28">
        <f t="shared" ca="1" si="19"/>
        <v>9.7062696606428744E-2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-625</v>
      </c>
      <c r="C111" s="26">
        <v>12578</v>
      </c>
      <c r="D111" s="26">
        <v>15049</v>
      </c>
      <c r="E111" s="26">
        <v>13874</v>
      </c>
      <c r="F111" s="26">
        <v>11398</v>
      </c>
      <c r="G111" s="27"/>
      <c r="H111" s="7"/>
      <c r="I111" s="28">
        <f t="shared" si="11"/>
        <v>-1296</v>
      </c>
      <c r="J111" s="27">
        <f t="shared" si="11"/>
        <v>3651</v>
      </c>
      <c r="K111" s="7"/>
      <c r="L111" s="28">
        <f t="shared" ca="1" si="12"/>
        <v>-1253.5640799809148</v>
      </c>
      <c r="M111" s="26">
        <f t="shared" ca="1" si="13"/>
        <v>3648.9541818160242</v>
      </c>
      <c r="N111" s="26">
        <f t="shared" ca="1" si="14"/>
        <v>0.32446772649635747</v>
      </c>
      <c r="O111" s="27">
        <f t="shared" ca="1" si="15"/>
        <v>0.9473465588085449</v>
      </c>
      <c r="P111" s="7"/>
      <c r="Q111" s="28">
        <f t="shared" ca="1" si="16"/>
        <v>0.31910510042181067</v>
      </c>
      <c r="R111" s="27">
        <f t="shared" ca="1" si="20"/>
        <v>191.73455742982128</v>
      </c>
      <c r="S111" s="7"/>
      <c r="T111" s="28">
        <f t="shared" si="17"/>
        <v>191.67299999999994</v>
      </c>
      <c r="U111" s="27">
        <f t="shared" si="18"/>
        <v>3.3453249371750902</v>
      </c>
      <c r="V111" s="7"/>
      <c r="W111" s="28">
        <f t="shared" ca="1" si="19"/>
        <v>6.1557429821334608E-2</v>
      </c>
      <c r="X111" s="27"/>
      <c r="Y111" s="7"/>
      <c r="Z111" s="46"/>
    </row>
    <row r="112" spans="1:26" s="26" customFormat="1" x14ac:dyDescent="0.25">
      <c r="A112" s="26">
        <v>31</v>
      </c>
      <c r="B112" s="26">
        <v>-627</v>
      </c>
      <c r="C112" s="26">
        <v>12753</v>
      </c>
      <c r="D112" s="26">
        <v>15094</v>
      </c>
      <c r="E112" s="26">
        <v>13682</v>
      </c>
      <c r="F112" s="26">
        <v>11338</v>
      </c>
      <c r="G112" s="27"/>
      <c r="H112" s="7"/>
      <c r="I112" s="28">
        <f t="shared" si="11"/>
        <v>-929</v>
      </c>
      <c r="J112" s="27">
        <f t="shared" si="11"/>
        <v>3756</v>
      </c>
      <c r="K112" s="7"/>
      <c r="L112" s="28">
        <f t="shared" ca="1" si="12"/>
        <v>-886.56407998091493</v>
      </c>
      <c r="M112" s="26">
        <f t="shared" ca="1" si="13"/>
        <v>3753.9541818160242</v>
      </c>
      <c r="N112" s="26">
        <f t="shared" ca="1" si="14"/>
        <v>0.22947485175957011</v>
      </c>
      <c r="O112" s="27">
        <f t="shared" ca="1" si="15"/>
        <v>0.97460680481837336</v>
      </c>
      <c r="P112" s="7"/>
      <c r="Q112" s="28">
        <f t="shared" ca="1" si="16"/>
        <v>0.22395623937853187</v>
      </c>
      <c r="R112" s="27">
        <f t="shared" ca="1" si="20"/>
        <v>186.06033696869918</v>
      </c>
      <c r="S112" s="7"/>
      <c r="T112" s="28">
        <f t="shared" si="17"/>
        <v>186.02999999999994</v>
      </c>
      <c r="U112" s="27">
        <f t="shared" si="18"/>
        <v>3.2468360074850504</v>
      </c>
      <c r="V112" s="7"/>
      <c r="W112" s="28">
        <f t="shared" ca="1" si="19"/>
        <v>3.0336968699231193E-2</v>
      </c>
      <c r="X112" s="27"/>
      <c r="Y112" s="7"/>
      <c r="Z112" s="46"/>
    </row>
    <row r="113" spans="1:26" s="26" customFormat="1" x14ac:dyDescent="0.25">
      <c r="A113" s="26">
        <v>32</v>
      </c>
      <c r="B113" s="26">
        <v>-637</v>
      </c>
      <c r="C113" s="26">
        <v>12946</v>
      </c>
      <c r="D113" s="26">
        <v>15133</v>
      </c>
      <c r="E113" s="26">
        <v>13500</v>
      </c>
      <c r="F113" s="26">
        <v>11309</v>
      </c>
      <c r="G113" s="27"/>
      <c r="H113" s="7"/>
      <c r="I113" s="28">
        <f t="shared" si="11"/>
        <v>-554</v>
      </c>
      <c r="J113" s="27">
        <f t="shared" si="11"/>
        <v>3824</v>
      </c>
      <c r="K113" s="7"/>
      <c r="L113" s="28">
        <f t="shared" ca="1" si="12"/>
        <v>-511.56407998091487</v>
      </c>
      <c r="M113" s="26">
        <f t="shared" ca="1" si="13"/>
        <v>3821.9541818160242</v>
      </c>
      <c r="N113" s="26">
        <f t="shared" ca="1" si="14"/>
        <v>0.13241128765522328</v>
      </c>
      <c r="O113" s="27">
        <f t="shared" ca="1" si="15"/>
        <v>0.99226105937711939</v>
      </c>
      <c r="P113" s="7"/>
      <c r="Q113" s="28">
        <f t="shared" ca="1" si="16"/>
        <v>0.12679108498925526</v>
      </c>
      <c r="R113" s="27">
        <f t="shared" ca="1" si="20"/>
        <v>180.40071785384987</v>
      </c>
      <c r="S113" s="7"/>
      <c r="T113" s="28">
        <f t="shared" si="17"/>
        <v>180.29699999999994</v>
      </c>
      <c r="U113" s="27">
        <f t="shared" si="18"/>
        <v>3.1467762814682154</v>
      </c>
      <c r="V113" s="7"/>
      <c r="W113" s="28">
        <f t="shared" ca="1" si="19"/>
        <v>0.10371785384992904</v>
      </c>
      <c r="X113" s="27"/>
      <c r="Y113" s="7"/>
      <c r="Z113" s="46"/>
    </row>
    <row r="114" spans="1:26" s="26" customFormat="1" x14ac:dyDescent="0.25">
      <c r="A114" s="26">
        <v>33</v>
      </c>
      <c r="B114" s="26">
        <v>-633</v>
      </c>
      <c r="C114" s="26">
        <v>13140</v>
      </c>
      <c r="D114" s="26">
        <v>15143</v>
      </c>
      <c r="E114" s="26">
        <v>13306</v>
      </c>
      <c r="F114" s="26">
        <v>11290</v>
      </c>
      <c r="G114" s="27"/>
      <c r="H114" s="7"/>
      <c r="I114" s="28">
        <f t="shared" si="11"/>
        <v>-166</v>
      </c>
      <c r="J114" s="27">
        <f t="shared" si="11"/>
        <v>3853</v>
      </c>
      <c r="K114" s="7"/>
      <c r="L114" s="28">
        <f t="shared" ca="1" si="12"/>
        <v>-123.5640799809149</v>
      </c>
      <c r="M114" s="26">
        <f t="shared" ca="1" si="13"/>
        <v>3850.9541818160242</v>
      </c>
      <c r="N114" s="26">
        <f t="shared" ca="1" si="14"/>
        <v>3.198285332859245E-2</v>
      </c>
      <c r="O114" s="27">
        <f t="shared" ca="1" si="15"/>
        <v>0.99979007970364342</v>
      </c>
      <c r="P114" s="7"/>
      <c r="Q114" s="28">
        <f t="shared" ca="1" si="16"/>
        <v>2.6318377746461275E-2</v>
      </c>
      <c r="R114" s="27">
        <f t="shared" ca="1" si="20"/>
        <v>174.62682599887739</v>
      </c>
      <c r="S114" s="7"/>
      <c r="T114" s="28">
        <f t="shared" si="17"/>
        <v>174.59999999999994</v>
      </c>
      <c r="U114" s="27">
        <f t="shared" si="18"/>
        <v>3.0473448739820981</v>
      </c>
      <c r="V114" s="7"/>
      <c r="W114" s="28">
        <f t="shared" ca="1" si="19"/>
        <v>2.6825998877455959E-2</v>
      </c>
      <c r="X114" s="27"/>
      <c r="Y114" s="7"/>
      <c r="Z114" s="46"/>
    </row>
    <row r="115" spans="1:26" s="26" customFormat="1" x14ac:dyDescent="0.25">
      <c r="A115" s="26">
        <v>34</v>
      </c>
      <c r="B115" s="26">
        <v>-625</v>
      </c>
      <c r="C115" s="26">
        <v>13327</v>
      </c>
      <c r="D115" s="26">
        <v>15141</v>
      </c>
      <c r="E115" s="26">
        <v>13115</v>
      </c>
      <c r="F115" s="26">
        <v>11296</v>
      </c>
      <c r="G115" s="27"/>
      <c r="H115" s="7"/>
      <c r="I115" s="28">
        <f t="shared" si="11"/>
        <v>212</v>
      </c>
      <c r="J115" s="27">
        <f t="shared" si="11"/>
        <v>3845</v>
      </c>
      <c r="K115" s="7"/>
      <c r="L115" s="28">
        <f t="shared" ca="1" si="12"/>
        <v>254.4359200190851</v>
      </c>
      <c r="M115" s="26">
        <f t="shared" ca="1" si="13"/>
        <v>3842.9541818160242</v>
      </c>
      <c r="N115" s="26">
        <f t="shared" ca="1" si="14"/>
        <v>-6.5857219288589133E-2</v>
      </c>
      <c r="O115" s="27">
        <f t="shared" ca="1" si="15"/>
        <v>0.99771310857908513</v>
      </c>
      <c r="P115" s="7"/>
      <c r="Q115" s="28">
        <f t="shared" ca="1" si="16"/>
        <v>-7.1511496975158018E-2</v>
      </c>
      <c r="R115" s="27">
        <f t="shared" ca="1" si="20"/>
        <v>169.01923805364845</v>
      </c>
      <c r="S115" s="7"/>
      <c r="T115" s="28">
        <f t="shared" si="17"/>
        <v>168.97499999999994</v>
      </c>
      <c r="U115" s="27">
        <f t="shared" si="18"/>
        <v>2.9491701035574174</v>
      </c>
      <c r="V115" s="7"/>
      <c r="W115" s="28">
        <f t="shared" ca="1" si="19"/>
        <v>4.4238053648513187E-2</v>
      </c>
      <c r="X115" s="27"/>
      <c r="Y115" s="7"/>
      <c r="Z115" s="46"/>
    </row>
    <row r="116" spans="1:26" s="26" customFormat="1" x14ac:dyDescent="0.25">
      <c r="A116" s="26">
        <v>35</v>
      </c>
      <c r="B116" s="26">
        <v>-621</v>
      </c>
      <c r="C116" s="26">
        <v>13517</v>
      </c>
      <c r="D116" s="26">
        <v>15118</v>
      </c>
      <c r="E116" s="26">
        <v>12934</v>
      </c>
      <c r="F116" s="26">
        <v>11318</v>
      </c>
      <c r="G116" s="27"/>
      <c r="H116" s="7"/>
      <c r="I116" s="28">
        <f t="shared" si="11"/>
        <v>583</v>
      </c>
      <c r="J116" s="27">
        <f t="shared" si="11"/>
        <v>3800</v>
      </c>
      <c r="K116" s="7"/>
      <c r="L116" s="28">
        <f t="shared" ca="1" si="12"/>
        <v>625.43592001908507</v>
      </c>
      <c r="M116" s="26">
        <f t="shared" ca="1" si="13"/>
        <v>3797.9541818160242</v>
      </c>
      <c r="N116" s="26">
        <f t="shared" ca="1" si="14"/>
        <v>-0.16188543870915623</v>
      </c>
      <c r="O116" s="27">
        <f t="shared" ca="1" si="15"/>
        <v>0.9860301460034443</v>
      </c>
      <c r="P116" s="7"/>
      <c r="Q116" s="28">
        <f t="shared" ca="1" si="16"/>
        <v>-0.16747506015346469</v>
      </c>
      <c r="R116" s="27">
        <f t="shared" ca="1" si="20"/>
        <v>163.47935551105388</v>
      </c>
      <c r="S116" s="7"/>
      <c r="T116" s="28">
        <f t="shared" si="17"/>
        <v>163.38599999999994</v>
      </c>
      <c r="U116" s="27">
        <f t="shared" si="18"/>
        <v>2.8516236516634543</v>
      </c>
      <c r="V116" s="7"/>
      <c r="W116" s="28">
        <f t="shared" ca="1" si="19"/>
        <v>9.3355511053943019E-2</v>
      </c>
      <c r="X116" s="27"/>
      <c r="Y116" s="7"/>
      <c r="Z116" s="46"/>
    </row>
    <row r="117" spans="1:26" s="26" customFormat="1" x14ac:dyDescent="0.25">
      <c r="A117" s="26">
        <v>36</v>
      </c>
      <c r="B117" s="26">
        <v>-615</v>
      </c>
      <c r="C117" s="26">
        <v>13697</v>
      </c>
      <c r="D117" s="26">
        <v>15073</v>
      </c>
      <c r="E117" s="26">
        <v>12746</v>
      </c>
      <c r="F117" s="26">
        <v>11353</v>
      </c>
      <c r="G117" s="27"/>
      <c r="H117" s="7"/>
      <c r="I117" s="28">
        <f t="shared" si="11"/>
        <v>951</v>
      </c>
      <c r="J117" s="27">
        <f t="shared" si="11"/>
        <v>3720</v>
      </c>
      <c r="K117" s="7"/>
      <c r="L117" s="28">
        <f t="shared" ca="1" si="12"/>
        <v>993.43592001908507</v>
      </c>
      <c r="M117" s="26">
        <f t="shared" ca="1" si="13"/>
        <v>3717.9541818160242</v>
      </c>
      <c r="N117" s="26">
        <f t="shared" ca="1" si="14"/>
        <v>-0.25713714961688855</v>
      </c>
      <c r="O117" s="27">
        <f t="shared" ca="1" si="15"/>
        <v>0.96526043475786072</v>
      </c>
      <c r="P117" s="7"/>
      <c r="Q117" s="28">
        <f t="shared" ca="1" si="16"/>
        <v>-0.26261061521452539</v>
      </c>
      <c r="R117" s="27">
        <f t="shared" ca="1" si="20"/>
        <v>157.89929518963697</v>
      </c>
      <c r="S117" s="7"/>
      <c r="T117" s="28">
        <f t="shared" si="17"/>
        <v>157.85099999999994</v>
      </c>
      <c r="U117" s="27">
        <f t="shared" si="18"/>
        <v>2.755019677565568</v>
      </c>
      <c r="V117" s="7"/>
      <c r="W117" s="28">
        <f t="shared" ca="1" si="19"/>
        <v>4.8295189637030944E-2</v>
      </c>
      <c r="X117" s="27"/>
      <c r="Y117" s="7"/>
      <c r="Z117" s="46"/>
    </row>
    <row r="118" spans="1:26" s="26" customFormat="1" x14ac:dyDescent="0.25">
      <c r="A118" s="26">
        <v>37</v>
      </c>
      <c r="B118" s="26">
        <v>-603</v>
      </c>
      <c r="C118" s="26">
        <v>13874</v>
      </c>
      <c r="D118" s="26">
        <v>15024</v>
      </c>
      <c r="E118" s="26">
        <v>12575</v>
      </c>
      <c r="F118" s="26">
        <v>11418</v>
      </c>
      <c r="G118" s="27"/>
      <c r="H118" s="7"/>
      <c r="I118" s="28">
        <f t="shared" si="11"/>
        <v>1299</v>
      </c>
      <c r="J118" s="27">
        <f t="shared" si="11"/>
        <v>3606</v>
      </c>
      <c r="K118" s="7"/>
      <c r="L118" s="28">
        <f t="shared" ca="1" si="12"/>
        <v>1341.4359200190852</v>
      </c>
      <c r="M118" s="26">
        <f t="shared" ca="1" si="13"/>
        <v>3603.9541818160242</v>
      </c>
      <c r="N118" s="26">
        <f t="shared" ca="1" si="14"/>
        <v>-0.34721213710572246</v>
      </c>
      <c r="O118" s="27">
        <f t="shared" ca="1" si="15"/>
        <v>0.93566359623290407</v>
      </c>
      <c r="P118" s="7"/>
      <c r="Q118" s="28">
        <f t="shared" ca="1" si="16"/>
        <v>-0.35251934767824694</v>
      </c>
      <c r="R118" s="27">
        <f t="shared" ca="1" si="20"/>
        <v>152.47459149649399</v>
      </c>
      <c r="S118" s="7"/>
      <c r="T118" s="28">
        <f t="shared" si="17"/>
        <v>152.42399999999995</v>
      </c>
      <c r="U118" s="27">
        <f t="shared" si="18"/>
        <v>2.6603006590598359</v>
      </c>
      <c r="V118" s="7"/>
      <c r="W118" s="28">
        <f t="shared" ca="1" si="19"/>
        <v>5.0591496494035937E-2</v>
      </c>
      <c r="X118" s="27"/>
      <c r="Y118" s="7"/>
      <c r="Z118" s="46"/>
    </row>
    <row r="119" spans="1:26" s="26" customFormat="1" x14ac:dyDescent="0.25">
      <c r="A119" s="26">
        <v>38</v>
      </c>
      <c r="B119" s="26">
        <v>-621</v>
      </c>
      <c r="C119" s="26">
        <v>14046</v>
      </c>
      <c r="D119" s="26">
        <v>14936</v>
      </c>
      <c r="E119" s="26">
        <v>12399</v>
      </c>
      <c r="F119" s="26">
        <v>11485</v>
      </c>
      <c r="G119" s="27"/>
      <c r="H119" s="7"/>
      <c r="I119" s="28">
        <f t="shared" si="11"/>
        <v>1647</v>
      </c>
      <c r="J119" s="27">
        <f t="shared" si="11"/>
        <v>3451</v>
      </c>
      <c r="K119" s="7"/>
      <c r="L119" s="28">
        <f t="shared" ca="1" si="12"/>
        <v>1689.4359200190852</v>
      </c>
      <c r="M119" s="26">
        <f t="shared" ca="1" si="13"/>
        <v>3448.9541818160242</v>
      </c>
      <c r="N119" s="26">
        <f t="shared" ca="1" si="14"/>
        <v>-0.43728712459455626</v>
      </c>
      <c r="O119" s="27">
        <f t="shared" ca="1" si="15"/>
        <v>0.89542228069458585</v>
      </c>
      <c r="P119" s="7"/>
      <c r="Q119" s="28">
        <f t="shared" ca="1" si="16"/>
        <v>-0.44236776663583299</v>
      </c>
      <c r="R119" s="27">
        <f t="shared" ca="1" si="20"/>
        <v>146.82805389101839</v>
      </c>
      <c r="S119" s="7"/>
      <c r="T119" s="28">
        <f t="shared" si="17"/>
        <v>146.83499999999995</v>
      </c>
      <c r="U119" s="27">
        <f t="shared" si="18"/>
        <v>2.5627542071658729</v>
      </c>
      <c r="V119" s="7"/>
      <c r="W119" s="28">
        <f t="shared" ca="1" si="19"/>
        <v>-6.9461089815661126E-3</v>
      </c>
      <c r="X119" s="27"/>
      <c r="Y119" s="7"/>
      <c r="Z119" s="46"/>
    </row>
    <row r="120" spans="1:26" s="26" customFormat="1" x14ac:dyDescent="0.25">
      <c r="A120" s="26">
        <v>39</v>
      </c>
      <c r="B120" s="26">
        <v>-637</v>
      </c>
      <c r="C120" s="26">
        <v>14216</v>
      </c>
      <c r="D120" s="26">
        <v>14849</v>
      </c>
      <c r="E120" s="26">
        <v>12229</v>
      </c>
      <c r="F120" s="26">
        <v>11585</v>
      </c>
      <c r="G120" s="27"/>
      <c r="H120" s="7"/>
      <c r="I120" s="28">
        <f t="shared" si="11"/>
        <v>1987</v>
      </c>
      <c r="J120" s="27">
        <f t="shared" si="11"/>
        <v>3264</v>
      </c>
      <c r="K120" s="7"/>
      <c r="L120" s="28">
        <f t="shared" ca="1" si="12"/>
        <v>2029.4359200190852</v>
      </c>
      <c r="M120" s="26">
        <f t="shared" ca="1" si="13"/>
        <v>3261.9541818160242</v>
      </c>
      <c r="N120" s="26">
        <f t="shared" ca="1" si="14"/>
        <v>-0.52529142271583074</v>
      </c>
      <c r="O120" s="27">
        <f t="shared" ca="1" si="15"/>
        <v>0.84687308065803413</v>
      </c>
      <c r="P120" s="7"/>
      <c r="Q120" s="28">
        <f t="shared" ca="1" si="16"/>
        <v>-0.53009838902977868</v>
      </c>
      <c r="R120" s="27">
        <f t="shared" ca="1" si="20"/>
        <v>141.07450603535062</v>
      </c>
      <c r="S120" s="7"/>
      <c r="T120" s="28">
        <f t="shared" si="17"/>
        <v>141.10199999999995</v>
      </c>
      <c r="U120" s="27">
        <f t="shared" si="18"/>
        <v>2.4626944811490379</v>
      </c>
      <c r="V120" s="7"/>
      <c r="W120" s="28">
        <f t="shared" ca="1" si="19"/>
        <v>-2.7493964649323743E-2</v>
      </c>
      <c r="X120" s="27"/>
      <c r="Y120" s="7"/>
      <c r="Z120" s="46"/>
    </row>
    <row r="121" spans="1:26" s="26" customFormat="1" x14ac:dyDescent="0.25">
      <c r="A121" s="26">
        <v>40</v>
      </c>
      <c r="B121" s="26">
        <v>-632</v>
      </c>
      <c r="C121" s="26">
        <v>14374</v>
      </c>
      <c r="D121" s="26">
        <v>14740</v>
      </c>
      <c r="E121" s="26">
        <v>12073</v>
      </c>
      <c r="F121" s="26">
        <v>11692</v>
      </c>
      <c r="G121" s="27"/>
      <c r="H121" s="7"/>
      <c r="I121" s="28">
        <f t="shared" si="11"/>
        <v>2301</v>
      </c>
      <c r="J121" s="27">
        <f t="shared" si="11"/>
        <v>3048</v>
      </c>
      <c r="K121" s="7"/>
      <c r="L121" s="28">
        <f t="shared" ca="1" si="12"/>
        <v>2343.4359200190852</v>
      </c>
      <c r="M121" s="26">
        <f t="shared" ca="1" si="13"/>
        <v>3045.9541818160242</v>
      </c>
      <c r="N121" s="26">
        <f t="shared" ca="1" si="14"/>
        <v>-0.60656598039253706</v>
      </c>
      <c r="O121" s="27">
        <f t="shared" ca="1" si="15"/>
        <v>0.79079486029495849</v>
      </c>
      <c r="P121" s="7"/>
      <c r="Q121" s="28">
        <f t="shared" ca="1" si="16"/>
        <v>-0.61105650217628726</v>
      </c>
      <c r="R121" s="27">
        <f t="shared" ca="1" si="20"/>
        <v>135.42524107542482</v>
      </c>
      <c r="S121" s="7"/>
      <c r="T121" s="28">
        <f t="shared" si="17"/>
        <v>135.41399999999996</v>
      </c>
      <c r="U121" s="27">
        <f t="shared" si="18"/>
        <v>2.3634201532956007</v>
      </c>
      <c r="V121" s="7"/>
      <c r="W121" s="28">
        <f t="shared" ca="1" si="19"/>
        <v>1.1241075424862856E-2</v>
      </c>
      <c r="X121" s="27"/>
      <c r="Y121" s="7"/>
      <c r="Z121" s="46"/>
    </row>
    <row r="122" spans="1:26" s="26" customFormat="1" x14ac:dyDescent="0.25">
      <c r="A122" s="26">
        <v>41</v>
      </c>
      <c r="B122" s="26">
        <v>-626</v>
      </c>
      <c r="C122" s="26">
        <v>14527</v>
      </c>
      <c r="D122" s="26">
        <v>14622</v>
      </c>
      <c r="E122" s="26">
        <v>11933</v>
      </c>
      <c r="F122" s="26">
        <v>11822</v>
      </c>
      <c r="G122" s="27"/>
      <c r="H122" s="7"/>
      <c r="I122" s="28">
        <f t="shared" si="11"/>
        <v>2594</v>
      </c>
      <c r="J122" s="27">
        <f t="shared" si="11"/>
        <v>2800</v>
      </c>
      <c r="K122" s="7"/>
      <c r="L122" s="28">
        <f t="shared" ca="1" si="12"/>
        <v>2636.4359200190852</v>
      </c>
      <c r="M122" s="26">
        <f t="shared" ca="1" si="13"/>
        <v>2797.9541818160242</v>
      </c>
      <c r="N122" s="26">
        <f t="shared" ca="1" si="14"/>
        <v>-0.68240497847940007</v>
      </c>
      <c r="O122" s="27">
        <f t="shared" ca="1" si="15"/>
        <v>0.72640875543364924</v>
      </c>
      <c r="P122" s="7"/>
      <c r="Q122" s="28">
        <f t="shared" ca="1" si="16"/>
        <v>-0.68653189452175334</v>
      </c>
      <c r="R122" s="27">
        <f t="shared" ca="1" si="20"/>
        <v>129.73553247968414</v>
      </c>
      <c r="S122" s="7"/>
      <c r="T122" s="28">
        <f t="shared" si="17"/>
        <v>129.77999999999997</v>
      </c>
      <c r="U122" s="27">
        <f t="shared" si="18"/>
        <v>2.2650883032382403</v>
      </c>
      <c r="V122" s="7"/>
      <c r="W122" s="28">
        <f t="shared" ca="1" si="19"/>
        <v>-4.4467520315834008E-2</v>
      </c>
      <c r="X122" s="27"/>
      <c r="Y122" s="7"/>
      <c r="Z122" s="46"/>
    </row>
    <row r="123" spans="1:26" s="26" customFormat="1" x14ac:dyDescent="0.25">
      <c r="A123" s="26">
        <v>42</v>
      </c>
      <c r="B123" s="26">
        <v>-633</v>
      </c>
      <c r="C123" s="26">
        <v>14650</v>
      </c>
      <c r="D123" s="26">
        <v>14472</v>
      </c>
      <c r="E123" s="26">
        <v>11787</v>
      </c>
      <c r="F123" s="26">
        <v>11951</v>
      </c>
      <c r="G123" s="27"/>
      <c r="H123" s="7"/>
      <c r="I123" s="28">
        <f t="shared" si="11"/>
        <v>2863</v>
      </c>
      <c r="J123" s="27">
        <f t="shared" si="11"/>
        <v>2521</v>
      </c>
      <c r="K123" s="7"/>
      <c r="L123" s="28">
        <f t="shared" ca="1" si="12"/>
        <v>2905.4359200190852</v>
      </c>
      <c r="M123" s="26">
        <f t="shared" ca="1" si="13"/>
        <v>2518.9541818160242</v>
      </c>
      <c r="N123" s="26">
        <f t="shared" ca="1" si="14"/>
        <v>-0.75203190846358492</v>
      </c>
      <c r="O123" s="27">
        <f t="shared" ca="1" si="15"/>
        <v>0.65397438746467651</v>
      </c>
      <c r="P123" s="7"/>
      <c r="Q123" s="28">
        <f t="shared" ca="1" si="16"/>
        <v>-0.75574951614943986</v>
      </c>
      <c r="R123" s="27">
        <f t="shared" ca="1" si="20"/>
        <v>123.98961654094558</v>
      </c>
      <c r="S123" s="7"/>
      <c r="T123" s="28">
        <f t="shared" si="17"/>
        <v>124.08299999999997</v>
      </c>
      <c r="U123" s="27">
        <f t="shared" si="18"/>
        <v>2.1656568957521234</v>
      </c>
      <c r="V123" s="7"/>
      <c r="W123" s="28">
        <f t="shared" ca="1" si="19"/>
        <v>-9.3383459054393825E-2</v>
      </c>
      <c r="X123" s="27"/>
      <c r="Y123" s="7"/>
      <c r="Z123" s="46"/>
    </row>
    <row r="124" spans="1:26" s="26" customFormat="1" x14ac:dyDescent="0.25">
      <c r="A124" s="26">
        <v>43</v>
      </c>
      <c r="B124" s="26">
        <v>-627</v>
      </c>
      <c r="C124" s="26">
        <v>14773</v>
      </c>
      <c r="D124" s="26">
        <v>14330</v>
      </c>
      <c r="E124" s="26">
        <v>11679</v>
      </c>
      <c r="F124" s="26">
        <v>12108</v>
      </c>
      <c r="G124" s="27"/>
      <c r="H124" s="7"/>
      <c r="I124" s="28">
        <f t="shared" si="11"/>
        <v>3094</v>
      </c>
      <c r="J124" s="27">
        <f t="shared" si="11"/>
        <v>2222</v>
      </c>
      <c r="K124" s="7"/>
      <c r="L124" s="28">
        <f t="shared" ca="1" si="12"/>
        <v>3136.4359200190852</v>
      </c>
      <c r="M124" s="26">
        <f t="shared" ca="1" si="13"/>
        <v>2219.9541818160242</v>
      </c>
      <c r="N124" s="26">
        <f t="shared" ca="1" si="14"/>
        <v>-0.81182306395186254</v>
      </c>
      <c r="O124" s="27">
        <f t="shared" ca="1" si="15"/>
        <v>0.57634759168430771</v>
      </c>
      <c r="P124" s="7"/>
      <c r="Q124" s="28">
        <f t="shared" ca="1" si="16"/>
        <v>-0.81510178416836832</v>
      </c>
      <c r="R124" s="27">
        <f t="shared" ca="1" si="20"/>
        <v>118.38254645364236</v>
      </c>
      <c r="S124" s="7"/>
      <c r="T124" s="28">
        <f t="shared" si="17"/>
        <v>118.43999999999997</v>
      </c>
      <c r="U124" s="27">
        <f t="shared" si="18"/>
        <v>2.0671679660620832</v>
      </c>
      <c r="V124" s="7"/>
      <c r="W124" s="28">
        <f t="shared" ca="1" si="19"/>
        <v>-5.7453546357606911E-2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-602</v>
      </c>
      <c r="C125" s="26">
        <v>14872</v>
      </c>
      <c r="D125" s="26">
        <v>14169</v>
      </c>
      <c r="E125" s="26">
        <v>11575</v>
      </c>
      <c r="F125" s="26">
        <v>12259</v>
      </c>
      <c r="G125" s="27"/>
      <c r="H125" s="7"/>
      <c r="I125" s="28">
        <f t="shared" si="11"/>
        <v>3297</v>
      </c>
      <c r="J125" s="27">
        <f t="shared" si="11"/>
        <v>1910</v>
      </c>
      <c r="K125" s="7"/>
      <c r="L125" s="28">
        <f t="shared" ca="1" si="12"/>
        <v>3339.4359200190852</v>
      </c>
      <c r="M125" s="26">
        <f t="shared" ca="1" si="13"/>
        <v>1907.9541818160244</v>
      </c>
      <c r="N125" s="26">
        <f t="shared" ca="1" si="14"/>
        <v>-0.86436680665368226</v>
      </c>
      <c r="O125" s="27">
        <f t="shared" ca="1" si="15"/>
        <v>0.49534571782653175</v>
      </c>
      <c r="P125" s="7"/>
      <c r="Q125" s="28">
        <f t="shared" ca="1" si="16"/>
        <v>-0.86718739926595567</v>
      </c>
      <c r="R125" s="27">
        <f t="shared" ca="1" si="20"/>
        <v>112.8543457267059</v>
      </c>
      <c r="S125" s="7"/>
      <c r="T125" s="28">
        <f t="shared" si="17"/>
        <v>113.02199999999996</v>
      </c>
      <c r="U125" s="27">
        <f t="shared" si="18"/>
        <v>1.9726060271890304</v>
      </c>
      <c r="V125" s="7"/>
      <c r="W125" s="28">
        <f t="shared" ca="1" si="19"/>
        <v>-0.1676542732940618</v>
      </c>
      <c r="X125" s="27"/>
      <c r="Y125" s="7"/>
      <c r="Z125" s="46"/>
    </row>
    <row r="126" spans="1:26" s="26" customFormat="1" x14ac:dyDescent="0.25">
      <c r="A126" s="26">
        <v>45</v>
      </c>
      <c r="B126" s="26">
        <v>-614</v>
      </c>
      <c r="C126" s="26">
        <v>14955</v>
      </c>
      <c r="D126" s="26">
        <v>14005</v>
      </c>
      <c r="E126" s="26">
        <v>11490</v>
      </c>
      <c r="F126" s="26">
        <v>12424</v>
      </c>
      <c r="G126" s="27"/>
      <c r="H126" s="7"/>
      <c r="I126" s="28">
        <f t="shared" si="11"/>
        <v>3465</v>
      </c>
      <c r="J126" s="27">
        <f t="shared" si="11"/>
        <v>1581</v>
      </c>
      <c r="K126" s="7"/>
      <c r="L126" s="28">
        <f t="shared" ca="1" si="12"/>
        <v>3507.4359200190852</v>
      </c>
      <c r="M126" s="26">
        <f t="shared" ca="1" si="13"/>
        <v>1578.9541818160244</v>
      </c>
      <c r="N126" s="26">
        <f t="shared" ca="1" si="14"/>
        <v>-0.9078512833724296</v>
      </c>
      <c r="O126" s="27">
        <f t="shared" ca="1" si="15"/>
        <v>0.4099302803290692</v>
      </c>
      <c r="P126" s="7"/>
      <c r="Q126" s="28">
        <f t="shared" ca="1" si="16"/>
        <v>-0.910188594916023</v>
      </c>
      <c r="R126" s="27">
        <f t="shared" ca="1" si="20"/>
        <v>107.36475031481331</v>
      </c>
      <c r="S126" s="7"/>
      <c r="T126" s="28">
        <f t="shared" si="17"/>
        <v>107.49599999999997</v>
      </c>
      <c r="U126" s="27">
        <f t="shared" si="18"/>
        <v>1.8761591327238238</v>
      </c>
      <c r="V126" s="7"/>
      <c r="W126" s="28">
        <f t="shared" ca="1" si="19"/>
        <v>-0.1312496851866598</v>
      </c>
      <c r="X126" s="27"/>
      <c r="Y126" s="7"/>
      <c r="Z126" s="46"/>
    </row>
    <row r="127" spans="1:26" s="26" customFormat="1" x14ac:dyDescent="0.25">
      <c r="A127" s="26">
        <v>46</v>
      </c>
      <c r="B127" s="26">
        <v>-625</v>
      </c>
      <c r="C127" s="26">
        <v>15026</v>
      </c>
      <c r="D127" s="26">
        <v>13829</v>
      </c>
      <c r="E127" s="26">
        <v>11422</v>
      </c>
      <c r="F127" s="26">
        <v>12599</v>
      </c>
      <c r="G127" s="27"/>
      <c r="H127" s="7"/>
      <c r="I127" s="28">
        <f t="shared" si="11"/>
        <v>3604</v>
      </c>
      <c r="J127" s="27">
        <f t="shared" si="11"/>
        <v>1230</v>
      </c>
      <c r="K127" s="7"/>
      <c r="L127" s="28">
        <f t="shared" ca="1" si="12"/>
        <v>3646.4359200190852</v>
      </c>
      <c r="M127" s="26">
        <f t="shared" ca="1" si="13"/>
        <v>1227.9541818160244</v>
      </c>
      <c r="N127" s="26">
        <f t="shared" ca="1" si="14"/>
        <v>-0.94382951113377411</v>
      </c>
      <c r="O127" s="27">
        <f t="shared" ca="1" si="15"/>
        <v>0.31880317223907118</v>
      </c>
      <c r="P127" s="7"/>
      <c r="Q127" s="28">
        <f t="shared" ca="1" si="16"/>
        <v>-0.94565105776866787</v>
      </c>
      <c r="R127" s="27">
        <f t="shared" ca="1" si="20"/>
        <v>101.7492038473261</v>
      </c>
      <c r="S127" s="7"/>
      <c r="T127" s="28">
        <f t="shared" si="17"/>
        <v>101.87099999999997</v>
      </c>
      <c r="U127" s="27">
        <f t="shared" si="18"/>
        <v>1.7779843622991427</v>
      </c>
      <c r="V127" s="7"/>
      <c r="W127" s="28">
        <f t="shared" ca="1" si="19"/>
        <v>-0.12179615267386623</v>
      </c>
      <c r="X127" s="27"/>
      <c r="Y127" s="7"/>
      <c r="Z127" s="46"/>
    </row>
    <row r="128" spans="1:26" s="26" customFormat="1" x14ac:dyDescent="0.25">
      <c r="A128" s="26">
        <v>47</v>
      </c>
      <c r="B128" s="26">
        <v>-633</v>
      </c>
      <c r="C128" s="26">
        <v>15084</v>
      </c>
      <c r="D128" s="26">
        <v>13651</v>
      </c>
      <c r="E128" s="26">
        <v>11370</v>
      </c>
      <c r="F128" s="26">
        <v>12788</v>
      </c>
      <c r="G128" s="27"/>
      <c r="H128" s="7"/>
      <c r="I128" s="28">
        <f t="shared" si="11"/>
        <v>3714</v>
      </c>
      <c r="J128" s="27">
        <f t="shared" si="11"/>
        <v>863</v>
      </c>
      <c r="K128" s="7"/>
      <c r="L128" s="28">
        <f t="shared" ca="1" si="12"/>
        <v>3756.4359200190852</v>
      </c>
      <c r="M128" s="26">
        <f t="shared" ca="1" si="13"/>
        <v>860.9541818160244</v>
      </c>
      <c r="N128" s="26">
        <f t="shared" ca="1" si="14"/>
        <v>-0.97230148993771592</v>
      </c>
      <c r="O128" s="27">
        <f t="shared" ca="1" si="15"/>
        <v>0.22352212189995638</v>
      </c>
      <c r="P128" s="7"/>
      <c r="Q128" s="28">
        <f t="shared" ca="1" si="16"/>
        <v>-0.97358361419064199</v>
      </c>
      <c r="R128" s="27">
        <f t="shared" ca="1" si="20"/>
        <v>96.04921279077513</v>
      </c>
      <c r="S128" s="7"/>
      <c r="T128" s="28">
        <f t="shared" si="17"/>
        <v>96.173999999999964</v>
      </c>
      <c r="U128" s="27">
        <f t="shared" si="18"/>
        <v>1.678552954813026</v>
      </c>
      <c r="V128" s="7"/>
      <c r="W128" s="28">
        <f t="shared" ca="1" si="19"/>
        <v>-0.12478720922483433</v>
      </c>
      <c r="X128" s="27"/>
      <c r="Y128" s="7"/>
      <c r="Z128" s="46"/>
    </row>
    <row r="129" spans="1:26" s="26" customFormat="1" x14ac:dyDescent="0.25">
      <c r="A129" s="26">
        <v>48</v>
      </c>
      <c r="B129" s="26">
        <v>-638</v>
      </c>
      <c r="C129" s="26">
        <v>15119</v>
      </c>
      <c r="D129" s="26">
        <v>13459</v>
      </c>
      <c r="E129" s="26">
        <v>11336</v>
      </c>
      <c r="F129" s="26">
        <v>12974</v>
      </c>
      <c r="G129" s="27"/>
      <c r="H129" s="7"/>
      <c r="I129" s="28">
        <f t="shared" si="11"/>
        <v>3783</v>
      </c>
      <c r="J129" s="27">
        <f t="shared" si="11"/>
        <v>485</v>
      </c>
      <c r="K129" s="7"/>
      <c r="L129" s="28">
        <f t="shared" ca="1" si="12"/>
        <v>3825.4359200190852</v>
      </c>
      <c r="M129" s="26">
        <f t="shared" ca="1" si="13"/>
        <v>482.95418181602435</v>
      </c>
      <c r="N129" s="26">
        <f t="shared" ca="1" si="14"/>
        <v>-0.99016118573291567</v>
      </c>
      <c r="O129" s="27">
        <f t="shared" ca="1" si="15"/>
        <v>0.12538523626457385</v>
      </c>
      <c r="P129" s="7"/>
      <c r="Q129" s="28">
        <f t="shared" ca="1" si="16"/>
        <v>-0.99088753557612319</v>
      </c>
      <c r="R129" s="27">
        <f t="shared" ca="1" si="20"/>
        <v>90.330708319193945</v>
      </c>
      <c r="S129" s="7"/>
      <c r="T129" s="28">
        <f t="shared" si="17"/>
        <v>90.43199999999996</v>
      </c>
      <c r="U129" s="27">
        <f t="shared" si="18"/>
        <v>1.5783361491635115</v>
      </c>
      <c r="V129" s="7"/>
      <c r="W129" s="28">
        <f t="shared" ca="1" si="19"/>
        <v>-0.10129168080601403</v>
      </c>
      <c r="X129" s="27"/>
      <c r="Y129" s="7"/>
      <c r="Z129" s="46"/>
    </row>
    <row r="130" spans="1:26" s="26" customFormat="1" x14ac:dyDescent="0.25">
      <c r="A130" s="26">
        <v>49</v>
      </c>
      <c r="B130" s="26">
        <v>-623</v>
      </c>
      <c r="C130" s="26">
        <v>15133</v>
      </c>
      <c r="D130" s="26">
        <v>13266</v>
      </c>
      <c r="E130" s="26">
        <v>11320</v>
      </c>
      <c r="F130" s="26">
        <v>13160</v>
      </c>
      <c r="G130" s="27"/>
      <c r="H130" s="7"/>
      <c r="I130" s="28">
        <f t="shared" si="11"/>
        <v>3813</v>
      </c>
      <c r="J130" s="27">
        <f t="shared" si="11"/>
        <v>106</v>
      </c>
      <c r="K130" s="7"/>
      <c r="L130" s="28">
        <f t="shared" ca="1" si="12"/>
        <v>3855.4359200190852</v>
      </c>
      <c r="M130" s="26">
        <f t="shared" ca="1" si="13"/>
        <v>103.95418181602437</v>
      </c>
      <c r="N130" s="26">
        <f t="shared" ca="1" si="14"/>
        <v>-0.9979262708612634</v>
      </c>
      <c r="O130" s="27">
        <f t="shared" ca="1" si="15"/>
        <v>2.6988729238621549E-2</v>
      </c>
      <c r="P130" s="7"/>
      <c r="Q130" s="28">
        <f t="shared" ca="1" si="16"/>
        <v>-0.99809521318827232</v>
      </c>
      <c r="R130" s="27">
        <f t="shared" ca="1" si="20"/>
        <v>84.667839567255157</v>
      </c>
      <c r="S130" s="7"/>
      <c r="T130" s="28">
        <f t="shared" si="17"/>
        <v>84.82499999999996</v>
      </c>
      <c r="U130" s="27">
        <f t="shared" si="18"/>
        <v>1.4804755380041892</v>
      </c>
      <c r="V130" s="7"/>
      <c r="W130" s="28">
        <f t="shared" ca="1" si="19"/>
        <v>-0.15716043274480285</v>
      </c>
      <c r="X130" s="27"/>
      <c r="Y130" s="7"/>
      <c r="Z130" s="46"/>
    </row>
    <row r="131" spans="1:26" s="26" customFormat="1" x14ac:dyDescent="0.25">
      <c r="A131" s="26">
        <v>50</v>
      </c>
      <c r="B131" s="26">
        <v>-622</v>
      </c>
      <c r="C131" s="26">
        <v>15122</v>
      </c>
      <c r="D131" s="26">
        <v>13073</v>
      </c>
      <c r="E131" s="26">
        <v>11316</v>
      </c>
      <c r="F131" s="26">
        <v>13341</v>
      </c>
      <c r="G131" s="27"/>
      <c r="H131" s="7"/>
      <c r="I131" s="28">
        <f t="shared" si="11"/>
        <v>3806</v>
      </c>
      <c r="J131" s="27">
        <f t="shared" si="11"/>
        <v>-268</v>
      </c>
      <c r="K131" s="7"/>
      <c r="L131" s="28">
        <f t="shared" ca="1" si="12"/>
        <v>3848.4359200190852</v>
      </c>
      <c r="M131" s="26">
        <f t="shared" ca="1" si="13"/>
        <v>-270.04581818397565</v>
      </c>
      <c r="N131" s="26">
        <f t="shared" ca="1" si="14"/>
        <v>-0.99611441766464892</v>
      </c>
      <c r="O131" s="27">
        <f t="shared" ca="1" si="15"/>
        <v>-7.0109670834481802E-2</v>
      </c>
      <c r="P131" s="7"/>
      <c r="Q131" s="28">
        <f t="shared" ca="1" si="16"/>
        <v>-0.9957331540457488</v>
      </c>
      <c r="R131" s="27">
        <f t="shared" ca="1" si="20"/>
        <v>79.091370962679832</v>
      </c>
      <c r="S131" s="7"/>
      <c r="T131" s="28">
        <f t="shared" si="17"/>
        <v>79.226999999999961</v>
      </c>
      <c r="U131" s="27">
        <f t="shared" si="18"/>
        <v>1.3827720064775468</v>
      </c>
      <c r="V131" s="7"/>
      <c r="W131" s="28">
        <f t="shared" ca="1" si="19"/>
        <v>-0.13562903732012899</v>
      </c>
      <c r="X131" s="27"/>
      <c r="Y131" s="7"/>
      <c r="Z131" s="46"/>
    </row>
    <row r="132" spans="1:26" s="26" customFormat="1" x14ac:dyDescent="0.25">
      <c r="A132" s="26">
        <v>51</v>
      </c>
      <c r="B132" s="26">
        <v>-624</v>
      </c>
      <c r="C132" s="26">
        <v>15102</v>
      </c>
      <c r="D132" s="26">
        <v>12893</v>
      </c>
      <c r="E132" s="26">
        <v>11339</v>
      </c>
      <c r="F132" s="26">
        <v>13526</v>
      </c>
      <c r="G132" s="27"/>
      <c r="H132" s="7"/>
      <c r="I132" s="28">
        <f t="shared" si="11"/>
        <v>3763</v>
      </c>
      <c r="J132" s="27">
        <f t="shared" si="11"/>
        <v>-633</v>
      </c>
      <c r="K132" s="7"/>
      <c r="L132" s="28">
        <f t="shared" ca="1" si="12"/>
        <v>3805.4359200190852</v>
      </c>
      <c r="M132" s="26">
        <f t="shared" ca="1" si="13"/>
        <v>-635.0458181839756</v>
      </c>
      <c r="N132" s="26">
        <f t="shared" ca="1" si="14"/>
        <v>-0.98498446231401726</v>
      </c>
      <c r="O132" s="27">
        <f t="shared" ca="1" si="15"/>
        <v>-0.16487147839245697</v>
      </c>
      <c r="P132" s="7"/>
      <c r="Q132" s="28">
        <f t="shared" ca="1" si="16"/>
        <v>-0.98406608271900775</v>
      </c>
      <c r="R132" s="27">
        <f t="shared" ca="1" si="20"/>
        <v>73.607865133716814</v>
      </c>
      <c r="S132" s="7"/>
      <c r="T132" s="28">
        <f t="shared" si="17"/>
        <v>73.610999999999962</v>
      </c>
      <c r="U132" s="27">
        <f t="shared" si="18"/>
        <v>1.2847543156855452</v>
      </c>
      <c r="V132" s="7"/>
      <c r="W132" s="28">
        <f t="shared" ca="1" si="19"/>
        <v>-3.1348662831476304E-3</v>
      </c>
      <c r="X132" s="27"/>
      <c r="Y132" s="7"/>
      <c r="Z132" s="46"/>
    </row>
    <row r="133" spans="1:26" s="26" customFormat="1" x14ac:dyDescent="0.25">
      <c r="A133" s="26">
        <v>52</v>
      </c>
      <c r="B133" s="26">
        <v>-619</v>
      </c>
      <c r="C133" s="26">
        <v>15071</v>
      </c>
      <c r="D133" s="26">
        <v>12713</v>
      </c>
      <c r="E133" s="26">
        <v>11381</v>
      </c>
      <c r="F133" s="26">
        <v>13713</v>
      </c>
      <c r="G133" s="27"/>
      <c r="H133" s="7"/>
      <c r="I133" s="28">
        <f t="shared" si="11"/>
        <v>3690</v>
      </c>
      <c r="J133" s="27">
        <f t="shared" si="11"/>
        <v>-1000</v>
      </c>
      <c r="K133" s="7"/>
      <c r="L133" s="28">
        <f t="shared" ca="1" si="12"/>
        <v>3732.4359200190852</v>
      </c>
      <c r="M133" s="26">
        <f t="shared" ca="1" si="13"/>
        <v>-1002.0458181839756</v>
      </c>
      <c r="N133" s="26">
        <f t="shared" ca="1" si="14"/>
        <v>-0.96608942183503765</v>
      </c>
      <c r="O133" s="27">
        <f t="shared" ca="1" si="15"/>
        <v>-0.26015252873157174</v>
      </c>
      <c r="P133" s="7"/>
      <c r="Q133" s="28">
        <f t="shared" ca="1" si="16"/>
        <v>-0.96463085949139515</v>
      </c>
      <c r="R133" s="27">
        <f t="shared" ca="1" si="20"/>
        <v>68.025838437054574</v>
      </c>
      <c r="S133" s="7"/>
      <c r="T133" s="28">
        <f t="shared" si="17"/>
        <v>68.039999999999964</v>
      </c>
      <c r="U133" s="27">
        <f t="shared" si="18"/>
        <v>1.1875220230569412</v>
      </c>
      <c r="V133" s="7"/>
      <c r="W133" s="28">
        <f t="shared" ca="1" si="19"/>
        <v>-1.4161562945389505E-2</v>
      </c>
      <c r="X133" s="27"/>
      <c r="Y133" s="7"/>
      <c r="Z133" s="46"/>
    </row>
    <row r="134" spans="1:26" s="26" customFormat="1" x14ac:dyDescent="0.25">
      <c r="A134" s="26">
        <v>53</v>
      </c>
      <c r="B134" s="26">
        <v>-605</v>
      </c>
      <c r="C134" s="26">
        <v>15007</v>
      </c>
      <c r="D134" s="26">
        <v>12532</v>
      </c>
      <c r="E134" s="26">
        <v>11431</v>
      </c>
      <c r="F134" s="26">
        <v>13879</v>
      </c>
      <c r="G134" s="27"/>
      <c r="H134" s="7"/>
      <c r="I134" s="28">
        <f t="shared" si="11"/>
        <v>3576</v>
      </c>
      <c r="J134" s="27">
        <f t="shared" si="11"/>
        <v>-1347</v>
      </c>
      <c r="K134" s="7"/>
      <c r="L134" s="28">
        <f t="shared" ca="1" si="12"/>
        <v>3618.4359200190852</v>
      </c>
      <c r="M134" s="26">
        <f t="shared" ca="1" si="13"/>
        <v>-1349.0458181839756</v>
      </c>
      <c r="N134" s="26">
        <f t="shared" ca="1" si="14"/>
        <v>-0.93658209834731632</v>
      </c>
      <c r="O134" s="27">
        <f t="shared" ca="1" si="15"/>
        <v>-0.35024115125929062</v>
      </c>
      <c r="P134" s="7"/>
      <c r="Q134" s="28">
        <f t="shared" ca="1" si="16"/>
        <v>-0.93461260412217295</v>
      </c>
      <c r="R134" s="27">
        <f t="shared" ca="1" si="20"/>
        <v>62.575704034605678</v>
      </c>
      <c r="S134" s="7"/>
      <c r="T134" s="28">
        <f t="shared" si="17"/>
        <v>62.594999999999963</v>
      </c>
      <c r="U134" s="27">
        <f t="shared" si="18"/>
        <v>1.0924888452858499</v>
      </c>
      <c r="V134" s="7"/>
      <c r="W134" s="28">
        <f t="shared" ca="1" si="19"/>
        <v>-1.929596539428502E-2</v>
      </c>
      <c r="X134" s="27"/>
      <c r="Y134" s="7"/>
      <c r="Z134" s="46"/>
    </row>
    <row r="135" spans="1:26" s="26" customFormat="1" x14ac:dyDescent="0.25">
      <c r="A135" s="26">
        <v>54</v>
      </c>
      <c r="B135" s="26">
        <v>-626</v>
      </c>
      <c r="C135" s="26">
        <v>14948</v>
      </c>
      <c r="D135" s="26">
        <v>12373</v>
      </c>
      <c r="E135" s="26">
        <v>11517</v>
      </c>
      <c r="F135" s="26">
        <v>14071</v>
      </c>
      <c r="G135" s="27"/>
      <c r="H135" s="7"/>
      <c r="I135" s="28">
        <f t="shared" si="11"/>
        <v>3431</v>
      </c>
      <c r="J135" s="27">
        <f t="shared" si="11"/>
        <v>-1698</v>
      </c>
      <c r="K135" s="7"/>
      <c r="L135" s="28">
        <f t="shared" ca="1" si="12"/>
        <v>3473.4359200190852</v>
      </c>
      <c r="M135" s="26">
        <f t="shared" ca="1" si="13"/>
        <v>-1700.0458181839756</v>
      </c>
      <c r="N135" s="26">
        <f t="shared" ca="1" si="14"/>
        <v>-0.89905085356030212</v>
      </c>
      <c r="O135" s="27">
        <f t="shared" ca="1" si="15"/>
        <v>-0.44136825934928864</v>
      </c>
      <c r="P135" s="7"/>
      <c r="Q135" s="28">
        <f t="shared" ca="1" si="16"/>
        <v>-0.8965644144038748</v>
      </c>
      <c r="R135" s="27">
        <f t="shared" ca="1" si="20"/>
        <v>56.908437457382263</v>
      </c>
      <c r="S135" s="7"/>
      <c r="T135" s="28">
        <f t="shared" si="17"/>
        <v>56.960999999999963</v>
      </c>
      <c r="U135" s="27">
        <f t="shared" si="18"/>
        <v>0.99415699522848944</v>
      </c>
      <c r="V135" s="7"/>
      <c r="W135" s="28">
        <f t="shared" ca="1" si="19"/>
        <v>-5.2562542617700103E-2</v>
      </c>
      <c r="X135" s="27"/>
      <c r="Y135" s="7"/>
      <c r="Z135" s="46"/>
    </row>
    <row r="136" spans="1:26" s="26" customFormat="1" x14ac:dyDescent="0.25">
      <c r="A136" s="26">
        <v>55</v>
      </c>
      <c r="B136" s="26">
        <v>-640</v>
      </c>
      <c r="C136" s="26">
        <v>14849</v>
      </c>
      <c r="D136" s="26">
        <v>12201</v>
      </c>
      <c r="E136" s="26">
        <v>11606</v>
      </c>
      <c r="F136" s="26">
        <v>14231</v>
      </c>
      <c r="G136" s="27"/>
      <c r="H136" s="7"/>
      <c r="I136" s="28">
        <f t="shared" si="11"/>
        <v>3243</v>
      </c>
      <c r="J136" s="27">
        <f t="shared" si="11"/>
        <v>-2030</v>
      </c>
      <c r="K136" s="7"/>
      <c r="L136" s="28">
        <f t="shared" ca="1" si="12"/>
        <v>3285.4359200190852</v>
      </c>
      <c r="M136" s="26">
        <f t="shared" ca="1" si="13"/>
        <v>-2032.0458181839756</v>
      </c>
      <c r="N136" s="26">
        <f t="shared" ca="1" si="14"/>
        <v>-0.85038965342265627</v>
      </c>
      <c r="O136" s="27">
        <f t="shared" ca="1" si="15"/>
        <v>-0.52756256101846066</v>
      </c>
      <c r="P136" s="7"/>
      <c r="Q136" s="28">
        <f t="shared" ca="1" si="16"/>
        <v>-0.84741404083093341</v>
      </c>
      <c r="R136" s="27">
        <f t="shared" ca="1" si="20"/>
        <v>51.214355994745347</v>
      </c>
      <c r="S136" s="7"/>
      <c r="T136" s="28">
        <f t="shared" si="17"/>
        <v>51.200999999999965</v>
      </c>
      <c r="U136" s="27">
        <f t="shared" si="18"/>
        <v>0.89362603031361609</v>
      </c>
      <c r="V136" s="7"/>
      <c r="W136" s="28">
        <f t="shared" ca="1" si="19"/>
        <v>1.3355994745381849E-2</v>
      </c>
      <c r="X136" s="27"/>
      <c r="Y136" s="7"/>
      <c r="Z136" s="46"/>
    </row>
    <row r="137" spans="1:26" s="26" customFormat="1" x14ac:dyDescent="0.25">
      <c r="A137" s="26">
        <v>56</v>
      </c>
      <c r="B137" s="26">
        <v>-638</v>
      </c>
      <c r="C137" s="26">
        <v>14730</v>
      </c>
      <c r="D137" s="26">
        <v>12030</v>
      </c>
      <c r="E137" s="26">
        <v>11710</v>
      </c>
      <c r="F137" s="26">
        <v>14380</v>
      </c>
      <c r="G137" s="27"/>
      <c r="H137" s="7"/>
      <c r="I137" s="28">
        <f t="shared" si="11"/>
        <v>3020</v>
      </c>
      <c r="J137" s="27">
        <f t="shared" si="11"/>
        <v>-2350</v>
      </c>
      <c r="K137" s="7"/>
      <c r="L137" s="28">
        <f t="shared" ca="1" si="12"/>
        <v>3062.4359200190852</v>
      </c>
      <c r="M137" s="26">
        <f t="shared" ca="1" si="13"/>
        <v>-2352.0458181839758</v>
      </c>
      <c r="N137" s="26">
        <f t="shared" ca="1" si="14"/>
        <v>-0.79266918730193803</v>
      </c>
      <c r="O137" s="27">
        <f t="shared" ca="1" si="15"/>
        <v>-0.61064140600079508</v>
      </c>
      <c r="P137" s="7"/>
      <c r="Q137" s="28">
        <f t="shared" ca="1" si="16"/>
        <v>-0.78922190858310426</v>
      </c>
      <c r="R137" s="27">
        <f t="shared" ca="1" si="20"/>
        <v>45.388878178720404</v>
      </c>
      <c r="S137" s="7"/>
      <c r="T137" s="28">
        <f t="shared" si="17"/>
        <v>45.458999999999968</v>
      </c>
      <c r="U137" s="27">
        <f t="shared" si="18"/>
        <v>0.79340922466410169</v>
      </c>
      <c r="V137" s="7"/>
      <c r="W137" s="28">
        <f t="shared" ca="1" si="19"/>
        <v>-7.012182127956379E-2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-622</v>
      </c>
      <c r="C138" s="26">
        <v>14614</v>
      </c>
      <c r="D138" s="26">
        <v>11899</v>
      </c>
      <c r="E138" s="26">
        <v>11835</v>
      </c>
      <c r="F138" s="26">
        <v>14531</v>
      </c>
      <c r="G138" s="27"/>
      <c r="H138" s="7"/>
      <c r="I138" s="28">
        <f t="shared" si="11"/>
        <v>2779</v>
      </c>
      <c r="J138" s="27">
        <f t="shared" si="11"/>
        <v>-2632</v>
      </c>
      <c r="K138" s="7"/>
      <c r="L138" s="28">
        <f t="shared" ca="1" si="12"/>
        <v>2821.4359200190852</v>
      </c>
      <c r="M138" s="26">
        <f t="shared" ca="1" si="13"/>
        <v>-2634.0458181839758</v>
      </c>
      <c r="N138" s="26">
        <f t="shared" ca="1" si="14"/>
        <v>-0.7302896701042112</v>
      </c>
      <c r="O138" s="27">
        <f t="shared" ca="1" si="15"/>
        <v>-0.68385463814147729</v>
      </c>
      <c r="P138" s="7"/>
      <c r="Q138" s="28">
        <f t="shared" ca="1" si="16"/>
        <v>-0.72642655079086249</v>
      </c>
      <c r="R138" s="27">
        <f t="shared" ca="1" si="20"/>
        <v>39.847978301940827</v>
      </c>
      <c r="S138" s="7"/>
      <c r="T138" s="28">
        <f t="shared" si="17"/>
        <v>39.860999999999969</v>
      </c>
      <c r="U138" s="27">
        <f t="shared" si="18"/>
        <v>0.69570569313745922</v>
      </c>
      <c r="V138" s="7"/>
      <c r="W138" s="28">
        <f t="shared" ca="1" si="19"/>
        <v>-1.3021698059141329E-2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-624</v>
      </c>
      <c r="C139" s="26">
        <v>14477</v>
      </c>
      <c r="D139" s="26">
        <v>11762</v>
      </c>
      <c r="E139" s="26">
        <v>11970</v>
      </c>
      <c r="F139" s="26">
        <v>14661</v>
      </c>
      <c r="G139" s="27"/>
      <c r="H139" s="7"/>
      <c r="I139" s="28">
        <f t="shared" si="11"/>
        <v>2507</v>
      </c>
      <c r="J139" s="27">
        <f t="shared" si="11"/>
        <v>-2899</v>
      </c>
      <c r="K139" s="7"/>
      <c r="L139" s="28">
        <f t="shared" ca="1" si="12"/>
        <v>2549.4359200190852</v>
      </c>
      <c r="M139" s="26">
        <f t="shared" ca="1" si="13"/>
        <v>-2901.0458181839758</v>
      </c>
      <c r="N139" s="26">
        <f t="shared" ca="1" si="14"/>
        <v>-0.65988623160719162</v>
      </c>
      <c r="O139" s="27">
        <f t="shared" ca="1" si="15"/>
        <v>-0.75317354942361259</v>
      </c>
      <c r="P139" s="7"/>
      <c r="Q139" s="28">
        <f t="shared" ca="1" si="16"/>
        <v>-0.65562920881092468</v>
      </c>
      <c r="R139" s="27">
        <f t="shared" ca="1" si="20"/>
        <v>34.158134509141235</v>
      </c>
      <c r="S139" s="7"/>
      <c r="T139" s="28">
        <f t="shared" si="17"/>
        <v>34.244999999999969</v>
      </c>
      <c r="U139" s="27">
        <f t="shared" si="18"/>
        <v>0.5976880023454576</v>
      </c>
      <c r="V139" s="7"/>
      <c r="W139" s="28">
        <f t="shared" ca="1" si="19"/>
        <v>-8.6865490858734518E-2</v>
      </c>
      <c r="X139" s="27"/>
      <c r="Y139" s="7"/>
      <c r="Z139" s="46"/>
    </row>
    <row r="140" spans="1:26" s="26" customFormat="1" x14ac:dyDescent="0.25">
      <c r="A140" s="26">
        <v>59</v>
      </c>
      <c r="B140" s="26">
        <v>-636</v>
      </c>
      <c r="C140" s="26">
        <v>14327</v>
      </c>
      <c r="D140" s="26">
        <v>11644</v>
      </c>
      <c r="E140" s="26">
        <v>12124</v>
      </c>
      <c r="F140" s="26">
        <v>14780</v>
      </c>
      <c r="G140" s="27"/>
      <c r="H140" s="7"/>
      <c r="I140" s="28">
        <f t="shared" si="11"/>
        <v>2203</v>
      </c>
      <c r="J140" s="27">
        <f t="shared" si="11"/>
        <v>-3136</v>
      </c>
      <c r="K140" s="7"/>
      <c r="L140" s="28">
        <f t="shared" ca="1" si="12"/>
        <v>2245.4359200190852</v>
      </c>
      <c r="M140" s="26">
        <f t="shared" ca="1" si="13"/>
        <v>-3138.0458181839758</v>
      </c>
      <c r="N140" s="26">
        <f t="shared" ca="1" si="14"/>
        <v>-0.5812000356399345</v>
      </c>
      <c r="O140" s="27">
        <f t="shared" ca="1" si="15"/>
        <v>-0.81470381898865396</v>
      </c>
      <c r="P140" s="7"/>
      <c r="Q140" s="28">
        <f t="shared" ca="1" si="16"/>
        <v>-0.57659310823421572</v>
      </c>
      <c r="R140" s="27">
        <f t="shared" ca="1" si="20"/>
        <v>28.407243549173813</v>
      </c>
      <c r="S140" s="7"/>
      <c r="T140" s="28">
        <f t="shared" si="17"/>
        <v>28.520999999999969</v>
      </c>
      <c r="U140" s="27">
        <f t="shared" si="18"/>
        <v>0.49778535596130219</v>
      </c>
      <c r="V140" s="7"/>
      <c r="W140" s="28">
        <f t="shared" ca="1" si="19"/>
        <v>-0.11375645082615549</v>
      </c>
      <c r="X140" s="27"/>
      <c r="Y140" s="7"/>
      <c r="Z140" s="46"/>
    </row>
    <row r="141" spans="1:26" s="26" customFormat="1" x14ac:dyDescent="0.25">
      <c r="A141" s="26">
        <v>60</v>
      </c>
      <c r="B141" s="26">
        <v>-607</v>
      </c>
      <c r="C141" s="26">
        <v>14171</v>
      </c>
      <c r="D141" s="26">
        <v>11549</v>
      </c>
      <c r="E141" s="26">
        <v>12274</v>
      </c>
      <c r="F141" s="26">
        <v>14882</v>
      </c>
      <c r="G141" s="27"/>
      <c r="H141" s="7"/>
      <c r="I141" s="28">
        <f t="shared" si="11"/>
        <v>1897</v>
      </c>
      <c r="J141" s="27">
        <f t="shared" si="11"/>
        <v>-3333</v>
      </c>
      <c r="K141" s="7"/>
      <c r="L141" s="28">
        <f t="shared" ca="1" si="12"/>
        <v>1939.4359200190852</v>
      </c>
      <c r="M141" s="26">
        <f t="shared" ca="1" si="13"/>
        <v>-3335.0458181839758</v>
      </c>
      <c r="N141" s="26">
        <f t="shared" ca="1" si="14"/>
        <v>-0.50199616733078745</v>
      </c>
      <c r="O141" s="27">
        <f t="shared" ca="1" si="15"/>
        <v>-0.86584923293090355</v>
      </c>
      <c r="P141" s="7"/>
      <c r="Q141" s="28">
        <f t="shared" ca="1" si="16"/>
        <v>-0.49709816945060892</v>
      </c>
      <c r="R141" s="27">
        <f t="shared" ca="1" si="20"/>
        <v>22.979762029817323</v>
      </c>
      <c r="S141" s="7"/>
      <c r="T141" s="28">
        <f t="shared" si="17"/>
        <v>23.057999999999971</v>
      </c>
      <c r="U141" s="27">
        <f t="shared" si="18"/>
        <v>0.40243801892485198</v>
      </c>
      <c r="V141" s="7"/>
      <c r="W141" s="28">
        <f t="shared" ca="1" si="19"/>
        <v>-7.8237970182648553E-2</v>
      </c>
      <c r="X141" s="27"/>
      <c r="Y141" s="7"/>
      <c r="Z141" s="46"/>
    </row>
    <row r="142" spans="1:26" s="26" customFormat="1" x14ac:dyDescent="0.25">
      <c r="A142" s="26">
        <v>61</v>
      </c>
      <c r="B142" s="26">
        <v>-608</v>
      </c>
      <c r="C142" s="26">
        <v>14007</v>
      </c>
      <c r="D142" s="26">
        <v>11459</v>
      </c>
      <c r="E142" s="26">
        <v>12442</v>
      </c>
      <c r="F142" s="26">
        <v>14960</v>
      </c>
      <c r="G142" s="27"/>
      <c r="H142" s="7"/>
      <c r="I142" s="28">
        <f t="shared" si="11"/>
        <v>1565</v>
      </c>
      <c r="J142" s="27">
        <f t="shared" si="11"/>
        <v>-3501</v>
      </c>
      <c r="K142" s="7"/>
      <c r="L142" s="28">
        <f t="shared" ca="1" si="12"/>
        <v>1607.4359200190852</v>
      </c>
      <c r="M142" s="26">
        <f t="shared" ca="1" si="13"/>
        <v>-3503.0458181839758</v>
      </c>
      <c r="N142" s="26">
        <f t="shared" ca="1" si="14"/>
        <v>-0.41606255857707242</v>
      </c>
      <c r="O142" s="27">
        <f t="shared" ca="1" si="15"/>
        <v>-0.9094656265466291</v>
      </c>
      <c r="P142" s="7"/>
      <c r="Q142" s="28">
        <f t="shared" ca="1" si="16"/>
        <v>-0.41091604296482986</v>
      </c>
      <c r="R142" s="27">
        <f t="shared" ca="1" si="20"/>
        <v>17.433396974954292</v>
      </c>
      <c r="S142" s="7"/>
      <c r="T142" s="28">
        <f t="shared" si="17"/>
        <v>17.58599999999997</v>
      </c>
      <c r="U142" s="27">
        <f t="shared" si="18"/>
        <v>0.30693360225572225</v>
      </c>
      <c r="V142" s="7"/>
      <c r="W142" s="28">
        <f t="shared" ca="1" si="19"/>
        <v>-0.15260302504567846</v>
      </c>
      <c r="X142" s="27"/>
      <c r="Y142" s="7"/>
      <c r="Z142" s="46"/>
    </row>
    <row r="143" spans="1:26" s="26" customFormat="1" x14ac:dyDescent="0.25">
      <c r="A143" s="26">
        <v>62</v>
      </c>
      <c r="B143" s="26">
        <v>-624</v>
      </c>
      <c r="C143" s="26">
        <v>13830</v>
      </c>
      <c r="D143" s="26">
        <v>11394</v>
      </c>
      <c r="E143" s="26">
        <v>12613</v>
      </c>
      <c r="F143" s="26">
        <v>15031</v>
      </c>
      <c r="G143" s="27"/>
      <c r="H143" s="7"/>
      <c r="I143" s="28">
        <f t="shared" si="11"/>
        <v>1217</v>
      </c>
      <c r="J143" s="27">
        <f t="shared" si="11"/>
        <v>-3637</v>
      </c>
      <c r="K143" s="7"/>
      <c r="L143" s="28">
        <f t="shared" ca="1" si="12"/>
        <v>1259.4359200190852</v>
      </c>
      <c r="M143" s="26">
        <f t="shared" ca="1" si="13"/>
        <v>-3639.0458181839758</v>
      </c>
      <c r="N143" s="26">
        <f t="shared" ca="1" si="14"/>
        <v>-0.32598757108823861</v>
      </c>
      <c r="O143" s="27">
        <f t="shared" ca="1" si="15"/>
        <v>-0.94477413566412127</v>
      </c>
      <c r="P143" s="7"/>
      <c r="Q143" s="28">
        <f t="shared" ca="1" si="16"/>
        <v>-0.3206395452197946</v>
      </c>
      <c r="R143" s="27">
        <f t="shared" ca="1" si="20"/>
        <v>11.865224608509948</v>
      </c>
      <c r="S143" s="7"/>
      <c r="T143" s="28">
        <f t="shared" si="17"/>
        <v>11.96999999999997</v>
      </c>
      <c r="U143" s="27">
        <f t="shared" si="18"/>
        <v>0.20891591146372074</v>
      </c>
      <c r="V143" s="7"/>
      <c r="W143" s="28">
        <f t="shared" ca="1" si="19"/>
        <v>-0.10477539149002268</v>
      </c>
      <c r="X143" s="27"/>
      <c r="Y143" s="7"/>
      <c r="Z143" s="46"/>
    </row>
    <row r="144" spans="1:26" s="26" customFormat="1" x14ac:dyDescent="0.25">
      <c r="A144" s="26">
        <v>63</v>
      </c>
      <c r="B144" s="26">
        <v>-641</v>
      </c>
      <c r="C144" s="26">
        <v>13647</v>
      </c>
      <c r="D144" s="26">
        <v>11343</v>
      </c>
      <c r="E144" s="26">
        <v>12802</v>
      </c>
      <c r="F144" s="26">
        <v>15089</v>
      </c>
      <c r="G144" s="27"/>
      <c r="H144" s="7"/>
      <c r="I144" s="28">
        <f t="shared" si="11"/>
        <v>845</v>
      </c>
      <c r="J144" s="27">
        <f t="shared" si="11"/>
        <v>-3746</v>
      </c>
      <c r="K144" s="7"/>
      <c r="L144" s="28">
        <f t="shared" ca="1" si="12"/>
        <v>887.43592001908507</v>
      </c>
      <c r="M144" s="26">
        <f t="shared" ca="1" si="13"/>
        <v>-3748.0458181839758</v>
      </c>
      <c r="N144" s="26">
        <f t="shared" ca="1" si="14"/>
        <v>-0.22970051549672654</v>
      </c>
      <c r="O144" s="27">
        <f t="shared" ca="1" si="15"/>
        <v>-0.97307286723622888</v>
      </c>
      <c r="P144" s="7"/>
      <c r="Q144" s="28">
        <f t="shared" ca="1" si="16"/>
        <v>-0.22419059830224458</v>
      </c>
      <c r="R144" s="27">
        <f t="shared" ca="1" si="20"/>
        <v>6.0931537193905569</v>
      </c>
      <c r="S144" s="7"/>
      <c r="T144" s="28">
        <f t="shared" si="17"/>
        <v>6.2009999999999712</v>
      </c>
      <c r="U144" s="27">
        <f t="shared" si="18"/>
        <v>0.10822786691616787</v>
      </c>
      <c r="V144" s="7"/>
      <c r="W144" s="28">
        <f t="shared" ca="1" si="19"/>
        <v>-0.10784628060941426</v>
      </c>
      <c r="X144" s="27"/>
      <c r="Y144" s="7"/>
      <c r="Z144" s="46"/>
    </row>
    <row r="145" spans="1:26" s="26" customFormat="1" x14ac:dyDescent="0.25">
      <c r="A145" s="26">
        <v>64</v>
      </c>
      <c r="B145" s="26">
        <v>-637</v>
      </c>
      <c r="C145" s="26">
        <v>13458</v>
      </c>
      <c r="D145" s="26">
        <v>11305</v>
      </c>
      <c r="E145" s="26">
        <v>12988</v>
      </c>
      <c r="F145" s="26">
        <v>15120</v>
      </c>
      <c r="G145" s="27"/>
      <c r="H145" s="7"/>
      <c r="I145" s="28">
        <f t="shared" ref="I145:J145" si="21">C145-E145</f>
        <v>470</v>
      </c>
      <c r="J145" s="27">
        <f t="shared" si="21"/>
        <v>-3815</v>
      </c>
      <c r="K145" s="7"/>
      <c r="L145" s="28">
        <f t="shared" ref="L145" ca="1" si="22">I145-$J$4</f>
        <v>512.43592001908507</v>
      </c>
      <c r="M145" s="26">
        <f t="shared" ref="M145" ca="1" si="23">J145-$J$3</f>
        <v>-3817.0458181839758</v>
      </c>
      <c r="N145" s="26">
        <f t="shared" ref="N145" ca="1" si="24">L145/$J$7</f>
        <v>-0.13263695139237974</v>
      </c>
      <c r="O145" s="27">
        <f t="shared" ref="O145" ca="1" si="25">M145/$J$6</f>
        <v>-0.99098674318554481</v>
      </c>
      <c r="P145" s="7"/>
      <c r="Q145" s="28">
        <f t="shared" ref="Q145" ca="1" si="26">(N145-O145*SIN(-$J$11*PI()/180))/(COS(-$J$11*PI()/180))</f>
        <v>-0.12702397285184272</v>
      </c>
      <c r="R145" s="27">
        <f ca="1">IF(MOD(ATAN2(O145,Q145)*180/PI()-$J$9+360,360)&gt;5,MOD(ATAN2(O145,Q145)*180/PI()-$J$9+360,360)-360,MOD(ATAN2(O145,Q145)*180/PI()-$J$9+360,360))</f>
        <v>0.42322845685248467</v>
      </c>
      <c r="S145" s="7"/>
      <c r="T145" s="28">
        <f t="shared" ref="T145" si="27">360/40000*B145+T144</f>
        <v>0.46799999999997155</v>
      </c>
      <c r="U145" s="27">
        <f t="shared" ref="U145" si="28">T145*PI()/180</f>
        <v>8.1681408993329648E-3</v>
      </c>
      <c r="V145" s="7"/>
      <c r="W145" s="28">
        <f t="shared" ref="W145" ca="1" si="29">R145-T145</f>
        <v>-4.4771543147486881E-2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40034</v>
      </c>
    </row>
    <row r="151" spans="1:26" x14ac:dyDescent="0.25">
      <c r="A151" t="s">
        <v>81</v>
      </c>
      <c r="B151">
        <v>40034</v>
      </c>
    </row>
    <row r="152" spans="1:26" x14ac:dyDescent="0.25">
      <c r="A152" s="32" t="s">
        <v>92</v>
      </c>
      <c r="B152" s="32">
        <v>-39982</v>
      </c>
    </row>
    <row r="153" spans="1:26" x14ac:dyDescent="0.25">
      <c r="A153" t="s">
        <v>87</v>
      </c>
      <c r="B153">
        <v>-39982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8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21.696617594640514</v>
      </c>
      <c r="L3" s="36" t="s">
        <v>1</v>
      </c>
      <c r="M3" s="11">
        <v>-3852.1890669242875</v>
      </c>
      <c r="N3" s="10" t="s">
        <v>2</v>
      </c>
      <c r="O3" s="36">
        <v>3848.1152365464663</v>
      </c>
      <c r="Q3" s="117" t="s">
        <v>3</v>
      </c>
      <c r="R3" s="117"/>
      <c r="T3" s="49" t="s">
        <v>53</v>
      </c>
      <c r="U3" s="50">
        <v>43690</v>
      </c>
    </row>
    <row r="4" spans="1:21" ht="15.75" thickBot="1" x14ac:dyDescent="0.3">
      <c r="A4" t="s">
        <v>64</v>
      </c>
      <c r="I4" s="34" t="s">
        <v>4</v>
      </c>
      <c r="J4" s="34">
        <f>(M6+M12)/2</f>
        <v>-18.488412071334409</v>
      </c>
      <c r="L4" s="9" t="s">
        <v>5</v>
      </c>
      <c r="M4" s="13">
        <v>359.95362573728829</v>
      </c>
      <c r="N4" s="12" t="s">
        <v>6</v>
      </c>
      <c r="O4" s="9">
        <v>359.88386360260796</v>
      </c>
      <c r="Q4" s="2" t="s">
        <v>7</v>
      </c>
      <c r="R4" s="2">
        <f>MAX(AC20:AC149)</f>
        <v>0.18176984221520343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-172.6334001645686</v>
      </c>
      <c r="N5" s="14" t="s">
        <v>9</v>
      </c>
      <c r="O5" s="9">
        <v>-172.75228388234993</v>
      </c>
      <c r="Q5" s="5" t="s">
        <v>10</v>
      </c>
      <c r="R5" s="5">
        <f>MIN(AC20:AC149)</f>
        <v>-0.16906717816295469</v>
      </c>
      <c r="T5" s="49" t="s">
        <v>55</v>
      </c>
      <c r="U5" s="51">
        <v>6</v>
      </c>
    </row>
    <row r="6" spans="1:21" ht="15.75" thickBot="1" x14ac:dyDescent="0.3">
      <c r="A6" t="s">
        <v>65</v>
      </c>
      <c r="I6" s="33" t="s">
        <v>11</v>
      </c>
      <c r="J6" s="33">
        <f>(O3+O9)/2</f>
        <v>3842.8950291111855</v>
      </c>
      <c r="L6" s="38" t="s">
        <v>12</v>
      </c>
      <c r="M6" s="13">
        <v>-17.970360493350572</v>
      </c>
      <c r="N6" s="14" t="s">
        <v>13</v>
      </c>
      <c r="O6" s="9">
        <v>22.088524686200319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-3846.9132886791867</v>
      </c>
      <c r="L7" s="39" t="s">
        <v>15</v>
      </c>
      <c r="M7" s="16">
        <f>SUM(M20:M84)</f>
        <v>2008.6625004550663</v>
      </c>
      <c r="N7" s="15" t="s">
        <v>15</v>
      </c>
      <c r="O7" s="37">
        <f>SUM(O20:O84)</f>
        <v>1842.0170626823206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-172.73542150686905</v>
      </c>
      <c r="L9" s="36" t="s">
        <v>18</v>
      </c>
      <c r="M9" s="11">
        <v>-3841.6375104340864</v>
      </c>
      <c r="N9" s="10" t="s">
        <v>19</v>
      </c>
      <c r="O9" s="36">
        <v>3837.6748216759047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-172.62255273940627</v>
      </c>
      <c r="L10" s="9" t="s">
        <v>21</v>
      </c>
      <c r="M10" s="13">
        <v>359.90119540669679</v>
      </c>
      <c r="N10" s="12" t="s">
        <v>22</v>
      </c>
      <c r="O10" s="9">
        <v>359.92651590603151</v>
      </c>
      <c r="T10" s="52"/>
    </row>
    <row r="11" spans="1:21" ht="15.75" thickBot="1" x14ac:dyDescent="0.3">
      <c r="I11" s="34" t="s">
        <v>23</v>
      </c>
      <c r="J11" s="34">
        <f>J9-J10</f>
        <v>-0.1128687674627713</v>
      </c>
      <c r="L11" s="38" t="s">
        <v>24</v>
      </c>
      <c r="M11" s="13">
        <v>-172.61170531424392</v>
      </c>
      <c r="N11" s="14" t="s">
        <v>25</v>
      </c>
      <c r="O11" s="9">
        <v>-172.71855913138816</v>
      </c>
    </row>
    <row r="12" spans="1:21" x14ac:dyDescent="0.25">
      <c r="I12" s="9"/>
      <c r="J12" s="9"/>
      <c r="L12" s="38" t="s">
        <v>26</v>
      </c>
      <c r="M12" s="13">
        <v>-19.006463649318246</v>
      </c>
      <c r="N12" s="14" t="s">
        <v>27</v>
      </c>
      <c r="O12" s="9">
        <v>21.30471050308071</v>
      </c>
    </row>
    <row r="13" spans="1:21" ht="15.75" thickBot="1" x14ac:dyDescent="0.3">
      <c r="I13" s="9"/>
      <c r="J13" s="9"/>
      <c r="L13" s="39" t="s">
        <v>15</v>
      </c>
      <c r="M13" s="16">
        <f>SUM(M85:M149)</f>
        <v>1181.2814130859326</v>
      </c>
      <c r="N13" s="15" t="s">
        <v>15</v>
      </c>
      <c r="O13" s="37">
        <f>SUM(O85:O149)</f>
        <v>1949.2223397526338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13523</v>
      </c>
      <c r="D20" s="17">
        <v>11358</v>
      </c>
      <c r="E20" s="17">
        <v>13034</v>
      </c>
      <c r="F20" s="17">
        <v>15148</v>
      </c>
      <c r="G20" s="24"/>
      <c r="H20" s="7"/>
      <c r="I20" s="25">
        <f t="shared" ref="I20:J51" si="0">C20-E20</f>
        <v>489</v>
      </c>
      <c r="J20" s="24">
        <f t="shared" si="0"/>
        <v>-3790</v>
      </c>
      <c r="K20" s="7"/>
      <c r="L20" s="25">
        <f>$M$3*SIN(2*PI()/$M$4*(AA20+$M$5))+$M$6</f>
        <v>476.26519118143642</v>
      </c>
      <c r="M20" s="17">
        <f t="shared" ref="M20:M83" si="1">(I20-L20)^2</f>
        <v>162.1753556453647</v>
      </c>
      <c r="N20" s="17">
        <f>$O$3*COS(2*PI()/$O$4*(AA20+$O$5))+$O$6</f>
        <v>-3795.5232243468458</v>
      </c>
      <c r="O20" s="24">
        <f t="shared" ref="O20:O83" si="2">(J20-N20)^2</f>
        <v>30.506007185590615</v>
      </c>
      <c r="P20" s="7"/>
      <c r="Q20" s="25">
        <f>I20-$J$4</f>
        <v>507.48841207133444</v>
      </c>
      <c r="R20" s="24">
        <f>J20-$J$3</f>
        <v>-3811.6966175946404</v>
      </c>
      <c r="S20" s="7"/>
      <c r="T20" s="25">
        <f>Q20/$J$7</f>
        <v>-0.13192093868213425</v>
      </c>
      <c r="U20" s="24">
        <f>R20/$J$6</f>
        <v>-0.99188153429115111</v>
      </c>
      <c r="V20" s="7"/>
      <c r="W20" s="25">
        <f>(T20-U20*SIN(-$J$11*PI()/180))/(COS(-$J$11*PI()/180))</f>
        <v>-0.12996725333062398</v>
      </c>
      <c r="X20" s="24">
        <f>IF(MOD(ATAN2(U20,W20)*180/PI()-$J$9+360,360)&gt;5,MOD(ATAN2(U20,W20)*180/PI()-$J$9+360,360)-360,MOD(ATAN2(U20,W20)*180/PI()-$J$9+360,360))</f>
        <v>0.20041754750553764</v>
      </c>
      <c r="Y20" s="7"/>
      <c r="Z20" s="25">
        <f>I159</f>
        <v>3</v>
      </c>
      <c r="AA20" s="17">
        <f>360/40000*Z20</f>
        <v>2.6999999999999996E-2</v>
      </c>
      <c r="AB20" s="24">
        <f>AA20*PI()/180</f>
        <v>4.7123889803846886E-4</v>
      </c>
      <c r="AC20" s="17">
        <f>X20-AA20</f>
        <v>0.17341754750553764</v>
      </c>
      <c r="AD20" s="17">
        <f ca="1">INDIRECT("AC"&amp;AE20)-AC20</f>
        <v>-0.26027121492382588</v>
      </c>
      <c r="AE20" s="17">
        <v>149</v>
      </c>
    </row>
    <row r="21" spans="1:31" s="17" customFormat="1" x14ac:dyDescent="0.25">
      <c r="A21" s="17">
        <v>1</v>
      </c>
      <c r="B21" s="17">
        <v>625</v>
      </c>
      <c r="C21" s="17">
        <v>13697</v>
      </c>
      <c r="D21" s="17">
        <v>11382</v>
      </c>
      <c r="E21" s="17">
        <v>12852</v>
      </c>
      <c r="F21" s="17">
        <v>15118</v>
      </c>
      <c r="G21" s="24"/>
      <c r="H21" s="7"/>
      <c r="I21" s="25">
        <f t="shared" si="0"/>
        <v>845</v>
      </c>
      <c r="J21" s="24">
        <f t="shared" si="0"/>
        <v>-3736</v>
      </c>
      <c r="K21" s="7"/>
      <c r="L21" s="25">
        <f t="shared" ref="L21:L84" si="3">$M$3*SIN(2*PI()/$M$4*(AA21+$M$5))+$M$6</f>
        <v>848.39279637471793</v>
      </c>
      <c r="M21" s="17">
        <f t="shared" si="1"/>
        <v>11.511067240299141</v>
      </c>
      <c r="N21" s="17">
        <f t="shared" ref="N21:N84" si="4">$O$3*COS(2*PI()/$O$4*(AA21+$O$5))+$O$6</f>
        <v>-3729.7159940202978</v>
      </c>
      <c r="O21" s="24">
        <f t="shared" si="2"/>
        <v>39.488731152933198</v>
      </c>
      <c r="P21" s="7"/>
      <c r="Q21" s="25">
        <f t="shared" ref="Q21:Q84" si="5">I21-$J$4</f>
        <v>863.48841207133444</v>
      </c>
      <c r="R21" s="24">
        <f t="shared" ref="R21:R84" si="6">J21-$J$3</f>
        <v>-3757.6966175946404</v>
      </c>
      <c r="S21" s="7"/>
      <c r="T21" s="25">
        <f t="shared" ref="T21:T84" si="7">Q21/$J$7</f>
        <v>-0.2244626658501595</v>
      </c>
      <c r="U21" s="24">
        <f t="shared" ref="U21:U84" si="8">R21/$J$6</f>
        <v>-0.97782962821749242</v>
      </c>
      <c r="V21" s="7"/>
      <c r="W21" s="25">
        <f t="shared" ref="W21:W84" si="9">(T21-U21*SIN(-$J$11*PI()/180))/(COS(-$J$11*PI()/180))</f>
        <v>-0.2225368413888982</v>
      </c>
      <c r="X21" s="24">
        <f t="shared" ref="X21:X83" si="10">MOD(ATAN2(U21,W21)*180/PI()-$J$9+360,360)</f>
        <v>5.5565594713996234</v>
      </c>
      <c r="Y21" s="7"/>
      <c r="Z21" s="25">
        <f t="shared" ref="Z21:Z84" si="11">B21</f>
        <v>625</v>
      </c>
      <c r="AA21" s="17">
        <f>360/40000*Z21+AA20</f>
        <v>5.6520000000000001</v>
      </c>
      <c r="AB21" s="24">
        <f t="shared" ref="AB21:AB84" si="12">AA21*PI()/180</f>
        <v>9.8646009322719511E-2</v>
      </c>
      <c r="AC21" s="17">
        <f t="shared" ref="AC21:AC84" si="13">X21-AA21</f>
        <v>-9.5440528600376773E-2</v>
      </c>
      <c r="AD21" s="17">
        <f t="shared" ref="AD21:AD83" ca="1" si="14">INDIRECT("AC"&amp;AE21)-AC21</f>
        <v>-3.9593327969260628E-3</v>
      </c>
      <c r="AE21" s="17">
        <v>148</v>
      </c>
    </row>
    <row r="22" spans="1:31" s="17" customFormat="1" x14ac:dyDescent="0.25">
      <c r="A22" s="17">
        <v>2</v>
      </c>
      <c r="B22" s="17">
        <v>641</v>
      </c>
      <c r="C22" s="17">
        <v>13895</v>
      </c>
      <c r="D22" s="17">
        <v>11454</v>
      </c>
      <c r="E22" s="17">
        <v>12682</v>
      </c>
      <c r="F22" s="17">
        <v>15084</v>
      </c>
      <c r="G22" s="24"/>
      <c r="H22" s="7"/>
      <c r="I22" s="25">
        <f t="shared" si="0"/>
        <v>1213</v>
      </c>
      <c r="J22" s="24">
        <f t="shared" si="0"/>
        <v>-3630</v>
      </c>
      <c r="K22" s="7"/>
      <c r="L22" s="25">
        <f t="shared" si="3"/>
        <v>1221.3466798764516</v>
      </c>
      <c r="M22" s="17">
        <f t="shared" si="1"/>
        <v>69.667064959962374</v>
      </c>
      <c r="N22" s="17">
        <f>$O$3*COS(2*PI()/$O$4*(AA22+$O$5))+$O$6</f>
        <v>-3624.6766249929778</v>
      </c>
      <c r="O22" s="24">
        <f>(J22-N22)^2</f>
        <v>28.338321465388081</v>
      </c>
      <c r="P22" s="7"/>
      <c r="Q22" s="25">
        <f t="shared" si="5"/>
        <v>1231.4884120713343</v>
      </c>
      <c r="R22" s="24">
        <f t="shared" si="6"/>
        <v>-3651.6966175946404</v>
      </c>
      <c r="S22" s="7"/>
      <c r="T22" s="25">
        <f t="shared" si="7"/>
        <v>-0.32012377708002826</v>
      </c>
      <c r="U22" s="24">
        <f t="shared" si="8"/>
        <v>-0.95024625703586629</v>
      </c>
      <c r="V22" s="7"/>
      <c r="W22" s="25">
        <f t="shared" si="9"/>
        <v>-0.31825247565700715</v>
      </c>
      <c r="X22" s="24">
        <f t="shared" si="10"/>
        <v>11.251932821837045</v>
      </c>
      <c r="Y22" s="7"/>
      <c r="Z22" s="25">
        <f t="shared" si="11"/>
        <v>641</v>
      </c>
      <c r="AA22" s="17">
        <f t="shared" ref="AA22:AA85" si="15">360/40000*Z22+AA21</f>
        <v>11.420999999999999</v>
      </c>
      <c r="AB22" s="24">
        <f t="shared" si="12"/>
        <v>0.19933405387027239</v>
      </c>
      <c r="AC22" s="17">
        <f t="shared" si="13"/>
        <v>-0.16906717816295469</v>
      </c>
      <c r="AD22" s="17">
        <f t="shared" ca="1" si="14"/>
        <v>9.3053944096466168E-2</v>
      </c>
      <c r="AE22" s="17">
        <v>147</v>
      </c>
    </row>
    <row r="23" spans="1:31" s="17" customFormat="1" x14ac:dyDescent="0.25">
      <c r="A23" s="17">
        <v>3</v>
      </c>
      <c r="B23" s="17">
        <v>641</v>
      </c>
      <c r="C23" s="17">
        <v>14065</v>
      </c>
      <c r="D23" s="17">
        <v>11514</v>
      </c>
      <c r="E23" s="17">
        <v>12486</v>
      </c>
      <c r="F23" s="17">
        <v>14997</v>
      </c>
      <c r="G23" s="24"/>
      <c r="H23" s="7"/>
      <c r="I23" s="25">
        <f t="shared" si="0"/>
        <v>1579</v>
      </c>
      <c r="J23" s="24">
        <f t="shared" si="0"/>
        <v>-3483</v>
      </c>
      <c r="K23" s="7"/>
      <c r="L23" s="25">
        <f t="shared" si="3"/>
        <v>1581.7436442889227</v>
      </c>
      <c r="M23" s="17">
        <f t="shared" si="1"/>
        <v>7.5275839841382783</v>
      </c>
      <c r="N23" s="17">
        <f t="shared" si="4"/>
        <v>-3482.6734497685588</v>
      </c>
      <c r="O23" s="24">
        <f t="shared" si="2"/>
        <v>0.10663505365427554</v>
      </c>
      <c r="P23" s="7"/>
      <c r="Q23" s="25">
        <f t="shared" si="5"/>
        <v>1597.4884120713343</v>
      </c>
      <c r="R23" s="24">
        <f t="shared" si="6"/>
        <v>-3504.6966175946404</v>
      </c>
      <c r="S23" s="7"/>
      <c r="T23" s="25">
        <f t="shared" si="7"/>
        <v>-0.41526499096625646</v>
      </c>
      <c r="U23" s="24">
        <f t="shared" si="8"/>
        <v>-0.91199384605757339</v>
      </c>
      <c r="V23" s="7"/>
      <c r="W23" s="25">
        <f t="shared" si="9"/>
        <v>-0.41346922887869186</v>
      </c>
      <c r="X23" s="24">
        <f t="shared" si="10"/>
        <v>17.123461226984773</v>
      </c>
      <c r="Y23" s="7"/>
      <c r="Z23" s="25">
        <f t="shared" si="11"/>
        <v>641</v>
      </c>
      <c r="AA23" s="17">
        <f t="shared" si="15"/>
        <v>17.189999999999998</v>
      </c>
      <c r="AB23" s="24">
        <f t="shared" si="12"/>
        <v>0.30002209841782518</v>
      </c>
      <c r="AC23" s="17">
        <f t="shared" si="13"/>
        <v>-6.6538773015224706E-2</v>
      </c>
      <c r="AD23" s="17">
        <f t="shared" ca="1" si="14"/>
        <v>-5.8257340325532425E-2</v>
      </c>
      <c r="AE23" s="17">
        <v>146</v>
      </c>
    </row>
    <row r="24" spans="1:31" s="17" customFormat="1" x14ac:dyDescent="0.25">
      <c r="A24" s="17">
        <v>4</v>
      </c>
      <c r="B24" s="17">
        <v>610</v>
      </c>
      <c r="C24" s="17">
        <v>14235</v>
      </c>
      <c r="D24" s="17">
        <v>11598</v>
      </c>
      <c r="E24" s="17">
        <v>12327</v>
      </c>
      <c r="F24" s="17">
        <v>14923</v>
      </c>
      <c r="G24" s="24"/>
      <c r="H24" s="7"/>
      <c r="I24" s="25">
        <f t="shared" si="0"/>
        <v>1908</v>
      </c>
      <c r="J24" s="24">
        <f t="shared" si="0"/>
        <v>-3325</v>
      </c>
      <c r="K24" s="7"/>
      <c r="L24" s="25">
        <f t="shared" si="3"/>
        <v>1909.7123979740038</v>
      </c>
      <c r="M24" s="17">
        <f t="shared" si="1"/>
        <v>2.9323068213723418</v>
      </c>
      <c r="N24" s="17">
        <f t="shared" si="4"/>
        <v>-3314.52330748124</v>
      </c>
      <c r="O24" s="24">
        <f t="shared" si="2"/>
        <v>109.76108613264273</v>
      </c>
      <c r="P24" s="7"/>
      <c r="Q24" s="25">
        <f t="shared" si="5"/>
        <v>1926.4884120713343</v>
      </c>
      <c r="R24" s="24">
        <f t="shared" si="6"/>
        <v>-3346.6966175946404</v>
      </c>
      <c r="S24" s="7"/>
      <c r="T24" s="25">
        <f t="shared" si="7"/>
        <v>-0.50078810399513374</v>
      </c>
      <c r="U24" s="24">
        <f t="shared" si="8"/>
        <v>-0.87087900976797961</v>
      </c>
      <c r="V24" s="7"/>
      <c r="W24" s="25">
        <f t="shared" si="9"/>
        <v>-0.49907350137025747</v>
      </c>
      <c r="X24" s="24">
        <f t="shared" si="10"/>
        <v>22.55109348871099</v>
      </c>
      <c r="Y24" s="7"/>
      <c r="Z24" s="25">
        <f t="shared" si="11"/>
        <v>610</v>
      </c>
      <c r="AA24" s="17">
        <f t="shared" si="15"/>
        <v>22.679999999999996</v>
      </c>
      <c r="AB24" s="24">
        <f t="shared" si="12"/>
        <v>0.39584067435231385</v>
      </c>
      <c r="AC24" s="17">
        <f t="shared" si="13"/>
        <v>-0.12890651128900643</v>
      </c>
      <c r="AD24" s="17">
        <f t="shared" ca="1" si="14"/>
        <v>2.0812830358831746E-2</v>
      </c>
      <c r="AE24" s="17">
        <v>145</v>
      </c>
    </row>
    <row r="25" spans="1:31" s="17" customFormat="1" x14ac:dyDescent="0.25">
      <c r="A25" s="17">
        <v>5</v>
      </c>
      <c r="B25" s="17">
        <v>621</v>
      </c>
      <c r="C25" s="17">
        <v>14396</v>
      </c>
      <c r="D25" s="17">
        <v>11706</v>
      </c>
      <c r="E25" s="17">
        <v>12173</v>
      </c>
      <c r="F25" s="17">
        <v>14819</v>
      </c>
      <c r="G25" s="24"/>
      <c r="H25" s="7"/>
      <c r="I25" s="25">
        <f t="shared" si="0"/>
        <v>2223</v>
      </c>
      <c r="J25" s="24">
        <f t="shared" si="0"/>
        <v>-3113</v>
      </c>
      <c r="K25" s="7"/>
      <c r="L25" s="25">
        <f t="shared" si="3"/>
        <v>2225.4066731432326</v>
      </c>
      <c r="M25" s="17">
        <f t="shared" si="1"/>
        <v>5.7920756183572646</v>
      </c>
      <c r="N25" s="17">
        <f t="shared" si="4"/>
        <v>-3111.8878850732895</v>
      </c>
      <c r="O25" s="24">
        <f t="shared" si="2"/>
        <v>1.2367996102124044</v>
      </c>
      <c r="P25" s="7"/>
      <c r="Q25" s="25">
        <f t="shared" si="5"/>
        <v>2241.4884120713346</v>
      </c>
      <c r="R25" s="24">
        <f t="shared" si="6"/>
        <v>-3134.6966175946404</v>
      </c>
      <c r="S25" s="7"/>
      <c r="T25" s="25">
        <f t="shared" si="7"/>
        <v>-0.58267193561852682</v>
      </c>
      <c r="U25" s="24">
        <f t="shared" si="8"/>
        <v>-0.81571226740472724</v>
      </c>
      <c r="V25" s="7"/>
      <c r="W25" s="25">
        <f t="shared" si="9"/>
        <v>-0.58106616672480516</v>
      </c>
      <c r="X25" s="24">
        <f t="shared" si="10"/>
        <v>28.199291455387311</v>
      </c>
      <c r="Y25" s="7"/>
      <c r="Z25" s="25">
        <f t="shared" si="11"/>
        <v>621</v>
      </c>
      <c r="AA25" s="17">
        <f t="shared" si="15"/>
        <v>28.268999999999995</v>
      </c>
      <c r="AB25" s="24">
        <f t="shared" si="12"/>
        <v>0.4933871262462769</v>
      </c>
      <c r="AC25" s="17">
        <f t="shared" si="13"/>
        <v>-6.9708544612684165E-2</v>
      </c>
      <c r="AD25" s="17">
        <f t="shared" ca="1" si="14"/>
        <v>1.6744548358659017E-2</v>
      </c>
      <c r="AE25" s="17">
        <v>144</v>
      </c>
    </row>
    <row r="26" spans="1:31" s="17" customFormat="1" x14ac:dyDescent="0.25">
      <c r="A26" s="17">
        <v>6</v>
      </c>
      <c r="B26" s="17">
        <v>621</v>
      </c>
      <c r="C26" s="17">
        <v>14535</v>
      </c>
      <c r="D26" s="17">
        <v>11818</v>
      </c>
      <c r="E26" s="17">
        <v>12020</v>
      </c>
      <c r="F26" s="17">
        <v>14702</v>
      </c>
      <c r="G26" s="24"/>
      <c r="H26" s="7"/>
      <c r="I26" s="25">
        <f t="shared" si="0"/>
        <v>2515</v>
      </c>
      <c r="J26" s="24">
        <f t="shared" si="0"/>
        <v>-2884</v>
      </c>
      <c r="K26" s="7"/>
      <c r="L26" s="25">
        <f t="shared" si="3"/>
        <v>2519.7659489668363</v>
      </c>
      <c r="M26" s="17">
        <f t="shared" si="1"/>
        <v>22.714269554487775</v>
      </c>
      <c r="N26" s="17">
        <f t="shared" si="4"/>
        <v>-2879.4361241635129</v>
      </c>
      <c r="O26" s="24">
        <f t="shared" si="2"/>
        <v>20.828962650870952</v>
      </c>
      <c r="P26" s="7"/>
      <c r="Q26" s="25">
        <f t="shared" si="5"/>
        <v>2533.4884120713346</v>
      </c>
      <c r="R26" s="24">
        <f t="shared" si="6"/>
        <v>-2905.6966175946404</v>
      </c>
      <c r="S26" s="7"/>
      <c r="T26" s="25">
        <f t="shared" si="7"/>
        <v>-0.65857694779005316</v>
      </c>
      <c r="U26" s="24">
        <f t="shared" si="8"/>
        <v>-0.75612177683310089</v>
      </c>
      <c r="V26" s="7"/>
      <c r="W26" s="25">
        <f t="shared" si="9"/>
        <v>-0.65708871551939718</v>
      </c>
      <c r="X26" s="24">
        <f t="shared" si="10"/>
        <v>33.726878110444773</v>
      </c>
      <c r="Y26" s="7"/>
      <c r="Z26" s="25">
        <f t="shared" si="11"/>
        <v>621</v>
      </c>
      <c r="AA26" s="17">
        <f t="shared" si="15"/>
        <v>33.857999999999997</v>
      </c>
      <c r="AB26" s="24">
        <f t="shared" si="12"/>
        <v>0.59093357814024006</v>
      </c>
      <c r="AC26" s="17">
        <f t="shared" si="13"/>
        <v>-0.13112188955522441</v>
      </c>
      <c r="AD26" s="17">
        <f t="shared" ca="1" si="14"/>
        <v>9.6280252457177085E-2</v>
      </c>
      <c r="AE26" s="17">
        <v>143</v>
      </c>
    </row>
    <row r="27" spans="1:31" s="17" customFormat="1" x14ac:dyDescent="0.25">
      <c r="A27" s="17">
        <v>7</v>
      </c>
      <c r="B27" s="17">
        <v>619</v>
      </c>
      <c r="C27" s="17">
        <v>14663</v>
      </c>
      <c r="D27" s="17">
        <v>11947</v>
      </c>
      <c r="E27" s="17">
        <v>11882</v>
      </c>
      <c r="F27" s="17">
        <v>14571</v>
      </c>
      <c r="G27" s="24"/>
      <c r="H27" s="7"/>
      <c r="I27" s="25">
        <f t="shared" si="0"/>
        <v>2781</v>
      </c>
      <c r="J27" s="24">
        <f t="shared" si="0"/>
        <v>-2624</v>
      </c>
      <c r="K27" s="7"/>
      <c r="L27" s="25">
        <f t="shared" si="3"/>
        <v>2789.1620656154564</v>
      </c>
      <c r="M27" s="17">
        <f t="shared" si="1"/>
        <v>66.619315111015879</v>
      </c>
      <c r="N27" s="17">
        <f t="shared" si="4"/>
        <v>-2620.2588213716458</v>
      </c>
      <c r="O27" s="24">
        <f t="shared" si="2"/>
        <v>13.996417529254149</v>
      </c>
      <c r="P27" s="7"/>
      <c r="Q27" s="25">
        <f t="shared" si="5"/>
        <v>2799.4884120713346</v>
      </c>
      <c r="R27" s="24">
        <f t="shared" si="6"/>
        <v>-2645.6966175946404</v>
      </c>
      <c r="S27" s="7"/>
      <c r="T27" s="25">
        <f t="shared" si="7"/>
        <v>-0.72772329449425177</v>
      </c>
      <c r="U27" s="24">
        <f t="shared" si="8"/>
        <v>-0.68846445129326306</v>
      </c>
      <c r="V27" s="7"/>
      <c r="W27" s="25">
        <f t="shared" si="9"/>
        <v>-0.7263684768664902</v>
      </c>
      <c r="X27" s="24">
        <f t="shared" si="10"/>
        <v>39.270034745456314</v>
      </c>
      <c r="Y27" s="7"/>
      <c r="Z27" s="25">
        <f t="shared" si="11"/>
        <v>619</v>
      </c>
      <c r="AA27" s="17">
        <f t="shared" si="15"/>
        <v>39.428999999999995</v>
      </c>
      <c r="AB27" s="24">
        <f t="shared" si="12"/>
        <v>0.68816587076884406</v>
      </c>
      <c r="AC27" s="17">
        <f t="shared" si="13"/>
        <v>-0.1589652545436806</v>
      </c>
      <c r="AD27" s="17">
        <f t="shared" ca="1" si="14"/>
        <v>6.6578511867881218E-2</v>
      </c>
      <c r="AE27" s="17">
        <v>142</v>
      </c>
    </row>
    <row r="28" spans="1:31" s="17" customFormat="1" x14ac:dyDescent="0.25">
      <c r="A28" s="17">
        <v>8</v>
      </c>
      <c r="B28" s="17">
        <v>621</v>
      </c>
      <c r="C28" s="17">
        <v>14786</v>
      </c>
      <c r="D28" s="17">
        <v>12085</v>
      </c>
      <c r="E28" s="17">
        <v>11754</v>
      </c>
      <c r="F28" s="17">
        <v>14421</v>
      </c>
      <c r="G28" s="24"/>
      <c r="H28" s="7"/>
      <c r="I28" s="25">
        <f t="shared" si="0"/>
        <v>3032</v>
      </c>
      <c r="J28" s="24">
        <f t="shared" si="0"/>
        <v>-2336</v>
      </c>
      <c r="K28" s="7"/>
      <c r="L28" s="25">
        <f t="shared" si="3"/>
        <v>3032.7724697977233</v>
      </c>
      <c r="M28" s="17">
        <f t="shared" si="1"/>
        <v>0.59670958839461552</v>
      </c>
      <c r="N28" s="17">
        <f t="shared" si="4"/>
        <v>-2335.1482841001744</v>
      </c>
      <c r="O28" s="24">
        <f t="shared" si="2"/>
        <v>0.72541997401581515</v>
      </c>
      <c r="P28" s="7"/>
      <c r="Q28" s="25">
        <f t="shared" si="5"/>
        <v>3050.4884120713346</v>
      </c>
      <c r="R28" s="24">
        <f t="shared" si="6"/>
        <v>-2357.6966175946404</v>
      </c>
      <c r="S28" s="7"/>
      <c r="T28" s="25">
        <f t="shared" si="7"/>
        <v>-0.79297041112114597</v>
      </c>
      <c r="U28" s="24">
        <f t="shared" si="8"/>
        <v>-0.61352095223375036</v>
      </c>
      <c r="V28" s="7"/>
      <c r="W28" s="25">
        <f t="shared" si="9"/>
        <v>-0.79176335385266561</v>
      </c>
      <c r="X28" s="24">
        <f t="shared" si="10"/>
        <v>44.964061686003959</v>
      </c>
      <c r="Y28" s="7"/>
      <c r="Z28" s="25">
        <f t="shared" si="11"/>
        <v>621</v>
      </c>
      <c r="AA28" s="17">
        <f t="shared" si="15"/>
        <v>45.017999999999994</v>
      </c>
      <c r="AB28" s="24">
        <f t="shared" si="12"/>
        <v>0.78571232266280711</v>
      </c>
      <c r="AC28" s="17">
        <f t="shared" si="13"/>
        <v>-5.3938313996034992E-2</v>
      </c>
      <c r="AD28" s="17">
        <f t="shared" ca="1" si="14"/>
        <v>3.55816952600847E-2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14894</v>
      </c>
      <c r="D29" s="17">
        <v>12245</v>
      </c>
      <c r="E29" s="17">
        <v>11639</v>
      </c>
      <c r="F29" s="17">
        <v>14261</v>
      </c>
      <c r="G29" s="24"/>
      <c r="H29" s="7"/>
      <c r="I29" s="25">
        <f t="shared" si="0"/>
        <v>3255</v>
      </c>
      <c r="J29" s="24">
        <f t="shared" si="0"/>
        <v>-2016</v>
      </c>
      <c r="K29" s="7"/>
      <c r="L29" s="25">
        <f t="shared" si="3"/>
        <v>3252.8162394573524</v>
      </c>
      <c r="M29" s="17">
        <f t="shared" si="1"/>
        <v>4.7688101076246845</v>
      </c>
      <c r="N29" s="17">
        <f t="shared" si="4"/>
        <v>-2018.9043243574502</v>
      </c>
      <c r="O29" s="24">
        <f t="shared" si="2"/>
        <v>8.4350999732782288</v>
      </c>
      <c r="P29" s="7"/>
      <c r="Q29" s="25">
        <f t="shared" si="5"/>
        <v>3273.4884120713346</v>
      </c>
      <c r="R29" s="24">
        <f t="shared" si="6"/>
        <v>-2037.6966175946404</v>
      </c>
      <c r="S29" s="7"/>
      <c r="T29" s="25">
        <f t="shared" si="7"/>
        <v>-0.85093896493707188</v>
      </c>
      <c r="U29" s="24">
        <f t="shared" si="8"/>
        <v>-0.53025039772318072</v>
      </c>
      <c r="V29" s="7"/>
      <c r="W29" s="25">
        <f t="shared" si="9"/>
        <v>-0.84989605765615406</v>
      </c>
      <c r="X29" s="24">
        <f t="shared" si="10"/>
        <v>50.775370308936033</v>
      </c>
      <c r="Y29" s="7"/>
      <c r="Z29" s="25">
        <f t="shared" si="11"/>
        <v>638</v>
      </c>
      <c r="AA29" s="17">
        <f t="shared" si="15"/>
        <v>50.759999999999991</v>
      </c>
      <c r="AB29" s="24">
        <f t="shared" si="12"/>
        <v>0.8859291283123214</v>
      </c>
      <c r="AC29" s="17">
        <f t="shared" si="13"/>
        <v>1.5370308936041965E-2</v>
      </c>
      <c r="AD29" s="17">
        <f t="shared" ca="1" si="14"/>
        <v>-2.6420850206406499E-2</v>
      </c>
      <c r="AE29" s="17">
        <v>140</v>
      </c>
    </row>
    <row r="30" spans="1:31" s="17" customFormat="1" x14ac:dyDescent="0.25">
      <c r="A30" s="17">
        <v>10</v>
      </c>
      <c r="B30" s="17">
        <v>637</v>
      </c>
      <c r="C30" s="17">
        <v>14979</v>
      </c>
      <c r="D30" s="17">
        <v>12410</v>
      </c>
      <c r="E30" s="17">
        <v>11542</v>
      </c>
      <c r="F30" s="17">
        <v>14091</v>
      </c>
      <c r="G30" s="24"/>
      <c r="H30" s="7"/>
      <c r="I30" s="25">
        <f t="shared" si="0"/>
        <v>3437</v>
      </c>
      <c r="J30" s="24">
        <f t="shared" si="0"/>
        <v>-1681</v>
      </c>
      <c r="K30" s="7"/>
      <c r="L30" s="25">
        <f t="shared" si="3"/>
        <v>3439.7624741124441</v>
      </c>
      <c r="M30" s="17">
        <f t="shared" si="1"/>
        <v>7.6312632219239527</v>
      </c>
      <c r="N30" s="17">
        <f t="shared" si="4"/>
        <v>-1682.7078825234257</v>
      </c>
      <c r="O30" s="24">
        <f t="shared" si="2"/>
        <v>2.9168627138230181</v>
      </c>
      <c r="P30" s="7"/>
      <c r="Q30" s="25">
        <f t="shared" si="5"/>
        <v>3455.4884120713346</v>
      </c>
      <c r="R30" s="24">
        <f t="shared" si="6"/>
        <v>-1702.6966175946404</v>
      </c>
      <c r="S30" s="7"/>
      <c r="T30" s="25">
        <f t="shared" si="7"/>
        <v>-0.89824962320836577</v>
      </c>
      <c r="U30" s="24">
        <f t="shared" si="8"/>
        <v>-0.44307653596992819</v>
      </c>
      <c r="V30" s="7"/>
      <c r="W30" s="25">
        <f t="shared" si="9"/>
        <v>-0.89737853449358584</v>
      </c>
      <c r="X30" s="24">
        <f t="shared" si="10"/>
        <v>56.457776074112928</v>
      </c>
      <c r="Y30" s="7"/>
      <c r="Z30" s="25">
        <f t="shared" si="11"/>
        <v>637</v>
      </c>
      <c r="AA30" s="17">
        <f t="shared" si="15"/>
        <v>56.492999999999988</v>
      </c>
      <c r="AB30" s="24">
        <f t="shared" si="12"/>
        <v>0.98598885432915639</v>
      </c>
      <c r="AC30" s="17">
        <f t="shared" si="13"/>
        <v>-3.5223925887059693E-2</v>
      </c>
      <c r="AD30" s="17">
        <f t="shared" ca="1" si="14"/>
        <v>5.7368796845373993E-2</v>
      </c>
      <c r="AE30" s="17">
        <v>139</v>
      </c>
    </row>
    <row r="31" spans="1:31" s="17" customFormat="1" x14ac:dyDescent="0.25">
      <c r="A31" s="17">
        <v>11</v>
      </c>
      <c r="B31" s="17">
        <v>628</v>
      </c>
      <c r="C31" s="17">
        <v>15058</v>
      </c>
      <c r="D31" s="17">
        <v>12585</v>
      </c>
      <c r="E31" s="17">
        <v>11466</v>
      </c>
      <c r="F31" s="17">
        <v>13918</v>
      </c>
      <c r="G31" s="24"/>
      <c r="H31" s="7"/>
      <c r="I31" s="25">
        <f t="shared" si="0"/>
        <v>3592</v>
      </c>
      <c r="J31" s="24">
        <f t="shared" si="0"/>
        <v>-1333</v>
      </c>
      <c r="K31" s="7"/>
      <c r="L31" s="25">
        <f t="shared" si="3"/>
        <v>3590.2059637695802</v>
      </c>
      <c r="M31" s="17">
        <f t="shared" si="1"/>
        <v>3.2185659960589077</v>
      </c>
      <c r="N31" s="17">
        <f t="shared" si="4"/>
        <v>-1334.5402026745526</v>
      </c>
      <c r="O31" s="24">
        <f t="shared" si="2"/>
        <v>2.3722242786989036</v>
      </c>
      <c r="P31" s="7"/>
      <c r="Q31" s="25">
        <f t="shared" si="5"/>
        <v>3610.4884120713346</v>
      </c>
      <c r="R31" s="24">
        <f t="shared" si="6"/>
        <v>-1354.6966175946404</v>
      </c>
      <c r="S31" s="7"/>
      <c r="T31" s="25">
        <f t="shared" si="7"/>
        <v>-0.93854166734051159</v>
      </c>
      <c r="U31" s="24">
        <f t="shared" si="8"/>
        <v>-0.35251980793968374</v>
      </c>
      <c r="V31" s="7"/>
      <c r="W31" s="25">
        <f t="shared" si="9"/>
        <v>-0.93784904759737153</v>
      </c>
      <c r="X31" s="24">
        <f t="shared" si="10"/>
        <v>62.135125687789014</v>
      </c>
      <c r="Y31" s="7"/>
      <c r="Z31" s="25">
        <f t="shared" si="11"/>
        <v>628</v>
      </c>
      <c r="AA31" s="17">
        <f t="shared" si="15"/>
        <v>62.144999999999989</v>
      </c>
      <c r="AB31" s="24">
        <f t="shared" si="12"/>
        <v>1.0846348636518759</v>
      </c>
      <c r="AC31" s="17">
        <f t="shared" si="13"/>
        <v>-9.8743122109752335E-3</v>
      </c>
      <c r="AD31" s="17">
        <f t="shared" ca="1" si="14"/>
        <v>4.295798997069511E-2</v>
      </c>
      <c r="AE31" s="17">
        <v>138</v>
      </c>
    </row>
    <row r="32" spans="1:31" s="17" customFormat="1" x14ac:dyDescent="0.25">
      <c r="A32" s="17">
        <v>12</v>
      </c>
      <c r="B32" s="17">
        <v>624</v>
      </c>
      <c r="C32" s="17">
        <v>15110</v>
      </c>
      <c r="D32" s="17">
        <v>12772</v>
      </c>
      <c r="E32" s="17">
        <v>11410</v>
      </c>
      <c r="F32" s="17">
        <v>13745</v>
      </c>
      <c r="G32" s="24"/>
      <c r="H32" s="7"/>
      <c r="I32" s="25">
        <f t="shared" si="0"/>
        <v>3700</v>
      </c>
      <c r="J32" s="24">
        <f t="shared" si="0"/>
        <v>-973</v>
      </c>
      <c r="K32" s="7"/>
      <c r="L32" s="25">
        <f t="shared" si="3"/>
        <v>3704.9364584950076</v>
      </c>
      <c r="M32" s="17">
        <f t="shared" si="1"/>
        <v>24.368622472932973</v>
      </c>
      <c r="N32" s="17">
        <f t="shared" si="4"/>
        <v>-975.50944643959019</v>
      </c>
      <c r="O32" s="24">
        <f t="shared" si="2"/>
        <v>6.2973214331718923</v>
      </c>
      <c r="P32" s="7"/>
      <c r="Q32" s="25">
        <f t="shared" si="5"/>
        <v>3718.4884120713346</v>
      </c>
      <c r="R32" s="24">
        <f t="shared" si="6"/>
        <v>-994.69661759464054</v>
      </c>
      <c r="S32" s="7"/>
      <c r="T32" s="25">
        <f t="shared" si="7"/>
        <v>-0.9666161238971035</v>
      </c>
      <c r="U32" s="24">
        <f t="shared" si="8"/>
        <v>-0.25884043411529295</v>
      </c>
      <c r="V32" s="7"/>
      <c r="W32" s="25">
        <f t="shared" si="9"/>
        <v>-0.96610810082622212</v>
      </c>
      <c r="X32" s="24">
        <f t="shared" si="10"/>
        <v>67.736940481433578</v>
      </c>
      <c r="Y32" s="7"/>
      <c r="Z32" s="25">
        <f t="shared" si="11"/>
        <v>624</v>
      </c>
      <c r="AA32" s="17">
        <f t="shared" si="15"/>
        <v>67.760999999999996</v>
      </c>
      <c r="AB32" s="24">
        <f t="shared" si="12"/>
        <v>1.1826525544438775</v>
      </c>
      <c r="AC32" s="17">
        <f t="shared" si="13"/>
        <v>-2.4059518566417637E-2</v>
      </c>
      <c r="AD32" s="17">
        <f t="shared" ca="1" si="14"/>
        <v>7.8481085635644376E-3</v>
      </c>
      <c r="AE32" s="17">
        <v>137</v>
      </c>
    </row>
    <row r="33" spans="1:31" s="17" customFormat="1" x14ac:dyDescent="0.25">
      <c r="A33" s="17">
        <v>13</v>
      </c>
      <c r="B33" s="17">
        <v>607</v>
      </c>
      <c r="C33" s="17">
        <v>15144</v>
      </c>
      <c r="D33" s="17">
        <v>12941</v>
      </c>
      <c r="E33" s="17">
        <v>11364</v>
      </c>
      <c r="F33" s="17">
        <v>13555</v>
      </c>
      <c r="G33" s="24"/>
      <c r="H33" s="7"/>
      <c r="I33" s="25">
        <f t="shared" si="0"/>
        <v>3780</v>
      </c>
      <c r="J33" s="24">
        <f t="shared" si="0"/>
        <v>-614</v>
      </c>
      <c r="K33" s="7"/>
      <c r="L33" s="25">
        <f t="shared" si="3"/>
        <v>3782.2479893971881</v>
      </c>
      <c r="M33" s="17">
        <f t="shared" si="1"/>
        <v>5.0534563298702118</v>
      </c>
      <c r="N33" s="17">
        <f t="shared" si="4"/>
        <v>-617.03444069648083</v>
      </c>
      <c r="O33" s="24">
        <f t="shared" si="2"/>
        <v>9.207830340459056</v>
      </c>
      <c r="P33" s="7"/>
      <c r="Q33" s="25">
        <f t="shared" si="5"/>
        <v>3798.4884120713346</v>
      </c>
      <c r="R33" s="24">
        <f t="shared" si="6"/>
        <v>-635.69661759464054</v>
      </c>
      <c r="S33" s="7"/>
      <c r="T33" s="25">
        <f t="shared" si="7"/>
        <v>-0.98741201764272712</v>
      </c>
      <c r="U33" s="24">
        <f t="shared" si="8"/>
        <v>-0.16542128077374765</v>
      </c>
      <c r="V33" s="7"/>
      <c r="W33" s="25">
        <f t="shared" si="9"/>
        <v>-0.98708806450415576</v>
      </c>
      <c r="X33" s="24">
        <f t="shared" si="10"/>
        <v>73.221905184215814</v>
      </c>
      <c r="Y33" s="7"/>
      <c r="Z33" s="25">
        <f t="shared" si="11"/>
        <v>607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-2.0948157841758075E-3</v>
      </c>
      <c r="AD33" s="17">
        <f t="shared" ca="1" si="14"/>
        <v>-2.2960968872894227E-2</v>
      </c>
      <c r="AE33" s="17">
        <v>136</v>
      </c>
    </row>
    <row r="34" spans="1:31" s="17" customFormat="1" x14ac:dyDescent="0.25">
      <c r="A34" s="17">
        <v>14</v>
      </c>
      <c r="B34" s="17">
        <v>612</v>
      </c>
      <c r="C34" s="17">
        <v>15176</v>
      </c>
      <c r="D34" s="17">
        <v>13128</v>
      </c>
      <c r="E34" s="17">
        <v>11344</v>
      </c>
      <c r="F34" s="17">
        <v>13377</v>
      </c>
      <c r="G34" s="24"/>
      <c r="H34" s="7"/>
      <c r="I34" s="25">
        <f t="shared" si="0"/>
        <v>3832</v>
      </c>
      <c r="J34" s="24">
        <f t="shared" si="0"/>
        <v>-249</v>
      </c>
      <c r="K34" s="7"/>
      <c r="L34" s="25">
        <f t="shared" si="3"/>
        <v>3825.2362797079627</v>
      </c>
      <c r="M34" s="17">
        <f t="shared" si="1"/>
        <v>45.747912188917212</v>
      </c>
      <c r="N34" s="17">
        <f t="shared" si="4"/>
        <v>-249.73410866023713</v>
      </c>
      <c r="O34" s="24">
        <f t="shared" si="2"/>
        <v>0.5389155250351485</v>
      </c>
      <c r="P34" s="7"/>
      <c r="Q34" s="25">
        <f t="shared" si="5"/>
        <v>3850.4884120713346</v>
      </c>
      <c r="R34" s="24">
        <f t="shared" si="6"/>
        <v>-270.69661759464054</v>
      </c>
      <c r="S34" s="7"/>
      <c r="T34" s="25">
        <f t="shared" si="7"/>
        <v>-1.0009293485773825</v>
      </c>
      <c r="U34" s="24">
        <f t="shared" si="8"/>
        <v>-7.0440804535129173E-2</v>
      </c>
      <c r="V34" s="7"/>
      <c r="W34" s="25">
        <f t="shared" si="9"/>
        <v>-1.0007925269517064</v>
      </c>
      <c r="X34" s="24">
        <f t="shared" si="10"/>
        <v>78.709296559001132</v>
      </c>
      <c r="Y34" s="7"/>
      <c r="Z34" s="25">
        <f t="shared" si="11"/>
        <v>612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-2.2703440998853353E-2</v>
      </c>
      <c r="AD34" s="17">
        <f t="shared" ca="1" si="14"/>
        <v>4.1338698088893011E-2</v>
      </c>
      <c r="AE34" s="17">
        <v>135</v>
      </c>
    </row>
    <row r="35" spans="1:31" s="17" customFormat="1" x14ac:dyDescent="0.25">
      <c r="A35" s="17">
        <v>15</v>
      </c>
      <c r="B35" s="17">
        <v>622</v>
      </c>
      <c r="C35" s="17">
        <v>15167</v>
      </c>
      <c r="D35" s="17">
        <v>13311</v>
      </c>
      <c r="E35" s="17">
        <v>11332</v>
      </c>
      <c r="F35" s="17">
        <v>13185</v>
      </c>
      <c r="G35" s="24"/>
      <c r="H35" s="7"/>
      <c r="I35" s="25">
        <f t="shared" si="0"/>
        <v>3835</v>
      </c>
      <c r="J35" s="24">
        <f t="shared" si="0"/>
        <v>126</v>
      </c>
      <c r="K35" s="7"/>
      <c r="L35" s="25">
        <f t="shared" si="3"/>
        <v>3832.5525492727365</v>
      </c>
      <c r="M35" s="17">
        <f t="shared" si="1"/>
        <v>5.9900150623824304</v>
      </c>
      <c r="N35" s="17">
        <f t="shared" si="4"/>
        <v>126.12242981795028</v>
      </c>
      <c r="O35" s="24">
        <f t="shared" si="2"/>
        <v>1.4989060323337905E-2</v>
      </c>
      <c r="P35" s="7"/>
      <c r="Q35" s="25">
        <f t="shared" si="5"/>
        <v>3853.4884120713346</v>
      </c>
      <c r="R35" s="24">
        <f t="shared" si="6"/>
        <v>104.30338240535949</v>
      </c>
      <c r="S35" s="7"/>
      <c r="T35" s="25">
        <f t="shared" si="7"/>
        <v>-1.0017091945928434</v>
      </c>
      <c r="U35" s="24">
        <f t="shared" si="8"/>
        <v>2.7141876531944609E-2</v>
      </c>
      <c r="V35" s="7"/>
      <c r="W35" s="25">
        <f t="shared" si="9"/>
        <v>-1.0017646059374767</v>
      </c>
      <c r="X35" s="24">
        <f t="shared" si="10"/>
        <v>84.287417455833804</v>
      </c>
      <c r="Y35" s="7"/>
      <c r="Z35" s="25">
        <f t="shared" si="11"/>
        <v>622</v>
      </c>
      <c r="AA35" s="17">
        <f t="shared" si="15"/>
        <v>84.329999999999984</v>
      </c>
      <c r="AB35" s="24">
        <f t="shared" si="12"/>
        <v>1.4718361582068178</v>
      </c>
      <c r="AC35" s="17">
        <f t="shared" si="13"/>
        <v>-4.2582544166180014E-2</v>
      </c>
      <c r="AD35" s="17">
        <f t="shared" ca="1" si="14"/>
        <v>3.7653406314888116E-3</v>
      </c>
      <c r="AE35" s="17">
        <v>134</v>
      </c>
    </row>
    <row r="36" spans="1:31" s="17" customFormat="1" x14ac:dyDescent="0.25">
      <c r="A36" s="17">
        <v>16</v>
      </c>
      <c r="B36" s="17">
        <v>629</v>
      </c>
      <c r="C36" s="17">
        <v>15155</v>
      </c>
      <c r="D36" s="17">
        <v>13500</v>
      </c>
      <c r="E36" s="17">
        <v>11346</v>
      </c>
      <c r="F36" s="17">
        <v>12996</v>
      </c>
      <c r="G36" s="24"/>
      <c r="H36" s="7"/>
      <c r="I36" s="25">
        <f t="shared" si="0"/>
        <v>3809</v>
      </c>
      <c r="J36" s="24">
        <f t="shared" si="0"/>
        <v>504</v>
      </c>
      <c r="K36" s="7"/>
      <c r="L36" s="25">
        <f t="shared" si="3"/>
        <v>3802.5921678521058</v>
      </c>
      <c r="M36" s="17">
        <f t="shared" si="1"/>
        <v>41.060312835585997</v>
      </c>
      <c r="N36" s="17">
        <f t="shared" si="4"/>
        <v>505.18540643638573</v>
      </c>
      <c r="O36" s="24">
        <f t="shared" si="2"/>
        <v>1.4051884194247235</v>
      </c>
      <c r="P36" s="7"/>
      <c r="Q36" s="25">
        <f t="shared" si="5"/>
        <v>3827.4884120713346</v>
      </c>
      <c r="R36" s="24">
        <f t="shared" si="6"/>
        <v>482.30338240535946</v>
      </c>
      <c r="S36" s="7"/>
      <c r="T36" s="25">
        <f t="shared" si="7"/>
        <v>-0.99495052912551574</v>
      </c>
      <c r="U36" s="24">
        <f t="shared" si="8"/>
        <v>0.12550521904755496</v>
      </c>
      <c r="V36" s="7"/>
      <c r="W36" s="25">
        <f t="shared" si="9"/>
        <v>-0.99519969666500319</v>
      </c>
      <c r="X36" s="24">
        <f t="shared" si="10"/>
        <v>89.923082326337067</v>
      </c>
      <c r="Y36" s="7"/>
      <c r="Z36" s="25">
        <f t="shared" si="11"/>
        <v>629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-6.7917673662918787E-2</v>
      </c>
      <c r="AD36" s="17">
        <f t="shared" ca="1" si="14"/>
        <v>1.0345334040920307E-2</v>
      </c>
      <c r="AE36" s="17">
        <v>133</v>
      </c>
    </row>
    <row r="37" spans="1:31" s="17" customFormat="1" x14ac:dyDescent="0.25">
      <c r="A37" s="17">
        <v>17</v>
      </c>
      <c r="B37" s="17">
        <v>627</v>
      </c>
      <c r="C37" s="17">
        <v>15124</v>
      </c>
      <c r="D37" s="17">
        <v>13690</v>
      </c>
      <c r="E37" s="17">
        <v>11379</v>
      </c>
      <c r="F37" s="17">
        <v>12816</v>
      </c>
      <c r="G37" s="24"/>
      <c r="H37" s="7"/>
      <c r="I37" s="25">
        <f t="shared" si="0"/>
        <v>3745</v>
      </c>
      <c r="J37" s="24">
        <f t="shared" si="0"/>
        <v>874</v>
      </c>
      <c r="K37" s="7"/>
      <c r="L37" s="25">
        <f t="shared" si="3"/>
        <v>3735.6282628906915</v>
      </c>
      <c r="M37" s="17">
        <f t="shared" si="1"/>
        <v>87.829456445989464</v>
      </c>
      <c r="N37" s="17">
        <f t="shared" si="4"/>
        <v>878.35421250515037</v>
      </c>
      <c r="O37" s="24">
        <f t="shared" si="2"/>
        <v>18.959166540007875</v>
      </c>
      <c r="P37" s="7"/>
      <c r="Q37" s="25">
        <f t="shared" si="5"/>
        <v>3763.4884120713346</v>
      </c>
      <c r="R37" s="24">
        <f t="shared" si="6"/>
        <v>852.30338240535946</v>
      </c>
      <c r="S37" s="7"/>
      <c r="T37" s="25">
        <f t="shared" si="7"/>
        <v>-0.97831381412901675</v>
      </c>
      <c r="U37" s="24">
        <f t="shared" si="8"/>
        <v>0.22178679770040108</v>
      </c>
      <c r="V37" s="7"/>
      <c r="W37" s="25">
        <f t="shared" si="9"/>
        <v>-0.9787526177590441</v>
      </c>
      <c r="X37" s="24">
        <f t="shared" si="10"/>
        <v>95.503111947688637</v>
      </c>
      <c r="Y37" s="7"/>
      <c r="Z37" s="25">
        <f t="shared" si="11"/>
        <v>627</v>
      </c>
      <c r="AA37" s="17">
        <f t="shared" si="15"/>
        <v>95.633999999999986</v>
      </c>
      <c r="AB37" s="24">
        <f t="shared" si="12"/>
        <v>1.6691281768522568</v>
      </c>
      <c r="AC37" s="17">
        <f t="shared" si="13"/>
        <v>-0.1308880523113487</v>
      </c>
      <c r="AD37" s="17">
        <f t="shared" ca="1" si="14"/>
        <v>7.0690596041686149E-2</v>
      </c>
      <c r="AE37" s="17">
        <v>132</v>
      </c>
    </row>
    <row r="38" spans="1:31" s="17" customFormat="1" x14ac:dyDescent="0.25">
      <c r="A38" s="17">
        <v>18</v>
      </c>
      <c r="B38" s="17">
        <v>643</v>
      </c>
      <c r="C38" s="17">
        <v>15074</v>
      </c>
      <c r="D38" s="17">
        <v>13883</v>
      </c>
      <c r="E38" s="17">
        <v>11437</v>
      </c>
      <c r="F38" s="17">
        <v>12630</v>
      </c>
      <c r="G38" s="24"/>
      <c r="H38" s="7"/>
      <c r="I38" s="25">
        <f t="shared" si="0"/>
        <v>3637</v>
      </c>
      <c r="J38" s="24">
        <f t="shared" si="0"/>
        <v>1253</v>
      </c>
      <c r="K38" s="7"/>
      <c r="L38" s="25">
        <f t="shared" si="3"/>
        <v>3629.1687712137727</v>
      </c>
      <c r="M38" s="17">
        <f t="shared" si="1"/>
        <v>61.328144302234435</v>
      </c>
      <c r="N38" s="17">
        <f t="shared" si="4"/>
        <v>1252.3891309146097</v>
      </c>
      <c r="O38" s="24">
        <f t="shared" si="2"/>
        <v>0.37316103948555374</v>
      </c>
      <c r="P38" s="7"/>
      <c r="Q38" s="25">
        <f t="shared" si="5"/>
        <v>3655.4884120713346</v>
      </c>
      <c r="R38" s="24">
        <f t="shared" si="6"/>
        <v>1231.3033824053596</v>
      </c>
      <c r="S38" s="7"/>
      <c r="T38" s="25">
        <f t="shared" si="7"/>
        <v>-0.95023935757242484</v>
      </c>
      <c r="U38" s="24">
        <f t="shared" si="8"/>
        <v>0.32041036069885703</v>
      </c>
      <c r="V38" s="7"/>
      <c r="W38" s="25">
        <f t="shared" si="9"/>
        <v>-0.95087238865510315</v>
      </c>
      <c r="X38" s="24">
        <f t="shared" si="10"/>
        <v>101.35741796868359</v>
      </c>
      <c r="Y38" s="7"/>
      <c r="Z38" s="25">
        <f t="shared" si="11"/>
        <v>643</v>
      </c>
      <c r="AA38" s="17">
        <f t="shared" si="15"/>
        <v>101.42099999999999</v>
      </c>
      <c r="AB38" s="24">
        <f t="shared" si="12"/>
        <v>1.7701303806651689</v>
      </c>
      <c r="AC38" s="17">
        <f t="shared" si="13"/>
        <v>-6.3582031316400389E-2</v>
      </c>
      <c r="AD38" s="17">
        <f t="shared" ca="1" si="14"/>
        <v>-2.1625886268765271E-2</v>
      </c>
      <c r="AE38" s="17">
        <v>131</v>
      </c>
    </row>
    <row r="39" spans="1:31" s="17" customFormat="1" x14ac:dyDescent="0.25">
      <c r="A39" s="17">
        <v>19</v>
      </c>
      <c r="B39" s="17">
        <v>626</v>
      </c>
      <c r="C39" s="17">
        <v>14994</v>
      </c>
      <c r="D39" s="17">
        <v>14053</v>
      </c>
      <c r="E39" s="17">
        <v>11498</v>
      </c>
      <c r="F39" s="17">
        <v>12448</v>
      </c>
      <c r="G39" s="24"/>
      <c r="H39" s="7"/>
      <c r="I39" s="25">
        <f t="shared" si="0"/>
        <v>3496</v>
      </c>
      <c r="J39" s="24">
        <f t="shared" si="0"/>
        <v>1605</v>
      </c>
      <c r="K39" s="7"/>
      <c r="L39" s="25">
        <f t="shared" si="3"/>
        <v>3489.7899244321666</v>
      </c>
      <c r="M39" s="17">
        <f t="shared" si="1"/>
        <v>38.565038558201671</v>
      </c>
      <c r="N39" s="17">
        <f t="shared" si="4"/>
        <v>1604.5116293401561</v>
      </c>
      <c r="O39" s="24">
        <f t="shared" si="2"/>
        <v>0.23850590139636124</v>
      </c>
      <c r="P39" s="7"/>
      <c r="Q39" s="25">
        <f t="shared" si="5"/>
        <v>3514.4884120713346</v>
      </c>
      <c r="R39" s="24">
        <f t="shared" si="6"/>
        <v>1583.3033824053596</v>
      </c>
      <c r="S39" s="7"/>
      <c r="T39" s="25">
        <f t="shared" si="7"/>
        <v>-0.91358659484576321</v>
      </c>
      <c r="U39" s="24">
        <f t="shared" si="8"/>
        <v>0.41200797066048361</v>
      </c>
      <c r="V39" s="7"/>
      <c r="W39" s="25">
        <f t="shared" si="9"/>
        <v>-0.91439999607153155</v>
      </c>
      <c r="X39" s="24">
        <f t="shared" si="10"/>
        <v>106.99067227214846</v>
      </c>
      <c r="Y39" s="7"/>
      <c r="Z39" s="25">
        <f t="shared" si="11"/>
        <v>626</v>
      </c>
      <c r="AA39" s="17">
        <f t="shared" si="15"/>
        <v>107.05499999999999</v>
      </c>
      <c r="AB39" s="24">
        <f t="shared" si="12"/>
        <v>1.8684622307225291</v>
      </c>
      <c r="AC39" s="17">
        <f t="shared" si="13"/>
        <v>-6.4327727851534178E-2</v>
      </c>
      <c r="AD39" s="17">
        <f t="shared" ca="1" si="14"/>
        <v>-3.847966305356465E-2</v>
      </c>
      <c r="AE39" s="17">
        <v>130</v>
      </c>
    </row>
    <row r="40" spans="1:31" s="17" customFormat="1" x14ac:dyDescent="0.25">
      <c r="A40" s="17">
        <v>20</v>
      </c>
      <c r="B40" s="17">
        <v>623</v>
      </c>
      <c r="C40" s="17">
        <v>14911</v>
      </c>
      <c r="D40" s="17">
        <v>14218</v>
      </c>
      <c r="E40" s="17">
        <v>11584</v>
      </c>
      <c r="F40" s="17">
        <v>12283</v>
      </c>
      <c r="G40" s="24"/>
      <c r="H40" s="7"/>
      <c r="I40" s="25">
        <f t="shared" si="0"/>
        <v>3327</v>
      </c>
      <c r="J40" s="24">
        <f t="shared" si="0"/>
        <v>1935</v>
      </c>
      <c r="K40" s="7"/>
      <c r="L40" s="25">
        <f t="shared" si="3"/>
        <v>3317.4213129209143</v>
      </c>
      <c r="M40" s="17">
        <f t="shared" si="1"/>
        <v>91.751246159044086</v>
      </c>
      <c r="N40" s="17">
        <f t="shared" si="4"/>
        <v>1939.763439474212</v>
      </c>
      <c r="O40" s="24">
        <f t="shared" si="2"/>
        <v>22.690355624480752</v>
      </c>
      <c r="P40" s="7"/>
      <c r="Q40" s="25">
        <f t="shared" si="5"/>
        <v>3345.4884120713346</v>
      </c>
      <c r="R40" s="24">
        <f t="shared" si="6"/>
        <v>1913.3033824053596</v>
      </c>
      <c r="S40" s="7"/>
      <c r="T40" s="25">
        <f t="shared" si="7"/>
        <v>-0.86965526930813319</v>
      </c>
      <c r="U40" s="24">
        <f t="shared" si="8"/>
        <v>0.4978807299995085</v>
      </c>
      <c r="V40" s="7"/>
      <c r="W40" s="25">
        <f t="shared" si="9"/>
        <v>-0.87063774897544211</v>
      </c>
      <c r="X40" s="24">
        <f t="shared" si="10"/>
        <v>112.49882592245626</v>
      </c>
      <c r="Y40" s="7"/>
      <c r="Z40" s="25">
        <f t="shared" si="11"/>
        <v>623</v>
      </c>
      <c r="AA40" s="17">
        <f t="shared" si="15"/>
        <v>112.66199999999999</v>
      </c>
      <c r="AB40" s="24">
        <f t="shared" si="12"/>
        <v>1.9663228418818515</v>
      </c>
      <c r="AC40" s="17">
        <f t="shared" si="13"/>
        <v>-0.16317407754372937</v>
      </c>
      <c r="AD40" s="17">
        <f t="shared" ca="1" si="14"/>
        <v>6.8297185164411189E-2</v>
      </c>
      <c r="AE40" s="17">
        <v>129</v>
      </c>
    </row>
    <row r="41" spans="1:31" s="17" customFormat="1" x14ac:dyDescent="0.25">
      <c r="A41" s="17">
        <v>21</v>
      </c>
      <c r="B41" s="17">
        <v>614</v>
      </c>
      <c r="C41" s="17">
        <v>14804</v>
      </c>
      <c r="D41" s="17">
        <v>14373</v>
      </c>
      <c r="E41" s="17">
        <v>11684</v>
      </c>
      <c r="F41" s="17">
        <v>12125</v>
      </c>
      <c r="G41" s="24"/>
      <c r="H41" s="7"/>
      <c r="I41" s="25">
        <f t="shared" si="0"/>
        <v>3120</v>
      </c>
      <c r="J41" s="24">
        <f t="shared" si="0"/>
        <v>2248</v>
      </c>
      <c r="K41" s="7"/>
      <c r="L41" s="25">
        <f t="shared" si="3"/>
        <v>3116.2975975967029</v>
      </c>
      <c r="M41" s="17">
        <f t="shared" si="1"/>
        <v>13.707783555940352</v>
      </c>
      <c r="N41" s="17">
        <f t="shared" si="4"/>
        <v>2252.2204532470214</v>
      </c>
      <c r="O41" s="24">
        <f t="shared" si="2"/>
        <v>17.812225610293446</v>
      </c>
      <c r="P41" s="7"/>
      <c r="Q41" s="25">
        <f t="shared" si="5"/>
        <v>3138.4884120713346</v>
      </c>
      <c r="R41" s="24">
        <f t="shared" si="6"/>
        <v>2226.3033824053596</v>
      </c>
      <c r="S41" s="7"/>
      <c r="T41" s="25">
        <f t="shared" si="7"/>
        <v>-0.81584589424133203</v>
      </c>
      <c r="U41" s="24">
        <f t="shared" si="8"/>
        <v>0.57932974113015945</v>
      </c>
      <c r="V41" s="7"/>
      <c r="W41" s="25">
        <f t="shared" si="9"/>
        <v>-0.8169887186908954</v>
      </c>
      <c r="X41" s="24">
        <f t="shared" si="10"/>
        <v>118.07601692158983</v>
      </c>
      <c r="Y41" s="7"/>
      <c r="Z41" s="25">
        <f t="shared" si="11"/>
        <v>614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-0.11198307841016231</v>
      </c>
      <c r="AD41" s="17">
        <f t="shared" ca="1" si="14"/>
        <v>3.3991797553113656E-2</v>
      </c>
      <c r="AE41" s="17">
        <v>128</v>
      </c>
    </row>
    <row r="42" spans="1:31" s="17" customFormat="1" x14ac:dyDescent="0.25">
      <c r="A42" s="17">
        <v>22</v>
      </c>
      <c r="B42" s="17">
        <v>612</v>
      </c>
      <c r="C42" s="17">
        <v>14689</v>
      </c>
      <c r="D42" s="17">
        <v>14524</v>
      </c>
      <c r="E42" s="17">
        <v>11800</v>
      </c>
      <c r="F42" s="17">
        <v>11983</v>
      </c>
      <c r="G42" s="24"/>
      <c r="H42" s="7"/>
      <c r="I42" s="25">
        <f t="shared" si="0"/>
        <v>2889</v>
      </c>
      <c r="J42" s="24">
        <f t="shared" si="0"/>
        <v>2541</v>
      </c>
      <c r="K42" s="7"/>
      <c r="L42" s="25">
        <f t="shared" si="3"/>
        <v>2886.829108735652</v>
      </c>
      <c r="M42" s="17">
        <f t="shared" si="1"/>
        <v>4.7127688816225835</v>
      </c>
      <c r="N42" s="17">
        <f t="shared" si="4"/>
        <v>2543.0219254046992</v>
      </c>
      <c r="O42" s="24">
        <f t="shared" si="2"/>
        <v>4.0881823421681522</v>
      </c>
      <c r="P42" s="7"/>
      <c r="Q42" s="25">
        <f t="shared" si="5"/>
        <v>2907.4884120713346</v>
      </c>
      <c r="R42" s="24">
        <f t="shared" si="6"/>
        <v>2519.3033824053596</v>
      </c>
      <c r="S42" s="7"/>
      <c r="T42" s="25">
        <f t="shared" si="7"/>
        <v>-0.75579775105084379</v>
      </c>
      <c r="U42" s="24">
        <f t="shared" si="8"/>
        <v>0.65557434260389968</v>
      </c>
      <c r="V42" s="7"/>
      <c r="W42" s="25">
        <f t="shared" si="9"/>
        <v>-0.7570906558330831</v>
      </c>
      <c r="X42" s="24">
        <f t="shared" si="10"/>
        <v>123.62512289292624</v>
      </c>
      <c r="Y42" s="7"/>
      <c r="Z42" s="25">
        <f t="shared" si="11"/>
        <v>612</v>
      </c>
      <c r="AA42" s="17">
        <f t="shared" si="15"/>
        <v>123.69599999999998</v>
      </c>
      <c r="AB42" s="24">
        <f t="shared" si="12"/>
        <v>2.1589024715469054</v>
      </c>
      <c r="AC42" s="17">
        <f t="shared" si="13"/>
        <v>-7.0877107073741286E-2</v>
      </c>
      <c r="AD42" s="17">
        <f t="shared" ca="1" si="14"/>
        <v>7.0734468507481552E-2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14568</v>
      </c>
      <c r="D43" s="17">
        <v>14659</v>
      </c>
      <c r="E43" s="17">
        <v>11934</v>
      </c>
      <c r="F43" s="17">
        <v>11849</v>
      </c>
      <c r="G43" s="24"/>
      <c r="H43" s="7"/>
      <c r="I43" s="25">
        <f t="shared" si="0"/>
        <v>2634</v>
      </c>
      <c r="J43" s="24">
        <f t="shared" si="0"/>
        <v>2810</v>
      </c>
      <c r="K43" s="7"/>
      <c r="L43" s="25">
        <f t="shared" si="3"/>
        <v>2628.7713323254452</v>
      </c>
      <c r="M43" s="17">
        <f t="shared" si="1"/>
        <v>27.338965650934291</v>
      </c>
      <c r="N43" s="17">
        <f t="shared" si="4"/>
        <v>2812.195331931192</v>
      </c>
      <c r="O43" s="24">
        <f t="shared" si="2"/>
        <v>4.819482288111014</v>
      </c>
      <c r="P43" s="7"/>
      <c r="Q43" s="25">
        <f t="shared" si="5"/>
        <v>2652.4884120713346</v>
      </c>
      <c r="R43" s="24">
        <f t="shared" si="6"/>
        <v>2788.3033824053596</v>
      </c>
      <c r="S43" s="7"/>
      <c r="T43" s="25">
        <f t="shared" si="7"/>
        <v>-0.68951083973666838</v>
      </c>
      <c r="U43" s="24">
        <f t="shared" si="8"/>
        <v>0.72557365248934735</v>
      </c>
      <c r="V43" s="7"/>
      <c r="W43" s="25">
        <f t="shared" si="9"/>
        <v>-0.69094150993312853</v>
      </c>
      <c r="X43" s="24">
        <f t="shared" si="10"/>
        <v>129.1359574378908</v>
      </c>
      <c r="Y43" s="7"/>
      <c r="Z43" s="25">
        <f t="shared" si="11"/>
        <v>616</v>
      </c>
      <c r="AA43" s="17">
        <f t="shared" si="15"/>
        <v>129.23999999999998</v>
      </c>
      <c r="AB43" s="24">
        <f t="shared" si="12"/>
        <v>2.255663525277471</v>
      </c>
      <c r="AC43" s="17">
        <f t="shared" si="13"/>
        <v>-0.10404256210918561</v>
      </c>
      <c r="AD43" s="17">
        <f t="shared" ca="1" si="14"/>
        <v>0.10121941108474175</v>
      </c>
      <c r="AE43" s="17">
        <v>126</v>
      </c>
    </row>
    <row r="44" spans="1:31" s="17" customFormat="1" x14ac:dyDescent="0.25">
      <c r="A44" s="17">
        <v>24</v>
      </c>
      <c r="B44" s="17">
        <v>635</v>
      </c>
      <c r="C44" s="17">
        <v>14413</v>
      </c>
      <c r="D44" s="17">
        <v>14779</v>
      </c>
      <c r="E44" s="17">
        <v>12072</v>
      </c>
      <c r="F44" s="17">
        <v>11720</v>
      </c>
      <c r="G44" s="24"/>
      <c r="H44" s="7"/>
      <c r="I44" s="25">
        <f t="shared" si="0"/>
        <v>2341</v>
      </c>
      <c r="J44" s="24">
        <f t="shared" si="0"/>
        <v>3059</v>
      </c>
      <c r="K44" s="7"/>
      <c r="L44" s="25">
        <f t="shared" si="3"/>
        <v>2336.8565089159051</v>
      </c>
      <c r="M44" s="17">
        <f t="shared" si="1"/>
        <v>17.168518363973732</v>
      </c>
      <c r="N44" s="17">
        <f t="shared" si="4"/>
        <v>3062.3057364792576</v>
      </c>
      <c r="O44" s="24">
        <f t="shared" si="2"/>
        <v>10.927893670294271</v>
      </c>
      <c r="P44" s="7"/>
      <c r="Q44" s="25">
        <f t="shared" si="5"/>
        <v>2359.4884120713346</v>
      </c>
      <c r="R44" s="24">
        <f t="shared" si="6"/>
        <v>3037.3033824053596</v>
      </c>
      <c r="S44" s="7"/>
      <c r="T44" s="25">
        <f t="shared" si="7"/>
        <v>-0.61334587889332171</v>
      </c>
      <c r="U44" s="24">
        <f t="shared" si="8"/>
        <v>0.79036855271788431</v>
      </c>
      <c r="V44" s="7"/>
      <c r="W44" s="25">
        <f t="shared" si="9"/>
        <v>-0.61490404299305945</v>
      </c>
      <c r="X44" s="24">
        <f t="shared" si="10"/>
        <v>134.85262697144134</v>
      </c>
      <c r="Y44" s="7"/>
      <c r="Z44" s="25">
        <f t="shared" si="11"/>
        <v>635</v>
      </c>
      <c r="AA44" s="17">
        <f t="shared" si="15"/>
        <v>134.95499999999998</v>
      </c>
      <c r="AB44" s="24">
        <f t="shared" si="12"/>
        <v>2.355409092028947</v>
      </c>
      <c r="AC44" s="17">
        <f t="shared" si="13"/>
        <v>-0.10237302855864527</v>
      </c>
      <c r="AD44" s="17">
        <f t="shared" ca="1" si="14"/>
        <v>7.2244224891562681E-2</v>
      </c>
      <c r="AE44" s="17">
        <v>125</v>
      </c>
    </row>
    <row r="45" spans="1:31" s="17" customFormat="1" x14ac:dyDescent="0.25">
      <c r="A45" s="17">
        <v>25</v>
      </c>
      <c r="B45" s="17">
        <v>628</v>
      </c>
      <c r="C45" s="17">
        <v>14253</v>
      </c>
      <c r="D45" s="17">
        <v>14891</v>
      </c>
      <c r="E45" s="17">
        <v>12230</v>
      </c>
      <c r="F45" s="17">
        <v>11608</v>
      </c>
      <c r="G45" s="24"/>
      <c r="H45" s="7"/>
      <c r="I45" s="25">
        <f t="shared" si="0"/>
        <v>2023</v>
      </c>
      <c r="J45" s="24">
        <f t="shared" si="0"/>
        <v>3283</v>
      </c>
      <c r="K45" s="7"/>
      <c r="L45" s="25">
        <f t="shared" si="3"/>
        <v>2025.1190654674297</v>
      </c>
      <c r="M45" s="17">
        <f t="shared" si="1"/>
        <v>4.4904384552528995</v>
      </c>
      <c r="N45" s="17">
        <f t="shared" si="4"/>
        <v>3279.9233529482558</v>
      </c>
      <c r="O45" s="24">
        <f t="shared" si="2"/>
        <v>9.4657570810062968</v>
      </c>
      <c r="P45" s="7"/>
      <c r="Q45" s="25">
        <f t="shared" si="5"/>
        <v>2041.4884120713343</v>
      </c>
      <c r="R45" s="24">
        <f t="shared" si="6"/>
        <v>3261.3033824053596</v>
      </c>
      <c r="S45" s="7"/>
      <c r="T45" s="25">
        <f t="shared" si="7"/>
        <v>-0.53068220125446763</v>
      </c>
      <c r="U45" s="24">
        <f t="shared" si="8"/>
        <v>0.84865794087528301</v>
      </c>
      <c r="V45" s="7"/>
      <c r="W45" s="25">
        <f t="shared" si="9"/>
        <v>-0.53235503121742578</v>
      </c>
      <c r="X45" s="24">
        <f t="shared" si="10"/>
        <v>140.63576508244807</v>
      </c>
      <c r="Y45" s="7"/>
      <c r="Z45" s="25">
        <f t="shared" si="11"/>
        <v>628</v>
      </c>
      <c r="AA45" s="17">
        <f t="shared" si="15"/>
        <v>140.60699999999997</v>
      </c>
      <c r="AB45" s="24">
        <f t="shared" si="12"/>
        <v>2.4540551013516665</v>
      </c>
      <c r="AC45" s="17">
        <f t="shared" si="13"/>
        <v>2.8765082448103385E-2</v>
      </c>
      <c r="AD45" s="17">
        <f t="shared" ca="1" si="14"/>
        <v>3.3357134640738195E-2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14091</v>
      </c>
      <c r="D46" s="17">
        <v>14984</v>
      </c>
      <c r="E46" s="17">
        <v>12401</v>
      </c>
      <c r="F46" s="17">
        <v>11514</v>
      </c>
      <c r="G46" s="24"/>
      <c r="H46" s="7"/>
      <c r="I46" s="25">
        <f t="shared" si="0"/>
        <v>1690</v>
      </c>
      <c r="J46" s="24">
        <f t="shared" si="0"/>
        <v>3470</v>
      </c>
      <c r="K46" s="7"/>
      <c r="L46" s="25">
        <f t="shared" si="3"/>
        <v>1689.1725414879118</v>
      </c>
      <c r="M46" s="17">
        <f t="shared" si="1"/>
        <v>0.68468758922728745</v>
      </c>
      <c r="N46" s="17">
        <f t="shared" si="4"/>
        <v>3467.9999178441158</v>
      </c>
      <c r="O46" s="24">
        <f t="shared" si="2"/>
        <v>4.0003286302865053</v>
      </c>
      <c r="P46" s="7"/>
      <c r="Q46" s="25">
        <f t="shared" si="5"/>
        <v>1708.4884120713343</v>
      </c>
      <c r="R46" s="24">
        <f t="shared" si="6"/>
        <v>3448.3033824053596</v>
      </c>
      <c r="S46" s="7"/>
      <c r="T46" s="25">
        <f t="shared" si="7"/>
        <v>-0.44411929353830926</v>
      </c>
      <c r="U46" s="24">
        <f t="shared" si="8"/>
        <v>0.89731917116739712</v>
      </c>
      <c r="V46" s="7"/>
      <c r="W46" s="25">
        <f t="shared" si="9"/>
        <v>-0.44588781496163343</v>
      </c>
      <c r="X46" s="24">
        <f t="shared" si="10"/>
        <v>146.31213206182076</v>
      </c>
      <c r="Y46" s="7"/>
      <c r="Z46" s="25">
        <f t="shared" si="11"/>
        <v>636</v>
      </c>
      <c r="AA46" s="17">
        <f t="shared" si="15"/>
        <v>146.33099999999996</v>
      </c>
      <c r="AB46" s="24">
        <f t="shared" si="12"/>
        <v>2.5539577477358217</v>
      </c>
      <c r="AC46" s="17">
        <f t="shared" si="13"/>
        <v>-1.8867938179198518E-2</v>
      </c>
      <c r="AD46" s="17">
        <f t="shared" ca="1" si="14"/>
        <v>4.278031922996206E-2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13917</v>
      </c>
      <c r="D47" s="17">
        <v>15072</v>
      </c>
      <c r="E47" s="17">
        <v>12576</v>
      </c>
      <c r="F47" s="17">
        <v>11444</v>
      </c>
      <c r="G47" s="24"/>
      <c r="H47" s="7"/>
      <c r="I47" s="25">
        <f t="shared" si="0"/>
        <v>1341</v>
      </c>
      <c r="J47" s="24">
        <f t="shared" si="0"/>
        <v>3628</v>
      </c>
      <c r="K47" s="7"/>
      <c r="L47" s="25">
        <f t="shared" si="3"/>
        <v>1341.2952199340284</v>
      </c>
      <c r="M47" s="17">
        <f t="shared" si="1"/>
        <v>8.7154809447738527E-2</v>
      </c>
      <c r="N47" s="17">
        <f t="shared" si="4"/>
        <v>3619.7633359252613</v>
      </c>
      <c r="O47" s="24">
        <f t="shared" si="2"/>
        <v>67.842635080090389</v>
      </c>
      <c r="P47" s="7"/>
      <c r="Q47" s="25">
        <f t="shared" si="5"/>
        <v>1359.4884120713343</v>
      </c>
      <c r="R47" s="24">
        <f t="shared" si="6"/>
        <v>3606.3033824053596</v>
      </c>
      <c r="S47" s="7"/>
      <c r="T47" s="25">
        <f t="shared" si="7"/>
        <v>-0.35339720707302608</v>
      </c>
      <c r="U47" s="24">
        <f t="shared" si="8"/>
        <v>0.9384340074569909</v>
      </c>
      <c r="V47" s="7"/>
      <c r="W47" s="25">
        <f t="shared" si="9"/>
        <v>-0.35524654598723138</v>
      </c>
      <c r="X47" s="24">
        <f t="shared" si="10"/>
        <v>152.00113581436813</v>
      </c>
      <c r="Y47" s="7"/>
      <c r="Z47" s="25">
        <f t="shared" si="11"/>
        <v>627</v>
      </c>
      <c r="AA47" s="17">
        <f t="shared" si="15"/>
        <v>151.97399999999996</v>
      </c>
      <c r="AB47" s="24">
        <f t="shared" si="12"/>
        <v>2.6524466774258619</v>
      </c>
      <c r="AC47" s="17">
        <f t="shared" si="13"/>
        <v>2.7135814368165256E-2</v>
      </c>
      <c r="AD47" s="17">
        <f t="shared" ca="1" si="14"/>
        <v>2.3780529497230418E-2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13734</v>
      </c>
      <c r="D48" s="17">
        <v>15123</v>
      </c>
      <c r="E48" s="17">
        <v>12756</v>
      </c>
      <c r="F48" s="17">
        <v>11380</v>
      </c>
      <c r="G48" s="24"/>
      <c r="H48" s="7"/>
      <c r="I48" s="25">
        <f t="shared" si="0"/>
        <v>978</v>
      </c>
      <c r="J48" s="24">
        <f t="shared" si="0"/>
        <v>3743</v>
      </c>
      <c r="K48" s="7"/>
      <c r="L48" s="25">
        <f t="shared" si="3"/>
        <v>981.40915579831608</v>
      </c>
      <c r="M48" s="17">
        <f t="shared" si="1"/>
        <v>11.622343257192137</v>
      </c>
      <c r="N48" s="17">
        <f t="shared" si="4"/>
        <v>3736.3187357256274</v>
      </c>
      <c r="O48" s="24">
        <f t="shared" si="2"/>
        <v>44.639292304006979</v>
      </c>
      <c r="P48" s="7"/>
      <c r="Q48" s="25">
        <f t="shared" si="5"/>
        <v>996.48841207133444</v>
      </c>
      <c r="R48" s="24">
        <f t="shared" si="6"/>
        <v>3721.3033824053596</v>
      </c>
      <c r="S48" s="7"/>
      <c r="T48" s="25">
        <f t="shared" si="7"/>
        <v>-0.25903583920225881</v>
      </c>
      <c r="U48" s="24">
        <f t="shared" si="8"/>
        <v>0.96835936298422687</v>
      </c>
      <c r="V48" s="7"/>
      <c r="W48" s="25">
        <f t="shared" si="9"/>
        <v>-0.26094394600555942</v>
      </c>
      <c r="X48" s="24">
        <f t="shared" si="10"/>
        <v>157.65414541043742</v>
      </c>
      <c r="Y48" s="7"/>
      <c r="Z48" s="25">
        <f t="shared" si="11"/>
        <v>625</v>
      </c>
      <c r="AA48" s="17">
        <f t="shared" si="15"/>
        <v>157.59899999999996</v>
      </c>
      <c r="AB48" s="24">
        <f t="shared" si="12"/>
        <v>2.7506214478505426</v>
      </c>
      <c r="AC48" s="17">
        <f t="shared" si="13"/>
        <v>5.5145410437461351E-2</v>
      </c>
      <c r="AD48" s="17">
        <f t="shared" ca="1" si="14"/>
        <v>5.161555281253527E-2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13555</v>
      </c>
      <c r="D49" s="17">
        <v>15166</v>
      </c>
      <c r="E49" s="17">
        <v>12941</v>
      </c>
      <c r="F49" s="17">
        <v>11345</v>
      </c>
      <c r="G49" s="24"/>
      <c r="H49" s="7"/>
      <c r="I49" s="25">
        <f t="shared" si="0"/>
        <v>614</v>
      </c>
      <c r="J49" s="24">
        <f t="shared" si="0"/>
        <v>3821</v>
      </c>
      <c r="K49" s="7"/>
      <c r="L49" s="25">
        <f t="shared" si="3"/>
        <v>622.64011904907181</v>
      </c>
      <c r="M49" s="17">
        <f t="shared" si="1"/>
        <v>74.651657182133619</v>
      </c>
      <c r="N49" s="17">
        <f t="shared" si="4"/>
        <v>3815.2635998512778</v>
      </c>
      <c r="O49" s="24">
        <f t="shared" si="2"/>
        <v>32.906286666259717</v>
      </c>
      <c r="P49" s="7"/>
      <c r="Q49" s="25">
        <f t="shared" si="5"/>
        <v>632.48841207133444</v>
      </c>
      <c r="R49" s="24">
        <f t="shared" si="6"/>
        <v>3799.3033824053596</v>
      </c>
      <c r="S49" s="7"/>
      <c r="T49" s="25">
        <f t="shared" si="7"/>
        <v>-0.16441452265967121</v>
      </c>
      <c r="U49" s="24">
        <f t="shared" si="8"/>
        <v>0.98865656064617824</v>
      </c>
      <c r="V49" s="7"/>
      <c r="W49" s="25">
        <f t="shared" si="9"/>
        <v>-0.16636243001057763</v>
      </c>
      <c r="X49" s="24">
        <f t="shared" si="10"/>
        <v>163.18367409203165</v>
      </c>
      <c r="Y49" s="7"/>
      <c r="Z49" s="25">
        <f t="shared" si="11"/>
        <v>607</v>
      </c>
      <c r="AA49" s="17">
        <f t="shared" si="15"/>
        <v>163.06199999999995</v>
      </c>
      <c r="AB49" s="24">
        <f t="shared" si="12"/>
        <v>2.8459687848869923</v>
      </c>
      <c r="AC49" s="17">
        <f t="shared" si="13"/>
        <v>0.12167409203169655</v>
      </c>
      <c r="AD49" s="17">
        <f t="shared" ca="1" si="14"/>
        <v>-3.2937302452324957E-2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13374</v>
      </c>
      <c r="D50" s="17">
        <v>15190</v>
      </c>
      <c r="E50" s="17">
        <v>13122</v>
      </c>
      <c r="F50" s="17">
        <v>11324</v>
      </c>
      <c r="G50" s="24"/>
      <c r="H50" s="7"/>
      <c r="I50" s="25">
        <f t="shared" si="0"/>
        <v>252</v>
      </c>
      <c r="J50" s="24">
        <f t="shared" si="0"/>
        <v>3866</v>
      </c>
      <c r="K50" s="7"/>
      <c r="L50" s="25">
        <f t="shared" si="3"/>
        <v>255.63558548947785</v>
      </c>
      <c r="M50" s="17">
        <f t="shared" si="1"/>
        <v>13.21748185130188</v>
      </c>
      <c r="N50" s="17">
        <f t="shared" si="4"/>
        <v>3859.9057486750562</v>
      </c>
      <c r="O50" s="24">
        <f t="shared" si="2"/>
        <v>37.139899211579234</v>
      </c>
      <c r="P50" s="7"/>
      <c r="Q50" s="25">
        <f t="shared" si="5"/>
        <v>270.48841207133444</v>
      </c>
      <c r="R50" s="24">
        <f t="shared" si="6"/>
        <v>3844.3033824053596</v>
      </c>
      <c r="S50" s="7"/>
      <c r="T50" s="25">
        <f t="shared" si="7"/>
        <v>-7.0313103460724197E-2</v>
      </c>
      <c r="U50" s="24">
        <f t="shared" si="8"/>
        <v>1.0003664823742271</v>
      </c>
      <c r="V50" s="7"/>
      <c r="W50" s="25">
        <f t="shared" si="9"/>
        <v>-7.2283895999772682E-2</v>
      </c>
      <c r="X50" s="24">
        <f t="shared" si="10"/>
        <v>168.60255934802797</v>
      </c>
      <c r="Y50" s="7"/>
      <c r="Z50" s="25">
        <f t="shared" si="11"/>
        <v>611</v>
      </c>
      <c r="AA50" s="17">
        <f t="shared" si="15"/>
        <v>168.56099999999995</v>
      </c>
      <c r="AB50" s="24">
        <f t="shared" si="12"/>
        <v>2.9419444404541606</v>
      </c>
      <c r="AC50" s="17">
        <f t="shared" si="13"/>
        <v>4.1559348028016529E-2</v>
      </c>
      <c r="AD50" s="17">
        <f t="shared" ca="1" si="14"/>
        <v>2.9162655305384533E-2</v>
      </c>
      <c r="AE50" s="17">
        <v>119</v>
      </c>
    </row>
    <row r="51" spans="1:31" s="17" customFormat="1" x14ac:dyDescent="0.25">
      <c r="A51" s="17">
        <v>31</v>
      </c>
      <c r="B51" s="17">
        <v>625</v>
      </c>
      <c r="C51" s="17">
        <v>13176</v>
      </c>
      <c r="D51" s="17">
        <v>15183</v>
      </c>
      <c r="E51" s="17">
        <v>13304</v>
      </c>
      <c r="F51" s="17">
        <v>11314</v>
      </c>
      <c r="G51" s="24"/>
      <c r="H51" s="7"/>
      <c r="I51" s="25">
        <f t="shared" si="0"/>
        <v>-128</v>
      </c>
      <c r="J51" s="24">
        <f t="shared" si="0"/>
        <v>3869</v>
      </c>
      <c r="K51" s="7"/>
      <c r="L51" s="25">
        <f t="shared" si="3"/>
        <v>-122.35756818062116</v>
      </c>
      <c r="M51" s="17">
        <f t="shared" si="1"/>
        <v>31.837036836338832</v>
      </c>
      <c r="N51" s="17">
        <f t="shared" si="4"/>
        <v>3868.9982903614778</v>
      </c>
      <c r="O51" s="24">
        <f t="shared" si="2"/>
        <v>2.9228638767373653E-6</v>
      </c>
      <c r="P51" s="7"/>
      <c r="Q51" s="25">
        <f t="shared" si="5"/>
        <v>-109.51158792866559</v>
      </c>
      <c r="R51" s="24">
        <f t="shared" si="6"/>
        <v>3847.3033824053596</v>
      </c>
      <c r="S51" s="7"/>
      <c r="T51" s="25">
        <f t="shared" si="7"/>
        <v>2.8467391830988138E-2</v>
      </c>
      <c r="U51" s="24">
        <f t="shared" si="8"/>
        <v>1.0011471438227637</v>
      </c>
      <c r="V51" s="7"/>
      <c r="W51" s="25">
        <f t="shared" si="9"/>
        <v>2.6495253105897024E-2</v>
      </c>
      <c r="X51" s="24">
        <f t="shared" si="10"/>
        <v>174.25139438380529</v>
      </c>
      <c r="Y51" s="7"/>
      <c r="Z51" s="25">
        <f t="shared" si="11"/>
        <v>625</v>
      </c>
      <c r="AA51" s="17">
        <f t="shared" si="15"/>
        <v>174.18599999999995</v>
      </c>
      <c r="AB51" s="24">
        <f t="shared" si="12"/>
        <v>3.0401192108788417</v>
      </c>
      <c r="AC51" s="17">
        <f t="shared" si="13"/>
        <v>6.5394383805340794E-2</v>
      </c>
      <c r="AD51" s="17">
        <f t="shared" ca="1" si="14"/>
        <v>2.2392295371901128E-2</v>
      </c>
      <c r="AE51" s="17">
        <v>118</v>
      </c>
    </row>
    <row r="52" spans="1:31" s="17" customFormat="1" x14ac:dyDescent="0.25">
      <c r="A52" s="17">
        <v>32</v>
      </c>
      <c r="B52" s="17">
        <v>627</v>
      </c>
      <c r="C52" s="17">
        <v>12993</v>
      </c>
      <c r="D52" s="17">
        <v>15180</v>
      </c>
      <c r="E52" s="17">
        <v>13494</v>
      </c>
      <c r="F52" s="17">
        <v>11327</v>
      </c>
      <c r="G52" s="24"/>
      <c r="H52" s="7"/>
      <c r="I52" s="25">
        <f t="shared" ref="I52:J83" si="16">C52-E52</f>
        <v>-501</v>
      </c>
      <c r="J52" s="24">
        <f t="shared" si="16"/>
        <v>3853</v>
      </c>
      <c r="K52" s="7"/>
      <c r="L52" s="25">
        <f t="shared" si="3"/>
        <v>-500.54600290444273</v>
      </c>
      <c r="M52" s="17">
        <f t="shared" si="1"/>
        <v>0.20611336277443681</v>
      </c>
      <c r="N52" s="17">
        <f t="shared" si="4"/>
        <v>3840.8702481473642</v>
      </c>
      <c r="O52" s="24">
        <f t="shared" si="2"/>
        <v>147.13088000652073</v>
      </c>
      <c r="P52" s="7"/>
      <c r="Q52" s="25">
        <f t="shared" si="5"/>
        <v>-482.51158792866556</v>
      </c>
      <c r="R52" s="24">
        <f t="shared" si="6"/>
        <v>3831.3033824053596</v>
      </c>
      <c r="S52" s="7"/>
      <c r="T52" s="25">
        <f t="shared" si="7"/>
        <v>0.12542824641995839</v>
      </c>
      <c r="U52" s="24">
        <f t="shared" si="8"/>
        <v>0.99698361609723518</v>
      </c>
      <c r="V52" s="7"/>
      <c r="W52" s="25">
        <f t="shared" si="9"/>
        <v>0.12346449770530504</v>
      </c>
      <c r="X52" s="24">
        <f t="shared" si="10"/>
        <v>179.79487738546732</v>
      </c>
      <c r="Y52" s="7"/>
      <c r="Z52" s="25">
        <f t="shared" si="11"/>
        <v>627</v>
      </c>
      <c r="AA52" s="17">
        <f t="shared" si="15"/>
        <v>179.82899999999995</v>
      </c>
      <c r="AB52" s="24">
        <f t="shared" si="12"/>
        <v>3.1386081405688819</v>
      </c>
      <c r="AC52" s="17">
        <f t="shared" si="13"/>
        <v>-3.4122614532634543E-2</v>
      </c>
      <c r="AD52" s="17">
        <f t="shared" ca="1" si="14"/>
        <v>0.12432847641079547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12803</v>
      </c>
      <c r="D53" s="17">
        <v>15136</v>
      </c>
      <c r="E53" s="17">
        <v>13680</v>
      </c>
      <c r="F53" s="17">
        <v>11361</v>
      </c>
      <c r="G53" s="24"/>
      <c r="H53" s="7"/>
      <c r="I53" s="25">
        <f t="shared" si="16"/>
        <v>-877</v>
      </c>
      <c r="J53" s="24">
        <f t="shared" si="16"/>
        <v>3775</v>
      </c>
      <c r="K53" s="7"/>
      <c r="L53" s="25">
        <f t="shared" si="3"/>
        <v>-875.82603862698477</v>
      </c>
      <c r="M53" s="17">
        <f t="shared" si="1"/>
        <v>1.3781853053318074</v>
      </c>
      <c r="N53" s="17">
        <f t="shared" si="4"/>
        <v>3775.3058726593845</v>
      </c>
      <c r="O53" s="24">
        <f t="shared" si="2"/>
        <v>9.3558083758932112E-2</v>
      </c>
      <c r="P53" s="7"/>
      <c r="Q53" s="25">
        <f t="shared" si="5"/>
        <v>-858.51158792866556</v>
      </c>
      <c r="R53" s="24">
        <f t="shared" si="6"/>
        <v>3753.3033824053596</v>
      </c>
      <c r="S53" s="7"/>
      <c r="T53" s="25">
        <f t="shared" si="7"/>
        <v>0.22316894702438952</v>
      </c>
      <c r="U53" s="24">
        <f t="shared" si="8"/>
        <v>0.97668641843528381</v>
      </c>
      <c r="V53" s="7"/>
      <c r="W53" s="25">
        <f t="shared" si="9"/>
        <v>0.22124537210090728</v>
      </c>
      <c r="X53" s="24">
        <f t="shared" si="10"/>
        <v>185.4990262325116</v>
      </c>
      <c r="Y53" s="7"/>
      <c r="Z53" s="25">
        <f t="shared" si="11"/>
        <v>630</v>
      </c>
      <c r="AA53" s="17">
        <f t="shared" si="15"/>
        <v>185.49899999999994</v>
      </c>
      <c r="AB53" s="24">
        <f t="shared" si="12"/>
        <v>3.23756830915696</v>
      </c>
      <c r="AC53" s="17">
        <f t="shared" si="13"/>
        <v>2.6232511658008661E-5</v>
      </c>
      <c r="AD53" s="17">
        <f t="shared" ca="1" si="14"/>
        <v>0.10065951619114344</v>
      </c>
      <c r="AE53" s="17">
        <v>116</v>
      </c>
    </row>
    <row r="54" spans="1:31" s="17" customFormat="1" x14ac:dyDescent="0.25">
      <c r="A54" s="17">
        <v>34</v>
      </c>
      <c r="B54" s="17">
        <v>631</v>
      </c>
      <c r="C54" s="17">
        <v>12624</v>
      </c>
      <c r="D54" s="17">
        <v>15099</v>
      </c>
      <c r="E54" s="17">
        <v>13874</v>
      </c>
      <c r="F54" s="17">
        <v>11418</v>
      </c>
      <c r="G54" s="24"/>
      <c r="H54" s="7"/>
      <c r="I54" s="25">
        <f t="shared" si="16"/>
        <v>-1250</v>
      </c>
      <c r="J54" s="24">
        <f t="shared" si="16"/>
        <v>3681</v>
      </c>
      <c r="K54" s="7"/>
      <c r="L54" s="25">
        <f t="shared" si="3"/>
        <v>-1243.2834500313238</v>
      </c>
      <c r="M54" s="17">
        <f t="shared" si="1"/>
        <v>45.112043481724136</v>
      </c>
      <c r="N54" s="17">
        <f t="shared" si="4"/>
        <v>3672.800975928023</v>
      </c>
      <c r="O54" s="24">
        <f t="shared" si="2"/>
        <v>67.22399573285773</v>
      </c>
      <c r="P54" s="7"/>
      <c r="Q54" s="25">
        <f t="shared" si="5"/>
        <v>-1231.5115879286657</v>
      </c>
      <c r="R54" s="24">
        <f t="shared" si="6"/>
        <v>3659.3033824053596</v>
      </c>
      <c r="S54" s="7"/>
      <c r="T54" s="25">
        <f t="shared" si="7"/>
        <v>0.32012980161335985</v>
      </c>
      <c r="U54" s="24">
        <f t="shared" si="8"/>
        <v>0.95222569304780402</v>
      </c>
      <c r="V54" s="7"/>
      <c r="W54" s="25">
        <f t="shared" si="9"/>
        <v>0.31825460084340468</v>
      </c>
      <c r="X54" s="24">
        <f t="shared" si="10"/>
        <v>191.21617381312967</v>
      </c>
      <c r="Y54" s="7"/>
      <c r="Z54" s="25">
        <f t="shared" si="11"/>
        <v>631</v>
      </c>
      <c r="AA54" s="17">
        <f t="shared" si="15"/>
        <v>191.17799999999994</v>
      </c>
      <c r="AB54" s="24">
        <f t="shared" si="12"/>
        <v>3.3366855573777183</v>
      </c>
      <c r="AC54" s="17">
        <f t="shared" si="13"/>
        <v>3.8173813129731116E-2</v>
      </c>
      <c r="AD54" s="17">
        <f t="shared" ca="1" si="14"/>
        <v>4.0402559431981899E-2</v>
      </c>
      <c r="AE54" s="17">
        <v>115</v>
      </c>
    </row>
    <row r="55" spans="1:31" s="17" customFormat="1" x14ac:dyDescent="0.25">
      <c r="A55" s="17">
        <v>35</v>
      </c>
      <c r="B55" s="17">
        <v>636</v>
      </c>
      <c r="C55" s="17">
        <v>12439</v>
      </c>
      <c r="D55" s="17">
        <v>15020</v>
      </c>
      <c r="E55" s="17">
        <v>14049</v>
      </c>
      <c r="F55" s="17">
        <v>11485</v>
      </c>
      <c r="G55" s="24"/>
      <c r="H55" s="7"/>
      <c r="I55" s="25">
        <f t="shared" si="16"/>
        <v>-1610</v>
      </c>
      <c r="J55" s="24">
        <f t="shared" si="16"/>
        <v>3535</v>
      </c>
      <c r="K55" s="7"/>
      <c r="L55" s="25">
        <f t="shared" si="3"/>
        <v>-1601.4687704711216</v>
      </c>
      <c r="M55" s="17">
        <f t="shared" si="1"/>
        <v>72.781877274406497</v>
      </c>
      <c r="N55" s="17">
        <f t="shared" si="4"/>
        <v>3533.2007014409055</v>
      </c>
      <c r="O55" s="24">
        <f t="shared" si="2"/>
        <v>3.2374753047595273</v>
      </c>
      <c r="P55" s="7"/>
      <c r="Q55" s="25">
        <f t="shared" si="5"/>
        <v>-1591.5115879286657</v>
      </c>
      <c r="R55" s="24">
        <f t="shared" si="6"/>
        <v>3513.3033824053596</v>
      </c>
      <c r="S55" s="7"/>
      <c r="T55" s="25">
        <f t="shared" si="7"/>
        <v>0.41371132346866624</v>
      </c>
      <c r="U55" s="24">
        <f t="shared" si="8"/>
        <v>0.91423350255235658</v>
      </c>
      <c r="V55" s="7"/>
      <c r="W55" s="25">
        <f t="shared" si="9"/>
        <v>0.41191114639064935</v>
      </c>
      <c r="X55" s="24">
        <f t="shared" si="10"/>
        <v>196.989536284515</v>
      </c>
      <c r="Y55" s="7"/>
      <c r="Z55" s="25">
        <f t="shared" si="11"/>
        <v>636</v>
      </c>
      <c r="AA55" s="17">
        <f t="shared" si="15"/>
        <v>196.90199999999993</v>
      </c>
      <c r="AB55" s="24">
        <f t="shared" si="12"/>
        <v>3.4365882037618736</v>
      </c>
      <c r="AC55" s="17">
        <f t="shared" si="13"/>
        <v>8.7536284515067564E-2</v>
      </c>
      <c r="AD55" s="17">
        <f t="shared" ca="1" si="14"/>
        <v>-1.5095302264569455E-3</v>
      </c>
      <c r="AE55" s="17">
        <v>114</v>
      </c>
    </row>
    <row r="56" spans="1:31" s="17" customFormat="1" x14ac:dyDescent="0.25">
      <c r="A56" s="17">
        <v>36</v>
      </c>
      <c r="B56" s="17">
        <v>615</v>
      </c>
      <c r="C56" s="17">
        <v>12279</v>
      </c>
      <c r="D56" s="17">
        <v>14938</v>
      </c>
      <c r="E56" s="17">
        <v>14224</v>
      </c>
      <c r="F56" s="17">
        <v>11575</v>
      </c>
      <c r="G56" s="24"/>
      <c r="H56" s="7"/>
      <c r="I56" s="25">
        <f t="shared" si="16"/>
        <v>-1945</v>
      </c>
      <c r="J56" s="24">
        <f t="shared" si="16"/>
        <v>3363</v>
      </c>
      <c r="K56" s="7"/>
      <c r="L56" s="25">
        <f t="shared" si="3"/>
        <v>-1932.8420479258589</v>
      </c>
      <c r="M56" s="17">
        <f t="shared" si="1"/>
        <v>147.81579863711241</v>
      </c>
      <c r="N56" s="17">
        <f t="shared" si="4"/>
        <v>3364.872496477115</v>
      </c>
      <c r="O56" s="24">
        <f t="shared" si="2"/>
        <v>3.5062430568079521</v>
      </c>
      <c r="P56" s="7"/>
      <c r="Q56" s="25">
        <f t="shared" si="5"/>
        <v>-1926.5115879286657</v>
      </c>
      <c r="R56" s="24">
        <f t="shared" si="6"/>
        <v>3341.3033824053596</v>
      </c>
      <c r="S56" s="7"/>
      <c r="T56" s="25">
        <f t="shared" si="7"/>
        <v>0.50079412852846528</v>
      </c>
      <c r="U56" s="24">
        <f t="shared" si="8"/>
        <v>0.86947557950292542</v>
      </c>
      <c r="V56" s="7"/>
      <c r="W56" s="25">
        <f t="shared" si="9"/>
        <v>0.49908229058050319</v>
      </c>
      <c r="X56" s="24">
        <f t="shared" si="10"/>
        <v>202.59140940130419</v>
      </c>
      <c r="Y56" s="7"/>
      <c r="Z56" s="25">
        <f t="shared" si="11"/>
        <v>615</v>
      </c>
      <c r="AA56" s="17">
        <f t="shared" si="15"/>
        <v>202.43699999999993</v>
      </c>
      <c r="AB56" s="24">
        <f t="shared" si="12"/>
        <v>3.5331921778597595</v>
      </c>
      <c r="AC56" s="17">
        <f t="shared" si="13"/>
        <v>0.15440940130426384</v>
      </c>
      <c r="AD56" s="17">
        <f t="shared" ca="1" si="14"/>
        <v>-3.4769314563959597E-2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12126</v>
      </c>
      <c r="D57" s="17">
        <v>14841</v>
      </c>
      <c r="E57" s="17">
        <v>14376</v>
      </c>
      <c r="F57" s="17">
        <v>11675</v>
      </c>
      <c r="G57" s="24"/>
      <c r="H57" s="7"/>
      <c r="I57" s="25">
        <f t="shared" si="16"/>
        <v>-2250</v>
      </c>
      <c r="J57" s="24">
        <f t="shared" si="16"/>
        <v>3166</v>
      </c>
      <c r="K57" s="7"/>
      <c r="L57" s="25">
        <f t="shared" si="3"/>
        <v>-2246.8480284086249</v>
      </c>
      <c r="M57" s="17">
        <f t="shared" si="1"/>
        <v>9.9349249128354202</v>
      </c>
      <c r="N57" s="17">
        <f t="shared" si="4"/>
        <v>3165.0036331134847</v>
      </c>
      <c r="O57" s="24">
        <f t="shared" si="2"/>
        <v>0.99274697254411559</v>
      </c>
      <c r="P57" s="7"/>
      <c r="Q57" s="25">
        <f t="shared" si="5"/>
        <v>-2231.5115879286654</v>
      </c>
      <c r="R57" s="24">
        <f t="shared" si="6"/>
        <v>3144.3033824053596</v>
      </c>
      <c r="S57" s="7"/>
      <c r="T57" s="25">
        <f t="shared" si="7"/>
        <v>0.58007847343365537</v>
      </c>
      <c r="U57" s="24">
        <f t="shared" si="8"/>
        <v>0.81821214438235601</v>
      </c>
      <c r="V57" s="7"/>
      <c r="W57" s="25">
        <f t="shared" si="9"/>
        <v>0.57846777491472956</v>
      </c>
      <c r="X57" s="24">
        <f t="shared" si="10"/>
        <v>207.99534887536288</v>
      </c>
      <c r="Y57" s="7"/>
      <c r="Z57" s="25">
        <f t="shared" si="11"/>
        <v>616</v>
      </c>
      <c r="AA57" s="17">
        <f t="shared" si="15"/>
        <v>207.98099999999994</v>
      </c>
      <c r="AB57" s="24">
        <f t="shared" si="12"/>
        <v>3.6299532315903251</v>
      </c>
      <c r="AC57" s="17">
        <f t="shared" si="13"/>
        <v>1.4348875362941271E-2</v>
      </c>
      <c r="AD57" s="17">
        <f t="shared" ca="1" si="14"/>
        <v>8.6930357286746585E-2</v>
      </c>
      <c r="AE57" s="17">
        <v>112</v>
      </c>
    </row>
    <row r="58" spans="1:31" s="17" customFormat="1" x14ac:dyDescent="0.25">
      <c r="A58" s="17">
        <v>38</v>
      </c>
      <c r="B58" s="17">
        <v>620</v>
      </c>
      <c r="C58" s="17">
        <v>11977</v>
      </c>
      <c r="D58" s="17">
        <v>14725</v>
      </c>
      <c r="E58" s="17">
        <v>14526</v>
      </c>
      <c r="F58" s="17">
        <v>11791</v>
      </c>
      <c r="G58" s="24"/>
      <c r="H58" s="7"/>
      <c r="I58" s="25">
        <f t="shared" si="16"/>
        <v>-2549</v>
      </c>
      <c r="J58" s="24">
        <f t="shared" si="16"/>
        <v>2934</v>
      </c>
      <c r="K58" s="7"/>
      <c r="L58" s="25">
        <f t="shared" si="3"/>
        <v>-2541.8258937467645</v>
      </c>
      <c r="M58" s="17">
        <f t="shared" si="1"/>
        <v>51.467800532713419</v>
      </c>
      <c r="N58" s="17">
        <f t="shared" si="4"/>
        <v>2934.1320785553676</v>
      </c>
      <c r="O58" s="24">
        <f t="shared" si="2"/>
        <v>1.7444744787984391E-2</v>
      </c>
      <c r="P58" s="7"/>
      <c r="Q58" s="25">
        <f t="shared" si="5"/>
        <v>-2530.5115879286654</v>
      </c>
      <c r="R58" s="24">
        <f t="shared" si="6"/>
        <v>2912.3033824053596</v>
      </c>
      <c r="S58" s="7"/>
      <c r="T58" s="25">
        <f t="shared" si="7"/>
        <v>0.65780312630792381</v>
      </c>
      <c r="U58" s="24">
        <f t="shared" si="8"/>
        <v>0.75784099236219304</v>
      </c>
      <c r="V58" s="7"/>
      <c r="W58" s="25">
        <f t="shared" si="9"/>
        <v>0.65631150579440323</v>
      </c>
      <c r="X58" s="24">
        <f t="shared" si="10"/>
        <v>213.62890058950984</v>
      </c>
      <c r="Y58" s="7"/>
      <c r="Z58" s="25">
        <f t="shared" si="11"/>
        <v>620</v>
      </c>
      <c r="AA58" s="17">
        <f t="shared" si="15"/>
        <v>213.56099999999995</v>
      </c>
      <c r="AB58" s="24">
        <f t="shared" si="12"/>
        <v>3.7273426038516093</v>
      </c>
      <c r="AC58" s="17">
        <f t="shared" si="13"/>
        <v>6.7900589509889642E-2</v>
      </c>
      <c r="AD58" s="17">
        <f t="shared" ca="1" si="14"/>
        <v>3.9018943654184568E-2</v>
      </c>
      <c r="AE58" s="17">
        <v>111</v>
      </c>
    </row>
    <row r="59" spans="1:31" s="17" customFormat="1" x14ac:dyDescent="0.25">
      <c r="A59" s="17">
        <v>39</v>
      </c>
      <c r="B59" s="17">
        <v>610</v>
      </c>
      <c r="C59" s="17">
        <v>11838</v>
      </c>
      <c r="D59" s="17">
        <v>14586</v>
      </c>
      <c r="E59" s="17">
        <v>14649</v>
      </c>
      <c r="F59" s="17">
        <v>11914</v>
      </c>
      <c r="G59" s="24"/>
      <c r="H59" s="7"/>
      <c r="I59" s="25">
        <f t="shared" si="16"/>
        <v>-2811</v>
      </c>
      <c r="J59" s="24">
        <f t="shared" si="16"/>
        <v>2672</v>
      </c>
      <c r="K59" s="7"/>
      <c r="L59" s="25">
        <f t="shared" si="3"/>
        <v>-2808.7103488488233</v>
      </c>
      <c r="M59" s="17">
        <f t="shared" si="1"/>
        <v>5.2425023940848474</v>
      </c>
      <c r="N59" s="17">
        <f t="shared" si="4"/>
        <v>2680.02045313908</v>
      </c>
      <c r="O59" s="24">
        <f t="shared" si="2"/>
        <v>64.327668556178523</v>
      </c>
      <c r="P59" s="7"/>
      <c r="Q59" s="25">
        <f t="shared" si="5"/>
        <v>-2792.5115879286654</v>
      </c>
      <c r="R59" s="24">
        <f t="shared" si="6"/>
        <v>2650.3033824053596</v>
      </c>
      <c r="S59" s="7"/>
      <c r="T59" s="25">
        <f t="shared" si="7"/>
        <v>0.72590967832484121</v>
      </c>
      <c r="U59" s="24">
        <f t="shared" si="8"/>
        <v>0.68966322585666417</v>
      </c>
      <c r="V59" s="7"/>
      <c r="W59" s="25">
        <f t="shared" si="9"/>
        <v>0.72455249567112057</v>
      </c>
      <c r="X59" s="24">
        <f t="shared" si="10"/>
        <v>219.14864473516855</v>
      </c>
      <c r="Y59" s="7"/>
      <c r="Z59" s="25">
        <f t="shared" si="11"/>
        <v>610</v>
      </c>
      <c r="AA59" s="17">
        <f t="shared" si="15"/>
        <v>219.05099999999996</v>
      </c>
      <c r="AB59" s="24">
        <f t="shared" si="12"/>
        <v>3.8231611797860978</v>
      </c>
      <c r="AC59" s="17">
        <f t="shared" si="13"/>
        <v>9.7644735168586294E-2</v>
      </c>
      <c r="AD59" s="17">
        <f t="shared" ca="1" si="14"/>
        <v>5.9940606112547812E-2</v>
      </c>
      <c r="AE59" s="17">
        <v>110</v>
      </c>
    </row>
    <row r="60" spans="1:31" s="17" customFormat="1" x14ac:dyDescent="0.25">
      <c r="A60" s="17">
        <v>40</v>
      </c>
      <c r="B60" s="17">
        <v>631</v>
      </c>
      <c r="C60" s="17">
        <v>11720</v>
      </c>
      <c r="D60" s="17">
        <v>14448</v>
      </c>
      <c r="E60" s="17">
        <v>14782</v>
      </c>
      <c r="F60" s="17">
        <v>12064</v>
      </c>
      <c r="G60" s="24"/>
      <c r="H60" s="7"/>
      <c r="I60" s="25">
        <f t="shared" si="16"/>
        <v>-3062</v>
      </c>
      <c r="J60" s="24">
        <f t="shared" si="16"/>
        <v>2384</v>
      </c>
      <c r="K60" s="7"/>
      <c r="L60" s="25">
        <f t="shared" si="3"/>
        <v>-3057.8082125409751</v>
      </c>
      <c r="M60" s="17">
        <f t="shared" si="1"/>
        <v>17.571082101638499</v>
      </c>
      <c r="N60" s="17">
        <f t="shared" si="4"/>
        <v>2391.5164533359739</v>
      </c>
      <c r="O60" s="24">
        <f t="shared" si="2"/>
        <v>56.497070751873061</v>
      </c>
      <c r="P60" s="7"/>
      <c r="Q60" s="25">
        <f t="shared" si="5"/>
        <v>-3043.5115879286654</v>
      </c>
      <c r="R60" s="24">
        <f t="shared" si="6"/>
        <v>2362.3033824053596</v>
      </c>
      <c r="S60" s="7"/>
      <c r="T60" s="25">
        <f t="shared" si="7"/>
        <v>0.79115679495173541</v>
      </c>
      <c r="U60" s="24">
        <f t="shared" si="8"/>
        <v>0.61471972679715148</v>
      </c>
      <c r="V60" s="7"/>
      <c r="W60" s="25">
        <f t="shared" si="9"/>
        <v>0.78994737265729587</v>
      </c>
      <c r="X60" s="24">
        <f t="shared" si="10"/>
        <v>224.84615010101732</v>
      </c>
      <c r="Y60" s="7"/>
      <c r="Z60" s="25">
        <f t="shared" si="11"/>
        <v>631</v>
      </c>
      <c r="AA60" s="17">
        <f t="shared" si="15"/>
        <v>224.72999999999996</v>
      </c>
      <c r="AB60" s="24">
        <f t="shared" si="12"/>
        <v>3.9222784280068561</v>
      </c>
      <c r="AC60" s="17">
        <f t="shared" si="13"/>
        <v>0.11615010101735379</v>
      </c>
      <c r="AD60" s="17">
        <f t="shared" ca="1" si="14"/>
        <v>3.2956126311688649E-2</v>
      </c>
      <c r="AE60" s="17">
        <v>109</v>
      </c>
    </row>
    <row r="61" spans="1:31" s="17" customFormat="1" x14ac:dyDescent="0.25">
      <c r="A61" s="17">
        <v>41</v>
      </c>
      <c r="B61" s="17">
        <v>633</v>
      </c>
      <c r="C61" s="17">
        <v>11612</v>
      </c>
      <c r="D61" s="17">
        <v>14286</v>
      </c>
      <c r="E61" s="17">
        <v>14889</v>
      </c>
      <c r="F61" s="17">
        <v>12220</v>
      </c>
      <c r="G61" s="24"/>
      <c r="H61" s="7"/>
      <c r="I61" s="25">
        <f t="shared" si="16"/>
        <v>-3277</v>
      </c>
      <c r="J61" s="24">
        <f t="shared" si="16"/>
        <v>2066</v>
      </c>
      <c r="K61" s="7"/>
      <c r="L61" s="25">
        <f t="shared" si="3"/>
        <v>-3277.703884362616</v>
      </c>
      <c r="M61" s="17">
        <f t="shared" si="1"/>
        <v>0.49545319593534487</v>
      </c>
      <c r="N61" s="17">
        <f t="shared" si="4"/>
        <v>2078.7166928584797</v>
      </c>
      <c r="O61" s="24">
        <f t="shared" si="2"/>
        <v>161.71427725690978</v>
      </c>
      <c r="P61" s="7"/>
      <c r="Q61" s="25">
        <f t="shared" si="5"/>
        <v>-3258.5115879286654</v>
      </c>
      <c r="R61" s="24">
        <f t="shared" si="6"/>
        <v>2044.3033824053596</v>
      </c>
      <c r="S61" s="7"/>
      <c r="T61" s="25">
        <f t="shared" si="7"/>
        <v>0.84704575939309901</v>
      </c>
      <c r="U61" s="24">
        <f t="shared" si="8"/>
        <v>0.53196961325227299</v>
      </c>
      <c r="V61" s="7"/>
      <c r="W61" s="25">
        <f t="shared" si="9"/>
        <v>0.84599945781671826</v>
      </c>
      <c r="X61" s="24">
        <f t="shared" si="10"/>
        <v>230.57348991912204</v>
      </c>
      <c r="Y61" s="7"/>
      <c r="Z61" s="25">
        <f t="shared" si="11"/>
        <v>633</v>
      </c>
      <c r="AA61" s="17">
        <f t="shared" si="15"/>
        <v>230.42699999999996</v>
      </c>
      <c r="AB61" s="24">
        <f t="shared" si="12"/>
        <v>4.021709835492973</v>
      </c>
      <c r="AC61" s="17">
        <f t="shared" si="13"/>
        <v>0.14648991912207521</v>
      </c>
      <c r="AD61" s="17">
        <f t="shared" ca="1" si="14"/>
        <v>-1.5013117112118834E-2</v>
      </c>
      <c r="AE61" s="17">
        <v>108</v>
      </c>
    </row>
    <row r="62" spans="1:31" s="17" customFormat="1" x14ac:dyDescent="0.25">
      <c r="A62" s="17">
        <v>42</v>
      </c>
      <c r="B62" s="17">
        <v>641</v>
      </c>
      <c r="C62" s="17">
        <v>11519</v>
      </c>
      <c r="D62" s="17">
        <v>14119</v>
      </c>
      <c r="E62" s="17">
        <v>14986</v>
      </c>
      <c r="F62" s="17">
        <v>12387</v>
      </c>
      <c r="G62" s="24"/>
      <c r="H62" s="7"/>
      <c r="I62" s="25">
        <f t="shared" si="16"/>
        <v>-3467</v>
      </c>
      <c r="J62" s="24">
        <f t="shared" si="16"/>
        <v>1732</v>
      </c>
      <c r="K62" s="7"/>
      <c r="L62" s="25">
        <f t="shared" si="3"/>
        <v>-3467.5477146011563</v>
      </c>
      <c r="M62" s="17">
        <f t="shared" si="1"/>
        <v>0.29999128431975891</v>
      </c>
      <c r="N62" s="17">
        <f t="shared" si="4"/>
        <v>1741.2611981118646</v>
      </c>
      <c r="O62" s="24">
        <f t="shared" si="2"/>
        <v>85.769790467204189</v>
      </c>
      <c r="P62" s="7"/>
      <c r="Q62" s="25">
        <f t="shared" si="5"/>
        <v>-3448.5115879286654</v>
      </c>
      <c r="R62" s="24">
        <f t="shared" si="6"/>
        <v>1710.3033824053596</v>
      </c>
      <c r="S62" s="7"/>
      <c r="T62" s="25">
        <f t="shared" si="7"/>
        <v>0.8964360070389551</v>
      </c>
      <c r="U62" s="24">
        <f t="shared" si="8"/>
        <v>0.44505597198186592</v>
      </c>
      <c r="V62" s="7"/>
      <c r="W62" s="25">
        <f t="shared" si="9"/>
        <v>0.89556101544655875</v>
      </c>
      <c r="X62" s="24">
        <f t="shared" si="10"/>
        <v>236.30998720281184</v>
      </c>
      <c r="Y62" s="7"/>
      <c r="Z62" s="25">
        <f t="shared" si="11"/>
        <v>641</v>
      </c>
      <c r="AA62" s="17">
        <f t="shared" si="15"/>
        <v>236.19599999999997</v>
      </c>
      <c r="AB62" s="24">
        <f t="shared" si="12"/>
        <v>4.1223978800405261</v>
      </c>
      <c r="AC62" s="17">
        <f t="shared" si="13"/>
        <v>0.11398720281187025</v>
      </c>
      <c r="AD62" s="17">
        <f t="shared" ca="1" si="14"/>
        <v>4.3075321052214122E-2</v>
      </c>
      <c r="AE62" s="17">
        <v>107</v>
      </c>
    </row>
    <row r="63" spans="1:31" s="17" customFormat="1" x14ac:dyDescent="0.25">
      <c r="A63" s="17">
        <v>43</v>
      </c>
      <c r="B63" s="17">
        <v>620</v>
      </c>
      <c r="C63" s="17">
        <v>11447</v>
      </c>
      <c r="D63" s="17">
        <v>13948</v>
      </c>
      <c r="E63" s="17">
        <v>15066</v>
      </c>
      <c r="F63" s="17">
        <v>12558</v>
      </c>
      <c r="G63" s="24"/>
      <c r="H63" s="7"/>
      <c r="I63" s="25">
        <f t="shared" si="16"/>
        <v>-3619</v>
      </c>
      <c r="J63" s="24">
        <f t="shared" si="16"/>
        <v>1390</v>
      </c>
      <c r="K63" s="7"/>
      <c r="L63" s="25">
        <f t="shared" si="3"/>
        <v>-3617.9365665120322</v>
      </c>
      <c r="M63" s="17">
        <f t="shared" si="1"/>
        <v>1.1308907833313899</v>
      </c>
      <c r="N63" s="17">
        <f t="shared" si="4"/>
        <v>1398.2455837219754</v>
      </c>
      <c r="O63" s="24">
        <f t="shared" si="2"/>
        <v>67.989650916106285</v>
      </c>
      <c r="P63" s="7"/>
      <c r="Q63" s="25">
        <f t="shared" si="5"/>
        <v>-3600.5115879286654</v>
      </c>
      <c r="R63" s="24">
        <f t="shared" si="6"/>
        <v>1368.3033824053596</v>
      </c>
      <c r="S63" s="7"/>
      <c r="T63" s="25">
        <f t="shared" si="7"/>
        <v>0.93594820515564003</v>
      </c>
      <c r="U63" s="24">
        <f t="shared" si="8"/>
        <v>0.35606056684869464</v>
      </c>
      <c r="V63" s="7"/>
      <c r="W63" s="25">
        <f t="shared" si="9"/>
        <v>0.93524860531841936</v>
      </c>
      <c r="X63" s="24">
        <f t="shared" si="10"/>
        <v>241.89298108565629</v>
      </c>
      <c r="Y63" s="7"/>
      <c r="Z63" s="25">
        <f t="shared" si="11"/>
        <v>620</v>
      </c>
      <c r="AA63" s="17">
        <f t="shared" si="15"/>
        <v>241.77599999999998</v>
      </c>
      <c r="AB63" s="24">
        <f t="shared" si="12"/>
        <v>4.2197872523018098</v>
      </c>
      <c r="AC63" s="17">
        <f t="shared" si="13"/>
        <v>0.11698108565630605</v>
      </c>
      <c r="AD63" s="17">
        <f t="shared" ca="1" si="14"/>
        <v>3.9494884158813193E-2</v>
      </c>
      <c r="AE63" s="17">
        <v>106</v>
      </c>
    </row>
    <row r="64" spans="1:31" s="17" customFormat="1" x14ac:dyDescent="0.25">
      <c r="A64" s="17">
        <v>44</v>
      </c>
      <c r="B64" s="17">
        <v>626</v>
      </c>
      <c r="C64" s="17">
        <v>11391</v>
      </c>
      <c r="D64" s="17">
        <v>13767</v>
      </c>
      <c r="E64" s="17">
        <v>15117</v>
      </c>
      <c r="F64" s="17">
        <v>12734</v>
      </c>
      <c r="G64" s="24"/>
      <c r="H64" s="7"/>
      <c r="I64" s="25">
        <f t="shared" si="16"/>
        <v>-3726</v>
      </c>
      <c r="J64" s="24">
        <f t="shared" si="16"/>
        <v>1033</v>
      </c>
      <c r="K64" s="7"/>
      <c r="L64" s="25">
        <f t="shared" si="3"/>
        <v>-3735.153570414509</v>
      </c>
      <c r="M64" s="17">
        <f t="shared" si="1"/>
        <v>83.787851333374036</v>
      </c>
      <c r="N64" s="17">
        <f t="shared" si="4"/>
        <v>1038.6808537357767</v>
      </c>
      <c r="O64" s="24">
        <f t="shared" si="2"/>
        <v>32.272099167288502</v>
      </c>
      <c r="P64" s="7"/>
      <c r="Q64" s="25">
        <f t="shared" si="5"/>
        <v>-3707.5115879286654</v>
      </c>
      <c r="R64" s="24">
        <f t="shared" si="6"/>
        <v>1011.3033824053595</v>
      </c>
      <c r="S64" s="7"/>
      <c r="T64" s="25">
        <f t="shared" si="7"/>
        <v>0.96376271304041172</v>
      </c>
      <c r="U64" s="24">
        <f t="shared" si="8"/>
        <v>0.26316185447284035</v>
      </c>
      <c r="V64" s="7"/>
      <c r="W64" s="25">
        <f t="shared" si="9"/>
        <v>0.96324617151940928</v>
      </c>
      <c r="X64" s="24">
        <f t="shared" si="10"/>
        <v>247.45492961246259</v>
      </c>
      <c r="Y64" s="7"/>
      <c r="Z64" s="25">
        <f t="shared" si="11"/>
        <v>626</v>
      </c>
      <c r="AA64" s="17">
        <f t="shared" si="15"/>
        <v>247.40999999999997</v>
      </c>
      <c r="AB64" s="24">
        <f t="shared" si="12"/>
        <v>4.3181191023591703</v>
      </c>
      <c r="AC64" s="17">
        <f t="shared" si="13"/>
        <v>4.4929612462624391E-2</v>
      </c>
      <c r="AD64" s="17">
        <f t="shared" ca="1" si="14"/>
        <v>0.12207448465267134</v>
      </c>
      <c r="AE64" s="17">
        <v>105</v>
      </c>
    </row>
    <row r="65" spans="1:31" s="17" customFormat="1" x14ac:dyDescent="0.25">
      <c r="A65" s="17">
        <v>45</v>
      </c>
      <c r="B65" s="17">
        <v>614</v>
      </c>
      <c r="C65" s="17">
        <v>11352</v>
      </c>
      <c r="D65" s="17">
        <v>13586</v>
      </c>
      <c r="E65" s="17">
        <v>15163</v>
      </c>
      <c r="F65" s="17">
        <v>12916</v>
      </c>
      <c r="G65" s="24"/>
      <c r="H65" s="7"/>
      <c r="I65" s="25">
        <f t="shared" si="16"/>
        <v>-3811</v>
      </c>
      <c r="J65" s="24">
        <f t="shared" si="16"/>
        <v>670</v>
      </c>
      <c r="K65" s="7"/>
      <c r="L65" s="25">
        <f t="shared" si="3"/>
        <v>-3815.233038937105</v>
      </c>
      <c r="M65" s="17">
        <f t="shared" si="1"/>
        <v>17.918618643046972</v>
      </c>
      <c r="N65" s="17">
        <f t="shared" si="4"/>
        <v>676.4394744698335</v>
      </c>
      <c r="O65" s="24">
        <f t="shared" si="2"/>
        <v>41.466831447637425</v>
      </c>
      <c r="P65" s="7"/>
      <c r="Q65" s="25">
        <f t="shared" si="5"/>
        <v>-3792.5115879286654</v>
      </c>
      <c r="R65" s="24">
        <f t="shared" si="6"/>
        <v>648.30338240535946</v>
      </c>
      <c r="S65" s="7"/>
      <c r="T65" s="25">
        <f t="shared" si="7"/>
        <v>0.98585835014513679</v>
      </c>
      <c r="U65" s="24">
        <f t="shared" si="8"/>
        <v>0.16870181919991295</v>
      </c>
      <c r="V65" s="7"/>
      <c r="W65" s="25">
        <f t="shared" si="9"/>
        <v>0.98552793154723684</v>
      </c>
      <c r="X65" s="24">
        <f t="shared" si="10"/>
        <v>253.0217271570898</v>
      </c>
      <c r="Y65" s="7"/>
      <c r="Z65" s="25">
        <f t="shared" si="11"/>
        <v>614</v>
      </c>
      <c r="AA65" s="17">
        <f t="shared" si="15"/>
        <v>252.93599999999998</v>
      </c>
      <c r="AB65" s="24">
        <f t="shared" si="12"/>
        <v>4.4145659968243773</v>
      </c>
      <c r="AC65" s="17">
        <f t="shared" si="13"/>
        <v>8.5727157089820594E-2</v>
      </c>
      <c r="AD65" s="17">
        <f t="shared" ca="1" si="14"/>
        <v>-1.6731785682196687E-2</v>
      </c>
      <c r="AE65" s="17">
        <v>104</v>
      </c>
    </row>
    <row r="66" spans="1:31" s="17" customFormat="1" x14ac:dyDescent="0.25">
      <c r="A66" s="17">
        <v>46</v>
      </c>
      <c r="B66" s="17">
        <v>615</v>
      </c>
      <c r="C66" s="17">
        <v>11327</v>
      </c>
      <c r="D66" s="17">
        <v>13399</v>
      </c>
      <c r="E66" s="17">
        <v>15181</v>
      </c>
      <c r="F66" s="17">
        <v>13096</v>
      </c>
      <c r="G66" s="24"/>
      <c r="H66" s="7"/>
      <c r="I66" s="25">
        <f t="shared" si="16"/>
        <v>-3854</v>
      </c>
      <c r="J66" s="24">
        <f t="shared" si="16"/>
        <v>303</v>
      </c>
      <c r="K66" s="7"/>
      <c r="L66" s="25">
        <f t="shared" si="3"/>
        <v>-3860.0524981262547</v>
      </c>
      <c r="M66" s="17">
        <f t="shared" si="1"/>
        <v>36.632733568316709</v>
      </c>
      <c r="N66" s="17">
        <f t="shared" si="4"/>
        <v>307.50912766339064</v>
      </c>
      <c r="O66" s="24">
        <f t="shared" si="2"/>
        <v>20.332232284754763</v>
      </c>
      <c r="P66" s="7"/>
      <c r="Q66" s="25">
        <f t="shared" si="5"/>
        <v>-3835.5115879286654</v>
      </c>
      <c r="R66" s="24">
        <f t="shared" si="6"/>
        <v>281.30338240535946</v>
      </c>
      <c r="S66" s="7"/>
      <c r="T66" s="25">
        <f t="shared" si="7"/>
        <v>0.99703614303340948</v>
      </c>
      <c r="U66" s="24">
        <f t="shared" si="8"/>
        <v>7.3200901995603418E-2</v>
      </c>
      <c r="V66" s="7"/>
      <c r="W66" s="25">
        <f t="shared" si="9"/>
        <v>0.99689387664339413</v>
      </c>
      <c r="X66" s="24">
        <f t="shared" si="10"/>
        <v>258.53578783581474</v>
      </c>
      <c r="Y66" s="7"/>
      <c r="Z66" s="25">
        <f t="shared" si="11"/>
        <v>615</v>
      </c>
      <c r="AA66" s="17">
        <f t="shared" si="15"/>
        <v>258.471</v>
      </c>
      <c r="AB66" s="24">
        <f t="shared" si="12"/>
        <v>4.5111699709222632</v>
      </c>
      <c r="AC66" s="17">
        <f t="shared" si="13"/>
        <v>6.4787835814740902E-2</v>
      </c>
      <c r="AD66" s="17">
        <f t="shared" ca="1" si="14"/>
        <v>0.11698200640046252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11317</v>
      </c>
      <c r="D67" s="17">
        <v>13204</v>
      </c>
      <c r="E67" s="17">
        <v>15176</v>
      </c>
      <c r="F67" s="17">
        <v>13277</v>
      </c>
      <c r="G67" s="24"/>
      <c r="H67" s="7"/>
      <c r="I67" s="25">
        <f t="shared" si="16"/>
        <v>-3859</v>
      </c>
      <c r="J67" s="24">
        <f t="shared" si="16"/>
        <v>-73</v>
      </c>
      <c r="K67" s="7"/>
      <c r="L67" s="25">
        <f t="shared" si="3"/>
        <v>-3868.8996017134332</v>
      </c>
      <c r="M67" s="17">
        <f t="shared" si="1"/>
        <v>98.002114084609261</v>
      </c>
      <c r="N67" s="17">
        <f t="shared" si="4"/>
        <v>-69.524951347581109</v>
      </c>
      <c r="O67" s="24">
        <f t="shared" si="2"/>
        <v>12.075963136678354</v>
      </c>
      <c r="P67" s="7"/>
      <c r="Q67" s="25">
        <f t="shared" si="5"/>
        <v>-3840.5115879286654</v>
      </c>
      <c r="R67" s="24">
        <f t="shared" si="6"/>
        <v>-94.696617594640514</v>
      </c>
      <c r="S67" s="7"/>
      <c r="T67" s="25">
        <f t="shared" si="7"/>
        <v>0.99833588639251103</v>
      </c>
      <c r="U67" s="24">
        <f t="shared" si="8"/>
        <v>-2.4641999554315872E-2</v>
      </c>
      <c r="V67" s="7"/>
      <c r="W67" s="25">
        <f t="shared" si="9"/>
        <v>0.99838636659879065</v>
      </c>
      <c r="X67" s="24">
        <f t="shared" si="10"/>
        <v>264.14929896193291</v>
      </c>
      <c r="Y67" s="7"/>
      <c r="Z67" s="25">
        <f t="shared" si="11"/>
        <v>624</v>
      </c>
      <c r="AA67" s="17">
        <f t="shared" si="15"/>
        <v>264.08699999999999</v>
      </c>
      <c r="AB67" s="24">
        <f t="shared" si="12"/>
        <v>4.6091876617142642</v>
      </c>
      <c r="AC67" s="17">
        <f t="shared" si="13"/>
        <v>6.2298961932924612E-2</v>
      </c>
      <c r="AD67" s="17">
        <f t="shared" ca="1" si="14"/>
        <v>5.3232558266472552E-2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11344</v>
      </c>
      <c r="D68" s="17">
        <v>13022</v>
      </c>
      <c r="E68" s="17">
        <v>15176</v>
      </c>
      <c r="F68" s="17">
        <v>13472</v>
      </c>
      <c r="G68" s="24"/>
      <c r="H68" s="7"/>
      <c r="I68" s="25">
        <f t="shared" si="16"/>
        <v>-3832</v>
      </c>
      <c r="J68" s="24">
        <f t="shared" si="16"/>
        <v>-450</v>
      </c>
      <c r="K68" s="7"/>
      <c r="L68" s="25">
        <f t="shared" si="3"/>
        <v>-3840.4699118802287</v>
      </c>
      <c r="M68" s="17">
        <f t="shared" si="1"/>
        <v>71.739407258838682</v>
      </c>
      <c r="N68" s="17">
        <f t="shared" si="4"/>
        <v>-448.07958828616336</v>
      </c>
      <c r="O68" s="24">
        <f t="shared" si="2"/>
        <v>3.6879811506409914</v>
      </c>
      <c r="P68" s="7"/>
      <c r="Q68" s="25">
        <f t="shared" si="5"/>
        <v>-3813.5115879286654</v>
      </c>
      <c r="R68" s="24">
        <f t="shared" si="6"/>
        <v>-471.69661759464054</v>
      </c>
      <c r="S68" s="7"/>
      <c r="T68" s="25">
        <f t="shared" si="7"/>
        <v>0.99131727225336297</v>
      </c>
      <c r="U68" s="24">
        <f t="shared" si="8"/>
        <v>-0.12274512158708072</v>
      </c>
      <c r="V68" s="7"/>
      <c r="W68" s="25">
        <f t="shared" si="9"/>
        <v>0.99156099553289434</v>
      </c>
      <c r="X68" s="24">
        <f t="shared" si="10"/>
        <v>269.79215422878303</v>
      </c>
      <c r="Y68" s="7"/>
      <c r="Z68" s="25">
        <f t="shared" si="11"/>
        <v>628</v>
      </c>
      <c r="AA68" s="17">
        <f t="shared" si="15"/>
        <v>269.73899999999998</v>
      </c>
      <c r="AB68" s="24">
        <f t="shared" si="12"/>
        <v>4.7078336710369841</v>
      </c>
      <c r="AC68" s="17">
        <f t="shared" si="13"/>
        <v>5.3154228783057533E-2</v>
      </c>
      <c r="AD68" s="17">
        <f t="shared" ca="1" si="14"/>
        <v>-1.4656603707010163E-2</v>
      </c>
      <c r="AE68" s="17">
        <v>101</v>
      </c>
    </row>
    <row r="69" spans="1:31" s="17" customFormat="1" x14ac:dyDescent="0.25">
      <c r="A69" s="17">
        <v>49</v>
      </c>
      <c r="B69" s="17">
        <v>633</v>
      </c>
      <c r="C69" s="17">
        <v>11384</v>
      </c>
      <c r="D69" s="17">
        <v>12843</v>
      </c>
      <c r="E69" s="17">
        <v>15153</v>
      </c>
      <c r="F69" s="17">
        <v>13667</v>
      </c>
      <c r="G69" s="24"/>
      <c r="H69" s="7"/>
      <c r="I69" s="25">
        <f t="shared" si="16"/>
        <v>-3769</v>
      </c>
      <c r="J69" s="24">
        <f t="shared" si="16"/>
        <v>-824</v>
      </c>
      <c r="K69" s="7"/>
      <c r="L69" s="25">
        <f t="shared" si="3"/>
        <v>-3774.1938900111518</v>
      </c>
      <c r="M69" s="17">
        <f t="shared" si="1"/>
        <v>26.976493447942232</v>
      </c>
      <c r="N69" s="17">
        <f t="shared" si="4"/>
        <v>-825.00914072279716</v>
      </c>
      <c r="O69" s="24">
        <f t="shared" si="2"/>
        <v>1.018364998407566</v>
      </c>
      <c r="P69" s="7"/>
      <c r="Q69" s="25">
        <f t="shared" si="5"/>
        <v>-3750.5115879286654</v>
      </c>
      <c r="R69" s="24">
        <f t="shared" si="6"/>
        <v>-845.69661759464054</v>
      </c>
      <c r="S69" s="7"/>
      <c r="T69" s="25">
        <f t="shared" si="7"/>
        <v>0.97494050592868442</v>
      </c>
      <c r="U69" s="24">
        <f t="shared" si="8"/>
        <v>-0.22006758217130895</v>
      </c>
      <c r="V69" s="7"/>
      <c r="W69" s="25">
        <f t="shared" si="9"/>
        <v>0.97537591627201525</v>
      </c>
      <c r="X69" s="24">
        <f t="shared" si="10"/>
        <v>275.44979484109797</v>
      </c>
      <c r="Y69" s="7"/>
      <c r="Z69" s="25">
        <f t="shared" si="11"/>
        <v>633</v>
      </c>
      <c r="AA69" s="17">
        <f t="shared" si="15"/>
        <v>275.43599999999998</v>
      </c>
      <c r="AB69" s="24">
        <f t="shared" si="12"/>
        <v>4.807265078523101</v>
      </c>
      <c r="AC69" s="17">
        <f t="shared" si="13"/>
        <v>1.3794841097990229E-2</v>
      </c>
      <c r="AD69" s="17">
        <f t="shared" ca="1" si="14"/>
        <v>8.6525339729632833E-2</v>
      </c>
      <c r="AE69" s="17">
        <v>100</v>
      </c>
    </row>
    <row r="70" spans="1:31" s="17" customFormat="1" x14ac:dyDescent="0.25">
      <c r="A70" s="17">
        <v>50</v>
      </c>
      <c r="B70" s="17">
        <v>636</v>
      </c>
      <c r="C70" s="17">
        <v>11434</v>
      </c>
      <c r="D70" s="17">
        <v>12660</v>
      </c>
      <c r="E70" s="17">
        <v>15105</v>
      </c>
      <c r="F70" s="17">
        <v>13850</v>
      </c>
      <c r="G70" s="24"/>
      <c r="H70" s="7"/>
      <c r="I70" s="25">
        <f t="shared" si="16"/>
        <v>-3671</v>
      </c>
      <c r="J70" s="24">
        <f t="shared" si="16"/>
        <v>-1190</v>
      </c>
      <c r="K70" s="7"/>
      <c r="L70" s="25">
        <f t="shared" si="3"/>
        <v>-3670.2257113590358</v>
      </c>
      <c r="M70" s="17">
        <f t="shared" si="1"/>
        <v>0.59952289952616755</v>
      </c>
      <c r="N70" s="17">
        <f t="shared" si="4"/>
        <v>-1195.2862113345677</v>
      </c>
      <c r="O70" s="24">
        <f t="shared" si="2"/>
        <v>27.944030273712283</v>
      </c>
      <c r="P70" s="7"/>
      <c r="Q70" s="25">
        <f t="shared" si="5"/>
        <v>-3652.5115879286654</v>
      </c>
      <c r="R70" s="24">
        <f t="shared" si="6"/>
        <v>-1211.6966175946404</v>
      </c>
      <c r="S70" s="7"/>
      <c r="T70" s="25">
        <f t="shared" si="7"/>
        <v>0.94946553609029538</v>
      </c>
      <c r="U70" s="24">
        <f t="shared" si="8"/>
        <v>-0.31530827889277291</v>
      </c>
      <c r="V70" s="7"/>
      <c r="W70" s="25">
        <f t="shared" si="9"/>
        <v>0.95008851490626101</v>
      </c>
      <c r="X70" s="24">
        <f t="shared" si="10"/>
        <v>281.09500925295845</v>
      </c>
      <c r="Y70" s="7"/>
      <c r="Z70" s="25">
        <f t="shared" si="11"/>
        <v>636</v>
      </c>
      <c r="AA70" s="17">
        <f t="shared" si="15"/>
        <v>281.15999999999997</v>
      </c>
      <c r="AB70" s="24">
        <f t="shared" si="12"/>
        <v>4.9071677249072563</v>
      </c>
      <c r="AC70" s="17">
        <f t="shared" si="13"/>
        <v>-6.4990747041520081E-2</v>
      </c>
      <c r="AD70" s="17">
        <f t="shared" ca="1" si="14"/>
        <v>7.323098303425013E-2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11507</v>
      </c>
      <c r="D71" s="17">
        <v>12479</v>
      </c>
      <c r="E71" s="17">
        <v>15031</v>
      </c>
      <c r="F71" s="17">
        <v>14027</v>
      </c>
      <c r="G71" s="24"/>
      <c r="H71" s="7"/>
      <c r="I71" s="25">
        <f t="shared" si="16"/>
        <v>-3524</v>
      </c>
      <c r="J71" s="24">
        <f t="shared" si="16"/>
        <v>-1548</v>
      </c>
      <c r="K71" s="7"/>
      <c r="L71" s="25">
        <f t="shared" si="3"/>
        <v>-3530.8211156403081</v>
      </c>
      <c r="M71" s="17">
        <f t="shared" si="1"/>
        <v>46.527618578455886</v>
      </c>
      <c r="N71" s="17">
        <f t="shared" si="4"/>
        <v>-1551.2085691127954</v>
      </c>
      <c r="O71" s="24">
        <f t="shared" si="2"/>
        <v>10.294915751584856</v>
      </c>
      <c r="P71" s="7"/>
      <c r="Q71" s="25">
        <f t="shared" si="5"/>
        <v>-3505.5115879286654</v>
      </c>
      <c r="R71" s="24">
        <f t="shared" si="6"/>
        <v>-1569.6966175946404</v>
      </c>
      <c r="S71" s="7"/>
      <c r="T71" s="25">
        <f t="shared" si="7"/>
        <v>0.91125308133271199</v>
      </c>
      <c r="U71" s="24">
        <f t="shared" si="8"/>
        <v>-0.40846721175147271</v>
      </c>
      <c r="V71" s="7"/>
      <c r="W71" s="25">
        <f t="shared" si="9"/>
        <v>0.91205950296878302</v>
      </c>
      <c r="X71" s="24">
        <f t="shared" si="10"/>
        <v>286.86071426521096</v>
      </c>
      <c r="Y71" s="7"/>
      <c r="Z71" s="25">
        <f t="shared" si="11"/>
        <v>632</v>
      </c>
      <c r="AA71" s="17">
        <f t="shared" si="15"/>
        <v>286.84799999999996</v>
      </c>
      <c r="AB71" s="24">
        <f t="shared" si="12"/>
        <v>5.0064420527606934</v>
      </c>
      <c r="AC71" s="17">
        <f t="shared" si="13"/>
        <v>1.2714265211002385E-2</v>
      </c>
      <c r="AD71" s="17">
        <f t="shared" ca="1" si="14"/>
        <v>-7.6532431040504889E-2</v>
      </c>
      <c r="AE71" s="17">
        <v>98</v>
      </c>
    </row>
    <row r="72" spans="1:31" s="17" customFormat="1" x14ac:dyDescent="0.25">
      <c r="A72" s="17">
        <v>52</v>
      </c>
      <c r="B72" s="17">
        <v>620</v>
      </c>
      <c r="C72" s="17">
        <v>11584</v>
      </c>
      <c r="D72" s="17">
        <v>12306</v>
      </c>
      <c r="E72" s="17">
        <v>14938</v>
      </c>
      <c r="F72" s="17">
        <v>14185</v>
      </c>
      <c r="G72" s="24"/>
      <c r="H72" s="7"/>
      <c r="I72" s="25">
        <f t="shared" si="16"/>
        <v>-3354</v>
      </c>
      <c r="J72" s="24">
        <f t="shared" si="16"/>
        <v>-1879</v>
      </c>
      <c r="K72" s="7"/>
      <c r="L72" s="25">
        <f t="shared" si="3"/>
        <v>-3360.431651217853</v>
      </c>
      <c r="M72" s="17">
        <f t="shared" si="1"/>
        <v>41.366137388109451</v>
      </c>
      <c r="N72" s="17">
        <f t="shared" si="4"/>
        <v>-1885.3298240457252</v>
      </c>
      <c r="O72" s="24">
        <f t="shared" si="2"/>
        <v>40.066672449841164</v>
      </c>
      <c r="P72" s="7"/>
      <c r="Q72" s="25">
        <f t="shared" si="5"/>
        <v>-3335.5115879286654</v>
      </c>
      <c r="R72" s="24">
        <f t="shared" si="6"/>
        <v>-1900.6966175946404</v>
      </c>
      <c r="S72" s="7"/>
      <c r="T72" s="25">
        <f t="shared" si="7"/>
        <v>0.86706180712326175</v>
      </c>
      <c r="U72" s="24">
        <f t="shared" si="8"/>
        <v>-0.49460019157334312</v>
      </c>
      <c r="V72" s="7"/>
      <c r="W72" s="25">
        <f t="shared" si="9"/>
        <v>0.86803781931370916</v>
      </c>
      <c r="X72" s="24">
        <f t="shared" si="10"/>
        <v>292.40952530684706</v>
      </c>
      <c r="Y72" s="7"/>
      <c r="Z72" s="25">
        <f t="shared" si="11"/>
        <v>620</v>
      </c>
      <c r="AA72" s="17">
        <f t="shared" si="15"/>
        <v>292.42799999999994</v>
      </c>
      <c r="AB72" s="24">
        <f t="shared" si="12"/>
        <v>5.1038314250219763</v>
      </c>
      <c r="AC72" s="17">
        <f t="shared" si="13"/>
        <v>-1.8474693152882082E-2</v>
      </c>
      <c r="AD72" s="17">
        <f t="shared" ca="1" si="14"/>
        <v>-5.9782405892292445E-3</v>
      </c>
      <c r="AE72" s="17">
        <v>97</v>
      </c>
    </row>
    <row r="73" spans="1:31" s="17" customFormat="1" x14ac:dyDescent="0.25">
      <c r="A73" s="17">
        <v>53</v>
      </c>
      <c r="B73" s="17">
        <v>628</v>
      </c>
      <c r="C73" s="17">
        <v>11688</v>
      </c>
      <c r="D73" s="17">
        <v>12148</v>
      </c>
      <c r="E73" s="17">
        <v>14841</v>
      </c>
      <c r="F73" s="17">
        <v>14343</v>
      </c>
      <c r="G73" s="24"/>
      <c r="H73" s="7"/>
      <c r="I73" s="25">
        <f t="shared" si="16"/>
        <v>-3153</v>
      </c>
      <c r="J73" s="24">
        <f t="shared" si="16"/>
        <v>-2195</v>
      </c>
      <c r="K73" s="7"/>
      <c r="L73" s="25">
        <f t="shared" si="3"/>
        <v>-3155.5504810494408</v>
      </c>
      <c r="M73" s="17">
        <f t="shared" si="1"/>
        <v>6.5049535835566692</v>
      </c>
      <c r="N73" s="17">
        <f t="shared" si="4"/>
        <v>-2205.30873047354</v>
      </c>
      <c r="O73" s="24">
        <f t="shared" si="2"/>
        <v>106.26992397609185</v>
      </c>
      <c r="P73" s="7"/>
      <c r="Q73" s="25">
        <f t="shared" si="5"/>
        <v>-3134.5115879286654</v>
      </c>
      <c r="R73" s="24">
        <f t="shared" si="6"/>
        <v>-2216.6966175946404</v>
      </c>
      <c r="S73" s="7"/>
      <c r="T73" s="25">
        <f t="shared" si="7"/>
        <v>0.81481212408738235</v>
      </c>
      <c r="U73" s="24">
        <f t="shared" si="8"/>
        <v>-0.57682986415253068</v>
      </c>
      <c r="V73" s="7"/>
      <c r="W73" s="25">
        <f t="shared" si="9"/>
        <v>0.81595002193804067</v>
      </c>
      <c r="X73" s="24">
        <f t="shared" si="10"/>
        <v>297.99354104488702</v>
      </c>
      <c r="Y73" s="7"/>
      <c r="Z73" s="25">
        <f t="shared" si="11"/>
        <v>628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-8.6458955112902913E-2</v>
      </c>
      <c r="AD73" s="17">
        <f t="shared" ca="1" si="14"/>
        <v>1.6947886370871856E-2</v>
      </c>
      <c r="AE73" s="17">
        <v>96</v>
      </c>
    </row>
    <row r="74" spans="1:31" s="17" customFormat="1" x14ac:dyDescent="0.25">
      <c r="A74" s="17">
        <v>54</v>
      </c>
      <c r="B74" s="17">
        <v>612</v>
      </c>
      <c r="C74" s="17">
        <v>11812</v>
      </c>
      <c r="D74" s="17">
        <v>12010</v>
      </c>
      <c r="E74" s="17">
        <v>14737</v>
      </c>
      <c r="F74" s="17">
        <v>14500</v>
      </c>
      <c r="G74" s="24"/>
      <c r="H74" s="7"/>
      <c r="I74" s="25">
        <f t="shared" si="16"/>
        <v>-2925</v>
      </c>
      <c r="J74" s="24">
        <f t="shared" si="16"/>
        <v>-2490</v>
      </c>
      <c r="K74" s="7"/>
      <c r="L74" s="25">
        <f t="shared" si="3"/>
        <v>-2926.512370719181</v>
      </c>
      <c r="M74" s="17">
        <f t="shared" si="1"/>
        <v>2.2872651922361622</v>
      </c>
      <c r="N74" s="17">
        <f t="shared" si="4"/>
        <v>-2496.3093896840533</v>
      </c>
      <c r="O74" s="24">
        <f t="shared" si="2"/>
        <v>39.808398185237671</v>
      </c>
      <c r="P74" s="7"/>
      <c r="Q74" s="25">
        <f t="shared" si="5"/>
        <v>-2906.5115879286654</v>
      </c>
      <c r="R74" s="24">
        <f t="shared" si="6"/>
        <v>-2511.6966175946404</v>
      </c>
      <c r="S74" s="7"/>
      <c r="T74" s="25">
        <f t="shared" si="7"/>
        <v>0.75554382691235489</v>
      </c>
      <c r="U74" s="24">
        <f t="shared" si="8"/>
        <v>-0.65359490659196195</v>
      </c>
      <c r="V74" s="7"/>
      <c r="W74" s="25">
        <f t="shared" si="9"/>
        <v>0.75683283184327688</v>
      </c>
      <c r="X74" s="24">
        <f t="shared" si="10"/>
        <v>303.54905496325</v>
      </c>
      <c r="Y74" s="7"/>
      <c r="Z74" s="25">
        <f t="shared" si="11"/>
        <v>612</v>
      </c>
      <c r="AA74" s="17">
        <f t="shared" si="15"/>
        <v>303.58799999999991</v>
      </c>
      <c r="AB74" s="24">
        <f t="shared" si="12"/>
        <v>5.2986101695445438</v>
      </c>
      <c r="AC74" s="17">
        <f t="shared" si="13"/>
        <v>-3.8945036749908013E-2</v>
      </c>
      <c r="AD74" s="17">
        <f t="shared" ca="1" si="14"/>
        <v>3.7770384446105254E-2</v>
      </c>
      <c r="AE74" s="17">
        <v>95</v>
      </c>
    </row>
    <row r="75" spans="1:31" s="17" customFormat="1" x14ac:dyDescent="0.25">
      <c r="A75" s="17">
        <v>55</v>
      </c>
      <c r="B75" s="17">
        <v>620</v>
      </c>
      <c r="C75" s="17">
        <v>11946</v>
      </c>
      <c r="D75" s="17">
        <v>11876</v>
      </c>
      <c r="E75" s="17">
        <v>14612</v>
      </c>
      <c r="F75" s="17">
        <v>14640</v>
      </c>
      <c r="G75" s="24"/>
      <c r="H75" s="7"/>
      <c r="I75" s="25">
        <f t="shared" si="16"/>
        <v>-2666</v>
      </c>
      <c r="J75" s="24">
        <f t="shared" si="16"/>
        <v>-2764</v>
      </c>
      <c r="K75" s="7"/>
      <c r="L75" s="25">
        <f t="shared" si="3"/>
        <v>-2667.0959513815469</v>
      </c>
      <c r="M75" s="17">
        <f t="shared" si="1"/>
        <v>1.2011094307145826</v>
      </c>
      <c r="N75" s="17">
        <f t="shared" si="4"/>
        <v>-2767.373592732718</v>
      </c>
      <c r="O75" s="24">
        <f t="shared" si="2"/>
        <v>11.381127926247382</v>
      </c>
      <c r="P75" s="7"/>
      <c r="Q75" s="25">
        <f t="shared" si="5"/>
        <v>-2647.5115879286654</v>
      </c>
      <c r="R75" s="24">
        <f t="shared" si="6"/>
        <v>-2785.6966175946404</v>
      </c>
      <c r="S75" s="7"/>
      <c r="T75" s="25">
        <f t="shared" si="7"/>
        <v>0.68821712091089837</v>
      </c>
      <c r="U75" s="24">
        <f t="shared" si="8"/>
        <v>-0.72489531889163727</v>
      </c>
      <c r="V75" s="7"/>
      <c r="W75" s="25">
        <f t="shared" si="9"/>
        <v>0.68964645232460398</v>
      </c>
      <c r="X75" s="24">
        <f t="shared" si="10"/>
        <v>309.16287558121974</v>
      </c>
      <c r="Y75" s="7"/>
      <c r="Z75" s="25">
        <f t="shared" si="11"/>
        <v>620</v>
      </c>
      <c r="AA75" s="17">
        <f t="shared" si="15"/>
        <v>309.16799999999989</v>
      </c>
      <c r="AB75" s="24">
        <f t="shared" si="12"/>
        <v>5.3959995418058266</v>
      </c>
      <c r="AC75" s="17">
        <f t="shared" si="13"/>
        <v>-5.1244187801557928E-3</v>
      </c>
      <c r="AD75" s="17">
        <f t="shared" ca="1" si="14"/>
        <v>9.0287214760564893E-3</v>
      </c>
      <c r="AE75" s="17">
        <v>94</v>
      </c>
    </row>
    <row r="76" spans="1:31" s="17" customFormat="1" x14ac:dyDescent="0.25">
      <c r="A76" s="17">
        <v>56</v>
      </c>
      <c r="B76" s="17">
        <v>633</v>
      </c>
      <c r="C76" s="17">
        <v>12095</v>
      </c>
      <c r="D76" s="17">
        <v>11755</v>
      </c>
      <c r="E76" s="17">
        <v>14473</v>
      </c>
      <c r="F76" s="17">
        <v>14768</v>
      </c>
      <c r="G76" s="24"/>
      <c r="H76" s="7"/>
      <c r="I76" s="25">
        <f t="shared" si="16"/>
        <v>-2378</v>
      </c>
      <c r="J76" s="24">
        <f t="shared" si="16"/>
        <v>-3013</v>
      </c>
      <c r="K76" s="7"/>
      <c r="L76" s="25">
        <f t="shared" si="3"/>
        <v>-2376.3511081061874</v>
      </c>
      <c r="M76" s="17">
        <f t="shared" si="1"/>
        <v>2.718844477480773</v>
      </c>
      <c r="N76" s="17">
        <f t="shared" si="4"/>
        <v>-3016.8130618605587</v>
      </c>
      <c r="O76" s="24">
        <f t="shared" si="2"/>
        <v>14.539440752447518</v>
      </c>
      <c r="P76" s="7"/>
      <c r="Q76" s="25">
        <f t="shared" si="5"/>
        <v>-2359.5115879286654</v>
      </c>
      <c r="R76" s="24">
        <f t="shared" si="6"/>
        <v>-3034.6966175946404</v>
      </c>
      <c r="S76" s="7"/>
      <c r="T76" s="25">
        <f t="shared" si="7"/>
        <v>0.61335190342665324</v>
      </c>
      <c r="U76" s="24">
        <f t="shared" si="8"/>
        <v>-0.78969021912017423</v>
      </c>
      <c r="V76" s="7"/>
      <c r="W76" s="25">
        <f t="shared" si="9"/>
        <v>0.61490873126555234</v>
      </c>
      <c r="X76" s="24">
        <f t="shared" si="10"/>
        <v>314.82857029496085</v>
      </c>
      <c r="Y76" s="7"/>
      <c r="Z76" s="25">
        <f t="shared" si="11"/>
        <v>633</v>
      </c>
      <c r="AA76" s="17">
        <f t="shared" si="15"/>
        <v>314.8649999999999</v>
      </c>
      <c r="AB76" s="24">
        <f t="shared" si="12"/>
        <v>5.4954309492919435</v>
      </c>
      <c r="AC76" s="17">
        <f t="shared" si="13"/>
        <v>-3.6429705039040527E-2</v>
      </c>
      <c r="AD76" s="17">
        <f t="shared" ca="1" si="14"/>
        <v>4.957044236391539E-3</v>
      </c>
      <c r="AE76" s="17">
        <v>93</v>
      </c>
    </row>
    <row r="77" spans="1:31" s="17" customFormat="1" x14ac:dyDescent="0.25">
      <c r="A77" s="17">
        <v>57</v>
      </c>
      <c r="B77" s="17">
        <v>641</v>
      </c>
      <c r="C77" s="17">
        <v>12248</v>
      </c>
      <c r="D77" s="17">
        <v>11642</v>
      </c>
      <c r="E77" s="17">
        <v>14308</v>
      </c>
      <c r="F77" s="17">
        <v>14873</v>
      </c>
      <c r="G77" s="24"/>
      <c r="H77" s="7"/>
      <c r="I77" s="25">
        <f t="shared" si="16"/>
        <v>-2060</v>
      </c>
      <c r="J77" s="24">
        <f t="shared" si="16"/>
        <v>-3231</v>
      </c>
      <c r="K77" s="7"/>
      <c r="L77" s="25">
        <f t="shared" si="3"/>
        <v>-2058.1980605583681</v>
      </c>
      <c r="M77" s="17">
        <f t="shared" si="1"/>
        <v>3.2469857513087921</v>
      </c>
      <c r="N77" s="17">
        <f t="shared" si="4"/>
        <v>-3238.7844696903812</v>
      </c>
      <c r="O77" s="24">
        <f t="shared" si="2"/>
        <v>60.59796836046403</v>
      </c>
      <c r="P77" s="7"/>
      <c r="Q77" s="25">
        <f t="shared" si="5"/>
        <v>-2041.5115879286657</v>
      </c>
      <c r="R77" s="24">
        <f t="shared" si="6"/>
        <v>-3252.6966175946404</v>
      </c>
      <c r="S77" s="7"/>
      <c r="T77" s="25">
        <f t="shared" si="7"/>
        <v>0.53068822578779928</v>
      </c>
      <c r="U77" s="24">
        <f t="shared" si="8"/>
        <v>-0.84641828438049982</v>
      </c>
      <c r="V77" s="7"/>
      <c r="W77" s="25">
        <f t="shared" si="9"/>
        <v>0.5323566437866043</v>
      </c>
      <c r="X77" s="24">
        <f t="shared" si="10"/>
        <v>320.56749097273178</v>
      </c>
      <c r="Y77" s="7"/>
      <c r="Z77" s="25">
        <f t="shared" si="11"/>
        <v>641</v>
      </c>
      <c r="AA77" s="17">
        <f t="shared" si="15"/>
        <v>320.6339999999999</v>
      </c>
      <c r="AB77" s="24">
        <f t="shared" si="12"/>
        <v>5.5961189938394966</v>
      </c>
      <c r="AC77" s="17">
        <f t="shared" si="13"/>
        <v>-6.6509027268125465E-2</v>
      </c>
      <c r="AD77" s="17">
        <f t="shared" ca="1" si="14"/>
        <v>5.8872558643372486E-2</v>
      </c>
      <c r="AE77" s="17">
        <v>92</v>
      </c>
    </row>
    <row r="78" spans="1:31" s="17" customFormat="1" x14ac:dyDescent="0.25">
      <c r="A78" s="17">
        <v>58</v>
      </c>
      <c r="B78" s="17">
        <v>631</v>
      </c>
      <c r="C78" s="17">
        <v>12411</v>
      </c>
      <c r="D78" s="17">
        <v>11540</v>
      </c>
      <c r="E78" s="17">
        <v>14135</v>
      </c>
      <c r="F78" s="17">
        <v>14958</v>
      </c>
      <c r="G78" s="24"/>
      <c r="H78" s="7"/>
      <c r="I78" s="25">
        <f t="shared" si="16"/>
        <v>-1724</v>
      </c>
      <c r="J78" s="24">
        <f t="shared" si="16"/>
        <v>-3418</v>
      </c>
      <c r="K78" s="7"/>
      <c r="L78" s="25">
        <f t="shared" si="3"/>
        <v>-1724.8005826161896</v>
      </c>
      <c r="M78" s="17">
        <f t="shared" si="1"/>
        <v>0.64093252534491774</v>
      </c>
      <c r="N78" s="17">
        <f t="shared" si="4"/>
        <v>-3425.0202108092826</v>
      </c>
      <c r="O78" s="24">
        <f t="shared" si="2"/>
        <v>49.283359806768487</v>
      </c>
      <c r="P78" s="7"/>
      <c r="Q78" s="25">
        <f t="shared" si="5"/>
        <v>-1705.5115879286657</v>
      </c>
      <c r="R78" s="24">
        <f t="shared" si="6"/>
        <v>-3439.6966175946404</v>
      </c>
      <c r="S78" s="7"/>
      <c r="T78" s="25">
        <f t="shared" si="7"/>
        <v>0.44334547205617997</v>
      </c>
      <c r="U78" s="24">
        <f t="shared" si="8"/>
        <v>-0.89507951467261393</v>
      </c>
      <c r="V78" s="7"/>
      <c r="W78" s="25">
        <f t="shared" si="9"/>
        <v>0.44510958000220135</v>
      </c>
      <c r="X78" s="24">
        <f t="shared" si="10"/>
        <v>326.29495373304826</v>
      </c>
      <c r="Y78" s="7"/>
      <c r="Z78" s="25">
        <f t="shared" si="11"/>
        <v>631</v>
      </c>
      <c r="AA78" s="17">
        <f t="shared" si="15"/>
        <v>326.31299999999987</v>
      </c>
      <c r="AB78" s="24">
        <f t="shared" si="12"/>
        <v>5.695236242060254</v>
      </c>
      <c r="AC78" s="17">
        <f t="shared" si="13"/>
        <v>-1.8046266951614598E-2</v>
      </c>
      <c r="AD78" s="17">
        <f t="shared" ca="1" si="14"/>
        <v>1.8708117454821149E-2</v>
      </c>
      <c r="AE78" s="17">
        <v>91</v>
      </c>
    </row>
    <row r="79" spans="1:31" s="17" customFormat="1" x14ac:dyDescent="0.25">
      <c r="A79" s="17">
        <v>59</v>
      </c>
      <c r="B79" s="17">
        <v>629</v>
      </c>
      <c r="C79" s="17">
        <v>12591</v>
      </c>
      <c r="D79" s="17">
        <v>11472</v>
      </c>
      <c r="E79" s="17">
        <v>13962</v>
      </c>
      <c r="F79" s="17">
        <v>15040</v>
      </c>
      <c r="G79" s="24"/>
      <c r="H79" s="7"/>
      <c r="I79" s="25">
        <f t="shared" si="16"/>
        <v>-1371</v>
      </c>
      <c r="J79" s="24">
        <f t="shared" si="16"/>
        <v>-3568</v>
      </c>
      <c r="K79" s="7"/>
      <c r="L79" s="25">
        <f t="shared" si="3"/>
        <v>-1375.7769673490054</v>
      </c>
      <c r="M79" s="17">
        <f t="shared" si="1"/>
        <v>22.819417053463845</v>
      </c>
      <c r="N79" s="17">
        <f t="shared" si="4"/>
        <v>-3576.9688434091722</v>
      </c>
      <c r="O79" s="24">
        <f t="shared" si="2"/>
        <v>80.440152098252028</v>
      </c>
      <c r="P79" s="7"/>
      <c r="Q79" s="25">
        <f t="shared" si="5"/>
        <v>-1352.5115879286657</v>
      </c>
      <c r="R79" s="24">
        <f t="shared" si="6"/>
        <v>-3589.6966175946404</v>
      </c>
      <c r="S79" s="7"/>
      <c r="T79" s="25">
        <f t="shared" si="7"/>
        <v>0.35158359090361557</v>
      </c>
      <c r="U79" s="24">
        <f t="shared" si="8"/>
        <v>-0.93411258709944345</v>
      </c>
      <c r="V79" s="7"/>
      <c r="W79" s="25">
        <f t="shared" si="9"/>
        <v>0.35342441338523256</v>
      </c>
      <c r="X79" s="24">
        <f t="shared" si="10"/>
        <v>332.01112851660275</v>
      </c>
      <c r="Y79" s="7"/>
      <c r="Z79" s="25">
        <f t="shared" si="11"/>
        <v>629</v>
      </c>
      <c r="AA79" s="17">
        <f t="shared" si="15"/>
        <v>331.97399999999988</v>
      </c>
      <c r="AB79" s="24">
        <f t="shared" si="12"/>
        <v>5.7940393310156537</v>
      </c>
      <c r="AC79" s="17">
        <f t="shared" si="13"/>
        <v>3.7128516602876971E-2</v>
      </c>
      <c r="AD79" s="17">
        <f t="shared" ca="1" si="14"/>
        <v>-4.5569387031378028E-2</v>
      </c>
      <c r="AE79" s="17">
        <v>90</v>
      </c>
    </row>
    <row r="80" spans="1:31" s="17" customFormat="1" x14ac:dyDescent="0.25">
      <c r="A80" s="17">
        <v>60</v>
      </c>
      <c r="B80" s="17">
        <v>627</v>
      </c>
      <c r="C80" s="17">
        <v>12767</v>
      </c>
      <c r="D80" s="17">
        <v>11408</v>
      </c>
      <c r="E80" s="17">
        <v>13788</v>
      </c>
      <c r="F80" s="17">
        <v>15102</v>
      </c>
      <c r="G80" s="24"/>
      <c r="H80" s="7"/>
      <c r="I80" s="25">
        <f t="shared" si="16"/>
        <v>-1021</v>
      </c>
      <c r="J80" s="24">
        <f t="shared" si="16"/>
        <v>-3694</v>
      </c>
      <c r="K80" s="7"/>
      <c r="L80" s="25">
        <f t="shared" si="3"/>
        <v>-1014.674935608125</v>
      </c>
      <c r="M80" s="17">
        <f t="shared" si="1"/>
        <v>40.006439561365099</v>
      </c>
      <c r="N80" s="17">
        <f t="shared" si="4"/>
        <v>-3693.4747440328802</v>
      </c>
      <c r="O80" s="24">
        <f t="shared" si="2"/>
        <v>0.2758938309950057</v>
      </c>
      <c r="P80" s="7"/>
      <c r="Q80" s="25">
        <f t="shared" si="5"/>
        <v>-1002.5115879286656</v>
      </c>
      <c r="R80" s="24">
        <f t="shared" si="6"/>
        <v>-3715.6966175946404</v>
      </c>
      <c r="S80" s="7"/>
      <c r="T80" s="25">
        <f t="shared" si="7"/>
        <v>0.26060155576651212</v>
      </c>
      <c r="U80" s="24">
        <f t="shared" si="8"/>
        <v>-0.96690036793798018</v>
      </c>
      <c r="V80" s="7"/>
      <c r="W80" s="25">
        <f t="shared" si="9"/>
        <v>0.26250679148361605</v>
      </c>
      <c r="X80" s="24">
        <f t="shared" si="10"/>
        <v>337.54614005347003</v>
      </c>
      <c r="Y80" s="7"/>
      <c r="Z80" s="25">
        <f t="shared" si="11"/>
        <v>627</v>
      </c>
      <c r="AA80" s="17">
        <f t="shared" si="15"/>
        <v>337.61699999999985</v>
      </c>
      <c r="AB80" s="24">
        <f t="shared" si="12"/>
        <v>5.892528260705693</v>
      </c>
      <c r="AC80" s="17">
        <f t="shared" si="13"/>
        <v>-7.0859946529822082E-2</v>
      </c>
      <c r="AD80" s="17">
        <f t="shared" ca="1" si="14"/>
        <v>0.10329861846065569</v>
      </c>
      <c r="AE80" s="17">
        <v>89</v>
      </c>
    </row>
    <row r="81" spans="1:31" s="17" customFormat="1" x14ac:dyDescent="0.25">
      <c r="A81" s="17">
        <v>61</v>
      </c>
      <c r="B81" s="17">
        <v>618</v>
      </c>
      <c r="C81" s="17">
        <v>12944</v>
      </c>
      <c r="D81" s="17">
        <v>11362</v>
      </c>
      <c r="E81" s="17">
        <v>13597</v>
      </c>
      <c r="F81" s="17">
        <v>15134</v>
      </c>
      <c r="G81" s="24"/>
      <c r="H81" s="7"/>
      <c r="I81" s="25">
        <f t="shared" si="16"/>
        <v>-653</v>
      </c>
      <c r="J81" s="24">
        <f t="shared" si="16"/>
        <v>-3772</v>
      </c>
      <c r="K81" s="7"/>
      <c r="L81" s="25">
        <f t="shared" si="3"/>
        <v>-649.28372010460907</v>
      </c>
      <c r="M81" s="17">
        <f t="shared" si="1"/>
        <v>13.810736260886792</v>
      </c>
      <c r="N81" s="17">
        <f t="shared" si="4"/>
        <v>-3773.0492298014547</v>
      </c>
      <c r="O81" s="24">
        <f t="shared" si="2"/>
        <v>1.1008831762605804</v>
      </c>
      <c r="P81" s="7"/>
      <c r="Q81" s="25">
        <f t="shared" si="5"/>
        <v>-634.51158792866556</v>
      </c>
      <c r="R81" s="24">
        <f t="shared" si="6"/>
        <v>-3793.6966175946404</v>
      </c>
      <c r="S81" s="7"/>
      <c r="T81" s="25">
        <f t="shared" si="7"/>
        <v>0.16494044453664333</v>
      </c>
      <c r="U81" s="24">
        <f t="shared" si="8"/>
        <v>-0.98719756559993155</v>
      </c>
      <c r="V81" s="7"/>
      <c r="W81" s="25">
        <f t="shared" si="9"/>
        <v>0.16688547878382026</v>
      </c>
      <c r="X81" s="24">
        <f t="shared" si="10"/>
        <v>343.14030181712485</v>
      </c>
      <c r="Y81" s="7"/>
      <c r="Z81" s="25">
        <f t="shared" si="11"/>
        <v>618</v>
      </c>
      <c r="AA81" s="17">
        <f t="shared" si="15"/>
        <v>343.17899999999986</v>
      </c>
      <c r="AB81" s="24">
        <f t="shared" si="12"/>
        <v>5.9896034737016182</v>
      </c>
      <c r="AC81" s="17">
        <f t="shared" si="13"/>
        <v>-3.8698182875009479E-2</v>
      </c>
      <c r="AD81" s="17">
        <f t="shared" ca="1" si="14"/>
        <v>2.5952193600232931E-2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13129</v>
      </c>
      <c r="D82" s="17">
        <v>11342</v>
      </c>
      <c r="E82" s="17">
        <v>13415</v>
      </c>
      <c r="F82" s="17">
        <v>15159</v>
      </c>
      <c r="G82" s="24"/>
      <c r="H82" s="7"/>
      <c r="I82" s="25">
        <f t="shared" si="16"/>
        <v>-286</v>
      </c>
      <c r="J82" s="24">
        <f t="shared" si="16"/>
        <v>-3817</v>
      </c>
      <c r="K82" s="7"/>
      <c r="L82" s="25">
        <f t="shared" si="3"/>
        <v>-279.75776879797843</v>
      </c>
      <c r="M82" s="17">
        <f t="shared" si="1"/>
        <v>38.965450379491671</v>
      </c>
      <c r="N82" s="17">
        <f t="shared" si="4"/>
        <v>-3816.7393684558142</v>
      </c>
      <c r="O82" s="24">
        <f t="shared" si="2"/>
        <v>6.7928801824673937E-2</v>
      </c>
      <c r="P82" s="7"/>
      <c r="Q82" s="25">
        <f t="shared" si="5"/>
        <v>-267.51158792866556</v>
      </c>
      <c r="R82" s="24">
        <f t="shared" si="6"/>
        <v>-3838.6966175946404</v>
      </c>
      <c r="S82" s="7"/>
      <c r="T82" s="25">
        <f t="shared" si="7"/>
        <v>6.9539281978594839E-2</v>
      </c>
      <c r="U82" s="24">
        <f t="shared" si="8"/>
        <v>-0.9989074873279804</v>
      </c>
      <c r="V82" s="7"/>
      <c r="W82" s="25">
        <f t="shared" si="9"/>
        <v>7.1507198891997872E-2</v>
      </c>
      <c r="X82" s="24">
        <f t="shared" si="10"/>
        <v>348.64086443278984</v>
      </c>
      <c r="Y82" s="7"/>
      <c r="Z82" s="25">
        <f t="shared" si="11"/>
        <v>615</v>
      </c>
      <c r="AA82" s="17">
        <f t="shared" si="15"/>
        <v>348.71399999999988</v>
      </c>
      <c r="AB82" s="24">
        <f t="shared" si="12"/>
        <v>6.0862074477995041</v>
      </c>
      <c r="AC82" s="17">
        <f t="shared" si="13"/>
        <v>-7.3135567210044883E-2</v>
      </c>
      <c r="AD82" s="17">
        <f t="shared" ca="1" si="14"/>
        <v>-2.9016209844030527E-3</v>
      </c>
      <c r="AE82" s="17">
        <v>87</v>
      </c>
    </row>
    <row r="83" spans="1:31" s="17" customFormat="1" x14ac:dyDescent="0.25">
      <c r="A83" s="17">
        <v>63</v>
      </c>
      <c r="B83" s="17">
        <v>623</v>
      </c>
      <c r="C83" s="17">
        <v>13320</v>
      </c>
      <c r="D83" s="17">
        <v>11341</v>
      </c>
      <c r="E83" s="17">
        <v>13232</v>
      </c>
      <c r="F83" s="17">
        <v>15171</v>
      </c>
      <c r="G83" s="24"/>
      <c r="H83" s="7"/>
      <c r="I83" s="25">
        <f t="shared" si="16"/>
        <v>88</v>
      </c>
      <c r="J83" s="24">
        <f t="shared" si="16"/>
        <v>-3830</v>
      </c>
      <c r="K83" s="7"/>
      <c r="L83" s="25">
        <f t="shared" si="3"/>
        <v>97.049355791485652</v>
      </c>
      <c r="M83" s="17">
        <f t="shared" si="1"/>
        <v>81.890840240894917</v>
      </c>
      <c r="N83" s="17">
        <f t="shared" si="4"/>
        <v>-3824.4747400785209</v>
      </c>
      <c r="O83" s="24">
        <f t="shared" si="2"/>
        <v>30.528497199903441</v>
      </c>
      <c r="P83" s="7"/>
      <c r="Q83" s="25">
        <f t="shared" si="5"/>
        <v>106.48841207133441</v>
      </c>
      <c r="R83" s="24">
        <f t="shared" si="6"/>
        <v>-3851.6966175946404</v>
      </c>
      <c r="S83" s="7"/>
      <c r="T83" s="25">
        <f t="shared" si="7"/>
        <v>-2.7681521282195712E-2</v>
      </c>
      <c r="U83" s="24">
        <f t="shared" si="8"/>
        <v>-1.0022903536049723</v>
      </c>
      <c r="V83" s="7"/>
      <c r="W83" s="25">
        <f t="shared" si="9"/>
        <v>-2.5707128984259947E-2</v>
      </c>
      <c r="X83" s="24">
        <f t="shared" si="10"/>
        <v>354.2046436108086</v>
      </c>
      <c r="Y83" s="7"/>
      <c r="Z83" s="25">
        <f t="shared" si="11"/>
        <v>623</v>
      </c>
      <c r="AA83" s="17">
        <f t="shared" si="15"/>
        <v>354.32099999999991</v>
      </c>
      <c r="AB83" s="24">
        <f t="shared" si="12"/>
        <v>6.1840680589588271</v>
      </c>
      <c r="AC83" s="17">
        <f t="shared" si="13"/>
        <v>-0.11635638919130997</v>
      </c>
      <c r="AD83" s="17">
        <f t="shared" ca="1" si="14"/>
        <v>1.4355410872440189E-2</v>
      </c>
      <c r="AE83" s="17">
        <v>86</v>
      </c>
    </row>
    <row r="84" spans="1:31" s="17" customFormat="1" x14ac:dyDescent="0.25">
      <c r="A84" s="17">
        <v>64</v>
      </c>
      <c r="B84" s="17">
        <v>627</v>
      </c>
      <c r="C84" s="17">
        <v>13513</v>
      </c>
      <c r="D84" s="17">
        <v>11358</v>
      </c>
      <c r="E84" s="17">
        <v>13045</v>
      </c>
      <c r="F84" s="17">
        <v>15160</v>
      </c>
      <c r="G84" s="24"/>
      <c r="H84" s="7"/>
      <c r="I84" s="25">
        <f t="shared" ref="I84:J115" si="17">C84-E84</f>
        <v>468</v>
      </c>
      <c r="J84" s="24">
        <f t="shared" si="17"/>
        <v>-3802</v>
      </c>
      <c r="K84" s="7"/>
      <c r="L84" s="25">
        <f t="shared" si="3"/>
        <v>475.15646119897053</v>
      </c>
      <c r="M84" s="17">
        <f t="shared" ref="M84:M147" si="18">(I84-L84)^2</f>
        <v>51.214936892370751</v>
      </c>
      <c r="N84" s="17">
        <f t="shared" si="4"/>
        <v>-3795.0729798148218</v>
      </c>
      <c r="O84" s="24">
        <f t="shared" ref="O84:O147" si="19">(J84-N84)^2</f>
        <v>47.983608645866333</v>
      </c>
      <c r="P84" s="7"/>
      <c r="Q84" s="25">
        <f t="shared" si="5"/>
        <v>486.48841207133444</v>
      </c>
      <c r="R84" s="24">
        <f t="shared" si="6"/>
        <v>-3823.6966175946404</v>
      </c>
      <c r="S84" s="7"/>
      <c r="T84" s="25">
        <f t="shared" si="7"/>
        <v>-0.12646201657390804</v>
      </c>
      <c r="U84" s="24">
        <f t="shared" si="8"/>
        <v>-0.99500418008529745</v>
      </c>
      <c r="V84" s="7"/>
      <c r="W84" s="25">
        <f t="shared" si="9"/>
        <v>-0.12450216922372154</v>
      </c>
      <c r="X84" s="24">
        <f>IF(MOD(ATAN2(U84,W84)*180/PI()-$J$9+360,360)&lt;355,MOD(ATAN2(U84,W84)*180/PI()-$J$9+360,360)+360,MOD(ATAN2(U84,W84)*180/PI()-$J$9+360,360))</f>
        <v>359.86761830245041</v>
      </c>
      <c r="Y84" s="7"/>
      <c r="Z84" s="25">
        <f t="shared" si="11"/>
        <v>627</v>
      </c>
      <c r="AA84" s="17">
        <f t="shared" si="15"/>
        <v>359.96399999999988</v>
      </c>
      <c r="AB84" s="24">
        <f t="shared" si="12"/>
        <v>6.2825569886488664</v>
      </c>
      <c r="AC84" s="17">
        <f t="shared" si="13"/>
        <v>-9.638169754947512E-2</v>
      </c>
    </row>
    <row r="85" spans="1:31" s="17" customFormat="1" x14ac:dyDescent="0.25">
      <c r="A85" s="17">
        <v>0</v>
      </c>
      <c r="B85" s="17">
        <v>0</v>
      </c>
      <c r="C85" s="17">
        <v>13475</v>
      </c>
      <c r="D85" s="17">
        <v>11318</v>
      </c>
      <c r="E85" s="17">
        <v>12997</v>
      </c>
      <c r="F85" s="17">
        <v>15105</v>
      </c>
      <c r="G85" s="24"/>
      <c r="H85" s="7"/>
      <c r="I85" s="25">
        <f t="shared" si="17"/>
        <v>478</v>
      </c>
      <c r="J85" s="24">
        <f t="shared" si="17"/>
        <v>-3787</v>
      </c>
      <c r="K85" s="7"/>
      <c r="L85" s="25">
        <f>$M$9*SIN(2*PI()/$M$10*(AA85+$M$11))+$M$12</f>
        <v>480.81569139062992</v>
      </c>
      <c r="M85" s="17">
        <f t="shared" si="18"/>
        <v>7.9281180072674662</v>
      </c>
      <c r="N85" s="17">
        <f>$O$9*COS(2*PI()/$O$10*(AA85+$O$11))+$O$12</f>
        <v>-3784.7879016020152</v>
      </c>
      <c r="O85" s="24">
        <f t="shared" si="19"/>
        <v>4.8933793223671227</v>
      </c>
      <c r="P85" s="7"/>
      <c r="Q85" s="25">
        <f t="shared" ref="Q85:Q148" si="20">I85-$J$4</f>
        <v>496.48841207133444</v>
      </c>
      <c r="R85" s="24">
        <f t="shared" ref="R85:R148" si="21">J85-$J$3</f>
        <v>-3808.6966175946404</v>
      </c>
      <c r="S85" s="7"/>
      <c r="T85" s="25">
        <f t="shared" ref="T85:T148" si="22">Q85/$J$7</f>
        <v>-0.129061503292111</v>
      </c>
      <c r="U85" s="24">
        <f t="shared" ref="U85:U148" si="23">R85/$J$6</f>
        <v>-0.9911008728426145</v>
      </c>
      <c r="V85" s="7"/>
      <c r="W85" s="25">
        <f t="shared" ref="W85:W148" si="24">(T85-U85*SIN(-$J$11*PI()/180))/(COS(-$J$11*PI()/180))</f>
        <v>-0.12710935024404285</v>
      </c>
      <c r="X85" s="24">
        <f>IF(MOD(ATAN2(U85,W85)*180/PI()-$J$9+360,360)&lt;355,MOD(ATAN2(U85,W85)*180/PI()-$J$9+360,360)+360,MOD(ATAN2(U85,W85)*180/PI()-$J$9+360,360))</f>
        <v>360.04374814100811</v>
      </c>
      <c r="Y85" s="7"/>
      <c r="Z85" s="25">
        <f>I165-J159</f>
        <v>8</v>
      </c>
      <c r="AA85" s="17">
        <f t="shared" si="15"/>
        <v>360.03599999999989</v>
      </c>
      <c r="AB85" s="24">
        <f t="shared" ref="AB85:AB148" si="25">AA85*PI()/180</f>
        <v>6.2838136257103026</v>
      </c>
      <c r="AC85" s="17">
        <f t="shared" ref="AC85:AC148" si="26">X85-AA85</f>
        <v>7.7481410082214097E-3</v>
      </c>
    </row>
    <row r="86" spans="1:31" s="17" customFormat="1" x14ac:dyDescent="0.25">
      <c r="A86" s="17">
        <v>1</v>
      </c>
      <c r="B86" s="17">
        <v>-636</v>
      </c>
      <c r="C86" s="17">
        <v>13277</v>
      </c>
      <c r="D86" s="17">
        <v>11303</v>
      </c>
      <c r="E86" s="17">
        <v>13189</v>
      </c>
      <c r="F86" s="17">
        <v>15120</v>
      </c>
      <c r="G86" s="24"/>
      <c r="H86" s="7"/>
      <c r="I86" s="25">
        <f t="shared" si="17"/>
        <v>88</v>
      </c>
      <c r="J86" s="24">
        <f t="shared" si="17"/>
        <v>-3817</v>
      </c>
      <c r="K86" s="7"/>
      <c r="L86" s="25">
        <f t="shared" ref="L86:L149" si="27">$M$9*SIN(2*PI()/$M$10*(AA86+$M$11))+$M$12</f>
        <v>98.323318582417215</v>
      </c>
      <c r="M86" s="17">
        <f t="shared" si="18"/>
        <v>106.57090655408058</v>
      </c>
      <c r="N86" s="17">
        <f t="shared" ref="N86:N149" si="28">$O$9*COS(2*PI()/$O$10*(AA86+$O$11))+$O$12</f>
        <v>-3814.8162450652467</v>
      </c>
      <c r="O86" s="24">
        <f t="shared" si="19"/>
        <v>4.7687856150594943</v>
      </c>
      <c r="P86" s="7"/>
      <c r="Q86" s="25">
        <f t="shared" si="20"/>
        <v>106.48841207133441</v>
      </c>
      <c r="R86" s="24">
        <f t="shared" si="21"/>
        <v>-3838.6966175946404</v>
      </c>
      <c r="S86" s="7"/>
      <c r="T86" s="25">
        <f t="shared" si="22"/>
        <v>-2.7681521282195712E-2</v>
      </c>
      <c r="U86" s="24">
        <f t="shared" si="23"/>
        <v>-0.9989074873279804</v>
      </c>
      <c r="V86" s="7"/>
      <c r="W86" s="25">
        <f t="shared" si="24"/>
        <v>-2.5713793008108155E-2</v>
      </c>
      <c r="X86" s="24">
        <f t="shared" ref="X86:X148" si="29">MOD(ATAN2(U86,W86)*180/PI()-$J$9+360,360)</f>
        <v>354.20999902168103</v>
      </c>
      <c r="Y86" s="7"/>
      <c r="Z86" s="25">
        <f t="shared" ref="Z86:Z149" si="30">B86</f>
        <v>-636</v>
      </c>
      <c r="AA86" s="17">
        <f t="shared" ref="AA86:AA149" si="31">360/40000*Z86+AA85</f>
        <v>354.3119999999999</v>
      </c>
      <c r="AB86" s="24">
        <f t="shared" si="25"/>
        <v>6.1839109793261473</v>
      </c>
      <c r="AC86" s="17">
        <f t="shared" si="26"/>
        <v>-0.10200097831886978</v>
      </c>
    </row>
    <row r="87" spans="1:31" s="17" customFormat="1" x14ac:dyDescent="0.25">
      <c r="A87" s="17">
        <v>2</v>
      </c>
      <c r="B87" s="17">
        <v>-614</v>
      </c>
      <c r="C87" s="17">
        <v>13091</v>
      </c>
      <c r="D87" s="17">
        <v>11305</v>
      </c>
      <c r="E87" s="17">
        <v>13372</v>
      </c>
      <c r="F87" s="17">
        <v>15117</v>
      </c>
      <c r="G87" s="24"/>
      <c r="H87" s="7"/>
      <c r="I87" s="25">
        <f t="shared" si="17"/>
        <v>-281</v>
      </c>
      <c r="J87" s="24">
        <f t="shared" si="17"/>
        <v>-3812</v>
      </c>
      <c r="K87" s="7"/>
      <c r="L87" s="25">
        <f t="shared" si="27"/>
        <v>-272.09073274248715</v>
      </c>
      <c r="M87" s="17">
        <f t="shared" si="18"/>
        <v>79.375043065790564</v>
      </c>
      <c r="N87" s="17">
        <f t="shared" si="28"/>
        <v>-3807.4985521345952</v>
      </c>
      <c r="O87" s="24">
        <f t="shared" si="19"/>
        <v>20.263032884957166</v>
      </c>
      <c r="P87" s="7"/>
      <c r="Q87" s="25">
        <f t="shared" si="20"/>
        <v>-262.51158792866556</v>
      </c>
      <c r="R87" s="24">
        <f t="shared" si="21"/>
        <v>-3833.6966175946404</v>
      </c>
      <c r="S87" s="7"/>
      <c r="T87" s="25">
        <f t="shared" si="22"/>
        <v>6.8239538619493362E-2</v>
      </c>
      <c r="U87" s="24">
        <f t="shared" si="23"/>
        <v>-0.99760638491375275</v>
      </c>
      <c r="V87" s="7"/>
      <c r="W87" s="25">
        <f t="shared" si="24"/>
        <v>7.0204889924884939E-2</v>
      </c>
      <c r="X87" s="24">
        <f t="shared" si="29"/>
        <v>348.70996281180544</v>
      </c>
      <c r="Y87" s="7"/>
      <c r="Z87" s="25">
        <f t="shared" si="30"/>
        <v>-614</v>
      </c>
      <c r="AA87" s="17">
        <f t="shared" si="31"/>
        <v>348.78599999999989</v>
      </c>
      <c r="AB87" s="24">
        <f t="shared" si="25"/>
        <v>6.0874640848609403</v>
      </c>
      <c r="AC87" s="17">
        <f t="shared" si="26"/>
        <v>-7.6037188194447936E-2</v>
      </c>
    </row>
    <row r="88" spans="1:31" s="17" customFormat="1" x14ac:dyDescent="0.25">
      <c r="A88" s="17">
        <v>3</v>
      </c>
      <c r="B88" s="17">
        <v>-615</v>
      </c>
      <c r="C88" s="17">
        <v>12909</v>
      </c>
      <c r="D88" s="17">
        <v>11328</v>
      </c>
      <c r="E88" s="17">
        <v>13554</v>
      </c>
      <c r="F88" s="17">
        <v>15092</v>
      </c>
      <c r="G88" s="24"/>
      <c r="H88" s="7"/>
      <c r="I88" s="25">
        <f t="shared" si="17"/>
        <v>-645</v>
      </c>
      <c r="J88" s="24">
        <f t="shared" si="17"/>
        <v>-3764</v>
      </c>
      <c r="K88" s="7"/>
      <c r="L88" s="25">
        <f t="shared" si="27"/>
        <v>-640.74678559988877</v>
      </c>
      <c r="M88" s="17">
        <f t="shared" si="18"/>
        <v>18.089832733313553</v>
      </c>
      <c r="N88" s="17">
        <f t="shared" si="28"/>
        <v>-3764.4796261524211</v>
      </c>
      <c r="O88" s="24">
        <f t="shared" si="19"/>
        <v>0.23004124608630006</v>
      </c>
      <c r="P88" s="7"/>
      <c r="Q88" s="25">
        <f t="shared" si="20"/>
        <v>-626.51158792866556</v>
      </c>
      <c r="R88" s="24">
        <f t="shared" si="21"/>
        <v>-3785.6966175946404</v>
      </c>
      <c r="S88" s="7"/>
      <c r="T88" s="25">
        <f t="shared" si="22"/>
        <v>0.16286085516208096</v>
      </c>
      <c r="U88" s="24">
        <f t="shared" si="23"/>
        <v>-0.98511580173716728</v>
      </c>
      <c r="V88" s="7"/>
      <c r="W88" s="25">
        <f t="shared" si="24"/>
        <v>0.16480178443643959</v>
      </c>
      <c r="X88" s="24">
        <f t="shared" si="29"/>
        <v>343.23825401072509</v>
      </c>
      <c r="Y88" s="7"/>
      <c r="Z88" s="25">
        <f t="shared" si="30"/>
        <v>-615</v>
      </c>
      <c r="AA88" s="17">
        <f t="shared" si="31"/>
        <v>343.25099999999986</v>
      </c>
      <c r="AB88" s="24">
        <f t="shared" si="25"/>
        <v>5.9908601107630535</v>
      </c>
      <c r="AC88" s="17">
        <f t="shared" si="26"/>
        <v>-1.2745989274776548E-2</v>
      </c>
    </row>
    <row r="89" spans="1:31" s="17" customFormat="1" x14ac:dyDescent="0.25">
      <c r="A89" s="17">
        <v>4</v>
      </c>
      <c r="B89" s="17">
        <v>-621</v>
      </c>
      <c r="C89" s="17">
        <v>12734</v>
      </c>
      <c r="D89" s="17">
        <v>11371</v>
      </c>
      <c r="E89" s="17">
        <v>13742</v>
      </c>
      <c r="F89" s="17">
        <v>15055</v>
      </c>
      <c r="G89" s="24"/>
      <c r="H89" s="7"/>
      <c r="I89" s="25">
        <f t="shared" si="17"/>
        <v>-1008</v>
      </c>
      <c r="J89" s="24">
        <f t="shared" si="17"/>
        <v>-3684</v>
      </c>
      <c r="K89" s="7"/>
      <c r="L89" s="25">
        <f t="shared" si="27"/>
        <v>-1007.1021286911026</v>
      </c>
      <c r="M89" s="17">
        <f t="shared" si="18"/>
        <v>0.80617288734109271</v>
      </c>
      <c r="N89" s="17">
        <f t="shared" si="28"/>
        <v>-3685.2075135558812</v>
      </c>
      <c r="O89" s="24">
        <f t="shared" si="19"/>
        <v>1.4580889876368068</v>
      </c>
      <c r="P89" s="7"/>
      <c r="Q89" s="25">
        <f t="shared" si="20"/>
        <v>-989.51158792866556</v>
      </c>
      <c r="R89" s="24">
        <f t="shared" si="21"/>
        <v>-3705.6966175946404</v>
      </c>
      <c r="S89" s="7"/>
      <c r="T89" s="25">
        <f t="shared" si="22"/>
        <v>0.25722222303284825</v>
      </c>
      <c r="U89" s="24">
        <f t="shared" si="23"/>
        <v>-0.96429816310952488</v>
      </c>
      <c r="V89" s="7"/>
      <c r="W89" s="25">
        <f t="shared" si="24"/>
        <v>0.25912232602077978</v>
      </c>
      <c r="X89" s="24">
        <f t="shared" si="29"/>
        <v>337.6944386719307</v>
      </c>
      <c r="Y89" s="7"/>
      <c r="Z89" s="25">
        <f t="shared" si="30"/>
        <v>-621</v>
      </c>
      <c r="AA89" s="17">
        <f t="shared" si="31"/>
        <v>337.66199999999986</v>
      </c>
      <c r="AB89" s="24">
        <f t="shared" si="25"/>
        <v>5.89331365886909</v>
      </c>
      <c r="AC89" s="17">
        <f t="shared" si="26"/>
        <v>3.2438671930833607E-2</v>
      </c>
    </row>
    <row r="90" spans="1:31" s="17" customFormat="1" x14ac:dyDescent="0.25">
      <c r="A90" s="17">
        <v>5</v>
      </c>
      <c r="B90" s="17">
        <v>-631</v>
      </c>
      <c r="C90" s="17">
        <v>12534</v>
      </c>
      <c r="D90" s="17">
        <v>11420</v>
      </c>
      <c r="E90" s="17">
        <v>13908</v>
      </c>
      <c r="F90" s="17">
        <v>14989</v>
      </c>
      <c r="G90" s="24"/>
      <c r="H90" s="7"/>
      <c r="I90" s="25">
        <f t="shared" si="17"/>
        <v>-1374</v>
      </c>
      <c r="J90" s="24">
        <f t="shared" si="17"/>
        <v>-3569</v>
      </c>
      <c r="K90" s="7"/>
      <c r="L90" s="25">
        <f t="shared" si="27"/>
        <v>-1369.7100920606308</v>
      </c>
      <c r="M90" s="17">
        <f t="shared" si="18"/>
        <v>18.403310128262778</v>
      </c>
      <c r="N90" s="17">
        <f t="shared" si="28"/>
        <v>-3568.5532423087357</v>
      </c>
      <c r="O90" s="24">
        <f t="shared" si="19"/>
        <v>0.19959243470384161</v>
      </c>
      <c r="P90" s="7"/>
      <c r="Q90" s="25">
        <f t="shared" si="20"/>
        <v>-1355.5115879286657</v>
      </c>
      <c r="R90" s="24">
        <f t="shared" si="21"/>
        <v>-3590.6966175946404</v>
      </c>
      <c r="S90" s="7"/>
      <c r="T90" s="25">
        <f t="shared" si="22"/>
        <v>0.35236343691907646</v>
      </c>
      <c r="U90" s="24">
        <f t="shared" si="23"/>
        <v>-0.93437280758228891</v>
      </c>
      <c r="V90" s="7"/>
      <c r="W90" s="25">
        <f t="shared" si="24"/>
        <v>0.35420477353106217</v>
      </c>
      <c r="X90" s="24">
        <f t="shared" si="29"/>
        <v>331.97455912957139</v>
      </c>
      <c r="Y90" s="7"/>
      <c r="Z90" s="25">
        <f t="shared" si="30"/>
        <v>-631</v>
      </c>
      <c r="AA90" s="17">
        <f t="shared" si="31"/>
        <v>331.98299999999989</v>
      </c>
      <c r="AB90" s="24">
        <f t="shared" si="25"/>
        <v>5.7941964106483335</v>
      </c>
      <c r="AC90" s="17">
        <f t="shared" si="26"/>
        <v>-8.4408704285010572E-3</v>
      </c>
    </row>
    <row r="91" spans="1:31" s="17" customFormat="1" x14ac:dyDescent="0.25">
      <c r="A91" s="17">
        <v>6</v>
      </c>
      <c r="B91" s="17">
        <v>-635</v>
      </c>
      <c r="C91" s="17">
        <v>12358</v>
      </c>
      <c r="D91" s="17">
        <v>11490</v>
      </c>
      <c r="E91" s="17">
        <v>14080</v>
      </c>
      <c r="F91" s="17">
        <v>14900</v>
      </c>
      <c r="G91" s="24"/>
      <c r="H91" s="7"/>
      <c r="I91" s="25">
        <f t="shared" si="17"/>
        <v>-1722</v>
      </c>
      <c r="J91" s="24">
        <f t="shared" si="17"/>
        <v>-3410</v>
      </c>
      <c r="K91" s="7"/>
      <c r="L91" s="25">
        <f t="shared" si="27"/>
        <v>-1721.2168345255825</v>
      </c>
      <c r="M91" s="17">
        <f t="shared" si="18"/>
        <v>0.61334816031958972</v>
      </c>
      <c r="N91" s="17">
        <f t="shared" si="28"/>
        <v>-3415.5734645535094</v>
      </c>
      <c r="O91" s="24">
        <f t="shared" si="19"/>
        <v>31.063507129226167</v>
      </c>
      <c r="P91" s="7"/>
      <c r="Q91" s="25">
        <f t="shared" si="20"/>
        <v>-1703.5115879286657</v>
      </c>
      <c r="R91" s="24">
        <f t="shared" si="21"/>
        <v>-3431.6966175946404</v>
      </c>
      <c r="S91" s="7"/>
      <c r="T91" s="25">
        <f t="shared" si="22"/>
        <v>0.44282557471253936</v>
      </c>
      <c r="U91" s="24">
        <f t="shared" si="23"/>
        <v>-0.89299775080984967</v>
      </c>
      <c r="V91" s="7"/>
      <c r="W91" s="25">
        <f t="shared" si="24"/>
        <v>0.44458558071204163</v>
      </c>
      <c r="X91" s="24">
        <f t="shared" si="29"/>
        <v>326.26866185050312</v>
      </c>
      <c r="Y91" s="7"/>
      <c r="Z91" s="25">
        <f t="shared" si="30"/>
        <v>-635</v>
      </c>
      <c r="AA91" s="17">
        <f t="shared" si="31"/>
        <v>326.26799999999992</v>
      </c>
      <c r="AB91" s="24">
        <f t="shared" si="25"/>
        <v>5.6944508438968571</v>
      </c>
      <c r="AC91" s="17">
        <f t="shared" si="26"/>
        <v>6.6185050320655137E-4</v>
      </c>
    </row>
    <row r="92" spans="1:31" s="17" customFormat="1" x14ac:dyDescent="0.25">
      <c r="A92" s="17">
        <v>7</v>
      </c>
      <c r="B92" s="17">
        <v>-628</v>
      </c>
      <c r="C92" s="17">
        <v>12202</v>
      </c>
      <c r="D92" s="17">
        <v>11594</v>
      </c>
      <c r="E92" s="17">
        <v>14255</v>
      </c>
      <c r="F92" s="17">
        <v>14819</v>
      </c>
      <c r="G92" s="24"/>
      <c r="H92" s="7"/>
      <c r="I92" s="25">
        <f t="shared" si="17"/>
        <v>-2053</v>
      </c>
      <c r="J92" s="24">
        <f t="shared" si="17"/>
        <v>-3225</v>
      </c>
      <c r="K92" s="7"/>
      <c r="L92" s="25">
        <f t="shared" si="27"/>
        <v>-2052.2089864945665</v>
      </c>
      <c r="M92" s="17">
        <f t="shared" si="18"/>
        <v>0.62570236577821181</v>
      </c>
      <c r="N92" s="17">
        <f t="shared" si="28"/>
        <v>-3230.6570390408865</v>
      </c>
      <c r="O92" s="24">
        <f t="shared" si="19"/>
        <v>32.002090710114075</v>
      </c>
      <c r="P92" s="7"/>
      <c r="Q92" s="25">
        <f t="shared" si="20"/>
        <v>-2034.5115879286657</v>
      </c>
      <c r="R92" s="24">
        <f t="shared" si="21"/>
        <v>-3246.6966175946404</v>
      </c>
      <c r="S92" s="7"/>
      <c r="T92" s="25">
        <f t="shared" si="22"/>
        <v>0.52886858508505719</v>
      </c>
      <c r="U92" s="24">
        <f t="shared" si="23"/>
        <v>-0.84485696148342659</v>
      </c>
      <c r="V92" s="7"/>
      <c r="W92" s="25">
        <f t="shared" si="24"/>
        <v>0.53053392384986531</v>
      </c>
      <c r="X92" s="24">
        <f t="shared" si="29"/>
        <v>320.60836353137518</v>
      </c>
      <c r="Y92" s="7"/>
      <c r="Z92" s="25">
        <f t="shared" si="30"/>
        <v>-628</v>
      </c>
      <c r="AA92" s="17">
        <f t="shared" si="31"/>
        <v>320.61599999999993</v>
      </c>
      <c r="AB92" s="24">
        <f t="shared" si="25"/>
        <v>5.595804834574138</v>
      </c>
      <c r="AC92" s="17">
        <f t="shared" si="26"/>
        <v>-7.6364686247529789E-3</v>
      </c>
    </row>
    <row r="93" spans="1:31" s="17" customFormat="1" x14ac:dyDescent="0.25">
      <c r="A93" s="17">
        <v>8</v>
      </c>
      <c r="B93" s="17">
        <v>-633</v>
      </c>
      <c r="C93" s="17">
        <v>12042</v>
      </c>
      <c r="D93" s="17">
        <v>11705</v>
      </c>
      <c r="E93" s="17">
        <v>14408</v>
      </c>
      <c r="F93" s="17">
        <v>14709</v>
      </c>
      <c r="G93" s="24"/>
      <c r="H93" s="7"/>
      <c r="I93" s="25">
        <f t="shared" si="17"/>
        <v>-2366</v>
      </c>
      <c r="J93" s="24">
        <f t="shared" si="17"/>
        <v>-3004</v>
      </c>
      <c r="K93" s="7"/>
      <c r="L93" s="25">
        <f t="shared" si="27"/>
        <v>-2365.8113285505751</v>
      </c>
      <c r="M93" s="17">
        <f t="shared" si="18"/>
        <v>3.5596915828082623E-2</v>
      </c>
      <c r="N93" s="17">
        <f t="shared" si="28"/>
        <v>-3012.2628305088615</v>
      </c>
      <c r="O93" s="24">
        <f t="shared" si="19"/>
        <v>68.274368018172368</v>
      </c>
      <c r="P93" s="7"/>
      <c r="Q93" s="25">
        <f t="shared" si="20"/>
        <v>-2347.5115879286654</v>
      </c>
      <c r="R93" s="24">
        <f t="shared" si="21"/>
        <v>-3025.6966175946404</v>
      </c>
      <c r="S93" s="7"/>
      <c r="T93" s="25">
        <f t="shared" si="22"/>
        <v>0.61023251936480971</v>
      </c>
      <c r="U93" s="24">
        <f t="shared" si="23"/>
        <v>-0.7873482347745645</v>
      </c>
      <c r="V93" s="7"/>
      <c r="W93" s="25">
        <f t="shared" si="24"/>
        <v>0.61178472759613878</v>
      </c>
      <c r="X93" s="24">
        <f t="shared" si="29"/>
        <v>314.88752733919728</v>
      </c>
      <c r="Y93" s="7"/>
      <c r="Z93" s="25">
        <f t="shared" si="30"/>
        <v>-633</v>
      </c>
      <c r="AA93" s="17">
        <f t="shared" si="31"/>
        <v>314.91899999999993</v>
      </c>
      <c r="AB93" s="24">
        <f t="shared" si="25"/>
        <v>5.4963734270880211</v>
      </c>
      <c r="AC93" s="17">
        <f t="shared" si="26"/>
        <v>-3.1472660802648988E-2</v>
      </c>
    </row>
    <row r="94" spans="1:31" s="17" customFormat="1" x14ac:dyDescent="0.25">
      <c r="A94" s="17">
        <v>9</v>
      </c>
      <c r="B94" s="17">
        <v>-637</v>
      </c>
      <c r="C94" s="17">
        <v>11901</v>
      </c>
      <c r="D94" s="17">
        <v>11828</v>
      </c>
      <c r="E94" s="17">
        <v>14555</v>
      </c>
      <c r="F94" s="17">
        <v>14582</v>
      </c>
      <c r="G94" s="24"/>
      <c r="H94" s="7"/>
      <c r="I94" s="25">
        <f t="shared" si="17"/>
        <v>-2654</v>
      </c>
      <c r="J94" s="24">
        <f t="shared" si="17"/>
        <v>-2754</v>
      </c>
      <c r="K94" s="7"/>
      <c r="L94" s="25">
        <f t="shared" si="27"/>
        <v>-2657.9732571109416</v>
      </c>
      <c r="M94" s="17">
        <f t="shared" si="18"/>
        <v>15.786772069648238</v>
      </c>
      <c r="N94" s="17">
        <f t="shared" si="28"/>
        <v>-2762.229662916388</v>
      </c>
      <c r="O94" s="24">
        <f t="shared" si="19"/>
        <v>67.72735171737105</v>
      </c>
      <c r="P94" s="7"/>
      <c r="Q94" s="25">
        <f t="shared" si="20"/>
        <v>-2635.5115879286654</v>
      </c>
      <c r="R94" s="24">
        <f t="shared" si="21"/>
        <v>-2775.6966175946404</v>
      </c>
      <c r="S94" s="7"/>
      <c r="T94" s="25">
        <f t="shared" si="22"/>
        <v>0.68509773684905484</v>
      </c>
      <c r="U94" s="24">
        <f t="shared" si="23"/>
        <v>-0.72229311406318197</v>
      </c>
      <c r="V94" s="7"/>
      <c r="W94" s="25">
        <f t="shared" si="24"/>
        <v>0.68652193603797107</v>
      </c>
      <c r="X94" s="24">
        <f t="shared" si="29"/>
        <v>309.18990430269582</v>
      </c>
      <c r="Y94" s="7"/>
      <c r="Z94" s="25">
        <f t="shared" si="30"/>
        <v>-637</v>
      </c>
      <c r="AA94" s="17">
        <f t="shared" si="31"/>
        <v>309.18599999999992</v>
      </c>
      <c r="AB94" s="24">
        <f t="shared" si="25"/>
        <v>5.3963137010711861</v>
      </c>
      <c r="AC94" s="17">
        <f t="shared" si="26"/>
        <v>3.9043026959006966E-3</v>
      </c>
    </row>
    <row r="95" spans="1:31" s="17" customFormat="1" x14ac:dyDescent="0.25">
      <c r="A95" s="17">
        <v>10</v>
      </c>
      <c r="B95" s="17">
        <v>-609</v>
      </c>
      <c r="C95" s="17">
        <v>11775</v>
      </c>
      <c r="D95" s="17">
        <v>11965</v>
      </c>
      <c r="E95" s="17">
        <v>14683</v>
      </c>
      <c r="F95" s="17">
        <v>14454</v>
      </c>
      <c r="G95" s="24"/>
      <c r="H95" s="7"/>
      <c r="I95" s="25">
        <f t="shared" si="17"/>
        <v>-2908</v>
      </c>
      <c r="J95" s="24">
        <f t="shared" si="17"/>
        <v>-2489</v>
      </c>
      <c r="K95" s="7"/>
      <c r="L95" s="25">
        <f t="shared" si="27"/>
        <v>-2912.6327409833652</v>
      </c>
      <c r="M95" s="17">
        <f t="shared" si="18"/>
        <v>21.462289018951914</v>
      </c>
      <c r="N95" s="17">
        <f t="shared" si="28"/>
        <v>-2497.1028776741277</v>
      </c>
      <c r="O95" s="24">
        <f t="shared" si="19"/>
        <v>65.656626601877775</v>
      </c>
      <c r="P95" s="7"/>
      <c r="Q95" s="25">
        <f t="shared" si="20"/>
        <v>-2889.5115879286654</v>
      </c>
      <c r="R95" s="24">
        <f t="shared" si="21"/>
        <v>-2510.6966175946404</v>
      </c>
      <c r="S95" s="7"/>
      <c r="T95" s="25">
        <f t="shared" si="22"/>
        <v>0.75112469949140992</v>
      </c>
      <c r="U95" s="24">
        <f t="shared" si="23"/>
        <v>-0.65333468610911649</v>
      </c>
      <c r="V95" s="7"/>
      <c r="W95" s="25">
        <f t="shared" si="24"/>
        <v>0.75241318323059847</v>
      </c>
      <c r="X95" s="24">
        <f t="shared" si="29"/>
        <v>303.70382534769612</v>
      </c>
      <c r="Y95" s="7"/>
      <c r="Z95" s="25">
        <f t="shared" si="30"/>
        <v>-609</v>
      </c>
      <c r="AA95" s="17">
        <f t="shared" si="31"/>
        <v>303.70499999999993</v>
      </c>
      <c r="AB95" s="24">
        <f t="shared" si="25"/>
        <v>5.3006522047693769</v>
      </c>
      <c r="AC95" s="17">
        <f t="shared" si="26"/>
        <v>-1.174652303802759E-3</v>
      </c>
    </row>
    <row r="96" spans="1:31" s="17" customFormat="1" x14ac:dyDescent="0.25">
      <c r="A96" s="17">
        <v>11</v>
      </c>
      <c r="B96" s="17">
        <v>-610</v>
      </c>
      <c r="C96" s="17">
        <v>11653</v>
      </c>
      <c r="D96" s="17">
        <v>12104</v>
      </c>
      <c r="E96" s="17">
        <v>14787</v>
      </c>
      <c r="F96" s="17">
        <v>14298</v>
      </c>
      <c r="G96" s="24"/>
      <c r="H96" s="7"/>
      <c r="I96" s="25">
        <f t="shared" si="17"/>
        <v>-3134</v>
      </c>
      <c r="J96" s="24">
        <f t="shared" si="17"/>
        <v>-2194</v>
      </c>
      <c r="K96" s="7"/>
      <c r="L96" s="25">
        <f t="shared" si="27"/>
        <v>-3141.1697028991653</v>
      </c>
      <c r="M96" s="17">
        <f t="shared" si="18"/>
        <v>51.404639662298713</v>
      </c>
      <c r="N96" s="17">
        <f t="shared" si="28"/>
        <v>-2208.4473067973527</v>
      </c>
      <c r="O96" s="24">
        <f t="shared" si="19"/>
        <v>208.72467369683258</v>
      </c>
      <c r="P96" s="7"/>
      <c r="Q96" s="25">
        <f t="shared" si="20"/>
        <v>-3115.5115879286654</v>
      </c>
      <c r="R96" s="24">
        <f t="shared" si="21"/>
        <v>-2215.6966175946404</v>
      </c>
      <c r="S96" s="7"/>
      <c r="T96" s="25">
        <f t="shared" si="22"/>
        <v>0.80987309932279672</v>
      </c>
      <c r="U96" s="24">
        <f t="shared" si="23"/>
        <v>-0.57656964366968511</v>
      </c>
      <c r="V96" s="7"/>
      <c r="W96" s="25">
        <f t="shared" si="24"/>
        <v>0.8110104749729552</v>
      </c>
      <c r="X96" s="24">
        <f t="shared" si="29"/>
        <v>298.14548893125789</v>
      </c>
      <c r="Y96" s="7"/>
      <c r="Z96" s="25">
        <f t="shared" si="30"/>
        <v>-610</v>
      </c>
      <c r="AA96" s="17">
        <f t="shared" si="31"/>
        <v>298.21499999999992</v>
      </c>
      <c r="AB96" s="24">
        <f t="shared" si="25"/>
        <v>5.2048336288348889</v>
      </c>
      <c r="AC96" s="17">
        <f t="shared" si="26"/>
        <v>-6.9511068742031057E-2</v>
      </c>
    </row>
    <row r="97" spans="1:29" s="17" customFormat="1" x14ac:dyDescent="0.25">
      <c r="A97" s="17">
        <v>12</v>
      </c>
      <c r="B97" s="17">
        <v>-637</v>
      </c>
      <c r="C97" s="17">
        <v>11543</v>
      </c>
      <c r="D97" s="17">
        <v>12258</v>
      </c>
      <c r="E97" s="17">
        <v>14887</v>
      </c>
      <c r="F97" s="17">
        <v>14135</v>
      </c>
      <c r="G97" s="24"/>
      <c r="H97" s="7"/>
      <c r="I97" s="25">
        <f t="shared" si="17"/>
        <v>-3344</v>
      </c>
      <c r="J97" s="24">
        <f t="shared" si="17"/>
        <v>-1877</v>
      </c>
      <c r="K97" s="7"/>
      <c r="L97" s="25">
        <f t="shared" si="27"/>
        <v>-3349.202472819718</v>
      </c>
      <c r="M97" s="17">
        <f t="shared" si="18"/>
        <v>27.065723439904229</v>
      </c>
      <c r="N97" s="17">
        <f t="shared" si="28"/>
        <v>-1885.2159668314032</v>
      </c>
      <c r="O97" s="24">
        <f t="shared" si="19"/>
        <v>67.502110974717425</v>
      </c>
      <c r="P97" s="7"/>
      <c r="Q97" s="25">
        <f t="shared" si="20"/>
        <v>-3325.5115879286654</v>
      </c>
      <c r="R97" s="24">
        <f t="shared" si="21"/>
        <v>-1898.6966175946404</v>
      </c>
      <c r="S97" s="7"/>
      <c r="T97" s="25">
        <f t="shared" si="22"/>
        <v>0.86446232040505877</v>
      </c>
      <c r="U97" s="24">
        <f t="shared" si="23"/>
        <v>-0.49407975060765208</v>
      </c>
      <c r="V97" s="7"/>
      <c r="W97" s="25">
        <f t="shared" si="24"/>
        <v>0.86543730231723603</v>
      </c>
      <c r="X97" s="24">
        <f t="shared" si="29"/>
        <v>292.4575470662578</v>
      </c>
      <c r="Y97" s="7"/>
      <c r="Z97" s="25">
        <f t="shared" si="30"/>
        <v>-637</v>
      </c>
      <c r="AA97" s="17">
        <f t="shared" si="31"/>
        <v>292.48199999999991</v>
      </c>
      <c r="AB97" s="24">
        <f t="shared" si="25"/>
        <v>5.104773902818053</v>
      </c>
      <c r="AC97" s="17">
        <f t="shared" si="26"/>
        <v>-2.4452933742111327E-2</v>
      </c>
    </row>
    <row r="98" spans="1:29" s="17" customFormat="1" x14ac:dyDescent="0.25">
      <c r="A98" s="17">
        <v>13</v>
      </c>
      <c r="B98" s="17">
        <v>-621</v>
      </c>
      <c r="C98" s="17">
        <v>11472</v>
      </c>
      <c r="D98" s="17">
        <v>12445</v>
      </c>
      <c r="E98" s="17">
        <v>14990</v>
      </c>
      <c r="F98" s="17">
        <v>13988</v>
      </c>
      <c r="G98" s="24"/>
      <c r="H98" s="7"/>
      <c r="I98" s="25">
        <f t="shared" si="17"/>
        <v>-3518</v>
      </c>
      <c r="J98" s="24">
        <f t="shared" si="17"/>
        <v>-1543</v>
      </c>
      <c r="K98" s="7"/>
      <c r="L98" s="25">
        <f t="shared" si="27"/>
        <v>-3519.9378436972643</v>
      </c>
      <c r="M98" s="17">
        <f t="shared" si="18"/>
        <v>3.7552381950268567</v>
      </c>
      <c r="N98" s="17">
        <f t="shared" si="28"/>
        <v>-1551.7092060357893</v>
      </c>
      <c r="O98" s="24">
        <f t="shared" si="19"/>
        <v>75.850269773828657</v>
      </c>
      <c r="P98" s="7"/>
      <c r="Q98" s="25">
        <f t="shared" si="20"/>
        <v>-3499.5115879286654</v>
      </c>
      <c r="R98" s="24">
        <f t="shared" si="21"/>
        <v>-1564.6966175946404</v>
      </c>
      <c r="S98" s="7"/>
      <c r="T98" s="25">
        <f t="shared" si="22"/>
        <v>0.90969338930179022</v>
      </c>
      <c r="U98" s="24">
        <f t="shared" si="23"/>
        <v>-0.40716610933724506</v>
      </c>
      <c r="V98" s="7"/>
      <c r="W98" s="25">
        <f t="shared" si="24"/>
        <v>0.91049724482546657</v>
      </c>
      <c r="X98" s="24">
        <f t="shared" si="29"/>
        <v>286.82918183417041</v>
      </c>
      <c r="Y98" s="7"/>
      <c r="Z98" s="25">
        <f t="shared" si="30"/>
        <v>-621</v>
      </c>
      <c r="AA98" s="17">
        <f t="shared" si="31"/>
        <v>286.89299999999992</v>
      </c>
      <c r="AB98" s="24">
        <f t="shared" si="25"/>
        <v>5.0072274509240904</v>
      </c>
      <c r="AC98" s="17">
        <f t="shared" si="26"/>
        <v>-6.3818165829502504E-2</v>
      </c>
    </row>
    <row r="99" spans="1:29" s="17" customFormat="1" x14ac:dyDescent="0.25">
      <c r="A99" s="17">
        <v>14</v>
      </c>
      <c r="B99" s="17">
        <v>-631</v>
      </c>
      <c r="C99" s="17">
        <v>11388</v>
      </c>
      <c r="D99" s="17">
        <v>12606</v>
      </c>
      <c r="E99" s="17">
        <v>15044</v>
      </c>
      <c r="F99" s="17">
        <v>13800</v>
      </c>
      <c r="G99" s="24"/>
      <c r="H99" s="7"/>
      <c r="I99" s="25">
        <f t="shared" si="17"/>
        <v>-3656</v>
      </c>
      <c r="J99" s="24">
        <f t="shared" si="17"/>
        <v>-1194</v>
      </c>
      <c r="K99" s="7"/>
      <c r="L99" s="25">
        <f t="shared" si="27"/>
        <v>-3659.3018730095891</v>
      </c>
      <c r="M99" s="17">
        <f t="shared" si="18"/>
        <v>10.902365371453273</v>
      </c>
      <c r="N99" s="17">
        <f t="shared" si="28"/>
        <v>-1197.5247291368878</v>
      </c>
      <c r="O99" s="24">
        <f t="shared" si="19"/>
        <v>12.423715488425813</v>
      </c>
      <c r="P99" s="7"/>
      <c r="Q99" s="25">
        <f t="shared" si="20"/>
        <v>-3637.5115879286654</v>
      </c>
      <c r="R99" s="24">
        <f t="shared" si="21"/>
        <v>-1215.6966175946404</v>
      </c>
      <c r="S99" s="7"/>
      <c r="T99" s="25">
        <f t="shared" si="22"/>
        <v>0.94556630601299096</v>
      </c>
      <c r="U99" s="24">
        <f t="shared" si="23"/>
        <v>-0.31634916082415504</v>
      </c>
      <c r="V99" s="7"/>
      <c r="W99" s="25">
        <f t="shared" si="24"/>
        <v>0.94619132773208492</v>
      </c>
      <c r="X99" s="24">
        <f t="shared" si="29"/>
        <v>281.22224023599267</v>
      </c>
      <c r="Y99" s="7"/>
      <c r="Z99" s="25">
        <f t="shared" si="30"/>
        <v>-631</v>
      </c>
      <c r="AA99" s="17">
        <f t="shared" si="31"/>
        <v>281.21399999999994</v>
      </c>
      <c r="AB99" s="24">
        <f t="shared" si="25"/>
        <v>4.908110202703333</v>
      </c>
      <c r="AC99" s="17">
        <f t="shared" si="26"/>
        <v>8.2402359927300495E-3</v>
      </c>
    </row>
    <row r="100" spans="1:29" s="17" customFormat="1" x14ac:dyDescent="0.25">
      <c r="A100" s="17">
        <v>15</v>
      </c>
      <c r="B100" s="17">
        <v>-637</v>
      </c>
      <c r="C100" s="17">
        <v>11340</v>
      </c>
      <c r="D100" s="17">
        <v>12793</v>
      </c>
      <c r="E100" s="17">
        <v>15100</v>
      </c>
      <c r="F100" s="17">
        <v>13624</v>
      </c>
      <c r="G100" s="24"/>
      <c r="H100" s="7"/>
      <c r="I100" s="25">
        <f t="shared" si="17"/>
        <v>-3760</v>
      </c>
      <c r="J100" s="24">
        <f t="shared" si="17"/>
        <v>-831</v>
      </c>
      <c r="K100" s="7"/>
      <c r="L100" s="25">
        <f t="shared" si="27"/>
        <v>-3763.7225156528521</v>
      </c>
      <c r="M100" s="17">
        <f t="shared" si="18"/>
        <v>13.857122785728546</v>
      </c>
      <c r="N100" s="17">
        <f t="shared" si="28"/>
        <v>-827.84349630034023</v>
      </c>
      <c r="O100" s="24">
        <f t="shared" si="19"/>
        <v>9.963515605965787</v>
      </c>
      <c r="P100" s="7"/>
      <c r="Q100" s="25">
        <f t="shared" si="20"/>
        <v>-3741.5115879286654</v>
      </c>
      <c r="R100" s="24">
        <f t="shared" si="21"/>
        <v>-852.69661759464054</v>
      </c>
      <c r="S100" s="7"/>
      <c r="T100" s="25">
        <f t="shared" si="22"/>
        <v>0.97260096788230177</v>
      </c>
      <c r="U100" s="24">
        <f t="shared" si="23"/>
        <v>-0.22188912555122767</v>
      </c>
      <c r="V100" s="7"/>
      <c r="W100" s="25">
        <f t="shared" si="24"/>
        <v>0.97303996200671738</v>
      </c>
      <c r="X100" s="24">
        <f t="shared" si="29"/>
        <v>275.58132018082756</v>
      </c>
      <c r="Y100" s="7"/>
      <c r="Z100" s="25">
        <f t="shared" si="30"/>
        <v>-637</v>
      </c>
      <c r="AA100" s="17">
        <f t="shared" si="31"/>
        <v>275.48099999999994</v>
      </c>
      <c r="AB100" s="24">
        <f t="shared" si="25"/>
        <v>4.808050476686498</v>
      </c>
      <c r="AC100" s="17">
        <f t="shared" si="26"/>
        <v>0.10032018082762306</v>
      </c>
    </row>
    <row r="101" spans="1:29" s="17" customFormat="1" x14ac:dyDescent="0.25">
      <c r="A101" s="17">
        <v>16</v>
      </c>
      <c r="B101" s="17">
        <v>-637</v>
      </c>
      <c r="C101" s="17">
        <v>11306</v>
      </c>
      <c r="D101" s="17">
        <v>12985</v>
      </c>
      <c r="E101" s="17">
        <v>15133</v>
      </c>
      <c r="F101" s="17">
        <v>13434</v>
      </c>
      <c r="G101" s="24"/>
      <c r="H101" s="7"/>
      <c r="I101" s="25">
        <f t="shared" si="17"/>
        <v>-3827</v>
      </c>
      <c r="J101" s="24">
        <f t="shared" si="17"/>
        <v>-449</v>
      </c>
      <c r="K101" s="7"/>
      <c r="L101" s="25">
        <f t="shared" si="27"/>
        <v>-3830.6619691965434</v>
      </c>
      <c r="M101" s="17">
        <f t="shared" si="18"/>
        <v>13.410018396432683</v>
      </c>
      <c r="N101" s="17">
        <f t="shared" si="28"/>
        <v>-449.66425988908577</v>
      </c>
      <c r="O101" s="24">
        <f t="shared" si="19"/>
        <v>0.44124120024823921</v>
      </c>
      <c r="P101" s="7"/>
      <c r="Q101" s="25">
        <f t="shared" si="20"/>
        <v>-3808.5115879286654</v>
      </c>
      <c r="R101" s="24">
        <f t="shared" si="21"/>
        <v>-470.69661759464054</v>
      </c>
      <c r="S101" s="7"/>
      <c r="T101" s="25">
        <f t="shared" si="22"/>
        <v>0.99001752889426153</v>
      </c>
      <c r="U101" s="24">
        <f t="shared" si="23"/>
        <v>-0.12248490110423518</v>
      </c>
      <c r="V101" s="7"/>
      <c r="W101" s="25">
        <f t="shared" si="24"/>
        <v>0.99026073703465778</v>
      </c>
      <c r="X101" s="24">
        <f t="shared" si="29"/>
        <v>269.78649762507598</v>
      </c>
      <c r="Y101" s="7"/>
      <c r="Z101" s="25">
        <f t="shared" si="30"/>
        <v>-637</v>
      </c>
      <c r="AA101" s="17">
        <f t="shared" si="31"/>
        <v>269.74799999999993</v>
      </c>
      <c r="AB101" s="24">
        <f t="shared" si="25"/>
        <v>4.7079907506696621</v>
      </c>
      <c r="AC101" s="17">
        <f t="shared" si="26"/>
        <v>3.849762507604737E-2</v>
      </c>
    </row>
    <row r="102" spans="1:29" s="17" customFormat="1" x14ac:dyDescent="0.25">
      <c r="A102" s="17">
        <v>17</v>
      </c>
      <c r="B102" s="17">
        <v>-623</v>
      </c>
      <c r="C102" s="17">
        <v>11289</v>
      </c>
      <c r="D102" s="17">
        <v>13167</v>
      </c>
      <c r="E102" s="17">
        <v>15141</v>
      </c>
      <c r="F102" s="17">
        <v>13247</v>
      </c>
      <c r="G102" s="24"/>
      <c r="H102" s="7"/>
      <c r="I102" s="25">
        <f t="shared" si="17"/>
        <v>-3852</v>
      </c>
      <c r="J102" s="24">
        <f t="shared" si="17"/>
        <v>-80</v>
      </c>
      <c r="K102" s="7"/>
      <c r="L102" s="25">
        <f t="shared" si="27"/>
        <v>-3859.2302892178077</v>
      </c>
      <c r="M102" s="17">
        <f t="shared" si="18"/>
        <v>52.277082173146205</v>
      </c>
      <c r="N102" s="17">
        <f t="shared" si="28"/>
        <v>-75.210484213208716</v>
      </c>
      <c r="O102" s="24">
        <f t="shared" si="19"/>
        <v>22.939461471922936</v>
      </c>
      <c r="P102" s="7"/>
      <c r="Q102" s="25">
        <f t="shared" si="20"/>
        <v>-3833.5115879286654</v>
      </c>
      <c r="R102" s="24">
        <f t="shared" si="21"/>
        <v>-101.69661759464051</v>
      </c>
      <c r="S102" s="7"/>
      <c r="T102" s="25">
        <f t="shared" si="22"/>
        <v>0.99651624568976893</v>
      </c>
      <c r="U102" s="24">
        <f t="shared" si="23"/>
        <v>-2.6463542934234582E-2</v>
      </c>
      <c r="V102" s="7"/>
      <c r="W102" s="25">
        <f t="shared" si="24"/>
        <v>0.99657031068589974</v>
      </c>
      <c r="X102" s="24">
        <f t="shared" si="29"/>
        <v>264.25653152019936</v>
      </c>
      <c r="Y102" s="7"/>
      <c r="Z102" s="25">
        <f t="shared" si="30"/>
        <v>-623</v>
      </c>
      <c r="AA102" s="17">
        <f t="shared" si="31"/>
        <v>264.14099999999996</v>
      </c>
      <c r="AB102" s="24">
        <f t="shared" si="25"/>
        <v>4.6101301395103409</v>
      </c>
      <c r="AC102" s="17">
        <f t="shared" si="26"/>
        <v>0.11553152019939716</v>
      </c>
    </row>
    <row r="103" spans="1:29" s="17" customFormat="1" x14ac:dyDescent="0.25">
      <c r="A103" s="17">
        <v>18</v>
      </c>
      <c r="B103" s="17">
        <v>-619</v>
      </c>
      <c r="C103" s="17">
        <v>11295</v>
      </c>
      <c r="D103" s="17">
        <v>13357</v>
      </c>
      <c r="E103" s="17">
        <v>15142</v>
      </c>
      <c r="F103" s="17">
        <v>13069</v>
      </c>
      <c r="G103" s="24"/>
      <c r="H103" s="7"/>
      <c r="I103" s="25">
        <f t="shared" si="17"/>
        <v>-3847</v>
      </c>
      <c r="J103" s="24">
        <f t="shared" si="17"/>
        <v>288</v>
      </c>
      <c r="K103" s="7"/>
      <c r="L103" s="25">
        <f t="shared" si="27"/>
        <v>-3851.2010584222039</v>
      </c>
      <c r="M103" s="17">
        <f t="shared" si="18"/>
        <v>17.648891866770441</v>
      </c>
      <c r="N103" s="17">
        <f t="shared" si="28"/>
        <v>297.76177414438195</v>
      </c>
      <c r="O103" s="24">
        <f t="shared" si="19"/>
        <v>95.292234445923867</v>
      </c>
      <c r="P103" s="7"/>
      <c r="Q103" s="25">
        <f t="shared" si="20"/>
        <v>-3828.5115879286654</v>
      </c>
      <c r="R103" s="24">
        <f t="shared" si="21"/>
        <v>266.30338240535946</v>
      </c>
      <c r="S103" s="7"/>
      <c r="T103" s="25">
        <f t="shared" si="22"/>
        <v>0.9952165023306675</v>
      </c>
      <c r="U103" s="24">
        <f t="shared" si="23"/>
        <v>6.9297594752920466E-2</v>
      </c>
      <c r="V103" s="7"/>
      <c r="W103" s="25">
        <f t="shared" si="24"/>
        <v>0.99508192166825615</v>
      </c>
      <c r="X103" s="24">
        <f t="shared" si="29"/>
        <v>258.75176984221514</v>
      </c>
      <c r="Y103" s="7"/>
      <c r="Z103" s="25">
        <f t="shared" si="30"/>
        <v>-619</v>
      </c>
      <c r="AA103" s="17">
        <f t="shared" si="31"/>
        <v>258.56999999999994</v>
      </c>
      <c r="AB103" s="24">
        <f t="shared" si="25"/>
        <v>4.5128978468817369</v>
      </c>
      <c r="AC103" s="17">
        <f t="shared" si="26"/>
        <v>0.18176984221520343</v>
      </c>
    </row>
    <row r="104" spans="1:29" s="17" customFormat="1" x14ac:dyDescent="0.25">
      <c r="A104" s="17">
        <v>19</v>
      </c>
      <c r="B104" s="17">
        <v>-616</v>
      </c>
      <c r="C104" s="17">
        <v>11311</v>
      </c>
      <c r="D104" s="17">
        <v>13542</v>
      </c>
      <c r="E104" s="17">
        <v>15116</v>
      </c>
      <c r="F104" s="17">
        <v>12878</v>
      </c>
      <c r="G104" s="24"/>
      <c r="H104" s="7"/>
      <c r="I104" s="25">
        <f t="shared" si="17"/>
        <v>-3805</v>
      </c>
      <c r="J104" s="24">
        <f t="shared" si="17"/>
        <v>664</v>
      </c>
      <c r="K104" s="7"/>
      <c r="L104" s="25">
        <f t="shared" si="27"/>
        <v>-3807.251752048553</v>
      </c>
      <c r="M104" s="17">
        <f t="shared" si="18"/>
        <v>5.0703872881628307</v>
      </c>
      <c r="N104" s="17">
        <f t="shared" si="28"/>
        <v>666.33834165047574</v>
      </c>
      <c r="O104" s="24">
        <f t="shared" si="19"/>
        <v>5.4678416743496108</v>
      </c>
      <c r="P104" s="7"/>
      <c r="Q104" s="25">
        <f t="shared" si="20"/>
        <v>-3786.5115879286654</v>
      </c>
      <c r="R104" s="24">
        <f t="shared" si="21"/>
        <v>642.30338240535946</v>
      </c>
      <c r="S104" s="7"/>
      <c r="T104" s="25">
        <f t="shared" si="22"/>
        <v>0.98429865811421502</v>
      </c>
      <c r="U104" s="24">
        <f t="shared" si="23"/>
        <v>0.16714049630283978</v>
      </c>
      <c r="V104" s="7"/>
      <c r="W104" s="25">
        <f t="shared" si="24"/>
        <v>0.98397131219333045</v>
      </c>
      <c r="X104" s="24">
        <f t="shared" si="29"/>
        <v>253.09499537140755</v>
      </c>
      <c r="Y104" s="7"/>
      <c r="Z104" s="25">
        <f t="shared" si="30"/>
        <v>-616</v>
      </c>
      <c r="AA104" s="17">
        <f t="shared" si="31"/>
        <v>253.02599999999993</v>
      </c>
      <c r="AB104" s="24">
        <f t="shared" si="25"/>
        <v>4.4161367931511712</v>
      </c>
      <c r="AC104" s="17">
        <f t="shared" si="26"/>
        <v>6.8995371407623907E-2</v>
      </c>
    </row>
    <row r="105" spans="1:29" s="17" customFormat="1" x14ac:dyDescent="0.25">
      <c r="A105" s="17">
        <v>20</v>
      </c>
      <c r="B105" s="17">
        <v>-604</v>
      </c>
      <c r="C105" s="17">
        <v>11351</v>
      </c>
      <c r="D105" s="17">
        <v>13715</v>
      </c>
      <c r="E105" s="17">
        <v>15073</v>
      </c>
      <c r="F105" s="17">
        <v>12704</v>
      </c>
      <c r="G105" s="24"/>
      <c r="H105" s="7"/>
      <c r="I105" s="25">
        <f t="shared" si="17"/>
        <v>-3722</v>
      </c>
      <c r="J105" s="24">
        <f t="shared" si="17"/>
        <v>1011</v>
      </c>
      <c r="K105" s="7"/>
      <c r="L105" s="25">
        <f t="shared" si="27"/>
        <v>-3729.7238903476241</v>
      </c>
      <c r="M105" s="17">
        <f t="shared" si="18"/>
        <v>59.658482102120615</v>
      </c>
      <c r="N105" s="17">
        <f t="shared" si="28"/>
        <v>1021.8946123476103</v>
      </c>
      <c r="O105" s="24">
        <f t="shared" si="19"/>
        <v>118.69257820470261</v>
      </c>
      <c r="P105" s="7"/>
      <c r="Q105" s="25">
        <f t="shared" si="20"/>
        <v>-3703.5115879286654</v>
      </c>
      <c r="R105" s="24">
        <f t="shared" si="21"/>
        <v>989.30338240535946</v>
      </c>
      <c r="S105" s="7"/>
      <c r="T105" s="25">
        <f t="shared" si="22"/>
        <v>0.96272291835313051</v>
      </c>
      <c r="U105" s="24">
        <f t="shared" si="23"/>
        <v>0.25743700385023871</v>
      </c>
      <c r="V105" s="7"/>
      <c r="W105" s="25">
        <f t="shared" si="24"/>
        <v>0.96221765239341539</v>
      </c>
      <c r="X105" s="24">
        <f t="shared" si="29"/>
        <v>247.75700409711521</v>
      </c>
      <c r="Y105" s="7"/>
      <c r="Z105" s="25">
        <f t="shared" si="30"/>
        <v>-604</v>
      </c>
      <c r="AA105" s="17">
        <f t="shared" si="31"/>
        <v>247.58999999999992</v>
      </c>
      <c r="AB105" s="24">
        <f t="shared" si="25"/>
        <v>4.321260695012759</v>
      </c>
      <c r="AC105" s="17">
        <f t="shared" si="26"/>
        <v>0.16700409711529574</v>
      </c>
    </row>
    <row r="106" spans="1:29" s="17" customFormat="1" x14ac:dyDescent="0.25">
      <c r="A106" s="17">
        <v>21</v>
      </c>
      <c r="B106" s="17">
        <v>-640</v>
      </c>
      <c r="C106" s="17">
        <v>11398</v>
      </c>
      <c r="D106" s="17">
        <v>13891</v>
      </c>
      <c r="E106" s="17">
        <v>15003</v>
      </c>
      <c r="F106" s="17">
        <v>12513</v>
      </c>
      <c r="G106" s="24"/>
      <c r="H106" s="7"/>
      <c r="I106" s="25">
        <f t="shared" si="17"/>
        <v>-3605</v>
      </c>
      <c r="J106" s="24">
        <f t="shared" si="17"/>
        <v>1378</v>
      </c>
      <c r="K106" s="7"/>
      <c r="L106" s="25">
        <f t="shared" si="27"/>
        <v>-3611.1551238023017</v>
      </c>
      <c r="M106" s="17">
        <f t="shared" si="18"/>
        <v>37.885549021660438</v>
      </c>
      <c r="N106" s="17">
        <f t="shared" si="28"/>
        <v>1388.7502110340063</v>
      </c>
      <c r="O106" s="24">
        <f t="shared" si="19"/>
        <v>115.56703727567016</v>
      </c>
      <c r="P106" s="7"/>
      <c r="Q106" s="25">
        <f t="shared" si="20"/>
        <v>-3586.5115879286654</v>
      </c>
      <c r="R106" s="24">
        <f t="shared" si="21"/>
        <v>1356.3033824053596</v>
      </c>
      <c r="S106" s="7"/>
      <c r="T106" s="25">
        <f t="shared" si="22"/>
        <v>0.93230892375015595</v>
      </c>
      <c r="U106" s="24">
        <f t="shared" si="23"/>
        <v>0.35293792105454824</v>
      </c>
      <c r="V106" s="7"/>
      <c r="W106" s="25">
        <f t="shared" si="24"/>
        <v>0.93161546825819963</v>
      </c>
      <c r="X106" s="24">
        <f t="shared" si="29"/>
        <v>241.98647596981505</v>
      </c>
      <c r="Y106" s="7"/>
      <c r="Z106" s="25">
        <f t="shared" si="30"/>
        <v>-640</v>
      </c>
      <c r="AA106" s="17">
        <f t="shared" si="31"/>
        <v>241.82999999999993</v>
      </c>
      <c r="AB106" s="24">
        <f t="shared" si="25"/>
        <v>4.2207297300978857</v>
      </c>
      <c r="AC106" s="17">
        <f t="shared" si="26"/>
        <v>0.15647596981511924</v>
      </c>
    </row>
    <row r="107" spans="1:29" s="17" customFormat="1" x14ac:dyDescent="0.25">
      <c r="A107" s="17">
        <v>22</v>
      </c>
      <c r="B107" s="17">
        <v>-630</v>
      </c>
      <c r="C107" s="17">
        <v>11473</v>
      </c>
      <c r="D107" s="17">
        <v>14069</v>
      </c>
      <c r="E107" s="17">
        <v>14933</v>
      </c>
      <c r="F107" s="17">
        <v>12341</v>
      </c>
      <c r="G107" s="24"/>
      <c r="H107" s="7"/>
      <c r="I107" s="25">
        <f t="shared" si="17"/>
        <v>-3460</v>
      </c>
      <c r="J107" s="24">
        <f t="shared" si="17"/>
        <v>1728</v>
      </c>
      <c r="K107" s="7"/>
      <c r="L107" s="25">
        <f t="shared" si="27"/>
        <v>-3458.9843936391012</v>
      </c>
      <c r="M107" s="17">
        <f t="shared" si="18"/>
        <v>1.0314562802981049</v>
      </c>
      <c r="N107" s="17">
        <f t="shared" si="28"/>
        <v>1736.4000697840611</v>
      </c>
      <c r="O107" s="24">
        <f t="shared" si="19"/>
        <v>70.561172377096099</v>
      </c>
      <c r="P107" s="7"/>
      <c r="Q107" s="25">
        <f t="shared" si="20"/>
        <v>-3441.5115879286654</v>
      </c>
      <c r="R107" s="24">
        <f t="shared" si="21"/>
        <v>1706.3033824053596</v>
      </c>
      <c r="S107" s="7"/>
      <c r="T107" s="25">
        <f t="shared" si="22"/>
        <v>0.89461636633621311</v>
      </c>
      <c r="U107" s="24">
        <f t="shared" si="23"/>
        <v>0.44401509005048378</v>
      </c>
      <c r="V107" s="7"/>
      <c r="W107" s="25">
        <f t="shared" si="24"/>
        <v>0.89374342168201071</v>
      </c>
      <c r="X107" s="24">
        <f t="shared" si="29"/>
        <v>236.31706252386402</v>
      </c>
      <c r="Y107" s="7"/>
      <c r="Z107" s="25">
        <f t="shared" si="30"/>
        <v>-630</v>
      </c>
      <c r="AA107" s="17">
        <f t="shared" si="31"/>
        <v>236.15999999999994</v>
      </c>
      <c r="AB107" s="24">
        <f t="shared" si="25"/>
        <v>4.1217695615098071</v>
      </c>
      <c r="AC107" s="17">
        <f t="shared" si="26"/>
        <v>0.15706252386408437</v>
      </c>
    </row>
    <row r="108" spans="1:29" s="17" customFormat="1" x14ac:dyDescent="0.25">
      <c r="A108" s="17">
        <v>23</v>
      </c>
      <c r="B108" s="17">
        <v>-635</v>
      </c>
      <c r="C108" s="17">
        <v>11572</v>
      </c>
      <c r="D108" s="17">
        <v>14240</v>
      </c>
      <c r="E108" s="17">
        <v>14843</v>
      </c>
      <c r="F108" s="17">
        <v>12178</v>
      </c>
      <c r="G108" s="24"/>
      <c r="H108" s="7"/>
      <c r="I108" s="25">
        <f t="shared" si="17"/>
        <v>-3271</v>
      </c>
      <c r="J108" s="24">
        <f t="shared" si="17"/>
        <v>2062</v>
      </c>
      <c r="K108" s="7"/>
      <c r="L108" s="25">
        <f t="shared" si="27"/>
        <v>-3271.5295309530866</v>
      </c>
      <c r="M108" s="17">
        <f t="shared" si="18"/>
        <v>0.2804030302767796</v>
      </c>
      <c r="N108" s="17">
        <f t="shared" si="28"/>
        <v>2069.8105895692979</v>
      </c>
      <c r="O108" s="24">
        <f t="shared" si="19"/>
        <v>61.005309420025426</v>
      </c>
      <c r="P108" s="7"/>
      <c r="Q108" s="25">
        <f t="shared" si="20"/>
        <v>-3252.5115879286654</v>
      </c>
      <c r="R108" s="24">
        <f t="shared" si="21"/>
        <v>2040.3033824053596</v>
      </c>
      <c r="S108" s="7"/>
      <c r="T108" s="25">
        <f t="shared" si="22"/>
        <v>0.84548606736217724</v>
      </c>
      <c r="U108" s="24">
        <f t="shared" si="23"/>
        <v>0.5309287313208908</v>
      </c>
      <c r="V108" s="7"/>
      <c r="W108" s="25">
        <f t="shared" si="24"/>
        <v>0.84444181322837375</v>
      </c>
      <c r="X108" s="24">
        <f t="shared" si="29"/>
        <v>230.57647680200989</v>
      </c>
      <c r="Y108" s="7"/>
      <c r="Z108" s="25">
        <f t="shared" si="30"/>
        <v>-635</v>
      </c>
      <c r="AA108" s="17">
        <f t="shared" si="31"/>
        <v>230.44499999999994</v>
      </c>
      <c r="AB108" s="24">
        <f t="shared" si="25"/>
        <v>4.0220239947583316</v>
      </c>
      <c r="AC108" s="17">
        <f t="shared" si="26"/>
        <v>0.13147680200995637</v>
      </c>
    </row>
    <row r="109" spans="1:29" s="17" customFormat="1" x14ac:dyDescent="0.25">
      <c r="A109" s="17">
        <v>24</v>
      </c>
      <c r="B109" s="17">
        <v>-635</v>
      </c>
      <c r="C109" s="17">
        <v>11676</v>
      </c>
      <c r="D109" s="17">
        <v>14392</v>
      </c>
      <c r="E109" s="17">
        <v>14730</v>
      </c>
      <c r="F109" s="17">
        <v>12017</v>
      </c>
      <c r="G109" s="24"/>
      <c r="H109" s="7"/>
      <c r="I109" s="25">
        <f t="shared" si="17"/>
        <v>-3054</v>
      </c>
      <c r="J109" s="24">
        <f t="shared" si="17"/>
        <v>2375</v>
      </c>
      <c r="K109" s="7"/>
      <c r="L109" s="25">
        <f t="shared" si="27"/>
        <v>-3051.7238170154828</v>
      </c>
      <c r="M109" s="17">
        <f t="shared" si="18"/>
        <v>5.181008979005461</v>
      </c>
      <c r="N109" s="17">
        <f t="shared" si="28"/>
        <v>2382.8487425862218</v>
      </c>
      <c r="O109" s="24">
        <f t="shared" si="19"/>
        <v>61.60276018477105</v>
      </c>
      <c r="P109" s="7"/>
      <c r="Q109" s="25">
        <f t="shared" si="20"/>
        <v>-3035.5115879286654</v>
      </c>
      <c r="R109" s="24">
        <f t="shared" si="21"/>
        <v>2353.3033824053596</v>
      </c>
      <c r="S109" s="7"/>
      <c r="T109" s="25">
        <f t="shared" si="22"/>
        <v>0.78907720557717309</v>
      </c>
      <c r="U109" s="24">
        <f t="shared" si="23"/>
        <v>0.61237774245154175</v>
      </c>
      <c r="V109" s="7"/>
      <c r="W109" s="25">
        <f t="shared" si="24"/>
        <v>0.78787239280263976</v>
      </c>
      <c r="X109" s="24">
        <f t="shared" si="29"/>
        <v>224.87910622732898</v>
      </c>
      <c r="Y109" s="7"/>
      <c r="Z109" s="25">
        <f t="shared" si="30"/>
        <v>-635</v>
      </c>
      <c r="AA109" s="17">
        <f t="shared" si="31"/>
        <v>224.72999999999993</v>
      </c>
      <c r="AB109" s="24">
        <f t="shared" si="25"/>
        <v>3.9222784280068557</v>
      </c>
      <c r="AC109" s="17">
        <f t="shared" si="26"/>
        <v>0.14910622732904244</v>
      </c>
    </row>
    <row r="110" spans="1:29" s="17" customFormat="1" x14ac:dyDescent="0.25">
      <c r="A110" s="17">
        <v>25</v>
      </c>
      <c r="B110" s="17">
        <v>-622</v>
      </c>
      <c r="C110" s="17">
        <v>11793</v>
      </c>
      <c r="D110" s="17">
        <v>14534</v>
      </c>
      <c r="E110" s="17">
        <v>14604</v>
      </c>
      <c r="F110" s="17">
        <v>11875</v>
      </c>
      <c r="G110" s="24"/>
      <c r="H110" s="7"/>
      <c r="I110" s="25">
        <f t="shared" si="17"/>
        <v>-2811</v>
      </c>
      <c r="J110" s="24">
        <f t="shared" si="17"/>
        <v>2659</v>
      </c>
      <c r="K110" s="7"/>
      <c r="L110" s="25">
        <f t="shared" si="27"/>
        <v>-2807.1575095135868</v>
      </c>
      <c r="M110" s="17">
        <f t="shared" si="18"/>
        <v>14.764733138176149</v>
      </c>
      <c r="N110" s="17">
        <f t="shared" si="28"/>
        <v>2666.7284758104452</v>
      </c>
      <c r="O110" s="24">
        <f t="shared" si="19"/>
        <v>59.729338352635992</v>
      </c>
      <c r="P110" s="7"/>
      <c r="Q110" s="25">
        <f t="shared" si="20"/>
        <v>-2792.5115879286654</v>
      </c>
      <c r="R110" s="24">
        <f t="shared" si="21"/>
        <v>2637.3033824053596</v>
      </c>
      <c r="S110" s="7"/>
      <c r="T110" s="25">
        <f t="shared" si="22"/>
        <v>0.72590967832484121</v>
      </c>
      <c r="U110" s="24">
        <f t="shared" si="23"/>
        <v>0.68628035957967226</v>
      </c>
      <c r="V110" s="7"/>
      <c r="W110" s="25">
        <f t="shared" si="24"/>
        <v>0.72455915969496865</v>
      </c>
      <c r="X110" s="24">
        <f t="shared" si="29"/>
        <v>219.28958534128105</v>
      </c>
      <c r="Y110" s="7"/>
      <c r="Z110" s="25">
        <f t="shared" si="30"/>
        <v>-622</v>
      </c>
      <c r="AA110" s="17">
        <f t="shared" si="31"/>
        <v>219.13199999999992</v>
      </c>
      <c r="AB110" s="24">
        <f t="shared" si="25"/>
        <v>3.8245748964802129</v>
      </c>
      <c r="AC110" s="17">
        <f t="shared" si="26"/>
        <v>0.15758534128113411</v>
      </c>
    </row>
    <row r="111" spans="1:29" s="17" customFormat="1" x14ac:dyDescent="0.25">
      <c r="A111" s="17">
        <v>26</v>
      </c>
      <c r="B111" s="17">
        <v>-610</v>
      </c>
      <c r="C111" s="17">
        <v>11927</v>
      </c>
      <c r="D111" s="17">
        <v>14663</v>
      </c>
      <c r="E111" s="17">
        <v>14471</v>
      </c>
      <c r="F111" s="17">
        <v>11747</v>
      </c>
      <c r="G111" s="24"/>
      <c r="H111" s="7"/>
      <c r="I111" s="25">
        <f t="shared" si="17"/>
        <v>-2544</v>
      </c>
      <c r="J111" s="24">
        <f t="shared" si="17"/>
        <v>2916</v>
      </c>
      <c r="K111" s="7"/>
      <c r="L111" s="25">
        <f t="shared" si="27"/>
        <v>-2541.4497643012437</v>
      </c>
      <c r="M111" s="17">
        <f t="shared" si="18"/>
        <v>6.503702119211014</v>
      </c>
      <c r="N111" s="17">
        <f t="shared" si="28"/>
        <v>2920.6296925821757</v>
      </c>
      <c r="O111" s="24">
        <f t="shared" si="19"/>
        <v>21.434053405452897</v>
      </c>
      <c r="P111" s="7"/>
      <c r="Q111" s="25">
        <f t="shared" si="20"/>
        <v>-2525.5115879286654</v>
      </c>
      <c r="R111" s="24">
        <f t="shared" si="21"/>
        <v>2894.3033824053596</v>
      </c>
      <c r="S111" s="7"/>
      <c r="T111" s="25">
        <f t="shared" si="22"/>
        <v>0.65650338294882227</v>
      </c>
      <c r="U111" s="24">
        <f t="shared" si="23"/>
        <v>0.75315702367097348</v>
      </c>
      <c r="V111" s="7"/>
      <c r="W111" s="25">
        <f t="shared" si="24"/>
        <v>0.65502098702332945</v>
      </c>
      <c r="X111" s="24">
        <f t="shared" si="29"/>
        <v>213.74891953316398</v>
      </c>
      <c r="Y111" s="7"/>
      <c r="Z111" s="25">
        <f t="shared" si="30"/>
        <v>-610</v>
      </c>
      <c r="AA111" s="17">
        <f t="shared" si="31"/>
        <v>213.64199999999991</v>
      </c>
      <c r="AB111" s="24">
        <f t="shared" si="25"/>
        <v>3.7287563205457235</v>
      </c>
      <c r="AC111" s="17">
        <f t="shared" si="26"/>
        <v>0.10691953316407421</v>
      </c>
    </row>
    <row r="112" spans="1:29" s="17" customFormat="1" x14ac:dyDescent="0.25">
      <c r="A112" s="17">
        <v>27</v>
      </c>
      <c r="B112" s="17">
        <v>-615</v>
      </c>
      <c r="C112" s="17">
        <v>12066</v>
      </c>
      <c r="D112" s="17">
        <v>14772</v>
      </c>
      <c r="E112" s="17">
        <v>14320</v>
      </c>
      <c r="F112" s="17">
        <v>11625</v>
      </c>
      <c r="G112" s="24"/>
      <c r="H112" s="7"/>
      <c r="I112" s="25">
        <f t="shared" si="17"/>
        <v>-2254</v>
      </c>
      <c r="J112" s="24">
        <f t="shared" si="17"/>
        <v>3147</v>
      </c>
      <c r="K112" s="7"/>
      <c r="L112" s="25">
        <f t="shared" si="27"/>
        <v>-2250.1317863634076</v>
      </c>
      <c r="M112" s="17">
        <f t="shared" si="18"/>
        <v>14.963076738319188</v>
      </c>
      <c r="N112" s="17">
        <f t="shared" si="28"/>
        <v>3149.6682832291658</v>
      </c>
      <c r="O112" s="24">
        <f t="shared" si="19"/>
        <v>7.1197353910475156</v>
      </c>
      <c r="P112" s="7"/>
      <c r="Q112" s="25">
        <f t="shared" si="20"/>
        <v>-2235.5115879286654</v>
      </c>
      <c r="R112" s="24">
        <f t="shared" si="21"/>
        <v>3125.3033824053596</v>
      </c>
      <c r="S112" s="7"/>
      <c r="T112" s="25">
        <f t="shared" si="22"/>
        <v>0.58111826812093659</v>
      </c>
      <c r="U112" s="24">
        <f t="shared" si="23"/>
        <v>0.81326795520829098</v>
      </c>
      <c r="V112" s="7"/>
      <c r="W112" s="25">
        <f t="shared" si="24"/>
        <v>0.57951731134670625</v>
      </c>
      <c r="X112" s="24">
        <f t="shared" si="29"/>
        <v>208.2082792326496</v>
      </c>
      <c r="Y112" s="7"/>
      <c r="Z112" s="25">
        <f t="shared" si="30"/>
        <v>-615</v>
      </c>
      <c r="AA112" s="17">
        <f t="shared" si="31"/>
        <v>208.10699999999991</v>
      </c>
      <c r="AB112" s="24">
        <f t="shared" si="25"/>
        <v>3.6321523464478376</v>
      </c>
      <c r="AC112" s="17">
        <f t="shared" si="26"/>
        <v>0.10127923264968786</v>
      </c>
    </row>
    <row r="113" spans="1:29" s="17" customFormat="1" x14ac:dyDescent="0.25">
      <c r="A113" s="17">
        <v>28</v>
      </c>
      <c r="B113" s="17">
        <v>-631</v>
      </c>
      <c r="C113" s="17">
        <v>12225</v>
      </c>
      <c r="D113" s="17">
        <v>14881</v>
      </c>
      <c r="E113" s="17">
        <v>14162</v>
      </c>
      <c r="F113" s="17">
        <v>11526</v>
      </c>
      <c r="G113" s="24"/>
      <c r="H113" s="7"/>
      <c r="I113" s="25">
        <f t="shared" si="17"/>
        <v>-1937</v>
      </c>
      <c r="J113" s="24">
        <f t="shared" si="17"/>
        <v>3355</v>
      </c>
      <c r="K113" s="7"/>
      <c r="L113" s="25">
        <f t="shared" si="27"/>
        <v>-1929.6244329006931</v>
      </c>
      <c r="M113" s="17">
        <f t="shared" si="18"/>
        <v>54.39899003637786</v>
      </c>
      <c r="N113" s="17">
        <f t="shared" si="28"/>
        <v>3354.3152852297803</v>
      </c>
      <c r="O113" s="24">
        <f t="shared" si="19"/>
        <v>0.46883431655697649</v>
      </c>
      <c r="P113" s="7"/>
      <c r="Q113" s="25">
        <f t="shared" si="20"/>
        <v>-1918.5115879286657</v>
      </c>
      <c r="R113" s="24">
        <f t="shared" si="21"/>
        <v>3333.3033824053596</v>
      </c>
      <c r="S113" s="7"/>
      <c r="T113" s="25">
        <f t="shared" si="22"/>
        <v>0.4987145391539029</v>
      </c>
      <c r="U113" s="24">
        <f t="shared" si="23"/>
        <v>0.86739381564016116</v>
      </c>
      <c r="V113" s="7"/>
      <c r="W113" s="25">
        <f t="shared" si="24"/>
        <v>0.49700679810862797</v>
      </c>
      <c r="X113" s="24">
        <f t="shared" si="29"/>
        <v>202.54764008674022</v>
      </c>
      <c r="Y113" s="7"/>
      <c r="Z113" s="25">
        <f t="shared" si="30"/>
        <v>-631</v>
      </c>
      <c r="AA113" s="17">
        <f t="shared" si="31"/>
        <v>202.42799999999991</v>
      </c>
      <c r="AB113" s="24">
        <f t="shared" si="25"/>
        <v>3.5330350982270797</v>
      </c>
      <c r="AC113" s="17">
        <f t="shared" si="26"/>
        <v>0.11964008674030424</v>
      </c>
    </row>
    <row r="114" spans="1:29" s="17" customFormat="1" x14ac:dyDescent="0.25">
      <c r="A114" s="17">
        <v>29</v>
      </c>
      <c r="B114" s="17">
        <v>-614</v>
      </c>
      <c r="C114" s="17">
        <v>12395</v>
      </c>
      <c r="D114" s="17">
        <v>14964</v>
      </c>
      <c r="E114" s="17">
        <v>13999</v>
      </c>
      <c r="F114" s="17">
        <v>11442</v>
      </c>
      <c r="G114" s="24"/>
      <c r="H114" s="7"/>
      <c r="I114" s="25">
        <f t="shared" si="17"/>
        <v>-1604</v>
      </c>
      <c r="J114" s="24">
        <f t="shared" si="17"/>
        <v>3522</v>
      </c>
      <c r="K114" s="7"/>
      <c r="L114" s="25">
        <f t="shared" si="27"/>
        <v>-1599.7098797738802</v>
      </c>
      <c r="M114" s="17">
        <f t="shared" si="18"/>
        <v>18.40513155456242</v>
      </c>
      <c r="N114" s="17">
        <f t="shared" si="28"/>
        <v>3522.0441369370087</v>
      </c>
      <c r="O114" s="24">
        <f t="shared" si="19"/>
        <v>1.9480692085113557E-3</v>
      </c>
      <c r="P114" s="7"/>
      <c r="Q114" s="25">
        <f t="shared" si="20"/>
        <v>-1585.5115879286657</v>
      </c>
      <c r="R114" s="24">
        <f t="shared" si="21"/>
        <v>3500.3033824053596</v>
      </c>
      <c r="S114" s="7"/>
      <c r="T114" s="25">
        <f t="shared" si="22"/>
        <v>0.41215163143774447</v>
      </c>
      <c r="U114" s="24">
        <f t="shared" si="23"/>
        <v>0.91085063627536478</v>
      </c>
      <c r="V114" s="7"/>
      <c r="W114" s="25">
        <f t="shared" si="24"/>
        <v>0.41035811535727662</v>
      </c>
      <c r="X114" s="24">
        <f t="shared" si="29"/>
        <v>196.98802675428851</v>
      </c>
      <c r="Y114" s="7"/>
      <c r="Z114" s="25">
        <f t="shared" si="30"/>
        <v>-614</v>
      </c>
      <c r="AA114" s="17">
        <f t="shared" si="31"/>
        <v>196.9019999999999</v>
      </c>
      <c r="AB114" s="24">
        <f t="shared" si="25"/>
        <v>3.4365882037618727</v>
      </c>
      <c r="AC114" s="17">
        <f t="shared" si="26"/>
        <v>8.6026754288610618E-2</v>
      </c>
    </row>
    <row r="115" spans="1:29" s="17" customFormat="1" x14ac:dyDescent="0.25">
      <c r="A115" s="17">
        <v>30</v>
      </c>
      <c r="B115" s="17">
        <v>-631</v>
      </c>
      <c r="C115" s="17">
        <v>12564</v>
      </c>
      <c r="D115" s="17">
        <v>15034</v>
      </c>
      <c r="E115" s="17">
        <v>13815</v>
      </c>
      <c r="F115" s="17">
        <v>11368</v>
      </c>
      <c r="G115" s="24"/>
      <c r="H115" s="7"/>
      <c r="I115" s="25">
        <f t="shared" si="17"/>
        <v>-1251</v>
      </c>
      <c r="J115" s="24">
        <f t="shared" si="17"/>
        <v>3666</v>
      </c>
      <c r="K115" s="7"/>
      <c r="L115" s="25">
        <f t="shared" si="27"/>
        <v>-1245.374893374134</v>
      </c>
      <c r="M115" s="17">
        <f t="shared" si="18"/>
        <v>31.64182455236169</v>
      </c>
      <c r="N115" s="17">
        <f t="shared" si="28"/>
        <v>3660.4878123285685</v>
      </c>
      <c r="O115" s="24">
        <f t="shared" si="19"/>
        <v>30.384212925081947</v>
      </c>
      <c r="P115" s="7"/>
      <c r="Q115" s="25">
        <f t="shared" si="20"/>
        <v>-1232.5115879286657</v>
      </c>
      <c r="R115" s="24">
        <f t="shared" si="21"/>
        <v>3644.3033824053596</v>
      </c>
      <c r="S115" s="7"/>
      <c r="T115" s="25">
        <f t="shared" si="22"/>
        <v>0.32038975028518013</v>
      </c>
      <c r="U115" s="24">
        <f t="shared" si="23"/>
        <v>0.94832238580512107</v>
      </c>
      <c r="V115" s="7"/>
      <c r="W115" s="25">
        <f t="shared" si="24"/>
        <v>0.31852223927789453</v>
      </c>
      <c r="X115" s="24">
        <f t="shared" si="29"/>
        <v>191.30157637256161</v>
      </c>
      <c r="Y115" s="7"/>
      <c r="Z115" s="25">
        <f t="shared" si="30"/>
        <v>-631</v>
      </c>
      <c r="AA115" s="17">
        <f t="shared" si="31"/>
        <v>191.2229999999999</v>
      </c>
      <c r="AB115" s="24">
        <f t="shared" si="25"/>
        <v>3.3374709555411148</v>
      </c>
      <c r="AC115" s="17">
        <f t="shared" si="26"/>
        <v>7.8576372561713015E-2</v>
      </c>
    </row>
    <row r="116" spans="1:29" s="17" customFormat="1" x14ac:dyDescent="0.25">
      <c r="A116" s="17">
        <v>31</v>
      </c>
      <c r="B116" s="17">
        <v>-641</v>
      </c>
      <c r="C116" s="17">
        <v>12756</v>
      </c>
      <c r="D116" s="17">
        <v>15089</v>
      </c>
      <c r="E116" s="17">
        <v>13635</v>
      </c>
      <c r="F116" s="17">
        <v>11322</v>
      </c>
      <c r="G116" s="24"/>
      <c r="H116" s="7"/>
      <c r="I116" s="25">
        <f t="shared" ref="I116:J149" si="32">C116-E116</f>
        <v>-879</v>
      </c>
      <c r="J116" s="24">
        <f t="shared" si="32"/>
        <v>3767</v>
      </c>
      <c r="K116" s="7"/>
      <c r="L116" s="25">
        <f t="shared" si="27"/>
        <v>-873.11107988192725</v>
      </c>
      <c r="M116" s="17">
        <f t="shared" si="18"/>
        <v>34.679380157041933</v>
      </c>
      <c r="N116" s="17">
        <f t="shared" si="28"/>
        <v>3764.5280769152018</v>
      </c>
      <c r="O116" s="24">
        <f t="shared" si="19"/>
        <v>6.1104037371580686</v>
      </c>
      <c r="P116" s="7"/>
      <c r="Q116" s="25">
        <f t="shared" si="20"/>
        <v>-860.51158792866556</v>
      </c>
      <c r="R116" s="24">
        <f t="shared" si="21"/>
        <v>3745.3033824053596</v>
      </c>
      <c r="S116" s="7"/>
      <c r="T116" s="25">
        <f t="shared" si="22"/>
        <v>0.22368884436803013</v>
      </c>
      <c r="U116" s="24">
        <f t="shared" si="23"/>
        <v>0.97460465457251955</v>
      </c>
      <c r="V116" s="7"/>
      <c r="W116" s="25">
        <f t="shared" si="24"/>
        <v>0.22176937139106703</v>
      </c>
      <c r="X116" s="24">
        <f t="shared" si="29"/>
        <v>185.5546857487027</v>
      </c>
      <c r="Y116" s="7"/>
      <c r="Z116" s="25">
        <f t="shared" si="30"/>
        <v>-641</v>
      </c>
      <c r="AA116" s="17">
        <f t="shared" si="31"/>
        <v>185.45399999999989</v>
      </c>
      <c r="AB116" s="24">
        <f t="shared" si="25"/>
        <v>3.2367829109935617</v>
      </c>
      <c r="AC116" s="17">
        <f t="shared" si="26"/>
        <v>0.10068574870280145</v>
      </c>
    </row>
    <row r="117" spans="1:29" s="17" customFormat="1" x14ac:dyDescent="0.25">
      <c r="A117" s="17">
        <v>32</v>
      </c>
      <c r="B117" s="17">
        <v>-631</v>
      </c>
      <c r="C117" s="17">
        <v>12940</v>
      </c>
      <c r="D117" s="17">
        <v>15121</v>
      </c>
      <c r="E117" s="17">
        <v>13444</v>
      </c>
      <c r="F117" s="17">
        <v>11282</v>
      </c>
      <c r="G117" s="24"/>
      <c r="H117" s="7"/>
      <c r="I117" s="25">
        <f t="shared" si="32"/>
        <v>-504</v>
      </c>
      <c r="J117" s="24">
        <f t="shared" si="32"/>
        <v>3839</v>
      </c>
      <c r="K117" s="7"/>
      <c r="L117" s="25">
        <f t="shared" si="27"/>
        <v>-498.18038649597213</v>
      </c>
      <c r="M117" s="17">
        <f t="shared" si="18"/>
        <v>33.86790133626355</v>
      </c>
      <c r="N117" s="17">
        <f t="shared" si="28"/>
        <v>3829.8996660398479</v>
      </c>
      <c r="O117" s="24">
        <f t="shared" si="19"/>
        <v>82.816078186296807</v>
      </c>
      <c r="P117" s="7"/>
      <c r="Q117" s="25">
        <f t="shared" si="20"/>
        <v>-485.51158792866556</v>
      </c>
      <c r="R117" s="24">
        <f t="shared" si="21"/>
        <v>3817.3033824053596</v>
      </c>
      <c r="S117" s="7"/>
      <c r="T117" s="25">
        <f t="shared" si="22"/>
        <v>0.12620809243541928</v>
      </c>
      <c r="U117" s="24">
        <f t="shared" si="23"/>
        <v>0.9933405293373978</v>
      </c>
      <c r="V117" s="7"/>
      <c r="W117" s="25">
        <f t="shared" si="24"/>
        <v>0.12425152187498283</v>
      </c>
      <c r="X117" s="24">
        <f t="shared" si="29"/>
        <v>179.86520586187805</v>
      </c>
      <c r="Y117" s="7"/>
      <c r="Z117" s="25">
        <f t="shared" si="30"/>
        <v>-631</v>
      </c>
      <c r="AA117" s="17">
        <f t="shared" si="31"/>
        <v>179.77499999999989</v>
      </c>
      <c r="AB117" s="24">
        <f t="shared" si="25"/>
        <v>3.1376656627728039</v>
      </c>
      <c r="AC117" s="17">
        <f t="shared" si="26"/>
        <v>9.0205861878160931E-2</v>
      </c>
    </row>
    <row r="118" spans="1:29" s="17" customFormat="1" x14ac:dyDescent="0.25">
      <c r="A118" s="17">
        <v>33</v>
      </c>
      <c r="B118" s="17">
        <v>-625</v>
      </c>
      <c r="C118" s="17">
        <v>13129</v>
      </c>
      <c r="D118" s="17">
        <v>15135</v>
      </c>
      <c r="E118" s="17">
        <v>13256</v>
      </c>
      <c r="F118" s="17">
        <v>11269</v>
      </c>
      <c r="G118" s="24"/>
      <c r="H118" s="7"/>
      <c r="I118" s="25">
        <f t="shared" si="32"/>
        <v>-127</v>
      </c>
      <c r="J118" s="24">
        <f t="shared" si="32"/>
        <v>3866</v>
      </c>
      <c r="K118" s="7"/>
      <c r="L118" s="25">
        <f t="shared" si="27"/>
        <v>-122.16384207786153</v>
      </c>
      <c r="M118" s="17">
        <f t="shared" si="18"/>
        <v>23.388423447862671</v>
      </c>
      <c r="N118" s="17">
        <f t="shared" si="28"/>
        <v>3857.78142835269</v>
      </c>
      <c r="O118" s="24">
        <f t="shared" si="19"/>
        <v>67.544919921967804</v>
      </c>
      <c r="P118" s="7"/>
      <c r="Q118" s="25">
        <f t="shared" si="20"/>
        <v>-108.51158792866559</v>
      </c>
      <c r="R118" s="24">
        <f t="shared" si="21"/>
        <v>3844.3033824053596</v>
      </c>
      <c r="S118" s="7"/>
      <c r="T118" s="25">
        <f t="shared" si="22"/>
        <v>2.8207443159167841E-2</v>
      </c>
      <c r="U118" s="24">
        <f t="shared" si="23"/>
        <v>1.0003664823742271</v>
      </c>
      <c r="V118" s="7"/>
      <c r="W118" s="25">
        <f t="shared" si="24"/>
        <v>2.6236841781350811E-2</v>
      </c>
      <c r="X118" s="24">
        <f t="shared" si="29"/>
        <v>174.23778667917713</v>
      </c>
      <c r="Y118" s="7"/>
      <c r="Z118" s="25">
        <f t="shared" si="30"/>
        <v>-625</v>
      </c>
      <c r="AA118" s="17">
        <f t="shared" si="31"/>
        <v>174.14999999999989</v>
      </c>
      <c r="AB118" s="24">
        <f t="shared" si="25"/>
        <v>3.0394908923481228</v>
      </c>
      <c r="AC118" s="17">
        <f t="shared" si="26"/>
        <v>8.7786679177241922E-2</v>
      </c>
    </row>
    <row r="119" spans="1:29" s="17" customFormat="1" x14ac:dyDescent="0.25">
      <c r="A119" s="17">
        <v>34</v>
      </c>
      <c r="B119" s="17">
        <v>-611</v>
      </c>
      <c r="C119" s="17">
        <v>13312</v>
      </c>
      <c r="D119" s="17">
        <v>15123</v>
      </c>
      <c r="E119" s="17">
        <v>13069</v>
      </c>
      <c r="F119" s="17">
        <v>11271</v>
      </c>
      <c r="G119" s="24"/>
      <c r="H119" s="7"/>
      <c r="I119" s="25">
        <f t="shared" si="32"/>
        <v>243</v>
      </c>
      <c r="J119" s="24">
        <f t="shared" si="32"/>
        <v>3852</v>
      </c>
      <c r="K119" s="7"/>
      <c r="L119" s="25">
        <f t="shared" si="27"/>
        <v>246.41703075351026</v>
      </c>
      <c r="M119" s="17">
        <f t="shared" si="18"/>
        <v>11.676099170434901</v>
      </c>
      <c r="N119" s="17">
        <f t="shared" si="28"/>
        <v>3849.3088859382892</v>
      </c>
      <c r="O119" s="24">
        <f t="shared" si="19"/>
        <v>7.2420948931374793</v>
      </c>
      <c r="P119" s="7"/>
      <c r="Q119" s="25">
        <f t="shared" si="20"/>
        <v>261.48841207133444</v>
      </c>
      <c r="R119" s="24">
        <f t="shared" si="21"/>
        <v>3830.3033824053596</v>
      </c>
      <c r="S119" s="7"/>
      <c r="T119" s="25">
        <f t="shared" si="22"/>
        <v>-6.7973565414341533E-2</v>
      </c>
      <c r="U119" s="24">
        <f t="shared" si="23"/>
        <v>0.99672339561438961</v>
      </c>
      <c r="V119" s="7"/>
      <c r="W119" s="25">
        <f t="shared" si="24"/>
        <v>-6.9937176772873949E-2</v>
      </c>
      <c r="X119" s="24">
        <f t="shared" si="29"/>
        <v>168.7217220033333</v>
      </c>
      <c r="Y119" s="7"/>
      <c r="Z119" s="25">
        <f t="shared" si="30"/>
        <v>-611</v>
      </c>
      <c r="AA119" s="17">
        <f t="shared" si="31"/>
        <v>168.6509999999999</v>
      </c>
      <c r="AB119" s="24">
        <f t="shared" si="25"/>
        <v>2.9435152367809545</v>
      </c>
      <c r="AC119" s="17">
        <f t="shared" si="26"/>
        <v>7.0722003333401062E-2</v>
      </c>
    </row>
    <row r="120" spans="1:29" s="17" customFormat="1" x14ac:dyDescent="0.25">
      <c r="A120" s="17">
        <v>35</v>
      </c>
      <c r="B120" s="17">
        <v>-604</v>
      </c>
      <c r="C120" s="17">
        <v>13493</v>
      </c>
      <c r="D120" s="17">
        <v>15102</v>
      </c>
      <c r="E120" s="17">
        <v>12889</v>
      </c>
      <c r="F120" s="17">
        <v>11292</v>
      </c>
      <c r="G120" s="24"/>
      <c r="H120" s="7"/>
      <c r="I120" s="25">
        <f t="shared" si="32"/>
        <v>604</v>
      </c>
      <c r="J120" s="24">
        <f t="shared" si="32"/>
        <v>3810</v>
      </c>
      <c r="K120" s="7"/>
      <c r="L120" s="25">
        <f t="shared" si="27"/>
        <v>608.38538385579</v>
      </c>
      <c r="M120" s="17">
        <f t="shared" si="18"/>
        <v>19.231591562623535</v>
      </c>
      <c r="N120" s="17">
        <f t="shared" si="28"/>
        <v>3806.2873175647705</v>
      </c>
      <c r="O120" s="24">
        <f t="shared" si="19"/>
        <v>13.784010864861305</v>
      </c>
      <c r="P120" s="7"/>
      <c r="Q120" s="25">
        <f t="shared" si="20"/>
        <v>622.48841207133444</v>
      </c>
      <c r="R120" s="24">
        <f t="shared" si="21"/>
        <v>3788.3033824053596</v>
      </c>
      <c r="S120" s="7"/>
      <c r="T120" s="25">
        <f t="shared" si="22"/>
        <v>-0.16181503594146826</v>
      </c>
      <c r="U120" s="24">
        <f t="shared" si="23"/>
        <v>0.98579413533487736</v>
      </c>
      <c r="V120" s="7"/>
      <c r="W120" s="25">
        <f t="shared" si="24"/>
        <v>-0.1637572994591327</v>
      </c>
      <c r="X120" s="24">
        <f t="shared" si="29"/>
        <v>163.30373678957926</v>
      </c>
      <c r="Y120" s="7"/>
      <c r="Z120" s="25">
        <f t="shared" si="30"/>
        <v>-604</v>
      </c>
      <c r="AA120" s="17">
        <f t="shared" si="31"/>
        <v>163.21499999999989</v>
      </c>
      <c r="AB120" s="24">
        <f t="shared" si="25"/>
        <v>2.8486391386425427</v>
      </c>
      <c r="AC120" s="17">
        <f t="shared" si="26"/>
        <v>8.8736789579371589E-2</v>
      </c>
    </row>
    <row r="121" spans="1:29" s="17" customFormat="1" x14ac:dyDescent="0.25">
      <c r="A121" s="17">
        <v>36</v>
      </c>
      <c r="B121" s="17">
        <v>-624</v>
      </c>
      <c r="C121" s="17">
        <v>13680</v>
      </c>
      <c r="D121" s="17">
        <v>15073</v>
      </c>
      <c r="E121" s="17">
        <v>12708</v>
      </c>
      <c r="F121" s="17">
        <v>11339</v>
      </c>
      <c r="G121" s="24"/>
      <c r="H121" s="7"/>
      <c r="I121" s="25">
        <f t="shared" si="32"/>
        <v>972</v>
      </c>
      <c r="J121" s="24">
        <f t="shared" si="32"/>
        <v>3734</v>
      </c>
      <c r="K121" s="7"/>
      <c r="L121" s="25">
        <f t="shared" si="27"/>
        <v>976.37222549713704</v>
      </c>
      <c r="M121" s="17">
        <f t="shared" si="18"/>
        <v>19.116355797815217</v>
      </c>
      <c r="N121" s="17">
        <f t="shared" si="28"/>
        <v>3726.0792864084533</v>
      </c>
      <c r="O121" s="24">
        <f t="shared" si="19"/>
        <v>62.737703799312634</v>
      </c>
      <c r="P121" s="7"/>
      <c r="Q121" s="25">
        <f t="shared" si="20"/>
        <v>990.48841207133444</v>
      </c>
      <c r="R121" s="24">
        <f t="shared" si="21"/>
        <v>3712.3033824053596</v>
      </c>
      <c r="S121" s="7"/>
      <c r="T121" s="25">
        <f t="shared" si="22"/>
        <v>-0.25747614717133704</v>
      </c>
      <c r="U121" s="24">
        <f t="shared" si="23"/>
        <v>0.96601737863861714</v>
      </c>
      <c r="V121" s="7"/>
      <c r="W121" s="25">
        <f t="shared" si="24"/>
        <v>-0.25937963739336672</v>
      </c>
      <c r="X121" s="24">
        <f t="shared" si="29"/>
        <v>157.70576096324987</v>
      </c>
      <c r="Y121" s="7"/>
      <c r="Z121" s="25">
        <f t="shared" si="30"/>
        <v>-624</v>
      </c>
      <c r="AA121" s="17">
        <f t="shared" si="31"/>
        <v>157.59899999999988</v>
      </c>
      <c r="AB121" s="24">
        <f t="shared" si="25"/>
        <v>2.7506214478505413</v>
      </c>
      <c r="AC121" s="17">
        <f t="shared" si="26"/>
        <v>0.10676096324999662</v>
      </c>
    </row>
    <row r="122" spans="1:29" s="17" customFormat="1" x14ac:dyDescent="0.25">
      <c r="A122" s="17">
        <v>37</v>
      </c>
      <c r="B122" s="17">
        <v>-630</v>
      </c>
      <c r="C122" s="17">
        <v>13875</v>
      </c>
      <c r="D122" s="17">
        <v>15018</v>
      </c>
      <c r="E122" s="17">
        <v>12537</v>
      </c>
      <c r="F122" s="17">
        <v>11402</v>
      </c>
      <c r="G122" s="24"/>
      <c r="H122" s="7"/>
      <c r="I122" s="25">
        <f t="shared" si="32"/>
        <v>1338</v>
      </c>
      <c r="J122" s="24">
        <f t="shared" si="32"/>
        <v>3616</v>
      </c>
      <c r="K122" s="7"/>
      <c r="L122" s="25">
        <f t="shared" si="27"/>
        <v>1338.1871242872371</v>
      </c>
      <c r="M122" s="17">
        <f t="shared" si="18"/>
        <v>3.5015498873996923E-2</v>
      </c>
      <c r="N122" s="17">
        <f t="shared" si="28"/>
        <v>3609.0090320534723</v>
      </c>
      <c r="O122" s="24">
        <f t="shared" si="19"/>
        <v>48.873632829377577</v>
      </c>
      <c r="P122" s="7"/>
      <c r="Q122" s="25">
        <f t="shared" si="20"/>
        <v>1356.4884120713343</v>
      </c>
      <c r="R122" s="24">
        <f t="shared" si="21"/>
        <v>3594.3033824053596</v>
      </c>
      <c r="S122" s="7"/>
      <c r="T122" s="25">
        <f t="shared" si="22"/>
        <v>-0.35261736105756519</v>
      </c>
      <c r="U122" s="24">
        <f t="shared" si="23"/>
        <v>0.93531136166284456</v>
      </c>
      <c r="V122" s="7"/>
      <c r="W122" s="25">
        <f t="shared" si="24"/>
        <v>-0.35446054705199176</v>
      </c>
      <c r="X122" s="24">
        <f t="shared" si="29"/>
        <v>151.97991634386528</v>
      </c>
      <c r="Y122" s="7"/>
      <c r="Z122" s="25">
        <f t="shared" si="30"/>
        <v>-630</v>
      </c>
      <c r="AA122" s="17">
        <f t="shared" si="31"/>
        <v>151.92899999999989</v>
      </c>
      <c r="AB122" s="24">
        <f t="shared" si="25"/>
        <v>2.6516612792624628</v>
      </c>
      <c r="AC122" s="17">
        <f t="shared" si="26"/>
        <v>5.0916343865395675E-2</v>
      </c>
    </row>
    <row r="123" spans="1:29" s="17" customFormat="1" x14ac:dyDescent="0.25">
      <c r="A123" s="17">
        <v>38</v>
      </c>
      <c r="B123" s="17">
        <v>-623</v>
      </c>
      <c r="C123" s="17">
        <v>14047</v>
      </c>
      <c r="D123" s="17">
        <v>14945</v>
      </c>
      <c r="E123" s="17">
        <v>12363</v>
      </c>
      <c r="F123" s="17">
        <v>11482</v>
      </c>
      <c r="G123" s="24"/>
      <c r="H123" s="7"/>
      <c r="I123" s="25">
        <f t="shared" si="32"/>
        <v>1684</v>
      </c>
      <c r="J123" s="24">
        <f t="shared" si="32"/>
        <v>3463</v>
      </c>
      <c r="K123" s="7"/>
      <c r="L123" s="25">
        <f t="shared" si="27"/>
        <v>1682.9274674442711</v>
      </c>
      <c r="M123" s="17">
        <f t="shared" si="18"/>
        <v>1.1503260830983928</v>
      </c>
      <c r="N123" s="17">
        <f t="shared" si="28"/>
        <v>3458.6971527299529</v>
      </c>
      <c r="O123" s="24">
        <f t="shared" si="19"/>
        <v>18.514494629351745</v>
      </c>
      <c r="P123" s="7"/>
      <c r="Q123" s="25">
        <f t="shared" si="20"/>
        <v>1702.4884120713343</v>
      </c>
      <c r="R123" s="24">
        <f t="shared" si="21"/>
        <v>3441.3033824053596</v>
      </c>
      <c r="S123" s="7"/>
      <c r="T123" s="25">
        <f t="shared" si="22"/>
        <v>-0.44255960150738749</v>
      </c>
      <c r="U123" s="24">
        <f t="shared" si="23"/>
        <v>0.89549762778747843</v>
      </c>
      <c r="V123" s="7"/>
      <c r="W123" s="25">
        <f t="shared" si="24"/>
        <v>-0.44432453158387875</v>
      </c>
      <c r="X123" s="24">
        <f t="shared" si="29"/>
        <v>146.34591238105065</v>
      </c>
      <c r="Y123" s="7"/>
      <c r="Z123" s="25">
        <f t="shared" si="30"/>
        <v>-623</v>
      </c>
      <c r="AA123" s="17">
        <f t="shared" si="31"/>
        <v>146.32199999999989</v>
      </c>
      <c r="AB123" s="24">
        <f t="shared" si="25"/>
        <v>2.5538006681031411</v>
      </c>
      <c r="AC123" s="17">
        <f t="shared" si="26"/>
        <v>2.3912381050763543E-2</v>
      </c>
    </row>
    <row r="124" spans="1:29" s="17" customFormat="1" x14ac:dyDescent="0.25">
      <c r="A124" s="17">
        <v>39</v>
      </c>
      <c r="B124" s="17">
        <v>-631</v>
      </c>
      <c r="C124" s="17">
        <v>14204</v>
      </c>
      <c r="D124" s="17">
        <v>14839</v>
      </c>
      <c r="E124" s="17">
        <v>12189</v>
      </c>
      <c r="F124" s="17">
        <v>11560</v>
      </c>
      <c r="G124" s="24"/>
      <c r="H124" s="7"/>
      <c r="I124" s="25">
        <f t="shared" si="32"/>
        <v>2015</v>
      </c>
      <c r="J124" s="24">
        <f t="shared" si="32"/>
        <v>3279</v>
      </c>
      <c r="K124" s="7"/>
      <c r="L124" s="25">
        <f t="shared" si="27"/>
        <v>2015.4706935119721</v>
      </c>
      <c r="M124" s="17">
        <f t="shared" si="18"/>
        <v>0.22155238221259022</v>
      </c>
      <c r="N124" s="17">
        <f t="shared" si="28"/>
        <v>3272.9198592014636</v>
      </c>
      <c r="O124" s="24">
        <f t="shared" si="19"/>
        <v>36.968112130026569</v>
      </c>
      <c r="P124" s="7"/>
      <c r="Q124" s="25">
        <f t="shared" si="20"/>
        <v>2033.4884120713343</v>
      </c>
      <c r="R124" s="24">
        <f t="shared" si="21"/>
        <v>3257.3033824053596</v>
      </c>
      <c r="S124" s="7"/>
      <c r="T124" s="25">
        <f t="shared" si="22"/>
        <v>-0.52860261187990532</v>
      </c>
      <c r="U124" s="24">
        <f t="shared" si="23"/>
        <v>0.84761705894390094</v>
      </c>
      <c r="V124" s="7"/>
      <c r="W124" s="25">
        <f t="shared" si="24"/>
        <v>-0.53027338733892149</v>
      </c>
      <c r="X124" s="24">
        <f t="shared" si="29"/>
        <v>140.70512221708873</v>
      </c>
      <c r="Y124" s="7"/>
      <c r="Z124" s="25">
        <f t="shared" si="30"/>
        <v>-631</v>
      </c>
      <c r="AA124" s="17">
        <f t="shared" si="31"/>
        <v>140.64299999999989</v>
      </c>
      <c r="AB124" s="24">
        <f t="shared" si="25"/>
        <v>2.4546834198823828</v>
      </c>
      <c r="AC124" s="17">
        <f t="shared" si="26"/>
        <v>6.212221708884158E-2</v>
      </c>
    </row>
    <row r="125" spans="1:29" s="17" customFormat="1" x14ac:dyDescent="0.25">
      <c r="A125" s="17">
        <v>40</v>
      </c>
      <c r="B125" s="17">
        <v>-639</v>
      </c>
      <c r="C125" s="17">
        <v>14362</v>
      </c>
      <c r="D125" s="17">
        <v>14726</v>
      </c>
      <c r="E125" s="17">
        <v>12028</v>
      </c>
      <c r="F125" s="17">
        <v>11675</v>
      </c>
      <c r="G125" s="24"/>
      <c r="H125" s="7"/>
      <c r="I125" s="25">
        <f t="shared" si="32"/>
        <v>2334</v>
      </c>
      <c r="J125" s="24">
        <f t="shared" si="32"/>
        <v>3051</v>
      </c>
      <c r="K125" s="7"/>
      <c r="L125" s="25">
        <f t="shared" si="27"/>
        <v>2331.8531718120594</v>
      </c>
      <c r="M125" s="17">
        <f t="shared" si="18"/>
        <v>4.608871268536439</v>
      </c>
      <c r="N125" s="17">
        <f t="shared" si="28"/>
        <v>3052.2548021030575</v>
      </c>
      <c r="O125" s="24">
        <f t="shared" si="19"/>
        <v>1.5745283178375251</v>
      </c>
      <c r="P125" s="7"/>
      <c r="Q125" s="25">
        <f t="shared" si="20"/>
        <v>2352.4884120713346</v>
      </c>
      <c r="R125" s="24">
        <f t="shared" si="21"/>
        <v>3029.3033824053596</v>
      </c>
      <c r="S125" s="7"/>
      <c r="T125" s="25">
        <f t="shared" si="22"/>
        <v>-0.61152623819057972</v>
      </c>
      <c r="U125" s="24">
        <f t="shared" si="23"/>
        <v>0.78828678885512005</v>
      </c>
      <c r="V125" s="7"/>
      <c r="W125" s="25">
        <f t="shared" si="24"/>
        <v>-0.61308029782188234</v>
      </c>
      <c r="X125" s="24">
        <f t="shared" si="29"/>
        <v>134.8618711963328</v>
      </c>
      <c r="Y125" s="7"/>
      <c r="Z125" s="25">
        <f t="shared" si="30"/>
        <v>-639</v>
      </c>
      <c r="AA125" s="17">
        <f t="shared" si="31"/>
        <v>134.89199999999988</v>
      </c>
      <c r="AB125" s="24">
        <f t="shared" si="25"/>
        <v>2.3543095346001888</v>
      </c>
      <c r="AC125" s="17">
        <f t="shared" si="26"/>
        <v>-3.0128803667082593E-2</v>
      </c>
    </row>
    <row r="126" spans="1:29" s="17" customFormat="1" x14ac:dyDescent="0.25">
      <c r="A126" s="17">
        <v>41</v>
      </c>
      <c r="B126" s="17">
        <v>-626</v>
      </c>
      <c r="C126" s="17">
        <v>14509</v>
      </c>
      <c r="D126" s="17">
        <v>14610</v>
      </c>
      <c r="E126" s="17">
        <v>11887</v>
      </c>
      <c r="F126" s="17">
        <v>11801</v>
      </c>
      <c r="G126" s="24"/>
      <c r="H126" s="7"/>
      <c r="I126" s="25">
        <f t="shared" si="32"/>
        <v>2622</v>
      </c>
      <c r="J126" s="24">
        <f t="shared" si="32"/>
        <v>2809</v>
      </c>
      <c r="K126" s="7"/>
      <c r="L126" s="25">
        <f t="shared" si="27"/>
        <v>2618.8587322593603</v>
      </c>
      <c r="M126" s="17">
        <f t="shared" si="18"/>
        <v>9.8675630183836773</v>
      </c>
      <c r="N126" s="17">
        <f t="shared" si="28"/>
        <v>2806.4646332274106</v>
      </c>
      <c r="O126" s="24">
        <f t="shared" si="19"/>
        <v>6.4280846715505984</v>
      </c>
      <c r="P126" s="7"/>
      <c r="Q126" s="25">
        <f t="shared" si="20"/>
        <v>2640.4884120713346</v>
      </c>
      <c r="R126" s="24">
        <f t="shared" si="21"/>
        <v>2787.3033824053596</v>
      </c>
      <c r="S126" s="7"/>
      <c r="T126" s="25">
        <f t="shared" si="22"/>
        <v>-0.68639145567482485</v>
      </c>
      <c r="U126" s="24">
        <f t="shared" si="23"/>
        <v>0.72531343200650178</v>
      </c>
      <c r="V126" s="7"/>
      <c r="W126" s="25">
        <f t="shared" si="24"/>
        <v>-0.68782160720146757</v>
      </c>
      <c r="X126" s="24">
        <f t="shared" si="29"/>
        <v>129.25517684897545</v>
      </c>
      <c r="Y126" s="7"/>
      <c r="Z126" s="25">
        <f t="shared" si="30"/>
        <v>-626</v>
      </c>
      <c r="AA126" s="17">
        <f t="shared" si="31"/>
        <v>129.2579999999999</v>
      </c>
      <c r="AB126" s="24">
        <f t="shared" si="25"/>
        <v>2.2559776845428288</v>
      </c>
      <c r="AC126" s="17">
        <f t="shared" si="26"/>
        <v>-2.8231510244438596E-3</v>
      </c>
    </row>
    <row r="127" spans="1:29" s="17" customFormat="1" x14ac:dyDescent="0.25">
      <c r="A127" s="17">
        <v>42</v>
      </c>
      <c r="B127" s="17">
        <v>-606</v>
      </c>
      <c r="C127" s="17">
        <v>14636</v>
      </c>
      <c r="D127" s="17">
        <v>14477</v>
      </c>
      <c r="E127" s="17">
        <v>11763</v>
      </c>
      <c r="F127" s="17">
        <v>11934</v>
      </c>
      <c r="G127" s="24"/>
      <c r="H127" s="7"/>
      <c r="I127" s="25">
        <f t="shared" si="32"/>
        <v>2873</v>
      </c>
      <c r="J127" s="24">
        <f t="shared" si="32"/>
        <v>2543</v>
      </c>
      <c r="K127" s="7"/>
      <c r="L127" s="25">
        <f t="shared" si="27"/>
        <v>2872.4307550318067</v>
      </c>
      <c r="M127" s="17">
        <f t="shared" si="18"/>
        <v>0.32403983381337803</v>
      </c>
      <c r="N127" s="17">
        <f t="shared" si="28"/>
        <v>2542.8579937991713</v>
      </c>
      <c r="O127" s="24">
        <f t="shared" si="19"/>
        <v>2.0165761073814122E-2</v>
      </c>
      <c r="P127" s="7"/>
      <c r="Q127" s="25">
        <f t="shared" si="20"/>
        <v>2891.4884120713346</v>
      </c>
      <c r="R127" s="24">
        <f t="shared" si="21"/>
        <v>2521.3033824053596</v>
      </c>
      <c r="S127" s="7"/>
      <c r="T127" s="25">
        <f t="shared" si="22"/>
        <v>-0.75163857230171904</v>
      </c>
      <c r="U127" s="24">
        <f t="shared" si="23"/>
        <v>0.65609478356959083</v>
      </c>
      <c r="V127" s="7"/>
      <c r="W127" s="25">
        <f t="shared" si="24"/>
        <v>-0.75293249424826525</v>
      </c>
      <c r="X127" s="24">
        <f t="shared" si="29"/>
        <v>123.80385736143364</v>
      </c>
      <c r="Y127" s="7"/>
      <c r="Z127" s="25">
        <f t="shared" si="30"/>
        <v>-606</v>
      </c>
      <c r="AA127" s="17">
        <f t="shared" si="31"/>
        <v>123.8039999999999</v>
      </c>
      <c r="AB127" s="24">
        <f t="shared" si="25"/>
        <v>2.1607874271390579</v>
      </c>
      <c r="AC127" s="17">
        <f t="shared" si="26"/>
        <v>-1.4263856625973403E-4</v>
      </c>
    </row>
    <row r="128" spans="1:29" s="17" customFormat="1" x14ac:dyDescent="0.25">
      <c r="A128" s="17">
        <v>43</v>
      </c>
      <c r="B128" s="17">
        <v>-608</v>
      </c>
      <c r="C128" s="17">
        <v>14755</v>
      </c>
      <c r="D128" s="17">
        <v>14332</v>
      </c>
      <c r="E128" s="17">
        <v>11650</v>
      </c>
      <c r="F128" s="17">
        <v>12080</v>
      </c>
      <c r="G128" s="24"/>
      <c r="H128" s="7"/>
      <c r="I128" s="25">
        <f t="shared" si="32"/>
        <v>3105</v>
      </c>
      <c r="J128" s="24">
        <f t="shared" si="32"/>
        <v>2252</v>
      </c>
      <c r="K128" s="7"/>
      <c r="L128" s="25">
        <f t="shared" si="27"/>
        <v>3100.5130491375853</v>
      </c>
      <c r="M128" s="17">
        <f t="shared" si="18"/>
        <v>20.132728041723908</v>
      </c>
      <c r="N128" s="17">
        <f t="shared" si="28"/>
        <v>2255.4306554496602</v>
      </c>
      <c r="O128" s="24">
        <f t="shared" si="19"/>
        <v>11.769396814283281</v>
      </c>
      <c r="P128" s="7"/>
      <c r="Q128" s="25">
        <f t="shared" si="20"/>
        <v>3123.4884120713346</v>
      </c>
      <c r="R128" s="24">
        <f t="shared" si="21"/>
        <v>2230.3033824053596</v>
      </c>
      <c r="S128" s="7"/>
      <c r="T128" s="25">
        <f t="shared" si="22"/>
        <v>-0.81194666416402761</v>
      </c>
      <c r="U128" s="24">
        <f t="shared" si="23"/>
        <v>0.58037062306154152</v>
      </c>
      <c r="V128" s="7"/>
      <c r="W128" s="25">
        <f t="shared" si="24"/>
        <v>-0.81309153151671942</v>
      </c>
      <c r="X128" s="24">
        <f t="shared" si="29"/>
        <v>118.25400871914286</v>
      </c>
      <c r="Y128" s="7"/>
      <c r="Z128" s="25">
        <f t="shared" si="30"/>
        <v>-608</v>
      </c>
      <c r="AA128" s="17">
        <f t="shared" si="31"/>
        <v>118.33199999999991</v>
      </c>
      <c r="AB128" s="24">
        <f t="shared" si="25"/>
        <v>2.0652830104699285</v>
      </c>
      <c r="AC128" s="17">
        <f t="shared" si="26"/>
        <v>-7.799128085704865E-2</v>
      </c>
    </row>
    <row r="129" spans="1:29" s="17" customFormat="1" x14ac:dyDescent="0.25">
      <c r="A129" s="17">
        <v>44</v>
      </c>
      <c r="B129" s="17">
        <v>-623</v>
      </c>
      <c r="C129" s="17">
        <v>14856</v>
      </c>
      <c r="D129" s="17">
        <v>14172</v>
      </c>
      <c r="E129" s="17">
        <v>11545</v>
      </c>
      <c r="F129" s="17">
        <v>12236</v>
      </c>
      <c r="G129" s="24"/>
      <c r="H129" s="7"/>
      <c r="I129" s="25">
        <f t="shared" si="32"/>
        <v>3311</v>
      </c>
      <c r="J129" s="24">
        <f t="shared" si="32"/>
        <v>1936</v>
      </c>
      <c r="K129" s="7"/>
      <c r="L129" s="25">
        <f t="shared" si="27"/>
        <v>3304.6974734264736</v>
      </c>
      <c r="M129" s="17">
        <f t="shared" si="18"/>
        <v>39.721841210006332</v>
      </c>
      <c r="N129" s="17">
        <f t="shared" si="28"/>
        <v>1939.8052294943575</v>
      </c>
      <c r="O129" s="24">
        <f t="shared" si="19"/>
        <v>14.479771504728165</v>
      </c>
      <c r="P129" s="7"/>
      <c r="Q129" s="25">
        <f t="shared" si="20"/>
        <v>3329.4884120713346</v>
      </c>
      <c r="R129" s="24">
        <f t="shared" si="21"/>
        <v>1914.3033824053596</v>
      </c>
      <c r="S129" s="7"/>
      <c r="T129" s="25">
        <f t="shared" si="22"/>
        <v>-0.86549609055900845</v>
      </c>
      <c r="U129" s="24">
        <f t="shared" si="23"/>
        <v>0.49814095048235402</v>
      </c>
      <c r="V129" s="7"/>
      <c r="W129" s="25">
        <f t="shared" si="24"/>
        <v>-0.86647907477340524</v>
      </c>
      <c r="X129" s="24">
        <f t="shared" si="29"/>
        <v>112.63012310762059</v>
      </c>
      <c r="Y129" s="7"/>
      <c r="Z129" s="25">
        <f t="shared" si="30"/>
        <v>-623</v>
      </c>
      <c r="AA129" s="17">
        <f t="shared" si="31"/>
        <v>112.72499999999991</v>
      </c>
      <c r="AB129" s="24">
        <f t="shared" si="25"/>
        <v>1.9674223993106066</v>
      </c>
      <c r="AC129" s="17">
        <f t="shared" si="26"/>
        <v>-9.4876892379318178E-2</v>
      </c>
    </row>
    <row r="130" spans="1:29" s="17" customFormat="1" x14ac:dyDescent="0.25">
      <c r="A130" s="17">
        <v>45</v>
      </c>
      <c r="B130" s="17">
        <v>-631</v>
      </c>
      <c r="C130" s="17">
        <v>14945</v>
      </c>
      <c r="D130" s="17">
        <v>14006</v>
      </c>
      <c r="E130" s="17">
        <v>11459</v>
      </c>
      <c r="F130" s="17">
        <v>12409</v>
      </c>
      <c r="G130" s="24"/>
      <c r="H130" s="7"/>
      <c r="I130" s="25">
        <f t="shared" si="32"/>
        <v>3486</v>
      </c>
      <c r="J130" s="24">
        <f t="shared" si="32"/>
        <v>1597</v>
      </c>
      <c r="K130" s="7"/>
      <c r="L130" s="25">
        <f t="shared" si="27"/>
        <v>3479.0585685578626</v>
      </c>
      <c r="M130" s="17">
        <f t="shared" si="18"/>
        <v>48.183470465893706</v>
      </c>
      <c r="N130" s="17">
        <f t="shared" si="28"/>
        <v>1601.4196053141172</v>
      </c>
      <c r="O130" s="24">
        <f t="shared" si="19"/>
        <v>19.532911132573297</v>
      </c>
      <c r="P130" s="7"/>
      <c r="Q130" s="25">
        <f t="shared" si="20"/>
        <v>3504.4884120713346</v>
      </c>
      <c r="R130" s="24">
        <f t="shared" si="21"/>
        <v>1575.3033824053596</v>
      </c>
      <c r="S130" s="7"/>
      <c r="T130" s="25">
        <f t="shared" si="22"/>
        <v>-0.91098710812756023</v>
      </c>
      <c r="U130" s="24">
        <f t="shared" si="23"/>
        <v>0.40992620679771935</v>
      </c>
      <c r="V130" s="7"/>
      <c r="W130" s="25">
        <f t="shared" si="24"/>
        <v>-0.91179640337174384</v>
      </c>
      <c r="X130" s="24">
        <f t="shared" si="29"/>
        <v>106.94319260909481</v>
      </c>
      <c r="Y130" s="7"/>
      <c r="Z130" s="25">
        <f t="shared" si="30"/>
        <v>-631</v>
      </c>
      <c r="AA130" s="17">
        <f t="shared" si="31"/>
        <v>107.04599999999991</v>
      </c>
      <c r="AB130" s="24">
        <f t="shared" si="25"/>
        <v>1.8683051510898483</v>
      </c>
      <c r="AC130" s="17">
        <f t="shared" si="26"/>
        <v>-0.10280739090509883</v>
      </c>
    </row>
    <row r="131" spans="1:29" s="17" customFormat="1" x14ac:dyDescent="0.25">
      <c r="A131" s="17">
        <v>46</v>
      </c>
      <c r="B131" s="17">
        <v>-633</v>
      </c>
      <c r="C131" s="17">
        <v>15016</v>
      </c>
      <c r="D131" s="17">
        <v>13827</v>
      </c>
      <c r="E131" s="17">
        <v>11389</v>
      </c>
      <c r="F131" s="17">
        <v>12584</v>
      </c>
      <c r="G131" s="24"/>
      <c r="H131" s="7"/>
      <c r="I131" s="25">
        <f t="shared" si="32"/>
        <v>3627</v>
      </c>
      <c r="J131" s="24">
        <f t="shared" si="32"/>
        <v>1243</v>
      </c>
      <c r="K131" s="7"/>
      <c r="L131" s="25">
        <f t="shared" si="27"/>
        <v>3619.4507399942263</v>
      </c>
      <c r="M131" s="17">
        <f t="shared" si="18"/>
        <v>56.991326634774381</v>
      </c>
      <c r="N131" s="17">
        <f t="shared" si="28"/>
        <v>1246.3742116760745</v>
      </c>
      <c r="O131" s="24">
        <f t="shared" si="19"/>
        <v>11.385304434957741</v>
      </c>
      <c r="P131" s="7"/>
      <c r="Q131" s="25">
        <f t="shared" si="20"/>
        <v>3645.4884120713346</v>
      </c>
      <c r="R131" s="24">
        <f t="shared" si="21"/>
        <v>1221.3033824053596</v>
      </c>
      <c r="S131" s="7"/>
      <c r="T131" s="25">
        <f t="shared" si="22"/>
        <v>-0.94763987085422186</v>
      </c>
      <c r="U131" s="24">
        <f t="shared" si="23"/>
        <v>0.31780815587040173</v>
      </c>
      <c r="V131" s="7"/>
      <c r="W131" s="25">
        <f t="shared" si="24"/>
        <v>-0.94826777072087731</v>
      </c>
      <c r="X131" s="24">
        <f t="shared" si="29"/>
        <v>101.26379208241474</v>
      </c>
      <c r="Y131" s="7"/>
      <c r="Z131" s="25">
        <f t="shared" si="30"/>
        <v>-633</v>
      </c>
      <c r="AA131" s="17">
        <f t="shared" si="31"/>
        <v>101.3489999999999</v>
      </c>
      <c r="AB131" s="24">
        <f t="shared" si="25"/>
        <v>1.7688737436037314</v>
      </c>
      <c r="AC131" s="17">
        <f t="shared" si="26"/>
        <v>-8.520791758516566E-2</v>
      </c>
    </row>
    <row r="132" spans="1:29" s="17" customFormat="1" x14ac:dyDescent="0.25">
      <c r="A132" s="17">
        <v>47</v>
      </c>
      <c r="B132" s="17">
        <v>-637</v>
      </c>
      <c r="C132" s="17">
        <v>15064</v>
      </c>
      <c r="D132" s="17">
        <v>13637</v>
      </c>
      <c r="E132" s="17">
        <v>11335</v>
      </c>
      <c r="F132" s="17">
        <v>12763</v>
      </c>
      <c r="G132" s="24"/>
      <c r="H132" s="7"/>
      <c r="I132" s="25">
        <f t="shared" si="32"/>
        <v>3729</v>
      </c>
      <c r="J132" s="24">
        <f t="shared" si="32"/>
        <v>874</v>
      </c>
      <c r="K132" s="7"/>
      <c r="L132" s="25">
        <f t="shared" si="27"/>
        <v>3724.4240061589721</v>
      </c>
      <c r="M132" s="17">
        <f t="shared" si="18"/>
        <v>20.939719633124966</v>
      </c>
      <c r="N132" s="17">
        <f t="shared" si="28"/>
        <v>876.87117055671081</v>
      </c>
      <c r="O132" s="24">
        <f t="shared" si="19"/>
        <v>8.2436203657230536</v>
      </c>
      <c r="P132" s="7"/>
      <c r="Q132" s="25">
        <f t="shared" si="20"/>
        <v>3747.4884120713346</v>
      </c>
      <c r="R132" s="24">
        <f t="shared" si="21"/>
        <v>852.30338240535946</v>
      </c>
      <c r="S132" s="7"/>
      <c r="T132" s="25">
        <f t="shared" si="22"/>
        <v>-0.974154635379892</v>
      </c>
      <c r="U132" s="24">
        <f t="shared" si="23"/>
        <v>0.22178679770040108</v>
      </c>
      <c r="V132" s="7"/>
      <c r="W132" s="25">
        <f t="shared" si="24"/>
        <v>-0.97459343093978812</v>
      </c>
      <c r="X132" s="24">
        <f t="shared" si="29"/>
        <v>95.555802543730238</v>
      </c>
      <c r="Y132" s="7"/>
      <c r="Z132" s="25">
        <f t="shared" si="30"/>
        <v>-637</v>
      </c>
      <c r="AA132" s="17">
        <f t="shared" si="31"/>
        <v>95.6159999999999</v>
      </c>
      <c r="AB132" s="24">
        <f t="shared" si="25"/>
        <v>1.6688140175868964</v>
      </c>
      <c r="AC132" s="17">
        <f t="shared" si="26"/>
        <v>-6.0197456269662553E-2</v>
      </c>
    </row>
    <row r="133" spans="1:29" s="17" customFormat="1" x14ac:dyDescent="0.25">
      <c r="A133" s="17">
        <v>48</v>
      </c>
      <c r="B133" s="17">
        <v>-629</v>
      </c>
      <c r="C133" s="17">
        <v>15091</v>
      </c>
      <c r="D133" s="17">
        <v>13446</v>
      </c>
      <c r="E133" s="17">
        <v>11300</v>
      </c>
      <c r="F133" s="17">
        <v>12946</v>
      </c>
      <c r="G133" s="24"/>
      <c r="H133" s="7"/>
      <c r="I133" s="25">
        <f t="shared" si="32"/>
        <v>3791</v>
      </c>
      <c r="J133" s="24">
        <f t="shared" si="32"/>
        <v>500</v>
      </c>
      <c r="K133" s="7"/>
      <c r="L133" s="25">
        <f t="shared" si="27"/>
        <v>3791.3166603764012</v>
      </c>
      <c r="M133" s="17">
        <f t="shared" si="18"/>
        <v>0.10027379398252416</v>
      </c>
      <c r="N133" s="17">
        <f t="shared" si="28"/>
        <v>503.59158112241141</v>
      </c>
      <c r="O133" s="24">
        <f t="shared" si="19"/>
        <v>12.89945495886202</v>
      </c>
      <c r="P133" s="7"/>
      <c r="Q133" s="25">
        <f t="shared" si="20"/>
        <v>3809.4884120713346</v>
      </c>
      <c r="R133" s="24">
        <f t="shared" si="21"/>
        <v>478.30338240535946</v>
      </c>
      <c r="S133" s="7"/>
      <c r="T133" s="25">
        <f t="shared" si="22"/>
        <v>-0.99027145303275033</v>
      </c>
      <c r="U133" s="24">
        <f t="shared" si="23"/>
        <v>0.12446433711617284</v>
      </c>
      <c r="V133" s="7"/>
      <c r="W133" s="25">
        <f t="shared" si="24"/>
        <v>-0.99051856102446378</v>
      </c>
      <c r="X133" s="24">
        <f t="shared" si="29"/>
        <v>89.8974276603779</v>
      </c>
      <c r="Y133" s="7"/>
      <c r="Z133" s="25">
        <f t="shared" si="30"/>
        <v>-629</v>
      </c>
      <c r="AA133" s="17">
        <f t="shared" si="31"/>
        <v>89.954999999999899</v>
      </c>
      <c r="AB133" s="24">
        <f t="shared" si="25"/>
        <v>1.5700109286314974</v>
      </c>
      <c r="AC133" s="17">
        <f t="shared" si="26"/>
        <v>-5.7572339621998481E-2</v>
      </c>
    </row>
    <row r="134" spans="1:29" s="17" customFormat="1" x14ac:dyDescent="0.25">
      <c r="A134" s="17">
        <v>49</v>
      </c>
      <c r="B134" s="17">
        <v>-620</v>
      </c>
      <c r="C134" s="17">
        <v>15112</v>
      </c>
      <c r="D134" s="17">
        <v>13261</v>
      </c>
      <c r="E134" s="17">
        <v>11287</v>
      </c>
      <c r="F134" s="17">
        <v>13132</v>
      </c>
      <c r="G134" s="24"/>
      <c r="H134" s="7"/>
      <c r="I134" s="25">
        <f t="shared" si="32"/>
        <v>3825</v>
      </c>
      <c r="J134" s="24">
        <f t="shared" si="32"/>
        <v>129</v>
      </c>
      <c r="K134" s="7"/>
      <c r="L134" s="25">
        <f t="shared" si="27"/>
        <v>3820.8615803632247</v>
      </c>
      <c r="M134" s="17">
        <f t="shared" si="18"/>
        <v>17.12651709004761</v>
      </c>
      <c r="N134" s="17">
        <f t="shared" si="28"/>
        <v>131.03017428477352</v>
      </c>
      <c r="O134" s="24">
        <f t="shared" si="19"/>
        <v>4.1216076265556847</v>
      </c>
      <c r="P134" s="7"/>
      <c r="Q134" s="25">
        <f t="shared" si="20"/>
        <v>3843.4884120713346</v>
      </c>
      <c r="R134" s="24">
        <f t="shared" si="21"/>
        <v>107.30338240535949</v>
      </c>
      <c r="S134" s="7"/>
      <c r="T134" s="25">
        <f t="shared" si="22"/>
        <v>-0.99910970787464037</v>
      </c>
      <c r="U134" s="24">
        <f t="shared" si="23"/>
        <v>2.79225379804812E-2</v>
      </c>
      <c r="V134" s="7"/>
      <c r="W134" s="25">
        <f t="shared" si="24"/>
        <v>-0.99916665202709909</v>
      </c>
      <c r="X134" s="24">
        <f t="shared" si="29"/>
        <v>84.336182796465209</v>
      </c>
      <c r="Y134" s="7"/>
      <c r="Z134" s="25">
        <f t="shared" si="30"/>
        <v>-620</v>
      </c>
      <c r="AA134" s="17">
        <f t="shared" si="31"/>
        <v>84.374999999999901</v>
      </c>
      <c r="AB134" s="24">
        <f t="shared" si="25"/>
        <v>1.4726215563702139</v>
      </c>
      <c r="AC134" s="17">
        <f t="shared" si="26"/>
        <v>-3.8817203534691203E-2</v>
      </c>
    </row>
    <row r="135" spans="1:29" s="17" customFormat="1" x14ac:dyDescent="0.25">
      <c r="A135" s="17">
        <v>50</v>
      </c>
      <c r="B135" s="17">
        <v>-618</v>
      </c>
      <c r="C135" s="17">
        <v>15129</v>
      </c>
      <c r="D135" s="17">
        <v>13095</v>
      </c>
      <c r="E135" s="17">
        <v>11308</v>
      </c>
      <c r="F135" s="17">
        <v>13335</v>
      </c>
      <c r="G135" s="24"/>
      <c r="H135" s="7"/>
      <c r="I135" s="25">
        <f t="shared" si="32"/>
        <v>3821</v>
      </c>
      <c r="J135" s="24">
        <f t="shared" si="32"/>
        <v>-240</v>
      </c>
      <c r="K135" s="7"/>
      <c r="L135" s="25">
        <f t="shared" si="27"/>
        <v>3814.0760622113944</v>
      </c>
      <c r="M135" s="17">
        <f t="shared" si="18"/>
        <v>47.940914500480595</v>
      </c>
      <c r="N135" s="17">
        <f t="shared" si="28"/>
        <v>-241.3685003075548</v>
      </c>
      <c r="O135" s="24">
        <f t="shared" si="19"/>
        <v>1.8727930917775735</v>
      </c>
      <c r="P135" s="7"/>
      <c r="Q135" s="25">
        <f t="shared" si="20"/>
        <v>3839.4884120713346</v>
      </c>
      <c r="R135" s="24">
        <f t="shared" si="21"/>
        <v>-261.69661759464054</v>
      </c>
      <c r="S135" s="7"/>
      <c r="T135" s="25">
        <f t="shared" si="22"/>
        <v>-0.99806991318735927</v>
      </c>
      <c r="U135" s="24">
        <f t="shared" si="23"/>
        <v>-6.8098820189519405E-2</v>
      </c>
      <c r="V135" s="7"/>
      <c r="W135" s="25">
        <f t="shared" si="24"/>
        <v>-0.99793769956843981</v>
      </c>
      <c r="X135" s="24">
        <f t="shared" si="29"/>
        <v>78.831635257089943</v>
      </c>
      <c r="Y135" s="7"/>
      <c r="Z135" s="25">
        <f t="shared" si="30"/>
        <v>-618</v>
      </c>
      <c r="AA135" s="17">
        <f t="shared" si="31"/>
        <v>78.812999999999903</v>
      </c>
      <c r="AB135" s="24">
        <f t="shared" si="25"/>
        <v>1.3755463433742892</v>
      </c>
      <c r="AC135" s="17">
        <f t="shared" si="26"/>
        <v>1.8635257090039659E-2</v>
      </c>
    </row>
    <row r="136" spans="1:29" s="17" customFormat="1" x14ac:dyDescent="0.25">
      <c r="A136" s="17">
        <v>51</v>
      </c>
      <c r="B136" s="17">
        <v>-604</v>
      </c>
      <c r="C136" s="17">
        <v>15099</v>
      </c>
      <c r="D136" s="17">
        <v>12907</v>
      </c>
      <c r="E136" s="17">
        <v>11326</v>
      </c>
      <c r="F136" s="17">
        <v>13511</v>
      </c>
      <c r="G136" s="24"/>
      <c r="H136" s="7"/>
      <c r="I136" s="25">
        <f t="shared" si="32"/>
        <v>3773</v>
      </c>
      <c r="J136" s="24">
        <f t="shared" si="32"/>
        <v>-604</v>
      </c>
      <c r="K136" s="7"/>
      <c r="L136" s="25">
        <f t="shared" si="27"/>
        <v>3772.5469417351128</v>
      </c>
      <c r="M136" s="17">
        <f t="shared" si="18"/>
        <v>0.20526179138260403</v>
      </c>
      <c r="N136" s="17">
        <f t="shared" si="28"/>
        <v>-602.9655193858523</v>
      </c>
      <c r="O136" s="24">
        <f t="shared" si="19"/>
        <v>1.0701501410473955</v>
      </c>
      <c r="P136" s="7"/>
      <c r="Q136" s="25">
        <f t="shared" si="20"/>
        <v>3791.4884120713346</v>
      </c>
      <c r="R136" s="24">
        <f t="shared" si="21"/>
        <v>-625.69661759464054</v>
      </c>
      <c r="S136" s="7"/>
      <c r="T136" s="25">
        <f t="shared" si="22"/>
        <v>-0.98559237693998503</v>
      </c>
      <c r="U136" s="24">
        <f t="shared" si="23"/>
        <v>-0.16281907594529235</v>
      </c>
      <c r="V136" s="7"/>
      <c r="W136" s="25">
        <f t="shared" si="24"/>
        <v>-0.98527354644292231</v>
      </c>
      <c r="X136" s="24">
        <f t="shared" si="29"/>
        <v>73.351944215342826</v>
      </c>
      <c r="Y136" s="7"/>
      <c r="Z136" s="25">
        <f t="shared" si="30"/>
        <v>-604</v>
      </c>
      <c r="AA136" s="17">
        <f t="shared" si="31"/>
        <v>73.376999999999896</v>
      </c>
      <c r="AB136" s="24">
        <f t="shared" si="25"/>
        <v>1.2806702452358774</v>
      </c>
      <c r="AC136" s="17">
        <f t="shared" si="26"/>
        <v>-2.5055784657070035E-2</v>
      </c>
    </row>
    <row r="137" spans="1:29" s="17" customFormat="1" x14ac:dyDescent="0.25">
      <c r="A137" s="17">
        <v>52</v>
      </c>
      <c r="B137" s="17">
        <v>-619</v>
      </c>
      <c r="C137" s="17">
        <v>15059</v>
      </c>
      <c r="D137" s="17">
        <v>12718</v>
      </c>
      <c r="E137" s="17">
        <v>11364</v>
      </c>
      <c r="F137" s="17">
        <v>13686</v>
      </c>
      <c r="G137" s="24"/>
      <c r="H137" s="7"/>
      <c r="I137" s="25">
        <f t="shared" si="32"/>
        <v>3695</v>
      </c>
      <c r="J137" s="24">
        <f t="shared" si="32"/>
        <v>-968</v>
      </c>
      <c r="K137" s="7"/>
      <c r="L137" s="25">
        <f t="shared" si="27"/>
        <v>3694.5873415367892</v>
      </c>
      <c r="M137" s="17">
        <f t="shared" si="18"/>
        <v>0.17028700725953722</v>
      </c>
      <c r="N137" s="17">
        <f t="shared" si="28"/>
        <v>-967.68652091001718</v>
      </c>
      <c r="O137" s="24">
        <f t="shared" si="19"/>
        <v>9.8269139856457188E-2</v>
      </c>
      <c r="P137" s="7"/>
      <c r="Q137" s="25">
        <f t="shared" si="20"/>
        <v>3713.4884120713346</v>
      </c>
      <c r="R137" s="24">
        <f t="shared" si="21"/>
        <v>-989.69661759464054</v>
      </c>
      <c r="S137" s="7"/>
      <c r="T137" s="25">
        <f t="shared" si="22"/>
        <v>-0.96531638053800195</v>
      </c>
      <c r="U137" s="24">
        <f t="shared" si="23"/>
        <v>-0.2575393317010653</v>
      </c>
      <c r="V137" s="7"/>
      <c r="W137" s="25">
        <f t="shared" si="24"/>
        <v>-0.96481091803130004</v>
      </c>
      <c r="X137" s="24">
        <f t="shared" si="29"/>
        <v>67.789788589997045</v>
      </c>
      <c r="Y137" s="7"/>
      <c r="Z137" s="25">
        <f t="shared" si="30"/>
        <v>-619</v>
      </c>
      <c r="AA137" s="17">
        <f t="shared" si="31"/>
        <v>67.805999999999898</v>
      </c>
      <c r="AB137" s="24">
        <f t="shared" si="25"/>
        <v>1.1834379526072734</v>
      </c>
      <c r="AC137" s="17">
        <f t="shared" si="26"/>
        <v>-1.6211410002853199E-2</v>
      </c>
    </row>
    <row r="138" spans="1:29" s="17" customFormat="1" x14ac:dyDescent="0.25">
      <c r="A138" s="17">
        <v>53</v>
      </c>
      <c r="B138" s="17">
        <v>-633</v>
      </c>
      <c r="C138" s="17">
        <v>15007</v>
      </c>
      <c r="D138" s="17">
        <v>12544</v>
      </c>
      <c r="E138" s="17">
        <v>11427</v>
      </c>
      <c r="F138" s="17">
        <v>13872</v>
      </c>
      <c r="G138" s="24"/>
      <c r="H138" s="7"/>
      <c r="I138" s="25">
        <f t="shared" si="32"/>
        <v>3580</v>
      </c>
      <c r="J138" s="24">
        <f t="shared" si="32"/>
        <v>-1328</v>
      </c>
      <c r="K138" s="7"/>
      <c r="L138" s="25">
        <f t="shared" si="27"/>
        <v>3578.5720939012922</v>
      </c>
      <c r="M138" s="17">
        <f t="shared" si="18"/>
        <v>2.0389158267269529</v>
      </c>
      <c r="N138" s="17">
        <f t="shared" si="28"/>
        <v>-1330.964107010898</v>
      </c>
      <c r="O138" s="24">
        <f t="shared" si="19"/>
        <v>8.7859303720548709</v>
      </c>
      <c r="P138" s="7"/>
      <c r="Q138" s="25">
        <f t="shared" si="20"/>
        <v>3598.4884120713346</v>
      </c>
      <c r="R138" s="24">
        <f t="shared" si="21"/>
        <v>-1349.6966175946404</v>
      </c>
      <c r="S138" s="7"/>
      <c r="T138" s="25">
        <f t="shared" si="22"/>
        <v>-0.93542228327866805</v>
      </c>
      <c r="U138" s="24">
        <f t="shared" si="23"/>
        <v>-0.35121870552545609</v>
      </c>
      <c r="V138" s="7"/>
      <c r="W138" s="25">
        <f t="shared" si="24"/>
        <v>-0.93473222056902505</v>
      </c>
      <c r="X138" s="24">
        <f t="shared" si="29"/>
        <v>62.142083677759615</v>
      </c>
      <c r="Y138" s="7"/>
      <c r="Z138" s="25">
        <f t="shared" si="30"/>
        <v>-633</v>
      </c>
      <c r="AA138" s="17">
        <f t="shared" si="31"/>
        <v>62.108999999999895</v>
      </c>
      <c r="AB138" s="24">
        <f t="shared" si="25"/>
        <v>1.0840065451211562</v>
      </c>
      <c r="AC138" s="17">
        <f t="shared" si="26"/>
        <v>3.3083677759719876E-2</v>
      </c>
    </row>
    <row r="139" spans="1:29" s="17" customFormat="1" x14ac:dyDescent="0.25">
      <c r="A139" s="17">
        <v>54</v>
      </c>
      <c r="B139" s="17">
        <v>-634</v>
      </c>
      <c r="C139" s="17">
        <v>14925</v>
      </c>
      <c r="D139" s="17">
        <v>12360</v>
      </c>
      <c r="E139" s="17">
        <v>11497</v>
      </c>
      <c r="F139" s="17">
        <v>14039</v>
      </c>
      <c r="G139" s="24"/>
      <c r="H139" s="7"/>
      <c r="I139" s="25">
        <f t="shared" si="32"/>
        <v>3428</v>
      </c>
      <c r="J139" s="24">
        <f t="shared" si="32"/>
        <v>-1679</v>
      </c>
      <c r="K139" s="7"/>
      <c r="L139" s="25">
        <f t="shared" si="27"/>
        <v>3426.7319653796594</v>
      </c>
      <c r="M139" s="17">
        <f t="shared" si="18"/>
        <v>1.6079117983822944</v>
      </c>
      <c r="N139" s="17">
        <f t="shared" si="28"/>
        <v>-1681.4182746422791</v>
      </c>
      <c r="O139" s="24">
        <f t="shared" si="19"/>
        <v>5.848052245490253</v>
      </c>
      <c r="P139" s="7"/>
      <c r="Q139" s="25">
        <f t="shared" si="20"/>
        <v>3446.4884120713346</v>
      </c>
      <c r="R139" s="24">
        <f t="shared" si="21"/>
        <v>-1700.6966175946404</v>
      </c>
      <c r="S139" s="7"/>
      <c r="T139" s="25">
        <f t="shared" si="22"/>
        <v>-0.89591008516198312</v>
      </c>
      <c r="U139" s="24">
        <f t="shared" si="23"/>
        <v>-0.44255609500423715</v>
      </c>
      <c r="V139" s="7"/>
      <c r="W139" s="25">
        <f t="shared" si="24"/>
        <v>-0.8950400171421925</v>
      </c>
      <c r="X139" s="24">
        <f t="shared" si="29"/>
        <v>56.425144870958206</v>
      </c>
      <c r="Y139" s="7"/>
      <c r="Z139" s="25">
        <f t="shared" si="30"/>
        <v>-634</v>
      </c>
      <c r="AA139" s="17">
        <f t="shared" si="31"/>
        <v>56.402999999999892</v>
      </c>
      <c r="AB139" s="24">
        <f t="shared" si="25"/>
        <v>0.98441805800235982</v>
      </c>
      <c r="AC139" s="17">
        <f t="shared" si="26"/>
        <v>2.21448709583143E-2</v>
      </c>
    </row>
    <row r="140" spans="1:29" s="17" customFormat="1" x14ac:dyDescent="0.25">
      <c r="A140" s="17">
        <v>55</v>
      </c>
      <c r="B140" s="17">
        <v>-633</v>
      </c>
      <c r="C140" s="17">
        <v>14835</v>
      </c>
      <c r="D140" s="17">
        <v>12196</v>
      </c>
      <c r="E140" s="17">
        <v>11595</v>
      </c>
      <c r="F140" s="17">
        <v>14209</v>
      </c>
      <c r="G140" s="24"/>
      <c r="H140" s="7"/>
      <c r="I140" s="25">
        <f t="shared" si="32"/>
        <v>3240</v>
      </c>
      <c r="J140" s="24">
        <f t="shared" si="32"/>
        <v>-2013</v>
      </c>
      <c r="K140" s="7"/>
      <c r="L140" s="25">
        <f t="shared" si="27"/>
        <v>3241.0463225744156</v>
      </c>
      <c r="M140" s="17">
        <f t="shared" si="18"/>
        <v>1.0947909297317435</v>
      </c>
      <c r="N140" s="17">
        <f t="shared" si="28"/>
        <v>-2014.4810392761124</v>
      </c>
      <c r="O140" s="24">
        <f t="shared" si="19"/>
        <v>2.193477337387451</v>
      </c>
      <c r="P140" s="7"/>
      <c r="Q140" s="25">
        <f t="shared" si="20"/>
        <v>3258.4884120713346</v>
      </c>
      <c r="R140" s="24">
        <f t="shared" si="21"/>
        <v>-2034.6966175946404</v>
      </c>
      <c r="S140" s="7"/>
      <c r="T140" s="25">
        <f t="shared" si="22"/>
        <v>-0.84703973485976747</v>
      </c>
      <c r="U140" s="24">
        <f t="shared" si="23"/>
        <v>-0.52946973627464422</v>
      </c>
      <c r="V140" s="7"/>
      <c r="W140" s="25">
        <f t="shared" si="24"/>
        <v>-0.84599835786475897</v>
      </c>
      <c r="X140" s="24">
        <f t="shared" si="29"/>
        <v>50.694949458729525</v>
      </c>
      <c r="Y140" s="7"/>
      <c r="Z140" s="25">
        <f t="shared" si="30"/>
        <v>-633</v>
      </c>
      <c r="AA140" s="17">
        <f t="shared" si="31"/>
        <v>50.705999999999889</v>
      </c>
      <c r="AB140" s="24">
        <f t="shared" si="25"/>
        <v>0.8849866505162427</v>
      </c>
      <c r="AC140" s="17">
        <f t="shared" si="26"/>
        <v>-1.1050541270364533E-2</v>
      </c>
    </row>
    <row r="141" spans="1:29" s="17" customFormat="1" x14ac:dyDescent="0.25">
      <c r="A141" s="17">
        <v>56</v>
      </c>
      <c r="B141" s="17">
        <v>-635</v>
      </c>
      <c r="C141" s="17">
        <v>14722</v>
      </c>
      <c r="D141" s="17">
        <v>12036</v>
      </c>
      <c r="E141" s="17">
        <v>11702</v>
      </c>
      <c r="F141" s="17">
        <v>14362</v>
      </c>
      <c r="G141" s="24"/>
      <c r="H141" s="7"/>
      <c r="I141" s="25">
        <f t="shared" si="32"/>
        <v>3020</v>
      </c>
      <c r="J141" s="24">
        <f t="shared" si="32"/>
        <v>-2326</v>
      </c>
      <c r="K141" s="7"/>
      <c r="L141" s="25">
        <f t="shared" si="27"/>
        <v>3022.4013440675021</v>
      </c>
      <c r="M141" s="17">
        <f t="shared" si="18"/>
        <v>5.7664533305276402</v>
      </c>
      <c r="N141" s="17">
        <f t="shared" si="28"/>
        <v>-2328.3787174813069</v>
      </c>
      <c r="O141" s="24">
        <f t="shared" si="19"/>
        <v>5.6582968558751441</v>
      </c>
      <c r="P141" s="7"/>
      <c r="Q141" s="25">
        <f t="shared" si="20"/>
        <v>3038.4884120713346</v>
      </c>
      <c r="R141" s="24">
        <f t="shared" si="21"/>
        <v>-2347.6966175946404</v>
      </c>
      <c r="S141" s="7"/>
      <c r="T141" s="25">
        <f t="shared" si="22"/>
        <v>-0.78985102705930244</v>
      </c>
      <c r="U141" s="24">
        <f t="shared" si="23"/>
        <v>-0.61091874740529506</v>
      </c>
      <c r="V141" s="7"/>
      <c r="W141" s="25">
        <f t="shared" si="24"/>
        <v>-0.78864908991041449</v>
      </c>
      <c r="X141" s="24">
        <f t="shared" si="29"/>
        <v>44.972643381263936</v>
      </c>
      <c r="Y141" s="7"/>
      <c r="Z141" s="25">
        <f t="shared" si="30"/>
        <v>-635</v>
      </c>
      <c r="AA141" s="17">
        <f t="shared" si="31"/>
        <v>44.990999999999886</v>
      </c>
      <c r="AB141" s="24">
        <f t="shared" si="25"/>
        <v>0.78524108376476676</v>
      </c>
      <c r="AC141" s="17">
        <f t="shared" si="26"/>
        <v>-1.8356618735950292E-2</v>
      </c>
    </row>
    <row r="142" spans="1:29" s="17" customFormat="1" x14ac:dyDescent="0.25">
      <c r="A142" s="17">
        <v>57</v>
      </c>
      <c r="B142" s="17">
        <v>-625</v>
      </c>
      <c r="C142" s="17">
        <v>14605</v>
      </c>
      <c r="D142" s="17">
        <v>11892</v>
      </c>
      <c r="E142" s="17">
        <v>11830</v>
      </c>
      <c r="F142" s="17">
        <v>14510</v>
      </c>
      <c r="G142" s="24"/>
      <c r="H142" s="7"/>
      <c r="I142" s="25">
        <f t="shared" si="32"/>
        <v>2775</v>
      </c>
      <c r="J142" s="24">
        <f t="shared" si="32"/>
        <v>-2618</v>
      </c>
      <c r="K142" s="7"/>
      <c r="L142" s="25">
        <f t="shared" si="27"/>
        <v>2777.6470993768708</v>
      </c>
      <c r="M142" s="17">
        <f t="shared" si="18"/>
        <v>7.0071351110295437</v>
      </c>
      <c r="N142" s="17">
        <f t="shared" si="28"/>
        <v>-2614.5297796786881</v>
      </c>
      <c r="O142" s="24">
        <f t="shared" si="19"/>
        <v>12.042429078446061</v>
      </c>
      <c r="P142" s="7"/>
      <c r="Q142" s="25">
        <f t="shared" si="20"/>
        <v>2793.4884120713346</v>
      </c>
      <c r="R142" s="24">
        <f t="shared" si="21"/>
        <v>-2639.6966175946404</v>
      </c>
      <c r="S142" s="7"/>
      <c r="T142" s="25">
        <f t="shared" si="22"/>
        <v>-0.72616360246333</v>
      </c>
      <c r="U142" s="24">
        <f t="shared" si="23"/>
        <v>-0.68690312839618983</v>
      </c>
      <c r="V142" s="7"/>
      <c r="W142" s="25">
        <f t="shared" si="24"/>
        <v>-0.72481185751258392</v>
      </c>
      <c r="X142" s="24">
        <f t="shared" si="29"/>
        <v>39.273613257324087</v>
      </c>
      <c r="Y142" s="7"/>
      <c r="Z142" s="25">
        <f t="shared" si="30"/>
        <v>-625</v>
      </c>
      <c r="AA142" s="17">
        <f t="shared" si="31"/>
        <v>39.365999999999886</v>
      </c>
      <c r="AB142" s="24">
        <f t="shared" si="25"/>
        <v>0.68706631334008572</v>
      </c>
      <c r="AC142" s="17">
        <f t="shared" si="26"/>
        <v>-9.2386742675799383E-2</v>
      </c>
    </row>
    <row r="143" spans="1:29" s="17" customFormat="1" x14ac:dyDescent="0.25">
      <c r="A143" s="17">
        <v>58</v>
      </c>
      <c r="B143" s="17">
        <v>-604</v>
      </c>
      <c r="C143" s="17">
        <v>14478</v>
      </c>
      <c r="D143" s="17">
        <v>11769</v>
      </c>
      <c r="E143" s="17">
        <v>11962</v>
      </c>
      <c r="F143" s="17">
        <v>14637</v>
      </c>
      <c r="G143" s="24"/>
      <c r="H143" s="7"/>
      <c r="I143" s="25">
        <f t="shared" si="32"/>
        <v>2516</v>
      </c>
      <c r="J143" s="24">
        <f t="shared" si="32"/>
        <v>-2868</v>
      </c>
      <c r="K143" s="7"/>
      <c r="L143" s="25">
        <f t="shared" si="27"/>
        <v>2515.4843010655654</v>
      </c>
      <c r="M143" s="17">
        <f t="shared" si="18"/>
        <v>0.26594539097694836</v>
      </c>
      <c r="N143" s="17">
        <f t="shared" si="28"/>
        <v>-2866.9642971250601</v>
      </c>
      <c r="O143" s="24">
        <f t="shared" si="19"/>
        <v>1.0726804451588638</v>
      </c>
      <c r="P143" s="7"/>
      <c r="Q143" s="25">
        <f t="shared" si="20"/>
        <v>2534.4884120713346</v>
      </c>
      <c r="R143" s="24">
        <f t="shared" si="21"/>
        <v>-2889.6966175946404</v>
      </c>
      <c r="S143" s="7"/>
      <c r="T143" s="25">
        <f t="shared" si="22"/>
        <v>-0.65883689646187349</v>
      </c>
      <c r="U143" s="24">
        <f t="shared" si="23"/>
        <v>-0.75195824910757236</v>
      </c>
      <c r="V143" s="7"/>
      <c r="W143" s="25">
        <f t="shared" si="24"/>
        <v>-0.65735686657110615</v>
      </c>
      <c r="X143" s="24">
        <f t="shared" si="29"/>
        <v>33.895158362901839</v>
      </c>
      <c r="Y143" s="7"/>
      <c r="Z143" s="25">
        <f t="shared" si="30"/>
        <v>-604</v>
      </c>
      <c r="AA143" s="17">
        <f t="shared" si="31"/>
        <v>33.929999999999886</v>
      </c>
      <c r="AB143" s="24">
        <f t="shared" si="25"/>
        <v>0.59219021520167403</v>
      </c>
      <c r="AC143" s="17">
        <f t="shared" si="26"/>
        <v>-3.4841637098047329E-2</v>
      </c>
    </row>
    <row r="144" spans="1:29" s="17" customFormat="1" x14ac:dyDescent="0.25">
      <c r="A144" s="17">
        <v>59</v>
      </c>
      <c r="B144" s="17">
        <v>-616</v>
      </c>
      <c r="C144" s="17">
        <v>14335</v>
      </c>
      <c r="D144" s="17">
        <v>11658</v>
      </c>
      <c r="E144" s="17">
        <v>12111</v>
      </c>
      <c r="F144" s="17">
        <v>14757</v>
      </c>
      <c r="G144" s="24"/>
      <c r="H144" s="7"/>
      <c r="I144" s="25">
        <f t="shared" si="32"/>
        <v>2224</v>
      </c>
      <c r="J144" s="24">
        <f t="shared" si="32"/>
        <v>-3099</v>
      </c>
      <c r="K144" s="7"/>
      <c r="L144" s="25">
        <f t="shared" si="27"/>
        <v>2224.6363335118626</v>
      </c>
      <c r="M144" s="17">
        <f t="shared" si="18"/>
        <v>0.40492033831942914</v>
      </c>
      <c r="N144" s="17">
        <f t="shared" si="28"/>
        <v>-3097.6303181690496</v>
      </c>
      <c r="O144" s="24">
        <f t="shared" si="19"/>
        <v>1.876028318035674</v>
      </c>
      <c r="P144" s="7"/>
      <c r="Q144" s="25">
        <f t="shared" si="20"/>
        <v>2242.4884120713346</v>
      </c>
      <c r="R144" s="24">
        <f t="shared" si="21"/>
        <v>-3120.6966175946404</v>
      </c>
      <c r="S144" s="7"/>
      <c r="T144" s="25">
        <f t="shared" si="22"/>
        <v>-0.58293188429034715</v>
      </c>
      <c r="U144" s="24">
        <f t="shared" si="23"/>
        <v>-0.81206918064488987</v>
      </c>
      <c r="V144" s="7"/>
      <c r="W144" s="25">
        <f t="shared" si="24"/>
        <v>-0.581333292542076</v>
      </c>
      <c r="X144" s="24">
        <f t="shared" si="29"/>
        <v>28.33303600374586</v>
      </c>
      <c r="Y144" s="7"/>
      <c r="Z144" s="25">
        <f t="shared" si="30"/>
        <v>-616</v>
      </c>
      <c r="AA144" s="17">
        <f t="shared" si="31"/>
        <v>28.385999999999886</v>
      </c>
      <c r="AB144" s="24">
        <f t="shared" si="25"/>
        <v>0.49542916147110838</v>
      </c>
      <c r="AC144" s="17">
        <f t="shared" si="26"/>
        <v>-5.2963996254025147E-2</v>
      </c>
    </row>
    <row r="145" spans="1:29" s="17" customFormat="1" x14ac:dyDescent="0.25">
      <c r="A145" s="17">
        <v>60</v>
      </c>
      <c r="B145" s="17">
        <v>-628</v>
      </c>
      <c r="C145" s="17">
        <v>14180</v>
      </c>
      <c r="D145" s="17">
        <v>11553</v>
      </c>
      <c r="E145" s="17">
        <v>12276</v>
      </c>
      <c r="F145" s="17">
        <v>14861</v>
      </c>
      <c r="G145" s="24"/>
      <c r="H145" s="7"/>
      <c r="I145" s="25">
        <f t="shared" si="32"/>
        <v>1904</v>
      </c>
      <c r="J145" s="24">
        <f t="shared" si="32"/>
        <v>-3308</v>
      </c>
      <c r="K145" s="7"/>
      <c r="L145" s="25">
        <f t="shared" si="27"/>
        <v>1906.5223519709446</v>
      </c>
      <c r="M145" s="17">
        <f t="shared" si="18"/>
        <v>6.3622594653278837</v>
      </c>
      <c r="N145" s="17">
        <f t="shared" si="28"/>
        <v>-3302.7274587169959</v>
      </c>
      <c r="O145" s="24">
        <f t="shared" si="19"/>
        <v>27.799691580982547</v>
      </c>
      <c r="P145" s="7"/>
      <c r="Q145" s="25">
        <f t="shared" si="20"/>
        <v>1922.4884120713343</v>
      </c>
      <c r="R145" s="24">
        <f t="shared" si="21"/>
        <v>-3329.6966175946404</v>
      </c>
      <c r="S145" s="7"/>
      <c r="T145" s="25">
        <f t="shared" si="22"/>
        <v>-0.49974830930785252</v>
      </c>
      <c r="U145" s="24">
        <f t="shared" si="23"/>
        <v>-0.86645526155960562</v>
      </c>
      <c r="V145" s="7"/>
      <c r="W145" s="25">
        <f t="shared" si="24"/>
        <v>-0.49804241915816805</v>
      </c>
      <c r="X145" s="24">
        <f t="shared" si="29"/>
        <v>22.625906319069713</v>
      </c>
      <c r="Y145" s="7"/>
      <c r="Z145" s="25">
        <f t="shared" si="30"/>
        <v>-628</v>
      </c>
      <c r="AA145" s="17">
        <f t="shared" si="31"/>
        <v>22.733999999999888</v>
      </c>
      <c r="AB145" s="24">
        <f t="shared" si="25"/>
        <v>0.39678315214838888</v>
      </c>
      <c r="AC145" s="17">
        <f t="shared" si="26"/>
        <v>-0.10809368093017468</v>
      </c>
    </row>
    <row r="146" spans="1:29" s="17" customFormat="1" x14ac:dyDescent="0.25">
      <c r="A146" s="17">
        <v>61</v>
      </c>
      <c r="B146" s="17">
        <v>-622</v>
      </c>
      <c r="C146" s="17">
        <v>14006</v>
      </c>
      <c r="D146" s="17">
        <v>11463</v>
      </c>
      <c r="E146" s="17">
        <v>12438</v>
      </c>
      <c r="F146" s="17">
        <v>14940</v>
      </c>
      <c r="G146" s="24"/>
      <c r="H146" s="7"/>
      <c r="I146" s="25">
        <f t="shared" si="32"/>
        <v>1568</v>
      </c>
      <c r="J146" s="24">
        <f t="shared" si="32"/>
        <v>-3477</v>
      </c>
      <c r="K146" s="7"/>
      <c r="L146" s="25">
        <f t="shared" si="27"/>
        <v>1572.9726505315912</v>
      </c>
      <c r="M146" s="17">
        <f t="shared" si="18"/>
        <v>24.727253309333953</v>
      </c>
      <c r="N146" s="17">
        <f t="shared" si="28"/>
        <v>-3473.999264053039</v>
      </c>
      <c r="O146" s="24">
        <f t="shared" si="19"/>
        <v>9.0044162233836786</v>
      </c>
      <c r="P146" s="7"/>
      <c r="Q146" s="25">
        <f t="shared" si="20"/>
        <v>1586.4884120713343</v>
      </c>
      <c r="R146" s="24">
        <f t="shared" si="21"/>
        <v>-3498.6966175946404</v>
      </c>
      <c r="S146" s="7"/>
      <c r="T146" s="25">
        <f t="shared" si="22"/>
        <v>-0.41240555557623321</v>
      </c>
      <c r="U146" s="24">
        <f t="shared" si="23"/>
        <v>-0.91043252316050016</v>
      </c>
      <c r="V146" s="7"/>
      <c r="W146" s="25">
        <f t="shared" si="24"/>
        <v>-0.41061286364376803</v>
      </c>
      <c r="X146" s="24">
        <f t="shared" si="29"/>
        <v>17.011203886659132</v>
      </c>
      <c r="Y146" s="7"/>
      <c r="Z146" s="25">
        <f t="shared" si="30"/>
        <v>-622</v>
      </c>
      <c r="AA146" s="17">
        <f t="shared" si="31"/>
        <v>17.135999999999889</v>
      </c>
      <c r="AB146" s="24">
        <f t="shared" si="25"/>
        <v>0.29907962062174637</v>
      </c>
      <c r="AC146" s="17">
        <f t="shared" si="26"/>
        <v>-0.12479611334075713</v>
      </c>
    </row>
    <row r="147" spans="1:29" s="17" customFormat="1" x14ac:dyDescent="0.25">
      <c r="A147" s="17">
        <v>62</v>
      </c>
      <c r="B147" s="17">
        <v>-628</v>
      </c>
      <c r="C147" s="17">
        <v>13842</v>
      </c>
      <c r="D147" s="17">
        <v>11402</v>
      </c>
      <c r="E147" s="17">
        <v>12622</v>
      </c>
      <c r="F147" s="17">
        <v>15020</v>
      </c>
      <c r="G147" s="24"/>
      <c r="H147" s="7"/>
      <c r="I147" s="25">
        <f t="shared" si="32"/>
        <v>1220</v>
      </c>
      <c r="J147" s="24">
        <f t="shared" si="32"/>
        <v>-3618</v>
      </c>
      <c r="K147" s="7"/>
      <c r="L147" s="25">
        <f t="shared" si="27"/>
        <v>1220.8023907442032</v>
      </c>
      <c r="M147" s="17">
        <f t="shared" si="18"/>
        <v>0.6438309063829557</v>
      </c>
      <c r="N147" s="17">
        <f t="shared" si="28"/>
        <v>-3613.0813263682076</v>
      </c>
      <c r="O147" s="24">
        <f t="shared" si="19"/>
        <v>24.193350296090273</v>
      </c>
      <c r="P147" s="7"/>
      <c r="Q147" s="25">
        <f t="shared" si="20"/>
        <v>1238.4884120713343</v>
      </c>
      <c r="R147" s="24">
        <f t="shared" si="21"/>
        <v>-3639.6966175946404</v>
      </c>
      <c r="S147" s="7"/>
      <c r="T147" s="25">
        <f t="shared" si="22"/>
        <v>-0.3219434177827703</v>
      </c>
      <c r="U147" s="24">
        <f t="shared" si="23"/>
        <v>-0.94712361124171995</v>
      </c>
      <c r="V147" s="7"/>
      <c r="W147" s="25">
        <f t="shared" si="24"/>
        <v>-0.32007827129706068</v>
      </c>
      <c r="X147" s="24">
        <f t="shared" si="29"/>
        <v>11.407986765933401</v>
      </c>
      <c r="Y147" s="7"/>
      <c r="Z147" s="25">
        <f t="shared" si="30"/>
        <v>-628</v>
      </c>
      <c r="AA147" s="17">
        <f t="shared" si="31"/>
        <v>11.48399999999989</v>
      </c>
      <c r="AB147" s="24">
        <f t="shared" si="25"/>
        <v>0.20043361129902687</v>
      </c>
      <c r="AC147" s="17">
        <f t="shared" si="26"/>
        <v>-7.6013234066488522E-2</v>
      </c>
    </row>
    <row r="148" spans="1:29" s="17" customFormat="1" x14ac:dyDescent="0.25">
      <c r="A148" s="17">
        <v>63</v>
      </c>
      <c r="B148" s="17">
        <v>-641</v>
      </c>
      <c r="C148" s="17">
        <v>13652</v>
      </c>
      <c r="D148" s="17">
        <v>11343</v>
      </c>
      <c r="E148" s="17">
        <v>12805</v>
      </c>
      <c r="F148" s="17">
        <v>15070</v>
      </c>
      <c r="G148" s="24"/>
      <c r="H148" s="7"/>
      <c r="I148" s="25">
        <f t="shared" si="32"/>
        <v>847</v>
      </c>
      <c r="J148" s="24">
        <f t="shared" si="32"/>
        <v>-3727</v>
      </c>
      <c r="K148" s="7"/>
      <c r="L148" s="25">
        <f t="shared" si="27"/>
        <v>848.92846683823313</v>
      </c>
      <c r="M148" s="17">
        <f t="shared" ref="M148:M149" si="33">(I148-L148)^2</f>
        <v>3.7189843461649033</v>
      </c>
      <c r="N148" s="17">
        <f t="shared" si="28"/>
        <v>-3718.5773073819437</v>
      </c>
      <c r="O148" s="24">
        <f t="shared" ref="O148:O149" si="34">(J148-N148)^2</f>
        <v>70.94175093826037</v>
      </c>
      <c r="P148" s="7"/>
      <c r="Q148" s="25">
        <f t="shared" si="20"/>
        <v>865.48841207133444</v>
      </c>
      <c r="R148" s="24">
        <f t="shared" si="21"/>
        <v>-3748.6966175946404</v>
      </c>
      <c r="S148" s="7"/>
      <c r="T148" s="25">
        <f t="shared" si="22"/>
        <v>-0.22498256319380008</v>
      </c>
      <c r="U148" s="24">
        <f t="shared" si="23"/>
        <v>-0.97548764387188269</v>
      </c>
      <c r="V148" s="7"/>
      <c r="W148" s="25">
        <f t="shared" si="24"/>
        <v>-0.22306135329627699</v>
      </c>
      <c r="X148" s="24">
        <f t="shared" si="29"/>
        <v>5.6156001386025878</v>
      </c>
      <c r="Y148" s="7"/>
      <c r="Z148" s="25">
        <f t="shared" si="30"/>
        <v>-641</v>
      </c>
      <c r="AA148" s="17">
        <f t="shared" si="31"/>
        <v>5.7149999999998906</v>
      </c>
      <c r="AB148" s="24">
        <f t="shared" si="25"/>
        <v>9.9745566751474016E-2</v>
      </c>
      <c r="AC148" s="17">
        <f t="shared" si="26"/>
        <v>-9.9399861397302836E-2</v>
      </c>
    </row>
    <row r="149" spans="1:29" s="17" customFormat="1" x14ac:dyDescent="0.25">
      <c r="A149" s="17">
        <v>64</v>
      </c>
      <c r="B149" s="17">
        <v>-640</v>
      </c>
      <c r="C149" s="17">
        <v>13463</v>
      </c>
      <c r="D149" s="17">
        <v>11316</v>
      </c>
      <c r="E149" s="17">
        <v>12997</v>
      </c>
      <c r="F149" s="17">
        <v>15102</v>
      </c>
      <c r="G149" s="24"/>
      <c r="H149" s="7"/>
      <c r="I149" s="25">
        <f t="shared" si="32"/>
        <v>466</v>
      </c>
      <c r="J149" s="24">
        <f t="shared" si="32"/>
        <v>-3786</v>
      </c>
      <c r="K149" s="7"/>
      <c r="L149" s="25">
        <f t="shared" si="27"/>
        <v>468.8566823361229</v>
      </c>
      <c r="M149" s="17">
        <f t="shared" si="33"/>
        <v>8.1606339695165957</v>
      </c>
      <c r="N149" s="17">
        <f t="shared" si="28"/>
        <v>-3786.0990867655928</v>
      </c>
      <c r="O149" s="24">
        <f t="shared" si="34"/>
        <v>9.8181871156427687E-3</v>
      </c>
      <c r="P149" s="7"/>
      <c r="Q149" s="25">
        <f t="shared" ref="Q149" si="35">I149-$J$4</f>
        <v>484.48841207133444</v>
      </c>
      <c r="R149" s="24">
        <f t="shared" ref="R149" si="36">J149-$J$3</f>
        <v>-3807.6966175946404</v>
      </c>
      <c r="S149" s="7"/>
      <c r="T149" s="25">
        <f t="shared" ref="T149" si="37">Q149/$J$7</f>
        <v>-0.12594211923026746</v>
      </c>
      <c r="U149" s="24">
        <f t="shared" ref="U149" si="38">R149/$J$6</f>
        <v>-0.99084065235976893</v>
      </c>
      <c r="V149" s="7"/>
      <c r="W149" s="25">
        <f t="shared" ref="W149" si="39">(T149-U149*SIN(-$J$11*PI()/180))/(COS(-$J$11*PI()/180))</f>
        <v>-0.12399047274682005</v>
      </c>
      <c r="X149" s="24">
        <f>IF(MOD(ATAN2(U149,W149)*180/PI()-$J$9+360,360)&gt;5,MOD(ATAN2(U149,W149)*180/PI()-$J$9+360,360)-360,MOD(ATAN2(U149,W149)*180/PI()-$J$9+360,360))</f>
        <v>-0.13185366741839744</v>
      </c>
      <c r="Y149" s="7"/>
      <c r="Z149" s="25">
        <f t="shared" si="30"/>
        <v>-640</v>
      </c>
      <c r="AA149" s="17">
        <f t="shared" si="31"/>
        <v>-4.5000000000109175E-2</v>
      </c>
      <c r="AB149" s="24">
        <f t="shared" ref="AB149" si="40">AA149*PI()/180</f>
        <v>-7.853981633993537E-4</v>
      </c>
      <c r="AC149" s="17">
        <f t="shared" ref="AC149" si="41">X149-AA149</f>
        <v>-8.6853667418288261E-2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-9981</v>
      </c>
      <c r="G154" s="2"/>
      <c r="I154" s="1"/>
      <c r="J154" s="3"/>
    </row>
    <row r="155" spans="1:29" x14ac:dyDescent="0.25">
      <c r="A155" t="s">
        <v>77</v>
      </c>
      <c r="B155">
        <v>-9991</v>
      </c>
      <c r="G155" s="2"/>
      <c r="I155" s="44">
        <v>0</v>
      </c>
      <c r="J155" s="40">
        <f>B155</f>
        <v>-9991</v>
      </c>
    </row>
    <row r="156" spans="1:29" x14ac:dyDescent="0.25">
      <c r="A156" s="32" t="s">
        <v>78</v>
      </c>
      <c r="B156" s="32">
        <v>9994</v>
      </c>
      <c r="G156" s="2"/>
      <c r="I156" s="1"/>
      <c r="J156" s="3"/>
    </row>
    <row r="157" spans="1:29" x14ac:dyDescent="0.25">
      <c r="A157" t="s">
        <v>79</v>
      </c>
      <c r="B157">
        <v>9994</v>
      </c>
      <c r="G157" s="2"/>
      <c r="I157" s="44">
        <f>J155</f>
        <v>-9991</v>
      </c>
      <c r="J157" s="40">
        <f>I157+B157</f>
        <v>3</v>
      </c>
    </row>
    <row r="158" spans="1:29" x14ac:dyDescent="0.25">
      <c r="A158" s="32" t="s">
        <v>80</v>
      </c>
      <c r="B158" s="32">
        <v>39993</v>
      </c>
      <c r="G158" s="2"/>
      <c r="I158" s="1"/>
      <c r="J158" s="3"/>
    </row>
    <row r="159" spans="1:29" x14ac:dyDescent="0.25">
      <c r="A159" t="s">
        <v>81</v>
      </c>
      <c r="B159">
        <v>39993</v>
      </c>
      <c r="G159" s="2"/>
      <c r="I159" s="44">
        <f>J157</f>
        <v>3</v>
      </c>
      <c r="J159" s="40">
        <f>I159+B159</f>
        <v>39996</v>
      </c>
    </row>
    <row r="160" spans="1:29" x14ac:dyDescent="0.25">
      <c r="A160" s="32" t="s">
        <v>82</v>
      </c>
      <c r="B160" s="32">
        <v>10003</v>
      </c>
      <c r="G160" s="2"/>
      <c r="I160" s="1"/>
      <c r="J160" s="3"/>
    </row>
    <row r="161" spans="1:10" x14ac:dyDescent="0.25">
      <c r="A161" t="s">
        <v>83</v>
      </c>
      <c r="B161">
        <v>10003</v>
      </c>
      <c r="G161" s="2"/>
      <c r="I161" s="44">
        <f>J159</f>
        <v>39996</v>
      </c>
      <c r="J161" s="40">
        <f>I161+B161</f>
        <v>49999</v>
      </c>
    </row>
    <row r="162" spans="1:10" x14ac:dyDescent="0.25">
      <c r="A162" s="32" t="s">
        <v>84</v>
      </c>
      <c r="B162" s="32">
        <v>-9981</v>
      </c>
      <c r="G162" s="2"/>
      <c r="I162" s="1"/>
      <c r="J162" s="3"/>
    </row>
    <row r="163" spans="1:10" x14ac:dyDescent="0.25">
      <c r="A163" t="s">
        <v>85</v>
      </c>
      <c r="B163">
        <v>-9995</v>
      </c>
      <c r="G163" s="2"/>
      <c r="I163" s="44">
        <f>J161</f>
        <v>49999</v>
      </c>
      <c r="J163" s="40">
        <f>I163+B163</f>
        <v>40004</v>
      </c>
    </row>
    <row r="164" spans="1:10" x14ac:dyDescent="0.25">
      <c r="A164" s="32" t="s">
        <v>86</v>
      </c>
      <c r="B164" s="32">
        <v>-40009</v>
      </c>
      <c r="G164" s="2"/>
      <c r="I164" s="1"/>
      <c r="J164" s="3"/>
    </row>
    <row r="165" spans="1:10" ht="15.75" thickBot="1" x14ac:dyDescent="0.3">
      <c r="A165" t="s">
        <v>87</v>
      </c>
      <c r="B165">
        <v>-40009</v>
      </c>
      <c r="G165" s="2"/>
      <c r="I165" s="4">
        <f>J163</f>
        <v>40004</v>
      </c>
      <c r="J165" s="6">
        <f>I165+B165</f>
        <v>-5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9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21.406440182652116</v>
      </c>
      <c r="L3" s="36" t="s">
        <v>1</v>
      </c>
      <c r="M3" s="11">
        <v>-3856.481626381948</v>
      </c>
      <c r="N3" s="10" t="s">
        <v>2</v>
      </c>
      <c r="O3" s="36">
        <v>3852.2505200505188</v>
      </c>
      <c r="Q3" s="117" t="s">
        <v>3</v>
      </c>
      <c r="R3" s="117"/>
      <c r="T3" s="49" t="s">
        <v>53</v>
      </c>
      <c r="U3" s="50">
        <v>43690</v>
      </c>
    </row>
    <row r="4" spans="1:21" ht="15.75" thickBot="1" x14ac:dyDescent="0.3">
      <c r="A4" t="s">
        <v>64</v>
      </c>
      <c r="I4" s="34" t="s">
        <v>4</v>
      </c>
      <c r="J4" s="34">
        <f>(M6+M12)/2</f>
        <v>-18.665800491693936</v>
      </c>
      <c r="L4" s="9" t="s">
        <v>5</v>
      </c>
      <c r="M4" s="13">
        <v>359.94726493726722</v>
      </c>
      <c r="N4" s="12" t="s">
        <v>6</v>
      </c>
      <c r="O4" s="9">
        <v>359.9129354578252</v>
      </c>
      <c r="Q4" s="2" t="s">
        <v>7</v>
      </c>
      <c r="R4" s="2">
        <f>MAX(AC20:AC149)</f>
        <v>0.20980341926559731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-172.6486550355051</v>
      </c>
      <c r="N5" s="14" t="s">
        <v>9</v>
      </c>
      <c r="O5" s="9">
        <v>-172.76669641089046</v>
      </c>
      <c r="Q5" s="5" t="s">
        <v>10</v>
      </c>
      <c r="R5" s="5">
        <f>MIN(AC20:AC149)</f>
        <v>-0.15484825536935887</v>
      </c>
      <c r="T5" s="49" t="s">
        <v>55</v>
      </c>
      <c r="U5" s="51">
        <v>6</v>
      </c>
    </row>
    <row r="6" spans="1:21" ht="15.75" thickBot="1" x14ac:dyDescent="0.3">
      <c r="A6" t="s">
        <v>65</v>
      </c>
      <c r="I6" s="33" t="s">
        <v>11</v>
      </c>
      <c r="J6" s="33">
        <f>(O3+O9)/2</f>
        <v>3846.0551581745904</v>
      </c>
      <c r="L6" s="38" t="s">
        <v>12</v>
      </c>
      <c r="M6" s="13">
        <v>-18.90081313864011</v>
      </c>
      <c r="N6" s="14" t="s">
        <v>13</v>
      </c>
      <c r="O6" s="9">
        <v>21.218638909663213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-3850.2646773810093</v>
      </c>
      <c r="L7" s="39" t="s">
        <v>15</v>
      </c>
      <c r="M7" s="16">
        <f>SUM(M20:M84)</f>
        <v>1361.0300218567459</v>
      </c>
      <c r="N7" s="15" t="s">
        <v>15</v>
      </c>
      <c r="O7" s="37">
        <f>SUM(O20:O84)</f>
        <v>1807.9748261894854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-172.74109887593914</v>
      </c>
      <c r="L9" s="36" t="s">
        <v>18</v>
      </c>
      <c r="M9" s="11">
        <v>-3844.0477283800701</v>
      </c>
      <c r="N9" s="10" t="s">
        <v>19</v>
      </c>
      <c r="O9" s="36">
        <v>3839.8597962986623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-172.62701183022926</v>
      </c>
      <c r="L10" s="9" t="s">
        <v>21</v>
      </c>
      <c r="M10" s="13">
        <v>359.91865129487775</v>
      </c>
      <c r="N10" s="12" t="s">
        <v>22</v>
      </c>
      <c r="O10" s="9">
        <v>359.93474642856614</v>
      </c>
      <c r="T10" s="52"/>
    </row>
    <row r="11" spans="1:21" ht="15.75" thickBot="1" x14ac:dyDescent="0.3">
      <c r="I11" s="34" t="s">
        <v>23</v>
      </c>
      <c r="J11" s="34">
        <f>J9-J10</f>
        <v>-0.11408704570987993</v>
      </c>
      <c r="L11" s="38" t="s">
        <v>24</v>
      </c>
      <c r="M11" s="13">
        <v>-172.60536862495346</v>
      </c>
      <c r="N11" s="14" t="s">
        <v>25</v>
      </c>
      <c r="O11" s="9">
        <v>-172.7155013409878</v>
      </c>
    </row>
    <row r="12" spans="1:21" x14ac:dyDescent="0.25">
      <c r="I12" s="9"/>
      <c r="J12" s="9"/>
      <c r="L12" s="38" t="s">
        <v>26</v>
      </c>
      <c r="M12" s="13">
        <v>-18.430787844747758</v>
      </c>
      <c r="N12" s="14" t="s">
        <v>27</v>
      </c>
      <c r="O12" s="9">
        <v>21.594241455641018</v>
      </c>
    </row>
    <row r="13" spans="1:21" ht="15.75" thickBot="1" x14ac:dyDescent="0.3">
      <c r="I13" s="9"/>
      <c r="J13" s="9"/>
      <c r="L13" s="39" t="s">
        <v>15</v>
      </c>
      <c r="M13" s="16">
        <f>SUM(M85:M149)</f>
        <v>1457.9527146524083</v>
      </c>
      <c r="N13" s="15" t="s">
        <v>15</v>
      </c>
      <c r="O13" s="37">
        <f>SUM(O85:O149)</f>
        <v>2022.3760046391133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13521</v>
      </c>
      <c r="D20" s="17">
        <v>11358</v>
      </c>
      <c r="E20" s="17">
        <v>13049</v>
      </c>
      <c r="F20" s="17">
        <v>15164</v>
      </c>
      <c r="G20" s="24"/>
      <c r="H20" s="7"/>
      <c r="I20" s="25">
        <f t="shared" ref="I20:J51" si="0">C20-E20</f>
        <v>472</v>
      </c>
      <c r="J20" s="24">
        <f t="shared" si="0"/>
        <v>-3806</v>
      </c>
      <c r="K20" s="7"/>
      <c r="L20" s="25">
        <f>$M$3*SIN(2*PI()/$M$4*(AA20+$M$5))+$M$6</f>
        <v>469.25495052135676</v>
      </c>
      <c r="M20" s="17">
        <f t="shared" ref="M20:M83" si="1">(I20-L20)^2</f>
        <v>7.5352966401995163</v>
      </c>
      <c r="N20" s="17">
        <f>$O$3*COS(2*PI()/$O$4*(AA20+$O$5))+$O$6</f>
        <v>-3801.1801516518663</v>
      </c>
      <c r="O20" s="24">
        <f t="shared" ref="O20:O83" si="2">(J20-N20)^2</f>
        <v>23.230938099007602</v>
      </c>
      <c r="P20" s="7"/>
      <c r="Q20" s="25">
        <f>I20-$J$4</f>
        <v>490.66580049169391</v>
      </c>
      <c r="R20" s="24">
        <f>J20-$J$3</f>
        <v>-3827.4064401826522</v>
      </c>
      <c r="S20" s="7"/>
      <c r="T20" s="25">
        <f>Q20/$J$7</f>
        <v>-0.12743690151333958</v>
      </c>
      <c r="U20" s="24">
        <f>R20/$J$6</f>
        <v>-0.99515120890757347</v>
      </c>
      <c r="V20" s="7"/>
      <c r="W20" s="25">
        <f>(T20-U20*SIN(-$J$11*PI()/180))/(COS(-$J$11*PI()/180))</f>
        <v>-0.12545561183442544</v>
      </c>
      <c r="X20" s="24">
        <f>IF(MOD(ATAN2(U20,W20)*180/PI()-$J$9+360,360)&gt;5,MOD(ATAN2(U20,W20)*180/PI()-$J$9+360,360)-360,MOD(ATAN2(U20,W20)*180/PI()-$J$9+360,360))</f>
        <v>-7.3705189258987502E-2</v>
      </c>
      <c r="Y20" s="7"/>
      <c r="Z20" s="25">
        <f>I159</f>
        <v>-6</v>
      </c>
      <c r="AA20" s="17">
        <f>360/40000*Z20</f>
        <v>-5.3999999999999992E-2</v>
      </c>
      <c r="AB20" s="24">
        <f>AA20*PI()/180</f>
        <v>-9.4247779607693771E-4</v>
      </c>
      <c r="AC20" s="17">
        <f>X20-AA20</f>
        <v>-1.970518925898751E-2</v>
      </c>
      <c r="AD20" s="17">
        <f ca="1">INDIRECT("AC"&amp;AE20)-AC20</f>
        <v>-6.7924679047797809E-2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13700</v>
      </c>
      <c r="D21" s="17">
        <v>11387</v>
      </c>
      <c r="E21" s="17">
        <v>12856</v>
      </c>
      <c r="F21" s="17">
        <v>15124</v>
      </c>
      <c r="G21" s="24"/>
      <c r="H21" s="7"/>
      <c r="I21" s="25">
        <f t="shared" si="0"/>
        <v>844</v>
      </c>
      <c r="J21" s="24">
        <f t="shared" si="0"/>
        <v>-3737</v>
      </c>
      <c r="K21" s="7"/>
      <c r="L21" s="25">
        <f t="shared" ref="L21:L84" si="3">$M$3*SIN(2*PI()/$M$4*(AA21+$M$5))+$M$6</f>
        <v>848.4142590482337</v>
      </c>
      <c r="M21" s="17">
        <f t="shared" si="1"/>
        <v>19.485682944913115</v>
      </c>
      <c r="N21" s="17">
        <f t="shared" ref="N21:N84" si="4">$O$3*COS(2*PI()/$O$4*(AA21+$O$5))+$O$6</f>
        <v>-3734.3620329192208</v>
      </c>
      <c r="O21" s="24">
        <f t="shared" si="2"/>
        <v>6.9588703192745376</v>
      </c>
      <c r="P21" s="7"/>
      <c r="Q21" s="25">
        <f t="shared" ref="Q21:Q84" si="5">I21-$J$4</f>
        <v>862.66580049169397</v>
      </c>
      <c r="R21" s="24">
        <f t="shared" ref="R21:R84" si="6">J21-$J$3</f>
        <v>-3758.4064401826522</v>
      </c>
      <c r="S21" s="7"/>
      <c r="T21" s="25">
        <f t="shared" ref="T21:T84" si="7">Q21/$J$7</f>
        <v>-0.22405363599015959</v>
      </c>
      <c r="U21" s="24">
        <f t="shared" ref="U21:U84" si="8">R21/$J$6</f>
        <v>-0.97721074857555146</v>
      </c>
      <c r="V21" s="7"/>
      <c r="W21" s="25">
        <f t="shared" ref="W21:W84" si="9">(T21-U21*SIN(-$J$11*PI()/180))/(COS(-$J$11*PI()/180))</f>
        <v>-0.22210826084188998</v>
      </c>
      <c r="X21" s="24">
        <f t="shared" ref="X21:X83" si="10">MOD(ATAN2(U21,W21)*180/PI()-$J$9+360,360)</f>
        <v>5.5461961420009516</v>
      </c>
      <c r="Y21" s="7"/>
      <c r="Z21" s="25">
        <f t="shared" ref="Z21:Z84" si="11">B21</f>
        <v>636</v>
      </c>
      <c r="AA21" s="17">
        <f>360/40000*Z21+AA20</f>
        <v>5.669999999999999</v>
      </c>
      <c r="AB21" s="24">
        <f t="shared" ref="AB21:AB84" si="12">AA21*PI()/180</f>
        <v>9.8960168588078462E-2</v>
      </c>
      <c r="AC21" s="17">
        <f t="shared" ref="AC21:AC84" si="13">X21-AA21</f>
        <v>-0.12380385799904747</v>
      </c>
      <c r="AD21" s="17">
        <f t="shared" ref="AD21:AD83" ca="1" si="14">INDIRECT("AC"&amp;AE21)-AC21</f>
        <v>3.2797283249018427E-2</v>
      </c>
      <c r="AE21" s="17">
        <v>148</v>
      </c>
    </row>
    <row r="22" spans="1:31" s="17" customFormat="1" x14ac:dyDescent="0.25">
      <c r="A22" s="17">
        <v>2</v>
      </c>
      <c r="B22" s="17">
        <v>639</v>
      </c>
      <c r="C22" s="17">
        <v>13889</v>
      </c>
      <c r="D22" s="17">
        <v>11447</v>
      </c>
      <c r="E22" s="17">
        <v>12673</v>
      </c>
      <c r="F22" s="17">
        <v>15079</v>
      </c>
      <c r="G22" s="24"/>
      <c r="H22" s="7"/>
      <c r="I22" s="25">
        <f t="shared" si="0"/>
        <v>1216</v>
      </c>
      <c r="J22" s="24">
        <f t="shared" si="0"/>
        <v>-3632</v>
      </c>
      <c r="K22" s="7"/>
      <c r="L22" s="25">
        <f t="shared" si="3"/>
        <v>1220.6432423576098</v>
      </c>
      <c r="M22" s="17">
        <f t="shared" si="1"/>
        <v>21.559699591501619</v>
      </c>
      <c r="N22" s="17">
        <f>$O$3*COS(2*PI()/$O$4*(AA22+$O$5))+$O$6</f>
        <v>-3629.4950439586087</v>
      </c>
      <c r="O22" s="24">
        <f>(J22-N22)^2</f>
        <v>6.274804769302893</v>
      </c>
      <c r="P22" s="7"/>
      <c r="Q22" s="25">
        <f t="shared" si="5"/>
        <v>1234.665800491694</v>
      </c>
      <c r="R22" s="24">
        <f t="shared" si="6"/>
        <v>-3653.4064401826522</v>
      </c>
      <c r="S22" s="7"/>
      <c r="T22" s="25">
        <f t="shared" si="7"/>
        <v>-0.3206703704669796</v>
      </c>
      <c r="U22" s="24">
        <f t="shared" si="8"/>
        <v>-0.94991004807030044</v>
      </c>
      <c r="V22" s="7"/>
      <c r="W22" s="25">
        <f t="shared" si="9"/>
        <v>-0.31877954793350155</v>
      </c>
      <c r="X22" s="24">
        <f t="shared" si="10"/>
        <v>11.29229506242325</v>
      </c>
      <c r="Y22" s="7"/>
      <c r="Z22" s="25">
        <f t="shared" si="11"/>
        <v>639</v>
      </c>
      <c r="AA22" s="17">
        <f t="shared" ref="AA22:AA85" si="15">360/40000*Z22+AA21</f>
        <v>11.420999999999999</v>
      </c>
      <c r="AB22" s="24">
        <f t="shared" si="12"/>
        <v>0.19933405387027239</v>
      </c>
      <c r="AC22" s="17">
        <f t="shared" si="13"/>
        <v>-0.1287049375767495</v>
      </c>
      <c r="AD22" s="17">
        <f t="shared" ca="1" si="14"/>
        <v>5.8226393138493648E-2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14062</v>
      </c>
      <c r="D23" s="17">
        <v>11505</v>
      </c>
      <c r="E23" s="17">
        <v>12490</v>
      </c>
      <c r="F23" s="17">
        <v>15000</v>
      </c>
      <c r="G23" s="24"/>
      <c r="H23" s="7"/>
      <c r="I23" s="25">
        <f t="shared" si="0"/>
        <v>1572</v>
      </c>
      <c r="J23" s="24">
        <f t="shared" si="0"/>
        <v>-3495</v>
      </c>
      <c r="K23" s="7"/>
      <c r="L23" s="25">
        <f t="shared" si="3"/>
        <v>1575.9790099344357</v>
      </c>
      <c r="M23" s="17">
        <f t="shared" si="1"/>
        <v>15.832520058337838</v>
      </c>
      <c r="N23" s="17">
        <f t="shared" si="4"/>
        <v>-3489.8555325390903</v>
      </c>
      <c r="O23" s="24">
        <f t="shared" si="2"/>
        <v>26.46554545635879</v>
      </c>
      <c r="P23" s="7"/>
      <c r="Q23" s="25">
        <f t="shared" si="5"/>
        <v>1590.665800491694</v>
      </c>
      <c r="R23" s="24">
        <f t="shared" si="6"/>
        <v>-3516.4064401826522</v>
      </c>
      <c r="S23" s="7"/>
      <c r="T23" s="25">
        <f t="shared" si="7"/>
        <v>-0.41313154647167832</v>
      </c>
      <c r="U23" s="24">
        <f t="shared" si="8"/>
        <v>-0.91428913407773493</v>
      </c>
      <c r="V23" s="7"/>
      <c r="W23" s="25">
        <f t="shared" si="9"/>
        <v>-0.41131183550079148</v>
      </c>
      <c r="X23" s="24">
        <f t="shared" si="10"/>
        <v>16.962680126761143</v>
      </c>
      <c r="Y23" s="7"/>
      <c r="Z23" s="25">
        <f t="shared" si="11"/>
        <v>631</v>
      </c>
      <c r="AA23" s="17">
        <f t="shared" si="15"/>
        <v>17.099999999999998</v>
      </c>
      <c r="AB23" s="24">
        <f t="shared" si="12"/>
        <v>0.29845130209103032</v>
      </c>
      <c r="AC23" s="17">
        <f t="shared" si="13"/>
        <v>-0.13731987323885519</v>
      </c>
      <c r="AD23" s="17">
        <f t="shared" ca="1" si="14"/>
        <v>0.10401445325078029</v>
      </c>
      <c r="AE23" s="17">
        <v>146</v>
      </c>
    </row>
    <row r="24" spans="1:31" s="17" customFormat="1" x14ac:dyDescent="0.25">
      <c r="A24" s="17">
        <v>4</v>
      </c>
      <c r="B24" s="17">
        <v>621</v>
      </c>
      <c r="C24" s="17">
        <v>14237</v>
      </c>
      <c r="D24" s="17">
        <v>11602</v>
      </c>
      <c r="E24" s="17">
        <v>12328</v>
      </c>
      <c r="F24" s="17">
        <v>14926</v>
      </c>
      <c r="G24" s="24"/>
      <c r="H24" s="7"/>
      <c r="I24" s="25">
        <f t="shared" si="0"/>
        <v>1909</v>
      </c>
      <c r="J24" s="24">
        <f t="shared" si="0"/>
        <v>-3324</v>
      </c>
      <c r="K24" s="7"/>
      <c r="L24" s="25">
        <f t="shared" si="3"/>
        <v>1910.4109757666711</v>
      </c>
      <c r="M24" s="17">
        <f t="shared" si="1"/>
        <v>1.9908526141330196</v>
      </c>
      <c r="N24" s="17">
        <f t="shared" si="4"/>
        <v>-3318.7539603167215</v>
      </c>
      <c r="O24" s="24">
        <f t="shared" si="2"/>
        <v>27.520932358532452</v>
      </c>
      <c r="P24" s="7"/>
      <c r="Q24" s="25">
        <f t="shared" si="5"/>
        <v>1927.665800491694</v>
      </c>
      <c r="R24" s="24">
        <f t="shared" si="6"/>
        <v>-3345.4064401826522</v>
      </c>
      <c r="S24" s="7"/>
      <c r="T24" s="25">
        <f t="shared" si="7"/>
        <v>-0.50065799679073297</v>
      </c>
      <c r="U24" s="24">
        <f t="shared" si="8"/>
        <v>-0.86982799325489768</v>
      </c>
      <c r="V24" s="7"/>
      <c r="W24" s="25">
        <f t="shared" si="9"/>
        <v>-0.49892699023471088</v>
      </c>
      <c r="X24" s="24">
        <f t="shared" si="10"/>
        <v>22.579366663312612</v>
      </c>
      <c r="Y24" s="7"/>
      <c r="Z24" s="25">
        <f t="shared" si="11"/>
        <v>621</v>
      </c>
      <c r="AA24" s="17">
        <f t="shared" si="15"/>
        <v>22.688999999999997</v>
      </c>
      <c r="AB24" s="24">
        <f t="shared" si="12"/>
        <v>0.39599775398499337</v>
      </c>
      <c r="AC24" s="17">
        <f t="shared" si="13"/>
        <v>-0.10963333668738429</v>
      </c>
      <c r="AD24" s="17">
        <f t="shared" ca="1" si="14"/>
        <v>6.740254527894507E-2</v>
      </c>
      <c r="AE24" s="17">
        <v>145</v>
      </c>
    </row>
    <row r="25" spans="1:31" s="17" customFormat="1" x14ac:dyDescent="0.25">
      <c r="A25" s="17">
        <v>5</v>
      </c>
      <c r="B25" s="17">
        <v>621</v>
      </c>
      <c r="C25" s="17">
        <v>14382</v>
      </c>
      <c r="D25" s="17">
        <v>11698</v>
      </c>
      <c r="E25" s="17">
        <v>12162</v>
      </c>
      <c r="F25" s="17">
        <v>14816</v>
      </c>
      <c r="G25" s="24"/>
      <c r="H25" s="7"/>
      <c r="I25" s="25">
        <f t="shared" si="0"/>
        <v>2220</v>
      </c>
      <c r="J25" s="24">
        <f t="shared" si="0"/>
        <v>-3118</v>
      </c>
      <c r="K25" s="7"/>
      <c r="L25" s="25">
        <f t="shared" si="3"/>
        <v>2226.4941224849758</v>
      </c>
      <c r="M25" s="17">
        <f t="shared" si="1"/>
        <v>42.173626849868683</v>
      </c>
      <c r="N25" s="17">
        <f t="shared" si="4"/>
        <v>-3115.8813515628854</v>
      </c>
      <c r="O25" s="24">
        <f t="shared" si="2"/>
        <v>4.4886712000883211</v>
      </c>
      <c r="P25" s="7"/>
      <c r="Q25" s="25">
        <f t="shared" si="5"/>
        <v>2238.665800491694</v>
      </c>
      <c r="R25" s="24">
        <f t="shared" si="6"/>
        <v>-3139.4064401826522</v>
      </c>
      <c r="S25" s="7"/>
      <c r="T25" s="25">
        <f t="shared" si="7"/>
        <v>-0.58143166459259055</v>
      </c>
      <c r="U25" s="24">
        <f t="shared" si="8"/>
        <v>-0.81626661893031016</v>
      </c>
      <c r="V25" s="7"/>
      <c r="W25" s="25">
        <f t="shared" si="9"/>
        <v>-0.57980746942409389</v>
      </c>
      <c r="X25" s="24">
        <f t="shared" si="10"/>
        <v>28.127897050774436</v>
      </c>
      <c r="Y25" s="7"/>
      <c r="Z25" s="25">
        <f t="shared" si="11"/>
        <v>621</v>
      </c>
      <c r="AA25" s="17">
        <f t="shared" si="15"/>
        <v>28.277999999999995</v>
      </c>
      <c r="AB25" s="24">
        <f t="shared" si="12"/>
        <v>0.49354420587895642</v>
      </c>
      <c r="AC25" s="17">
        <f t="shared" si="13"/>
        <v>-0.150102949225559</v>
      </c>
      <c r="AD25" s="17">
        <f t="shared" ca="1" si="14"/>
        <v>7.3063099877224147E-2</v>
      </c>
      <c r="AE25" s="17">
        <v>144</v>
      </c>
    </row>
    <row r="26" spans="1:31" s="17" customFormat="1" x14ac:dyDescent="0.25">
      <c r="A26" s="17">
        <v>6</v>
      </c>
      <c r="B26" s="17">
        <v>614</v>
      </c>
      <c r="C26" s="17">
        <v>14533</v>
      </c>
      <c r="D26" s="17">
        <v>11811</v>
      </c>
      <c r="E26" s="17">
        <v>12017</v>
      </c>
      <c r="F26" s="17">
        <v>14701</v>
      </c>
      <c r="G26" s="24"/>
      <c r="H26" s="7"/>
      <c r="I26" s="25">
        <f t="shared" si="0"/>
        <v>2516</v>
      </c>
      <c r="J26" s="24">
        <f t="shared" si="0"/>
        <v>-2890</v>
      </c>
      <c r="K26" s="7"/>
      <c r="L26" s="25">
        <f t="shared" si="3"/>
        <v>2518.0296678519685</v>
      </c>
      <c r="M26" s="17">
        <f t="shared" si="1"/>
        <v>4.1195515893144146</v>
      </c>
      <c r="N26" s="17">
        <f t="shared" si="4"/>
        <v>-2885.9490558116772</v>
      </c>
      <c r="O26" s="24">
        <f t="shared" si="2"/>
        <v>16.410148816906055</v>
      </c>
      <c r="P26" s="7"/>
      <c r="Q26" s="25">
        <f t="shared" si="5"/>
        <v>2534.665800491694</v>
      </c>
      <c r="R26" s="24">
        <f t="shared" si="6"/>
        <v>-2911.4064401826522</v>
      </c>
      <c r="S26" s="7"/>
      <c r="T26" s="25">
        <f t="shared" si="7"/>
        <v>-0.65830949632683444</v>
      </c>
      <c r="U26" s="24">
        <f t="shared" si="8"/>
        <v>-0.7569850978331939</v>
      </c>
      <c r="V26" s="7"/>
      <c r="W26" s="25">
        <f t="shared" si="9"/>
        <v>-0.65680349476294819</v>
      </c>
      <c r="X26" s="24">
        <f t="shared" si="10"/>
        <v>33.687872869223384</v>
      </c>
      <c r="Y26" s="7"/>
      <c r="Z26" s="25">
        <f t="shared" si="11"/>
        <v>614</v>
      </c>
      <c r="AA26" s="17">
        <f t="shared" si="15"/>
        <v>33.803999999999995</v>
      </c>
      <c r="AB26" s="24">
        <f t="shared" si="12"/>
        <v>0.58999110034416302</v>
      </c>
      <c r="AC26" s="17">
        <f t="shared" si="13"/>
        <v>-0.11612713077661141</v>
      </c>
      <c r="AD26" s="17">
        <f t="shared" ca="1" si="14"/>
        <v>6.2429016194691656E-2</v>
      </c>
      <c r="AE26" s="17">
        <v>143</v>
      </c>
    </row>
    <row r="27" spans="1:31" s="17" customFormat="1" x14ac:dyDescent="0.25">
      <c r="A27" s="17">
        <v>7</v>
      </c>
      <c r="B27" s="17">
        <v>623</v>
      </c>
      <c r="C27" s="17">
        <v>14663</v>
      </c>
      <c r="D27" s="17">
        <v>11942</v>
      </c>
      <c r="E27" s="17">
        <v>11873</v>
      </c>
      <c r="F27" s="17">
        <v>14566</v>
      </c>
      <c r="G27" s="24"/>
      <c r="H27" s="7"/>
      <c r="I27" s="25">
        <f t="shared" si="0"/>
        <v>2790</v>
      </c>
      <c r="J27" s="24">
        <f t="shared" si="0"/>
        <v>-2624</v>
      </c>
      <c r="K27" s="7"/>
      <c r="L27" s="25">
        <f t="shared" si="3"/>
        <v>2789.7175093979831</v>
      </c>
      <c r="M27" s="17">
        <f t="shared" si="1"/>
        <v>7.9800940227858302E-2</v>
      </c>
      <c r="N27" s="17">
        <f t="shared" si="4"/>
        <v>-2625.0261514487397</v>
      </c>
      <c r="O27" s="24">
        <f t="shared" si="2"/>
        <v>1.0529867957506072</v>
      </c>
      <c r="P27" s="7"/>
      <c r="Q27" s="25">
        <f t="shared" si="5"/>
        <v>2808.665800491694</v>
      </c>
      <c r="R27" s="24">
        <f t="shared" si="6"/>
        <v>-2645.4064401826522</v>
      </c>
      <c r="S27" s="7"/>
      <c r="T27" s="25">
        <f t="shared" si="7"/>
        <v>-0.72947343516191154</v>
      </c>
      <c r="U27" s="24">
        <f t="shared" si="8"/>
        <v>-0.68782332321989148</v>
      </c>
      <c r="V27" s="7"/>
      <c r="W27" s="25">
        <f t="shared" si="9"/>
        <v>-0.72810528940850239</v>
      </c>
      <c r="X27" s="24">
        <f t="shared" si="10"/>
        <v>39.370675589890539</v>
      </c>
      <c r="Y27" s="7"/>
      <c r="Z27" s="25">
        <f t="shared" si="11"/>
        <v>623</v>
      </c>
      <c r="AA27" s="17">
        <f t="shared" si="15"/>
        <v>39.410999999999994</v>
      </c>
      <c r="AB27" s="24">
        <f t="shared" si="12"/>
        <v>0.68785171150348512</v>
      </c>
      <c r="AC27" s="17">
        <f t="shared" si="13"/>
        <v>-4.0324410109455755E-2</v>
      </c>
      <c r="AD27" s="17">
        <f t="shared" ca="1" si="14"/>
        <v>2.2546483267639417E-2</v>
      </c>
      <c r="AE27" s="17">
        <v>142</v>
      </c>
    </row>
    <row r="28" spans="1:31" s="17" customFormat="1" x14ac:dyDescent="0.25">
      <c r="A28" s="17">
        <v>8</v>
      </c>
      <c r="B28" s="17">
        <v>622</v>
      </c>
      <c r="C28" s="17">
        <v>14793</v>
      </c>
      <c r="D28" s="17">
        <v>12093</v>
      </c>
      <c r="E28" s="17">
        <v>11757</v>
      </c>
      <c r="F28" s="17">
        <v>14429</v>
      </c>
      <c r="G28" s="24"/>
      <c r="H28" s="7"/>
      <c r="I28" s="25">
        <f t="shared" si="0"/>
        <v>3036</v>
      </c>
      <c r="J28" s="24">
        <f t="shared" si="0"/>
        <v>-2336</v>
      </c>
      <c r="K28" s="7"/>
      <c r="L28" s="25">
        <f t="shared" si="3"/>
        <v>3034.1515317959179</v>
      </c>
      <c r="M28" s="17">
        <f t="shared" si="1"/>
        <v>3.4168347015025406</v>
      </c>
      <c r="N28" s="17">
        <f t="shared" si="4"/>
        <v>-2339.2472814649791</v>
      </c>
      <c r="O28" s="24">
        <f t="shared" si="2"/>
        <v>10.544836912796786</v>
      </c>
      <c r="P28" s="7"/>
      <c r="Q28" s="25">
        <f t="shared" si="5"/>
        <v>3054.665800491694</v>
      </c>
      <c r="R28" s="24">
        <f t="shared" si="6"/>
        <v>-2357.4064401826522</v>
      </c>
      <c r="S28" s="7"/>
      <c r="T28" s="25">
        <f t="shared" si="7"/>
        <v>-0.7933651466707764</v>
      </c>
      <c r="U28" s="24">
        <f t="shared" si="8"/>
        <v>-0.61294140183406032</v>
      </c>
      <c r="V28" s="7"/>
      <c r="W28" s="25">
        <f t="shared" si="9"/>
        <v>-0.79214623225146608</v>
      </c>
      <c r="X28" s="24">
        <f t="shared" si="10"/>
        <v>45.009360619036613</v>
      </c>
      <c r="Y28" s="7"/>
      <c r="Z28" s="25">
        <f t="shared" si="11"/>
        <v>622</v>
      </c>
      <c r="AA28" s="17">
        <f t="shared" si="15"/>
        <v>45.008999999999993</v>
      </c>
      <c r="AB28" s="24">
        <f t="shared" si="12"/>
        <v>0.78555524303012758</v>
      </c>
      <c r="AC28" s="17">
        <f t="shared" si="13"/>
        <v>3.6061903661988026E-4</v>
      </c>
      <c r="AD28" s="17">
        <f t="shared" ca="1" si="14"/>
        <v>-5.4234401663464382E-3</v>
      </c>
      <c r="AE28" s="17">
        <v>141</v>
      </c>
    </row>
    <row r="29" spans="1:31" s="17" customFormat="1" x14ac:dyDescent="0.25">
      <c r="A29" s="17">
        <v>9</v>
      </c>
      <c r="B29" s="17">
        <v>637</v>
      </c>
      <c r="C29" s="17">
        <v>14896</v>
      </c>
      <c r="D29" s="17">
        <v>12243</v>
      </c>
      <c r="E29" s="17">
        <v>11641</v>
      </c>
      <c r="F29" s="17">
        <v>14267</v>
      </c>
      <c r="G29" s="24"/>
      <c r="H29" s="7"/>
      <c r="I29" s="25">
        <f t="shared" si="0"/>
        <v>3255</v>
      </c>
      <c r="J29" s="24">
        <f t="shared" si="0"/>
        <v>-2024</v>
      </c>
      <c r="K29" s="7"/>
      <c r="L29" s="25">
        <f t="shared" si="3"/>
        <v>3254.2706344520057</v>
      </c>
      <c r="M29" s="17">
        <f t="shared" si="1"/>
        <v>0.53197410260109579</v>
      </c>
      <c r="N29" s="17">
        <f t="shared" si="4"/>
        <v>-2023.2534261794062</v>
      </c>
      <c r="O29" s="24">
        <f t="shared" si="2"/>
        <v>0.55737246959597397</v>
      </c>
      <c r="P29" s="7"/>
      <c r="Q29" s="25">
        <f t="shared" si="5"/>
        <v>3273.665800491694</v>
      </c>
      <c r="R29" s="24">
        <f t="shared" si="6"/>
        <v>-2045.4064401826522</v>
      </c>
      <c r="S29" s="7"/>
      <c r="T29" s="25">
        <f t="shared" si="7"/>
        <v>-0.85024435325793657</v>
      </c>
      <c r="U29" s="24">
        <f t="shared" si="8"/>
        <v>-0.53181932033274326</v>
      </c>
      <c r="V29" s="7"/>
      <c r="W29" s="25">
        <f t="shared" si="9"/>
        <v>-0.84918708166034784</v>
      </c>
      <c r="X29" s="24">
        <f t="shared" si="10"/>
        <v>50.683471694416085</v>
      </c>
      <c r="Y29" s="7"/>
      <c r="Z29" s="25">
        <f t="shared" si="11"/>
        <v>637</v>
      </c>
      <c r="AA29" s="17">
        <f t="shared" si="15"/>
        <v>50.74199999999999</v>
      </c>
      <c r="AB29" s="24">
        <f t="shared" si="12"/>
        <v>0.88561496904696246</v>
      </c>
      <c r="AC29" s="17">
        <f t="shared" si="13"/>
        <v>-5.8528305583905649E-2</v>
      </c>
      <c r="AD29" s="17">
        <f t="shared" ca="1" si="14"/>
        <v>9.5987492464452373E-2</v>
      </c>
      <c r="AE29" s="17">
        <v>140</v>
      </c>
    </row>
    <row r="30" spans="1:31" s="17" customFormat="1" x14ac:dyDescent="0.25">
      <c r="A30" s="17">
        <v>10</v>
      </c>
      <c r="B30" s="17">
        <v>632</v>
      </c>
      <c r="C30" s="17">
        <v>14986</v>
      </c>
      <c r="D30" s="17">
        <v>12412</v>
      </c>
      <c r="E30" s="17">
        <v>11547</v>
      </c>
      <c r="F30" s="17">
        <v>14102</v>
      </c>
      <c r="G30" s="24"/>
      <c r="H30" s="7"/>
      <c r="I30" s="25">
        <f t="shared" si="0"/>
        <v>3439</v>
      </c>
      <c r="J30" s="24">
        <f t="shared" si="0"/>
        <v>-1690</v>
      </c>
      <c r="K30" s="7"/>
      <c r="L30" s="25">
        <f t="shared" si="3"/>
        <v>3440.2985712869977</v>
      </c>
      <c r="M30" s="17">
        <f t="shared" si="1"/>
        <v>1.6862873874148243</v>
      </c>
      <c r="N30" s="17">
        <f t="shared" si="4"/>
        <v>-1689.5096353656127</v>
      </c>
      <c r="O30" s="24">
        <f t="shared" si="2"/>
        <v>0.24045747465782311</v>
      </c>
      <c r="P30" s="7"/>
      <c r="Q30" s="25">
        <f t="shared" si="5"/>
        <v>3457.665800491694</v>
      </c>
      <c r="R30" s="24">
        <f t="shared" si="6"/>
        <v>-1711.4064401826522</v>
      </c>
      <c r="S30" s="7"/>
      <c r="T30" s="25">
        <f t="shared" si="7"/>
        <v>-0.89803327568733138</v>
      </c>
      <c r="U30" s="24">
        <f t="shared" si="8"/>
        <v>-0.44497709205889746</v>
      </c>
      <c r="V30" s="7"/>
      <c r="W30" s="25">
        <f t="shared" si="9"/>
        <v>-0.89714901883091325</v>
      </c>
      <c r="X30" s="24">
        <f t="shared" si="10"/>
        <v>56.360139523634871</v>
      </c>
      <c r="Y30" s="7"/>
      <c r="Z30" s="25">
        <f t="shared" si="11"/>
        <v>632</v>
      </c>
      <c r="AA30" s="17">
        <f t="shared" si="15"/>
        <v>56.429999999999993</v>
      </c>
      <c r="AB30" s="24">
        <f t="shared" si="12"/>
        <v>0.98488929690039995</v>
      </c>
      <c r="AC30" s="17">
        <f t="shared" si="13"/>
        <v>-6.9860476365121826E-2</v>
      </c>
      <c r="AD30" s="17">
        <f t="shared" ca="1" si="14"/>
        <v>0.12019695236526218</v>
      </c>
      <c r="AE30" s="17">
        <v>139</v>
      </c>
    </row>
    <row r="31" spans="1:31" s="17" customFormat="1" x14ac:dyDescent="0.25">
      <c r="A31" s="17">
        <v>11</v>
      </c>
      <c r="B31" s="17">
        <v>630</v>
      </c>
      <c r="C31" s="17">
        <v>15065</v>
      </c>
      <c r="D31" s="17">
        <v>12591</v>
      </c>
      <c r="E31" s="17">
        <v>11474</v>
      </c>
      <c r="F31" s="17">
        <v>13928</v>
      </c>
      <c r="G31" s="24"/>
      <c r="H31" s="7"/>
      <c r="I31" s="25">
        <f t="shared" si="0"/>
        <v>3591</v>
      </c>
      <c r="J31" s="24">
        <f t="shared" si="0"/>
        <v>-1337</v>
      </c>
      <c r="K31" s="7"/>
      <c r="L31" s="25">
        <f t="shared" si="3"/>
        <v>3591.8272957653221</v>
      </c>
      <c r="M31" s="17">
        <f t="shared" si="1"/>
        <v>0.68441828331988841</v>
      </c>
      <c r="N31" s="17">
        <f t="shared" si="4"/>
        <v>-1340.0441272302437</v>
      </c>
      <c r="O31" s="24">
        <f t="shared" si="2"/>
        <v>9.2667105939111973</v>
      </c>
      <c r="P31" s="7"/>
      <c r="Q31" s="25">
        <f t="shared" si="5"/>
        <v>3609.665800491694</v>
      </c>
      <c r="R31" s="24">
        <f t="shared" si="6"/>
        <v>-1358.4064401826522</v>
      </c>
      <c r="S31" s="7"/>
      <c r="T31" s="25">
        <f t="shared" si="7"/>
        <v>-0.93751108117248361</v>
      </c>
      <c r="U31" s="24">
        <f t="shared" si="8"/>
        <v>-0.35319473702695864</v>
      </c>
      <c r="V31" s="7"/>
      <c r="W31" s="25">
        <f t="shared" si="9"/>
        <v>-0.93680965934765181</v>
      </c>
      <c r="X31" s="24">
        <f t="shared" si="10"/>
        <v>62.083719073068778</v>
      </c>
      <c r="Y31" s="7"/>
      <c r="Z31" s="25">
        <f t="shared" si="11"/>
        <v>630</v>
      </c>
      <c r="AA31" s="17">
        <f t="shared" si="15"/>
        <v>62.099999999999994</v>
      </c>
      <c r="AB31" s="24">
        <f t="shared" si="12"/>
        <v>1.0838494654884785</v>
      </c>
      <c r="AC31" s="17">
        <f t="shared" si="13"/>
        <v>-1.62809269312163E-2</v>
      </c>
      <c r="AD31" s="17">
        <f t="shared" ca="1" si="14"/>
        <v>5.2507348814756938E-2</v>
      </c>
      <c r="AE31" s="17">
        <v>138</v>
      </c>
    </row>
    <row r="32" spans="1:31" s="17" customFormat="1" x14ac:dyDescent="0.25">
      <c r="A32" s="17">
        <v>12</v>
      </c>
      <c r="B32" s="17">
        <v>630</v>
      </c>
      <c r="C32" s="17">
        <v>15117</v>
      </c>
      <c r="D32" s="17">
        <v>12769</v>
      </c>
      <c r="E32" s="17">
        <v>11407</v>
      </c>
      <c r="F32" s="17">
        <v>13743</v>
      </c>
      <c r="G32" s="24"/>
      <c r="H32" s="7"/>
      <c r="I32" s="25">
        <f t="shared" si="0"/>
        <v>3710</v>
      </c>
      <c r="J32" s="24">
        <f t="shared" si="0"/>
        <v>-974</v>
      </c>
      <c r="K32" s="7"/>
      <c r="L32" s="25">
        <f t="shared" si="3"/>
        <v>3708.0142476495867</v>
      </c>
      <c r="M32" s="17">
        <f t="shared" si="1"/>
        <v>3.9432123971721427</v>
      </c>
      <c r="N32" s="17">
        <f t="shared" si="4"/>
        <v>-977.25205219960094</v>
      </c>
      <c r="O32" s="24">
        <f t="shared" si="2"/>
        <v>10.575843508929307</v>
      </c>
      <c r="P32" s="7"/>
      <c r="Q32" s="25">
        <f t="shared" si="5"/>
        <v>3728.665800491694</v>
      </c>
      <c r="R32" s="24">
        <f t="shared" si="6"/>
        <v>-995.40644018265209</v>
      </c>
      <c r="S32" s="7"/>
      <c r="T32" s="25">
        <f t="shared" si="7"/>
        <v>-0.9684180473088857</v>
      </c>
      <c r="U32" s="24">
        <f t="shared" si="8"/>
        <v>-0.25881231528023396</v>
      </c>
      <c r="V32" s="7"/>
      <c r="W32" s="25">
        <f t="shared" si="9"/>
        <v>-0.96790462077013706</v>
      </c>
      <c r="X32" s="24">
        <f t="shared" si="10"/>
        <v>67.770758701999398</v>
      </c>
      <c r="Y32" s="7"/>
      <c r="Z32" s="25">
        <f t="shared" si="11"/>
        <v>630</v>
      </c>
      <c r="AA32" s="17">
        <f t="shared" si="15"/>
        <v>67.77</v>
      </c>
      <c r="AB32" s="24">
        <f t="shared" si="12"/>
        <v>1.182809634076557</v>
      </c>
      <c r="AC32" s="17">
        <f t="shared" si="13"/>
        <v>7.5870199940197836E-4</v>
      </c>
      <c r="AD32" s="17">
        <f t="shared" ca="1" si="14"/>
        <v>9.0437605926751985E-4</v>
      </c>
      <c r="AE32" s="17">
        <v>137</v>
      </c>
    </row>
    <row r="33" spans="1:31" s="17" customFormat="1" x14ac:dyDescent="0.25">
      <c r="A33" s="17">
        <v>13</v>
      </c>
      <c r="B33" s="17">
        <v>606</v>
      </c>
      <c r="C33" s="17">
        <v>15151</v>
      </c>
      <c r="D33" s="17">
        <v>12943</v>
      </c>
      <c r="E33" s="17">
        <v>11363</v>
      </c>
      <c r="F33" s="17">
        <v>13559</v>
      </c>
      <c r="G33" s="24"/>
      <c r="H33" s="7"/>
      <c r="I33" s="25">
        <f t="shared" si="0"/>
        <v>3788</v>
      </c>
      <c r="J33" s="24">
        <f t="shared" si="0"/>
        <v>-616</v>
      </c>
      <c r="K33" s="7"/>
      <c r="L33" s="25">
        <f t="shared" si="3"/>
        <v>3785.3645400684536</v>
      </c>
      <c r="M33" s="17">
        <f t="shared" si="1"/>
        <v>6.9456490507865176</v>
      </c>
      <c r="N33" s="17">
        <f t="shared" si="4"/>
        <v>-619.01374436568483</v>
      </c>
      <c r="O33" s="24">
        <f t="shared" si="2"/>
        <v>9.0826551016970534</v>
      </c>
      <c r="P33" s="7"/>
      <c r="Q33" s="25">
        <f t="shared" si="5"/>
        <v>3806.665800491694</v>
      </c>
      <c r="R33" s="24">
        <f t="shared" si="6"/>
        <v>-637.40644018265209</v>
      </c>
      <c r="S33" s="7"/>
      <c r="T33" s="25">
        <f t="shared" si="7"/>
        <v>-0.98867639486047709</v>
      </c>
      <c r="U33" s="24">
        <f t="shared" si="8"/>
        <v>-0.16572992689090218</v>
      </c>
      <c r="V33" s="7"/>
      <c r="W33" s="25">
        <f t="shared" si="9"/>
        <v>-0.98834835387485975</v>
      </c>
      <c r="X33" s="24">
        <f t="shared" si="10"/>
        <v>73.222088212901781</v>
      </c>
      <c r="Y33" s="7"/>
      <c r="Z33" s="25">
        <f t="shared" si="11"/>
        <v>606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-1.911787098208606E-3</v>
      </c>
      <c r="AD33" s="17">
        <f t="shared" ca="1" si="14"/>
        <v>4.370790041346595E-2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15173</v>
      </c>
      <c r="D34" s="17">
        <v>13131</v>
      </c>
      <c r="E34" s="17">
        <v>11341</v>
      </c>
      <c r="F34" s="17">
        <v>13382</v>
      </c>
      <c r="G34" s="24"/>
      <c r="H34" s="7"/>
      <c r="I34" s="25">
        <f t="shared" si="0"/>
        <v>3832</v>
      </c>
      <c r="J34" s="24">
        <f t="shared" si="0"/>
        <v>-251</v>
      </c>
      <c r="K34" s="7"/>
      <c r="L34" s="25">
        <f t="shared" si="3"/>
        <v>3828.5933651695018</v>
      </c>
      <c r="M34" s="17">
        <f t="shared" si="1"/>
        <v>11.605160868363539</v>
      </c>
      <c r="N34" s="17">
        <f t="shared" si="4"/>
        <v>-250.14594126812338</v>
      </c>
      <c r="O34" s="24">
        <f t="shared" si="2"/>
        <v>0.72941631749470026</v>
      </c>
      <c r="P34" s="7"/>
      <c r="Q34" s="25">
        <f t="shared" si="5"/>
        <v>3850.665800491694</v>
      </c>
      <c r="R34" s="24">
        <f t="shared" si="6"/>
        <v>-272.40644018265209</v>
      </c>
      <c r="S34" s="7"/>
      <c r="T34" s="25">
        <f t="shared" si="7"/>
        <v>-1.0001041806588107</v>
      </c>
      <c r="U34" s="24">
        <f t="shared" si="8"/>
        <v>-7.082749180122036E-2</v>
      </c>
      <c r="V34" s="7"/>
      <c r="W34" s="25">
        <f t="shared" si="9"/>
        <v>-0.99996513179226088</v>
      </c>
      <c r="X34" s="24">
        <f t="shared" si="10"/>
        <v>78.689607264644565</v>
      </c>
      <c r="Y34" s="7"/>
      <c r="Z34" s="25">
        <f t="shared" si="11"/>
        <v>614</v>
      </c>
      <c r="AA34" s="17">
        <f t="shared" si="15"/>
        <v>78.749999999999986</v>
      </c>
      <c r="AB34" s="24">
        <f t="shared" si="12"/>
        <v>1.3744467859455343</v>
      </c>
      <c r="AC34" s="17">
        <f t="shared" si="13"/>
        <v>-6.0392735355421223E-2</v>
      </c>
      <c r="AD34" s="17">
        <f t="shared" ca="1" si="14"/>
        <v>6.5627953875491585E-2</v>
      </c>
      <c r="AE34" s="17">
        <v>135</v>
      </c>
    </row>
    <row r="35" spans="1:31" s="17" customFormat="1" x14ac:dyDescent="0.25">
      <c r="A35" s="17">
        <v>15</v>
      </c>
      <c r="B35" s="17">
        <v>627</v>
      </c>
      <c r="C35" s="17">
        <v>15178</v>
      </c>
      <c r="D35" s="17">
        <v>13319</v>
      </c>
      <c r="E35" s="17">
        <v>11339</v>
      </c>
      <c r="F35" s="17">
        <v>13193</v>
      </c>
      <c r="G35" s="24"/>
      <c r="H35" s="7"/>
      <c r="I35" s="25">
        <f t="shared" si="0"/>
        <v>3839</v>
      </c>
      <c r="J35" s="24">
        <f t="shared" si="0"/>
        <v>126</v>
      </c>
      <c r="K35" s="7"/>
      <c r="L35" s="25">
        <f t="shared" si="3"/>
        <v>3835.8201138221843</v>
      </c>
      <c r="M35" s="17">
        <f t="shared" si="1"/>
        <v>10.111676103863092</v>
      </c>
      <c r="N35" s="17">
        <f t="shared" si="4"/>
        <v>129.11082660684008</v>
      </c>
      <c r="O35" s="24">
        <f t="shared" si="2"/>
        <v>9.6772421778241533</v>
      </c>
      <c r="P35" s="7"/>
      <c r="Q35" s="25">
        <f t="shared" si="5"/>
        <v>3857.665800491694</v>
      </c>
      <c r="R35" s="24">
        <f t="shared" si="6"/>
        <v>104.59355981734788</v>
      </c>
      <c r="S35" s="7"/>
      <c r="T35" s="25">
        <f t="shared" si="7"/>
        <v>-1.0019222374903636</v>
      </c>
      <c r="U35" s="24">
        <f t="shared" si="8"/>
        <v>2.7195023346204411E-2</v>
      </c>
      <c r="V35" s="7"/>
      <c r="W35" s="25">
        <f t="shared" si="9"/>
        <v>-1.0019783743869706</v>
      </c>
      <c r="X35" s="24">
        <f t="shared" si="10"/>
        <v>84.295800717086081</v>
      </c>
      <c r="Y35" s="7"/>
      <c r="Z35" s="25">
        <f t="shared" si="11"/>
        <v>627</v>
      </c>
      <c r="AA35" s="17">
        <f t="shared" si="15"/>
        <v>84.392999999999986</v>
      </c>
      <c r="AB35" s="24">
        <f t="shared" si="12"/>
        <v>1.4729357156355742</v>
      </c>
      <c r="AC35" s="17">
        <f t="shared" si="13"/>
        <v>-9.7199282913905449E-2</v>
      </c>
      <c r="AD35" s="17">
        <f t="shared" ca="1" si="14"/>
        <v>0.15728525390245807</v>
      </c>
      <c r="AE35" s="17">
        <v>134</v>
      </c>
    </row>
    <row r="36" spans="1:31" s="17" customFormat="1" x14ac:dyDescent="0.25">
      <c r="A36" s="17">
        <v>16</v>
      </c>
      <c r="B36" s="17">
        <v>622</v>
      </c>
      <c r="C36" s="17">
        <v>15157</v>
      </c>
      <c r="D36" s="17">
        <v>13498</v>
      </c>
      <c r="E36" s="17">
        <v>11345</v>
      </c>
      <c r="F36" s="17">
        <v>12999</v>
      </c>
      <c r="G36" s="24"/>
      <c r="H36" s="7"/>
      <c r="I36" s="25">
        <f t="shared" si="0"/>
        <v>3812</v>
      </c>
      <c r="J36" s="24">
        <f t="shared" si="0"/>
        <v>499</v>
      </c>
      <c r="K36" s="7"/>
      <c r="L36" s="25">
        <f t="shared" si="3"/>
        <v>3806.062762693954</v>
      </c>
      <c r="M36" s="17">
        <f t="shared" si="1"/>
        <v>35.250786828304037</v>
      </c>
      <c r="N36" s="17">
        <f t="shared" si="4"/>
        <v>504.319131396275</v>
      </c>
      <c r="O36" s="24">
        <f t="shared" si="2"/>
        <v>28.293158810838403</v>
      </c>
      <c r="P36" s="7"/>
      <c r="Q36" s="25">
        <f t="shared" si="5"/>
        <v>3830.665800491694</v>
      </c>
      <c r="R36" s="24">
        <f t="shared" si="6"/>
        <v>477.59355981734791</v>
      </c>
      <c r="S36" s="7"/>
      <c r="T36" s="25">
        <f t="shared" si="7"/>
        <v>-0.994909732568659</v>
      </c>
      <c r="U36" s="24">
        <f t="shared" si="8"/>
        <v>0.12417751180771489</v>
      </c>
      <c r="V36" s="7"/>
      <c r="W36" s="25">
        <f t="shared" si="9"/>
        <v>-0.9951589668242028</v>
      </c>
      <c r="X36" s="24">
        <f t="shared" si="10"/>
        <v>89.85379308380584</v>
      </c>
      <c r="Y36" s="7"/>
      <c r="Z36" s="25">
        <f t="shared" si="11"/>
        <v>622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-0.13720691619414538</v>
      </c>
      <c r="AD36" s="17">
        <f t="shared" ca="1" si="14"/>
        <v>9.0747650100951205E-2</v>
      </c>
      <c r="AE36" s="17">
        <v>133</v>
      </c>
    </row>
    <row r="37" spans="1:31" s="17" customFormat="1" x14ac:dyDescent="0.25">
      <c r="A37" s="17">
        <v>17</v>
      </c>
      <c r="B37" s="17">
        <v>632</v>
      </c>
      <c r="C37" s="17">
        <v>15124</v>
      </c>
      <c r="D37" s="17">
        <v>13697</v>
      </c>
      <c r="E37" s="17">
        <v>11384</v>
      </c>
      <c r="F37" s="17">
        <v>12816</v>
      </c>
      <c r="G37" s="24"/>
      <c r="H37" s="7"/>
      <c r="I37" s="25">
        <f t="shared" si="0"/>
        <v>3740</v>
      </c>
      <c r="J37" s="24">
        <f t="shared" si="0"/>
        <v>881</v>
      </c>
      <c r="K37" s="7"/>
      <c r="L37" s="25">
        <f t="shared" si="3"/>
        <v>3738.4505161711927</v>
      </c>
      <c r="M37" s="17">
        <f t="shared" si="1"/>
        <v>2.4009001357353208</v>
      </c>
      <c r="N37" s="17">
        <f t="shared" si="4"/>
        <v>880.81822143821705</v>
      </c>
      <c r="O37" s="24">
        <f t="shared" si="2"/>
        <v>3.3043445523877259E-2</v>
      </c>
      <c r="P37" s="7"/>
      <c r="Q37" s="25">
        <f t="shared" si="5"/>
        <v>3758.665800491694</v>
      </c>
      <c r="R37" s="24">
        <f t="shared" si="6"/>
        <v>859.59355981734791</v>
      </c>
      <c r="S37" s="7"/>
      <c r="T37" s="25">
        <f t="shared" si="7"/>
        <v>-0.97620971944411317</v>
      </c>
      <c r="U37" s="24">
        <f t="shared" si="8"/>
        <v>0.22350006031253256</v>
      </c>
      <c r="V37" s="7"/>
      <c r="W37" s="25">
        <f t="shared" si="9"/>
        <v>-0.9766566874099496</v>
      </c>
      <c r="X37" s="24">
        <f t="shared" si="10"/>
        <v>95.630831931213777</v>
      </c>
      <c r="Y37" s="7"/>
      <c r="Z37" s="25">
        <f t="shared" si="11"/>
        <v>632</v>
      </c>
      <c r="AA37" s="17">
        <f t="shared" si="15"/>
        <v>95.678999999999988</v>
      </c>
      <c r="AB37" s="24">
        <f t="shared" si="12"/>
        <v>1.6699135750156544</v>
      </c>
      <c r="AC37" s="17">
        <f t="shared" si="13"/>
        <v>-4.8168068786210938E-2</v>
      </c>
      <c r="AD37" s="17">
        <f t="shared" ca="1" si="14"/>
        <v>-7.412461262447323E-3</v>
      </c>
      <c r="AE37" s="17">
        <v>132</v>
      </c>
    </row>
    <row r="38" spans="1:31" s="17" customFormat="1" x14ac:dyDescent="0.25">
      <c r="A38" s="17">
        <v>18</v>
      </c>
      <c r="B38" s="17">
        <v>637</v>
      </c>
      <c r="C38" s="17">
        <v>15085</v>
      </c>
      <c r="D38" s="17">
        <v>13885</v>
      </c>
      <c r="E38" s="17">
        <v>11442</v>
      </c>
      <c r="F38" s="17">
        <v>12634</v>
      </c>
      <c r="G38" s="24"/>
      <c r="H38" s="7"/>
      <c r="I38" s="25">
        <f t="shared" si="0"/>
        <v>3643</v>
      </c>
      <c r="J38" s="24">
        <f t="shared" si="0"/>
        <v>1251</v>
      </c>
      <c r="K38" s="7"/>
      <c r="L38" s="25">
        <f t="shared" si="3"/>
        <v>3632.8549066082837</v>
      </c>
      <c r="M38" s="17">
        <f t="shared" si="1"/>
        <v>102.92291992664519</v>
      </c>
      <c r="N38" s="17">
        <f t="shared" si="4"/>
        <v>1251.7166048746635</v>
      </c>
      <c r="O38" s="24">
        <f t="shared" si="2"/>
        <v>0.51352254639151484</v>
      </c>
      <c r="P38" s="7"/>
      <c r="Q38" s="25">
        <f t="shared" si="5"/>
        <v>3661.665800491694</v>
      </c>
      <c r="R38" s="24">
        <f t="shared" si="6"/>
        <v>1229.5935598173478</v>
      </c>
      <c r="S38" s="7"/>
      <c r="T38" s="25">
        <f t="shared" si="7"/>
        <v>-0.95101664620687787</v>
      </c>
      <c r="U38" s="24">
        <f t="shared" si="8"/>
        <v>0.31970252875960725</v>
      </c>
      <c r="V38" s="7"/>
      <c r="W38" s="25">
        <f t="shared" si="9"/>
        <v>-0.95165512231624638</v>
      </c>
      <c r="X38" s="24">
        <f t="shared" si="10"/>
        <v>101.31054805030533</v>
      </c>
      <c r="Y38" s="7"/>
      <c r="Z38" s="25">
        <f t="shared" si="11"/>
        <v>637</v>
      </c>
      <c r="AA38" s="17">
        <f t="shared" si="15"/>
        <v>101.41199999999999</v>
      </c>
      <c r="AB38" s="24">
        <f t="shared" si="12"/>
        <v>1.7699733010324894</v>
      </c>
      <c r="AC38" s="17">
        <f t="shared" si="13"/>
        <v>-0.10145194969466331</v>
      </c>
      <c r="AD38" s="17">
        <f t="shared" ca="1" si="14"/>
        <v>1.5996491883242925E-2</v>
      </c>
      <c r="AE38" s="17">
        <v>131</v>
      </c>
    </row>
    <row r="39" spans="1:31" s="17" customFormat="1" x14ac:dyDescent="0.25">
      <c r="A39" s="17">
        <v>19</v>
      </c>
      <c r="B39" s="17">
        <v>626</v>
      </c>
      <c r="C39" s="17">
        <v>15006</v>
      </c>
      <c r="D39" s="17">
        <v>14057</v>
      </c>
      <c r="E39" s="17">
        <v>11501</v>
      </c>
      <c r="F39" s="17">
        <v>12456</v>
      </c>
      <c r="G39" s="24"/>
      <c r="H39" s="7"/>
      <c r="I39" s="25">
        <f t="shared" si="0"/>
        <v>3505</v>
      </c>
      <c r="J39" s="24">
        <f t="shared" si="0"/>
        <v>1601</v>
      </c>
      <c r="K39" s="7"/>
      <c r="L39" s="25">
        <f t="shared" si="3"/>
        <v>3493.474981486931</v>
      </c>
      <c r="M39" s="17">
        <f t="shared" si="1"/>
        <v>132.82605172658253</v>
      </c>
      <c r="N39" s="17">
        <f t="shared" si="4"/>
        <v>1604.2322883192755</v>
      </c>
      <c r="O39" s="24">
        <f t="shared" si="2"/>
        <v>10.447687778925093</v>
      </c>
      <c r="P39" s="7"/>
      <c r="Q39" s="25">
        <f t="shared" si="5"/>
        <v>3523.665800491694</v>
      </c>
      <c r="R39" s="24">
        <f t="shared" si="6"/>
        <v>1579.5935598173478</v>
      </c>
      <c r="S39" s="7"/>
      <c r="T39" s="25">
        <f t="shared" si="7"/>
        <v>-0.91517495438483176</v>
      </c>
      <c r="U39" s="24">
        <f t="shared" si="8"/>
        <v>0.41070486377711035</v>
      </c>
      <c r="V39" s="7"/>
      <c r="W39" s="25">
        <f t="shared" si="9"/>
        <v>-0.91599456303638571</v>
      </c>
      <c r="X39" s="24">
        <f t="shared" si="10"/>
        <v>106.89115174463063</v>
      </c>
      <c r="Y39" s="7"/>
      <c r="Z39" s="25">
        <f t="shared" si="11"/>
        <v>626</v>
      </c>
      <c r="AA39" s="17">
        <f t="shared" si="15"/>
        <v>107.04599999999999</v>
      </c>
      <c r="AB39" s="24">
        <f t="shared" si="12"/>
        <v>1.8683051510898498</v>
      </c>
      <c r="AC39" s="17">
        <f t="shared" si="13"/>
        <v>-0.15484825536935887</v>
      </c>
      <c r="AD39" s="17">
        <f t="shared" ca="1" si="14"/>
        <v>8.4832280595463772E-2</v>
      </c>
      <c r="AE39" s="17">
        <v>130</v>
      </c>
    </row>
    <row r="40" spans="1:31" s="17" customFormat="1" x14ac:dyDescent="0.25">
      <c r="A40" s="17">
        <v>20</v>
      </c>
      <c r="B40" s="17">
        <v>621</v>
      </c>
      <c r="C40" s="17">
        <v>14908</v>
      </c>
      <c r="D40" s="17">
        <v>14217</v>
      </c>
      <c r="E40" s="17">
        <v>11584</v>
      </c>
      <c r="F40" s="17">
        <v>12283</v>
      </c>
      <c r="G40" s="24"/>
      <c r="H40" s="7"/>
      <c r="I40" s="25">
        <f t="shared" si="0"/>
        <v>3324</v>
      </c>
      <c r="J40" s="24">
        <f t="shared" si="0"/>
        <v>1934</v>
      </c>
      <c r="K40" s="7"/>
      <c r="L40" s="25">
        <f t="shared" si="3"/>
        <v>3321.6654397799161</v>
      </c>
      <c r="M40" s="17">
        <f t="shared" si="1"/>
        <v>5.4501714211979939</v>
      </c>
      <c r="N40" s="17">
        <f t="shared" si="4"/>
        <v>1938.822406975924</v>
      </c>
      <c r="O40" s="24">
        <f t="shared" si="2"/>
        <v>23.255609041440152</v>
      </c>
      <c r="P40" s="7"/>
      <c r="Q40" s="25">
        <f t="shared" si="5"/>
        <v>3342.665800491694</v>
      </c>
      <c r="R40" s="24">
        <f t="shared" si="6"/>
        <v>1912.5935598173478</v>
      </c>
      <c r="S40" s="7"/>
      <c r="T40" s="25">
        <f t="shared" si="7"/>
        <v>-0.86816519916895962</v>
      </c>
      <c r="U40" s="24">
        <f t="shared" si="8"/>
        <v>0.49728708537947763</v>
      </c>
      <c r="V40" s="7"/>
      <c r="W40" s="25">
        <f t="shared" si="9"/>
        <v>-0.86915711690526765</v>
      </c>
      <c r="X40" s="24">
        <f t="shared" si="10"/>
        <v>112.51707301567615</v>
      </c>
      <c r="Y40" s="7"/>
      <c r="Z40" s="25">
        <f t="shared" si="11"/>
        <v>621</v>
      </c>
      <c r="AA40" s="17">
        <f t="shared" si="15"/>
        <v>112.63499999999999</v>
      </c>
      <c r="AB40" s="24">
        <f t="shared" si="12"/>
        <v>1.9658516029838129</v>
      </c>
      <c r="AC40" s="17">
        <f t="shared" si="13"/>
        <v>-0.11792698432384441</v>
      </c>
      <c r="AD40" s="17">
        <f t="shared" ca="1" si="14"/>
        <v>-1.8389825986545816E-2</v>
      </c>
      <c r="AE40" s="17">
        <v>129</v>
      </c>
    </row>
    <row r="41" spans="1:31" s="17" customFormat="1" x14ac:dyDescent="0.25">
      <c r="A41" s="17">
        <v>21</v>
      </c>
      <c r="B41" s="17">
        <v>617</v>
      </c>
      <c r="C41" s="17">
        <v>14813</v>
      </c>
      <c r="D41" s="17">
        <v>14379</v>
      </c>
      <c r="E41" s="17">
        <v>11691</v>
      </c>
      <c r="F41" s="17">
        <v>12132</v>
      </c>
      <c r="G41" s="24"/>
      <c r="H41" s="7"/>
      <c r="I41" s="25">
        <f t="shared" si="0"/>
        <v>3122</v>
      </c>
      <c r="J41" s="24">
        <f t="shared" si="0"/>
        <v>2247</v>
      </c>
      <c r="K41" s="7"/>
      <c r="L41" s="25">
        <f t="shared" si="3"/>
        <v>3119.4942769937206</v>
      </c>
      <c r="M41" s="17">
        <f t="shared" si="1"/>
        <v>6.2786477841977133</v>
      </c>
      <c r="N41" s="17">
        <f t="shared" si="4"/>
        <v>2253.1987734860945</v>
      </c>
      <c r="O41" s="24">
        <f t="shared" si="2"/>
        <v>38.424792731908454</v>
      </c>
      <c r="P41" s="7"/>
      <c r="Q41" s="25">
        <f t="shared" si="5"/>
        <v>3140.665800491694</v>
      </c>
      <c r="R41" s="24">
        <f t="shared" si="6"/>
        <v>2225.5935598173478</v>
      </c>
      <c r="S41" s="7"/>
      <c r="T41" s="25">
        <f t="shared" si="7"/>
        <v>-0.81570127345842836</v>
      </c>
      <c r="U41" s="24">
        <f t="shared" si="8"/>
        <v>0.57866917355227321</v>
      </c>
      <c r="V41" s="7"/>
      <c r="W41" s="25">
        <f t="shared" si="9"/>
        <v>-0.81685513497578</v>
      </c>
      <c r="X41" s="24">
        <f t="shared" si="10"/>
        <v>118.05527591725047</v>
      </c>
      <c r="Y41" s="7"/>
      <c r="Z41" s="25">
        <f t="shared" si="11"/>
        <v>617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-0.13272408274951886</v>
      </c>
      <c r="AD41" s="17">
        <f t="shared" ca="1" si="14"/>
        <v>0.12390254635529629</v>
      </c>
      <c r="AE41" s="17">
        <v>128</v>
      </c>
    </row>
    <row r="42" spans="1:31" s="17" customFormat="1" x14ac:dyDescent="0.25">
      <c r="A42" s="17">
        <v>22</v>
      </c>
      <c r="B42" s="17">
        <v>609</v>
      </c>
      <c r="C42" s="17">
        <v>14702</v>
      </c>
      <c r="D42" s="17">
        <v>14533</v>
      </c>
      <c r="E42" s="17">
        <v>11807</v>
      </c>
      <c r="F42" s="17">
        <v>11988</v>
      </c>
      <c r="G42" s="24"/>
      <c r="H42" s="7"/>
      <c r="I42" s="25">
        <f t="shared" si="0"/>
        <v>2895</v>
      </c>
      <c r="J42" s="24">
        <f t="shared" si="0"/>
        <v>2545</v>
      </c>
      <c r="K42" s="7"/>
      <c r="L42" s="25">
        <f t="shared" si="3"/>
        <v>2891.0412168859475</v>
      </c>
      <c r="M42" s="17">
        <f t="shared" si="1"/>
        <v>15.671963744107162</v>
      </c>
      <c r="N42" s="17">
        <f t="shared" si="4"/>
        <v>2542.9577313515119</v>
      </c>
      <c r="O42" s="24">
        <f t="shared" si="2"/>
        <v>4.1708612325972529</v>
      </c>
      <c r="P42" s="7"/>
      <c r="Q42" s="25">
        <f t="shared" si="5"/>
        <v>2913.665800491694</v>
      </c>
      <c r="R42" s="24">
        <f t="shared" si="6"/>
        <v>2523.5935598173478</v>
      </c>
      <c r="S42" s="7"/>
      <c r="T42" s="25">
        <f t="shared" si="7"/>
        <v>-0.75674428763520751</v>
      </c>
      <c r="U42" s="24">
        <f t="shared" si="8"/>
        <v>0.65615116165289022</v>
      </c>
      <c r="V42" s="7"/>
      <c r="W42" s="25">
        <f t="shared" si="9"/>
        <v>-0.75805231419316321</v>
      </c>
      <c r="X42" s="24">
        <f t="shared" si="10"/>
        <v>123.61974510470679</v>
      </c>
      <c r="Y42" s="7"/>
      <c r="Z42" s="25">
        <f t="shared" si="11"/>
        <v>609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-4.9254895293188383E-2</v>
      </c>
      <c r="AD42" s="17">
        <f t="shared" ca="1" si="14"/>
        <v>-2.1679894775175512E-2</v>
      </c>
      <c r="AE42" s="17">
        <v>127</v>
      </c>
    </row>
    <row r="43" spans="1:31" s="17" customFormat="1" x14ac:dyDescent="0.25">
      <c r="A43" s="17">
        <v>23</v>
      </c>
      <c r="B43" s="17">
        <v>618</v>
      </c>
      <c r="C43" s="17">
        <v>14562</v>
      </c>
      <c r="D43" s="17">
        <v>14658</v>
      </c>
      <c r="E43" s="17">
        <v>11927</v>
      </c>
      <c r="F43" s="17">
        <v>11844</v>
      </c>
      <c r="G43" s="24"/>
      <c r="H43" s="7"/>
      <c r="I43" s="25">
        <f t="shared" si="0"/>
        <v>2635</v>
      </c>
      <c r="J43" s="24">
        <f t="shared" si="0"/>
        <v>2814</v>
      </c>
      <c r="K43" s="7"/>
      <c r="L43" s="25">
        <f t="shared" si="3"/>
        <v>2632.0138086879783</v>
      </c>
      <c r="M43" s="17">
        <f t="shared" si="1"/>
        <v>8.917338551993728</v>
      </c>
      <c r="N43" s="17">
        <f t="shared" si="4"/>
        <v>2813.4020479274659</v>
      </c>
      <c r="O43" s="24">
        <f t="shared" si="2"/>
        <v>0.35754668104782439</v>
      </c>
      <c r="P43" s="7"/>
      <c r="Q43" s="25">
        <f t="shared" si="5"/>
        <v>2653.665800491694</v>
      </c>
      <c r="R43" s="24">
        <f t="shared" si="6"/>
        <v>2792.5935598173478</v>
      </c>
      <c r="S43" s="7"/>
      <c r="T43" s="25">
        <f t="shared" si="7"/>
        <v>-0.68921646246323653</v>
      </c>
      <c r="U43" s="24">
        <f t="shared" si="8"/>
        <v>0.72609295628062831</v>
      </c>
      <c r="V43" s="7"/>
      <c r="W43" s="25">
        <f t="shared" si="9"/>
        <v>-0.69066362305846729</v>
      </c>
      <c r="X43" s="24">
        <f t="shared" si="10"/>
        <v>129.17361614640254</v>
      </c>
      <c r="Y43" s="7"/>
      <c r="Z43" s="25">
        <f t="shared" si="11"/>
        <v>618</v>
      </c>
      <c r="AA43" s="17">
        <f t="shared" si="15"/>
        <v>129.23099999999999</v>
      </c>
      <c r="AB43" s="24">
        <f t="shared" si="12"/>
        <v>2.2555064456447917</v>
      </c>
      <c r="AC43" s="17">
        <f t="shared" si="13"/>
        <v>-5.7383853597457346E-2</v>
      </c>
      <c r="AD43" s="17">
        <f t="shared" ca="1" si="14"/>
        <v>1.8183577586654565E-2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14424</v>
      </c>
      <c r="D44" s="17">
        <v>14794</v>
      </c>
      <c r="E44" s="17">
        <v>12080</v>
      </c>
      <c r="F44" s="17">
        <v>11728</v>
      </c>
      <c r="G44" s="24"/>
      <c r="H44" s="7"/>
      <c r="I44" s="25">
        <f t="shared" si="0"/>
        <v>2344</v>
      </c>
      <c r="J44" s="24">
        <f t="shared" si="0"/>
        <v>3066</v>
      </c>
      <c r="K44" s="7"/>
      <c r="L44" s="25">
        <f t="shared" si="3"/>
        <v>2342.2733997582359</v>
      </c>
      <c r="M44" s="17">
        <f t="shared" si="1"/>
        <v>2.9811483948599089</v>
      </c>
      <c r="N44" s="17">
        <f t="shared" si="4"/>
        <v>3062.0063859374691</v>
      </c>
      <c r="O44" s="24">
        <f t="shared" si="2"/>
        <v>15.948953280444748</v>
      </c>
      <c r="P44" s="7"/>
      <c r="Q44" s="25">
        <f t="shared" si="5"/>
        <v>2362.665800491694</v>
      </c>
      <c r="R44" s="24">
        <f t="shared" si="6"/>
        <v>3044.5935598173478</v>
      </c>
      <c r="S44" s="7"/>
      <c r="T44" s="25">
        <f t="shared" si="7"/>
        <v>-0.61363724275153053</v>
      </c>
      <c r="U44" s="24">
        <f t="shared" si="8"/>
        <v>0.79161463749323058</v>
      </c>
      <c r="V44" s="7"/>
      <c r="W44" s="25">
        <f t="shared" si="9"/>
        <v>-0.61521472010518685</v>
      </c>
      <c r="X44" s="24">
        <f t="shared" si="10"/>
        <v>134.88801888356488</v>
      </c>
      <c r="Y44" s="7"/>
      <c r="Z44" s="25">
        <f t="shared" si="11"/>
        <v>630</v>
      </c>
      <c r="AA44" s="17">
        <f t="shared" si="15"/>
        <v>134.90099999999998</v>
      </c>
      <c r="AB44" s="24">
        <f t="shared" si="12"/>
        <v>2.3544666142328703</v>
      </c>
      <c r="AC44" s="17">
        <f t="shared" si="13"/>
        <v>-1.2981116435099693E-2</v>
      </c>
      <c r="AD44" s="17">
        <f t="shared" ca="1" si="14"/>
        <v>3.808755204767067E-2</v>
      </c>
      <c r="AE44" s="17">
        <v>125</v>
      </c>
    </row>
    <row r="45" spans="1:31" s="17" customFormat="1" x14ac:dyDescent="0.25">
      <c r="A45" s="17">
        <v>25</v>
      </c>
      <c r="B45" s="17">
        <v>637</v>
      </c>
      <c r="C45" s="17">
        <v>14262</v>
      </c>
      <c r="D45" s="17">
        <v>14898</v>
      </c>
      <c r="E45" s="17">
        <v>12237</v>
      </c>
      <c r="F45" s="17">
        <v>11615</v>
      </c>
      <c r="G45" s="24"/>
      <c r="H45" s="7"/>
      <c r="I45" s="25">
        <f t="shared" si="0"/>
        <v>2025</v>
      </c>
      <c r="J45" s="24">
        <f t="shared" si="0"/>
        <v>3283</v>
      </c>
      <c r="K45" s="7"/>
      <c r="L45" s="25">
        <f t="shared" si="3"/>
        <v>2025.8272266075437</v>
      </c>
      <c r="M45" s="17">
        <f t="shared" si="1"/>
        <v>0.68430386022827083</v>
      </c>
      <c r="N45" s="17">
        <f t="shared" si="4"/>
        <v>3283.0977826676608</v>
      </c>
      <c r="O45" s="24">
        <f t="shared" si="2"/>
        <v>9.5614500948614234E-3</v>
      </c>
      <c r="P45" s="7"/>
      <c r="Q45" s="25">
        <f t="shared" si="5"/>
        <v>2043.665800491694</v>
      </c>
      <c r="R45" s="24">
        <f t="shared" si="6"/>
        <v>3261.5935598173478</v>
      </c>
      <c r="S45" s="7"/>
      <c r="T45" s="25">
        <f t="shared" si="7"/>
        <v>-0.5307857957136124</v>
      </c>
      <c r="U45" s="24">
        <f t="shared" si="8"/>
        <v>0.84803608520408247</v>
      </c>
      <c r="V45" s="7"/>
      <c r="W45" s="25">
        <f t="shared" si="9"/>
        <v>-0.53247545504941651</v>
      </c>
      <c r="X45" s="24">
        <f t="shared" si="10"/>
        <v>140.61669740764262</v>
      </c>
      <c r="Y45" s="7"/>
      <c r="Z45" s="25">
        <f t="shared" si="11"/>
        <v>637</v>
      </c>
      <c r="AA45" s="17">
        <f t="shared" si="15"/>
        <v>140.63399999999999</v>
      </c>
      <c r="AB45" s="24">
        <f t="shared" si="12"/>
        <v>2.4545263402497048</v>
      </c>
      <c r="AC45" s="17">
        <f t="shared" si="13"/>
        <v>-1.730259235736753E-2</v>
      </c>
      <c r="AD45" s="17">
        <f t="shared" ca="1" si="14"/>
        <v>4.0449747747288711E-3</v>
      </c>
      <c r="AE45" s="17">
        <v>124</v>
      </c>
    </row>
    <row r="46" spans="1:31" s="17" customFormat="1" x14ac:dyDescent="0.25">
      <c r="A46" s="17">
        <v>26</v>
      </c>
      <c r="B46" s="17">
        <v>633</v>
      </c>
      <c r="C46" s="17">
        <v>14093</v>
      </c>
      <c r="D46" s="17">
        <v>14990</v>
      </c>
      <c r="E46" s="17">
        <v>12404</v>
      </c>
      <c r="F46" s="17">
        <v>11513</v>
      </c>
      <c r="G46" s="24"/>
      <c r="H46" s="7"/>
      <c r="I46" s="25">
        <f t="shared" si="0"/>
        <v>1689</v>
      </c>
      <c r="J46" s="24">
        <f t="shared" si="0"/>
        <v>3477</v>
      </c>
      <c r="K46" s="7"/>
      <c r="L46" s="25">
        <f t="shared" si="3"/>
        <v>1691.0929542831338</v>
      </c>
      <c r="M46" s="17">
        <f t="shared" si="1"/>
        <v>4.3804576312883254</v>
      </c>
      <c r="N46" s="17">
        <f t="shared" si="4"/>
        <v>3470.46549025796</v>
      </c>
      <c r="O46" s="24">
        <f t="shared" si="2"/>
        <v>42.699817568815305</v>
      </c>
      <c r="P46" s="7"/>
      <c r="Q46" s="25">
        <f t="shared" si="5"/>
        <v>1707.665800491694</v>
      </c>
      <c r="R46" s="24">
        <f t="shared" si="6"/>
        <v>3455.5935598173478</v>
      </c>
      <c r="S46" s="7"/>
      <c r="T46" s="25">
        <f t="shared" si="7"/>
        <v>-0.44351906779906525</v>
      </c>
      <c r="U46" s="24">
        <f t="shared" si="8"/>
        <v>0.8984773794709271</v>
      </c>
      <c r="V46" s="7"/>
      <c r="W46" s="25">
        <f t="shared" si="9"/>
        <v>-0.44530899269915469</v>
      </c>
      <c r="X46" s="24">
        <f t="shared" si="10"/>
        <v>146.376875217671</v>
      </c>
      <c r="Y46" s="7"/>
      <c r="Z46" s="25">
        <f t="shared" si="11"/>
        <v>633</v>
      </c>
      <c r="AA46" s="17">
        <f t="shared" si="15"/>
        <v>146.33099999999999</v>
      </c>
      <c r="AB46" s="24">
        <f t="shared" si="12"/>
        <v>2.5539577477358222</v>
      </c>
      <c r="AC46" s="17">
        <f t="shared" si="13"/>
        <v>4.587521767101066E-2</v>
      </c>
      <c r="AD46" s="17">
        <f t="shared" ca="1" si="14"/>
        <v>9.1983630504728353E-2</v>
      </c>
      <c r="AE46" s="17">
        <v>123</v>
      </c>
    </row>
    <row r="47" spans="1:31" s="17" customFormat="1" x14ac:dyDescent="0.25">
      <c r="A47" s="17">
        <v>27</v>
      </c>
      <c r="B47" s="17">
        <v>629</v>
      </c>
      <c r="C47" s="17">
        <v>13911</v>
      </c>
      <c r="D47" s="17">
        <v>15063</v>
      </c>
      <c r="E47" s="17">
        <v>12572</v>
      </c>
      <c r="F47" s="17">
        <v>11438</v>
      </c>
      <c r="G47" s="24"/>
      <c r="H47" s="7"/>
      <c r="I47" s="25">
        <f t="shared" si="0"/>
        <v>1339</v>
      </c>
      <c r="J47" s="24">
        <f t="shared" si="0"/>
        <v>3625</v>
      </c>
      <c r="K47" s="7"/>
      <c r="L47" s="25">
        <f t="shared" si="3"/>
        <v>1341.7295036709995</v>
      </c>
      <c r="M47" s="17">
        <f t="shared" si="1"/>
        <v>7.4501902899998571</v>
      </c>
      <c r="N47" s="17">
        <f t="shared" si="4"/>
        <v>3622.8852595711642</v>
      </c>
      <c r="O47" s="24">
        <f t="shared" si="2"/>
        <v>4.4721270813527516</v>
      </c>
      <c r="P47" s="7"/>
      <c r="Q47" s="25">
        <f t="shared" si="5"/>
        <v>1357.665800491694</v>
      </c>
      <c r="R47" s="24">
        <f t="shared" si="6"/>
        <v>3603.5935598173478</v>
      </c>
      <c r="S47" s="7"/>
      <c r="T47" s="25">
        <f t="shared" si="7"/>
        <v>-0.35261622622141203</v>
      </c>
      <c r="U47" s="24">
        <f t="shared" si="8"/>
        <v>0.93695836684975697</v>
      </c>
      <c r="V47" s="7"/>
      <c r="W47" s="25">
        <f t="shared" si="9"/>
        <v>-0.35448259414769823</v>
      </c>
      <c r="X47" s="24">
        <f t="shared" si="10"/>
        <v>152.0177970620615</v>
      </c>
      <c r="Y47" s="7"/>
      <c r="Z47" s="25">
        <f t="shared" si="11"/>
        <v>629</v>
      </c>
      <c r="AA47" s="17">
        <f t="shared" si="15"/>
        <v>151.99199999999999</v>
      </c>
      <c r="AB47" s="24">
        <f t="shared" si="12"/>
        <v>2.652760836691221</v>
      </c>
      <c r="AC47" s="17">
        <f t="shared" si="13"/>
        <v>2.5797062061513998E-2</v>
      </c>
      <c r="AD47" s="17">
        <f t="shared" ca="1" si="14"/>
        <v>0.1107043833364969</v>
      </c>
      <c r="AE47" s="17">
        <v>122</v>
      </c>
    </row>
    <row r="48" spans="1:31" s="17" customFormat="1" x14ac:dyDescent="0.25">
      <c r="A48" s="17">
        <v>28</v>
      </c>
      <c r="B48" s="17">
        <v>622</v>
      </c>
      <c r="C48" s="17">
        <v>13733</v>
      </c>
      <c r="D48" s="17">
        <v>15119</v>
      </c>
      <c r="E48" s="17">
        <v>12753</v>
      </c>
      <c r="F48" s="17">
        <v>11376</v>
      </c>
      <c r="G48" s="24"/>
      <c r="H48" s="7"/>
      <c r="I48" s="25">
        <f t="shared" si="0"/>
        <v>980</v>
      </c>
      <c r="J48" s="24">
        <f t="shared" si="0"/>
        <v>3743</v>
      </c>
      <c r="K48" s="7"/>
      <c r="L48" s="25">
        <f t="shared" si="3"/>
        <v>983.18639833392956</v>
      </c>
      <c r="M48" s="17">
        <f t="shared" si="1"/>
        <v>10.153134342469077</v>
      </c>
      <c r="N48" s="17">
        <f t="shared" si="4"/>
        <v>3739.0497940464611</v>
      </c>
      <c r="O48" s="24">
        <f t="shared" si="2"/>
        <v>15.604127075374155</v>
      </c>
      <c r="P48" s="7"/>
      <c r="Q48" s="25">
        <f t="shared" si="5"/>
        <v>998.66580049169397</v>
      </c>
      <c r="R48" s="24">
        <f t="shared" si="6"/>
        <v>3721.5935598173478</v>
      </c>
      <c r="S48" s="7"/>
      <c r="T48" s="25">
        <f t="shared" si="7"/>
        <v>-0.25937588300319059</v>
      </c>
      <c r="U48" s="24">
        <f t="shared" si="8"/>
        <v>0.9676391540842294</v>
      </c>
      <c r="V48" s="7"/>
      <c r="W48" s="25">
        <f t="shared" si="9"/>
        <v>-0.26130315758494821</v>
      </c>
      <c r="X48" s="24">
        <f t="shared" si="10"/>
        <v>157.62928389072977</v>
      </c>
      <c r="Y48" s="7"/>
      <c r="Z48" s="25">
        <f t="shared" si="11"/>
        <v>622</v>
      </c>
      <c r="AA48" s="17">
        <f t="shared" si="15"/>
        <v>157.59</v>
      </c>
      <c r="AB48" s="24">
        <f t="shared" si="12"/>
        <v>2.7504643682178642</v>
      </c>
      <c r="AC48" s="17">
        <f t="shared" si="13"/>
        <v>3.9283890729763016E-2</v>
      </c>
      <c r="AD48" s="17">
        <f t="shared" ca="1" si="14"/>
        <v>4.9788610739483374E-2</v>
      </c>
      <c r="AE48" s="17">
        <v>121</v>
      </c>
    </row>
    <row r="49" spans="1:31" s="17" customFormat="1" x14ac:dyDescent="0.25">
      <c r="A49" s="17">
        <v>29</v>
      </c>
      <c r="B49" s="17">
        <v>609</v>
      </c>
      <c r="C49" s="17">
        <v>13547</v>
      </c>
      <c r="D49" s="17">
        <v>15157</v>
      </c>
      <c r="E49" s="17">
        <v>12929</v>
      </c>
      <c r="F49" s="17">
        <v>11335</v>
      </c>
      <c r="G49" s="24"/>
      <c r="H49" s="7"/>
      <c r="I49" s="25">
        <f t="shared" si="0"/>
        <v>618</v>
      </c>
      <c r="J49" s="24">
        <f t="shared" si="0"/>
        <v>3822</v>
      </c>
      <c r="K49" s="7"/>
      <c r="L49" s="25">
        <f t="shared" si="3"/>
        <v>622.84993628513689</v>
      </c>
      <c r="M49" s="17">
        <f t="shared" si="1"/>
        <v>23.521881969887431</v>
      </c>
      <c r="N49" s="17">
        <f t="shared" si="4"/>
        <v>3818.417520678353</v>
      </c>
      <c r="O49" s="24">
        <f t="shared" si="2"/>
        <v>12.834158090028653</v>
      </c>
      <c r="P49" s="7"/>
      <c r="Q49" s="25">
        <f t="shared" si="5"/>
        <v>636.66580049169397</v>
      </c>
      <c r="R49" s="24">
        <f t="shared" si="6"/>
        <v>3800.5935598173478</v>
      </c>
      <c r="S49" s="7"/>
      <c r="T49" s="25">
        <f t="shared" si="7"/>
        <v>-0.16535637257144639</v>
      </c>
      <c r="U49" s="24">
        <f t="shared" si="8"/>
        <v>0.98817968113103727</v>
      </c>
      <c r="V49" s="7"/>
      <c r="W49" s="25">
        <f t="shared" si="9"/>
        <v>-0.16732436100620413</v>
      </c>
      <c r="X49" s="24">
        <f t="shared" si="10"/>
        <v>163.13059894562093</v>
      </c>
      <c r="Y49" s="7"/>
      <c r="Z49" s="25">
        <f t="shared" si="11"/>
        <v>609</v>
      </c>
      <c r="AA49" s="17">
        <f t="shared" si="15"/>
        <v>163.071</v>
      </c>
      <c r="AB49" s="24">
        <f t="shared" si="12"/>
        <v>2.846125864519673</v>
      </c>
      <c r="AC49" s="17">
        <f t="shared" si="13"/>
        <v>5.9598945620933819E-2</v>
      </c>
      <c r="AD49" s="17">
        <f t="shared" ca="1" si="14"/>
        <v>8.6478630035827564E-2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13365</v>
      </c>
      <c r="D50" s="17">
        <v>15185</v>
      </c>
      <c r="E50" s="17">
        <v>13113</v>
      </c>
      <c r="F50" s="17">
        <v>11316</v>
      </c>
      <c r="G50" s="24"/>
      <c r="H50" s="7"/>
      <c r="I50" s="25">
        <f t="shared" si="0"/>
        <v>252</v>
      </c>
      <c r="J50" s="24">
        <f t="shared" si="0"/>
        <v>3869</v>
      </c>
      <c r="K50" s="7"/>
      <c r="L50" s="25">
        <f t="shared" si="3"/>
        <v>255.43485016201765</v>
      </c>
      <c r="M50" s="17">
        <f t="shared" si="1"/>
        <v>11.7981956355127</v>
      </c>
      <c r="N50" s="17">
        <f t="shared" si="4"/>
        <v>3863.1351177154979</v>
      </c>
      <c r="O50" s="24">
        <f t="shared" si="2"/>
        <v>34.396844211066259</v>
      </c>
      <c r="P50" s="7"/>
      <c r="Q50" s="25">
        <f t="shared" si="5"/>
        <v>270.66580049169391</v>
      </c>
      <c r="R50" s="24">
        <f t="shared" si="6"/>
        <v>3847.5935598173478</v>
      </c>
      <c r="S50" s="7"/>
      <c r="T50" s="25">
        <f t="shared" si="7"/>
        <v>-7.0297972521671845E-2</v>
      </c>
      <c r="U50" s="24">
        <f t="shared" si="8"/>
        <v>1.0003999946905306</v>
      </c>
      <c r="V50" s="7"/>
      <c r="W50" s="25">
        <f t="shared" si="9"/>
        <v>-7.2290105563993998E-2</v>
      </c>
      <c r="X50" s="24">
        <f t="shared" si="10"/>
        <v>168.60802089146364</v>
      </c>
      <c r="Y50" s="7"/>
      <c r="Z50" s="25">
        <f t="shared" si="11"/>
        <v>611</v>
      </c>
      <c r="AA50" s="17">
        <f t="shared" si="15"/>
        <v>168.57</v>
      </c>
      <c r="AB50" s="24">
        <f t="shared" si="12"/>
        <v>2.9421015200868408</v>
      </c>
      <c r="AC50" s="17">
        <f t="shared" si="13"/>
        <v>3.8020891463645512E-2</v>
      </c>
      <c r="AD50" s="17">
        <f t="shared" ca="1" si="14"/>
        <v>2.9802663418962538E-2</v>
      </c>
      <c r="AE50" s="17">
        <v>119</v>
      </c>
    </row>
    <row r="51" spans="1:31" s="17" customFormat="1" x14ac:dyDescent="0.25">
      <c r="A51" s="17">
        <v>31</v>
      </c>
      <c r="B51" s="17">
        <v>626</v>
      </c>
      <c r="C51" s="17">
        <v>13187</v>
      </c>
      <c r="D51" s="17">
        <v>15193</v>
      </c>
      <c r="E51" s="17">
        <v>13313</v>
      </c>
      <c r="F51" s="17">
        <v>11321</v>
      </c>
      <c r="G51" s="24"/>
      <c r="H51" s="7"/>
      <c r="I51" s="25">
        <f t="shared" si="0"/>
        <v>-126</v>
      </c>
      <c r="J51" s="24">
        <f t="shared" si="0"/>
        <v>3872</v>
      </c>
      <c r="K51" s="7"/>
      <c r="L51" s="25">
        <f t="shared" si="3"/>
        <v>-123.59091659928797</v>
      </c>
      <c r="M51" s="17">
        <f t="shared" si="1"/>
        <v>5.8036828315862632</v>
      </c>
      <c r="N51" s="17">
        <f t="shared" si="4"/>
        <v>3872.2565421448785</v>
      </c>
      <c r="O51" s="24">
        <f t="shared" si="2"/>
        <v>6.58138720988585E-2</v>
      </c>
      <c r="P51" s="7"/>
      <c r="Q51" s="25">
        <f t="shared" si="5"/>
        <v>-107.33419950830606</v>
      </c>
      <c r="R51" s="24">
        <f t="shared" si="6"/>
        <v>3850.5935598173478</v>
      </c>
      <c r="S51" s="7"/>
      <c r="T51" s="25">
        <f t="shared" si="7"/>
        <v>2.7877096382193631E-2</v>
      </c>
      <c r="U51" s="24">
        <f t="shared" si="8"/>
        <v>1.0011800147049663</v>
      </c>
      <c r="V51" s="7"/>
      <c r="W51" s="25">
        <f t="shared" si="9"/>
        <v>2.5883604791512776E-2</v>
      </c>
      <c r="X51" s="24">
        <f t="shared" si="10"/>
        <v>174.22204237782989</v>
      </c>
      <c r="Y51" s="7"/>
      <c r="Z51" s="25">
        <f t="shared" si="11"/>
        <v>626</v>
      </c>
      <c r="AA51" s="17">
        <f t="shared" si="15"/>
        <v>174.20399999999998</v>
      </c>
      <c r="AB51" s="24">
        <f t="shared" si="12"/>
        <v>3.0404333701442012</v>
      </c>
      <c r="AC51" s="17">
        <f t="shared" si="13"/>
        <v>1.8042377829914358E-2</v>
      </c>
      <c r="AD51" s="17">
        <f t="shared" ca="1" si="14"/>
        <v>8.2370129964886019E-2</v>
      </c>
      <c r="AE51" s="17">
        <v>118</v>
      </c>
    </row>
    <row r="52" spans="1:31" s="17" customFormat="1" x14ac:dyDescent="0.25">
      <c r="A52" s="17">
        <v>32</v>
      </c>
      <c r="B52" s="17">
        <v>618</v>
      </c>
      <c r="C52" s="17">
        <v>12992</v>
      </c>
      <c r="D52" s="17">
        <v>15180</v>
      </c>
      <c r="E52" s="17">
        <v>13493</v>
      </c>
      <c r="F52" s="17">
        <v>11328</v>
      </c>
      <c r="G52" s="24"/>
      <c r="H52" s="7"/>
      <c r="I52" s="25">
        <f t="shared" ref="I52:J83" si="16">C52-E52</f>
        <v>-501</v>
      </c>
      <c r="J52" s="24">
        <f t="shared" si="16"/>
        <v>3852</v>
      </c>
      <c r="K52" s="7"/>
      <c r="L52" s="25">
        <f t="shared" si="3"/>
        <v>-496.79576785228954</v>
      </c>
      <c r="M52" s="17">
        <f t="shared" si="1"/>
        <v>17.675567951842076</v>
      </c>
      <c r="N52" s="17">
        <f t="shared" si="4"/>
        <v>3844.7468999615708</v>
      </c>
      <c r="O52" s="24">
        <f t="shared" si="2"/>
        <v>52.607460167462222</v>
      </c>
      <c r="P52" s="7"/>
      <c r="Q52" s="25">
        <f t="shared" si="5"/>
        <v>-482.33419950830609</v>
      </c>
      <c r="R52" s="24">
        <f t="shared" si="6"/>
        <v>3830.5935598173478</v>
      </c>
      <c r="S52" s="7"/>
      <c r="T52" s="25">
        <f t="shared" si="7"/>
        <v>0.12527299807253639</v>
      </c>
      <c r="U52" s="24">
        <f t="shared" si="8"/>
        <v>0.99597988127539472</v>
      </c>
      <c r="V52" s="7"/>
      <c r="W52" s="25">
        <f t="shared" si="9"/>
        <v>0.12329005405372313</v>
      </c>
      <c r="X52" s="24">
        <f t="shared" si="10"/>
        <v>179.79771372225525</v>
      </c>
      <c r="Y52" s="7"/>
      <c r="Z52" s="25">
        <f t="shared" si="11"/>
        <v>618</v>
      </c>
      <c r="AA52" s="17">
        <f t="shared" si="15"/>
        <v>179.76599999999999</v>
      </c>
      <c r="AB52" s="24">
        <f t="shared" si="12"/>
        <v>3.1375085831401259</v>
      </c>
      <c r="AC52" s="17">
        <f t="shared" si="13"/>
        <v>3.17137222552617E-2</v>
      </c>
      <c r="AD52" s="17">
        <f t="shared" ca="1" si="14"/>
        <v>0.11833221996559473</v>
      </c>
      <c r="AE52" s="17">
        <v>117</v>
      </c>
    </row>
    <row r="53" spans="1:31" s="17" customFormat="1" x14ac:dyDescent="0.25">
      <c r="A53" s="17">
        <v>33</v>
      </c>
      <c r="B53" s="17">
        <v>636</v>
      </c>
      <c r="C53" s="17">
        <v>12804</v>
      </c>
      <c r="D53" s="17">
        <v>15148</v>
      </c>
      <c r="E53" s="17">
        <v>13690</v>
      </c>
      <c r="F53" s="17">
        <v>11361</v>
      </c>
      <c r="G53" s="24"/>
      <c r="H53" s="7"/>
      <c r="I53" s="25">
        <f t="shared" si="16"/>
        <v>-886</v>
      </c>
      <c r="J53" s="24">
        <f t="shared" si="16"/>
        <v>3787</v>
      </c>
      <c r="K53" s="7"/>
      <c r="L53" s="25">
        <f t="shared" si="3"/>
        <v>-876.13546769141067</v>
      </c>
      <c r="M53" s="17">
        <f t="shared" si="1"/>
        <v>97.308997667202789</v>
      </c>
      <c r="N53" s="17">
        <f t="shared" si="4"/>
        <v>3778.8317448140774</v>
      </c>
      <c r="O53" s="24">
        <f t="shared" si="2"/>
        <v>66.720392782351283</v>
      </c>
      <c r="P53" s="7"/>
      <c r="Q53" s="25">
        <f t="shared" si="5"/>
        <v>-867.33419950830603</v>
      </c>
      <c r="R53" s="24">
        <f t="shared" si="6"/>
        <v>3765.5935598173478</v>
      </c>
      <c r="S53" s="7"/>
      <c r="T53" s="25">
        <f t="shared" si="7"/>
        <v>0.22526612380795491</v>
      </c>
      <c r="U53" s="24">
        <f t="shared" si="8"/>
        <v>0.979079447629287</v>
      </c>
      <c r="V53" s="7"/>
      <c r="W53" s="25">
        <f t="shared" si="9"/>
        <v>0.22331703011501103</v>
      </c>
      <c r="X53" s="24">
        <f t="shared" si="10"/>
        <v>185.5898166196996</v>
      </c>
      <c r="Y53" s="7"/>
      <c r="Z53" s="25">
        <f t="shared" si="11"/>
        <v>636</v>
      </c>
      <c r="AA53" s="17">
        <f t="shared" si="15"/>
        <v>185.48999999999998</v>
      </c>
      <c r="AB53" s="24">
        <f t="shared" si="12"/>
        <v>3.2374112295242816</v>
      </c>
      <c r="AC53" s="17">
        <f t="shared" si="13"/>
        <v>9.9816619699623743E-2</v>
      </c>
      <c r="AD53" s="17">
        <f t="shared" ca="1" si="14"/>
        <v>-0.12400803261724036</v>
      </c>
      <c r="AE53" s="17">
        <v>116</v>
      </c>
    </row>
    <row r="54" spans="1:31" s="17" customFormat="1" x14ac:dyDescent="0.25">
      <c r="A54" s="17">
        <v>34</v>
      </c>
      <c r="B54" s="17">
        <v>633</v>
      </c>
      <c r="C54" s="17">
        <v>12618</v>
      </c>
      <c r="D54" s="17">
        <v>15091</v>
      </c>
      <c r="E54" s="17">
        <v>13869</v>
      </c>
      <c r="F54" s="17">
        <v>11414</v>
      </c>
      <c r="G54" s="24"/>
      <c r="H54" s="7"/>
      <c r="I54" s="25">
        <f t="shared" si="16"/>
        <v>-1251</v>
      </c>
      <c r="J54" s="24">
        <f t="shared" si="16"/>
        <v>3677</v>
      </c>
      <c r="K54" s="7"/>
      <c r="L54" s="25">
        <f t="shared" si="3"/>
        <v>-1245.2010004033955</v>
      </c>
      <c r="M54" s="17">
        <f t="shared" si="1"/>
        <v>33.628396321419352</v>
      </c>
      <c r="N54" s="17">
        <f t="shared" si="4"/>
        <v>3676.0009477782419</v>
      </c>
      <c r="O54" s="24">
        <f t="shared" si="2"/>
        <v>0.99810534179983601</v>
      </c>
      <c r="P54" s="7"/>
      <c r="Q54" s="25">
        <f t="shared" si="5"/>
        <v>-1232.334199508306</v>
      </c>
      <c r="R54" s="24">
        <f t="shared" si="6"/>
        <v>3655.5935598173478</v>
      </c>
      <c r="S54" s="7"/>
      <c r="T54" s="25">
        <f t="shared" si="7"/>
        <v>0.32006480145322186</v>
      </c>
      <c r="U54" s="24">
        <f t="shared" si="8"/>
        <v>0.95047871376664317</v>
      </c>
      <c r="V54" s="7"/>
      <c r="W54" s="25">
        <f t="shared" si="9"/>
        <v>0.31817284539369517</v>
      </c>
      <c r="X54" s="24">
        <f t="shared" si="10"/>
        <v>191.24907394593629</v>
      </c>
      <c r="Y54" s="7"/>
      <c r="Z54" s="25">
        <f t="shared" si="11"/>
        <v>633</v>
      </c>
      <c r="AA54" s="17">
        <f t="shared" si="15"/>
        <v>191.18699999999998</v>
      </c>
      <c r="AB54" s="24">
        <f t="shared" si="12"/>
        <v>3.3368426370103981</v>
      </c>
      <c r="AC54" s="17">
        <f t="shared" si="13"/>
        <v>6.2073945936305108E-2</v>
      </c>
      <c r="AD54" s="17">
        <f t="shared" ca="1" si="14"/>
        <v>4.6754563276181216E-3</v>
      </c>
      <c r="AE54" s="17">
        <v>115</v>
      </c>
    </row>
    <row r="55" spans="1:31" s="17" customFormat="1" x14ac:dyDescent="0.25">
      <c r="A55" s="17">
        <v>35</v>
      </c>
      <c r="B55" s="17">
        <v>638</v>
      </c>
      <c r="C55" s="17">
        <v>12454</v>
      </c>
      <c r="D55" s="17">
        <v>15034</v>
      </c>
      <c r="E55" s="17">
        <v>14064</v>
      </c>
      <c r="F55" s="17">
        <v>11489</v>
      </c>
      <c r="G55" s="24"/>
      <c r="H55" s="7"/>
      <c r="I55" s="25">
        <f t="shared" si="16"/>
        <v>-1610</v>
      </c>
      <c r="J55" s="24">
        <f t="shared" si="16"/>
        <v>3545</v>
      </c>
      <c r="K55" s="7"/>
      <c r="L55" s="25">
        <f t="shared" si="3"/>
        <v>-1604.9107952336158</v>
      </c>
      <c r="M55" s="17">
        <f t="shared" si="1"/>
        <v>25.900005154187941</v>
      </c>
      <c r="N55" s="17">
        <f t="shared" si="4"/>
        <v>3535.8111438607011</v>
      </c>
      <c r="O55" s="24">
        <f t="shared" si="2"/>
        <v>84.43507714873067</v>
      </c>
      <c r="P55" s="7"/>
      <c r="Q55" s="25">
        <f t="shared" si="5"/>
        <v>-1591.334199508306</v>
      </c>
      <c r="R55" s="24">
        <f t="shared" si="6"/>
        <v>3523.5935598173478</v>
      </c>
      <c r="S55" s="7"/>
      <c r="T55" s="25">
        <f t="shared" si="7"/>
        <v>0.4133051446714433</v>
      </c>
      <c r="U55" s="24">
        <f t="shared" si="8"/>
        <v>0.91615783313147048</v>
      </c>
      <c r="V55" s="7"/>
      <c r="W55" s="25">
        <f t="shared" si="9"/>
        <v>0.41148171309635501</v>
      </c>
      <c r="X55" s="24">
        <f t="shared" si="10"/>
        <v>196.92778070753764</v>
      </c>
      <c r="Y55" s="7"/>
      <c r="Z55" s="25">
        <f t="shared" si="11"/>
        <v>638</v>
      </c>
      <c r="AA55" s="17">
        <f t="shared" si="15"/>
        <v>196.92899999999997</v>
      </c>
      <c r="AB55" s="24">
        <f t="shared" si="12"/>
        <v>3.4370594426599128</v>
      </c>
      <c r="AC55" s="17">
        <f t="shared" si="13"/>
        <v>-1.2192924623377621E-3</v>
      </c>
      <c r="AD55" s="17">
        <f t="shared" ca="1" si="14"/>
        <v>4.4367860737935416E-2</v>
      </c>
      <c r="AE55" s="17">
        <v>114</v>
      </c>
    </row>
    <row r="56" spans="1:31" s="17" customFormat="1" x14ac:dyDescent="0.25">
      <c r="A56" s="17">
        <v>36</v>
      </c>
      <c r="B56" s="17">
        <v>611</v>
      </c>
      <c r="C56" s="17">
        <v>12271</v>
      </c>
      <c r="D56" s="17">
        <v>14934</v>
      </c>
      <c r="E56" s="17">
        <v>14210</v>
      </c>
      <c r="F56" s="17">
        <v>11565</v>
      </c>
      <c r="G56" s="24"/>
      <c r="H56" s="7"/>
      <c r="I56" s="25">
        <f t="shared" si="16"/>
        <v>-1939</v>
      </c>
      <c r="J56" s="24">
        <f t="shared" si="16"/>
        <v>3369</v>
      </c>
      <c r="K56" s="7"/>
      <c r="L56" s="25">
        <f t="shared" si="3"/>
        <v>-1934.5200973340693</v>
      </c>
      <c r="M56" s="17">
        <f t="shared" si="1"/>
        <v>20.069527896212946</v>
      </c>
      <c r="N56" s="17">
        <f t="shared" si="4"/>
        <v>3368.4543668749693</v>
      </c>
      <c r="O56" s="24">
        <f t="shared" si="2"/>
        <v>0.2977155071307569</v>
      </c>
      <c r="P56" s="7"/>
      <c r="Q56" s="25">
        <f t="shared" si="5"/>
        <v>-1920.334199508306</v>
      </c>
      <c r="R56" s="24">
        <f t="shared" si="6"/>
        <v>3347.5935598173478</v>
      </c>
      <c r="S56" s="7"/>
      <c r="T56" s="25">
        <f t="shared" si="7"/>
        <v>0.49875381575443734</v>
      </c>
      <c r="U56" s="24">
        <f t="shared" si="8"/>
        <v>0.87039665895124041</v>
      </c>
      <c r="V56" s="7"/>
      <c r="W56" s="25">
        <f t="shared" si="9"/>
        <v>0.49702167309795758</v>
      </c>
      <c r="X56" s="24">
        <f t="shared" si="10"/>
        <v>202.46871582054928</v>
      </c>
      <c r="Y56" s="7"/>
      <c r="Z56" s="25">
        <f t="shared" si="11"/>
        <v>611</v>
      </c>
      <c r="AA56" s="17">
        <f t="shared" si="15"/>
        <v>202.42799999999997</v>
      </c>
      <c r="AB56" s="24">
        <f t="shared" si="12"/>
        <v>3.5330350982270811</v>
      </c>
      <c r="AC56" s="17">
        <f t="shared" si="13"/>
        <v>4.0715820549309001E-2</v>
      </c>
      <c r="AD56" s="17">
        <f t="shared" ca="1" si="14"/>
        <v>5.1065519087046596E-2</v>
      </c>
      <c r="AE56" s="17">
        <v>113</v>
      </c>
    </row>
    <row r="57" spans="1:31" s="17" customFormat="1" x14ac:dyDescent="0.25">
      <c r="A57" s="17">
        <v>37</v>
      </c>
      <c r="B57" s="17">
        <v>619</v>
      </c>
      <c r="C57" s="17">
        <v>12114</v>
      </c>
      <c r="D57" s="17">
        <v>14828</v>
      </c>
      <c r="E57" s="17">
        <v>14367</v>
      </c>
      <c r="F57" s="17">
        <v>11666</v>
      </c>
      <c r="G57" s="24"/>
      <c r="H57" s="7"/>
      <c r="I57" s="25">
        <f t="shared" si="16"/>
        <v>-2253</v>
      </c>
      <c r="J57" s="24">
        <f t="shared" si="16"/>
        <v>3162</v>
      </c>
      <c r="K57" s="7"/>
      <c r="L57" s="25">
        <f t="shared" si="3"/>
        <v>-2250.4471716149023</v>
      </c>
      <c r="M57" s="17">
        <f t="shared" si="1"/>
        <v>6.516932763760301</v>
      </c>
      <c r="N57" s="17">
        <f t="shared" si="4"/>
        <v>3167.4824253528095</v>
      </c>
      <c r="O57" s="24">
        <f t="shared" si="2"/>
        <v>30.056987749128524</v>
      </c>
      <c r="P57" s="7"/>
      <c r="Q57" s="25">
        <f t="shared" si="5"/>
        <v>-2234.334199508306</v>
      </c>
      <c r="R57" s="24">
        <f t="shared" si="6"/>
        <v>3140.5935598173478</v>
      </c>
      <c r="S57" s="7"/>
      <c r="T57" s="25">
        <f t="shared" si="7"/>
        <v>0.58030665076981769</v>
      </c>
      <c r="U57" s="24">
        <f t="shared" si="8"/>
        <v>0.81657527795517426</v>
      </c>
      <c r="V57" s="7"/>
      <c r="W57" s="25">
        <f t="shared" si="9"/>
        <v>0.5786818387700684</v>
      </c>
      <c r="X57" s="24">
        <f t="shared" si="10"/>
        <v>208.06512881038145</v>
      </c>
      <c r="Y57" s="7"/>
      <c r="Z57" s="25">
        <f t="shared" si="11"/>
        <v>619</v>
      </c>
      <c r="AA57" s="17">
        <f t="shared" si="15"/>
        <v>207.99899999999997</v>
      </c>
      <c r="AB57" s="24">
        <f t="shared" si="12"/>
        <v>3.6302673908556851</v>
      </c>
      <c r="AC57" s="17">
        <f t="shared" si="13"/>
        <v>6.6128810381485437E-2</v>
      </c>
      <c r="AD57" s="17">
        <f t="shared" ca="1" si="14"/>
        <v>6.4270633908847685E-2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11985</v>
      </c>
      <c r="D58" s="17">
        <v>14732</v>
      </c>
      <c r="E58" s="17">
        <v>14533</v>
      </c>
      <c r="F58" s="17">
        <v>11794</v>
      </c>
      <c r="G58" s="24"/>
      <c r="H58" s="7"/>
      <c r="I58" s="25">
        <f t="shared" si="16"/>
        <v>-2548</v>
      </c>
      <c r="J58" s="24">
        <f t="shared" si="16"/>
        <v>2938</v>
      </c>
      <c r="K58" s="7"/>
      <c r="L58" s="25">
        <f t="shared" si="3"/>
        <v>-2542.5397352982909</v>
      </c>
      <c r="M58" s="17">
        <f t="shared" si="1"/>
        <v>29.814490612730292</v>
      </c>
      <c r="N58" s="17">
        <f t="shared" si="4"/>
        <v>2939.1466480057761</v>
      </c>
      <c r="O58" s="24">
        <f t="shared" si="2"/>
        <v>1.3148016491503405</v>
      </c>
      <c r="P58" s="7"/>
      <c r="Q58" s="25">
        <f t="shared" si="5"/>
        <v>-2529.334199508306</v>
      </c>
      <c r="R58" s="24">
        <f t="shared" si="6"/>
        <v>2916.5935598173478</v>
      </c>
      <c r="S58" s="7"/>
      <c r="T58" s="25">
        <f t="shared" si="7"/>
        <v>0.65692476009955392</v>
      </c>
      <c r="U58" s="24">
        <f t="shared" si="8"/>
        <v>0.7583337835439723</v>
      </c>
      <c r="V58" s="7"/>
      <c r="W58" s="25">
        <f t="shared" si="9"/>
        <v>0.65541607029129456</v>
      </c>
      <c r="X58" s="24">
        <f t="shared" si="10"/>
        <v>213.57744363498784</v>
      </c>
      <c r="Y58" s="7"/>
      <c r="Z58" s="25">
        <f t="shared" si="11"/>
        <v>613</v>
      </c>
      <c r="AA58" s="17">
        <f t="shared" si="15"/>
        <v>213.51599999999996</v>
      </c>
      <c r="AB58" s="24">
        <f t="shared" si="12"/>
        <v>3.7265572056882119</v>
      </c>
      <c r="AC58" s="17">
        <f t="shared" si="13"/>
        <v>6.1443634987881524E-2</v>
      </c>
      <c r="AD58" s="17">
        <f t="shared" ca="1" si="14"/>
        <v>3.1344529137271593E-2</v>
      </c>
      <c r="AE58" s="17">
        <v>111</v>
      </c>
    </row>
    <row r="59" spans="1:31" s="17" customFormat="1" x14ac:dyDescent="0.25">
      <c r="A59" s="17">
        <v>39</v>
      </c>
      <c r="B59" s="17">
        <v>614</v>
      </c>
      <c r="C59" s="17">
        <v>11848</v>
      </c>
      <c r="D59" s="17">
        <v>14603</v>
      </c>
      <c r="E59" s="17">
        <v>14659</v>
      </c>
      <c r="F59" s="17">
        <v>11918</v>
      </c>
      <c r="G59" s="24"/>
      <c r="H59" s="7"/>
      <c r="I59" s="25">
        <f t="shared" si="16"/>
        <v>-2811</v>
      </c>
      <c r="J59" s="24">
        <f t="shared" si="16"/>
        <v>2685</v>
      </c>
      <c r="K59" s="7"/>
      <c r="L59" s="25">
        <f t="shared" si="3"/>
        <v>-2811.6628799670393</v>
      </c>
      <c r="M59" s="17">
        <f t="shared" si="1"/>
        <v>0.43940985070204519</v>
      </c>
      <c r="N59" s="17">
        <f t="shared" si="4"/>
        <v>2683.3270118138871</v>
      </c>
      <c r="O59" s="24">
        <f t="shared" si="2"/>
        <v>2.7988894708732937</v>
      </c>
      <c r="P59" s="7"/>
      <c r="Q59" s="25">
        <f t="shared" si="5"/>
        <v>-2792.334199508306</v>
      </c>
      <c r="R59" s="24">
        <f t="shared" si="6"/>
        <v>2663.5935598173478</v>
      </c>
      <c r="S59" s="7"/>
      <c r="T59" s="25">
        <f t="shared" si="7"/>
        <v>0.72523175248504768</v>
      </c>
      <c r="U59" s="24">
        <f t="shared" si="8"/>
        <v>0.6925520956598914</v>
      </c>
      <c r="V59" s="7"/>
      <c r="W59" s="25">
        <f t="shared" si="9"/>
        <v>0.72385418240429045</v>
      </c>
      <c r="X59" s="24">
        <f t="shared" si="10"/>
        <v>219.00710962354503</v>
      </c>
      <c r="Y59" s="7"/>
      <c r="Z59" s="25">
        <f t="shared" si="11"/>
        <v>614</v>
      </c>
      <c r="AA59" s="17">
        <f t="shared" si="15"/>
        <v>219.04199999999997</v>
      </c>
      <c r="AB59" s="24">
        <f t="shared" si="12"/>
        <v>3.823004100153419</v>
      </c>
      <c r="AC59" s="17">
        <f t="shared" si="13"/>
        <v>-3.4890376454939087E-2</v>
      </c>
      <c r="AD59" s="17">
        <f t="shared" ca="1" si="14"/>
        <v>0.14440077028831411</v>
      </c>
      <c r="AE59" s="17">
        <v>110</v>
      </c>
    </row>
    <row r="60" spans="1:31" s="17" customFormat="1" x14ac:dyDescent="0.25">
      <c r="A60" s="17">
        <v>40</v>
      </c>
      <c r="B60" s="17">
        <v>635</v>
      </c>
      <c r="C60" s="17">
        <v>11728</v>
      </c>
      <c r="D60" s="17">
        <v>14455</v>
      </c>
      <c r="E60" s="17">
        <v>14793</v>
      </c>
      <c r="F60" s="17">
        <v>12071</v>
      </c>
      <c r="G60" s="24"/>
      <c r="H60" s="7"/>
      <c r="I60" s="25">
        <f t="shared" si="16"/>
        <v>-3065</v>
      </c>
      <c r="J60" s="24">
        <f t="shared" si="16"/>
        <v>2384</v>
      </c>
      <c r="K60" s="7"/>
      <c r="L60" s="25">
        <f t="shared" si="3"/>
        <v>-3062.6496551952901</v>
      </c>
      <c r="M60" s="17">
        <f t="shared" si="1"/>
        <v>5.5241207010270443</v>
      </c>
      <c r="N60" s="17">
        <f t="shared" si="4"/>
        <v>2392.7482731909299</v>
      </c>
      <c r="O60" s="24">
        <f t="shared" si="2"/>
        <v>76.532283823143203</v>
      </c>
      <c r="P60" s="7"/>
      <c r="Q60" s="25">
        <f t="shared" si="5"/>
        <v>-3046.334199508306</v>
      </c>
      <c r="R60" s="24">
        <f t="shared" si="6"/>
        <v>2362.5935598173478</v>
      </c>
      <c r="S60" s="7"/>
      <c r="T60" s="25">
        <f t="shared" si="7"/>
        <v>0.79120124322997321</v>
      </c>
      <c r="U60" s="24">
        <f t="shared" si="8"/>
        <v>0.61429008754483871</v>
      </c>
      <c r="V60" s="7"/>
      <c r="W60" s="25">
        <f t="shared" si="9"/>
        <v>0.78997963902164448</v>
      </c>
      <c r="X60" s="24">
        <f t="shared" si="10"/>
        <v>224.87237558928985</v>
      </c>
      <c r="Y60" s="7"/>
      <c r="Z60" s="25">
        <f t="shared" si="11"/>
        <v>635</v>
      </c>
      <c r="AA60" s="17">
        <f t="shared" si="15"/>
        <v>224.75699999999998</v>
      </c>
      <c r="AB60" s="24">
        <f t="shared" si="12"/>
        <v>3.9227496669048945</v>
      </c>
      <c r="AC60" s="17">
        <f t="shared" si="13"/>
        <v>0.11537558928986869</v>
      </c>
      <c r="AD60" s="17">
        <f t="shared" ca="1" si="14"/>
        <v>3.5194119761882803E-2</v>
      </c>
      <c r="AE60" s="17">
        <v>109</v>
      </c>
    </row>
    <row r="61" spans="1:31" s="17" customFormat="1" x14ac:dyDescent="0.25">
      <c r="A61" s="17">
        <v>41</v>
      </c>
      <c r="B61" s="17">
        <v>633</v>
      </c>
      <c r="C61" s="17">
        <v>11614</v>
      </c>
      <c r="D61" s="17">
        <v>14291</v>
      </c>
      <c r="E61" s="17">
        <v>14900</v>
      </c>
      <c r="F61" s="17">
        <v>12225</v>
      </c>
      <c r="G61" s="24"/>
      <c r="H61" s="7"/>
      <c r="I61" s="25">
        <f t="shared" si="16"/>
        <v>-3286</v>
      </c>
      <c r="J61" s="24">
        <f t="shared" si="16"/>
        <v>2066</v>
      </c>
      <c r="K61" s="7"/>
      <c r="L61" s="25">
        <f t="shared" si="3"/>
        <v>-3282.7245787754009</v>
      </c>
      <c r="M61" s="17">
        <f t="shared" si="1"/>
        <v>10.728384198554174</v>
      </c>
      <c r="N61" s="17">
        <f t="shared" si="4"/>
        <v>2079.6062381913916</v>
      </c>
      <c r="O61" s="24">
        <f t="shared" si="2"/>
        <v>185.12971772088443</v>
      </c>
      <c r="P61" s="7"/>
      <c r="Q61" s="25">
        <f t="shared" si="5"/>
        <v>-3267.334199508306</v>
      </c>
      <c r="R61" s="24">
        <f t="shared" si="6"/>
        <v>2044.5935598173478</v>
      </c>
      <c r="S61" s="7"/>
      <c r="T61" s="25">
        <f t="shared" si="7"/>
        <v>0.84859989462614849</v>
      </c>
      <c r="U61" s="24">
        <f t="shared" si="8"/>
        <v>0.53160796601465021</v>
      </c>
      <c r="V61" s="7"/>
      <c r="W61" s="25">
        <f t="shared" si="9"/>
        <v>0.84754304061666286</v>
      </c>
      <c r="X61" s="24">
        <f t="shared" si="10"/>
        <v>230.64375651565751</v>
      </c>
      <c r="Y61" s="7"/>
      <c r="Z61" s="25">
        <f t="shared" si="11"/>
        <v>633</v>
      </c>
      <c r="AA61" s="17">
        <f t="shared" si="15"/>
        <v>230.45399999999998</v>
      </c>
      <c r="AB61" s="24">
        <f t="shared" si="12"/>
        <v>4.0221810743910122</v>
      </c>
      <c r="AC61" s="17">
        <f t="shared" si="13"/>
        <v>0.18975651565753537</v>
      </c>
      <c r="AD61" s="17">
        <f t="shared" ca="1" si="14"/>
        <v>-7.8784950632808659E-2</v>
      </c>
      <c r="AE61" s="17">
        <v>108</v>
      </c>
    </row>
    <row r="62" spans="1:31" s="17" customFormat="1" x14ac:dyDescent="0.25">
      <c r="A62" s="17">
        <v>42</v>
      </c>
      <c r="B62" s="17">
        <v>629</v>
      </c>
      <c r="C62" s="17">
        <v>11516</v>
      </c>
      <c r="D62" s="17">
        <v>14128</v>
      </c>
      <c r="E62" s="17">
        <v>14985</v>
      </c>
      <c r="F62" s="17">
        <v>12385</v>
      </c>
      <c r="G62" s="24"/>
      <c r="H62" s="7"/>
      <c r="I62" s="25">
        <f t="shared" si="16"/>
        <v>-3469</v>
      </c>
      <c r="J62" s="24">
        <f t="shared" si="16"/>
        <v>1743</v>
      </c>
      <c r="K62" s="7"/>
      <c r="L62" s="25">
        <f t="shared" si="3"/>
        <v>-3469.4669226004121</v>
      </c>
      <c r="M62" s="17">
        <f t="shared" si="1"/>
        <v>0.21801671477558837</v>
      </c>
      <c r="N62" s="17">
        <f t="shared" si="4"/>
        <v>1748.2850915719794</v>
      </c>
      <c r="O62" s="24">
        <f t="shared" si="2"/>
        <v>27.932192924207314</v>
      </c>
      <c r="P62" s="7"/>
      <c r="Q62" s="25">
        <f t="shared" si="5"/>
        <v>-3450.334199508306</v>
      </c>
      <c r="R62" s="24">
        <f t="shared" si="6"/>
        <v>1721.5935598173478</v>
      </c>
      <c r="S62" s="7"/>
      <c r="T62" s="25">
        <f t="shared" si="7"/>
        <v>0.89612909465103574</v>
      </c>
      <c r="U62" s="24">
        <f t="shared" si="8"/>
        <v>0.44762581112706878</v>
      </c>
      <c r="V62" s="7"/>
      <c r="W62" s="25">
        <f t="shared" si="9"/>
        <v>0.89523955989768289</v>
      </c>
      <c r="X62" s="24">
        <f t="shared" si="10"/>
        <v>236.17573890095525</v>
      </c>
      <c r="Y62" s="7"/>
      <c r="Z62" s="25">
        <f t="shared" si="11"/>
        <v>629</v>
      </c>
      <c r="AA62" s="17">
        <f t="shared" si="15"/>
        <v>236.11499999999998</v>
      </c>
      <c r="AB62" s="24">
        <f t="shared" si="12"/>
        <v>4.120984163346411</v>
      </c>
      <c r="AC62" s="17">
        <f t="shared" si="13"/>
        <v>6.0738900955271902E-2</v>
      </c>
      <c r="AD62" s="17">
        <f t="shared" ca="1" si="14"/>
        <v>8.6471194039575039E-2</v>
      </c>
      <c r="AE62" s="17">
        <v>107</v>
      </c>
    </row>
    <row r="63" spans="1:31" s="17" customFormat="1" x14ac:dyDescent="0.25">
      <c r="A63" s="17">
        <v>43</v>
      </c>
      <c r="B63" s="17">
        <v>631</v>
      </c>
      <c r="C63" s="17">
        <v>11449</v>
      </c>
      <c r="D63" s="17">
        <v>13947</v>
      </c>
      <c r="E63" s="17">
        <v>15066</v>
      </c>
      <c r="F63" s="17">
        <v>12560</v>
      </c>
      <c r="G63" s="24"/>
      <c r="H63" s="7"/>
      <c r="I63" s="25">
        <f t="shared" si="16"/>
        <v>-3617</v>
      </c>
      <c r="J63" s="24">
        <f t="shared" si="16"/>
        <v>1387</v>
      </c>
      <c r="K63" s="7"/>
      <c r="L63" s="25">
        <f t="shared" si="3"/>
        <v>-3622.9735557770159</v>
      </c>
      <c r="M63" s="17">
        <f t="shared" si="1"/>
        <v>35.683368621120245</v>
      </c>
      <c r="N63" s="17">
        <f t="shared" si="4"/>
        <v>1398.9794256313828</v>
      </c>
      <c r="O63" s="24">
        <f t="shared" si="2"/>
        <v>143.50663845783143</v>
      </c>
      <c r="P63" s="7"/>
      <c r="Q63" s="25">
        <f t="shared" si="5"/>
        <v>-3598.334199508306</v>
      </c>
      <c r="R63" s="24">
        <f t="shared" si="6"/>
        <v>1365.5935598173478</v>
      </c>
      <c r="S63" s="7"/>
      <c r="T63" s="25">
        <f t="shared" si="7"/>
        <v>0.93456801051815763</v>
      </c>
      <c r="U63" s="24">
        <f t="shared" si="8"/>
        <v>0.35506343608069418</v>
      </c>
      <c r="V63" s="7"/>
      <c r="W63" s="25">
        <f t="shared" si="9"/>
        <v>0.93386286191054269</v>
      </c>
      <c r="X63" s="24">
        <f t="shared" si="10"/>
        <v>241.92382485109556</v>
      </c>
      <c r="Y63" s="7"/>
      <c r="Z63" s="25">
        <f t="shared" si="11"/>
        <v>631</v>
      </c>
      <c r="AA63" s="17">
        <f t="shared" si="15"/>
        <v>241.79399999999998</v>
      </c>
      <c r="AB63" s="24">
        <f t="shared" si="12"/>
        <v>4.2201014115671693</v>
      </c>
      <c r="AC63" s="17">
        <f t="shared" si="13"/>
        <v>0.12982485109557729</v>
      </c>
      <c r="AD63" s="17">
        <f t="shared" ca="1" si="14"/>
        <v>7.9978568170020026E-2</v>
      </c>
      <c r="AE63" s="17">
        <v>106</v>
      </c>
    </row>
    <row r="64" spans="1:31" s="17" customFormat="1" x14ac:dyDescent="0.25">
      <c r="A64" s="17">
        <v>44</v>
      </c>
      <c r="B64" s="17">
        <v>631</v>
      </c>
      <c r="C64" s="17">
        <v>11388</v>
      </c>
      <c r="D64" s="17">
        <v>13770</v>
      </c>
      <c r="E64" s="17">
        <v>15124</v>
      </c>
      <c r="F64" s="17">
        <v>12741</v>
      </c>
      <c r="G64" s="24"/>
      <c r="H64" s="7"/>
      <c r="I64" s="25">
        <f t="shared" si="16"/>
        <v>-3736</v>
      </c>
      <c r="J64" s="24">
        <f t="shared" si="16"/>
        <v>1029</v>
      </c>
      <c r="K64" s="7"/>
      <c r="L64" s="25">
        <f t="shared" si="3"/>
        <v>-3741.0915726384696</v>
      </c>
      <c r="M64" s="17">
        <f t="shared" si="1"/>
        <v>25.924111932812718</v>
      </c>
      <c r="N64" s="17">
        <f t="shared" si="4"/>
        <v>1036.1428613648627</v>
      </c>
      <c r="O64" s="24">
        <f t="shared" si="2"/>
        <v>51.020468477648386</v>
      </c>
      <c r="P64" s="7"/>
      <c r="Q64" s="25">
        <f t="shared" si="5"/>
        <v>-3717.334199508306</v>
      </c>
      <c r="R64" s="24">
        <f t="shared" si="6"/>
        <v>1007.5935598173479</v>
      </c>
      <c r="S64" s="7"/>
      <c r="T64" s="25">
        <f t="shared" si="7"/>
        <v>0.96547497665455972</v>
      </c>
      <c r="U64" s="24">
        <f t="shared" si="8"/>
        <v>0.26198104769136243</v>
      </c>
      <c r="V64" s="7"/>
      <c r="W64" s="25">
        <f t="shared" si="9"/>
        <v>0.96495523471022981</v>
      </c>
      <c r="X64" s="24">
        <f t="shared" si="10"/>
        <v>247.5516876608657</v>
      </c>
      <c r="Y64" s="7"/>
      <c r="Z64" s="25">
        <f t="shared" si="11"/>
        <v>631</v>
      </c>
      <c r="AA64" s="17">
        <f t="shared" si="15"/>
        <v>247.47299999999998</v>
      </c>
      <c r="AB64" s="24">
        <f t="shared" si="12"/>
        <v>4.3192186597879267</v>
      </c>
      <c r="AC64" s="17">
        <f t="shared" si="13"/>
        <v>7.8687660865710995E-2</v>
      </c>
      <c r="AD64" s="17">
        <f t="shared" ca="1" si="14"/>
        <v>6.460007626807851E-2</v>
      </c>
      <c r="AE64" s="17">
        <v>105</v>
      </c>
    </row>
    <row r="65" spans="1:31" s="17" customFormat="1" x14ac:dyDescent="0.25">
      <c r="A65" s="17">
        <v>45</v>
      </c>
      <c r="B65" s="17">
        <v>607</v>
      </c>
      <c r="C65" s="17">
        <v>11354</v>
      </c>
      <c r="D65" s="17">
        <v>13594</v>
      </c>
      <c r="E65" s="17">
        <v>15171</v>
      </c>
      <c r="F65" s="17">
        <v>12923</v>
      </c>
      <c r="G65" s="24"/>
      <c r="H65" s="7"/>
      <c r="I65" s="25">
        <f t="shared" si="16"/>
        <v>-3817</v>
      </c>
      <c r="J65" s="24">
        <f t="shared" si="16"/>
        <v>671</v>
      </c>
      <c r="K65" s="7"/>
      <c r="L65" s="25">
        <f t="shared" si="3"/>
        <v>-3820.2380107442859</v>
      </c>
      <c r="M65" s="17">
        <f t="shared" si="1"/>
        <v>10.484713580111121</v>
      </c>
      <c r="N65" s="17">
        <f t="shared" si="4"/>
        <v>677.65712616679082</v>
      </c>
      <c r="O65" s="24">
        <f t="shared" si="2"/>
        <v>44.317328800571005</v>
      </c>
      <c r="P65" s="7"/>
      <c r="Q65" s="25">
        <f t="shared" si="5"/>
        <v>-3798.334199508306</v>
      </c>
      <c r="R65" s="24">
        <f t="shared" si="6"/>
        <v>649.59355981734791</v>
      </c>
      <c r="S65" s="7"/>
      <c r="T65" s="25">
        <f t="shared" si="7"/>
        <v>0.98651249141967379</v>
      </c>
      <c r="U65" s="24">
        <f t="shared" si="8"/>
        <v>0.16889865930203068</v>
      </c>
      <c r="V65" s="7"/>
      <c r="W65" s="25">
        <f t="shared" si="9"/>
        <v>0.98617813657312059</v>
      </c>
      <c r="X65" s="24">
        <f t="shared" si="10"/>
        <v>253.02257638420724</v>
      </c>
      <c r="Y65" s="7"/>
      <c r="Z65" s="25">
        <f t="shared" si="11"/>
        <v>607</v>
      </c>
      <c r="AA65" s="17">
        <f t="shared" si="15"/>
        <v>252.93599999999998</v>
      </c>
      <c r="AB65" s="24">
        <f t="shared" si="12"/>
        <v>4.4145659968243773</v>
      </c>
      <c r="AC65" s="17">
        <f t="shared" si="13"/>
        <v>8.6576384207262436E-2</v>
      </c>
      <c r="AD65" s="17">
        <f t="shared" ca="1" si="14"/>
        <v>5.8317627254211857E-2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11340</v>
      </c>
      <c r="D66" s="17">
        <v>13411</v>
      </c>
      <c r="E66" s="17">
        <v>15201</v>
      </c>
      <c r="F66" s="17">
        <v>13111</v>
      </c>
      <c r="G66" s="24"/>
      <c r="H66" s="7"/>
      <c r="I66" s="25">
        <f t="shared" si="16"/>
        <v>-3861</v>
      </c>
      <c r="J66" s="24">
        <f t="shared" si="16"/>
        <v>300</v>
      </c>
      <c r="K66" s="7"/>
      <c r="L66" s="25">
        <f t="shared" si="3"/>
        <v>-3865.1089905596232</v>
      </c>
      <c r="M66" s="17">
        <f t="shared" si="1"/>
        <v>16.883803419072414</v>
      </c>
      <c r="N66" s="17">
        <f t="shared" si="4"/>
        <v>309.58404865841237</v>
      </c>
      <c r="O66" s="24">
        <f t="shared" si="2"/>
        <v>91.853988686815967</v>
      </c>
      <c r="P66" s="7"/>
      <c r="Q66" s="25">
        <f t="shared" si="5"/>
        <v>-3842.334199508306</v>
      </c>
      <c r="R66" s="24">
        <f t="shared" si="6"/>
        <v>278.59355981734791</v>
      </c>
      <c r="S66" s="7"/>
      <c r="T66" s="25">
        <f t="shared" si="7"/>
        <v>0.99794027721800738</v>
      </c>
      <c r="U66" s="24">
        <f t="shared" si="8"/>
        <v>7.2436184183477401E-2</v>
      </c>
      <c r="V66" s="7"/>
      <c r="W66" s="25">
        <f t="shared" si="9"/>
        <v>0.9977980208378795</v>
      </c>
      <c r="X66" s="24">
        <f t="shared" si="10"/>
        <v>258.58893622200947</v>
      </c>
      <c r="Y66" s="7"/>
      <c r="Z66" s="25">
        <f t="shared" si="11"/>
        <v>613</v>
      </c>
      <c r="AA66" s="17">
        <f t="shared" si="15"/>
        <v>258.45299999999997</v>
      </c>
      <c r="AB66" s="24">
        <f t="shared" si="12"/>
        <v>4.5108558116569046</v>
      </c>
      <c r="AC66" s="17">
        <f t="shared" si="13"/>
        <v>0.13593622200949085</v>
      </c>
      <c r="AD66" s="17">
        <f t="shared" ca="1" si="14"/>
        <v>-1.9027877314897523E-2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11328</v>
      </c>
      <c r="D67" s="17">
        <v>13220</v>
      </c>
      <c r="E67" s="17">
        <v>15196</v>
      </c>
      <c r="F67" s="17">
        <v>13290</v>
      </c>
      <c r="G67" s="24"/>
      <c r="H67" s="7"/>
      <c r="I67" s="25">
        <f t="shared" si="16"/>
        <v>-3868</v>
      </c>
      <c r="J67" s="24">
        <f t="shared" si="16"/>
        <v>-70</v>
      </c>
      <c r="K67" s="7"/>
      <c r="L67" s="25">
        <f t="shared" si="3"/>
        <v>-3874.1750889482641</v>
      </c>
      <c r="M67" s="17">
        <f t="shared" si="1"/>
        <v>38.131723518974006</v>
      </c>
      <c r="N67" s="17">
        <f t="shared" si="4"/>
        <v>-67.818073504018145</v>
      </c>
      <c r="O67" s="24">
        <f t="shared" si="2"/>
        <v>4.7608032338676578</v>
      </c>
      <c r="P67" s="7"/>
      <c r="Q67" s="25">
        <f t="shared" si="5"/>
        <v>-3849.334199508306</v>
      </c>
      <c r="R67" s="24">
        <f t="shared" si="6"/>
        <v>-91.406440182652119</v>
      </c>
      <c r="S67" s="7"/>
      <c r="T67" s="25">
        <f t="shared" si="7"/>
        <v>0.99975833404956038</v>
      </c>
      <c r="U67" s="24">
        <f t="shared" si="8"/>
        <v>-2.3766284263597334E-2</v>
      </c>
      <c r="V67" s="7"/>
      <c r="W67" s="25">
        <f t="shared" si="9"/>
        <v>0.99980763936067174</v>
      </c>
      <c r="X67" s="24">
        <f t="shared" si="10"/>
        <v>264.10281220660715</v>
      </c>
      <c r="Y67" s="7"/>
      <c r="Z67" s="25">
        <f t="shared" si="11"/>
        <v>624</v>
      </c>
      <c r="AA67" s="17">
        <f t="shared" si="15"/>
        <v>264.06899999999996</v>
      </c>
      <c r="AB67" s="24">
        <f t="shared" si="12"/>
        <v>4.6088735024489056</v>
      </c>
      <c r="AC67" s="17">
        <f t="shared" si="13"/>
        <v>3.3812206607194639E-2</v>
      </c>
      <c r="AD67" s="17">
        <f t="shared" ca="1" si="14"/>
        <v>0.10432062337770276</v>
      </c>
      <c r="AE67" s="17">
        <v>102</v>
      </c>
    </row>
    <row r="68" spans="1:31" s="17" customFormat="1" x14ac:dyDescent="0.25">
      <c r="A68" s="17">
        <v>48</v>
      </c>
      <c r="B68" s="17">
        <v>631</v>
      </c>
      <c r="C68" s="17">
        <v>11347</v>
      </c>
      <c r="D68" s="17">
        <v>13032</v>
      </c>
      <c r="E68" s="17">
        <v>15188</v>
      </c>
      <c r="F68" s="17">
        <v>13480</v>
      </c>
      <c r="G68" s="24"/>
      <c r="H68" s="7"/>
      <c r="I68" s="25">
        <f t="shared" si="16"/>
        <v>-3841</v>
      </c>
      <c r="J68" s="24">
        <f t="shared" si="16"/>
        <v>-448</v>
      </c>
      <c r="K68" s="7"/>
      <c r="L68" s="25">
        <f t="shared" si="3"/>
        <v>-3845.6976907771332</v>
      </c>
      <c r="M68" s="17">
        <f t="shared" si="1"/>
        <v>22.068298637562098</v>
      </c>
      <c r="N68" s="17">
        <f t="shared" si="4"/>
        <v>-448.57050496534259</v>
      </c>
      <c r="O68" s="24">
        <f t="shared" si="2"/>
        <v>0.32547591548055332</v>
      </c>
      <c r="P68" s="7"/>
      <c r="Q68" s="25">
        <f t="shared" si="5"/>
        <v>-3822.334199508306</v>
      </c>
      <c r="R68" s="24">
        <f t="shared" si="6"/>
        <v>-469.40644018265209</v>
      </c>
      <c r="S68" s="7"/>
      <c r="T68" s="25">
        <f t="shared" si="7"/>
        <v>0.99274582912785569</v>
      </c>
      <c r="U68" s="24">
        <f t="shared" si="8"/>
        <v>-0.12204880608250068</v>
      </c>
      <c r="V68" s="7"/>
      <c r="W68" s="25">
        <f t="shared" si="9"/>
        <v>0.99299082042070208</v>
      </c>
      <c r="X68" s="24">
        <f t="shared" si="10"/>
        <v>269.74819645447747</v>
      </c>
      <c r="Y68" s="7"/>
      <c r="Z68" s="25">
        <f t="shared" si="11"/>
        <v>631</v>
      </c>
      <c r="AA68" s="17">
        <f t="shared" si="15"/>
        <v>269.74799999999993</v>
      </c>
      <c r="AB68" s="24">
        <f t="shared" si="12"/>
        <v>4.7079907506696621</v>
      </c>
      <c r="AC68" s="17">
        <f t="shared" si="13"/>
        <v>1.9645447753191547E-4</v>
      </c>
      <c r="AD68" s="17">
        <f t="shared" ca="1" si="14"/>
        <v>0.10977961478420184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11377</v>
      </c>
      <c r="D69" s="17">
        <v>12836</v>
      </c>
      <c r="E69" s="17">
        <v>15149</v>
      </c>
      <c r="F69" s="17">
        <v>13663</v>
      </c>
      <c r="G69" s="24"/>
      <c r="H69" s="7"/>
      <c r="I69" s="25">
        <f t="shared" si="16"/>
        <v>-3772</v>
      </c>
      <c r="J69" s="24">
        <f t="shared" si="16"/>
        <v>-827</v>
      </c>
      <c r="K69" s="7"/>
      <c r="L69" s="25">
        <f t="shared" si="3"/>
        <v>-3779.6447340395493</v>
      </c>
      <c r="M69" s="17">
        <f t="shared" si="1"/>
        <v>58.441958535444499</v>
      </c>
      <c r="N69" s="17">
        <f t="shared" si="4"/>
        <v>-824.70916805580202</v>
      </c>
      <c r="O69" s="24">
        <f t="shared" si="2"/>
        <v>5.2479109965578772</v>
      </c>
      <c r="P69" s="7"/>
      <c r="Q69" s="25">
        <f t="shared" si="5"/>
        <v>-3753.334199508306</v>
      </c>
      <c r="R69" s="24">
        <f t="shared" si="6"/>
        <v>-848.40644018265209</v>
      </c>
      <c r="S69" s="7"/>
      <c r="T69" s="25">
        <f t="shared" si="7"/>
        <v>0.97482498321683264</v>
      </c>
      <c r="U69" s="24">
        <f t="shared" si="8"/>
        <v>-0.22059133457288263</v>
      </c>
      <c r="V69" s="7"/>
      <c r="W69" s="25">
        <f t="shared" si="9"/>
        <v>0.97526615659093818</v>
      </c>
      <c r="X69" s="24">
        <f t="shared" si="10"/>
        <v>275.48613227463159</v>
      </c>
      <c r="Y69" s="7"/>
      <c r="Z69" s="25">
        <f t="shared" si="11"/>
        <v>631</v>
      </c>
      <c r="AA69" s="17">
        <f t="shared" si="15"/>
        <v>275.42699999999991</v>
      </c>
      <c r="AB69" s="24">
        <f t="shared" si="12"/>
        <v>4.8071079988904204</v>
      </c>
      <c r="AC69" s="17">
        <f t="shared" si="13"/>
        <v>5.9132274631679138E-2</v>
      </c>
      <c r="AD69" s="17">
        <f t="shared" ca="1" si="14"/>
        <v>-1.099979882894786E-3</v>
      </c>
      <c r="AE69" s="17">
        <v>100</v>
      </c>
    </row>
    <row r="70" spans="1:31" s="17" customFormat="1" x14ac:dyDescent="0.25">
      <c r="A70" s="17">
        <v>50</v>
      </c>
      <c r="B70" s="17">
        <v>642</v>
      </c>
      <c r="C70" s="17">
        <v>11438</v>
      </c>
      <c r="D70" s="17">
        <v>12660</v>
      </c>
      <c r="E70" s="17">
        <v>15109</v>
      </c>
      <c r="F70" s="17">
        <v>13859</v>
      </c>
      <c r="G70" s="24"/>
      <c r="H70" s="7"/>
      <c r="I70" s="25">
        <f t="shared" si="16"/>
        <v>-3671</v>
      </c>
      <c r="J70" s="24">
        <f t="shared" si="16"/>
        <v>-1199</v>
      </c>
      <c r="K70" s="7"/>
      <c r="L70" s="25">
        <f t="shared" si="3"/>
        <v>-3674.5476123973226</v>
      </c>
      <c r="M70" s="17">
        <f t="shared" si="1"/>
        <v>12.585553721637073</v>
      </c>
      <c r="N70" s="17">
        <f t="shared" si="4"/>
        <v>-1198.8569244503881</v>
      </c>
      <c r="O70" s="24">
        <f t="shared" si="2"/>
        <v>2.04706128967535E-2</v>
      </c>
      <c r="P70" s="7"/>
      <c r="Q70" s="25">
        <f t="shared" si="5"/>
        <v>-3652.334199508306</v>
      </c>
      <c r="R70" s="24">
        <f t="shared" si="6"/>
        <v>-1220.4064401826522</v>
      </c>
      <c r="S70" s="7"/>
      <c r="T70" s="25">
        <f t="shared" si="7"/>
        <v>0.94859302036156701</v>
      </c>
      <c r="U70" s="24">
        <f t="shared" si="8"/>
        <v>-0.31731381636291456</v>
      </c>
      <c r="V70" s="7"/>
      <c r="W70" s="25">
        <f t="shared" si="9"/>
        <v>0.94922673526879664</v>
      </c>
      <c r="X70" s="24">
        <f t="shared" si="10"/>
        <v>281.2251920590827</v>
      </c>
      <c r="Y70" s="7"/>
      <c r="Z70" s="25">
        <f t="shared" si="11"/>
        <v>642</v>
      </c>
      <c r="AA70" s="17">
        <f t="shared" si="15"/>
        <v>281.20499999999993</v>
      </c>
      <c r="AB70" s="24">
        <f t="shared" si="12"/>
        <v>4.9079531230706532</v>
      </c>
      <c r="AC70" s="17">
        <f t="shared" si="13"/>
        <v>2.0192059082773994E-2</v>
      </c>
      <c r="AD70" s="17">
        <f t="shared" ca="1" si="14"/>
        <v>-4.3017891678175602E-2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11511</v>
      </c>
      <c r="D71" s="17">
        <v>12486</v>
      </c>
      <c r="E71" s="17">
        <v>15045</v>
      </c>
      <c r="F71" s="17">
        <v>14031</v>
      </c>
      <c r="G71" s="24"/>
      <c r="H71" s="7"/>
      <c r="I71" s="25">
        <f t="shared" si="16"/>
        <v>-3534</v>
      </c>
      <c r="J71" s="24">
        <f t="shared" si="16"/>
        <v>-1545</v>
      </c>
      <c r="K71" s="7"/>
      <c r="L71" s="25">
        <f t="shared" si="3"/>
        <v>-3534.7879386428867</v>
      </c>
      <c r="M71" s="17">
        <f t="shared" si="1"/>
        <v>0.62084730495418061</v>
      </c>
      <c r="N71" s="17">
        <f t="shared" si="4"/>
        <v>-1555.080636783309</v>
      </c>
      <c r="O71" s="24">
        <f t="shared" si="2"/>
        <v>101.61923795700335</v>
      </c>
      <c r="P71" s="7"/>
      <c r="Q71" s="25">
        <f t="shared" si="5"/>
        <v>-3515.334199508306</v>
      </c>
      <c r="R71" s="24">
        <f t="shared" si="6"/>
        <v>-1566.4064401826522</v>
      </c>
      <c r="S71" s="7"/>
      <c r="T71" s="25">
        <f t="shared" si="7"/>
        <v>0.91301105094402846</v>
      </c>
      <c r="U71" s="24">
        <f t="shared" si="8"/>
        <v>-0.40727612469450336</v>
      </c>
      <c r="V71" s="7"/>
      <c r="W71" s="25">
        <f t="shared" si="9"/>
        <v>0.91382382801008688</v>
      </c>
      <c r="X71" s="24">
        <f t="shared" si="10"/>
        <v>286.76283905953937</v>
      </c>
      <c r="Y71" s="7"/>
      <c r="Z71" s="25">
        <f t="shared" si="11"/>
        <v>632</v>
      </c>
      <c r="AA71" s="17">
        <f t="shared" si="15"/>
        <v>286.89299999999992</v>
      </c>
      <c r="AB71" s="24">
        <f t="shared" si="12"/>
        <v>5.0072274509240904</v>
      </c>
      <c r="AC71" s="17">
        <f t="shared" si="13"/>
        <v>-0.1301609404605415</v>
      </c>
      <c r="AD71" s="17">
        <f t="shared" ca="1" si="14"/>
        <v>0.13935319357250364</v>
      </c>
      <c r="AE71" s="17">
        <v>98</v>
      </c>
    </row>
    <row r="72" spans="1:31" s="17" customFormat="1" x14ac:dyDescent="0.25">
      <c r="A72" s="17">
        <v>52</v>
      </c>
      <c r="B72" s="17">
        <v>621</v>
      </c>
      <c r="C72" s="17">
        <v>11591</v>
      </c>
      <c r="D72" s="17">
        <v>12312</v>
      </c>
      <c r="E72" s="17">
        <v>14950</v>
      </c>
      <c r="F72" s="17">
        <v>14197</v>
      </c>
      <c r="G72" s="24"/>
      <c r="H72" s="7"/>
      <c r="I72" s="25">
        <f t="shared" si="16"/>
        <v>-3359</v>
      </c>
      <c r="J72" s="24">
        <f t="shared" si="16"/>
        <v>-1885</v>
      </c>
      <c r="K72" s="7"/>
      <c r="L72" s="25">
        <f t="shared" si="3"/>
        <v>-3363.7183411333881</v>
      </c>
      <c r="M72" s="17">
        <f t="shared" si="1"/>
        <v>22.262743051022042</v>
      </c>
      <c r="N72" s="17">
        <f t="shared" si="4"/>
        <v>-1889.9967655124603</v>
      </c>
      <c r="O72" s="24">
        <f t="shared" si="2"/>
        <v>24.967665586513068</v>
      </c>
      <c r="P72" s="7"/>
      <c r="Q72" s="25">
        <f t="shared" si="5"/>
        <v>-3340.334199508306</v>
      </c>
      <c r="R72" s="24">
        <f t="shared" si="6"/>
        <v>-1906.4064401826522</v>
      </c>
      <c r="S72" s="7"/>
      <c r="T72" s="25">
        <f t="shared" si="7"/>
        <v>0.86755963015520188</v>
      </c>
      <c r="U72" s="24">
        <f t="shared" si="8"/>
        <v>-0.49567839299722066</v>
      </c>
      <c r="V72" s="7"/>
      <c r="W72" s="25">
        <f t="shared" si="9"/>
        <v>0.86854834346722276</v>
      </c>
      <c r="X72" s="24">
        <f t="shared" si="10"/>
        <v>292.45439487482895</v>
      </c>
      <c r="Y72" s="7"/>
      <c r="Z72" s="25">
        <f t="shared" si="11"/>
        <v>621</v>
      </c>
      <c r="AA72" s="17">
        <f t="shared" si="15"/>
        <v>292.48199999999991</v>
      </c>
      <c r="AB72" s="24">
        <f t="shared" si="12"/>
        <v>5.104773902818053</v>
      </c>
      <c r="AC72" s="17">
        <f t="shared" si="13"/>
        <v>-2.7605125170964584E-2</v>
      </c>
      <c r="AD72" s="17">
        <f t="shared" ca="1" si="14"/>
        <v>-4.8943498387131967E-2</v>
      </c>
      <c r="AE72" s="17">
        <v>97</v>
      </c>
    </row>
    <row r="73" spans="1:31" s="17" customFormat="1" x14ac:dyDescent="0.25">
      <c r="A73" s="17">
        <v>53</v>
      </c>
      <c r="B73" s="17">
        <v>621</v>
      </c>
      <c r="C73" s="17">
        <v>11693</v>
      </c>
      <c r="D73" s="17">
        <v>12152</v>
      </c>
      <c r="E73" s="17">
        <v>14846</v>
      </c>
      <c r="F73" s="17">
        <v>14348</v>
      </c>
      <c r="G73" s="24"/>
      <c r="H73" s="7"/>
      <c r="I73" s="25">
        <f t="shared" si="16"/>
        <v>-3153</v>
      </c>
      <c r="J73" s="24">
        <f t="shared" si="16"/>
        <v>-2196</v>
      </c>
      <c r="K73" s="7"/>
      <c r="L73" s="25">
        <f t="shared" si="3"/>
        <v>-3160.8376842900843</v>
      </c>
      <c r="M73" s="17">
        <f t="shared" si="1"/>
        <v>61.429295031034641</v>
      </c>
      <c r="N73" s="17">
        <f t="shared" si="4"/>
        <v>-2206.7327168211555</v>
      </c>
      <c r="O73" s="24">
        <f t="shared" si="2"/>
        <v>115.19121036311344</v>
      </c>
      <c r="P73" s="7"/>
      <c r="Q73" s="25">
        <f t="shared" si="5"/>
        <v>-3134.334199508306</v>
      </c>
      <c r="R73" s="24">
        <f t="shared" si="6"/>
        <v>-2217.4064401826522</v>
      </c>
      <c r="S73" s="7"/>
      <c r="T73" s="25">
        <f t="shared" si="7"/>
        <v>0.81405681482664027</v>
      </c>
      <c r="U73" s="24">
        <f t="shared" si="8"/>
        <v>-0.57654046782705914</v>
      </c>
      <c r="V73" s="7"/>
      <c r="W73" s="25">
        <f t="shared" si="9"/>
        <v>0.81520643441105822</v>
      </c>
      <c r="X73" s="24">
        <f t="shared" si="10"/>
        <v>298.01028959207906</v>
      </c>
      <c r="Y73" s="7"/>
      <c r="Z73" s="25">
        <f t="shared" si="11"/>
        <v>621</v>
      </c>
      <c r="AA73" s="17">
        <f t="shared" si="15"/>
        <v>298.07099999999991</v>
      </c>
      <c r="AB73" s="24">
        <f t="shared" si="12"/>
        <v>5.2023203547120165</v>
      </c>
      <c r="AC73" s="17">
        <f t="shared" si="13"/>
        <v>-6.0710407920851139E-2</v>
      </c>
      <c r="AD73" s="17">
        <f t="shared" ca="1" si="14"/>
        <v>4.6368463584030906E-2</v>
      </c>
      <c r="AE73" s="17">
        <v>96</v>
      </c>
    </row>
    <row r="74" spans="1:31" s="17" customFormat="1" x14ac:dyDescent="0.25">
      <c r="A74" s="17">
        <v>54</v>
      </c>
      <c r="B74" s="17">
        <v>620</v>
      </c>
      <c r="C74" s="17">
        <v>11805</v>
      </c>
      <c r="D74" s="17">
        <v>12002</v>
      </c>
      <c r="E74" s="17">
        <v>14729</v>
      </c>
      <c r="F74" s="17">
        <v>14495</v>
      </c>
      <c r="G74" s="24"/>
      <c r="H74" s="7"/>
      <c r="I74" s="25">
        <f t="shared" si="16"/>
        <v>-2924</v>
      </c>
      <c r="J74" s="24">
        <f t="shared" si="16"/>
        <v>-2493</v>
      </c>
      <c r="K74" s="7"/>
      <c r="L74" s="25">
        <f t="shared" si="3"/>
        <v>-2928.4731650048334</v>
      </c>
      <c r="M74" s="17">
        <f t="shared" si="1"/>
        <v>20.009205160466106</v>
      </c>
      <c r="N74" s="17">
        <f t="shared" si="4"/>
        <v>-2501.8182392913695</v>
      </c>
      <c r="O74" s="24">
        <f t="shared" si="2"/>
        <v>77.761344199853511</v>
      </c>
      <c r="P74" s="7"/>
      <c r="Q74" s="25">
        <f t="shared" si="5"/>
        <v>-2905.334199508306</v>
      </c>
      <c r="R74" s="24">
        <f t="shared" si="6"/>
        <v>-2514.4064401826522</v>
      </c>
      <c r="S74" s="7"/>
      <c r="T74" s="25">
        <f t="shared" si="7"/>
        <v>0.75458038419440432</v>
      </c>
      <c r="U74" s="24">
        <f t="shared" si="8"/>
        <v>-0.65376244925619753</v>
      </c>
      <c r="V74" s="7"/>
      <c r="W74" s="25">
        <f t="shared" si="9"/>
        <v>0.75588365006510316</v>
      </c>
      <c r="X74" s="24">
        <f t="shared" si="10"/>
        <v>303.59756955197724</v>
      </c>
      <c r="Y74" s="7"/>
      <c r="Z74" s="25">
        <f t="shared" si="11"/>
        <v>620</v>
      </c>
      <c r="AA74" s="17">
        <f t="shared" si="15"/>
        <v>303.6509999999999</v>
      </c>
      <c r="AB74" s="24">
        <f t="shared" si="12"/>
        <v>5.2997097269732993</v>
      </c>
      <c r="AC74" s="17">
        <f t="shared" si="13"/>
        <v>-5.3430448022652399E-2</v>
      </c>
      <c r="AD74" s="17">
        <f t="shared" ca="1" si="14"/>
        <v>2.0362070792373288E-2</v>
      </c>
      <c r="AE74" s="17">
        <v>95</v>
      </c>
    </row>
    <row r="75" spans="1:31" s="17" customFormat="1" x14ac:dyDescent="0.25">
      <c r="A75" s="17">
        <v>55</v>
      </c>
      <c r="B75" s="17">
        <v>618</v>
      </c>
      <c r="C75" s="17">
        <v>11946</v>
      </c>
      <c r="D75" s="17">
        <v>11883</v>
      </c>
      <c r="E75" s="17">
        <v>14619</v>
      </c>
      <c r="F75" s="17">
        <v>14645</v>
      </c>
      <c r="G75" s="24"/>
      <c r="H75" s="7"/>
      <c r="I75" s="25">
        <f t="shared" si="16"/>
        <v>-2673</v>
      </c>
      <c r="J75" s="24">
        <f t="shared" si="16"/>
        <v>-2762</v>
      </c>
      <c r="K75" s="7"/>
      <c r="L75" s="25">
        <f t="shared" si="3"/>
        <v>-2669.4062989997628</v>
      </c>
      <c r="M75" s="17">
        <f t="shared" si="1"/>
        <v>12.91468687910557</v>
      </c>
      <c r="N75" s="17">
        <f t="shared" si="4"/>
        <v>-2772.1474458185121</v>
      </c>
      <c r="O75" s="24">
        <f t="shared" si="2"/>
        <v>102.97065663963863</v>
      </c>
      <c r="P75" s="7"/>
      <c r="Q75" s="25">
        <f t="shared" si="5"/>
        <v>-2654.334199508306</v>
      </c>
      <c r="R75" s="24">
        <f t="shared" si="6"/>
        <v>-2783.4064401826522</v>
      </c>
      <c r="S75" s="7"/>
      <c r="T75" s="25">
        <f t="shared" si="7"/>
        <v>0.68939006066300157</v>
      </c>
      <c r="U75" s="24">
        <f t="shared" si="8"/>
        <v>-0.72370424388393562</v>
      </c>
      <c r="V75" s="7"/>
      <c r="W75" s="25">
        <f t="shared" si="9"/>
        <v>0.69083246520491171</v>
      </c>
      <c r="X75" s="24">
        <f t="shared" si="10"/>
        <v>309.07232997631309</v>
      </c>
      <c r="Y75" s="7"/>
      <c r="Z75" s="25">
        <f t="shared" si="11"/>
        <v>618</v>
      </c>
      <c r="AA75" s="17">
        <f t="shared" si="15"/>
        <v>309.21299999999991</v>
      </c>
      <c r="AB75" s="24">
        <f t="shared" si="12"/>
        <v>5.3967849399692245</v>
      </c>
      <c r="AC75" s="17">
        <f t="shared" si="13"/>
        <v>-0.14067002368682324</v>
      </c>
      <c r="AD75" s="17">
        <f t="shared" ca="1" si="14"/>
        <v>0.11557530368054358</v>
      </c>
      <c r="AE75" s="17">
        <v>94</v>
      </c>
    </row>
    <row r="76" spans="1:31" s="17" customFormat="1" x14ac:dyDescent="0.25">
      <c r="A76" s="17">
        <v>56</v>
      </c>
      <c r="B76" s="17">
        <v>632</v>
      </c>
      <c r="C76" s="17">
        <v>12094</v>
      </c>
      <c r="D76" s="17">
        <v>11752</v>
      </c>
      <c r="E76" s="17">
        <v>14470</v>
      </c>
      <c r="F76" s="17">
        <v>14768</v>
      </c>
      <c r="G76" s="24"/>
      <c r="H76" s="7"/>
      <c r="I76" s="25">
        <f t="shared" si="16"/>
        <v>-2376</v>
      </c>
      <c r="J76" s="24">
        <f t="shared" si="16"/>
        <v>-3016</v>
      </c>
      <c r="K76" s="7"/>
      <c r="L76" s="25">
        <f t="shared" si="3"/>
        <v>-2378.6713515119795</v>
      </c>
      <c r="M76" s="17">
        <f t="shared" si="1"/>
        <v>7.1361189005553607</v>
      </c>
      <c r="N76" s="17">
        <f t="shared" si="4"/>
        <v>-3021.3655828537376</v>
      </c>
      <c r="O76" s="24">
        <f t="shared" si="2"/>
        <v>28.789479360322694</v>
      </c>
      <c r="P76" s="7"/>
      <c r="Q76" s="25">
        <f t="shared" si="5"/>
        <v>-2357.334199508306</v>
      </c>
      <c r="R76" s="24">
        <f t="shared" si="6"/>
        <v>-3037.4064401826522</v>
      </c>
      <c r="S76" s="7"/>
      <c r="T76" s="25">
        <f t="shared" si="7"/>
        <v>0.61225250652425012</v>
      </c>
      <c r="U76" s="24">
        <f t="shared" si="8"/>
        <v>-0.78974593843949503</v>
      </c>
      <c r="V76" s="7"/>
      <c r="W76" s="25">
        <f t="shared" si="9"/>
        <v>0.61382626018441422</v>
      </c>
      <c r="X76" s="24">
        <f t="shared" si="10"/>
        <v>314.88513206902348</v>
      </c>
      <c r="Y76" s="7"/>
      <c r="Z76" s="25">
        <f t="shared" si="11"/>
        <v>632</v>
      </c>
      <c r="AA76" s="17">
        <f t="shared" si="15"/>
        <v>314.9009999999999</v>
      </c>
      <c r="AB76" s="24">
        <f t="shared" si="12"/>
        <v>5.4960592678226616</v>
      </c>
      <c r="AC76" s="17">
        <f t="shared" si="13"/>
        <v>-1.5867930976412481E-2</v>
      </c>
      <c r="AD76" s="17">
        <f t="shared" ca="1" si="14"/>
        <v>4.9919640511575381E-3</v>
      </c>
      <c r="AE76" s="17">
        <v>93</v>
      </c>
    </row>
    <row r="77" spans="1:31" s="17" customFormat="1" x14ac:dyDescent="0.25">
      <c r="A77" s="17">
        <v>57</v>
      </c>
      <c r="B77" s="17">
        <v>635</v>
      </c>
      <c r="C77" s="17">
        <v>12247</v>
      </c>
      <c r="D77" s="17">
        <v>11637</v>
      </c>
      <c r="E77" s="17">
        <v>14307</v>
      </c>
      <c r="F77" s="17">
        <v>14874</v>
      </c>
      <c r="G77" s="24"/>
      <c r="H77" s="7"/>
      <c r="I77" s="25">
        <f t="shared" si="16"/>
        <v>-2060</v>
      </c>
      <c r="J77" s="24">
        <f t="shared" si="16"/>
        <v>-3237</v>
      </c>
      <c r="K77" s="7"/>
      <c r="L77" s="25">
        <f t="shared" si="3"/>
        <v>-2063.1512375538291</v>
      </c>
      <c r="M77" s="17">
        <f t="shared" si="1"/>
        <v>9.9302981206628438</v>
      </c>
      <c r="N77" s="17">
        <f t="shared" si="4"/>
        <v>-3241.5736531156372</v>
      </c>
      <c r="O77" s="24">
        <f t="shared" si="2"/>
        <v>20.918302822177601</v>
      </c>
      <c r="P77" s="7"/>
      <c r="Q77" s="25">
        <f t="shared" si="5"/>
        <v>-2041.334199508306</v>
      </c>
      <c r="R77" s="24">
        <f t="shared" si="6"/>
        <v>-3258.4064401826522</v>
      </c>
      <c r="S77" s="7"/>
      <c r="T77" s="25">
        <f t="shared" si="7"/>
        <v>0.53018022669985465</v>
      </c>
      <c r="U77" s="24">
        <f t="shared" si="8"/>
        <v>-0.84720741283626122</v>
      </c>
      <c r="V77" s="7"/>
      <c r="W77" s="25">
        <f t="shared" si="9"/>
        <v>0.5318682347850503</v>
      </c>
      <c r="X77" s="24">
        <f t="shared" si="10"/>
        <v>320.62091289802402</v>
      </c>
      <c r="Y77" s="7"/>
      <c r="Z77" s="25">
        <f t="shared" si="11"/>
        <v>635</v>
      </c>
      <c r="AA77" s="17">
        <f t="shared" si="15"/>
        <v>320.61599999999987</v>
      </c>
      <c r="AB77" s="24">
        <f t="shared" si="12"/>
        <v>5.5958048345741371</v>
      </c>
      <c r="AC77" s="17">
        <f t="shared" si="13"/>
        <v>4.9128980241448517E-3</v>
      </c>
      <c r="AD77" s="17">
        <f t="shared" ca="1" si="14"/>
        <v>-5.8972978162046275E-3</v>
      </c>
      <c r="AE77" s="17">
        <v>92</v>
      </c>
    </row>
    <row r="78" spans="1:31" s="17" customFormat="1" x14ac:dyDescent="0.25">
      <c r="A78" s="17">
        <v>58</v>
      </c>
      <c r="B78" s="17">
        <v>635</v>
      </c>
      <c r="C78" s="17">
        <v>12400</v>
      </c>
      <c r="D78" s="17">
        <v>11529</v>
      </c>
      <c r="E78" s="17">
        <v>14128</v>
      </c>
      <c r="F78" s="17">
        <v>14952</v>
      </c>
      <c r="G78" s="24"/>
      <c r="H78" s="7"/>
      <c r="I78" s="25">
        <f t="shared" si="16"/>
        <v>-1728</v>
      </c>
      <c r="J78" s="24">
        <f t="shared" si="16"/>
        <v>-3423</v>
      </c>
      <c r="K78" s="7"/>
      <c r="L78" s="25">
        <f t="shared" si="3"/>
        <v>-1727.3034190984235</v>
      </c>
      <c r="M78" s="17">
        <f t="shared" si="1"/>
        <v>0.48522495244106478</v>
      </c>
      <c r="N78" s="17">
        <f t="shared" si="4"/>
        <v>-3429.3308458352603</v>
      </c>
      <c r="O78" s="24">
        <f t="shared" si="2"/>
        <v>40.079608989833112</v>
      </c>
      <c r="P78" s="7"/>
      <c r="Q78" s="25">
        <f t="shared" si="5"/>
        <v>-1709.334199508306</v>
      </c>
      <c r="R78" s="24">
        <f t="shared" si="6"/>
        <v>-3444.4064401826522</v>
      </c>
      <c r="S78" s="7"/>
      <c r="T78" s="25">
        <f t="shared" si="7"/>
        <v>0.44395238840333784</v>
      </c>
      <c r="U78" s="24">
        <f t="shared" si="8"/>
        <v>-0.89556865373127714</v>
      </c>
      <c r="V78" s="7"/>
      <c r="W78" s="25">
        <f t="shared" si="9"/>
        <v>0.44573652231586902</v>
      </c>
      <c r="X78" s="24">
        <f t="shared" si="10"/>
        <v>326.28095341620235</v>
      </c>
      <c r="Y78" s="7"/>
      <c r="Z78" s="25">
        <f t="shared" si="11"/>
        <v>635</v>
      </c>
      <c r="AA78" s="17">
        <f t="shared" si="15"/>
        <v>326.33099999999985</v>
      </c>
      <c r="AB78" s="24">
        <f t="shared" si="12"/>
        <v>5.6955504013256135</v>
      </c>
      <c r="AC78" s="17">
        <f t="shared" si="13"/>
        <v>-5.0046583797495714E-2</v>
      </c>
      <c r="AD78" s="17">
        <f t="shared" ca="1" si="14"/>
        <v>9.7370918742228696E-2</v>
      </c>
      <c r="AE78" s="17">
        <v>91</v>
      </c>
    </row>
    <row r="79" spans="1:31" s="17" customFormat="1" x14ac:dyDescent="0.25">
      <c r="A79" s="17">
        <v>59</v>
      </c>
      <c r="B79" s="17">
        <v>634</v>
      </c>
      <c r="C79" s="17">
        <v>12597</v>
      </c>
      <c r="D79" s="17">
        <v>11472</v>
      </c>
      <c r="E79" s="17">
        <v>13973</v>
      </c>
      <c r="F79" s="17">
        <v>15054</v>
      </c>
      <c r="G79" s="24"/>
      <c r="H79" s="7"/>
      <c r="I79" s="25">
        <f t="shared" si="16"/>
        <v>-1376</v>
      </c>
      <c r="J79" s="24">
        <f t="shared" si="16"/>
        <v>-3582</v>
      </c>
      <c r="K79" s="7"/>
      <c r="L79" s="25">
        <f t="shared" si="3"/>
        <v>-1375.034698511852</v>
      </c>
      <c r="M79" s="17">
        <f t="shared" si="1"/>
        <v>0.93180696302082655</v>
      </c>
      <c r="N79" s="17">
        <f t="shared" si="4"/>
        <v>-3582.5559659716287</v>
      </c>
      <c r="O79" s="24">
        <f t="shared" si="2"/>
        <v>0.30909816160900666</v>
      </c>
      <c r="P79" s="7"/>
      <c r="Q79" s="25">
        <f t="shared" si="5"/>
        <v>-1357.334199508306</v>
      </c>
      <c r="R79" s="24">
        <f t="shared" si="6"/>
        <v>-3603.4064401826522</v>
      </c>
      <c r="S79" s="7"/>
      <c r="T79" s="25">
        <f t="shared" si="7"/>
        <v>0.35253010201666946</v>
      </c>
      <c r="U79" s="24">
        <f t="shared" si="8"/>
        <v>-0.9369097144963715</v>
      </c>
      <c r="V79" s="7"/>
      <c r="W79" s="25">
        <f t="shared" si="9"/>
        <v>0.3543963728957899</v>
      </c>
      <c r="X79" s="24">
        <f t="shared" si="10"/>
        <v>332.02142499752404</v>
      </c>
      <c r="Y79" s="7"/>
      <c r="Z79" s="25">
        <f t="shared" si="11"/>
        <v>634</v>
      </c>
      <c r="AA79" s="17">
        <f t="shared" si="15"/>
        <v>332.03699999999986</v>
      </c>
      <c r="AB79" s="24">
        <f t="shared" si="12"/>
        <v>5.7951388884444102</v>
      </c>
      <c r="AC79" s="17">
        <f t="shared" si="13"/>
        <v>-1.557500247582766E-2</v>
      </c>
      <c r="AD79" s="17">
        <f t="shared" ca="1" si="14"/>
        <v>2.8438456110393417E-2</v>
      </c>
      <c r="AE79" s="17">
        <v>90</v>
      </c>
    </row>
    <row r="80" spans="1:31" s="17" customFormat="1" x14ac:dyDescent="0.25">
      <c r="A80" s="17">
        <v>60</v>
      </c>
      <c r="B80" s="17">
        <v>620</v>
      </c>
      <c r="C80" s="17">
        <v>12773</v>
      </c>
      <c r="D80" s="17">
        <v>11415</v>
      </c>
      <c r="E80" s="17">
        <v>13797</v>
      </c>
      <c r="F80" s="17">
        <v>15110</v>
      </c>
      <c r="G80" s="24"/>
      <c r="H80" s="7"/>
      <c r="I80" s="25">
        <f t="shared" si="16"/>
        <v>-1024</v>
      </c>
      <c r="J80" s="24">
        <f t="shared" si="16"/>
        <v>-3695</v>
      </c>
      <c r="K80" s="7"/>
      <c r="L80" s="25">
        <f t="shared" si="3"/>
        <v>-1017.518390783149</v>
      </c>
      <c r="M80" s="17">
        <f t="shared" si="1"/>
        <v>42.011258039967629</v>
      </c>
      <c r="N80" s="17">
        <f t="shared" si="4"/>
        <v>-3697.8517830034443</v>
      </c>
      <c r="O80" s="24">
        <f t="shared" si="2"/>
        <v>8.1326662987339358</v>
      </c>
      <c r="P80" s="7"/>
      <c r="Q80" s="25">
        <f t="shared" si="5"/>
        <v>-1005.334199508306</v>
      </c>
      <c r="R80" s="24">
        <f t="shared" si="6"/>
        <v>-3716.4064401826522</v>
      </c>
      <c r="S80" s="7"/>
      <c r="T80" s="25">
        <f t="shared" si="7"/>
        <v>0.26110781563000107</v>
      </c>
      <c r="U80" s="24">
        <f t="shared" si="8"/>
        <v>-0.96629046837345101</v>
      </c>
      <c r="V80" s="7"/>
      <c r="W80" s="25">
        <f t="shared" si="9"/>
        <v>0.26303240814596734</v>
      </c>
      <c r="X80" s="24">
        <f t="shared" si="10"/>
        <v>337.51365343157659</v>
      </c>
      <c r="Y80" s="7"/>
      <c r="Z80" s="25">
        <f t="shared" si="11"/>
        <v>620</v>
      </c>
      <c r="AA80" s="17">
        <f t="shared" si="15"/>
        <v>337.61699999999985</v>
      </c>
      <c r="AB80" s="24">
        <f t="shared" si="12"/>
        <v>5.892528260705693</v>
      </c>
      <c r="AC80" s="17">
        <f t="shared" si="13"/>
        <v>-0.1033465684232624</v>
      </c>
      <c r="AD80" s="17">
        <f t="shared" ca="1" si="14"/>
        <v>0.10806079772225985</v>
      </c>
      <c r="AE80" s="17">
        <v>89</v>
      </c>
    </row>
    <row r="81" spans="1:31" s="17" customFormat="1" x14ac:dyDescent="0.25">
      <c r="A81" s="17">
        <v>61</v>
      </c>
      <c r="B81" s="17">
        <v>619</v>
      </c>
      <c r="C81" s="17">
        <v>12956</v>
      </c>
      <c r="D81" s="17">
        <v>11371</v>
      </c>
      <c r="E81" s="17">
        <v>13610</v>
      </c>
      <c r="F81" s="17">
        <v>15149</v>
      </c>
      <c r="G81" s="24"/>
      <c r="H81" s="7"/>
      <c r="I81" s="25">
        <f t="shared" si="16"/>
        <v>-654</v>
      </c>
      <c r="J81" s="24">
        <f t="shared" si="16"/>
        <v>-3778</v>
      </c>
      <c r="K81" s="7"/>
      <c r="L81" s="25">
        <f t="shared" si="3"/>
        <v>-651.13289192917216</v>
      </c>
      <c r="M81" s="17">
        <f t="shared" si="1"/>
        <v>8.2203086898061368</v>
      </c>
      <c r="N81" s="17">
        <f t="shared" si="4"/>
        <v>-3777.7839615463745</v>
      </c>
      <c r="O81" s="24">
        <f t="shared" si="2"/>
        <v>4.6672613444903838E-2</v>
      </c>
      <c r="P81" s="7"/>
      <c r="Q81" s="25">
        <f t="shared" si="5"/>
        <v>-635.33419950830603</v>
      </c>
      <c r="R81" s="24">
        <f t="shared" si="6"/>
        <v>-3799.4064401826522</v>
      </c>
      <c r="S81" s="7"/>
      <c r="T81" s="25">
        <f t="shared" si="7"/>
        <v>0.1650105259621962</v>
      </c>
      <c r="U81" s="24">
        <f t="shared" si="8"/>
        <v>-0.98787102210617317</v>
      </c>
      <c r="V81" s="7"/>
      <c r="W81" s="25">
        <f t="shared" si="9"/>
        <v>0.16697789911034669</v>
      </c>
      <c r="X81" s="24">
        <f t="shared" si="10"/>
        <v>343.14718742971445</v>
      </c>
      <c r="Y81" s="7"/>
      <c r="Z81" s="25">
        <f t="shared" si="11"/>
        <v>619</v>
      </c>
      <c r="AA81" s="17">
        <f t="shared" si="15"/>
        <v>343.18799999999987</v>
      </c>
      <c r="AB81" s="24">
        <f t="shared" si="12"/>
        <v>5.9897605533342979</v>
      </c>
      <c r="AC81" s="17">
        <f t="shared" si="13"/>
        <v>-4.0812570285424954E-2</v>
      </c>
      <c r="AD81" s="17">
        <f t="shared" ca="1" si="14"/>
        <v>1.5181174809924869E-2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13139</v>
      </c>
      <c r="D82" s="17">
        <v>11349</v>
      </c>
      <c r="E82" s="17">
        <v>13428</v>
      </c>
      <c r="F82" s="17">
        <v>15174</v>
      </c>
      <c r="G82" s="24"/>
      <c r="H82" s="7"/>
      <c r="I82" s="25">
        <f t="shared" si="16"/>
        <v>-289</v>
      </c>
      <c r="J82" s="24">
        <f t="shared" si="16"/>
        <v>-3825</v>
      </c>
      <c r="K82" s="7"/>
      <c r="L82" s="25">
        <f t="shared" si="3"/>
        <v>-282.39995678244861</v>
      </c>
      <c r="M82" s="17">
        <f t="shared" si="1"/>
        <v>43.560570473546079</v>
      </c>
      <c r="N82" s="17">
        <f t="shared" si="4"/>
        <v>-3821.5580288680858</v>
      </c>
      <c r="O82" s="24">
        <f t="shared" si="2"/>
        <v>11.847165272930823</v>
      </c>
      <c r="P82" s="7"/>
      <c r="Q82" s="25">
        <f t="shared" si="5"/>
        <v>-270.33419950830609</v>
      </c>
      <c r="R82" s="24">
        <f t="shared" si="6"/>
        <v>-3846.4064401826522</v>
      </c>
      <c r="S82" s="7"/>
      <c r="T82" s="25">
        <f t="shared" si="7"/>
        <v>7.0211848316929282E-2</v>
      </c>
      <c r="U82" s="24">
        <f t="shared" si="8"/>
        <v>-1.0000913356656664</v>
      </c>
      <c r="V82" s="7"/>
      <c r="W82" s="25">
        <f t="shared" si="9"/>
        <v>7.2203366587526019E-2</v>
      </c>
      <c r="X82" s="24">
        <f t="shared" si="10"/>
        <v>348.61169324361754</v>
      </c>
      <c r="Y82" s="7"/>
      <c r="Z82" s="25">
        <f t="shared" si="11"/>
        <v>613</v>
      </c>
      <c r="AA82" s="17">
        <f t="shared" si="15"/>
        <v>348.70499999999987</v>
      </c>
      <c r="AB82" s="24">
        <f t="shared" si="12"/>
        <v>6.0860503681668243</v>
      </c>
      <c r="AC82" s="17">
        <f t="shared" si="13"/>
        <v>-9.3306756382332878E-2</v>
      </c>
      <c r="AD82" s="17">
        <f t="shared" ca="1" si="14"/>
        <v>3.4557043337827054E-2</v>
      </c>
      <c r="AE82" s="17">
        <v>87</v>
      </c>
    </row>
    <row r="83" spans="1:31" s="17" customFormat="1" x14ac:dyDescent="0.25">
      <c r="A83" s="17">
        <v>63</v>
      </c>
      <c r="B83" s="17">
        <v>621</v>
      </c>
      <c r="C83" s="17">
        <v>13321</v>
      </c>
      <c r="D83" s="17">
        <v>11339</v>
      </c>
      <c r="E83" s="17">
        <v>13233</v>
      </c>
      <c r="F83" s="17">
        <v>15171</v>
      </c>
      <c r="G83" s="24"/>
      <c r="H83" s="7"/>
      <c r="I83" s="25">
        <f t="shared" si="16"/>
        <v>88</v>
      </c>
      <c r="J83" s="24">
        <f t="shared" si="16"/>
        <v>-3832</v>
      </c>
      <c r="K83" s="7"/>
      <c r="L83" s="25">
        <f t="shared" si="3"/>
        <v>93.619830436599301</v>
      </c>
      <c r="M83" s="17">
        <f t="shared" si="1"/>
        <v>31.582494136127892</v>
      </c>
      <c r="N83" s="17">
        <f t="shared" si="4"/>
        <v>-3829.5834970367468</v>
      </c>
      <c r="O83" s="24">
        <f t="shared" si="2"/>
        <v>5.8394865714112614</v>
      </c>
      <c r="P83" s="7"/>
      <c r="Q83" s="25">
        <f t="shared" si="5"/>
        <v>106.66580049169394</v>
      </c>
      <c r="R83" s="24">
        <f t="shared" si="6"/>
        <v>-3853.4064401826522</v>
      </c>
      <c r="S83" s="7"/>
      <c r="T83" s="25">
        <f t="shared" si="7"/>
        <v>-2.7703498182428628E-2</v>
      </c>
      <c r="U83" s="24">
        <f t="shared" si="8"/>
        <v>-1.0019113823660166</v>
      </c>
      <c r="V83" s="7"/>
      <c r="W83" s="25">
        <f t="shared" si="9"/>
        <v>-2.5708549950352839E-2</v>
      </c>
      <c r="X83" s="24">
        <f t="shared" si="10"/>
        <v>354.21095767344212</v>
      </c>
      <c r="Y83" s="7"/>
      <c r="Z83" s="25">
        <f t="shared" si="11"/>
        <v>621</v>
      </c>
      <c r="AA83" s="17">
        <f t="shared" si="15"/>
        <v>354.29399999999987</v>
      </c>
      <c r="AB83" s="24">
        <f t="shared" si="12"/>
        <v>6.1835968200607869</v>
      </c>
      <c r="AC83" s="17">
        <f t="shared" si="13"/>
        <v>-8.3042326557745128E-2</v>
      </c>
      <c r="AD83" s="17">
        <f t="shared" ca="1" si="14"/>
        <v>2.5962101459526821E-3</v>
      </c>
      <c r="AE83" s="17">
        <v>86</v>
      </c>
    </row>
    <row r="84" spans="1:31" s="17" customFormat="1" x14ac:dyDescent="0.25">
      <c r="A84" s="17">
        <v>64</v>
      </c>
      <c r="B84" s="17">
        <v>637</v>
      </c>
      <c r="C84" s="17">
        <v>13506</v>
      </c>
      <c r="D84" s="17">
        <v>11352</v>
      </c>
      <c r="E84" s="17">
        <v>13038</v>
      </c>
      <c r="F84" s="17">
        <v>15154</v>
      </c>
      <c r="G84" s="24"/>
      <c r="H84" s="7"/>
      <c r="I84" s="25">
        <f t="shared" ref="I84:J115" si="17">C84-E84</f>
        <v>468</v>
      </c>
      <c r="J84" s="24">
        <f t="shared" si="17"/>
        <v>-3802</v>
      </c>
      <c r="K84" s="7"/>
      <c r="L84" s="25">
        <f t="shared" si="3"/>
        <v>478.18399544171007</v>
      </c>
      <c r="M84" s="17">
        <f t="shared" ref="M84:M147" si="18">(I84-L84)^2</f>
        <v>103.71376315677142</v>
      </c>
      <c r="N84" s="17">
        <f t="shared" si="4"/>
        <v>-3799.7593606679584</v>
      </c>
      <c r="O84" s="24">
        <f t="shared" ref="O84:O147" si="19">(J84-N84)^2</f>
        <v>5.0204646162918722</v>
      </c>
      <c r="P84" s="7"/>
      <c r="Q84" s="25">
        <f t="shared" si="5"/>
        <v>486.66580049169391</v>
      </c>
      <c r="R84" s="24">
        <f t="shared" si="6"/>
        <v>-3823.4064401826522</v>
      </c>
      <c r="S84" s="7"/>
      <c r="T84" s="25">
        <f t="shared" si="7"/>
        <v>-0.12639801189530928</v>
      </c>
      <c r="U84" s="24">
        <f t="shared" si="8"/>
        <v>-0.99411118222165917</v>
      </c>
      <c r="V84" s="7"/>
      <c r="W84" s="25">
        <f t="shared" si="9"/>
        <v>-0.12441879105510648</v>
      </c>
      <c r="X84" s="24">
        <f>IF(MOD(ATAN2(U84,W84)*180/PI()-$J$9+360,360)&lt;355,MOD(ATAN2(U84,W84)*180/PI()-$J$9+360,360)+360,MOD(ATAN2(U84,W84)*180/PI()-$J$9+360,360))</f>
        <v>359.87490501542652</v>
      </c>
      <c r="Y84" s="7"/>
      <c r="Z84" s="25">
        <f t="shared" si="11"/>
        <v>637</v>
      </c>
      <c r="AA84" s="17">
        <f t="shared" si="15"/>
        <v>360.02699999999987</v>
      </c>
      <c r="AB84" s="24">
        <f t="shared" si="12"/>
        <v>6.2836565460776228</v>
      </c>
      <c r="AC84" s="17">
        <f t="shared" si="13"/>
        <v>-0.15209498457335258</v>
      </c>
    </row>
    <row r="85" spans="1:31" s="17" customFormat="1" x14ac:dyDescent="0.25">
      <c r="A85" s="17">
        <v>0</v>
      </c>
      <c r="B85" s="17">
        <v>0</v>
      </c>
      <c r="C85" s="17">
        <v>13474</v>
      </c>
      <c r="D85" s="17">
        <v>11315</v>
      </c>
      <c r="E85" s="17">
        <v>12995</v>
      </c>
      <c r="F85" s="17">
        <v>15105</v>
      </c>
      <c r="G85" s="24"/>
      <c r="H85" s="7"/>
      <c r="I85" s="25">
        <f t="shared" si="17"/>
        <v>479</v>
      </c>
      <c r="J85" s="24">
        <f t="shared" si="17"/>
        <v>-3790</v>
      </c>
      <c r="K85" s="7"/>
      <c r="L85" s="25">
        <f>$M$9*SIN(2*PI()/$M$10*(AA85+$M$11))+$M$12</f>
        <v>482.7193602811688</v>
      </c>
      <c r="M85" s="17">
        <f t="shared" si="18"/>
        <v>13.833640901136084</v>
      </c>
      <c r="N85" s="17">
        <f>$O$9*COS(2*PI()/$O$10*(AA85+$O$11))+$O$12</f>
        <v>-3786.5212465609898</v>
      </c>
      <c r="O85" s="24">
        <f t="shared" si="19"/>
        <v>12.101725489425528</v>
      </c>
      <c r="P85" s="7"/>
      <c r="Q85" s="25">
        <f t="shared" ref="Q85:Q148" si="20">I85-$J$4</f>
        <v>497.66580049169391</v>
      </c>
      <c r="R85" s="24">
        <f t="shared" ref="R85:R148" si="21">J85-$J$3</f>
        <v>-3811.4064401826522</v>
      </c>
      <c r="S85" s="7"/>
      <c r="T85" s="25">
        <f t="shared" ref="T85:T148" si="22">Q85/$J$7</f>
        <v>-0.12925495834489265</v>
      </c>
      <c r="U85" s="24">
        <f t="shared" ref="U85:U148" si="23">R85/$J$6</f>
        <v>-0.99099110216391617</v>
      </c>
      <c r="V85" s="7"/>
      <c r="W85" s="25">
        <f t="shared" ref="W85:W148" si="24">(T85-U85*SIN(-$J$11*PI()/180))/(COS(-$J$11*PI()/180))</f>
        <v>-0.12728195586310531</v>
      </c>
      <c r="X85" s="24">
        <f>IF(MOD(ATAN2(U85,W85)*180/PI()-$J$9+360,360)&lt;355,MOD(ATAN2(U85,W85)*180/PI()-$J$9+360,360)+360,MOD(ATAN2(U85,W85)*180/PI()-$J$9+360,360))</f>
        <v>360.06004402727604</v>
      </c>
      <c r="Y85" s="7"/>
      <c r="Z85" s="25">
        <f>I165-J159</f>
        <v>3</v>
      </c>
      <c r="AA85" s="17">
        <f t="shared" si="15"/>
        <v>360.05399999999986</v>
      </c>
      <c r="AB85" s="24">
        <f t="shared" ref="AB85:AB148" si="25">AA85*PI()/180</f>
        <v>6.2841277849756603</v>
      </c>
      <c r="AC85" s="17">
        <f t="shared" ref="AC85:AC148" si="26">X85-AA85</f>
        <v>6.0440272761752567E-3</v>
      </c>
    </row>
    <row r="86" spans="1:31" s="17" customFormat="1" x14ac:dyDescent="0.25">
      <c r="A86" s="17">
        <v>1</v>
      </c>
      <c r="B86" s="17">
        <v>-625</v>
      </c>
      <c r="C86" s="17">
        <v>13282</v>
      </c>
      <c r="D86" s="17">
        <v>11300</v>
      </c>
      <c r="E86" s="17">
        <v>13185</v>
      </c>
      <c r="F86" s="17">
        <v>15123</v>
      </c>
      <c r="G86" s="24"/>
      <c r="H86" s="7"/>
      <c r="I86" s="25">
        <f t="shared" si="17"/>
        <v>97</v>
      </c>
      <c r="J86" s="24">
        <f t="shared" si="17"/>
        <v>-3823</v>
      </c>
      <c r="K86" s="7"/>
      <c r="L86" s="25">
        <f t="shared" ref="L86:L149" si="27">$M$9*SIN(2*PI()/$M$10*(AA86+$M$11))+$M$12</f>
        <v>106.65407287107915</v>
      </c>
      <c r="M86" s="17">
        <f t="shared" si="18"/>
        <v>93.201123000106449</v>
      </c>
      <c r="N86" s="17">
        <f t="shared" ref="N86:N149" si="28">$O$9*COS(2*PI()/$O$10*(AA86+$O$11))+$O$12</f>
        <v>-3816.4818835695928</v>
      </c>
      <c r="O86" s="24">
        <f t="shared" si="19"/>
        <v>42.485841800344168</v>
      </c>
      <c r="P86" s="7"/>
      <c r="Q86" s="25">
        <f t="shared" si="20"/>
        <v>115.66580049169394</v>
      </c>
      <c r="R86" s="24">
        <f t="shared" si="21"/>
        <v>-3844.4064401826522</v>
      </c>
      <c r="S86" s="7"/>
      <c r="T86" s="25">
        <f t="shared" si="22"/>
        <v>-3.0040999822996853E-2</v>
      </c>
      <c r="U86" s="24">
        <f t="shared" si="23"/>
        <v>-0.99957132232270929</v>
      </c>
      <c r="V86" s="7"/>
      <c r="W86" s="25">
        <f t="shared" si="24"/>
        <v>-2.8050715745894014E-2</v>
      </c>
      <c r="X86" s="24">
        <f t="shared" ref="X86:X148" si="29">MOD(ATAN2(U86,W86)*180/PI()-$J$9+360,360)</f>
        <v>354.34855388358807</v>
      </c>
      <c r="Y86" s="7"/>
      <c r="Z86" s="25">
        <f t="shared" ref="Z86:Z149" si="30">B86</f>
        <v>-625</v>
      </c>
      <c r="AA86" s="17">
        <f t="shared" ref="AA86:AA149" si="31">360/40000*Z86+AA85</f>
        <v>354.42899999999986</v>
      </c>
      <c r="AB86" s="24">
        <f t="shared" si="25"/>
        <v>6.1859530145509796</v>
      </c>
      <c r="AC86" s="17">
        <f t="shared" si="26"/>
        <v>-8.0446116411792445E-2</v>
      </c>
    </row>
    <row r="87" spans="1:31" s="17" customFormat="1" x14ac:dyDescent="0.25">
      <c r="A87" s="17">
        <v>2</v>
      </c>
      <c r="B87" s="17">
        <v>-620</v>
      </c>
      <c r="C87" s="17">
        <v>13100</v>
      </c>
      <c r="D87" s="17">
        <v>11309</v>
      </c>
      <c r="E87" s="17">
        <v>13376</v>
      </c>
      <c r="F87" s="17">
        <v>15120</v>
      </c>
      <c r="G87" s="24"/>
      <c r="H87" s="7"/>
      <c r="I87" s="25">
        <f t="shared" si="17"/>
        <v>-276</v>
      </c>
      <c r="J87" s="24">
        <f t="shared" si="17"/>
        <v>-3811</v>
      </c>
      <c r="K87" s="7"/>
      <c r="L87" s="25">
        <f t="shared" si="27"/>
        <v>-267.60303184160307</v>
      </c>
      <c r="M87" s="17">
        <f t="shared" si="18"/>
        <v>70.509074253131942</v>
      </c>
      <c r="N87" s="17">
        <f t="shared" si="28"/>
        <v>-3809.6692610519758</v>
      </c>
      <c r="O87" s="24">
        <f t="shared" si="19"/>
        <v>1.7708661477885304</v>
      </c>
      <c r="P87" s="7"/>
      <c r="Q87" s="25">
        <f t="shared" si="20"/>
        <v>-257.33419950830609</v>
      </c>
      <c r="R87" s="24">
        <f t="shared" si="21"/>
        <v>-3832.4064401826522</v>
      </c>
      <c r="S87" s="7"/>
      <c r="T87" s="25">
        <f t="shared" si="22"/>
        <v>6.683545705833073E-2</v>
      </c>
      <c r="U87" s="24">
        <f t="shared" si="23"/>
        <v>-0.9964512422649664</v>
      </c>
      <c r="V87" s="7"/>
      <c r="W87" s="25">
        <f t="shared" si="24"/>
        <v>6.8819720491629113E-2</v>
      </c>
      <c r="X87" s="24">
        <f t="shared" si="29"/>
        <v>348.79025028695537</v>
      </c>
      <c r="Y87" s="7"/>
      <c r="Z87" s="25">
        <f t="shared" si="30"/>
        <v>-620</v>
      </c>
      <c r="AA87" s="17">
        <f t="shared" si="31"/>
        <v>348.84899999999988</v>
      </c>
      <c r="AB87" s="24">
        <f t="shared" si="25"/>
        <v>6.0885636422896958</v>
      </c>
      <c r="AC87" s="17">
        <f t="shared" si="26"/>
        <v>-5.8749713044505825E-2</v>
      </c>
    </row>
    <row r="88" spans="1:31" s="17" customFormat="1" x14ac:dyDescent="0.25">
      <c r="A88" s="17">
        <v>3</v>
      </c>
      <c r="B88" s="17">
        <v>-610</v>
      </c>
      <c r="C88" s="17">
        <v>12910</v>
      </c>
      <c r="D88" s="17">
        <v>11325</v>
      </c>
      <c r="E88" s="17">
        <v>13549</v>
      </c>
      <c r="F88" s="17">
        <v>15089</v>
      </c>
      <c r="G88" s="24"/>
      <c r="H88" s="7"/>
      <c r="I88" s="25">
        <f t="shared" si="17"/>
        <v>-639</v>
      </c>
      <c r="J88" s="24">
        <f t="shared" si="17"/>
        <v>-3764</v>
      </c>
      <c r="K88" s="7"/>
      <c r="L88" s="25">
        <f t="shared" si="27"/>
        <v>-633.53661921480136</v>
      </c>
      <c r="M88" s="17">
        <f t="shared" si="18"/>
        <v>29.848529604077683</v>
      </c>
      <c r="N88" s="17">
        <f t="shared" si="28"/>
        <v>-3767.516093446834</v>
      </c>
      <c r="O88" s="24">
        <f t="shared" si="19"/>
        <v>12.36291312686914</v>
      </c>
      <c r="P88" s="7"/>
      <c r="Q88" s="25">
        <f t="shared" si="20"/>
        <v>-620.33419950830603</v>
      </c>
      <c r="R88" s="24">
        <f t="shared" si="21"/>
        <v>-3785.4064401826522</v>
      </c>
      <c r="S88" s="7"/>
      <c r="T88" s="25">
        <f t="shared" si="22"/>
        <v>0.1611146898945825</v>
      </c>
      <c r="U88" s="24">
        <f t="shared" si="23"/>
        <v>-0.98423092870547302</v>
      </c>
      <c r="V88" s="7"/>
      <c r="W88" s="25">
        <f t="shared" si="24"/>
        <v>0.16307480717567105</v>
      </c>
      <c r="X88" s="24">
        <f t="shared" si="29"/>
        <v>343.33336860452437</v>
      </c>
      <c r="Y88" s="7"/>
      <c r="Z88" s="25">
        <f t="shared" si="30"/>
        <v>-610</v>
      </c>
      <c r="AA88" s="17">
        <f t="shared" si="31"/>
        <v>343.35899999999987</v>
      </c>
      <c r="AB88" s="24">
        <f t="shared" si="25"/>
        <v>5.9927450663552069</v>
      </c>
      <c r="AC88" s="17">
        <f t="shared" si="26"/>
        <v>-2.5631395475500085E-2</v>
      </c>
    </row>
    <row r="89" spans="1:31" s="17" customFormat="1" x14ac:dyDescent="0.25">
      <c r="A89" s="17">
        <v>4</v>
      </c>
      <c r="B89" s="17">
        <v>-615</v>
      </c>
      <c r="C89" s="17">
        <v>12735</v>
      </c>
      <c r="D89" s="17">
        <v>11368</v>
      </c>
      <c r="E89" s="17">
        <v>13736</v>
      </c>
      <c r="F89" s="17">
        <v>15059</v>
      </c>
      <c r="G89" s="24"/>
      <c r="H89" s="7"/>
      <c r="I89" s="25">
        <f t="shared" si="17"/>
        <v>-1001</v>
      </c>
      <c r="J89" s="24">
        <f t="shared" si="17"/>
        <v>-3691</v>
      </c>
      <c r="K89" s="7"/>
      <c r="L89" s="25">
        <f t="shared" si="27"/>
        <v>-996.74522528472141</v>
      </c>
      <c r="M89" s="17">
        <f t="shared" si="18"/>
        <v>18.103107877773972</v>
      </c>
      <c r="N89" s="17">
        <f t="shared" si="28"/>
        <v>-3689.8158549437157</v>
      </c>
      <c r="O89" s="24">
        <f t="shared" si="19"/>
        <v>1.4021995143224322</v>
      </c>
      <c r="P89" s="7"/>
      <c r="Q89" s="25">
        <f t="shared" si="20"/>
        <v>-982.33419950830603</v>
      </c>
      <c r="R89" s="24">
        <f t="shared" si="21"/>
        <v>-3712.4064401826522</v>
      </c>
      <c r="S89" s="7"/>
      <c r="T89" s="25">
        <f t="shared" si="22"/>
        <v>0.25513420032632667</v>
      </c>
      <c r="U89" s="24">
        <f t="shared" si="23"/>
        <v>-0.96525044168753671</v>
      </c>
      <c r="V89" s="7"/>
      <c r="W89" s="25">
        <f t="shared" si="24"/>
        <v>0.25705671010177294</v>
      </c>
      <c r="X89" s="24">
        <f t="shared" si="29"/>
        <v>337.82871422929884</v>
      </c>
      <c r="Y89" s="7"/>
      <c r="Z89" s="25">
        <f t="shared" si="30"/>
        <v>-615</v>
      </c>
      <c r="AA89" s="17">
        <f t="shared" si="31"/>
        <v>337.82399999999984</v>
      </c>
      <c r="AB89" s="24">
        <f t="shared" si="25"/>
        <v>5.896141092257321</v>
      </c>
      <c r="AC89" s="17">
        <f t="shared" si="26"/>
        <v>4.7142292989974521E-3</v>
      </c>
    </row>
    <row r="90" spans="1:31" s="17" customFormat="1" x14ac:dyDescent="0.25">
      <c r="A90" s="17">
        <v>5</v>
      </c>
      <c r="B90" s="17">
        <v>-646</v>
      </c>
      <c r="C90" s="17">
        <v>12545</v>
      </c>
      <c r="D90" s="17">
        <v>11424</v>
      </c>
      <c r="E90" s="17">
        <v>13916</v>
      </c>
      <c r="F90" s="17">
        <v>14993</v>
      </c>
      <c r="G90" s="24"/>
      <c r="H90" s="7"/>
      <c r="I90" s="25">
        <f t="shared" si="17"/>
        <v>-1371</v>
      </c>
      <c r="J90" s="24">
        <f t="shared" si="17"/>
        <v>-3569</v>
      </c>
      <c r="K90" s="7"/>
      <c r="L90" s="25">
        <f t="shared" si="27"/>
        <v>-1368.3730325948479</v>
      </c>
      <c r="M90" s="17">
        <f t="shared" si="18"/>
        <v>6.9009577477314128</v>
      </c>
      <c r="N90" s="17">
        <f t="shared" si="28"/>
        <v>-3570.9331829797529</v>
      </c>
      <c r="O90" s="24">
        <f t="shared" si="19"/>
        <v>3.7371964332064098</v>
      </c>
      <c r="P90" s="7"/>
      <c r="Q90" s="25">
        <f t="shared" si="20"/>
        <v>-1352.334199508306</v>
      </c>
      <c r="R90" s="24">
        <f t="shared" si="21"/>
        <v>-3590.4064401826522</v>
      </c>
      <c r="S90" s="7"/>
      <c r="T90" s="25">
        <f t="shared" si="22"/>
        <v>0.35123148999413151</v>
      </c>
      <c r="U90" s="24">
        <f t="shared" si="23"/>
        <v>-0.93352962776714987</v>
      </c>
      <c r="V90" s="7"/>
      <c r="W90" s="25">
        <f t="shared" si="24"/>
        <v>0.35309102787956764</v>
      </c>
      <c r="X90" s="24">
        <f t="shared" si="29"/>
        <v>332.02286345363439</v>
      </c>
      <c r="Y90" s="7"/>
      <c r="Z90" s="25">
        <f t="shared" si="30"/>
        <v>-646</v>
      </c>
      <c r="AA90" s="17">
        <f t="shared" si="31"/>
        <v>332.00999999999982</v>
      </c>
      <c r="AB90" s="24">
        <f t="shared" si="25"/>
        <v>5.79466764954637</v>
      </c>
      <c r="AC90" s="17">
        <f t="shared" si="26"/>
        <v>1.2863453634565758E-2</v>
      </c>
    </row>
    <row r="91" spans="1:31" s="17" customFormat="1" x14ac:dyDescent="0.25">
      <c r="A91" s="17">
        <v>6</v>
      </c>
      <c r="B91" s="17">
        <v>-621</v>
      </c>
      <c r="C91" s="17">
        <v>12371</v>
      </c>
      <c r="D91" s="17">
        <v>11500</v>
      </c>
      <c r="E91" s="17">
        <v>14082</v>
      </c>
      <c r="F91" s="17">
        <v>14917</v>
      </c>
      <c r="G91" s="24"/>
      <c r="H91" s="7"/>
      <c r="I91" s="25">
        <f t="shared" si="17"/>
        <v>-1711</v>
      </c>
      <c r="J91" s="24">
        <f t="shared" si="17"/>
        <v>-3417</v>
      </c>
      <c r="K91" s="7"/>
      <c r="L91" s="25">
        <f t="shared" si="27"/>
        <v>-1712.5659082419779</v>
      </c>
      <c r="M91" s="17">
        <f t="shared" si="18"/>
        <v>2.4520686222943877</v>
      </c>
      <c r="N91" s="17">
        <f t="shared" si="28"/>
        <v>-3421.778092394914</v>
      </c>
      <c r="O91" s="24">
        <f t="shared" si="19"/>
        <v>22.830166934334844</v>
      </c>
      <c r="P91" s="7"/>
      <c r="Q91" s="25">
        <f t="shared" si="20"/>
        <v>-1692.334199508306</v>
      </c>
      <c r="R91" s="24">
        <f t="shared" si="21"/>
        <v>-3438.4064401826522</v>
      </c>
      <c r="S91" s="7"/>
      <c r="T91" s="25">
        <f t="shared" si="22"/>
        <v>0.43953710752670894</v>
      </c>
      <c r="U91" s="24">
        <f t="shared" si="23"/>
        <v>-0.8940086137024057</v>
      </c>
      <c r="V91" s="7"/>
      <c r="W91" s="25">
        <f t="shared" si="24"/>
        <v>0.44131812633889173</v>
      </c>
      <c r="X91" s="24">
        <f t="shared" si="29"/>
        <v>326.46832433494455</v>
      </c>
      <c r="Y91" s="7"/>
      <c r="Z91" s="25">
        <f t="shared" si="30"/>
        <v>-621</v>
      </c>
      <c r="AA91" s="17">
        <f t="shared" si="31"/>
        <v>326.42099999999982</v>
      </c>
      <c r="AB91" s="24">
        <f t="shared" si="25"/>
        <v>5.6971211976524074</v>
      </c>
      <c r="AC91" s="17">
        <f t="shared" si="26"/>
        <v>4.7324334944732982E-2</v>
      </c>
    </row>
    <row r="92" spans="1:31" s="17" customFormat="1" x14ac:dyDescent="0.25">
      <c r="A92" s="17">
        <v>7</v>
      </c>
      <c r="B92" s="17">
        <v>-634</v>
      </c>
      <c r="C92" s="17">
        <v>12203</v>
      </c>
      <c r="D92" s="17">
        <v>11590</v>
      </c>
      <c r="E92" s="17">
        <v>14250</v>
      </c>
      <c r="F92" s="17">
        <v>14818</v>
      </c>
      <c r="G92" s="24"/>
      <c r="H92" s="7"/>
      <c r="I92" s="25">
        <f t="shared" si="17"/>
        <v>-2047</v>
      </c>
      <c r="J92" s="24">
        <f t="shared" si="17"/>
        <v>-3228</v>
      </c>
      <c r="K92" s="7"/>
      <c r="L92" s="25">
        <f t="shared" si="27"/>
        <v>-2047.3170747946106</v>
      </c>
      <c r="M92" s="17">
        <f t="shared" si="18"/>
        <v>0.10053642537733014</v>
      </c>
      <c r="N92" s="17">
        <f t="shared" si="28"/>
        <v>-3235.726290631927</v>
      </c>
      <c r="O92" s="24">
        <f t="shared" si="19"/>
        <v>59.695566929002702</v>
      </c>
      <c r="P92" s="7"/>
      <c r="Q92" s="25">
        <f t="shared" si="20"/>
        <v>-2028.334199508306</v>
      </c>
      <c r="R92" s="24">
        <f t="shared" si="21"/>
        <v>-3249.4064401826522</v>
      </c>
      <c r="S92" s="7"/>
      <c r="T92" s="25">
        <f t="shared" si="22"/>
        <v>0.52680383544125609</v>
      </c>
      <c r="U92" s="24">
        <f t="shared" si="23"/>
        <v>-0.844867352792954</v>
      </c>
      <c r="V92" s="7"/>
      <c r="W92" s="25">
        <f t="shared" si="24"/>
        <v>0.52848717731195172</v>
      </c>
      <c r="X92" s="24">
        <f t="shared" si="29"/>
        <v>320.71401560020774</v>
      </c>
      <c r="Y92" s="7"/>
      <c r="Z92" s="25">
        <f t="shared" si="30"/>
        <v>-634</v>
      </c>
      <c r="AA92" s="17">
        <f t="shared" si="31"/>
        <v>320.7149999999998</v>
      </c>
      <c r="AB92" s="24">
        <f t="shared" si="25"/>
        <v>5.5975327105336099</v>
      </c>
      <c r="AC92" s="17">
        <f t="shared" si="26"/>
        <v>-9.8439979205977579E-4</v>
      </c>
    </row>
    <row r="93" spans="1:31" s="17" customFormat="1" x14ac:dyDescent="0.25">
      <c r="A93" s="17">
        <v>8</v>
      </c>
      <c r="B93" s="17">
        <v>-641</v>
      </c>
      <c r="C93" s="17">
        <v>12050</v>
      </c>
      <c r="D93" s="17">
        <v>11709</v>
      </c>
      <c r="E93" s="17">
        <v>14414</v>
      </c>
      <c r="F93" s="17">
        <v>14715</v>
      </c>
      <c r="G93" s="24"/>
      <c r="H93" s="7"/>
      <c r="I93" s="25">
        <f t="shared" si="17"/>
        <v>-2364</v>
      </c>
      <c r="J93" s="24">
        <f t="shared" si="17"/>
        <v>-3006</v>
      </c>
      <c r="K93" s="7"/>
      <c r="L93" s="25">
        <f t="shared" si="27"/>
        <v>-2365.3033227352812</v>
      </c>
      <c r="M93" s="17">
        <f t="shared" si="18"/>
        <v>1.6986501523008666</v>
      </c>
      <c r="N93" s="17">
        <f t="shared" si="28"/>
        <v>-3014.8006773686689</v>
      </c>
      <c r="O93" s="24">
        <f t="shared" si="19"/>
        <v>77.451922147400211</v>
      </c>
      <c r="P93" s="7"/>
      <c r="Q93" s="25">
        <f t="shared" si="20"/>
        <v>-2345.334199508306</v>
      </c>
      <c r="R93" s="24">
        <f t="shared" si="21"/>
        <v>-3027.4064401826522</v>
      </c>
      <c r="S93" s="7"/>
      <c r="T93" s="25">
        <f t="shared" si="22"/>
        <v>0.60913583767015911</v>
      </c>
      <c r="U93" s="24">
        <f t="shared" si="23"/>
        <v>-0.78714587172470918</v>
      </c>
      <c r="V93" s="7"/>
      <c r="W93" s="25">
        <f t="shared" si="24"/>
        <v>0.61070440790614522</v>
      </c>
      <c r="X93" s="24">
        <f t="shared" si="29"/>
        <v>314.93512403307454</v>
      </c>
      <c r="Y93" s="7"/>
      <c r="Z93" s="25">
        <f t="shared" si="30"/>
        <v>-641</v>
      </c>
      <c r="AA93" s="17">
        <f t="shared" si="31"/>
        <v>314.9459999999998</v>
      </c>
      <c r="AB93" s="24">
        <f t="shared" si="25"/>
        <v>5.4968446659860568</v>
      </c>
      <c r="AC93" s="17">
        <f t="shared" si="26"/>
        <v>-1.0875966925254943E-2</v>
      </c>
    </row>
    <row r="94" spans="1:31" s="17" customFormat="1" x14ac:dyDescent="0.25">
      <c r="A94" s="17">
        <v>9</v>
      </c>
      <c r="B94" s="17">
        <v>-628</v>
      </c>
      <c r="C94" s="17">
        <v>11903</v>
      </c>
      <c r="D94" s="17">
        <v>11830</v>
      </c>
      <c r="E94" s="17">
        <v>14554</v>
      </c>
      <c r="F94" s="17">
        <v>14588</v>
      </c>
      <c r="G94" s="24"/>
      <c r="H94" s="7"/>
      <c r="I94" s="25">
        <f t="shared" si="17"/>
        <v>-2651</v>
      </c>
      <c r="J94" s="24">
        <f t="shared" si="17"/>
        <v>-2758</v>
      </c>
      <c r="K94" s="7"/>
      <c r="L94" s="25">
        <f t="shared" si="27"/>
        <v>-2653.7957310027509</v>
      </c>
      <c r="M94" s="17">
        <f t="shared" si="18"/>
        <v>7.8161118397427014</v>
      </c>
      <c r="N94" s="17">
        <f t="shared" si="28"/>
        <v>-2768.50070681019</v>
      </c>
      <c r="O94" s="24">
        <f t="shared" si="19"/>
        <v>110.26484351356997</v>
      </c>
      <c r="P94" s="7"/>
      <c r="Q94" s="25">
        <f t="shared" si="20"/>
        <v>-2632.334199508306</v>
      </c>
      <c r="R94" s="24">
        <f t="shared" si="21"/>
        <v>-2779.4064401826522</v>
      </c>
      <c r="S94" s="7"/>
      <c r="T94" s="25">
        <f t="shared" si="22"/>
        <v>0.68367616776383477</v>
      </c>
      <c r="U94" s="24">
        <f t="shared" si="23"/>
        <v>-0.72266421719802132</v>
      </c>
      <c r="V94" s="7"/>
      <c r="W94" s="25">
        <f t="shared" si="24"/>
        <v>0.68511649008010667</v>
      </c>
      <c r="X94" s="24">
        <f t="shared" si="29"/>
        <v>309.26890527999353</v>
      </c>
      <c r="Y94" s="7"/>
      <c r="Z94" s="25">
        <f t="shared" si="30"/>
        <v>-628</v>
      </c>
      <c r="AA94" s="17">
        <f t="shared" si="31"/>
        <v>309.29399999999981</v>
      </c>
      <c r="AB94" s="24">
        <f t="shared" si="25"/>
        <v>5.3981986566633386</v>
      </c>
      <c r="AC94" s="17">
        <f t="shared" si="26"/>
        <v>-2.5094720006279658E-2</v>
      </c>
    </row>
    <row r="95" spans="1:31" s="17" customFormat="1" x14ac:dyDescent="0.25">
      <c r="A95" s="17">
        <v>10</v>
      </c>
      <c r="B95" s="17">
        <v>-620</v>
      </c>
      <c r="C95" s="17">
        <v>11774</v>
      </c>
      <c r="D95" s="17">
        <v>11965</v>
      </c>
      <c r="E95" s="17">
        <v>14686</v>
      </c>
      <c r="F95" s="17">
        <v>14455</v>
      </c>
      <c r="G95" s="24"/>
      <c r="H95" s="7"/>
      <c r="I95" s="25">
        <f t="shared" si="17"/>
        <v>-2912</v>
      </c>
      <c r="J95" s="24">
        <f t="shared" si="17"/>
        <v>-2490</v>
      </c>
      <c r="K95" s="7"/>
      <c r="L95" s="25">
        <f t="shared" si="27"/>
        <v>-2913.4761646185393</v>
      </c>
      <c r="M95" s="17">
        <f t="shared" si="18"/>
        <v>2.1790619810273206</v>
      </c>
      <c r="N95" s="17">
        <f t="shared" si="28"/>
        <v>-2498.7055326395639</v>
      </c>
      <c r="O95" s="24">
        <f t="shared" si="19"/>
        <v>75.786298538512384</v>
      </c>
      <c r="P95" s="7"/>
      <c r="Q95" s="25">
        <f t="shared" si="20"/>
        <v>-2893.334199508306</v>
      </c>
      <c r="R95" s="24">
        <f t="shared" si="21"/>
        <v>-2511.4064401826522</v>
      </c>
      <c r="S95" s="7"/>
      <c r="T95" s="25">
        <f t="shared" si="22"/>
        <v>0.75146371534031331</v>
      </c>
      <c r="U95" s="24">
        <f t="shared" si="23"/>
        <v>-0.65298242924176175</v>
      </c>
      <c r="V95" s="7"/>
      <c r="W95" s="25">
        <f t="shared" si="24"/>
        <v>0.75276542185875162</v>
      </c>
      <c r="X95" s="24">
        <f t="shared" si="29"/>
        <v>303.68093162276955</v>
      </c>
      <c r="Y95" s="7"/>
      <c r="Z95" s="25">
        <f t="shared" si="30"/>
        <v>-620</v>
      </c>
      <c r="AA95" s="17">
        <f t="shared" si="31"/>
        <v>303.71399999999983</v>
      </c>
      <c r="AB95" s="24">
        <f t="shared" si="25"/>
        <v>5.3008092844020549</v>
      </c>
      <c r="AC95" s="17">
        <f t="shared" si="26"/>
        <v>-3.3068377230279111E-2</v>
      </c>
    </row>
    <row r="96" spans="1:31" s="17" customFormat="1" x14ac:dyDescent="0.25">
      <c r="A96" s="17">
        <v>11</v>
      </c>
      <c r="B96" s="17">
        <v>-611</v>
      </c>
      <c r="C96" s="17">
        <v>11650</v>
      </c>
      <c r="D96" s="17">
        <v>12101</v>
      </c>
      <c r="E96" s="17">
        <v>14788</v>
      </c>
      <c r="F96" s="17">
        <v>14302</v>
      </c>
      <c r="G96" s="24"/>
      <c r="H96" s="7"/>
      <c r="I96" s="25">
        <f t="shared" si="17"/>
        <v>-3138</v>
      </c>
      <c r="J96" s="24">
        <f t="shared" si="17"/>
        <v>-2201</v>
      </c>
      <c r="K96" s="7"/>
      <c r="L96" s="25">
        <f t="shared" si="27"/>
        <v>-3142.5432841121133</v>
      </c>
      <c r="M96" s="17">
        <f t="shared" si="18"/>
        <v>20.641430523380862</v>
      </c>
      <c r="N96" s="17">
        <f t="shared" si="28"/>
        <v>-2209.437540227606</v>
      </c>
      <c r="O96" s="24">
        <f t="shared" si="19"/>
        <v>71.192085092468673</v>
      </c>
      <c r="P96" s="7"/>
      <c r="Q96" s="25">
        <f t="shared" si="20"/>
        <v>-3119.334199508306</v>
      </c>
      <c r="R96" s="24">
        <f t="shared" si="21"/>
        <v>-2222.4064401826522</v>
      </c>
      <c r="S96" s="7"/>
      <c r="T96" s="25">
        <f t="shared" si="22"/>
        <v>0.81016097875902648</v>
      </c>
      <c r="U96" s="24">
        <f t="shared" si="23"/>
        <v>-0.57784050118445207</v>
      </c>
      <c r="V96" s="7"/>
      <c r="W96" s="25">
        <f t="shared" si="24"/>
        <v>0.81131317924301571</v>
      </c>
      <c r="X96" s="24">
        <f t="shared" si="29"/>
        <v>298.20065805566298</v>
      </c>
      <c r="Y96" s="7"/>
      <c r="Z96" s="25">
        <f t="shared" si="30"/>
        <v>-611</v>
      </c>
      <c r="AA96" s="17">
        <f t="shared" si="31"/>
        <v>298.2149999999998</v>
      </c>
      <c r="AB96" s="24">
        <f t="shared" si="25"/>
        <v>5.2048336288348862</v>
      </c>
      <c r="AC96" s="17">
        <f t="shared" si="26"/>
        <v>-1.4341944336820234E-2</v>
      </c>
    </row>
    <row r="97" spans="1:29" s="17" customFormat="1" x14ac:dyDescent="0.25">
      <c r="A97" s="17">
        <v>12</v>
      </c>
      <c r="B97" s="17">
        <v>-618</v>
      </c>
      <c r="C97" s="17">
        <v>11553</v>
      </c>
      <c r="D97" s="17">
        <v>12266</v>
      </c>
      <c r="E97" s="17">
        <v>14899</v>
      </c>
      <c r="F97" s="17">
        <v>14153</v>
      </c>
      <c r="G97" s="24"/>
      <c r="H97" s="7"/>
      <c r="I97" s="25">
        <f t="shared" si="17"/>
        <v>-3346</v>
      </c>
      <c r="J97" s="24">
        <f t="shared" si="17"/>
        <v>-1887</v>
      </c>
      <c r="K97" s="7"/>
      <c r="L97" s="25">
        <f t="shared" si="27"/>
        <v>-3344.9629169569198</v>
      </c>
      <c r="M97" s="17">
        <f t="shared" si="18"/>
        <v>1.0755412382444913</v>
      </c>
      <c r="N97" s="17">
        <f t="shared" si="28"/>
        <v>-1895.9696255998936</v>
      </c>
      <c r="O97" s="24">
        <f t="shared" si="19"/>
        <v>80.454183402265926</v>
      </c>
      <c r="P97" s="7"/>
      <c r="Q97" s="25">
        <f t="shared" si="20"/>
        <v>-3327.334199508306</v>
      </c>
      <c r="R97" s="24">
        <f t="shared" si="21"/>
        <v>-1908.4064401826522</v>
      </c>
      <c r="S97" s="7"/>
      <c r="T97" s="25">
        <f t="shared" si="22"/>
        <v>0.86418323889660331</v>
      </c>
      <c r="U97" s="24">
        <f t="shared" si="23"/>
        <v>-0.49619840634017781</v>
      </c>
      <c r="V97" s="7"/>
      <c r="W97" s="25">
        <f t="shared" si="24"/>
        <v>0.86517298096428008</v>
      </c>
      <c r="X97" s="24">
        <f t="shared" si="29"/>
        <v>292.5764513764417</v>
      </c>
      <c r="Y97" s="7"/>
      <c r="Z97" s="25">
        <f t="shared" si="30"/>
        <v>-618</v>
      </c>
      <c r="AA97" s="17">
        <f t="shared" si="31"/>
        <v>292.65299999999979</v>
      </c>
      <c r="AB97" s="24">
        <f t="shared" si="25"/>
        <v>5.107758415838962</v>
      </c>
      <c r="AC97" s="17">
        <f t="shared" si="26"/>
        <v>-7.6548623558096551E-2</v>
      </c>
    </row>
    <row r="98" spans="1:29" s="17" customFormat="1" x14ac:dyDescent="0.25">
      <c r="A98" s="17">
        <v>13</v>
      </c>
      <c r="B98" s="17">
        <v>-630</v>
      </c>
      <c r="C98" s="17">
        <v>11469</v>
      </c>
      <c r="D98" s="17">
        <v>12432</v>
      </c>
      <c r="E98" s="17">
        <v>14981</v>
      </c>
      <c r="F98" s="17">
        <v>13984</v>
      </c>
      <c r="G98" s="24"/>
      <c r="H98" s="7"/>
      <c r="I98" s="25">
        <f t="shared" si="17"/>
        <v>-3512</v>
      </c>
      <c r="J98" s="24">
        <f t="shared" si="17"/>
        <v>-1552</v>
      </c>
      <c r="K98" s="7"/>
      <c r="L98" s="25">
        <f t="shared" si="27"/>
        <v>-3519.0457059105402</v>
      </c>
      <c r="M98" s="17">
        <f t="shared" si="18"/>
        <v>49.641971777820601</v>
      </c>
      <c r="N98" s="17">
        <f t="shared" si="28"/>
        <v>-1557.8433028104889</v>
      </c>
      <c r="O98" s="24">
        <f t="shared" si="19"/>
        <v>34.144187735067732</v>
      </c>
      <c r="P98" s="7"/>
      <c r="Q98" s="25">
        <f t="shared" si="20"/>
        <v>-3493.334199508306</v>
      </c>
      <c r="R98" s="24">
        <f t="shared" si="21"/>
        <v>-1573.4064401826522</v>
      </c>
      <c r="S98" s="7"/>
      <c r="T98" s="25">
        <f t="shared" si="22"/>
        <v>0.90729715804486166</v>
      </c>
      <c r="U98" s="24">
        <f t="shared" si="23"/>
        <v>-0.40909617139485338</v>
      </c>
      <c r="V98" s="7"/>
      <c r="W98" s="25">
        <f t="shared" si="24"/>
        <v>0.90811354785543796</v>
      </c>
      <c r="X98" s="24">
        <f t="shared" si="29"/>
        <v>286.99219225311174</v>
      </c>
      <c r="Y98" s="7"/>
      <c r="Z98" s="25">
        <f t="shared" si="30"/>
        <v>-630</v>
      </c>
      <c r="AA98" s="17">
        <f t="shared" si="31"/>
        <v>286.98299999999978</v>
      </c>
      <c r="AB98" s="24">
        <f t="shared" si="25"/>
        <v>5.0087982472508825</v>
      </c>
      <c r="AC98" s="17">
        <f t="shared" si="26"/>
        <v>9.1922531119621453E-3</v>
      </c>
    </row>
    <row r="99" spans="1:29" s="17" customFormat="1" x14ac:dyDescent="0.25">
      <c r="A99" s="17">
        <v>14</v>
      </c>
      <c r="B99" s="17">
        <v>-633</v>
      </c>
      <c r="C99" s="17">
        <v>11396</v>
      </c>
      <c r="D99" s="17">
        <v>12612</v>
      </c>
      <c r="E99" s="17">
        <v>15050</v>
      </c>
      <c r="F99" s="17">
        <v>13808</v>
      </c>
      <c r="G99" s="24"/>
      <c r="H99" s="7"/>
      <c r="I99" s="25">
        <f t="shared" si="17"/>
        <v>-3654</v>
      </c>
      <c r="J99" s="24">
        <f t="shared" si="17"/>
        <v>-1196</v>
      </c>
      <c r="K99" s="7"/>
      <c r="L99" s="25">
        <f t="shared" si="27"/>
        <v>-3659.4405358495806</v>
      </c>
      <c r="M99" s="17">
        <f t="shared" si="18"/>
        <v>29.59943033057122</v>
      </c>
      <c r="N99" s="17">
        <f t="shared" si="28"/>
        <v>-1202.5411332997403</v>
      </c>
      <c r="O99" s="24">
        <f t="shared" si="19"/>
        <v>42.786424844971364</v>
      </c>
      <c r="P99" s="7"/>
      <c r="Q99" s="25">
        <f t="shared" si="20"/>
        <v>-3635.334199508306</v>
      </c>
      <c r="R99" s="24">
        <f t="shared" si="21"/>
        <v>-1217.4064401826522</v>
      </c>
      <c r="S99" s="7"/>
      <c r="T99" s="25">
        <f t="shared" si="22"/>
        <v>0.94417773948493811</v>
      </c>
      <c r="U99" s="24">
        <f t="shared" si="23"/>
        <v>-0.31653379634847878</v>
      </c>
      <c r="V99" s="7"/>
      <c r="W99" s="25">
        <f t="shared" si="24"/>
        <v>0.94480989246549829</v>
      </c>
      <c r="X99" s="24">
        <f t="shared" si="29"/>
        <v>281.26317416740437</v>
      </c>
      <c r="Y99" s="7"/>
      <c r="Z99" s="25">
        <f t="shared" si="30"/>
        <v>-633</v>
      </c>
      <c r="AA99" s="17">
        <f t="shared" si="31"/>
        <v>281.28599999999977</v>
      </c>
      <c r="AB99" s="24">
        <f t="shared" si="25"/>
        <v>4.9093668397647656</v>
      </c>
      <c r="AC99" s="17">
        <f t="shared" si="26"/>
        <v>-2.2825832595401607E-2</v>
      </c>
    </row>
    <row r="100" spans="1:29" s="17" customFormat="1" x14ac:dyDescent="0.25">
      <c r="A100" s="17">
        <v>15</v>
      </c>
      <c r="B100" s="17">
        <v>-642</v>
      </c>
      <c r="C100" s="17">
        <v>11339</v>
      </c>
      <c r="D100" s="17">
        <v>12792</v>
      </c>
      <c r="E100" s="17">
        <v>15100</v>
      </c>
      <c r="F100" s="17">
        <v>13622</v>
      </c>
      <c r="G100" s="24"/>
      <c r="H100" s="7"/>
      <c r="I100" s="25">
        <f t="shared" si="17"/>
        <v>-3761</v>
      </c>
      <c r="J100" s="24">
        <f t="shared" si="17"/>
        <v>-830</v>
      </c>
      <c r="K100" s="7"/>
      <c r="L100" s="25">
        <f t="shared" si="27"/>
        <v>-3765.0711846186482</v>
      </c>
      <c r="M100" s="17">
        <f t="shared" si="18"/>
        <v>16.574544199117717</v>
      </c>
      <c r="N100" s="17">
        <f t="shared" si="28"/>
        <v>-829.84856182066017</v>
      </c>
      <c r="O100" s="24">
        <f t="shared" si="19"/>
        <v>2.2933522161763809E-2</v>
      </c>
      <c r="P100" s="7"/>
      <c r="Q100" s="25">
        <f t="shared" si="20"/>
        <v>-3742.334199508306</v>
      </c>
      <c r="R100" s="24">
        <f t="shared" si="21"/>
        <v>-851.40644018265209</v>
      </c>
      <c r="S100" s="7"/>
      <c r="T100" s="25">
        <f t="shared" si="22"/>
        <v>0.9719680367672493</v>
      </c>
      <c r="U100" s="24">
        <f t="shared" si="23"/>
        <v>-0.22137135458731838</v>
      </c>
      <c r="V100" s="7"/>
      <c r="W100" s="25">
        <f t="shared" si="24"/>
        <v>0.972410757651334</v>
      </c>
      <c r="X100" s="24">
        <f t="shared" si="29"/>
        <v>275.56603229474854</v>
      </c>
      <c r="Y100" s="7"/>
      <c r="Z100" s="25">
        <f t="shared" si="30"/>
        <v>-642</v>
      </c>
      <c r="AA100" s="17">
        <f t="shared" si="31"/>
        <v>275.50799999999975</v>
      </c>
      <c r="AB100" s="24">
        <f t="shared" si="25"/>
        <v>4.8085217155845328</v>
      </c>
      <c r="AC100" s="17">
        <f t="shared" si="26"/>
        <v>5.8032294748784352E-2</v>
      </c>
    </row>
    <row r="101" spans="1:29" s="17" customFormat="1" x14ac:dyDescent="0.25">
      <c r="A101" s="17">
        <v>16</v>
      </c>
      <c r="B101" s="17">
        <v>-630</v>
      </c>
      <c r="C101" s="17">
        <v>11309</v>
      </c>
      <c r="D101" s="17">
        <v>12981</v>
      </c>
      <c r="E101" s="17">
        <v>15130</v>
      </c>
      <c r="F101" s="17">
        <v>13440</v>
      </c>
      <c r="G101" s="24"/>
      <c r="H101" s="7"/>
      <c r="I101" s="25">
        <f t="shared" si="17"/>
        <v>-3821</v>
      </c>
      <c r="J101" s="24">
        <f t="shared" si="17"/>
        <v>-459</v>
      </c>
      <c r="K101" s="7"/>
      <c r="L101" s="25">
        <f t="shared" si="27"/>
        <v>-3831.7061347612789</v>
      </c>
      <c r="M101" s="17">
        <f t="shared" si="18"/>
        <v>114.62132152666479</v>
      </c>
      <c r="N101" s="17">
        <f t="shared" si="28"/>
        <v>-455.685222422555</v>
      </c>
      <c r="O101" s="24">
        <f t="shared" si="19"/>
        <v>10.987750387932142</v>
      </c>
      <c r="P101" s="7"/>
      <c r="Q101" s="25">
        <f t="shared" si="20"/>
        <v>-3802.334199508306</v>
      </c>
      <c r="R101" s="24">
        <f t="shared" si="21"/>
        <v>-480.40644018265209</v>
      </c>
      <c r="S101" s="7"/>
      <c r="T101" s="25">
        <f t="shared" si="22"/>
        <v>0.98755138103770412</v>
      </c>
      <c r="U101" s="24">
        <f t="shared" si="23"/>
        <v>-0.12490887946876507</v>
      </c>
      <c r="V101" s="7"/>
      <c r="W101" s="25">
        <f t="shared" si="24"/>
        <v>0.98780205700307067</v>
      </c>
      <c r="X101" s="24">
        <f t="shared" si="29"/>
        <v>269.94797606926147</v>
      </c>
      <c r="Y101" s="7"/>
      <c r="Z101" s="25">
        <f t="shared" si="30"/>
        <v>-630</v>
      </c>
      <c r="AA101" s="17">
        <f t="shared" si="31"/>
        <v>269.83799999999974</v>
      </c>
      <c r="AB101" s="24">
        <f t="shared" si="25"/>
        <v>4.7095615469964542</v>
      </c>
      <c r="AC101" s="17">
        <f t="shared" si="26"/>
        <v>0.10997606926173376</v>
      </c>
    </row>
    <row r="102" spans="1:29" s="17" customFormat="1" x14ac:dyDescent="0.25">
      <c r="A102" s="17">
        <v>17</v>
      </c>
      <c r="B102" s="17">
        <v>-624</v>
      </c>
      <c r="C102" s="17">
        <v>11283</v>
      </c>
      <c r="D102" s="17">
        <v>13162</v>
      </c>
      <c r="E102" s="17">
        <v>15141</v>
      </c>
      <c r="F102" s="17">
        <v>13249</v>
      </c>
      <c r="G102" s="24"/>
      <c r="H102" s="7"/>
      <c r="I102" s="25">
        <f t="shared" si="17"/>
        <v>-3858</v>
      </c>
      <c r="J102" s="24">
        <f t="shared" si="17"/>
        <v>-87</v>
      </c>
      <c r="K102" s="7"/>
      <c r="L102" s="25">
        <f t="shared" si="27"/>
        <v>-3860.9090176580125</v>
      </c>
      <c r="M102" s="17">
        <f t="shared" si="18"/>
        <v>8.4623837346287889</v>
      </c>
      <c r="N102" s="17">
        <f t="shared" si="28"/>
        <v>-80.468356116013325</v>
      </c>
      <c r="O102" s="24">
        <f t="shared" si="19"/>
        <v>42.662371827220532</v>
      </c>
      <c r="P102" s="7"/>
      <c r="Q102" s="25">
        <f t="shared" si="20"/>
        <v>-3839.334199508306</v>
      </c>
      <c r="R102" s="24">
        <f t="shared" si="21"/>
        <v>-108.40644018265212</v>
      </c>
      <c r="S102" s="7"/>
      <c r="T102" s="25">
        <f t="shared" si="22"/>
        <v>0.9971611100044846</v>
      </c>
      <c r="U102" s="24">
        <f t="shared" si="23"/>
        <v>-2.81863976787332E-2</v>
      </c>
      <c r="V102" s="7"/>
      <c r="W102" s="25">
        <f t="shared" si="24"/>
        <v>0.99721921148429182</v>
      </c>
      <c r="X102" s="24">
        <f t="shared" si="29"/>
        <v>264.36013282998465</v>
      </c>
      <c r="Y102" s="7"/>
      <c r="Z102" s="25">
        <f t="shared" si="30"/>
        <v>-624</v>
      </c>
      <c r="AA102" s="17">
        <f t="shared" si="31"/>
        <v>264.22199999999975</v>
      </c>
      <c r="AB102" s="24">
        <f t="shared" si="25"/>
        <v>4.6115438562044533</v>
      </c>
      <c r="AC102" s="17">
        <f t="shared" si="26"/>
        <v>0.1381328299848974</v>
      </c>
    </row>
    <row r="103" spans="1:29" s="17" customFormat="1" x14ac:dyDescent="0.25">
      <c r="A103" s="17">
        <v>18</v>
      </c>
      <c r="B103" s="17">
        <v>-624</v>
      </c>
      <c r="C103" s="17">
        <v>11294</v>
      </c>
      <c r="D103" s="17">
        <v>13357</v>
      </c>
      <c r="E103" s="17">
        <v>15141</v>
      </c>
      <c r="F103" s="17">
        <v>13067</v>
      </c>
      <c r="G103" s="24"/>
      <c r="H103" s="7"/>
      <c r="I103" s="25">
        <f t="shared" si="17"/>
        <v>-3847</v>
      </c>
      <c r="J103" s="24">
        <f t="shared" si="17"/>
        <v>290</v>
      </c>
      <c r="K103" s="7"/>
      <c r="L103" s="25">
        <f t="shared" si="27"/>
        <v>-3853.2082988661127</v>
      </c>
      <c r="M103" s="17">
        <f t="shared" si="18"/>
        <v>38.542974810976574</v>
      </c>
      <c r="N103" s="17">
        <f t="shared" si="28"/>
        <v>295.72864349265518</v>
      </c>
      <c r="O103" s="24">
        <f t="shared" si="19"/>
        <v>32.817356265940546</v>
      </c>
      <c r="P103" s="7"/>
      <c r="Q103" s="25">
        <f t="shared" si="20"/>
        <v>-3828.334199508306</v>
      </c>
      <c r="R103" s="24">
        <f t="shared" si="21"/>
        <v>268.59355981734791</v>
      </c>
      <c r="S103" s="7"/>
      <c r="T103" s="25">
        <f t="shared" si="22"/>
        <v>0.99430416355490125</v>
      </c>
      <c r="U103" s="24">
        <f t="shared" si="23"/>
        <v>6.9836117468691589E-2</v>
      </c>
      <c r="V103" s="7"/>
      <c r="W103" s="25">
        <f t="shared" si="24"/>
        <v>0.99416707721202457</v>
      </c>
      <c r="X103" s="24">
        <f t="shared" si="29"/>
        <v>258.72290834469436</v>
      </c>
      <c r="Y103" s="7"/>
      <c r="Z103" s="25">
        <f t="shared" si="30"/>
        <v>-624</v>
      </c>
      <c r="AA103" s="17">
        <f t="shared" si="31"/>
        <v>258.60599999999977</v>
      </c>
      <c r="AB103" s="24">
        <f t="shared" si="25"/>
        <v>4.5135261654124523</v>
      </c>
      <c r="AC103" s="17">
        <f t="shared" si="26"/>
        <v>0.11690834469459332</v>
      </c>
    </row>
    <row r="104" spans="1:29" s="17" customFormat="1" x14ac:dyDescent="0.25">
      <c r="A104" s="17">
        <v>19</v>
      </c>
      <c r="B104" s="17">
        <v>-609</v>
      </c>
      <c r="C104" s="17">
        <v>11316</v>
      </c>
      <c r="D104" s="17">
        <v>13538</v>
      </c>
      <c r="E104" s="17">
        <v>15120</v>
      </c>
      <c r="F104" s="17">
        <v>12886</v>
      </c>
      <c r="G104" s="24"/>
      <c r="H104" s="7"/>
      <c r="I104" s="25">
        <f t="shared" si="17"/>
        <v>-3804</v>
      </c>
      <c r="J104" s="24">
        <f t="shared" si="17"/>
        <v>652</v>
      </c>
      <c r="K104" s="7"/>
      <c r="L104" s="25">
        <f t="shared" si="27"/>
        <v>-3810.1777932295022</v>
      </c>
      <c r="M104" s="17">
        <f t="shared" si="18"/>
        <v>38.165129186483043</v>
      </c>
      <c r="N104" s="17">
        <f t="shared" si="28"/>
        <v>660.37183528986247</v>
      </c>
      <c r="O104" s="24">
        <f t="shared" si="19"/>
        <v>70.087626120586705</v>
      </c>
      <c r="P104" s="7"/>
      <c r="Q104" s="25">
        <f t="shared" si="20"/>
        <v>-3785.334199508306</v>
      </c>
      <c r="R104" s="24">
        <f t="shared" si="21"/>
        <v>630.59355981734791</v>
      </c>
      <c r="S104" s="7"/>
      <c r="T104" s="25">
        <f t="shared" si="22"/>
        <v>0.98313610016107522</v>
      </c>
      <c r="U104" s="24">
        <f t="shared" si="23"/>
        <v>0.16395853254393766</v>
      </c>
      <c r="V104" s="7"/>
      <c r="W104" s="25">
        <f t="shared" si="24"/>
        <v>0.98281157538769182</v>
      </c>
      <c r="X104" s="24">
        <f t="shared" si="29"/>
        <v>253.26989401146125</v>
      </c>
      <c r="Y104" s="7"/>
      <c r="Z104" s="25">
        <f t="shared" si="30"/>
        <v>-609</v>
      </c>
      <c r="AA104" s="17">
        <f t="shared" si="31"/>
        <v>253.12499999999977</v>
      </c>
      <c r="AB104" s="24">
        <f t="shared" si="25"/>
        <v>4.4178646691106422</v>
      </c>
      <c r="AC104" s="17">
        <f t="shared" si="26"/>
        <v>0.14489401146147429</v>
      </c>
    </row>
    <row r="105" spans="1:29" s="17" customFormat="1" x14ac:dyDescent="0.25">
      <c r="A105" s="17">
        <v>20</v>
      </c>
      <c r="B105" s="17">
        <v>-613</v>
      </c>
      <c r="C105" s="17">
        <v>11348</v>
      </c>
      <c r="D105" s="17">
        <v>13717</v>
      </c>
      <c r="E105" s="17">
        <v>15076</v>
      </c>
      <c r="F105" s="17">
        <v>12704</v>
      </c>
      <c r="G105" s="24"/>
      <c r="H105" s="7"/>
      <c r="I105" s="25">
        <f t="shared" si="17"/>
        <v>-3728</v>
      </c>
      <c r="J105" s="24">
        <f t="shared" si="17"/>
        <v>1013</v>
      </c>
      <c r="K105" s="7"/>
      <c r="L105" s="25">
        <f t="shared" si="27"/>
        <v>-3731.8356061170239</v>
      </c>
      <c r="M105" s="17">
        <f t="shared" si="18"/>
        <v>14.711874284950943</v>
      </c>
      <c r="N105" s="17">
        <f t="shared" si="28"/>
        <v>1021.501874085844</v>
      </c>
      <c r="O105" s="24">
        <f t="shared" si="19"/>
        <v>72.281862971544925</v>
      </c>
      <c r="P105" s="7"/>
      <c r="Q105" s="25">
        <f t="shared" si="20"/>
        <v>-3709.334199508306</v>
      </c>
      <c r="R105" s="24">
        <f t="shared" si="21"/>
        <v>991.59355981734791</v>
      </c>
      <c r="S105" s="7"/>
      <c r="T105" s="25">
        <f t="shared" si="22"/>
        <v>0.96339719741849916</v>
      </c>
      <c r="U105" s="24">
        <f t="shared" si="23"/>
        <v>0.25782094094770519</v>
      </c>
      <c r="V105" s="7"/>
      <c r="W105" s="25">
        <f t="shared" si="24"/>
        <v>0.96288573494806917</v>
      </c>
      <c r="X105" s="24">
        <f t="shared" si="29"/>
        <v>247.75128773713357</v>
      </c>
      <c r="Y105" s="7"/>
      <c r="Z105" s="25">
        <f t="shared" si="30"/>
        <v>-613</v>
      </c>
      <c r="AA105" s="17">
        <f t="shared" si="31"/>
        <v>247.60799999999978</v>
      </c>
      <c r="AB105" s="24">
        <f t="shared" si="25"/>
        <v>4.3215748542781158</v>
      </c>
      <c r="AC105" s="17">
        <f t="shared" si="26"/>
        <v>0.14328773713378951</v>
      </c>
    </row>
    <row r="106" spans="1:29" s="17" customFormat="1" x14ac:dyDescent="0.25">
      <c r="A106" s="17">
        <v>21</v>
      </c>
      <c r="B106" s="17">
        <v>-632</v>
      </c>
      <c r="C106" s="17">
        <v>11401</v>
      </c>
      <c r="D106" s="17">
        <v>13893</v>
      </c>
      <c r="E106" s="17">
        <v>15012</v>
      </c>
      <c r="F106" s="17">
        <v>12523</v>
      </c>
      <c r="G106" s="24"/>
      <c r="H106" s="7"/>
      <c r="I106" s="25">
        <f t="shared" si="17"/>
        <v>-3611</v>
      </c>
      <c r="J106" s="24">
        <f t="shared" si="17"/>
        <v>1370</v>
      </c>
      <c r="K106" s="7"/>
      <c r="L106" s="25">
        <f t="shared" si="27"/>
        <v>-3615.0403027579591</v>
      </c>
      <c r="M106" s="17">
        <f t="shared" si="18"/>
        <v>16.324046375972113</v>
      </c>
      <c r="N106" s="17">
        <f t="shared" si="28"/>
        <v>1384.0872586513133</v>
      </c>
      <c r="O106" s="24">
        <f t="shared" si="19"/>
        <v>198.45085630900078</v>
      </c>
      <c r="P106" s="7"/>
      <c r="Q106" s="25">
        <f t="shared" si="20"/>
        <v>-3592.334199508306</v>
      </c>
      <c r="R106" s="24">
        <f t="shared" si="21"/>
        <v>1348.5935598173478</v>
      </c>
      <c r="S106" s="7"/>
      <c r="T106" s="25">
        <f t="shared" si="22"/>
        <v>0.93300967609111218</v>
      </c>
      <c r="U106" s="24">
        <f t="shared" si="23"/>
        <v>0.35064332266555831</v>
      </c>
      <c r="V106" s="7"/>
      <c r="W106" s="25">
        <f t="shared" si="24"/>
        <v>0.93231332571172032</v>
      </c>
      <c r="X106" s="24">
        <f t="shared" si="29"/>
        <v>242.12980341926539</v>
      </c>
      <c r="Y106" s="7"/>
      <c r="Z106" s="25">
        <f t="shared" si="30"/>
        <v>-632</v>
      </c>
      <c r="AA106" s="17">
        <f t="shared" si="31"/>
        <v>241.91999999999979</v>
      </c>
      <c r="AB106" s="24">
        <f t="shared" si="25"/>
        <v>4.2223005264246787</v>
      </c>
      <c r="AC106" s="17">
        <f t="shared" si="26"/>
        <v>0.20980341926559731</v>
      </c>
    </row>
    <row r="107" spans="1:29" s="17" customFormat="1" x14ac:dyDescent="0.25">
      <c r="A107" s="17">
        <v>22</v>
      </c>
      <c r="B107" s="17">
        <v>-639</v>
      </c>
      <c r="C107" s="17">
        <v>11485</v>
      </c>
      <c r="D107" s="17">
        <v>14079</v>
      </c>
      <c r="E107" s="17">
        <v>14947</v>
      </c>
      <c r="F107" s="17">
        <v>12350</v>
      </c>
      <c r="G107" s="24"/>
      <c r="H107" s="7"/>
      <c r="I107" s="25">
        <f t="shared" si="17"/>
        <v>-3462</v>
      </c>
      <c r="J107" s="24">
        <f t="shared" si="17"/>
        <v>1729</v>
      </c>
      <c r="K107" s="7"/>
      <c r="L107" s="25">
        <f t="shared" si="27"/>
        <v>-3460.9329465526166</v>
      </c>
      <c r="M107" s="17">
        <f t="shared" si="18"/>
        <v>1.1386030595727703</v>
      </c>
      <c r="N107" s="17">
        <f t="shared" si="28"/>
        <v>1737.0300173227993</v>
      </c>
      <c r="O107" s="24">
        <f t="shared" si="19"/>
        <v>64.481178204456313</v>
      </c>
      <c r="P107" s="7"/>
      <c r="Q107" s="25">
        <f t="shared" si="20"/>
        <v>-3443.334199508306</v>
      </c>
      <c r="R107" s="24">
        <f t="shared" si="21"/>
        <v>1707.5935598173478</v>
      </c>
      <c r="S107" s="7"/>
      <c r="T107" s="25">
        <f t="shared" si="22"/>
        <v>0.89431103781948262</v>
      </c>
      <c r="U107" s="24">
        <f t="shared" si="23"/>
        <v>0.44398571772636863</v>
      </c>
      <c r="V107" s="7"/>
      <c r="W107" s="25">
        <f t="shared" si="24"/>
        <v>0.89342874760579205</v>
      </c>
      <c r="X107" s="24">
        <f t="shared" si="29"/>
        <v>236.31621009499463</v>
      </c>
      <c r="Y107" s="7"/>
      <c r="Z107" s="25">
        <f t="shared" si="30"/>
        <v>-639</v>
      </c>
      <c r="AA107" s="17">
        <f t="shared" si="31"/>
        <v>236.16899999999978</v>
      </c>
      <c r="AB107" s="24">
        <f t="shared" si="25"/>
        <v>4.1219266411424842</v>
      </c>
      <c r="AC107" s="17">
        <f t="shared" si="26"/>
        <v>0.14721009499484694</v>
      </c>
    </row>
    <row r="108" spans="1:29" s="17" customFormat="1" x14ac:dyDescent="0.25">
      <c r="A108" s="17">
        <v>23</v>
      </c>
      <c r="B108" s="17">
        <v>-634</v>
      </c>
      <c r="C108" s="17">
        <v>11567</v>
      </c>
      <c r="D108" s="17">
        <v>14239</v>
      </c>
      <c r="E108" s="17">
        <v>14841</v>
      </c>
      <c r="F108" s="17">
        <v>12175</v>
      </c>
      <c r="G108" s="24"/>
      <c r="H108" s="7"/>
      <c r="I108" s="25">
        <f t="shared" si="17"/>
        <v>-3274</v>
      </c>
      <c r="J108" s="24">
        <f t="shared" si="17"/>
        <v>2064</v>
      </c>
      <c r="K108" s="7"/>
      <c r="L108" s="25">
        <f t="shared" si="27"/>
        <v>-3273.763147287023</v>
      </c>
      <c r="M108" s="17">
        <f t="shared" si="18"/>
        <v>5.6099207644563859E-2</v>
      </c>
      <c r="N108" s="17">
        <f t="shared" si="28"/>
        <v>2070.1475362638489</v>
      </c>
      <c r="O108" s="24">
        <f t="shared" si="19"/>
        <v>37.792202115337368</v>
      </c>
      <c r="P108" s="7"/>
      <c r="Q108" s="25">
        <f t="shared" si="20"/>
        <v>-3255.334199508306</v>
      </c>
      <c r="R108" s="24">
        <f t="shared" si="21"/>
        <v>2042.5935598173478</v>
      </c>
      <c r="S108" s="7"/>
      <c r="T108" s="25">
        <f t="shared" si="22"/>
        <v>0.84548322577205748</v>
      </c>
      <c r="U108" s="24">
        <f t="shared" si="23"/>
        <v>0.53108795267169306</v>
      </c>
      <c r="V108" s="7"/>
      <c r="W108" s="25">
        <f t="shared" si="24"/>
        <v>0.84442740103310943</v>
      </c>
      <c r="X108" s="24">
        <f t="shared" si="29"/>
        <v>230.57397156502452</v>
      </c>
      <c r="Y108" s="7"/>
      <c r="Z108" s="25">
        <f t="shared" si="30"/>
        <v>-634</v>
      </c>
      <c r="AA108" s="17">
        <f t="shared" si="31"/>
        <v>230.46299999999979</v>
      </c>
      <c r="AB108" s="24">
        <f t="shared" si="25"/>
        <v>4.0223381540236884</v>
      </c>
      <c r="AC108" s="17">
        <f t="shared" si="26"/>
        <v>0.11097156502472671</v>
      </c>
    </row>
    <row r="109" spans="1:29" s="17" customFormat="1" x14ac:dyDescent="0.25">
      <c r="A109" s="17">
        <v>24</v>
      </c>
      <c r="B109" s="17">
        <v>-637</v>
      </c>
      <c r="C109" s="17">
        <v>11685</v>
      </c>
      <c r="D109" s="17">
        <v>14402</v>
      </c>
      <c r="E109" s="17">
        <v>14738</v>
      </c>
      <c r="F109" s="17">
        <v>12028</v>
      </c>
      <c r="G109" s="24"/>
      <c r="H109" s="7"/>
      <c r="I109" s="25">
        <f t="shared" si="17"/>
        <v>-3053</v>
      </c>
      <c r="J109" s="24">
        <f t="shared" si="17"/>
        <v>2374</v>
      </c>
      <c r="K109" s="7"/>
      <c r="L109" s="25">
        <f t="shared" si="27"/>
        <v>-3053.2077369720514</v>
      </c>
      <c r="M109" s="17">
        <f t="shared" si="18"/>
        <v>4.3154649557087081E-2</v>
      </c>
      <c r="N109" s="17">
        <f t="shared" si="28"/>
        <v>2384.3840924850606</v>
      </c>
      <c r="O109" s="24">
        <f t="shared" si="19"/>
        <v>107.82937673829186</v>
      </c>
      <c r="P109" s="7"/>
      <c r="Q109" s="25">
        <f t="shared" si="20"/>
        <v>-3034.334199508306</v>
      </c>
      <c r="R109" s="24">
        <f t="shared" si="21"/>
        <v>2352.5935598173478</v>
      </c>
      <c r="S109" s="7"/>
      <c r="T109" s="25">
        <f t="shared" si="22"/>
        <v>0.7880845743758822</v>
      </c>
      <c r="U109" s="24">
        <f t="shared" si="23"/>
        <v>0.61169002083005297</v>
      </c>
      <c r="V109" s="7"/>
      <c r="W109" s="25">
        <f t="shared" si="24"/>
        <v>0.78686814123456827</v>
      </c>
      <c r="X109" s="24">
        <f t="shared" si="29"/>
        <v>224.88056970905154</v>
      </c>
      <c r="Y109" s="7"/>
      <c r="Z109" s="25">
        <f t="shared" si="30"/>
        <v>-637</v>
      </c>
      <c r="AA109" s="17">
        <f t="shared" si="31"/>
        <v>224.72999999999979</v>
      </c>
      <c r="AB109" s="24">
        <f t="shared" si="25"/>
        <v>3.922278428006853</v>
      </c>
      <c r="AC109" s="17">
        <f t="shared" si="26"/>
        <v>0.15056970905175149</v>
      </c>
    </row>
    <row r="110" spans="1:29" s="17" customFormat="1" x14ac:dyDescent="0.25">
      <c r="A110" s="17">
        <v>25</v>
      </c>
      <c r="B110" s="17">
        <v>-617</v>
      </c>
      <c r="C110" s="17">
        <v>11799</v>
      </c>
      <c r="D110" s="17">
        <v>14542</v>
      </c>
      <c r="E110" s="17">
        <v>14613</v>
      </c>
      <c r="F110" s="17">
        <v>11880</v>
      </c>
      <c r="G110" s="24"/>
      <c r="H110" s="7"/>
      <c r="I110" s="25">
        <f t="shared" si="17"/>
        <v>-2814</v>
      </c>
      <c r="J110" s="24">
        <f t="shared" si="17"/>
        <v>2662</v>
      </c>
      <c r="K110" s="7"/>
      <c r="L110" s="25">
        <f t="shared" si="27"/>
        <v>-2810.5958688083751</v>
      </c>
      <c r="M110" s="17">
        <f t="shared" si="18"/>
        <v>11.588109169793261</v>
      </c>
      <c r="N110" s="17">
        <f t="shared" si="28"/>
        <v>2666.2411383202802</v>
      </c>
      <c r="O110" s="24">
        <f t="shared" si="19"/>
        <v>17.987254251749519</v>
      </c>
      <c r="P110" s="7"/>
      <c r="Q110" s="25">
        <f t="shared" si="20"/>
        <v>-2795.334199508306</v>
      </c>
      <c r="R110" s="24">
        <f t="shared" si="21"/>
        <v>2640.5935598173478</v>
      </c>
      <c r="S110" s="7"/>
      <c r="T110" s="25">
        <f t="shared" si="22"/>
        <v>0.72601091969857046</v>
      </c>
      <c r="U110" s="24">
        <f t="shared" si="23"/>
        <v>0.68657194221588413</v>
      </c>
      <c r="V110" s="7"/>
      <c r="W110" s="25">
        <f t="shared" si="24"/>
        <v>0.72464525882733033</v>
      </c>
      <c r="X110" s="24">
        <f t="shared" si="29"/>
        <v>219.28651039383317</v>
      </c>
      <c r="Y110" s="7"/>
      <c r="Z110" s="25">
        <f t="shared" si="30"/>
        <v>-617</v>
      </c>
      <c r="AA110" s="17">
        <f t="shared" si="31"/>
        <v>219.17699999999979</v>
      </c>
      <c r="AB110" s="24">
        <f t="shared" si="25"/>
        <v>3.8253602946436081</v>
      </c>
      <c r="AC110" s="17">
        <f t="shared" si="26"/>
        <v>0.10951039383337502</v>
      </c>
    </row>
    <row r="111" spans="1:29" s="17" customFormat="1" x14ac:dyDescent="0.25">
      <c r="A111" s="17">
        <v>26</v>
      </c>
      <c r="B111" s="17">
        <v>-612</v>
      </c>
      <c r="C111" s="17">
        <v>11931</v>
      </c>
      <c r="D111" s="17">
        <v>14675</v>
      </c>
      <c r="E111" s="17">
        <v>14478</v>
      </c>
      <c r="F111" s="17">
        <v>11757</v>
      </c>
      <c r="G111" s="24"/>
      <c r="H111" s="7"/>
      <c r="I111" s="25">
        <f t="shared" si="17"/>
        <v>-2547</v>
      </c>
      <c r="J111" s="24">
        <f t="shared" si="17"/>
        <v>2918</v>
      </c>
      <c r="K111" s="7"/>
      <c r="L111" s="25">
        <f t="shared" si="27"/>
        <v>-2544.0428516969432</v>
      </c>
      <c r="M111" s="17">
        <f t="shared" si="18"/>
        <v>8.7447260862716139</v>
      </c>
      <c r="N111" s="17">
        <f t="shared" si="28"/>
        <v>2921.2906654193548</v>
      </c>
      <c r="O111" s="24">
        <f t="shared" si="19"/>
        <v>10.828478902137563</v>
      </c>
      <c r="P111" s="7"/>
      <c r="Q111" s="25">
        <f t="shared" si="20"/>
        <v>-2528.334199508306</v>
      </c>
      <c r="R111" s="24">
        <f t="shared" si="21"/>
        <v>2896.5935598173478</v>
      </c>
      <c r="S111" s="7"/>
      <c r="T111" s="25">
        <f t="shared" si="22"/>
        <v>0.65666503769504636</v>
      </c>
      <c r="U111" s="24">
        <f t="shared" si="23"/>
        <v>0.7531336501144007</v>
      </c>
      <c r="V111" s="7"/>
      <c r="W111" s="25">
        <f t="shared" si="24"/>
        <v>0.655166701863098</v>
      </c>
      <c r="X111" s="24">
        <f t="shared" si="29"/>
        <v>213.76178816412494</v>
      </c>
      <c r="Y111" s="7"/>
      <c r="Z111" s="25">
        <f t="shared" si="30"/>
        <v>-612</v>
      </c>
      <c r="AA111" s="17">
        <f t="shared" si="31"/>
        <v>213.66899999999978</v>
      </c>
      <c r="AB111" s="24">
        <f t="shared" si="25"/>
        <v>3.7292275594437601</v>
      </c>
      <c r="AC111" s="17">
        <f t="shared" si="26"/>
        <v>9.2788164125153116E-2</v>
      </c>
    </row>
    <row r="112" spans="1:29" s="17" customFormat="1" x14ac:dyDescent="0.25">
      <c r="A112" s="17">
        <v>27</v>
      </c>
      <c r="B112" s="17">
        <v>-615</v>
      </c>
      <c r="C112" s="17">
        <v>12071</v>
      </c>
      <c r="D112" s="17">
        <v>14779</v>
      </c>
      <c r="E112" s="17">
        <v>14329</v>
      </c>
      <c r="F112" s="17">
        <v>11633</v>
      </c>
      <c r="G112" s="24"/>
      <c r="H112" s="7"/>
      <c r="I112" s="25">
        <f t="shared" si="17"/>
        <v>-2258</v>
      </c>
      <c r="J112" s="24">
        <f t="shared" si="17"/>
        <v>3146</v>
      </c>
      <c r="K112" s="7"/>
      <c r="L112" s="25">
        <f t="shared" si="27"/>
        <v>-2252.6826643178188</v>
      </c>
      <c r="M112" s="17">
        <f t="shared" si="18"/>
        <v>28.274058756997807</v>
      </c>
      <c r="N112" s="17">
        <f t="shared" si="28"/>
        <v>3150.6029520663133</v>
      </c>
      <c r="O112" s="24">
        <f t="shared" si="19"/>
        <v>21.187167724777549</v>
      </c>
      <c r="P112" s="7"/>
      <c r="Q112" s="25">
        <f t="shared" si="20"/>
        <v>-2239.334199508306</v>
      </c>
      <c r="R112" s="24">
        <f t="shared" si="21"/>
        <v>3124.5935598173478</v>
      </c>
      <c r="S112" s="7"/>
      <c r="T112" s="25">
        <f t="shared" si="22"/>
        <v>0.58160526279235558</v>
      </c>
      <c r="U112" s="24">
        <f t="shared" si="23"/>
        <v>0.81241517121151696</v>
      </c>
      <c r="V112" s="7"/>
      <c r="W112" s="25">
        <f t="shared" si="24"/>
        <v>0.57998873695996944</v>
      </c>
      <c r="X112" s="24">
        <f t="shared" si="29"/>
        <v>208.26439944429012</v>
      </c>
      <c r="Y112" s="7"/>
      <c r="Z112" s="25">
        <f t="shared" si="30"/>
        <v>-615</v>
      </c>
      <c r="AA112" s="17">
        <f t="shared" si="31"/>
        <v>208.13399999999979</v>
      </c>
      <c r="AB112" s="24">
        <f t="shared" si="25"/>
        <v>3.6326235853458742</v>
      </c>
      <c r="AC112" s="17">
        <f t="shared" si="26"/>
        <v>0.13039944429033312</v>
      </c>
    </row>
    <row r="113" spans="1:29" s="17" customFormat="1" x14ac:dyDescent="0.25">
      <c r="A113" s="17">
        <v>28</v>
      </c>
      <c r="B113" s="17">
        <v>-623</v>
      </c>
      <c r="C113" s="17">
        <v>12225</v>
      </c>
      <c r="D113" s="17">
        <v>14880</v>
      </c>
      <c r="E113" s="17">
        <v>14167</v>
      </c>
      <c r="F113" s="17">
        <v>11526</v>
      </c>
      <c r="G113" s="24"/>
      <c r="H113" s="7"/>
      <c r="I113" s="25">
        <f t="shared" si="17"/>
        <v>-1942</v>
      </c>
      <c r="J113" s="24">
        <f t="shared" si="17"/>
        <v>3354</v>
      </c>
      <c r="K113" s="7"/>
      <c r="L113" s="25">
        <f t="shared" si="27"/>
        <v>-1936.2926605242485</v>
      </c>
      <c r="M113" s="17">
        <f t="shared" si="18"/>
        <v>32.57372389147136</v>
      </c>
      <c r="N113" s="17">
        <f t="shared" si="28"/>
        <v>3353.1287881601179</v>
      </c>
      <c r="O113" s="24">
        <f t="shared" si="19"/>
        <v>0.75901006995076703</v>
      </c>
      <c r="P113" s="7"/>
      <c r="Q113" s="25">
        <f t="shared" si="20"/>
        <v>-1923.334199508306</v>
      </c>
      <c r="R113" s="24">
        <f t="shared" si="21"/>
        <v>3332.5935598173478</v>
      </c>
      <c r="S113" s="7"/>
      <c r="T113" s="25">
        <f t="shared" si="22"/>
        <v>0.49953298296796006</v>
      </c>
      <c r="U113" s="24">
        <f t="shared" si="23"/>
        <v>0.86649655887906163</v>
      </c>
      <c r="V113" s="7"/>
      <c r="W113" s="25">
        <f t="shared" si="24"/>
        <v>0.49780860772452029</v>
      </c>
      <c r="X113" s="24">
        <f t="shared" si="29"/>
        <v>202.61878133963614</v>
      </c>
      <c r="Y113" s="7"/>
      <c r="Z113" s="25">
        <f t="shared" si="30"/>
        <v>-623</v>
      </c>
      <c r="AA113" s="17">
        <f t="shared" si="31"/>
        <v>202.52699999999979</v>
      </c>
      <c r="AB113" s="24">
        <f t="shared" si="25"/>
        <v>3.5347629741865521</v>
      </c>
      <c r="AC113" s="17">
        <f t="shared" si="26"/>
        <v>9.1781339636355597E-2</v>
      </c>
    </row>
    <row r="114" spans="1:29" s="17" customFormat="1" x14ac:dyDescent="0.25">
      <c r="A114" s="17">
        <v>29</v>
      </c>
      <c r="B114" s="17">
        <v>-617</v>
      </c>
      <c r="C114" s="17">
        <v>12396</v>
      </c>
      <c r="D114" s="17">
        <v>14973</v>
      </c>
      <c r="E114" s="17">
        <v>14004</v>
      </c>
      <c r="F114" s="17">
        <v>11447</v>
      </c>
      <c r="G114" s="24"/>
      <c r="H114" s="7"/>
      <c r="I114" s="25">
        <f t="shared" si="17"/>
        <v>-1608</v>
      </c>
      <c r="J114" s="24">
        <f t="shared" si="17"/>
        <v>3526</v>
      </c>
      <c r="K114" s="7"/>
      <c r="L114" s="25">
        <f t="shared" si="27"/>
        <v>-1604.8437016064076</v>
      </c>
      <c r="M114" s="17">
        <f t="shared" si="18"/>
        <v>9.9622195493936569</v>
      </c>
      <c r="N114" s="17">
        <f t="shared" si="28"/>
        <v>3522.2775819508388</v>
      </c>
      <c r="O114" s="24">
        <f t="shared" si="19"/>
        <v>13.856396132721118</v>
      </c>
      <c r="P114" s="7"/>
      <c r="Q114" s="25">
        <f t="shared" si="20"/>
        <v>-1589.334199508306</v>
      </c>
      <c r="R114" s="24">
        <f t="shared" si="21"/>
        <v>3504.5935598173478</v>
      </c>
      <c r="S114" s="7"/>
      <c r="T114" s="25">
        <f t="shared" si="22"/>
        <v>0.41278569986242813</v>
      </c>
      <c r="U114" s="24">
        <f t="shared" si="23"/>
        <v>0.91121770637337751</v>
      </c>
      <c r="V114" s="7"/>
      <c r="W114" s="25">
        <f t="shared" si="24"/>
        <v>0.41097210402420936</v>
      </c>
      <c r="X114" s="24">
        <f t="shared" si="29"/>
        <v>197.01714856827539</v>
      </c>
      <c r="Y114" s="7"/>
      <c r="Z114" s="25">
        <f t="shared" si="30"/>
        <v>-617</v>
      </c>
      <c r="AA114" s="17">
        <f t="shared" si="31"/>
        <v>196.97399999999979</v>
      </c>
      <c r="AB114" s="24">
        <f t="shared" si="25"/>
        <v>3.4378448408233067</v>
      </c>
      <c r="AC114" s="17">
        <f t="shared" si="26"/>
        <v>4.3148568275597654E-2</v>
      </c>
    </row>
    <row r="115" spans="1:29" s="17" customFormat="1" x14ac:dyDescent="0.25">
      <c r="A115" s="17">
        <v>30</v>
      </c>
      <c r="B115" s="17">
        <v>-633</v>
      </c>
      <c r="C115" s="17">
        <v>12583</v>
      </c>
      <c r="D115" s="17">
        <v>15049</v>
      </c>
      <c r="E115" s="17">
        <v>13837</v>
      </c>
      <c r="F115" s="17">
        <v>11383</v>
      </c>
      <c r="G115" s="24"/>
      <c r="H115" s="7"/>
      <c r="I115" s="25">
        <f t="shared" si="17"/>
        <v>-1254</v>
      </c>
      <c r="J115" s="24">
        <f t="shared" si="17"/>
        <v>3666</v>
      </c>
      <c r="K115" s="7"/>
      <c r="L115" s="25">
        <f t="shared" si="27"/>
        <v>-1249.3476920564065</v>
      </c>
      <c r="M115" s="17">
        <f t="shared" si="18"/>
        <v>21.643969202023566</v>
      </c>
      <c r="N115" s="17">
        <f t="shared" si="28"/>
        <v>3661.6424466411163</v>
      </c>
      <c r="O115" s="24">
        <f t="shared" si="19"/>
        <v>18.98827127551867</v>
      </c>
      <c r="P115" s="7"/>
      <c r="Q115" s="25">
        <f t="shared" si="20"/>
        <v>-1235.334199508306</v>
      </c>
      <c r="R115" s="24">
        <f t="shared" si="21"/>
        <v>3644.5935598173478</v>
      </c>
      <c r="S115" s="7"/>
      <c r="T115" s="25">
        <f t="shared" si="22"/>
        <v>0.32084396866674458</v>
      </c>
      <c r="U115" s="24">
        <f t="shared" si="23"/>
        <v>0.94761864038037869</v>
      </c>
      <c r="V115" s="7"/>
      <c r="W115" s="25">
        <f t="shared" si="24"/>
        <v>0.31895770912201926</v>
      </c>
      <c r="X115" s="24">
        <f t="shared" si="29"/>
        <v>191.34374940226371</v>
      </c>
      <c r="Y115" s="7"/>
      <c r="Z115" s="25">
        <f t="shared" si="30"/>
        <v>-633</v>
      </c>
      <c r="AA115" s="17">
        <f t="shared" si="31"/>
        <v>191.27699999999979</v>
      </c>
      <c r="AB115" s="24">
        <f t="shared" si="25"/>
        <v>3.3384134333371902</v>
      </c>
      <c r="AC115" s="17">
        <f t="shared" si="26"/>
        <v>6.674940226392323E-2</v>
      </c>
    </row>
    <row r="116" spans="1:29" s="17" customFormat="1" x14ac:dyDescent="0.25">
      <c r="A116" s="17">
        <v>31</v>
      </c>
      <c r="B116" s="17">
        <v>-643</v>
      </c>
      <c r="C116" s="17">
        <v>12761</v>
      </c>
      <c r="D116" s="17">
        <v>15091</v>
      </c>
      <c r="E116" s="17">
        <v>13635</v>
      </c>
      <c r="F116" s="17">
        <v>11319</v>
      </c>
      <c r="G116" s="24"/>
      <c r="H116" s="7"/>
      <c r="I116" s="25">
        <f t="shared" ref="I116:J149" si="32">C116-E116</f>
        <v>-874</v>
      </c>
      <c r="J116" s="24">
        <f t="shared" si="32"/>
        <v>3772</v>
      </c>
      <c r="K116" s="7"/>
      <c r="L116" s="25">
        <f t="shared" si="27"/>
        <v>-875.80024250955523</v>
      </c>
      <c r="M116" s="17">
        <f t="shared" si="18"/>
        <v>3.2408730932097218</v>
      </c>
      <c r="N116" s="17">
        <f t="shared" si="28"/>
        <v>3766.3749878335861</v>
      </c>
      <c r="O116" s="24">
        <f t="shared" si="19"/>
        <v>31.640761872303869</v>
      </c>
      <c r="P116" s="7"/>
      <c r="Q116" s="25">
        <f t="shared" si="20"/>
        <v>-855.33419950830603</v>
      </c>
      <c r="R116" s="24">
        <f t="shared" si="21"/>
        <v>3750.5935598173478</v>
      </c>
      <c r="S116" s="7"/>
      <c r="T116" s="25">
        <f t="shared" si="22"/>
        <v>0.22214945495386396</v>
      </c>
      <c r="U116" s="24">
        <f t="shared" si="23"/>
        <v>0.97517934755710822</v>
      </c>
      <c r="V116" s="7"/>
      <c r="W116" s="25">
        <f t="shared" si="24"/>
        <v>0.22020812095073308</v>
      </c>
      <c r="X116" s="24">
        <f t="shared" si="29"/>
        <v>185.46580858708217</v>
      </c>
      <c r="Y116" s="7"/>
      <c r="Z116" s="25">
        <f t="shared" si="30"/>
        <v>-643</v>
      </c>
      <c r="AA116" s="17">
        <f t="shared" si="31"/>
        <v>185.48999999999978</v>
      </c>
      <c r="AB116" s="24">
        <f t="shared" si="25"/>
        <v>3.2374112295242776</v>
      </c>
      <c r="AC116" s="17">
        <f t="shared" si="26"/>
        <v>-2.4191412917616617E-2</v>
      </c>
    </row>
    <row r="117" spans="1:29" s="17" customFormat="1" x14ac:dyDescent="0.25">
      <c r="A117" s="17">
        <v>32</v>
      </c>
      <c r="B117" s="17">
        <v>-628</v>
      </c>
      <c r="C117" s="17">
        <v>12939</v>
      </c>
      <c r="D117" s="17">
        <v>15125</v>
      </c>
      <c r="E117" s="17">
        <v>13451</v>
      </c>
      <c r="F117" s="17">
        <v>11288</v>
      </c>
      <c r="G117" s="24"/>
      <c r="H117" s="7"/>
      <c r="I117" s="25">
        <f t="shared" si="32"/>
        <v>-512</v>
      </c>
      <c r="J117" s="24">
        <f t="shared" si="32"/>
        <v>3837</v>
      </c>
      <c r="K117" s="7"/>
      <c r="L117" s="25">
        <f t="shared" si="27"/>
        <v>-502.49846167565789</v>
      </c>
      <c r="M117" s="17">
        <f t="shared" si="18"/>
        <v>90.27923052894181</v>
      </c>
      <c r="N117" s="17">
        <f t="shared" si="28"/>
        <v>3831.8123609538598</v>
      </c>
      <c r="O117" s="24">
        <f t="shared" si="19"/>
        <v>26.911598873038901</v>
      </c>
      <c r="P117" s="7"/>
      <c r="Q117" s="25">
        <f t="shared" si="20"/>
        <v>-493.33419950830609</v>
      </c>
      <c r="R117" s="24">
        <f t="shared" si="21"/>
        <v>3815.5935598173478</v>
      </c>
      <c r="S117" s="7"/>
      <c r="T117" s="25">
        <f t="shared" si="22"/>
        <v>0.12812994452211976</v>
      </c>
      <c r="U117" s="24">
        <f t="shared" si="23"/>
        <v>0.99207978120321594</v>
      </c>
      <c r="V117" s="7"/>
      <c r="W117" s="25">
        <f t="shared" si="24"/>
        <v>0.1261547720354009</v>
      </c>
      <c r="X117" s="24">
        <f t="shared" si="29"/>
        <v>179.98804594222065</v>
      </c>
      <c r="Y117" s="7"/>
      <c r="Z117" s="25">
        <f t="shared" si="30"/>
        <v>-628</v>
      </c>
      <c r="AA117" s="17">
        <f t="shared" si="31"/>
        <v>179.83799999999979</v>
      </c>
      <c r="AB117" s="24">
        <f t="shared" si="25"/>
        <v>3.138765220201559</v>
      </c>
      <c r="AC117" s="17">
        <f t="shared" si="26"/>
        <v>0.15004594222085643</v>
      </c>
    </row>
    <row r="118" spans="1:29" s="17" customFormat="1" x14ac:dyDescent="0.25">
      <c r="A118" s="17">
        <v>33</v>
      </c>
      <c r="B118" s="17">
        <v>-620</v>
      </c>
      <c r="C118" s="17">
        <v>13131</v>
      </c>
      <c r="D118" s="17">
        <v>15139</v>
      </c>
      <c r="E118" s="17">
        <v>13266</v>
      </c>
      <c r="F118" s="17">
        <v>11273</v>
      </c>
      <c r="G118" s="24"/>
      <c r="H118" s="7"/>
      <c r="I118" s="25">
        <f t="shared" si="32"/>
        <v>-135</v>
      </c>
      <c r="J118" s="24">
        <f t="shared" si="32"/>
        <v>3866</v>
      </c>
      <c r="K118" s="7"/>
      <c r="L118" s="25">
        <f t="shared" si="27"/>
        <v>-129.31763406328943</v>
      </c>
      <c r="M118" s="17">
        <f t="shared" si="18"/>
        <v>32.289282638688569</v>
      </c>
      <c r="N118" s="17">
        <f t="shared" si="28"/>
        <v>3860.0620964840277</v>
      </c>
      <c r="O118" s="24">
        <f t="shared" si="19"/>
        <v>35.258698164995799</v>
      </c>
      <c r="P118" s="7"/>
      <c r="Q118" s="25">
        <f t="shared" si="20"/>
        <v>-116.33419950830606</v>
      </c>
      <c r="R118" s="24">
        <f t="shared" si="21"/>
        <v>3844.5935598173478</v>
      </c>
      <c r="S118" s="7"/>
      <c r="T118" s="25">
        <f t="shared" si="22"/>
        <v>3.0214598022761857E-2</v>
      </c>
      <c r="U118" s="24">
        <f t="shared" si="23"/>
        <v>0.99961997467609476</v>
      </c>
      <c r="V118" s="7"/>
      <c r="W118" s="25">
        <f t="shared" si="24"/>
        <v>2.8224217413375031E-2</v>
      </c>
      <c r="X118" s="24">
        <f t="shared" si="29"/>
        <v>174.35841250779458</v>
      </c>
      <c r="Y118" s="7"/>
      <c r="Z118" s="25">
        <f t="shared" si="30"/>
        <v>-620</v>
      </c>
      <c r="AA118" s="17">
        <f t="shared" si="31"/>
        <v>174.25799999999978</v>
      </c>
      <c r="AB118" s="24">
        <f t="shared" si="25"/>
        <v>3.0413758479402748</v>
      </c>
      <c r="AC118" s="17">
        <f t="shared" si="26"/>
        <v>0.10041250779480038</v>
      </c>
    </row>
    <row r="119" spans="1:29" s="17" customFormat="1" x14ac:dyDescent="0.25">
      <c r="A119" s="17">
        <v>34</v>
      </c>
      <c r="B119" s="17">
        <v>-618</v>
      </c>
      <c r="C119" s="17">
        <v>13320</v>
      </c>
      <c r="D119" s="17">
        <v>15141</v>
      </c>
      <c r="E119" s="17">
        <v>13079</v>
      </c>
      <c r="F119" s="17">
        <v>11279</v>
      </c>
      <c r="G119" s="24"/>
      <c r="H119" s="7"/>
      <c r="I119" s="25">
        <f t="shared" si="32"/>
        <v>241</v>
      </c>
      <c r="J119" s="24">
        <f t="shared" si="32"/>
        <v>3862</v>
      </c>
      <c r="K119" s="7"/>
      <c r="L119" s="25">
        <f t="shared" si="27"/>
        <v>243.70947332055366</v>
      </c>
      <c r="M119" s="17">
        <f t="shared" si="18"/>
        <v>7.3412456747920531</v>
      </c>
      <c r="N119" s="17">
        <f t="shared" si="28"/>
        <v>3852.0055189934124</v>
      </c>
      <c r="O119" s="24">
        <f t="shared" si="19"/>
        <v>99.889650591041246</v>
      </c>
      <c r="P119" s="7"/>
      <c r="Q119" s="25">
        <f t="shared" si="20"/>
        <v>259.66580049169391</v>
      </c>
      <c r="R119" s="24">
        <f t="shared" si="21"/>
        <v>3840.5935598173478</v>
      </c>
      <c r="S119" s="7"/>
      <c r="T119" s="25">
        <f t="shared" si="22"/>
        <v>-6.7441026072088461E-2</v>
      </c>
      <c r="U119" s="24">
        <f t="shared" si="23"/>
        <v>0.99857994799018046</v>
      </c>
      <c r="V119" s="7"/>
      <c r="W119" s="25">
        <f t="shared" si="24"/>
        <v>-6.9429529378793348E-2</v>
      </c>
      <c r="X119" s="24">
        <f t="shared" si="29"/>
        <v>168.76382355488238</v>
      </c>
      <c r="Y119" s="7"/>
      <c r="Z119" s="25">
        <f t="shared" si="30"/>
        <v>-618</v>
      </c>
      <c r="AA119" s="17">
        <f t="shared" si="31"/>
        <v>168.69599999999977</v>
      </c>
      <c r="AB119" s="24">
        <f t="shared" si="25"/>
        <v>2.9443006349443501</v>
      </c>
      <c r="AC119" s="17">
        <f t="shared" si="26"/>
        <v>6.782355488260805E-2</v>
      </c>
    </row>
    <row r="120" spans="1:29" s="17" customFormat="1" x14ac:dyDescent="0.25">
      <c r="A120" s="17">
        <v>35</v>
      </c>
      <c r="B120" s="17">
        <v>-608</v>
      </c>
      <c r="C120" s="17">
        <v>13498</v>
      </c>
      <c r="D120" s="17">
        <v>15115</v>
      </c>
      <c r="E120" s="17">
        <v>12897</v>
      </c>
      <c r="F120" s="17">
        <v>11297</v>
      </c>
      <c r="G120" s="24"/>
      <c r="H120" s="7"/>
      <c r="I120" s="25">
        <f t="shared" si="32"/>
        <v>601</v>
      </c>
      <c r="J120" s="24">
        <f t="shared" si="32"/>
        <v>3818</v>
      </c>
      <c r="K120" s="7"/>
      <c r="L120" s="25">
        <f t="shared" si="27"/>
        <v>608.30911051116789</v>
      </c>
      <c r="M120" s="17">
        <f t="shared" si="18"/>
        <v>53.423096464464891</v>
      </c>
      <c r="N120" s="17">
        <f t="shared" si="28"/>
        <v>3808.8676158288813</v>
      </c>
      <c r="O120" s="24">
        <f t="shared" si="19"/>
        <v>83.400440648899419</v>
      </c>
      <c r="P120" s="7"/>
      <c r="Q120" s="25">
        <f t="shared" si="20"/>
        <v>619.66580049169397</v>
      </c>
      <c r="R120" s="24">
        <f t="shared" si="21"/>
        <v>3796.5935598173478</v>
      </c>
      <c r="S120" s="7"/>
      <c r="T120" s="25">
        <f t="shared" si="22"/>
        <v>-0.16094109169481752</v>
      </c>
      <c r="U120" s="24">
        <f t="shared" si="23"/>
        <v>0.98713965444512297</v>
      </c>
      <c r="V120" s="7"/>
      <c r="W120" s="25">
        <f t="shared" si="24"/>
        <v>-0.16290700047834608</v>
      </c>
      <c r="X120" s="24">
        <f t="shared" si="29"/>
        <v>163.37007757565652</v>
      </c>
      <c r="Y120" s="7"/>
      <c r="Z120" s="25">
        <f t="shared" si="30"/>
        <v>-608</v>
      </c>
      <c r="AA120" s="17">
        <f t="shared" si="31"/>
        <v>163.22399999999976</v>
      </c>
      <c r="AB120" s="24">
        <f t="shared" si="25"/>
        <v>2.8487962182752207</v>
      </c>
      <c r="AC120" s="17">
        <f t="shared" si="26"/>
        <v>0.14607757565676138</v>
      </c>
    </row>
    <row r="121" spans="1:29" s="17" customFormat="1" x14ac:dyDescent="0.25">
      <c r="A121" s="17">
        <v>36</v>
      </c>
      <c r="B121" s="17">
        <v>-611</v>
      </c>
      <c r="C121" s="17">
        <v>13686</v>
      </c>
      <c r="D121" s="17">
        <v>15079</v>
      </c>
      <c r="E121" s="17">
        <v>12721</v>
      </c>
      <c r="F121" s="17">
        <v>11344</v>
      </c>
      <c r="G121" s="24"/>
      <c r="H121" s="7"/>
      <c r="I121" s="25">
        <f t="shared" si="32"/>
        <v>965</v>
      </c>
      <c r="J121" s="24">
        <f t="shared" si="32"/>
        <v>3735</v>
      </c>
      <c r="K121" s="7"/>
      <c r="L121" s="25">
        <f t="shared" si="27"/>
        <v>968.94515148687992</v>
      </c>
      <c r="M121" s="17">
        <f t="shared" si="18"/>
        <v>15.564220254430861</v>
      </c>
      <c r="N121" s="17">
        <f t="shared" si="28"/>
        <v>3730.7315822839628</v>
      </c>
      <c r="O121" s="24">
        <f t="shared" si="19"/>
        <v>18.219389798580398</v>
      </c>
      <c r="P121" s="7"/>
      <c r="Q121" s="25">
        <f t="shared" si="20"/>
        <v>983.66580049169397</v>
      </c>
      <c r="R121" s="24">
        <f t="shared" si="21"/>
        <v>3713.5935598173478</v>
      </c>
      <c r="S121" s="7"/>
      <c r="T121" s="25">
        <f t="shared" si="22"/>
        <v>-0.25548004693557685</v>
      </c>
      <c r="U121" s="24">
        <f t="shared" si="23"/>
        <v>0.96555910071240081</v>
      </c>
      <c r="V121" s="7"/>
      <c r="W121" s="25">
        <f t="shared" si="24"/>
        <v>-0.25740317199763041</v>
      </c>
      <c r="X121" s="24">
        <f t="shared" si="29"/>
        <v>157.81407250146901</v>
      </c>
      <c r="Y121" s="7"/>
      <c r="Z121" s="25">
        <f t="shared" si="30"/>
        <v>-611</v>
      </c>
      <c r="AA121" s="17">
        <f t="shared" si="31"/>
        <v>157.72499999999977</v>
      </c>
      <c r="AB121" s="24">
        <f t="shared" si="25"/>
        <v>2.752820562708052</v>
      </c>
      <c r="AC121" s="17">
        <f t="shared" si="26"/>
        <v>8.907250146924639E-2</v>
      </c>
    </row>
    <row r="122" spans="1:29" s="17" customFormat="1" x14ac:dyDescent="0.25">
      <c r="A122" s="17">
        <v>37</v>
      </c>
      <c r="B122" s="17">
        <v>-629</v>
      </c>
      <c r="C122" s="17">
        <v>13862</v>
      </c>
      <c r="D122" s="17">
        <v>15019</v>
      </c>
      <c r="E122" s="17">
        <v>12538</v>
      </c>
      <c r="F122" s="17">
        <v>11399</v>
      </c>
      <c r="G122" s="24"/>
      <c r="H122" s="7"/>
      <c r="I122" s="25">
        <f t="shared" si="32"/>
        <v>1324</v>
      </c>
      <c r="J122" s="24">
        <f t="shared" si="32"/>
        <v>3620</v>
      </c>
      <c r="K122" s="7"/>
      <c r="L122" s="25">
        <f t="shared" si="27"/>
        <v>1330.6741383056292</v>
      </c>
      <c r="M122" s="17">
        <f t="shared" si="18"/>
        <v>44.544122122666813</v>
      </c>
      <c r="N122" s="17">
        <f t="shared" si="28"/>
        <v>3614.627276111969</v>
      </c>
      <c r="O122" s="24">
        <f t="shared" si="19"/>
        <v>28.866161977019292</v>
      </c>
      <c r="P122" s="7"/>
      <c r="Q122" s="25">
        <f t="shared" si="20"/>
        <v>1342.665800491694</v>
      </c>
      <c r="R122" s="24">
        <f t="shared" si="21"/>
        <v>3598.5935598173478</v>
      </c>
      <c r="S122" s="7"/>
      <c r="T122" s="25">
        <f t="shared" si="22"/>
        <v>-0.3487203901537983</v>
      </c>
      <c r="U122" s="24">
        <f t="shared" si="23"/>
        <v>0.93565833349236405</v>
      </c>
      <c r="V122" s="7"/>
      <c r="W122" s="25">
        <f t="shared" si="24"/>
        <v>-0.35058416173405932</v>
      </c>
      <c r="X122" s="24">
        <f t="shared" si="29"/>
        <v>152.20050144539778</v>
      </c>
      <c r="Y122" s="7"/>
      <c r="Z122" s="25">
        <f t="shared" si="30"/>
        <v>-629</v>
      </c>
      <c r="AA122" s="17">
        <f t="shared" si="31"/>
        <v>152.06399999999977</v>
      </c>
      <c r="AB122" s="24">
        <f t="shared" si="25"/>
        <v>2.6540174737526532</v>
      </c>
      <c r="AC122" s="17">
        <f t="shared" si="26"/>
        <v>0.1365014453980109</v>
      </c>
    </row>
    <row r="123" spans="1:29" s="17" customFormat="1" x14ac:dyDescent="0.25">
      <c r="A123" s="17">
        <v>38</v>
      </c>
      <c r="B123" s="17">
        <v>-636</v>
      </c>
      <c r="C123" s="17">
        <v>14039</v>
      </c>
      <c r="D123" s="17">
        <v>14938</v>
      </c>
      <c r="E123" s="17">
        <v>12363</v>
      </c>
      <c r="F123" s="17">
        <v>11472</v>
      </c>
      <c r="G123" s="24"/>
      <c r="H123" s="7"/>
      <c r="I123" s="25">
        <f t="shared" si="32"/>
        <v>1676</v>
      </c>
      <c r="J123" s="24">
        <f t="shared" si="32"/>
        <v>3466</v>
      </c>
      <c r="K123" s="7"/>
      <c r="L123" s="25">
        <f t="shared" si="27"/>
        <v>1683.0299083585562</v>
      </c>
      <c r="M123" s="17">
        <f t="shared" si="18"/>
        <v>49.419611529698507</v>
      </c>
      <c r="N123" s="17">
        <f t="shared" si="28"/>
        <v>3461.5891540799271</v>
      </c>
      <c r="O123" s="24">
        <f t="shared" si="19"/>
        <v>19.455561730623888</v>
      </c>
      <c r="P123" s="7"/>
      <c r="Q123" s="25">
        <f t="shared" si="20"/>
        <v>1694.665800491694</v>
      </c>
      <c r="R123" s="24">
        <f t="shared" si="21"/>
        <v>3444.5935598173478</v>
      </c>
      <c r="S123" s="7"/>
      <c r="T123" s="25">
        <f t="shared" si="22"/>
        <v>-0.44014267654046668</v>
      </c>
      <c r="U123" s="24">
        <f t="shared" si="23"/>
        <v>0.89561730608466272</v>
      </c>
      <c r="V123" s="7"/>
      <c r="W123" s="25">
        <f t="shared" si="24"/>
        <v>-0.44192689977693667</v>
      </c>
      <c r="X123" s="24">
        <f t="shared" si="29"/>
        <v>146.47785884817552</v>
      </c>
      <c r="Y123" s="7"/>
      <c r="Z123" s="25">
        <f t="shared" si="30"/>
        <v>-636</v>
      </c>
      <c r="AA123" s="17">
        <f t="shared" si="31"/>
        <v>146.33999999999978</v>
      </c>
      <c r="AB123" s="24">
        <f t="shared" si="25"/>
        <v>2.5541148273684979</v>
      </c>
      <c r="AC123" s="17">
        <f t="shared" si="26"/>
        <v>0.13785884817573901</v>
      </c>
    </row>
    <row r="124" spans="1:29" s="17" customFormat="1" x14ac:dyDescent="0.25">
      <c r="A124" s="17">
        <v>39</v>
      </c>
      <c r="B124" s="17">
        <v>-625</v>
      </c>
      <c r="C124" s="17">
        <v>14204</v>
      </c>
      <c r="D124" s="17">
        <v>14843</v>
      </c>
      <c r="E124" s="17">
        <v>12187</v>
      </c>
      <c r="F124" s="17">
        <v>11562</v>
      </c>
      <c r="G124" s="24"/>
      <c r="H124" s="7"/>
      <c r="I124" s="25">
        <f t="shared" si="32"/>
        <v>2017</v>
      </c>
      <c r="J124" s="24">
        <f t="shared" si="32"/>
        <v>3281</v>
      </c>
      <c r="K124" s="7"/>
      <c r="L124" s="25">
        <f t="shared" si="27"/>
        <v>2012.7733499959709</v>
      </c>
      <c r="M124" s="17">
        <f t="shared" si="18"/>
        <v>17.8645702565594</v>
      </c>
      <c r="N124" s="17">
        <f t="shared" si="28"/>
        <v>3277.7561723708891</v>
      </c>
      <c r="O124" s="24">
        <f t="shared" si="19"/>
        <v>10.52241768738331</v>
      </c>
      <c r="P124" s="7"/>
      <c r="Q124" s="25">
        <f t="shared" si="20"/>
        <v>2035.665800491694</v>
      </c>
      <c r="R124" s="24">
        <f t="shared" si="21"/>
        <v>3259.5935598173478</v>
      </c>
      <c r="S124" s="7"/>
      <c r="T124" s="25">
        <f t="shared" si="22"/>
        <v>-0.52870801647755172</v>
      </c>
      <c r="U124" s="24">
        <f t="shared" si="23"/>
        <v>0.84751607186112532</v>
      </c>
      <c r="V124" s="7"/>
      <c r="W124" s="25">
        <f t="shared" si="24"/>
        <v>-0.53039663624518207</v>
      </c>
      <c r="X124" s="24">
        <f t="shared" si="29"/>
        <v>140.70174238241714</v>
      </c>
      <c r="Y124" s="7"/>
      <c r="Z124" s="25">
        <f t="shared" si="30"/>
        <v>-625</v>
      </c>
      <c r="AA124" s="17">
        <f t="shared" si="31"/>
        <v>140.71499999999978</v>
      </c>
      <c r="AB124" s="24">
        <f t="shared" si="25"/>
        <v>2.4559400569438168</v>
      </c>
      <c r="AC124" s="17">
        <f t="shared" si="26"/>
        <v>-1.3257617582638659E-2</v>
      </c>
    </row>
    <row r="125" spans="1:29" s="17" customFormat="1" x14ac:dyDescent="0.25">
      <c r="A125" s="17">
        <v>40</v>
      </c>
      <c r="B125" s="17">
        <v>-636</v>
      </c>
      <c r="C125" s="17">
        <v>14362</v>
      </c>
      <c r="D125" s="17">
        <v>14731</v>
      </c>
      <c r="E125" s="17">
        <v>12032</v>
      </c>
      <c r="F125" s="17">
        <v>11669</v>
      </c>
      <c r="G125" s="24"/>
      <c r="H125" s="7"/>
      <c r="I125" s="25">
        <f t="shared" si="32"/>
        <v>2330</v>
      </c>
      <c r="J125" s="24">
        <f t="shared" si="32"/>
        <v>3062</v>
      </c>
      <c r="K125" s="7"/>
      <c r="L125" s="25">
        <f t="shared" si="27"/>
        <v>2328.2118395180587</v>
      </c>
      <c r="M125" s="17">
        <f t="shared" si="18"/>
        <v>3.1975179091765571</v>
      </c>
      <c r="N125" s="17">
        <f t="shared" si="28"/>
        <v>3058.4967788006152</v>
      </c>
      <c r="O125" s="24">
        <f t="shared" si="19"/>
        <v>12.272558771819252</v>
      </c>
      <c r="P125" s="7"/>
      <c r="Q125" s="25">
        <f t="shared" si="20"/>
        <v>2348.665800491694</v>
      </c>
      <c r="R125" s="24">
        <f t="shared" si="21"/>
        <v>3040.5935598173478</v>
      </c>
      <c r="S125" s="7"/>
      <c r="T125" s="25">
        <f t="shared" si="22"/>
        <v>-0.61000112908842441</v>
      </c>
      <c r="U125" s="24">
        <f t="shared" si="23"/>
        <v>0.79057461080731617</v>
      </c>
      <c r="V125" s="7"/>
      <c r="W125" s="25">
        <f t="shared" si="24"/>
        <v>-0.61157652833549703</v>
      </c>
      <c r="X125" s="24">
        <f t="shared" si="29"/>
        <v>135.01610643561236</v>
      </c>
      <c r="Y125" s="7"/>
      <c r="Z125" s="25">
        <f t="shared" si="30"/>
        <v>-636</v>
      </c>
      <c r="AA125" s="17">
        <f t="shared" si="31"/>
        <v>134.99099999999979</v>
      </c>
      <c r="AB125" s="24">
        <f t="shared" si="25"/>
        <v>2.3560374105596615</v>
      </c>
      <c r="AC125" s="17">
        <f t="shared" si="26"/>
        <v>2.5106435612570976E-2</v>
      </c>
    </row>
    <row r="126" spans="1:29" s="17" customFormat="1" x14ac:dyDescent="0.25">
      <c r="A126" s="17">
        <v>41</v>
      </c>
      <c r="B126" s="17">
        <v>-632</v>
      </c>
      <c r="C126" s="17">
        <v>14506</v>
      </c>
      <c r="D126" s="17">
        <v>14605</v>
      </c>
      <c r="E126" s="17">
        <v>11886</v>
      </c>
      <c r="F126" s="17">
        <v>11798</v>
      </c>
      <c r="G126" s="24"/>
      <c r="H126" s="7"/>
      <c r="I126" s="25">
        <f t="shared" si="32"/>
        <v>2620</v>
      </c>
      <c r="J126" s="24">
        <f t="shared" si="32"/>
        <v>2807</v>
      </c>
      <c r="K126" s="7"/>
      <c r="L126" s="25">
        <f t="shared" si="27"/>
        <v>2618.4811689507451</v>
      </c>
      <c r="M126" s="17">
        <f t="shared" si="18"/>
        <v>2.3068477561807814</v>
      </c>
      <c r="N126" s="17">
        <f t="shared" si="28"/>
        <v>2810.6008694268507</v>
      </c>
      <c r="O126" s="24">
        <f t="shared" si="19"/>
        <v>12.966260629228447</v>
      </c>
      <c r="P126" s="7"/>
      <c r="Q126" s="25">
        <f t="shared" si="20"/>
        <v>2638.665800491694</v>
      </c>
      <c r="R126" s="24">
        <f t="shared" si="21"/>
        <v>2785.5935598173478</v>
      </c>
      <c r="S126" s="7"/>
      <c r="T126" s="25">
        <f t="shared" si="22"/>
        <v>-0.68532062639562286</v>
      </c>
      <c r="U126" s="24">
        <f t="shared" si="23"/>
        <v>0.72427290958027823</v>
      </c>
      <c r="V126" s="7"/>
      <c r="W126" s="25">
        <f t="shared" si="24"/>
        <v>-0.68676415519570921</v>
      </c>
      <c r="X126" s="24">
        <f t="shared" si="29"/>
        <v>129.263799723989</v>
      </c>
      <c r="Y126" s="7"/>
      <c r="Z126" s="25">
        <f t="shared" si="30"/>
        <v>-632</v>
      </c>
      <c r="AA126" s="17">
        <f t="shared" si="31"/>
        <v>129.3029999999998</v>
      </c>
      <c r="AB126" s="24">
        <f t="shared" si="25"/>
        <v>2.2567630827062244</v>
      </c>
      <c r="AC126" s="17">
        <f t="shared" si="26"/>
        <v>-3.9200276010802781E-2</v>
      </c>
    </row>
    <row r="127" spans="1:29" s="17" customFormat="1" x14ac:dyDescent="0.25">
      <c r="A127" s="17">
        <v>42</v>
      </c>
      <c r="B127" s="17">
        <v>-608</v>
      </c>
      <c r="C127" s="17">
        <v>14637</v>
      </c>
      <c r="D127" s="17">
        <v>14474</v>
      </c>
      <c r="E127" s="17">
        <v>11761</v>
      </c>
      <c r="F127" s="17">
        <v>11933</v>
      </c>
      <c r="G127" s="24"/>
      <c r="H127" s="7"/>
      <c r="I127" s="25">
        <f t="shared" si="32"/>
        <v>2876</v>
      </c>
      <c r="J127" s="24">
        <f t="shared" si="32"/>
        <v>2541</v>
      </c>
      <c r="K127" s="7"/>
      <c r="L127" s="25">
        <f t="shared" si="27"/>
        <v>2873.2424042258831</v>
      </c>
      <c r="M127" s="17">
        <f t="shared" si="18"/>
        <v>7.6043344534274278</v>
      </c>
      <c r="N127" s="17">
        <f t="shared" si="28"/>
        <v>2546.1581489654372</v>
      </c>
      <c r="O127" s="24">
        <f t="shared" si="19"/>
        <v>26.606500749641363</v>
      </c>
      <c r="P127" s="7"/>
      <c r="Q127" s="25">
        <f t="shared" si="20"/>
        <v>2894.665800491694</v>
      </c>
      <c r="R127" s="24">
        <f t="shared" si="21"/>
        <v>2519.5935598173478</v>
      </c>
      <c r="S127" s="7"/>
      <c r="T127" s="25">
        <f t="shared" si="22"/>
        <v>-0.7518095619495635</v>
      </c>
      <c r="U127" s="24">
        <f t="shared" si="23"/>
        <v>0.65511113496697582</v>
      </c>
      <c r="V127" s="7"/>
      <c r="W127" s="25">
        <f t="shared" si="24"/>
        <v>-0.75311550782652648</v>
      </c>
      <c r="X127" s="24">
        <f t="shared" si="29"/>
        <v>123.76006520993144</v>
      </c>
      <c r="Y127" s="7"/>
      <c r="Z127" s="25">
        <f t="shared" si="30"/>
        <v>-608</v>
      </c>
      <c r="AA127" s="17">
        <f t="shared" si="31"/>
        <v>123.8309999999998</v>
      </c>
      <c r="AB127" s="24">
        <f t="shared" si="25"/>
        <v>2.1612586660370945</v>
      </c>
      <c r="AC127" s="17">
        <f t="shared" si="26"/>
        <v>-7.0934790068363895E-2</v>
      </c>
    </row>
    <row r="128" spans="1:29" s="17" customFormat="1" x14ac:dyDescent="0.25">
      <c r="A128" s="17">
        <v>43</v>
      </c>
      <c r="B128" s="17">
        <v>-611</v>
      </c>
      <c r="C128" s="17">
        <v>14755</v>
      </c>
      <c r="D128" s="17">
        <v>14337</v>
      </c>
      <c r="E128" s="17">
        <v>11650</v>
      </c>
      <c r="F128" s="17">
        <v>12080</v>
      </c>
      <c r="G128" s="24"/>
      <c r="H128" s="7"/>
      <c r="I128" s="25">
        <f t="shared" si="32"/>
        <v>3105</v>
      </c>
      <c r="J128" s="24">
        <f t="shared" si="32"/>
        <v>2257</v>
      </c>
      <c r="K128" s="7"/>
      <c r="L128" s="25">
        <f t="shared" si="27"/>
        <v>3102.694572072643</v>
      </c>
      <c r="M128" s="17">
        <f t="shared" si="18"/>
        <v>5.3149979282374042</v>
      </c>
      <c r="N128" s="17">
        <f t="shared" si="28"/>
        <v>2257.226609660574</v>
      </c>
      <c r="O128" s="24">
        <f t="shared" si="19"/>
        <v>5.1351938265469431E-2</v>
      </c>
      <c r="P128" s="7"/>
      <c r="Q128" s="25">
        <f t="shared" si="20"/>
        <v>3123.665800491694</v>
      </c>
      <c r="R128" s="24">
        <f t="shared" si="21"/>
        <v>2235.5935598173478</v>
      </c>
      <c r="S128" s="7"/>
      <c r="T128" s="25">
        <f t="shared" si="22"/>
        <v>-0.81128599258179945</v>
      </c>
      <c r="U128" s="24">
        <f t="shared" si="23"/>
        <v>0.58126924026705906</v>
      </c>
      <c r="V128" s="7"/>
      <c r="W128" s="25">
        <f t="shared" si="24"/>
        <v>-0.81244502259175688</v>
      </c>
      <c r="X128" s="24">
        <f t="shared" si="29"/>
        <v>118.32317846360559</v>
      </c>
      <c r="Y128" s="7"/>
      <c r="Z128" s="25">
        <f t="shared" si="30"/>
        <v>-611</v>
      </c>
      <c r="AA128" s="17">
        <f t="shared" si="31"/>
        <v>118.33199999999981</v>
      </c>
      <c r="AB128" s="24">
        <f t="shared" si="25"/>
        <v>2.0652830104699267</v>
      </c>
      <c r="AC128" s="17">
        <f t="shared" si="26"/>
        <v>-8.8215363942225622E-3</v>
      </c>
    </row>
    <row r="129" spans="1:29" s="17" customFormat="1" x14ac:dyDescent="0.25">
      <c r="A129" s="17">
        <v>44</v>
      </c>
      <c r="B129" s="17">
        <v>-617</v>
      </c>
      <c r="C129" s="17">
        <v>14858</v>
      </c>
      <c r="D129" s="17">
        <v>14173</v>
      </c>
      <c r="E129" s="17">
        <v>11544</v>
      </c>
      <c r="F129" s="17">
        <v>12235</v>
      </c>
      <c r="G129" s="24"/>
      <c r="H129" s="7"/>
      <c r="I129" s="25">
        <f t="shared" si="32"/>
        <v>3314</v>
      </c>
      <c r="J129" s="24">
        <f t="shared" si="32"/>
        <v>1938</v>
      </c>
      <c r="K129" s="7"/>
      <c r="L129" s="25">
        <f t="shared" si="27"/>
        <v>3305.2282329471277</v>
      </c>
      <c r="M129" s="17">
        <f t="shared" si="18"/>
        <v>76.94389722985585</v>
      </c>
      <c r="N129" s="17">
        <f t="shared" si="28"/>
        <v>1944.5780970475262</v>
      </c>
      <c r="O129" s="24">
        <f t="shared" si="19"/>
        <v>43.27136076667253</v>
      </c>
      <c r="P129" s="7"/>
      <c r="Q129" s="25">
        <f t="shared" si="20"/>
        <v>3332.665800491694</v>
      </c>
      <c r="R129" s="24">
        <f t="shared" si="21"/>
        <v>1916.5935598173478</v>
      </c>
      <c r="S129" s="7"/>
      <c r="T129" s="25">
        <f t="shared" si="22"/>
        <v>-0.86556797512388384</v>
      </c>
      <c r="U129" s="24">
        <f t="shared" si="23"/>
        <v>0.49832711206539193</v>
      </c>
      <c r="V129" s="7"/>
      <c r="W129" s="25">
        <f t="shared" si="24"/>
        <v>-0.86656195860961249</v>
      </c>
      <c r="X129" s="24">
        <f t="shared" si="29"/>
        <v>112.64268318968942</v>
      </c>
      <c r="Y129" s="7"/>
      <c r="Z129" s="25">
        <f t="shared" si="30"/>
        <v>-617</v>
      </c>
      <c r="AA129" s="17">
        <f t="shared" si="31"/>
        <v>112.77899999999981</v>
      </c>
      <c r="AB129" s="24">
        <f t="shared" si="25"/>
        <v>1.9683648771066815</v>
      </c>
      <c r="AC129" s="17">
        <f t="shared" si="26"/>
        <v>-0.13631681031039022</v>
      </c>
    </row>
    <row r="130" spans="1:29" s="17" customFormat="1" x14ac:dyDescent="0.25">
      <c r="A130" s="17">
        <v>45</v>
      </c>
      <c r="B130" s="17">
        <v>-620</v>
      </c>
      <c r="C130" s="17">
        <v>14951</v>
      </c>
      <c r="D130" s="17">
        <v>14015</v>
      </c>
      <c r="E130" s="17">
        <v>11465</v>
      </c>
      <c r="F130" s="17">
        <v>12405</v>
      </c>
      <c r="G130" s="24"/>
      <c r="H130" s="7"/>
      <c r="I130" s="25">
        <f t="shared" si="32"/>
        <v>3486</v>
      </c>
      <c r="J130" s="24">
        <f t="shared" si="32"/>
        <v>1610</v>
      </c>
      <c r="K130" s="7"/>
      <c r="L130" s="25">
        <f t="shared" si="27"/>
        <v>3477.3067169080387</v>
      </c>
      <c r="M130" s="17">
        <f t="shared" si="18"/>
        <v>75.573170916981056</v>
      </c>
      <c r="N130" s="17">
        <f t="shared" si="28"/>
        <v>1612.2272919893537</v>
      </c>
      <c r="O130" s="24">
        <f t="shared" si="19"/>
        <v>4.960829605839236</v>
      </c>
      <c r="P130" s="7"/>
      <c r="Q130" s="25">
        <f t="shared" si="20"/>
        <v>3504.665800491694</v>
      </c>
      <c r="R130" s="24">
        <f t="shared" si="21"/>
        <v>1588.5935598173478</v>
      </c>
      <c r="S130" s="7"/>
      <c r="T130" s="25">
        <f t="shared" si="22"/>
        <v>-0.91024022869918764</v>
      </c>
      <c r="U130" s="24">
        <f t="shared" si="23"/>
        <v>0.41304492382041758</v>
      </c>
      <c r="V130" s="7"/>
      <c r="W130" s="25">
        <f t="shared" si="24"/>
        <v>-0.91106448708902399</v>
      </c>
      <c r="X130" s="24">
        <f t="shared" si="29"/>
        <v>107.12898402522592</v>
      </c>
      <c r="Y130" s="7"/>
      <c r="Z130" s="25">
        <f t="shared" si="30"/>
        <v>-620</v>
      </c>
      <c r="AA130" s="17">
        <f t="shared" si="31"/>
        <v>107.19899999999981</v>
      </c>
      <c r="AB130" s="24">
        <f t="shared" si="25"/>
        <v>1.870975504845398</v>
      </c>
      <c r="AC130" s="17">
        <f t="shared" si="26"/>
        <v>-7.0015974773895095E-2</v>
      </c>
    </row>
    <row r="131" spans="1:29" s="17" customFormat="1" x14ac:dyDescent="0.25">
      <c r="A131" s="17">
        <v>46</v>
      </c>
      <c r="B131" s="17">
        <v>-640</v>
      </c>
      <c r="C131" s="17">
        <v>15015</v>
      </c>
      <c r="D131" s="17">
        <v>13830</v>
      </c>
      <c r="E131" s="17">
        <v>11390</v>
      </c>
      <c r="F131" s="17">
        <v>12582</v>
      </c>
      <c r="G131" s="24"/>
      <c r="H131" s="7"/>
      <c r="I131" s="25">
        <f t="shared" si="32"/>
        <v>3625</v>
      </c>
      <c r="J131" s="24">
        <f t="shared" si="32"/>
        <v>1248</v>
      </c>
      <c r="K131" s="7"/>
      <c r="L131" s="25">
        <f t="shared" si="27"/>
        <v>3620.1546054154041</v>
      </c>
      <c r="M131" s="17">
        <f t="shared" si="18"/>
        <v>23.477848680430803</v>
      </c>
      <c r="N131" s="17">
        <f t="shared" si="28"/>
        <v>1253.3745683237216</v>
      </c>
      <c r="O131" s="24">
        <f t="shared" si="19"/>
        <v>28.885984666351959</v>
      </c>
      <c r="P131" s="7"/>
      <c r="Q131" s="25">
        <f t="shared" si="20"/>
        <v>3643.665800491694</v>
      </c>
      <c r="R131" s="24">
        <f t="shared" si="21"/>
        <v>1226.5935598173478</v>
      </c>
      <c r="S131" s="7"/>
      <c r="T131" s="25">
        <f t="shared" si="22"/>
        <v>-0.94634164292574141</v>
      </c>
      <c r="U131" s="24">
        <f t="shared" si="23"/>
        <v>0.31892250874517153</v>
      </c>
      <c r="V131" s="7"/>
      <c r="W131" s="25">
        <f t="shared" si="24"/>
        <v>-0.94697855659355856</v>
      </c>
      <c r="X131" s="24">
        <f t="shared" si="29"/>
        <v>101.35354454218839</v>
      </c>
      <c r="Y131" s="7"/>
      <c r="Z131" s="25">
        <f t="shared" si="30"/>
        <v>-640</v>
      </c>
      <c r="AA131" s="17">
        <f t="shared" si="31"/>
        <v>101.43899999999981</v>
      </c>
      <c r="AB131" s="24">
        <f t="shared" si="25"/>
        <v>1.7704445399305244</v>
      </c>
      <c r="AC131" s="17">
        <f t="shared" si="26"/>
        <v>-8.5455457811420388E-2</v>
      </c>
    </row>
    <row r="132" spans="1:29" s="17" customFormat="1" x14ac:dyDescent="0.25">
      <c r="A132" s="17">
        <v>47</v>
      </c>
      <c r="B132" s="17">
        <v>-633</v>
      </c>
      <c r="C132" s="17">
        <v>15072</v>
      </c>
      <c r="D132" s="17">
        <v>13648</v>
      </c>
      <c r="E132" s="17">
        <v>11340</v>
      </c>
      <c r="F132" s="17">
        <v>12765</v>
      </c>
      <c r="G132" s="24"/>
      <c r="H132" s="7"/>
      <c r="I132" s="25">
        <f t="shared" si="32"/>
        <v>3732</v>
      </c>
      <c r="J132" s="24">
        <f t="shared" si="32"/>
        <v>883</v>
      </c>
      <c r="K132" s="7"/>
      <c r="L132" s="25">
        <f t="shared" si="27"/>
        <v>3725.2862504523282</v>
      </c>
      <c r="M132" s="17">
        <f t="shared" si="18"/>
        <v>45.074432988863244</v>
      </c>
      <c r="N132" s="17">
        <f t="shared" si="28"/>
        <v>886.19385493357834</v>
      </c>
      <c r="O132" s="24">
        <f t="shared" si="19"/>
        <v>10.20070933674268</v>
      </c>
      <c r="P132" s="7"/>
      <c r="Q132" s="25">
        <f t="shared" si="20"/>
        <v>3750.665800491694</v>
      </c>
      <c r="R132" s="24">
        <f t="shared" si="21"/>
        <v>861.59355981734791</v>
      </c>
      <c r="S132" s="7"/>
      <c r="T132" s="25">
        <f t="shared" si="22"/>
        <v>-0.97413194020805249</v>
      </c>
      <c r="U132" s="24">
        <f t="shared" si="23"/>
        <v>0.22402007365548973</v>
      </c>
      <c r="V132" s="7"/>
      <c r="W132" s="25">
        <f t="shared" si="24"/>
        <v>-0.97457993950395372</v>
      </c>
      <c r="X132" s="24">
        <f t="shared" si="29"/>
        <v>95.686419469951147</v>
      </c>
      <c r="Y132" s="7"/>
      <c r="Z132" s="25">
        <f t="shared" si="30"/>
        <v>-633</v>
      </c>
      <c r="AA132" s="17">
        <f t="shared" si="31"/>
        <v>95.741999999999805</v>
      </c>
      <c r="AB132" s="24">
        <f t="shared" si="25"/>
        <v>1.6710131324444075</v>
      </c>
      <c r="AC132" s="17">
        <f t="shared" si="26"/>
        <v>-5.5580530048658261E-2</v>
      </c>
    </row>
    <row r="133" spans="1:29" s="17" customFormat="1" x14ac:dyDescent="0.25">
      <c r="A133" s="17">
        <v>48</v>
      </c>
      <c r="B133" s="17">
        <v>-638</v>
      </c>
      <c r="C133" s="17">
        <v>15111</v>
      </c>
      <c r="D133" s="17">
        <v>13462</v>
      </c>
      <c r="E133" s="17">
        <v>11313</v>
      </c>
      <c r="F133" s="17">
        <v>12958</v>
      </c>
      <c r="G133" s="24"/>
      <c r="H133" s="7"/>
      <c r="I133" s="25">
        <f t="shared" si="32"/>
        <v>3798</v>
      </c>
      <c r="J133" s="24">
        <f t="shared" si="32"/>
        <v>504</v>
      </c>
      <c r="K133" s="7"/>
      <c r="L133" s="25">
        <f t="shared" si="27"/>
        <v>3793.8078787604063</v>
      </c>
      <c r="M133" s="17">
        <f t="shared" si="18"/>
        <v>17.573880487452527</v>
      </c>
      <c r="N133" s="17">
        <f t="shared" si="28"/>
        <v>507.47716290404969</v>
      </c>
      <c r="O133" s="24">
        <f t="shared" si="19"/>
        <v>12.090661861299287</v>
      </c>
      <c r="P133" s="7"/>
      <c r="Q133" s="25">
        <f t="shared" si="20"/>
        <v>3816.665800491694</v>
      </c>
      <c r="R133" s="24">
        <f t="shared" si="21"/>
        <v>482.59355981734791</v>
      </c>
      <c r="S133" s="7"/>
      <c r="T133" s="25">
        <f t="shared" si="22"/>
        <v>-0.99127361890555288</v>
      </c>
      <c r="U133" s="24">
        <f t="shared" si="23"/>
        <v>0.12547754516510778</v>
      </c>
      <c r="V133" s="7"/>
      <c r="W133" s="25">
        <f t="shared" si="24"/>
        <v>-0.99152543457554965</v>
      </c>
      <c r="X133" s="24">
        <f t="shared" si="29"/>
        <v>89.953540733906607</v>
      </c>
      <c r="Y133" s="7"/>
      <c r="Z133" s="25">
        <f t="shared" si="30"/>
        <v>-638</v>
      </c>
      <c r="AA133" s="17">
        <f t="shared" si="31"/>
        <v>89.999999999999801</v>
      </c>
      <c r="AB133" s="24">
        <f t="shared" si="25"/>
        <v>1.5707963267948932</v>
      </c>
      <c r="AC133" s="17">
        <f t="shared" si="26"/>
        <v>-4.6459266093194174E-2</v>
      </c>
    </row>
    <row r="134" spans="1:29" s="17" customFormat="1" x14ac:dyDescent="0.25">
      <c r="A134" s="17">
        <v>49</v>
      </c>
      <c r="B134" s="17">
        <v>-615</v>
      </c>
      <c r="C134" s="17">
        <v>15126</v>
      </c>
      <c r="D134" s="17">
        <v>13283</v>
      </c>
      <c r="E134" s="17">
        <v>11301</v>
      </c>
      <c r="F134" s="17">
        <v>13142</v>
      </c>
      <c r="G134" s="24"/>
      <c r="H134" s="7"/>
      <c r="I134" s="25">
        <f t="shared" si="32"/>
        <v>3825</v>
      </c>
      <c r="J134" s="24">
        <f t="shared" si="32"/>
        <v>141</v>
      </c>
      <c r="K134" s="7"/>
      <c r="L134" s="25">
        <f t="shared" si="27"/>
        <v>3823.6355280467028</v>
      </c>
      <c r="M134" s="17">
        <f t="shared" si="18"/>
        <v>1.8617837113346698</v>
      </c>
      <c r="N134" s="17">
        <f t="shared" si="28"/>
        <v>137.75252641397446</v>
      </c>
      <c r="O134" s="24">
        <f t="shared" si="19"/>
        <v>10.546084691933547</v>
      </c>
      <c r="P134" s="7"/>
      <c r="Q134" s="25">
        <f t="shared" si="20"/>
        <v>3843.665800491694</v>
      </c>
      <c r="R134" s="24">
        <f t="shared" si="21"/>
        <v>119.59355981734788</v>
      </c>
      <c r="S134" s="7"/>
      <c r="T134" s="25">
        <f t="shared" si="22"/>
        <v>-0.99828612382725757</v>
      </c>
      <c r="U134" s="24">
        <f t="shared" si="23"/>
        <v>3.1095123418383115E-2</v>
      </c>
      <c r="V134" s="7"/>
      <c r="W134" s="25">
        <f t="shared" si="24"/>
        <v>-0.99835001938391377</v>
      </c>
      <c r="X134" s="24">
        <f t="shared" si="29"/>
        <v>84.525085970988357</v>
      </c>
      <c r="Y134" s="7"/>
      <c r="Z134" s="25">
        <f t="shared" si="30"/>
        <v>-615</v>
      </c>
      <c r="AA134" s="17">
        <f t="shared" si="31"/>
        <v>84.464999999999804</v>
      </c>
      <c r="AB134" s="24">
        <f t="shared" si="25"/>
        <v>1.4741923526970071</v>
      </c>
      <c r="AC134" s="17">
        <f t="shared" si="26"/>
        <v>6.0085970988552617E-2</v>
      </c>
    </row>
    <row r="135" spans="1:29" s="17" customFormat="1" x14ac:dyDescent="0.25">
      <c r="A135" s="17">
        <v>50</v>
      </c>
      <c r="B135" s="17">
        <v>-620</v>
      </c>
      <c r="C135" s="17">
        <v>15128</v>
      </c>
      <c r="D135" s="17">
        <v>13091</v>
      </c>
      <c r="E135" s="17">
        <v>11303</v>
      </c>
      <c r="F135" s="17">
        <v>13328</v>
      </c>
      <c r="G135" s="24"/>
      <c r="H135" s="7"/>
      <c r="I135" s="25">
        <f t="shared" si="32"/>
        <v>3825</v>
      </c>
      <c r="J135" s="24">
        <f t="shared" si="32"/>
        <v>-237</v>
      </c>
      <c r="K135" s="7"/>
      <c r="L135" s="25">
        <f t="shared" si="27"/>
        <v>3817.4235704126095</v>
      </c>
      <c r="M135" s="17">
        <f t="shared" si="18"/>
        <v>57.4022852926865</v>
      </c>
      <c r="N135" s="17">
        <f t="shared" si="28"/>
        <v>-236.06533335192515</v>
      </c>
      <c r="O135" s="24">
        <f t="shared" si="19"/>
        <v>0.87360174302348004</v>
      </c>
      <c r="P135" s="7"/>
      <c r="Q135" s="25">
        <f t="shared" si="20"/>
        <v>3843.665800491694</v>
      </c>
      <c r="R135" s="24">
        <f t="shared" si="21"/>
        <v>-258.40644018265209</v>
      </c>
      <c r="S135" s="7"/>
      <c r="T135" s="25">
        <f t="shared" si="22"/>
        <v>-0.99828612382725757</v>
      </c>
      <c r="U135" s="24">
        <f t="shared" si="23"/>
        <v>-6.7187398400520237E-2</v>
      </c>
      <c r="V135" s="7"/>
      <c r="W135" s="25">
        <f t="shared" si="24"/>
        <v>-0.99815431950037015</v>
      </c>
      <c r="X135" s="24">
        <f t="shared" si="29"/>
        <v>78.890235218519877</v>
      </c>
      <c r="Y135" s="7"/>
      <c r="Z135" s="25">
        <f t="shared" si="30"/>
        <v>-620</v>
      </c>
      <c r="AA135" s="17">
        <f t="shared" si="31"/>
        <v>78.884999999999806</v>
      </c>
      <c r="AB135" s="24">
        <f t="shared" si="25"/>
        <v>1.3768029804357234</v>
      </c>
      <c r="AC135" s="17">
        <f t="shared" si="26"/>
        <v>5.2352185200703616E-3</v>
      </c>
    </row>
    <row r="136" spans="1:29" s="17" customFormat="1" x14ac:dyDescent="0.25">
      <c r="A136" s="17">
        <v>51</v>
      </c>
      <c r="B136" s="17">
        <v>-608</v>
      </c>
      <c r="C136" s="17">
        <v>15104</v>
      </c>
      <c r="D136" s="17">
        <v>12910</v>
      </c>
      <c r="E136" s="17">
        <v>11323</v>
      </c>
      <c r="F136" s="17">
        <v>13509</v>
      </c>
      <c r="G136" s="24"/>
      <c r="H136" s="7"/>
      <c r="I136" s="25">
        <f t="shared" si="32"/>
        <v>3781</v>
      </c>
      <c r="J136" s="24">
        <f t="shared" si="32"/>
        <v>-599</v>
      </c>
      <c r="K136" s="7"/>
      <c r="L136" s="25">
        <f t="shared" si="27"/>
        <v>3776.0093770617714</v>
      </c>
      <c r="M136" s="17">
        <f t="shared" si="18"/>
        <v>24.906317311573719</v>
      </c>
      <c r="N136" s="17">
        <f t="shared" si="28"/>
        <v>-600.29782444976865</v>
      </c>
      <c r="O136" s="24">
        <f t="shared" si="19"/>
        <v>1.6843483024173111</v>
      </c>
      <c r="P136" s="7"/>
      <c r="Q136" s="25">
        <f t="shared" si="20"/>
        <v>3799.665800491694</v>
      </c>
      <c r="R136" s="24">
        <f t="shared" si="21"/>
        <v>-620.40644018265209</v>
      </c>
      <c r="S136" s="7"/>
      <c r="T136" s="25">
        <f t="shared" si="22"/>
        <v>-0.98685833802892398</v>
      </c>
      <c r="U136" s="24">
        <f t="shared" si="23"/>
        <v>-0.16130981347576631</v>
      </c>
      <c r="V136" s="7"/>
      <c r="W136" s="25">
        <f t="shared" si="24"/>
        <v>-0.98653909475664792</v>
      </c>
      <c r="X136" s="24">
        <f t="shared" si="29"/>
        <v>73.454796113315069</v>
      </c>
      <c r="Y136" s="7"/>
      <c r="Z136" s="25">
        <f t="shared" si="30"/>
        <v>-608</v>
      </c>
      <c r="AA136" s="17">
        <f t="shared" si="31"/>
        <v>73.412999999999812</v>
      </c>
      <c r="AB136" s="24">
        <f t="shared" si="25"/>
        <v>1.2812985637665939</v>
      </c>
      <c r="AC136" s="17">
        <f t="shared" si="26"/>
        <v>4.1796113315257344E-2</v>
      </c>
    </row>
    <row r="137" spans="1:29" s="17" customFormat="1" x14ac:dyDescent="0.25">
      <c r="A137" s="17">
        <v>52</v>
      </c>
      <c r="B137" s="17">
        <v>-613</v>
      </c>
      <c r="C137" s="17">
        <v>15062</v>
      </c>
      <c r="D137" s="17">
        <v>12728</v>
      </c>
      <c r="E137" s="17">
        <v>11364</v>
      </c>
      <c r="F137" s="17">
        <v>13690</v>
      </c>
      <c r="G137" s="24"/>
      <c r="H137" s="7"/>
      <c r="I137" s="25">
        <f t="shared" si="32"/>
        <v>3698</v>
      </c>
      <c r="J137" s="24">
        <f t="shared" si="32"/>
        <v>-962</v>
      </c>
      <c r="K137" s="7"/>
      <c r="L137" s="25">
        <f t="shared" si="27"/>
        <v>3699.2295827194935</v>
      </c>
      <c r="M137" s="17">
        <f t="shared" si="18"/>
        <v>1.5118736640769439</v>
      </c>
      <c r="N137" s="17">
        <f t="shared" si="28"/>
        <v>-961.77631364498336</v>
      </c>
      <c r="O137" s="24">
        <f t="shared" si="19"/>
        <v>5.0035585420629872E-2</v>
      </c>
      <c r="P137" s="7"/>
      <c r="Q137" s="25">
        <f t="shared" si="20"/>
        <v>3716.665800491694</v>
      </c>
      <c r="R137" s="24">
        <f t="shared" si="21"/>
        <v>-983.40644018265209</v>
      </c>
      <c r="S137" s="7"/>
      <c r="T137" s="25">
        <f t="shared" si="22"/>
        <v>-0.9653013784547948</v>
      </c>
      <c r="U137" s="24">
        <f t="shared" si="23"/>
        <v>-0.25569223522249096</v>
      </c>
      <c r="V137" s="7"/>
      <c r="W137" s="25">
        <f t="shared" si="24"/>
        <v>-0.9647941584321803</v>
      </c>
      <c r="X137" s="24">
        <f t="shared" si="29"/>
        <v>67.897663078058486</v>
      </c>
      <c r="Y137" s="7"/>
      <c r="Z137" s="25">
        <f t="shared" si="30"/>
        <v>-613</v>
      </c>
      <c r="AA137" s="17">
        <f t="shared" si="31"/>
        <v>67.895999999999816</v>
      </c>
      <c r="AB137" s="24">
        <f t="shared" si="25"/>
        <v>1.1850087489340668</v>
      </c>
      <c r="AC137" s="17">
        <f t="shared" si="26"/>
        <v>1.6630780586694982E-3</v>
      </c>
    </row>
    <row r="138" spans="1:29" s="17" customFormat="1" x14ac:dyDescent="0.25">
      <c r="A138" s="17">
        <v>53</v>
      </c>
      <c r="B138" s="17">
        <v>-632</v>
      </c>
      <c r="C138" s="17">
        <v>15012</v>
      </c>
      <c r="D138" s="17">
        <v>12544</v>
      </c>
      <c r="E138" s="17">
        <v>11425</v>
      </c>
      <c r="F138" s="17">
        <v>13868</v>
      </c>
      <c r="G138" s="24"/>
      <c r="H138" s="7"/>
      <c r="I138" s="25">
        <f t="shared" si="32"/>
        <v>3587</v>
      </c>
      <c r="J138" s="24">
        <f t="shared" si="32"/>
        <v>-1324</v>
      </c>
      <c r="K138" s="7"/>
      <c r="L138" s="25">
        <f t="shared" si="27"/>
        <v>3584.0036483545205</v>
      </c>
      <c r="M138" s="17">
        <f t="shared" si="18"/>
        <v>8.97812318336792</v>
      </c>
      <c r="N138" s="17">
        <f t="shared" si="28"/>
        <v>-1324.8813658929503</v>
      </c>
      <c r="O138" s="24">
        <f t="shared" si="19"/>
        <v>0.77680583725602814</v>
      </c>
      <c r="P138" s="7"/>
      <c r="Q138" s="25">
        <f t="shared" si="20"/>
        <v>3605.665800491694</v>
      </c>
      <c r="R138" s="24">
        <f t="shared" si="21"/>
        <v>-1345.4064401826522</v>
      </c>
      <c r="S138" s="7"/>
      <c r="T138" s="25">
        <f t="shared" si="22"/>
        <v>-0.93647219155445338</v>
      </c>
      <c r="U138" s="24">
        <f t="shared" si="23"/>
        <v>-0.34981465029773706</v>
      </c>
      <c r="V138" s="7"/>
      <c r="W138" s="25">
        <f t="shared" si="24"/>
        <v>-0.93577749808936961</v>
      </c>
      <c r="X138" s="24">
        <f t="shared" si="29"/>
        <v>62.244226421883354</v>
      </c>
      <c r="Y138" s="7"/>
      <c r="Z138" s="25">
        <f t="shared" si="30"/>
        <v>-632</v>
      </c>
      <c r="AA138" s="17">
        <f t="shared" si="31"/>
        <v>62.207999999999814</v>
      </c>
      <c r="AB138" s="24">
        <f t="shared" si="25"/>
        <v>1.0857344210806292</v>
      </c>
      <c r="AC138" s="17">
        <f t="shared" si="26"/>
        <v>3.6226421883540638E-2</v>
      </c>
    </row>
    <row r="139" spans="1:29" s="17" customFormat="1" x14ac:dyDescent="0.25">
      <c r="A139" s="17">
        <v>54</v>
      </c>
      <c r="B139" s="17">
        <v>-633</v>
      </c>
      <c r="C139" s="17">
        <v>14931</v>
      </c>
      <c r="D139" s="17">
        <v>12368</v>
      </c>
      <c r="E139" s="17">
        <v>11498</v>
      </c>
      <c r="F139" s="17">
        <v>14040</v>
      </c>
      <c r="G139" s="24"/>
      <c r="H139" s="7"/>
      <c r="I139" s="25">
        <f t="shared" si="32"/>
        <v>3433</v>
      </c>
      <c r="J139" s="24">
        <f t="shared" si="32"/>
        <v>-1672</v>
      </c>
      <c r="K139" s="7"/>
      <c r="L139" s="25">
        <f t="shared" si="27"/>
        <v>3433.0215769319389</v>
      </c>
      <c r="M139" s="17">
        <f t="shared" si="18"/>
        <v>4.6556399189388582E-4</v>
      </c>
      <c r="N139" s="17">
        <f t="shared" si="28"/>
        <v>-1675.2636576783741</v>
      </c>
      <c r="O139" s="24">
        <f t="shared" si="19"/>
        <v>10.651461441610234</v>
      </c>
      <c r="P139" s="7"/>
      <c r="Q139" s="25">
        <f t="shared" si="20"/>
        <v>3451.665800491694</v>
      </c>
      <c r="R139" s="24">
        <f t="shared" si="21"/>
        <v>-1693.4064401826522</v>
      </c>
      <c r="S139" s="7"/>
      <c r="T139" s="25">
        <f t="shared" si="22"/>
        <v>-0.89647494126028593</v>
      </c>
      <c r="U139" s="24">
        <f t="shared" si="23"/>
        <v>-0.44029697197228301</v>
      </c>
      <c r="V139" s="7"/>
      <c r="W139" s="25">
        <f t="shared" si="24"/>
        <v>-0.89560000035665055</v>
      </c>
      <c r="X139" s="24">
        <f t="shared" si="29"/>
        <v>56.561336475999951</v>
      </c>
      <c r="Y139" s="7"/>
      <c r="Z139" s="25">
        <f t="shared" si="30"/>
        <v>-633</v>
      </c>
      <c r="AA139" s="17">
        <f t="shared" si="31"/>
        <v>56.510999999999811</v>
      </c>
      <c r="AB139" s="24">
        <f t="shared" si="25"/>
        <v>0.98630301359451222</v>
      </c>
      <c r="AC139" s="17">
        <f t="shared" si="26"/>
        <v>5.0336476000140351E-2</v>
      </c>
    </row>
    <row r="140" spans="1:29" s="17" customFormat="1" x14ac:dyDescent="0.25">
      <c r="A140" s="17">
        <v>55</v>
      </c>
      <c r="B140" s="17">
        <v>-639</v>
      </c>
      <c r="C140" s="17">
        <v>14843</v>
      </c>
      <c r="D140" s="17">
        <v>12202</v>
      </c>
      <c r="E140" s="17">
        <v>11596</v>
      </c>
      <c r="F140" s="17">
        <v>14212</v>
      </c>
      <c r="G140" s="24"/>
      <c r="H140" s="7"/>
      <c r="I140" s="25">
        <f t="shared" si="32"/>
        <v>3247</v>
      </c>
      <c r="J140" s="24">
        <f t="shared" si="32"/>
        <v>-2010</v>
      </c>
      <c r="K140" s="7"/>
      <c r="L140" s="25">
        <f t="shared" si="27"/>
        <v>3246.0170409837492</v>
      </c>
      <c r="M140" s="17">
        <f t="shared" si="18"/>
        <v>0.96620842762871773</v>
      </c>
      <c r="N140" s="17">
        <f t="shared" si="28"/>
        <v>-2011.9488097808958</v>
      </c>
      <c r="O140" s="24">
        <f t="shared" si="19"/>
        <v>3.7978595621150264</v>
      </c>
      <c r="P140" s="7"/>
      <c r="Q140" s="25">
        <f t="shared" si="20"/>
        <v>3265.665800491694</v>
      </c>
      <c r="R140" s="24">
        <f t="shared" si="21"/>
        <v>-2031.4064401826522</v>
      </c>
      <c r="S140" s="7"/>
      <c r="T140" s="25">
        <f t="shared" si="22"/>
        <v>-0.8481665740218759</v>
      </c>
      <c r="U140" s="24">
        <f t="shared" si="23"/>
        <v>-0.52817922693204322</v>
      </c>
      <c r="V140" s="7"/>
      <c r="W140" s="25">
        <f t="shared" si="24"/>
        <v>-0.84711654644906775</v>
      </c>
      <c r="X140" s="24">
        <f t="shared" si="29"/>
        <v>50.79745918688036</v>
      </c>
      <c r="Y140" s="7"/>
      <c r="Z140" s="25">
        <f t="shared" si="30"/>
        <v>-639</v>
      </c>
      <c r="AA140" s="17">
        <f t="shared" si="31"/>
        <v>50.759999999999813</v>
      </c>
      <c r="AB140" s="24">
        <f t="shared" si="25"/>
        <v>0.8859291283123184</v>
      </c>
      <c r="AC140" s="17">
        <f t="shared" si="26"/>
        <v>3.7459186880546724E-2</v>
      </c>
    </row>
    <row r="141" spans="1:29" s="17" customFormat="1" x14ac:dyDescent="0.25">
      <c r="A141" s="17">
        <v>56</v>
      </c>
      <c r="B141" s="17">
        <v>-636</v>
      </c>
      <c r="C141" s="17">
        <v>14738</v>
      </c>
      <c r="D141" s="17">
        <v>12044</v>
      </c>
      <c r="E141" s="17">
        <v>11710</v>
      </c>
      <c r="F141" s="17">
        <v>14372</v>
      </c>
      <c r="G141" s="24"/>
      <c r="H141" s="7"/>
      <c r="I141" s="25">
        <f t="shared" si="32"/>
        <v>3028</v>
      </c>
      <c r="J141" s="24">
        <f t="shared" si="32"/>
        <v>-2328</v>
      </c>
      <c r="K141" s="7"/>
      <c r="L141" s="25">
        <f t="shared" si="27"/>
        <v>3027.2420238738137</v>
      </c>
      <c r="M141" s="17">
        <f t="shared" si="18"/>
        <v>0.57452780786846491</v>
      </c>
      <c r="N141" s="17">
        <f t="shared" si="28"/>
        <v>-2326.724303638362</v>
      </c>
      <c r="O141" s="24">
        <f t="shared" si="19"/>
        <v>1.6274012070963888</v>
      </c>
      <c r="P141" s="7"/>
      <c r="Q141" s="25">
        <f t="shared" si="20"/>
        <v>3046.665800491694</v>
      </c>
      <c r="R141" s="24">
        <f t="shared" si="21"/>
        <v>-2349.4064401826522</v>
      </c>
      <c r="S141" s="7"/>
      <c r="T141" s="25">
        <f t="shared" si="22"/>
        <v>-0.79128736743471573</v>
      </c>
      <c r="U141" s="24">
        <f t="shared" si="23"/>
        <v>-0.61086134846223172</v>
      </c>
      <c r="V141" s="7"/>
      <c r="W141" s="25">
        <f t="shared" si="24"/>
        <v>-0.79007259069282809</v>
      </c>
      <c r="X141" s="24">
        <f t="shared" si="29"/>
        <v>45.03093717887009</v>
      </c>
      <c r="Y141" s="7"/>
      <c r="Z141" s="25">
        <f t="shared" si="30"/>
        <v>-636</v>
      </c>
      <c r="AA141" s="17">
        <f t="shared" si="31"/>
        <v>45.035999999999817</v>
      </c>
      <c r="AB141" s="24">
        <f t="shared" si="25"/>
        <v>0.78602648192816305</v>
      </c>
      <c r="AC141" s="17">
        <f t="shared" si="26"/>
        <v>-5.062821129726558E-3</v>
      </c>
    </row>
    <row r="142" spans="1:29" s="17" customFormat="1" x14ac:dyDescent="0.25">
      <c r="A142" s="17">
        <v>57</v>
      </c>
      <c r="B142" s="17">
        <v>-615</v>
      </c>
      <c r="C142" s="17">
        <v>14618</v>
      </c>
      <c r="D142" s="17">
        <v>11909</v>
      </c>
      <c r="E142" s="17">
        <v>11834</v>
      </c>
      <c r="F142" s="17">
        <v>14517</v>
      </c>
      <c r="G142" s="24"/>
      <c r="H142" s="7"/>
      <c r="I142" s="25">
        <f t="shared" si="32"/>
        <v>2784</v>
      </c>
      <c r="J142" s="24">
        <f t="shared" si="32"/>
        <v>-2608</v>
      </c>
      <c r="K142" s="7"/>
      <c r="L142" s="25">
        <f t="shared" si="27"/>
        <v>2786.7679684753025</v>
      </c>
      <c r="M142" s="17">
        <f t="shared" si="18"/>
        <v>7.661649480268423</v>
      </c>
      <c r="N142" s="17">
        <f t="shared" si="28"/>
        <v>-2608.8583903281992</v>
      </c>
      <c r="O142" s="24">
        <f t="shared" si="19"/>
        <v>0.73683395554596576</v>
      </c>
      <c r="P142" s="7"/>
      <c r="Q142" s="25">
        <f t="shared" si="20"/>
        <v>2802.665800491694</v>
      </c>
      <c r="R142" s="24">
        <f t="shared" si="21"/>
        <v>-2629.4064401826522</v>
      </c>
      <c r="S142" s="7"/>
      <c r="T142" s="25">
        <f t="shared" si="22"/>
        <v>-0.72791510073486609</v>
      </c>
      <c r="U142" s="24">
        <f t="shared" si="23"/>
        <v>-0.68366321647623418</v>
      </c>
      <c r="V142" s="7"/>
      <c r="W142" s="25">
        <f t="shared" si="24"/>
        <v>-0.72655523548512047</v>
      </c>
      <c r="X142" s="24">
        <f t="shared" si="29"/>
        <v>39.483222073158004</v>
      </c>
      <c r="Y142" s="7"/>
      <c r="Z142" s="25">
        <f t="shared" si="30"/>
        <v>-615</v>
      </c>
      <c r="AA142" s="17">
        <f t="shared" si="31"/>
        <v>39.50099999999982</v>
      </c>
      <c r="AB142" s="24">
        <f t="shared" si="25"/>
        <v>0.68942250783027703</v>
      </c>
      <c r="AC142" s="17">
        <f t="shared" si="26"/>
        <v>-1.7777926841816338E-2</v>
      </c>
    </row>
    <row r="143" spans="1:29" s="17" customFormat="1" x14ac:dyDescent="0.25">
      <c r="A143" s="17">
        <v>58</v>
      </c>
      <c r="B143" s="17">
        <v>-618</v>
      </c>
      <c r="C143" s="17">
        <v>14481</v>
      </c>
      <c r="D143" s="17">
        <v>11768</v>
      </c>
      <c r="E143" s="17">
        <v>11964</v>
      </c>
      <c r="F143" s="17">
        <v>14639</v>
      </c>
      <c r="G143" s="24"/>
      <c r="H143" s="7"/>
      <c r="I143" s="25">
        <f t="shared" si="32"/>
        <v>2517</v>
      </c>
      <c r="J143" s="24">
        <f t="shared" si="32"/>
        <v>-2871</v>
      </c>
      <c r="K143" s="7"/>
      <c r="L143" s="25">
        <f t="shared" si="27"/>
        <v>2518.7625483182646</v>
      </c>
      <c r="M143" s="17">
        <f t="shared" si="18"/>
        <v>3.1065765742174927</v>
      </c>
      <c r="N143" s="17">
        <f t="shared" si="28"/>
        <v>-2867.646818382455</v>
      </c>
      <c r="O143" s="24">
        <f t="shared" si="19"/>
        <v>11.243826960241924</v>
      </c>
      <c r="P143" s="7"/>
      <c r="Q143" s="25">
        <f t="shared" si="20"/>
        <v>2535.665800491694</v>
      </c>
      <c r="R143" s="24">
        <f t="shared" si="21"/>
        <v>-2892.4064401826522</v>
      </c>
      <c r="S143" s="7"/>
      <c r="T143" s="25">
        <f t="shared" si="22"/>
        <v>-0.658569218731342</v>
      </c>
      <c r="U143" s="24">
        <f t="shared" si="23"/>
        <v>-0.75204497107510082</v>
      </c>
      <c r="V143" s="7"/>
      <c r="W143" s="25">
        <f t="shared" si="24"/>
        <v>-0.65707305444897068</v>
      </c>
      <c r="X143" s="24">
        <f t="shared" si="29"/>
        <v>33.885301885417903</v>
      </c>
      <c r="Y143" s="7"/>
      <c r="Z143" s="25">
        <f t="shared" si="30"/>
        <v>-618</v>
      </c>
      <c r="AA143" s="17">
        <f t="shared" si="31"/>
        <v>33.938999999999822</v>
      </c>
      <c r="AB143" s="24">
        <f t="shared" si="25"/>
        <v>0.59234729483435244</v>
      </c>
      <c r="AC143" s="17">
        <f t="shared" si="26"/>
        <v>-5.3698114581919754E-2</v>
      </c>
    </row>
    <row r="144" spans="1:29" s="17" customFormat="1" x14ac:dyDescent="0.25">
      <c r="A144" s="17">
        <v>59</v>
      </c>
      <c r="B144" s="17">
        <v>-614</v>
      </c>
      <c r="C144" s="17">
        <v>14348</v>
      </c>
      <c r="D144" s="17">
        <v>11664</v>
      </c>
      <c r="E144" s="17">
        <v>12123</v>
      </c>
      <c r="F144" s="17">
        <v>14765</v>
      </c>
      <c r="G144" s="24"/>
      <c r="H144" s="7"/>
      <c r="I144" s="25">
        <f t="shared" si="32"/>
        <v>2225</v>
      </c>
      <c r="J144" s="24">
        <f t="shared" si="32"/>
        <v>-3101</v>
      </c>
      <c r="K144" s="7"/>
      <c r="L144" s="25">
        <f t="shared" si="27"/>
        <v>2228.816071902882</v>
      </c>
      <c r="M144" s="17">
        <f t="shared" si="18"/>
        <v>14.562404767965132</v>
      </c>
      <c r="N144" s="17">
        <f t="shared" si="28"/>
        <v>-3097.8131779157952</v>
      </c>
      <c r="O144" s="24">
        <f t="shared" si="19"/>
        <v>10.155834996375283</v>
      </c>
      <c r="P144" s="7"/>
      <c r="Q144" s="25">
        <f t="shared" si="20"/>
        <v>2243.665800491694</v>
      </c>
      <c r="R144" s="24">
        <f t="shared" si="21"/>
        <v>-3122.4064401826522</v>
      </c>
      <c r="S144" s="7"/>
      <c r="T144" s="25">
        <f t="shared" si="22"/>
        <v>-0.58273027661512844</v>
      </c>
      <c r="U144" s="24">
        <f t="shared" si="23"/>
        <v>-0.81184650551517434</v>
      </c>
      <c r="V144" s="7"/>
      <c r="W144" s="25">
        <f t="shared" si="24"/>
        <v>-0.5811148853385546</v>
      </c>
      <c r="X144" s="24">
        <f t="shared" si="29"/>
        <v>28.335960150651488</v>
      </c>
      <c r="Y144" s="7"/>
      <c r="Z144" s="25">
        <f t="shared" si="30"/>
        <v>-614</v>
      </c>
      <c r="AA144" s="17">
        <f t="shared" si="31"/>
        <v>28.412999999999823</v>
      </c>
      <c r="AB144" s="24">
        <f t="shared" si="25"/>
        <v>0.49590040036914573</v>
      </c>
      <c r="AC144" s="17">
        <f t="shared" si="26"/>
        <v>-7.7039849348334855E-2</v>
      </c>
    </row>
    <row r="145" spans="1:29" s="17" customFormat="1" x14ac:dyDescent="0.25">
      <c r="A145" s="17">
        <v>60</v>
      </c>
      <c r="B145" s="17">
        <v>-623</v>
      </c>
      <c r="C145" s="17">
        <v>14182</v>
      </c>
      <c r="D145" s="17">
        <v>11557</v>
      </c>
      <c r="E145" s="17">
        <v>12272</v>
      </c>
      <c r="F145" s="17">
        <v>14858</v>
      </c>
      <c r="G145" s="24"/>
      <c r="H145" s="7"/>
      <c r="I145" s="25">
        <f t="shared" si="32"/>
        <v>1910</v>
      </c>
      <c r="J145" s="24">
        <f t="shared" si="32"/>
        <v>-3301</v>
      </c>
      <c r="K145" s="7"/>
      <c r="L145" s="25">
        <f t="shared" si="27"/>
        <v>1913.2749368464263</v>
      </c>
      <c r="M145" s="17">
        <f t="shared" si="18"/>
        <v>10.725211348080453</v>
      </c>
      <c r="N145" s="17">
        <f t="shared" si="28"/>
        <v>-3301.6980241574629</v>
      </c>
      <c r="O145" s="24">
        <f t="shared" si="19"/>
        <v>0.4872377244017862</v>
      </c>
      <c r="P145" s="7"/>
      <c r="Q145" s="25">
        <f t="shared" si="20"/>
        <v>1928.665800491694</v>
      </c>
      <c r="R145" s="24">
        <f t="shared" si="21"/>
        <v>-3322.4064401826522</v>
      </c>
      <c r="S145" s="7"/>
      <c r="T145" s="25">
        <f t="shared" si="22"/>
        <v>-0.50091771919524053</v>
      </c>
      <c r="U145" s="24">
        <f t="shared" si="23"/>
        <v>-0.86384783981089042</v>
      </c>
      <c r="V145" s="7"/>
      <c r="W145" s="25">
        <f t="shared" si="24"/>
        <v>-0.49919862081897193</v>
      </c>
      <c r="X145" s="24">
        <f t="shared" si="29"/>
        <v>22.763769208591384</v>
      </c>
      <c r="Y145" s="7"/>
      <c r="Z145" s="25">
        <f t="shared" si="30"/>
        <v>-623</v>
      </c>
      <c r="AA145" s="17">
        <f t="shared" si="31"/>
        <v>22.805999999999823</v>
      </c>
      <c r="AB145" s="24">
        <f t="shared" si="25"/>
        <v>0.39803978920982375</v>
      </c>
      <c r="AC145" s="17">
        <f t="shared" si="26"/>
        <v>-4.2230791408439217E-2</v>
      </c>
    </row>
    <row r="146" spans="1:29" s="17" customFormat="1" x14ac:dyDescent="0.25">
      <c r="A146" s="17">
        <v>61</v>
      </c>
      <c r="B146" s="17">
        <v>-619</v>
      </c>
      <c r="C146" s="17">
        <v>14014</v>
      </c>
      <c r="D146" s="17">
        <v>11461</v>
      </c>
      <c r="E146" s="17">
        <v>12433</v>
      </c>
      <c r="F146" s="17">
        <v>14937</v>
      </c>
      <c r="G146" s="24"/>
      <c r="H146" s="7"/>
      <c r="I146" s="25">
        <f t="shared" si="32"/>
        <v>1581</v>
      </c>
      <c r="J146" s="24">
        <f t="shared" si="32"/>
        <v>-3476</v>
      </c>
      <c r="K146" s="7"/>
      <c r="L146" s="25">
        <f t="shared" si="27"/>
        <v>1581.4378199589976</v>
      </c>
      <c r="M146" s="17">
        <f t="shared" si="18"/>
        <v>0.19168631649664203</v>
      </c>
      <c r="N146" s="17">
        <f t="shared" si="28"/>
        <v>-3472.7708985966128</v>
      </c>
      <c r="O146" s="24">
        <f t="shared" si="19"/>
        <v>10.427095873357031</v>
      </c>
      <c r="P146" s="7"/>
      <c r="Q146" s="25">
        <f t="shared" si="20"/>
        <v>1599.665800491694</v>
      </c>
      <c r="R146" s="24">
        <f t="shared" si="21"/>
        <v>-3497.4064401826522</v>
      </c>
      <c r="S146" s="7"/>
      <c r="T146" s="25">
        <f t="shared" si="22"/>
        <v>-0.41546904811224655</v>
      </c>
      <c r="U146" s="24">
        <f t="shared" si="23"/>
        <v>-0.90934900731964197</v>
      </c>
      <c r="V146" s="7"/>
      <c r="W146" s="25">
        <f t="shared" si="24"/>
        <v>-0.41365917854192902</v>
      </c>
      <c r="X146" s="24">
        <f t="shared" si="29"/>
        <v>17.201694580011747</v>
      </c>
      <c r="Y146" s="7"/>
      <c r="Z146" s="25">
        <f t="shared" si="30"/>
        <v>-619</v>
      </c>
      <c r="AA146" s="17">
        <f t="shared" si="31"/>
        <v>17.234999999999822</v>
      </c>
      <c r="AB146" s="24">
        <f t="shared" si="25"/>
        <v>0.30080749658121958</v>
      </c>
      <c r="AC146" s="17">
        <f t="shared" si="26"/>
        <v>-3.3305419988074902E-2</v>
      </c>
    </row>
    <row r="147" spans="1:29" s="17" customFormat="1" x14ac:dyDescent="0.25">
      <c r="A147" s="17">
        <v>62</v>
      </c>
      <c r="B147" s="17">
        <v>-632</v>
      </c>
      <c r="C147" s="17">
        <v>13844</v>
      </c>
      <c r="D147" s="17">
        <v>11404</v>
      </c>
      <c r="E147" s="17">
        <v>12619</v>
      </c>
      <c r="F147" s="17">
        <v>15024</v>
      </c>
      <c r="G147" s="24"/>
      <c r="H147" s="7"/>
      <c r="I147" s="25">
        <f t="shared" si="32"/>
        <v>1225</v>
      </c>
      <c r="J147" s="24">
        <f t="shared" si="32"/>
        <v>-3620</v>
      </c>
      <c r="K147" s="7"/>
      <c r="L147" s="25">
        <f t="shared" si="27"/>
        <v>1227.0551292801988</v>
      </c>
      <c r="M147" s="17">
        <f t="shared" si="18"/>
        <v>4.2235563583304314</v>
      </c>
      <c r="N147" s="17">
        <f t="shared" si="28"/>
        <v>-3613.3569486845331</v>
      </c>
      <c r="O147" s="24">
        <f t="shared" si="19"/>
        <v>44.130130779926397</v>
      </c>
      <c r="P147" s="7"/>
      <c r="Q147" s="25">
        <f t="shared" si="20"/>
        <v>1243.665800491694</v>
      </c>
      <c r="R147" s="24">
        <f t="shared" si="21"/>
        <v>-3641.4064401826522</v>
      </c>
      <c r="S147" s="7"/>
      <c r="T147" s="25">
        <f t="shared" si="22"/>
        <v>-0.32300787210754783</v>
      </c>
      <c r="U147" s="24">
        <f t="shared" si="23"/>
        <v>-0.94678996801255755</v>
      </c>
      <c r="V147" s="7"/>
      <c r="W147" s="25">
        <f t="shared" si="24"/>
        <v>-0.32112326690272164</v>
      </c>
      <c r="X147" s="24">
        <f t="shared" si="29"/>
        <v>11.476521455561567</v>
      </c>
      <c r="Y147" s="7"/>
      <c r="Z147" s="25">
        <f t="shared" si="30"/>
        <v>-632</v>
      </c>
      <c r="AA147" s="17">
        <f t="shared" si="31"/>
        <v>11.546999999999823</v>
      </c>
      <c r="AB147" s="24">
        <f t="shared" si="25"/>
        <v>0.20153316872778215</v>
      </c>
      <c r="AC147" s="17">
        <f t="shared" si="26"/>
        <v>-7.0478544438255852E-2</v>
      </c>
    </row>
    <row r="148" spans="1:29" s="17" customFormat="1" x14ac:dyDescent="0.25">
      <c r="A148" s="17">
        <v>63</v>
      </c>
      <c r="B148" s="17">
        <v>-645</v>
      </c>
      <c r="C148" s="17">
        <v>13654</v>
      </c>
      <c r="D148" s="17">
        <v>11348</v>
      </c>
      <c r="E148" s="17">
        <v>12806</v>
      </c>
      <c r="F148" s="17">
        <v>15071</v>
      </c>
      <c r="G148" s="24"/>
      <c r="H148" s="7"/>
      <c r="I148" s="25">
        <f t="shared" si="32"/>
        <v>848</v>
      </c>
      <c r="J148" s="24">
        <f t="shared" si="32"/>
        <v>-3723</v>
      </c>
      <c r="K148" s="7"/>
      <c r="L148" s="25">
        <f t="shared" si="27"/>
        <v>852.75688434985898</v>
      </c>
      <c r="M148" s="17">
        <f t="shared" ref="M148:M149" si="33">(I148-L148)^2</f>
        <v>22.627948717933275</v>
      </c>
      <c r="N148" s="17">
        <f t="shared" si="28"/>
        <v>-3719.9070613960157</v>
      </c>
      <c r="O148" s="24">
        <f t="shared" ref="O148:O149" si="34">(J148-N148)^2</f>
        <v>9.5662692080163119</v>
      </c>
      <c r="P148" s="7"/>
      <c r="Q148" s="25">
        <f t="shared" si="20"/>
        <v>866.66580049169397</v>
      </c>
      <c r="R148" s="24">
        <f t="shared" si="21"/>
        <v>-3744.4064401826522</v>
      </c>
      <c r="S148" s="7"/>
      <c r="T148" s="25">
        <f t="shared" si="22"/>
        <v>-0.22509252560818993</v>
      </c>
      <c r="U148" s="24">
        <f t="shared" si="23"/>
        <v>-0.97357065517485131</v>
      </c>
      <c r="V148" s="7"/>
      <c r="W148" s="25">
        <f t="shared" si="24"/>
        <v>-0.22315440066328246</v>
      </c>
      <c r="X148" s="24">
        <f t="shared" si="29"/>
        <v>5.6509934252497942</v>
      </c>
      <c r="Y148" s="7"/>
      <c r="Z148" s="25">
        <f t="shared" si="30"/>
        <v>-645</v>
      </c>
      <c r="AA148" s="17">
        <f t="shared" si="31"/>
        <v>5.7419999999998232</v>
      </c>
      <c r="AB148" s="24">
        <f t="shared" si="25"/>
        <v>0.10021680564951133</v>
      </c>
      <c r="AC148" s="17">
        <f t="shared" si="26"/>
        <v>-9.1006574750029046E-2</v>
      </c>
    </row>
    <row r="149" spans="1:29" s="17" customFormat="1" x14ac:dyDescent="0.25">
      <c r="A149" s="17">
        <v>64</v>
      </c>
      <c r="B149" s="17">
        <v>-637</v>
      </c>
      <c r="C149" s="17">
        <v>13470</v>
      </c>
      <c r="D149" s="17">
        <v>11317</v>
      </c>
      <c r="E149" s="17">
        <v>13000</v>
      </c>
      <c r="F149" s="17">
        <v>15110</v>
      </c>
      <c r="G149" s="24"/>
      <c r="H149" s="7"/>
      <c r="I149" s="25">
        <f t="shared" si="32"/>
        <v>470</v>
      </c>
      <c r="J149" s="24">
        <f t="shared" si="32"/>
        <v>-3793</v>
      </c>
      <c r="K149" s="7"/>
      <c r="L149" s="25">
        <f t="shared" si="27"/>
        <v>474.3116981858999</v>
      </c>
      <c r="M149" s="17">
        <f t="shared" si="33"/>
        <v>18.590741246292485</v>
      </c>
      <c r="N149" s="17">
        <f t="shared" si="28"/>
        <v>-3787.4625129678029</v>
      </c>
      <c r="O149" s="24">
        <f t="shared" si="34"/>
        <v>30.663762631750796</v>
      </c>
      <c r="P149" s="7"/>
      <c r="Q149" s="25">
        <f t="shared" ref="Q149" si="35">I149-$J$4</f>
        <v>488.66580049169391</v>
      </c>
      <c r="R149" s="24">
        <f t="shared" ref="R149" si="36">J149-$J$3</f>
        <v>-3814.4064401826522</v>
      </c>
      <c r="S149" s="7"/>
      <c r="T149" s="25">
        <f t="shared" ref="T149" si="37">Q149/$J$7</f>
        <v>-0.12691745670432444</v>
      </c>
      <c r="U149" s="24">
        <f t="shared" ref="U149" si="38">R149/$J$6</f>
        <v>-0.99177112217835195</v>
      </c>
      <c r="V149" s="7"/>
      <c r="W149" s="25">
        <f t="shared" ref="W149" si="39">(T149-U149*SIN(-$J$11*PI()/180))/(COS(-$J$11*PI()/180))</f>
        <v>-0.124942896414922</v>
      </c>
      <c r="X149" s="24">
        <f>IF(MOD(ATAN2(U149,W149)*180/PI()-$J$9+360,360)&gt;5,MOD(ATAN2(U149,W149)*180/PI()-$J$9+360,360)-360,MOD(ATAN2(U149,W149)*180/PI()-$J$9+360,360))</f>
        <v>-7.8629868306961725E-2</v>
      </c>
      <c r="Y149" s="7"/>
      <c r="Z149" s="25">
        <f t="shared" si="30"/>
        <v>-637</v>
      </c>
      <c r="AA149" s="17">
        <f t="shared" si="31"/>
        <v>8.9999999998235936E-3</v>
      </c>
      <c r="AB149" s="24">
        <f t="shared" ref="AB149" si="40">AA149*PI()/180</f>
        <v>1.5707963267641076E-4</v>
      </c>
      <c r="AC149" s="17">
        <f t="shared" ref="AC149" si="41">X149-AA149</f>
        <v>-8.7629868306785319E-2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-9974</v>
      </c>
      <c r="G154" s="2"/>
      <c r="I154" s="1"/>
      <c r="J154" s="3"/>
    </row>
    <row r="155" spans="1:29" x14ac:dyDescent="0.25">
      <c r="A155" t="s">
        <v>77</v>
      </c>
      <c r="B155">
        <v>-9991</v>
      </c>
      <c r="G155" s="2"/>
      <c r="I155" s="44">
        <v>0</v>
      </c>
      <c r="J155" s="40">
        <f>B155</f>
        <v>-9991</v>
      </c>
    </row>
    <row r="156" spans="1:29" x14ac:dyDescent="0.25">
      <c r="A156" s="32" t="s">
        <v>78</v>
      </c>
      <c r="B156" s="32">
        <v>9980</v>
      </c>
      <c r="G156" s="2"/>
      <c r="I156" s="1"/>
      <c r="J156" s="3"/>
    </row>
    <row r="157" spans="1:29" x14ac:dyDescent="0.25">
      <c r="A157" t="s">
        <v>79</v>
      </c>
      <c r="B157">
        <v>9985</v>
      </c>
      <c r="G157" s="2"/>
      <c r="I157" s="44">
        <f>J155</f>
        <v>-9991</v>
      </c>
      <c r="J157" s="40">
        <f>I157+B157</f>
        <v>-6</v>
      </c>
    </row>
    <row r="158" spans="1:29" x14ac:dyDescent="0.25">
      <c r="A158" s="32" t="s">
        <v>80</v>
      </c>
      <c r="B158" s="32">
        <v>40009</v>
      </c>
      <c r="G158" s="2"/>
      <c r="I158" s="1"/>
      <c r="J158" s="3"/>
    </row>
    <row r="159" spans="1:29" x14ac:dyDescent="0.25">
      <c r="A159" t="s">
        <v>81</v>
      </c>
      <c r="B159">
        <v>40009</v>
      </c>
      <c r="G159" s="2"/>
      <c r="I159" s="44">
        <f>J157</f>
        <v>-6</v>
      </c>
      <c r="J159" s="40">
        <f>I159+B159</f>
        <v>40003</v>
      </c>
    </row>
    <row r="160" spans="1:29" x14ac:dyDescent="0.25">
      <c r="A160" s="32" t="s">
        <v>82</v>
      </c>
      <c r="B160" s="32">
        <v>10001</v>
      </c>
      <c r="G160" s="2"/>
      <c r="I160" s="1"/>
      <c r="J160" s="3"/>
    </row>
    <row r="161" spans="1:10" x14ac:dyDescent="0.25">
      <c r="A161" t="s">
        <v>83</v>
      </c>
      <c r="B161">
        <v>10001</v>
      </c>
      <c r="G161" s="2"/>
      <c r="I161" s="44">
        <f>J159</f>
        <v>40003</v>
      </c>
      <c r="J161" s="40">
        <f>I161+B161</f>
        <v>50004</v>
      </c>
    </row>
    <row r="162" spans="1:10" x14ac:dyDescent="0.25">
      <c r="A162" s="32" t="s">
        <v>84</v>
      </c>
      <c r="B162" s="32">
        <v>-9988</v>
      </c>
      <c r="G162" s="2"/>
      <c r="I162" s="1"/>
      <c r="J162" s="3"/>
    </row>
    <row r="163" spans="1:10" x14ac:dyDescent="0.25">
      <c r="A163" t="s">
        <v>85</v>
      </c>
      <c r="B163">
        <v>-9998</v>
      </c>
      <c r="G163" s="2"/>
      <c r="I163" s="44">
        <f>J161</f>
        <v>50004</v>
      </c>
      <c r="J163" s="40">
        <f>I163+B163</f>
        <v>40006</v>
      </c>
    </row>
    <row r="164" spans="1:10" x14ac:dyDescent="0.25">
      <c r="A164" s="32" t="s">
        <v>86</v>
      </c>
      <c r="B164" s="32">
        <v>-40005</v>
      </c>
      <c r="G164" s="2"/>
      <c r="I164" s="1"/>
      <c r="J164" s="3"/>
    </row>
    <row r="165" spans="1:10" ht="15.75" thickBot="1" x14ac:dyDescent="0.3">
      <c r="A165" t="s">
        <v>87</v>
      </c>
      <c r="B165">
        <v>-40005</v>
      </c>
      <c r="G165" s="2"/>
      <c r="I165" s="4">
        <f>J163</f>
        <v>40006</v>
      </c>
      <c r="J165" s="6">
        <f>I165+B165</f>
        <v>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0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20.96055505834309</v>
      </c>
      <c r="L3" s="36" t="s">
        <v>1</v>
      </c>
      <c r="M3" s="11">
        <v>-3856.670513157178</v>
      </c>
      <c r="N3" s="10" t="s">
        <v>2</v>
      </c>
      <c r="O3" s="36">
        <v>3853.4732182823909</v>
      </c>
      <c r="Q3" s="117" t="s">
        <v>3</v>
      </c>
      <c r="R3" s="117"/>
      <c r="T3" s="49" t="s">
        <v>53</v>
      </c>
      <c r="U3" s="50">
        <v>43690</v>
      </c>
    </row>
    <row r="4" spans="1:21" ht="15.75" thickBot="1" x14ac:dyDescent="0.3">
      <c r="A4" t="s">
        <v>64</v>
      </c>
      <c r="I4" s="34" t="s">
        <v>4</v>
      </c>
      <c r="J4" s="34">
        <f>(M6+M12)/2</f>
        <v>-18.671345413056819</v>
      </c>
      <c r="L4" s="9" t="s">
        <v>5</v>
      </c>
      <c r="M4" s="13">
        <v>359.92771895126072</v>
      </c>
      <c r="N4" s="12" t="s">
        <v>6</v>
      </c>
      <c r="O4" s="9">
        <v>359.96496916148828</v>
      </c>
      <c r="Q4" s="2" t="s">
        <v>7</v>
      </c>
      <c r="R4" s="2">
        <f>MAX(AC20:AC149)</f>
        <v>0.19862775946600664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-172.64611861304365</v>
      </c>
      <c r="N5" s="14" t="s">
        <v>9</v>
      </c>
      <c r="O5" s="9">
        <v>-172.76433905300962</v>
      </c>
      <c r="Q5" s="5" t="s">
        <v>10</v>
      </c>
      <c r="R5" s="5">
        <f>MIN(AC20:AC149)</f>
        <v>-0.1743022753455854</v>
      </c>
      <c r="T5" s="49" t="s">
        <v>55</v>
      </c>
      <c r="U5" s="51">
        <v>6</v>
      </c>
    </row>
    <row r="6" spans="1:21" ht="15.75" thickBot="1" x14ac:dyDescent="0.3">
      <c r="A6" t="s">
        <v>65</v>
      </c>
      <c r="I6" s="33" t="s">
        <v>11</v>
      </c>
      <c r="J6" s="33">
        <f>(O3+O9)/2</f>
        <v>3846.6777628118807</v>
      </c>
      <c r="L6" s="38" t="s">
        <v>12</v>
      </c>
      <c r="M6" s="13">
        <v>-18.502949137222373</v>
      </c>
      <c r="N6" s="14" t="s">
        <v>13</v>
      </c>
      <c r="O6" s="9">
        <v>20.967393911854362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-3850.7101271044639</v>
      </c>
      <c r="L7" s="39" t="s">
        <v>15</v>
      </c>
      <c r="M7" s="16">
        <f>SUM(M20:M84)</f>
        <v>1251.1275630744437</v>
      </c>
      <c r="N7" s="15" t="s">
        <v>15</v>
      </c>
      <c r="O7" s="37">
        <f>SUM(O20:O84)</f>
        <v>1574.0731012902884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-172.74002056320535</v>
      </c>
      <c r="L9" s="36" t="s">
        <v>18</v>
      </c>
      <c r="M9" s="11">
        <v>-3844.7497410517499</v>
      </c>
      <c r="N9" s="10" t="s">
        <v>19</v>
      </c>
      <c r="O9" s="36">
        <v>3839.882307341371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-172.63040002322046</v>
      </c>
      <c r="L10" s="9" t="s">
        <v>21</v>
      </c>
      <c r="M10" s="13">
        <v>359.89316319031639</v>
      </c>
      <c r="N10" s="12" t="s">
        <v>22</v>
      </c>
      <c r="O10" s="9">
        <v>359.95032649626125</v>
      </c>
      <c r="T10" s="52"/>
    </row>
    <row r="11" spans="1:21" ht="15.75" thickBot="1" x14ac:dyDescent="0.3">
      <c r="I11" s="34" t="s">
        <v>23</v>
      </c>
      <c r="J11" s="34">
        <f>J9-J10</f>
        <v>-0.10962053998488841</v>
      </c>
      <c r="L11" s="38" t="s">
        <v>24</v>
      </c>
      <c r="M11" s="13">
        <v>-172.61468143339727</v>
      </c>
      <c r="N11" s="14" t="s">
        <v>25</v>
      </c>
      <c r="O11" s="9">
        <v>-172.71570207340105</v>
      </c>
    </row>
    <row r="12" spans="1:21" x14ac:dyDescent="0.25">
      <c r="I12" s="9"/>
      <c r="J12" s="9"/>
      <c r="L12" s="38" t="s">
        <v>26</v>
      </c>
      <c r="M12" s="13">
        <v>-18.839741688891262</v>
      </c>
      <c r="N12" s="14" t="s">
        <v>27</v>
      </c>
      <c r="O12" s="9">
        <v>20.953716204831821</v>
      </c>
    </row>
    <row r="13" spans="1:21" ht="15.75" thickBot="1" x14ac:dyDescent="0.3">
      <c r="I13" s="9"/>
      <c r="J13" s="9"/>
      <c r="L13" s="39" t="s">
        <v>15</v>
      </c>
      <c r="M13" s="16">
        <f>SUM(M85:M149)</f>
        <v>1539.3240324894239</v>
      </c>
      <c r="N13" s="15" t="s">
        <v>15</v>
      </c>
      <c r="O13" s="37">
        <f>SUM(O85:O149)</f>
        <v>1588.5492249968534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13523</v>
      </c>
      <c r="D20" s="17">
        <v>11360</v>
      </c>
      <c r="E20" s="17">
        <v>13046</v>
      </c>
      <c r="F20" s="17">
        <v>15163</v>
      </c>
      <c r="G20" s="24"/>
      <c r="H20" s="7"/>
      <c r="I20" s="25">
        <f t="shared" ref="I20:J51" si="0">C20-E20</f>
        <v>477</v>
      </c>
      <c r="J20" s="24">
        <f t="shared" si="0"/>
        <v>-3803</v>
      </c>
      <c r="K20" s="7"/>
      <c r="L20" s="25">
        <f>$M$3*SIN(2*PI()/$M$4*(AA20+$M$5))+$M$6</f>
        <v>472.22496048898302</v>
      </c>
      <c r="M20" s="17">
        <f t="shared" ref="M20:M83" si="1">(I20-L20)^2</f>
        <v>22.801002331773326</v>
      </c>
      <c r="N20" s="17">
        <f>$O$3*COS(2*PI()/$O$4*(AA20+$O$5))+$O$6</f>
        <v>-3802.0369755735292</v>
      </c>
      <c r="O20" s="24">
        <f t="shared" ref="O20:O83" si="2">(J20-N20)^2</f>
        <v>0.92741604597948657</v>
      </c>
      <c r="P20" s="7"/>
      <c r="Q20" s="25">
        <f>I20-$J$4</f>
        <v>495.67134541305683</v>
      </c>
      <c r="R20" s="24">
        <f>J20-$J$3</f>
        <v>-3823.9605550583433</v>
      </c>
      <c r="S20" s="7"/>
      <c r="T20" s="25">
        <f>Q20/$J$7</f>
        <v>-0.12872206139956222</v>
      </c>
      <c r="U20" s="24">
        <f>R20/$J$6</f>
        <v>-0.9940943304445311</v>
      </c>
      <c r="V20" s="7"/>
      <c r="W20" s="25">
        <f>(T20-U20*SIN(-$J$11*PI()/180))/(COS(-$J$11*PI()/180))</f>
        <v>-0.12682035428065336</v>
      </c>
      <c r="X20" s="24">
        <f>IF(MOD(ATAN2(U20,W20)*180/PI()-$J$9+360,360)&gt;5,MOD(ATAN2(U20,W20)*180/PI()-$J$9+360,360)-360,MOD(ATAN2(U20,W20)*180/PI()-$J$9+360,360))</f>
        <v>1.0187662258601904E-2</v>
      </c>
      <c r="Y20" s="7"/>
      <c r="Z20" s="25">
        <f>I159</f>
        <v>-1</v>
      </c>
      <c r="AA20" s="17">
        <f>360/40000*Z20</f>
        <v>-8.9999999999999993E-3</v>
      </c>
      <c r="AB20" s="24">
        <f>AA20*PI()/180</f>
        <v>-1.5707963267948963E-4</v>
      </c>
      <c r="AC20" s="17">
        <f>X20-AA20</f>
        <v>1.9187662258601905E-2</v>
      </c>
      <c r="AD20" s="17">
        <f ca="1">INDIRECT("AC"&amp;AE20)-AC20</f>
        <v>-6.4347987538719509E-2</v>
      </c>
      <c r="AE20" s="17">
        <v>149</v>
      </c>
    </row>
    <row r="21" spans="1:31" s="17" customFormat="1" x14ac:dyDescent="0.25">
      <c r="A21" s="17">
        <v>1</v>
      </c>
      <c r="B21" s="17">
        <v>638</v>
      </c>
      <c r="C21" s="17">
        <v>13711</v>
      </c>
      <c r="D21" s="17">
        <v>11389</v>
      </c>
      <c r="E21" s="17">
        <v>12858</v>
      </c>
      <c r="F21" s="17">
        <v>15130</v>
      </c>
      <c r="G21" s="24"/>
      <c r="H21" s="7"/>
      <c r="I21" s="25">
        <f t="shared" si="0"/>
        <v>853</v>
      </c>
      <c r="J21" s="24">
        <f t="shared" si="0"/>
        <v>-3741</v>
      </c>
      <c r="K21" s="7"/>
      <c r="L21" s="25">
        <f t="shared" ref="L21:L84" si="3">$M$3*SIN(2*PI()/$M$4*(AA21+$M$5))+$M$6</f>
        <v>852.5585761271094</v>
      </c>
      <c r="M21" s="17">
        <f t="shared" si="1"/>
        <v>0.19485503555773279</v>
      </c>
      <c r="N21" s="17">
        <f t="shared" ref="N21:N84" si="4">$O$3*COS(2*PI()/$O$4*(AA21+$O$5))+$O$6</f>
        <v>-3734.4603235686532</v>
      </c>
      <c r="O21" s="24">
        <f t="shared" si="2"/>
        <v>42.767367826713262</v>
      </c>
      <c r="P21" s="7"/>
      <c r="Q21" s="25">
        <f t="shared" ref="Q21:Q84" si="5">I21-$J$4</f>
        <v>871.67134541305677</v>
      </c>
      <c r="R21" s="24">
        <f t="shared" ref="R21:R84" si="6">J21-$J$3</f>
        <v>-3761.9605550583433</v>
      </c>
      <c r="S21" s="7"/>
      <c r="T21" s="25">
        <f t="shared" ref="T21:T84" si="7">Q21/$J$7</f>
        <v>-0.22636638870257128</v>
      </c>
      <c r="U21" s="24">
        <f t="shared" ref="U21:U84" si="8">R21/$J$6</f>
        <v>-0.97797652598495544</v>
      </c>
      <c r="V21" s="7"/>
      <c r="W21" s="25">
        <f t="shared" ref="W21:W84" si="9">(T21-U21*SIN(-$J$11*PI()/180))/(COS(-$J$11*PI()/180))</f>
        <v>-0.22449569755208656</v>
      </c>
      <c r="X21" s="24">
        <f t="shared" ref="X21:X83" si="10">MOD(ATAN2(U21,W21)*180/PI()-$J$9+360,360)</f>
        <v>5.668360975018004</v>
      </c>
      <c r="Y21" s="7"/>
      <c r="Z21" s="25">
        <f t="shared" ref="Z21:Z84" si="11">B21</f>
        <v>638</v>
      </c>
      <c r="AA21" s="17">
        <f>360/40000*Z21+AA20</f>
        <v>5.7329999999999997</v>
      </c>
      <c r="AB21" s="24">
        <f t="shared" ref="AB21:AB84" si="12">AA21*PI()/180</f>
        <v>0.10005972601683491</v>
      </c>
      <c r="AC21" s="17">
        <f t="shared" ref="AC21:AC84" si="13">X21-AA21</f>
        <v>-6.4639024981995696E-2</v>
      </c>
      <c r="AD21" s="17">
        <f t="shared" ref="AD21:AD83" ca="1" si="14">INDIRECT("AC"&amp;AE21)-AC21</f>
        <v>1.1479221011446938E-2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13887</v>
      </c>
      <c r="D22" s="17">
        <v>11439</v>
      </c>
      <c r="E22" s="17">
        <v>12663</v>
      </c>
      <c r="F22" s="17">
        <v>15072</v>
      </c>
      <c r="G22" s="24"/>
      <c r="H22" s="7"/>
      <c r="I22" s="25">
        <f t="shared" si="0"/>
        <v>1224</v>
      </c>
      <c r="J22" s="24">
        <f t="shared" si="0"/>
        <v>-3633</v>
      </c>
      <c r="K22" s="7"/>
      <c r="L22" s="25">
        <f t="shared" si="3"/>
        <v>1226.4417764388543</v>
      </c>
      <c r="M22" s="17">
        <f t="shared" si="1"/>
        <v>5.9622721773438716</v>
      </c>
      <c r="N22" s="17">
        <f>$O$3*COS(2*PI()/$O$4*(AA22+$O$5))+$O$6</f>
        <v>-3628.4137405434635</v>
      </c>
      <c r="O22" s="24">
        <f>(J22-N22)^2</f>
        <v>21.033775802670302</v>
      </c>
      <c r="P22" s="7"/>
      <c r="Q22" s="25">
        <f t="shared" si="5"/>
        <v>1242.6713454130568</v>
      </c>
      <c r="R22" s="24">
        <f t="shared" si="6"/>
        <v>-3653.9605550583433</v>
      </c>
      <c r="S22" s="7"/>
      <c r="T22" s="25">
        <f t="shared" si="7"/>
        <v>-0.32271225420633826</v>
      </c>
      <c r="U22" s="24">
        <f t="shared" si="8"/>
        <v>-0.94990035047472676</v>
      </c>
      <c r="V22" s="7"/>
      <c r="W22" s="25">
        <f t="shared" si="9"/>
        <v>-0.32089545590175317</v>
      </c>
      <c r="X22" s="24">
        <f t="shared" si="10"/>
        <v>11.406023968823376</v>
      </c>
      <c r="Y22" s="7"/>
      <c r="Z22" s="25">
        <f t="shared" si="11"/>
        <v>642</v>
      </c>
      <c r="AA22" s="17">
        <f t="shared" ref="AA22:AA85" si="15">360/40000*Z22+AA21</f>
        <v>11.510999999999999</v>
      </c>
      <c r="AB22" s="24">
        <f t="shared" si="12"/>
        <v>0.20090485019706725</v>
      </c>
      <c r="AC22" s="17">
        <f t="shared" si="13"/>
        <v>-0.1049760311766228</v>
      </c>
      <c r="AD22" s="17">
        <f t="shared" ca="1" si="14"/>
        <v>-2.2131676786399268E-2</v>
      </c>
      <c r="AE22" s="17">
        <v>147</v>
      </c>
    </row>
    <row r="23" spans="1:31" s="17" customFormat="1" x14ac:dyDescent="0.25">
      <c r="A23" s="17">
        <v>3</v>
      </c>
      <c r="B23" s="17">
        <v>625</v>
      </c>
      <c r="C23" s="17">
        <v>14062</v>
      </c>
      <c r="D23" s="17">
        <v>11508</v>
      </c>
      <c r="E23" s="17">
        <v>12491</v>
      </c>
      <c r="F23" s="17">
        <v>15002</v>
      </c>
      <c r="G23" s="24"/>
      <c r="H23" s="7"/>
      <c r="I23" s="25">
        <f t="shared" si="0"/>
        <v>1571</v>
      </c>
      <c r="J23" s="24">
        <f t="shared" si="0"/>
        <v>-3494</v>
      </c>
      <c r="K23" s="7"/>
      <c r="L23" s="25">
        <f t="shared" si="3"/>
        <v>1578.2992122470828</v>
      </c>
      <c r="M23" s="17">
        <f t="shared" si="1"/>
        <v>53.278499427963219</v>
      </c>
      <c r="N23" s="17">
        <f t="shared" si="4"/>
        <v>-3489.5348483862786</v>
      </c>
      <c r="O23" s="24">
        <f t="shared" si="2"/>
        <v>19.93757893351923</v>
      </c>
      <c r="P23" s="7"/>
      <c r="Q23" s="25">
        <f t="shared" si="5"/>
        <v>1589.6713454130568</v>
      </c>
      <c r="R23" s="24">
        <f t="shared" si="6"/>
        <v>-3514.9605550583433</v>
      </c>
      <c r="S23" s="7"/>
      <c r="T23" s="25">
        <f t="shared" si="7"/>
        <v>-0.41282550307374288</v>
      </c>
      <c r="U23" s="24">
        <f t="shared" si="8"/>
        <v>-0.91376527273471031</v>
      </c>
      <c r="V23" s="7"/>
      <c r="W23" s="25">
        <f t="shared" si="9"/>
        <v>-0.41107800483552226</v>
      </c>
      <c r="X23" s="24">
        <f t="shared" si="10"/>
        <v>16.961697724654414</v>
      </c>
      <c r="Y23" s="7"/>
      <c r="Z23" s="25">
        <f t="shared" si="11"/>
        <v>625</v>
      </c>
      <c r="AA23" s="17">
        <f t="shared" si="15"/>
        <v>17.135999999999999</v>
      </c>
      <c r="AB23" s="24">
        <f t="shared" si="12"/>
        <v>0.29907962062174831</v>
      </c>
      <c r="AC23" s="17">
        <f t="shared" si="13"/>
        <v>-0.1743022753455854</v>
      </c>
      <c r="AD23" s="17">
        <f t="shared" ca="1" si="14"/>
        <v>6.8803676712310136E-2</v>
      </c>
      <c r="AE23" s="17">
        <v>146</v>
      </c>
    </row>
    <row r="24" spans="1:31" s="17" customFormat="1" x14ac:dyDescent="0.25">
      <c r="A24" s="17">
        <v>4</v>
      </c>
      <c r="B24" s="17">
        <v>609</v>
      </c>
      <c r="C24" s="17">
        <v>14231</v>
      </c>
      <c r="D24" s="17">
        <v>11597</v>
      </c>
      <c r="E24" s="17">
        <v>12331</v>
      </c>
      <c r="F24" s="17">
        <v>14923</v>
      </c>
      <c r="G24" s="24"/>
      <c r="H24" s="7"/>
      <c r="I24" s="25">
        <f t="shared" si="0"/>
        <v>1900</v>
      </c>
      <c r="J24" s="24">
        <f t="shared" si="0"/>
        <v>-3326</v>
      </c>
      <c r="K24" s="7"/>
      <c r="L24" s="25">
        <f t="shared" si="3"/>
        <v>1906.3775231614077</v>
      </c>
      <c r="M24" s="17">
        <f t="shared" si="1"/>
        <v>40.672801674291414</v>
      </c>
      <c r="N24" s="17">
        <f t="shared" si="4"/>
        <v>-3321.6710387834851</v>
      </c>
      <c r="O24" s="24">
        <f t="shared" si="2"/>
        <v>18.739905214090392</v>
      </c>
      <c r="P24" s="7"/>
      <c r="Q24" s="25">
        <f t="shared" si="5"/>
        <v>1918.6713454130568</v>
      </c>
      <c r="R24" s="24">
        <f t="shared" si="6"/>
        <v>-3346.9605550583433</v>
      </c>
      <c r="S24" s="7"/>
      <c r="T24" s="25">
        <f t="shared" si="7"/>
        <v>-0.49826428946387585</v>
      </c>
      <c r="U24" s="24">
        <f t="shared" si="8"/>
        <v>-0.87009122194102129</v>
      </c>
      <c r="V24" s="7"/>
      <c r="W24" s="25">
        <f t="shared" si="9"/>
        <v>-0.49660050661411564</v>
      </c>
      <c r="X24" s="24">
        <f t="shared" si="10"/>
        <v>22.455382721347405</v>
      </c>
      <c r="Y24" s="7"/>
      <c r="Z24" s="25">
        <f t="shared" si="11"/>
        <v>609</v>
      </c>
      <c r="AA24" s="17">
        <f t="shared" si="15"/>
        <v>22.616999999999997</v>
      </c>
      <c r="AB24" s="24">
        <f t="shared" si="12"/>
        <v>0.39474111692355746</v>
      </c>
      <c r="AC24" s="17">
        <f t="shared" si="13"/>
        <v>-0.16161727865259223</v>
      </c>
      <c r="AD24" s="17">
        <f t="shared" ca="1" si="14"/>
        <v>5.6142406050916804E-2</v>
      </c>
      <c r="AE24" s="17">
        <v>145</v>
      </c>
    </row>
    <row r="25" spans="1:31" s="17" customFormat="1" x14ac:dyDescent="0.25">
      <c r="A25" s="17">
        <v>5</v>
      </c>
      <c r="B25" s="17">
        <v>629</v>
      </c>
      <c r="C25" s="17">
        <v>14390</v>
      </c>
      <c r="D25" s="17">
        <v>11699</v>
      </c>
      <c r="E25" s="17">
        <v>12164</v>
      </c>
      <c r="F25" s="17">
        <v>14816</v>
      </c>
      <c r="G25" s="24"/>
      <c r="H25" s="7"/>
      <c r="I25" s="25">
        <f t="shared" si="0"/>
        <v>2226</v>
      </c>
      <c r="J25" s="24">
        <f t="shared" si="0"/>
        <v>-3117</v>
      </c>
      <c r="K25" s="7"/>
      <c r="L25" s="25">
        <f t="shared" si="3"/>
        <v>2226.7116731056531</v>
      </c>
      <c r="M25" s="17">
        <f t="shared" si="1"/>
        <v>0.50647860930987509</v>
      </c>
      <c r="N25" s="17">
        <f t="shared" si="4"/>
        <v>-3116.2205780162176</v>
      </c>
      <c r="O25" s="24">
        <f t="shared" si="2"/>
        <v>0.60749862880331207</v>
      </c>
      <c r="P25" s="7"/>
      <c r="Q25" s="25">
        <f t="shared" si="5"/>
        <v>2244.6713454130568</v>
      </c>
      <c r="R25" s="24">
        <f t="shared" si="6"/>
        <v>-3137.9605550583433</v>
      </c>
      <c r="S25" s="7"/>
      <c r="T25" s="25">
        <f t="shared" si="7"/>
        <v>-0.58292399877446355</v>
      </c>
      <c r="U25" s="24">
        <f t="shared" si="8"/>
        <v>-0.81575862303696767</v>
      </c>
      <c r="V25" s="7"/>
      <c r="W25" s="25">
        <f t="shared" si="9"/>
        <v>-0.58136432226580814</v>
      </c>
      <c r="X25" s="24">
        <f t="shared" si="10"/>
        <v>28.21624210401626</v>
      </c>
      <c r="Y25" s="7"/>
      <c r="Z25" s="25">
        <f t="shared" si="11"/>
        <v>629</v>
      </c>
      <c r="AA25" s="17">
        <f t="shared" si="15"/>
        <v>28.277999999999999</v>
      </c>
      <c r="AB25" s="24">
        <f t="shared" si="12"/>
        <v>0.49354420587895648</v>
      </c>
      <c r="AC25" s="17">
        <f t="shared" si="13"/>
        <v>-6.175789598373882E-2</v>
      </c>
      <c r="AD25" s="17">
        <f t="shared" ca="1" si="14"/>
        <v>-1.1326510465654138E-2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14537</v>
      </c>
      <c r="D26" s="17">
        <v>11816</v>
      </c>
      <c r="E26" s="17">
        <v>12021</v>
      </c>
      <c r="F26" s="17">
        <v>14704</v>
      </c>
      <c r="G26" s="24"/>
      <c r="H26" s="7"/>
      <c r="I26" s="25">
        <f t="shared" si="0"/>
        <v>2516</v>
      </c>
      <c r="J26" s="24">
        <f t="shared" si="0"/>
        <v>-2888</v>
      </c>
      <c r="K26" s="7"/>
      <c r="L26" s="25">
        <f t="shared" si="3"/>
        <v>2518.7544481440095</v>
      </c>
      <c r="M26" s="17">
        <f t="shared" si="1"/>
        <v>7.5869845780375424</v>
      </c>
      <c r="N26" s="17">
        <f t="shared" si="4"/>
        <v>-2885.7347679788886</v>
      </c>
      <c r="O26" s="24">
        <f t="shared" si="2"/>
        <v>5.1312761094683816</v>
      </c>
      <c r="P26" s="7"/>
      <c r="Q26" s="25">
        <f t="shared" si="5"/>
        <v>2534.6713454130568</v>
      </c>
      <c r="R26" s="24">
        <f t="shared" si="6"/>
        <v>-2908.9605550583433</v>
      </c>
      <c r="S26" s="7"/>
      <c r="T26" s="25">
        <f t="shared" si="7"/>
        <v>-0.65823478313050776</v>
      </c>
      <c r="U26" s="24">
        <f t="shared" si="8"/>
        <v>-0.75622673237176075</v>
      </c>
      <c r="V26" s="7"/>
      <c r="W26" s="25">
        <f t="shared" si="9"/>
        <v>-0.65678914335386229</v>
      </c>
      <c r="X26" s="24">
        <f t="shared" si="10"/>
        <v>33.714604348633486</v>
      </c>
      <c r="Y26" s="7"/>
      <c r="Z26" s="25">
        <f t="shared" si="11"/>
        <v>615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-9.8395651366509185E-2</v>
      </c>
      <c r="AD26" s="17">
        <f t="shared" ca="1" si="14"/>
        <v>3.2596298216354569E-2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14667</v>
      </c>
      <c r="D27" s="17">
        <v>11948</v>
      </c>
      <c r="E27" s="17">
        <v>11882</v>
      </c>
      <c r="F27" s="17">
        <v>14577</v>
      </c>
      <c r="G27" s="24"/>
      <c r="H27" s="7"/>
      <c r="I27" s="25">
        <f t="shared" si="0"/>
        <v>2785</v>
      </c>
      <c r="J27" s="24">
        <f t="shared" si="0"/>
        <v>-2629</v>
      </c>
      <c r="K27" s="7"/>
      <c r="L27" s="25">
        <f t="shared" si="3"/>
        <v>2787.5433299518022</v>
      </c>
      <c r="M27" s="17">
        <f t="shared" si="1"/>
        <v>6.4685272437342158</v>
      </c>
      <c r="N27" s="17">
        <f t="shared" si="4"/>
        <v>-2627.6988183691819</v>
      </c>
      <c r="O27" s="24">
        <f t="shared" si="2"/>
        <v>1.6930736363783569</v>
      </c>
      <c r="P27" s="7"/>
      <c r="Q27" s="25">
        <f t="shared" si="5"/>
        <v>2803.6713454130568</v>
      </c>
      <c r="R27" s="24">
        <f t="shared" si="6"/>
        <v>-2649.9605550583433</v>
      </c>
      <c r="S27" s="7"/>
      <c r="T27" s="25">
        <f t="shared" si="7"/>
        <v>-0.72809202792973504</v>
      </c>
      <c r="U27" s="24">
        <f t="shared" si="8"/>
        <v>-0.68889590406482348</v>
      </c>
      <c r="V27" s="7"/>
      <c r="W27" s="25">
        <f t="shared" si="9"/>
        <v>-0.72677533615637979</v>
      </c>
      <c r="X27" s="24">
        <f t="shared" si="10"/>
        <v>39.272730842969963</v>
      </c>
      <c r="Y27" s="7"/>
      <c r="Z27" s="25">
        <f t="shared" si="11"/>
        <v>616</v>
      </c>
      <c r="AA27" s="17">
        <f t="shared" si="15"/>
        <v>39.356999999999992</v>
      </c>
      <c r="AB27" s="24">
        <f t="shared" si="12"/>
        <v>0.6869092337074082</v>
      </c>
      <c r="AC27" s="17">
        <f t="shared" si="13"/>
        <v>-8.4269157030028907E-2</v>
      </c>
      <c r="AD27" s="17">
        <f t="shared" ca="1" si="14"/>
        <v>0.1695079126876351</v>
      </c>
      <c r="AE27" s="17">
        <v>142</v>
      </c>
    </row>
    <row r="28" spans="1:31" s="17" customFormat="1" x14ac:dyDescent="0.25">
      <c r="A28" s="17">
        <v>8</v>
      </c>
      <c r="B28" s="17">
        <v>630</v>
      </c>
      <c r="C28" s="17">
        <v>14783</v>
      </c>
      <c r="D28" s="17">
        <v>12081</v>
      </c>
      <c r="E28" s="17">
        <v>11751</v>
      </c>
      <c r="F28" s="17">
        <v>14420</v>
      </c>
      <c r="G28" s="24"/>
      <c r="H28" s="7"/>
      <c r="I28" s="25">
        <f t="shared" si="0"/>
        <v>3032</v>
      </c>
      <c r="J28" s="24">
        <f t="shared" si="0"/>
        <v>-2339</v>
      </c>
      <c r="K28" s="7"/>
      <c r="L28" s="25">
        <f t="shared" si="3"/>
        <v>3035.2584634044074</v>
      </c>
      <c r="M28" s="17">
        <f t="shared" si="1"/>
        <v>10.617583757862223</v>
      </c>
      <c r="N28" s="17">
        <f t="shared" si="4"/>
        <v>-2338.1832734114541</v>
      </c>
      <c r="O28" s="24">
        <f t="shared" si="2"/>
        <v>0.66704232043776157</v>
      </c>
      <c r="P28" s="7"/>
      <c r="Q28" s="25">
        <f t="shared" si="5"/>
        <v>3050.6713454130568</v>
      </c>
      <c r="R28" s="24">
        <f t="shared" si="6"/>
        <v>-2359.9605550583433</v>
      </c>
      <c r="S28" s="7"/>
      <c r="T28" s="25">
        <f t="shared" si="7"/>
        <v>-0.79223604081229682</v>
      </c>
      <c r="U28" s="24">
        <f t="shared" si="8"/>
        <v>-0.61350617352809844</v>
      </c>
      <c r="V28" s="7"/>
      <c r="W28" s="25">
        <f t="shared" si="9"/>
        <v>-0.79106370521329794</v>
      </c>
      <c r="X28" s="24">
        <f t="shared" si="10"/>
        <v>44.944802246059055</v>
      </c>
      <c r="Y28" s="7"/>
      <c r="Z28" s="25">
        <f t="shared" si="11"/>
        <v>630</v>
      </c>
      <c r="AA28" s="17">
        <f t="shared" si="15"/>
        <v>45.026999999999994</v>
      </c>
      <c r="AB28" s="24">
        <f t="shared" si="12"/>
        <v>0.78586940229548663</v>
      </c>
      <c r="AC28" s="17">
        <f t="shared" si="13"/>
        <v>-8.2197753940938867E-2</v>
      </c>
      <c r="AD28" s="17">
        <f t="shared" ca="1" si="14"/>
        <v>2.9835932854510361E-2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14900</v>
      </c>
      <c r="D29" s="17">
        <v>12250</v>
      </c>
      <c r="E29" s="17">
        <v>11645</v>
      </c>
      <c r="F29" s="17">
        <v>14271</v>
      </c>
      <c r="G29" s="24"/>
      <c r="H29" s="7"/>
      <c r="I29" s="25">
        <f t="shared" si="0"/>
        <v>3255</v>
      </c>
      <c r="J29" s="24">
        <f t="shared" si="0"/>
        <v>-2021</v>
      </c>
      <c r="K29" s="7"/>
      <c r="L29" s="25">
        <f t="shared" si="3"/>
        <v>3255.6444216204686</v>
      </c>
      <c r="M29" s="17">
        <f t="shared" si="1"/>
        <v>0.41527922492740205</v>
      </c>
      <c r="N29" s="17">
        <f t="shared" si="4"/>
        <v>-2021.4735882207549</v>
      </c>
      <c r="O29" s="24">
        <f t="shared" si="2"/>
        <v>0.22428580283778352</v>
      </c>
      <c r="P29" s="7"/>
      <c r="Q29" s="25">
        <f t="shared" si="5"/>
        <v>3273.6713454130568</v>
      </c>
      <c r="R29" s="24">
        <f t="shared" si="6"/>
        <v>-2041.9605550583431</v>
      </c>
      <c r="S29" s="7"/>
      <c r="T29" s="25">
        <f t="shared" si="7"/>
        <v>-0.85014743705849638</v>
      </c>
      <c r="U29" s="24">
        <f t="shared" si="8"/>
        <v>-0.53083743452575849</v>
      </c>
      <c r="V29" s="7"/>
      <c r="W29" s="25">
        <f t="shared" si="9"/>
        <v>-0.84913337272905931</v>
      </c>
      <c r="X29" s="24">
        <f t="shared" si="10"/>
        <v>50.728374758561927</v>
      </c>
      <c r="Y29" s="7"/>
      <c r="Z29" s="25">
        <f t="shared" si="11"/>
        <v>638</v>
      </c>
      <c r="AA29" s="17">
        <f t="shared" si="15"/>
        <v>50.768999999999991</v>
      </c>
      <c r="AB29" s="24">
        <f t="shared" si="12"/>
        <v>0.88608620794500104</v>
      </c>
      <c r="AC29" s="17">
        <f t="shared" si="13"/>
        <v>-4.0625241438064563E-2</v>
      </c>
      <c r="AD29" s="17">
        <f t="shared" ca="1" si="14"/>
        <v>9.2680172504188363E-2</v>
      </c>
      <c r="AE29" s="17">
        <v>140</v>
      </c>
    </row>
    <row r="30" spans="1:31" s="17" customFormat="1" x14ac:dyDescent="0.25">
      <c r="A30" s="17">
        <v>10</v>
      </c>
      <c r="B30" s="17">
        <v>631</v>
      </c>
      <c r="C30" s="17">
        <v>14986</v>
      </c>
      <c r="D30" s="17">
        <v>12414</v>
      </c>
      <c r="E30" s="17">
        <v>11545</v>
      </c>
      <c r="F30" s="17">
        <v>14097</v>
      </c>
      <c r="G30" s="24"/>
      <c r="H30" s="7"/>
      <c r="I30" s="25">
        <f t="shared" si="0"/>
        <v>3441</v>
      </c>
      <c r="J30" s="24">
        <f t="shared" si="0"/>
        <v>-1683</v>
      </c>
      <c r="K30" s="7"/>
      <c r="L30" s="25">
        <f t="shared" si="3"/>
        <v>3441.2891361539832</v>
      </c>
      <c r="M30" s="17">
        <f t="shared" si="1"/>
        <v>8.3599715540217556E-2</v>
      </c>
      <c r="N30" s="17">
        <f t="shared" si="4"/>
        <v>-1688.0630229006015</v>
      </c>
      <c r="O30" s="24">
        <f t="shared" si="2"/>
        <v>25.634200892015038</v>
      </c>
      <c r="P30" s="7"/>
      <c r="Q30" s="25">
        <f t="shared" si="5"/>
        <v>3459.6713454130568</v>
      </c>
      <c r="R30" s="24">
        <f t="shared" si="6"/>
        <v>-1703.9605550583431</v>
      </c>
      <c r="S30" s="7"/>
      <c r="T30" s="25">
        <f t="shared" si="7"/>
        <v>-0.89845021599030406</v>
      </c>
      <c r="U30" s="24">
        <f t="shared" si="8"/>
        <v>-0.44296940376226523</v>
      </c>
      <c r="V30" s="7"/>
      <c r="W30" s="25">
        <f t="shared" si="9"/>
        <v>-0.89760435284603313</v>
      </c>
      <c r="X30" s="24">
        <f t="shared" si="10"/>
        <v>56.473596406703393</v>
      </c>
      <c r="Y30" s="7"/>
      <c r="Z30" s="25">
        <f t="shared" si="11"/>
        <v>631</v>
      </c>
      <c r="AA30" s="17">
        <f t="shared" si="15"/>
        <v>56.447999999999993</v>
      </c>
      <c r="AB30" s="24">
        <f t="shared" si="12"/>
        <v>0.985203456165759</v>
      </c>
      <c r="AC30" s="17">
        <f t="shared" si="13"/>
        <v>2.5596406703400021E-2</v>
      </c>
      <c r="AD30" s="17">
        <f t="shared" ca="1" si="14"/>
        <v>-1.1938132974080418E-2</v>
      </c>
      <c r="AE30" s="17">
        <v>139</v>
      </c>
    </row>
    <row r="31" spans="1:31" s="17" customFormat="1" x14ac:dyDescent="0.25">
      <c r="A31" s="17">
        <v>11</v>
      </c>
      <c r="B31" s="17">
        <v>627</v>
      </c>
      <c r="C31" s="17">
        <v>15060</v>
      </c>
      <c r="D31" s="17">
        <v>12580</v>
      </c>
      <c r="E31" s="17">
        <v>11464</v>
      </c>
      <c r="F31" s="17">
        <v>13919</v>
      </c>
      <c r="G31" s="24"/>
      <c r="H31" s="7"/>
      <c r="I31" s="25">
        <f t="shared" si="0"/>
        <v>3596</v>
      </c>
      <c r="J31" s="24">
        <f t="shared" si="0"/>
        <v>-1339</v>
      </c>
      <c r="K31" s="7"/>
      <c r="L31" s="25">
        <f t="shared" si="3"/>
        <v>3592.1070994880706</v>
      </c>
      <c r="M31" s="17">
        <f t="shared" si="1"/>
        <v>15.154674395780056</v>
      </c>
      <c r="N31" s="17">
        <f t="shared" si="4"/>
        <v>-1340.1386614703456</v>
      </c>
      <c r="O31" s="24">
        <f t="shared" si="2"/>
        <v>1.2965499440495949</v>
      </c>
      <c r="P31" s="7"/>
      <c r="Q31" s="25">
        <f t="shared" si="5"/>
        <v>3614.6713454130568</v>
      </c>
      <c r="R31" s="24">
        <f t="shared" si="6"/>
        <v>-1359.9605550583431</v>
      </c>
      <c r="S31" s="7"/>
      <c r="T31" s="25">
        <f t="shared" si="7"/>
        <v>-0.9387025317668104</v>
      </c>
      <c r="U31" s="24">
        <f t="shared" si="8"/>
        <v>-0.35354158547042586</v>
      </c>
      <c r="V31" s="7"/>
      <c r="W31" s="25">
        <f t="shared" si="9"/>
        <v>-0.93802783932390299</v>
      </c>
      <c r="X31" s="24">
        <f t="shared" si="10"/>
        <v>62.088653586757346</v>
      </c>
      <c r="Y31" s="7"/>
      <c r="Z31" s="25">
        <f t="shared" si="11"/>
        <v>627</v>
      </c>
      <c r="AA31" s="17">
        <f t="shared" si="15"/>
        <v>62.090999999999994</v>
      </c>
      <c r="AB31" s="24">
        <f t="shared" si="12"/>
        <v>1.083692385855799</v>
      </c>
      <c r="AC31" s="17">
        <f t="shared" si="13"/>
        <v>-2.346413242648282E-3</v>
      </c>
      <c r="AD31" s="17">
        <f t="shared" ca="1" si="14"/>
        <v>4.289254811601495E-2</v>
      </c>
      <c r="AE31" s="17">
        <v>138</v>
      </c>
    </row>
    <row r="32" spans="1:31" s="17" customFormat="1" x14ac:dyDescent="0.25">
      <c r="A32" s="17">
        <v>12</v>
      </c>
      <c r="B32" s="17">
        <v>630</v>
      </c>
      <c r="C32" s="17">
        <v>15125</v>
      </c>
      <c r="D32" s="17">
        <v>12772</v>
      </c>
      <c r="E32" s="17">
        <v>11412</v>
      </c>
      <c r="F32" s="17">
        <v>13750</v>
      </c>
      <c r="G32" s="24"/>
      <c r="H32" s="7"/>
      <c r="I32" s="25">
        <f t="shared" si="0"/>
        <v>3713</v>
      </c>
      <c r="J32" s="24">
        <f t="shared" si="0"/>
        <v>-978</v>
      </c>
      <c r="K32" s="7"/>
      <c r="L32" s="25">
        <f t="shared" si="3"/>
        <v>3708.3841650834765</v>
      </c>
      <c r="M32" s="17">
        <f t="shared" si="1"/>
        <v>21.305931976597083</v>
      </c>
      <c r="N32" s="17">
        <f t="shared" si="4"/>
        <v>-977.2656007630062</v>
      </c>
      <c r="O32" s="24">
        <f t="shared" si="2"/>
        <v>0.53934223929706837</v>
      </c>
      <c r="P32" s="7"/>
      <c r="Q32" s="25">
        <f t="shared" si="5"/>
        <v>3731.6713454130568</v>
      </c>
      <c r="R32" s="24">
        <f t="shared" si="6"/>
        <v>-998.96055505834306</v>
      </c>
      <c r="S32" s="7"/>
      <c r="T32" s="25">
        <f t="shared" si="7"/>
        <v>-0.96908653786907661</v>
      </c>
      <c r="U32" s="24">
        <f t="shared" si="8"/>
        <v>-0.25969436918160604</v>
      </c>
      <c r="V32" s="7"/>
      <c r="W32" s="25">
        <f t="shared" si="9"/>
        <v>-0.96859145344257691</v>
      </c>
      <c r="X32" s="24">
        <f t="shared" si="10"/>
        <v>67.731131212751336</v>
      </c>
      <c r="Y32" s="7"/>
      <c r="Z32" s="25">
        <f t="shared" si="11"/>
        <v>630</v>
      </c>
      <c r="AA32" s="17">
        <f t="shared" si="15"/>
        <v>67.760999999999996</v>
      </c>
      <c r="AB32" s="24">
        <f t="shared" si="12"/>
        <v>1.1826525544438775</v>
      </c>
      <c r="AC32" s="17">
        <f t="shared" si="13"/>
        <v>-2.9868787248659601E-2</v>
      </c>
      <c r="AD32" s="17">
        <f t="shared" ca="1" si="14"/>
        <v>4.6706956912601072E-2</v>
      </c>
      <c r="AE32" s="17">
        <v>137</v>
      </c>
    </row>
    <row r="33" spans="1:31" s="17" customFormat="1" x14ac:dyDescent="0.25">
      <c r="A33" s="17">
        <v>13</v>
      </c>
      <c r="B33" s="17">
        <v>607</v>
      </c>
      <c r="C33" s="17">
        <v>15153</v>
      </c>
      <c r="D33" s="17">
        <v>12947</v>
      </c>
      <c r="E33" s="17">
        <v>11369</v>
      </c>
      <c r="F33" s="17">
        <v>13565</v>
      </c>
      <c r="G33" s="24"/>
      <c r="H33" s="7"/>
      <c r="I33" s="25">
        <f t="shared" si="0"/>
        <v>3784</v>
      </c>
      <c r="J33" s="24">
        <f t="shared" si="0"/>
        <v>-618</v>
      </c>
      <c r="K33" s="7"/>
      <c r="L33" s="25">
        <f t="shared" si="3"/>
        <v>3785.9171217866324</v>
      </c>
      <c r="M33" s="17">
        <f t="shared" si="1"/>
        <v>3.6753559447805237</v>
      </c>
      <c r="N33" s="17">
        <f t="shared" si="4"/>
        <v>-618.35729164118686</v>
      </c>
      <c r="O33" s="24">
        <f t="shared" si="2"/>
        <v>0.12765731686200124</v>
      </c>
      <c r="P33" s="7"/>
      <c r="Q33" s="25">
        <f t="shared" si="5"/>
        <v>3802.6713454130568</v>
      </c>
      <c r="R33" s="24">
        <f t="shared" si="6"/>
        <v>-638.96055505834306</v>
      </c>
      <c r="S33" s="7"/>
      <c r="T33" s="25">
        <f t="shared" si="7"/>
        <v>-0.987524695418315</v>
      </c>
      <c r="U33" s="24">
        <f t="shared" si="8"/>
        <v>-0.16610711748084395</v>
      </c>
      <c r="V33" s="7"/>
      <c r="W33" s="25">
        <f t="shared" si="9"/>
        <v>-0.98720869976930437</v>
      </c>
      <c r="X33" s="24">
        <f t="shared" si="10"/>
        <v>73.188932326354802</v>
      </c>
      <c r="Y33" s="7"/>
      <c r="Z33" s="25">
        <f t="shared" si="11"/>
        <v>607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-3.5067673645187369E-2</v>
      </c>
      <c r="AD33" s="17">
        <f t="shared" ca="1" si="14"/>
        <v>7.9585666986119463E-2</v>
      </c>
      <c r="AE33" s="17">
        <v>136</v>
      </c>
    </row>
    <row r="34" spans="1:31" s="17" customFormat="1" x14ac:dyDescent="0.25">
      <c r="A34" s="17">
        <v>14</v>
      </c>
      <c r="B34" s="17">
        <v>611</v>
      </c>
      <c r="C34" s="17">
        <v>15172</v>
      </c>
      <c r="D34" s="17">
        <v>13126</v>
      </c>
      <c r="E34" s="17">
        <v>11339</v>
      </c>
      <c r="F34" s="17">
        <v>13377</v>
      </c>
      <c r="G34" s="24"/>
      <c r="H34" s="7"/>
      <c r="I34" s="25">
        <f t="shared" si="0"/>
        <v>3833</v>
      </c>
      <c r="J34" s="24">
        <f t="shared" si="0"/>
        <v>-251</v>
      </c>
      <c r="K34" s="7"/>
      <c r="L34" s="25">
        <f t="shared" si="3"/>
        <v>3829.0433625048231</v>
      </c>
      <c r="M34" s="17">
        <f t="shared" si="1"/>
        <v>15.654980268239671</v>
      </c>
      <c r="N34" s="17">
        <f t="shared" si="4"/>
        <v>-251.22473876689853</v>
      </c>
      <c r="O34" s="24">
        <f t="shared" si="2"/>
        <v>5.0507513347069759E-2</v>
      </c>
      <c r="P34" s="7"/>
      <c r="Q34" s="25">
        <f t="shared" si="5"/>
        <v>3851.6713454130568</v>
      </c>
      <c r="R34" s="24">
        <f t="shared" si="6"/>
        <v>-271.96055505834306</v>
      </c>
      <c r="S34" s="7"/>
      <c r="T34" s="25">
        <f t="shared" si="7"/>
        <v>-1.000249621050888</v>
      </c>
      <c r="U34" s="24">
        <f t="shared" si="8"/>
        <v>-7.0700113663678121E-2</v>
      </c>
      <c r="V34" s="7"/>
      <c r="W34" s="25">
        <f t="shared" si="9"/>
        <v>-1.0001161853483569</v>
      </c>
      <c r="X34" s="24">
        <f t="shared" si="10"/>
        <v>78.696399866270269</v>
      </c>
      <c r="Y34" s="7"/>
      <c r="Z34" s="25">
        <f t="shared" si="11"/>
        <v>611</v>
      </c>
      <c r="AA34" s="17">
        <f t="shared" si="15"/>
        <v>78.722999999999985</v>
      </c>
      <c r="AB34" s="24">
        <f t="shared" si="12"/>
        <v>1.3739755470474957</v>
      </c>
      <c r="AC34" s="17">
        <f t="shared" si="13"/>
        <v>-2.6600133729715481E-2</v>
      </c>
      <c r="AD34" s="17">
        <f t="shared" ca="1" si="14"/>
        <v>6.4474257704745241E-2</v>
      </c>
      <c r="AE34" s="17">
        <v>135</v>
      </c>
    </row>
    <row r="35" spans="1:31" s="17" customFormat="1" x14ac:dyDescent="0.25">
      <c r="A35" s="17">
        <v>15</v>
      </c>
      <c r="B35" s="17">
        <v>630</v>
      </c>
      <c r="C35" s="17">
        <v>15186</v>
      </c>
      <c r="D35" s="17">
        <v>13328</v>
      </c>
      <c r="E35" s="17">
        <v>11345</v>
      </c>
      <c r="F35" s="17">
        <v>13196</v>
      </c>
      <c r="G35" s="24"/>
      <c r="H35" s="7"/>
      <c r="I35" s="25">
        <f t="shared" si="0"/>
        <v>3841</v>
      </c>
      <c r="J35" s="24">
        <f t="shared" si="0"/>
        <v>132</v>
      </c>
      <c r="K35" s="7"/>
      <c r="L35" s="25">
        <f t="shared" si="3"/>
        <v>3836.4113646214191</v>
      </c>
      <c r="M35" s="17">
        <f t="shared" si="1"/>
        <v>21.05557463756405</v>
      </c>
      <c r="N35" s="17">
        <f t="shared" si="4"/>
        <v>129.91135886146404</v>
      </c>
      <c r="O35" s="24">
        <f t="shared" si="2"/>
        <v>4.362421805584801</v>
      </c>
      <c r="P35" s="7"/>
      <c r="Q35" s="25">
        <f t="shared" si="5"/>
        <v>3859.6713454130568</v>
      </c>
      <c r="R35" s="24">
        <f t="shared" si="6"/>
        <v>111.03944494165691</v>
      </c>
      <c r="S35" s="7"/>
      <c r="T35" s="25">
        <f t="shared" si="7"/>
        <v>-1.0023271599296755</v>
      </c>
      <c r="U35" s="24">
        <f t="shared" si="8"/>
        <v>2.8866323562410451E-2</v>
      </c>
      <c r="V35" s="7"/>
      <c r="W35" s="25">
        <f t="shared" si="9"/>
        <v>-1.0023842226876793</v>
      </c>
      <c r="X35" s="24">
        <f t="shared" si="10"/>
        <v>84.38954925582135</v>
      </c>
      <c r="Y35" s="7"/>
      <c r="Z35" s="25">
        <f t="shared" si="11"/>
        <v>630</v>
      </c>
      <c r="AA35" s="17">
        <f t="shared" si="15"/>
        <v>84.392999999999986</v>
      </c>
      <c r="AB35" s="24">
        <f t="shared" si="12"/>
        <v>1.4729357156355742</v>
      </c>
      <c r="AC35" s="17">
        <f t="shared" si="13"/>
        <v>-3.4507441786360005E-3</v>
      </c>
      <c r="AD35" s="17">
        <f t="shared" ca="1" si="14"/>
        <v>-9.9112110397499009E-2</v>
      </c>
      <c r="AE35" s="17">
        <v>134</v>
      </c>
    </row>
    <row r="36" spans="1:31" s="17" customFormat="1" x14ac:dyDescent="0.25">
      <c r="A36" s="17">
        <v>16</v>
      </c>
      <c r="B36" s="17">
        <v>622</v>
      </c>
      <c r="C36" s="17">
        <v>15154</v>
      </c>
      <c r="D36" s="17">
        <v>13499</v>
      </c>
      <c r="E36" s="17">
        <v>11346</v>
      </c>
      <c r="F36" s="17">
        <v>12996</v>
      </c>
      <c r="G36" s="24"/>
      <c r="H36" s="7"/>
      <c r="I36" s="25">
        <f t="shared" si="0"/>
        <v>3808</v>
      </c>
      <c r="J36" s="24">
        <f t="shared" si="0"/>
        <v>503</v>
      </c>
      <c r="K36" s="7"/>
      <c r="L36" s="25">
        <f t="shared" si="3"/>
        <v>3806.6647356826788</v>
      </c>
      <c r="M36" s="17">
        <f t="shared" si="1"/>
        <v>1.7829307971111483</v>
      </c>
      <c r="N36" s="17">
        <f t="shared" si="4"/>
        <v>505.17709891683842</v>
      </c>
      <c r="O36" s="24">
        <f t="shared" si="2"/>
        <v>4.7397596936990114</v>
      </c>
      <c r="P36" s="7"/>
      <c r="Q36" s="25">
        <f t="shared" si="5"/>
        <v>3826.6713454130568</v>
      </c>
      <c r="R36" s="24">
        <f t="shared" si="6"/>
        <v>482.03944494165694</v>
      </c>
      <c r="S36" s="7"/>
      <c r="T36" s="25">
        <f t="shared" si="7"/>
        <v>-0.99375731205467732</v>
      </c>
      <c r="U36" s="24">
        <f t="shared" si="8"/>
        <v>0.12531318573180697</v>
      </c>
      <c r="V36" s="7"/>
      <c r="W36" s="25">
        <f t="shared" si="9"/>
        <v>-0.99399888528484948</v>
      </c>
      <c r="X36" s="24">
        <f t="shared" si="10"/>
        <v>89.925377851890744</v>
      </c>
      <c r="Y36" s="7"/>
      <c r="Z36" s="25">
        <f t="shared" si="11"/>
        <v>622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-6.5622148109241607E-2</v>
      </c>
      <c r="AD36" s="17">
        <f t="shared" ca="1" si="14"/>
        <v>3.6114478912367076E-2</v>
      </c>
      <c r="AE36" s="17">
        <v>133</v>
      </c>
    </row>
    <row r="37" spans="1:31" s="17" customFormat="1" x14ac:dyDescent="0.25">
      <c r="A37" s="17">
        <v>17</v>
      </c>
      <c r="B37" s="17">
        <v>633</v>
      </c>
      <c r="C37" s="17">
        <v>15128</v>
      </c>
      <c r="D37" s="17">
        <v>13692</v>
      </c>
      <c r="E37" s="17">
        <v>11382</v>
      </c>
      <c r="F37" s="17">
        <v>12818</v>
      </c>
      <c r="G37" s="24"/>
      <c r="H37" s="7"/>
      <c r="I37" s="25">
        <f t="shared" si="0"/>
        <v>3746</v>
      </c>
      <c r="J37" s="24">
        <f t="shared" si="0"/>
        <v>874</v>
      </c>
      <c r="K37" s="7"/>
      <c r="L37" s="25">
        <f t="shared" si="3"/>
        <v>3738.9208025459789</v>
      </c>
      <c r="M37" s="17">
        <f t="shared" si="1"/>
        <v>50.115036593019411</v>
      </c>
      <c r="N37" s="17">
        <f t="shared" si="4"/>
        <v>882.31513081826563</v>
      </c>
      <c r="O37" s="24">
        <f t="shared" si="2"/>
        <v>69.141400524870832</v>
      </c>
      <c r="P37" s="7"/>
      <c r="Q37" s="25">
        <f t="shared" si="5"/>
        <v>3764.6713454130568</v>
      </c>
      <c r="R37" s="24">
        <f t="shared" si="6"/>
        <v>853.03944494165694</v>
      </c>
      <c r="S37" s="7"/>
      <c r="T37" s="25">
        <f t="shared" si="7"/>
        <v>-0.97765638574407476</v>
      </c>
      <c r="U37" s="24">
        <f t="shared" si="8"/>
        <v>0.22176004790120349</v>
      </c>
      <c r="V37" s="7"/>
      <c r="W37" s="25">
        <f t="shared" si="9"/>
        <v>-0.97808245566269536</v>
      </c>
      <c r="X37" s="24">
        <f t="shared" si="10"/>
        <v>95.514681767905643</v>
      </c>
      <c r="Y37" s="7"/>
      <c r="Z37" s="25">
        <f t="shared" si="11"/>
        <v>633</v>
      </c>
      <c r="AA37" s="17">
        <f t="shared" si="15"/>
        <v>95.687999999999988</v>
      </c>
      <c r="AB37" s="24">
        <f t="shared" si="12"/>
        <v>1.6700706546483337</v>
      </c>
      <c r="AC37" s="17">
        <f t="shared" si="13"/>
        <v>-0.1733182320943456</v>
      </c>
      <c r="AD37" s="17">
        <f t="shared" ca="1" si="14"/>
        <v>0.1612006292946262</v>
      </c>
      <c r="AE37" s="17">
        <v>132</v>
      </c>
    </row>
    <row r="38" spans="1:31" s="17" customFormat="1" x14ac:dyDescent="0.25">
      <c r="A38" s="17">
        <v>18</v>
      </c>
      <c r="B38" s="17">
        <v>637</v>
      </c>
      <c r="C38" s="17">
        <v>15079</v>
      </c>
      <c r="D38" s="17">
        <v>13887</v>
      </c>
      <c r="E38" s="17">
        <v>11441</v>
      </c>
      <c r="F38" s="17">
        <v>12635</v>
      </c>
      <c r="G38" s="24"/>
      <c r="H38" s="7"/>
      <c r="I38" s="25">
        <f t="shared" si="0"/>
        <v>3638</v>
      </c>
      <c r="J38" s="24">
        <f t="shared" si="0"/>
        <v>1252</v>
      </c>
      <c r="K38" s="7"/>
      <c r="L38" s="25">
        <f t="shared" si="3"/>
        <v>3633.2656275247896</v>
      </c>
      <c r="M38" s="17">
        <f t="shared" si="1"/>
        <v>22.414282734030046</v>
      </c>
      <c r="N38" s="17">
        <f t="shared" si="4"/>
        <v>1253.2372574047038</v>
      </c>
      <c r="O38" s="24">
        <f t="shared" si="2"/>
        <v>1.5308058854943054</v>
      </c>
      <c r="P38" s="7"/>
      <c r="Q38" s="25">
        <f t="shared" si="5"/>
        <v>3656.6713454130568</v>
      </c>
      <c r="R38" s="24">
        <f t="shared" si="6"/>
        <v>1231.0394449416569</v>
      </c>
      <c r="S38" s="7"/>
      <c r="T38" s="25">
        <f t="shared" si="7"/>
        <v>-0.94960961088044449</v>
      </c>
      <c r="U38" s="24">
        <f t="shared" si="8"/>
        <v>0.32002666218700371</v>
      </c>
      <c r="V38" s="7"/>
      <c r="W38" s="25">
        <f t="shared" si="9"/>
        <v>-0.95022363724928693</v>
      </c>
      <c r="X38" s="24">
        <f t="shared" si="10"/>
        <v>101.35307700591136</v>
      </c>
      <c r="Y38" s="7"/>
      <c r="Z38" s="25">
        <f t="shared" si="11"/>
        <v>637</v>
      </c>
      <c r="AA38" s="17">
        <f t="shared" si="15"/>
        <v>101.42099999999999</v>
      </c>
      <c r="AB38" s="24">
        <f t="shared" si="12"/>
        <v>1.7701303806651689</v>
      </c>
      <c r="AC38" s="17">
        <f t="shared" si="13"/>
        <v>-6.7922994088633004E-2</v>
      </c>
      <c r="AD38" s="17">
        <f t="shared" ca="1" si="14"/>
        <v>0.10332223496557447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14994</v>
      </c>
      <c r="D39" s="17">
        <v>14055</v>
      </c>
      <c r="E39" s="17">
        <v>11499</v>
      </c>
      <c r="F39" s="17">
        <v>12445</v>
      </c>
      <c r="G39" s="24"/>
      <c r="H39" s="7"/>
      <c r="I39" s="25">
        <f t="shared" si="0"/>
        <v>3495</v>
      </c>
      <c r="J39" s="24">
        <f t="shared" si="0"/>
        <v>1610</v>
      </c>
      <c r="K39" s="7"/>
      <c r="L39" s="25">
        <f t="shared" si="3"/>
        <v>3491.8182433255656</v>
      </c>
      <c r="M39" s="17">
        <f t="shared" si="1"/>
        <v>10.123575535307738</v>
      </c>
      <c r="N39" s="17">
        <f t="shared" si="4"/>
        <v>1610.1755810638524</v>
      </c>
      <c r="O39" s="24">
        <f t="shared" si="2"/>
        <v>3.0828709983542445E-2</v>
      </c>
      <c r="P39" s="7"/>
      <c r="Q39" s="25">
        <f t="shared" si="5"/>
        <v>3513.6713454130568</v>
      </c>
      <c r="R39" s="24">
        <f t="shared" si="6"/>
        <v>1589.0394449416569</v>
      </c>
      <c r="S39" s="7"/>
      <c r="T39" s="25">
        <f t="shared" si="7"/>
        <v>-0.91247360342211914</v>
      </c>
      <c r="U39" s="24">
        <f t="shared" si="8"/>
        <v>0.41309398471165049</v>
      </c>
      <c r="V39" s="7"/>
      <c r="W39" s="25">
        <f t="shared" si="9"/>
        <v>-0.91326562210392914</v>
      </c>
      <c r="X39" s="24">
        <f t="shared" si="10"/>
        <v>107.07850714821041</v>
      </c>
      <c r="Y39" s="7"/>
      <c r="Z39" s="25">
        <f t="shared" si="11"/>
        <v>634</v>
      </c>
      <c r="AA39" s="17">
        <f t="shared" si="15"/>
        <v>107.127</v>
      </c>
      <c r="AB39" s="24">
        <f t="shared" si="12"/>
        <v>1.8697188677839653</v>
      </c>
      <c r="AC39" s="17">
        <f t="shared" si="13"/>
        <v>-4.8492851789589508E-2</v>
      </c>
      <c r="AD39" s="17">
        <f t="shared" ca="1" si="14"/>
        <v>-8.7105176864881173E-2</v>
      </c>
      <c r="AE39" s="17">
        <v>130</v>
      </c>
    </row>
    <row r="40" spans="1:31" s="17" customFormat="1" x14ac:dyDescent="0.25">
      <c r="A40" s="17">
        <v>20</v>
      </c>
      <c r="B40" s="17">
        <v>614</v>
      </c>
      <c r="C40" s="17">
        <v>14920</v>
      </c>
      <c r="D40" s="17">
        <v>14228</v>
      </c>
      <c r="E40" s="17">
        <v>11589</v>
      </c>
      <c r="F40" s="17">
        <v>12288</v>
      </c>
      <c r="G40" s="24"/>
      <c r="H40" s="7"/>
      <c r="I40" s="25">
        <f t="shared" si="0"/>
        <v>3331</v>
      </c>
      <c r="J40" s="24">
        <f t="shared" si="0"/>
        <v>1940</v>
      </c>
      <c r="K40" s="7"/>
      <c r="L40" s="25">
        <f t="shared" si="3"/>
        <v>3321.6455581165201</v>
      </c>
      <c r="M40" s="17">
        <f t="shared" si="1"/>
        <v>87.505582951403383</v>
      </c>
      <c r="N40" s="17">
        <f t="shared" si="4"/>
        <v>1940.8742818389856</v>
      </c>
      <c r="O40" s="24">
        <f t="shared" si="2"/>
        <v>0.76436873397996019</v>
      </c>
      <c r="P40" s="7"/>
      <c r="Q40" s="25">
        <f t="shared" si="5"/>
        <v>3349.6713454130568</v>
      </c>
      <c r="R40" s="24">
        <f t="shared" si="6"/>
        <v>1919.0394449416569</v>
      </c>
      <c r="S40" s="7"/>
      <c r="T40" s="25">
        <f t="shared" si="7"/>
        <v>-0.86988405640697697</v>
      </c>
      <c r="U40" s="24">
        <f t="shared" si="8"/>
        <v>0.49888229877068241</v>
      </c>
      <c r="V40" s="7"/>
      <c r="W40" s="25">
        <f t="shared" si="9"/>
        <v>-0.87084013091801804</v>
      </c>
      <c r="X40" s="24">
        <f t="shared" si="10"/>
        <v>112.54732542015904</v>
      </c>
      <c r="Y40" s="7"/>
      <c r="Z40" s="25">
        <f t="shared" si="11"/>
        <v>614</v>
      </c>
      <c r="AA40" s="17">
        <f t="shared" si="15"/>
        <v>112.65299999999999</v>
      </c>
      <c r="AB40" s="24">
        <f t="shared" si="12"/>
        <v>1.9661657622491719</v>
      </c>
      <c r="AC40" s="17">
        <f t="shared" si="13"/>
        <v>-0.10567457984095086</v>
      </c>
      <c r="AD40" s="17">
        <f t="shared" ca="1" si="14"/>
        <v>-1.2343178281710721E-2</v>
      </c>
      <c r="AE40" s="17">
        <v>129</v>
      </c>
    </row>
    <row r="41" spans="1:31" s="17" customFormat="1" x14ac:dyDescent="0.25">
      <c r="A41" s="17">
        <v>21</v>
      </c>
      <c r="B41" s="17">
        <v>614</v>
      </c>
      <c r="C41" s="17">
        <v>14808</v>
      </c>
      <c r="D41" s="17">
        <v>14375</v>
      </c>
      <c r="E41" s="17">
        <v>11684</v>
      </c>
      <c r="F41" s="17">
        <v>12125</v>
      </c>
      <c r="G41" s="24"/>
      <c r="H41" s="7"/>
      <c r="I41" s="25">
        <f t="shared" si="0"/>
        <v>3124</v>
      </c>
      <c r="J41" s="24">
        <f t="shared" si="0"/>
        <v>2250</v>
      </c>
      <c r="K41" s="7"/>
      <c r="L41" s="25">
        <f t="shared" si="3"/>
        <v>3120.4144160336314</v>
      </c>
      <c r="M41" s="17">
        <f t="shared" si="1"/>
        <v>12.856412379879805</v>
      </c>
      <c r="N41" s="17">
        <f t="shared" si="4"/>
        <v>2253.7243707554981</v>
      </c>
      <c r="O41" s="24">
        <f t="shared" si="2"/>
        <v>13.870937524409172</v>
      </c>
      <c r="P41" s="7"/>
      <c r="Q41" s="25">
        <f t="shared" si="5"/>
        <v>3142.6713454130568</v>
      </c>
      <c r="R41" s="24">
        <f t="shared" si="6"/>
        <v>2229.0394449416567</v>
      </c>
      <c r="S41" s="7"/>
      <c r="T41" s="25">
        <f t="shared" si="7"/>
        <v>-0.81612773791835225</v>
      </c>
      <c r="U41" s="24">
        <f t="shared" si="8"/>
        <v>0.57947132106856081</v>
      </c>
      <c r="V41" s="7"/>
      <c r="W41" s="25">
        <f t="shared" si="9"/>
        <v>-0.81723790031896437</v>
      </c>
      <c r="X41" s="24">
        <f t="shared" si="10"/>
        <v>118.07897774845031</v>
      </c>
      <c r="Y41" s="7"/>
      <c r="Z41" s="25">
        <f t="shared" si="11"/>
        <v>614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-0.10002225154967448</v>
      </c>
      <c r="AD41" s="17">
        <f t="shared" ca="1" si="14"/>
        <v>-6.3353118726041657E-3</v>
      </c>
      <c r="AE41" s="17">
        <v>128</v>
      </c>
    </row>
    <row r="42" spans="1:31" s="17" customFormat="1" x14ac:dyDescent="0.25">
      <c r="A42" s="17">
        <v>22</v>
      </c>
      <c r="B42" s="17">
        <v>612</v>
      </c>
      <c r="C42" s="17">
        <v>14691</v>
      </c>
      <c r="D42" s="17">
        <v>14523</v>
      </c>
      <c r="E42" s="17">
        <v>11797</v>
      </c>
      <c r="F42" s="17">
        <v>11981</v>
      </c>
      <c r="G42" s="24"/>
      <c r="H42" s="7"/>
      <c r="I42" s="25">
        <f t="shared" si="0"/>
        <v>2894</v>
      </c>
      <c r="J42" s="24">
        <f t="shared" si="0"/>
        <v>2542</v>
      </c>
      <c r="K42" s="7"/>
      <c r="L42" s="25">
        <f t="shared" si="3"/>
        <v>2890.7916556660407</v>
      </c>
      <c r="M42" s="17">
        <f t="shared" si="1"/>
        <v>10.293473365248765</v>
      </c>
      <c r="N42" s="17">
        <f t="shared" si="4"/>
        <v>2544.9026483414955</v>
      </c>
      <c r="O42" s="24">
        <f t="shared" si="2"/>
        <v>8.4253673943864502</v>
      </c>
      <c r="P42" s="7"/>
      <c r="Q42" s="25">
        <f t="shared" si="5"/>
        <v>2912.6713454130568</v>
      </c>
      <c r="R42" s="24">
        <f t="shared" si="6"/>
        <v>2521.0394449416567</v>
      </c>
      <c r="S42" s="7"/>
      <c r="T42" s="25">
        <f t="shared" si="7"/>
        <v>-0.75639849515321367</v>
      </c>
      <c r="U42" s="24">
        <f t="shared" si="8"/>
        <v>0.65538098078140128</v>
      </c>
      <c r="V42" s="7"/>
      <c r="W42" s="25">
        <f t="shared" si="9"/>
        <v>-0.75765378175992404</v>
      </c>
      <c r="X42" s="24">
        <f t="shared" si="10"/>
        <v>123.6002784389969</v>
      </c>
      <c r="Y42" s="7"/>
      <c r="Z42" s="25">
        <f t="shared" si="11"/>
        <v>612</v>
      </c>
      <c r="AA42" s="17">
        <f t="shared" si="15"/>
        <v>123.68699999999998</v>
      </c>
      <c r="AB42" s="24">
        <f t="shared" si="12"/>
        <v>2.1587453919142261</v>
      </c>
      <c r="AC42" s="17">
        <f t="shared" si="13"/>
        <v>-8.6721561003088254E-2</v>
      </c>
      <c r="AD42" s="17">
        <f t="shared" ca="1" si="14"/>
        <v>1.3336913485204605E-2</v>
      </c>
      <c r="AE42" s="17">
        <v>127</v>
      </c>
    </row>
    <row r="43" spans="1:31" s="17" customFormat="1" x14ac:dyDescent="0.25">
      <c r="A43" s="17">
        <v>23</v>
      </c>
      <c r="B43" s="17">
        <v>615</v>
      </c>
      <c r="C43" s="17">
        <v>14567</v>
      </c>
      <c r="D43" s="17">
        <v>14659</v>
      </c>
      <c r="E43" s="17">
        <v>11933</v>
      </c>
      <c r="F43" s="17">
        <v>11847</v>
      </c>
      <c r="G43" s="24"/>
      <c r="H43" s="7"/>
      <c r="I43" s="25">
        <f t="shared" si="0"/>
        <v>2634</v>
      </c>
      <c r="J43" s="24">
        <f t="shared" si="0"/>
        <v>2812</v>
      </c>
      <c r="K43" s="7"/>
      <c r="L43" s="25">
        <f t="shared" si="3"/>
        <v>2632.9728165127794</v>
      </c>
      <c r="M43" s="17">
        <f t="shared" si="1"/>
        <v>1.0551059164185792</v>
      </c>
      <c r="N43" s="17">
        <f t="shared" si="4"/>
        <v>2814.0208855719661</v>
      </c>
      <c r="O43" s="24">
        <f t="shared" si="2"/>
        <v>4.0839784949808271</v>
      </c>
      <c r="P43" s="7"/>
      <c r="Q43" s="25">
        <f t="shared" si="5"/>
        <v>2652.6713454130568</v>
      </c>
      <c r="R43" s="24">
        <f t="shared" si="6"/>
        <v>2791.0394449416567</v>
      </c>
      <c r="S43" s="7"/>
      <c r="T43" s="25">
        <f t="shared" si="7"/>
        <v>-0.68887848159262233</v>
      </c>
      <c r="U43" s="24">
        <f t="shared" si="8"/>
        <v>0.7255714195569728</v>
      </c>
      <c r="V43" s="7"/>
      <c r="W43" s="25">
        <f t="shared" si="9"/>
        <v>-0.69026793589450697</v>
      </c>
      <c r="X43" s="24">
        <f t="shared" si="10"/>
        <v>129.16837580691987</v>
      </c>
      <c r="Y43" s="7"/>
      <c r="Z43" s="25">
        <f t="shared" si="11"/>
        <v>615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-5.3624193080111127E-2</v>
      </c>
      <c r="AD43" s="17">
        <f t="shared" ca="1" si="14"/>
        <v>6.037254280408888E-2</v>
      </c>
      <c r="AE43" s="17">
        <v>126</v>
      </c>
    </row>
    <row r="44" spans="1:31" s="17" customFormat="1" x14ac:dyDescent="0.25">
      <c r="A44" s="17">
        <v>24</v>
      </c>
      <c r="B44" s="17">
        <v>634</v>
      </c>
      <c r="C44" s="17">
        <v>14422</v>
      </c>
      <c r="D44" s="17">
        <v>14787</v>
      </c>
      <c r="E44" s="17">
        <v>12078</v>
      </c>
      <c r="F44" s="17">
        <v>11721</v>
      </c>
      <c r="G44" s="24"/>
      <c r="H44" s="7"/>
      <c r="I44" s="25">
        <f t="shared" si="0"/>
        <v>2344</v>
      </c>
      <c r="J44" s="24">
        <f t="shared" si="0"/>
        <v>3066</v>
      </c>
      <c r="K44" s="7"/>
      <c r="L44" s="25">
        <f t="shared" si="3"/>
        <v>2341.3234995986022</v>
      </c>
      <c r="M44" s="17">
        <f t="shared" si="1"/>
        <v>7.1636543986825236</v>
      </c>
      <c r="N44" s="17">
        <f t="shared" si="4"/>
        <v>3064.1580943820709</v>
      </c>
      <c r="O44" s="24">
        <f t="shared" si="2"/>
        <v>3.3926163053588336</v>
      </c>
      <c r="P44" s="7"/>
      <c r="Q44" s="25">
        <f t="shared" si="5"/>
        <v>2362.6713454130568</v>
      </c>
      <c r="R44" s="24">
        <f t="shared" si="6"/>
        <v>3045.0394449416567</v>
      </c>
      <c r="S44" s="7"/>
      <c r="T44" s="25">
        <f t="shared" si="7"/>
        <v>-0.61356769723657811</v>
      </c>
      <c r="U44" s="24">
        <f t="shared" si="8"/>
        <v>0.79160242492362165</v>
      </c>
      <c r="V44" s="7"/>
      <c r="W44" s="25">
        <f t="shared" si="9"/>
        <v>-0.6150833469732323</v>
      </c>
      <c r="X44" s="24">
        <f t="shared" si="10"/>
        <v>134.89244088079931</v>
      </c>
      <c r="Y44" s="7"/>
      <c r="Z44" s="25">
        <f t="shared" si="11"/>
        <v>634</v>
      </c>
      <c r="AA44" s="17">
        <f t="shared" si="15"/>
        <v>134.92799999999997</v>
      </c>
      <c r="AB44" s="24">
        <f t="shared" si="12"/>
        <v>2.3549378531309086</v>
      </c>
      <c r="AC44" s="17">
        <f t="shared" si="13"/>
        <v>-3.5559119200655687E-2</v>
      </c>
      <c r="AD44" s="17">
        <f t="shared" ca="1" si="14"/>
        <v>8.5902485214091939E-2</v>
      </c>
      <c r="AE44" s="17">
        <v>125</v>
      </c>
    </row>
    <row r="45" spans="1:31" s="17" customFormat="1" x14ac:dyDescent="0.25">
      <c r="A45" s="17">
        <v>25</v>
      </c>
      <c r="B45" s="17">
        <v>629</v>
      </c>
      <c r="C45" s="17">
        <v>14267</v>
      </c>
      <c r="D45" s="17">
        <v>14904</v>
      </c>
      <c r="E45" s="17">
        <v>12238</v>
      </c>
      <c r="F45" s="17">
        <v>11617</v>
      </c>
      <c r="G45" s="24"/>
      <c r="H45" s="7"/>
      <c r="I45" s="25">
        <f t="shared" si="0"/>
        <v>2029</v>
      </c>
      <c r="J45" s="24">
        <f t="shared" si="0"/>
        <v>3287</v>
      </c>
      <c r="K45" s="7"/>
      <c r="L45" s="25">
        <f t="shared" si="3"/>
        <v>2028.8478110034691</v>
      </c>
      <c r="M45" s="17">
        <f t="shared" si="1"/>
        <v>2.3161490665072362E-2</v>
      </c>
      <c r="N45" s="17">
        <f t="shared" si="4"/>
        <v>3282.5214711579479</v>
      </c>
      <c r="O45" s="24">
        <f t="shared" si="2"/>
        <v>20.057220589092775</v>
      </c>
      <c r="P45" s="7"/>
      <c r="Q45" s="25">
        <f t="shared" si="5"/>
        <v>2047.6713454130568</v>
      </c>
      <c r="R45" s="24">
        <f t="shared" si="6"/>
        <v>3266.0394449416567</v>
      </c>
      <c r="S45" s="7"/>
      <c r="T45" s="25">
        <f t="shared" si="7"/>
        <v>-0.53176460388432312</v>
      </c>
      <c r="U45" s="24">
        <f t="shared" si="8"/>
        <v>0.8490545988843673</v>
      </c>
      <c r="V45" s="7"/>
      <c r="W45" s="25">
        <f t="shared" si="9"/>
        <v>-0.53339002379537503</v>
      </c>
      <c r="X45" s="24">
        <f t="shared" si="10"/>
        <v>140.60230849408094</v>
      </c>
      <c r="Y45" s="7"/>
      <c r="Z45" s="25">
        <f t="shared" si="11"/>
        <v>629</v>
      </c>
      <c r="AA45" s="17">
        <f t="shared" si="15"/>
        <v>140.58899999999997</v>
      </c>
      <c r="AB45" s="24">
        <f t="shared" si="12"/>
        <v>2.4537409420863074</v>
      </c>
      <c r="AC45" s="17">
        <f t="shared" si="13"/>
        <v>1.3308494080973787E-2</v>
      </c>
      <c r="AD45" s="17">
        <f t="shared" ca="1" si="14"/>
        <v>3.1049646729968572E-2</v>
      </c>
      <c r="AE45" s="17">
        <v>124</v>
      </c>
    </row>
    <row r="46" spans="1:31" s="17" customFormat="1" x14ac:dyDescent="0.25">
      <c r="A46" s="17">
        <v>26</v>
      </c>
      <c r="B46" s="17">
        <v>631</v>
      </c>
      <c r="C46" s="17">
        <v>14099</v>
      </c>
      <c r="D46" s="17">
        <v>14992</v>
      </c>
      <c r="E46" s="17">
        <v>12403</v>
      </c>
      <c r="F46" s="17">
        <v>11518</v>
      </c>
      <c r="G46" s="24"/>
      <c r="H46" s="7"/>
      <c r="I46" s="25">
        <f t="shared" si="0"/>
        <v>1696</v>
      </c>
      <c r="J46" s="24">
        <f t="shared" si="0"/>
        <v>3474</v>
      </c>
      <c r="K46" s="7"/>
      <c r="L46" s="25">
        <f t="shared" si="3"/>
        <v>1695.3084782449207</v>
      </c>
      <c r="M46" s="17">
        <f t="shared" si="1"/>
        <v>0.4782023377479459</v>
      </c>
      <c r="N46" s="17">
        <f t="shared" si="4"/>
        <v>3469.6054698139778</v>
      </c>
      <c r="O46" s="24">
        <f t="shared" si="2"/>
        <v>19.311895555860016</v>
      </c>
      <c r="P46" s="7"/>
      <c r="Q46" s="25">
        <f t="shared" si="5"/>
        <v>1714.6713454130568</v>
      </c>
      <c r="R46" s="24">
        <f t="shared" si="6"/>
        <v>3453.0394449416567</v>
      </c>
      <c r="S46" s="7"/>
      <c r="T46" s="25">
        <f t="shared" si="7"/>
        <v>-0.44528704805479646</v>
      </c>
      <c r="U46" s="24">
        <f t="shared" si="8"/>
        <v>0.89766797685115207</v>
      </c>
      <c r="V46" s="7"/>
      <c r="W46" s="25">
        <f t="shared" si="9"/>
        <v>-0.44700531883189254</v>
      </c>
      <c r="X46" s="24">
        <f t="shared" si="10"/>
        <v>146.26842077839774</v>
      </c>
      <c r="Y46" s="7"/>
      <c r="Z46" s="25">
        <f t="shared" si="11"/>
        <v>631</v>
      </c>
      <c r="AA46" s="17">
        <f t="shared" si="15"/>
        <v>146.26799999999997</v>
      </c>
      <c r="AB46" s="24">
        <f t="shared" si="12"/>
        <v>2.5528581903070653</v>
      </c>
      <c r="AC46" s="17">
        <f t="shared" si="13"/>
        <v>4.2077839776766268E-4</v>
      </c>
      <c r="AD46" s="17">
        <f t="shared" ca="1" si="14"/>
        <v>6.9621514331288381E-2</v>
      </c>
      <c r="AE46" s="17">
        <v>123</v>
      </c>
    </row>
    <row r="47" spans="1:31" s="17" customFormat="1" x14ac:dyDescent="0.25">
      <c r="A47" s="17">
        <v>27</v>
      </c>
      <c r="B47" s="17">
        <v>635</v>
      </c>
      <c r="C47" s="17">
        <v>13915</v>
      </c>
      <c r="D47" s="17">
        <v>15064</v>
      </c>
      <c r="E47" s="17">
        <v>12573</v>
      </c>
      <c r="F47" s="17">
        <v>11437</v>
      </c>
      <c r="G47" s="24"/>
      <c r="H47" s="7"/>
      <c r="I47" s="25">
        <f t="shared" si="0"/>
        <v>1342</v>
      </c>
      <c r="J47" s="24">
        <f t="shared" si="0"/>
        <v>3627</v>
      </c>
      <c r="K47" s="7"/>
      <c r="L47" s="25">
        <f t="shared" si="3"/>
        <v>1342.6718376101328</v>
      </c>
      <c r="M47" s="17">
        <f t="shared" si="1"/>
        <v>0.45136577438894898</v>
      </c>
      <c r="N47" s="17">
        <f t="shared" si="4"/>
        <v>3623.6903285644539</v>
      </c>
      <c r="O47" s="24">
        <f t="shared" si="2"/>
        <v>10.953925011269643</v>
      </c>
      <c r="P47" s="7"/>
      <c r="Q47" s="25">
        <f t="shared" si="5"/>
        <v>1360.6713454130568</v>
      </c>
      <c r="R47" s="24">
        <f t="shared" si="6"/>
        <v>3606.0394449416567</v>
      </c>
      <c r="S47" s="7"/>
      <c r="T47" s="25">
        <f t="shared" si="7"/>
        <v>-0.35335595266845277</v>
      </c>
      <c r="U47" s="24">
        <f t="shared" si="8"/>
        <v>0.93744255882397598</v>
      </c>
      <c r="V47" s="7"/>
      <c r="W47" s="25">
        <f t="shared" si="9"/>
        <v>-0.35515015357733742</v>
      </c>
      <c r="X47" s="24">
        <f t="shared" si="10"/>
        <v>151.99082552898295</v>
      </c>
      <c r="Y47" s="7"/>
      <c r="Z47" s="25">
        <f t="shared" si="11"/>
        <v>635</v>
      </c>
      <c r="AA47" s="17">
        <f t="shared" si="15"/>
        <v>151.98299999999998</v>
      </c>
      <c r="AB47" s="24">
        <f t="shared" si="12"/>
        <v>2.6526037570585412</v>
      </c>
      <c r="AC47" s="17">
        <f t="shared" si="13"/>
        <v>7.8255289829769481E-3</v>
      </c>
      <c r="AD47" s="17">
        <f t="shared" ca="1" si="14"/>
        <v>2.457389806198762E-2</v>
      </c>
      <c r="AE47" s="17">
        <v>122</v>
      </c>
    </row>
    <row r="48" spans="1:31" s="17" customFormat="1" x14ac:dyDescent="0.25">
      <c r="A48" s="17">
        <v>28</v>
      </c>
      <c r="B48" s="17">
        <v>624</v>
      </c>
      <c r="C48" s="17">
        <v>13730</v>
      </c>
      <c r="D48" s="17">
        <v>15124</v>
      </c>
      <c r="E48" s="17">
        <v>12755</v>
      </c>
      <c r="F48" s="17">
        <v>11378</v>
      </c>
      <c r="G48" s="24"/>
      <c r="H48" s="7"/>
      <c r="I48" s="25">
        <f t="shared" si="0"/>
        <v>975</v>
      </c>
      <c r="J48" s="24">
        <f t="shared" si="0"/>
        <v>3746</v>
      </c>
      <c r="K48" s="7"/>
      <c r="L48" s="25">
        <f t="shared" si="3"/>
        <v>982.93647621638308</v>
      </c>
      <c r="M48" s="17">
        <f t="shared" si="1"/>
        <v>62.987654733214363</v>
      </c>
      <c r="N48" s="17">
        <f t="shared" si="4"/>
        <v>3740.2171642146213</v>
      </c>
      <c r="O48" s="24">
        <f t="shared" si="2"/>
        <v>33.441189720656091</v>
      </c>
      <c r="P48" s="7"/>
      <c r="Q48" s="25">
        <f t="shared" si="5"/>
        <v>993.67134541305677</v>
      </c>
      <c r="R48" s="24">
        <f t="shared" si="6"/>
        <v>3725.0394449416567</v>
      </c>
      <c r="S48" s="7"/>
      <c r="T48" s="25">
        <f t="shared" si="7"/>
        <v>-0.25804885660407956</v>
      </c>
      <c r="U48" s="24">
        <f t="shared" si="8"/>
        <v>0.96837834480283902</v>
      </c>
      <c r="V48" s="7"/>
      <c r="W48" s="25">
        <f t="shared" si="9"/>
        <v>-0.25990207071290278</v>
      </c>
      <c r="X48" s="24">
        <f t="shared" si="10"/>
        <v>157.71651342525661</v>
      </c>
      <c r="Y48" s="7"/>
      <c r="Z48" s="25">
        <f t="shared" si="11"/>
        <v>624</v>
      </c>
      <c r="AA48" s="17">
        <f t="shared" si="15"/>
        <v>157.59899999999999</v>
      </c>
      <c r="AB48" s="24">
        <f t="shared" si="12"/>
        <v>2.7506214478505431</v>
      </c>
      <c r="AC48" s="17">
        <f t="shared" si="13"/>
        <v>0.11751342525661812</v>
      </c>
      <c r="AD48" s="17">
        <f t="shared" ca="1" si="14"/>
        <v>1.1619084765897014E-2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13561</v>
      </c>
      <c r="D49" s="17">
        <v>15167</v>
      </c>
      <c r="E49" s="17">
        <v>12938</v>
      </c>
      <c r="F49" s="17">
        <v>11342</v>
      </c>
      <c r="G49" s="24"/>
      <c r="H49" s="7"/>
      <c r="I49" s="25">
        <f t="shared" si="0"/>
        <v>623</v>
      </c>
      <c r="J49" s="24">
        <f t="shared" si="0"/>
        <v>3825</v>
      </c>
      <c r="K49" s="7"/>
      <c r="L49" s="25">
        <f t="shared" si="3"/>
        <v>623.74284833113813</v>
      </c>
      <c r="M49" s="17">
        <f t="shared" si="1"/>
        <v>0.5518236430747111</v>
      </c>
      <c r="N49" s="17">
        <f t="shared" si="4"/>
        <v>3819.3121014569542</v>
      </c>
      <c r="O49" s="24">
        <f t="shared" si="2"/>
        <v>32.352189835982259</v>
      </c>
      <c r="P49" s="7"/>
      <c r="Q49" s="25">
        <f t="shared" si="5"/>
        <v>641.67134541305677</v>
      </c>
      <c r="R49" s="24">
        <f t="shared" si="6"/>
        <v>3804.0394449416567</v>
      </c>
      <c r="S49" s="7"/>
      <c r="T49" s="25">
        <f t="shared" si="7"/>
        <v>-0.16663714593743276</v>
      </c>
      <c r="U49" s="24">
        <f t="shared" si="8"/>
        <v>0.98891554725939512</v>
      </c>
      <c r="V49" s="7"/>
      <c r="W49" s="25">
        <f t="shared" si="9"/>
        <v>-0.16852948537224499</v>
      </c>
      <c r="X49" s="24">
        <f t="shared" si="10"/>
        <v>163.0686731435477</v>
      </c>
      <c r="Y49" s="7"/>
      <c r="Z49" s="25">
        <f t="shared" si="11"/>
        <v>607</v>
      </c>
      <c r="AA49" s="17">
        <f t="shared" si="15"/>
        <v>163.06199999999998</v>
      </c>
      <c r="AB49" s="24">
        <f t="shared" si="12"/>
        <v>2.8459687848869932</v>
      </c>
      <c r="AC49" s="17">
        <f t="shared" si="13"/>
        <v>6.673143547715199E-3</v>
      </c>
      <c r="AD49" s="17">
        <f t="shared" ca="1" si="14"/>
        <v>6.0222257923754796E-2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13378</v>
      </c>
      <c r="D50" s="17">
        <v>15194</v>
      </c>
      <c r="E50" s="17">
        <v>13122</v>
      </c>
      <c r="F50" s="17">
        <v>11322</v>
      </c>
      <c r="G50" s="24"/>
      <c r="H50" s="7"/>
      <c r="I50" s="25">
        <f t="shared" si="0"/>
        <v>256</v>
      </c>
      <c r="J50" s="24">
        <f t="shared" si="0"/>
        <v>3872</v>
      </c>
      <c r="K50" s="7"/>
      <c r="L50" s="25">
        <f t="shared" si="3"/>
        <v>256.29508109802634</v>
      </c>
      <c r="M50" s="17">
        <f t="shared" si="1"/>
        <v>8.7072854412432885E-2</v>
      </c>
      <c r="N50" s="17">
        <f t="shared" si="4"/>
        <v>3864.0735518344632</v>
      </c>
      <c r="O50" s="24">
        <f t="shared" si="2"/>
        <v>62.828580520942339</v>
      </c>
      <c r="P50" s="7"/>
      <c r="Q50" s="25">
        <f t="shared" si="5"/>
        <v>274.67134541305683</v>
      </c>
      <c r="R50" s="24">
        <f t="shared" si="6"/>
        <v>3851.0394449416567</v>
      </c>
      <c r="S50" s="7"/>
      <c r="T50" s="25">
        <f t="shared" si="7"/>
        <v>-7.1330049873059534E-2</v>
      </c>
      <c r="U50" s="24">
        <f t="shared" si="8"/>
        <v>1.0011338828981058</v>
      </c>
      <c r="V50" s="7"/>
      <c r="W50" s="25">
        <f t="shared" si="9"/>
        <v>-7.3245591501582358E-2</v>
      </c>
      <c r="X50" s="24">
        <f t="shared" si="10"/>
        <v>168.55556595236862</v>
      </c>
      <c r="Y50" s="7"/>
      <c r="Z50" s="25">
        <f t="shared" si="11"/>
        <v>611</v>
      </c>
      <c r="AA50" s="17">
        <f t="shared" si="15"/>
        <v>168.56099999999998</v>
      </c>
      <c r="AB50" s="24">
        <f t="shared" si="12"/>
        <v>2.941944440454161</v>
      </c>
      <c r="AC50" s="17">
        <f t="shared" si="13"/>
        <v>-5.434047631354133E-3</v>
      </c>
      <c r="AD50" s="17">
        <f t="shared" ca="1" si="14"/>
        <v>0.13533477616556411</v>
      </c>
      <c r="AE50" s="17">
        <v>119</v>
      </c>
    </row>
    <row r="51" spans="1:31" s="17" customFormat="1" x14ac:dyDescent="0.25">
      <c r="A51" s="17">
        <v>31</v>
      </c>
      <c r="B51" s="17">
        <v>627</v>
      </c>
      <c r="C51" s="17">
        <v>13179</v>
      </c>
      <c r="D51" s="17">
        <v>15191</v>
      </c>
      <c r="E51" s="17">
        <v>13309</v>
      </c>
      <c r="F51" s="17">
        <v>11312</v>
      </c>
      <c r="G51" s="24"/>
      <c r="H51" s="7"/>
      <c r="I51" s="25">
        <f t="shared" si="0"/>
        <v>-130</v>
      </c>
      <c r="J51" s="24">
        <f t="shared" si="0"/>
        <v>3879</v>
      </c>
      <c r="K51" s="7"/>
      <c r="L51" s="25">
        <f t="shared" si="3"/>
        <v>-123.37456622314438</v>
      </c>
      <c r="M51" s="17">
        <f t="shared" si="1"/>
        <v>43.89637273149927</v>
      </c>
      <c r="N51" s="17">
        <f t="shared" si="4"/>
        <v>3873.2239802847662</v>
      </c>
      <c r="O51" s="24">
        <f t="shared" si="2"/>
        <v>33.362403750769722</v>
      </c>
      <c r="P51" s="7"/>
      <c r="Q51" s="25">
        <f t="shared" si="5"/>
        <v>-111.32865458694317</v>
      </c>
      <c r="R51" s="24">
        <f t="shared" si="6"/>
        <v>3858.0394449416567</v>
      </c>
      <c r="S51" s="7"/>
      <c r="T51" s="25">
        <f t="shared" si="7"/>
        <v>2.891120102843384E-2</v>
      </c>
      <c r="U51" s="24">
        <f t="shared" si="8"/>
        <v>1.0029536350145094</v>
      </c>
      <c r="V51" s="7"/>
      <c r="W51" s="25">
        <f t="shared" si="9"/>
        <v>2.6992361240373592E-2</v>
      </c>
      <c r="X51" s="24">
        <f t="shared" si="10"/>
        <v>174.28164232587017</v>
      </c>
      <c r="Y51" s="7"/>
      <c r="Z51" s="25">
        <f t="shared" si="11"/>
        <v>627</v>
      </c>
      <c r="AA51" s="17">
        <f t="shared" si="15"/>
        <v>174.20399999999998</v>
      </c>
      <c r="AB51" s="24">
        <f t="shared" si="12"/>
        <v>3.0404333701442012</v>
      </c>
      <c r="AC51" s="17">
        <f t="shared" si="13"/>
        <v>7.7642325870186824E-2</v>
      </c>
      <c r="AD51" s="17">
        <f t="shared" ca="1" si="14"/>
        <v>4.6586067475573145E-2</v>
      </c>
      <c r="AE51" s="17">
        <v>118</v>
      </c>
    </row>
    <row r="52" spans="1:31" s="17" customFormat="1" x14ac:dyDescent="0.25">
      <c r="A52" s="17">
        <v>32</v>
      </c>
      <c r="B52" s="17">
        <v>624</v>
      </c>
      <c r="C52" s="17">
        <v>12997</v>
      </c>
      <c r="D52" s="17">
        <v>15180</v>
      </c>
      <c r="E52" s="17">
        <v>13500</v>
      </c>
      <c r="F52" s="17">
        <v>11335</v>
      </c>
      <c r="G52" s="24"/>
      <c r="H52" s="7"/>
      <c r="I52" s="25">
        <f t="shared" ref="I52:J83" si="16">C52-E52</f>
        <v>-503</v>
      </c>
      <c r="J52" s="24">
        <f t="shared" si="16"/>
        <v>3845</v>
      </c>
      <c r="K52" s="7"/>
      <c r="L52" s="25">
        <f t="shared" si="3"/>
        <v>-500.22387686544437</v>
      </c>
      <c r="M52" s="17">
        <f t="shared" si="1"/>
        <v>7.7068596582149906</v>
      </c>
      <c r="N52" s="17">
        <f t="shared" si="4"/>
        <v>3845.2537091901295</v>
      </c>
      <c r="O52" s="24">
        <f t="shared" si="2"/>
        <v>6.4368353156158839E-2</v>
      </c>
      <c r="P52" s="7"/>
      <c r="Q52" s="25">
        <f t="shared" si="5"/>
        <v>-484.32865458694317</v>
      </c>
      <c r="R52" s="24">
        <f t="shared" si="6"/>
        <v>3824.0394449416567</v>
      </c>
      <c r="S52" s="7"/>
      <c r="T52" s="25">
        <f t="shared" si="7"/>
        <v>0.12577645125189765</v>
      </c>
      <c r="U52" s="24">
        <f t="shared" si="8"/>
        <v>0.99411483902054854</v>
      </c>
      <c r="V52" s="7"/>
      <c r="W52" s="25">
        <f t="shared" si="9"/>
        <v>0.12387469950393745</v>
      </c>
      <c r="X52" s="24">
        <f t="shared" si="10"/>
        <v>179.84292357467018</v>
      </c>
      <c r="Y52" s="7"/>
      <c r="Z52" s="25">
        <f t="shared" si="11"/>
        <v>624</v>
      </c>
      <c r="AA52" s="17">
        <f t="shared" si="15"/>
        <v>179.82</v>
      </c>
      <c r="AB52" s="24">
        <f t="shared" si="12"/>
        <v>3.1384510609362035</v>
      </c>
      <c r="AC52" s="17">
        <f t="shared" si="13"/>
        <v>2.2923574670187463E-2</v>
      </c>
      <c r="AD52" s="17">
        <f t="shared" ca="1" si="14"/>
        <v>4.8103001915421828E-2</v>
      </c>
      <c r="AE52" s="17">
        <v>117</v>
      </c>
    </row>
    <row r="53" spans="1:31" s="17" customFormat="1" x14ac:dyDescent="0.25">
      <c r="A53" s="17">
        <v>33</v>
      </c>
      <c r="B53" s="17">
        <v>626</v>
      </c>
      <c r="C53" s="17">
        <v>12809</v>
      </c>
      <c r="D53" s="17">
        <v>15150</v>
      </c>
      <c r="E53" s="17">
        <v>13689</v>
      </c>
      <c r="F53" s="17">
        <v>11361</v>
      </c>
      <c r="G53" s="24"/>
      <c r="H53" s="7"/>
      <c r="I53" s="25">
        <f t="shared" si="16"/>
        <v>-880</v>
      </c>
      <c r="J53" s="24">
        <f t="shared" si="16"/>
        <v>3789</v>
      </c>
      <c r="K53" s="7"/>
      <c r="L53" s="25">
        <f t="shared" si="3"/>
        <v>-873.62864735803282</v>
      </c>
      <c r="M53" s="17">
        <f t="shared" si="1"/>
        <v>40.594134488302139</v>
      </c>
      <c r="N53" s="17">
        <f t="shared" si="4"/>
        <v>3780.2981980821746</v>
      </c>
      <c r="O53" s="24">
        <f t="shared" si="2"/>
        <v>75.721356617069432</v>
      </c>
      <c r="P53" s="7"/>
      <c r="Q53" s="25">
        <f t="shared" si="5"/>
        <v>-861.32865458694323</v>
      </c>
      <c r="R53" s="24">
        <f t="shared" si="6"/>
        <v>3768.0394449416567</v>
      </c>
      <c r="S53" s="7"/>
      <c r="T53" s="25">
        <f t="shared" si="7"/>
        <v>0.22368047091475518</v>
      </c>
      <c r="U53" s="24">
        <f t="shared" si="8"/>
        <v>0.97955682208931893</v>
      </c>
      <c r="V53" s="7"/>
      <c r="W53" s="25">
        <f t="shared" si="9"/>
        <v>0.2218067513600008</v>
      </c>
      <c r="X53" s="24">
        <f t="shared" si="10"/>
        <v>185.49868225572425</v>
      </c>
      <c r="Y53" s="7"/>
      <c r="Z53" s="25">
        <f t="shared" si="11"/>
        <v>626</v>
      </c>
      <c r="AA53" s="17">
        <f t="shared" si="15"/>
        <v>185.45399999999998</v>
      </c>
      <c r="AB53" s="24">
        <f t="shared" si="12"/>
        <v>3.2367829109935635</v>
      </c>
      <c r="AC53" s="17">
        <f t="shared" si="13"/>
        <v>4.4682255724268316E-2</v>
      </c>
      <c r="AD53" s="17">
        <f t="shared" ca="1" si="14"/>
        <v>-1.0976531887649799E-2</v>
      </c>
      <c r="AE53" s="17">
        <v>116</v>
      </c>
    </row>
    <row r="54" spans="1:31" s="17" customFormat="1" x14ac:dyDescent="0.25">
      <c r="A54" s="17">
        <v>34</v>
      </c>
      <c r="B54" s="17">
        <v>644</v>
      </c>
      <c r="C54" s="17">
        <v>12621</v>
      </c>
      <c r="D54" s="17">
        <v>15096</v>
      </c>
      <c r="E54" s="17">
        <v>13874</v>
      </c>
      <c r="F54" s="17">
        <v>11415</v>
      </c>
      <c r="G54" s="24"/>
      <c r="H54" s="7"/>
      <c r="I54" s="25">
        <f t="shared" si="16"/>
        <v>-1253</v>
      </c>
      <c r="J54" s="24">
        <f t="shared" si="16"/>
        <v>3681</v>
      </c>
      <c r="K54" s="7"/>
      <c r="L54" s="25">
        <f t="shared" si="3"/>
        <v>-1249.1098618857166</v>
      </c>
      <c r="M54" s="17">
        <f t="shared" si="1"/>
        <v>15.13317454820076</v>
      </c>
      <c r="N54" s="17">
        <f t="shared" si="4"/>
        <v>3675.5747264724246</v>
      </c>
      <c r="O54" s="24">
        <f t="shared" si="2"/>
        <v>29.433592849010722</v>
      </c>
      <c r="P54" s="7"/>
      <c r="Q54" s="25">
        <f t="shared" si="5"/>
        <v>-1234.3286545869432</v>
      </c>
      <c r="R54" s="24">
        <f t="shared" si="6"/>
        <v>3660.0394449416567</v>
      </c>
      <c r="S54" s="7"/>
      <c r="T54" s="25">
        <f t="shared" si="7"/>
        <v>0.320545721138219</v>
      </c>
      <c r="U54" s="24">
        <f t="shared" si="8"/>
        <v>0.95148064657909026</v>
      </c>
      <c r="V54" s="7"/>
      <c r="W54" s="25">
        <f t="shared" si="9"/>
        <v>0.31872589537996565</v>
      </c>
      <c r="X54" s="24">
        <f t="shared" si="10"/>
        <v>191.25978064114679</v>
      </c>
      <c r="Y54" s="7"/>
      <c r="Z54" s="25">
        <f t="shared" si="11"/>
        <v>644</v>
      </c>
      <c r="AA54" s="17">
        <f t="shared" si="15"/>
        <v>191.24999999999997</v>
      </c>
      <c r="AB54" s="24">
        <f t="shared" si="12"/>
        <v>3.3379421944391545</v>
      </c>
      <c r="AC54" s="17">
        <f t="shared" si="13"/>
        <v>9.7806411468184251E-3</v>
      </c>
      <c r="AD54" s="17">
        <f t="shared" ca="1" si="14"/>
        <v>0.12105498903196121</v>
      </c>
      <c r="AE54" s="17">
        <v>115</v>
      </c>
    </row>
    <row r="55" spans="1:31" s="17" customFormat="1" x14ac:dyDescent="0.25">
      <c r="A55" s="17">
        <v>35</v>
      </c>
      <c r="B55" s="17">
        <v>627</v>
      </c>
      <c r="C55" s="17">
        <v>12447</v>
      </c>
      <c r="D55" s="17">
        <v>15031</v>
      </c>
      <c r="E55" s="17">
        <v>14057</v>
      </c>
      <c r="F55" s="17">
        <v>11490</v>
      </c>
      <c r="G55" s="24"/>
      <c r="H55" s="7"/>
      <c r="I55" s="25">
        <f t="shared" si="16"/>
        <v>-1610</v>
      </c>
      <c r="J55" s="24">
        <f t="shared" si="16"/>
        <v>3541</v>
      </c>
      <c r="K55" s="7"/>
      <c r="L55" s="25">
        <f t="shared" si="3"/>
        <v>-1602.6176788835678</v>
      </c>
      <c r="M55" s="17">
        <f t="shared" si="1"/>
        <v>54.498665066120687</v>
      </c>
      <c r="N55" s="17">
        <f t="shared" si="4"/>
        <v>3537.6973437203569</v>
      </c>
      <c r="O55" s="24">
        <f t="shared" si="2"/>
        <v>10.907538501465924</v>
      </c>
      <c r="P55" s="7"/>
      <c r="Q55" s="25">
        <f t="shared" si="5"/>
        <v>-1591.3286545869432</v>
      </c>
      <c r="R55" s="24">
        <f t="shared" si="6"/>
        <v>3520.0394449416567</v>
      </c>
      <c r="S55" s="7"/>
      <c r="T55" s="25">
        <f t="shared" si="7"/>
        <v>0.41325589360410792</v>
      </c>
      <c r="U55" s="24">
        <f t="shared" si="8"/>
        <v>0.91508560425101615</v>
      </c>
      <c r="V55" s="7"/>
      <c r="W55" s="25">
        <f t="shared" si="9"/>
        <v>0.41150587004031247</v>
      </c>
      <c r="X55" s="24">
        <f t="shared" si="10"/>
        <v>196.95304689542581</v>
      </c>
      <c r="Y55" s="7"/>
      <c r="Z55" s="25">
        <f t="shared" si="11"/>
        <v>627</v>
      </c>
      <c r="AA55" s="17">
        <f t="shared" si="15"/>
        <v>196.89299999999997</v>
      </c>
      <c r="AB55" s="24">
        <f t="shared" si="12"/>
        <v>3.4364311241291952</v>
      </c>
      <c r="AC55" s="17">
        <f t="shared" si="13"/>
        <v>6.004689542584174E-2</v>
      </c>
      <c r="AD55" s="17">
        <f t="shared" ca="1" si="14"/>
        <v>7.5812705784983336E-3</v>
      </c>
      <c r="AE55" s="17">
        <v>114</v>
      </c>
    </row>
    <row r="56" spans="1:31" s="17" customFormat="1" x14ac:dyDescent="0.25">
      <c r="A56" s="17">
        <v>36</v>
      </c>
      <c r="B56" s="17">
        <v>614</v>
      </c>
      <c r="C56" s="17">
        <v>12275</v>
      </c>
      <c r="D56" s="17">
        <v>14933</v>
      </c>
      <c r="E56" s="17">
        <v>14210</v>
      </c>
      <c r="F56" s="17">
        <v>11565</v>
      </c>
      <c r="G56" s="24"/>
      <c r="H56" s="7"/>
      <c r="I56" s="25">
        <f t="shared" si="16"/>
        <v>-1935</v>
      </c>
      <c r="J56" s="24">
        <f t="shared" si="16"/>
        <v>3368</v>
      </c>
      <c r="K56" s="7"/>
      <c r="L56" s="25">
        <f t="shared" si="3"/>
        <v>-1933.9328620185854</v>
      </c>
      <c r="M56" s="17">
        <f t="shared" si="1"/>
        <v>1.1387834713776046</v>
      </c>
      <c r="N56" s="17">
        <f t="shared" si="4"/>
        <v>3369.6293957448629</v>
      </c>
      <c r="O56" s="24">
        <f t="shared" si="2"/>
        <v>2.6549304933773392</v>
      </c>
      <c r="P56" s="7"/>
      <c r="Q56" s="25">
        <f t="shared" si="5"/>
        <v>-1916.3286545869432</v>
      </c>
      <c r="R56" s="24">
        <f t="shared" si="6"/>
        <v>3347.0394449416567</v>
      </c>
      <c r="S56" s="7"/>
      <c r="T56" s="25">
        <f t="shared" si="7"/>
        <v>0.49765591055484715</v>
      </c>
      <c r="U56" s="24">
        <f t="shared" si="8"/>
        <v>0.87011173051703872</v>
      </c>
      <c r="V56" s="7"/>
      <c r="W56" s="25">
        <f t="shared" si="9"/>
        <v>0.49599208735374178</v>
      </c>
      <c r="X56" s="24">
        <f t="shared" si="10"/>
        <v>202.42457227656166</v>
      </c>
      <c r="Y56" s="7"/>
      <c r="Z56" s="25">
        <f t="shared" si="11"/>
        <v>614</v>
      </c>
      <c r="AA56" s="17">
        <f t="shared" si="15"/>
        <v>202.41899999999998</v>
      </c>
      <c r="AB56" s="24">
        <f t="shared" si="12"/>
        <v>3.5328780185944013</v>
      </c>
      <c r="AC56" s="17">
        <f t="shared" si="13"/>
        <v>5.5722765616792458E-3</v>
      </c>
      <c r="AD56" s="17">
        <f t="shared" ca="1" si="14"/>
        <v>0.11164306670883661</v>
      </c>
      <c r="AE56" s="17">
        <v>113</v>
      </c>
    </row>
    <row r="57" spans="1:31" s="17" customFormat="1" x14ac:dyDescent="0.25">
      <c r="A57" s="17">
        <v>37</v>
      </c>
      <c r="B57" s="17">
        <v>619</v>
      </c>
      <c r="C57" s="17">
        <v>12120</v>
      </c>
      <c r="D57" s="17">
        <v>14840</v>
      </c>
      <c r="E57" s="17">
        <v>14377</v>
      </c>
      <c r="F57" s="17">
        <v>11676</v>
      </c>
      <c r="G57" s="24"/>
      <c r="H57" s="7"/>
      <c r="I57" s="25">
        <f t="shared" si="16"/>
        <v>-2257</v>
      </c>
      <c r="J57" s="24">
        <f t="shared" si="16"/>
        <v>3164</v>
      </c>
      <c r="K57" s="7"/>
      <c r="L57" s="25">
        <f t="shared" si="3"/>
        <v>-2249.9090954940939</v>
      </c>
      <c r="M57" s="17">
        <f t="shared" si="1"/>
        <v>50.280926711879573</v>
      </c>
      <c r="N57" s="17">
        <f t="shared" si="4"/>
        <v>3168.6852343530418</v>
      </c>
      <c r="O57" s="24">
        <f t="shared" si="2"/>
        <v>21.951420942922812</v>
      </c>
      <c r="P57" s="7"/>
      <c r="Q57" s="25">
        <f t="shared" si="5"/>
        <v>-2238.3286545869432</v>
      </c>
      <c r="R57" s="24">
        <f t="shared" si="6"/>
        <v>3143.0394449416567</v>
      </c>
      <c r="S57" s="7"/>
      <c r="T57" s="25">
        <f t="shared" si="7"/>
        <v>0.58127685042604116</v>
      </c>
      <c r="U57" s="24">
        <f t="shared" si="8"/>
        <v>0.81707895455327362</v>
      </c>
      <c r="V57" s="7"/>
      <c r="W57" s="25">
        <f t="shared" si="9"/>
        <v>0.57971464478940538</v>
      </c>
      <c r="X57" s="24">
        <f t="shared" si="10"/>
        <v>208.09558735125381</v>
      </c>
      <c r="Y57" s="7"/>
      <c r="Z57" s="25">
        <f t="shared" si="11"/>
        <v>619</v>
      </c>
      <c r="AA57" s="17">
        <f t="shared" si="15"/>
        <v>207.98999999999998</v>
      </c>
      <c r="AB57" s="24">
        <f t="shared" si="12"/>
        <v>3.6301103112230053</v>
      </c>
      <c r="AC57" s="17">
        <f t="shared" si="13"/>
        <v>0.10558735125383123</v>
      </c>
      <c r="AD57" s="17">
        <f t="shared" ca="1" si="14"/>
        <v>-2.5351739352799996E-2</v>
      </c>
      <c r="AE57" s="17">
        <v>112</v>
      </c>
    </row>
    <row r="58" spans="1:31" s="17" customFormat="1" x14ac:dyDescent="0.25">
      <c r="A58" s="17">
        <v>38</v>
      </c>
      <c r="B58" s="17">
        <v>612</v>
      </c>
      <c r="C58" s="17">
        <v>11977</v>
      </c>
      <c r="D58" s="17">
        <v>14726</v>
      </c>
      <c r="E58" s="17">
        <v>14525</v>
      </c>
      <c r="F58" s="17">
        <v>11788</v>
      </c>
      <c r="G58" s="24"/>
      <c r="H58" s="7"/>
      <c r="I58" s="25">
        <f t="shared" si="16"/>
        <v>-2548</v>
      </c>
      <c r="J58" s="24">
        <f t="shared" si="16"/>
        <v>2938</v>
      </c>
      <c r="K58" s="7"/>
      <c r="L58" s="25">
        <f t="shared" si="3"/>
        <v>-2541.5911584046794</v>
      </c>
      <c r="M58" s="17">
        <f t="shared" si="1"/>
        <v>41.073250593911617</v>
      </c>
      <c r="N58" s="17">
        <f t="shared" si="4"/>
        <v>2940.7669882518312</v>
      </c>
      <c r="O58" s="24">
        <f t="shared" si="2"/>
        <v>7.6562239857719243</v>
      </c>
      <c r="P58" s="7"/>
      <c r="Q58" s="25">
        <f t="shared" si="5"/>
        <v>-2529.3286545869432</v>
      </c>
      <c r="R58" s="24">
        <f t="shared" si="6"/>
        <v>2917.0394449416567</v>
      </c>
      <c r="S58" s="7"/>
      <c r="T58" s="25">
        <f t="shared" si="7"/>
        <v>0.65684732714193383</v>
      </c>
      <c r="U58" s="24">
        <f t="shared" si="8"/>
        <v>0.75832695765223956</v>
      </c>
      <c r="V58" s="7"/>
      <c r="W58" s="25">
        <f t="shared" si="9"/>
        <v>0.6553976665873491</v>
      </c>
      <c r="X58" s="24">
        <f t="shared" si="10"/>
        <v>213.57582452371753</v>
      </c>
      <c r="Y58" s="7"/>
      <c r="Z58" s="25">
        <f t="shared" si="11"/>
        <v>612</v>
      </c>
      <c r="AA58" s="17">
        <f t="shared" si="15"/>
        <v>213.49799999999999</v>
      </c>
      <c r="AB58" s="24">
        <f t="shared" si="12"/>
        <v>3.7262430464228538</v>
      </c>
      <c r="AC58" s="17">
        <f t="shared" si="13"/>
        <v>7.7824523717538341E-2</v>
      </c>
      <c r="AD58" s="17">
        <f t="shared" ca="1" si="14"/>
        <v>3.0685797753079669E-2</v>
      </c>
      <c r="AE58" s="17">
        <v>111</v>
      </c>
    </row>
    <row r="59" spans="1:31" s="17" customFormat="1" x14ac:dyDescent="0.25">
      <c r="A59" s="17">
        <v>39</v>
      </c>
      <c r="B59" s="17">
        <v>620</v>
      </c>
      <c r="C59" s="17">
        <v>11846</v>
      </c>
      <c r="D59" s="17">
        <v>14594</v>
      </c>
      <c r="E59" s="17">
        <v>14661</v>
      </c>
      <c r="F59" s="17">
        <v>11919</v>
      </c>
      <c r="G59" s="24"/>
      <c r="H59" s="7"/>
      <c r="I59" s="25">
        <f t="shared" si="16"/>
        <v>-2815</v>
      </c>
      <c r="J59" s="24">
        <f t="shared" si="16"/>
        <v>2675</v>
      </c>
      <c r="K59" s="7"/>
      <c r="L59" s="25">
        <f t="shared" si="3"/>
        <v>-2813.307243348359</v>
      </c>
      <c r="M59" s="17">
        <f t="shared" si="1"/>
        <v>2.8654250816750122</v>
      </c>
      <c r="N59" s="17">
        <f t="shared" si="4"/>
        <v>2682.3807288150651</v>
      </c>
      <c r="O59" s="24">
        <f t="shared" si="2"/>
        <v>54.475157841532869</v>
      </c>
      <c r="P59" s="7"/>
      <c r="Q59" s="25">
        <f t="shared" si="5"/>
        <v>-2796.3286545869432</v>
      </c>
      <c r="R59" s="24">
        <f t="shared" si="6"/>
        <v>2654.0394449416567</v>
      </c>
      <c r="S59" s="7"/>
      <c r="T59" s="25">
        <f t="shared" si="7"/>
        <v>0.72618518722146419</v>
      </c>
      <c r="U59" s="24">
        <f t="shared" si="8"/>
        <v>0.68995627099307166</v>
      </c>
      <c r="V59" s="7"/>
      <c r="W59" s="25">
        <f t="shared" si="9"/>
        <v>0.72486646321991433</v>
      </c>
      <c r="X59" s="24">
        <f t="shared" si="10"/>
        <v>219.15348448610666</v>
      </c>
      <c r="Y59" s="7"/>
      <c r="Z59" s="25">
        <f t="shared" si="11"/>
        <v>620</v>
      </c>
      <c r="AA59" s="17">
        <f t="shared" si="15"/>
        <v>219.078</v>
      </c>
      <c r="AB59" s="24">
        <f t="shared" si="12"/>
        <v>3.8236324186841375</v>
      </c>
      <c r="AC59" s="17">
        <f t="shared" si="13"/>
        <v>7.5484486106660142E-2</v>
      </c>
      <c r="AD59" s="17">
        <f t="shared" ca="1" si="14"/>
        <v>4.9276920436568616E-2</v>
      </c>
      <c r="AE59" s="17">
        <v>110</v>
      </c>
    </row>
    <row r="60" spans="1:31" s="17" customFormat="1" x14ac:dyDescent="0.25">
      <c r="A60" s="17">
        <v>40</v>
      </c>
      <c r="B60" s="17">
        <v>625</v>
      </c>
      <c r="C60" s="17">
        <v>11723</v>
      </c>
      <c r="D60" s="17">
        <v>14451</v>
      </c>
      <c r="E60" s="17">
        <v>14783</v>
      </c>
      <c r="F60" s="17">
        <v>12063</v>
      </c>
      <c r="G60" s="24"/>
      <c r="H60" s="7"/>
      <c r="I60" s="25">
        <f t="shared" si="16"/>
        <v>-3060</v>
      </c>
      <c r="J60" s="24">
        <f t="shared" si="16"/>
        <v>2388</v>
      </c>
      <c r="K60" s="7"/>
      <c r="L60" s="25">
        <f t="shared" si="3"/>
        <v>-3060.3891484537203</v>
      </c>
      <c r="M60" s="17">
        <f t="shared" si="1"/>
        <v>0.15143651903288599</v>
      </c>
      <c r="N60" s="17">
        <f t="shared" si="4"/>
        <v>2396.3842387199779</v>
      </c>
      <c r="O60" s="24">
        <f t="shared" si="2"/>
        <v>70.29545891357715</v>
      </c>
      <c r="P60" s="7"/>
      <c r="Q60" s="25">
        <f t="shared" si="5"/>
        <v>-3041.3286545869432</v>
      </c>
      <c r="R60" s="24">
        <f t="shared" si="6"/>
        <v>2367.0394449416567</v>
      </c>
      <c r="S60" s="7"/>
      <c r="T60" s="25">
        <f t="shared" si="7"/>
        <v>0.78980981538432915</v>
      </c>
      <c r="U60" s="24">
        <f t="shared" si="8"/>
        <v>0.61534643422051971</v>
      </c>
      <c r="V60" s="7"/>
      <c r="W60" s="25">
        <f t="shared" si="9"/>
        <v>0.78863395448127493</v>
      </c>
      <c r="X60" s="24">
        <f t="shared" si="10"/>
        <v>224.77621710045059</v>
      </c>
      <c r="Y60" s="7"/>
      <c r="Z60" s="25">
        <f t="shared" si="11"/>
        <v>625</v>
      </c>
      <c r="AA60" s="17">
        <f t="shared" si="15"/>
        <v>224.703</v>
      </c>
      <c r="AB60" s="24">
        <f t="shared" si="12"/>
        <v>3.9218071891088182</v>
      </c>
      <c r="AC60" s="17">
        <f t="shared" si="13"/>
        <v>7.3217100450591488E-2</v>
      </c>
      <c r="AD60" s="17">
        <f t="shared" ca="1" si="14"/>
        <v>-2.6878729197363782E-2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11611</v>
      </c>
      <c r="D61" s="17">
        <v>14294</v>
      </c>
      <c r="E61" s="17">
        <v>14895</v>
      </c>
      <c r="F61" s="17">
        <v>12216</v>
      </c>
      <c r="G61" s="24"/>
      <c r="H61" s="7"/>
      <c r="I61" s="25">
        <f t="shared" si="16"/>
        <v>-3284</v>
      </c>
      <c r="J61" s="24">
        <f t="shared" si="16"/>
        <v>2078</v>
      </c>
      <c r="K61" s="7"/>
      <c r="L61" s="25">
        <f t="shared" si="3"/>
        <v>-3280.429151934648</v>
      </c>
      <c r="M61" s="17">
        <f t="shared" si="1"/>
        <v>12.750955905828395</v>
      </c>
      <c r="N61" s="17">
        <f t="shared" si="4"/>
        <v>2083.9288437289683</v>
      </c>
      <c r="O61" s="24">
        <f t="shared" si="2"/>
        <v>35.151187962527111</v>
      </c>
      <c r="P61" s="7"/>
      <c r="Q61" s="25">
        <f t="shared" si="5"/>
        <v>-3265.3286545869432</v>
      </c>
      <c r="R61" s="24">
        <f t="shared" si="6"/>
        <v>2057.0394449416567</v>
      </c>
      <c r="S61" s="7"/>
      <c r="T61" s="25">
        <f t="shared" si="7"/>
        <v>0.84798090399037707</v>
      </c>
      <c r="U61" s="24">
        <f t="shared" si="8"/>
        <v>0.53475741192264115</v>
      </c>
      <c r="V61" s="7"/>
      <c r="W61" s="25">
        <f t="shared" si="9"/>
        <v>0.84695933583149319</v>
      </c>
      <c r="X61" s="24">
        <f t="shared" si="10"/>
        <v>230.47232103828003</v>
      </c>
      <c r="Y61" s="7"/>
      <c r="Z61" s="25">
        <f t="shared" si="11"/>
        <v>632</v>
      </c>
      <c r="AA61" s="17">
        <f t="shared" si="15"/>
        <v>230.39099999999999</v>
      </c>
      <c r="AB61" s="24">
        <f t="shared" si="12"/>
        <v>4.0210815169622558</v>
      </c>
      <c r="AC61" s="17">
        <f t="shared" si="13"/>
        <v>8.1321038280037783E-2</v>
      </c>
      <c r="AD61" s="17">
        <f t="shared" ca="1" si="14"/>
        <v>8.3141237518390199E-2</v>
      </c>
      <c r="AE61" s="17">
        <v>108</v>
      </c>
    </row>
    <row r="62" spans="1:31" s="17" customFormat="1" x14ac:dyDescent="0.25">
      <c r="A62" s="17">
        <v>42</v>
      </c>
      <c r="B62" s="17">
        <v>645</v>
      </c>
      <c r="C62" s="17">
        <v>11524</v>
      </c>
      <c r="D62" s="17">
        <v>14125</v>
      </c>
      <c r="E62" s="17">
        <v>14996</v>
      </c>
      <c r="F62" s="17">
        <v>12394</v>
      </c>
      <c r="G62" s="24"/>
      <c r="H62" s="7"/>
      <c r="I62" s="25">
        <f t="shared" si="16"/>
        <v>-3472</v>
      </c>
      <c r="J62" s="24">
        <f t="shared" si="16"/>
        <v>1731</v>
      </c>
      <c r="K62" s="7"/>
      <c r="L62" s="25">
        <f t="shared" si="3"/>
        <v>-3471.8493035320216</v>
      </c>
      <c r="M62" s="17">
        <f t="shared" si="1"/>
        <v>2.2709425461158235E-2</v>
      </c>
      <c r="N62" s="17">
        <f t="shared" si="4"/>
        <v>1744.1194489244288</v>
      </c>
      <c r="O62" s="24">
        <f t="shared" si="2"/>
        <v>172.11994008069476</v>
      </c>
      <c r="P62" s="7"/>
      <c r="Q62" s="25">
        <f t="shared" si="5"/>
        <v>-3453.3286545869432</v>
      </c>
      <c r="R62" s="24">
        <f t="shared" si="6"/>
        <v>1710.0394449416569</v>
      </c>
      <c r="S62" s="7"/>
      <c r="T62" s="25">
        <f t="shared" si="7"/>
        <v>0.89680306764188167</v>
      </c>
      <c r="U62" s="24">
        <f t="shared" si="8"/>
        <v>0.44454969986662884</v>
      </c>
      <c r="V62" s="7"/>
      <c r="W62" s="25">
        <f t="shared" si="9"/>
        <v>0.8959541779945438</v>
      </c>
      <c r="X62" s="24">
        <f t="shared" si="10"/>
        <v>236.35058127966408</v>
      </c>
      <c r="Y62" s="7"/>
      <c r="Z62" s="25">
        <f t="shared" si="11"/>
        <v>645</v>
      </c>
      <c r="AA62" s="17">
        <f t="shared" si="15"/>
        <v>236.196</v>
      </c>
      <c r="AB62" s="24">
        <f t="shared" si="12"/>
        <v>4.122397880040527</v>
      </c>
      <c r="AC62" s="17">
        <f t="shared" si="13"/>
        <v>0.15458127966408597</v>
      </c>
      <c r="AD62" s="17">
        <f t="shared" ca="1" si="14"/>
        <v>-5.0434970579260607E-3</v>
      </c>
      <c r="AE62" s="17">
        <v>107</v>
      </c>
    </row>
    <row r="63" spans="1:31" s="17" customFormat="1" x14ac:dyDescent="0.25">
      <c r="A63" s="17">
        <v>43</v>
      </c>
      <c r="B63" s="17">
        <v>627</v>
      </c>
      <c r="C63" s="17">
        <v>11442</v>
      </c>
      <c r="D63" s="17">
        <v>13946</v>
      </c>
      <c r="E63" s="17">
        <v>15063</v>
      </c>
      <c r="F63" s="17">
        <v>12559</v>
      </c>
      <c r="G63" s="24"/>
      <c r="H63" s="7"/>
      <c r="I63" s="25">
        <f t="shared" si="16"/>
        <v>-3621</v>
      </c>
      <c r="J63" s="24">
        <f t="shared" si="16"/>
        <v>1387</v>
      </c>
      <c r="K63" s="7"/>
      <c r="L63" s="25">
        <f t="shared" si="3"/>
        <v>-3623.9795289465383</v>
      </c>
      <c r="M63" s="17">
        <f t="shared" si="1"/>
        <v>8.8775927432594326</v>
      </c>
      <c r="N63" s="17">
        <f t="shared" si="4"/>
        <v>1396.8173592065832</v>
      </c>
      <c r="O63" s="24">
        <f t="shared" si="2"/>
        <v>96.380541791084028</v>
      </c>
      <c r="P63" s="7"/>
      <c r="Q63" s="25">
        <f t="shared" si="5"/>
        <v>-3602.3286545869432</v>
      </c>
      <c r="R63" s="24">
        <f t="shared" si="6"/>
        <v>1366.0394449416569</v>
      </c>
      <c r="S63" s="7"/>
      <c r="T63" s="25">
        <f t="shared" si="7"/>
        <v>0.93549722925929746</v>
      </c>
      <c r="U63" s="24">
        <f t="shared" si="8"/>
        <v>0.35512188157478952</v>
      </c>
      <c r="V63" s="7"/>
      <c r="W63" s="25">
        <f t="shared" si="9"/>
        <v>0.93481950746151898</v>
      </c>
      <c r="X63" s="24">
        <f t="shared" si="10"/>
        <v>241.93909595490027</v>
      </c>
      <c r="Y63" s="7"/>
      <c r="Z63" s="25">
        <f t="shared" si="11"/>
        <v>627</v>
      </c>
      <c r="AA63" s="17">
        <f t="shared" si="15"/>
        <v>241.839</v>
      </c>
      <c r="AB63" s="24">
        <f t="shared" si="12"/>
        <v>4.2208868097305663</v>
      </c>
      <c r="AC63" s="17">
        <f t="shared" si="13"/>
        <v>0.10009595490026868</v>
      </c>
      <c r="AD63" s="17">
        <f t="shared" ca="1" si="14"/>
        <v>9.8531804565737957E-2</v>
      </c>
      <c r="AE63" s="17">
        <v>106</v>
      </c>
    </row>
    <row r="64" spans="1:31" s="17" customFormat="1" x14ac:dyDescent="0.25">
      <c r="A64" s="17">
        <v>44</v>
      </c>
      <c r="B64" s="17">
        <v>626</v>
      </c>
      <c r="C64" s="17">
        <v>11394</v>
      </c>
      <c r="D64" s="17">
        <v>13779</v>
      </c>
      <c r="E64" s="17">
        <v>15135</v>
      </c>
      <c r="F64" s="17">
        <v>12744</v>
      </c>
      <c r="G64" s="24"/>
      <c r="H64" s="7"/>
      <c r="I64" s="25">
        <f t="shared" si="16"/>
        <v>-3741</v>
      </c>
      <c r="J64" s="24">
        <f t="shared" si="16"/>
        <v>1035</v>
      </c>
      <c r="K64" s="7"/>
      <c r="L64" s="25">
        <f t="shared" si="3"/>
        <v>-3740.9922239292605</v>
      </c>
      <c r="M64" s="17">
        <f t="shared" si="1"/>
        <v>6.0467276145864105E-5</v>
      </c>
      <c r="N64" s="17">
        <f t="shared" si="4"/>
        <v>1036.7615829336025</v>
      </c>
      <c r="O64" s="24">
        <f t="shared" si="2"/>
        <v>3.1031744319597308</v>
      </c>
      <c r="P64" s="7"/>
      <c r="Q64" s="25">
        <f t="shared" si="5"/>
        <v>-3722.3286545869432</v>
      </c>
      <c r="R64" s="24">
        <f t="shared" si="6"/>
        <v>1014.0394449416569</v>
      </c>
      <c r="S64" s="7"/>
      <c r="T64" s="25">
        <f t="shared" si="7"/>
        <v>0.96666031244110884</v>
      </c>
      <c r="U64" s="24">
        <f t="shared" si="8"/>
        <v>0.26361434657848876</v>
      </c>
      <c r="V64" s="7"/>
      <c r="W64" s="25">
        <f t="shared" si="9"/>
        <v>0.96615772370986164</v>
      </c>
      <c r="X64" s="24">
        <f t="shared" si="10"/>
        <v>247.47845582802597</v>
      </c>
      <c r="Y64" s="7"/>
      <c r="Z64" s="25">
        <f t="shared" si="11"/>
        <v>626</v>
      </c>
      <c r="AA64" s="17">
        <f t="shared" si="15"/>
        <v>247.47299999999998</v>
      </c>
      <c r="AB64" s="24">
        <f t="shared" si="12"/>
        <v>4.3192186597879267</v>
      </c>
      <c r="AC64" s="17">
        <f t="shared" si="13"/>
        <v>5.4558280259868752E-3</v>
      </c>
      <c r="AD64" s="17">
        <f t="shared" ca="1" si="14"/>
        <v>0.14097525424691071</v>
      </c>
      <c r="AE64" s="17">
        <v>105</v>
      </c>
    </row>
    <row r="65" spans="1:31" s="17" customFormat="1" x14ac:dyDescent="0.25">
      <c r="A65" s="17">
        <v>45</v>
      </c>
      <c r="B65" s="17">
        <v>607</v>
      </c>
      <c r="C65" s="17">
        <v>11357</v>
      </c>
      <c r="D65" s="17">
        <v>13593</v>
      </c>
      <c r="E65" s="17">
        <v>15169</v>
      </c>
      <c r="F65" s="17">
        <v>12924</v>
      </c>
      <c r="G65" s="24"/>
      <c r="H65" s="7"/>
      <c r="I65" s="25">
        <f t="shared" si="16"/>
        <v>-3812</v>
      </c>
      <c r="J65" s="24">
        <f t="shared" si="16"/>
        <v>669</v>
      </c>
      <c r="K65" s="7"/>
      <c r="L65" s="25">
        <f t="shared" si="3"/>
        <v>-3820.1045398515676</v>
      </c>
      <c r="M65" s="17">
        <f t="shared" si="1"/>
        <v>65.683566205646585</v>
      </c>
      <c r="N65" s="17">
        <f t="shared" si="4"/>
        <v>678.2261727555117</v>
      </c>
      <c r="O65" s="24">
        <f t="shared" si="2"/>
        <v>85.122263714546307</v>
      </c>
      <c r="P65" s="7"/>
      <c r="Q65" s="25">
        <f t="shared" si="5"/>
        <v>-3793.3286545869432</v>
      </c>
      <c r="R65" s="24">
        <f t="shared" si="6"/>
        <v>648.03944494165694</v>
      </c>
      <c r="S65" s="7"/>
      <c r="T65" s="25">
        <f t="shared" si="7"/>
        <v>0.98509846999034734</v>
      </c>
      <c r="U65" s="24">
        <f t="shared" si="8"/>
        <v>0.16846730734938062</v>
      </c>
      <c r="V65" s="7"/>
      <c r="W65" s="25">
        <f t="shared" si="9"/>
        <v>0.98477795428710835</v>
      </c>
      <c r="X65" s="24">
        <f t="shared" si="10"/>
        <v>253.0323254089169</v>
      </c>
      <c r="Y65" s="7"/>
      <c r="Z65" s="25">
        <f t="shared" si="11"/>
        <v>607</v>
      </c>
      <c r="AA65" s="17">
        <f t="shared" si="15"/>
        <v>252.93599999999998</v>
      </c>
      <c r="AB65" s="24">
        <f t="shared" si="12"/>
        <v>4.4145659968243773</v>
      </c>
      <c r="AC65" s="17">
        <f t="shared" si="13"/>
        <v>9.6325408916925426E-2</v>
      </c>
      <c r="AD65" s="17">
        <f t="shared" ca="1" si="14"/>
        <v>5.8610262766052301E-2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11337</v>
      </c>
      <c r="D66" s="17">
        <v>13417</v>
      </c>
      <c r="E66" s="17">
        <v>15197</v>
      </c>
      <c r="F66" s="17">
        <v>13109</v>
      </c>
      <c r="G66" s="24"/>
      <c r="H66" s="7"/>
      <c r="I66" s="25">
        <f t="shared" si="16"/>
        <v>-3860</v>
      </c>
      <c r="J66" s="24">
        <f t="shared" si="16"/>
        <v>308</v>
      </c>
      <c r="K66" s="7"/>
      <c r="L66" s="25">
        <f t="shared" si="3"/>
        <v>-3864.9788931270396</v>
      </c>
      <c r="M66" s="17">
        <f t="shared" si="1"/>
        <v>24.78937677048172</v>
      </c>
      <c r="N66" s="17">
        <f t="shared" si="4"/>
        <v>309.49345444960733</v>
      </c>
      <c r="O66" s="24">
        <f t="shared" si="2"/>
        <v>2.2304061930519246</v>
      </c>
      <c r="P66" s="7"/>
      <c r="Q66" s="25">
        <f t="shared" si="5"/>
        <v>-3841.3286545869432</v>
      </c>
      <c r="R66" s="24">
        <f t="shared" si="6"/>
        <v>287.03944494165694</v>
      </c>
      <c r="S66" s="7"/>
      <c r="T66" s="25">
        <f t="shared" si="7"/>
        <v>0.99756370326307187</v>
      </c>
      <c r="U66" s="24">
        <f t="shared" si="8"/>
        <v>7.462009106056082E-2</v>
      </c>
      <c r="V66" s="7"/>
      <c r="W66" s="25">
        <f t="shared" si="9"/>
        <v>0.99742276278049258</v>
      </c>
      <c r="X66" s="24">
        <f t="shared" si="10"/>
        <v>258.46152736611918</v>
      </c>
      <c r="Y66" s="7"/>
      <c r="Z66" s="25">
        <f t="shared" si="11"/>
        <v>614</v>
      </c>
      <c r="AA66" s="17">
        <f t="shared" si="15"/>
        <v>258.46199999999999</v>
      </c>
      <c r="AB66" s="24">
        <f t="shared" si="12"/>
        <v>4.5110128912895835</v>
      </c>
      <c r="AC66" s="17">
        <f t="shared" si="13"/>
        <v>-4.7263388080409641E-4</v>
      </c>
      <c r="AD66" s="17">
        <f t="shared" ca="1" si="14"/>
        <v>7.6531907832304569E-2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11321</v>
      </c>
      <c r="D67" s="17">
        <v>13211</v>
      </c>
      <c r="E67" s="17">
        <v>15189</v>
      </c>
      <c r="F67" s="17">
        <v>13284</v>
      </c>
      <c r="G67" s="24"/>
      <c r="H67" s="7"/>
      <c r="I67" s="25">
        <f t="shared" si="16"/>
        <v>-3868</v>
      </c>
      <c r="J67" s="24">
        <f t="shared" si="16"/>
        <v>-73</v>
      </c>
      <c r="K67" s="7"/>
      <c r="L67" s="25">
        <f t="shared" si="3"/>
        <v>-3873.9227137295579</v>
      </c>
      <c r="M67" s="17">
        <f t="shared" si="1"/>
        <v>35.078537922293968</v>
      </c>
      <c r="N67" s="17">
        <f t="shared" si="4"/>
        <v>-68.578879994122374</v>
      </c>
      <c r="O67" s="24">
        <f t="shared" si="2"/>
        <v>19.546302106371378</v>
      </c>
      <c r="P67" s="7"/>
      <c r="Q67" s="25">
        <f t="shared" si="5"/>
        <v>-3849.3286545869432</v>
      </c>
      <c r="R67" s="24">
        <f t="shared" si="6"/>
        <v>-93.96055505834309</v>
      </c>
      <c r="S67" s="7"/>
      <c r="T67" s="25">
        <f t="shared" si="7"/>
        <v>0.99964124214185934</v>
      </c>
      <c r="U67" s="24">
        <f t="shared" si="8"/>
        <v>-2.4426416989412423E-2</v>
      </c>
      <c r="V67" s="7"/>
      <c r="W67" s="25">
        <f t="shared" si="9"/>
        <v>0.99968980536964192</v>
      </c>
      <c r="X67" s="24">
        <f t="shared" si="10"/>
        <v>264.13970692424255</v>
      </c>
      <c r="Y67" s="7"/>
      <c r="Z67" s="25">
        <f t="shared" si="11"/>
        <v>625</v>
      </c>
      <c r="AA67" s="17">
        <f t="shared" si="15"/>
        <v>264.08699999999999</v>
      </c>
      <c r="AB67" s="24">
        <f t="shared" si="12"/>
        <v>4.6091876617142642</v>
      </c>
      <c r="AC67" s="17">
        <f t="shared" si="13"/>
        <v>5.2706924242556852E-2</v>
      </c>
      <c r="AD67" s="17">
        <f t="shared" ca="1" si="14"/>
        <v>8.2943349949630374E-2</v>
      </c>
      <c r="AE67" s="17">
        <v>102</v>
      </c>
    </row>
    <row r="68" spans="1:31" s="17" customFormat="1" x14ac:dyDescent="0.25">
      <c r="A68" s="17">
        <v>48</v>
      </c>
      <c r="B68" s="17">
        <v>632</v>
      </c>
      <c r="C68" s="17">
        <v>11344</v>
      </c>
      <c r="D68" s="17">
        <v>13029</v>
      </c>
      <c r="E68" s="17">
        <v>15183</v>
      </c>
      <c r="F68" s="17">
        <v>13481</v>
      </c>
      <c r="G68" s="24"/>
      <c r="H68" s="7"/>
      <c r="I68" s="25">
        <f t="shared" si="16"/>
        <v>-3839</v>
      </c>
      <c r="J68" s="24">
        <f t="shared" si="16"/>
        <v>-452</v>
      </c>
      <c r="K68" s="7"/>
      <c r="L68" s="25">
        <f t="shared" si="3"/>
        <v>-3845.1963385329241</v>
      </c>
      <c r="M68" s="17">
        <f t="shared" si="1"/>
        <v>38.394611214599664</v>
      </c>
      <c r="N68" s="17">
        <f t="shared" si="4"/>
        <v>-449.99471117660676</v>
      </c>
      <c r="O68" s="24">
        <f t="shared" si="2"/>
        <v>4.0211832652258588</v>
      </c>
      <c r="P68" s="7"/>
      <c r="Q68" s="25">
        <f t="shared" si="5"/>
        <v>-3820.3286545869432</v>
      </c>
      <c r="R68" s="24">
        <f t="shared" si="6"/>
        <v>-472.96055505834306</v>
      </c>
      <c r="S68" s="7"/>
      <c r="T68" s="25">
        <f t="shared" si="7"/>
        <v>0.99211016370625482</v>
      </c>
      <c r="U68" s="24">
        <f t="shared" si="8"/>
        <v>-0.12295299586327031</v>
      </c>
      <c r="V68" s="7"/>
      <c r="W68" s="25">
        <f t="shared" si="9"/>
        <v>0.99234721830810069</v>
      </c>
      <c r="X68" s="24">
        <f t="shared" si="10"/>
        <v>269.80303964255393</v>
      </c>
      <c r="Y68" s="7"/>
      <c r="Z68" s="25">
        <f t="shared" si="11"/>
        <v>632</v>
      </c>
      <c r="AA68" s="17">
        <f t="shared" si="15"/>
        <v>269.77499999999998</v>
      </c>
      <c r="AB68" s="24">
        <f t="shared" si="12"/>
        <v>4.7084619895677022</v>
      </c>
      <c r="AC68" s="17">
        <f t="shared" si="13"/>
        <v>2.8039642553949307E-2</v>
      </c>
      <c r="AD68" s="17">
        <f t="shared" ca="1" si="14"/>
        <v>-7.1240124222526902E-3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11381</v>
      </c>
      <c r="D69" s="17">
        <v>12842</v>
      </c>
      <c r="E69" s="17">
        <v>15155</v>
      </c>
      <c r="F69" s="17">
        <v>13666</v>
      </c>
      <c r="G69" s="24"/>
      <c r="H69" s="7"/>
      <c r="I69" s="25">
        <f t="shared" si="16"/>
        <v>-3774</v>
      </c>
      <c r="J69" s="24">
        <f t="shared" si="16"/>
        <v>-824</v>
      </c>
      <c r="K69" s="7"/>
      <c r="L69" s="25">
        <f t="shared" si="3"/>
        <v>-3778.9068211827598</v>
      </c>
      <c r="M69" s="17">
        <f t="shared" si="1"/>
        <v>24.076894119580412</v>
      </c>
      <c r="N69" s="17">
        <f t="shared" si="4"/>
        <v>-826.18139392348041</v>
      </c>
      <c r="O69" s="24">
        <f t="shared" si="2"/>
        <v>4.7584794493972735</v>
      </c>
      <c r="P69" s="7"/>
      <c r="Q69" s="25">
        <f t="shared" si="5"/>
        <v>-3755.3286545869432</v>
      </c>
      <c r="R69" s="24">
        <f t="shared" si="6"/>
        <v>-844.96055505834306</v>
      </c>
      <c r="S69" s="7"/>
      <c r="T69" s="25">
        <f t="shared" si="7"/>
        <v>0.97523016031610699</v>
      </c>
      <c r="U69" s="24">
        <f t="shared" si="8"/>
        <v>-0.2196598226207245</v>
      </c>
      <c r="V69" s="7"/>
      <c r="W69" s="25">
        <f t="shared" si="9"/>
        <v>0.97565220755558568</v>
      </c>
      <c r="X69" s="24">
        <f t="shared" si="10"/>
        <v>275.42812169745036</v>
      </c>
      <c r="Y69" s="7"/>
      <c r="Z69" s="25">
        <f t="shared" si="11"/>
        <v>631</v>
      </c>
      <c r="AA69" s="17">
        <f t="shared" si="15"/>
        <v>275.45399999999995</v>
      </c>
      <c r="AB69" s="24">
        <f t="shared" si="12"/>
        <v>4.8075792377884596</v>
      </c>
      <c r="AC69" s="17">
        <f t="shared" si="13"/>
        <v>-2.5878302549585896E-2</v>
      </c>
      <c r="AD69" s="17">
        <f t="shared" ca="1" si="14"/>
        <v>4.8055770772919004E-2</v>
      </c>
      <c r="AE69" s="17">
        <v>100</v>
      </c>
    </row>
    <row r="70" spans="1:31" s="17" customFormat="1" x14ac:dyDescent="0.25">
      <c r="A70" s="17">
        <v>50</v>
      </c>
      <c r="B70" s="17">
        <v>638</v>
      </c>
      <c r="C70" s="17">
        <v>11437</v>
      </c>
      <c r="D70" s="17">
        <v>12665</v>
      </c>
      <c r="E70" s="17">
        <v>15109</v>
      </c>
      <c r="F70" s="17">
        <v>13858</v>
      </c>
      <c r="G70" s="24"/>
      <c r="H70" s="7"/>
      <c r="I70" s="25">
        <f t="shared" si="16"/>
        <v>-3672</v>
      </c>
      <c r="J70" s="24">
        <f t="shared" si="16"/>
        <v>-1193</v>
      </c>
      <c r="K70" s="7"/>
      <c r="L70" s="25">
        <f t="shared" si="3"/>
        <v>-3674.3409932176123</v>
      </c>
      <c r="M70" s="17">
        <f t="shared" si="1"/>
        <v>5.4802492449068927</v>
      </c>
      <c r="N70" s="17">
        <f t="shared" si="4"/>
        <v>-1198.0713249719424</v>
      </c>
      <c r="O70" s="24">
        <f t="shared" si="2"/>
        <v>25.718336971046899</v>
      </c>
      <c r="P70" s="7"/>
      <c r="Q70" s="25">
        <f t="shared" si="5"/>
        <v>-3653.3286545869432</v>
      </c>
      <c r="R70" s="24">
        <f t="shared" si="6"/>
        <v>-1213.9605550583431</v>
      </c>
      <c r="S70" s="7"/>
      <c r="T70" s="25">
        <f t="shared" si="7"/>
        <v>0.94874153961156737</v>
      </c>
      <c r="U70" s="24">
        <f t="shared" si="8"/>
        <v>-0.31558675561400568</v>
      </c>
      <c r="V70" s="7"/>
      <c r="W70" s="25">
        <f t="shared" si="9"/>
        <v>0.94934706977729344</v>
      </c>
      <c r="X70" s="24">
        <f t="shared" si="10"/>
        <v>281.12812036998685</v>
      </c>
      <c r="Y70" s="7"/>
      <c r="Z70" s="25">
        <f t="shared" si="11"/>
        <v>638</v>
      </c>
      <c r="AA70" s="17">
        <f t="shared" si="15"/>
        <v>281.19599999999997</v>
      </c>
      <c r="AB70" s="24">
        <f t="shared" si="12"/>
        <v>4.9077960434379744</v>
      </c>
      <c r="AC70" s="17">
        <f t="shared" si="13"/>
        <v>-6.7879630013123915E-2</v>
      </c>
      <c r="AD70" s="17">
        <f t="shared" ca="1" si="14"/>
        <v>6.2822455886191619E-2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11510</v>
      </c>
      <c r="D71" s="17">
        <v>12483</v>
      </c>
      <c r="E71" s="17">
        <v>15041</v>
      </c>
      <c r="F71" s="17">
        <v>14033</v>
      </c>
      <c r="G71" s="24"/>
      <c r="H71" s="7"/>
      <c r="I71" s="25">
        <f t="shared" si="16"/>
        <v>-3531</v>
      </c>
      <c r="J71" s="24">
        <f t="shared" si="16"/>
        <v>-1550</v>
      </c>
      <c r="K71" s="7"/>
      <c r="L71" s="25">
        <f t="shared" si="3"/>
        <v>-3534.5694674889037</v>
      </c>
      <c r="M71" s="17">
        <f t="shared" si="1"/>
        <v>12.741098154340365</v>
      </c>
      <c r="N71" s="17">
        <f t="shared" si="4"/>
        <v>-1554.4117487242509</v>
      </c>
      <c r="O71" s="24">
        <f t="shared" si="2"/>
        <v>19.463526805929057</v>
      </c>
      <c r="P71" s="7"/>
      <c r="Q71" s="25">
        <f t="shared" si="5"/>
        <v>-3512.3286545869432</v>
      </c>
      <c r="R71" s="24">
        <f t="shared" si="6"/>
        <v>-1570.9605550583431</v>
      </c>
      <c r="S71" s="7"/>
      <c r="T71" s="25">
        <f t="shared" si="7"/>
        <v>0.91212491687293895</v>
      </c>
      <c r="U71" s="24">
        <f t="shared" si="8"/>
        <v>-0.4083941135505948</v>
      </c>
      <c r="V71" s="7"/>
      <c r="W71" s="25">
        <f t="shared" si="9"/>
        <v>0.91290794292714761</v>
      </c>
      <c r="X71" s="24">
        <f t="shared" si="10"/>
        <v>286.84162377916243</v>
      </c>
      <c r="Y71" s="7"/>
      <c r="Z71" s="25">
        <f t="shared" si="11"/>
        <v>632</v>
      </c>
      <c r="AA71" s="17">
        <f t="shared" si="15"/>
        <v>286.88399999999996</v>
      </c>
      <c r="AB71" s="24">
        <f t="shared" si="12"/>
        <v>5.0070703712914115</v>
      </c>
      <c r="AC71" s="17">
        <f t="shared" si="13"/>
        <v>-4.2376220837525125E-2</v>
      </c>
      <c r="AD71" s="17">
        <f t="shared" ca="1" si="14"/>
        <v>2.1775577504229204E-2</v>
      </c>
      <c r="AE71" s="17">
        <v>98</v>
      </c>
    </row>
    <row r="72" spans="1:31" s="17" customFormat="1" x14ac:dyDescent="0.25">
      <c r="A72" s="17">
        <v>52</v>
      </c>
      <c r="B72" s="17">
        <v>618</v>
      </c>
      <c r="C72" s="17">
        <v>11589</v>
      </c>
      <c r="D72" s="17">
        <v>12311</v>
      </c>
      <c r="E72" s="17">
        <v>14947</v>
      </c>
      <c r="F72" s="17">
        <v>14192</v>
      </c>
      <c r="G72" s="24"/>
      <c r="H72" s="7"/>
      <c r="I72" s="25">
        <f t="shared" si="16"/>
        <v>-3358</v>
      </c>
      <c r="J72" s="24">
        <f t="shared" si="16"/>
        <v>-1881</v>
      </c>
      <c r="K72" s="7"/>
      <c r="L72" s="25">
        <f t="shared" si="3"/>
        <v>-3364.387259172016</v>
      </c>
      <c r="M72" s="17">
        <f t="shared" si="1"/>
        <v>40.797079730502539</v>
      </c>
      <c r="N72" s="17">
        <f t="shared" si="4"/>
        <v>-1887.8783555271552</v>
      </c>
      <c r="O72" s="24">
        <f t="shared" si="2"/>
        <v>47.311774757946985</v>
      </c>
      <c r="P72" s="7"/>
      <c r="Q72" s="25">
        <f t="shared" si="5"/>
        <v>-3339.3286545869432</v>
      </c>
      <c r="R72" s="24">
        <f t="shared" si="6"/>
        <v>-1901.9605550583431</v>
      </c>
      <c r="S72" s="7"/>
      <c r="T72" s="25">
        <f t="shared" si="7"/>
        <v>0.86719813861916084</v>
      </c>
      <c r="U72" s="24">
        <f t="shared" si="8"/>
        <v>-0.49444239219768438</v>
      </c>
      <c r="V72" s="7"/>
      <c r="W72" s="25">
        <f t="shared" si="9"/>
        <v>0.86814571359998072</v>
      </c>
      <c r="X72" s="24">
        <f t="shared" si="10"/>
        <v>292.40319828262454</v>
      </c>
      <c r="Y72" s="7"/>
      <c r="Z72" s="25">
        <f t="shared" si="11"/>
        <v>618</v>
      </c>
      <c r="AA72" s="17">
        <f t="shared" si="15"/>
        <v>292.44599999999997</v>
      </c>
      <c r="AB72" s="24">
        <f t="shared" si="12"/>
        <v>5.1041455842873367</v>
      </c>
      <c r="AC72" s="17">
        <f t="shared" si="13"/>
        <v>-4.2801717375425596E-2</v>
      </c>
      <c r="AD72" s="17">
        <f t="shared" ca="1" si="14"/>
        <v>2.4099784511065536E-2</v>
      </c>
      <c r="AE72" s="17">
        <v>97</v>
      </c>
    </row>
    <row r="73" spans="1:31" s="17" customFormat="1" x14ac:dyDescent="0.25">
      <c r="A73" s="17">
        <v>53</v>
      </c>
      <c r="B73" s="17">
        <v>626</v>
      </c>
      <c r="C73" s="17">
        <v>11691</v>
      </c>
      <c r="D73" s="17">
        <v>12154</v>
      </c>
      <c r="E73" s="17">
        <v>14848</v>
      </c>
      <c r="F73" s="17">
        <v>14352</v>
      </c>
      <c r="G73" s="24"/>
      <c r="H73" s="7"/>
      <c r="I73" s="25">
        <f t="shared" si="16"/>
        <v>-3157</v>
      </c>
      <c r="J73" s="24">
        <f t="shared" si="16"/>
        <v>-2198</v>
      </c>
      <c r="K73" s="7"/>
      <c r="L73" s="25">
        <f t="shared" si="3"/>
        <v>-3159.87729071678</v>
      </c>
      <c r="M73" s="17">
        <f t="shared" si="1"/>
        <v>8.2788018688680953</v>
      </c>
      <c r="N73" s="17">
        <f t="shared" si="4"/>
        <v>-2207.3202561727348</v>
      </c>
      <c r="O73" s="24">
        <f t="shared" si="2"/>
        <v>86.867175125401957</v>
      </c>
      <c r="P73" s="7"/>
      <c r="Q73" s="25">
        <f t="shared" si="5"/>
        <v>-3138.3286545869432</v>
      </c>
      <c r="R73" s="24">
        <f t="shared" si="6"/>
        <v>-2218.9605550583433</v>
      </c>
      <c r="S73" s="7"/>
      <c r="T73" s="25">
        <f t="shared" si="7"/>
        <v>0.81499997428962667</v>
      </c>
      <c r="U73" s="24">
        <f t="shared" si="8"/>
        <v>-0.57685116661196667</v>
      </c>
      <c r="V73" s="7"/>
      <c r="W73" s="25">
        <f t="shared" si="9"/>
        <v>0.81610512163742743</v>
      </c>
      <c r="X73" s="24">
        <f t="shared" si="10"/>
        <v>297.99400436965823</v>
      </c>
      <c r="Y73" s="7"/>
      <c r="Z73" s="25">
        <f t="shared" si="11"/>
        <v>626</v>
      </c>
      <c r="AA73" s="17">
        <f t="shared" si="15"/>
        <v>298.08</v>
      </c>
      <c r="AB73" s="24">
        <f t="shared" si="12"/>
        <v>5.2024774343446971</v>
      </c>
      <c r="AC73" s="17">
        <f t="shared" si="13"/>
        <v>-8.5995630341756168E-2</v>
      </c>
      <c r="AD73" s="17">
        <f t="shared" ca="1" si="14"/>
        <v>0.11757633689472868</v>
      </c>
      <c r="AE73" s="17">
        <v>96</v>
      </c>
    </row>
    <row r="74" spans="1:31" s="17" customFormat="1" x14ac:dyDescent="0.25">
      <c r="A74" s="17">
        <v>54</v>
      </c>
      <c r="B74" s="17">
        <v>608</v>
      </c>
      <c r="C74" s="17">
        <v>11817</v>
      </c>
      <c r="D74" s="17">
        <v>12015</v>
      </c>
      <c r="E74" s="17">
        <v>14746</v>
      </c>
      <c r="F74" s="17">
        <v>14504</v>
      </c>
      <c r="G74" s="24"/>
      <c r="H74" s="7"/>
      <c r="I74" s="25">
        <f t="shared" si="16"/>
        <v>-2929</v>
      </c>
      <c r="J74" s="24">
        <f t="shared" si="16"/>
        <v>-2489</v>
      </c>
      <c r="K74" s="7"/>
      <c r="L74" s="25">
        <f t="shared" si="3"/>
        <v>-2932.1624898203127</v>
      </c>
      <c r="M74" s="17">
        <f t="shared" si="1"/>
        <v>10.001341863581185</v>
      </c>
      <c r="N74" s="17">
        <f t="shared" si="4"/>
        <v>-2496.9912013429043</v>
      </c>
      <c r="O74" s="24">
        <f t="shared" si="2"/>
        <v>63.859298902836009</v>
      </c>
      <c r="P74" s="7"/>
      <c r="Q74" s="25">
        <f t="shared" si="5"/>
        <v>-2910.3286545869432</v>
      </c>
      <c r="R74" s="24">
        <f t="shared" si="6"/>
        <v>-2509.9605550583433</v>
      </c>
      <c r="S74" s="7"/>
      <c r="T74" s="25">
        <f t="shared" si="7"/>
        <v>0.75579011624418502</v>
      </c>
      <c r="U74" s="24">
        <f t="shared" si="8"/>
        <v>-0.65250086173674937</v>
      </c>
      <c r="V74" s="7"/>
      <c r="W74" s="25">
        <f t="shared" si="9"/>
        <v>0.75703989137359873</v>
      </c>
      <c r="X74" s="24">
        <f t="shared" si="10"/>
        <v>303.49842678169603</v>
      </c>
      <c r="Y74" s="7"/>
      <c r="Z74" s="25">
        <f t="shared" si="11"/>
        <v>608</v>
      </c>
      <c r="AA74" s="17">
        <f t="shared" si="15"/>
        <v>303.55199999999996</v>
      </c>
      <c r="AB74" s="24">
        <f t="shared" si="12"/>
        <v>5.2979818510138266</v>
      </c>
      <c r="AC74" s="17">
        <f t="shared" si="13"/>
        <v>-5.3573218303938575E-2</v>
      </c>
      <c r="AD74" s="17">
        <f t="shared" ca="1" si="14"/>
        <v>2.8611880708581339E-2</v>
      </c>
      <c r="AE74" s="17">
        <v>95</v>
      </c>
    </row>
    <row r="75" spans="1:31" s="17" customFormat="1" x14ac:dyDescent="0.25">
      <c r="A75" s="17">
        <v>55</v>
      </c>
      <c r="B75" s="17">
        <v>622</v>
      </c>
      <c r="C75" s="17">
        <v>11944</v>
      </c>
      <c r="D75" s="17">
        <v>11873</v>
      </c>
      <c r="E75" s="17">
        <v>14612</v>
      </c>
      <c r="F75" s="17">
        <v>14638</v>
      </c>
      <c r="G75" s="24"/>
      <c r="H75" s="7"/>
      <c r="I75" s="25">
        <f t="shared" si="16"/>
        <v>-2668</v>
      </c>
      <c r="J75" s="24">
        <f t="shared" si="16"/>
        <v>-2765</v>
      </c>
      <c r="K75" s="7"/>
      <c r="L75" s="25">
        <f t="shared" si="3"/>
        <v>-2671.731372211877</v>
      </c>
      <c r="M75" s="17">
        <f t="shared" si="1"/>
        <v>13.923138583567761</v>
      </c>
      <c r="N75" s="17">
        <f t="shared" si="4"/>
        <v>-2769.560020279675</v>
      </c>
      <c r="O75" s="24">
        <f t="shared" si="2"/>
        <v>20.793784951047016</v>
      </c>
      <c r="P75" s="7"/>
      <c r="Q75" s="25">
        <f t="shared" si="5"/>
        <v>-2649.3286545869432</v>
      </c>
      <c r="R75" s="24">
        <f t="shared" si="6"/>
        <v>-2785.9605550583433</v>
      </c>
      <c r="S75" s="7"/>
      <c r="T75" s="25">
        <f t="shared" si="7"/>
        <v>0.68801041032374521</v>
      </c>
      <c r="U75" s="24">
        <f t="shared" si="8"/>
        <v>-0.72425108804066696</v>
      </c>
      <c r="V75" s="7"/>
      <c r="W75" s="25">
        <f t="shared" si="9"/>
        <v>0.68939733692355165</v>
      </c>
      <c r="X75" s="24">
        <f t="shared" si="10"/>
        <v>309.15237197465945</v>
      </c>
      <c r="Y75" s="7"/>
      <c r="Z75" s="25">
        <f t="shared" si="11"/>
        <v>622</v>
      </c>
      <c r="AA75" s="17">
        <f t="shared" si="15"/>
        <v>309.14999999999998</v>
      </c>
      <c r="AB75" s="24">
        <f t="shared" si="12"/>
        <v>5.3956853825404698</v>
      </c>
      <c r="AC75" s="17">
        <f t="shared" si="13"/>
        <v>2.3719746594679236E-3</v>
      </c>
      <c r="AD75" s="17">
        <f t="shared" ca="1" si="14"/>
        <v>2.1400943189746613E-2</v>
      </c>
      <c r="AE75" s="17">
        <v>94</v>
      </c>
    </row>
    <row r="76" spans="1:31" s="17" customFormat="1" x14ac:dyDescent="0.25">
      <c r="A76" s="17">
        <v>56</v>
      </c>
      <c r="B76" s="17">
        <v>636</v>
      </c>
      <c r="C76" s="17">
        <v>12086</v>
      </c>
      <c r="D76" s="17">
        <v>11750</v>
      </c>
      <c r="E76" s="17">
        <v>14466</v>
      </c>
      <c r="F76" s="17">
        <v>14765</v>
      </c>
      <c r="G76" s="24"/>
      <c r="H76" s="7"/>
      <c r="I76" s="25">
        <f t="shared" si="16"/>
        <v>-2380</v>
      </c>
      <c r="J76" s="24">
        <f t="shared" si="16"/>
        <v>-3015</v>
      </c>
      <c r="K76" s="7"/>
      <c r="L76" s="25">
        <f t="shared" si="3"/>
        <v>-2379.2803136157268</v>
      </c>
      <c r="M76" s="17">
        <f t="shared" si="1"/>
        <v>0.5179484917082976</v>
      </c>
      <c r="N76" s="17">
        <f t="shared" si="4"/>
        <v>-3020.7172381025603</v>
      </c>
      <c r="O76" s="24">
        <f t="shared" si="2"/>
        <v>32.686811521366828</v>
      </c>
      <c r="P76" s="7"/>
      <c r="Q76" s="25">
        <f t="shared" si="5"/>
        <v>-2361.3286545869432</v>
      </c>
      <c r="R76" s="24">
        <f t="shared" si="6"/>
        <v>-3035.9605550583433</v>
      </c>
      <c r="S76" s="7"/>
      <c r="T76" s="25">
        <f t="shared" si="7"/>
        <v>0.61321901068739781</v>
      </c>
      <c r="U76" s="24">
        <f t="shared" si="8"/>
        <v>-0.78924223505508506</v>
      </c>
      <c r="V76" s="7"/>
      <c r="W76" s="25">
        <f t="shared" si="9"/>
        <v>0.61473014417222915</v>
      </c>
      <c r="X76" s="24">
        <f t="shared" si="10"/>
        <v>314.82547615100657</v>
      </c>
      <c r="Y76" s="7"/>
      <c r="Z76" s="25">
        <f t="shared" si="11"/>
        <v>636</v>
      </c>
      <c r="AA76" s="17">
        <f t="shared" si="15"/>
        <v>314.87399999999997</v>
      </c>
      <c r="AB76" s="24">
        <f t="shared" si="12"/>
        <v>5.4955880289246242</v>
      </c>
      <c r="AC76" s="17">
        <f t="shared" si="13"/>
        <v>-4.8523848993397678E-2</v>
      </c>
      <c r="AD76" s="17">
        <f t="shared" ca="1" si="14"/>
        <v>1.7758280683040084E-2</v>
      </c>
      <c r="AE76" s="17">
        <v>93</v>
      </c>
    </row>
    <row r="77" spans="1:31" s="17" customFormat="1" x14ac:dyDescent="0.25">
      <c r="A77" s="17">
        <v>57</v>
      </c>
      <c r="B77" s="17">
        <v>633</v>
      </c>
      <c r="C77" s="17">
        <v>12243</v>
      </c>
      <c r="D77" s="17">
        <v>11633</v>
      </c>
      <c r="E77" s="17">
        <v>14307</v>
      </c>
      <c r="F77" s="17">
        <v>14869</v>
      </c>
      <c r="G77" s="24"/>
      <c r="H77" s="7"/>
      <c r="I77" s="25">
        <f t="shared" si="16"/>
        <v>-2064</v>
      </c>
      <c r="J77" s="24">
        <f t="shared" si="16"/>
        <v>-3236</v>
      </c>
      <c r="K77" s="7"/>
      <c r="L77" s="25">
        <f t="shared" si="3"/>
        <v>-2064.8185931005492</v>
      </c>
      <c r="M77" s="17">
        <f t="shared" si="1"/>
        <v>0.67009466426667263</v>
      </c>
      <c r="N77" s="17">
        <f t="shared" si="4"/>
        <v>-3240.5693249947144</v>
      </c>
      <c r="O77" s="24">
        <f t="shared" si="2"/>
        <v>20.878730907321813</v>
      </c>
      <c r="P77" s="7"/>
      <c r="Q77" s="25">
        <f t="shared" si="5"/>
        <v>-2045.3286545869432</v>
      </c>
      <c r="R77" s="24">
        <f t="shared" si="6"/>
        <v>-3256.9605550583433</v>
      </c>
      <c r="S77" s="7"/>
      <c r="T77" s="25">
        <f t="shared" si="7"/>
        <v>0.53115622497529447</v>
      </c>
      <c r="U77" s="24">
        <f t="shared" si="8"/>
        <v>-0.84669440901583071</v>
      </c>
      <c r="V77" s="7"/>
      <c r="W77" s="25">
        <f t="shared" si="9"/>
        <v>0.53277712815922273</v>
      </c>
      <c r="X77" s="24">
        <f t="shared" si="10"/>
        <v>320.56012384351402</v>
      </c>
      <c r="Y77" s="7"/>
      <c r="Z77" s="25">
        <f t="shared" si="11"/>
        <v>633</v>
      </c>
      <c r="AA77" s="17">
        <f t="shared" si="15"/>
        <v>320.57099999999997</v>
      </c>
      <c r="AB77" s="24">
        <f t="shared" si="12"/>
        <v>5.595019436410742</v>
      </c>
      <c r="AC77" s="17">
        <f t="shared" si="13"/>
        <v>-1.0876156485949195E-2</v>
      </c>
      <c r="AD77" s="17">
        <f t="shared" ca="1" si="14"/>
        <v>-2.3707644412638729E-2</v>
      </c>
      <c r="AE77" s="17">
        <v>92</v>
      </c>
    </row>
    <row r="78" spans="1:31" s="17" customFormat="1" x14ac:dyDescent="0.25">
      <c r="A78" s="17">
        <v>58</v>
      </c>
      <c r="B78" s="17">
        <v>646</v>
      </c>
      <c r="C78" s="17">
        <v>12414</v>
      </c>
      <c r="D78" s="17">
        <v>11540</v>
      </c>
      <c r="E78" s="17">
        <v>14137</v>
      </c>
      <c r="F78" s="17">
        <v>14966</v>
      </c>
      <c r="G78" s="24"/>
      <c r="H78" s="7"/>
      <c r="I78" s="25">
        <f t="shared" si="16"/>
        <v>-1723</v>
      </c>
      <c r="J78" s="24">
        <f t="shared" si="16"/>
        <v>-3426</v>
      </c>
      <c r="K78" s="7"/>
      <c r="L78" s="25">
        <f t="shared" si="3"/>
        <v>-1723.0719662883328</v>
      </c>
      <c r="M78" s="17">
        <f t="shared" si="1"/>
        <v>5.1791466563939608E-3</v>
      </c>
      <c r="N78" s="17">
        <f t="shared" si="4"/>
        <v>-3431.6981376041908</v>
      </c>
      <c r="O78" s="24">
        <f t="shared" si="2"/>
        <v>32.468772156293653</v>
      </c>
      <c r="P78" s="7"/>
      <c r="Q78" s="25">
        <f t="shared" si="5"/>
        <v>-1704.3286545869432</v>
      </c>
      <c r="R78" s="24">
        <f t="shared" si="6"/>
        <v>-3446.9605550583433</v>
      </c>
      <c r="S78" s="7"/>
      <c r="T78" s="25">
        <f t="shared" si="7"/>
        <v>0.44260113026698034</v>
      </c>
      <c r="U78" s="24">
        <f t="shared" si="8"/>
        <v>-0.89608768074678857</v>
      </c>
      <c r="V78" s="7"/>
      <c r="W78" s="25">
        <f t="shared" si="9"/>
        <v>0.44431637263980667</v>
      </c>
      <c r="X78" s="24">
        <f t="shared" si="10"/>
        <v>326.36595366312349</v>
      </c>
      <c r="Y78" s="7"/>
      <c r="Z78" s="25">
        <f t="shared" si="11"/>
        <v>646</v>
      </c>
      <c r="AA78" s="17">
        <f t="shared" si="15"/>
        <v>326.38499999999999</v>
      </c>
      <c r="AB78" s="24">
        <f t="shared" si="12"/>
        <v>5.696492879121692</v>
      </c>
      <c r="AC78" s="17">
        <f t="shared" si="13"/>
        <v>-1.9046336876499481E-2</v>
      </c>
      <c r="AD78" s="17">
        <f t="shared" ca="1" si="14"/>
        <v>2.2070618960071897E-2</v>
      </c>
      <c r="AE78" s="17">
        <v>91</v>
      </c>
    </row>
    <row r="79" spans="1:31" s="17" customFormat="1" x14ac:dyDescent="0.25">
      <c r="A79" s="17">
        <v>59</v>
      </c>
      <c r="B79" s="17">
        <v>627</v>
      </c>
      <c r="C79" s="17">
        <v>12588</v>
      </c>
      <c r="D79" s="17">
        <v>11467</v>
      </c>
      <c r="E79" s="17">
        <v>13966</v>
      </c>
      <c r="F79" s="17">
        <v>15044</v>
      </c>
      <c r="G79" s="24"/>
      <c r="H79" s="7"/>
      <c r="I79" s="25">
        <f t="shared" si="16"/>
        <v>-1378</v>
      </c>
      <c r="J79" s="24">
        <f t="shared" si="16"/>
        <v>-3577</v>
      </c>
      <c r="K79" s="7"/>
      <c r="L79" s="25">
        <f t="shared" si="3"/>
        <v>-1374.5651306313866</v>
      </c>
      <c r="M79" s="17">
        <f t="shared" si="1"/>
        <v>11.798327579438363</v>
      </c>
      <c r="N79" s="17">
        <f t="shared" si="4"/>
        <v>-3583.2454550586895</v>
      </c>
      <c r="O79" s="24">
        <f t="shared" si="2"/>
        <v>39.005708890109744</v>
      </c>
      <c r="P79" s="7"/>
      <c r="Q79" s="25">
        <f t="shared" si="5"/>
        <v>-1359.3286545869432</v>
      </c>
      <c r="R79" s="24">
        <f t="shared" si="6"/>
        <v>-3597.9605550583433</v>
      </c>
      <c r="S79" s="7"/>
      <c r="T79" s="25">
        <f t="shared" si="7"/>
        <v>0.35300726611927252</v>
      </c>
      <c r="U79" s="24">
        <f t="shared" si="8"/>
        <v>-0.93534233354349705</v>
      </c>
      <c r="V79" s="7"/>
      <c r="W79" s="25">
        <f t="shared" si="9"/>
        <v>0.35479744815142072</v>
      </c>
      <c r="X79" s="24">
        <f t="shared" si="10"/>
        <v>331.9671005002175</v>
      </c>
      <c r="Y79" s="7"/>
      <c r="Z79" s="25">
        <f t="shared" si="11"/>
        <v>627</v>
      </c>
      <c r="AA79" s="17">
        <f t="shared" si="15"/>
        <v>332.02799999999996</v>
      </c>
      <c r="AB79" s="24">
        <f t="shared" si="12"/>
        <v>5.7949818088117313</v>
      </c>
      <c r="AC79" s="17">
        <f t="shared" si="13"/>
        <v>-6.0899499782465227E-2</v>
      </c>
      <c r="AD79" s="17">
        <f t="shared" ca="1" si="14"/>
        <v>2.088539759881769E-2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12783</v>
      </c>
      <c r="D80" s="17">
        <v>11413</v>
      </c>
      <c r="E80" s="17">
        <v>13795</v>
      </c>
      <c r="F80" s="17">
        <v>15114</v>
      </c>
      <c r="G80" s="24"/>
      <c r="H80" s="7"/>
      <c r="I80" s="25">
        <f t="shared" si="16"/>
        <v>-1012</v>
      </c>
      <c r="J80" s="24">
        <f t="shared" si="16"/>
        <v>-3701</v>
      </c>
      <c r="K80" s="7"/>
      <c r="L80" s="25">
        <f t="shared" si="3"/>
        <v>-1011.7388267705721</v>
      </c>
      <c r="M80" s="17">
        <f t="shared" si="1"/>
        <v>6.8211455769781854E-2</v>
      </c>
      <c r="N80" s="17">
        <f t="shared" si="4"/>
        <v>-3700.1678671189093</v>
      </c>
      <c r="O80" s="24">
        <f t="shared" si="2"/>
        <v>0.69244513179235723</v>
      </c>
      <c r="P80" s="7"/>
      <c r="Q80" s="25">
        <f t="shared" si="5"/>
        <v>-993.32865458694323</v>
      </c>
      <c r="R80" s="24">
        <f t="shared" si="6"/>
        <v>-3721.9605550583433</v>
      </c>
      <c r="S80" s="7"/>
      <c r="T80" s="25">
        <f t="shared" si="7"/>
        <v>0.25795986241474772</v>
      </c>
      <c r="U80" s="24">
        <f t="shared" si="8"/>
        <v>-0.9675779424626485</v>
      </c>
      <c r="V80" s="7"/>
      <c r="W80" s="25">
        <f t="shared" si="9"/>
        <v>0.2598115449975677</v>
      </c>
      <c r="X80" s="24">
        <f t="shared" si="10"/>
        <v>337.70964807134385</v>
      </c>
      <c r="Y80" s="7"/>
      <c r="Z80" s="25">
        <f t="shared" si="11"/>
        <v>629</v>
      </c>
      <c r="AA80" s="17">
        <f t="shared" si="15"/>
        <v>337.68899999999996</v>
      </c>
      <c r="AB80" s="24">
        <f t="shared" si="12"/>
        <v>5.8937848977671301</v>
      </c>
      <c r="AC80" s="17">
        <f t="shared" si="13"/>
        <v>2.0648071343885022E-2</v>
      </c>
      <c r="AD80" s="17">
        <f t="shared" ca="1" si="14"/>
        <v>8.4491673982824977E-3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12950</v>
      </c>
      <c r="D81" s="17">
        <v>11367</v>
      </c>
      <c r="E81" s="17">
        <v>13605</v>
      </c>
      <c r="F81" s="17">
        <v>15144</v>
      </c>
      <c r="G81" s="24"/>
      <c r="H81" s="7"/>
      <c r="I81" s="25">
        <f t="shared" si="16"/>
        <v>-655</v>
      </c>
      <c r="J81" s="24">
        <f t="shared" si="16"/>
        <v>-3777</v>
      </c>
      <c r="K81" s="7"/>
      <c r="L81" s="25">
        <f t="shared" si="3"/>
        <v>-650.58022530500193</v>
      </c>
      <c r="M81" s="17">
        <f t="shared" si="1"/>
        <v>19.534408354545267</v>
      </c>
      <c r="N81" s="17">
        <f t="shared" si="4"/>
        <v>-3778.8918151717839</v>
      </c>
      <c r="O81" s="24">
        <f t="shared" si="2"/>
        <v>3.5789646441919225</v>
      </c>
      <c r="P81" s="7"/>
      <c r="Q81" s="25">
        <f t="shared" si="5"/>
        <v>-636.32865458694323</v>
      </c>
      <c r="R81" s="24">
        <f t="shared" si="6"/>
        <v>-3797.9605550583433</v>
      </c>
      <c r="S81" s="7"/>
      <c r="T81" s="25">
        <f t="shared" si="7"/>
        <v>0.16524968994885877</v>
      </c>
      <c r="U81" s="24">
        <f t="shared" si="8"/>
        <v>-0.98733525115503162</v>
      </c>
      <c r="V81" s="7"/>
      <c r="W81" s="25">
        <f t="shared" si="9"/>
        <v>0.16713900335590481</v>
      </c>
      <c r="X81" s="24">
        <f t="shared" si="10"/>
        <v>343.13191109671402</v>
      </c>
      <c r="Y81" s="7"/>
      <c r="Z81" s="25">
        <f t="shared" si="11"/>
        <v>610</v>
      </c>
      <c r="AA81" s="17">
        <f t="shared" si="15"/>
        <v>343.17899999999997</v>
      </c>
      <c r="AB81" s="24">
        <f t="shared" si="12"/>
        <v>5.9896034737016191</v>
      </c>
      <c r="AC81" s="17">
        <f t="shared" si="13"/>
        <v>-4.7088903285953165E-2</v>
      </c>
      <c r="AD81" s="17">
        <f t="shared" ca="1" si="14"/>
        <v>6.6568943214917908E-2</v>
      </c>
      <c r="AE81" s="17">
        <v>88</v>
      </c>
    </row>
    <row r="82" spans="1:31" s="17" customFormat="1" x14ac:dyDescent="0.25">
      <c r="A82" s="17">
        <v>62</v>
      </c>
      <c r="B82" s="17">
        <v>617</v>
      </c>
      <c r="C82" s="17">
        <v>13137</v>
      </c>
      <c r="D82" s="17">
        <v>11346</v>
      </c>
      <c r="E82" s="17">
        <v>13423</v>
      </c>
      <c r="F82" s="17">
        <v>15172</v>
      </c>
      <c r="G82" s="24"/>
      <c r="H82" s="7"/>
      <c r="I82" s="25">
        <f t="shared" si="16"/>
        <v>-286</v>
      </c>
      <c r="J82" s="24">
        <f t="shared" si="16"/>
        <v>-3826</v>
      </c>
      <c r="K82" s="7"/>
      <c r="L82" s="25">
        <f t="shared" si="3"/>
        <v>-279.38889919995245</v>
      </c>
      <c r="M82" s="17">
        <f t="shared" si="1"/>
        <v>43.706653788389382</v>
      </c>
      <c r="N82" s="17">
        <f t="shared" si="4"/>
        <v>-3823.0474432441924</v>
      </c>
      <c r="O82" s="24">
        <f t="shared" si="2"/>
        <v>8.7175913962648846</v>
      </c>
      <c r="P82" s="7"/>
      <c r="Q82" s="25">
        <f t="shared" si="5"/>
        <v>-267.32865458694317</v>
      </c>
      <c r="R82" s="24">
        <f t="shared" si="6"/>
        <v>-3846.9605550583433</v>
      </c>
      <c r="S82" s="7"/>
      <c r="T82" s="25">
        <f t="shared" si="7"/>
        <v>6.9423209164788668E-2</v>
      </c>
      <c r="U82" s="24">
        <f t="shared" si="8"/>
        <v>-1.0000735159698575</v>
      </c>
      <c r="V82" s="7"/>
      <c r="W82" s="25">
        <f t="shared" si="9"/>
        <v>7.1336718565116905E-2</v>
      </c>
      <c r="X82" s="24">
        <f t="shared" si="10"/>
        <v>348.65993882223154</v>
      </c>
      <c r="Y82" s="7"/>
      <c r="Z82" s="25">
        <f t="shared" si="11"/>
        <v>617</v>
      </c>
      <c r="AA82" s="17">
        <f t="shared" si="15"/>
        <v>348.73199999999997</v>
      </c>
      <c r="AB82" s="24">
        <f t="shared" si="12"/>
        <v>6.0865216070648644</v>
      </c>
      <c r="AC82" s="17">
        <f t="shared" si="13"/>
        <v>-7.2061177768432572E-2</v>
      </c>
      <c r="AD82" s="17">
        <f t="shared" ca="1" si="14"/>
        <v>-4.4530625524430434E-4</v>
      </c>
      <c r="AE82" s="17">
        <v>87</v>
      </c>
    </row>
    <row r="83" spans="1:31" s="17" customFormat="1" x14ac:dyDescent="0.25">
      <c r="A83" s="17">
        <v>63</v>
      </c>
      <c r="B83" s="17">
        <v>627</v>
      </c>
      <c r="C83" s="17">
        <v>13322</v>
      </c>
      <c r="D83" s="17">
        <v>11339</v>
      </c>
      <c r="E83" s="17">
        <v>13231</v>
      </c>
      <c r="F83" s="17">
        <v>15173</v>
      </c>
      <c r="G83" s="24"/>
      <c r="H83" s="7"/>
      <c r="I83" s="25">
        <f t="shared" si="16"/>
        <v>91</v>
      </c>
      <c r="J83" s="24">
        <f t="shared" si="16"/>
        <v>-3834</v>
      </c>
      <c r="K83" s="7"/>
      <c r="L83" s="25">
        <f t="shared" si="3"/>
        <v>100.30855498049488</v>
      </c>
      <c r="M83" s="17">
        <f t="shared" si="1"/>
        <v>86.649195824895955</v>
      </c>
      <c r="N83" s="17">
        <f t="shared" si="4"/>
        <v>-3830.9497323676346</v>
      </c>
      <c r="O83" s="24">
        <f t="shared" si="2"/>
        <v>9.3041326290558768</v>
      </c>
      <c r="P83" s="7"/>
      <c r="Q83" s="25">
        <f t="shared" si="5"/>
        <v>109.67134541305683</v>
      </c>
      <c r="R83" s="24">
        <f t="shared" si="6"/>
        <v>-3854.9605550583433</v>
      </c>
      <c r="S83" s="7"/>
      <c r="T83" s="25">
        <f t="shared" si="7"/>
        <v>-2.8480810498068842E-2</v>
      </c>
      <c r="U83" s="24">
        <f t="shared" si="8"/>
        <v>-1.002153232674319</v>
      </c>
      <c r="V83" s="7"/>
      <c r="W83" s="25">
        <f t="shared" si="9"/>
        <v>-2.6563501285410431E-2</v>
      </c>
      <c r="X83" s="24">
        <f t="shared" si="10"/>
        <v>354.25837142129416</v>
      </c>
      <c r="Y83" s="7"/>
      <c r="Z83" s="25">
        <f t="shared" si="11"/>
        <v>627</v>
      </c>
      <c r="AA83" s="17">
        <f t="shared" si="15"/>
        <v>354.37499999999994</v>
      </c>
      <c r="AB83" s="24">
        <f t="shared" si="12"/>
        <v>6.1850105367549038</v>
      </c>
      <c r="AC83" s="17">
        <f t="shared" si="13"/>
        <v>-0.11662857870578591</v>
      </c>
      <c r="AD83" s="17">
        <f t="shared" ca="1" si="14"/>
        <v>4.4279529590255606E-2</v>
      </c>
      <c r="AE83" s="17">
        <v>86</v>
      </c>
    </row>
    <row r="84" spans="1:31" s="17" customFormat="1" x14ac:dyDescent="0.25">
      <c r="A84" s="17">
        <v>64</v>
      </c>
      <c r="B84" s="17">
        <v>624</v>
      </c>
      <c r="C84" s="17">
        <v>13514</v>
      </c>
      <c r="D84" s="17">
        <v>11356</v>
      </c>
      <c r="E84" s="17">
        <v>13043</v>
      </c>
      <c r="F84" s="17">
        <v>15160</v>
      </c>
      <c r="G84" s="24"/>
      <c r="H84" s="7"/>
      <c r="I84" s="25">
        <f t="shared" ref="I84:J115" si="17">C84-E84</f>
        <v>471</v>
      </c>
      <c r="J84" s="24">
        <f t="shared" si="17"/>
        <v>-3804</v>
      </c>
      <c r="K84" s="7"/>
      <c r="L84" s="25">
        <f t="shared" si="3"/>
        <v>477.05134399736596</v>
      </c>
      <c r="M84" s="17">
        <f t="shared" ref="M84:M147" si="18">(I84-L84)^2</f>
        <v>36.618764174457056</v>
      </c>
      <c r="N84" s="17">
        <f t="shared" si="4"/>
        <v>-3801.7405419403867</v>
      </c>
      <c r="O84" s="24">
        <f t="shared" ref="O84:O147" si="19">(J84-N84)^2</f>
        <v>5.1051507231514091</v>
      </c>
      <c r="P84" s="7"/>
      <c r="Q84" s="25">
        <f t="shared" si="5"/>
        <v>489.67134541305683</v>
      </c>
      <c r="R84" s="24">
        <f t="shared" si="6"/>
        <v>-3824.9605550583433</v>
      </c>
      <c r="S84" s="7"/>
      <c r="T84" s="25">
        <f t="shared" si="7"/>
        <v>-0.12716390724047164</v>
      </c>
      <c r="U84" s="24">
        <f t="shared" si="8"/>
        <v>-0.99435429503258876</v>
      </c>
      <c r="V84" s="7"/>
      <c r="W84" s="25">
        <f t="shared" si="9"/>
        <v>-0.12526169989467212</v>
      </c>
      <c r="X84" s="24">
        <f>IF(MOD(ATAN2(U84,W84)*180/PI()-$J$9+360,360)&lt;355,MOD(ATAN2(U84,W84)*180/PI()-$J$9+360,360)+360,MOD(ATAN2(U84,W84)*180/PI()-$J$9+360,360))</f>
        <v>359.91991612688537</v>
      </c>
      <c r="Y84" s="7"/>
      <c r="Z84" s="25">
        <f t="shared" si="11"/>
        <v>624</v>
      </c>
      <c r="AA84" s="17">
        <f t="shared" si="15"/>
        <v>359.99099999999993</v>
      </c>
      <c r="AB84" s="24">
        <f t="shared" si="12"/>
        <v>6.2830282275469056</v>
      </c>
      <c r="AC84" s="17">
        <f t="shared" si="13"/>
        <v>-7.1083873114559992E-2</v>
      </c>
    </row>
    <row r="85" spans="1:31" s="17" customFormat="1" x14ac:dyDescent="0.25">
      <c r="A85" s="17">
        <v>0</v>
      </c>
      <c r="B85" s="17">
        <v>0</v>
      </c>
      <c r="C85" s="17">
        <v>13480</v>
      </c>
      <c r="D85" s="17">
        <v>11317</v>
      </c>
      <c r="E85" s="17">
        <v>12997</v>
      </c>
      <c r="F85" s="17">
        <v>15107</v>
      </c>
      <c r="G85" s="24"/>
      <c r="H85" s="7"/>
      <c r="I85" s="25">
        <f t="shared" si="17"/>
        <v>483</v>
      </c>
      <c r="J85" s="24">
        <f t="shared" si="17"/>
        <v>-3790</v>
      </c>
      <c r="K85" s="7"/>
      <c r="L85" s="25">
        <f>$M$9*SIN(2*PI()/$M$10*(AA85+$M$11))+$M$12</f>
        <v>485.06127445005598</v>
      </c>
      <c r="M85" s="17">
        <f t="shared" si="18"/>
        <v>4.2488523584535649</v>
      </c>
      <c r="N85" s="17">
        <f>$O$9*COS(2*PI()/$O$10*(AA85+$O$11))+$O$12</f>
        <v>-3786.9454903876385</v>
      </c>
      <c r="O85" s="24">
        <f t="shared" si="19"/>
        <v>9.3300289720086251</v>
      </c>
      <c r="P85" s="7"/>
      <c r="Q85" s="25">
        <f t="shared" ref="Q85:Q148" si="20">I85-$J$4</f>
        <v>501.67134541305683</v>
      </c>
      <c r="R85" s="24">
        <f t="shared" ref="R85:R148" si="21">J85-$J$3</f>
        <v>-3810.9605550583433</v>
      </c>
      <c r="S85" s="7"/>
      <c r="T85" s="25">
        <f t="shared" ref="T85:T148" si="22">Q85/$J$7</f>
        <v>-0.1302802155586528</v>
      </c>
      <c r="U85" s="24">
        <f t="shared" ref="U85:U148" si="23">R85/$J$6</f>
        <v>-0.99071479079978131</v>
      </c>
      <c r="V85" s="7"/>
      <c r="W85" s="25">
        <f t="shared" ref="W85:W148" si="24">(T85-U85*SIN(-$J$11*PI()/180))/(COS(-$J$11*PI()/180))</f>
        <v>-0.12838497716767264</v>
      </c>
      <c r="X85" s="24">
        <f>IF(MOD(ATAN2(U85,W85)*180/PI()-$J$9+360,360)&lt;355,MOD(ATAN2(U85,W85)*180/PI()-$J$9+360,360)+360,MOD(ATAN2(U85,W85)*180/PI()-$J$9+360,360))</f>
        <v>360.12373093499332</v>
      </c>
      <c r="Y85" s="7"/>
      <c r="Z85" s="25">
        <f>I165-J159</f>
        <v>11</v>
      </c>
      <c r="AA85" s="17">
        <f t="shared" si="15"/>
        <v>360.08999999999992</v>
      </c>
      <c r="AB85" s="24">
        <f t="shared" ref="AB85:AB148" si="25">AA85*PI()/180</f>
        <v>6.2847561035063793</v>
      </c>
      <c r="AC85" s="17">
        <f t="shared" ref="AC85:AC148" si="26">X85-AA85</f>
        <v>3.3730934993400297E-2</v>
      </c>
    </row>
    <row r="86" spans="1:31" s="17" customFormat="1" x14ac:dyDescent="0.25">
      <c r="A86" s="17">
        <v>1</v>
      </c>
      <c r="B86" s="17">
        <v>-636</v>
      </c>
      <c r="C86" s="17">
        <v>13274</v>
      </c>
      <c r="D86" s="17">
        <v>11300</v>
      </c>
      <c r="E86" s="17">
        <v>13181</v>
      </c>
      <c r="F86" s="17">
        <v>15121</v>
      </c>
      <c r="G86" s="24"/>
      <c r="H86" s="7"/>
      <c r="I86" s="25">
        <f t="shared" si="17"/>
        <v>93</v>
      </c>
      <c r="J86" s="24">
        <f t="shared" si="17"/>
        <v>-3821</v>
      </c>
      <c r="K86" s="7"/>
      <c r="L86" s="25">
        <f t="shared" ref="L86:L149" si="27">$M$9*SIN(2*PI()/$M$10*(AA86+$M$11))+$M$12</f>
        <v>102.28040924888569</v>
      </c>
      <c r="M86" s="17">
        <f t="shared" si="18"/>
        <v>86.125995826803049</v>
      </c>
      <c r="N86" s="17">
        <f t="shared" ref="N86:N149" si="28">$O$9*COS(2*PI()/$O$10*(AA86+$O$11))+$O$12</f>
        <v>-3817.287128410112</v>
      </c>
      <c r="O86" s="24">
        <f t="shared" si="19"/>
        <v>13.78541544299731</v>
      </c>
      <c r="P86" s="7"/>
      <c r="Q86" s="25">
        <f t="shared" si="20"/>
        <v>111.67134541305683</v>
      </c>
      <c r="R86" s="24">
        <f t="shared" si="21"/>
        <v>-3841.9605550583433</v>
      </c>
      <c r="S86" s="7"/>
      <c r="T86" s="25">
        <f t="shared" si="22"/>
        <v>-2.9000195217765701E-2</v>
      </c>
      <c r="U86" s="24">
        <f t="shared" si="23"/>
        <v>-0.9987736930295692</v>
      </c>
      <c r="V86" s="7"/>
      <c r="W86" s="25">
        <f t="shared" si="24"/>
        <v>-2.7089352831833172E-2</v>
      </c>
      <c r="X86" s="24">
        <f t="shared" ref="X86:X148" si="29">MOD(ATAN2(U86,W86)*180/PI()-$J$9+360,360)</f>
        <v>354.2936509508844</v>
      </c>
      <c r="Y86" s="7"/>
      <c r="Z86" s="25">
        <f t="shared" ref="Z86:Z149" si="30">B86</f>
        <v>-636</v>
      </c>
      <c r="AA86" s="17">
        <f t="shared" ref="AA86:AA149" si="31">360/40000*Z86+AA85</f>
        <v>354.36599999999993</v>
      </c>
      <c r="AB86" s="24">
        <f t="shared" si="25"/>
        <v>6.184853457122224</v>
      </c>
      <c r="AC86" s="17">
        <f t="shared" si="26"/>
        <v>-7.2349049115530306E-2</v>
      </c>
    </row>
    <row r="87" spans="1:31" s="17" customFormat="1" x14ac:dyDescent="0.25">
      <c r="A87" s="17">
        <v>2</v>
      </c>
      <c r="B87" s="17">
        <v>-616</v>
      </c>
      <c r="C87" s="17">
        <v>13094</v>
      </c>
      <c r="D87" s="17">
        <v>11303</v>
      </c>
      <c r="E87" s="17">
        <v>13373</v>
      </c>
      <c r="F87" s="17">
        <v>15115</v>
      </c>
      <c r="G87" s="24"/>
      <c r="H87" s="7"/>
      <c r="I87" s="25">
        <f t="shared" si="17"/>
        <v>-279</v>
      </c>
      <c r="J87" s="24">
        <f t="shared" si="17"/>
        <v>-3812</v>
      </c>
      <c r="K87" s="7"/>
      <c r="L87" s="25">
        <f t="shared" si="27"/>
        <v>-269.6537833477206</v>
      </c>
      <c r="M87" s="17">
        <f t="shared" si="18"/>
        <v>87.351765711344669</v>
      </c>
      <c r="N87" s="17">
        <f t="shared" si="28"/>
        <v>-3810.1754351680888</v>
      </c>
      <c r="O87" s="24">
        <f t="shared" si="19"/>
        <v>3.3290368258470546</v>
      </c>
      <c r="P87" s="7"/>
      <c r="Q87" s="25">
        <f t="shared" si="20"/>
        <v>-260.32865458694317</v>
      </c>
      <c r="R87" s="24">
        <f t="shared" si="21"/>
        <v>-3832.9605550583433</v>
      </c>
      <c r="S87" s="7"/>
      <c r="T87" s="25">
        <f t="shared" si="22"/>
        <v>6.7605362645849668E-2</v>
      </c>
      <c r="U87" s="24">
        <f t="shared" si="23"/>
        <v>-0.99643401173705015</v>
      </c>
      <c r="V87" s="7"/>
      <c r="W87" s="25">
        <f t="shared" si="24"/>
        <v>6.9511905467862053E-2</v>
      </c>
      <c r="X87" s="24">
        <f t="shared" si="29"/>
        <v>348.74949351597627</v>
      </c>
      <c r="Y87" s="7"/>
      <c r="Z87" s="25">
        <f t="shared" si="30"/>
        <v>-616</v>
      </c>
      <c r="AA87" s="17">
        <f t="shared" si="31"/>
        <v>348.82199999999995</v>
      </c>
      <c r="AB87" s="24">
        <f t="shared" si="25"/>
        <v>6.0880924033916584</v>
      </c>
      <c r="AC87" s="17">
        <f t="shared" si="26"/>
        <v>-7.2506484023676876E-2</v>
      </c>
    </row>
    <row r="88" spans="1:31" s="17" customFormat="1" x14ac:dyDescent="0.25">
      <c r="A88" s="17">
        <v>3</v>
      </c>
      <c r="B88" s="17">
        <v>-617</v>
      </c>
      <c r="C88" s="17">
        <v>12915</v>
      </c>
      <c r="D88" s="17">
        <v>11332</v>
      </c>
      <c r="E88" s="17">
        <v>13558</v>
      </c>
      <c r="F88" s="17">
        <v>15101</v>
      </c>
      <c r="G88" s="24"/>
      <c r="H88" s="7"/>
      <c r="I88" s="25">
        <f t="shared" si="17"/>
        <v>-643</v>
      </c>
      <c r="J88" s="24">
        <f t="shared" si="17"/>
        <v>-3769</v>
      </c>
      <c r="K88" s="7"/>
      <c r="L88" s="25">
        <f t="shared" si="27"/>
        <v>-639.83630500991751</v>
      </c>
      <c r="M88" s="17">
        <f t="shared" si="18"/>
        <v>10.008965990273047</v>
      </c>
      <c r="N88" s="17">
        <f t="shared" si="28"/>
        <v>-3767.1133952231025</v>
      </c>
      <c r="O88" s="24">
        <f t="shared" si="19"/>
        <v>3.5592775842123028</v>
      </c>
      <c r="P88" s="7"/>
      <c r="Q88" s="25">
        <f t="shared" si="20"/>
        <v>-624.32865458694323</v>
      </c>
      <c r="R88" s="24">
        <f t="shared" si="21"/>
        <v>-3789.9605550583433</v>
      </c>
      <c r="S88" s="7"/>
      <c r="T88" s="25">
        <f t="shared" si="22"/>
        <v>0.16213338163067764</v>
      </c>
      <c r="U88" s="24">
        <f t="shared" si="23"/>
        <v>-0.98525553445057024</v>
      </c>
      <c r="V88" s="7"/>
      <c r="W88" s="25">
        <f t="shared" si="24"/>
        <v>0.16401871033342336</v>
      </c>
      <c r="X88" s="24">
        <f t="shared" si="29"/>
        <v>343.28848003992891</v>
      </c>
      <c r="Y88" s="7"/>
      <c r="Z88" s="25">
        <f t="shared" si="30"/>
        <v>-617</v>
      </c>
      <c r="AA88" s="17">
        <f t="shared" si="31"/>
        <v>343.26899999999995</v>
      </c>
      <c r="AB88" s="24">
        <f t="shared" si="25"/>
        <v>5.9911742700284147</v>
      </c>
      <c r="AC88" s="17">
        <f t="shared" si="26"/>
        <v>1.9480039928964743E-2</v>
      </c>
    </row>
    <row r="89" spans="1:31" s="17" customFormat="1" x14ac:dyDescent="0.25">
      <c r="A89" s="17">
        <v>4</v>
      </c>
      <c r="B89" s="17">
        <v>-625</v>
      </c>
      <c r="C89" s="17">
        <v>12728</v>
      </c>
      <c r="D89" s="17">
        <v>11370</v>
      </c>
      <c r="E89" s="17">
        <v>13738</v>
      </c>
      <c r="F89" s="17">
        <v>15054</v>
      </c>
      <c r="G89" s="24"/>
      <c r="H89" s="7"/>
      <c r="I89" s="25">
        <f t="shared" si="17"/>
        <v>-1010</v>
      </c>
      <c r="J89" s="24">
        <f t="shared" si="17"/>
        <v>-3684</v>
      </c>
      <c r="K89" s="7"/>
      <c r="L89" s="25">
        <f t="shared" si="27"/>
        <v>-1008.8575334998526</v>
      </c>
      <c r="M89" s="17">
        <f t="shared" si="18"/>
        <v>1.3052297039590646</v>
      </c>
      <c r="N89" s="17">
        <f t="shared" si="28"/>
        <v>-3687.2374920941006</v>
      </c>
      <c r="O89" s="24">
        <f t="shared" si="19"/>
        <v>10.481355059363997</v>
      </c>
      <c r="P89" s="7"/>
      <c r="Q89" s="25">
        <f t="shared" si="20"/>
        <v>-991.32865458694323</v>
      </c>
      <c r="R89" s="24">
        <f t="shared" si="21"/>
        <v>-3704.9605550583433</v>
      </c>
      <c r="S89" s="7"/>
      <c r="T89" s="25">
        <f t="shared" si="22"/>
        <v>0.25744047769505085</v>
      </c>
      <c r="U89" s="24">
        <f t="shared" si="23"/>
        <v>-0.96315854446566807</v>
      </c>
      <c r="V89" s="7"/>
      <c r="W89" s="25">
        <f t="shared" si="24"/>
        <v>0.25928370395079897</v>
      </c>
      <c r="X89" s="24">
        <f t="shared" si="29"/>
        <v>337.67309723874212</v>
      </c>
      <c r="Y89" s="7"/>
      <c r="Z89" s="25">
        <f t="shared" si="30"/>
        <v>-625</v>
      </c>
      <c r="AA89" s="17">
        <f t="shared" si="31"/>
        <v>337.64399999999995</v>
      </c>
      <c r="AB89" s="24">
        <f t="shared" si="25"/>
        <v>5.8929994996037331</v>
      </c>
      <c r="AC89" s="17">
        <f t="shared" si="26"/>
        <v>2.9097238742167519E-2</v>
      </c>
    </row>
    <row r="90" spans="1:31" s="17" customFormat="1" x14ac:dyDescent="0.25">
      <c r="A90" s="17">
        <v>5</v>
      </c>
      <c r="B90" s="17">
        <v>-631</v>
      </c>
      <c r="C90" s="17">
        <v>12547</v>
      </c>
      <c r="D90" s="17">
        <v>11426</v>
      </c>
      <c r="E90" s="17">
        <v>13925</v>
      </c>
      <c r="F90" s="17">
        <v>14995</v>
      </c>
      <c r="G90" s="24"/>
      <c r="H90" s="7"/>
      <c r="I90" s="25">
        <f t="shared" si="17"/>
        <v>-1378</v>
      </c>
      <c r="J90" s="24">
        <f t="shared" si="17"/>
        <v>-3569</v>
      </c>
      <c r="K90" s="7"/>
      <c r="L90" s="25">
        <f t="shared" si="27"/>
        <v>-1371.7321443175733</v>
      </c>
      <c r="M90" s="17">
        <f t="shared" si="18"/>
        <v>39.286014855728304</v>
      </c>
      <c r="N90" s="17">
        <f t="shared" si="28"/>
        <v>-3570.3603261664862</v>
      </c>
      <c r="O90" s="24">
        <f t="shared" si="19"/>
        <v>1.850487279226972</v>
      </c>
      <c r="P90" s="7"/>
      <c r="Q90" s="25">
        <f t="shared" si="20"/>
        <v>-1359.3286545869432</v>
      </c>
      <c r="R90" s="24">
        <f t="shared" si="21"/>
        <v>-3589.9605550583433</v>
      </c>
      <c r="S90" s="7"/>
      <c r="T90" s="25">
        <f t="shared" si="22"/>
        <v>0.35300726611927252</v>
      </c>
      <c r="U90" s="24">
        <f t="shared" si="23"/>
        <v>-0.93326261683903566</v>
      </c>
      <c r="V90" s="7"/>
      <c r="W90" s="25">
        <f t="shared" si="24"/>
        <v>0.35479346915072874</v>
      </c>
      <c r="X90" s="24">
        <f t="shared" si="29"/>
        <v>331.92498589781633</v>
      </c>
      <c r="Y90" s="7"/>
      <c r="Z90" s="25">
        <f t="shared" si="30"/>
        <v>-631</v>
      </c>
      <c r="AA90" s="17">
        <f t="shared" si="31"/>
        <v>331.96499999999997</v>
      </c>
      <c r="AB90" s="24">
        <f t="shared" si="25"/>
        <v>5.7938822513829757</v>
      </c>
      <c r="AC90" s="17">
        <f t="shared" si="26"/>
        <v>-4.0014102183647537E-2</v>
      </c>
    </row>
    <row r="91" spans="1:31" s="17" customFormat="1" x14ac:dyDescent="0.25">
      <c r="A91" s="17">
        <v>6</v>
      </c>
      <c r="B91" s="17">
        <v>-632</v>
      </c>
      <c r="C91" s="17">
        <v>12363</v>
      </c>
      <c r="D91" s="17">
        <v>11498</v>
      </c>
      <c r="E91" s="17">
        <v>14086</v>
      </c>
      <c r="F91" s="17">
        <v>14911</v>
      </c>
      <c r="G91" s="24"/>
      <c r="H91" s="7"/>
      <c r="I91" s="25">
        <f t="shared" si="17"/>
        <v>-1723</v>
      </c>
      <c r="J91" s="24">
        <f t="shared" si="17"/>
        <v>-3413</v>
      </c>
      <c r="K91" s="7"/>
      <c r="L91" s="25">
        <f t="shared" si="27"/>
        <v>-1721.8602643523079</v>
      </c>
      <c r="M91" s="17">
        <f t="shared" si="18"/>
        <v>1.2989973466200799</v>
      </c>
      <c r="N91" s="17">
        <f t="shared" si="28"/>
        <v>-3417.9520726764417</v>
      </c>
      <c r="O91" s="24">
        <f t="shared" si="19"/>
        <v>24.523023792760764</v>
      </c>
      <c r="P91" s="7"/>
      <c r="Q91" s="25">
        <f t="shared" si="20"/>
        <v>-1704.3286545869432</v>
      </c>
      <c r="R91" s="24">
        <f t="shared" si="21"/>
        <v>-3433.9605550583433</v>
      </c>
      <c r="S91" s="7"/>
      <c r="T91" s="25">
        <f t="shared" si="22"/>
        <v>0.44260113026698034</v>
      </c>
      <c r="U91" s="24">
        <f t="shared" si="23"/>
        <v>-0.89270814110203878</v>
      </c>
      <c r="V91" s="7"/>
      <c r="W91" s="25">
        <f t="shared" si="24"/>
        <v>0.44430990676368221</v>
      </c>
      <c r="X91" s="24">
        <f t="shared" si="29"/>
        <v>326.28002428208356</v>
      </c>
      <c r="Y91" s="7"/>
      <c r="Z91" s="25">
        <f t="shared" si="30"/>
        <v>-632</v>
      </c>
      <c r="AA91" s="17">
        <f t="shared" si="31"/>
        <v>326.27699999999999</v>
      </c>
      <c r="AB91" s="24">
        <f t="shared" si="25"/>
        <v>5.6946079235295377</v>
      </c>
      <c r="AC91" s="17">
        <f t="shared" si="26"/>
        <v>3.024282083572416E-3</v>
      </c>
    </row>
    <row r="92" spans="1:31" s="17" customFormat="1" x14ac:dyDescent="0.25">
      <c r="A92" s="17">
        <v>7</v>
      </c>
      <c r="B92" s="17">
        <v>-633</v>
      </c>
      <c r="C92" s="17">
        <v>12203</v>
      </c>
      <c r="D92" s="17">
        <v>11598</v>
      </c>
      <c r="E92" s="17">
        <v>14260</v>
      </c>
      <c r="F92" s="17">
        <v>14821</v>
      </c>
      <c r="G92" s="24"/>
      <c r="H92" s="7"/>
      <c r="I92" s="25">
        <f t="shared" si="17"/>
        <v>-2057</v>
      </c>
      <c r="J92" s="24">
        <f t="shared" si="17"/>
        <v>-3223</v>
      </c>
      <c r="K92" s="7"/>
      <c r="L92" s="25">
        <f t="shared" si="27"/>
        <v>-2055.7206712166394</v>
      </c>
      <c r="M92" s="17">
        <f t="shared" si="18"/>
        <v>1.6366821359349062</v>
      </c>
      <c r="N92" s="17">
        <f t="shared" si="28"/>
        <v>-3231.3498773313795</v>
      </c>
      <c r="O92" s="24">
        <f t="shared" si="19"/>
        <v>69.720451449085289</v>
      </c>
      <c r="P92" s="7"/>
      <c r="Q92" s="25">
        <f t="shared" si="20"/>
        <v>-2038.3286545869432</v>
      </c>
      <c r="R92" s="24">
        <f t="shared" si="21"/>
        <v>-3243.9605550583433</v>
      </c>
      <c r="S92" s="7"/>
      <c r="T92" s="25">
        <f t="shared" si="22"/>
        <v>0.52933837845635545</v>
      </c>
      <c r="U92" s="24">
        <f t="shared" si="23"/>
        <v>-0.84331486937108102</v>
      </c>
      <c r="V92" s="7"/>
      <c r="W92" s="25">
        <f t="shared" si="24"/>
        <v>0.53095281243705439</v>
      </c>
      <c r="X92" s="24">
        <f t="shared" si="29"/>
        <v>320.5454161991014</v>
      </c>
      <c r="Y92" s="7"/>
      <c r="Z92" s="25">
        <f t="shared" si="30"/>
        <v>-633</v>
      </c>
      <c r="AA92" s="17">
        <f t="shared" si="31"/>
        <v>320.58</v>
      </c>
      <c r="AB92" s="24">
        <f t="shared" si="25"/>
        <v>5.5951765160434217</v>
      </c>
      <c r="AC92" s="17">
        <f t="shared" si="26"/>
        <v>-3.4583800898587924E-2</v>
      </c>
    </row>
    <row r="93" spans="1:31" s="17" customFormat="1" x14ac:dyDescent="0.25">
      <c r="A93" s="17">
        <v>8</v>
      </c>
      <c r="B93" s="17">
        <v>-629</v>
      </c>
      <c r="C93" s="17">
        <v>12040</v>
      </c>
      <c r="D93" s="17">
        <v>11700</v>
      </c>
      <c r="E93" s="17">
        <v>14410</v>
      </c>
      <c r="F93" s="17">
        <v>14709</v>
      </c>
      <c r="G93" s="24"/>
      <c r="H93" s="7"/>
      <c r="I93" s="25">
        <f t="shared" si="17"/>
        <v>-2370</v>
      </c>
      <c r="J93" s="24">
        <f t="shared" si="17"/>
        <v>-3009</v>
      </c>
      <c r="K93" s="7"/>
      <c r="L93" s="25">
        <f t="shared" si="27"/>
        <v>-2367.5352047808401</v>
      </c>
      <c r="M93" s="17">
        <f t="shared" si="18"/>
        <v>6.0752154723934799</v>
      </c>
      <c r="N93" s="17">
        <f t="shared" si="28"/>
        <v>-3014.0898459865143</v>
      </c>
      <c r="O93" s="24">
        <f t="shared" si="19"/>
        <v>25.906532166435927</v>
      </c>
      <c r="P93" s="7"/>
      <c r="Q93" s="25">
        <f t="shared" si="20"/>
        <v>-2351.3286545869432</v>
      </c>
      <c r="R93" s="24">
        <f t="shared" si="21"/>
        <v>-3029.9605550583433</v>
      </c>
      <c r="S93" s="7"/>
      <c r="T93" s="25">
        <f t="shared" si="22"/>
        <v>0.61062208708891352</v>
      </c>
      <c r="U93" s="24">
        <f t="shared" si="23"/>
        <v>-0.7876824475267391</v>
      </c>
      <c r="V93" s="7"/>
      <c r="W93" s="25">
        <f t="shared" si="24"/>
        <v>0.61213023157021884</v>
      </c>
      <c r="X93" s="24">
        <f t="shared" si="29"/>
        <v>314.88823443168963</v>
      </c>
      <c r="Y93" s="7"/>
      <c r="Z93" s="25">
        <f t="shared" si="30"/>
        <v>-629</v>
      </c>
      <c r="AA93" s="17">
        <f t="shared" si="31"/>
        <v>314.91899999999998</v>
      </c>
      <c r="AB93" s="24">
        <f t="shared" si="25"/>
        <v>5.496373427088022</v>
      </c>
      <c r="AC93" s="17">
        <f t="shared" si="26"/>
        <v>-3.0765568310357594E-2</v>
      </c>
    </row>
    <row r="94" spans="1:31" s="17" customFormat="1" x14ac:dyDescent="0.25">
      <c r="A94" s="17">
        <v>9</v>
      </c>
      <c r="B94" s="17">
        <v>-631</v>
      </c>
      <c r="C94" s="17">
        <v>11906</v>
      </c>
      <c r="D94" s="17">
        <v>11832</v>
      </c>
      <c r="E94" s="17">
        <v>14558</v>
      </c>
      <c r="F94" s="17">
        <v>14591</v>
      </c>
      <c r="G94" s="24"/>
      <c r="H94" s="7"/>
      <c r="I94" s="25">
        <f t="shared" si="17"/>
        <v>-2652</v>
      </c>
      <c r="J94" s="24">
        <f t="shared" si="17"/>
        <v>-2759</v>
      </c>
      <c r="K94" s="7"/>
      <c r="L94" s="25">
        <f t="shared" si="27"/>
        <v>-2657.3056562173088</v>
      </c>
      <c r="M94" s="17">
        <f t="shared" si="18"/>
        <v>28.149987896267007</v>
      </c>
      <c r="N94" s="17">
        <f t="shared" si="28"/>
        <v>-2766.3877928201</v>
      </c>
      <c r="O94" s="24">
        <f t="shared" si="19"/>
        <v>54.579482752721155</v>
      </c>
      <c r="P94" s="7"/>
      <c r="Q94" s="25">
        <f t="shared" si="20"/>
        <v>-2633.3286545869432</v>
      </c>
      <c r="R94" s="24">
        <f t="shared" si="21"/>
        <v>-2779.9605550583433</v>
      </c>
      <c r="S94" s="7"/>
      <c r="T94" s="25">
        <f t="shared" si="22"/>
        <v>0.68385533256617037</v>
      </c>
      <c r="U94" s="24">
        <f t="shared" si="23"/>
        <v>-0.72269130051232089</v>
      </c>
      <c r="V94" s="7"/>
      <c r="W94" s="25">
        <f t="shared" si="24"/>
        <v>0.68523926731064666</v>
      </c>
      <c r="X94" s="24">
        <f t="shared" si="29"/>
        <v>309.26377291784922</v>
      </c>
      <c r="Y94" s="7"/>
      <c r="Z94" s="25">
        <f t="shared" si="30"/>
        <v>-631</v>
      </c>
      <c r="AA94" s="17">
        <f t="shared" si="31"/>
        <v>309.24</v>
      </c>
      <c r="AB94" s="24">
        <f t="shared" si="25"/>
        <v>5.3972561788672646</v>
      </c>
      <c r="AC94" s="17">
        <f t="shared" si="26"/>
        <v>2.3772917849214537E-2</v>
      </c>
    </row>
    <row r="95" spans="1:31" s="17" customFormat="1" x14ac:dyDescent="0.25">
      <c r="A95" s="17">
        <v>10</v>
      </c>
      <c r="B95" s="17">
        <v>-613</v>
      </c>
      <c r="C95" s="17">
        <v>11772</v>
      </c>
      <c r="D95" s="17">
        <v>11961</v>
      </c>
      <c r="E95" s="17">
        <v>14684</v>
      </c>
      <c r="F95" s="17">
        <v>14453</v>
      </c>
      <c r="G95" s="24"/>
      <c r="H95" s="7"/>
      <c r="I95" s="25">
        <f t="shared" si="17"/>
        <v>-2912</v>
      </c>
      <c r="J95" s="24">
        <f t="shared" si="17"/>
        <v>-2492</v>
      </c>
      <c r="K95" s="7"/>
      <c r="L95" s="25">
        <f t="shared" si="27"/>
        <v>-2914.0175984754001</v>
      </c>
      <c r="M95" s="17">
        <f t="shared" si="18"/>
        <v>4.0707036079366619</v>
      </c>
      <c r="N95" s="17">
        <f t="shared" si="28"/>
        <v>-2499.5190556786292</v>
      </c>
      <c r="O95" s="24">
        <f t="shared" si="19"/>
        <v>56.536198298326454</v>
      </c>
      <c r="P95" s="7"/>
      <c r="Q95" s="25">
        <f t="shared" si="20"/>
        <v>-2893.3286545869432</v>
      </c>
      <c r="R95" s="24">
        <f t="shared" si="21"/>
        <v>-2512.9605550583433</v>
      </c>
      <c r="S95" s="7"/>
      <c r="T95" s="25">
        <f t="shared" si="22"/>
        <v>0.75137534612676171</v>
      </c>
      <c r="U95" s="24">
        <f t="shared" si="23"/>
        <v>-0.65328075550092235</v>
      </c>
      <c r="V95" s="7"/>
      <c r="W95" s="25">
        <f t="shared" si="24"/>
        <v>0.75262660530132308</v>
      </c>
      <c r="X95" s="24">
        <f t="shared" si="29"/>
        <v>303.69803866240466</v>
      </c>
      <c r="Y95" s="7"/>
      <c r="Z95" s="25">
        <f t="shared" si="30"/>
        <v>-613</v>
      </c>
      <c r="AA95" s="17">
        <f t="shared" si="31"/>
        <v>303.72300000000001</v>
      </c>
      <c r="AB95" s="24">
        <f t="shared" si="25"/>
        <v>5.3009663640347373</v>
      </c>
      <c r="AC95" s="17">
        <f t="shared" si="26"/>
        <v>-2.4961337595357236E-2</v>
      </c>
    </row>
    <row r="96" spans="1:31" s="17" customFormat="1" x14ac:dyDescent="0.25">
      <c r="A96" s="17">
        <v>11</v>
      </c>
      <c r="B96" s="17">
        <v>-612</v>
      </c>
      <c r="C96" s="17">
        <v>11653</v>
      </c>
      <c r="D96" s="17">
        <v>12103</v>
      </c>
      <c r="E96" s="17">
        <v>14792</v>
      </c>
      <c r="F96" s="17">
        <v>14309</v>
      </c>
      <c r="G96" s="24"/>
      <c r="H96" s="7"/>
      <c r="I96" s="25">
        <f t="shared" si="17"/>
        <v>-3139</v>
      </c>
      <c r="J96" s="24">
        <f t="shared" si="17"/>
        <v>-2206</v>
      </c>
      <c r="K96" s="7"/>
      <c r="L96" s="25">
        <f t="shared" si="27"/>
        <v>-3143.5391060687662</v>
      </c>
      <c r="M96" s="17">
        <f t="shared" si="18"/>
        <v>20.603483903509776</v>
      </c>
      <c r="N96" s="17">
        <f t="shared" si="28"/>
        <v>-2209.7838310263232</v>
      </c>
      <c r="O96" s="24">
        <f t="shared" si="19"/>
        <v>14.317377235766395</v>
      </c>
      <c r="P96" s="7"/>
      <c r="Q96" s="25">
        <f t="shared" si="20"/>
        <v>-3120.3286545869432</v>
      </c>
      <c r="R96" s="24">
        <f t="shared" si="21"/>
        <v>-2226.9605550583433</v>
      </c>
      <c r="S96" s="7"/>
      <c r="T96" s="25">
        <f t="shared" si="22"/>
        <v>0.81032551181235501</v>
      </c>
      <c r="U96" s="24">
        <f t="shared" si="23"/>
        <v>-0.57893088331642806</v>
      </c>
      <c r="V96" s="7"/>
      <c r="W96" s="25">
        <f t="shared" si="24"/>
        <v>0.81143462960543522</v>
      </c>
      <c r="X96" s="24">
        <f t="shared" si="29"/>
        <v>298.246580706553</v>
      </c>
      <c r="Y96" s="7"/>
      <c r="Z96" s="25">
        <f t="shared" si="30"/>
        <v>-612</v>
      </c>
      <c r="AA96" s="17">
        <f t="shared" si="31"/>
        <v>298.21500000000003</v>
      </c>
      <c r="AB96" s="24">
        <f t="shared" si="25"/>
        <v>5.2048336288348906</v>
      </c>
      <c r="AC96" s="17">
        <f t="shared" si="26"/>
        <v>3.1580706552972515E-2</v>
      </c>
    </row>
    <row r="97" spans="1:29" s="17" customFormat="1" x14ac:dyDescent="0.25">
      <c r="A97" s="17">
        <v>12</v>
      </c>
      <c r="B97" s="17">
        <v>-633</v>
      </c>
      <c r="C97" s="17">
        <v>11549</v>
      </c>
      <c r="D97" s="17">
        <v>12265</v>
      </c>
      <c r="E97" s="17">
        <v>14894</v>
      </c>
      <c r="F97" s="17">
        <v>14146</v>
      </c>
      <c r="G97" s="24"/>
      <c r="H97" s="7"/>
      <c r="I97" s="25">
        <f t="shared" si="17"/>
        <v>-3345</v>
      </c>
      <c r="J97" s="24">
        <f t="shared" si="17"/>
        <v>-1881</v>
      </c>
      <c r="K97" s="7"/>
      <c r="L97" s="25">
        <f t="shared" si="27"/>
        <v>-3350.5383826313141</v>
      </c>
      <c r="M97" s="17">
        <f t="shared" si="18"/>
        <v>30.673682170841772</v>
      </c>
      <c r="N97" s="17">
        <f t="shared" si="28"/>
        <v>-1888.4628305688739</v>
      </c>
      <c r="O97" s="24">
        <f t="shared" si="19"/>
        <v>55.69384009971828</v>
      </c>
      <c r="P97" s="7"/>
      <c r="Q97" s="25">
        <f t="shared" si="20"/>
        <v>-3326.3286545869432</v>
      </c>
      <c r="R97" s="24">
        <f t="shared" si="21"/>
        <v>-1901.9605550583431</v>
      </c>
      <c r="S97" s="7"/>
      <c r="T97" s="25">
        <f t="shared" si="22"/>
        <v>0.86382213794113127</v>
      </c>
      <c r="U97" s="24">
        <f t="shared" si="23"/>
        <v>-0.49444239219768438</v>
      </c>
      <c r="V97" s="7"/>
      <c r="W97" s="25">
        <f t="shared" si="24"/>
        <v>0.8647697067430421</v>
      </c>
      <c r="X97" s="24">
        <f t="shared" si="29"/>
        <v>292.49929806713567</v>
      </c>
      <c r="Y97" s="7"/>
      <c r="Z97" s="25">
        <f t="shared" si="30"/>
        <v>-633</v>
      </c>
      <c r="AA97" s="17">
        <f t="shared" si="31"/>
        <v>292.51800000000003</v>
      </c>
      <c r="AB97" s="24">
        <f t="shared" si="25"/>
        <v>5.1054022213487729</v>
      </c>
      <c r="AC97" s="17">
        <f t="shared" si="26"/>
        <v>-1.870193286436006E-2</v>
      </c>
    </row>
    <row r="98" spans="1:29" s="17" customFormat="1" x14ac:dyDescent="0.25">
      <c r="A98" s="17">
        <v>13</v>
      </c>
      <c r="B98" s="17">
        <v>-624</v>
      </c>
      <c r="C98" s="17">
        <v>11467</v>
      </c>
      <c r="D98" s="17">
        <v>12438</v>
      </c>
      <c r="E98" s="17">
        <v>14987</v>
      </c>
      <c r="F98" s="17">
        <v>13986</v>
      </c>
      <c r="G98" s="24"/>
      <c r="H98" s="7"/>
      <c r="I98" s="25">
        <f t="shared" si="17"/>
        <v>-3520</v>
      </c>
      <c r="J98" s="24">
        <f t="shared" si="17"/>
        <v>-1548</v>
      </c>
      <c r="K98" s="7"/>
      <c r="L98" s="25">
        <f t="shared" si="27"/>
        <v>-3522.3703362721458</v>
      </c>
      <c r="M98" s="17">
        <f t="shared" si="18"/>
        <v>5.6184940430499433</v>
      </c>
      <c r="N98" s="17">
        <f t="shared" si="28"/>
        <v>-1553.228153719745</v>
      </c>
      <c r="O98" s="24">
        <f t="shared" si="19"/>
        <v>27.333591317283723</v>
      </c>
      <c r="P98" s="7"/>
      <c r="Q98" s="25">
        <f t="shared" si="20"/>
        <v>-3501.3286545869432</v>
      </c>
      <c r="R98" s="24">
        <f t="shared" si="21"/>
        <v>-1568.9605550583431</v>
      </c>
      <c r="S98" s="7"/>
      <c r="T98" s="25">
        <f t="shared" si="22"/>
        <v>0.9092683009146062</v>
      </c>
      <c r="U98" s="24">
        <f t="shared" si="23"/>
        <v>-0.40787418437447942</v>
      </c>
      <c r="V98" s="7"/>
      <c r="W98" s="25">
        <f t="shared" si="24"/>
        <v>0.91005032699033417</v>
      </c>
      <c r="X98" s="24">
        <f t="shared" si="29"/>
        <v>286.88139935666675</v>
      </c>
      <c r="Y98" s="7"/>
      <c r="Z98" s="25">
        <f t="shared" si="30"/>
        <v>-624</v>
      </c>
      <c r="AA98" s="17">
        <f t="shared" si="31"/>
        <v>286.90200000000004</v>
      </c>
      <c r="AB98" s="24">
        <f t="shared" si="25"/>
        <v>5.0073845305567719</v>
      </c>
      <c r="AC98" s="17">
        <f t="shared" si="26"/>
        <v>-2.060064333329592E-2</v>
      </c>
    </row>
    <row r="99" spans="1:29" s="17" customFormat="1" x14ac:dyDescent="0.25">
      <c r="A99" s="17">
        <v>14</v>
      </c>
      <c r="B99" s="17">
        <v>-641</v>
      </c>
      <c r="C99" s="17">
        <v>11400</v>
      </c>
      <c r="D99" s="17">
        <v>12623</v>
      </c>
      <c r="E99" s="17">
        <v>15060</v>
      </c>
      <c r="F99" s="17">
        <v>13812</v>
      </c>
      <c r="G99" s="24"/>
      <c r="H99" s="7"/>
      <c r="I99" s="25">
        <f t="shared" si="17"/>
        <v>-3660</v>
      </c>
      <c r="J99" s="24">
        <f t="shared" si="17"/>
        <v>-1189</v>
      </c>
      <c r="K99" s="7"/>
      <c r="L99" s="25">
        <f t="shared" si="27"/>
        <v>-3663.8294896473431</v>
      </c>
      <c r="M99" s="17">
        <f t="shared" si="18"/>
        <v>14.664990959107618</v>
      </c>
      <c r="N99" s="17">
        <f t="shared" si="28"/>
        <v>-1193.1527084352474</v>
      </c>
      <c r="O99" s="24">
        <f t="shared" si="19"/>
        <v>17.244987348174948</v>
      </c>
      <c r="P99" s="7"/>
      <c r="Q99" s="25">
        <f t="shared" si="20"/>
        <v>-3641.3286545869432</v>
      </c>
      <c r="R99" s="24">
        <f t="shared" si="21"/>
        <v>-1209.9605550583431</v>
      </c>
      <c r="S99" s="7"/>
      <c r="T99" s="25">
        <f t="shared" si="22"/>
        <v>0.94562523129338616</v>
      </c>
      <c r="U99" s="24">
        <f t="shared" si="23"/>
        <v>-0.31454689726177498</v>
      </c>
      <c r="V99" s="7"/>
      <c r="W99" s="25">
        <f t="shared" si="24"/>
        <v>0.94622876625515795</v>
      </c>
      <c r="X99" s="24">
        <f t="shared" si="29"/>
        <v>281.12794282587311</v>
      </c>
      <c r="Y99" s="7"/>
      <c r="Z99" s="25">
        <f t="shared" si="30"/>
        <v>-641</v>
      </c>
      <c r="AA99" s="17">
        <f t="shared" si="31"/>
        <v>281.13300000000004</v>
      </c>
      <c r="AB99" s="24">
        <f t="shared" si="25"/>
        <v>4.9066964860092188</v>
      </c>
      <c r="AC99" s="17">
        <f t="shared" si="26"/>
        <v>-5.0571741269322956E-3</v>
      </c>
    </row>
    <row r="100" spans="1:29" s="17" customFormat="1" x14ac:dyDescent="0.25">
      <c r="A100" s="17">
        <v>15</v>
      </c>
      <c r="B100" s="17">
        <v>-628</v>
      </c>
      <c r="C100" s="17">
        <v>11344</v>
      </c>
      <c r="D100" s="17">
        <v>12796</v>
      </c>
      <c r="E100" s="17">
        <v>15104</v>
      </c>
      <c r="F100" s="17">
        <v>13622</v>
      </c>
      <c r="G100" s="24"/>
      <c r="H100" s="7"/>
      <c r="I100" s="25">
        <f t="shared" si="17"/>
        <v>-3760</v>
      </c>
      <c r="J100" s="24">
        <f t="shared" si="17"/>
        <v>-826</v>
      </c>
      <c r="K100" s="7"/>
      <c r="L100" s="25">
        <f t="shared" si="27"/>
        <v>-3766.5996975265111</v>
      </c>
      <c r="M100" s="17">
        <f t="shared" si="18"/>
        <v>43.556007441437202</v>
      </c>
      <c r="N100" s="17">
        <f t="shared" si="28"/>
        <v>-828.42531566205696</v>
      </c>
      <c r="O100" s="24">
        <f t="shared" si="19"/>
        <v>5.8821560606187893</v>
      </c>
      <c r="P100" s="7"/>
      <c r="Q100" s="25">
        <f t="shared" si="20"/>
        <v>-3741.3286545869432</v>
      </c>
      <c r="R100" s="24">
        <f t="shared" si="21"/>
        <v>-846.96055505834306</v>
      </c>
      <c r="S100" s="7"/>
      <c r="T100" s="25">
        <f t="shared" si="22"/>
        <v>0.97159446727822907</v>
      </c>
      <c r="U100" s="24">
        <f t="shared" si="23"/>
        <v>-0.22017975179683985</v>
      </c>
      <c r="V100" s="7"/>
      <c r="W100" s="25">
        <f t="shared" si="24"/>
        <v>0.97201750261367104</v>
      </c>
      <c r="X100" s="24">
        <f t="shared" si="29"/>
        <v>275.50317746822338</v>
      </c>
      <c r="Y100" s="7"/>
      <c r="Z100" s="25">
        <f t="shared" si="30"/>
        <v>-628</v>
      </c>
      <c r="AA100" s="17">
        <f t="shared" si="31"/>
        <v>275.48100000000005</v>
      </c>
      <c r="AB100" s="24">
        <f t="shared" si="25"/>
        <v>4.8080504766864998</v>
      </c>
      <c r="AC100" s="17">
        <f t="shared" si="26"/>
        <v>2.2177468223333108E-2</v>
      </c>
    </row>
    <row r="101" spans="1:29" s="17" customFormat="1" x14ac:dyDescent="0.25">
      <c r="A101" s="17">
        <v>16</v>
      </c>
      <c r="B101" s="17">
        <v>-632</v>
      </c>
      <c r="C101" s="17">
        <v>11310</v>
      </c>
      <c r="D101" s="17">
        <v>12990</v>
      </c>
      <c r="E101" s="17">
        <v>15135</v>
      </c>
      <c r="F101" s="17">
        <v>13441</v>
      </c>
      <c r="G101" s="24"/>
      <c r="H101" s="7"/>
      <c r="I101" s="25">
        <f t="shared" si="17"/>
        <v>-3825</v>
      </c>
      <c r="J101" s="24">
        <f t="shared" si="17"/>
        <v>-451</v>
      </c>
      <c r="K101" s="7"/>
      <c r="L101" s="25">
        <f t="shared" si="27"/>
        <v>-3833.2121792690632</v>
      </c>
      <c r="M101" s="17">
        <f t="shared" si="18"/>
        <v>67.439888347231374</v>
      </c>
      <c r="N101" s="17">
        <f t="shared" si="28"/>
        <v>-453.04255454159875</v>
      </c>
      <c r="O101" s="24">
        <f t="shared" si="19"/>
        <v>4.1720290554056678</v>
      </c>
      <c r="P101" s="7"/>
      <c r="Q101" s="25">
        <f t="shared" si="20"/>
        <v>-3806.3286545869432</v>
      </c>
      <c r="R101" s="24">
        <f t="shared" si="21"/>
        <v>-471.96055505834306</v>
      </c>
      <c r="S101" s="7"/>
      <c r="T101" s="25">
        <f t="shared" si="22"/>
        <v>0.9884744706683769</v>
      </c>
      <c r="U101" s="24">
        <f t="shared" si="23"/>
        <v>-0.12269303127521264</v>
      </c>
      <c r="V101" s="7"/>
      <c r="W101" s="25">
        <f t="shared" si="24"/>
        <v>0.98871102124092658</v>
      </c>
      <c r="X101" s="24">
        <f t="shared" si="29"/>
        <v>269.81391563013176</v>
      </c>
      <c r="Y101" s="7"/>
      <c r="Z101" s="25">
        <f t="shared" si="30"/>
        <v>-632</v>
      </c>
      <c r="AA101" s="17">
        <f t="shared" si="31"/>
        <v>269.79300000000006</v>
      </c>
      <c r="AB101" s="24">
        <f t="shared" si="25"/>
        <v>4.7087761488330626</v>
      </c>
      <c r="AC101" s="17">
        <f t="shared" si="26"/>
        <v>2.0915630131696616E-2</v>
      </c>
    </row>
    <row r="102" spans="1:29" s="17" customFormat="1" x14ac:dyDescent="0.25">
      <c r="A102" s="17">
        <v>17</v>
      </c>
      <c r="B102" s="17">
        <v>-626</v>
      </c>
      <c r="C102" s="17">
        <v>11282</v>
      </c>
      <c r="D102" s="17">
        <v>13158</v>
      </c>
      <c r="E102" s="17">
        <v>15135</v>
      </c>
      <c r="F102" s="17">
        <v>13241</v>
      </c>
      <c r="G102" s="24"/>
      <c r="H102" s="7"/>
      <c r="I102" s="25">
        <f t="shared" si="17"/>
        <v>-3853</v>
      </c>
      <c r="J102" s="24">
        <f t="shared" si="17"/>
        <v>-83</v>
      </c>
      <c r="K102" s="7"/>
      <c r="L102" s="25">
        <f t="shared" si="27"/>
        <v>-3862.1434067306946</v>
      </c>
      <c r="M102" s="17">
        <f t="shared" si="18"/>
        <v>83.601886642910415</v>
      </c>
      <c r="N102" s="17">
        <f t="shared" si="28"/>
        <v>-76.609299849075072</v>
      </c>
      <c r="O102" s="24">
        <f t="shared" si="19"/>
        <v>40.8410484190319</v>
      </c>
      <c r="P102" s="7"/>
      <c r="Q102" s="25">
        <f t="shared" si="20"/>
        <v>-3834.3286545869432</v>
      </c>
      <c r="R102" s="24">
        <f t="shared" si="21"/>
        <v>-103.96055505834309</v>
      </c>
      <c r="S102" s="7"/>
      <c r="T102" s="25">
        <f t="shared" si="22"/>
        <v>0.99574585674413285</v>
      </c>
      <c r="U102" s="24">
        <f t="shared" si="23"/>
        <v>-2.7026062869989147E-2</v>
      </c>
      <c r="V102" s="7"/>
      <c r="W102" s="25">
        <f t="shared" si="24"/>
        <v>0.99579938659327005</v>
      </c>
      <c r="X102" s="24">
        <f t="shared" si="29"/>
        <v>264.29465027419224</v>
      </c>
      <c r="Y102" s="7"/>
      <c r="Z102" s="25">
        <f t="shared" si="30"/>
        <v>-626</v>
      </c>
      <c r="AA102" s="17">
        <f t="shared" si="31"/>
        <v>264.15900000000005</v>
      </c>
      <c r="AB102" s="24">
        <f t="shared" si="25"/>
        <v>4.6104442987757022</v>
      </c>
      <c r="AC102" s="17">
        <f t="shared" si="26"/>
        <v>0.13565027419218723</v>
      </c>
    </row>
    <row r="103" spans="1:29" s="17" customFormat="1" x14ac:dyDescent="0.25">
      <c r="A103" s="17">
        <v>18</v>
      </c>
      <c r="B103" s="17">
        <v>-623</v>
      </c>
      <c r="C103" s="17">
        <v>11297</v>
      </c>
      <c r="D103" s="17">
        <v>13361</v>
      </c>
      <c r="E103" s="17">
        <v>15146</v>
      </c>
      <c r="F103" s="17">
        <v>13065</v>
      </c>
      <c r="G103" s="24"/>
      <c r="H103" s="7"/>
      <c r="I103" s="25">
        <f t="shared" si="17"/>
        <v>-3849</v>
      </c>
      <c r="J103" s="24">
        <f t="shared" si="17"/>
        <v>296</v>
      </c>
      <c r="K103" s="7"/>
      <c r="L103" s="25">
        <f t="shared" si="27"/>
        <v>-3854.0490676479508</v>
      </c>
      <c r="M103" s="17">
        <f t="shared" si="18"/>
        <v>25.493084113583205</v>
      </c>
      <c r="N103" s="17">
        <f t="shared" si="28"/>
        <v>298.96183535870927</v>
      </c>
      <c r="O103" s="24">
        <f t="shared" si="19"/>
        <v>8.7724686921004444</v>
      </c>
      <c r="P103" s="7"/>
      <c r="Q103" s="25">
        <f t="shared" si="20"/>
        <v>-3830.3286545869432</v>
      </c>
      <c r="R103" s="24">
        <f t="shared" si="21"/>
        <v>275.03944494165694</v>
      </c>
      <c r="S103" s="7"/>
      <c r="T103" s="25">
        <f t="shared" si="22"/>
        <v>0.99470708730473911</v>
      </c>
      <c r="U103" s="24">
        <f t="shared" si="23"/>
        <v>7.1500516003868753E-2</v>
      </c>
      <c r="V103" s="7"/>
      <c r="W103" s="25">
        <f t="shared" si="24"/>
        <v>0.99457211009489022</v>
      </c>
      <c r="X103" s="24">
        <f t="shared" si="29"/>
        <v>258.62805927395152</v>
      </c>
      <c r="Y103" s="7"/>
      <c r="Z103" s="25">
        <f t="shared" si="30"/>
        <v>-623</v>
      </c>
      <c r="AA103" s="17">
        <f t="shared" si="31"/>
        <v>258.55200000000002</v>
      </c>
      <c r="AB103" s="24">
        <f t="shared" si="25"/>
        <v>4.5125836876163792</v>
      </c>
      <c r="AC103" s="17">
        <f t="shared" si="26"/>
        <v>7.6059273951500472E-2</v>
      </c>
    </row>
    <row r="104" spans="1:29" s="17" customFormat="1" x14ac:dyDescent="0.25">
      <c r="A104" s="17">
        <v>19</v>
      </c>
      <c r="B104" s="17">
        <v>-612</v>
      </c>
      <c r="C104" s="17">
        <v>11316</v>
      </c>
      <c r="D104" s="17">
        <v>13547</v>
      </c>
      <c r="E104" s="17">
        <v>15124</v>
      </c>
      <c r="F104" s="17">
        <v>12890</v>
      </c>
      <c r="G104" s="24"/>
      <c r="H104" s="7"/>
      <c r="I104" s="25">
        <f t="shared" si="17"/>
        <v>-3808</v>
      </c>
      <c r="J104" s="24">
        <f t="shared" si="17"/>
        <v>657</v>
      </c>
      <c r="K104" s="7"/>
      <c r="L104" s="25">
        <f t="shared" si="27"/>
        <v>-3810.3414044268447</v>
      </c>
      <c r="M104" s="17">
        <f t="shared" si="18"/>
        <v>5.4821746900481783</v>
      </c>
      <c r="N104" s="17">
        <f t="shared" si="28"/>
        <v>665.33127160889171</v>
      </c>
      <c r="O104" s="24">
        <f t="shared" si="19"/>
        <v>69.410086621125089</v>
      </c>
      <c r="P104" s="7"/>
      <c r="Q104" s="25">
        <f t="shared" si="20"/>
        <v>-3789.3286545869432</v>
      </c>
      <c r="R104" s="24">
        <f t="shared" si="21"/>
        <v>636.03944494165694</v>
      </c>
      <c r="S104" s="7"/>
      <c r="T104" s="25">
        <f t="shared" si="22"/>
        <v>0.9840597005509536</v>
      </c>
      <c r="U104" s="24">
        <f t="shared" si="23"/>
        <v>0.16534773229268854</v>
      </c>
      <c r="V104" s="7"/>
      <c r="W104" s="25">
        <f t="shared" si="24"/>
        <v>0.98374515144754981</v>
      </c>
      <c r="X104" s="24">
        <f t="shared" si="29"/>
        <v>253.19893567168299</v>
      </c>
      <c r="Y104" s="7"/>
      <c r="Z104" s="25">
        <f t="shared" si="30"/>
        <v>-612</v>
      </c>
      <c r="AA104" s="17">
        <f t="shared" si="31"/>
        <v>253.04400000000001</v>
      </c>
      <c r="AB104" s="24">
        <f t="shared" si="25"/>
        <v>4.4164509524165316</v>
      </c>
      <c r="AC104" s="17">
        <f t="shared" si="26"/>
        <v>0.15493567168297773</v>
      </c>
    </row>
    <row r="105" spans="1:29" s="17" customFormat="1" x14ac:dyDescent="0.25">
      <c r="A105" s="17">
        <v>20</v>
      </c>
      <c r="B105" s="17">
        <v>-616</v>
      </c>
      <c r="C105" s="17">
        <v>11355</v>
      </c>
      <c r="D105" s="17">
        <v>13721</v>
      </c>
      <c r="E105" s="17">
        <v>15080</v>
      </c>
      <c r="F105" s="17">
        <v>12702</v>
      </c>
      <c r="G105" s="24"/>
      <c r="H105" s="7"/>
      <c r="I105" s="25">
        <f t="shared" si="17"/>
        <v>-3725</v>
      </c>
      <c r="J105" s="24">
        <f t="shared" si="17"/>
        <v>1019</v>
      </c>
      <c r="K105" s="7"/>
      <c r="L105" s="25">
        <f t="shared" si="27"/>
        <v>-3730.9723158889133</v>
      </c>
      <c r="M105" s="17">
        <f t="shared" si="18"/>
        <v>35.668557076965925</v>
      </c>
      <c r="N105" s="17">
        <f t="shared" si="28"/>
        <v>1028.0773605582726</v>
      </c>
      <c r="O105" s="24">
        <f t="shared" si="19"/>
        <v>82.398474704883597</v>
      </c>
      <c r="P105" s="7"/>
      <c r="Q105" s="25">
        <f t="shared" si="20"/>
        <v>-3706.3286545869432</v>
      </c>
      <c r="R105" s="24">
        <f t="shared" si="21"/>
        <v>998.03944494165694</v>
      </c>
      <c r="S105" s="7"/>
      <c r="T105" s="25">
        <f t="shared" si="22"/>
        <v>0.96250523468353399</v>
      </c>
      <c r="U105" s="24">
        <f t="shared" si="23"/>
        <v>0.25945491316956598</v>
      </c>
      <c r="V105" s="7"/>
      <c r="W105" s="25">
        <f t="shared" si="24"/>
        <v>0.96201059634885966</v>
      </c>
      <c r="X105" s="24">
        <f t="shared" si="29"/>
        <v>247.6464310822729</v>
      </c>
      <c r="Y105" s="7"/>
      <c r="Z105" s="25">
        <f t="shared" si="30"/>
        <v>-616</v>
      </c>
      <c r="AA105" s="17">
        <f t="shared" si="31"/>
        <v>247.5</v>
      </c>
      <c r="AB105" s="24">
        <f t="shared" si="25"/>
        <v>4.319689898685966</v>
      </c>
      <c r="AC105" s="17">
        <f t="shared" si="26"/>
        <v>0.14643108227289758</v>
      </c>
    </row>
    <row r="106" spans="1:29" s="17" customFormat="1" x14ac:dyDescent="0.25">
      <c r="A106" s="17">
        <v>21</v>
      </c>
      <c r="B106" s="17">
        <v>-634</v>
      </c>
      <c r="C106" s="17">
        <v>11407</v>
      </c>
      <c r="D106" s="17">
        <v>13900</v>
      </c>
      <c r="E106" s="17">
        <v>15017</v>
      </c>
      <c r="F106" s="17">
        <v>12521</v>
      </c>
      <c r="G106" s="24"/>
      <c r="H106" s="7"/>
      <c r="I106" s="25">
        <f t="shared" si="17"/>
        <v>-3610</v>
      </c>
      <c r="J106" s="24">
        <f t="shared" si="17"/>
        <v>1379</v>
      </c>
      <c r="K106" s="7"/>
      <c r="L106" s="25">
        <f t="shared" si="27"/>
        <v>-3613.007062126022</v>
      </c>
      <c r="M106" s="17">
        <f t="shared" si="18"/>
        <v>9.0424226297559045</v>
      </c>
      <c r="N106" s="17">
        <f t="shared" si="28"/>
        <v>1391.5475194557396</v>
      </c>
      <c r="O106" s="24">
        <f t="shared" si="19"/>
        <v>157.44024449216317</v>
      </c>
      <c r="P106" s="7"/>
      <c r="Q106" s="25">
        <f t="shared" si="20"/>
        <v>-3591.3286545869432</v>
      </c>
      <c r="R106" s="24">
        <f t="shared" si="21"/>
        <v>1358.0394449416569</v>
      </c>
      <c r="S106" s="7"/>
      <c r="T106" s="25">
        <f t="shared" si="22"/>
        <v>0.93264061330096482</v>
      </c>
      <c r="U106" s="24">
        <f t="shared" si="23"/>
        <v>0.35304216487032813</v>
      </c>
      <c r="V106" s="7"/>
      <c r="W106" s="25">
        <f t="shared" si="24"/>
        <v>0.93196686527557071</v>
      </c>
      <c r="X106" s="24">
        <f t="shared" si="29"/>
        <v>241.99262775946602</v>
      </c>
      <c r="Y106" s="7"/>
      <c r="Z106" s="25">
        <f t="shared" si="30"/>
        <v>-634</v>
      </c>
      <c r="AA106" s="17">
        <f t="shared" si="31"/>
        <v>241.79400000000001</v>
      </c>
      <c r="AB106" s="24">
        <f t="shared" si="25"/>
        <v>4.2201014115671693</v>
      </c>
      <c r="AC106" s="17">
        <f t="shared" si="26"/>
        <v>0.19862775946600664</v>
      </c>
    </row>
    <row r="107" spans="1:29" s="17" customFormat="1" x14ac:dyDescent="0.25">
      <c r="A107" s="17">
        <v>22</v>
      </c>
      <c r="B107" s="17">
        <v>-634</v>
      </c>
      <c r="C107" s="17">
        <v>11484</v>
      </c>
      <c r="D107" s="17">
        <v>14084</v>
      </c>
      <c r="E107" s="17">
        <v>14945</v>
      </c>
      <c r="F107" s="17">
        <v>12350</v>
      </c>
      <c r="G107" s="24"/>
      <c r="H107" s="7"/>
      <c r="I107" s="25">
        <f t="shared" si="17"/>
        <v>-3461</v>
      </c>
      <c r="J107" s="24">
        <f t="shared" si="17"/>
        <v>1734</v>
      </c>
      <c r="K107" s="7"/>
      <c r="L107" s="25">
        <f t="shared" si="27"/>
        <v>-3459.4036554472841</v>
      </c>
      <c r="M107" s="17">
        <f t="shared" si="18"/>
        <v>2.5483159309856984</v>
      </c>
      <c r="N107" s="17">
        <f t="shared" si="28"/>
        <v>1741.4317968192538</v>
      </c>
      <c r="O107" s="24">
        <f t="shared" si="19"/>
        <v>55.231603962670967</v>
      </c>
      <c r="P107" s="7"/>
      <c r="Q107" s="25">
        <f t="shared" si="20"/>
        <v>-3442.3286545869432</v>
      </c>
      <c r="R107" s="24">
        <f t="shared" si="21"/>
        <v>1713.0394449416569</v>
      </c>
      <c r="S107" s="7"/>
      <c r="T107" s="25">
        <f t="shared" si="22"/>
        <v>0.89394645168354891</v>
      </c>
      <c r="U107" s="24">
        <f t="shared" si="23"/>
        <v>0.44532959363080188</v>
      </c>
      <c r="V107" s="7"/>
      <c r="W107" s="25">
        <f t="shared" si="24"/>
        <v>0.89309606468264391</v>
      </c>
      <c r="X107" s="24">
        <f t="shared" si="29"/>
        <v>236.23753778260618</v>
      </c>
      <c r="Y107" s="7"/>
      <c r="Z107" s="25">
        <f t="shared" si="30"/>
        <v>-634</v>
      </c>
      <c r="AA107" s="17">
        <f t="shared" si="31"/>
        <v>236.08800000000002</v>
      </c>
      <c r="AB107" s="24">
        <f t="shared" si="25"/>
        <v>4.1205129244483736</v>
      </c>
      <c r="AC107" s="17">
        <f t="shared" si="26"/>
        <v>0.14953778260615991</v>
      </c>
    </row>
    <row r="108" spans="1:29" s="17" customFormat="1" x14ac:dyDescent="0.25">
      <c r="A108" s="17">
        <v>23</v>
      </c>
      <c r="B108" s="17">
        <v>-636</v>
      </c>
      <c r="C108" s="17">
        <v>11575</v>
      </c>
      <c r="D108" s="17">
        <v>14245</v>
      </c>
      <c r="E108" s="17">
        <v>14847</v>
      </c>
      <c r="F108" s="17">
        <v>12179</v>
      </c>
      <c r="G108" s="24"/>
      <c r="H108" s="7"/>
      <c r="I108" s="25">
        <f t="shared" si="17"/>
        <v>-3272</v>
      </c>
      <c r="J108" s="24">
        <f t="shared" si="17"/>
        <v>2066</v>
      </c>
      <c r="K108" s="7"/>
      <c r="L108" s="25">
        <f t="shared" si="27"/>
        <v>-3271.0408876572887</v>
      </c>
      <c r="M108" s="17">
        <f t="shared" si="18"/>
        <v>0.91989648594106355</v>
      </c>
      <c r="N108" s="17">
        <f t="shared" si="28"/>
        <v>2075.2814159846239</v>
      </c>
      <c r="O108" s="24">
        <f t="shared" si="19"/>
        <v>86.14468267963187</v>
      </c>
      <c r="P108" s="7"/>
      <c r="Q108" s="25">
        <f t="shared" si="20"/>
        <v>-3253.3286545869432</v>
      </c>
      <c r="R108" s="24">
        <f t="shared" si="21"/>
        <v>2045.0394449416569</v>
      </c>
      <c r="S108" s="7"/>
      <c r="T108" s="25">
        <f t="shared" si="22"/>
        <v>0.84486459567219596</v>
      </c>
      <c r="U108" s="24">
        <f t="shared" si="23"/>
        <v>0.53163783686594912</v>
      </c>
      <c r="V108" s="7"/>
      <c r="W108" s="25">
        <f t="shared" si="24"/>
        <v>0.8438489903107419</v>
      </c>
      <c r="X108" s="24">
        <f t="shared" si="29"/>
        <v>230.52846227579846</v>
      </c>
      <c r="Y108" s="7"/>
      <c r="Z108" s="25">
        <f t="shared" si="30"/>
        <v>-636</v>
      </c>
      <c r="AA108" s="17">
        <f t="shared" si="31"/>
        <v>230.36400000000003</v>
      </c>
      <c r="AB108" s="24">
        <f t="shared" si="25"/>
        <v>4.0206102780642174</v>
      </c>
      <c r="AC108" s="17">
        <f t="shared" si="26"/>
        <v>0.16446227579842798</v>
      </c>
    </row>
    <row r="109" spans="1:29" s="17" customFormat="1" x14ac:dyDescent="0.25">
      <c r="A109" s="17">
        <v>24</v>
      </c>
      <c r="B109" s="17">
        <v>-625</v>
      </c>
      <c r="C109" s="17">
        <v>11676</v>
      </c>
      <c r="D109" s="17">
        <v>14399</v>
      </c>
      <c r="E109" s="17">
        <v>14728</v>
      </c>
      <c r="F109" s="17">
        <v>12018</v>
      </c>
      <c r="G109" s="24"/>
      <c r="H109" s="7"/>
      <c r="I109" s="25">
        <f t="shared" si="17"/>
        <v>-3052</v>
      </c>
      <c r="J109" s="24">
        <f t="shared" si="17"/>
        <v>2381</v>
      </c>
      <c r="K109" s="7"/>
      <c r="L109" s="25">
        <f t="shared" si="27"/>
        <v>-3054.310096823333</v>
      </c>
      <c r="M109" s="17">
        <f t="shared" si="18"/>
        <v>5.3365473331730771</v>
      </c>
      <c r="N109" s="17">
        <f t="shared" si="28"/>
        <v>2383.4114459297393</v>
      </c>
      <c r="O109" s="24">
        <f t="shared" si="19"/>
        <v>5.8150714720563794</v>
      </c>
      <c r="P109" s="7"/>
      <c r="Q109" s="25">
        <f t="shared" si="20"/>
        <v>-3033.3286545869432</v>
      </c>
      <c r="R109" s="24">
        <f t="shared" si="21"/>
        <v>2360.0394449416567</v>
      </c>
      <c r="S109" s="7"/>
      <c r="T109" s="25">
        <f t="shared" si="22"/>
        <v>0.78773227650554167</v>
      </c>
      <c r="U109" s="24">
        <f t="shared" si="23"/>
        <v>0.61352668210411598</v>
      </c>
      <c r="V109" s="7"/>
      <c r="W109" s="25">
        <f t="shared" si="24"/>
        <v>0.78655989342568733</v>
      </c>
      <c r="X109" s="24">
        <f t="shared" si="29"/>
        <v>224.78533837125326</v>
      </c>
      <c r="Y109" s="7"/>
      <c r="Z109" s="25">
        <f t="shared" si="30"/>
        <v>-625</v>
      </c>
      <c r="AA109" s="17">
        <f t="shared" si="31"/>
        <v>224.73900000000003</v>
      </c>
      <c r="AB109" s="24">
        <f t="shared" si="25"/>
        <v>3.9224355076395367</v>
      </c>
      <c r="AC109" s="17">
        <f t="shared" si="26"/>
        <v>4.6338371253227706E-2</v>
      </c>
    </row>
    <row r="110" spans="1:29" s="17" customFormat="1" x14ac:dyDescent="0.25">
      <c r="A110" s="17">
        <v>25</v>
      </c>
      <c r="B110" s="17">
        <v>-626</v>
      </c>
      <c r="C110" s="17">
        <v>11802</v>
      </c>
      <c r="D110" s="17">
        <v>14550</v>
      </c>
      <c r="E110" s="17">
        <v>14616</v>
      </c>
      <c r="F110" s="17">
        <v>11883</v>
      </c>
      <c r="G110" s="24"/>
      <c r="H110" s="7"/>
      <c r="I110" s="25">
        <f t="shared" si="17"/>
        <v>-2814</v>
      </c>
      <c r="J110" s="24">
        <f t="shared" si="17"/>
        <v>2667</v>
      </c>
      <c r="K110" s="7"/>
      <c r="L110" s="25">
        <f t="shared" si="27"/>
        <v>-2807.9129455640646</v>
      </c>
      <c r="M110" s="17">
        <f t="shared" si="18"/>
        <v>37.052231706041347</v>
      </c>
      <c r="N110" s="17">
        <f t="shared" si="28"/>
        <v>2669.2203000893433</v>
      </c>
      <c r="O110" s="24">
        <f t="shared" si="19"/>
        <v>4.929732486737664</v>
      </c>
      <c r="P110" s="7"/>
      <c r="Q110" s="25">
        <f t="shared" si="20"/>
        <v>-2795.3286545869432</v>
      </c>
      <c r="R110" s="24">
        <f t="shared" si="21"/>
        <v>2646.0394449416567</v>
      </c>
      <c r="S110" s="7"/>
      <c r="T110" s="25">
        <f t="shared" si="22"/>
        <v>0.72592549486161573</v>
      </c>
      <c r="U110" s="24">
        <f t="shared" si="23"/>
        <v>0.68787655428861028</v>
      </c>
      <c r="V110" s="7"/>
      <c r="W110" s="25">
        <f t="shared" si="24"/>
        <v>0.72461074938545722</v>
      </c>
      <c r="X110" s="24">
        <f t="shared" si="29"/>
        <v>219.22976140654328</v>
      </c>
      <c r="Y110" s="7"/>
      <c r="Z110" s="25">
        <f t="shared" si="30"/>
        <v>-626</v>
      </c>
      <c r="AA110" s="17">
        <f t="shared" si="31"/>
        <v>219.10500000000005</v>
      </c>
      <c r="AB110" s="24">
        <f t="shared" si="25"/>
        <v>3.8241036575821763</v>
      </c>
      <c r="AC110" s="17">
        <f t="shared" si="26"/>
        <v>0.12476140654322876</v>
      </c>
    </row>
    <row r="111" spans="1:29" s="17" customFormat="1" x14ac:dyDescent="0.25">
      <c r="A111" s="17">
        <v>26</v>
      </c>
      <c r="B111" s="17">
        <v>-605</v>
      </c>
      <c r="C111" s="17">
        <v>11933</v>
      </c>
      <c r="D111" s="17">
        <v>14669</v>
      </c>
      <c r="E111" s="17">
        <v>14479</v>
      </c>
      <c r="F111" s="17">
        <v>11753</v>
      </c>
      <c r="G111" s="24"/>
      <c r="H111" s="7"/>
      <c r="I111" s="25">
        <f t="shared" si="17"/>
        <v>-2546</v>
      </c>
      <c r="J111" s="24">
        <f t="shared" si="17"/>
        <v>2916</v>
      </c>
      <c r="K111" s="7"/>
      <c r="L111" s="25">
        <f t="shared" si="27"/>
        <v>-2544.133424527171</v>
      </c>
      <c r="M111" s="17">
        <f t="shared" si="18"/>
        <v>3.4841039957669047</v>
      </c>
      <c r="N111" s="17">
        <f t="shared" si="28"/>
        <v>2921.1492559807334</v>
      </c>
      <c r="O111" s="24">
        <f t="shared" si="19"/>
        <v>26.51483715511884</v>
      </c>
      <c r="P111" s="7"/>
      <c r="Q111" s="25">
        <f t="shared" si="20"/>
        <v>-2527.3286545869432</v>
      </c>
      <c r="R111" s="24">
        <f t="shared" si="21"/>
        <v>2895.0394449416567</v>
      </c>
      <c r="S111" s="7"/>
      <c r="T111" s="25">
        <f t="shared" si="22"/>
        <v>0.65632794242223691</v>
      </c>
      <c r="U111" s="24">
        <f t="shared" si="23"/>
        <v>0.75260773671497072</v>
      </c>
      <c r="V111" s="7"/>
      <c r="W111" s="25">
        <f t="shared" si="24"/>
        <v>0.65488922316895382</v>
      </c>
      <c r="X111" s="24">
        <f t="shared" si="29"/>
        <v>213.76851032147067</v>
      </c>
      <c r="Y111" s="7"/>
      <c r="Z111" s="25">
        <f t="shared" si="30"/>
        <v>-605</v>
      </c>
      <c r="AA111" s="17">
        <f t="shared" si="31"/>
        <v>213.66000000000005</v>
      </c>
      <c r="AB111" s="24">
        <f t="shared" si="25"/>
        <v>3.7290704798110856</v>
      </c>
      <c r="AC111" s="17">
        <f t="shared" si="26"/>
        <v>0.10851032147061801</v>
      </c>
    </row>
    <row r="112" spans="1:29" s="17" customFormat="1" x14ac:dyDescent="0.25">
      <c r="A112" s="17">
        <v>27</v>
      </c>
      <c r="B112" s="17">
        <v>-617</v>
      </c>
      <c r="C112" s="17">
        <v>12066</v>
      </c>
      <c r="D112" s="17">
        <v>14779</v>
      </c>
      <c r="E112" s="17">
        <v>14322</v>
      </c>
      <c r="F112" s="17">
        <v>11627</v>
      </c>
      <c r="G112" s="24"/>
      <c r="H112" s="7"/>
      <c r="I112" s="25">
        <f t="shared" si="17"/>
        <v>-2256</v>
      </c>
      <c r="J112" s="24">
        <f t="shared" si="17"/>
        <v>3152</v>
      </c>
      <c r="K112" s="7"/>
      <c r="L112" s="25">
        <f t="shared" si="27"/>
        <v>-2251.653230438385</v>
      </c>
      <c r="M112" s="17">
        <f t="shared" si="18"/>
        <v>18.894405621782827</v>
      </c>
      <c r="N112" s="17">
        <f t="shared" si="28"/>
        <v>3151.0967365235351</v>
      </c>
      <c r="O112" s="24">
        <f t="shared" si="19"/>
        <v>0.81588490791540624</v>
      </c>
      <c r="P112" s="7"/>
      <c r="Q112" s="25">
        <f t="shared" si="20"/>
        <v>-2237.3286545869432</v>
      </c>
      <c r="R112" s="24">
        <f t="shared" si="21"/>
        <v>3131.0394449416567</v>
      </c>
      <c r="S112" s="7"/>
      <c r="T112" s="25">
        <f t="shared" si="22"/>
        <v>0.5810171580661927</v>
      </c>
      <c r="U112" s="24">
        <f t="shared" si="23"/>
        <v>0.81395937949658148</v>
      </c>
      <c r="V112" s="7"/>
      <c r="W112" s="25">
        <f t="shared" si="24"/>
        <v>0.57946092045529429</v>
      </c>
      <c r="X112" s="24">
        <f t="shared" si="29"/>
        <v>208.18723561190109</v>
      </c>
      <c r="Y112" s="7"/>
      <c r="Z112" s="25">
        <f t="shared" si="30"/>
        <v>-617</v>
      </c>
      <c r="AA112" s="17">
        <f t="shared" si="31"/>
        <v>208.10700000000006</v>
      </c>
      <c r="AB112" s="24">
        <f t="shared" si="25"/>
        <v>3.6321523464478402</v>
      </c>
      <c r="AC112" s="17">
        <f t="shared" si="26"/>
        <v>8.0235611901031234E-2</v>
      </c>
    </row>
    <row r="113" spans="1:29" s="17" customFormat="1" x14ac:dyDescent="0.25">
      <c r="A113" s="17">
        <v>28</v>
      </c>
      <c r="B113" s="17">
        <v>-630</v>
      </c>
      <c r="C113" s="17">
        <v>12229</v>
      </c>
      <c r="D113" s="17">
        <v>14881</v>
      </c>
      <c r="E113" s="17">
        <v>14166</v>
      </c>
      <c r="F113" s="17">
        <v>11527</v>
      </c>
      <c r="G113" s="24"/>
      <c r="H113" s="7"/>
      <c r="I113" s="25">
        <f t="shared" si="17"/>
        <v>-1937</v>
      </c>
      <c r="J113" s="24">
        <f t="shared" si="17"/>
        <v>3354</v>
      </c>
      <c r="K113" s="7"/>
      <c r="L113" s="25">
        <f t="shared" si="27"/>
        <v>-1931.3950892679416</v>
      </c>
      <c r="M113" s="17">
        <f t="shared" si="18"/>
        <v>31.415024314343906</v>
      </c>
      <c r="N113" s="17">
        <f t="shared" si="28"/>
        <v>3355.5527836412357</v>
      </c>
      <c r="O113" s="24">
        <f t="shared" si="19"/>
        <v>2.411137036489174</v>
      </c>
      <c r="P113" s="7"/>
      <c r="Q113" s="25">
        <f t="shared" si="20"/>
        <v>-1918.3286545869432</v>
      </c>
      <c r="R113" s="24">
        <f t="shared" si="21"/>
        <v>3333.0394449416567</v>
      </c>
      <c r="S113" s="7"/>
      <c r="T113" s="25">
        <f t="shared" si="22"/>
        <v>0.49817529527454402</v>
      </c>
      <c r="U113" s="24">
        <f t="shared" si="23"/>
        <v>0.86647222628423137</v>
      </c>
      <c r="V113" s="7"/>
      <c r="W113" s="25">
        <f t="shared" si="24"/>
        <v>0.49651843627525111</v>
      </c>
      <c r="X113" s="24">
        <f t="shared" si="29"/>
        <v>202.55421534327058</v>
      </c>
      <c r="Y113" s="7"/>
      <c r="Z113" s="25">
        <f t="shared" si="30"/>
        <v>-630</v>
      </c>
      <c r="AA113" s="17">
        <f t="shared" si="31"/>
        <v>202.43700000000007</v>
      </c>
      <c r="AB113" s="24">
        <f t="shared" si="25"/>
        <v>3.5331921778597621</v>
      </c>
      <c r="AC113" s="17">
        <f t="shared" si="26"/>
        <v>0.11721534327051586</v>
      </c>
    </row>
    <row r="114" spans="1:29" s="17" customFormat="1" x14ac:dyDescent="0.25">
      <c r="A114" s="17">
        <v>29</v>
      </c>
      <c r="B114" s="17">
        <v>-618</v>
      </c>
      <c r="C114" s="17">
        <v>12393</v>
      </c>
      <c r="D114" s="17">
        <v>14966</v>
      </c>
      <c r="E114" s="17">
        <v>13995</v>
      </c>
      <c r="F114" s="17">
        <v>11441</v>
      </c>
      <c r="G114" s="24"/>
      <c r="H114" s="7"/>
      <c r="I114" s="25">
        <f t="shared" si="17"/>
        <v>-1602</v>
      </c>
      <c r="J114" s="24">
        <f t="shared" si="17"/>
        <v>3525</v>
      </c>
      <c r="K114" s="7"/>
      <c r="L114" s="25">
        <f t="shared" si="27"/>
        <v>-1599.0228120439385</v>
      </c>
      <c r="M114" s="17">
        <f t="shared" si="18"/>
        <v>8.8636481257174768</v>
      </c>
      <c r="N114" s="17">
        <f t="shared" si="28"/>
        <v>3524.4134603265998</v>
      </c>
      <c r="O114" s="24">
        <f t="shared" si="19"/>
        <v>0.34402878847245882</v>
      </c>
      <c r="P114" s="7"/>
      <c r="Q114" s="25">
        <f t="shared" si="20"/>
        <v>-1583.3286545869432</v>
      </c>
      <c r="R114" s="24">
        <f t="shared" si="21"/>
        <v>3504.0394449416567</v>
      </c>
      <c r="S114" s="7"/>
      <c r="T114" s="25">
        <f t="shared" si="22"/>
        <v>0.41117835472532049</v>
      </c>
      <c r="U114" s="24">
        <f t="shared" si="23"/>
        <v>0.91092617084209337</v>
      </c>
      <c r="V114" s="7"/>
      <c r="W114" s="25">
        <f t="shared" si="24"/>
        <v>0.40943628536050347</v>
      </c>
      <c r="X114" s="24">
        <f t="shared" si="29"/>
        <v>196.9426281660044</v>
      </c>
      <c r="Y114" s="7"/>
      <c r="Z114" s="25">
        <f t="shared" si="30"/>
        <v>-618</v>
      </c>
      <c r="AA114" s="17">
        <f t="shared" si="31"/>
        <v>196.87500000000006</v>
      </c>
      <c r="AB114" s="24">
        <f t="shared" si="25"/>
        <v>3.436116964863837</v>
      </c>
      <c r="AC114" s="17">
        <f t="shared" si="26"/>
        <v>6.7628166004340073E-2</v>
      </c>
    </row>
    <row r="115" spans="1:29" s="17" customFormat="1" x14ac:dyDescent="0.25">
      <c r="A115" s="17">
        <v>30</v>
      </c>
      <c r="B115" s="17">
        <v>-631</v>
      </c>
      <c r="C115" s="17">
        <v>12567</v>
      </c>
      <c r="D115" s="17">
        <v>15036</v>
      </c>
      <c r="E115" s="17">
        <v>13818</v>
      </c>
      <c r="F115" s="17">
        <v>11375</v>
      </c>
      <c r="G115" s="24"/>
      <c r="H115" s="7"/>
      <c r="I115" s="25">
        <f t="shared" si="17"/>
        <v>-1251</v>
      </c>
      <c r="J115" s="24">
        <f t="shared" si="17"/>
        <v>3661</v>
      </c>
      <c r="K115" s="7"/>
      <c r="L115" s="25">
        <f t="shared" si="27"/>
        <v>-1244.3211274583718</v>
      </c>
      <c r="M115" s="17">
        <f t="shared" si="18"/>
        <v>44.607338427314495</v>
      </c>
      <c r="N115" s="17">
        <f t="shared" si="28"/>
        <v>3662.7695160929675</v>
      </c>
      <c r="O115" s="24">
        <f t="shared" si="19"/>
        <v>3.1311872032708901</v>
      </c>
      <c r="P115" s="7"/>
      <c r="Q115" s="25">
        <f t="shared" si="20"/>
        <v>-1232.3286545869432</v>
      </c>
      <c r="R115" s="24">
        <f t="shared" si="21"/>
        <v>3640.0394449416567</v>
      </c>
      <c r="S115" s="7"/>
      <c r="T115" s="25">
        <f t="shared" si="22"/>
        <v>0.32002633641852213</v>
      </c>
      <c r="U115" s="24">
        <f t="shared" si="23"/>
        <v>0.94628135481793685</v>
      </c>
      <c r="V115" s="7"/>
      <c r="W115" s="25">
        <f t="shared" si="24"/>
        <v>0.31821645721139735</v>
      </c>
      <c r="X115" s="24">
        <f t="shared" si="29"/>
        <v>191.32683563017883</v>
      </c>
      <c r="Y115" s="7"/>
      <c r="Z115" s="25">
        <f t="shared" si="30"/>
        <v>-631</v>
      </c>
      <c r="AA115" s="17">
        <f t="shared" si="31"/>
        <v>191.19600000000005</v>
      </c>
      <c r="AB115" s="24">
        <f t="shared" si="25"/>
        <v>3.3369997166430792</v>
      </c>
      <c r="AC115" s="17">
        <f t="shared" si="26"/>
        <v>0.13083563017877964</v>
      </c>
    </row>
    <row r="116" spans="1:29" s="17" customFormat="1" x14ac:dyDescent="0.25">
      <c r="A116" s="17">
        <v>31</v>
      </c>
      <c r="B116" s="17">
        <v>-633</v>
      </c>
      <c r="C116" s="17">
        <v>12758</v>
      </c>
      <c r="D116" s="17">
        <v>15085</v>
      </c>
      <c r="E116" s="17">
        <v>13636</v>
      </c>
      <c r="F116" s="17">
        <v>11315</v>
      </c>
      <c r="G116" s="24"/>
      <c r="H116" s="7"/>
      <c r="I116" s="25">
        <f t="shared" ref="I116:J149" si="32">C116-E116</f>
        <v>-878</v>
      </c>
      <c r="J116" s="24">
        <f t="shared" si="32"/>
        <v>3770</v>
      </c>
      <c r="K116" s="7"/>
      <c r="L116" s="25">
        <f t="shared" si="27"/>
        <v>-876.40500751639308</v>
      </c>
      <c r="M116" s="17">
        <f t="shared" si="18"/>
        <v>2.5440010227625578</v>
      </c>
      <c r="N116" s="17">
        <f t="shared" si="28"/>
        <v>3765.6341384909765</v>
      </c>
      <c r="O116" s="24">
        <f t="shared" si="19"/>
        <v>19.060746715972854</v>
      </c>
      <c r="P116" s="7"/>
      <c r="Q116" s="25">
        <f t="shared" si="20"/>
        <v>-859.32865458694323</v>
      </c>
      <c r="R116" s="24">
        <f t="shared" si="21"/>
        <v>3749.0394449416567</v>
      </c>
      <c r="S116" s="7"/>
      <c r="T116" s="25">
        <f t="shared" si="22"/>
        <v>0.22316108619505831</v>
      </c>
      <c r="U116" s="24">
        <f t="shared" si="23"/>
        <v>0.97461749491622318</v>
      </c>
      <c r="V116" s="7"/>
      <c r="W116" s="25">
        <f t="shared" si="24"/>
        <v>0.22129681581634603</v>
      </c>
      <c r="X116" s="24">
        <f t="shared" si="29"/>
        <v>185.53270572383667</v>
      </c>
      <c r="Y116" s="7"/>
      <c r="Z116" s="25">
        <f t="shared" si="30"/>
        <v>-633</v>
      </c>
      <c r="AA116" s="17">
        <f t="shared" si="31"/>
        <v>185.49900000000005</v>
      </c>
      <c r="AB116" s="24">
        <f t="shared" si="25"/>
        <v>3.2375683091569618</v>
      </c>
      <c r="AC116" s="17">
        <f t="shared" si="26"/>
        <v>3.3705723836618517E-2</v>
      </c>
    </row>
    <row r="117" spans="1:29" s="17" customFormat="1" x14ac:dyDescent="0.25">
      <c r="A117" s="17">
        <v>32</v>
      </c>
      <c r="B117" s="17">
        <v>-639</v>
      </c>
      <c r="C117" s="17">
        <v>12948</v>
      </c>
      <c r="D117" s="17">
        <v>15129</v>
      </c>
      <c r="E117" s="17">
        <v>13449</v>
      </c>
      <c r="F117" s="17">
        <v>11287</v>
      </c>
      <c r="G117" s="24"/>
      <c r="H117" s="7"/>
      <c r="I117" s="25">
        <f t="shared" si="32"/>
        <v>-501</v>
      </c>
      <c r="J117" s="24">
        <f t="shared" si="32"/>
        <v>3842</v>
      </c>
      <c r="K117" s="7"/>
      <c r="L117" s="25">
        <f t="shared" si="27"/>
        <v>-496.41605318439576</v>
      </c>
      <c r="M117" s="17">
        <f t="shared" si="18"/>
        <v>21.012568408288214</v>
      </c>
      <c r="N117" s="17">
        <f t="shared" si="28"/>
        <v>3831.941760689007</v>
      </c>
      <c r="O117" s="24">
        <f t="shared" si="19"/>
        <v>101.16817803720556</v>
      </c>
      <c r="P117" s="7"/>
      <c r="Q117" s="25">
        <f t="shared" si="20"/>
        <v>-482.32865458694317</v>
      </c>
      <c r="R117" s="24">
        <f t="shared" si="21"/>
        <v>3821.0394449416567</v>
      </c>
      <c r="S117" s="7"/>
      <c r="T117" s="25">
        <f t="shared" si="22"/>
        <v>0.12525706653220078</v>
      </c>
      <c r="U117" s="24">
        <f t="shared" si="23"/>
        <v>0.99333494525637556</v>
      </c>
      <c r="V117" s="7"/>
      <c r="W117" s="25">
        <f t="shared" si="24"/>
        <v>0.12335680595889868</v>
      </c>
      <c r="X117" s="24">
        <f t="shared" si="29"/>
        <v>179.81902657658566</v>
      </c>
      <c r="Y117" s="7"/>
      <c r="Z117" s="25">
        <f t="shared" si="30"/>
        <v>-639</v>
      </c>
      <c r="AA117" s="17">
        <f t="shared" si="31"/>
        <v>179.74800000000005</v>
      </c>
      <c r="AB117" s="24">
        <f t="shared" si="25"/>
        <v>3.1371944238747682</v>
      </c>
      <c r="AC117" s="17">
        <f t="shared" si="26"/>
        <v>7.1026576585609291E-2</v>
      </c>
    </row>
    <row r="118" spans="1:29" s="17" customFormat="1" x14ac:dyDescent="0.25">
      <c r="A118" s="17">
        <v>33</v>
      </c>
      <c r="B118" s="17">
        <v>-619</v>
      </c>
      <c r="C118" s="17">
        <v>13138</v>
      </c>
      <c r="D118" s="17">
        <v>15145</v>
      </c>
      <c r="E118" s="17">
        <v>13269</v>
      </c>
      <c r="F118" s="17">
        <v>11277</v>
      </c>
      <c r="G118" s="24"/>
      <c r="H118" s="7"/>
      <c r="I118" s="25">
        <f t="shared" si="32"/>
        <v>-131</v>
      </c>
      <c r="J118" s="24">
        <f t="shared" si="32"/>
        <v>3868</v>
      </c>
      <c r="K118" s="7"/>
      <c r="L118" s="25">
        <f t="shared" si="27"/>
        <v>-123.69497016781267</v>
      </c>
      <c r="M118" s="17">
        <f t="shared" si="18"/>
        <v>53.363460849146847</v>
      </c>
      <c r="N118" s="17">
        <f t="shared" si="28"/>
        <v>3859.586868062654</v>
      </c>
      <c r="O118" s="24">
        <f t="shared" si="19"/>
        <v>70.780788995190449</v>
      </c>
      <c r="P118" s="7"/>
      <c r="Q118" s="25">
        <f t="shared" si="20"/>
        <v>-112.32865458694317</v>
      </c>
      <c r="R118" s="24">
        <f t="shared" si="21"/>
        <v>3847.0394449416567</v>
      </c>
      <c r="S118" s="7"/>
      <c r="T118" s="25">
        <f t="shared" si="22"/>
        <v>2.9170893388282267E-2</v>
      </c>
      <c r="U118" s="24">
        <f t="shared" si="23"/>
        <v>1.0000940245458751</v>
      </c>
      <c r="V118" s="7"/>
      <c r="W118" s="25">
        <f t="shared" si="24"/>
        <v>2.725752520147421E-2</v>
      </c>
      <c r="X118" s="24">
        <f t="shared" si="29"/>
        <v>174.30122839334581</v>
      </c>
      <c r="Y118" s="7"/>
      <c r="Z118" s="25">
        <f t="shared" si="30"/>
        <v>-619</v>
      </c>
      <c r="AA118" s="17">
        <f t="shared" si="31"/>
        <v>174.17700000000005</v>
      </c>
      <c r="AB118" s="24">
        <f t="shared" si="25"/>
        <v>3.0399621312461642</v>
      </c>
      <c r="AC118" s="17">
        <f t="shared" si="26"/>
        <v>0.12422839334575997</v>
      </c>
    </row>
    <row r="119" spans="1:29" s="17" customFormat="1" x14ac:dyDescent="0.25">
      <c r="A119" s="17">
        <v>34</v>
      </c>
      <c r="B119" s="17">
        <v>-611</v>
      </c>
      <c r="C119" s="17">
        <v>13318</v>
      </c>
      <c r="D119" s="17">
        <v>15135</v>
      </c>
      <c r="E119" s="17">
        <v>13080</v>
      </c>
      <c r="F119" s="17">
        <v>11277</v>
      </c>
      <c r="G119" s="24"/>
      <c r="H119" s="7"/>
      <c r="I119" s="25">
        <f t="shared" si="32"/>
        <v>238</v>
      </c>
      <c r="J119" s="24">
        <f t="shared" si="32"/>
        <v>3858</v>
      </c>
      <c r="K119" s="7"/>
      <c r="L119" s="25">
        <f t="shared" si="27"/>
        <v>245.19596401607447</v>
      </c>
      <c r="M119" s="17">
        <f t="shared" si="18"/>
        <v>51.781898120638616</v>
      </c>
      <c r="N119" s="17">
        <f t="shared" si="28"/>
        <v>3851.3025478646377</v>
      </c>
      <c r="O119" s="24">
        <f t="shared" si="19"/>
        <v>44.855865105468425</v>
      </c>
      <c r="P119" s="7"/>
      <c r="Q119" s="25">
        <f t="shared" si="20"/>
        <v>256.67134541305683</v>
      </c>
      <c r="R119" s="24">
        <f t="shared" si="21"/>
        <v>3837.0394449416567</v>
      </c>
      <c r="S119" s="7"/>
      <c r="T119" s="25">
        <f t="shared" si="22"/>
        <v>-6.6655587395787821E-2</v>
      </c>
      <c r="U119" s="24">
        <f t="shared" si="23"/>
        <v>0.99749437866529833</v>
      </c>
      <c r="V119" s="7"/>
      <c r="W119" s="25">
        <f t="shared" si="24"/>
        <v>-6.8564157217687147E-2</v>
      </c>
      <c r="X119" s="24">
        <f t="shared" si="29"/>
        <v>168.80790072853426</v>
      </c>
      <c r="Y119" s="7"/>
      <c r="Z119" s="25">
        <f t="shared" si="30"/>
        <v>-611</v>
      </c>
      <c r="AA119" s="17">
        <f t="shared" si="31"/>
        <v>168.67800000000005</v>
      </c>
      <c r="AB119" s="24">
        <f t="shared" si="25"/>
        <v>2.943986475678996</v>
      </c>
      <c r="AC119" s="17">
        <f t="shared" si="26"/>
        <v>0.12990072853420997</v>
      </c>
    </row>
    <row r="120" spans="1:29" s="17" customFormat="1" x14ac:dyDescent="0.25">
      <c r="A120" s="17">
        <v>35</v>
      </c>
      <c r="B120" s="17">
        <v>-606</v>
      </c>
      <c r="C120" s="17">
        <v>13497</v>
      </c>
      <c r="D120" s="17">
        <v>15108</v>
      </c>
      <c r="E120" s="17">
        <v>12891</v>
      </c>
      <c r="F120" s="17">
        <v>11294</v>
      </c>
      <c r="G120" s="24"/>
      <c r="H120" s="7"/>
      <c r="I120" s="25">
        <f t="shared" si="32"/>
        <v>606</v>
      </c>
      <c r="J120" s="24">
        <f t="shared" si="32"/>
        <v>3814</v>
      </c>
      <c r="K120" s="7"/>
      <c r="L120" s="25">
        <f t="shared" si="27"/>
        <v>608.67534497549116</v>
      </c>
      <c r="M120" s="17">
        <f t="shared" si="18"/>
        <v>7.15747073788578</v>
      </c>
      <c r="N120" s="17">
        <f t="shared" si="28"/>
        <v>3808.2516161221465</v>
      </c>
      <c r="O120" s="24">
        <f t="shared" si="19"/>
        <v>33.043917207165862</v>
      </c>
      <c r="P120" s="7"/>
      <c r="Q120" s="25">
        <f t="shared" si="20"/>
        <v>624.67134541305677</v>
      </c>
      <c r="R120" s="24">
        <f t="shared" si="21"/>
        <v>3793.0394449416567</v>
      </c>
      <c r="S120" s="7"/>
      <c r="T120" s="25">
        <f t="shared" si="22"/>
        <v>-0.16222237582000948</v>
      </c>
      <c r="U120" s="24">
        <f t="shared" si="23"/>
        <v>0.98605593679076076</v>
      </c>
      <c r="V120" s="7"/>
      <c r="W120" s="25">
        <f t="shared" si="24"/>
        <v>-0.16410923604875841</v>
      </c>
      <c r="X120" s="24">
        <f t="shared" si="29"/>
        <v>163.29089540147152</v>
      </c>
      <c r="Y120" s="7"/>
      <c r="Z120" s="25">
        <f t="shared" si="30"/>
        <v>-606</v>
      </c>
      <c r="AA120" s="17">
        <f t="shared" si="31"/>
        <v>163.22400000000005</v>
      </c>
      <c r="AB120" s="24">
        <f t="shared" si="25"/>
        <v>2.8487962182752251</v>
      </c>
      <c r="AC120" s="17">
        <f t="shared" si="26"/>
        <v>6.6895401471469995E-2</v>
      </c>
    </row>
    <row r="121" spans="1:29" s="17" customFormat="1" x14ac:dyDescent="0.25">
      <c r="A121" s="17">
        <v>36</v>
      </c>
      <c r="B121" s="17">
        <v>-615</v>
      </c>
      <c r="C121" s="17">
        <v>13680</v>
      </c>
      <c r="D121" s="17">
        <v>15074</v>
      </c>
      <c r="E121" s="17">
        <v>12715</v>
      </c>
      <c r="F121" s="17">
        <v>11339</v>
      </c>
      <c r="G121" s="24"/>
      <c r="H121" s="7"/>
      <c r="I121" s="25">
        <f t="shared" si="32"/>
        <v>965</v>
      </c>
      <c r="J121" s="24">
        <f t="shared" si="32"/>
        <v>3735</v>
      </c>
      <c r="K121" s="7"/>
      <c r="L121" s="25">
        <f t="shared" si="27"/>
        <v>971.72405690619973</v>
      </c>
      <c r="M121" s="17">
        <f t="shared" si="18"/>
        <v>45.212941277812348</v>
      </c>
      <c r="N121" s="17">
        <f t="shared" si="28"/>
        <v>3729.4956034553024</v>
      </c>
      <c r="O121" s="24">
        <f t="shared" si="19"/>
        <v>30.298381321278395</v>
      </c>
      <c r="P121" s="7"/>
      <c r="Q121" s="25">
        <f t="shared" si="20"/>
        <v>983.67134541305677</v>
      </c>
      <c r="R121" s="24">
        <f t="shared" si="21"/>
        <v>3714.0394449416567</v>
      </c>
      <c r="S121" s="7"/>
      <c r="T121" s="25">
        <f t="shared" si="22"/>
        <v>-0.25545193300559527</v>
      </c>
      <c r="U121" s="24">
        <f t="shared" si="23"/>
        <v>0.96551873433420454</v>
      </c>
      <c r="V121" s="7"/>
      <c r="W121" s="25">
        <f t="shared" si="24"/>
        <v>-0.25729967123546005</v>
      </c>
      <c r="X121" s="24">
        <f t="shared" si="29"/>
        <v>157.81813251002256</v>
      </c>
      <c r="Y121" s="7"/>
      <c r="Z121" s="25">
        <f t="shared" si="30"/>
        <v>-615</v>
      </c>
      <c r="AA121" s="17">
        <f t="shared" si="31"/>
        <v>157.68900000000005</v>
      </c>
      <c r="AB121" s="24">
        <f t="shared" si="25"/>
        <v>2.7521922441773392</v>
      </c>
      <c r="AC121" s="17">
        <f t="shared" si="26"/>
        <v>0.12913251002251513</v>
      </c>
    </row>
    <row r="122" spans="1:29" s="17" customFormat="1" x14ac:dyDescent="0.25">
      <c r="A122" s="17">
        <v>37</v>
      </c>
      <c r="B122" s="17">
        <v>-636</v>
      </c>
      <c r="C122" s="17">
        <v>13872</v>
      </c>
      <c r="D122" s="17">
        <v>15019</v>
      </c>
      <c r="E122" s="17">
        <v>12535</v>
      </c>
      <c r="F122" s="17">
        <v>11404</v>
      </c>
      <c r="G122" s="24"/>
      <c r="H122" s="7"/>
      <c r="I122" s="25">
        <f t="shared" si="32"/>
        <v>1337</v>
      </c>
      <c r="J122" s="24">
        <f t="shared" si="32"/>
        <v>3615</v>
      </c>
      <c r="K122" s="7"/>
      <c r="L122" s="25">
        <f t="shared" si="27"/>
        <v>1337.408381303449</v>
      </c>
      <c r="M122" s="17">
        <f t="shared" si="18"/>
        <v>0.16677528900670824</v>
      </c>
      <c r="N122" s="17">
        <f t="shared" si="28"/>
        <v>3611.6781918254601</v>
      </c>
      <c r="O122" s="24">
        <f t="shared" si="19"/>
        <v>11.034409548440172</v>
      </c>
      <c r="P122" s="7"/>
      <c r="Q122" s="25">
        <f t="shared" si="20"/>
        <v>1355.6713454130568</v>
      </c>
      <c r="R122" s="24">
        <f t="shared" si="21"/>
        <v>3594.0394449416567</v>
      </c>
      <c r="S122" s="7"/>
      <c r="T122" s="25">
        <f t="shared" si="22"/>
        <v>-0.35205749086921062</v>
      </c>
      <c r="U122" s="24">
        <f t="shared" si="23"/>
        <v>0.93432298376728384</v>
      </c>
      <c r="V122" s="7"/>
      <c r="W122" s="25">
        <f t="shared" si="24"/>
        <v>-0.35384572090055383</v>
      </c>
      <c r="X122" s="24">
        <f t="shared" si="29"/>
        <v>151.99739942704502</v>
      </c>
      <c r="Y122" s="7"/>
      <c r="Z122" s="25">
        <f t="shared" si="30"/>
        <v>-636</v>
      </c>
      <c r="AA122" s="17">
        <f t="shared" si="31"/>
        <v>151.96500000000006</v>
      </c>
      <c r="AB122" s="24">
        <f t="shared" si="25"/>
        <v>2.652289597793184</v>
      </c>
      <c r="AC122" s="17">
        <f t="shared" si="26"/>
        <v>3.2399427044964568E-2</v>
      </c>
    </row>
    <row r="123" spans="1:29" s="17" customFormat="1" x14ac:dyDescent="0.25">
      <c r="A123" s="17">
        <v>38</v>
      </c>
      <c r="B123" s="17">
        <v>-634</v>
      </c>
      <c r="C123" s="17">
        <v>14031</v>
      </c>
      <c r="D123" s="17">
        <v>14926</v>
      </c>
      <c r="E123" s="17">
        <v>12346</v>
      </c>
      <c r="F123" s="17">
        <v>11465</v>
      </c>
      <c r="G123" s="24"/>
      <c r="H123" s="7"/>
      <c r="I123" s="25">
        <f t="shared" si="32"/>
        <v>1685</v>
      </c>
      <c r="J123" s="24">
        <f t="shared" si="32"/>
        <v>3461</v>
      </c>
      <c r="K123" s="7"/>
      <c r="L123" s="25">
        <f t="shared" si="27"/>
        <v>1688.4773721529291</v>
      </c>
      <c r="M123" s="17">
        <f t="shared" si="18"/>
        <v>12.092117089966711</v>
      </c>
      <c r="N123" s="17">
        <f t="shared" si="28"/>
        <v>3458.5810969750437</v>
      </c>
      <c r="O123" s="24">
        <f t="shared" si="19"/>
        <v>5.8510918441427746</v>
      </c>
      <c r="P123" s="7"/>
      <c r="Q123" s="25">
        <f t="shared" si="20"/>
        <v>1703.6713454130568</v>
      </c>
      <c r="R123" s="24">
        <f t="shared" si="21"/>
        <v>3440.0394449416567</v>
      </c>
      <c r="S123" s="7"/>
      <c r="T123" s="25">
        <f t="shared" si="22"/>
        <v>-0.44243043209646371</v>
      </c>
      <c r="U123" s="24">
        <f t="shared" si="23"/>
        <v>0.89428843720640228</v>
      </c>
      <c r="V123" s="7"/>
      <c r="W123" s="25">
        <f t="shared" si="24"/>
        <v>-0.44414223176912765</v>
      </c>
      <c r="X123" s="24">
        <f t="shared" si="29"/>
        <v>146.32904229272913</v>
      </c>
      <c r="Y123" s="7"/>
      <c r="Z123" s="25">
        <f t="shared" si="30"/>
        <v>-634</v>
      </c>
      <c r="AA123" s="17">
        <f t="shared" si="31"/>
        <v>146.25900000000007</v>
      </c>
      <c r="AB123" s="24">
        <f t="shared" si="25"/>
        <v>2.5527011106743873</v>
      </c>
      <c r="AC123" s="17">
        <f t="shared" si="26"/>
        <v>7.0042292729056044E-2</v>
      </c>
    </row>
    <row r="124" spans="1:29" s="17" customFormat="1" x14ac:dyDescent="0.25">
      <c r="A124" s="17">
        <v>39</v>
      </c>
      <c r="B124" s="17">
        <v>-627</v>
      </c>
      <c r="C124" s="17">
        <v>14202</v>
      </c>
      <c r="D124" s="17">
        <v>14841</v>
      </c>
      <c r="E124" s="17">
        <v>12187</v>
      </c>
      <c r="F124" s="17">
        <v>11569</v>
      </c>
      <c r="G124" s="24"/>
      <c r="H124" s="7"/>
      <c r="I124" s="25">
        <f t="shared" si="32"/>
        <v>2015</v>
      </c>
      <c r="J124" s="24">
        <f t="shared" si="32"/>
        <v>3272</v>
      </c>
      <c r="K124" s="7"/>
      <c r="L124" s="25">
        <f t="shared" si="27"/>
        <v>2019.032717537415</v>
      </c>
      <c r="M124" s="17">
        <f t="shared" si="18"/>
        <v>16.262810736574583</v>
      </c>
      <c r="N124" s="17">
        <f t="shared" si="28"/>
        <v>3273.6550353314287</v>
      </c>
      <c r="O124" s="24">
        <f t="shared" si="19"/>
        <v>2.7391419482774224</v>
      </c>
      <c r="P124" s="7"/>
      <c r="Q124" s="25">
        <f t="shared" si="20"/>
        <v>2033.6713454130568</v>
      </c>
      <c r="R124" s="24">
        <f t="shared" si="21"/>
        <v>3251.0394449416567</v>
      </c>
      <c r="S124" s="7"/>
      <c r="T124" s="25">
        <f t="shared" si="22"/>
        <v>-0.52812891084644509</v>
      </c>
      <c r="U124" s="24">
        <f t="shared" si="23"/>
        <v>0.84515513006350218</v>
      </c>
      <c r="V124" s="7"/>
      <c r="W124" s="25">
        <f t="shared" si="24"/>
        <v>-0.52974686347698974</v>
      </c>
      <c r="X124" s="24">
        <f t="shared" si="29"/>
        <v>140.66035814081101</v>
      </c>
      <c r="Y124" s="7"/>
      <c r="Z124" s="25">
        <f t="shared" si="30"/>
        <v>-627</v>
      </c>
      <c r="AA124" s="17">
        <f t="shared" si="31"/>
        <v>140.61600000000007</v>
      </c>
      <c r="AB124" s="24">
        <f t="shared" si="25"/>
        <v>2.4542121809843476</v>
      </c>
      <c r="AC124" s="17">
        <f t="shared" si="26"/>
        <v>4.4358140810942359E-2</v>
      </c>
    </row>
    <row r="125" spans="1:29" s="17" customFormat="1" x14ac:dyDescent="0.25">
      <c r="A125" s="17">
        <v>40</v>
      </c>
      <c r="B125" s="17">
        <v>-636</v>
      </c>
      <c r="C125" s="17">
        <v>14359</v>
      </c>
      <c r="D125" s="17">
        <v>14728</v>
      </c>
      <c r="E125" s="17">
        <v>12027</v>
      </c>
      <c r="F125" s="17">
        <v>11672</v>
      </c>
      <c r="G125" s="24"/>
      <c r="H125" s="7"/>
      <c r="I125" s="25">
        <f t="shared" si="32"/>
        <v>2332</v>
      </c>
      <c r="J125" s="24">
        <f t="shared" si="32"/>
        <v>3056</v>
      </c>
      <c r="K125" s="7"/>
      <c r="L125" s="25">
        <f t="shared" si="27"/>
        <v>2334.1270807420929</v>
      </c>
      <c r="M125" s="17">
        <f t="shared" si="18"/>
        <v>4.5244724833823025</v>
      </c>
      <c r="N125" s="17">
        <f t="shared" si="28"/>
        <v>3053.8675858663423</v>
      </c>
      <c r="O125" s="24">
        <f t="shared" si="19"/>
        <v>4.5471900374230163</v>
      </c>
      <c r="P125" s="7"/>
      <c r="Q125" s="25">
        <f t="shared" si="20"/>
        <v>2350.6713454130568</v>
      </c>
      <c r="R125" s="24">
        <f t="shared" si="21"/>
        <v>3035.0394449416567</v>
      </c>
      <c r="S125" s="7"/>
      <c r="T125" s="25">
        <f t="shared" si="22"/>
        <v>-0.6104513889183969</v>
      </c>
      <c r="U125" s="24">
        <f t="shared" si="23"/>
        <v>0.78900277904304494</v>
      </c>
      <c r="V125" s="7"/>
      <c r="W125" s="25">
        <f t="shared" si="24"/>
        <v>-0.61196205920057778</v>
      </c>
      <c r="X125" s="24">
        <f t="shared" si="29"/>
        <v>134.94234336601352</v>
      </c>
      <c r="Y125" s="7"/>
      <c r="Z125" s="25">
        <f t="shared" si="30"/>
        <v>-636</v>
      </c>
      <c r="AA125" s="17">
        <f t="shared" si="31"/>
        <v>134.89200000000008</v>
      </c>
      <c r="AB125" s="24">
        <f t="shared" si="25"/>
        <v>2.3543095346001923</v>
      </c>
      <c r="AC125" s="17">
        <f t="shared" si="26"/>
        <v>5.0343366013436253E-2</v>
      </c>
    </row>
    <row r="126" spans="1:29" s="17" customFormat="1" x14ac:dyDescent="0.25">
      <c r="A126" s="17">
        <v>41</v>
      </c>
      <c r="B126" s="17">
        <v>-627</v>
      </c>
      <c r="C126" s="17">
        <v>14514</v>
      </c>
      <c r="D126" s="17">
        <v>14614</v>
      </c>
      <c r="E126" s="17">
        <v>11890</v>
      </c>
      <c r="F126" s="17">
        <v>11804</v>
      </c>
      <c r="G126" s="24"/>
      <c r="H126" s="7"/>
      <c r="I126" s="25">
        <f t="shared" si="32"/>
        <v>2624</v>
      </c>
      <c r="J126" s="24">
        <f t="shared" si="32"/>
        <v>2810</v>
      </c>
      <c r="K126" s="7"/>
      <c r="L126" s="25">
        <f t="shared" si="27"/>
        <v>2621.7940280319599</v>
      </c>
      <c r="M126" s="17">
        <f t="shared" si="18"/>
        <v>4.8663123237787254</v>
      </c>
      <c r="N126" s="17">
        <f t="shared" si="28"/>
        <v>2807.5650080617793</v>
      </c>
      <c r="O126" s="24">
        <f t="shared" si="19"/>
        <v>5.9291857391998937</v>
      </c>
      <c r="P126" s="7"/>
      <c r="Q126" s="25">
        <f t="shared" si="20"/>
        <v>2642.6713454130568</v>
      </c>
      <c r="R126" s="24">
        <f t="shared" si="21"/>
        <v>2789.0394449416567</v>
      </c>
      <c r="S126" s="7"/>
      <c r="T126" s="25">
        <f t="shared" si="22"/>
        <v>-0.68628155799413804</v>
      </c>
      <c r="U126" s="24">
        <f t="shared" si="23"/>
        <v>0.72505149038085748</v>
      </c>
      <c r="V126" s="7"/>
      <c r="W126" s="25">
        <f t="shared" si="24"/>
        <v>-0.68767001279284279</v>
      </c>
      <c r="X126" s="24">
        <f t="shared" si="29"/>
        <v>129.25574834972406</v>
      </c>
      <c r="Y126" s="7"/>
      <c r="Z126" s="25">
        <f t="shared" si="30"/>
        <v>-627</v>
      </c>
      <c r="AA126" s="17">
        <f t="shared" si="31"/>
        <v>129.24900000000008</v>
      </c>
      <c r="AB126" s="24">
        <f t="shared" si="25"/>
        <v>2.2558206049101521</v>
      </c>
      <c r="AC126" s="17">
        <f t="shared" si="26"/>
        <v>6.7483497239777535E-3</v>
      </c>
    </row>
    <row r="127" spans="1:29" s="17" customFormat="1" x14ac:dyDescent="0.25">
      <c r="A127" s="17">
        <v>42</v>
      </c>
      <c r="B127" s="17">
        <v>-604</v>
      </c>
      <c r="C127" s="17">
        <v>14644</v>
      </c>
      <c r="D127" s="17">
        <v>14481</v>
      </c>
      <c r="E127" s="17">
        <v>11762</v>
      </c>
      <c r="F127" s="17">
        <v>11937</v>
      </c>
      <c r="G127" s="24"/>
      <c r="H127" s="7"/>
      <c r="I127" s="25">
        <f t="shared" si="32"/>
        <v>2882</v>
      </c>
      <c r="J127" s="24">
        <f t="shared" si="32"/>
        <v>2544</v>
      </c>
      <c r="K127" s="7"/>
      <c r="L127" s="25">
        <f t="shared" si="27"/>
        <v>2874.7218257797645</v>
      </c>
      <c r="M127" s="17">
        <f t="shared" si="18"/>
        <v>52.971819980101237</v>
      </c>
      <c r="N127" s="17">
        <f t="shared" si="28"/>
        <v>2544.7199713385335</v>
      </c>
      <c r="O127" s="24">
        <f t="shared" si="19"/>
        <v>0.518358728309675</v>
      </c>
      <c r="P127" s="7"/>
      <c r="Q127" s="25">
        <f t="shared" si="20"/>
        <v>2900.6713454130568</v>
      </c>
      <c r="R127" s="24">
        <f t="shared" si="21"/>
        <v>2523.0394449416567</v>
      </c>
      <c r="S127" s="7"/>
      <c r="T127" s="25">
        <f t="shared" si="22"/>
        <v>-0.75328218683503256</v>
      </c>
      <c r="U127" s="24">
        <f t="shared" si="23"/>
        <v>0.6559009099575166</v>
      </c>
      <c r="V127" s="7"/>
      <c r="W127" s="25">
        <f t="shared" si="24"/>
        <v>-0.75453846248830758</v>
      </c>
      <c r="X127" s="24">
        <f t="shared" si="29"/>
        <v>123.73961535248219</v>
      </c>
      <c r="Y127" s="7"/>
      <c r="Z127" s="25">
        <f t="shared" si="30"/>
        <v>-604</v>
      </c>
      <c r="AA127" s="17">
        <f t="shared" si="31"/>
        <v>123.81300000000007</v>
      </c>
      <c r="AB127" s="24">
        <f t="shared" si="25"/>
        <v>2.1609445067717403</v>
      </c>
      <c r="AC127" s="17">
        <f t="shared" si="26"/>
        <v>-7.338464751788365E-2</v>
      </c>
    </row>
    <row r="128" spans="1:29" s="17" customFormat="1" x14ac:dyDescent="0.25">
      <c r="A128" s="17">
        <v>43</v>
      </c>
      <c r="B128" s="17">
        <v>-609</v>
      </c>
      <c r="C128" s="17">
        <v>14755</v>
      </c>
      <c r="D128" s="17">
        <v>14332</v>
      </c>
      <c r="E128" s="17">
        <v>11641</v>
      </c>
      <c r="F128" s="17">
        <v>12077</v>
      </c>
      <c r="G128" s="24"/>
      <c r="H128" s="7"/>
      <c r="I128" s="25">
        <f t="shared" si="32"/>
        <v>3114</v>
      </c>
      <c r="J128" s="24">
        <f t="shared" si="32"/>
        <v>2255</v>
      </c>
      <c r="K128" s="7"/>
      <c r="L128" s="25">
        <f t="shared" si="27"/>
        <v>3103.371026939139</v>
      </c>
      <c r="M128" s="17">
        <f t="shared" si="18"/>
        <v>112.97506832850826</v>
      </c>
      <c r="N128" s="17">
        <f t="shared" si="28"/>
        <v>2256.716535177447</v>
      </c>
      <c r="O128" s="24">
        <f t="shared" si="19"/>
        <v>2.9464930154129538</v>
      </c>
      <c r="P128" s="7"/>
      <c r="Q128" s="25">
        <f t="shared" si="20"/>
        <v>3132.6713454130568</v>
      </c>
      <c r="R128" s="24">
        <f t="shared" si="21"/>
        <v>2234.0394449416567</v>
      </c>
      <c r="S128" s="7"/>
      <c r="T128" s="25">
        <f t="shared" si="22"/>
        <v>-0.81353081431986796</v>
      </c>
      <c r="U128" s="24">
        <f t="shared" si="23"/>
        <v>0.58077114400884922</v>
      </c>
      <c r="V128" s="7"/>
      <c r="W128" s="25">
        <f t="shared" si="24"/>
        <v>-0.81464345884290568</v>
      </c>
      <c r="X128" s="24">
        <f t="shared" si="29"/>
        <v>118.2256424365778</v>
      </c>
      <c r="Y128" s="7"/>
      <c r="Z128" s="25">
        <f t="shared" si="30"/>
        <v>-609</v>
      </c>
      <c r="AA128" s="17">
        <f t="shared" si="31"/>
        <v>118.33200000000008</v>
      </c>
      <c r="AB128" s="24">
        <f t="shared" si="25"/>
        <v>2.0652830104699311</v>
      </c>
      <c r="AC128" s="17">
        <f t="shared" si="26"/>
        <v>-0.10635756342227864</v>
      </c>
    </row>
    <row r="129" spans="1:29" s="17" customFormat="1" x14ac:dyDescent="0.25">
      <c r="A129" s="17">
        <v>44</v>
      </c>
      <c r="B129" s="17">
        <v>-622</v>
      </c>
      <c r="C129" s="17">
        <v>14860</v>
      </c>
      <c r="D129" s="17">
        <v>14172</v>
      </c>
      <c r="E129" s="17">
        <v>11547</v>
      </c>
      <c r="F129" s="17">
        <v>12237</v>
      </c>
      <c r="G129" s="24"/>
      <c r="H129" s="7"/>
      <c r="I129" s="25">
        <f t="shared" si="32"/>
        <v>3313</v>
      </c>
      <c r="J129" s="24">
        <f t="shared" si="32"/>
        <v>1935</v>
      </c>
      <c r="K129" s="7"/>
      <c r="L129" s="25">
        <f t="shared" si="27"/>
        <v>3307.3990451003342</v>
      </c>
      <c r="M129" s="17">
        <f t="shared" si="18"/>
        <v>31.370695788090266</v>
      </c>
      <c r="N129" s="17">
        <f t="shared" si="28"/>
        <v>1941.476422062389</v>
      </c>
      <c r="O129" s="24">
        <f t="shared" si="19"/>
        <v>41.944042730199243</v>
      </c>
      <c r="P129" s="7"/>
      <c r="Q129" s="25">
        <f t="shared" si="20"/>
        <v>3331.6713454130568</v>
      </c>
      <c r="R129" s="24">
        <f t="shared" si="21"/>
        <v>1914.0394449416569</v>
      </c>
      <c r="S129" s="7"/>
      <c r="T129" s="25">
        <f t="shared" si="22"/>
        <v>-0.8652095939297052</v>
      </c>
      <c r="U129" s="24">
        <f t="shared" si="23"/>
        <v>0.49758247583039406</v>
      </c>
      <c r="V129" s="7"/>
      <c r="W129" s="25">
        <f t="shared" si="24"/>
        <v>-0.8661631730099012</v>
      </c>
      <c r="X129" s="24">
        <f t="shared" si="29"/>
        <v>112.61598224187742</v>
      </c>
      <c r="Y129" s="7"/>
      <c r="Z129" s="25">
        <f t="shared" si="30"/>
        <v>-622</v>
      </c>
      <c r="AA129" s="17">
        <f t="shared" si="31"/>
        <v>112.73400000000008</v>
      </c>
      <c r="AB129" s="24">
        <f t="shared" si="25"/>
        <v>1.967579478943289</v>
      </c>
      <c r="AC129" s="17">
        <f t="shared" si="26"/>
        <v>-0.11801775812266158</v>
      </c>
    </row>
    <row r="130" spans="1:29" s="17" customFormat="1" x14ac:dyDescent="0.25">
      <c r="A130" s="17">
        <v>45</v>
      </c>
      <c r="B130" s="17">
        <v>-632</v>
      </c>
      <c r="C130" s="17">
        <v>14946</v>
      </c>
      <c r="D130" s="17">
        <v>14004</v>
      </c>
      <c r="E130" s="17">
        <v>11459</v>
      </c>
      <c r="F130" s="17">
        <v>12410</v>
      </c>
      <c r="G130" s="24"/>
      <c r="H130" s="7"/>
      <c r="I130" s="25">
        <f t="shared" si="32"/>
        <v>3487</v>
      </c>
      <c r="J130" s="24">
        <f t="shared" si="32"/>
        <v>1594</v>
      </c>
      <c r="K130" s="7"/>
      <c r="L130" s="25">
        <f t="shared" si="27"/>
        <v>3482.1823492193694</v>
      </c>
      <c r="M130" s="17">
        <f t="shared" si="18"/>
        <v>23.209759044110911</v>
      </c>
      <c r="N130" s="17">
        <f t="shared" si="28"/>
        <v>1602.4173937070013</v>
      </c>
      <c r="O130" s="24">
        <f t="shared" si="19"/>
        <v>70.852516818665734</v>
      </c>
      <c r="P130" s="7"/>
      <c r="Q130" s="25">
        <f t="shared" si="20"/>
        <v>3505.6713454130568</v>
      </c>
      <c r="R130" s="24">
        <f t="shared" si="21"/>
        <v>1573.0394449416569</v>
      </c>
      <c r="S130" s="7"/>
      <c r="T130" s="25">
        <f t="shared" si="22"/>
        <v>-0.91039606454333177</v>
      </c>
      <c r="U130" s="24">
        <f t="shared" si="23"/>
        <v>0.40893455130272771</v>
      </c>
      <c r="V130" s="7"/>
      <c r="W130" s="25">
        <f t="shared" si="24"/>
        <v>-0.91118012142135218</v>
      </c>
      <c r="X130" s="24">
        <f t="shared" si="29"/>
        <v>106.91040197134561</v>
      </c>
      <c r="Y130" s="7"/>
      <c r="Z130" s="25">
        <f t="shared" si="30"/>
        <v>-632</v>
      </c>
      <c r="AA130" s="17">
        <f t="shared" si="31"/>
        <v>107.04600000000008</v>
      </c>
      <c r="AB130" s="24">
        <f t="shared" si="25"/>
        <v>1.8683051510898514</v>
      </c>
      <c r="AC130" s="17">
        <f t="shared" si="26"/>
        <v>-0.13559802865447068</v>
      </c>
    </row>
    <row r="131" spans="1:29" s="17" customFormat="1" x14ac:dyDescent="0.25">
      <c r="A131" s="17">
        <v>46</v>
      </c>
      <c r="B131" s="17">
        <v>-626</v>
      </c>
      <c r="C131" s="17">
        <v>15021</v>
      </c>
      <c r="D131" s="17">
        <v>13833</v>
      </c>
      <c r="E131" s="17">
        <v>11391</v>
      </c>
      <c r="F131" s="17">
        <v>12577</v>
      </c>
      <c r="G131" s="24"/>
      <c r="H131" s="7"/>
      <c r="I131" s="25">
        <f t="shared" si="32"/>
        <v>3630</v>
      </c>
      <c r="J131" s="24">
        <f t="shared" si="32"/>
        <v>1256</v>
      </c>
      <c r="K131" s="7"/>
      <c r="L131" s="25">
        <f t="shared" si="27"/>
        <v>3621.3045194954325</v>
      </c>
      <c r="M131" s="17">
        <f t="shared" si="18"/>
        <v>75.611381205313691</v>
      </c>
      <c r="N131" s="17">
        <f t="shared" si="28"/>
        <v>1251.2101727754321</v>
      </c>
      <c r="O131" s="24">
        <f t="shared" si="19"/>
        <v>22.94244484121225</v>
      </c>
      <c r="P131" s="7"/>
      <c r="Q131" s="25">
        <f t="shared" si="20"/>
        <v>3648.6713454130568</v>
      </c>
      <c r="R131" s="24">
        <f t="shared" si="21"/>
        <v>1235.0394449416569</v>
      </c>
      <c r="S131" s="7"/>
      <c r="T131" s="25">
        <f t="shared" si="22"/>
        <v>-0.94753207200165701</v>
      </c>
      <c r="U131" s="24">
        <f t="shared" si="23"/>
        <v>0.3210665205392344</v>
      </c>
      <c r="V131" s="7"/>
      <c r="W131" s="25">
        <f t="shared" si="24"/>
        <v>-0.94814808406843998</v>
      </c>
      <c r="X131" s="24">
        <f t="shared" si="29"/>
        <v>101.44739924087702</v>
      </c>
      <c r="Y131" s="7"/>
      <c r="Z131" s="25">
        <f t="shared" si="30"/>
        <v>-626</v>
      </c>
      <c r="AA131" s="17">
        <f t="shared" si="31"/>
        <v>101.41200000000008</v>
      </c>
      <c r="AB131" s="24">
        <f t="shared" si="25"/>
        <v>1.769973301032491</v>
      </c>
      <c r="AC131" s="17">
        <f t="shared" si="26"/>
        <v>3.5399240876941462E-2</v>
      </c>
    </row>
    <row r="132" spans="1:29" s="17" customFormat="1" x14ac:dyDescent="0.25">
      <c r="A132" s="17">
        <v>47</v>
      </c>
      <c r="B132" s="17">
        <v>-638</v>
      </c>
      <c r="C132" s="17">
        <v>15068</v>
      </c>
      <c r="D132" s="17">
        <v>13645</v>
      </c>
      <c r="E132" s="17">
        <v>11339</v>
      </c>
      <c r="F132" s="17">
        <v>12765</v>
      </c>
      <c r="G132" s="24"/>
      <c r="H132" s="7"/>
      <c r="I132" s="25">
        <f t="shared" si="32"/>
        <v>3729</v>
      </c>
      <c r="J132" s="24">
        <f t="shared" si="32"/>
        <v>880</v>
      </c>
      <c r="K132" s="7"/>
      <c r="L132" s="25">
        <f t="shared" si="27"/>
        <v>3726.8784700918081</v>
      </c>
      <c r="M132" s="17">
        <f t="shared" si="18"/>
        <v>4.5008891513525624</v>
      </c>
      <c r="N132" s="17">
        <f t="shared" si="28"/>
        <v>881.06018172430424</v>
      </c>
      <c r="O132" s="24">
        <f t="shared" si="19"/>
        <v>1.1239852885487185</v>
      </c>
      <c r="P132" s="7"/>
      <c r="Q132" s="25">
        <f t="shared" si="20"/>
        <v>3747.6713454130568</v>
      </c>
      <c r="R132" s="24">
        <f t="shared" si="21"/>
        <v>859.03944494165694</v>
      </c>
      <c r="S132" s="7"/>
      <c r="T132" s="25">
        <f t="shared" si="22"/>
        <v>-0.97324161562665146</v>
      </c>
      <c r="U132" s="24">
        <f t="shared" si="23"/>
        <v>0.22331983542954953</v>
      </c>
      <c r="V132" s="7"/>
      <c r="W132" s="25">
        <f t="shared" si="24"/>
        <v>-0.97367066171567929</v>
      </c>
      <c r="X132" s="24">
        <f t="shared" si="29"/>
        <v>95.657882397200353</v>
      </c>
      <c r="Y132" s="7"/>
      <c r="Z132" s="25">
        <f t="shared" si="30"/>
        <v>-638</v>
      </c>
      <c r="AA132" s="17">
        <f t="shared" si="31"/>
        <v>95.670000000000073</v>
      </c>
      <c r="AB132" s="24">
        <f t="shared" si="25"/>
        <v>1.6697564953829764</v>
      </c>
      <c r="AC132" s="17">
        <f t="shared" si="26"/>
        <v>-1.2117602799719407E-2</v>
      </c>
    </row>
    <row r="133" spans="1:29" s="17" customFormat="1" x14ac:dyDescent="0.25">
      <c r="A133" s="17">
        <v>48</v>
      </c>
      <c r="B133" s="17">
        <v>-635</v>
      </c>
      <c r="C133" s="17">
        <v>15103</v>
      </c>
      <c r="D133" s="17">
        <v>13450</v>
      </c>
      <c r="E133" s="17">
        <v>11303</v>
      </c>
      <c r="F133" s="17">
        <v>12948</v>
      </c>
      <c r="G133" s="24"/>
      <c r="H133" s="7"/>
      <c r="I133" s="25">
        <f t="shared" si="32"/>
        <v>3800</v>
      </c>
      <c r="J133" s="24">
        <f t="shared" si="32"/>
        <v>502</v>
      </c>
      <c r="K133" s="7"/>
      <c r="L133" s="25">
        <f t="shared" si="27"/>
        <v>3794.6114631048654</v>
      </c>
      <c r="M133" s="17">
        <f t="shared" si="18"/>
        <v>29.03632987022706</v>
      </c>
      <c r="N133" s="17">
        <f t="shared" si="28"/>
        <v>504.07206171262624</v>
      </c>
      <c r="O133" s="24">
        <f t="shared" si="19"/>
        <v>4.2934397409315741</v>
      </c>
      <c r="P133" s="7"/>
      <c r="Q133" s="25">
        <f t="shared" si="20"/>
        <v>3818.6713454130568</v>
      </c>
      <c r="R133" s="24">
        <f t="shared" si="21"/>
        <v>481.03944494165694</v>
      </c>
      <c r="S133" s="7"/>
      <c r="T133" s="25">
        <f t="shared" si="22"/>
        <v>-0.99167977317588984</v>
      </c>
      <c r="U133" s="24">
        <f t="shared" si="23"/>
        <v>0.12505322114374931</v>
      </c>
      <c r="V133" s="7"/>
      <c r="W133" s="25">
        <f t="shared" si="24"/>
        <v>-0.99192084522857005</v>
      </c>
      <c r="X133" s="24">
        <f t="shared" si="29"/>
        <v>89.925492330803195</v>
      </c>
      <c r="Y133" s="7"/>
      <c r="Z133" s="25">
        <f t="shared" si="30"/>
        <v>-635</v>
      </c>
      <c r="AA133" s="17">
        <f t="shared" si="31"/>
        <v>89.955000000000069</v>
      </c>
      <c r="AB133" s="24">
        <f t="shared" si="25"/>
        <v>1.5700109286315003</v>
      </c>
      <c r="AC133" s="17">
        <f t="shared" si="26"/>
        <v>-2.9507669196874531E-2</v>
      </c>
    </row>
    <row r="134" spans="1:29" s="17" customFormat="1" x14ac:dyDescent="0.25">
      <c r="A134" s="17">
        <v>49</v>
      </c>
      <c r="B134" s="17">
        <v>-618</v>
      </c>
      <c r="C134" s="17">
        <v>15123</v>
      </c>
      <c r="D134" s="17">
        <v>13269</v>
      </c>
      <c r="E134" s="17">
        <v>11294</v>
      </c>
      <c r="F134" s="17">
        <v>13144</v>
      </c>
      <c r="G134" s="24"/>
      <c r="H134" s="7"/>
      <c r="I134" s="25">
        <f t="shared" si="32"/>
        <v>3829</v>
      </c>
      <c r="J134" s="24">
        <f t="shared" si="32"/>
        <v>125</v>
      </c>
      <c r="K134" s="7"/>
      <c r="L134" s="25">
        <f t="shared" si="27"/>
        <v>3824.1124066618986</v>
      </c>
      <c r="M134" s="17">
        <f t="shared" si="18"/>
        <v>23.888568638653151</v>
      </c>
      <c r="N134" s="17">
        <f t="shared" si="28"/>
        <v>132.53128509918844</v>
      </c>
      <c r="O134" s="24">
        <f t="shared" si="19"/>
        <v>56.720255245257789</v>
      </c>
      <c r="P134" s="7"/>
      <c r="Q134" s="25">
        <f t="shared" si="20"/>
        <v>3847.6713454130568</v>
      </c>
      <c r="R134" s="24">
        <f t="shared" si="21"/>
        <v>104.03944494165691</v>
      </c>
      <c r="S134" s="7"/>
      <c r="T134" s="25">
        <f t="shared" si="22"/>
        <v>-0.99921085161149426</v>
      </c>
      <c r="U134" s="24">
        <f t="shared" si="23"/>
        <v>2.7046571446006744E-2</v>
      </c>
      <c r="V134" s="7"/>
      <c r="W134" s="25">
        <f t="shared" si="24"/>
        <v>-0.99926442704028418</v>
      </c>
      <c r="X134" s="24">
        <f t="shared" si="29"/>
        <v>84.290437145423937</v>
      </c>
      <c r="Y134" s="7"/>
      <c r="Z134" s="25">
        <f t="shared" si="30"/>
        <v>-618</v>
      </c>
      <c r="AA134" s="17">
        <f t="shared" si="31"/>
        <v>84.393000000000072</v>
      </c>
      <c r="AB134" s="24">
        <f t="shared" si="25"/>
        <v>1.4729357156355758</v>
      </c>
      <c r="AC134" s="17">
        <f t="shared" si="26"/>
        <v>-0.10256285457613501</v>
      </c>
    </row>
    <row r="135" spans="1:29" s="17" customFormat="1" x14ac:dyDescent="0.25">
      <c r="A135" s="17">
        <v>50</v>
      </c>
      <c r="B135" s="17">
        <v>-614</v>
      </c>
      <c r="C135" s="17">
        <v>15111</v>
      </c>
      <c r="D135" s="17">
        <v>13081</v>
      </c>
      <c r="E135" s="17">
        <v>11292</v>
      </c>
      <c r="F135" s="17">
        <v>13317</v>
      </c>
      <c r="G135" s="24"/>
      <c r="H135" s="7"/>
      <c r="I135" s="25">
        <f t="shared" si="32"/>
        <v>3819</v>
      </c>
      <c r="J135" s="24">
        <f t="shared" si="32"/>
        <v>-236</v>
      </c>
      <c r="K135" s="7"/>
      <c r="L135" s="25">
        <f t="shared" si="27"/>
        <v>3817.5657521445328</v>
      </c>
      <c r="M135" s="17">
        <f t="shared" si="18"/>
        <v>2.0570669109123187</v>
      </c>
      <c r="N135" s="17">
        <f t="shared" si="28"/>
        <v>-237.65294546797202</v>
      </c>
      <c r="O135" s="24">
        <f t="shared" si="19"/>
        <v>2.7322287200892319</v>
      </c>
      <c r="P135" s="7"/>
      <c r="Q135" s="25">
        <f t="shared" si="20"/>
        <v>3837.6713454130568</v>
      </c>
      <c r="R135" s="24">
        <f t="shared" si="21"/>
        <v>-256.96055505834306</v>
      </c>
      <c r="S135" s="7"/>
      <c r="T135" s="25">
        <f t="shared" si="22"/>
        <v>-0.99661392801300996</v>
      </c>
      <c r="U135" s="24">
        <f t="shared" si="23"/>
        <v>-6.6800644842813034E-2</v>
      </c>
      <c r="V135" s="7"/>
      <c r="W135" s="25">
        <f t="shared" si="24"/>
        <v>-0.99648794628256665</v>
      </c>
      <c r="X135" s="24">
        <f t="shared" si="29"/>
        <v>78.904874123975105</v>
      </c>
      <c r="Y135" s="7"/>
      <c r="Z135" s="25">
        <f t="shared" si="30"/>
        <v>-614</v>
      </c>
      <c r="AA135" s="17">
        <f t="shared" si="31"/>
        <v>78.867000000000075</v>
      </c>
      <c r="AB135" s="24">
        <f t="shared" si="25"/>
        <v>1.3764888211703692</v>
      </c>
      <c r="AC135" s="17">
        <f t="shared" si="26"/>
        <v>3.7874123975029761E-2</v>
      </c>
    </row>
    <row r="136" spans="1:29" s="17" customFormat="1" x14ac:dyDescent="0.25">
      <c r="A136" s="17">
        <v>51</v>
      </c>
      <c r="B136" s="17">
        <v>-610</v>
      </c>
      <c r="C136" s="17">
        <v>15105</v>
      </c>
      <c r="D136" s="17">
        <v>12904</v>
      </c>
      <c r="E136" s="17">
        <v>11322</v>
      </c>
      <c r="F136" s="17">
        <v>13506</v>
      </c>
      <c r="G136" s="24"/>
      <c r="H136" s="7"/>
      <c r="I136" s="25">
        <f t="shared" si="32"/>
        <v>3783</v>
      </c>
      <c r="J136" s="24">
        <f t="shared" si="32"/>
        <v>-602</v>
      </c>
      <c r="K136" s="7"/>
      <c r="L136" s="25">
        <f t="shared" si="27"/>
        <v>3775.7292254248459</v>
      </c>
      <c r="M136" s="17">
        <f t="shared" si="18"/>
        <v>52.864162922706761</v>
      </c>
      <c r="N136" s="17">
        <f t="shared" si="28"/>
        <v>-603.05201324156042</v>
      </c>
      <c r="O136" s="24">
        <f t="shared" si="19"/>
        <v>1.1067318604184555</v>
      </c>
      <c r="P136" s="7"/>
      <c r="Q136" s="25">
        <f t="shared" si="20"/>
        <v>3801.6713454130568</v>
      </c>
      <c r="R136" s="24">
        <f t="shared" si="21"/>
        <v>-622.96055505834306</v>
      </c>
      <c r="S136" s="7"/>
      <c r="T136" s="25">
        <f t="shared" si="22"/>
        <v>-0.98726500305846654</v>
      </c>
      <c r="U136" s="24">
        <f t="shared" si="23"/>
        <v>-0.1619476840719212</v>
      </c>
      <c r="V136" s="7"/>
      <c r="W136" s="25">
        <f t="shared" si="24"/>
        <v>-0.9869569649355393</v>
      </c>
      <c r="X136" s="24">
        <f t="shared" si="29"/>
        <v>73.421517993341013</v>
      </c>
      <c r="Y136" s="7"/>
      <c r="Z136" s="25">
        <f t="shared" si="30"/>
        <v>-610</v>
      </c>
      <c r="AA136" s="17">
        <f t="shared" si="31"/>
        <v>73.377000000000081</v>
      </c>
      <c r="AB136" s="24">
        <f t="shared" si="25"/>
        <v>1.2806702452358807</v>
      </c>
      <c r="AC136" s="17">
        <f t="shared" si="26"/>
        <v>4.4517993340932094E-2</v>
      </c>
    </row>
    <row r="137" spans="1:29" s="17" customFormat="1" x14ac:dyDescent="0.25">
      <c r="A137" s="17">
        <v>52</v>
      </c>
      <c r="B137" s="17">
        <v>-618</v>
      </c>
      <c r="C137" s="17">
        <v>15052</v>
      </c>
      <c r="D137" s="17">
        <v>12712</v>
      </c>
      <c r="E137" s="17">
        <v>11354</v>
      </c>
      <c r="F137" s="17">
        <v>13679</v>
      </c>
      <c r="G137" s="24"/>
      <c r="H137" s="7"/>
      <c r="I137" s="25">
        <f t="shared" si="32"/>
        <v>3698</v>
      </c>
      <c r="J137" s="24">
        <f t="shared" si="32"/>
        <v>-967</v>
      </c>
      <c r="K137" s="7"/>
      <c r="L137" s="25">
        <f t="shared" si="27"/>
        <v>3697.8258799295031</v>
      </c>
      <c r="M137" s="17">
        <f t="shared" si="18"/>
        <v>3.0317798949839599E-2</v>
      </c>
      <c r="N137" s="17">
        <f t="shared" si="28"/>
        <v>-967.38894858120625</v>
      </c>
      <c r="O137" s="24">
        <f t="shared" si="19"/>
        <v>0.1512809988223551</v>
      </c>
      <c r="P137" s="7"/>
      <c r="Q137" s="25">
        <f t="shared" si="20"/>
        <v>3716.6713454130568</v>
      </c>
      <c r="R137" s="24">
        <f t="shared" si="21"/>
        <v>-987.96055505834306</v>
      </c>
      <c r="S137" s="7"/>
      <c r="T137" s="25">
        <f t="shared" si="22"/>
        <v>-0.96519115247135012</v>
      </c>
      <c r="U137" s="24">
        <f t="shared" si="23"/>
        <v>-0.25683475871297168</v>
      </c>
      <c r="V137" s="7"/>
      <c r="W137" s="25">
        <f t="shared" si="24"/>
        <v>-0.96470153204129139</v>
      </c>
      <c r="X137" s="24">
        <f t="shared" si="29"/>
        <v>67.831838169664024</v>
      </c>
      <c r="Y137" s="7"/>
      <c r="Z137" s="25">
        <f t="shared" si="30"/>
        <v>-618</v>
      </c>
      <c r="AA137" s="17">
        <f t="shared" si="31"/>
        <v>67.815000000000083</v>
      </c>
      <c r="AB137" s="24">
        <f t="shared" si="25"/>
        <v>1.183595032239956</v>
      </c>
      <c r="AC137" s="17">
        <f t="shared" si="26"/>
        <v>1.6838169663941471E-2</v>
      </c>
    </row>
    <row r="138" spans="1:29" s="17" customFormat="1" x14ac:dyDescent="0.25">
      <c r="A138" s="17">
        <v>53</v>
      </c>
      <c r="B138" s="17">
        <v>-634</v>
      </c>
      <c r="C138" s="17">
        <v>15005</v>
      </c>
      <c r="D138" s="17">
        <v>12543</v>
      </c>
      <c r="E138" s="17">
        <v>11424</v>
      </c>
      <c r="F138" s="17">
        <v>13872</v>
      </c>
      <c r="G138" s="24"/>
      <c r="H138" s="7"/>
      <c r="I138" s="25">
        <f t="shared" si="32"/>
        <v>3581</v>
      </c>
      <c r="J138" s="24">
        <f t="shared" si="32"/>
        <v>-1329</v>
      </c>
      <c r="K138" s="7"/>
      <c r="L138" s="25">
        <f t="shared" si="27"/>
        <v>3581.5251802586317</v>
      </c>
      <c r="M138" s="17">
        <f t="shared" si="18"/>
        <v>0.27581430405649643</v>
      </c>
      <c r="N138" s="17">
        <f t="shared" si="28"/>
        <v>-1331.4547010631618</v>
      </c>
      <c r="O138" s="24">
        <f t="shared" si="19"/>
        <v>6.0255573094876329</v>
      </c>
      <c r="P138" s="7"/>
      <c r="Q138" s="25">
        <f t="shared" si="20"/>
        <v>3599.6713454130568</v>
      </c>
      <c r="R138" s="24">
        <f t="shared" si="21"/>
        <v>-1349.9605550583431</v>
      </c>
      <c r="S138" s="7"/>
      <c r="T138" s="25">
        <f t="shared" si="22"/>
        <v>-0.93480714636908402</v>
      </c>
      <c r="U138" s="24">
        <f t="shared" si="23"/>
        <v>-0.35094193958984915</v>
      </c>
      <c r="V138" s="7"/>
      <c r="W138" s="25">
        <f t="shared" si="24"/>
        <v>-0.93413742054753124</v>
      </c>
      <c r="X138" s="24">
        <f t="shared" si="29"/>
        <v>62.149546134873447</v>
      </c>
      <c r="Y138" s="7"/>
      <c r="Z138" s="25">
        <f t="shared" si="30"/>
        <v>-634</v>
      </c>
      <c r="AA138" s="17">
        <f t="shared" si="31"/>
        <v>62.10900000000008</v>
      </c>
      <c r="AB138" s="24">
        <f t="shared" si="25"/>
        <v>1.0840065451211596</v>
      </c>
      <c r="AC138" s="17">
        <f t="shared" si="26"/>
        <v>4.0546134873366668E-2</v>
      </c>
    </row>
    <row r="139" spans="1:29" s="17" customFormat="1" x14ac:dyDescent="0.25">
      <c r="A139" s="17">
        <v>54</v>
      </c>
      <c r="B139" s="17">
        <v>-635</v>
      </c>
      <c r="C139" s="17">
        <v>14930</v>
      </c>
      <c r="D139" s="17">
        <v>12359</v>
      </c>
      <c r="E139" s="17">
        <v>11499</v>
      </c>
      <c r="F139" s="17">
        <v>14042</v>
      </c>
      <c r="G139" s="24"/>
      <c r="H139" s="7"/>
      <c r="I139" s="25">
        <f t="shared" si="32"/>
        <v>3431</v>
      </c>
      <c r="J139" s="24">
        <f t="shared" si="32"/>
        <v>-1683</v>
      </c>
      <c r="K139" s="7"/>
      <c r="L139" s="25">
        <f t="shared" si="27"/>
        <v>3429.2576770591995</v>
      </c>
      <c r="M139" s="17">
        <f t="shared" si="18"/>
        <v>3.0356892300396234</v>
      </c>
      <c r="N139" s="17">
        <f t="shared" si="28"/>
        <v>-1682.6554836339419</v>
      </c>
      <c r="O139" s="24">
        <f t="shared" si="19"/>
        <v>0.1186915264818701</v>
      </c>
      <c r="P139" s="7"/>
      <c r="Q139" s="25">
        <f t="shared" si="20"/>
        <v>3449.6713454130568</v>
      </c>
      <c r="R139" s="24">
        <f t="shared" si="21"/>
        <v>-1703.9605550583431</v>
      </c>
      <c r="S139" s="7"/>
      <c r="T139" s="25">
        <f t="shared" si="22"/>
        <v>-0.89585329239181977</v>
      </c>
      <c r="U139" s="24">
        <f t="shared" si="23"/>
        <v>-0.44296940376226523</v>
      </c>
      <c r="V139" s="7"/>
      <c r="W139" s="25">
        <f t="shared" si="24"/>
        <v>-0.89500742449454185</v>
      </c>
      <c r="X139" s="24">
        <f t="shared" si="29"/>
        <v>56.407658273729396</v>
      </c>
      <c r="Y139" s="7"/>
      <c r="Z139" s="25">
        <f t="shared" si="30"/>
        <v>-635</v>
      </c>
      <c r="AA139" s="17">
        <f t="shared" si="31"/>
        <v>56.394000000000077</v>
      </c>
      <c r="AB139" s="24">
        <f t="shared" si="25"/>
        <v>0.98426097836968363</v>
      </c>
      <c r="AC139" s="17">
        <f t="shared" si="26"/>
        <v>1.3658273729319603E-2</v>
      </c>
    </row>
    <row r="140" spans="1:29" s="17" customFormat="1" x14ac:dyDescent="0.25">
      <c r="A140" s="17">
        <v>55</v>
      </c>
      <c r="B140" s="17">
        <v>-630</v>
      </c>
      <c r="C140" s="17">
        <v>14840</v>
      </c>
      <c r="D140" s="17">
        <v>12201</v>
      </c>
      <c r="E140" s="17">
        <v>11595</v>
      </c>
      <c r="F140" s="17">
        <v>14212</v>
      </c>
      <c r="G140" s="24"/>
      <c r="H140" s="7"/>
      <c r="I140" s="25">
        <f t="shared" si="32"/>
        <v>3245</v>
      </c>
      <c r="J140" s="24">
        <f t="shared" si="32"/>
        <v>-2011</v>
      </c>
      <c r="K140" s="7"/>
      <c r="L140" s="25">
        <f t="shared" si="27"/>
        <v>3244.2909214980045</v>
      </c>
      <c r="M140" s="17">
        <f t="shared" si="18"/>
        <v>0.50279232199213086</v>
      </c>
      <c r="N140" s="17">
        <f t="shared" si="28"/>
        <v>-2014.3590713709787</v>
      </c>
      <c r="O140" s="24">
        <f t="shared" si="19"/>
        <v>11.283360475328415</v>
      </c>
      <c r="P140" s="7"/>
      <c r="Q140" s="25">
        <f t="shared" si="20"/>
        <v>3263.6713454130568</v>
      </c>
      <c r="R140" s="24">
        <f t="shared" si="21"/>
        <v>-2031.9605550583431</v>
      </c>
      <c r="S140" s="7"/>
      <c r="T140" s="25">
        <f t="shared" si="22"/>
        <v>-0.84755051346001209</v>
      </c>
      <c r="U140" s="24">
        <f t="shared" si="23"/>
        <v>-0.52823778864518178</v>
      </c>
      <c r="V140" s="7"/>
      <c r="W140" s="25">
        <f t="shared" si="24"/>
        <v>-0.84654141812843309</v>
      </c>
      <c r="X140" s="24">
        <f t="shared" si="29"/>
        <v>50.776054931066199</v>
      </c>
      <c r="Y140" s="7"/>
      <c r="Z140" s="25">
        <f t="shared" si="30"/>
        <v>-630</v>
      </c>
      <c r="AA140" s="17">
        <f t="shared" si="31"/>
        <v>50.724000000000075</v>
      </c>
      <c r="AB140" s="24">
        <f t="shared" si="25"/>
        <v>0.88530080978160508</v>
      </c>
      <c r="AC140" s="17">
        <f t="shared" si="26"/>
        <v>5.20549310661238E-2</v>
      </c>
    </row>
    <row r="141" spans="1:29" s="17" customFormat="1" x14ac:dyDescent="0.25">
      <c r="A141" s="17">
        <v>56</v>
      </c>
      <c r="B141" s="17">
        <v>-638</v>
      </c>
      <c r="C141" s="17">
        <v>14729</v>
      </c>
      <c r="D141" s="17">
        <v>12040</v>
      </c>
      <c r="E141" s="17">
        <v>11709</v>
      </c>
      <c r="F141" s="17">
        <v>14371</v>
      </c>
      <c r="G141" s="24"/>
      <c r="H141" s="7"/>
      <c r="I141" s="25">
        <f t="shared" si="32"/>
        <v>3020</v>
      </c>
      <c r="J141" s="24">
        <f t="shared" si="32"/>
        <v>-2331</v>
      </c>
      <c r="K141" s="7"/>
      <c r="L141" s="25">
        <f t="shared" si="27"/>
        <v>3024.4240053540079</v>
      </c>
      <c r="M141" s="17">
        <f t="shared" si="18"/>
        <v>19.571823372290844</v>
      </c>
      <c r="N141" s="17">
        <f t="shared" si="28"/>
        <v>-2329.9590338500925</v>
      </c>
      <c r="O141" s="24">
        <f t="shared" si="19"/>
        <v>1.0836105252532231</v>
      </c>
      <c r="P141" s="7"/>
      <c r="Q141" s="25">
        <f t="shared" si="20"/>
        <v>3038.6713454130568</v>
      </c>
      <c r="R141" s="24">
        <f t="shared" si="21"/>
        <v>-2351.9605550583433</v>
      </c>
      <c r="S141" s="7"/>
      <c r="T141" s="25">
        <f t="shared" si="22"/>
        <v>-0.78911973249411571</v>
      </c>
      <c r="U141" s="24">
        <f t="shared" si="23"/>
        <v>-0.61142645682363705</v>
      </c>
      <c r="V141" s="7"/>
      <c r="W141" s="25">
        <f t="shared" si="24"/>
        <v>-0.78795137019220063</v>
      </c>
      <c r="X141" s="24">
        <f t="shared" si="29"/>
        <v>44.929638178913649</v>
      </c>
      <c r="Y141" s="7"/>
      <c r="Z141" s="25">
        <f t="shared" si="30"/>
        <v>-638</v>
      </c>
      <c r="AA141" s="17">
        <f t="shared" si="31"/>
        <v>44.982000000000077</v>
      </c>
      <c r="AB141" s="24">
        <f t="shared" si="25"/>
        <v>0.78508400413209056</v>
      </c>
      <c r="AC141" s="17">
        <f t="shared" si="26"/>
        <v>-5.2361821086428506E-2</v>
      </c>
    </row>
    <row r="142" spans="1:29" s="17" customFormat="1" x14ac:dyDescent="0.25">
      <c r="A142" s="17">
        <v>57</v>
      </c>
      <c r="B142" s="17">
        <v>-621</v>
      </c>
      <c r="C142" s="17">
        <v>14620</v>
      </c>
      <c r="D142" s="17">
        <v>11901</v>
      </c>
      <c r="E142" s="17">
        <v>11834</v>
      </c>
      <c r="F142" s="17">
        <v>14512</v>
      </c>
      <c r="G142" s="24"/>
      <c r="H142" s="7"/>
      <c r="I142" s="25">
        <f t="shared" si="32"/>
        <v>2786</v>
      </c>
      <c r="J142" s="24">
        <f t="shared" si="32"/>
        <v>-2611</v>
      </c>
      <c r="K142" s="7"/>
      <c r="L142" s="25">
        <f t="shared" si="27"/>
        <v>2781.0480028118536</v>
      </c>
      <c r="M142" s="17">
        <f t="shared" si="18"/>
        <v>24.522276151409642</v>
      </c>
      <c r="N142" s="17">
        <f t="shared" si="28"/>
        <v>-2614.5120254365083</v>
      </c>
      <c r="O142" s="24">
        <f t="shared" si="19"/>
        <v>12.334322666681585</v>
      </c>
      <c r="P142" s="7"/>
      <c r="Q142" s="25">
        <f t="shared" si="20"/>
        <v>2804.6713454130568</v>
      </c>
      <c r="R142" s="24">
        <f t="shared" si="21"/>
        <v>-2631.9605550583433</v>
      </c>
      <c r="S142" s="7"/>
      <c r="T142" s="25">
        <f t="shared" si="22"/>
        <v>-0.72835172028958339</v>
      </c>
      <c r="U142" s="24">
        <f t="shared" si="23"/>
        <v>-0.68421654147978539</v>
      </c>
      <c r="V142" s="7"/>
      <c r="W142" s="25">
        <f t="shared" si="24"/>
        <v>-0.72704398174308582</v>
      </c>
      <c r="X142" s="24">
        <f t="shared" si="29"/>
        <v>39.478238755657685</v>
      </c>
      <c r="Y142" s="7"/>
      <c r="Z142" s="25">
        <f t="shared" si="30"/>
        <v>-621</v>
      </c>
      <c r="AA142" s="17">
        <f t="shared" si="31"/>
        <v>39.393000000000079</v>
      </c>
      <c r="AB142" s="24">
        <f t="shared" si="25"/>
        <v>0.68753755223812762</v>
      </c>
      <c r="AC142" s="17">
        <f t="shared" si="26"/>
        <v>8.5238755657606191E-2</v>
      </c>
    </row>
    <row r="143" spans="1:29" s="17" customFormat="1" x14ac:dyDescent="0.25">
      <c r="A143" s="17">
        <v>58</v>
      </c>
      <c r="B143" s="17">
        <v>-609</v>
      </c>
      <c r="C143" s="17">
        <v>14475</v>
      </c>
      <c r="D143" s="17">
        <v>11769</v>
      </c>
      <c r="E143" s="17">
        <v>11963</v>
      </c>
      <c r="F143" s="17">
        <v>14639</v>
      </c>
      <c r="G143" s="24"/>
      <c r="H143" s="7"/>
      <c r="I143" s="25">
        <f t="shared" si="32"/>
        <v>2512</v>
      </c>
      <c r="J143" s="24">
        <f t="shared" si="32"/>
        <v>-2870</v>
      </c>
      <c r="K143" s="7"/>
      <c r="L143" s="25">
        <f t="shared" si="27"/>
        <v>2516.4898522568069</v>
      </c>
      <c r="M143" s="17">
        <f t="shared" si="18"/>
        <v>20.158773287953998</v>
      </c>
      <c r="N143" s="17">
        <f t="shared" si="28"/>
        <v>-2869.2397651533133</v>
      </c>
      <c r="O143" s="24">
        <f t="shared" si="19"/>
        <v>0.57795702211670696</v>
      </c>
      <c r="P143" s="7"/>
      <c r="Q143" s="25">
        <f t="shared" si="20"/>
        <v>2530.6713454130568</v>
      </c>
      <c r="R143" s="24">
        <f t="shared" si="21"/>
        <v>-2890.9605550583433</v>
      </c>
      <c r="S143" s="7"/>
      <c r="T143" s="25">
        <f t="shared" si="22"/>
        <v>-0.65719601369111402</v>
      </c>
      <c r="U143" s="24">
        <f t="shared" si="23"/>
        <v>-0.75154736978672254</v>
      </c>
      <c r="V143" s="7"/>
      <c r="W143" s="25">
        <f t="shared" si="24"/>
        <v>-0.65575932476482279</v>
      </c>
      <c r="X143" s="24">
        <f t="shared" si="29"/>
        <v>33.846200646849923</v>
      </c>
      <c r="Y143" s="7"/>
      <c r="Z143" s="25">
        <f t="shared" si="30"/>
        <v>-609</v>
      </c>
      <c r="AA143" s="17">
        <f t="shared" si="31"/>
        <v>33.912000000000077</v>
      </c>
      <c r="AB143" s="24">
        <f t="shared" si="25"/>
        <v>0.59187605593631831</v>
      </c>
      <c r="AC143" s="17">
        <f t="shared" si="26"/>
        <v>-6.5799353150154616E-2</v>
      </c>
    </row>
    <row r="144" spans="1:29" s="17" customFormat="1" x14ac:dyDescent="0.25">
      <c r="A144" s="17">
        <v>59</v>
      </c>
      <c r="B144" s="17">
        <v>-612</v>
      </c>
      <c r="C144" s="17">
        <v>14333</v>
      </c>
      <c r="D144" s="17">
        <v>11651</v>
      </c>
      <c r="E144" s="17">
        <v>12109</v>
      </c>
      <c r="F144" s="17">
        <v>14752</v>
      </c>
      <c r="G144" s="24"/>
      <c r="H144" s="7"/>
      <c r="I144" s="25">
        <f t="shared" si="32"/>
        <v>2224</v>
      </c>
      <c r="J144" s="24">
        <f t="shared" si="32"/>
        <v>-3101</v>
      </c>
      <c r="K144" s="7"/>
      <c r="L144" s="25">
        <f t="shared" si="27"/>
        <v>2227.2638657333332</v>
      </c>
      <c r="M144" s="17">
        <f t="shared" si="18"/>
        <v>10.652819525226699</v>
      </c>
      <c r="N144" s="17">
        <f t="shared" si="28"/>
        <v>-3098.5874660984459</v>
      </c>
      <c r="O144" s="24">
        <f t="shared" si="19"/>
        <v>5.8203198261477045</v>
      </c>
      <c r="P144" s="7"/>
      <c r="Q144" s="25">
        <f t="shared" si="20"/>
        <v>2242.6713454130568</v>
      </c>
      <c r="R144" s="24">
        <f t="shared" si="21"/>
        <v>-3121.9605550583433</v>
      </c>
      <c r="S144" s="7"/>
      <c r="T144" s="25">
        <f t="shared" si="22"/>
        <v>-0.58240461405476662</v>
      </c>
      <c r="U144" s="24">
        <f t="shared" si="23"/>
        <v>-0.811599189628045</v>
      </c>
      <c r="V144" s="7"/>
      <c r="W144" s="25">
        <f t="shared" si="24"/>
        <v>-0.58085289459689393</v>
      </c>
      <c r="X144" s="24">
        <f t="shared" si="29"/>
        <v>28.330915593550685</v>
      </c>
      <c r="Y144" s="7"/>
      <c r="Z144" s="25">
        <f t="shared" si="30"/>
        <v>-612</v>
      </c>
      <c r="AA144" s="17">
        <f t="shared" si="31"/>
        <v>28.404000000000078</v>
      </c>
      <c r="AB144" s="24">
        <f t="shared" si="25"/>
        <v>0.49574332073647071</v>
      </c>
      <c r="AC144" s="17">
        <f t="shared" si="26"/>
        <v>-7.3084406449392958E-2</v>
      </c>
    </row>
    <row r="145" spans="1:29" s="17" customFormat="1" x14ac:dyDescent="0.25">
      <c r="A145" s="17">
        <v>60</v>
      </c>
      <c r="B145" s="17">
        <v>-634</v>
      </c>
      <c r="C145" s="17">
        <v>14173</v>
      </c>
      <c r="D145" s="17">
        <v>11546</v>
      </c>
      <c r="E145" s="17">
        <v>12271</v>
      </c>
      <c r="F145" s="17">
        <v>14857</v>
      </c>
      <c r="G145" s="24"/>
      <c r="H145" s="7"/>
      <c r="I145" s="25">
        <f t="shared" si="32"/>
        <v>1902</v>
      </c>
      <c r="J145" s="24">
        <f t="shared" si="32"/>
        <v>-3311</v>
      </c>
      <c r="K145" s="7"/>
      <c r="L145" s="25">
        <f t="shared" si="27"/>
        <v>1905.7903434474197</v>
      </c>
      <c r="M145" s="17">
        <f t="shared" si="18"/>
        <v>14.366703449397251</v>
      </c>
      <c r="N145" s="17">
        <f t="shared" si="28"/>
        <v>-3305.7680756219174</v>
      </c>
      <c r="O145" s="24">
        <f t="shared" si="19"/>
        <v>27.373032697974658</v>
      </c>
      <c r="P145" s="7"/>
      <c r="Q145" s="25">
        <f t="shared" si="20"/>
        <v>1920.6713454130568</v>
      </c>
      <c r="R145" s="24">
        <f t="shared" si="21"/>
        <v>-3331.9605550583433</v>
      </c>
      <c r="S145" s="7"/>
      <c r="T145" s="25">
        <f t="shared" si="22"/>
        <v>-0.49878367418357272</v>
      </c>
      <c r="U145" s="24">
        <f t="shared" si="23"/>
        <v>-0.86619175312015617</v>
      </c>
      <c r="V145" s="7"/>
      <c r="W145" s="25">
        <f t="shared" si="24"/>
        <v>-0.49712735291071136</v>
      </c>
      <c r="X145" s="24">
        <f t="shared" si="29"/>
        <v>22.592525127398403</v>
      </c>
      <c r="Y145" s="7"/>
      <c r="Z145" s="25">
        <f t="shared" si="30"/>
        <v>-634</v>
      </c>
      <c r="AA145" s="17">
        <f t="shared" si="31"/>
        <v>22.698000000000079</v>
      </c>
      <c r="AB145" s="24">
        <f t="shared" si="25"/>
        <v>0.39615483361767428</v>
      </c>
      <c r="AC145" s="17">
        <f t="shared" si="26"/>
        <v>-0.10547487260167543</v>
      </c>
    </row>
    <row r="146" spans="1:29" s="17" customFormat="1" x14ac:dyDescent="0.25">
      <c r="A146" s="17">
        <v>61</v>
      </c>
      <c r="B146" s="17">
        <v>-625</v>
      </c>
      <c r="C146" s="17">
        <v>14015</v>
      </c>
      <c r="D146" s="17">
        <v>11472</v>
      </c>
      <c r="E146" s="17">
        <v>12449</v>
      </c>
      <c r="F146" s="17">
        <v>14954</v>
      </c>
      <c r="G146" s="24"/>
      <c r="H146" s="7"/>
      <c r="I146" s="25">
        <f t="shared" si="32"/>
        <v>1566</v>
      </c>
      <c r="J146" s="24">
        <f t="shared" si="32"/>
        <v>-3482</v>
      </c>
      <c r="K146" s="7"/>
      <c r="L146" s="25">
        <f t="shared" si="27"/>
        <v>1570.1855499461265</v>
      </c>
      <c r="M146" s="17">
        <f t="shared" si="18"/>
        <v>17.51882835151919</v>
      </c>
      <c r="N146" s="17">
        <f t="shared" si="28"/>
        <v>-3477.7390584102714</v>
      </c>
      <c r="O146" s="24">
        <f t="shared" si="19"/>
        <v>18.155623231079275</v>
      </c>
      <c r="P146" s="7"/>
      <c r="Q146" s="25">
        <f t="shared" si="20"/>
        <v>1584.6713454130568</v>
      </c>
      <c r="R146" s="24">
        <f t="shared" si="21"/>
        <v>-3502.9605550583433</v>
      </c>
      <c r="S146" s="7"/>
      <c r="T146" s="25">
        <f t="shared" si="22"/>
        <v>-0.41152704127450074</v>
      </c>
      <c r="U146" s="24">
        <f t="shared" si="23"/>
        <v>-0.91064569767801817</v>
      </c>
      <c r="V146" s="7"/>
      <c r="W146" s="25">
        <f t="shared" si="24"/>
        <v>-0.40978550916081463</v>
      </c>
      <c r="X146" s="24">
        <f t="shared" si="29"/>
        <v>16.967501401366803</v>
      </c>
      <c r="Y146" s="7"/>
      <c r="Z146" s="25">
        <f t="shared" si="30"/>
        <v>-625</v>
      </c>
      <c r="AA146" s="17">
        <f t="shared" si="31"/>
        <v>17.073000000000079</v>
      </c>
      <c r="AB146" s="24">
        <f t="shared" si="25"/>
        <v>0.29798006319299325</v>
      </c>
      <c r="AC146" s="17">
        <f t="shared" si="26"/>
        <v>-0.10549859863327526</v>
      </c>
    </row>
    <row r="147" spans="1:29" s="17" customFormat="1" x14ac:dyDescent="0.25">
      <c r="A147" s="17">
        <v>62</v>
      </c>
      <c r="B147" s="17">
        <v>-629</v>
      </c>
      <c r="C147" s="17">
        <v>13837</v>
      </c>
      <c r="D147" s="17">
        <v>11398</v>
      </c>
      <c r="E147" s="17">
        <v>12626</v>
      </c>
      <c r="F147" s="17">
        <v>15018</v>
      </c>
      <c r="G147" s="24"/>
      <c r="H147" s="7"/>
      <c r="I147" s="25">
        <f t="shared" si="32"/>
        <v>1211</v>
      </c>
      <c r="J147" s="24">
        <f t="shared" si="32"/>
        <v>-3620</v>
      </c>
      <c r="K147" s="7"/>
      <c r="L147" s="25">
        <f t="shared" si="27"/>
        <v>1216.980527224353</v>
      </c>
      <c r="M147" s="17">
        <f t="shared" si="18"/>
        <v>35.766705881226855</v>
      </c>
      <c r="N147" s="17">
        <f t="shared" si="28"/>
        <v>-3616.7797466250736</v>
      </c>
      <c r="O147" s="24">
        <f t="shared" si="19"/>
        <v>10.370031798724964</v>
      </c>
      <c r="P147" s="7"/>
      <c r="Q147" s="25">
        <f t="shared" si="20"/>
        <v>1229.6713454130568</v>
      </c>
      <c r="R147" s="24">
        <f t="shared" si="21"/>
        <v>-3640.9605550583433</v>
      </c>
      <c r="S147" s="7"/>
      <c r="T147" s="25">
        <f t="shared" si="22"/>
        <v>-0.31933625352830869</v>
      </c>
      <c r="U147" s="24">
        <f t="shared" si="23"/>
        <v>-0.94652081082997697</v>
      </c>
      <c r="V147" s="7"/>
      <c r="W147" s="25">
        <f t="shared" si="24"/>
        <v>-0.31752591492093907</v>
      </c>
      <c r="X147" s="24">
        <f t="shared" si="29"/>
        <v>11.284892292037057</v>
      </c>
      <c r="Y147" s="7"/>
      <c r="Z147" s="25">
        <f t="shared" si="30"/>
        <v>-629</v>
      </c>
      <c r="AA147" s="17">
        <f t="shared" si="31"/>
        <v>11.412000000000079</v>
      </c>
      <c r="AB147" s="24">
        <f t="shared" si="25"/>
        <v>0.19917697423759428</v>
      </c>
      <c r="AC147" s="17">
        <f t="shared" si="26"/>
        <v>-0.12710770796302207</v>
      </c>
    </row>
    <row r="148" spans="1:29" s="17" customFormat="1" x14ac:dyDescent="0.25">
      <c r="A148" s="17">
        <v>63</v>
      </c>
      <c r="B148" s="17">
        <v>-632</v>
      </c>
      <c r="C148" s="17">
        <v>13649</v>
      </c>
      <c r="D148" s="17">
        <v>11342</v>
      </c>
      <c r="E148" s="17">
        <v>12800</v>
      </c>
      <c r="F148" s="17">
        <v>15065</v>
      </c>
      <c r="G148" s="24"/>
      <c r="H148" s="7"/>
      <c r="I148" s="25">
        <f t="shared" si="32"/>
        <v>849</v>
      </c>
      <c r="J148" s="24">
        <f t="shared" si="32"/>
        <v>-3723</v>
      </c>
      <c r="K148" s="7"/>
      <c r="L148" s="25">
        <f t="shared" si="27"/>
        <v>849.94866313987654</v>
      </c>
      <c r="M148" s="17">
        <f t="shared" ref="M148:M149" si="33">(I148-L148)^2</f>
        <v>0.89996175296042313</v>
      </c>
      <c r="N148" s="17">
        <f t="shared" si="28"/>
        <v>-3720.7348581923488</v>
      </c>
      <c r="O148" s="24">
        <f t="shared" ref="O148:O149" si="34">(J148-N148)^2</f>
        <v>5.1308674087691726</v>
      </c>
      <c r="P148" s="7"/>
      <c r="Q148" s="25">
        <f t="shared" si="20"/>
        <v>867.67134541305677</v>
      </c>
      <c r="R148" s="24">
        <f t="shared" si="21"/>
        <v>-3743.9605550583433</v>
      </c>
      <c r="S148" s="7"/>
      <c r="T148" s="25">
        <f t="shared" si="22"/>
        <v>-0.22532761926317757</v>
      </c>
      <c r="U148" s="24">
        <f t="shared" si="23"/>
        <v>-0.97329716339991723</v>
      </c>
      <c r="V148" s="7"/>
      <c r="W148" s="25">
        <f t="shared" si="24"/>
        <v>-0.22346587896304707</v>
      </c>
      <c r="X148" s="24">
        <f t="shared" si="29"/>
        <v>5.6708401960295305</v>
      </c>
      <c r="Y148" s="7"/>
      <c r="Z148" s="25">
        <f t="shared" si="30"/>
        <v>-632</v>
      </c>
      <c r="AA148" s="17">
        <f t="shared" si="31"/>
        <v>5.7240000000000792</v>
      </c>
      <c r="AB148" s="24">
        <f t="shared" si="25"/>
        <v>9.9902646384156801E-2</v>
      </c>
      <c r="AC148" s="17">
        <f t="shared" si="26"/>
        <v>-5.3159803970548758E-2</v>
      </c>
    </row>
    <row r="149" spans="1:29" s="17" customFormat="1" x14ac:dyDescent="0.25">
      <c r="A149" s="17">
        <v>64</v>
      </c>
      <c r="B149" s="17">
        <v>-639</v>
      </c>
      <c r="C149" s="17">
        <v>13469</v>
      </c>
      <c r="D149" s="17">
        <v>11316</v>
      </c>
      <c r="E149" s="17">
        <v>12999</v>
      </c>
      <c r="F149" s="17">
        <v>15108</v>
      </c>
      <c r="G149" s="24"/>
      <c r="H149" s="7"/>
      <c r="I149" s="25">
        <f t="shared" si="32"/>
        <v>470</v>
      </c>
      <c r="J149" s="24">
        <f t="shared" si="32"/>
        <v>-3792</v>
      </c>
      <c r="K149" s="7"/>
      <c r="L149" s="25">
        <f t="shared" si="27"/>
        <v>470.16236384437195</v>
      </c>
      <c r="M149" s="17">
        <f t="shared" si="33"/>
        <v>2.636201795923972E-2</v>
      </c>
      <c r="N149" s="17">
        <f t="shared" si="28"/>
        <v>-3788.3682763514339</v>
      </c>
      <c r="O149" s="24">
        <f t="shared" si="34"/>
        <v>13.189416659554224</v>
      </c>
      <c r="P149" s="7"/>
      <c r="Q149" s="25">
        <f t="shared" ref="Q149" si="35">I149-$J$4</f>
        <v>488.67134541305683</v>
      </c>
      <c r="R149" s="24">
        <f t="shared" ref="R149" si="36">J149-$J$3</f>
        <v>-3812.9605550583433</v>
      </c>
      <c r="S149" s="7"/>
      <c r="T149" s="25">
        <f t="shared" ref="T149" si="37">Q149/$J$7</f>
        <v>-0.12690421488062323</v>
      </c>
      <c r="U149" s="24">
        <f t="shared" ref="U149" si="38">R149/$J$6</f>
        <v>-0.99123471997589663</v>
      </c>
      <c r="V149" s="7"/>
      <c r="W149" s="25">
        <f t="shared" ref="W149" si="39">(T149-U149*SIN(-$J$11*PI()/180))/(COS(-$J$11*PI()/180))</f>
        <v>-0.12500797556056101</v>
      </c>
      <c r="X149" s="24">
        <f>IF(MOD(ATAN2(U149,W149)*180/PI()-$J$9+360,360)&gt;5,MOD(ATAN2(U149,W149)*180/PI()-$J$9+360,360)-360,MOD(ATAN2(U149,W149)*180/PI()-$J$9+360,360))</f>
        <v>-7.2160325280037796E-2</v>
      </c>
      <c r="Y149" s="7"/>
      <c r="Z149" s="25">
        <f t="shared" si="30"/>
        <v>-639</v>
      </c>
      <c r="AA149" s="17">
        <f t="shared" si="31"/>
        <v>-2.6999999999920199E-2</v>
      </c>
      <c r="AB149" s="24">
        <f t="shared" ref="AB149" si="40">AA149*PI()/180</f>
        <v>-4.7123889803707614E-4</v>
      </c>
      <c r="AC149" s="17">
        <f t="shared" ref="AC149" si="41">X149-AA149</f>
        <v>-4.5160325280117597E-2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-9980</v>
      </c>
      <c r="G154" s="2"/>
      <c r="I154" s="1"/>
      <c r="J154" s="3"/>
    </row>
    <row r="155" spans="1:29" x14ac:dyDescent="0.25">
      <c r="A155" t="s">
        <v>77</v>
      </c>
      <c r="B155">
        <v>-9990</v>
      </c>
      <c r="G155" s="2"/>
      <c r="I155" s="44">
        <v>0</v>
      </c>
      <c r="J155" s="40">
        <f>B155</f>
        <v>-9990</v>
      </c>
    </row>
    <row r="156" spans="1:29" x14ac:dyDescent="0.25">
      <c r="A156" s="32" t="s">
        <v>78</v>
      </c>
      <c r="B156" s="32">
        <v>9989</v>
      </c>
      <c r="G156" s="2"/>
      <c r="I156" s="1"/>
      <c r="J156" s="3"/>
    </row>
    <row r="157" spans="1:29" x14ac:dyDescent="0.25">
      <c r="A157" t="s">
        <v>79</v>
      </c>
      <c r="B157">
        <v>9989</v>
      </c>
      <c r="G157" s="2"/>
      <c r="I157" s="44">
        <f>J155</f>
        <v>-9990</v>
      </c>
      <c r="J157" s="40">
        <f>I157+B157</f>
        <v>-1</v>
      </c>
    </row>
    <row r="158" spans="1:29" x14ac:dyDescent="0.25">
      <c r="A158" s="32" t="s">
        <v>80</v>
      </c>
      <c r="B158" s="32">
        <v>40000</v>
      </c>
      <c r="G158" s="2"/>
      <c r="I158" s="1"/>
      <c r="J158" s="3"/>
    </row>
    <row r="159" spans="1:29" x14ac:dyDescent="0.25">
      <c r="A159" t="s">
        <v>81</v>
      </c>
      <c r="B159">
        <v>40000</v>
      </c>
      <c r="G159" s="2"/>
      <c r="I159" s="44">
        <f>J157</f>
        <v>-1</v>
      </c>
      <c r="J159" s="40">
        <f>I159+B159</f>
        <v>39999</v>
      </c>
    </row>
    <row r="160" spans="1:29" x14ac:dyDescent="0.25">
      <c r="A160" s="32" t="s">
        <v>82</v>
      </c>
      <c r="B160" s="32">
        <v>9996</v>
      </c>
      <c r="G160" s="2"/>
      <c r="I160" s="1"/>
      <c r="J160" s="3"/>
    </row>
    <row r="161" spans="1:10" x14ac:dyDescent="0.25">
      <c r="A161" t="s">
        <v>83</v>
      </c>
      <c r="B161">
        <v>9996</v>
      </c>
      <c r="G161" s="2"/>
      <c r="I161" s="44">
        <f>J159</f>
        <v>39999</v>
      </c>
      <c r="J161" s="40">
        <f>I161+B161</f>
        <v>49995</v>
      </c>
    </row>
    <row r="162" spans="1:10" x14ac:dyDescent="0.25">
      <c r="A162" s="32" t="s">
        <v>84</v>
      </c>
      <c r="B162" s="32">
        <v>-9973</v>
      </c>
      <c r="G162" s="2"/>
      <c r="I162" s="1"/>
      <c r="J162" s="3"/>
    </row>
    <row r="163" spans="1:10" x14ac:dyDescent="0.25">
      <c r="A163" t="s">
        <v>85</v>
      </c>
      <c r="B163">
        <v>-9985</v>
      </c>
      <c r="G163" s="2"/>
      <c r="I163" s="44">
        <f>J161</f>
        <v>49995</v>
      </c>
      <c r="J163" s="40">
        <f>I163+B163</f>
        <v>40010</v>
      </c>
    </row>
    <row r="164" spans="1:10" x14ac:dyDescent="0.25">
      <c r="A164" s="32" t="s">
        <v>86</v>
      </c>
      <c r="B164" s="32">
        <v>-40013</v>
      </c>
      <c r="G164" s="2"/>
      <c r="I164" s="1"/>
      <c r="J164" s="3"/>
    </row>
    <row r="165" spans="1:10" ht="15.75" thickBot="1" x14ac:dyDescent="0.3">
      <c r="A165" t="s">
        <v>87</v>
      </c>
      <c r="B165">
        <v>-40013</v>
      </c>
      <c r="G165" s="2"/>
      <c r="I165" s="4">
        <f>J163</f>
        <v>40010</v>
      </c>
      <c r="J165" s="6">
        <f>I165+B165</f>
        <v>-3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1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21.354537611878573</v>
      </c>
      <c r="L3" s="9" t="s">
        <v>187</v>
      </c>
      <c r="M3" s="9"/>
      <c r="N3" s="9"/>
      <c r="O3" s="9"/>
      <c r="Q3" s="117" t="s">
        <v>3</v>
      </c>
      <c r="R3" s="117"/>
      <c r="T3" s="49" t="s">
        <v>53</v>
      </c>
      <c r="U3" s="50">
        <v>43690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-18.608519325361723</v>
      </c>
      <c r="L4" s="9" t="s">
        <v>188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189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6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3845.2093166992186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-3849.2960310548865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0.21862753951563718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-172.7388469820045</v>
      </c>
      <c r="L9" s="9"/>
      <c r="M9" s="9"/>
      <c r="N9" s="9"/>
      <c r="O9" s="9"/>
      <c r="Q9" s="5" t="s">
        <v>10</v>
      </c>
      <c r="R9" s="5">
        <f ca="1">MIN(W16:W145)</f>
        <v>-0.16303824032631198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-172.62665486428534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-0.11219211771917988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13523</v>
      </c>
      <c r="D16" s="26">
        <v>11355</v>
      </c>
      <c r="E16" s="26">
        <v>13032</v>
      </c>
      <c r="F16" s="26">
        <v>15154</v>
      </c>
      <c r="G16" s="27"/>
      <c r="H16" s="7"/>
      <c r="I16" s="28">
        <f>C16-E16</f>
        <v>491</v>
      </c>
      <c r="J16" s="27">
        <f>D16-F16</f>
        <v>-3799</v>
      </c>
      <c r="K16" s="7"/>
      <c r="L16" s="28">
        <f ca="1">I16-$J$4</f>
        <v>509.60851932536173</v>
      </c>
      <c r="M16" s="26">
        <f ca="1">J16-$J$3</f>
        <v>-3820.3545376118786</v>
      </c>
      <c r="N16" s="26">
        <f ca="1">L16/$J$7</f>
        <v>-0.1323900565750214</v>
      </c>
      <c r="O16" s="27">
        <f ca="1">M16/$J$6</f>
        <v>-0.99353617006507322</v>
      </c>
      <c r="P16" s="7"/>
      <c r="Q16" s="28">
        <f ca="1">(N16-O16*SIN(-$J$11*PI()/180))/(COS(-$J$11*PI()/180))</f>
        <v>-0.13044484301430456</v>
      </c>
      <c r="R16" s="27">
        <f ca="1">IF(MOD(ATAN2(O16,Q16)*180/PI()-$J$9+360,360)&gt;5,MOD(ATAN2(O16,Q16)*180/PI()-$J$9+360,360)-360,MOD(ATAN2(O16,Q16)*180/PI()-$J$9+360,360))</f>
        <v>0.21862753951563718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0.21862753951563718</v>
      </c>
      <c r="X16" s="27">
        <f ca="1">INDIRECT("W"&amp;Y16)-W16</f>
        <v>-0.15242618652894446</v>
      </c>
      <c r="Y16" s="7">
        <v>145</v>
      </c>
      <c r="Z16" s="46"/>
    </row>
    <row r="17" spans="1:26" s="26" customFormat="1" x14ac:dyDescent="0.25">
      <c r="A17" s="26">
        <v>1</v>
      </c>
      <c r="B17" s="26">
        <v>651</v>
      </c>
      <c r="C17" s="26">
        <v>13707</v>
      </c>
      <c r="D17" s="26">
        <v>11386</v>
      </c>
      <c r="E17" s="26">
        <v>12846</v>
      </c>
      <c r="F17" s="26">
        <v>15122</v>
      </c>
      <c r="G17" s="27"/>
      <c r="H17" s="7"/>
      <c r="I17" s="28">
        <f t="shared" ref="I17:J80" si="0">C17-E17</f>
        <v>861</v>
      </c>
      <c r="J17" s="27">
        <f t="shared" si="0"/>
        <v>-3736</v>
      </c>
      <c r="K17" s="7"/>
      <c r="L17" s="28">
        <f t="shared" ref="L17:L80" ca="1" si="1">I17-$J$4</f>
        <v>879.60851932536173</v>
      </c>
      <c r="M17" s="26">
        <f t="shared" ref="M17:M80" ca="1" si="2">J17-$J$3</f>
        <v>-3757.3545376118786</v>
      </c>
      <c r="N17" s="26">
        <f t="shared" ref="N17:N80" ca="1" si="3">L17/$J$7</f>
        <v>-0.22851152840128744</v>
      </c>
      <c r="O17" s="27">
        <f t="shared" ref="O17:O80" ca="1" si="4">M17/$J$6</f>
        <v>-0.97715214651493776</v>
      </c>
      <c r="P17" s="7"/>
      <c r="Q17" s="28">
        <f t="shared" ref="Q17:Q80" ca="1" si="5">(N17-O17*SIN(-$J$11*PI()/180))/(COS(-$J$11*PI()/180))</f>
        <v>-0.22659858107280872</v>
      </c>
      <c r="R17" s="27">
        <f t="shared" ref="R17:R79" ca="1" si="6">MOD(ATAN2(O17,Q17)*180/PI()-$J$9+360,360)</f>
        <v>5.7947939812739833</v>
      </c>
      <c r="S17" s="7"/>
      <c r="T17" s="28">
        <f t="shared" ref="T17:T80" si="7">360/40000*B17+T16</f>
        <v>5.859</v>
      </c>
      <c r="U17" s="27">
        <f t="shared" ref="U17:U80" si="8">T17*PI()/180</f>
        <v>0.10225884087434776</v>
      </c>
      <c r="V17" s="7"/>
      <c r="W17" s="28">
        <f t="shared" ref="W17:W80" ca="1" si="9">R17-T17</f>
        <v>-6.4206018726016723E-2</v>
      </c>
      <c r="X17" s="27">
        <f t="shared" ref="X17:X79" ca="1" si="10">INDIRECT("W"&amp;Y17)-W17</f>
        <v>-2.7801920668489188E-2</v>
      </c>
      <c r="Y17" s="7">
        <v>144</v>
      </c>
      <c r="Z17" s="46"/>
    </row>
    <row r="18" spans="1:26" s="26" customFormat="1" x14ac:dyDescent="0.25">
      <c r="A18" s="26">
        <v>2</v>
      </c>
      <c r="B18" s="26">
        <v>642</v>
      </c>
      <c r="C18" s="26">
        <v>13895</v>
      </c>
      <c r="D18" s="26">
        <v>11445</v>
      </c>
      <c r="E18" s="26">
        <v>12661</v>
      </c>
      <c r="F18" s="26">
        <v>15071</v>
      </c>
      <c r="G18" s="27"/>
      <c r="H18" s="7"/>
      <c r="I18" s="28">
        <f t="shared" si="0"/>
        <v>1234</v>
      </c>
      <c r="J18" s="27">
        <f t="shared" si="0"/>
        <v>-3626</v>
      </c>
      <c r="K18" s="7"/>
      <c r="L18" s="28">
        <f t="shared" ca="1" si="1"/>
        <v>1252.6085193253616</v>
      </c>
      <c r="M18" s="26">
        <f t="shared" ca="1" si="2"/>
        <v>-3647.3545376118786</v>
      </c>
      <c r="N18" s="26">
        <f t="shared" ca="1" si="3"/>
        <v>-0.32541236351263131</v>
      </c>
      <c r="O18" s="27">
        <f t="shared" ca="1" si="4"/>
        <v>-0.94854512126866963</v>
      </c>
      <c r="P18" s="7"/>
      <c r="Q18" s="28">
        <f t="shared" ca="1" si="5"/>
        <v>-0.32355561806779759</v>
      </c>
      <c r="R18" s="27">
        <f t="shared" ca="1" si="6"/>
        <v>11.573727950069951</v>
      </c>
      <c r="S18" s="7"/>
      <c r="T18" s="28">
        <f t="shared" si="7"/>
        <v>11.637</v>
      </c>
      <c r="U18" s="27">
        <f t="shared" si="8"/>
        <v>0.20310396505458014</v>
      </c>
      <c r="V18" s="7"/>
      <c r="W18" s="28">
        <f t="shared" ca="1" si="9"/>
        <v>-6.3272049930048979E-2</v>
      </c>
      <c r="X18" s="27">
        <f t="shared" ca="1" si="10"/>
        <v>5.3542213378296566E-2</v>
      </c>
      <c r="Y18" s="7">
        <v>143</v>
      </c>
      <c r="Z18" s="46"/>
    </row>
    <row r="19" spans="1:26" s="26" customFormat="1" x14ac:dyDescent="0.25">
      <c r="A19" s="26">
        <v>3</v>
      </c>
      <c r="B19" s="26">
        <v>634</v>
      </c>
      <c r="C19" s="26">
        <v>14059</v>
      </c>
      <c r="D19" s="26">
        <v>11503</v>
      </c>
      <c r="E19" s="26">
        <v>12475</v>
      </c>
      <c r="F19" s="26">
        <v>14989</v>
      </c>
      <c r="G19" s="27"/>
      <c r="H19" s="7"/>
      <c r="I19" s="28">
        <f t="shared" si="0"/>
        <v>1584</v>
      </c>
      <c r="J19" s="27">
        <f t="shared" si="0"/>
        <v>-3486</v>
      </c>
      <c r="K19" s="7"/>
      <c r="L19" s="28">
        <f t="shared" ca="1" si="1"/>
        <v>1602.6085193253616</v>
      </c>
      <c r="M19" s="26">
        <f t="shared" ca="1" si="2"/>
        <v>-3507.3545376118786</v>
      </c>
      <c r="N19" s="26">
        <f t="shared" ca="1" si="3"/>
        <v>-0.41633808010504514</v>
      </c>
      <c r="O19" s="27">
        <f t="shared" ca="1" si="4"/>
        <v>-0.91213618004614661</v>
      </c>
      <c r="P19" s="7"/>
      <c r="Q19" s="28">
        <f t="shared" ca="1" si="5"/>
        <v>-0.41455280221047791</v>
      </c>
      <c r="R19" s="27">
        <f t="shared" ca="1" si="6"/>
        <v>17.179961759673688</v>
      </c>
      <c r="S19" s="7"/>
      <c r="T19" s="28">
        <f t="shared" si="7"/>
        <v>17.343</v>
      </c>
      <c r="U19" s="27">
        <f t="shared" si="8"/>
        <v>0.30269245217337654</v>
      </c>
      <c r="V19" s="7"/>
      <c r="W19" s="28">
        <f t="shared" ca="1" si="9"/>
        <v>-0.16303824032631198</v>
      </c>
      <c r="X19" s="27">
        <f t="shared" ca="1" si="10"/>
        <v>0.1024189624413232</v>
      </c>
      <c r="Y19" s="7">
        <v>142</v>
      </c>
      <c r="Z19" s="46"/>
    </row>
    <row r="20" spans="1:26" s="26" customFormat="1" x14ac:dyDescent="0.25">
      <c r="A20" s="26">
        <v>4</v>
      </c>
      <c r="B20" s="26">
        <v>609</v>
      </c>
      <c r="C20" s="26">
        <v>14234</v>
      </c>
      <c r="D20" s="26">
        <v>11595</v>
      </c>
      <c r="E20" s="26">
        <v>12315</v>
      </c>
      <c r="F20" s="26">
        <v>14912</v>
      </c>
      <c r="G20" s="27"/>
      <c r="H20" s="7"/>
      <c r="I20" s="28">
        <f t="shared" si="0"/>
        <v>1919</v>
      </c>
      <c r="J20" s="27">
        <f t="shared" si="0"/>
        <v>-3317</v>
      </c>
      <c r="K20" s="7"/>
      <c r="L20" s="28">
        <f t="shared" ca="1" si="1"/>
        <v>1937.6085193253616</v>
      </c>
      <c r="M20" s="26">
        <f t="shared" ca="1" si="2"/>
        <v>-3338.3545376118786</v>
      </c>
      <c r="N20" s="26">
        <f t="shared" ca="1" si="3"/>
        <v>-0.50336698027206983</v>
      </c>
      <c r="O20" s="27">
        <f t="shared" ca="1" si="4"/>
        <v>-0.86818538671324375</v>
      </c>
      <c r="P20" s="7"/>
      <c r="Q20" s="28">
        <f t="shared" ca="1" si="5"/>
        <v>-0.50166793034136381</v>
      </c>
      <c r="R20" s="27">
        <f t="shared" ca="1" si="6"/>
        <v>22.759673738289848</v>
      </c>
      <c r="S20" s="7"/>
      <c r="T20" s="28">
        <f t="shared" si="7"/>
        <v>22.823999999999998</v>
      </c>
      <c r="U20" s="27">
        <f t="shared" si="8"/>
        <v>0.39835394847518568</v>
      </c>
      <c r="V20" s="7"/>
      <c r="W20" s="28">
        <f t="shared" ca="1" si="9"/>
        <v>-6.4326261710149879E-2</v>
      </c>
      <c r="X20" s="27">
        <f t="shared" ca="1" si="10"/>
        <v>-2.6741773490325471E-2</v>
      </c>
      <c r="Y20" s="7">
        <v>141</v>
      </c>
      <c r="Z20" s="46"/>
    </row>
    <row r="21" spans="1:26" s="26" customFormat="1" x14ac:dyDescent="0.25">
      <c r="A21" s="26">
        <v>5</v>
      </c>
      <c r="B21" s="26">
        <v>608</v>
      </c>
      <c r="C21" s="26">
        <v>14383</v>
      </c>
      <c r="D21" s="26">
        <v>11697</v>
      </c>
      <c r="E21" s="26">
        <v>12157</v>
      </c>
      <c r="F21" s="26">
        <v>14812</v>
      </c>
      <c r="G21" s="27"/>
      <c r="H21" s="7"/>
      <c r="I21" s="28">
        <f t="shared" si="0"/>
        <v>2226</v>
      </c>
      <c r="J21" s="27">
        <f t="shared" si="0"/>
        <v>-3115</v>
      </c>
      <c r="K21" s="7"/>
      <c r="L21" s="28">
        <f t="shared" ca="1" si="1"/>
        <v>2244.6085193253616</v>
      </c>
      <c r="M21" s="26">
        <f t="shared" ca="1" si="2"/>
        <v>-3136.3545376118786</v>
      </c>
      <c r="N21" s="26">
        <f t="shared" ca="1" si="3"/>
        <v>-0.58312182311170135</v>
      </c>
      <c r="O21" s="27">
        <f t="shared" ca="1" si="4"/>
        <v>-0.81565248580646044</v>
      </c>
      <c r="P21" s="7"/>
      <c r="Q21" s="28">
        <f t="shared" ca="1" si="5"/>
        <v>-0.58152579203341792</v>
      </c>
      <c r="R21" s="27">
        <f t="shared" ca="1" si="6"/>
        <v>28.226112798968302</v>
      </c>
      <c r="S21" s="7"/>
      <c r="T21" s="28">
        <f t="shared" si="7"/>
        <v>28.295999999999999</v>
      </c>
      <c r="U21" s="27">
        <f t="shared" si="8"/>
        <v>0.49385836514431547</v>
      </c>
      <c r="V21" s="7"/>
      <c r="W21" s="28">
        <f t="shared" ca="1" si="9"/>
        <v>-6.9887201031697543E-2</v>
      </c>
      <c r="X21" s="27">
        <f t="shared" ca="1" si="10"/>
        <v>9.846833327737059E-2</v>
      </c>
      <c r="Y21" s="7">
        <v>140</v>
      </c>
      <c r="Z21" s="46"/>
    </row>
    <row r="22" spans="1:26" s="26" customFormat="1" x14ac:dyDescent="0.25">
      <c r="A22" s="26">
        <v>6</v>
      </c>
      <c r="B22" s="26">
        <v>631</v>
      </c>
      <c r="C22" s="26">
        <v>14529</v>
      </c>
      <c r="D22" s="26">
        <v>11811</v>
      </c>
      <c r="E22" s="26">
        <v>12004</v>
      </c>
      <c r="F22" s="26">
        <v>14687</v>
      </c>
      <c r="G22" s="27"/>
      <c r="H22" s="7"/>
      <c r="I22" s="28">
        <f t="shared" si="0"/>
        <v>2525</v>
      </c>
      <c r="J22" s="27">
        <f t="shared" si="0"/>
        <v>-2876</v>
      </c>
      <c r="K22" s="7"/>
      <c r="L22" s="28">
        <f t="shared" ca="1" si="1"/>
        <v>2543.6085193253616</v>
      </c>
      <c r="M22" s="26">
        <f t="shared" ca="1" si="2"/>
        <v>-2897.3545376118786</v>
      </c>
      <c r="N22" s="26">
        <f t="shared" ca="1" si="3"/>
        <v>-0.660798363857792</v>
      </c>
      <c r="O22" s="27">
        <f t="shared" ca="1" si="4"/>
        <v>-0.75349722186229595</v>
      </c>
      <c r="P22" s="7"/>
      <c r="Q22" s="28">
        <f t="shared" ca="1" si="5"/>
        <v>-0.65932418943095272</v>
      </c>
      <c r="R22" s="27">
        <f t="shared" ca="1" si="6"/>
        <v>33.925380258130417</v>
      </c>
      <c r="S22" s="7"/>
      <c r="T22" s="28">
        <f t="shared" si="7"/>
        <v>33.975000000000001</v>
      </c>
      <c r="U22" s="27">
        <f t="shared" si="8"/>
        <v>0.59297561336507354</v>
      </c>
      <c r="V22" s="7"/>
      <c r="W22" s="28">
        <f t="shared" ca="1" si="9"/>
        <v>-4.9619741869584288E-2</v>
      </c>
      <c r="X22" s="27">
        <f t="shared" ca="1" si="10"/>
        <v>1.3397884640063751E-2</v>
      </c>
      <c r="Y22" s="7">
        <v>139</v>
      </c>
      <c r="Z22" s="46"/>
    </row>
    <row r="23" spans="1:26" s="26" customFormat="1" x14ac:dyDescent="0.25">
      <c r="A23" s="26">
        <v>7</v>
      </c>
      <c r="B23" s="26">
        <v>627</v>
      </c>
      <c r="C23" s="26">
        <v>14673</v>
      </c>
      <c r="D23" s="26">
        <v>11947</v>
      </c>
      <c r="E23" s="26">
        <v>11874</v>
      </c>
      <c r="F23" s="26">
        <v>14565</v>
      </c>
      <c r="G23" s="27"/>
      <c r="H23" s="7"/>
      <c r="I23" s="28">
        <f t="shared" si="0"/>
        <v>2799</v>
      </c>
      <c r="J23" s="27">
        <f t="shared" si="0"/>
        <v>-2618</v>
      </c>
      <c r="K23" s="7"/>
      <c r="L23" s="28">
        <f t="shared" ca="1" si="1"/>
        <v>2817.6085193253616</v>
      </c>
      <c r="M23" s="26">
        <f t="shared" ca="1" si="2"/>
        <v>-2639.3545376118786</v>
      </c>
      <c r="N23" s="26">
        <f t="shared" ca="1" si="3"/>
        <v>-0.73198021056156748</v>
      </c>
      <c r="O23" s="27">
        <f t="shared" ca="1" si="4"/>
        <v>-0.68640074446650345</v>
      </c>
      <c r="P23" s="7"/>
      <c r="Q23" s="28">
        <f t="shared" ca="1" si="5"/>
        <v>-0.730637555845427</v>
      </c>
      <c r="R23" s="27">
        <f t="shared" ca="1" si="6"/>
        <v>39.52691418661334</v>
      </c>
      <c r="S23" s="7"/>
      <c r="T23" s="28">
        <f t="shared" si="7"/>
        <v>39.618000000000002</v>
      </c>
      <c r="U23" s="27">
        <f t="shared" si="8"/>
        <v>0.69146454305511351</v>
      </c>
      <c r="V23" s="7"/>
      <c r="W23" s="28">
        <f t="shared" ca="1" si="9"/>
        <v>-9.1085813386662551E-2</v>
      </c>
      <c r="X23" s="27">
        <f t="shared" ca="1" si="10"/>
        <v>8.2829576116189685E-2</v>
      </c>
      <c r="Y23" s="7">
        <v>138</v>
      </c>
      <c r="Z23" s="46"/>
    </row>
    <row r="24" spans="1:26" s="26" customFormat="1" x14ac:dyDescent="0.25">
      <c r="A24" s="26">
        <v>8</v>
      </c>
      <c r="B24" s="26">
        <v>618</v>
      </c>
      <c r="C24" s="26">
        <v>14785</v>
      </c>
      <c r="D24" s="26">
        <v>12088</v>
      </c>
      <c r="E24" s="26">
        <v>11745</v>
      </c>
      <c r="F24" s="26">
        <v>14414</v>
      </c>
      <c r="G24" s="27"/>
      <c r="H24" s="7"/>
      <c r="I24" s="28">
        <f t="shared" si="0"/>
        <v>3040</v>
      </c>
      <c r="J24" s="27">
        <f t="shared" si="0"/>
        <v>-2326</v>
      </c>
      <c r="K24" s="7"/>
      <c r="L24" s="28">
        <f t="shared" ca="1" si="1"/>
        <v>3058.6085193253616</v>
      </c>
      <c r="M24" s="26">
        <f t="shared" ca="1" si="2"/>
        <v>-2347.3545376118786</v>
      </c>
      <c r="N24" s="26">
        <f t="shared" ca="1" si="3"/>
        <v>-0.79458906112948668</v>
      </c>
      <c r="O24" s="27">
        <f t="shared" ca="1" si="4"/>
        <v>-0.61046209563095533</v>
      </c>
      <c r="P24" s="7"/>
      <c r="Q24" s="28">
        <f t="shared" ca="1" si="5"/>
        <v>-0.79339522375976879</v>
      </c>
      <c r="R24" s="27">
        <f t="shared" ca="1" si="6"/>
        <v>45.163083695691682</v>
      </c>
      <c r="S24" s="7"/>
      <c r="T24" s="28">
        <f t="shared" si="7"/>
        <v>45.18</v>
      </c>
      <c r="U24" s="27">
        <f t="shared" si="8"/>
        <v>0.7885397560510381</v>
      </c>
      <c r="V24" s="7"/>
      <c r="W24" s="28">
        <f t="shared" ca="1" si="9"/>
        <v>-1.6916304308317365E-2</v>
      </c>
      <c r="X24" s="27">
        <f t="shared" ca="1" si="10"/>
        <v>3.6151530621999939E-2</v>
      </c>
      <c r="Y24" s="7">
        <v>137</v>
      </c>
      <c r="Z24" s="46"/>
    </row>
    <row r="25" spans="1:26" s="26" customFormat="1" x14ac:dyDescent="0.25">
      <c r="A25" s="26">
        <v>9</v>
      </c>
      <c r="B25" s="26">
        <v>642</v>
      </c>
      <c r="C25" s="26">
        <v>14894</v>
      </c>
      <c r="D25" s="26">
        <v>12250</v>
      </c>
      <c r="E25" s="26">
        <v>11631</v>
      </c>
      <c r="F25" s="26">
        <v>14253</v>
      </c>
      <c r="G25" s="27"/>
      <c r="H25" s="7"/>
      <c r="I25" s="28">
        <f t="shared" si="0"/>
        <v>3263</v>
      </c>
      <c r="J25" s="27">
        <f t="shared" si="0"/>
        <v>-2003</v>
      </c>
      <c r="K25" s="7"/>
      <c r="L25" s="28">
        <f t="shared" ca="1" si="1"/>
        <v>3281.6085193253616</v>
      </c>
      <c r="M25" s="26">
        <f t="shared" ca="1" si="2"/>
        <v>-2024.3545376118786</v>
      </c>
      <c r="N25" s="26">
        <f t="shared" ca="1" si="3"/>
        <v>-0.85252173198693892</v>
      </c>
      <c r="O25" s="27">
        <f t="shared" ca="1" si="4"/>
        <v>-0.526461466953277</v>
      </c>
      <c r="P25" s="7"/>
      <c r="Q25" s="28">
        <f t="shared" ca="1" si="5"/>
        <v>-0.85149248935788013</v>
      </c>
      <c r="R25" s="27">
        <f t="shared" ca="1" si="6"/>
        <v>51.011140540952965</v>
      </c>
      <c r="S25" s="7"/>
      <c r="T25" s="28">
        <f t="shared" si="7"/>
        <v>50.957999999999998</v>
      </c>
      <c r="U25" s="27">
        <f t="shared" si="8"/>
        <v>0.88938488023127038</v>
      </c>
      <c r="V25" s="7"/>
      <c r="W25" s="28">
        <f t="shared" ca="1" si="9"/>
        <v>5.314054095296683E-2</v>
      </c>
      <c r="X25" s="27">
        <f t="shared" ca="1" si="10"/>
        <v>-0.12792195694834874</v>
      </c>
      <c r="Y25" s="7">
        <v>136</v>
      </c>
      <c r="Z25" s="46"/>
    </row>
    <row r="26" spans="1:26" s="26" customFormat="1" x14ac:dyDescent="0.25">
      <c r="A26" s="26">
        <v>10</v>
      </c>
      <c r="B26" s="26">
        <v>631</v>
      </c>
      <c r="C26" s="26">
        <v>15000</v>
      </c>
      <c r="D26" s="26">
        <v>12428</v>
      </c>
      <c r="E26" s="26">
        <v>11550</v>
      </c>
      <c r="F26" s="26">
        <v>14101</v>
      </c>
      <c r="G26" s="27"/>
      <c r="H26" s="7"/>
      <c r="I26" s="28">
        <f t="shared" si="0"/>
        <v>3450</v>
      </c>
      <c r="J26" s="27">
        <f t="shared" si="0"/>
        <v>-1673</v>
      </c>
      <c r="K26" s="7"/>
      <c r="L26" s="28">
        <f t="shared" ca="1" si="1"/>
        <v>3468.6085193253616</v>
      </c>
      <c r="M26" s="26">
        <f t="shared" ca="1" si="2"/>
        <v>-1694.3545376118786</v>
      </c>
      <c r="N26" s="26">
        <f t="shared" ca="1" si="3"/>
        <v>-0.90110204342345712</v>
      </c>
      <c r="O26" s="27">
        <f t="shared" ca="1" si="4"/>
        <v>-0.44064039121447263</v>
      </c>
      <c r="P26" s="7"/>
      <c r="Q26" s="28">
        <f t="shared" ca="1" si="5"/>
        <v>-0.90024094226714912</v>
      </c>
      <c r="R26" s="27">
        <f t="shared" ca="1" si="6"/>
        <v>56.658513320254713</v>
      </c>
      <c r="S26" s="7"/>
      <c r="T26" s="28">
        <f t="shared" si="7"/>
        <v>56.637</v>
      </c>
      <c r="U26" s="27">
        <f t="shared" si="8"/>
        <v>0.98850212845202834</v>
      </c>
      <c r="V26" s="7"/>
      <c r="W26" s="28">
        <f t="shared" ca="1" si="9"/>
        <v>2.1513320254712198E-2</v>
      </c>
      <c r="X26" s="27">
        <f t="shared" ca="1" si="10"/>
        <v>1.4332977097566868E-2</v>
      </c>
      <c r="Y26" s="7">
        <v>135</v>
      </c>
      <c r="Z26" s="46"/>
    </row>
    <row r="27" spans="1:26" s="26" customFormat="1" x14ac:dyDescent="0.25">
      <c r="A27" s="26">
        <v>11</v>
      </c>
      <c r="B27" s="26">
        <v>620</v>
      </c>
      <c r="C27" s="26">
        <v>15063</v>
      </c>
      <c r="D27" s="26">
        <v>12590</v>
      </c>
      <c r="E27" s="26">
        <v>11464</v>
      </c>
      <c r="F27" s="26">
        <v>13917</v>
      </c>
      <c r="G27" s="27"/>
      <c r="H27" s="7"/>
      <c r="I27" s="28">
        <f t="shared" si="0"/>
        <v>3599</v>
      </c>
      <c r="J27" s="27">
        <f t="shared" si="0"/>
        <v>-1327</v>
      </c>
      <c r="K27" s="7"/>
      <c r="L27" s="28">
        <f t="shared" ca="1" si="1"/>
        <v>3617.6085193253616</v>
      </c>
      <c r="M27" s="26">
        <f t="shared" ca="1" si="2"/>
        <v>-1348.3545376118786</v>
      </c>
      <c r="N27" s="26">
        <f t="shared" ca="1" si="3"/>
        <v>-0.93981041991565617</v>
      </c>
      <c r="O27" s="27">
        <f t="shared" ca="1" si="4"/>
        <v>-0.35065829362166556</v>
      </c>
      <c r="P27" s="7"/>
      <c r="Q27" s="28">
        <f t="shared" ca="1" si="5"/>
        <v>-0.93912558910459909</v>
      </c>
      <c r="R27" s="27">
        <f t="shared" ca="1" si="6"/>
        <v>62.263814844711248</v>
      </c>
      <c r="S27" s="7"/>
      <c r="T27" s="28">
        <f t="shared" si="7"/>
        <v>62.216999999999999</v>
      </c>
      <c r="U27" s="27">
        <f t="shared" si="8"/>
        <v>1.0858915007133121</v>
      </c>
      <c r="V27" s="7"/>
      <c r="W27" s="28">
        <f t="shared" ca="1" si="9"/>
        <v>4.6814844711249748E-2</v>
      </c>
      <c r="X27" s="27">
        <f t="shared" ca="1" si="10"/>
        <v>1.4066163778835516E-2</v>
      </c>
      <c r="Y27" s="7">
        <v>134</v>
      </c>
      <c r="Z27" s="46"/>
    </row>
    <row r="28" spans="1:26" s="26" customFormat="1" x14ac:dyDescent="0.25">
      <c r="A28" s="26">
        <v>12</v>
      </c>
      <c r="B28" s="26">
        <v>630</v>
      </c>
      <c r="C28" s="26">
        <v>15107</v>
      </c>
      <c r="D28" s="26">
        <v>12766</v>
      </c>
      <c r="E28" s="26">
        <v>11398</v>
      </c>
      <c r="F28" s="26">
        <v>13730</v>
      </c>
      <c r="G28" s="27"/>
      <c r="H28" s="7"/>
      <c r="I28" s="28">
        <f t="shared" si="0"/>
        <v>3709</v>
      </c>
      <c r="J28" s="27">
        <f t="shared" si="0"/>
        <v>-964</v>
      </c>
      <c r="K28" s="7"/>
      <c r="L28" s="28">
        <f t="shared" ca="1" si="1"/>
        <v>3727.6085193253616</v>
      </c>
      <c r="M28" s="26">
        <f t="shared" ca="1" si="2"/>
        <v>-985.35453761187853</v>
      </c>
      <c r="N28" s="26">
        <f t="shared" ca="1" si="3"/>
        <v>-0.9683870737018434</v>
      </c>
      <c r="O28" s="27">
        <f t="shared" ca="1" si="4"/>
        <v>-0.25625511030898068</v>
      </c>
      <c r="P28" s="7"/>
      <c r="Q28" s="28">
        <f t="shared" ca="1" si="5"/>
        <v>-0.9678871508478808</v>
      </c>
      <c r="R28" s="27">
        <f t="shared" ca="1" si="6"/>
        <v>67.90961828047466</v>
      </c>
      <c r="S28" s="7"/>
      <c r="T28" s="28">
        <f t="shared" si="7"/>
        <v>67.887</v>
      </c>
      <c r="U28" s="27">
        <f t="shared" si="8"/>
        <v>1.1848516693013904</v>
      </c>
      <c r="V28" s="7"/>
      <c r="W28" s="28">
        <f t="shared" ca="1" si="9"/>
        <v>2.2618280474659969E-2</v>
      </c>
      <c r="X28" s="27">
        <f t="shared" ca="1" si="10"/>
        <v>-6.9489739693608499E-2</v>
      </c>
      <c r="Y28" s="7">
        <v>133</v>
      </c>
      <c r="Z28" s="46"/>
    </row>
    <row r="29" spans="1:26" s="26" customFormat="1" x14ac:dyDescent="0.25">
      <c r="A29" s="26">
        <v>13</v>
      </c>
      <c r="B29" s="26">
        <v>606</v>
      </c>
      <c r="C29" s="26">
        <v>15157</v>
      </c>
      <c r="D29" s="26">
        <v>12947</v>
      </c>
      <c r="E29" s="26">
        <v>11366</v>
      </c>
      <c r="F29" s="26">
        <v>13559</v>
      </c>
      <c r="G29" s="27"/>
      <c r="H29" s="7"/>
      <c r="I29" s="28">
        <f t="shared" si="0"/>
        <v>3791</v>
      </c>
      <c r="J29" s="27">
        <f t="shared" si="0"/>
        <v>-612</v>
      </c>
      <c r="K29" s="7"/>
      <c r="L29" s="28">
        <f t="shared" ca="1" si="1"/>
        <v>3809.6085193253616</v>
      </c>
      <c r="M29" s="26">
        <f t="shared" ca="1" si="2"/>
        <v>-633.35453761187853</v>
      </c>
      <c r="N29" s="26">
        <f t="shared" ca="1" si="3"/>
        <v>-0.98968967016063747</v>
      </c>
      <c r="O29" s="27">
        <f t="shared" ca="1" si="4"/>
        <v>-0.16471262952092267</v>
      </c>
      <c r="P29" s="7"/>
      <c r="Q29" s="28">
        <f t="shared" ca="1" si="5"/>
        <v>-0.98936903970722556</v>
      </c>
      <c r="R29" s="27">
        <f t="shared" ca="1" si="6"/>
        <v>73.286791956739421</v>
      </c>
      <c r="S29" s="7"/>
      <c r="T29" s="28">
        <f t="shared" si="7"/>
        <v>73.340999999999994</v>
      </c>
      <c r="U29" s="27">
        <f t="shared" si="8"/>
        <v>1.280041926705161</v>
      </c>
      <c r="V29" s="7"/>
      <c r="W29" s="28">
        <f t="shared" ca="1" si="9"/>
        <v>-5.4208043260572936E-2</v>
      </c>
      <c r="X29" s="27">
        <f t="shared" ca="1" si="10"/>
        <v>0.12007615249149239</v>
      </c>
      <c r="Y29" s="7">
        <v>132</v>
      </c>
      <c r="Z29" s="46"/>
    </row>
    <row r="30" spans="1:26" s="26" customFormat="1" x14ac:dyDescent="0.25">
      <c r="A30" s="26">
        <v>14</v>
      </c>
      <c r="B30" s="26">
        <v>618</v>
      </c>
      <c r="C30" s="26">
        <v>15174</v>
      </c>
      <c r="D30" s="26">
        <v>13134</v>
      </c>
      <c r="E30" s="26">
        <v>11340</v>
      </c>
      <c r="F30" s="26">
        <v>13371</v>
      </c>
      <c r="G30" s="27"/>
      <c r="H30" s="7"/>
      <c r="I30" s="28">
        <f t="shared" si="0"/>
        <v>3834</v>
      </c>
      <c r="J30" s="27">
        <f t="shared" si="0"/>
        <v>-237</v>
      </c>
      <c r="K30" s="7"/>
      <c r="L30" s="28">
        <f t="shared" ca="1" si="1"/>
        <v>3852.6085193253616</v>
      </c>
      <c r="M30" s="26">
        <f t="shared" ca="1" si="2"/>
        <v>-258.35453761187858</v>
      </c>
      <c r="N30" s="26">
        <f t="shared" ca="1" si="3"/>
        <v>-1.0008605439134197</v>
      </c>
      <c r="O30" s="27">
        <f t="shared" ca="1" si="4"/>
        <v>-6.7188679817735839E-2</v>
      </c>
      <c r="P30" s="7"/>
      <c r="Q30" s="28">
        <f t="shared" ca="1" si="5"/>
        <v>-1.0007308988967347</v>
      </c>
      <c r="R30" s="27">
        <f t="shared" ca="1" si="6"/>
        <v>78.897795380295747</v>
      </c>
      <c r="S30" s="7"/>
      <c r="T30" s="28">
        <f t="shared" si="7"/>
        <v>78.902999999999992</v>
      </c>
      <c r="U30" s="27">
        <f t="shared" si="8"/>
        <v>1.3771171397010857</v>
      </c>
      <c r="V30" s="7"/>
      <c r="W30" s="28">
        <f t="shared" ca="1" si="9"/>
        <v>-5.2046197042443509E-3</v>
      </c>
      <c r="X30" s="27">
        <f t="shared" ca="1" si="10"/>
        <v>2.432502139465953E-2</v>
      </c>
      <c r="Y30" s="7">
        <v>131</v>
      </c>
      <c r="Z30" s="46"/>
    </row>
    <row r="31" spans="1:26" s="26" customFormat="1" x14ac:dyDescent="0.25">
      <c r="A31" s="26">
        <v>15</v>
      </c>
      <c r="B31" s="26">
        <v>632</v>
      </c>
      <c r="C31" s="26">
        <v>15174</v>
      </c>
      <c r="D31" s="26">
        <v>13327</v>
      </c>
      <c r="E31" s="26">
        <v>11330</v>
      </c>
      <c r="F31" s="26">
        <v>13175</v>
      </c>
      <c r="G31" s="27"/>
      <c r="H31" s="7"/>
      <c r="I31" s="28">
        <f t="shared" si="0"/>
        <v>3844</v>
      </c>
      <c r="J31" s="27">
        <f t="shared" si="0"/>
        <v>152</v>
      </c>
      <c r="K31" s="7"/>
      <c r="L31" s="28">
        <f t="shared" ca="1" si="1"/>
        <v>3862.6085193253616</v>
      </c>
      <c r="M31" s="26">
        <f t="shared" ca="1" si="2"/>
        <v>130.64546238812142</v>
      </c>
      <c r="N31" s="26">
        <f t="shared" ca="1" si="3"/>
        <v>-1.0034584215303459</v>
      </c>
      <c r="O31" s="27">
        <f t="shared" ca="1" si="4"/>
        <v>3.3976164007703306E-2</v>
      </c>
      <c r="P31" s="7"/>
      <c r="Q31" s="28">
        <f t="shared" ca="1" si="5"/>
        <v>-1.0035268748383366</v>
      </c>
      <c r="R31" s="27">
        <f t="shared" ca="1" si="6"/>
        <v>84.67795548435322</v>
      </c>
      <c r="S31" s="7"/>
      <c r="T31" s="28">
        <f t="shared" si="7"/>
        <v>84.590999999999994</v>
      </c>
      <c r="U31" s="27">
        <f t="shared" si="8"/>
        <v>1.4763914675545231</v>
      </c>
      <c r="V31" s="7"/>
      <c r="W31" s="28">
        <f t="shared" ca="1" si="9"/>
        <v>8.6955484353225643E-2</v>
      </c>
      <c r="X31" s="27">
        <f t="shared" ca="1" si="10"/>
        <v>-0.11341816954407591</v>
      </c>
      <c r="Y31" s="7">
        <v>130</v>
      </c>
      <c r="Z31" s="46"/>
    </row>
    <row r="32" spans="1:26" s="26" customFormat="1" x14ac:dyDescent="0.25">
      <c r="A32" s="26">
        <v>16</v>
      </c>
      <c r="B32" s="26">
        <v>620</v>
      </c>
      <c r="C32" s="26">
        <v>15153</v>
      </c>
      <c r="D32" s="26">
        <v>13502</v>
      </c>
      <c r="E32" s="26">
        <v>11344</v>
      </c>
      <c r="F32" s="26">
        <v>12988</v>
      </c>
      <c r="G32" s="27"/>
      <c r="H32" s="7"/>
      <c r="I32" s="28">
        <f t="shared" si="0"/>
        <v>3809</v>
      </c>
      <c r="J32" s="27">
        <f t="shared" si="0"/>
        <v>514</v>
      </c>
      <c r="K32" s="7"/>
      <c r="L32" s="28">
        <f t="shared" ca="1" si="1"/>
        <v>3827.6085193253616</v>
      </c>
      <c r="M32" s="26">
        <f t="shared" ca="1" si="2"/>
        <v>492.64546238812142</v>
      </c>
      <c r="N32" s="26">
        <f t="shared" ca="1" si="3"/>
        <v>-0.99436584987110443</v>
      </c>
      <c r="O32" s="27">
        <f t="shared" ca="1" si="4"/>
        <v>0.12811928345451298</v>
      </c>
      <c r="P32" s="7"/>
      <c r="Q32" s="28">
        <f t="shared" ca="1" si="5"/>
        <v>-0.99461862968223758</v>
      </c>
      <c r="R32" s="27">
        <f t="shared" ca="1" si="6"/>
        <v>90.078839358117193</v>
      </c>
      <c r="S32" s="7"/>
      <c r="T32" s="28">
        <f t="shared" si="7"/>
        <v>90.170999999999992</v>
      </c>
      <c r="U32" s="27">
        <f t="shared" si="8"/>
        <v>1.5737808398158069</v>
      </c>
      <c r="V32" s="7"/>
      <c r="W32" s="28">
        <f t="shared" ca="1" si="9"/>
        <v>-9.2160641882799155E-2</v>
      </c>
      <c r="X32" s="27">
        <f t="shared" ca="1" si="10"/>
        <v>9.3177621798972154E-2</v>
      </c>
      <c r="Y32" s="7">
        <v>129</v>
      </c>
      <c r="Z32" s="46"/>
    </row>
    <row r="33" spans="1:26" s="26" customFormat="1" x14ac:dyDescent="0.25">
      <c r="A33" s="26">
        <v>17</v>
      </c>
      <c r="B33" s="26">
        <v>642</v>
      </c>
      <c r="C33" s="26">
        <v>15123</v>
      </c>
      <c r="D33" s="26">
        <v>13704</v>
      </c>
      <c r="E33" s="26">
        <v>11384</v>
      </c>
      <c r="F33" s="26">
        <v>12805</v>
      </c>
      <c r="G33" s="27"/>
      <c r="H33" s="7"/>
      <c r="I33" s="28">
        <f t="shared" si="0"/>
        <v>3739</v>
      </c>
      <c r="J33" s="27">
        <f t="shared" si="0"/>
        <v>899</v>
      </c>
      <c r="K33" s="7"/>
      <c r="L33" s="28">
        <f t="shared" ca="1" si="1"/>
        <v>3757.6085193253616</v>
      </c>
      <c r="M33" s="26">
        <f t="shared" ca="1" si="2"/>
        <v>877.64546238812147</v>
      </c>
      <c r="N33" s="26">
        <f t="shared" ca="1" si="3"/>
        <v>-0.97618070655262168</v>
      </c>
      <c r="O33" s="27">
        <f t="shared" ca="1" si="4"/>
        <v>0.2282438718164515</v>
      </c>
      <c r="P33" s="7"/>
      <c r="Q33" s="28">
        <f t="shared" ca="1" si="5"/>
        <v>-0.9766295078952546</v>
      </c>
      <c r="R33" s="27">
        <f t="shared" ca="1" si="6"/>
        <v>95.893100450433963</v>
      </c>
      <c r="S33" s="7"/>
      <c r="T33" s="28">
        <f t="shared" si="7"/>
        <v>95.948999999999998</v>
      </c>
      <c r="U33" s="27">
        <f t="shared" si="8"/>
        <v>1.6746259639960392</v>
      </c>
      <c r="V33" s="7"/>
      <c r="W33" s="28">
        <f t="shared" ca="1" si="9"/>
        <v>-5.5899549566035489E-2</v>
      </c>
      <c r="X33" s="27">
        <f t="shared" ca="1" si="10"/>
        <v>-1.9278382540164785E-2</v>
      </c>
      <c r="Y33" s="7">
        <v>128</v>
      </c>
      <c r="Z33" s="46"/>
    </row>
    <row r="34" spans="1:26" s="26" customFormat="1" x14ac:dyDescent="0.25">
      <c r="A34" s="26">
        <v>18</v>
      </c>
      <c r="B34" s="26">
        <v>623</v>
      </c>
      <c r="C34" s="26">
        <v>15076</v>
      </c>
      <c r="D34" s="26">
        <v>13892</v>
      </c>
      <c r="E34" s="26">
        <v>11440</v>
      </c>
      <c r="F34" s="26">
        <v>12630</v>
      </c>
      <c r="G34" s="27"/>
      <c r="H34" s="7"/>
      <c r="I34" s="28">
        <f t="shared" si="0"/>
        <v>3636</v>
      </c>
      <c r="J34" s="27">
        <f t="shared" si="0"/>
        <v>1262</v>
      </c>
      <c r="K34" s="7"/>
      <c r="L34" s="28">
        <f t="shared" ca="1" si="1"/>
        <v>3654.6085193253616</v>
      </c>
      <c r="M34" s="26">
        <f t="shared" ca="1" si="2"/>
        <v>1240.6454623881214</v>
      </c>
      <c r="N34" s="26">
        <f t="shared" ca="1" si="3"/>
        <v>-0.94942256709828277</v>
      </c>
      <c r="O34" s="27">
        <f t="shared" ca="1" si="4"/>
        <v>0.32264705512913633</v>
      </c>
      <c r="P34" s="7"/>
      <c r="Q34" s="28">
        <f t="shared" ca="1" si="5"/>
        <v>-0.95005617031436929</v>
      </c>
      <c r="R34" s="27">
        <f t="shared" ca="1" si="6"/>
        <v>101.49676569064957</v>
      </c>
      <c r="S34" s="7"/>
      <c r="T34" s="28">
        <f t="shared" si="7"/>
        <v>101.556</v>
      </c>
      <c r="U34" s="27">
        <f t="shared" si="8"/>
        <v>1.7724865751553611</v>
      </c>
      <c r="V34" s="7"/>
      <c r="W34" s="28">
        <f t="shared" ca="1" si="9"/>
        <v>-5.9234309350429726E-2</v>
      </c>
      <c r="X34" s="27">
        <f t="shared" ca="1" si="10"/>
        <v>3.2456204622462792E-2</v>
      </c>
      <c r="Y34" s="7">
        <v>127</v>
      </c>
      <c r="Z34" s="46"/>
    </row>
    <row r="35" spans="1:26" s="26" customFormat="1" x14ac:dyDescent="0.25">
      <c r="A35" s="26">
        <v>19</v>
      </c>
      <c r="B35" s="26">
        <v>636</v>
      </c>
      <c r="C35" s="26">
        <v>14997</v>
      </c>
      <c r="D35" s="26">
        <v>14057</v>
      </c>
      <c r="E35" s="26">
        <v>11501</v>
      </c>
      <c r="F35" s="26">
        <v>12441</v>
      </c>
      <c r="G35" s="27"/>
      <c r="H35" s="7"/>
      <c r="I35" s="28">
        <f t="shared" si="0"/>
        <v>3496</v>
      </c>
      <c r="J35" s="27">
        <f t="shared" si="0"/>
        <v>1616</v>
      </c>
      <c r="K35" s="7"/>
      <c r="L35" s="28">
        <f t="shared" ca="1" si="1"/>
        <v>3514.6085193253616</v>
      </c>
      <c r="M35" s="26">
        <f t="shared" ca="1" si="2"/>
        <v>1594.6454623881214</v>
      </c>
      <c r="N35" s="26">
        <f t="shared" ca="1" si="3"/>
        <v>-0.91305228046131726</v>
      </c>
      <c r="O35" s="27">
        <f t="shared" ca="1" si="4"/>
        <v>0.41470966364894468</v>
      </c>
      <c r="P35" s="7"/>
      <c r="Q35" s="28">
        <f t="shared" ca="1" si="5"/>
        <v>-0.9138660839866839</v>
      </c>
      <c r="R35" s="27">
        <f t="shared" ca="1" si="6"/>
        <v>107.14725025503935</v>
      </c>
      <c r="S35" s="7"/>
      <c r="T35" s="28">
        <f t="shared" si="7"/>
        <v>107.28</v>
      </c>
      <c r="U35" s="27">
        <f t="shared" si="8"/>
        <v>1.8723892215395166</v>
      </c>
      <c r="V35" s="7"/>
      <c r="W35" s="28">
        <f t="shared" ca="1" si="9"/>
        <v>-0.13274974496064829</v>
      </c>
      <c r="X35" s="27">
        <f t="shared" ca="1" si="10"/>
        <v>9.0507534186500038E-2</v>
      </c>
      <c r="Y35" s="7">
        <v>126</v>
      </c>
      <c r="Z35" s="46"/>
    </row>
    <row r="36" spans="1:26" s="26" customFormat="1" x14ac:dyDescent="0.25">
      <c r="A36" s="26">
        <v>20</v>
      </c>
      <c r="B36" s="26">
        <v>609</v>
      </c>
      <c r="C36" s="26">
        <v>14911</v>
      </c>
      <c r="D36" s="26">
        <v>14228</v>
      </c>
      <c r="E36" s="26">
        <v>11587</v>
      </c>
      <c r="F36" s="26">
        <v>12282</v>
      </c>
      <c r="G36" s="27"/>
      <c r="H36" s="7"/>
      <c r="I36" s="28">
        <f t="shared" si="0"/>
        <v>3324</v>
      </c>
      <c r="J36" s="27">
        <f t="shared" si="0"/>
        <v>1946</v>
      </c>
      <c r="K36" s="7"/>
      <c r="L36" s="28">
        <f t="shared" ca="1" si="1"/>
        <v>3342.6085193253616</v>
      </c>
      <c r="M36" s="26">
        <f t="shared" ca="1" si="2"/>
        <v>1924.6454623881214</v>
      </c>
      <c r="N36" s="26">
        <f t="shared" ca="1" si="3"/>
        <v>-0.86836878545018814</v>
      </c>
      <c r="O36" s="27">
        <f t="shared" ca="1" si="4"/>
        <v>0.50053073938774906</v>
      </c>
      <c r="P36" s="7"/>
      <c r="Q36" s="28">
        <f t="shared" ca="1" si="5"/>
        <v>-0.86935055165005648</v>
      </c>
      <c r="R36" s="27">
        <f t="shared" ca="1" si="6"/>
        <v>112.67013970858829</v>
      </c>
      <c r="S36" s="7"/>
      <c r="T36" s="28">
        <f t="shared" si="7"/>
        <v>112.761</v>
      </c>
      <c r="U36" s="27">
        <f t="shared" si="8"/>
        <v>1.9680507178413258</v>
      </c>
      <c r="V36" s="7"/>
      <c r="W36" s="28">
        <f t="shared" ca="1" si="9"/>
        <v>-9.0860291411701155E-2</v>
      </c>
      <c r="X36" s="27">
        <f t="shared" ca="1" si="10"/>
        <v>-6.153101022204055E-2</v>
      </c>
      <c r="Y36" s="7">
        <v>125</v>
      </c>
      <c r="Z36" s="46"/>
    </row>
    <row r="37" spans="1:26" s="26" customFormat="1" x14ac:dyDescent="0.25">
      <c r="A37" s="26">
        <v>21</v>
      </c>
      <c r="B37" s="26">
        <v>605</v>
      </c>
      <c r="C37" s="26">
        <v>14813</v>
      </c>
      <c r="D37" s="26">
        <v>14380</v>
      </c>
      <c r="E37" s="26">
        <v>11686</v>
      </c>
      <c r="F37" s="26">
        <v>12123</v>
      </c>
      <c r="G37" s="27"/>
      <c r="H37" s="7"/>
      <c r="I37" s="28">
        <f t="shared" si="0"/>
        <v>3127</v>
      </c>
      <c r="J37" s="27">
        <f t="shared" si="0"/>
        <v>2257</v>
      </c>
      <c r="K37" s="7"/>
      <c r="L37" s="28">
        <f t="shared" ca="1" si="1"/>
        <v>3145.6085193253616</v>
      </c>
      <c r="M37" s="26">
        <f t="shared" ca="1" si="2"/>
        <v>2235.6454623881214</v>
      </c>
      <c r="N37" s="26">
        <f t="shared" ca="1" si="3"/>
        <v>-0.81719059639674385</v>
      </c>
      <c r="O37" s="27">
        <f t="shared" ca="1" si="4"/>
        <v>0.58141060167492542</v>
      </c>
      <c r="P37" s="7"/>
      <c r="Q37" s="28">
        <f t="shared" ca="1" si="5"/>
        <v>-0.81833063730959632</v>
      </c>
      <c r="R37" s="27">
        <f t="shared" ca="1" si="6"/>
        <v>118.13202128896216</v>
      </c>
      <c r="S37" s="7"/>
      <c r="T37" s="28">
        <f t="shared" si="7"/>
        <v>118.20599999999999</v>
      </c>
      <c r="U37" s="27">
        <f t="shared" si="8"/>
        <v>2.0630838956124169</v>
      </c>
      <c r="V37" s="7"/>
      <c r="W37" s="28">
        <f t="shared" ca="1" si="9"/>
        <v>-7.3978711037824496E-2</v>
      </c>
      <c r="X37" s="27">
        <f t="shared" ca="1" si="10"/>
        <v>3.1231272761615969E-2</v>
      </c>
      <c r="Y37" s="7">
        <v>124</v>
      </c>
      <c r="Z37" s="46"/>
    </row>
    <row r="38" spans="1:26" s="26" customFormat="1" x14ac:dyDescent="0.25">
      <c r="A38" s="26">
        <v>22</v>
      </c>
      <c r="B38" s="26">
        <v>629</v>
      </c>
      <c r="C38" s="26">
        <v>14685</v>
      </c>
      <c r="D38" s="26">
        <v>14520</v>
      </c>
      <c r="E38" s="26">
        <v>11800</v>
      </c>
      <c r="F38" s="26">
        <v>11971</v>
      </c>
      <c r="G38" s="27"/>
      <c r="H38" s="7"/>
      <c r="I38" s="28">
        <f t="shared" si="0"/>
        <v>2885</v>
      </c>
      <c r="J38" s="27">
        <f t="shared" si="0"/>
        <v>2549</v>
      </c>
      <c r="K38" s="7"/>
      <c r="L38" s="28">
        <f t="shared" ca="1" si="1"/>
        <v>2903.6085193253616</v>
      </c>
      <c r="M38" s="26">
        <f t="shared" ca="1" si="2"/>
        <v>2527.6454623881214</v>
      </c>
      <c r="N38" s="26">
        <f t="shared" ca="1" si="3"/>
        <v>-0.75432195806713198</v>
      </c>
      <c r="O38" s="27">
        <f t="shared" ca="1" si="4"/>
        <v>0.65734925051047355</v>
      </c>
      <c r="P38" s="7"/>
      <c r="Q38" s="28">
        <f t="shared" ca="1" si="5"/>
        <v>-0.75561057577054536</v>
      </c>
      <c r="R38" s="27">
        <f t="shared" ca="1" si="6"/>
        <v>123.76073701066298</v>
      </c>
      <c r="S38" s="7"/>
      <c r="T38" s="28">
        <f t="shared" si="7"/>
        <v>123.86699999999999</v>
      </c>
      <c r="U38" s="27">
        <f t="shared" si="8"/>
        <v>2.1618869845678161</v>
      </c>
      <c r="V38" s="7"/>
      <c r="W38" s="28">
        <f t="shared" ca="1" si="9"/>
        <v>-0.1062629893370115</v>
      </c>
      <c r="X38" s="27">
        <f t="shared" ca="1" si="10"/>
        <v>3.5334129316268559E-2</v>
      </c>
      <c r="Y38" s="7">
        <v>123</v>
      </c>
      <c r="Z38" s="46"/>
    </row>
    <row r="39" spans="1:26" s="26" customFormat="1" x14ac:dyDescent="0.25">
      <c r="A39" s="26">
        <v>23</v>
      </c>
      <c r="B39" s="26">
        <v>625</v>
      </c>
      <c r="C39" s="26">
        <v>14556</v>
      </c>
      <c r="D39" s="26">
        <v>14666</v>
      </c>
      <c r="E39" s="26">
        <v>11935</v>
      </c>
      <c r="F39" s="26">
        <v>11838</v>
      </c>
      <c r="G39" s="27"/>
      <c r="H39" s="7"/>
      <c r="I39" s="28">
        <f t="shared" si="0"/>
        <v>2621</v>
      </c>
      <c r="J39" s="27">
        <f t="shared" si="0"/>
        <v>2828</v>
      </c>
      <c r="K39" s="7"/>
      <c r="L39" s="28">
        <f t="shared" ca="1" si="1"/>
        <v>2639.6085193253616</v>
      </c>
      <c r="M39" s="26">
        <f t="shared" ca="1" si="2"/>
        <v>2806.6454623881214</v>
      </c>
      <c r="N39" s="26">
        <f t="shared" ca="1" si="3"/>
        <v>-0.68573798898028271</v>
      </c>
      <c r="O39" s="27">
        <f t="shared" ca="1" si="4"/>
        <v>0.72990706908964453</v>
      </c>
      <c r="P39" s="7"/>
      <c r="Q39" s="28">
        <f t="shared" ca="1" si="5"/>
        <v>-0.68716855243120767</v>
      </c>
      <c r="R39" s="27">
        <f t="shared" ca="1" si="6"/>
        <v>129.46634446620618</v>
      </c>
      <c r="S39" s="7"/>
      <c r="T39" s="28">
        <f t="shared" si="7"/>
        <v>129.49199999999999</v>
      </c>
      <c r="U39" s="27">
        <f t="shared" si="8"/>
        <v>2.2600617549924968</v>
      </c>
      <c r="V39" s="7"/>
      <c r="W39" s="28">
        <f t="shared" ca="1" si="9"/>
        <v>-2.5655533793809582E-2</v>
      </c>
      <c r="X39" s="27">
        <f t="shared" ca="1" si="10"/>
        <v>-9.7139403305902761E-2</v>
      </c>
      <c r="Y39" s="7">
        <v>122</v>
      </c>
      <c r="Z39" s="46"/>
    </row>
    <row r="40" spans="1:26" s="26" customFormat="1" x14ac:dyDescent="0.25">
      <c r="A40" s="26">
        <v>24</v>
      </c>
      <c r="B40" s="26">
        <v>621</v>
      </c>
      <c r="C40" s="26">
        <v>14414</v>
      </c>
      <c r="D40" s="26">
        <v>14791</v>
      </c>
      <c r="E40" s="26">
        <v>12080</v>
      </c>
      <c r="F40" s="26">
        <v>11717</v>
      </c>
      <c r="G40" s="27"/>
      <c r="H40" s="7"/>
      <c r="I40" s="28">
        <f t="shared" si="0"/>
        <v>2334</v>
      </c>
      <c r="J40" s="27">
        <f t="shared" si="0"/>
        <v>3074</v>
      </c>
      <c r="K40" s="7"/>
      <c r="L40" s="28">
        <f t="shared" ca="1" si="1"/>
        <v>2352.6085193253616</v>
      </c>
      <c r="M40" s="26">
        <f t="shared" ca="1" si="2"/>
        <v>3052.6454623881214</v>
      </c>
      <c r="N40" s="26">
        <f t="shared" ca="1" si="3"/>
        <v>-0.61117890137450337</v>
      </c>
      <c r="O40" s="27">
        <f t="shared" ca="1" si="4"/>
        <v>0.79388278009493507</v>
      </c>
      <c r="P40" s="7"/>
      <c r="Q40" s="28">
        <f t="shared" ca="1" si="5"/>
        <v>-0.61273459428407018</v>
      </c>
      <c r="R40" s="27">
        <f t="shared" ca="1" si="6"/>
        <v>135.07716954932323</v>
      </c>
      <c r="S40" s="7"/>
      <c r="T40" s="28">
        <f t="shared" si="7"/>
        <v>135.08099999999999</v>
      </c>
      <c r="U40" s="27">
        <f t="shared" si="8"/>
        <v>2.3576082068864599</v>
      </c>
      <c r="V40" s="7"/>
      <c r="W40" s="28">
        <f t="shared" ca="1" si="9"/>
        <v>-3.8304506767588009E-3</v>
      </c>
      <c r="X40" s="27">
        <f t="shared" ca="1" si="10"/>
        <v>3.6783280904018056E-2</v>
      </c>
      <c r="Y40" s="7">
        <v>121</v>
      </c>
      <c r="Z40" s="46"/>
    </row>
    <row r="41" spans="1:26" s="26" customFormat="1" x14ac:dyDescent="0.25">
      <c r="A41" s="26">
        <v>25</v>
      </c>
      <c r="B41" s="26">
        <v>633</v>
      </c>
      <c r="C41" s="26">
        <v>14250</v>
      </c>
      <c r="D41" s="26">
        <v>14892</v>
      </c>
      <c r="E41" s="26">
        <v>12232</v>
      </c>
      <c r="F41" s="26">
        <v>11603</v>
      </c>
      <c r="G41" s="27"/>
      <c r="H41" s="7"/>
      <c r="I41" s="28">
        <f t="shared" si="0"/>
        <v>2018</v>
      </c>
      <c r="J41" s="27">
        <f t="shared" si="0"/>
        <v>3289</v>
      </c>
      <c r="K41" s="7"/>
      <c r="L41" s="28">
        <f t="shared" ca="1" si="1"/>
        <v>2036.6085193253616</v>
      </c>
      <c r="M41" s="26">
        <f t="shared" ca="1" si="2"/>
        <v>3267.6454623881214</v>
      </c>
      <c r="N41" s="26">
        <f t="shared" ca="1" si="3"/>
        <v>-0.52908596867963831</v>
      </c>
      <c r="O41" s="27">
        <f t="shared" ca="1" si="4"/>
        <v>0.84979651125809552</v>
      </c>
      <c r="P41" s="7"/>
      <c r="Q41" s="28">
        <f t="shared" ca="1" si="5"/>
        <v>-0.53075099024548311</v>
      </c>
      <c r="R41" s="27">
        <f t="shared" ca="1" si="6"/>
        <v>140.75149505789955</v>
      </c>
      <c r="S41" s="7"/>
      <c r="T41" s="28">
        <f t="shared" si="7"/>
        <v>140.77799999999999</v>
      </c>
      <c r="U41" s="27">
        <f t="shared" si="8"/>
        <v>2.4570396143725772</v>
      </c>
      <c r="V41" s="7"/>
      <c r="W41" s="28">
        <f t="shared" ca="1" si="9"/>
        <v>-2.650494210044485E-2</v>
      </c>
      <c r="X41" s="27">
        <f t="shared" ca="1" si="10"/>
        <v>9.5753559083135542E-2</v>
      </c>
      <c r="Y41" s="7">
        <v>120</v>
      </c>
      <c r="Z41" s="46"/>
    </row>
    <row r="42" spans="1:26" s="26" customFormat="1" x14ac:dyDescent="0.25">
      <c r="A42" s="26">
        <v>26</v>
      </c>
      <c r="B42" s="26">
        <v>636</v>
      </c>
      <c r="C42" s="26">
        <v>14083</v>
      </c>
      <c r="D42" s="26">
        <v>14995</v>
      </c>
      <c r="E42" s="26">
        <v>12408</v>
      </c>
      <c r="F42" s="26">
        <v>11513</v>
      </c>
      <c r="G42" s="27"/>
      <c r="H42" s="7"/>
      <c r="I42" s="28">
        <f t="shared" si="0"/>
        <v>1675</v>
      </c>
      <c r="J42" s="27">
        <f t="shared" si="0"/>
        <v>3482</v>
      </c>
      <c r="K42" s="7"/>
      <c r="L42" s="28">
        <f t="shared" ca="1" si="1"/>
        <v>1693.6085193253616</v>
      </c>
      <c r="M42" s="26">
        <f t="shared" ca="1" si="2"/>
        <v>3460.6454623881214</v>
      </c>
      <c r="N42" s="26">
        <f t="shared" ca="1" si="3"/>
        <v>-0.43997876641907274</v>
      </c>
      <c r="O42" s="27">
        <f t="shared" ca="1" si="4"/>
        <v>0.89998883737200241</v>
      </c>
      <c r="P42" s="7"/>
      <c r="Q42" s="28">
        <f t="shared" ca="1" si="5"/>
        <v>-0.44174189997142105</v>
      </c>
      <c r="R42" s="27">
        <f t="shared" ca="1" si="6"/>
        <v>146.59563799639943</v>
      </c>
      <c r="S42" s="7"/>
      <c r="T42" s="28">
        <f t="shared" si="7"/>
        <v>146.50199999999998</v>
      </c>
      <c r="U42" s="27">
        <f t="shared" si="8"/>
        <v>2.5569422607567325</v>
      </c>
      <c r="V42" s="7"/>
      <c r="W42" s="28">
        <f t="shared" ca="1" si="9"/>
        <v>9.363799639945114E-2</v>
      </c>
      <c r="X42" s="27">
        <f t="shared" ca="1" si="10"/>
        <v>-3.5041037386037033E-2</v>
      </c>
      <c r="Y42" s="7">
        <v>119</v>
      </c>
      <c r="Z42" s="46"/>
    </row>
    <row r="43" spans="1:26" s="26" customFormat="1" x14ac:dyDescent="0.25">
      <c r="A43" s="26">
        <v>27</v>
      </c>
      <c r="B43" s="26">
        <v>624</v>
      </c>
      <c r="C43" s="26">
        <v>13919</v>
      </c>
      <c r="D43" s="26">
        <v>15081</v>
      </c>
      <c r="E43" s="26">
        <v>12590</v>
      </c>
      <c r="F43" s="26">
        <v>11445</v>
      </c>
      <c r="G43" s="27"/>
      <c r="H43" s="7"/>
      <c r="I43" s="28">
        <f t="shared" si="0"/>
        <v>1329</v>
      </c>
      <c r="J43" s="27">
        <f t="shared" si="0"/>
        <v>3636</v>
      </c>
      <c r="K43" s="7"/>
      <c r="L43" s="28">
        <f t="shared" ca="1" si="1"/>
        <v>1347.6085193253616</v>
      </c>
      <c r="M43" s="26">
        <f t="shared" ca="1" si="2"/>
        <v>3614.6454623881214</v>
      </c>
      <c r="N43" s="26">
        <f t="shared" ca="1" si="3"/>
        <v>-0.35009220087342935</v>
      </c>
      <c r="O43" s="27">
        <f t="shared" ca="1" si="4"/>
        <v>0.94003867271677777</v>
      </c>
      <c r="P43" s="7"/>
      <c r="Q43" s="28">
        <f t="shared" ca="1" si="5"/>
        <v>-0.35193358465998414</v>
      </c>
      <c r="R43" s="27">
        <f t="shared" ca="1" si="6"/>
        <v>152.21384998679764</v>
      </c>
      <c r="S43" s="7"/>
      <c r="T43" s="28">
        <f t="shared" si="7"/>
        <v>152.11799999999999</v>
      </c>
      <c r="U43" s="27">
        <f t="shared" si="8"/>
        <v>2.6549599515487339</v>
      </c>
      <c r="V43" s="7"/>
      <c r="W43" s="28">
        <f t="shared" ca="1" si="9"/>
        <v>9.584998679764567E-2</v>
      </c>
      <c r="X43" s="27">
        <f t="shared" ca="1" si="10"/>
        <v>5.3016316114309348E-2</v>
      </c>
      <c r="Y43" s="7">
        <v>118</v>
      </c>
      <c r="Z43" s="46"/>
    </row>
    <row r="44" spans="1:26" s="26" customFormat="1" x14ac:dyDescent="0.25">
      <c r="A44" s="26">
        <v>28</v>
      </c>
      <c r="B44" s="26">
        <v>620</v>
      </c>
      <c r="C44" s="26">
        <v>13734</v>
      </c>
      <c r="D44" s="26">
        <v>15126</v>
      </c>
      <c r="E44" s="26">
        <v>12754</v>
      </c>
      <c r="F44" s="26">
        <v>11376</v>
      </c>
      <c r="G44" s="27"/>
      <c r="H44" s="7"/>
      <c r="I44" s="28">
        <f t="shared" si="0"/>
        <v>980</v>
      </c>
      <c r="J44" s="27">
        <f t="shared" si="0"/>
        <v>3750</v>
      </c>
      <c r="K44" s="7"/>
      <c r="L44" s="28">
        <f t="shared" ca="1" si="1"/>
        <v>998.60851932536173</v>
      </c>
      <c r="M44" s="26">
        <f t="shared" ca="1" si="2"/>
        <v>3728.6454623881214</v>
      </c>
      <c r="N44" s="26">
        <f t="shared" ca="1" si="3"/>
        <v>-0.25942627204270813</v>
      </c>
      <c r="O44" s="27">
        <f t="shared" ca="1" si="4"/>
        <v>0.96968595342654651</v>
      </c>
      <c r="P44" s="7"/>
      <c r="Q44" s="28">
        <f t="shared" ca="1" si="5"/>
        <v>-0.26132553507378381</v>
      </c>
      <c r="R44" s="27">
        <f t="shared" ca="1" si="6"/>
        <v>157.65624260990012</v>
      </c>
      <c r="S44" s="7"/>
      <c r="T44" s="28">
        <f t="shared" si="7"/>
        <v>157.69800000000001</v>
      </c>
      <c r="U44" s="27">
        <f t="shared" si="8"/>
        <v>2.7523493238100181</v>
      </c>
      <c r="V44" s="7"/>
      <c r="W44" s="28">
        <f t="shared" ca="1" si="9"/>
        <v>-4.175739009988888E-2</v>
      </c>
      <c r="X44" s="27">
        <f t="shared" ca="1" si="10"/>
        <v>0.13259722421915399</v>
      </c>
      <c r="Y44" s="7">
        <v>117</v>
      </c>
      <c r="Z44" s="46"/>
    </row>
    <row r="45" spans="1:26" s="26" customFormat="1" x14ac:dyDescent="0.25">
      <c r="A45" s="26">
        <v>29</v>
      </c>
      <c r="B45" s="26">
        <v>605</v>
      </c>
      <c r="C45" s="26">
        <v>13550</v>
      </c>
      <c r="D45" s="26">
        <v>15163</v>
      </c>
      <c r="E45" s="26">
        <v>12938</v>
      </c>
      <c r="F45" s="26">
        <v>11337</v>
      </c>
      <c r="G45" s="27"/>
      <c r="H45" s="7"/>
      <c r="I45" s="28">
        <f t="shared" si="0"/>
        <v>612</v>
      </c>
      <c r="J45" s="27">
        <f t="shared" si="0"/>
        <v>3826</v>
      </c>
      <c r="K45" s="7"/>
      <c r="L45" s="28">
        <f t="shared" ca="1" si="1"/>
        <v>630.60851932536173</v>
      </c>
      <c r="M45" s="26">
        <f t="shared" ca="1" si="2"/>
        <v>3804.6454623881214</v>
      </c>
      <c r="N45" s="26">
        <f t="shared" ca="1" si="3"/>
        <v>-0.1638243757398273</v>
      </c>
      <c r="O45" s="27">
        <f t="shared" ca="1" si="4"/>
        <v>0.98945080723305912</v>
      </c>
      <c r="P45" s="7"/>
      <c r="Q45" s="28">
        <f t="shared" ca="1" si="5"/>
        <v>-0.16576215753179138</v>
      </c>
      <c r="R45" s="27">
        <f t="shared" ca="1" si="6"/>
        <v>163.22843326965858</v>
      </c>
      <c r="S45" s="7"/>
      <c r="T45" s="28">
        <f t="shared" si="7"/>
        <v>163.143</v>
      </c>
      <c r="U45" s="27">
        <f t="shared" si="8"/>
        <v>2.8473825015811087</v>
      </c>
      <c r="V45" s="7"/>
      <c r="W45" s="28">
        <f t="shared" ca="1" si="9"/>
        <v>8.5433269658580002E-2</v>
      </c>
      <c r="X45" s="27">
        <f t="shared" ca="1" si="10"/>
        <v>2.9617509100603456E-2</v>
      </c>
      <c r="Y45" s="7">
        <v>116</v>
      </c>
      <c r="Z45" s="46"/>
    </row>
    <row r="46" spans="1:26" s="26" customFormat="1" x14ac:dyDescent="0.25">
      <c r="A46" s="26">
        <v>30</v>
      </c>
      <c r="B46" s="26">
        <v>618</v>
      </c>
      <c r="C46" s="26">
        <v>13367</v>
      </c>
      <c r="D46" s="26">
        <v>15191</v>
      </c>
      <c r="E46" s="26">
        <v>13132</v>
      </c>
      <c r="F46" s="26">
        <v>11319</v>
      </c>
      <c r="G46" s="27"/>
      <c r="H46" s="7"/>
      <c r="I46" s="28">
        <f t="shared" si="0"/>
        <v>235</v>
      </c>
      <c r="J46" s="27">
        <f t="shared" si="0"/>
        <v>3872</v>
      </c>
      <c r="K46" s="7"/>
      <c r="L46" s="28">
        <f t="shared" ca="1" si="1"/>
        <v>253.60851932536173</v>
      </c>
      <c r="M46" s="26">
        <f t="shared" ca="1" si="2"/>
        <v>3850.6454623881214</v>
      </c>
      <c r="N46" s="26">
        <f t="shared" ca="1" si="3"/>
        <v>-6.5884389581712985E-2</v>
      </c>
      <c r="O46" s="27">
        <f t="shared" ca="1" si="4"/>
        <v>1.0014137450633167</v>
      </c>
      <c r="P46" s="7"/>
      <c r="Q46" s="28">
        <f t="shared" ca="1" si="5"/>
        <v>-6.7845408530495657E-2</v>
      </c>
      <c r="R46" s="27">
        <f t="shared" ca="1" si="6"/>
        <v>168.86300206115595</v>
      </c>
      <c r="S46" s="7"/>
      <c r="T46" s="28">
        <f t="shared" si="7"/>
        <v>168.70500000000001</v>
      </c>
      <c r="U46" s="27">
        <f t="shared" si="8"/>
        <v>2.9444577145770339</v>
      </c>
      <c r="V46" s="7"/>
      <c r="W46" s="28">
        <f t="shared" ca="1" si="9"/>
        <v>0.15800206115594051</v>
      </c>
      <c r="X46" s="27">
        <f t="shared" ca="1" si="10"/>
        <v>-4.689617568683957E-2</v>
      </c>
      <c r="Y46" s="7">
        <v>115</v>
      </c>
      <c r="Z46" s="46"/>
    </row>
    <row r="47" spans="1:26" s="26" customFormat="1" x14ac:dyDescent="0.25">
      <c r="A47" s="26">
        <v>31</v>
      </c>
      <c r="B47" s="26">
        <v>626</v>
      </c>
      <c r="C47" s="26">
        <v>13165</v>
      </c>
      <c r="D47" s="26">
        <v>15182</v>
      </c>
      <c r="E47" s="26">
        <v>13305</v>
      </c>
      <c r="F47" s="26">
        <v>11305</v>
      </c>
      <c r="G47" s="27"/>
      <c r="H47" s="7"/>
      <c r="I47" s="28">
        <f t="shared" si="0"/>
        <v>-140</v>
      </c>
      <c r="J47" s="27">
        <f t="shared" si="0"/>
        <v>3877</v>
      </c>
      <c r="K47" s="7"/>
      <c r="L47" s="28">
        <f t="shared" ca="1" si="1"/>
        <v>-121.39148067463827</v>
      </c>
      <c r="M47" s="26">
        <f t="shared" ca="1" si="2"/>
        <v>3855.6454623881214</v>
      </c>
      <c r="N47" s="26">
        <f t="shared" ca="1" si="3"/>
        <v>3.1536021053016117E-2</v>
      </c>
      <c r="O47" s="27">
        <f t="shared" ca="1" si="4"/>
        <v>1.0027140643926924</v>
      </c>
      <c r="P47" s="7"/>
      <c r="Q47" s="28">
        <f t="shared" ca="1" si="5"/>
        <v>2.9572642684262972E-2</v>
      </c>
      <c r="R47" s="27">
        <f t="shared" ca="1" si="6"/>
        <v>174.42815868536854</v>
      </c>
      <c r="S47" s="7"/>
      <c r="T47" s="28">
        <f t="shared" si="7"/>
        <v>174.339</v>
      </c>
      <c r="U47" s="27">
        <f t="shared" si="8"/>
        <v>3.0427895646343939</v>
      </c>
      <c r="V47" s="7"/>
      <c r="W47" s="28">
        <f t="shared" ca="1" si="9"/>
        <v>8.9158685368545321E-2</v>
      </c>
      <c r="X47" s="27">
        <f t="shared" ca="1" si="10"/>
        <v>-5.4199204216558883E-2</v>
      </c>
      <c r="Y47" s="7">
        <v>114</v>
      </c>
      <c r="Z47" s="46"/>
    </row>
    <row r="48" spans="1:26" s="26" customFormat="1" x14ac:dyDescent="0.25">
      <c r="A48" s="26">
        <v>32</v>
      </c>
      <c r="B48" s="26">
        <v>629</v>
      </c>
      <c r="C48" s="26">
        <v>12982</v>
      </c>
      <c r="D48" s="26">
        <v>15173</v>
      </c>
      <c r="E48" s="26">
        <v>13499</v>
      </c>
      <c r="F48" s="26">
        <v>11323</v>
      </c>
      <c r="G48" s="27"/>
      <c r="H48" s="7"/>
      <c r="I48" s="28">
        <f t="shared" si="0"/>
        <v>-517</v>
      </c>
      <c r="J48" s="27">
        <f t="shared" si="0"/>
        <v>3850</v>
      </c>
      <c r="K48" s="7"/>
      <c r="L48" s="28">
        <f t="shared" ca="1" si="1"/>
        <v>-498.39148067463827</v>
      </c>
      <c r="M48" s="26">
        <f t="shared" ca="1" si="2"/>
        <v>3828.6454623881214</v>
      </c>
      <c r="N48" s="26">
        <f t="shared" ca="1" si="3"/>
        <v>0.12947600721113045</v>
      </c>
      <c r="O48" s="27">
        <f t="shared" ca="1" si="4"/>
        <v>0.99569234001406304</v>
      </c>
      <c r="P48" s="7"/>
      <c r="Q48" s="28">
        <f t="shared" ca="1" si="5"/>
        <v>0.12752656601493731</v>
      </c>
      <c r="R48" s="27">
        <f t="shared" ca="1" si="6"/>
        <v>180.03745627040053</v>
      </c>
      <c r="S48" s="7"/>
      <c r="T48" s="28">
        <f t="shared" si="7"/>
        <v>180</v>
      </c>
      <c r="U48" s="27">
        <f t="shared" si="8"/>
        <v>3.1415926535897931</v>
      </c>
      <c r="V48" s="7"/>
      <c r="W48" s="28">
        <f t="shared" ca="1" si="9"/>
        <v>3.7456270400525682E-2</v>
      </c>
      <c r="X48" s="27">
        <f t="shared" ca="1" si="10"/>
        <v>8.6165147944086584E-2</v>
      </c>
      <c r="Y48" s="7">
        <v>113</v>
      </c>
      <c r="Z48" s="46"/>
    </row>
    <row r="49" spans="1:26" s="26" customFormat="1" x14ac:dyDescent="0.25">
      <c r="A49" s="26">
        <v>33</v>
      </c>
      <c r="B49" s="26">
        <v>633</v>
      </c>
      <c r="C49" s="26">
        <v>12801</v>
      </c>
      <c r="D49" s="26">
        <v>15153</v>
      </c>
      <c r="E49" s="26">
        <v>13697</v>
      </c>
      <c r="F49" s="26">
        <v>11365</v>
      </c>
      <c r="G49" s="27"/>
      <c r="H49" s="7"/>
      <c r="I49" s="28">
        <f t="shared" si="0"/>
        <v>-896</v>
      </c>
      <c r="J49" s="27">
        <f t="shared" si="0"/>
        <v>3788</v>
      </c>
      <c r="K49" s="7"/>
      <c r="L49" s="28">
        <f t="shared" ca="1" si="1"/>
        <v>-877.39148067463827</v>
      </c>
      <c r="M49" s="26">
        <f t="shared" ca="1" si="2"/>
        <v>3766.6454623881214</v>
      </c>
      <c r="N49" s="26">
        <f t="shared" ca="1" si="3"/>
        <v>0.22793556889263</v>
      </c>
      <c r="O49" s="27">
        <f t="shared" ca="1" si="4"/>
        <v>0.97956838032980287</v>
      </c>
      <c r="P49" s="7"/>
      <c r="Q49" s="28">
        <f t="shared" ca="1" si="5"/>
        <v>0.22601788917369356</v>
      </c>
      <c r="R49" s="27">
        <f t="shared" ca="1" si="6"/>
        <v>185.73144498141198</v>
      </c>
      <c r="S49" s="7"/>
      <c r="T49" s="28">
        <f t="shared" si="7"/>
        <v>185.697</v>
      </c>
      <c r="U49" s="27">
        <f t="shared" si="8"/>
        <v>3.2410240610759105</v>
      </c>
      <c r="V49" s="7"/>
      <c r="W49" s="28">
        <f t="shared" ca="1" si="9"/>
        <v>3.4444981411979825E-2</v>
      </c>
      <c r="X49" s="27">
        <f t="shared" ca="1" si="10"/>
        <v>2.6950198591833896E-2</v>
      </c>
      <c r="Y49" s="7">
        <v>112</v>
      </c>
      <c r="Z49" s="46"/>
    </row>
    <row r="50" spans="1:26" s="26" customFormat="1" x14ac:dyDescent="0.25">
      <c r="A50" s="26">
        <v>34</v>
      </c>
      <c r="B50" s="26">
        <v>639</v>
      </c>
      <c r="C50" s="26">
        <v>12616</v>
      </c>
      <c r="D50" s="26">
        <v>15094</v>
      </c>
      <c r="E50" s="26">
        <v>13879</v>
      </c>
      <c r="F50" s="26">
        <v>11418</v>
      </c>
      <c r="G50" s="27"/>
      <c r="H50" s="7"/>
      <c r="I50" s="28">
        <f t="shared" si="0"/>
        <v>-1263</v>
      </c>
      <c r="J50" s="27">
        <f t="shared" si="0"/>
        <v>3676</v>
      </c>
      <c r="K50" s="7"/>
      <c r="L50" s="28">
        <f t="shared" ca="1" si="1"/>
        <v>-1244.3914806746384</v>
      </c>
      <c r="M50" s="26">
        <f t="shared" ca="1" si="2"/>
        <v>3654.6454623881214</v>
      </c>
      <c r="N50" s="26">
        <f t="shared" ca="1" si="3"/>
        <v>0.32327767743381824</v>
      </c>
      <c r="O50" s="27">
        <f t="shared" ca="1" si="4"/>
        <v>0.95044122735178438</v>
      </c>
      <c r="P50" s="7"/>
      <c r="Q50" s="28">
        <f t="shared" ca="1" si="5"/>
        <v>0.32141721508503274</v>
      </c>
      <c r="R50" s="27">
        <f t="shared" ca="1" si="6"/>
        <v>191.4231933092874</v>
      </c>
      <c r="S50" s="7"/>
      <c r="T50" s="28">
        <f t="shared" si="7"/>
        <v>191.44800000000001</v>
      </c>
      <c r="U50" s="27">
        <f t="shared" si="8"/>
        <v>3.3413979463581041</v>
      </c>
      <c r="V50" s="7"/>
      <c r="W50" s="28">
        <f t="shared" ca="1" si="9"/>
        <v>-2.480669071260877E-2</v>
      </c>
      <c r="X50" s="27">
        <f t="shared" ca="1" si="10"/>
        <v>8.4207148756661354E-2</v>
      </c>
      <c r="Y50" s="7">
        <v>111</v>
      </c>
      <c r="Z50" s="46"/>
    </row>
    <row r="51" spans="1:26" s="26" customFormat="1" x14ac:dyDescent="0.25">
      <c r="A51" s="26">
        <v>35</v>
      </c>
      <c r="B51" s="26">
        <v>623</v>
      </c>
      <c r="C51" s="26">
        <v>12438</v>
      </c>
      <c r="D51" s="26">
        <v>15015</v>
      </c>
      <c r="E51" s="26">
        <v>14049</v>
      </c>
      <c r="F51" s="26">
        <v>11482</v>
      </c>
      <c r="G51" s="27"/>
      <c r="H51" s="7"/>
      <c r="I51" s="28">
        <f t="shared" si="0"/>
        <v>-1611</v>
      </c>
      <c r="J51" s="27">
        <f t="shared" si="0"/>
        <v>3533</v>
      </c>
      <c r="K51" s="7"/>
      <c r="L51" s="28">
        <f t="shared" ca="1" si="1"/>
        <v>-1592.3914806746384</v>
      </c>
      <c r="M51" s="26">
        <f t="shared" ca="1" si="2"/>
        <v>3511.6454623881214</v>
      </c>
      <c r="N51" s="26">
        <f t="shared" ca="1" si="3"/>
        <v>0.41368381850284686</v>
      </c>
      <c r="O51" s="27">
        <f t="shared" ca="1" si="4"/>
        <v>0.91325209453163581</v>
      </c>
      <c r="P51" s="7"/>
      <c r="Q51" s="28">
        <f t="shared" ca="1" si="5"/>
        <v>0.41189635042040357</v>
      </c>
      <c r="R51" s="27">
        <f t="shared" ca="1" si="6"/>
        <v>197.01524641077651</v>
      </c>
      <c r="S51" s="7"/>
      <c r="T51" s="28">
        <f t="shared" si="7"/>
        <v>197.05500000000001</v>
      </c>
      <c r="U51" s="27">
        <f t="shared" si="8"/>
        <v>3.4392585575174262</v>
      </c>
      <c r="V51" s="7"/>
      <c r="W51" s="28">
        <f t="shared" ca="1" si="9"/>
        <v>-3.9753589223494146E-2</v>
      </c>
      <c r="X51" s="27">
        <f t="shared" ca="1" si="10"/>
        <v>0.17355345363543506</v>
      </c>
      <c r="Y51" s="7">
        <v>110</v>
      </c>
      <c r="Z51" s="46"/>
    </row>
    <row r="52" spans="1:26" s="26" customFormat="1" x14ac:dyDescent="0.25">
      <c r="A52" s="26">
        <v>36</v>
      </c>
      <c r="B52" s="26">
        <v>610</v>
      </c>
      <c r="C52" s="26">
        <v>12276</v>
      </c>
      <c r="D52" s="26">
        <v>14944</v>
      </c>
      <c r="E52" s="26">
        <v>14225</v>
      </c>
      <c r="F52" s="26">
        <v>11577</v>
      </c>
      <c r="G52" s="27"/>
      <c r="H52" s="7"/>
      <c r="I52" s="28">
        <f t="shared" si="0"/>
        <v>-1949</v>
      </c>
      <c r="J52" s="27">
        <f t="shared" si="0"/>
        <v>3367</v>
      </c>
      <c r="K52" s="7"/>
      <c r="L52" s="28">
        <f t="shared" ca="1" si="1"/>
        <v>-1930.3914806746384</v>
      </c>
      <c r="M52" s="26">
        <f t="shared" ca="1" si="2"/>
        <v>3345.6454623881214</v>
      </c>
      <c r="N52" s="26">
        <f t="shared" ca="1" si="3"/>
        <v>0.50149208195494932</v>
      </c>
      <c r="O52" s="27">
        <f t="shared" ca="1" si="4"/>
        <v>0.87008149279635838</v>
      </c>
      <c r="P52" s="7"/>
      <c r="Q52" s="28">
        <f t="shared" ca="1" si="5"/>
        <v>0.49978931561833678</v>
      </c>
      <c r="R52" s="27">
        <f t="shared" ca="1" si="6"/>
        <v>202.61262480228515</v>
      </c>
      <c r="S52" s="7"/>
      <c r="T52" s="28">
        <f t="shared" si="7"/>
        <v>202.54500000000002</v>
      </c>
      <c r="U52" s="27">
        <f t="shared" si="8"/>
        <v>3.5350771334519151</v>
      </c>
      <c r="V52" s="7"/>
      <c r="W52" s="28">
        <f t="shared" ca="1" si="9"/>
        <v>6.762480228513823E-2</v>
      </c>
      <c r="X52" s="27">
        <f t="shared" ca="1" si="10"/>
        <v>5.1227123861792734E-2</v>
      </c>
      <c r="Y52" s="7">
        <v>109</v>
      </c>
      <c r="Z52" s="46"/>
    </row>
    <row r="53" spans="1:26" s="26" customFormat="1" x14ac:dyDescent="0.25">
      <c r="A53" s="26">
        <v>37</v>
      </c>
      <c r="B53" s="26">
        <v>606</v>
      </c>
      <c r="C53" s="26">
        <v>12116</v>
      </c>
      <c r="D53" s="26">
        <v>14834</v>
      </c>
      <c r="E53" s="26">
        <v>14375</v>
      </c>
      <c r="F53" s="26">
        <v>11666</v>
      </c>
      <c r="G53" s="27"/>
      <c r="H53" s="7"/>
      <c r="I53" s="28">
        <f t="shared" si="0"/>
        <v>-2259</v>
      </c>
      <c r="J53" s="27">
        <f t="shared" si="0"/>
        <v>3168</v>
      </c>
      <c r="K53" s="7"/>
      <c r="L53" s="28">
        <f t="shared" ca="1" si="1"/>
        <v>-2240.3914806746384</v>
      </c>
      <c r="M53" s="26">
        <f t="shared" ca="1" si="2"/>
        <v>3146.6454623881214</v>
      </c>
      <c r="N53" s="26">
        <f t="shared" ca="1" si="3"/>
        <v>0.58202628807965873</v>
      </c>
      <c r="O53" s="27">
        <f t="shared" ca="1" si="4"/>
        <v>0.81832878348720062</v>
      </c>
      <c r="P53" s="7"/>
      <c r="Q53" s="28">
        <f t="shared" ca="1" si="5"/>
        <v>0.58042501437743832</v>
      </c>
      <c r="R53" s="27">
        <f t="shared" ca="1" si="6"/>
        <v>208.08619858865609</v>
      </c>
      <c r="S53" s="7"/>
      <c r="T53" s="28">
        <f t="shared" si="7"/>
        <v>207.99900000000002</v>
      </c>
      <c r="U53" s="27">
        <f t="shared" si="8"/>
        <v>3.6302673908556855</v>
      </c>
      <c r="V53" s="7"/>
      <c r="W53" s="28">
        <f t="shared" ca="1" si="9"/>
        <v>8.7198588656065112E-2</v>
      </c>
      <c r="X53" s="27">
        <f t="shared" ca="1" si="10"/>
        <v>3.0967256279637922E-2</v>
      </c>
      <c r="Y53" s="7">
        <v>108</v>
      </c>
      <c r="Z53" s="46"/>
    </row>
    <row r="54" spans="1:26" s="26" customFormat="1" x14ac:dyDescent="0.25">
      <c r="A54" s="26">
        <v>38</v>
      </c>
      <c r="B54" s="26">
        <v>629</v>
      </c>
      <c r="C54" s="26">
        <v>11977</v>
      </c>
      <c r="D54" s="26">
        <v>14727</v>
      </c>
      <c r="E54" s="26">
        <v>14530</v>
      </c>
      <c r="F54" s="26">
        <v>11795</v>
      </c>
      <c r="G54" s="27"/>
      <c r="H54" s="7"/>
      <c r="I54" s="28">
        <f t="shared" si="0"/>
        <v>-2553</v>
      </c>
      <c r="J54" s="27">
        <f t="shared" si="0"/>
        <v>2932</v>
      </c>
      <c r="K54" s="7"/>
      <c r="L54" s="28">
        <f t="shared" ca="1" si="1"/>
        <v>-2534.3914806746384</v>
      </c>
      <c r="M54" s="26">
        <f t="shared" ca="1" si="2"/>
        <v>2910.6454623881214</v>
      </c>
      <c r="N54" s="26">
        <f t="shared" ca="1" si="3"/>
        <v>0.65840389001728639</v>
      </c>
      <c r="O54" s="27">
        <f t="shared" ca="1" si="4"/>
        <v>0.75695371114066168</v>
      </c>
      <c r="P54" s="7"/>
      <c r="Q54" s="28">
        <f t="shared" ca="1" si="5"/>
        <v>0.65692294276411756</v>
      </c>
      <c r="R54" s="27">
        <f t="shared" ca="1" si="6"/>
        <v>213.69195450294137</v>
      </c>
      <c r="S54" s="7"/>
      <c r="T54" s="28">
        <f t="shared" si="7"/>
        <v>213.66000000000003</v>
      </c>
      <c r="U54" s="27">
        <f t="shared" si="8"/>
        <v>3.7290704798110847</v>
      </c>
      <c r="V54" s="7"/>
      <c r="W54" s="28">
        <f t="shared" ca="1" si="9"/>
        <v>3.1954502941346163E-2</v>
      </c>
      <c r="X54" s="27">
        <f t="shared" ca="1" si="10"/>
        <v>8.238248171238638E-2</v>
      </c>
      <c r="Y54" s="7">
        <v>107</v>
      </c>
      <c r="Z54" s="46"/>
    </row>
    <row r="55" spans="1:26" s="26" customFormat="1" x14ac:dyDescent="0.25">
      <c r="A55" s="26">
        <v>39</v>
      </c>
      <c r="B55" s="26">
        <v>623</v>
      </c>
      <c r="C55" s="26">
        <v>11833</v>
      </c>
      <c r="D55" s="26">
        <v>14585</v>
      </c>
      <c r="E55" s="26">
        <v>14658</v>
      </c>
      <c r="F55" s="26">
        <v>11916</v>
      </c>
      <c r="G55" s="27"/>
      <c r="H55" s="7"/>
      <c r="I55" s="28">
        <f t="shared" si="0"/>
        <v>-2825</v>
      </c>
      <c r="J55" s="27">
        <f t="shared" si="0"/>
        <v>2669</v>
      </c>
      <c r="K55" s="7"/>
      <c r="L55" s="28">
        <f t="shared" ca="1" si="1"/>
        <v>-2806.3914806746384</v>
      </c>
      <c r="M55" s="26">
        <f t="shared" ca="1" si="2"/>
        <v>2647.6454623881214</v>
      </c>
      <c r="N55" s="26">
        <f t="shared" ca="1" si="3"/>
        <v>0.72906616119767653</v>
      </c>
      <c r="O55" s="27">
        <f t="shared" ca="1" si="4"/>
        <v>0.68855691441549327</v>
      </c>
      <c r="P55" s="7"/>
      <c r="Q55" s="28">
        <f t="shared" ca="1" si="5"/>
        <v>0.7277192788460598</v>
      </c>
      <c r="R55" s="27">
        <f t="shared" ca="1" si="6"/>
        <v>219.32276583974044</v>
      </c>
      <c r="S55" s="7"/>
      <c r="T55" s="28">
        <f t="shared" si="7"/>
        <v>219.26700000000002</v>
      </c>
      <c r="U55" s="27">
        <f t="shared" si="8"/>
        <v>3.8269310909704068</v>
      </c>
      <c r="V55" s="7"/>
      <c r="W55" s="28">
        <f t="shared" ca="1" si="9"/>
        <v>5.5765839740416823E-2</v>
      </c>
      <c r="X55" s="27">
        <f t="shared" ca="1" si="10"/>
        <v>4.6939515902749918E-2</v>
      </c>
      <c r="Y55" s="7">
        <v>106</v>
      </c>
      <c r="Z55" s="46"/>
    </row>
    <row r="56" spans="1:26" s="26" customFormat="1" x14ac:dyDescent="0.25">
      <c r="A56" s="26">
        <v>40</v>
      </c>
      <c r="B56" s="26">
        <v>625</v>
      </c>
      <c r="C56" s="26">
        <v>11715</v>
      </c>
      <c r="D56" s="26">
        <v>14444</v>
      </c>
      <c r="E56" s="26">
        <v>14786</v>
      </c>
      <c r="F56" s="26">
        <v>12066</v>
      </c>
      <c r="G56" s="27"/>
      <c r="H56" s="7"/>
      <c r="I56" s="28">
        <f t="shared" si="0"/>
        <v>-3071</v>
      </c>
      <c r="J56" s="27">
        <f t="shared" si="0"/>
        <v>2378</v>
      </c>
      <c r="K56" s="7"/>
      <c r="L56" s="28">
        <f t="shared" ca="1" si="1"/>
        <v>-3052.3914806746384</v>
      </c>
      <c r="M56" s="26">
        <f t="shared" ca="1" si="2"/>
        <v>2356.6454623881214</v>
      </c>
      <c r="N56" s="26">
        <f t="shared" ca="1" si="3"/>
        <v>0.79297395057405884</v>
      </c>
      <c r="O56" s="27">
        <f t="shared" ca="1" si="4"/>
        <v>0.61287832944582032</v>
      </c>
      <c r="P56" s="7"/>
      <c r="Q56" s="28">
        <f t="shared" ca="1" si="5"/>
        <v>0.79177537882170224</v>
      </c>
      <c r="R56" s="27">
        <f t="shared" ca="1" si="6"/>
        <v>224.99697636611404</v>
      </c>
      <c r="S56" s="7"/>
      <c r="T56" s="28">
        <f t="shared" si="7"/>
        <v>224.89200000000002</v>
      </c>
      <c r="U56" s="27">
        <f t="shared" si="8"/>
        <v>3.925105861395088</v>
      </c>
      <c r="V56" s="7"/>
      <c r="W56" s="28">
        <f t="shared" ca="1" si="9"/>
        <v>0.10497636611401617</v>
      </c>
      <c r="X56" s="27">
        <f t="shared" ca="1" si="10"/>
        <v>5.573138767968544E-2</v>
      </c>
      <c r="Y56" s="7">
        <v>105</v>
      </c>
      <c r="Z56" s="46"/>
    </row>
    <row r="57" spans="1:26" s="26" customFormat="1" x14ac:dyDescent="0.25">
      <c r="A57" s="26">
        <v>41</v>
      </c>
      <c r="B57" s="26">
        <v>635</v>
      </c>
      <c r="C57" s="26">
        <v>11608</v>
      </c>
      <c r="D57" s="26">
        <v>14288</v>
      </c>
      <c r="E57" s="26">
        <v>14893</v>
      </c>
      <c r="F57" s="26">
        <v>12222</v>
      </c>
      <c r="G57" s="27"/>
      <c r="H57" s="7"/>
      <c r="I57" s="28">
        <f t="shared" si="0"/>
        <v>-3285</v>
      </c>
      <c r="J57" s="27">
        <f t="shared" si="0"/>
        <v>2066</v>
      </c>
      <c r="K57" s="7"/>
      <c r="L57" s="28">
        <f t="shared" ca="1" si="1"/>
        <v>-3266.3914806746384</v>
      </c>
      <c r="M57" s="26">
        <f t="shared" ca="1" si="2"/>
        <v>2044.6454623881214</v>
      </c>
      <c r="N57" s="26">
        <f t="shared" ca="1" si="3"/>
        <v>0.84856853157627754</v>
      </c>
      <c r="O57" s="27">
        <f t="shared" ca="1" si="4"/>
        <v>0.53173840329276889</v>
      </c>
      <c r="P57" s="7"/>
      <c r="Q57" s="28">
        <f t="shared" ca="1" si="5"/>
        <v>0.84752894847089644</v>
      </c>
      <c r="R57" s="27">
        <f t="shared" ca="1" si="6"/>
        <v>230.63474798661389</v>
      </c>
      <c r="S57" s="7"/>
      <c r="T57" s="28">
        <f t="shared" si="7"/>
        <v>230.60700000000003</v>
      </c>
      <c r="U57" s="27">
        <f t="shared" si="8"/>
        <v>4.0248514281465635</v>
      </c>
      <c r="V57" s="7"/>
      <c r="W57" s="28">
        <f t="shared" ca="1" si="9"/>
        <v>2.7747986613860576E-2</v>
      </c>
      <c r="X57" s="27">
        <f t="shared" ca="1" si="10"/>
        <v>3.4268094092311685E-2</v>
      </c>
      <c r="Y57" s="7">
        <v>104</v>
      </c>
      <c r="Z57" s="46"/>
    </row>
    <row r="58" spans="1:26" s="26" customFormat="1" x14ac:dyDescent="0.25">
      <c r="A58" s="26">
        <v>42</v>
      </c>
      <c r="B58" s="26">
        <v>635</v>
      </c>
      <c r="C58" s="26">
        <v>11518</v>
      </c>
      <c r="D58" s="26">
        <v>14121</v>
      </c>
      <c r="E58" s="26">
        <v>14997</v>
      </c>
      <c r="F58" s="26">
        <v>12395</v>
      </c>
      <c r="G58" s="27"/>
      <c r="H58" s="7"/>
      <c r="I58" s="28">
        <f t="shared" si="0"/>
        <v>-3479</v>
      </c>
      <c r="J58" s="27">
        <f t="shared" si="0"/>
        <v>1726</v>
      </c>
      <c r="K58" s="7"/>
      <c r="L58" s="28">
        <f t="shared" ca="1" si="1"/>
        <v>-3460.3914806746384</v>
      </c>
      <c r="M58" s="26">
        <f t="shared" ca="1" si="2"/>
        <v>1704.6454623881214</v>
      </c>
      <c r="N58" s="26">
        <f t="shared" ca="1" si="3"/>
        <v>0.89896735734464406</v>
      </c>
      <c r="O58" s="27">
        <f t="shared" ca="1" si="4"/>
        <v>0.44331668889521281</v>
      </c>
      <c r="P58" s="7"/>
      <c r="Q58" s="28">
        <f t="shared" ca="1" si="5"/>
        <v>0.89810101157221811</v>
      </c>
      <c r="R58" s="27">
        <f t="shared" ca="1" si="6"/>
        <v>236.46718083921633</v>
      </c>
      <c r="S58" s="7"/>
      <c r="T58" s="28">
        <f t="shared" si="7"/>
        <v>236.32200000000003</v>
      </c>
      <c r="U58" s="27">
        <f t="shared" si="8"/>
        <v>4.1245969948980399</v>
      </c>
      <c r="V58" s="7"/>
      <c r="W58" s="28">
        <f t="shared" ca="1" si="9"/>
        <v>0.14518083921629454</v>
      </c>
      <c r="X58" s="27">
        <f t="shared" ca="1" si="10"/>
        <v>-3.0581849862329591E-2</v>
      </c>
      <c r="Y58" s="7">
        <v>103</v>
      </c>
      <c r="Z58" s="46"/>
    </row>
    <row r="59" spans="1:26" s="26" customFormat="1" x14ac:dyDescent="0.25">
      <c r="A59" s="26">
        <v>43</v>
      </c>
      <c r="B59" s="26">
        <v>630</v>
      </c>
      <c r="C59" s="26">
        <v>11438</v>
      </c>
      <c r="D59" s="26">
        <v>13938</v>
      </c>
      <c r="E59" s="26">
        <v>15064</v>
      </c>
      <c r="F59" s="26">
        <v>12564</v>
      </c>
      <c r="G59" s="27"/>
      <c r="H59" s="7"/>
      <c r="I59" s="28">
        <f t="shared" si="0"/>
        <v>-3626</v>
      </c>
      <c r="J59" s="27">
        <f t="shared" si="0"/>
        <v>1374</v>
      </c>
      <c r="K59" s="7"/>
      <c r="L59" s="28">
        <f t="shared" ca="1" si="1"/>
        <v>-3607.3914806746384</v>
      </c>
      <c r="M59" s="26">
        <f t="shared" ca="1" si="2"/>
        <v>1352.6454623881214</v>
      </c>
      <c r="N59" s="26">
        <f t="shared" ca="1" si="3"/>
        <v>0.93715615831345789</v>
      </c>
      <c r="O59" s="27">
        <f t="shared" ca="1" si="4"/>
        <v>0.35177420810715476</v>
      </c>
      <c r="P59" s="7"/>
      <c r="Q59" s="28">
        <f t="shared" ca="1" si="5"/>
        <v>0.93646913731452475</v>
      </c>
      <c r="R59" s="27">
        <f t="shared" ca="1" si="6"/>
        <v>242.1507168632271</v>
      </c>
      <c r="S59" s="7"/>
      <c r="T59" s="28">
        <f t="shared" si="7"/>
        <v>241.99200000000002</v>
      </c>
      <c r="U59" s="27">
        <f t="shared" si="8"/>
        <v>4.2235571634861184</v>
      </c>
      <c r="V59" s="7"/>
      <c r="W59" s="28">
        <f t="shared" ca="1" si="9"/>
        <v>0.15871686322708456</v>
      </c>
      <c r="X59" s="27">
        <f t="shared" ca="1" si="10"/>
        <v>5.2912458292439624E-2</v>
      </c>
      <c r="Y59" s="7">
        <v>102</v>
      </c>
      <c r="Z59" s="46"/>
    </row>
    <row r="60" spans="1:26" s="26" customFormat="1" x14ac:dyDescent="0.25">
      <c r="A60" s="26">
        <v>44</v>
      </c>
      <c r="B60" s="26">
        <v>620</v>
      </c>
      <c r="C60" s="26">
        <v>11387</v>
      </c>
      <c r="D60" s="26">
        <v>13765</v>
      </c>
      <c r="E60" s="26">
        <v>15127</v>
      </c>
      <c r="F60" s="26">
        <v>12745</v>
      </c>
      <c r="G60" s="27"/>
      <c r="H60" s="7"/>
      <c r="I60" s="28">
        <f t="shared" si="0"/>
        <v>-3740</v>
      </c>
      <c r="J60" s="27">
        <f t="shared" si="0"/>
        <v>1020</v>
      </c>
      <c r="K60" s="7"/>
      <c r="L60" s="28">
        <f t="shared" ca="1" si="1"/>
        <v>-3721.3914806746384</v>
      </c>
      <c r="M60" s="26">
        <f t="shared" ca="1" si="2"/>
        <v>998.64546238812147</v>
      </c>
      <c r="N60" s="26">
        <f t="shared" ca="1" si="3"/>
        <v>0.96677196314641556</v>
      </c>
      <c r="O60" s="27">
        <f t="shared" ca="1" si="4"/>
        <v>0.25971159958734646</v>
      </c>
      <c r="P60" s="7"/>
      <c r="Q60" s="28">
        <f t="shared" ca="1" si="5"/>
        <v>0.9662652689602591</v>
      </c>
      <c r="R60" s="27">
        <f t="shared" ca="1" si="6"/>
        <v>247.69450838240209</v>
      </c>
      <c r="S60" s="7"/>
      <c r="T60" s="28">
        <f t="shared" si="7"/>
        <v>247.57200000000003</v>
      </c>
      <c r="U60" s="27">
        <f t="shared" si="8"/>
        <v>4.3209465357474022</v>
      </c>
      <c r="V60" s="7"/>
      <c r="W60" s="28">
        <f t="shared" ca="1" si="9"/>
        <v>0.12250838240206008</v>
      </c>
      <c r="X60" s="27">
        <f t="shared" ca="1" si="10"/>
        <v>2.3214758866572538E-2</v>
      </c>
      <c r="Y60" s="7">
        <v>101</v>
      </c>
      <c r="Z60" s="46"/>
    </row>
    <row r="61" spans="1:26" s="26" customFormat="1" x14ac:dyDescent="0.25">
      <c r="A61" s="26">
        <v>45</v>
      </c>
      <c r="B61" s="26">
        <v>606</v>
      </c>
      <c r="C61" s="26">
        <v>11355</v>
      </c>
      <c r="D61" s="26">
        <v>13590</v>
      </c>
      <c r="E61" s="26">
        <v>15173</v>
      </c>
      <c r="F61" s="26">
        <v>12921</v>
      </c>
      <c r="G61" s="27"/>
      <c r="H61" s="7"/>
      <c r="I61" s="28">
        <f t="shared" si="0"/>
        <v>-3818</v>
      </c>
      <c r="J61" s="27">
        <f t="shared" si="0"/>
        <v>669</v>
      </c>
      <c r="K61" s="7"/>
      <c r="L61" s="28">
        <f t="shared" ca="1" si="1"/>
        <v>-3799.3914806746384</v>
      </c>
      <c r="M61" s="26">
        <f t="shared" ca="1" si="2"/>
        <v>647.64546238812147</v>
      </c>
      <c r="N61" s="26">
        <f t="shared" ca="1" si="3"/>
        <v>0.98703540855843919</v>
      </c>
      <c r="O61" s="27">
        <f t="shared" ca="1" si="4"/>
        <v>0.16842918266516357</v>
      </c>
      <c r="P61" s="7"/>
      <c r="Q61" s="28">
        <f t="shared" ca="1" si="5"/>
        <v>0.98670749554326387</v>
      </c>
      <c r="R61" s="27">
        <f t="shared" ca="1" si="6"/>
        <v>253.05192648981688</v>
      </c>
      <c r="S61" s="7"/>
      <c r="T61" s="28">
        <f t="shared" si="7"/>
        <v>253.02600000000004</v>
      </c>
      <c r="U61" s="27">
        <f t="shared" si="8"/>
        <v>4.416136793151173</v>
      </c>
      <c r="V61" s="7"/>
      <c r="W61" s="28">
        <f t="shared" ca="1" si="9"/>
        <v>2.5926489816839648E-2</v>
      </c>
      <c r="X61" s="27">
        <f t="shared" ca="1" si="10"/>
        <v>6.002974019995122E-2</v>
      </c>
      <c r="Y61" s="7">
        <v>100</v>
      </c>
      <c r="Z61" s="46"/>
    </row>
    <row r="62" spans="1:26" s="26" customFormat="1" x14ac:dyDescent="0.25">
      <c r="A62" s="26">
        <v>46</v>
      </c>
      <c r="B62" s="26">
        <v>613</v>
      </c>
      <c r="C62" s="26">
        <v>11331</v>
      </c>
      <c r="D62" s="26">
        <v>13408</v>
      </c>
      <c r="E62" s="26">
        <v>15191</v>
      </c>
      <c r="F62" s="26">
        <v>13108</v>
      </c>
      <c r="G62" s="27"/>
      <c r="H62" s="7"/>
      <c r="I62" s="28">
        <f t="shared" si="0"/>
        <v>-3860</v>
      </c>
      <c r="J62" s="27">
        <f t="shared" si="0"/>
        <v>300</v>
      </c>
      <c r="K62" s="7"/>
      <c r="L62" s="28">
        <f t="shared" ca="1" si="1"/>
        <v>-3841.3914806746384</v>
      </c>
      <c r="M62" s="26">
        <f t="shared" ca="1" si="2"/>
        <v>278.64546238812142</v>
      </c>
      <c r="N62" s="26">
        <f t="shared" ca="1" si="3"/>
        <v>0.99794649454952888</v>
      </c>
      <c r="O62" s="27">
        <f t="shared" ca="1" si="4"/>
        <v>7.2465616157227714E-2</v>
      </c>
      <c r="P62" s="7"/>
      <c r="Q62" s="28">
        <f t="shared" ca="1" si="5"/>
        <v>0.99780651104870255</v>
      </c>
      <c r="R62" s="27">
        <f t="shared" ca="1" si="6"/>
        <v>258.58503836332443</v>
      </c>
      <c r="S62" s="7"/>
      <c r="T62" s="28">
        <f t="shared" si="7"/>
        <v>258.54300000000006</v>
      </c>
      <c r="U62" s="27">
        <f t="shared" si="8"/>
        <v>4.5124266079837003</v>
      </c>
      <c r="V62" s="7"/>
      <c r="W62" s="28">
        <f t="shared" ca="1" si="9"/>
        <v>4.2038363324365946E-2</v>
      </c>
      <c r="X62" s="27">
        <f t="shared" ca="1" si="10"/>
        <v>0.10680970228253273</v>
      </c>
      <c r="Y62" s="7">
        <v>99</v>
      </c>
      <c r="Z62" s="46"/>
    </row>
    <row r="63" spans="1:26" s="26" customFormat="1" x14ac:dyDescent="0.25">
      <c r="A63" s="26">
        <v>47</v>
      </c>
      <c r="B63" s="26">
        <v>641</v>
      </c>
      <c r="C63" s="26">
        <v>11325</v>
      </c>
      <c r="D63" s="26">
        <v>13204</v>
      </c>
      <c r="E63" s="26">
        <v>15191</v>
      </c>
      <c r="F63" s="26">
        <v>13291</v>
      </c>
      <c r="G63" s="27"/>
      <c r="H63" s="7"/>
      <c r="I63" s="28">
        <f t="shared" si="0"/>
        <v>-3866</v>
      </c>
      <c r="J63" s="27">
        <f t="shared" si="0"/>
        <v>-87</v>
      </c>
      <c r="K63" s="7"/>
      <c r="L63" s="28">
        <f t="shared" ca="1" si="1"/>
        <v>-3847.3914806746384</v>
      </c>
      <c r="M63" s="26">
        <f t="shared" ca="1" si="2"/>
        <v>-108.35453761187857</v>
      </c>
      <c r="N63" s="26">
        <f t="shared" ca="1" si="3"/>
        <v>0.99950522111968454</v>
      </c>
      <c r="O63" s="27">
        <f t="shared" ca="1" si="4"/>
        <v>-2.8179099936461099E-2</v>
      </c>
      <c r="P63" s="7"/>
      <c r="Q63" s="28">
        <f t="shared" ca="1" si="5"/>
        <v>0.99956231547657526</v>
      </c>
      <c r="R63" s="27">
        <f t="shared" ca="1" si="6"/>
        <v>264.35366974224667</v>
      </c>
      <c r="S63" s="7"/>
      <c r="T63" s="28">
        <f t="shared" si="7"/>
        <v>264.31200000000007</v>
      </c>
      <c r="U63" s="27">
        <f t="shared" si="8"/>
        <v>4.6131146525312534</v>
      </c>
      <c r="V63" s="7"/>
      <c r="W63" s="28">
        <f t="shared" ca="1" si="9"/>
        <v>4.1669742246597252E-2</v>
      </c>
      <c r="X63" s="27">
        <f t="shared" ca="1" si="10"/>
        <v>5.2675316393390403E-2</v>
      </c>
      <c r="Y63" s="7">
        <v>98</v>
      </c>
      <c r="Z63" s="46"/>
    </row>
    <row r="64" spans="1:26" s="26" customFormat="1" x14ac:dyDescent="0.25">
      <c r="A64" s="26">
        <v>48</v>
      </c>
      <c r="B64" s="26">
        <v>634</v>
      </c>
      <c r="C64" s="26">
        <v>11353</v>
      </c>
      <c r="D64" s="26">
        <v>13026</v>
      </c>
      <c r="E64" s="26">
        <v>15189</v>
      </c>
      <c r="F64" s="26">
        <v>13495</v>
      </c>
      <c r="G64" s="27"/>
      <c r="H64" s="7"/>
      <c r="I64" s="28">
        <f t="shared" si="0"/>
        <v>-3836</v>
      </c>
      <c r="J64" s="27">
        <f t="shared" si="0"/>
        <v>-469</v>
      </c>
      <c r="K64" s="7"/>
      <c r="L64" s="28">
        <f t="shared" ca="1" si="1"/>
        <v>-3817.3914806746384</v>
      </c>
      <c r="M64" s="26">
        <f t="shared" ca="1" si="2"/>
        <v>-490.35453761187858</v>
      </c>
      <c r="N64" s="26">
        <f t="shared" ca="1" si="3"/>
        <v>0.99171158826890615</v>
      </c>
      <c r="O64" s="27">
        <f t="shared" ca="1" si="4"/>
        <v>-0.12752349670077409</v>
      </c>
      <c r="P64" s="7"/>
      <c r="Q64" s="28">
        <f t="shared" ca="1" si="5"/>
        <v>0.99196319636694075</v>
      </c>
      <c r="R64" s="27">
        <f t="shared" ca="1" si="6"/>
        <v>270.06442243631648</v>
      </c>
      <c r="S64" s="7"/>
      <c r="T64" s="28">
        <f t="shared" si="7"/>
        <v>270.01800000000009</v>
      </c>
      <c r="U64" s="27">
        <f t="shared" si="8"/>
        <v>4.7127031396500501</v>
      </c>
      <c r="V64" s="7"/>
      <c r="W64" s="28">
        <f t="shared" ca="1" si="9"/>
        <v>4.6422436316390758E-2</v>
      </c>
      <c r="X64" s="27">
        <f t="shared" ca="1" si="10"/>
        <v>4.7525823944113199E-2</v>
      </c>
      <c r="Y64" s="7">
        <v>97</v>
      </c>
      <c r="Z64" s="46"/>
    </row>
    <row r="65" spans="1:26" s="26" customFormat="1" x14ac:dyDescent="0.25">
      <c r="A65" s="26">
        <v>49</v>
      </c>
      <c r="B65" s="26">
        <v>633</v>
      </c>
      <c r="C65" s="26">
        <v>11378</v>
      </c>
      <c r="D65" s="26">
        <v>12827</v>
      </c>
      <c r="E65" s="26">
        <v>15144</v>
      </c>
      <c r="F65" s="26">
        <v>13669</v>
      </c>
      <c r="G65" s="27"/>
      <c r="H65" s="7"/>
      <c r="I65" s="28">
        <f t="shared" si="0"/>
        <v>-3766</v>
      </c>
      <c r="J65" s="27">
        <f t="shared" si="0"/>
        <v>-842</v>
      </c>
      <c r="K65" s="7"/>
      <c r="L65" s="28">
        <f t="shared" ca="1" si="1"/>
        <v>-3747.3914806746384</v>
      </c>
      <c r="M65" s="26">
        <f t="shared" ca="1" si="2"/>
        <v>-863.35453761187853</v>
      </c>
      <c r="N65" s="26">
        <f t="shared" ca="1" si="3"/>
        <v>0.9735264449504234</v>
      </c>
      <c r="O65" s="27">
        <f t="shared" ca="1" si="4"/>
        <v>-0.22452731867221057</v>
      </c>
      <c r="P65" s="7"/>
      <c r="Q65" s="28">
        <f t="shared" ca="1" si="5"/>
        <v>0.9739679637312928</v>
      </c>
      <c r="R65" s="27">
        <f t="shared" ca="1" si="6"/>
        <v>275.72036454268641</v>
      </c>
      <c r="S65" s="7"/>
      <c r="T65" s="28">
        <f t="shared" si="7"/>
        <v>275.71500000000009</v>
      </c>
      <c r="U65" s="27">
        <f t="shared" si="8"/>
        <v>4.812134547136167</v>
      </c>
      <c r="V65" s="7"/>
      <c r="W65" s="28">
        <f t="shared" ca="1" si="9"/>
        <v>5.364542686322693E-3</v>
      </c>
      <c r="X65" s="27">
        <f t="shared" ca="1" si="10"/>
        <v>5.8587164119785484E-3</v>
      </c>
      <c r="Y65" s="7">
        <v>96</v>
      </c>
      <c r="Z65" s="46"/>
    </row>
    <row r="66" spans="1:26" s="26" customFormat="1" x14ac:dyDescent="0.25">
      <c r="A66" s="26">
        <v>50</v>
      </c>
      <c r="B66" s="26">
        <v>632</v>
      </c>
      <c r="C66" s="26">
        <v>11432</v>
      </c>
      <c r="D66" s="26">
        <v>12645</v>
      </c>
      <c r="E66" s="26">
        <v>15095</v>
      </c>
      <c r="F66" s="26">
        <v>13852</v>
      </c>
      <c r="G66" s="27"/>
      <c r="H66" s="7"/>
      <c r="I66" s="28">
        <f t="shared" si="0"/>
        <v>-3663</v>
      </c>
      <c r="J66" s="27">
        <f t="shared" si="0"/>
        <v>-1207</v>
      </c>
      <c r="K66" s="7"/>
      <c r="L66" s="28">
        <f t="shared" ca="1" si="1"/>
        <v>-3644.3914806746384</v>
      </c>
      <c r="M66" s="26">
        <f t="shared" ca="1" si="2"/>
        <v>-1228.3545376118786</v>
      </c>
      <c r="N66" s="26">
        <f t="shared" ca="1" si="3"/>
        <v>0.94676830549608448</v>
      </c>
      <c r="O66" s="27">
        <f t="shared" ca="1" si="4"/>
        <v>-0.31945062971664578</v>
      </c>
      <c r="P66" s="7"/>
      <c r="Q66" s="28">
        <f t="shared" ca="1" si="5"/>
        <v>0.94739564462518489</v>
      </c>
      <c r="R66" s="27">
        <f t="shared" ca="1" si="6"/>
        <v>281.37234609576399</v>
      </c>
      <c r="S66" s="7"/>
      <c r="T66" s="28">
        <f t="shared" si="7"/>
        <v>281.40300000000008</v>
      </c>
      <c r="U66" s="27">
        <f t="shared" si="8"/>
        <v>4.9114088749896041</v>
      </c>
      <c r="V66" s="7"/>
      <c r="W66" s="28">
        <f t="shared" ca="1" si="9"/>
        <v>-3.0653904236089602E-2</v>
      </c>
      <c r="X66" s="27">
        <f t="shared" ca="1" si="10"/>
        <v>-1.2087484852372654E-2</v>
      </c>
      <c r="Y66" s="7">
        <v>95</v>
      </c>
      <c r="Z66" s="46"/>
    </row>
    <row r="67" spans="1:26" s="26" customFormat="1" x14ac:dyDescent="0.25">
      <c r="A67" s="26">
        <v>51</v>
      </c>
      <c r="B67" s="26">
        <v>633</v>
      </c>
      <c r="C67" s="26">
        <v>11513</v>
      </c>
      <c r="D67" s="26">
        <v>12479</v>
      </c>
      <c r="E67" s="26">
        <v>15032</v>
      </c>
      <c r="F67" s="26">
        <v>14038</v>
      </c>
      <c r="G67" s="27"/>
      <c r="H67" s="7"/>
      <c r="I67" s="28">
        <f t="shared" si="0"/>
        <v>-3519</v>
      </c>
      <c r="J67" s="27">
        <f t="shared" si="0"/>
        <v>-1559</v>
      </c>
      <c r="K67" s="7"/>
      <c r="L67" s="28">
        <f t="shared" ca="1" si="1"/>
        <v>-3500.3914806746384</v>
      </c>
      <c r="M67" s="26">
        <f t="shared" ca="1" si="2"/>
        <v>-1580.3545376118786</v>
      </c>
      <c r="N67" s="26">
        <f t="shared" ca="1" si="3"/>
        <v>0.90935886781234854</v>
      </c>
      <c r="O67" s="27">
        <f t="shared" ca="1" si="4"/>
        <v>-0.41099311050470383</v>
      </c>
      <c r="P67" s="7"/>
      <c r="Q67" s="28">
        <f t="shared" ca="1" si="5"/>
        <v>0.91016538678377046</v>
      </c>
      <c r="R67" s="27">
        <f t="shared" ca="1" si="6"/>
        <v>287.04081729193604</v>
      </c>
      <c r="S67" s="7"/>
      <c r="T67" s="28">
        <f t="shared" si="7"/>
        <v>287.10000000000008</v>
      </c>
      <c r="U67" s="27">
        <f t="shared" si="8"/>
        <v>5.010840282475721</v>
      </c>
      <c r="V67" s="7"/>
      <c r="W67" s="28">
        <f t="shared" ca="1" si="9"/>
        <v>-5.9182708064042799E-2</v>
      </c>
      <c r="X67" s="27">
        <f t="shared" ca="1" si="10"/>
        <v>5.2744260277052035E-2</v>
      </c>
      <c r="Y67" s="7">
        <v>94</v>
      </c>
      <c r="Z67" s="46"/>
    </row>
    <row r="68" spans="1:26" s="26" customFormat="1" x14ac:dyDescent="0.25">
      <c r="A68" s="26">
        <v>52</v>
      </c>
      <c r="B68" s="26">
        <v>615</v>
      </c>
      <c r="C68" s="26">
        <v>11589</v>
      </c>
      <c r="D68" s="26">
        <v>12305</v>
      </c>
      <c r="E68" s="26">
        <v>14946</v>
      </c>
      <c r="F68" s="26">
        <v>14197</v>
      </c>
      <c r="G68" s="27"/>
      <c r="H68" s="7"/>
      <c r="I68" s="28">
        <f t="shared" si="0"/>
        <v>-3357</v>
      </c>
      <c r="J68" s="27">
        <f t="shared" si="0"/>
        <v>-1892</v>
      </c>
      <c r="K68" s="7"/>
      <c r="L68" s="28">
        <f t="shared" ca="1" si="1"/>
        <v>-3338.3914806746384</v>
      </c>
      <c r="M68" s="26">
        <f t="shared" ca="1" si="2"/>
        <v>-1913.3545376118786</v>
      </c>
      <c r="N68" s="26">
        <f t="shared" ca="1" si="3"/>
        <v>0.86727325041814551</v>
      </c>
      <c r="O68" s="27">
        <f t="shared" ca="1" si="4"/>
        <v>-0.49759437784113375</v>
      </c>
      <c r="P68" s="7"/>
      <c r="Q68" s="28">
        <f t="shared" ca="1" si="5"/>
        <v>0.86824926475668829</v>
      </c>
      <c r="R68" s="27">
        <f t="shared" ca="1" si="6"/>
        <v>292.5559049565195</v>
      </c>
      <c r="S68" s="7"/>
      <c r="T68" s="28">
        <f t="shared" si="7"/>
        <v>292.6350000000001</v>
      </c>
      <c r="U68" s="27">
        <f t="shared" si="8"/>
        <v>5.1074442565736078</v>
      </c>
      <c r="V68" s="7"/>
      <c r="W68" s="28">
        <f t="shared" ca="1" si="9"/>
        <v>-7.9095043480606364E-2</v>
      </c>
      <c r="X68" s="27">
        <f t="shared" ca="1" si="10"/>
        <v>4.3138018323190863E-2</v>
      </c>
      <c r="Y68" s="7">
        <v>93</v>
      </c>
      <c r="Z68" s="46"/>
    </row>
    <row r="69" spans="1:26" s="26" customFormat="1" x14ac:dyDescent="0.25">
      <c r="A69" s="26">
        <v>53</v>
      </c>
      <c r="B69" s="26">
        <v>609</v>
      </c>
      <c r="C69" s="26">
        <v>11699</v>
      </c>
      <c r="D69" s="26">
        <v>12157</v>
      </c>
      <c r="E69" s="26">
        <v>14853</v>
      </c>
      <c r="F69" s="26">
        <v>14360</v>
      </c>
      <c r="G69" s="27"/>
      <c r="H69" s="7"/>
      <c r="I69" s="28">
        <f t="shared" si="0"/>
        <v>-3154</v>
      </c>
      <c r="J69" s="27">
        <f t="shared" si="0"/>
        <v>-2203</v>
      </c>
      <c r="K69" s="7"/>
      <c r="L69" s="28">
        <f t="shared" ca="1" si="1"/>
        <v>-3135.3914806746384</v>
      </c>
      <c r="M69" s="26">
        <f t="shared" ca="1" si="2"/>
        <v>-2224.3545376118786</v>
      </c>
      <c r="N69" s="26">
        <f t="shared" ca="1" si="3"/>
        <v>0.81453633479454557</v>
      </c>
      <c r="O69" s="27">
        <f t="shared" ca="1" si="4"/>
        <v>-0.57847424012831006</v>
      </c>
      <c r="P69" s="7"/>
      <c r="Q69" s="28">
        <f t="shared" ca="1" si="5"/>
        <v>0.81567062085780062</v>
      </c>
      <c r="R69" s="27">
        <f t="shared" ca="1" si="6"/>
        <v>298.08314257996653</v>
      </c>
      <c r="S69" s="7"/>
      <c r="T69" s="28">
        <f t="shared" si="7"/>
        <v>298.1160000000001</v>
      </c>
      <c r="U69" s="27">
        <f t="shared" si="8"/>
        <v>5.203105752875417</v>
      </c>
      <c r="V69" s="7"/>
      <c r="W69" s="28">
        <f t="shared" ca="1" si="9"/>
        <v>-3.2857420033565177E-2</v>
      </c>
      <c r="X69" s="27">
        <f t="shared" ca="1" si="10"/>
        <v>1.1112315246975868E-2</v>
      </c>
      <c r="Y69" s="7">
        <v>92</v>
      </c>
      <c r="Z69" s="46"/>
    </row>
    <row r="70" spans="1:26" s="26" customFormat="1" x14ac:dyDescent="0.25">
      <c r="A70" s="26">
        <v>54</v>
      </c>
      <c r="B70" s="26">
        <v>627</v>
      </c>
      <c r="C70" s="26">
        <v>11817</v>
      </c>
      <c r="D70" s="26">
        <v>12008</v>
      </c>
      <c r="E70" s="26">
        <v>14737</v>
      </c>
      <c r="F70" s="26">
        <v>14508</v>
      </c>
      <c r="G70" s="27"/>
      <c r="H70" s="7"/>
      <c r="I70" s="28">
        <f t="shared" si="0"/>
        <v>-2920</v>
      </c>
      <c r="J70" s="27">
        <f t="shared" si="0"/>
        <v>-2500</v>
      </c>
      <c r="K70" s="7"/>
      <c r="L70" s="28">
        <f t="shared" ca="1" si="1"/>
        <v>-2901.3914806746384</v>
      </c>
      <c r="M70" s="26">
        <f t="shared" ca="1" si="2"/>
        <v>-2521.3545376118786</v>
      </c>
      <c r="N70" s="26">
        <f t="shared" ca="1" si="3"/>
        <v>0.75374599855847457</v>
      </c>
      <c r="O70" s="27">
        <f t="shared" ca="1" si="4"/>
        <v>-0.65571320829323398</v>
      </c>
      <c r="P70" s="7"/>
      <c r="Q70" s="28">
        <f t="shared" ca="1" si="5"/>
        <v>0.75503141158359666</v>
      </c>
      <c r="R70" s="27">
        <f t="shared" ca="1" si="6"/>
        <v>303.7117960992681</v>
      </c>
      <c r="S70" s="7"/>
      <c r="T70" s="28">
        <f t="shared" si="7"/>
        <v>303.75900000000007</v>
      </c>
      <c r="U70" s="27">
        <f t="shared" si="8"/>
        <v>5.3015946825654563</v>
      </c>
      <c r="V70" s="7"/>
      <c r="W70" s="28">
        <f t="shared" ca="1" si="9"/>
        <v>-4.7203900731972226E-2</v>
      </c>
      <c r="X70" s="27">
        <f t="shared" ca="1" si="10"/>
        <v>4.9385566509840828E-2</v>
      </c>
      <c r="Y70" s="7">
        <v>91</v>
      </c>
      <c r="Z70" s="46"/>
    </row>
    <row r="71" spans="1:26" s="26" customFormat="1" x14ac:dyDescent="0.25">
      <c r="A71" s="26">
        <v>55</v>
      </c>
      <c r="B71" s="26">
        <v>623</v>
      </c>
      <c r="C71" s="26">
        <v>11958</v>
      </c>
      <c r="D71" s="26">
        <v>11879</v>
      </c>
      <c r="E71" s="26">
        <v>14618</v>
      </c>
      <c r="F71" s="26">
        <v>14651</v>
      </c>
      <c r="G71" s="27"/>
      <c r="H71" s="7"/>
      <c r="I71" s="28">
        <f t="shared" si="0"/>
        <v>-2660</v>
      </c>
      <c r="J71" s="27">
        <f t="shared" si="0"/>
        <v>-2772</v>
      </c>
      <c r="K71" s="7"/>
      <c r="L71" s="28">
        <f t="shared" ca="1" si="1"/>
        <v>-2641.3914806746384</v>
      </c>
      <c r="M71" s="26">
        <f t="shared" ca="1" si="2"/>
        <v>-2793.3545376118786</v>
      </c>
      <c r="N71" s="26">
        <f t="shared" ca="1" si="3"/>
        <v>0.68620118051839574</v>
      </c>
      <c r="O71" s="27">
        <f t="shared" ca="1" si="4"/>
        <v>-0.72645057981127881</v>
      </c>
      <c r="P71" s="7"/>
      <c r="Q71" s="28">
        <f t="shared" ca="1" si="5"/>
        <v>0.68762497662148914</v>
      </c>
      <c r="R71" s="27">
        <f t="shared" ca="1" si="6"/>
        <v>309.31159494708743</v>
      </c>
      <c r="S71" s="7"/>
      <c r="T71" s="28">
        <f t="shared" si="7"/>
        <v>309.3660000000001</v>
      </c>
      <c r="U71" s="27">
        <f t="shared" si="8"/>
        <v>5.3994552937247793</v>
      </c>
      <c r="V71" s="7"/>
      <c r="W71" s="28">
        <f t="shared" ca="1" si="9"/>
        <v>-5.4405052912670726E-2</v>
      </c>
      <c r="X71" s="27">
        <f t="shared" ca="1" si="10"/>
        <v>-2.3206833886320055E-2</v>
      </c>
      <c r="Y71" s="7">
        <v>90</v>
      </c>
      <c r="Z71" s="46"/>
    </row>
    <row r="72" spans="1:26" s="26" customFormat="1" x14ac:dyDescent="0.25">
      <c r="A72" s="26">
        <v>56</v>
      </c>
      <c r="B72" s="26">
        <v>633</v>
      </c>
      <c r="C72" s="26">
        <v>12097</v>
      </c>
      <c r="D72" s="26">
        <v>11744</v>
      </c>
      <c r="E72" s="26">
        <v>14463</v>
      </c>
      <c r="F72" s="26">
        <v>14771</v>
      </c>
      <c r="G72" s="27"/>
      <c r="H72" s="7"/>
      <c r="I72" s="28">
        <f t="shared" si="0"/>
        <v>-2366</v>
      </c>
      <c r="J72" s="27">
        <f t="shared" si="0"/>
        <v>-3027</v>
      </c>
      <c r="K72" s="7"/>
      <c r="L72" s="28">
        <f t="shared" ca="1" si="1"/>
        <v>-2347.3914806746384</v>
      </c>
      <c r="M72" s="26">
        <f t="shared" ca="1" si="2"/>
        <v>-3048.3545376118786</v>
      </c>
      <c r="N72" s="26">
        <f t="shared" ca="1" si="3"/>
        <v>0.60982357858076808</v>
      </c>
      <c r="O72" s="27">
        <f t="shared" ca="1" si="4"/>
        <v>-0.79276686560944587</v>
      </c>
      <c r="P72" s="7"/>
      <c r="Q72" s="28">
        <f t="shared" ca="1" si="5"/>
        <v>0.61137708379268507</v>
      </c>
      <c r="R72" s="27">
        <f t="shared" ca="1" si="6"/>
        <v>315.09965153711676</v>
      </c>
      <c r="S72" s="7"/>
      <c r="T72" s="28">
        <f t="shared" si="7"/>
        <v>315.0630000000001</v>
      </c>
      <c r="U72" s="27">
        <f t="shared" si="8"/>
        <v>5.4988867012108962</v>
      </c>
      <c r="V72" s="7"/>
      <c r="W72" s="28">
        <f t="shared" ca="1" si="9"/>
        <v>3.6651537116654254E-2</v>
      </c>
      <c r="X72" s="27">
        <f t="shared" ca="1" si="10"/>
        <v>-8.5489543962921744E-2</v>
      </c>
      <c r="Y72" s="7">
        <v>89</v>
      </c>
      <c r="Z72" s="46"/>
    </row>
    <row r="73" spans="1:26" s="26" customFormat="1" x14ac:dyDescent="0.25">
      <c r="A73" s="26">
        <v>57</v>
      </c>
      <c r="B73" s="26">
        <v>647</v>
      </c>
      <c r="C73" s="26">
        <v>12258</v>
      </c>
      <c r="D73" s="26">
        <v>11636</v>
      </c>
      <c r="E73" s="26">
        <v>14308</v>
      </c>
      <c r="F73" s="26">
        <v>14882</v>
      </c>
      <c r="G73" s="27"/>
      <c r="H73" s="7"/>
      <c r="I73" s="28">
        <f t="shared" si="0"/>
        <v>-2050</v>
      </c>
      <c r="J73" s="27">
        <f t="shared" si="0"/>
        <v>-3246</v>
      </c>
      <c r="K73" s="7"/>
      <c r="L73" s="28">
        <f t="shared" ca="1" si="1"/>
        <v>-2031.3914806746384</v>
      </c>
      <c r="M73" s="26">
        <f t="shared" ca="1" si="2"/>
        <v>-3267.3545376118786</v>
      </c>
      <c r="N73" s="26">
        <f t="shared" ca="1" si="3"/>
        <v>0.52773064588590302</v>
      </c>
      <c r="O73" s="27">
        <f t="shared" ca="1" si="4"/>
        <v>-0.84972085223610705</v>
      </c>
      <c r="P73" s="7"/>
      <c r="Q73" s="28">
        <f t="shared" ca="1" si="5"/>
        <v>0.52939551670365304</v>
      </c>
      <c r="R73" s="27">
        <f t="shared" ca="1" si="6"/>
        <v>320.81499716776273</v>
      </c>
      <c r="S73" s="7"/>
      <c r="T73" s="28">
        <f t="shared" si="7"/>
        <v>320.88600000000008</v>
      </c>
      <c r="U73" s="27">
        <f t="shared" si="8"/>
        <v>5.6005172235545251</v>
      </c>
      <c r="V73" s="7"/>
      <c r="W73" s="28">
        <f t="shared" ca="1" si="9"/>
        <v>-7.1002832237354596E-2</v>
      </c>
      <c r="X73" s="27">
        <f t="shared" ca="1" si="10"/>
        <v>0.10437700210275125</v>
      </c>
      <c r="Y73" s="7">
        <v>88</v>
      </c>
      <c r="Z73" s="46"/>
    </row>
    <row r="74" spans="1:26" s="26" customFormat="1" x14ac:dyDescent="0.25">
      <c r="A74" s="26">
        <v>58</v>
      </c>
      <c r="B74" s="26">
        <v>634</v>
      </c>
      <c r="C74" s="26">
        <v>12420</v>
      </c>
      <c r="D74" s="26">
        <v>11538</v>
      </c>
      <c r="E74" s="26">
        <v>14131</v>
      </c>
      <c r="F74" s="26">
        <v>14969</v>
      </c>
      <c r="G74" s="27"/>
      <c r="H74" s="7"/>
      <c r="I74" s="28">
        <f t="shared" si="0"/>
        <v>-1711</v>
      </c>
      <c r="J74" s="27">
        <f t="shared" si="0"/>
        <v>-3431</v>
      </c>
      <c r="K74" s="7"/>
      <c r="L74" s="28">
        <f t="shared" ca="1" si="1"/>
        <v>-1692.3914806746384</v>
      </c>
      <c r="M74" s="26">
        <f t="shared" ca="1" si="2"/>
        <v>-3452.3545376118786</v>
      </c>
      <c r="N74" s="26">
        <f t="shared" ca="1" si="3"/>
        <v>0.43966259467210794</v>
      </c>
      <c r="O74" s="27">
        <f t="shared" ca="1" si="4"/>
        <v>-0.89783266742301249</v>
      </c>
      <c r="P74" s="7"/>
      <c r="Q74" s="28">
        <f t="shared" ca="1" si="5"/>
        <v>0.44142150556943255</v>
      </c>
      <c r="R74" s="27">
        <f t="shared" ca="1" si="6"/>
        <v>326.55770186216137</v>
      </c>
      <c r="S74" s="7"/>
      <c r="T74" s="28">
        <f t="shared" si="7"/>
        <v>326.5920000000001</v>
      </c>
      <c r="U74" s="27">
        <f t="shared" si="8"/>
        <v>5.7001057106733226</v>
      </c>
      <c r="V74" s="7"/>
      <c r="W74" s="28">
        <f t="shared" ca="1" si="9"/>
        <v>-3.4298137838732146E-2</v>
      </c>
      <c r="X74" s="27">
        <f t="shared" ca="1" si="10"/>
        <v>4.1689430151905071E-2</v>
      </c>
      <c r="Y74" s="7">
        <v>87</v>
      </c>
      <c r="Z74" s="46"/>
    </row>
    <row r="75" spans="1:26" s="26" customFormat="1" x14ac:dyDescent="0.25">
      <c r="A75" s="26">
        <v>59</v>
      </c>
      <c r="B75" s="26">
        <v>620</v>
      </c>
      <c r="C75" s="26">
        <v>12592</v>
      </c>
      <c r="D75" s="26">
        <v>11462</v>
      </c>
      <c r="E75" s="26">
        <v>13958</v>
      </c>
      <c r="F75" s="26">
        <v>15046</v>
      </c>
      <c r="G75" s="27"/>
      <c r="H75" s="7"/>
      <c r="I75" s="28">
        <f t="shared" si="0"/>
        <v>-1366</v>
      </c>
      <c r="J75" s="27">
        <f t="shared" si="0"/>
        <v>-3584</v>
      </c>
      <c r="K75" s="7"/>
      <c r="L75" s="28">
        <f t="shared" ca="1" si="1"/>
        <v>-1347.3914806746384</v>
      </c>
      <c r="M75" s="26">
        <f t="shared" ca="1" si="2"/>
        <v>-3605.3545376118786</v>
      </c>
      <c r="N75" s="26">
        <f t="shared" ca="1" si="3"/>
        <v>0.35003581688815716</v>
      </c>
      <c r="O75" s="27">
        <f t="shared" ca="1" si="4"/>
        <v>-0.93762243890191277</v>
      </c>
      <c r="P75" s="7"/>
      <c r="Q75" s="28">
        <f t="shared" ca="1" si="5"/>
        <v>0.35187246928034482</v>
      </c>
      <c r="R75" s="27">
        <f t="shared" ca="1" si="6"/>
        <v>332.16865668184255</v>
      </c>
      <c r="S75" s="7"/>
      <c r="T75" s="28">
        <f t="shared" si="7"/>
        <v>332.17200000000008</v>
      </c>
      <c r="U75" s="27">
        <f t="shared" si="8"/>
        <v>5.7974950829346064</v>
      </c>
      <c r="V75" s="7"/>
      <c r="W75" s="28">
        <f t="shared" ca="1" si="9"/>
        <v>-3.3433181575333037E-3</v>
      </c>
      <c r="X75" s="27">
        <f t="shared" ca="1" si="10"/>
        <v>-4.8597921223176854E-3</v>
      </c>
      <c r="Y75" s="7">
        <v>86</v>
      </c>
      <c r="Z75" s="46"/>
    </row>
    <row r="76" spans="1:26" s="26" customFormat="1" x14ac:dyDescent="0.25">
      <c r="A76" s="26">
        <v>60</v>
      </c>
      <c r="B76" s="26">
        <v>623</v>
      </c>
      <c r="C76" s="26">
        <v>12770</v>
      </c>
      <c r="D76" s="26">
        <v>11400</v>
      </c>
      <c r="E76" s="26">
        <v>13778</v>
      </c>
      <c r="F76" s="26">
        <v>15100</v>
      </c>
      <c r="G76" s="27"/>
      <c r="H76" s="7"/>
      <c r="I76" s="28">
        <f t="shared" si="0"/>
        <v>-1008</v>
      </c>
      <c r="J76" s="27">
        <f t="shared" si="0"/>
        <v>-3700</v>
      </c>
      <c r="K76" s="7"/>
      <c r="L76" s="28">
        <f t="shared" ca="1" si="1"/>
        <v>-989.39148067463827</v>
      </c>
      <c r="M76" s="26">
        <f t="shared" ca="1" si="2"/>
        <v>-3721.3545376118786</v>
      </c>
      <c r="N76" s="26">
        <f t="shared" ca="1" si="3"/>
        <v>0.2570317982022024</v>
      </c>
      <c r="O76" s="27">
        <f t="shared" ca="1" si="4"/>
        <v>-0.96778984734343187</v>
      </c>
      <c r="P76" s="7"/>
      <c r="Q76" s="28">
        <f t="shared" ca="1" si="5"/>
        <v>0.25892734383128102</v>
      </c>
      <c r="R76" s="27">
        <f t="shared" ca="1" si="6"/>
        <v>337.76045585419922</v>
      </c>
      <c r="S76" s="7"/>
      <c r="T76" s="28">
        <f t="shared" si="7"/>
        <v>337.77900000000011</v>
      </c>
      <c r="U76" s="27">
        <f t="shared" si="8"/>
        <v>5.8953556940939276</v>
      </c>
      <c r="V76" s="7"/>
      <c r="W76" s="28">
        <f t="shared" ca="1" si="9"/>
        <v>-1.8544145800888145E-2</v>
      </c>
      <c r="X76" s="27">
        <f t="shared" ca="1" si="10"/>
        <v>2.5142607540658446E-2</v>
      </c>
      <c r="Y76" s="7">
        <v>85</v>
      </c>
      <c r="Z76" s="46"/>
    </row>
    <row r="77" spans="1:26" s="26" customFormat="1" x14ac:dyDescent="0.25">
      <c r="A77" s="26">
        <v>61</v>
      </c>
      <c r="B77" s="26">
        <v>608</v>
      </c>
      <c r="C77" s="26">
        <v>12950</v>
      </c>
      <c r="D77" s="26">
        <v>11364</v>
      </c>
      <c r="E77" s="26">
        <v>13599</v>
      </c>
      <c r="F77" s="26">
        <v>15144</v>
      </c>
      <c r="G77" s="27"/>
      <c r="H77" s="7"/>
      <c r="I77" s="28">
        <f t="shared" si="0"/>
        <v>-649</v>
      </c>
      <c r="J77" s="27">
        <f t="shared" si="0"/>
        <v>-3780</v>
      </c>
      <c r="K77" s="7"/>
      <c r="L77" s="28">
        <f t="shared" ca="1" si="1"/>
        <v>-630.39148067463827</v>
      </c>
      <c r="M77" s="26">
        <f t="shared" ca="1" si="2"/>
        <v>-3801.3545376118786</v>
      </c>
      <c r="N77" s="26">
        <f t="shared" ca="1" si="3"/>
        <v>0.16376799175455509</v>
      </c>
      <c r="O77" s="27">
        <f t="shared" ca="1" si="4"/>
        <v>-0.9885949566134451</v>
      </c>
      <c r="P77" s="7"/>
      <c r="Q77" s="28">
        <f t="shared" ca="1" si="5"/>
        <v>0.16570409757648447</v>
      </c>
      <c r="R77" s="27">
        <f t="shared" ca="1" si="6"/>
        <v>343.22362344626731</v>
      </c>
      <c r="S77" s="7"/>
      <c r="T77" s="28">
        <f t="shared" si="7"/>
        <v>343.25100000000009</v>
      </c>
      <c r="U77" s="27">
        <f t="shared" si="8"/>
        <v>5.9908601107630579</v>
      </c>
      <c r="V77" s="7"/>
      <c r="W77" s="28">
        <f t="shared" ca="1" si="9"/>
        <v>-2.737655373277903E-2</v>
      </c>
      <c r="X77" s="27">
        <f t="shared" ca="1" si="10"/>
        <v>-6.8875969996213371E-2</v>
      </c>
      <c r="Y77" s="7">
        <v>84</v>
      </c>
      <c r="Z77" s="46"/>
    </row>
    <row r="78" spans="1:26" s="26" customFormat="1" x14ac:dyDescent="0.25">
      <c r="A78" s="26">
        <v>62</v>
      </c>
      <c r="B78" s="26">
        <v>616</v>
      </c>
      <c r="C78" s="26">
        <v>13138</v>
      </c>
      <c r="D78" s="26">
        <v>11341</v>
      </c>
      <c r="E78" s="26">
        <v>13418</v>
      </c>
      <c r="F78" s="26">
        <v>15166</v>
      </c>
      <c r="G78" s="27"/>
      <c r="H78" s="7"/>
      <c r="I78" s="28">
        <f t="shared" si="0"/>
        <v>-280</v>
      </c>
      <c r="J78" s="27">
        <f t="shared" si="0"/>
        <v>-3825</v>
      </c>
      <c r="K78" s="7"/>
      <c r="L78" s="28">
        <f t="shared" ca="1" si="1"/>
        <v>-261.39148067463827</v>
      </c>
      <c r="M78" s="26">
        <f t="shared" ca="1" si="2"/>
        <v>-3846.3545376118786</v>
      </c>
      <c r="N78" s="26">
        <f t="shared" ca="1" si="3"/>
        <v>6.7906307689981654E-2</v>
      </c>
      <c r="O78" s="27">
        <f t="shared" ca="1" si="4"/>
        <v>-1.0002978305778274</v>
      </c>
      <c r="P78" s="7"/>
      <c r="Q78" s="28">
        <f t="shared" ca="1" si="5"/>
        <v>6.9865145415702989E-2</v>
      </c>
      <c r="R78" s="27">
        <f t="shared" ca="1" si="6"/>
        <v>348.74354910292254</v>
      </c>
      <c r="S78" s="7"/>
      <c r="T78" s="28">
        <f t="shared" si="7"/>
        <v>348.79500000000007</v>
      </c>
      <c r="U78" s="27">
        <f t="shared" si="8"/>
        <v>6.0876211644936236</v>
      </c>
      <c r="V78" s="7"/>
      <c r="W78" s="28">
        <f t="shared" ca="1" si="9"/>
        <v>-5.1450897077529589E-2</v>
      </c>
      <c r="X78" s="27">
        <f t="shared" ca="1" si="10"/>
        <v>-3.9786383841658335E-2</v>
      </c>
      <c r="Y78" s="7">
        <v>83</v>
      </c>
      <c r="Z78" s="46"/>
    </row>
    <row r="79" spans="1:26" s="26" customFormat="1" x14ac:dyDescent="0.25">
      <c r="A79" s="26">
        <v>63</v>
      </c>
      <c r="B79" s="26">
        <v>635</v>
      </c>
      <c r="C79" s="26">
        <v>13326</v>
      </c>
      <c r="D79" s="26">
        <v>11336</v>
      </c>
      <c r="E79" s="26">
        <v>13224</v>
      </c>
      <c r="F79" s="26">
        <v>15168</v>
      </c>
      <c r="G79" s="27"/>
      <c r="H79" s="7"/>
      <c r="I79" s="28">
        <f t="shared" si="0"/>
        <v>102</v>
      </c>
      <c r="J79" s="27">
        <f t="shared" si="0"/>
        <v>-3832</v>
      </c>
      <c r="K79" s="7"/>
      <c r="L79" s="28">
        <f t="shared" ca="1" si="1"/>
        <v>120.60851932536173</v>
      </c>
      <c r="M79" s="26">
        <f t="shared" ca="1" si="2"/>
        <v>-3853.3545376118786</v>
      </c>
      <c r="N79" s="26">
        <f t="shared" ca="1" si="3"/>
        <v>-3.1332617276595733E-2</v>
      </c>
      <c r="O79" s="27">
        <f t="shared" ca="1" si="4"/>
        <v>-1.0021182776389537</v>
      </c>
      <c r="P79" s="7"/>
      <c r="Q79" s="28">
        <f t="shared" ca="1" si="5"/>
        <v>-2.9370405142443271E-2</v>
      </c>
      <c r="R79" s="27">
        <f t="shared" ca="1" si="6"/>
        <v>354.41760957285555</v>
      </c>
      <c r="S79" s="7"/>
      <c r="T79" s="28">
        <f t="shared" si="7"/>
        <v>354.51000000000005</v>
      </c>
      <c r="U79" s="27">
        <f t="shared" si="8"/>
        <v>6.1873667312450982</v>
      </c>
      <c r="V79" s="7"/>
      <c r="W79" s="28">
        <f t="shared" ca="1" si="9"/>
        <v>-9.239042714449397E-2</v>
      </c>
      <c r="X79" s="27">
        <f t="shared" ca="1" si="10"/>
        <v>5.9127944157637558E-2</v>
      </c>
      <c r="Y79" s="7">
        <v>82</v>
      </c>
      <c r="Z79" s="46"/>
    </row>
    <row r="80" spans="1:26" s="26" customFormat="1" x14ac:dyDescent="0.25">
      <c r="A80" s="26">
        <v>64</v>
      </c>
      <c r="B80" s="26">
        <v>631</v>
      </c>
      <c r="C80" s="26">
        <v>13526</v>
      </c>
      <c r="D80" s="26">
        <v>11366</v>
      </c>
      <c r="E80" s="26">
        <v>13046</v>
      </c>
      <c r="F80" s="26">
        <v>15168</v>
      </c>
      <c r="G80" s="27"/>
      <c r="H80" s="7"/>
      <c r="I80" s="28">
        <f t="shared" si="0"/>
        <v>480</v>
      </c>
      <c r="J80" s="27">
        <f t="shared" si="0"/>
        <v>-3802</v>
      </c>
      <c r="K80" s="7"/>
      <c r="L80" s="28">
        <f t="shared" ca="1" si="1"/>
        <v>498.60851932536173</v>
      </c>
      <c r="M80" s="26">
        <f t="shared" ca="1" si="2"/>
        <v>-3823.3545376118786</v>
      </c>
      <c r="N80" s="26">
        <f t="shared" ca="1" si="3"/>
        <v>-0.12953239119640267</v>
      </c>
      <c r="O80" s="27">
        <f t="shared" ca="1" si="4"/>
        <v>-0.99431636166269866</v>
      </c>
      <c r="P80" s="7"/>
      <c r="Q80" s="28">
        <f t="shared" ca="1" si="5"/>
        <v>-0.12758564444502171</v>
      </c>
      <c r="R80" s="27">
        <f ca="1">IF(MOD(ATAN2(O80,Q80)*180/PI()-$J$9+360,360)&lt;355,MOD(ATAN2(O80,Q80)*180/PI()-$J$9+360,360)+360,MOD(ATAN2(O80,Q80)*180/PI()-$J$9+360,360))</f>
        <v>360.05079644841931</v>
      </c>
      <c r="S80" s="7"/>
      <c r="T80" s="28">
        <f t="shared" si="7"/>
        <v>360.18900000000002</v>
      </c>
      <c r="U80" s="27">
        <f t="shared" si="8"/>
        <v>6.2864839794658565</v>
      </c>
      <c r="V80" s="7"/>
      <c r="W80" s="28">
        <f t="shared" ca="1" si="9"/>
        <v>-0.13820355158071607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13481</v>
      </c>
      <c r="D81" s="26">
        <v>11319</v>
      </c>
      <c r="E81" s="26">
        <v>12993</v>
      </c>
      <c r="F81" s="26">
        <v>15106</v>
      </c>
      <c r="G81" s="27"/>
      <c r="H81" s="7"/>
      <c r="I81" s="28">
        <f t="shared" ref="I81:J144" si="11">C81-E81</f>
        <v>488</v>
      </c>
      <c r="J81" s="27">
        <f t="shared" si="11"/>
        <v>-3787</v>
      </c>
      <c r="K81" s="7"/>
      <c r="L81" s="28">
        <f t="shared" ref="L81:L144" ca="1" si="12">I81-$J$4</f>
        <v>506.60851932536173</v>
      </c>
      <c r="M81" s="26">
        <f t="shared" ref="M81:M144" ca="1" si="13">J81-$J$3</f>
        <v>-3808.3545376118786</v>
      </c>
      <c r="N81" s="26">
        <f t="shared" ref="N81:N144" ca="1" si="14">L81/$J$7</f>
        <v>-0.13161069328994357</v>
      </c>
      <c r="O81" s="27">
        <f t="shared" ref="O81:O144" ca="1" si="15">M81/$J$6</f>
        <v>-0.99041540367457115</v>
      </c>
      <c r="P81" s="7"/>
      <c r="Q81" s="28">
        <f t="shared" ref="Q81:Q144" ca="1" si="16">(N81-O81*SIN(-$J$11*PI()/180))/(COS(-$J$11*PI()/180))</f>
        <v>-0.12967158908375592</v>
      </c>
      <c r="R81" s="27">
        <f ca="1">IF(MOD(ATAN2(O81,Q81)*180/PI()-$J$9+360,360)&lt;355,MOD(ATAN2(O81,Q81)*180/PI()-$J$9+360,360)+360,MOD(ATAN2(O81,Q81)*180/PI()-$J$9+360,360))</f>
        <v>360.19795334229713</v>
      </c>
      <c r="S81" s="7"/>
      <c r="T81" s="28">
        <f t="shared" ref="T81:T144" si="17">360/40000*B81+T80</f>
        <v>360.18900000000002</v>
      </c>
      <c r="U81" s="27">
        <f t="shared" ref="U81:U144" si="18">T81*PI()/180</f>
        <v>6.2864839794658565</v>
      </c>
      <c r="V81" s="7"/>
      <c r="W81" s="28">
        <f t="shared" ref="W81:W144" ca="1" si="19">R81-T81</f>
        <v>8.9533422971044274E-3</v>
      </c>
      <c r="X81" s="27"/>
      <c r="Y81" s="7"/>
      <c r="Z81" s="46"/>
    </row>
    <row r="82" spans="1:26" s="26" customFormat="1" x14ac:dyDescent="0.25">
      <c r="A82" s="26">
        <v>1</v>
      </c>
      <c r="B82" s="26">
        <v>-607</v>
      </c>
      <c r="C82" s="26">
        <v>13291</v>
      </c>
      <c r="D82" s="26">
        <v>11297</v>
      </c>
      <c r="E82" s="26">
        <v>13171</v>
      </c>
      <c r="F82" s="26">
        <v>15114</v>
      </c>
      <c r="G82" s="27"/>
      <c r="H82" s="7"/>
      <c r="I82" s="28">
        <f t="shared" si="11"/>
        <v>120</v>
      </c>
      <c r="J82" s="27">
        <f t="shared" si="11"/>
        <v>-3817</v>
      </c>
      <c r="K82" s="7"/>
      <c r="L82" s="28">
        <f t="shared" ca="1" si="12"/>
        <v>138.60851932536173</v>
      </c>
      <c r="M82" s="26">
        <f t="shared" ca="1" si="13"/>
        <v>-3838.3545376118786</v>
      </c>
      <c r="N82" s="26">
        <f t="shared" ca="1" si="14"/>
        <v>-3.6008796987062733E-2</v>
      </c>
      <c r="O82" s="27">
        <f t="shared" ca="1" si="15"/>
        <v>-0.99821731965082616</v>
      </c>
      <c r="P82" s="7"/>
      <c r="Q82" s="28">
        <f t="shared" ca="1" si="16"/>
        <v>-3.4054232378556211E-2</v>
      </c>
      <c r="R82" s="27">
        <f t="shared" ref="R82:R144" ca="1" si="20">MOD(ATAN2(O82,Q82)*180/PI()-$J$9+360,360)</f>
        <v>354.69273751701314</v>
      </c>
      <c r="S82" s="7"/>
      <c r="T82" s="28">
        <f t="shared" si="17"/>
        <v>354.726</v>
      </c>
      <c r="U82" s="27">
        <f t="shared" si="18"/>
        <v>6.191136642429405</v>
      </c>
      <c r="V82" s="7"/>
      <c r="W82" s="28">
        <f t="shared" ca="1" si="19"/>
        <v>-3.3262482986856412E-2</v>
      </c>
      <c r="X82" s="27"/>
      <c r="Y82" s="7"/>
      <c r="Z82" s="46"/>
    </row>
    <row r="83" spans="1:26" s="26" customFormat="1" x14ac:dyDescent="0.25">
      <c r="A83" s="26">
        <v>2</v>
      </c>
      <c r="B83" s="26">
        <v>-635</v>
      </c>
      <c r="C83" s="26">
        <v>13089</v>
      </c>
      <c r="D83" s="26">
        <v>11297</v>
      </c>
      <c r="E83" s="26">
        <v>13356</v>
      </c>
      <c r="F83" s="26">
        <v>15105</v>
      </c>
      <c r="G83" s="27"/>
      <c r="H83" s="7"/>
      <c r="I83" s="28">
        <f t="shared" si="11"/>
        <v>-267</v>
      </c>
      <c r="J83" s="27">
        <f t="shared" si="11"/>
        <v>-3808</v>
      </c>
      <c r="K83" s="7"/>
      <c r="L83" s="28">
        <f t="shared" ca="1" si="12"/>
        <v>-248.39148067463827</v>
      </c>
      <c r="M83" s="26">
        <f t="shared" ca="1" si="13"/>
        <v>-3829.3545376118786</v>
      </c>
      <c r="N83" s="26">
        <f t="shared" ca="1" si="14"/>
        <v>6.4529066787977707E-2</v>
      </c>
      <c r="O83" s="27">
        <f t="shared" ca="1" si="15"/>
        <v>-0.99587674485794964</v>
      </c>
      <c r="P83" s="7"/>
      <c r="Q83" s="28">
        <f t="shared" ca="1" si="16"/>
        <v>6.6479241003501915E-2</v>
      </c>
      <c r="R83" s="27">
        <f t="shared" ca="1" si="20"/>
        <v>348.91976271908084</v>
      </c>
      <c r="S83" s="7"/>
      <c r="T83" s="28">
        <f t="shared" si="17"/>
        <v>349.01100000000002</v>
      </c>
      <c r="U83" s="27">
        <f t="shared" si="18"/>
        <v>6.0913910756779295</v>
      </c>
      <c r="V83" s="7"/>
      <c r="W83" s="28">
        <f t="shared" ca="1" si="19"/>
        <v>-9.1237280919187924E-2</v>
      </c>
      <c r="X83" s="27"/>
      <c r="Y83" s="7"/>
      <c r="Z83" s="46"/>
    </row>
    <row r="84" spans="1:26" s="26" customFormat="1" x14ac:dyDescent="0.25">
      <c r="A84" s="26">
        <v>3</v>
      </c>
      <c r="B84" s="26">
        <v>-616</v>
      </c>
      <c r="C84" s="26">
        <v>12905</v>
      </c>
      <c r="D84" s="26">
        <v>11320</v>
      </c>
      <c r="E84" s="26">
        <v>13542</v>
      </c>
      <c r="F84" s="26">
        <v>15088</v>
      </c>
      <c r="G84" s="27"/>
      <c r="H84" s="7"/>
      <c r="I84" s="28">
        <f t="shared" si="11"/>
        <v>-637</v>
      </c>
      <c r="J84" s="27">
        <f t="shared" si="11"/>
        <v>-3768</v>
      </c>
      <c r="K84" s="7"/>
      <c r="L84" s="28">
        <f t="shared" ca="1" si="12"/>
        <v>-618.39148067463827</v>
      </c>
      <c r="M84" s="26">
        <f t="shared" ca="1" si="13"/>
        <v>-3789.3545376118786</v>
      </c>
      <c r="N84" s="26">
        <f t="shared" ca="1" si="14"/>
        <v>0.16065053861424375</v>
      </c>
      <c r="O84" s="27">
        <f t="shared" ca="1" si="15"/>
        <v>-0.98547419022294303</v>
      </c>
      <c r="P84" s="7"/>
      <c r="Q84" s="28">
        <f t="shared" ca="1" si="16"/>
        <v>0.162580527610965</v>
      </c>
      <c r="R84" s="27">
        <f t="shared" ca="1" si="20"/>
        <v>343.37074747627105</v>
      </c>
      <c r="S84" s="7"/>
      <c r="T84" s="28">
        <f t="shared" si="17"/>
        <v>343.46700000000004</v>
      </c>
      <c r="U84" s="27">
        <f t="shared" si="18"/>
        <v>5.9946300219473638</v>
      </c>
      <c r="V84" s="7"/>
      <c r="W84" s="28">
        <f t="shared" ca="1" si="19"/>
        <v>-9.6252523728992401E-2</v>
      </c>
      <c r="X84" s="27"/>
      <c r="Y84" s="7"/>
      <c r="Z84" s="46"/>
    </row>
    <row r="85" spans="1:26" s="26" customFormat="1" x14ac:dyDescent="0.25">
      <c r="A85" s="26">
        <v>4</v>
      </c>
      <c r="B85" s="26">
        <v>-611</v>
      </c>
      <c r="C85" s="26">
        <v>12743</v>
      </c>
      <c r="D85" s="26">
        <v>11369</v>
      </c>
      <c r="E85" s="26">
        <v>13734</v>
      </c>
      <c r="F85" s="26">
        <v>15061</v>
      </c>
      <c r="G85" s="27"/>
      <c r="H85" s="7"/>
      <c r="I85" s="28">
        <f t="shared" si="11"/>
        <v>-991</v>
      </c>
      <c r="J85" s="27">
        <f t="shared" si="11"/>
        <v>-3692</v>
      </c>
      <c r="K85" s="7"/>
      <c r="L85" s="28">
        <f t="shared" ca="1" si="12"/>
        <v>-972.39148067463827</v>
      </c>
      <c r="M85" s="26">
        <f t="shared" ca="1" si="13"/>
        <v>-3713.3545376118786</v>
      </c>
      <c r="N85" s="26">
        <f t="shared" ca="1" si="14"/>
        <v>0.25261540625342804</v>
      </c>
      <c r="O85" s="27">
        <f t="shared" ca="1" si="15"/>
        <v>-0.96570933641643053</v>
      </c>
      <c r="P85" s="7"/>
      <c r="Q85" s="28">
        <f t="shared" ca="1" si="16"/>
        <v>0.25450686951662727</v>
      </c>
      <c r="R85" s="27">
        <f t="shared" ca="1" si="20"/>
        <v>337.97459846173979</v>
      </c>
      <c r="S85" s="7"/>
      <c r="T85" s="28">
        <f t="shared" si="17"/>
        <v>337.96800000000002</v>
      </c>
      <c r="U85" s="27">
        <f t="shared" si="18"/>
        <v>5.8986543663801951</v>
      </c>
      <c r="V85" s="7"/>
      <c r="W85" s="28">
        <f t="shared" ca="1" si="19"/>
        <v>6.5984617397703005E-3</v>
      </c>
      <c r="X85" s="27"/>
      <c r="Y85" s="7"/>
      <c r="Z85" s="46"/>
    </row>
    <row r="86" spans="1:26" s="26" customFormat="1" x14ac:dyDescent="0.25">
      <c r="A86" s="26">
        <v>5</v>
      </c>
      <c r="B86" s="26">
        <v>-620</v>
      </c>
      <c r="C86" s="26">
        <v>12559</v>
      </c>
      <c r="D86" s="26">
        <v>11425</v>
      </c>
      <c r="E86" s="26">
        <v>13908</v>
      </c>
      <c r="F86" s="26">
        <v>15004</v>
      </c>
      <c r="G86" s="27"/>
      <c r="H86" s="7"/>
      <c r="I86" s="28">
        <f t="shared" si="11"/>
        <v>-1349</v>
      </c>
      <c r="J86" s="27">
        <f t="shared" si="11"/>
        <v>-3579</v>
      </c>
      <c r="K86" s="7"/>
      <c r="L86" s="28">
        <f t="shared" ca="1" si="12"/>
        <v>-1330.3914806746384</v>
      </c>
      <c r="M86" s="26">
        <f t="shared" ca="1" si="13"/>
        <v>-3600.3545376118786</v>
      </c>
      <c r="N86" s="26">
        <f t="shared" ca="1" si="14"/>
        <v>0.3456194249393828</v>
      </c>
      <c r="O86" s="27">
        <f t="shared" ca="1" si="15"/>
        <v>-0.93632211957253686</v>
      </c>
      <c r="P86" s="7"/>
      <c r="Q86" s="28">
        <f t="shared" ca="1" si="16"/>
        <v>0.34745352267785728</v>
      </c>
      <c r="R86" s="27">
        <f t="shared" ca="1" si="20"/>
        <v>332.37979688972018</v>
      </c>
      <c r="S86" s="7"/>
      <c r="T86" s="28">
        <f t="shared" si="17"/>
        <v>332.38800000000003</v>
      </c>
      <c r="U86" s="27">
        <f t="shared" si="18"/>
        <v>5.8012649941189123</v>
      </c>
      <c r="V86" s="7"/>
      <c r="W86" s="28">
        <f t="shared" ca="1" si="19"/>
        <v>-8.2031102798509892E-3</v>
      </c>
      <c r="X86" s="27"/>
      <c r="Y86" s="7"/>
      <c r="Z86" s="46"/>
    </row>
    <row r="87" spans="1:26" s="26" customFormat="1" x14ac:dyDescent="0.25">
      <c r="A87" s="26">
        <v>6</v>
      </c>
      <c r="B87" s="26">
        <v>-624</v>
      </c>
      <c r="C87" s="26">
        <v>12388</v>
      </c>
      <c r="D87" s="26">
        <v>11496</v>
      </c>
      <c r="E87" s="26">
        <v>14080</v>
      </c>
      <c r="F87" s="26">
        <v>14922</v>
      </c>
      <c r="G87" s="27"/>
      <c r="H87" s="7"/>
      <c r="I87" s="28">
        <f t="shared" si="11"/>
        <v>-1692</v>
      </c>
      <c r="J87" s="27">
        <f t="shared" si="11"/>
        <v>-3426</v>
      </c>
      <c r="K87" s="7"/>
      <c r="L87" s="28">
        <f t="shared" ca="1" si="12"/>
        <v>-1673.3914806746384</v>
      </c>
      <c r="M87" s="26">
        <f t="shared" ca="1" si="13"/>
        <v>-3447.3545376118786</v>
      </c>
      <c r="N87" s="26">
        <f t="shared" ca="1" si="14"/>
        <v>0.43472662719994831</v>
      </c>
      <c r="O87" s="27">
        <f t="shared" ca="1" si="15"/>
        <v>-0.89653234809363669</v>
      </c>
      <c r="P87" s="7"/>
      <c r="Q87" s="28">
        <f t="shared" ca="1" si="16"/>
        <v>0.43648298244746919</v>
      </c>
      <c r="R87" s="27">
        <f t="shared" ca="1" si="20"/>
        <v>326.77939129231322</v>
      </c>
      <c r="S87" s="7"/>
      <c r="T87" s="28">
        <f t="shared" si="17"/>
        <v>326.77200000000005</v>
      </c>
      <c r="U87" s="27">
        <f t="shared" si="18"/>
        <v>5.7032473033269104</v>
      </c>
      <c r="V87" s="7"/>
      <c r="W87" s="28">
        <f t="shared" ca="1" si="19"/>
        <v>7.3912923131729258E-3</v>
      </c>
      <c r="X87" s="27"/>
      <c r="Y87" s="7"/>
      <c r="Z87" s="46"/>
    </row>
    <row r="88" spans="1:26" s="26" customFormat="1" x14ac:dyDescent="0.25">
      <c r="A88" s="26">
        <v>7</v>
      </c>
      <c r="B88" s="26">
        <v>-639</v>
      </c>
      <c r="C88" s="26">
        <v>12220</v>
      </c>
      <c r="D88" s="26">
        <v>11591</v>
      </c>
      <c r="E88" s="26">
        <v>14248</v>
      </c>
      <c r="F88" s="26">
        <v>14832</v>
      </c>
      <c r="G88" s="27"/>
      <c r="H88" s="7"/>
      <c r="I88" s="28">
        <f t="shared" si="11"/>
        <v>-2028</v>
      </c>
      <c r="J88" s="27">
        <f t="shared" si="11"/>
        <v>-3241</v>
      </c>
      <c r="K88" s="7"/>
      <c r="L88" s="28">
        <f t="shared" ca="1" si="12"/>
        <v>-2009.3914806746384</v>
      </c>
      <c r="M88" s="26">
        <f t="shared" ca="1" si="13"/>
        <v>-3262.3545376118786</v>
      </c>
      <c r="N88" s="26">
        <f t="shared" ca="1" si="14"/>
        <v>0.52201531512866561</v>
      </c>
      <c r="O88" s="27">
        <f t="shared" ca="1" si="15"/>
        <v>-0.84842053290673114</v>
      </c>
      <c r="P88" s="7"/>
      <c r="Q88" s="28">
        <f t="shared" ca="1" si="16"/>
        <v>0.52367762880247615</v>
      </c>
      <c r="R88" s="27">
        <f t="shared" ca="1" si="20"/>
        <v>321.05437416986547</v>
      </c>
      <c r="S88" s="7"/>
      <c r="T88" s="28">
        <f t="shared" si="17"/>
        <v>321.02100000000007</v>
      </c>
      <c r="U88" s="27">
        <f t="shared" si="18"/>
        <v>5.6028734180447177</v>
      </c>
      <c r="V88" s="7"/>
      <c r="W88" s="28">
        <f t="shared" ca="1" si="19"/>
        <v>3.3374169865396652E-2</v>
      </c>
      <c r="X88" s="27"/>
      <c r="Y88" s="7"/>
      <c r="Z88" s="46"/>
    </row>
    <row r="89" spans="1:26" s="26" customFormat="1" x14ac:dyDescent="0.25">
      <c r="A89" s="26">
        <v>8</v>
      </c>
      <c r="B89" s="26">
        <v>-634</v>
      </c>
      <c r="C89" s="26">
        <v>12049</v>
      </c>
      <c r="D89" s="26">
        <v>11692</v>
      </c>
      <c r="E89" s="26">
        <v>14394</v>
      </c>
      <c r="F89" s="26">
        <v>14710</v>
      </c>
      <c r="G89" s="27"/>
      <c r="H89" s="7"/>
      <c r="I89" s="28">
        <f t="shared" si="11"/>
        <v>-2345</v>
      </c>
      <c r="J89" s="27">
        <f t="shared" si="11"/>
        <v>-3018</v>
      </c>
      <c r="K89" s="7"/>
      <c r="L89" s="28">
        <f t="shared" ca="1" si="12"/>
        <v>-2326.3914806746384</v>
      </c>
      <c r="M89" s="26">
        <f t="shared" ca="1" si="13"/>
        <v>-3039.3545376118786</v>
      </c>
      <c r="N89" s="26">
        <f t="shared" ca="1" si="14"/>
        <v>0.60436803558522323</v>
      </c>
      <c r="O89" s="27">
        <f t="shared" ca="1" si="15"/>
        <v>-0.79042629081656945</v>
      </c>
      <c r="P89" s="7"/>
      <c r="Q89" s="28">
        <f t="shared" ca="1" si="16"/>
        <v>0.60591694720169098</v>
      </c>
      <c r="R89" s="27">
        <f t="shared" ca="1" si="20"/>
        <v>315.26616199315379</v>
      </c>
      <c r="S89" s="7"/>
      <c r="T89" s="28">
        <f t="shared" si="17"/>
        <v>315.31500000000005</v>
      </c>
      <c r="U89" s="27">
        <f t="shared" si="18"/>
        <v>5.5032849309259211</v>
      </c>
      <c r="V89" s="7"/>
      <c r="W89" s="28">
        <f t="shared" ca="1" si="19"/>
        <v>-4.883800684626749E-2</v>
      </c>
      <c r="X89" s="27"/>
      <c r="Y89" s="7"/>
      <c r="Z89" s="46"/>
    </row>
    <row r="90" spans="1:26" s="26" customFormat="1" x14ac:dyDescent="0.25">
      <c r="A90" s="26">
        <v>9</v>
      </c>
      <c r="B90" s="26">
        <v>-640</v>
      </c>
      <c r="C90" s="26">
        <v>11912</v>
      </c>
      <c r="D90" s="26">
        <v>11825</v>
      </c>
      <c r="E90" s="26">
        <v>14552</v>
      </c>
      <c r="F90" s="26">
        <v>14592</v>
      </c>
      <c r="G90" s="27"/>
      <c r="H90" s="7"/>
      <c r="I90" s="28">
        <f t="shared" si="11"/>
        <v>-2640</v>
      </c>
      <c r="J90" s="27">
        <f t="shared" si="11"/>
        <v>-2767</v>
      </c>
      <c r="K90" s="7"/>
      <c r="L90" s="28">
        <f t="shared" ca="1" si="12"/>
        <v>-2621.3914806746384</v>
      </c>
      <c r="M90" s="26">
        <f t="shared" ca="1" si="13"/>
        <v>-2788.3545376118786</v>
      </c>
      <c r="N90" s="26">
        <f t="shared" ca="1" si="14"/>
        <v>0.68100542528454355</v>
      </c>
      <c r="O90" s="27">
        <f t="shared" ca="1" si="15"/>
        <v>-0.72515026048190301</v>
      </c>
      <c r="P90" s="7"/>
      <c r="Q90" s="28">
        <f t="shared" ca="1" si="16"/>
        <v>0.6824266652397879</v>
      </c>
      <c r="R90" s="27">
        <f t="shared" ca="1" si="20"/>
        <v>309.47738811320107</v>
      </c>
      <c r="S90" s="7"/>
      <c r="T90" s="28">
        <f t="shared" si="17"/>
        <v>309.55500000000006</v>
      </c>
      <c r="U90" s="27">
        <f t="shared" si="18"/>
        <v>5.4027539660110477</v>
      </c>
      <c r="V90" s="7"/>
      <c r="W90" s="28">
        <f t="shared" ca="1" si="19"/>
        <v>-7.7611886798990781E-2</v>
      </c>
      <c r="X90" s="27"/>
      <c r="Y90" s="7"/>
      <c r="Z90" s="46"/>
    </row>
    <row r="91" spans="1:26" s="26" customFormat="1" x14ac:dyDescent="0.25">
      <c r="A91" s="26">
        <v>10</v>
      </c>
      <c r="B91" s="26">
        <v>-614</v>
      </c>
      <c r="C91" s="26">
        <v>11786</v>
      </c>
      <c r="D91" s="26">
        <v>11963</v>
      </c>
      <c r="E91" s="26">
        <v>14686</v>
      </c>
      <c r="F91" s="26">
        <v>14474</v>
      </c>
      <c r="G91" s="27"/>
      <c r="H91" s="7"/>
      <c r="I91" s="28">
        <f t="shared" si="11"/>
        <v>-2900</v>
      </c>
      <c r="J91" s="27">
        <f t="shared" si="11"/>
        <v>-2511</v>
      </c>
      <c r="K91" s="7"/>
      <c r="L91" s="28">
        <f t="shared" ca="1" si="12"/>
        <v>-2881.3914806746384</v>
      </c>
      <c r="M91" s="26">
        <f t="shared" ca="1" si="13"/>
        <v>-2532.3545376118786</v>
      </c>
      <c r="N91" s="26">
        <f t="shared" ca="1" si="14"/>
        <v>0.74855024332462239</v>
      </c>
      <c r="O91" s="27">
        <f t="shared" ca="1" si="15"/>
        <v>-0.65857391081786076</v>
      </c>
      <c r="P91" s="7"/>
      <c r="Q91" s="28">
        <f t="shared" ca="1" si="16"/>
        <v>0.74984124800011531</v>
      </c>
      <c r="R91" s="27">
        <f t="shared" ca="1" si="20"/>
        <v>304.03118166577792</v>
      </c>
      <c r="S91" s="7"/>
      <c r="T91" s="28">
        <f t="shared" si="17"/>
        <v>304.02900000000005</v>
      </c>
      <c r="U91" s="27">
        <f t="shared" si="18"/>
        <v>5.3063070715458407</v>
      </c>
      <c r="V91" s="7"/>
      <c r="W91" s="28">
        <f t="shared" ca="1" si="19"/>
        <v>2.1816657778686022E-3</v>
      </c>
      <c r="X91" s="27"/>
      <c r="Y91" s="7"/>
      <c r="Z91" s="46"/>
    </row>
    <row r="92" spans="1:26" s="26" customFormat="1" x14ac:dyDescent="0.25">
      <c r="A92" s="26">
        <v>11</v>
      </c>
      <c r="B92" s="26">
        <v>-634</v>
      </c>
      <c r="C92" s="26">
        <v>11659</v>
      </c>
      <c r="D92" s="26">
        <v>12103</v>
      </c>
      <c r="E92" s="26">
        <v>14792</v>
      </c>
      <c r="F92" s="26">
        <v>14309</v>
      </c>
      <c r="G92" s="27"/>
      <c r="H92" s="7"/>
      <c r="I92" s="28">
        <f t="shared" si="11"/>
        <v>-3133</v>
      </c>
      <c r="J92" s="27">
        <f t="shared" si="11"/>
        <v>-2206</v>
      </c>
      <c r="K92" s="7"/>
      <c r="L92" s="28">
        <f t="shared" ca="1" si="12"/>
        <v>-3114.3914806746384</v>
      </c>
      <c r="M92" s="26">
        <f t="shared" ca="1" si="13"/>
        <v>-2227.3545376118786</v>
      </c>
      <c r="N92" s="26">
        <f t="shared" ca="1" si="14"/>
        <v>0.80908079179900072</v>
      </c>
      <c r="O92" s="27">
        <f t="shared" ca="1" si="15"/>
        <v>-0.57925443172593549</v>
      </c>
      <c r="P92" s="7"/>
      <c r="Q92" s="28">
        <f t="shared" ca="1" si="16"/>
        <v>0.81021659511547162</v>
      </c>
      <c r="R92" s="27">
        <f t="shared" ca="1" si="20"/>
        <v>298.30125489521345</v>
      </c>
      <c r="S92" s="7"/>
      <c r="T92" s="28">
        <f t="shared" si="17"/>
        <v>298.32300000000004</v>
      </c>
      <c r="U92" s="27">
        <f t="shared" si="18"/>
        <v>5.206718584427044</v>
      </c>
      <c r="V92" s="7"/>
      <c r="W92" s="28">
        <f t="shared" ca="1" si="19"/>
        <v>-2.1745104786589309E-2</v>
      </c>
      <c r="X92" s="27"/>
      <c r="Y92" s="7"/>
      <c r="Z92" s="46"/>
    </row>
    <row r="93" spans="1:26" s="26" customFormat="1" x14ac:dyDescent="0.25">
      <c r="A93" s="26">
        <v>12</v>
      </c>
      <c r="B93" s="26">
        <v>-610</v>
      </c>
      <c r="C93" s="26">
        <v>11563</v>
      </c>
      <c r="D93" s="26">
        <v>12266</v>
      </c>
      <c r="E93" s="26">
        <v>14898</v>
      </c>
      <c r="F93" s="26">
        <v>14164</v>
      </c>
      <c r="G93" s="27"/>
      <c r="H93" s="7"/>
      <c r="I93" s="28">
        <f t="shared" si="11"/>
        <v>-3335</v>
      </c>
      <c r="J93" s="27">
        <f t="shared" si="11"/>
        <v>-1898</v>
      </c>
      <c r="K93" s="7"/>
      <c r="L93" s="28">
        <f t="shared" ca="1" si="12"/>
        <v>-3316.3914806746384</v>
      </c>
      <c r="M93" s="26">
        <f t="shared" ca="1" si="13"/>
        <v>-1919.3545376118786</v>
      </c>
      <c r="N93" s="26">
        <f t="shared" ca="1" si="14"/>
        <v>0.86155791966090811</v>
      </c>
      <c r="O93" s="27">
        <f t="shared" ca="1" si="15"/>
        <v>-0.49915476103638473</v>
      </c>
      <c r="P93" s="7"/>
      <c r="Q93" s="28">
        <f t="shared" ca="1" si="16"/>
        <v>0.86253697846678745</v>
      </c>
      <c r="R93" s="27">
        <f t="shared" ca="1" si="20"/>
        <v>292.79704297484261</v>
      </c>
      <c r="S93" s="7"/>
      <c r="T93" s="28">
        <f t="shared" si="17"/>
        <v>292.83300000000003</v>
      </c>
      <c r="U93" s="27">
        <f t="shared" si="18"/>
        <v>5.1109000084925551</v>
      </c>
      <c r="V93" s="7"/>
      <c r="W93" s="28">
        <f t="shared" ca="1" si="19"/>
        <v>-3.5957025157415501E-2</v>
      </c>
      <c r="X93" s="27"/>
      <c r="Y93" s="7"/>
      <c r="Z93" s="46"/>
    </row>
    <row r="94" spans="1:26" s="26" customFormat="1" x14ac:dyDescent="0.25">
      <c r="A94" s="26">
        <v>13</v>
      </c>
      <c r="B94" s="26">
        <v>-612</v>
      </c>
      <c r="C94" s="26">
        <v>11475</v>
      </c>
      <c r="D94" s="26">
        <v>12425</v>
      </c>
      <c r="E94" s="26">
        <v>14982</v>
      </c>
      <c r="F94" s="26">
        <v>13999</v>
      </c>
      <c r="G94" s="27"/>
      <c r="H94" s="7"/>
      <c r="I94" s="28">
        <f t="shared" si="11"/>
        <v>-3507</v>
      </c>
      <c r="J94" s="27">
        <f t="shared" si="11"/>
        <v>-1574</v>
      </c>
      <c r="K94" s="7"/>
      <c r="L94" s="28">
        <f t="shared" ca="1" si="12"/>
        <v>-3488.3914806746384</v>
      </c>
      <c r="M94" s="26">
        <f t="shared" ca="1" si="13"/>
        <v>-1595.3545376118786</v>
      </c>
      <c r="N94" s="26">
        <f t="shared" ca="1" si="14"/>
        <v>0.90624141467203723</v>
      </c>
      <c r="O94" s="27">
        <f t="shared" ca="1" si="15"/>
        <v>-0.41489406849283128</v>
      </c>
      <c r="P94" s="7"/>
      <c r="Q94" s="28">
        <f t="shared" ca="1" si="16"/>
        <v>0.9070555662277473</v>
      </c>
      <c r="R94" s="27">
        <f t="shared" ca="1" si="20"/>
        <v>287.31856155221305</v>
      </c>
      <c r="S94" s="7"/>
      <c r="T94" s="28">
        <f t="shared" si="17"/>
        <v>287.32500000000005</v>
      </c>
      <c r="U94" s="27">
        <f t="shared" si="18"/>
        <v>5.0147672732927084</v>
      </c>
      <c r="V94" s="7"/>
      <c r="W94" s="28">
        <f t="shared" ca="1" si="19"/>
        <v>-6.4384477869907641E-3</v>
      </c>
      <c r="X94" s="27"/>
      <c r="Y94" s="7"/>
      <c r="Z94" s="46"/>
    </row>
    <row r="95" spans="1:26" s="26" customFormat="1" x14ac:dyDescent="0.25">
      <c r="A95" s="26">
        <v>14</v>
      </c>
      <c r="B95" s="26">
        <v>-643</v>
      </c>
      <c r="C95" s="26">
        <v>11394</v>
      </c>
      <c r="D95" s="26">
        <v>12602</v>
      </c>
      <c r="E95" s="26">
        <v>15049</v>
      </c>
      <c r="F95" s="26">
        <v>13815</v>
      </c>
      <c r="G95" s="27"/>
      <c r="H95" s="7"/>
      <c r="I95" s="28">
        <f t="shared" si="11"/>
        <v>-3655</v>
      </c>
      <c r="J95" s="27">
        <f t="shared" si="11"/>
        <v>-1213</v>
      </c>
      <c r="K95" s="7"/>
      <c r="L95" s="28">
        <f t="shared" ca="1" si="12"/>
        <v>-3636.3914806746384</v>
      </c>
      <c r="M95" s="26">
        <f t="shared" ca="1" si="13"/>
        <v>-1234.3545376118786</v>
      </c>
      <c r="N95" s="26">
        <f t="shared" ca="1" si="14"/>
        <v>0.94469000340254361</v>
      </c>
      <c r="O95" s="27">
        <f t="shared" ca="1" si="15"/>
        <v>-0.32101101291189676</v>
      </c>
      <c r="P95" s="7"/>
      <c r="Q95" s="28">
        <f t="shared" ca="1" si="16"/>
        <v>0.94532039397161449</v>
      </c>
      <c r="R95" s="27">
        <f t="shared" ca="1" si="20"/>
        <v>281.49525861091161</v>
      </c>
      <c r="S95" s="7"/>
      <c r="T95" s="28">
        <f t="shared" si="17"/>
        <v>281.53800000000007</v>
      </c>
      <c r="U95" s="27">
        <f t="shared" si="18"/>
        <v>4.9137650694797959</v>
      </c>
      <c r="V95" s="7"/>
      <c r="W95" s="28">
        <f t="shared" ca="1" si="19"/>
        <v>-4.2741389088462256E-2</v>
      </c>
      <c r="X95" s="27"/>
      <c r="Y95" s="7"/>
      <c r="Z95" s="46"/>
    </row>
    <row r="96" spans="1:26" s="26" customFormat="1" x14ac:dyDescent="0.25">
      <c r="A96" s="26">
        <v>15</v>
      </c>
      <c r="B96" s="26">
        <v>-629</v>
      </c>
      <c r="C96" s="26">
        <v>11346</v>
      </c>
      <c r="D96" s="26">
        <v>12786</v>
      </c>
      <c r="E96" s="26">
        <v>15101</v>
      </c>
      <c r="F96" s="26">
        <v>13637</v>
      </c>
      <c r="G96" s="27"/>
      <c r="H96" s="7"/>
      <c r="I96" s="28">
        <f t="shared" si="11"/>
        <v>-3755</v>
      </c>
      <c r="J96" s="27">
        <f t="shared" si="11"/>
        <v>-851</v>
      </c>
      <c r="K96" s="7"/>
      <c r="L96" s="28">
        <f t="shared" ca="1" si="12"/>
        <v>-3736.3914806746384</v>
      </c>
      <c r="M96" s="26">
        <f t="shared" ca="1" si="13"/>
        <v>-872.35453761187853</v>
      </c>
      <c r="N96" s="26">
        <f t="shared" ca="1" si="14"/>
        <v>0.97066877957180475</v>
      </c>
      <c r="O96" s="27">
        <f t="shared" ca="1" si="15"/>
        <v>-0.22686789346508707</v>
      </c>
      <c r="P96" s="7"/>
      <c r="Q96" s="28">
        <f t="shared" ca="1" si="16"/>
        <v>0.97111487601067503</v>
      </c>
      <c r="R96" s="27">
        <f t="shared" ca="1" si="20"/>
        <v>275.88822325909837</v>
      </c>
      <c r="S96" s="7"/>
      <c r="T96" s="28">
        <f t="shared" si="17"/>
        <v>275.87700000000007</v>
      </c>
      <c r="U96" s="27">
        <f t="shared" si="18"/>
        <v>4.8149619805243979</v>
      </c>
      <c r="V96" s="7"/>
      <c r="W96" s="28">
        <f t="shared" ca="1" si="19"/>
        <v>1.1223259098301241E-2</v>
      </c>
      <c r="X96" s="27"/>
      <c r="Y96" s="7"/>
      <c r="Z96" s="46"/>
    </row>
    <row r="97" spans="1:26" s="26" customFormat="1" x14ac:dyDescent="0.25">
      <c r="A97" s="26">
        <v>16</v>
      </c>
      <c r="B97" s="26">
        <v>-633</v>
      </c>
      <c r="C97" s="26">
        <v>11309</v>
      </c>
      <c r="D97" s="26">
        <v>12973</v>
      </c>
      <c r="E97" s="26">
        <v>15136</v>
      </c>
      <c r="F97" s="26">
        <v>13455</v>
      </c>
      <c r="G97" s="27"/>
      <c r="H97" s="7"/>
      <c r="I97" s="28">
        <f t="shared" si="11"/>
        <v>-3827</v>
      </c>
      <c r="J97" s="27">
        <f t="shared" si="11"/>
        <v>-482</v>
      </c>
      <c r="K97" s="7"/>
      <c r="L97" s="28">
        <f t="shared" ca="1" si="12"/>
        <v>-3808.3914806746384</v>
      </c>
      <c r="M97" s="26">
        <f t="shared" ca="1" si="13"/>
        <v>-503.35453761187858</v>
      </c>
      <c r="N97" s="26">
        <f t="shared" ca="1" si="14"/>
        <v>0.98937349841367273</v>
      </c>
      <c r="O97" s="27">
        <f t="shared" ca="1" si="15"/>
        <v>-0.13090432695715123</v>
      </c>
      <c r="P97" s="7"/>
      <c r="Q97" s="28">
        <f t="shared" ca="1" si="16"/>
        <v>0.98963172211535377</v>
      </c>
      <c r="R97" s="27">
        <f t="shared" ca="1" si="20"/>
        <v>270.27394826026057</v>
      </c>
      <c r="S97" s="7"/>
      <c r="T97" s="28">
        <f t="shared" si="17"/>
        <v>270.18000000000006</v>
      </c>
      <c r="U97" s="27">
        <f t="shared" si="18"/>
        <v>4.7155305730382802</v>
      </c>
      <c r="V97" s="7"/>
      <c r="W97" s="28">
        <f t="shared" ca="1" si="19"/>
        <v>9.3948260260503957E-2</v>
      </c>
      <c r="X97" s="27"/>
      <c r="Y97" s="7"/>
      <c r="Z97" s="46"/>
    </row>
    <row r="98" spans="1:26" s="26" customFormat="1" x14ac:dyDescent="0.25">
      <c r="A98" s="26">
        <v>17</v>
      </c>
      <c r="B98" s="26">
        <v>-634</v>
      </c>
      <c r="C98" s="26">
        <v>11283</v>
      </c>
      <c r="D98" s="26">
        <v>13151</v>
      </c>
      <c r="E98" s="26">
        <v>15136</v>
      </c>
      <c r="F98" s="26">
        <v>13252</v>
      </c>
      <c r="G98" s="27"/>
      <c r="H98" s="7"/>
      <c r="I98" s="28">
        <f t="shared" si="11"/>
        <v>-3853</v>
      </c>
      <c r="J98" s="27">
        <f t="shared" si="11"/>
        <v>-101</v>
      </c>
      <c r="K98" s="7"/>
      <c r="L98" s="28">
        <f t="shared" ca="1" si="12"/>
        <v>-3834.3914806746384</v>
      </c>
      <c r="M98" s="26">
        <f t="shared" ca="1" si="13"/>
        <v>-122.35453761187857</v>
      </c>
      <c r="N98" s="26">
        <f t="shared" ca="1" si="14"/>
        <v>0.99612798021768056</v>
      </c>
      <c r="O98" s="27">
        <f t="shared" ca="1" si="15"/>
        <v>-3.1819994058713406E-2</v>
      </c>
      <c r="P98" s="7"/>
      <c r="Q98" s="28">
        <f t="shared" ca="1" si="16"/>
        <v>0.99619219742342535</v>
      </c>
      <c r="R98" s="27">
        <f t="shared" ca="1" si="20"/>
        <v>264.56834505864003</v>
      </c>
      <c r="S98" s="7"/>
      <c r="T98" s="28">
        <f t="shared" si="17"/>
        <v>264.47400000000005</v>
      </c>
      <c r="U98" s="27">
        <f t="shared" si="18"/>
        <v>4.6159420859194835</v>
      </c>
      <c r="V98" s="7"/>
      <c r="W98" s="28">
        <f t="shared" ca="1" si="19"/>
        <v>9.4345058639987656E-2</v>
      </c>
      <c r="X98" s="27"/>
      <c r="Y98" s="7"/>
      <c r="Z98" s="46"/>
    </row>
    <row r="99" spans="1:26" s="26" customFormat="1" x14ac:dyDescent="0.25">
      <c r="A99" s="26">
        <v>18</v>
      </c>
      <c r="B99" s="26">
        <v>-632</v>
      </c>
      <c r="C99" s="26">
        <v>11289</v>
      </c>
      <c r="D99" s="26">
        <v>13349</v>
      </c>
      <c r="E99" s="26">
        <v>15142</v>
      </c>
      <c r="F99" s="26">
        <v>13073</v>
      </c>
      <c r="G99" s="27"/>
      <c r="H99" s="7"/>
      <c r="I99" s="28">
        <f t="shared" si="11"/>
        <v>-3853</v>
      </c>
      <c r="J99" s="27">
        <f t="shared" si="11"/>
        <v>276</v>
      </c>
      <c r="K99" s="7"/>
      <c r="L99" s="28">
        <f t="shared" ca="1" si="12"/>
        <v>-3834.3914806746384</v>
      </c>
      <c r="M99" s="26">
        <f t="shared" ca="1" si="13"/>
        <v>254.64546238812142</v>
      </c>
      <c r="N99" s="26">
        <f t="shared" ca="1" si="14"/>
        <v>0.99612798021768056</v>
      </c>
      <c r="O99" s="27">
        <f t="shared" ca="1" si="15"/>
        <v>6.622408337622375E-2</v>
      </c>
      <c r="P99" s="7"/>
      <c r="Q99" s="28">
        <f t="shared" ca="1" si="16"/>
        <v>0.99600021492786739</v>
      </c>
      <c r="R99" s="27">
        <f t="shared" ca="1" si="20"/>
        <v>258.93484806560696</v>
      </c>
      <c r="S99" s="7"/>
      <c r="T99" s="28">
        <f t="shared" si="17"/>
        <v>258.78600000000006</v>
      </c>
      <c r="U99" s="27">
        <f t="shared" si="18"/>
        <v>4.5166677580660473</v>
      </c>
      <c r="V99" s="7"/>
      <c r="W99" s="28">
        <f t="shared" ca="1" si="19"/>
        <v>0.14884806560689867</v>
      </c>
      <c r="X99" s="27"/>
      <c r="Y99" s="7"/>
      <c r="Z99" s="46"/>
    </row>
    <row r="100" spans="1:26" s="26" customFormat="1" x14ac:dyDescent="0.25">
      <c r="A100" s="26">
        <v>19</v>
      </c>
      <c r="B100" s="26">
        <v>-617</v>
      </c>
      <c r="C100" s="26">
        <v>11319</v>
      </c>
      <c r="D100" s="26">
        <v>13542</v>
      </c>
      <c r="E100" s="26">
        <v>15126</v>
      </c>
      <c r="F100" s="26">
        <v>12893</v>
      </c>
      <c r="G100" s="27"/>
      <c r="H100" s="7"/>
      <c r="I100" s="28">
        <f t="shared" si="11"/>
        <v>-3807</v>
      </c>
      <c r="J100" s="27">
        <f t="shared" si="11"/>
        <v>649</v>
      </c>
      <c r="K100" s="7"/>
      <c r="L100" s="28">
        <f t="shared" ca="1" si="12"/>
        <v>-3788.3914806746384</v>
      </c>
      <c r="M100" s="26">
        <f t="shared" ca="1" si="13"/>
        <v>627.64546238812147</v>
      </c>
      <c r="N100" s="26">
        <f t="shared" ca="1" si="14"/>
        <v>0.98417774317982054</v>
      </c>
      <c r="O100" s="27">
        <f t="shared" ca="1" si="15"/>
        <v>0.16322790534766027</v>
      </c>
      <c r="P100" s="7"/>
      <c r="Q100" s="28">
        <f t="shared" ca="1" si="16"/>
        <v>0.98386000943392227</v>
      </c>
      <c r="R100" s="27">
        <f t="shared" ca="1" si="20"/>
        <v>253.31895623001685</v>
      </c>
      <c r="S100" s="7"/>
      <c r="T100" s="28">
        <f t="shared" si="17"/>
        <v>253.23300000000006</v>
      </c>
      <c r="U100" s="27">
        <f t="shared" si="18"/>
        <v>4.4197496247028019</v>
      </c>
      <c r="V100" s="7"/>
      <c r="W100" s="28">
        <f t="shared" ca="1" si="19"/>
        <v>8.5956230016790869E-2</v>
      </c>
      <c r="X100" s="27"/>
      <c r="Y100" s="7"/>
      <c r="Z100" s="46"/>
    </row>
    <row r="101" spans="1:26" s="26" customFormat="1" x14ac:dyDescent="0.25">
      <c r="A101" s="26">
        <v>20</v>
      </c>
      <c r="B101" s="26">
        <v>-607</v>
      </c>
      <c r="C101" s="26">
        <v>11347</v>
      </c>
      <c r="D101" s="26">
        <v>13711</v>
      </c>
      <c r="E101" s="26">
        <v>15077</v>
      </c>
      <c r="F101" s="26">
        <v>12709</v>
      </c>
      <c r="G101" s="27"/>
      <c r="H101" s="7"/>
      <c r="I101" s="28">
        <f t="shared" si="11"/>
        <v>-3730</v>
      </c>
      <c r="J101" s="27">
        <f t="shared" si="11"/>
        <v>1002</v>
      </c>
      <c r="K101" s="7"/>
      <c r="L101" s="28">
        <f t="shared" ca="1" si="12"/>
        <v>-3711.3914806746384</v>
      </c>
      <c r="M101" s="26">
        <f t="shared" ca="1" si="13"/>
        <v>980.64546238812147</v>
      </c>
      <c r="N101" s="26">
        <f t="shared" ca="1" si="14"/>
        <v>0.96417408552948947</v>
      </c>
      <c r="O101" s="27">
        <f t="shared" ca="1" si="15"/>
        <v>0.25503045000159347</v>
      </c>
      <c r="P101" s="7"/>
      <c r="Q101" s="28">
        <f t="shared" ca="1" si="16"/>
        <v>0.96367655263587793</v>
      </c>
      <c r="R101" s="27">
        <f t="shared" ca="1" si="20"/>
        <v>247.9157231412687</v>
      </c>
      <c r="S101" s="7"/>
      <c r="T101" s="28">
        <f t="shared" si="17"/>
        <v>247.77000000000007</v>
      </c>
      <c r="U101" s="27">
        <f t="shared" si="18"/>
        <v>4.3244022876663513</v>
      </c>
      <c r="V101" s="7"/>
      <c r="W101" s="28">
        <f t="shared" ca="1" si="19"/>
        <v>0.14572314126863262</v>
      </c>
      <c r="X101" s="27"/>
      <c r="Y101" s="7"/>
      <c r="Z101" s="46"/>
    </row>
    <row r="102" spans="1:26" s="26" customFormat="1" x14ac:dyDescent="0.25">
      <c r="A102" s="26">
        <v>21</v>
      </c>
      <c r="B102" s="26">
        <v>-616</v>
      </c>
      <c r="C102" s="26">
        <v>11393</v>
      </c>
      <c r="D102" s="26">
        <v>13884</v>
      </c>
      <c r="E102" s="26">
        <v>15015</v>
      </c>
      <c r="F102" s="26">
        <v>12532</v>
      </c>
      <c r="G102" s="27"/>
      <c r="H102" s="7"/>
      <c r="I102" s="28">
        <f t="shared" si="11"/>
        <v>-3622</v>
      </c>
      <c r="J102" s="27">
        <f t="shared" si="11"/>
        <v>1352</v>
      </c>
      <c r="K102" s="7"/>
      <c r="L102" s="28">
        <f t="shared" ca="1" si="12"/>
        <v>-3603.3914806746384</v>
      </c>
      <c r="M102" s="26">
        <f t="shared" ca="1" si="13"/>
        <v>1330.6454623881214</v>
      </c>
      <c r="N102" s="26">
        <f t="shared" ca="1" si="14"/>
        <v>0.93611700726668745</v>
      </c>
      <c r="O102" s="27">
        <f t="shared" ca="1" si="15"/>
        <v>0.34605280305790115</v>
      </c>
      <c r="P102" s="7"/>
      <c r="Q102" s="28">
        <f t="shared" ca="1" si="16"/>
        <v>0.93544118749812577</v>
      </c>
      <c r="R102" s="27">
        <f t="shared" ca="1" si="20"/>
        <v>242.43762932151958</v>
      </c>
      <c r="S102" s="7"/>
      <c r="T102" s="28">
        <f t="shared" si="17"/>
        <v>242.22600000000006</v>
      </c>
      <c r="U102" s="27">
        <f t="shared" si="18"/>
        <v>4.2276412339357856</v>
      </c>
      <c r="V102" s="7"/>
      <c r="W102" s="28">
        <f t="shared" ca="1" si="19"/>
        <v>0.21162932151952418</v>
      </c>
      <c r="X102" s="27"/>
      <c r="Y102" s="7"/>
      <c r="Z102" s="46"/>
    </row>
    <row r="103" spans="1:26" s="26" customFormat="1" x14ac:dyDescent="0.25">
      <c r="A103" s="26">
        <v>22</v>
      </c>
      <c r="B103" s="26">
        <v>-625</v>
      </c>
      <c r="C103" s="26">
        <v>11480</v>
      </c>
      <c r="D103" s="26">
        <v>14068</v>
      </c>
      <c r="E103" s="26">
        <v>14954</v>
      </c>
      <c r="F103" s="26">
        <v>12363</v>
      </c>
      <c r="G103" s="27"/>
      <c r="H103" s="7"/>
      <c r="I103" s="28">
        <f t="shared" si="11"/>
        <v>-3474</v>
      </c>
      <c r="J103" s="27">
        <f t="shared" si="11"/>
        <v>1705</v>
      </c>
      <c r="K103" s="7"/>
      <c r="L103" s="28">
        <f t="shared" ca="1" si="12"/>
        <v>-3455.3914806746384</v>
      </c>
      <c r="M103" s="26">
        <f t="shared" ca="1" si="13"/>
        <v>1683.6454623881214</v>
      </c>
      <c r="N103" s="26">
        <f t="shared" ca="1" si="14"/>
        <v>0.89766841853618107</v>
      </c>
      <c r="O103" s="27">
        <f t="shared" ca="1" si="15"/>
        <v>0.43785534771183438</v>
      </c>
      <c r="P103" s="7"/>
      <c r="Q103" s="28">
        <f t="shared" ca="1" si="16"/>
        <v>0.8968127642586925</v>
      </c>
      <c r="R103" s="27">
        <f t="shared" ca="1" si="20"/>
        <v>236.71559898935402</v>
      </c>
      <c r="S103" s="7"/>
      <c r="T103" s="28">
        <f t="shared" si="17"/>
        <v>236.60100000000006</v>
      </c>
      <c r="U103" s="27">
        <f t="shared" si="18"/>
        <v>4.129466463511104</v>
      </c>
      <c r="V103" s="7"/>
      <c r="W103" s="28">
        <f t="shared" ca="1" si="19"/>
        <v>0.11459898935396495</v>
      </c>
      <c r="X103" s="27"/>
      <c r="Y103" s="7"/>
      <c r="Z103" s="46"/>
    </row>
    <row r="104" spans="1:26" s="26" customFormat="1" x14ac:dyDescent="0.25">
      <c r="A104" s="26">
        <v>23</v>
      </c>
      <c r="B104" s="26">
        <v>-642</v>
      </c>
      <c r="C104" s="26">
        <v>11557</v>
      </c>
      <c r="D104" s="26">
        <v>14224</v>
      </c>
      <c r="E104" s="26">
        <v>14840</v>
      </c>
      <c r="F104" s="26">
        <v>12179</v>
      </c>
      <c r="G104" s="27"/>
      <c r="H104" s="7"/>
      <c r="I104" s="28">
        <f t="shared" si="11"/>
        <v>-3283</v>
      </c>
      <c r="J104" s="27">
        <f t="shared" si="11"/>
        <v>2045</v>
      </c>
      <c r="K104" s="7"/>
      <c r="L104" s="28">
        <f t="shared" ca="1" si="12"/>
        <v>-3264.3914806746384</v>
      </c>
      <c r="M104" s="26">
        <f t="shared" ca="1" si="13"/>
        <v>2023.6454623881214</v>
      </c>
      <c r="N104" s="26">
        <f t="shared" ca="1" si="14"/>
        <v>0.84804895605289232</v>
      </c>
      <c r="O104" s="27">
        <f t="shared" ca="1" si="15"/>
        <v>0.5262770621093904</v>
      </c>
      <c r="P104" s="7"/>
      <c r="Q104" s="28">
        <f t="shared" ca="1" si="16"/>
        <v>0.84702006593658441</v>
      </c>
      <c r="R104" s="27">
        <f t="shared" ca="1" si="20"/>
        <v>230.88501608070624</v>
      </c>
      <c r="S104" s="7"/>
      <c r="T104" s="28">
        <f t="shared" si="17"/>
        <v>230.82300000000006</v>
      </c>
      <c r="U104" s="27">
        <f t="shared" si="18"/>
        <v>4.0286213393308721</v>
      </c>
      <c r="V104" s="7"/>
      <c r="W104" s="28">
        <f t="shared" ca="1" si="19"/>
        <v>6.2016080706172261E-2</v>
      </c>
      <c r="X104" s="27"/>
      <c r="Y104" s="7"/>
      <c r="Z104" s="46"/>
    </row>
    <row r="105" spans="1:26" s="26" customFormat="1" x14ac:dyDescent="0.25">
      <c r="A105" s="26">
        <v>24</v>
      </c>
      <c r="B105" s="26">
        <v>-639</v>
      </c>
      <c r="C105" s="26">
        <v>11677</v>
      </c>
      <c r="D105" s="26">
        <v>14388</v>
      </c>
      <c r="E105" s="26">
        <v>14744</v>
      </c>
      <c r="F105" s="26">
        <v>12033</v>
      </c>
      <c r="G105" s="27"/>
      <c r="H105" s="7"/>
      <c r="I105" s="28">
        <f t="shared" si="11"/>
        <v>-3067</v>
      </c>
      <c r="J105" s="27">
        <f t="shared" si="11"/>
        <v>2355</v>
      </c>
      <c r="K105" s="7"/>
      <c r="L105" s="28">
        <f t="shared" ca="1" si="12"/>
        <v>-3048.3914806746384</v>
      </c>
      <c r="M105" s="26">
        <f t="shared" ca="1" si="13"/>
        <v>2333.6454623881214</v>
      </c>
      <c r="N105" s="26">
        <f t="shared" ca="1" si="14"/>
        <v>0.7919347995272884</v>
      </c>
      <c r="O105" s="27">
        <f t="shared" ca="1" si="15"/>
        <v>0.60689686053069158</v>
      </c>
      <c r="P105" s="7"/>
      <c r="Q105" s="28">
        <f t="shared" ca="1" si="16"/>
        <v>0.79074793824269196</v>
      </c>
      <c r="R105" s="27">
        <f t="shared" ca="1" si="20"/>
        <v>225.23270775379376</v>
      </c>
      <c r="S105" s="7"/>
      <c r="T105" s="28">
        <f t="shared" si="17"/>
        <v>225.07200000000006</v>
      </c>
      <c r="U105" s="27">
        <f t="shared" si="18"/>
        <v>3.9282474540486785</v>
      </c>
      <c r="V105" s="7"/>
      <c r="W105" s="28">
        <f t="shared" ca="1" si="19"/>
        <v>0.16070775379370161</v>
      </c>
      <c r="X105" s="27"/>
      <c r="Y105" s="7"/>
      <c r="Z105" s="46"/>
    </row>
    <row r="106" spans="1:26" s="26" customFormat="1" x14ac:dyDescent="0.25">
      <c r="A106" s="26">
        <v>25</v>
      </c>
      <c r="B106" s="26">
        <v>-626</v>
      </c>
      <c r="C106" s="26">
        <v>11793</v>
      </c>
      <c r="D106" s="26">
        <v>14534</v>
      </c>
      <c r="E106" s="26">
        <v>14617</v>
      </c>
      <c r="F106" s="26">
        <v>11886</v>
      </c>
      <c r="G106" s="27"/>
      <c r="H106" s="7"/>
      <c r="I106" s="28">
        <f t="shared" si="11"/>
        <v>-2824</v>
      </c>
      <c r="J106" s="27">
        <f t="shared" si="11"/>
        <v>2648</v>
      </c>
      <c r="K106" s="7"/>
      <c r="L106" s="28">
        <f t="shared" ca="1" si="12"/>
        <v>-2805.3914806746384</v>
      </c>
      <c r="M106" s="26">
        <f t="shared" ca="1" si="13"/>
        <v>2626.6454623881214</v>
      </c>
      <c r="N106" s="26">
        <f t="shared" ca="1" si="14"/>
        <v>0.72880637343598398</v>
      </c>
      <c r="O106" s="27">
        <f t="shared" ca="1" si="15"/>
        <v>0.68309557323211489</v>
      </c>
      <c r="P106" s="7"/>
      <c r="Q106" s="28">
        <f t="shared" ca="1" si="16"/>
        <v>0.7274701845714856</v>
      </c>
      <c r="R106" s="27">
        <f t="shared" ca="1" si="20"/>
        <v>219.54070535564324</v>
      </c>
      <c r="S106" s="7"/>
      <c r="T106" s="28">
        <f t="shared" si="17"/>
        <v>219.43800000000007</v>
      </c>
      <c r="U106" s="27">
        <f t="shared" si="18"/>
        <v>3.829915603991318</v>
      </c>
      <c r="V106" s="7"/>
      <c r="W106" s="28">
        <f t="shared" ca="1" si="19"/>
        <v>0.10270535564316674</v>
      </c>
      <c r="X106" s="27"/>
      <c r="Y106" s="7"/>
      <c r="Z106" s="46"/>
    </row>
    <row r="107" spans="1:26" s="26" customFormat="1" x14ac:dyDescent="0.25">
      <c r="A107" s="26">
        <v>26</v>
      </c>
      <c r="B107" s="26">
        <v>-620</v>
      </c>
      <c r="C107" s="26">
        <v>11921</v>
      </c>
      <c r="D107" s="26">
        <v>14663</v>
      </c>
      <c r="E107" s="26">
        <v>14478</v>
      </c>
      <c r="F107" s="26">
        <v>11755</v>
      </c>
      <c r="G107" s="27"/>
      <c r="H107" s="7"/>
      <c r="I107" s="28">
        <f t="shared" si="11"/>
        <v>-2557</v>
      </c>
      <c r="J107" s="27">
        <f t="shared" si="11"/>
        <v>2908</v>
      </c>
      <c r="K107" s="7"/>
      <c r="L107" s="28">
        <f t="shared" ca="1" si="12"/>
        <v>-2538.3914806746384</v>
      </c>
      <c r="M107" s="26">
        <f t="shared" ca="1" si="13"/>
        <v>2886.6454623881214</v>
      </c>
      <c r="N107" s="26">
        <f t="shared" ca="1" si="14"/>
        <v>0.65944304106405682</v>
      </c>
      <c r="O107" s="27">
        <f t="shared" ca="1" si="15"/>
        <v>0.75071217835965776</v>
      </c>
      <c r="P107" s="7"/>
      <c r="Q107" s="28">
        <f t="shared" ca="1" si="16"/>
        <v>0.65797431750039892</v>
      </c>
      <c r="R107" s="27">
        <f t="shared" ca="1" si="20"/>
        <v>213.97233698465379</v>
      </c>
      <c r="S107" s="7"/>
      <c r="T107" s="28">
        <f t="shared" si="17"/>
        <v>213.85800000000006</v>
      </c>
      <c r="U107" s="27">
        <f t="shared" si="18"/>
        <v>3.7325262317300338</v>
      </c>
      <c r="V107" s="7"/>
      <c r="W107" s="28">
        <f t="shared" ca="1" si="19"/>
        <v>0.11433698465373254</v>
      </c>
      <c r="X107" s="27"/>
      <c r="Y107" s="7"/>
      <c r="Z107" s="46"/>
    </row>
    <row r="108" spans="1:26" s="26" customFormat="1" x14ac:dyDescent="0.25">
      <c r="A108" s="26">
        <v>27</v>
      </c>
      <c r="B108" s="26">
        <v>-630</v>
      </c>
      <c r="C108" s="26">
        <v>12071</v>
      </c>
      <c r="D108" s="26">
        <v>14778</v>
      </c>
      <c r="E108" s="26">
        <v>14331</v>
      </c>
      <c r="F108" s="26">
        <v>11634</v>
      </c>
      <c r="G108" s="27"/>
      <c r="H108" s="7"/>
      <c r="I108" s="28">
        <f t="shared" si="11"/>
        <v>-2260</v>
      </c>
      <c r="J108" s="27">
        <f t="shared" si="11"/>
        <v>3144</v>
      </c>
      <c r="K108" s="7"/>
      <c r="L108" s="28">
        <f t="shared" ca="1" si="12"/>
        <v>-2241.3914806746384</v>
      </c>
      <c r="M108" s="26">
        <f t="shared" ca="1" si="13"/>
        <v>3122.6454623881214</v>
      </c>
      <c r="N108" s="26">
        <f t="shared" ca="1" si="14"/>
        <v>0.58228607584135139</v>
      </c>
      <c r="O108" s="27">
        <f t="shared" ca="1" si="15"/>
        <v>0.81208725070619658</v>
      </c>
      <c r="P108" s="7"/>
      <c r="Q108" s="28">
        <f t="shared" ca="1" si="16"/>
        <v>0.58069702433450621</v>
      </c>
      <c r="R108" s="27">
        <f t="shared" ca="1" si="20"/>
        <v>208.30616584493578</v>
      </c>
      <c r="S108" s="7"/>
      <c r="T108" s="28">
        <f t="shared" si="17"/>
        <v>208.18800000000007</v>
      </c>
      <c r="U108" s="27">
        <f t="shared" si="18"/>
        <v>3.6335660631419557</v>
      </c>
      <c r="V108" s="7"/>
      <c r="W108" s="28">
        <f t="shared" ca="1" si="19"/>
        <v>0.11816584493570303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-603</v>
      </c>
      <c r="C109" s="26">
        <v>12228</v>
      </c>
      <c r="D109" s="26">
        <v>14887</v>
      </c>
      <c r="E109" s="26">
        <v>14185</v>
      </c>
      <c r="F109" s="26">
        <v>11542</v>
      </c>
      <c r="G109" s="27"/>
      <c r="H109" s="7"/>
      <c r="I109" s="28">
        <f t="shared" si="11"/>
        <v>-1957</v>
      </c>
      <c r="J109" s="27">
        <f t="shared" si="11"/>
        <v>3345</v>
      </c>
      <c r="K109" s="7"/>
      <c r="L109" s="28">
        <f t="shared" ca="1" si="12"/>
        <v>-1938.3914806746384</v>
      </c>
      <c r="M109" s="26">
        <f t="shared" ca="1" si="13"/>
        <v>3323.6454623881214</v>
      </c>
      <c r="N109" s="26">
        <f t="shared" ca="1" si="14"/>
        <v>0.50357038404849019</v>
      </c>
      <c r="O109" s="27">
        <f t="shared" ca="1" si="15"/>
        <v>0.86436008774710482</v>
      </c>
      <c r="P109" s="7"/>
      <c r="Q109" s="28">
        <f t="shared" ca="1" si="16"/>
        <v>0.50187882491879221</v>
      </c>
      <c r="R109" s="27">
        <f t="shared" ca="1" si="20"/>
        <v>202.87985192614701</v>
      </c>
      <c r="S109" s="7"/>
      <c r="T109" s="28">
        <f t="shared" si="17"/>
        <v>202.76100000000008</v>
      </c>
      <c r="U109" s="27">
        <f t="shared" si="18"/>
        <v>3.5388470446362237</v>
      </c>
      <c r="V109" s="7"/>
      <c r="W109" s="28">
        <f t="shared" ca="1" si="19"/>
        <v>0.11885192614693096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-607</v>
      </c>
      <c r="C110" s="26">
        <v>12380</v>
      </c>
      <c r="D110" s="26">
        <v>14964</v>
      </c>
      <c r="E110" s="26">
        <v>14014</v>
      </c>
      <c r="F110" s="26">
        <v>11448</v>
      </c>
      <c r="G110" s="27"/>
      <c r="H110" s="7"/>
      <c r="I110" s="28">
        <f t="shared" si="11"/>
        <v>-1634</v>
      </c>
      <c r="J110" s="27">
        <f t="shared" si="11"/>
        <v>3516</v>
      </c>
      <c r="K110" s="7"/>
      <c r="L110" s="28">
        <f t="shared" ca="1" si="12"/>
        <v>-1615.3914806746384</v>
      </c>
      <c r="M110" s="26">
        <f t="shared" ca="1" si="13"/>
        <v>3494.6454623881214</v>
      </c>
      <c r="N110" s="26">
        <f t="shared" ca="1" si="14"/>
        <v>0.41965893702177692</v>
      </c>
      <c r="O110" s="27">
        <f t="shared" ca="1" si="15"/>
        <v>0.90883100881175793</v>
      </c>
      <c r="P110" s="7"/>
      <c r="Q110" s="28">
        <f t="shared" ca="1" si="16"/>
        <v>0.41788013742998337</v>
      </c>
      <c r="R110" s="27">
        <f t="shared" ca="1" si="20"/>
        <v>197.43179986441203</v>
      </c>
      <c r="S110" s="7"/>
      <c r="T110" s="28">
        <f t="shared" si="17"/>
        <v>197.29800000000009</v>
      </c>
      <c r="U110" s="27">
        <f t="shared" si="18"/>
        <v>3.4434997075997735</v>
      </c>
      <c r="V110" s="7"/>
      <c r="W110" s="28">
        <f t="shared" ca="1" si="19"/>
        <v>0.13379986441194092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-633</v>
      </c>
      <c r="C111" s="26">
        <v>12567</v>
      </c>
      <c r="D111" s="26">
        <v>15037</v>
      </c>
      <c r="E111" s="26">
        <v>13840</v>
      </c>
      <c r="F111" s="26">
        <v>11381</v>
      </c>
      <c r="G111" s="27"/>
      <c r="H111" s="7"/>
      <c r="I111" s="28">
        <f t="shared" si="11"/>
        <v>-1273</v>
      </c>
      <c r="J111" s="27">
        <f t="shared" si="11"/>
        <v>3656</v>
      </c>
      <c r="K111" s="7"/>
      <c r="L111" s="28">
        <f t="shared" ca="1" si="12"/>
        <v>-1254.3914806746384</v>
      </c>
      <c r="M111" s="26">
        <f t="shared" ca="1" si="13"/>
        <v>3634.6454623881214</v>
      </c>
      <c r="N111" s="26">
        <f t="shared" ca="1" si="14"/>
        <v>0.32587555505074434</v>
      </c>
      <c r="O111" s="27">
        <f t="shared" ca="1" si="15"/>
        <v>0.94523995003428107</v>
      </c>
      <c r="P111" s="7"/>
      <c r="Q111" s="28">
        <f t="shared" ca="1" si="16"/>
        <v>0.32402528243018647</v>
      </c>
      <c r="R111" s="27">
        <f t="shared" ca="1" si="20"/>
        <v>191.66040045804414</v>
      </c>
      <c r="S111" s="7"/>
      <c r="T111" s="28">
        <f t="shared" si="17"/>
        <v>191.60100000000008</v>
      </c>
      <c r="U111" s="27">
        <f t="shared" si="18"/>
        <v>3.3440683001136571</v>
      </c>
      <c r="V111" s="7"/>
      <c r="W111" s="28">
        <f t="shared" ca="1" si="19"/>
        <v>5.9400458044052584E-2</v>
      </c>
      <c r="X111" s="27"/>
      <c r="Y111" s="7"/>
      <c r="Z111" s="46"/>
    </row>
    <row r="112" spans="1:26" s="26" customFormat="1" x14ac:dyDescent="0.25">
      <c r="A112" s="26">
        <v>31</v>
      </c>
      <c r="B112" s="26">
        <v>-637</v>
      </c>
      <c r="C112" s="26">
        <v>12741</v>
      </c>
      <c r="D112" s="26">
        <v>15088</v>
      </c>
      <c r="E112" s="26">
        <v>13646</v>
      </c>
      <c r="F112" s="26">
        <v>11320</v>
      </c>
      <c r="G112" s="27"/>
      <c r="H112" s="7"/>
      <c r="I112" s="28">
        <f t="shared" si="11"/>
        <v>-905</v>
      </c>
      <c r="J112" s="27">
        <f t="shared" si="11"/>
        <v>3768</v>
      </c>
      <c r="K112" s="7"/>
      <c r="L112" s="28">
        <f t="shared" ca="1" si="12"/>
        <v>-886.39148067463827</v>
      </c>
      <c r="M112" s="26">
        <f t="shared" ca="1" si="13"/>
        <v>3746.6454623881214</v>
      </c>
      <c r="N112" s="26">
        <f t="shared" ca="1" si="14"/>
        <v>0.23027365874786349</v>
      </c>
      <c r="O112" s="27">
        <f t="shared" ca="1" si="15"/>
        <v>0.97436710301229956</v>
      </c>
      <c r="P112" s="7"/>
      <c r="Q112" s="28">
        <f t="shared" ca="1" si="16"/>
        <v>0.22836616825910938</v>
      </c>
      <c r="R112" s="27">
        <f t="shared" ca="1" si="20"/>
        <v>185.92939518000389</v>
      </c>
      <c r="S112" s="7"/>
      <c r="T112" s="28">
        <f t="shared" si="17"/>
        <v>185.86800000000008</v>
      </c>
      <c r="U112" s="27">
        <f t="shared" si="18"/>
        <v>3.2440085740968216</v>
      </c>
      <c r="V112" s="7"/>
      <c r="W112" s="28">
        <f t="shared" ca="1" si="19"/>
        <v>6.1395180003813721E-2</v>
      </c>
      <c r="X112" s="27"/>
      <c r="Y112" s="7"/>
      <c r="Z112" s="46"/>
    </row>
    <row r="113" spans="1:26" s="26" customFormat="1" x14ac:dyDescent="0.25">
      <c r="A113" s="26">
        <v>32</v>
      </c>
      <c r="B113" s="26">
        <v>-627</v>
      </c>
      <c r="C113" s="26">
        <v>12928</v>
      </c>
      <c r="D113" s="26">
        <v>15122</v>
      </c>
      <c r="E113" s="26">
        <v>13464</v>
      </c>
      <c r="F113" s="26">
        <v>11288</v>
      </c>
      <c r="G113" s="27"/>
      <c r="H113" s="7"/>
      <c r="I113" s="28">
        <f t="shared" si="11"/>
        <v>-536</v>
      </c>
      <c r="J113" s="27">
        <f t="shared" si="11"/>
        <v>3834</v>
      </c>
      <c r="K113" s="7"/>
      <c r="L113" s="28">
        <f t="shared" ca="1" si="12"/>
        <v>-517.39148067463827</v>
      </c>
      <c r="M113" s="26">
        <f t="shared" ca="1" si="13"/>
        <v>3812.6454623881214</v>
      </c>
      <c r="N113" s="26">
        <f t="shared" ca="1" si="14"/>
        <v>0.13441197468329005</v>
      </c>
      <c r="O113" s="27">
        <f t="shared" ca="1" si="15"/>
        <v>0.99153131816006046</v>
      </c>
      <c r="P113" s="7"/>
      <c r="Q113" s="28">
        <f t="shared" ca="1" si="16"/>
        <v>0.13247069074817686</v>
      </c>
      <c r="R113" s="27">
        <f t="shared" ca="1" si="20"/>
        <v>180.34862141834469</v>
      </c>
      <c r="S113" s="7"/>
      <c r="T113" s="28">
        <f t="shared" si="17"/>
        <v>180.22500000000008</v>
      </c>
      <c r="U113" s="27">
        <f t="shared" si="18"/>
        <v>3.1455196444067819</v>
      </c>
      <c r="V113" s="7"/>
      <c r="W113" s="28">
        <f t="shared" ca="1" si="19"/>
        <v>0.12362141834461227</v>
      </c>
      <c r="X113" s="27"/>
      <c r="Y113" s="7"/>
      <c r="Z113" s="46"/>
    </row>
    <row r="114" spans="1:26" s="26" customFormat="1" x14ac:dyDescent="0.25">
      <c r="A114" s="26">
        <v>33</v>
      </c>
      <c r="B114" s="26">
        <v>-629</v>
      </c>
      <c r="C114" s="26">
        <v>13126</v>
      </c>
      <c r="D114" s="26">
        <v>15138</v>
      </c>
      <c r="E114" s="26">
        <v>13277</v>
      </c>
      <c r="F114" s="26">
        <v>11276</v>
      </c>
      <c r="G114" s="27"/>
      <c r="H114" s="7"/>
      <c r="I114" s="28">
        <f t="shared" si="11"/>
        <v>-151</v>
      </c>
      <c r="J114" s="27">
        <f t="shared" si="11"/>
        <v>3862</v>
      </c>
      <c r="K114" s="7"/>
      <c r="L114" s="28">
        <f t="shared" ca="1" si="12"/>
        <v>-132.39148067463827</v>
      </c>
      <c r="M114" s="26">
        <f t="shared" ca="1" si="13"/>
        <v>3840.6454623881214</v>
      </c>
      <c r="N114" s="26">
        <f t="shared" ca="1" si="14"/>
        <v>3.4393686431634839E-2</v>
      </c>
      <c r="O114" s="27">
        <f t="shared" ca="1" si="15"/>
        <v>0.998813106404565</v>
      </c>
      <c r="P114" s="7"/>
      <c r="Q114" s="28">
        <f t="shared" ca="1" si="16"/>
        <v>3.2437952102210794E-2</v>
      </c>
      <c r="R114" s="27">
        <f t="shared" ca="1" si="20"/>
        <v>174.59895948115206</v>
      </c>
      <c r="S114" s="7"/>
      <c r="T114" s="28">
        <f t="shared" si="17"/>
        <v>174.56400000000008</v>
      </c>
      <c r="U114" s="27">
        <f t="shared" si="18"/>
        <v>3.0467165554513826</v>
      </c>
      <c r="V114" s="7"/>
      <c r="W114" s="28">
        <f t="shared" ca="1" si="19"/>
        <v>3.4959481151986438E-2</v>
      </c>
      <c r="X114" s="27"/>
      <c r="Y114" s="7"/>
      <c r="Z114" s="46"/>
    </row>
    <row r="115" spans="1:26" s="26" customFormat="1" x14ac:dyDescent="0.25">
      <c r="A115" s="26">
        <v>34</v>
      </c>
      <c r="B115" s="26">
        <v>-624</v>
      </c>
      <c r="C115" s="26">
        <v>13311</v>
      </c>
      <c r="D115" s="26">
        <v>15139</v>
      </c>
      <c r="E115" s="26">
        <v>13090</v>
      </c>
      <c r="F115" s="26">
        <v>11279</v>
      </c>
      <c r="G115" s="27"/>
      <c r="H115" s="7"/>
      <c r="I115" s="28">
        <f t="shared" si="11"/>
        <v>221</v>
      </c>
      <c r="J115" s="27">
        <f t="shared" si="11"/>
        <v>3860</v>
      </c>
      <c r="K115" s="7"/>
      <c r="L115" s="28">
        <f t="shared" ca="1" si="12"/>
        <v>239.60851932536173</v>
      </c>
      <c r="M115" s="26">
        <f t="shared" ca="1" si="13"/>
        <v>3838.6454623881214</v>
      </c>
      <c r="N115" s="26">
        <f t="shared" ca="1" si="14"/>
        <v>-6.2247360918016435E-2</v>
      </c>
      <c r="O115" s="27">
        <f t="shared" ca="1" si="15"/>
        <v>0.99829297867281475</v>
      </c>
      <c r="P115" s="7"/>
      <c r="Q115" s="28">
        <f t="shared" ca="1" si="16"/>
        <v>-6.4202262045500474E-2</v>
      </c>
      <c r="R115" s="27">
        <f t="shared" ca="1" si="20"/>
        <v>169.05910588546919</v>
      </c>
      <c r="S115" s="7"/>
      <c r="T115" s="28">
        <f t="shared" si="17"/>
        <v>168.94800000000009</v>
      </c>
      <c r="U115" s="27">
        <f t="shared" si="18"/>
        <v>2.9486988646593817</v>
      </c>
      <c r="V115" s="7"/>
      <c r="W115" s="28">
        <f t="shared" ca="1" si="19"/>
        <v>0.11110588546910094</v>
      </c>
      <c r="X115" s="27"/>
      <c r="Y115" s="7"/>
      <c r="Z115" s="46"/>
    </row>
    <row r="116" spans="1:26" s="26" customFormat="1" x14ac:dyDescent="0.25">
      <c r="A116" s="26">
        <v>35</v>
      </c>
      <c r="B116" s="26">
        <v>-623</v>
      </c>
      <c r="C116" s="26">
        <v>13504</v>
      </c>
      <c r="D116" s="26">
        <v>15120</v>
      </c>
      <c r="E116" s="26">
        <v>12909</v>
      </c>
      <c r="F116" s="26">
        <v>11303</v>
      </c>
      <c r="G116" s="27"/>
      <c r="H116" s="7"/>
      <c r="I116" s="28">
        <f t="shared" si="11"/>
        <v>595</v>
      </c>
      <c r="J116" s="27">
        <f t="shared" si="11"/>
        <v>3817</v>
      </c>
      <c r="K116" s="7"/>
      <c r="L116" s="28">
        <f t="shared" ca="1" si="12"/>
        <v>613.60851932536173</v>
      </c>
      <c r="M116" s="26">
        <f t="shared" ca="1" si="13"/>
        <v>3795.6454623881214</v>
      </c>
      <c r="N116" s="26">
        <f t="shared" ca="1" si="14"/>
        <v>-0.15940798379105292</v>
      </c>
      <c r="O116" s="27">
        <f t="shared" ca="1" si="15"/>
        <v>0.98711023244018259</v>
      </c>
      <c r="P116" s="7"/>
      <c r="Q116" s="28">
        <f t="shared" ca="1" si="16"/>
        <v>-0.16134117397974881</v>
      </c>
      <c r="R116" s="27">
        <f t="shared" ca="1" si="20"/>
        <v>163.45605077875928</v>
      </c>
      <c r="S116" s="7"/>
      <c r="T116" s="28">
        <f t="shared" si="17"/>
        <v>163.34100000000009</v>
      </c>
      <c r="U116" s="27">
        <f t="shared" si="18"/>
        <v>2.8508382535000591</v>
      </c>
      <c r="V116" s="7"/>
      <c r="W116" s="28">
        <f t="shared" ca="1" si="19"/>
        <v>0.11505077875918346</v>
      </c>
      <c r="X116" s="27"/>
      <c r="Y116" s="7"/>
      <c r="Z116" s="46"/>
    </row>
    <row r="117" spans="1:26" s="26" customFormat="1" x14ac:dyDescent="0.25">
      <c r="A117" s="26">
        <v>36</v>
      </c>
      <c r="B117" s="26">
        <v>-604</v>
      </c>
      <c r="C117" s="26">
        <v>13680</v>
      </c>
      <c r="D117" s="26">
        <v>15081</v>
      </c>
      <c r="E117" s="26">
        <v>12725</v>
      </c>
      <c r="F117" s="26">
        <v>11336</v>
      </c>
      <c r="G117" s="27"/>
      <c r="H117" s="7"/>
      <c r="I117" s="28">
        <f t="shared" si="11"/>
        <v>955</v>
      </c>
      <c r="J117" s="27">
        <f t="shared" si="11"/>
        <v>3745</v>
      </c>
      <c r="K117" s="7"/>
      <c r="L117" s="28">
        <f t="shared" ca="1" si="12"/>
        <v>973.60851932536173</v>
      </c>
      <c r="M117" s="26">
        <f t="shared" ca="1" si="13"/>
        <v>3723.6454623881214</v>
      </c>
      <c r="N117" s="26">
        <f t="shared" ca="1" si="14"/>
        <v>-0.2529315780003929</v>
      </c>
      <c r="O117" s="27">
        <f t="shared" ca="1" si="15"/>
        <v>0.96838563409717071</v>
      </c>
      <c r="P117" s="7"/>
      <c r="Q117" s="28">
        <f t="shared" ca="1" si="16"/>
        <v>-0.25482828239339328</v>
      </c>
      <c r="R117" s="27">
        <f t="shared" ca="1" si="20"/>
        <v>157.99583983411935</v>
      </c>
      <c r="S117" s="7"/>
      <c r="T117" s="28">
        <f t="shared" si="17"/>
        <v>157.90500000000009</v>
      </c>
      <c r="U117" s="27">
        <f t="shared" si="18"/>
        <v>2.7559621553616478</v>
      </c>
      <c r="V117" s="7"/>
      <c r="W117" s="28">
        <f t="shared" ca="1" si="19"/>
        <v>9.0839834119265106E-2</v>
      </c>
      <c r="X117" s="27"/>
      <c r="Y117" s="7"/>
      <c r="Z117" s="46"/>
    </row>
    <row r="118" spans="1:26" s="26" customFormat="1" x14ac:dyDescent="0.25">
      <c r="A118" s="26">
        <v>37</v>
      </c>
      <c r="B118" s="26">
        <v>-620</v>
      </c>
      <c r="C118" s="26">
        <v>13852</v>
      </c>
      <c r="D118" s="26">
        <v>15020</v>
      </c>
      <c r="E118" s="26">
        <v>12545</v>
      </c>
      <c r="F118" s="26">
        <v>11393</v>
      </c>
      <c r="G118" s="27"/>
      <c r="H118" s="7"/>
      <c r="I118" s="28">
        <f t="shared" si="11"/>
        <v>1307</v>
      </c>
      <c r="J118" s="27">
        <f t="shared" si="11"/>
        <v>3627</v>
      </c>
      <c r="K118" s="7"/>
      <c r="L118" s="28">
        <f t="shared" ca="1" si="12"/>
        <v>1325.6085193253616</v>
      </c>
      <c r="M118" s="26">
        <f t="shared" ca="1" si="13"/>
        <v>3605.6454623881214</v>
      </c>
      <c r="N118" s="26">
        <f t="shared" ca="1" si="14"/>
        <v>-0.34437687011619189</v>
      </c>
      <c r="O118" s="27">
        <f t="shared" ca="1" si="15"/>
        <v>0.93769809792390124</v>
      </c>
      <c r="P118" s="7"/>
      <c r="Q118" s="28">
        <f t="shared" ca="1" si="16"/>
        <v>-0.34621365980925223</v>
      </c>
      <c r="R118" s="27">
        <f t="shared" ca="1" si="20"/>
        <v>152.47386630291203</v>
      </c>
      <c r="S118" s="7"/>
      <c r="T118" s="28">
        <f t="shared" si="17"/>
        <v>152.32500000000007</v>
      </c>
      <c r="U118" s="27">
        <f t="shared" si="18"/>
        <v>2.6585727831003636</v>
      </c>
      <c r="V118" s="7"/>
      <c r="W118" s="28">
        <f t="shared" ca="1" si="19"/>
        <v>0.14886630291195502</v>
      </c>
      <c r="X118" s="27"/>
      <c r="Y118" s="7"/>
      <c r="Z118" s="46"/>
    </row>
    <row r="119" spans="1:26" s="26" customFormat="1" x14ac:dyDescent="0.25">
      <c r="A119" s="26">
        <v>38</v>
      </c>
      <c r="B119" s="26">
        <v>-620</v>
      </c>
      <c r="C119" s="26">
        <v>14033</v>
      </c>
      <c r="D119" s="26">
        <v>14951</v>
      </c>
      <c r="E119" s="26">
        <v>12376</v>
      </c>
      <c r="F119" s="26">
        <v>11474</v>
      </c>
      <c r="G119" s="27"/>
      <c r="H119" s="7"/>
      <c r="I119" s="28">
        <f t="shared" si="11"/>
        <v>1657</v>
      </c>
      <c r="J119" s="27">
        <f t="shared" si="11"/>
        <v>3477</v>
      </c>
      <c r="K119" s="7"/>
      <c r="L119" s="28">
        <f t="shared" ca="1" si="12"/>
        <v>1675.6085193253616</v>
      </c>
      <c r="M119" s="26">
        <f t="shared" ca="1" si="13"/>
        <v>3455.6454623881214</v>
      </c>
      <c r="N119" s="26">
        <f t="shared" ca="1" si="14"/>
        <v>-0.43530258670860572</v>
      </c>
      <c r="O119" s="27">
        <f t="shared" ca="1" si="15"/>
        <v>0.89868851804262651</v>
      </c>
      <c r="P119" s="7"/>
      <c r="Q119" s="28">
        <f t="shared" ca="1" si="16"/>
        <v>-0.43706316510919557</v>
      </c>
      <c r="R119" s="27">
        <f t="shared" ca="1" si="20"/>
        <v>146.80359695901348</v>
      </c>
      <c r="S119" s="7"/>
      <c r="T119" s="28">
        <f t="shared" si="17"/>
        <v>146.74500000000006</v>
      </c>
      <c r="U119" s="27">
        <f t="shared" si="18"/>
        <v>2.5611834108390799</v>
      </c>
      <c r="V119" s="7"/>
      <c r="W119" s="28">
        <f t="shared" ca="1" si="19"/>
        <v>5.8596959013414107E-2</v>
      </c>
      <c r="X119" s="27"/>
      <c r="Y119" s="7"/>
      <c r="Z119" s="46"/>
    </row>
    <row r="120" spans="1:26" s="26" customFormat="1" x14ac:dyDescent="0.25">
      <c r="A120" s="26">
        <v>39</v>
      </c>
      <c r="B120" s="26">
        <v>-637</v>
      </c>
      <c r="C120" s="26">
        <v>14192</v>
      </c>
      <c r="D120" s="26">
        <v>14851</v>
      </c>
      <c r="E120" s="26">
        <v>12197</v>
      </c>
      <c r="F120" s="26">
        <v>11557</v>
      </c>
      <c r="G120" s="27"/>
      <c r="H120" s="7"/>
      <c r="I120" s="28">
        <f t="shared" si="11"/>
        <v>1995</v>
      </c>
      <c r="J120" s="27">
        <f t="shared" si="11"/>
        <v>3294</v>
      </c>
      <c r="K120" s="7"/>
      <c r="L120" s="28">
        <f t="shared" ca="1" si="12"/>
        <v>2013.6085193253616</v>
      </c>
      <c r="M120" s="26">
        <f t="shared" ca="1" si="13"/>
        <v>3272.6454623881214</v>
      </c>
      <c r="N120" s="26">
        <f t="shared" ca="1" si="14"/>
        <v>-0.52311085016070824</v>
      </c>
      <c r="O120" s="27">
        <f t="shared" ca="1" si="15"/>
        <v>0.85109683058747132</v>
      </c>
      <c r="P120" s="7"/>
      <c r="Q120" s="28">
        <f t="shared" ca="1" si="16"/>
        <v>-0.52477840645845575</v>
      </c>
      <c r="R120" s="27">
        <f t="shared" ca="1" si="20"/>
        <v>141.08124861698275</v>
      </c>
      <c r="S120" s="7"/>
      <c r="T120" s="28">
        <f t="shared" si="17"/>
        <v>141.01200000000006</v>
      </c>
      <c r="U120" s="27">
        <f t="shared" si="18"/>
        <v>2.4611236848222449</v>
      </c>
      <c r="V120" s="7"/>
      <c r="W120" s="28">
        <f t="shared" ca="1" si="19"/>
        <v>6.9248616982690692E-2</v>
      </c>
      <c r="X120" s="27"/>
      <c r="Y120" s="7"/>
      <c r="Z120" s="46"/>
    </row>
    <row r="121" spans="1:26" s="26" customFormat="1" x14ac:dyDescent="0.25">
      <c r="A121" s="26">
        <v>40</v>
      </c>
      <c r="B121" s="26">
        <v>-628</v>
      </c>
      <c r="C121" s="26">
        <v>14352</v>
      </c>
      <c r="D121" s="26">
        <v>14741</v>
      </c>
      <c r="E121" s="26">
        <v>12044</v>
      </c>
      <c r="F121" s="26">
        <v>11666</v>
      </c>
      <c r="G121" s="27"/>
      <c r="H121" s="7"/>
      <c r="I121" s="28">
        <f t="shared" si="11"/>
        <v>2308</v>
      </c>
      <c r="J121" s="27">
        <f t="shared" si="11"/>
        <v>3075</v>
      </c>
      <c r="K121" s="7"/>
      <c r="L121" s="28">
        <f t="shared" ca="1" si="12"/>
        <v>2326.6085193253616</v>
      </c>
      <c r="M121" s="26">
        <f t="shared" ca="1" si="13"/>
        <v>3053.6454623881214</v>
      </c>
      <c r="N121" s="26">
        <f t="shared" ca="1" si="14"/>
        <v>-0.60442441957049542</v>
      </c>
      <c r="O121" s="27">
        <f t="shared" ca="1" si="15"/>
        <v>0.79414284396081025</v>
      </c>
      <c r="P121" s="7"/>
      <c r="Q121" s="28">
        <f t="shared" ca="1" si="16"/>
        <v>-0.60598060876827409</v>
      </c>
      <c r="R121" s="27">
        <f t="shared" ca="1" si="20"/>
        <v>135.39295283022733</v>
      </c>
      <c r="S121" s="7"/>
      <c r="T121" s="28">
        <f t="shared" si="17"/>
        <v>135.36000000000007</v>
      </c>
      <c r="U121" s="27">
        <f t="shared" si="18"/>
        <v>2.3624776754995258</v>
      </c>
      <c r="V121" s="7"/>
      <c r="W121" s="28">
        <f t="shared" ca="1" si="19"/>
        <v>3.2952830227259255E-2</v>
      </c>
      <c r="X121" s="27"/>
      <c r="Y121" s="7"/>
      <c r="Z121" s="46"/>
    </row>
    <row r="122" spans="1:26" s="26" customFormat="1" x14ac:dyDescent="0.25">
      <c r="A122" s="26">
        <v>41</v>
      </c>
      <c r="B122" s="26">
        <v>-630</v>
      </c>
      <c r="C122" s="26">
        <v>14507</v>
      </c>
      <c r="D122" s="26">
        <v>14621</v>
      </c>
      <c r="E122" s="26">
        <v>11900</v>
      </c>
      <c r="F122" s="26">
        <v>11798</v>
      </c>
      <c r="G122" s="27"/>
      <c r="H122" s="7"/>
      <c r="I122" s="28">
        <f t="shared" si="11"/>
        <v>2607</v>
      </c>
      <c r="J122" s="27">
        <f t="shared" si="11"/>
        <v>2823</v>
      </c>
      <c r="K122" s="7"/>
      <c r="L122" s="28">
        <f t="shared" ca="1" si="12"/>
        <v>2625.6085193253616</v>
      </c>
      <c r="M122" s="26">
        <f t="shared" ca="1" si="13"/>
        <v>2801.6454623881214</v>
      </c>
      <c r="N122" s="26">
        <f t="shared" ca="1" si="14"/>
        <v>-0.68210096031658618</v>
      </c>
      <c r="O122" s="27">
        <f t="shared" ca="1" si="15"/>
        <v>0.72860674976026873</v>
      </c>
      <c r="P122" s="7"/>
      <c r="Q122" s="28">
        <f t="shared" ca="1" si="16"/>
        <v>-0.68352897060793372</v>
      </c>
      <c r="R122" s="27">
        <f t="shared" ca="1" si="20"/>
        <v>129.56720506290037</v>
      </c>
      <c r="S122" s="7"/>
      <c r="T122" s="28">
        <f t="shared" si="17"/>
        <v>129.69000000000008</v>
      </c>
      <c r="U122" s="27">
        <f t="shared" si="18"/>
        <v>2.2635175069114473</v>
      </c>
      <c r="V122" s="7"/>
      <c r="W122" s="28">
        <f t="shared" ca="1" si="19"/>
        <v>-0.12279493709971234</v>
      </c>
      <c r="X122" s="27"/>
      <c r="Y122" s="7"/>
      <c r="Z122" s="46"/>
    </row>
    <row r="123" spans="1:26" s="26" customFormat="1" x14ac:dyDescent="0.25">
      <c r="A123" s="26">
        <v>42</v>
      </c>
      <c r="B123" s="26">
        <v>-620</v>
      </c>
      <c r="C123" s="26">
        <v>14638</v>
      </c>
      <c r="D123" s="26">
        <v>14490</v>
      </c>
      <c r="E123" s="26">
        <v>11770</v>
      </c>
      <c r="F123" s="26">
        <v>11931</v>
      </c>
      <c r="G123" s="27"/>
      <c r="H123" s="7"/>
      <c r="I123" s="28">
        <f t="shared" si="11"/>
        <v>2868</v>
      </c>
      <c r="J123" s="27">
        <f t="shared" si="11"/>
        <v>2559</v>
      </c>
      <c r="K123" s="7"/>
      <c r="L123" s="28">
        <f t="shared" ca="1" si="12"/>
        <v>2886.6085193253616</v>
      </c>
      <c r="M123" s="26">
        <f t="shared" ca="1" si="13"/>
        <v>2537.6454623881214</v>
      </c>
      <c r="N123" s="26">
        <f t="shared" ca="1" si="14"/>
        <v>-0.74990556611835757</v>
      </c>
      <c r="O123" s="27">
        <f t="shared" ca="1" si="15"/>
        <v>0.65994988916922515</v>
      </c>
      <c r="P123" s="7"/>
      <c r="Q123" s="28">
        <f t="shared" ca="1" si="16"/>
        <v>-0.75119926772888901</v>
      </c>
      <c r="R123" s="27">
        <f t="shared" ca="1" si="20"/>
        <v>124.03907113997934</v>
      </c>
      <c r="S123" s="7"/>
      <c r="T123" s="28">
        <f t="shared" si="17"/>
        <v>124.11000000000008</v>
      </c>
      <c r="U123" s="27">
        <f t="shared" si="18"/>
        <v>2.1661281346501635</v>
      </c>
      <c r="V123" s="7"/>
      <c r="W123" s="28">
        <f t="shared" ca="1" si="19"/>
        <v>-7.0928860020742945E-2</v>
      </c>
      <c r="X123" s="27"/>
      <c r="Y123" s="7"/>
      <c r="Z123" s="46"/>
    </row>
    <row r="124" spans="1:26" s="26" customFormat="1" x14ac:dyDescent="0.25">
      <c r="A124" s="26">
        <v>43</v>
      </c>
      <c r="B124" s="26">
        <v>-633</v>
      </c>
      <c r="C124" s="26">
        <v>14761</v>
      </c>
      <c r="D124" s="26">
        <v>14343</v>
      </c>
      <c r="E124" s="26">
        <v>11656</v>
      </c>
      <c r="F124" s="26">
        <v>12082</v>
      </c>
      <c r="G124" s="27"/>
      <c r="H124" s="7"/>
      <c r="I124" s="28">
        <f t="shared" si="11"/>
        <v>3105</v>
      </c>
      <c r="J124" s="27">
        <f t="shared" si="11"/>
        <v>2261</v>
      </c>
      <c r="K124" s="7"/>
      <c r="L124" s="28">
        <f t="shared" ca="1" si="12"/>
        <v>3123.6085193253616</v>
      </c>
      <c r="M124" s="26">
        <f t="shared" ca="1" si="13"/>
        <v>2239.6454623881214</v>
      </c>
      <c r="N124" s="26">
        <f t="shared" ca="1" si="14"/>
        <v>-0.81147526563950634</v>
      </c>
      <c r="O124" s="27">
        <f t="shared" ca="1" si="15"/>
        <v>0.58245085713842604</v>
      </c>
      <c r="P124" s="7"/>
      <c r="Q124" s="28">
        <f t="shared" ca="1" si="16"/>
        <v>-0.81261733254491797</v>
      </c>
      <c r="R124" s="27">
        <f t="shared" ca="1" si="20"/>
        <v>118.37025256172387</v>
      </c>
      <c r="S124" s="7"/>
      <c r="T124" s="28">
        <f t="shared" si="17"/>
        <v>118.41300000000008</v>
      </c>
      <c r="U124" s="27">
        <f t="shared" si="18"/>
        <v>2.0666967271640471</v>
      </c>
      <c r="V124" s="7"/>
      <c r="W124" s="28">
        <f t="shared" ca="1" si="19"/>
        <v>-4.2747438276208527E-2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-602</v>
      </c>
      <c r="C125" s="26">
        <v>14857</v>
      </c>
      <c r="D125" s="26">
        <v>14182</v>
      </c>
      <c r="E125" s="26">
        <v>11551</v>
      </c>
      <c r="F125" s="26">
        <v>12233</v>
      </c>
      <c r="G125" s="27"/>
      <c r="H125" s="7"/>
      <c r="I125" s="28">
        <f t="shared" si="11"/>
        <v>3306</v>
      </c>
      <c r="J125" s="27">
        <f t="shared" si="11"/>
        <v>1949</v>
      </c>
      <c r="K125" s="7"/>
      <c r="L125" s="28">
        <f t="shared" ca="1" si="12"/>
        <v>3324.6085193253616</v>
      </c>
      <c r="M125" s="26">
        <f t="shared" ca="1" si="13"/>
        <v>1927.6454623881214</v>
      </c>
      <c r="N125" s="26">
        <f t="shared" ca="1" si="14"/>
        <v>-0.86369260573972118</v>
      </c>
      <c r="O125" s="27">
        <f t="shared" ca="1" si="15"/>
        <v>0.5013109309853746</v>
      </c>
      <c r="P125" s="7"/>
      <c r="Q125" s="28">
        <f t="shared" ca="1" si="16"/>
        <v>-0.86467589068694106</v>
      </c>
      <c r="R125" s="27">
        <f t="shared" ca="1" si="20"/>
        <v>112.84260869836635</v>
      </c>
      <c r="S125" s="7"/>
      <c r="T125" s="28">
        <f t="shared" si="17"/>
        <v>112.99500000000009</v>
      </c>
      <c r="U125" s="27">
        <f t="shared" si="18"/>
        <v>1.9721347882909943</v>
      </c>
      <c r="V125" s="7"/>
      <c r="W125" s="28">
        <f t="shared" ca="1" si="19"/>
        <v>-0.1523913016337417</v>
      </c>
      <c r="X125" s="27"/>
      <c r="Y125" s="7"/>
      <c r="Z125" s="46"/>
    </row>
    <row r="126" spans="1:26" s="26" customFormat="1" x14ac:dyDescent="0.25">
      <c r="A126" s="26">
        <v>45</v>
      </c>
      <c r="B126" s="26">
        <v>-608</v>
      </c>
      <c r="C126" s="26">
        <v>14936</v>
      </c>
      <c r="D126" s="26">
        <v>14017</v>
      </c>
      <c r="E126" s="26">
        <v>11459</v>
      </c>
      <c r="F126" s="26">
        <v>12385</v>
      </c>
      <c r="G126" s="27"/>
      <c r="H126" s="7"/>
      <c r="I126" s="28">
        <f t="shared" si="11"/>
        <v>3477</v>
      </c>
      <c r="J126" s="27">
        <f t="shared" si="11"/>
        <v>1632</v>
      </c>
      <c r="K126" s="7"/>
      <c r="L126" s="28">
        <f t="shared" ca="1" si="12"/>
        <v>3495.6085193253616</v>
      </c>
      <c r="M126" s="26">
        <f t="shared" ca="1" si="13"/>
        <v>1610.6454623881214</v>
      </c>
      <c r="N126" s="26">
        <f t="shared" ca="1" si="14"/>
        <v>-0.90811631298915763</v>
      </c>
      <c r="O126" s="27">
        <f t="shared" ca="1" si="15"/>
        <v>0.41887068550294732</v>
      </c>
      <c r="P126" s="7"/>
      <c r="Q126" s="28">
        <f t="shared" ca="1" si="16"/>
        <v>-0.90893825484988422</v>
      </c>
      <c r="R126" s="27">
        <f t="shared" ca="1" si="20"/>
        <v>107.48075778922595</v>
      </c>
      <c r="S126" s="7"/>
      <c r="T126" s="28">
        <f t="shared" si="17"/>
        <v>107.5230000000001</v>
      </c>
      <c r="U126" s="27">
        <f t="shared" si="18"/>
        <v>1.8766303716218646</v>
      </c>
      <c r="V126" s="7"/>
      <c r="W126" s="28">
        <f t="shared" ca="1" si="19"/>
        <v>-4.2242210774148248E-2</v>
      </c>
      <c r="X126" s="27"/>
      <c r="Y126" s="7"/>
      <c r="Z126" s="46"/>
    </row>
    <row r="127" spans="1:26" s="26" customFormat="1" x14ac:dyDescent="0.25">
      <c r="A127" s="26">
        <v>46</v>
      </c>
      <c r="B127" s="26">
        <v>-633</v>
      </c>
      <c r="C127" s="26">
        <v>15017</v>
      </c>
      <c r="D127" s="26">
        <v>13847</v>
      </c>
      <c r="E127" s="26">
        <v>11400</v>
      </c>
      <c r="F127" s="26">
        <v>12570</v>
      </c>
      <c r="G127" s="27"/>
      <c r="H127" s="7"/>
      <c r="I127" s="28">
        <f t="shared" si="11"/>
        <v>3617</v>
      </c>
      <c r="J127" s="27">
        <f t="shared" si="11"/>
        <v>1277</v>
      </c>
      <c r="K127" s="7"/>
      <c r="L127" s="28">
        <f t="shared" ca="1" si="12"/>
        <v>3635.6085193253616</v>
      </c>
      <c r="M127" s="26">
        <f t="shared" ca="1" si="13"/>
        <v>1255.6454623881214</v>
      </c>
      <c r="N127" s="26">
        <f t="shared" ca="1" si="14"/>
        <v>-0.94448659962612314</v>
      </c>
      <c r="O127" s="27">
        <f t="shared" ca="1" si="15"/>
        <v>0.32654801311726378</v>
      </c>
      <c r="P127" s="7"/>
      <c r="Q127" s="28">
        <f t="shared" ca="1" si="16"/>
        <v>-0.9451278319401808</v>
      </c>
      <c r="R127" s="27">
        <f t="shared" ca="1" si="20"/>
        <v>101.79922189527213</v>
      </c>
      <c r="S127" s="7"/>
      <c r="T127" s="28">
        <f t="shared" si="17"/>
        <v>101.82600000000009</v>
      </c>
      <c r="U127" s="27">
        <f t="shared" si="18"/>
        <v>1.7771989641357477</v>
      </c>
      <c r="V127" s="7"/>
      <c r="W127" s="28">
        <f t="shared" ca="1" si="19"/>
        <v>-2.6778104727966934E-2</v>
      </c>
      <c r="X127" s="27"/>
      <c r="Y127" s="7"/>
      <c r="Z127" s="46"/>
    </row>
    <row r="128" spans="1:26" s="26" customFormat="1" x14ac:dyDescent="0.25">
      <c r="A128" s="26">
        <v>47</v>
      </c>
      <c r="B128" s="26">
        <v>-631</v>
      </c>
      <c r="C128" s="26">
        <v>15068</v>
      </c>
      <c r="D128" s="26">
        <v>13658</v>
      </c>
      <c r="E128" s="26">
        <v>11339</v>
      </c>
      <c r="F128" s="26">
        <v>12749</v>
      </c>
      <c r="G128" s="27"/>
      <c r="H128" s="7"/>
      <c r="I128" s="28">
        <f t="shared" si="11"/>
        <v>3729</v>
      </c>
      <c r="J128" s="27">
        <f t="shared" si="11"/>
        <v>909</v>
      </c>
      <c r="K128" s="7"/>
      <c r="L128" s="28">
        <f t="shared" ca="1" si="12"/>
        <v>3747.6085193253616</v>
      </c>
      <c r="M128" s="26">
        <f t="shared" ca="1" si="13"/>
        <v>887.64546238812147</v>
      </c>
      <c r="N128" s="26">
        <f t="shared" ca="1" si="14"/>
        <v>-0.97358282893569559</v>
      </c>
      <c r="O128" s="27">
        <f t="shared" ca="1" si="15"/>
        <v>0.23084451047520313</v>
      </c>
      <c r="P128" s="7"/>
      <c r="Q128" s="28">
        <f t="shared" ca="1" si="16"/>
        <v>-0.97403671767176325</v>
      </c>
      <c r="R128" s="27">
        <f t="shared" ca="1" si="20"/>
        <v>96.071822067893891</v>
      </c>
      <c r="S128" s="7"/>
      <c r="T128" s="28">
        <f t="shared" si="17"/>
        <v>96.147000000000091</v>
      </c>
      <c r="U128" s="27">
        <f t="shared" si="18"/>
        <v>1.6780817159149894</v>
      </c>
      <c r="V128" s="7"/>
      <c r="W128" s="28">
        <f t="shared" ca="1" si="19"/>
        <v>-7.5177932106200274E-2</v>
      </c>
      <c r="X128" s="27"/>
      <c r="Y128" s="7"/>
      <c r="Z128" s="46"/>
    </row>
    <row r="129" spans="1:26" s="26" customFormat="1" x14ac:dyDescent="0.25">
      <c r="A129" s="26">
        <v>48</v>
      </c>
      <c r="B129" s="26">
        <v>-639</v>
      </c>
      <c r="C129" s="26">
        <v>15108</v>
      </c>
      <c r="D129" s="26">
        <v>13473</v>
      </c>
      <c r="E129" s="26">
        <v>11311</v>
      </c>
      <c r="F129" s="26">
        <v>12939</v>
      </c>
      <c r="G129" s="27"/>
      <c r="H129" s="7"/>
      <c r="I129" s="28">
        <f t="shared" si="11"/>
        <v>3797</v>
      </c>
      <c r="J129" s="27">
        <f t="shared" si="11"/>
        <v>534</v>
      </c>
      <c r="K129" s="7"/>
      <c r="L129" s="28">
        <f t="shared" ca="1" si="12"/>
        <v>3815.6085193253616</v>
      </c>
      <c r="M129" s="26">
        <f t="shared" ca="1" si="13"/>
        <v>512.64546238812147</v>
      </c>
      <c r="N129" s="26">
        <f t="shared" ca="1" si="14"/>
        <v>-0.99124839673079312</v>
      </c>
      <c r="O129" s="27">
        <f t="shared" ca="1" si="15"/>
        <v>0.13332056077201632</v>
      </c>
      <c r="P129" s="7"/>
      <c r="Q129" s="28">
        <f t="shared" ca="1" si="16"/>
        <v>-0.99151135531315826</v>
      </c>
      <c r="R129" s="27">
        <f t="shared" ca="1" si="20"/>
        <v>90.397016979916259</v>
      </c>
      <c r="S129" s="7"/>
      <c r="T129" s="28">
        <f t="shared" si="17"/>
        <v>90.396000000000086</v>
      </c>
      <c r="U129" s="27">
        <f t="shared" si="18"/>
        <v>1.5777078306327956</v>
      </c>
      <c r="V129" s="7"/>
      <c r="W129" s="28">
        <f t="shared" ca="1" si="19"/>
        <v>1.0169799161729998E-3</v>
      </c>
      <c r="X129" s="27"/>
      <c r="Y129" s="7"/>
      <c r="Z129" s="46"/>
    </row>
    <row r="130" spans="1:26" s="26" customFormat="1" x14ac:dyDescent="0.25">
      <c r="A130" s="26">
        <v>49</v>
      </c>
      <c r="B130" s="26">
        <v>-625</v>
      </c>
      <c r="C130" s="26">
        <v>15125</v>
      </c>
      <c r="D130" s="26">
        <v>13285</v>
      </c>
      <c r="E130" s="26">
        <v>11295</v>
      </c>
      <c r="F130" s="26">
        <v>13129</v>
      </c>
      <c r="G130" s="27"/>
      <c r="H130" s="7"/>
      <c r="I130" s="28">
        <f t="shared" si="11"/>
        <v>3830</v>
      </c>
      <c r="J130" s="27">
        <f t="shared" si="11"/>
        <v>156</v>
      </c>
      <c r="K130" s="7"/>
      <c r="L130" s="28">
        <f t="shared" ca="1" si="12"/>
        <v>3848.6085193253616</v>
      </c>
      <c r="M130" s="26">
        <f t="shared" ca="1" si="13"/>
        <v>134.64546238812142</v>
      </c>
      <c r="N130" s="26">
        <f t="shared" ca="1" si="14"/>
        <v>-0.99982139286664928</v>
      </c>
      <c r="O130" s="27">
        <f t="shared" ca="1" si="15"/>
        <v>3.5016419471203965E-2</v>
      </c>
      <c r="P130" s="7"/>
      <c r="Q130" s="28">
        <f t="shared" ca="1" si="16"/>
        <v>-0.99989187615156117</v>
      </c>
      <c r="R130" s="27">
        <f t="shared" ca="1" si="20"/>
        <v>84.744537314809236</v>
      </c>
      <c r="S130" s="7"/>
      <c r="T130" s="28">
        <f t="shared" si="17"/>
        <v>84.771000000000086</v>
      </c>
      <c r="U130" s="27">
        <f t="shared" si="18"/>
        <v>1.4795330602081145</v>
      </c>
      <c r="V130" s="7"/>
      <c r="W130" s="28">
        <f t="shared" ca="1" si="19"/>
        <v>-2.6462685190850266E-2</v>
      </c>
      <c r="X130" s="27"/>
      <c r="Y130" s="7"/>
      <c r="Z130" s="46"/>
    </row>
    <row r="131" spans="1:26" s="26" customFormat="1" x14ac:dyDescent="0.25">
      <c r="A131" s="26">
        <v>50</v>
      </c>
      <c r="B131" s="26">
        <v>-633</v>
      </c>
      <c r="C131" s="26">
        <v>15122</v>
      </c>
      <c r="D131" s="26">
        <v>13095</v>
      </c>
      <c r="E131" s="26">
        <v>11301</v>
      </c>
      <c r="F131" s="26">
        <v>13318</v>
      </c>
      <c r="G131" s="27"/>
      <c r="H131" s="7"/>
      <c r="I131" s="28">
        <f t="shared" si="11"/>
        <v>3821</v>
      </c>
      <c r="J131" s="27">
        <f t="shared" si="11"/>
        <v>-223</v>
      </c>
      <c r="K131" s="7"/>
      <c r="L131" s="28">
        <f t="shared" ca="1" si="12"/>
        <v>3839.6085193253616</v>
      </c>
      <c r="M131" s="26">
        <f t="shared" ca="1" si="13"/>
        <v>-244.35453761187858</v>
      </c>
      <c r="N131" s="26">
        <f t="shared" ca="1" si="14"/>
        <v>-0.99748330301141586</v>
      </c>
      <c r="O131" s="27">
        <f t="shared" ca="1" si="15"/>
        <v>-6.3547785695483527E-2</v>
      </c>
      <c r="P131" s="7"/>
      <c r="Q131" s="28">
        <f t="shared" ca="1" si="16"/>
        <v>-0.99736078084358493</v>
      </c>
      <c r="R131" s="27">
        <f t="shared" ca="1" si="20"/>
        <v>79.093120401690499</v>
      </c>
      <c r="S131" s="7"/>
      <c r="T131" s="28">
        <f t="shared" si="17"/>
        <v>79.074000000000083</v>
      </c>
      <c r="U131" s="27">
        <f t="shared" si="18"/>
        <v>1.3801016527219976</v>
      </c>
      <c r="V131" s="7"/>
      <c r="W131" s="28">
        <f t="shared" ca="1" si="19"/>
        <v>1.9120401690415179E-2</v>
      </c>
      <c r="X131" s="27"/>
      <c r="Y131" s="7"/>
      <c r="Z131" s="46"/>
    </row>
    <row r="132" spans="1:26" s="26" customFormat="1" x14ac:dyDescent="0.25">
      <c r="A132" s="26">
        <v>51</v>
      </c>
      <c r="B132" s="26">
        <v>-619</v>
      </c>
      <c r="C132" s="26">
        <v>15097</v>
      </c>
      <c r="D132" s="26">
        <v>12905</v>
      </c>
      <c r="E132" s="26">
        <v>11317</v>
      </c>
      <c r="F132" s="26">
        <v>13496</v>
      </c>
      <c r="G132" s="27"/>
      <c r="H132" s="7"/>
      <c r="I132" s="28">
        <f t="shared" si="11"/>
        <v>3780</v>
      </c>
      <c r="J132" s="27">
        <f t="shared" si="11"/>
        <v>-591</v>
      </c>
      <c r="K132" s="7"/>
      <c r="L132" s="28">
        <f t="shared" ca="1" si="12"/>
        <v>3798.6085193253616</v>
      </c>
      <c r="M132" s="26">
        <f t="shared" ca="1" si="13"/>
        <v>-612.35453761187853</v>
      </c>
      <c r="N132" s="26">
        <f t="shared" ca="1" si="14"/>
        <v>-0.98683200478201871</v>
      </c>
      <c r="O132" s="27">
        <f t="shared" ca="1" si="15"/>
        <v>-0.15925128833754418</v>
      </c>
      <c r="P132" s="7"/>
      <c r="Q132" s="28">
        <f t="shared" ca="1" si="16"/>
        <v>-0.98652206283527277</v>
      </c>
      <c r="R132" s="27">
        <f t="shared" ca="1" si="20"/>
        <v>73.568868109231005</v>
      </c>
      <c r="S132" s="7"/>
      <c r="T132" s="28">
        <f t="shared" si="17"/>
        <v>73.503000000000085</v>
      </c>
      <c r="U132" s="27">
        <f t="shared" si="18"/>
        <v>1.2828693600933934</v>
      </c>
      <c r="V132" s="7"/>
      <c r="W132" s="28">
        <f t="shared" ca="1" si="19"/>
        <v>6.5868109230919458E-2</v>
      </c>
      <c r="X132" s="27"/>
      <c r="Y132" s="7"/>
      <c r="Z132" s="46"/>
    </row>
    <row r="133" spans="1:26" s="26" customFormat="1" x14ac:dyDescent="0.25">
      <c r="A133" s="26">
        <v>52</v>
      </c>
      <c r="B133" s="26">
        <v>-606</v>
      </c>
      <c r="C133" s="26">
        <v>15071</v>
      </c>
      <c r="D133" s="26">
        <v>12735</v>
      </c>
      <c r="E133" s="26">
        <v>11368</v>
      </c>
      <c r="F133" s="26">
        <v>13691</v>
      </c>
      <c r="G133" s="27"/>
      <c r="H133" s="7"/>
      <c r="I133" s="28">
        <f t="shared" si="11"/>
        <v>3703</v>
      </c>
      <c r="J133" s="27">
        <f t="shared" si="11"/>
        <v>-956</v>
      </c>
      <c r="K133" s="7"/>
      <c r="L133" s="28">
        <f t="shared" ca="1" si="12"/>
        <v>3721.6085193253616</v>
      </c>
      <c r="M133" s="26">
        <f t="shared" ca="1" si="13"/>
        <v>-977.35453761187853</v>
      </c>
      <c r="N133" s="26">
        <f t="shared" ca="1" si="14"/>
        <v>-0.96682834713168775</v>
      </c>
      <c r="O133" s="27">
        <f t="shared" ca="1" si="15"/>
        <v>-0.25417459938197939</v>
      </c>
      <c r="P133" s="7"/>
      <c r="Q133" s="28">
        <f t="shared" ca="1" si="16"/>
        <v>-0.96633249518856357</v>
      </c>
      <c r="R133" s="27">
        <f t="shared" ca="1" si="20"/>
        <v>68.002128540781143</v>
      </c>
      <c r="S133" s="7"/>
      <c r="T133" s="28">
        <f t="shared" si="17"/>
        <v>68.049000000000092</v>
      </c>
      <c r="U133" s="27">
        <f t="shared" si="18"/>
        <v>1.1876791026896227</v>
      </c>
      <c r="V133" s="7"/>
      <c r="W133" s="28">
        <f t="shared" ca="1" si="19"/>
        <v>-4.687145921894853E-2</v>
      </c>
      <c r="X133" s="27"/>
      <c r="Y133" s="7"/>
      <c r="Z133" s="46"/>
    </row>
    <row r="134" spans="1:26" s="26" customFormat="1" x14ac:dyDescent="0.25">
      <c r="A134" s="26">
        <v>53</v>
      </c>
      <c r="B134" s="26">
        <v>-620</v>
      </c>
      <c r="C134" s="26">
        <v>15018</v>
      </c>
      <c r="D134" s="26">
        <v>12558</v>
      </c>
      <c r="E134" s="26">
        <v>11427</v>
      </c>
      <c r="F134" s="26">
        <v>13863</v>
      </c>
      <c r="G134" s="27"/>
      <c r="H134" s="7"/>
      <c r="I134" s="28">
        <f t="shared" si="11"/>
        <v>3591</v>
      </c>
      <c r="J134" s="27">
        <f t="shared" si="11"/>
        <v>-1305</v>
      </c>
      <c r="K134" s="7"/>
      <c r="L134" s="28">
        <f t="shared" ca="1" si="12"/>
        <v>3609.6085193253616</v>
      </c>
      <c r="M134" s="26">
        <f t="shared" ca="1" si="13"/>
        <v>-1326.3545376118786</v>
      </c>
      <c r="N134" s="26">
        <f t="shared" ca="1" si="14"/>
        <v>-0.9377321178221153</v>
      </c>
      <c r="O134" s="27">
        <f t="shared" ca="1" si="15"/>
        <v>-0.34493688857241195</v>
      </c>
      <c r="P134" s="7"/>
      <c r="Q134" s="28">
        <f t="shared" ca="1" si="16"/>
        <v>-0.93705848624924859</v>
      </c>
      <c r="R134" s="27">
        <f t="shared" ca="1" si="20"/>
        <v>62.529881008490179</v>
      </c>
      <c r="S134" s="7"/>
      <c r="T134" s="28">
        <f t="shared" si="17"/>
        <v>62.469000000000094</v>
      </c>
      <c r="U134" s="27">
        <f t="shared" si="18"/>
        <v>1.0902897304283394</v>
      </c>
      <c r="V134" s="7"/>
      <c r="W134" s="28">
        <f t="shared" ca="1" si="19"/>
        <v>6.0881008490085264E-2</v>
      </c>
      <c r="X134" s="27"/>
      <c r="Y134" s="7"/>
      <c r="Z134" s="46"/>
    </row>
    <row r="135" spans="1:26" s="26" customFormat="1" x14ac:dyDescent="0.25">
      <c r="A135" s="26">
        <v>54</v>
      </c>
      <c r="B135" s="26">
        <v>-619</v>
      </c>
      <c r="C135" s="26">
        <v>14949</v>
      </c>
      <c r="D135" s="26">
        <v>12391</v>
      </c>
      <c r="E135" s="26">
        <v>11502</v>
      </c>
      <c r="F135" s="26">
        <v>14042</v>
      </c>
      <c r="G135" s="27"/>
      <c r="H135" s="7"/>
      <c r="I135" s="28">
        <f t="shared" si="11"/>
        <v>3447</v>
      </c>
      <c r="J135" s="27">
        <f t="shared" si="11"/>
        <v>-1651</v>
      </c>
      <c r="K135" s="7"/>
      <c r="L135" s="28">
        <f t="shared" ca="1" si="12"/>
        <v>3465.6085193253616</v>
      </c>
      <c r="M135" s="26">
        <f t="shared" ca="1" si="13"/>
        <v>-1672.3545376118786</v>
      </c>
      <c r="N135" s="26">
        <f t="shared" ca="1" si="14"/>
        <v>-0.90032268013837935</v>
      </c>
      <c r="O135" s="27">
        <f t="shared" ca="1" si="15"/>
        <v>-0.43491898616521901</v>
      </c>
      <c r="P135" s="7"/>
      <c r="Q135" s="28">
        <f t="shared" ca="1" si="16"/>
        <v>-0.8994727807104882</v>
      </c>
      <c r="R135" s="27">
        <f t="shared" ca="1" si="20"/>
        <v>56.933846297352375</v>
      </c>
      <c r="S135" s="7"/>
      <c r="T135" s="28">
        <f t="shared" si="17"/>
        <v>56.898000000000096</v>
      </c>
      <c r="U135" s="27">
        <f t="shared" si="18"/>
        <v>0.99305743779973532</v>
      </c>
      <c r="V135" s="7"/>
      <c r="W135" s="28">
        <f t="shared" ca="1" si="19"/>
        <v>3.5846297352279066E-2</v>
      </c>
      <c r="X135" s="27"/>
      <c r="Y135" s="7"/>
      <c r="Z135" s="46"/>
    </row>
    <row r="136" spans="1:26" s="26" customFormat="1" x14ac:dyDescent="0.25">
      <c r="A136" s="26">
        <v>55</v>
      </c>
      <c r="B136" s="26">
        <v>-642</v>
      </c>
      <c r="C136" s="26">
        <v>14855</v>
      </c>
      <c r="D136" s="26">
        <v>12220</v>
      </c>
      <c r="E136" s="26">
        <v>11599</v>
      </c>
      <c r="F136" s="26">
        <v>14216</v>
      </c>
      <c r="G136" s="27"/>
      <c r="H136" s="7"/>
      <c r="I136" s="28">
        <f t="shared" si="11"/>
        <v>3256</v>
      </c>
      <c r="J136" s="27">
        <f t="shared" si="11"/>
        <v>-1996</v>
      </c>
      <c r="K136" s="7"/>
      <c r="L136" s="28">
        <f t="shared" ca="1" si="12"/>
        <v>3274.6085193253616</v>
      </c>
      <c r="M136" s="26">
        <f t="shared" ca="1" si="13"/>
        <v>-2017.3545376118786</v>
      </c>
      <c r="N136" s="26">
        <f t="shared" ca="1" si="14"/>
        <v>-0.8507032176550906</v>
      </c>
      <c r="O136" s="27">
        <f t="shared" ca="1" si="15"/>
        <v>-0.52464101989215084</v>
      </c>
      <c r="P136" s="7"/>
      <c r="Q136" s="28">
        <f t="shared" ca="1" si="16"/>
        <v>-0.84967753620143627</v>
      </c>
      <c r="R136" s="27">
        <f t="shared" ca="1" si="20"/>
        <v>51.045218584004715</v>
      </c>
      <c r="S136" s="7"/>
      <c r="T136" s="28">
        <f t="shared" si="17"/>
        <v>51.120000000000097</v>
      </c>
      <c r="U136" s="27">
        <f t="shared" si="18"/>
        <v>0.89221231361950293</v>
      </c>
      <c r="V136" s="7"/>
      <c r="W136" s="28">
        <f t="shared" ca="1" si="19"/>
        <v>-7.4781415995381906E-2</v>
      </c>
      <c r="X136" s="27"/>
      <c r="Y136" s="7"/>
      <c r="Z136" s="46"/>
    </row>
    <row r="137" spans="1:26" s="26" customFormat="1" x14ac:dyDescent="0.25">
      <c r="A137" s="26">
        <v>56</v>
      </c>
      <c r="B137" s="26">
        <v>-639</v>
      </c>
      <c r="C137" s="26">
        <v>14745</v>
      </c>
      <c r="D137" s="26">
        <v>12057</v>
      </c>
      <c r="E137" s="26">
        <v>11705</v>
      </c>
      <c r="F137" s="26">
        <v>14364</v>
      </c>
      <c r="G137" s="27"/>
      <c r="H137" s="7"/>
      <c r="I137" s="28">
        <f t="shared" si="11"/>
        <v>3040</v>
      </c>
      <c r="J137" s="27">
        <f t="shared" si="11"/>
        <v>-2307</v>
      </c>
      <c r="K137" s="7"/>
      <c r="L137" s="28">
        <f t="shared" ca="1" si="12"/>
        <v>3058.6085193253616</v>
      </c>
      <c r="M137" s="26">
        <f t="shared" ca="1" si="13"/>
        <v>-2328.3545376118786</v>
      </c>
      <c r="N137" s="26">
        <f t="shared" ca="1" si="14"/>
        <v>-0.79458906112948668</v>
      </c>
      <c r="O137" s="27">
        <f t="shared" ca="1" si="15"/>
        <v>-0.6055208821793272</v>
      </c>
      <c r="P137" s="7"/>
      <c r="Q137" s="28">
        <f t="shared" ca="1" si="16"/>
        <v>-0.79340489927015501</v>
      </c>
      <c r="R137" s="27">
        <f t="shared" ca="1" si="20"/>
        <v>45.388235226313782</v>
      </c>
      <c r="S137" s="7"/>
      <c r="T137" s="28">
        <f t="shared" si="17"/>
        <v>45.369000000000099</v>
      </c>
      <c r="U137" s="27">
        <f t="shared" si="18"/>
        <v>0.79183842833730911</v>
      </c>
      <c r="V137" s="7"/>
      <c r="W137" s="28">
        <f t="shared" ca="1" si="19"/>
        <v>1.9235226313682574E-2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-624</v>
      </c>
      <c r="C138" s="26">
        <v>14625</v>
      </c>
      <c r="D138" s="26">
        <v>11913</v>
      </c>
      <c r="E138" s="26">
        <v>11826</v>
      </c>
      <c r="F138" s="26">
        <v>14511</v>
      </c>
      <c r="G138" s="27"/>
      <c r="H138" s="7"/>
      <c r="I138" s="28">
        <f t="shared" si="11"/>
        <v>2799</v>
      </c>
      <c r="J138" s="27">
        <f t="shared" si="11"/>
        <v>-2598</v>
      </c>
      <c r="K138" s="7"/>
      <c r="L138" s="28">
        <f t="shared" ca="1" si="12"/>
        <v>2817.6085193253616</v>
      </c>
      <c r="M138" s="26">
        <f t="shared" ca="1" si="13"/>
        <v>-2619.3545376118786</v>
      </c>
      <c r="N138" s="26">
        <f t="shared" ca="1" si="14"/>
        <v>-0.73198021056156748</v>
      </c>
      <c r="O138" s="27">
        <f t="shared" ca="1" si="15"/>
        <v>-0.68119946714900015</v>
      </c>
      <c r="P138" s="7"/>
      <c r="Q138" s="28">
        <f t="shared" ca="1" si="16"/>
        <v>-0.73064774059320203</v>
      </c>
      <c r="R138" s="27">
        <f t="shared" ca="1" si="20"/>
        <v>39.744743762729627</v>
      </c>
      <c r="S138" s="7"/>
      <c r="T138" s="28">
        <f t="shared" si="17"/>
        <v>39.7530000000001</v>
      </c>
      <c r="U138" s="27">
        <f t="shared" si="18"/>
        <v>0.69382073754530749</v>
      </c>
      <c r="V138" s="7"/>
      <c r="W138" s="28">
        <f t="shared" ca="1" si="19"/>
        <v>-8.2562372704728659E-3</v>
      </c>
      <c r="X138" s="27"/>
      <c r="Y138" s="7"/>
      <c r="Z138" s="46"/>
    </row>
    <row r="139" spans="1:26" s="26" customFormat="1" x14ac:dyDescent="0.25">
      <c r="A139" s="26">
        <v>58</v>
      </c>
      <c r="B139" s="26">
        <v>-621</v>
      </c>
      <c r="C139" s="26">
        <v>14489</v>
      </c>
      <c r="D139" s="26">
        <v>11778</v>
      </c>
      <c r="E139" s="26">
        <v>11960</v>
      </c>
      <c r="F139" s="26">
        <v>14638</v>
      </c>
      <c r="G139" s="27"/>
      <c r="H139" s="7"/>
      <c r="I139" s="28">
        <f t="shared" si="11"/>
        <v>2529</v>
      </c>
      <c r="J139" s="27">
        <f t="shared" si="11"/>
        <v>-2860</v>
      </c>
      <c r="K139" s="7"/>
      <c r="L139" s="28">
        <f t="shared" ca="1" si="12"/>
        <v>2547.6085193253616</v>
      </c>
      <c r="M139" s="26">
        <f t="shared" ca="1" si="13"/>
        <v>-2881.3545376118786</v>
      </c>
      <c r="N139" s="26">
        <f t="shared" ca="1" si="14"/>
        <v>-0.66183751490456244</v>
      </c>
      <c r="O139" s="27">
        <f t="shared" ca="1" si="15"/>
        <v>-0.74933620000829337</v>
      </c>
      <c r="P139" s="7"/>
      <c r="Q139" s="28">
        <f t="shared" ca="1" si="16"/>
        <v>-0.66037149026812414</v>
      </c>
      <c r="R139" s="27">
        <f t="shared" ca="1" si="20"/>
        <v>34.12777814277058</v>
      </c>
      <c r="S139" s="7"/>
      <c r="T139" s="28">
        <f t="shared" si="17"/>
        <v>34.164000000000101</v>
      </c>
      <c r="U139" s="27">
        <f t="shared" si="18"/>
        <v>0.59627428565134455</v>
      </c>
      <c r="V139" s="7"/>
      <c r="W139" s="28">
        <f t="shared" ca="1" si="19"/>
        <v>-3.6221857229520538E-2</v>
      </c>
      <c r="X139" s="27"/>
      <c r="Y139" s="7"/>
      <c r="Z139" s="46"/>
    </row>
    <row r="140" spans="1:26" s="26" customFormat="1" x14ac:dyDescent="0.25">
      <c r="A140" s="26">
        <v>59</v>
      </c>
      <c r="B140" s="26">
        <v>-633</v>
      </c>
      <c r="C140" s="26">
        <v>14332</v>
      </c>
      <c r="D140" s="26">
        <v>11649</v>
      </c>
      <c r="E140" s="26">
        <v>12101</v>
      </c>
      <c r="F140" s="26">
        <v>14740</v>
      </c>
      <c r="G140" s="27"/>
      <c r="H140" s="7"/>
      <c r="I140" s="28">
        <f t="shared" si="11"/>
        <v>2231</v>
      </c>
      <c r="J140" s="27">
        <f t="shared" si="11"/>
        <v>-3091</v>
      </c>
      <c r="K140" s="7"/>
      <c r="L140" s="28">
        <f t="shared" ca="1" si="12"/>
        <v>2249.6085193253616</v>
      </c>
      <c r="M140" s="26">
        <f t="shared" ca="1" si="13"/>
        <v>-3112.3545376118786</v>
      </c>
      <c r="N140" s="26">
        <f t="shared" ca="1" si="14"/>
        <v>-0.58442076192016446</v>
      </c>
      <c r="O140" s="27">
        <f t="shared" ca="1" si="15"/>
        <v>-0.8094109530254564</v>
      </c>
      <c r="P140" s="7"/>
      <c r="Q140" s="28">
        <f t="shared" ca="1" si="16"/>
        <v>-0.58283695502943733</v>
      </c>
      <c r="R140" s="27">
        <f t="shared" ca="1" si="20"/>
        <v>28.495581132245775</v>
      </c>
      <c r="S140" s="7"/>
      <c r="T140" s="28">
        <f t="shared" si="17"/>
        <v>28.467000000000102</v>
      </c>
      <c r="U140" s="27">
        <f t="shared" si="18"/>
        <v>0.4968428781652276</v>
      </c>
      <c r="V140" s="7"/>
      <c r="W140" s="28">
        <f t="shared" ca="1" si="19"/>
        <v>2.8581132245673047E-2</v>
      </c>
      <c r="X140" s="27"/>
      <c r="Y140" s="7"/>
      <c r="Z140" s="46"/>
    </row>
    <row r="141" spans="1:26" s="26" customFormat="1" x14ac:dyDescent="0.25">
      <c r="A141" s="26">
        <v>60</v>
      </c>
      <c r="B141" s="26">
        <v>-602</v>
      </c>
      <c r="C141" s="26">
        <v>14185</v>
      </c>
      <c r="D141" s="26">
        <v>11560</v>
      </c>
      <c r="E141" s="26">
        <v>12264</v>
      </c>
      <c r="F141" s="26">
        <v>14854</v>
      </c>
      <c r="G141" s="27"/>
      <c r="H141" s="7"/>
      <c r="I141" s="28">
        <f t="shared" si="11"/>
        <v>1921</v>
      </c>
      <c r="J141" s="27">
        <f t="shared" si="11"/>
        <v>-3294</v>
      </c>
      <c r="K141" s="7"/>
      <c r="L141" s="28">
        <f t="shared" ca="1" si="12"/>
        <v>1939.6085193253616</v>
      </c>
      <c r="M141" s="26">
        <f t="shared" ca="1" si="13"/>
        <v>-3315.3545376118786</v>
      </c>
      <c r="N141" s="26">
        <f t="shared" ca="1" si="14"/>
        <v>-0.50388655579545505</v>
      </c>
      <c r="O141" s="27">
        <f t="shared" ca="1" si="15"/>
        <v>-0.86220391779811489</v>
      </c>
      <c r="P141" s="7"/>
      <c r="Q141" s="28">
        <f t="shared" ca="1" si="16"/>
        <v>-0.50219921932078082</v>
      </c>
      <c r="R141" s="27">
        <f t="shared" ca="1" si="20"/>
        <v>22.957931964799627</v>
      </c>
      <c r="S141" s="7"/>
      <c r="T141" s="28">
        <f t="shared" si="17"/>
        <v>23.049000000000103</v>
      </c>
      <c r="U141" s="27">
        <f t="shared" si="18"/>
        <v>0.40228093929217479</v>
      </c>
      <c r="V141" s="7"/>
      <c r="W141" s="28">
        <f t="shared" ca="1" si="19"/>
        <v>-9.106803520047535E-2</v>
      </c>
      <c r="X141" s="27"/>
      <c r="Y141" s="7"/>
      <c r="Z141" s="46"/>
    </row>
    <row r="142" spans="1:26" s="26" customFormat="1" x14ac:dyDescent="0.25">
      <c r="A142" s="26">
        <v>61</v>
      </c>
      <c r="B142" s="26">
        <v>-612</v>
      </c>
      <c r="C142" s="26">
        <v>14021</v>
      </c>
      <c r="D142" s="26">
        <v>11467</v>
      </c>
      <c r="E142" s="26">
        <v>12424</v>
      </c>
      <c r="F142" s="26">
        <v>14933</v>
      </c>
      <c r="G142" s="27"/>
      <c r="H142" s="7"/>
      <c r="I142" s="28">
        <f t="shared" si="11"/>
        <v>1597</v>
      </c>
      <c r="J142" s="27">
        <f t="shared" si="11"/>
        <v>-3466</v>
      </c>
      <c r="K142" s="7"/>
      <c r="L142" s="28">
        <f t="shared" ca="1" si="12"/>
        <v>1615.6085193253616</v>
      </c>
      <c r="M142" s="26">
        <f t="shared" ca="1" si="13"/>
        <v>-3487.3545376118786</v>
      </c>
      <c r="N142" s="26">
        <f t="shared" ca="1" si="14"/>
        <v>-0.41971532100704906</v>
      </c>
      <c r="O142" s="27">
        <f t="shared" ca="1" si="15"/>
        <v>-0.9069349027286433</v>
      </c>
      <c r="P142" s="7"/>
      <c r="Q142" s="28">
        <f t="shared" ca="1" si="16"/>
        <v>-0.41794023433484523</v>
      </c>
      <c r="R142" s="27">
        <f t="shared" ca="1" si="20"/>
        <v>17.480380722115115</v>
      </c>
      <c r="S142" s="7"/>
      <c r="T142" s="28">
        <f t="shared" si="17"/>
        <v>17.541000000000103</v>
      </c>
      <c r="U142" s="27">
        <f t="shared" si="18"/>
        <v>0.30614820409232713</v>
      </c>
      <c r="V142" s="7"/>
      <c r="W142" s="28">
        <f t="shared" ca="1" si="19"/>
        <v>-6.0619277884988776E-2</v>
      </c>
      <c r="X142" s="27"/>
      <c r="Y142" s="7"/>
      <c r="Z142" s="46"/>
    </row>
    <row r="143" spans="1:26" s="26" customFormat="1" x14ac:dyDescent="0.25">
      <c r="A143" s="26">
        <v>62</v>
      </c>
      <c r="B143" s="26">
        <v>-634</v>
      </c>
      <c r="C143" s="26">
        <v>13850</v>
      </c>
      <c r="D143" s="26">
        <v>11400</v>
      </c>
      <c r="E143" s="26">
        <v>12604</v>
      </c>
      <c r="F143" s="26">
        <v>15009</v>
      </c>
      <c r="G143" s="27"/>
      <c r="H143" s="7"/>
      <c r="I143" s="28">
        <f t="shared" si="11"/>
        <v>1246</v>
      </c>
      <c r="J143" s="27">
        <f t="shared" si="11"/>
        <v>-3609</v>
      </c>
      <c r="K143" s="7"/>
      <c r="L143" s="28">
        <f t="shared" ca="1" si="12"/>
        <v>1264.6085193253616</v>
      </c>
      <c r="M143" s="26">
        <f t="shared" ca="1" si="13"/>
        <v>-3630.3545376118786</v>
      </c>
      <c r="N143" s="26">
        <f t="shared" ca="1" si="14"/>
        <v>-0.32852981665294262</v>
      </c>
      <c r="O143" s="27">
        <f t="shared" ca="1" si="15"/>
        <v>-0.94412403554879187</v>
      </c>
      <c r="P143" s="7"/>
      <c r="Q143" s="28">
        <f t="shared" ca="1" si="16"/>
        <v>-0.32668173422026081</v>
      </c>
      <c r="R143" s="27">
        <f t="shared" ca="1" si="20"/>
        <v>11.825270163448351</v>
      </c>
      <c r="S143" s="7"/>
      <c r="T143" s="28">
        <f t="shared" si="17"/>
        <v>11.835000000000104</v>
      </c>
      <c r="U143" s="27">
        <f t="shared" si="18"/>
        <v>0.20655971697353073</v>
      </c>
      <c r="V143" s="7"/>
      <c r="W143" s="28">
        <f t="shared" ca="1" si="19"/>
        <v>-9.7298365517524132E-3</v>
      </c>
      <c r="X143" s="27"/>
      <c r="Y143" s="7"/>
      <c r="Z143" s="46"/>
    </row>
    <row r="144" spans="1:26" s="26" customFormat="1" x14ac:dyDescent="0.25">
      <c r="A144" s="26">
        <v>63</v>
      </c>
      <c r="B144" s="26">
        <v>-634</v>
      </c>
      <c r="C144" s="26">
        <v>13663</v>
      </c>
      <c r="D144" s="26">
        <v>11349</v>
      </c>
      <c r="E144" s="26">
        <v>12790</v>
      </c>
      <c r="F144" s="26">
        <v>15065</v>
      </c>
      <c r="G144" s="27"/>
      <c r="H144" s="7"/>
      <c r="I144" s="28">
        <f t="shared" si="11"/>
        <v>873</v>
      </c>
      <c r="J144" s="27">
        <f t="shared" si="11"/>
        <v>-3716</v>
      </c>
      <c r="K144" s="7"/>
      <c r="L144" s="28">
        <f t="shared" ca="1" si="12"/>
        <v>891.60851932536173</v>
      </c>
      <c r="M144" s="26">
        <f t="shared" ca="1" si="13"/>
        <v>-3737.3545376118786</v>
      </c>
      <c r="N144" s="26">
        <f t="shared" ca="1" si="14"/>
        <v>-0.23162898154159878</v>
      </c>
      <c r="O144" s="27">
        <f t="shared" ca="1" si="15"/>
        <v>-0.97195086919743445</v>
      </c>
      <c r="P144" s="7"/>
      <c r="Q144" s="28">
        <f t="shared" ca="1" si="16"/>
        <v>-0.22972622493743816</v>
      </c>
      <c r="R144" s="27">
        <f t="shared" ca="1" si="20"/>
        <v>6.0369920606055985</v>
      </c>
      <c r="S144" s="7"/>
      <c r="T144" s="28">
        <f t="shared" si="17"/>
        <v>6.1290000000001044</v>
      </c>
      <c r="U144" s="27">
        <f t="shared" si="18"/>
        <v>0.10697122985473428</v>
      </c>
      <c r="V144" s="7"/>
      <c r="W144" s="28">
        <f t="shared" ca="1" si="19"/>
        <v>-9.2007939394505911E-2</v>
      </c>
      <c r="X144" s="27"/>
      <c r="Y144" s="7"/>
      <c r="Z144" s="46"/>
    </row>
    <row r="145" spans="1:26" s="26" customFormat="1" x14ac:dyDescent="0.25">
      <c r="A145" s="26">
        <v>64</v>
      </c>
      <c r="B145" s="26">
        <v>-631</v>
      </c>
      <c r="C145" s="26">
        <v>13485</v>
      </c>
      <c r="D145" s="26">
        <v>11312</v>
      </c>
      <c r="E145" s="26">
        <v>12976</v>
      </c>
      <c r="F145" s="26">
        <v>15095</v>
      </c>
      <c r="G145" s="27"/>
      <c r="H145" s="7"/>
      <c r="I145" s="28">
        <f t="shared" ref="I145:J145" si="21">C145-E145</f>
        <v>509</v>
      </c>
      <c r="J145" s="27">
        <f t="shared" si="21"/>
        <v>-3783</v>
      </c>
      <c r="K145" s="7"/>
      <c r="L145" s="28">
        <f t="shared" ref="L145" ca="1" si="22">I145-$J$4</f>
        <v>527.60851932536173</v>
      </c>
      <c r="M145" s="26">
        <f t="shared" ref="M145" ca="1" si="23">J145-$J$3</f>
        <v>-3804.3545376118786</v>
      </c>
      <c r="N145" s="26">
        <f t="shared" ref="N145" ca="1" si="24">L145/$J$7</f>
        <v>-0.13706623628548839</v>
      </c>
      <c r="O145" s="27">
        <f t="shared" ref="O145" ca="1" si="25">M145/$J$6</f>
        <v>-0.98937514821107053</v>
      </c>
      <c r="P145" s="7"/>
      <c r="Q145" s="28">
        <f t="shared" ref="Q145" ca="1" si="26">(N145-O145*SIN(-$J$11*PI()/180))/(COS(-$J$11*PI()/180))</f>
        <v>-0.13512917948780626</v>
      </c>
      <c r="R145" s="27">
        <f ca="1">IF(MOD(ATAN2(O145,Q145)*180/PI()-$J$9+360,360)&gt;5,MOD(ATAN2(O145,Q145)*180/PI()-$J$9+360,360)-360,MOD(ATAN2(O145,Q145)*180/PI()-$J$9+360,360))</f>
        <v>0.5162013529867977</v>
      </c>
      <c r="S145" s="7"/>
      <c r="T145" s="28">
        <f t="shared" ref="T145" si="27">360/40000*B145+T144</f>
        <v>0.45000000000010498</v>
      </c>
      <c r="U145" s="27">
        <f t="shared" ref="U145" si="28">T145*PI()/180</f>
        <v>7.8539816339763154E-3</v>
      </c>
      <c r="V145" s="7"/>
      <c r="W145" s="28">
        <f t="shared" ref="W145" ca="1" si="29">R145-T145</f>
        <v>6.6201352986692719E-2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40021</v>
      </c>
    </row>
    <row r="151" spans="1:26" x14ac:dyDescent="0.25">
      <c r="A151" t="s">
        <v>81</v>
      </c>
      <c r="B151">
        <v>40021</v>
      </c>
    </row>
    <row r="152" spans="1:26" x14ac:dyDescent="0.25">
      <c r="A152" s="32" t="s">
        <v>92</v>
      </c>
      <c r="B152" s="32">
        <v>-39971</v>
      </c>
    </row>
    <row r="153" spans="1:26" x14ac:dyDescent="0.25">
      <c r="A153" t="s">
        <v>87</v>
      </c>
      <c r="B153">
        <v>-39971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2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21.354537611878573</v>
      </c>
      <c r="L3" s="9" t="s">
        <v>187</v>
      </c>
      <c r="M3" s="9"/>
      <c r="N3" s="9"/>
      <c r="O3" s="9"/>
      <c r="Q3" s="117" t="s">
        <v>3</v>
      </c>
      <c r="R3" s="117"/>
      <c r="T3" s="49" t="s">
        <v>53</v>
      </c>
      <c r="U3" s="50">
        <v>43690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-18.608519325361723</v>
      </c>
      <c r="L4" s="9" t="s">
        <v>188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189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6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3845.2093166992186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-3849.2960310548865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0.27604565110038948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-172.7388469820045</v>
      </c>
      <c r="L9" s="9"/>
      <c r="M9" s="9"/>
      <c r="N9" s="9"/>
      <c r="O9" s="9"/>
      <c r="Q9" s="5" t="s">
        <v>10</v>
      </c>
      <c r="R9" s="5">
        <f ca="1">MIN(W16:W145)</f>
        <v>-0.16020367125106816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-172.62665486428534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-0.11219211771917988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13522</v>
      </c>
      <c r="D16" s="26">
        <v>11351</v>
      </c>
      <c r="E16" s="26">
        <v>13029</v>
      </c>
      <c r="F16" s="26">
        <v>15150</v>
      </c>
      <c r="G16" s="27"/>
      <c r="H16" s="7"/>
      <c r="I16" s="28">
        <f>C16-E16</f>
        <v>493</v>
      </c>
      <c r="J16" s="27">
        <f>D16-F16</f>
        <v>-3799</v>
      </c>
      <c r="K16" s="7"/>
      <c r="L16" s="28">
        <f ca="1">I16-$J$4</f>
        <v>511.60851932536173</v>
      </c>
      <c r="M16" s="26">
        <f ca="1">J16-$J$3</f>
        <v>-3820.3545376118786</v>
      </c>
      <c r="N16" s="26">
        <f ca="1">L16/$J$7</f>
        <v>-0.13290963209840662</v>
      </c>
      <c r="O16" s="27">
        <f ca="1">M16/$J$6</f>
        <v>-0.99353617006507322</v>
      </c>
      <c r="P16" s="7"/>
      <c r="Q16" s="28">
        <f ca="1">(N16-O16*SIN(-$J$11*PI()/180))/(COS(-$J$11*PI()/180))</f>
        <v>-0.13096441953378032</v>
      </c>
      <c r="R16" s="27">
        <f ca="1">IF(MOD(ATAN2(O16,Q16)*180/PI()-$J$9+360,360)&gt;5,MOD(ATAN2(O16,Q16)*180/PI()-$J$9+360,360)-360,MOD(ATAN2(O16,Q16)*180/PI()-$J$9+360,360))</f>
        <v>0.24808101490043555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0.24808101490043555</v>
      </c>
      <c r="X16" s="27">
        <f ca="1">INDIRECT("W"&amp;Y16)-W16</f>
        <v>-0.31633088195176029</v>
      </c>
      <c r="Y16" s="7">
        <v>145</v>
      </c>
      <c r="Z16" s="46"/>
    </row>
    <row r="17" spans="1:26" s="26" customFormat="1" x14ac:dyDescent="0.25">
      <c r="A17" s="26">
        <v>1</v>
      </c>
      <c r="B17" s="26">
        <v>670</v>
      </c>
      <c r="C17" s="26">
        <v>13699</v>
      </c>
      <c r="D17" s="26">
        <v>11381</v>
      </c>
      <c r="E17" s="26">
        <v>12831</v>
      </c>
      <c r="F17" s="26">
        <v>15106</v>
      </c>
      <c r="G17" s="27"/>
      <c r="H17" s="7"/>
      <c r="I17" s="28">
        <f t="shared" ref="I17:J80" si="0">C17-E17</f>
        <v>868</v>
      </c>
      <c r="J17" s="27">
        <f t="shared" si="0"/>
        <v>-3725</v>
      </c>
      <c r="K17" s="7"/>
      <c r="L17" s="28">
        <f t="shared" ref="L17:L80" ca="1" si="1">I17-$J$4</f>
        <v>886.60851932536173</v>
      </c>
      <c r="M17" s="26">
        <f t="shared" ref="M17:M80" ca="1" si="2">J17-$J$3</f>
        <v>-3746.3545376118786</v>
      </c>
      <c r="N17" s="26">
        <f t="shared" ref="N17:N80" ca="1" si="3">L17/$J$7</f>
        <v>-0.23033004273313573</v>
      </c>
      <c r="O17" s="27">
        <f t="shared" ref="O17:O80" ca="1" si="4">M17/$J$6</f>
        <v>-0.97429144399031098</v>
      </c>
      <c r="P17" s="7"/>
      <c r="Q17" s="28">
        <f t="shared" ref="Q17:Q80" ca="1" si="5">(N17-O17*SIN(-$J$11*PI()/180))/(COS(-$J$11*PI()/180))</f>
        <v>-0.22842270050225005</v>
      </c>
      <c r="R17" s="27">
        <f t="shared" ref="R17:R79" ca="1" si="6">MOD(ATAN2(O17,Q17)*180/PI()-$J$9+360,360)</f>
        <v>5.933535033317753</v>
      </c>
      <c r="S17" s="7"/>
      <c r="T17" s="28">
        <f t="shared" ref="T17:T80" si="7">360/40000*B17+T16</f>
        <v>6.0299999999999994</v>
      </c>
      <c r="U17" s="27">
        <f t="shared" ref="U17:U80" si="8">T17*PI()/180</f>
        <v>0.10524335389525806</v>
      </c>
      <c r="V17" s="7"/>
      <c r="W17" s="28">
        <f t="shared" ref="W17:W80" ca="1" si="9">R17-T17</f>
        <v>-9.6464966682246356E-2</v>
      </c>
      <c r="X17" s="27">
        <f t="shared" ref="X17:X79" ca="1" si="10">INDIRECT("W"&amp;Y17)-W17</f>
        <v>1.3381077864208279E-2</v>
      </c>
      <c r="Y17" s="7">
        <v>144</v>
      </c>
      <c r="Z17" s="46"/>
    </row>
    <row r="18" spans="1:26" s="26" customFormat="1" x14ac:dyDescent="0.25">
      <c r="A18" s="26">
        <v>2</v>
      </c>
      <c r="B18" s="26">
        <v>633</v>
      </c>
      <c r="C18" s="26">
        <v>13885</v>
      </c>
      <c r="D18" s="26">
        <v>11436</v>
      </c>
      <c r="E18" s="26">
        <v>12649</v>
      </c>
      <c r="F18" s="26">
        <v>15056</v>
      </c>
      <c r="G18" s="27"/>
      <c r="H18" s="7"/>
      <c r="I18" s="28">
        <f t="shared" si="0"/>
        <v>1236</v>
      </c>
      <c r="J18" s="27">
        <f t="shared" si="0"/>
        <v>-3620</v>
      </c>
      <c r="K18" s="7"/>
      <c r="L18" s="28">
        <f t="shared" ca="1" si="1"/>
        <v>1254.6085193253616</v>
      </c>
      <c r="M18" s="26">
        <f t="shared" ca="1" si="2"/>
        <v>-3641.3545376118786</v>
      </c>
      <c r="N18" s="26">
        <f t="shared" ca="1" si="3"/>
        <v>-0.32593193903601653</v>
      </c>
      <c r="O18" s="27">
        <f t="shared" ca="1" si="4"/>
        <v>-0.94698473807341865</v>
      </c>
      <c r="P18" s="7"/>
      <c r="Q18" s="28">
        <f t="shared" ca="1" si="5"/>
        <v>-0.32407825001160584</v>
      </c>
      <c r="R18" s="27">
        <f t="shared" ca="1" si="6"/>
        <v>11.630880666847474</v>
      </c>
      <c r="S18" s="7"/>
      <c r="T18" s="28">
        <f t="shared" si="7"/>
        <v>11.726999999999999</v>
      </c>
      <c r="U18" s="27">
        <f t="shared" si="8"/>
        <v>0.204674761381375</v>
      </c>
      <c r="V18" s="7"/>
      <c r="W18" s="28">
        <f t="shared" ca="1" si="9"/>
        <v>-9.6119333152524078E-2</v>
      </c>
      <c r="X18" s="27">
        <f t="shared" ca="1" si="10"/>
        <v>-5.365943781152005E-2</v>
      </c>
      <c r="Y18" s="7">
        <v>143</v>
      </c>
      <c r="Z18" s="46"/>
    </row>
    <row r="19" spans="1:26" s="26" customFormat="1" x14ac:dyDescent="0.25">
      <c r="A19" s="26">
        <v>3</v>
      </c>
      <c r="B19" s="26">
        <v>627</v>
      </c>
      <c r="C19" s="26">
        <v>14060</v>
      </c>
      <c r="D19" s="26">
        <v>11506</v>
      </c>
      <c r="E19" s="26">
        <v>12473</v>
      </c>
      <c r="F19" s="26">
        <v>14983</v>
      </c>
      <c r="G19" s="27"/>
      <c r="H19" s="7"/>
      <c r="I19" s="28">
        <f t="shared" si="0"/>
        <v>1587</v>
      </c>
      <c r="J19" s="27">
        <f t="shared" si="0"/>
        <v>-3477</v>
      </c>
      <c r="K19" s="7"/>
      <c r="L19" s="28">
        <f t="shared" ca="1" si="1"/>
        <v>1605.6085193253616</v>
      </c>
      <c r="M19" s="26">
        <f t="shared" ca="1" si="2"/>
        <v>-3498.3545376118786</v>
      </c>
      <c r="N19" s="26">
        <f t="shared" ca="1" si="3"/>
        <v>-0.41711744339012297</v>
      </c>
      <c r="O19" s="27">
        <f t="shared" ca="1" si="4"/>
        <v>-0.90979560525327008</v>
      </c>
      <c r="P19" s="7"/>
      <c r="Q19" s="28">
        <f t="shared" ca="1" si="5"/>
        <v>-0.41533675012619026</v>
      </c>
      <c r="R19" s="27">
        <f t="shared" ca="1" si="6"/>
        <v>17.276329378989544</v>
      </c>
      <c r="S19" s="7"/>
      <c r="T19" s="28">
        <f t="shared" si="7"/>
        <v>17.369999999999997</v>
      </c>
      <c r="U19" s="27">
        <f t="shared" si="8"/>
        <v>0.303163691071415</v>
      </c>
      <c r="V19" s="7"/>
      <c r="W19" s="28">
        <f t="shared" ca="1" si="9"/>
        <v>-9.3670621010453203E-2</v>
      </c>
      <c r="X19" s="27">
        <f t="shared" ca="1" si="10"/>
        <v>-2.4485802057540695E-2</v>
      </c>
      <c r="Y19" s="7">
        <v>142</v>
      </c>
      <c r="Z19" s="46"/>
    </row>
    <row r="20" spans="1:26" s="26" customFormat="1" x14ac:dyDescent="0.25">
      <c r="A20" s="26">
        <v>4</v>
      </c>
      <c r="B20" s="26">
        <v>607</v>
      </c>
      <c r="C20" s="26">
        <v>14228</v>
      </c>
      <c r="D20" s="26">
        <v>11598</v>
      </c>
      <c r="E20" s="26">
        <v>12314</v>
      </c>
      <c r="F20" s="26">
        <v>14909</v>
      </c>
      <c r="G20" s="27"/>
      <c r="H20" s="7"/>
      <c r="I20" s="28">
        <f t="shared" si="0"/>
        <v>1914</v>
      </c>
      <c r="J20" s="27">
        <f t="shared" si="0"/>
        <v>-3311</v>
      </c>
      <c r="K20" s="7"/>
      <c r="L20" s="28">
        <f t="shared" ca="1" si="1"/>
        <v>1932.6085193253616</v>
      </c>
      <c r="M20" s="26">
        <f t="shared" ca="1" si="2"/>
        <v>-3332.3545376118786</v>
      </c>
      <c r="N20" s="26">
        <f t="shared" ca="1" si="3"/>
        <v>-0.50206804146360673</v>
      </c>
      <c r="O20" s="27">
        <f t="shared" ca="1" si="4"/>
        <v>-0.86662500351799276</v>
      </c>
      <c r="P20" s="7"/>
      <c r="Q20" s="28">
        <f t="shared" ca="1" si="5"/>
        <v>-0.50037204446700689</v>
      </c>
      <c r="R20" s="27">
        <f t="shared" ca="1" si="6"/>
        <v>22.740129508239249</v>
      </c>
      <c r="S20" s="7"/>
      <c r="T20" s="28">
        <f t="shared" si="7"/>
        <v>22.832999999999998</v>
      </c>
      <c r="U20" s="27">
        <f t="shared" si="8"/>
        <v>0.39851102810786521</v>
      </c>
      <c r="V20" s="7"/>
      <c r="W20" s="28">
        <f t="shared" ca="1" si="9"/>
        <v>-9.2870491760749019E-2</v>
      </c>
      <c r="X20" s="27">
        <f t="shared" ca="1" si="10"/>
        <v>-1.8504089035644711E-3</v>
      </c>
      <c r="Y20" s="7">
        <v>141</v>
      </c>
      <c r="Z20" s="46"/>
    </row>
    <row r="21" spans="1:26" s="26" customFormat="1" x14ac:dyDescent="0.25">
      <c r="A21" s="26">
        <v>5</v>
      </c>
      <c r="B21" s="26">
        <v>612</v>
      </c>
      <c r="C21" s="26">
        <v>14384</v>
      </c>
      <c r="D21" s="26">
        <v>11696</v>
      </c>
      <c r="E21" s="26">
        <v>12158</v>
      </c>
      <c r="F21" s="26">
        <v>14807</v>
      </c>
      <c r="G21" s="27"/>
      <c r="H21" s="7"/>
      <c r="I21" s="28">
        <f t="shared" si="0"/>
        <v>2226</v>
      </c>
      <c r="J21" s="27">
        <f t="shared" si="0"/>
        <v>-3111</v>
      </c>
      <c r="K21" s="7"/>
      <c r="L21" s="28">
        <f t="shared" ca="1" si="1"/>
        <v>2244.6085193253616</v>
      </c>
      <c r="M21" s="26">
        <f t="shared" ca="1" si="2"/>
        <v>-3132.3545376118786</v>
      </c>
      <c r="N21" s="26">
        <f t="shared" ca="1" si="3"/>
        <v>-0.58312182311170135</v>
      </c>
      <c r="O21" s="27">
        <f t="shared" ca="1" si="4"/>
        <v>-0.81461223034295971</v>
      </c>
      <c r="P21" s="7"/>
      <c r="Q21" s="28">
        <f t="shared" ca="1" si="5"/>
        <v>-0.58152782898297295</v>
      </c>
      <c r="R21" s="27">
        <f t="shared" ca="1" si="6"/>
        <v>28.260777621541365</v>
      </c>
      <c r="S21" s="7"/>
      <c r="T21" s="28">
        <f t="shared" si="7"/>
        <v>28.340999999999998</v>
      </c>
      <c r="U21" s="27">
        <f t="shared" si="8"/>
        <v>0.49464376330771292</v>
      </c>
      <c r="V21" s="7"/>
      <c r="W21" s="28">
        <f t="shared" ca="1" si="9"/>
        <v>-8.0222378458632448E-2</v>
      </c>
      <c r="X21" s="27">
        <f t="shared" ca="1" si="10"/>
        <v>3.8119421948717758E-2</v>
      </c>
      <c r="Y21" s="7">
        <v>140</v>
      </c>
      <c r="Z21" s="46"/>
    </row>
    <row r="22" spans="1:26" s="26" customFormat="1" x14ac:dyDescent="0.25">
      <c r="A22" s="26">
        <v>6</v>
      </c>
      <c r="B22" s="26">
        <v>628</v>
      </c>
      <c r="C22" s="26">
        <v>14536</v>
      </c>
      <c r="D22" s="26">
        <v>11818</v>
      </c>
      <c r="E22" s="26">
        <v>12011</v>
      </c>
      <c r="F22" s="26">
        <v>14693</v>
      </c>
      <c r="G22" s="27"/>
      <c r="H22" s="7"/>
      <c r="I22" s="28">
        <f t="shared" si="0"/>
        <v>2525</v>
      </c>
      <c r="J22" s="27">
        <f t="shared" si="0"/>
        <v>-2875</v>
      </c>
      <c r="K22" s="7"/>
      <c r="L22" s="28">
        <f t="shared" ca="1" si="1"/>
        <v>2543.6085193253616</v>
      </c>
      <c r="M22" s="26">
        <f t="shared" ca="1" si="2"/>
        <v>-2896.3545376118786</v>
      </c>
      <c r="N22" s="26">
        <f t="shared" ca="1" si="3"/>
        <v>-0.660798363857792</v>
      </c>
      <c r="O22" s="27">
        <f t="shared" ca="1" si="4"/>
        <v>-0.75323715799642077</v>
      </c>
      <c r="P22" s="7"/>
      <c r="Q22" s="28">
        <f t="shared" ca="1" si="5"/>
        <v>-0.65932469866834142</v>
      </c>
      <c r="R22" s="27">
        <f t="shared" ca="1" si="6"/>
        <v>33.935204235279684</v>
      </c>
      <c r="S22" s="7"/>
      <c r="T22" s="28">
        <f t="shared" si="7"/>
        <v>33.992999999999995</v>
      </c>
      <c r="U22" s="27">
        <f t="shared" si="8"/>
        <v>0.59328977263043237</v>
      </c>
      <c r="V22" s="7"/>
      <c r="W22" s="28">
        <f t="shared" ca="1" si="9"/>
        <v>-5.7795764720310672E-2</v>
      </c>
      <c r="X22" s="27">
        <f t="shared" ca="1" si="10"/>
        <v>-3.3017418620012506E-2</v>
      </c>
      <c r="Y22" s="7">
        <v>139</v>
      </c>
      <c r="Z22" s="46"/>
    </row>
    <row r="23" spans="1:26" s="26" customFormat="1" x14ac:dyDescent="0.25">
      <c r="A23" s="26">
        <v>7</v>
      </c>
      <c r="B23" s="26">
        <v>633</v>
      </c>
      <c r="C23" s="26">
        <v>14659</v>
      </c>
      <c r="D23" s="26">
        <v>11953</v>
      </c>
      <c r="E23" s="26">
        <v>11868</v>
      </c>
      <c r="F23" s="26">
        <v>14556</v>
      </c>
      <c r="G23" s="27"/>
      <c r="H23" s="7"/>
      <c r="I23" s="28">
        <f t="shared" si="0"/>
        <v>2791</v>
      </c>
      <c r="J23" s="27">
        <f t="shared" si="0"/>
        <v>-2603</v>
      </c>
      <c r="K23" s="7"/>
      <c r="L23" s="28">
        <f t="shared" ca="1" si="1"/>
        <v>2809.6085193253616</v>
      </c>
      <c r="M23" s="26">
        <f t="shared" ca="1" si="2"/>
        <v>-2624.3545376118786</v>
      </c>
      <c r="N23" s="26">
        <f t="shared" ca="1" si="3"/>
        <v>-0.72990190846802649</v>
      </c>
      <c r="O23" s="27">
        <f t="shared" ca="1" si="4"/>
        <v>-0.68249978647837595</v>
      </c>
      <c r="P23" s="7"/>
      <c r="Q23" s="28">
        <f t="shared" ca="1" si="5"/>
        <v>-0.72856688832835514</v>
      </c>
      <c r="R23" s="27">
        <f t="shared" ca="1" si="6"/>
        <v>39.60871849424791</v>
      </c>
      <c r="S23" s="7"/>
      <c r="T23" s="28">
        <f t="shared" si="7"/>
        <v>39.69</v>
      </c>
      <c r="U23" s="27">
        <f t="shared" si="8"/>
        <v>0.69272118011654937</v>
      </c>
      <c r="V23" s="7"/>
      <c r="W23" s="28">
        <f t="shared" ca="1" si="9"/>
        <v>-8.1281505752087924E-2</v>
      </c>
      <c r="X23" s="27">
        <f t="shared" ca="1" si="10"/>
        <v>-1.8957575660444093E-2</v>
      </c>
      <c r="Y23" s="7">
        <v>138</v>
      </c>
      <c r="Z23" s="46"/>
    </row>
    <row r="24" spans="1:26" s="26" customFormat="1" x14ac:dyDescent="0.25">
      <c r="A24" s="26">
        <v>8</v>
      </c>
      <c r="B24" s="26">
        <v>621</v>
      </c>
      <c r="C24" s="26">
        <v>14780</v>
      </c>
      <c r="D24" s="26">
        <v>12082</v>
      </c>
      <c r="E24" s="26">
        <v>11738</v>
      </c>
      <c r="F24" s="26">
        <v>14402</v>
      </c>
      <c r="G24" s="27"/>
      <c r="H24" s="7"/>
      <c r="I24" s="28">
        <f t="shared" si="0"/>
        <v>3042</v>
      </c>
      <c r="J24" s="27">
        <f t="shared" si="0"/>
        <v>-2320</v>
      </c>
      <c r="K24" s="7"/>
      <c r="L24" s="28">
        <f t="shared" ca="1" si="1"/>
        <v>3060.6085193253616</v>
      </c>
      <c r="M24" s="26">
        <f t="shared" ca="1" si="2"/>
        <v>-2341.3545376118786</v>
      </c>
      <c r="N24" s="26">
        <f t="shared" ca="1" si="3"/>
        <v>-0.7951086366528719</v>
      </c>
      <c r="O24" s="27">
        <f t="shared" ca="1" si="4"/>
        <v>-0.60890171243570435</v>
      </c>
      <c r="P24" s="7"/>
      <c r="Q24" s="28">
        <f t="shared" ca="1" si="5"/>
        <v>-0.79391785570357709</v>
      </c>
      <c r="R24" s="27">
        <f t="shared" ca="1" si="6"/>
        <v>45.252153184070437</v>
      </c>
      <c r="S24" s="7"/>
      <c r="T24" s="28">
        <f t="shared" si="7"/>
        <v>45.278999999999996</v>
      </c>
      <c r="U24" s="27">
        <f t="shared" si="8"/>
        <v>0.79026763201051231</v>
      </c>
      <c r="V24" s="7"/>
      <c r="W24" s="28">
        <f t="shared" ca="1" si="9"/>
        <v>-2.6846815929559398E-2</v>
      </c>
      <c r="X24" s="27">
        <f t="shared" ca="1" si="10"/>
        <v>-1.4521564323089819E-2</v>
      </c>
      <c r="Y24" s="7">
        <v>137</v>
      </c>
      <c r="Z24" s="46"/>
    </row>
    <row r="25" spans="1:26" s="26" customFormat="1" x14ac:dyDescent="0.25">
      <c r="A25" s="26">
        <v>9</v>
      </c>
      <c r="B25" s="26">
        <v>639</v>
      </c>
      <c r="C25" s="26">
        <v>14890</v>
      </c>
      <c r="D25" s="26">
        <v>12246</v>
      </c>
      <c r="E25" s="26">
        <v>11630</v>
      </c>
      <c r="F25" s="26">
        <v>14249</v>
      </c>
      <c r="G25" s="27"/>
      <c r="H25" s="7"/>
      <c r="I25" s="28">
        <f t="shared" si="0"/>
        <v>3260</v>
      </c>
      <c r="J25" s="27">
        <f t="shared" si="0"/>
        <v>-2003</v>
      </c>
      <c r="K25" s="7"/>
      <c r="L25" s="28">
        <f t="shared" ca="1" si="1"/>
        <v>3278.6085193253616</v>
      </c>
      <c r="M25" s="26">
        <f t="shared" ca="1" si="2"/>
        <v>-2024.3545376118786</v>
      </c>
      <c r="N25" s="26">
        <f t="shared" ca="1" si="3"/>
        <v>-0.85174236870186104</v>
      </c>
      <c r="O25" s="27">
        <f t="shared" ca="1" si="4"/>
        <v>-0.526461466953277</v>
      </c>
      <c r="P25" s="7"/>
      <c r="Q25" s="28">
        <f t="shared" ca="1" si="5"/>
        <v>-0.85071312457866644</v>
      </c>
      <c r="R25" s="27">
        <f t="shared" ca="1" si="6"/>
        <v>50.987667856919131</v>
      </c>
      <c r="S25" s="7"/>
      <c r="T25" s="28">
        <f t="shared" si="7"/>
        <v>51.029999999999994</v>
      </c>
      <c r="U25" s="27">
        <f t="shared" si="8"/>
        <v>0.89064151729270624</v>
      </c>
      <c r="V25" s="7"/>
      <c r="W25" s="28">
        <f t="shared" ca="1" si="9"/>
        <v>-4.233214308086275E-2</v>
      </c>
      <c r="X25" s="27">
        <f t="shared" ca="1" si="10"/>
        <v>5.375366482092403E-2</v>
      </c>
      <c r="Y25" s="7">
        <v>136</v>
      </c>
      <c r="Z25" s="46"/>
    </row>
    <row r="26" spans="1:26" s="26" customFormat="1" x14ac:dyDescent="0.25">
      <c r="A26" s="26">
        <v>10</v>
      </c>
      <c r="B26" s="26">
        <v>640</v>
      </c>
      <c r="C26" s="26">
        <v>14978</v>
      </c>
      <c r="D26" s="26">
        <v>12418</v>
      </c>
      <c r="E26" s="26">
        <v>11533</v>
      </c>
      <c r="F26" s="26">
        <v>14079</v>
      </c>
      <c r="G26" s="27"/>
      <c r="H26" s="7"/>
      <c r="I26" s="28">
        <f t="shared" si="0"/>
        <v>3445</v>
      </c>
      <c r="J26" s="27">
        <f t="shared" si="0"/>
        <v>-1661</v>
      </c>
      <c r="K26" s="7"/>
      <c r="L26" s="28">
        <f t="shared" ca="1" si="1"/>
        <v>3463.6085193253616</v>
      </c>
      <c r="M26" s="26">
        <f t="shared" ca="1" si="2"/>
        <v>-1682.3545376118786</v>
      </c>
      <c r="N26" s="26">
        <f t="shared" ca="1" si="3"/>
        <v>-0.89980310461499413</v>
      </c>
      <c r="O26" s="27">
        <f t="shared" ca="1" si="4"/>
        <v>-0.43751962482397067</v>
      </c>
      <c r="P26" s="7"/>
      <c r="Q26" s="28">
        <f t="shared" ca="1" si="5"/>
        <v>-0.89894811181712486</v>
      </c>
      <c r="R26" s="27">
        <f t="shared" ca="1" si="6"/>
        <v>56.786578730663393</v>
      </c>
      <c r="S26" s="7"/>
      <c r="T26" s="28">
        <f t="shared" si="7"/>
        <v>56.789999999999992</v>
      </c>
      <c r="U26" s="27">
        <f t="shared" si="8"/>
        <v>0.99117248220757959</v>
      </c>
      <c r="V26" s="7"/>
      <c r="W26" s="28">
        <f t="shared" ca="1" si="9"/>
        <v>-3.4212693365986979E-3</v>
      </c>
      <c r="X26" s="27">
        <f t="shared" ca="1" si="10"/>
        <v>1.6829630899913184E-2</v>
      </c>
      <c r="Y26" s="7">
        <v>135</v>
      </c>
      <c r="Z26" s="46"/>
    </row>
    <row r="27" spans="1:26" s="26" customFormat="1" x14ac:dyDescent="0.25">
      <c r="A27" s="26">
        <v>11</v>
      </c>
      <c r="B27" s="26">
        <v>615</v>
      </c>
      <c r="C27" s="26">
        <v>15066</v>
      </c>
      <c r="D27" s="26">
        <v>12593</v>
      </c>
      <c r="E27" s="26">
        <v>11468</v>
      </c>
      <c r="F27" s="26">
        <v>13918</v>
      </c>
      <c r="G27" s="27"/>
      <c r="H27" s="7"/>
      <c r="I27" s="28">
        <f t="shared" si="0"/>
        <v>3598</v>
      </c>
      <c r="J27" s="27">
        <f t="shared" si="0"/>
        <v>-1325</v>
      </c>
      <c r="K27" s="7"/>
      <c r="L27" s="28">
        <f t="shared" ca="1" si="1"/>
        <v>3616.6085193253616</v>
      </c>
      <c r="M27" s="26">
        <f t="shared" ca="1" si="2"/>
        <v>-1346.3545376118786</v>
      </c>
      <c r="N27" s="26">
        <f t="shared" ca="1" si="3"/>
        <v>-0.93955063215396362</v>
      </c>
      <c r="O27" s="27">
        <f t="shared" ca="1" si="4"/>
        <v>-0.35013816588991525</v>
      </c>
      <c r="P27" s="7"/>
      <c r="Q27" s="28">
        <f t="shared" ca="1" si="5"/>
        <v>-0.93886681931963878</v>
      </c>
      <c r="R27" s="27">
        <f t="shared" ca="1" si="6"/>
        <v>62.286500913722875</v>
      </c>
      <c r="S27" s="7"/>
      <c r="T27" s="28">
        <f t="shared" si="7"/>
        <v>62.324999999999989</v>
      </c>
      <c r="U27" s="27">
        <f t="shared" si="8"/>
        <v>1.0877764563054657</v>
      </c>
      <c r="V27" s="7"/>
      <c r="W27" s="28">
        <f t="shared" ca="1" si="9"/>
        <v>-3.8499086277113292E-2</v>
      </c>
      <c r="X27" s="27">
        <f t="shared" ca="1" si="10"/>
        <v>2.7120966231755972E-2</v>
      </c>
      <c r="Y27" s="7">
        <v>134</v>
      </c>
      <c r="Z27" s="46"/>
    </row>
    <row r="28" spans="1:26" s="26" customFormat="1" x14ac:dyDescent="0.25">
      <c r="A28" s="26">
        <v>12</v>
      </c>
      <c r="B28" s="26">
        <v>616</v>
      </c>
      <c r="C28" s="26">
        <v>15120</v>
      </c>
      <c r="D28" s="26">
        <v>12775</v>
      </c>
      <c r="E28" s="26">
        <v>11411</v>
      </c>
      <c r="F28" s="26">
        <v>13742</v>
      </c>
      <c r="G28" s="27"/>
      <c r="H28" s="7"/>
      <c r="I28" s="28">
        <f t="shared" si="0"/>
        <v>3709</v>
      </c>
      <c r="J28" s="27">
        <f t="shared" si="0"/>
        <v>-967</v>
      </c>
      <c r="K28" s="7"/>
      <c r="L28" s="28">
        <f t="shared" ca="1" si="1"/>
        <v>3727.6085193253616</v>
      </c>
      <c r="M28" s="26">
        <f t="shared" ca="1" si="2"/>
        <v>-988.35453761187853</v>
      </c>
      <c r="N28" s="26">
        <f t="shared" ca="1" si="3"/>
        <v>-0.9683870737018434</v>
      </c>
      <c r="O28" s="27">
        <f t="shared" ca="1" si="4"/>
        <v>-0.25703530190660617</v>
      </c>
      <c r="P28" s="7"/>
      <c r="Q28" s="28">
        <f t="shared" ca="1" si="5"/>
        <v>-0.96788562313571447</v>
      </c>
      <c r="R28" s="27">
        <f t="shared" ca="1" si="6"/>
        <v>67.866444972581576</v>
      </c>
      <c r="S28" s="7"/>
      <c r="T28" s="28">
        <f t="shared" si="7"/>
        <v>67.868999999999986</v>
      </c>
      <c r="U28" s="27">
        <f t="shared" si="8"/>
        <v>1.1845375100360314</v>
      </c>
      <c r="V28" s="7"/>
      <c r="W28" s="28">
        <f t="shared" ca="1" si="9"/>
        <v>-2.5550274184098498E-3</v>
      </c>
      <c r="X28" s="27">
        <f t="shared" ca="1" si="10"/>
        <v>3.997798768656935E-2</v>
      </c>
      <c r="Y28" s="7">
        <v>133</v>
      </c>
      <c r="Z28" s="46"/>
    </row>
    <row r="29" spans="1:26" s="26" customFormat="1" x14ac:dyDescent="0.25">
      <c r="A29" s="26">
        <v>13</v>
      </c>
      <c r="B29" s="26">
        <v>607</v>
      </c>
      <c r="C29" s="26">
        <v>15154</v>
      </c>
      <c r="D29" s="26">
        <v>12954</v>
      </c>
      <c r="E29" s="26">
        <v>11369</v>
      </c>
      <c r="F29" s="26">
        <v>13559</v>
      </c>
      <c r="G29" s="27"/>
      <c r="H29" s="7"/>
      <c r="I29" s="28">
        <f t="shared" si="0"/>
        <v>3785</v>
      </c>
      <c r="J29" s="27">
        <f t="shared" si="0"/>
        <v>-605</v>
      </c>
      <c r="K29" s="7"/>
      <c r="L29" s="28">
        <f t="shared" ca="1" si="1"/>
        <v>3803.6085193253616</v>
      </c>
      <c r="M29" s="26">
        <f t="shared" ca="1" si="2"/>
        <v>-626.35453761187853</v>
      </c>
      <c r="N29" s="26">
        <f t="shared" ca="1" si="3"/>
        <v>-0.98813094359048181</v>
      </c>
      <c r="O29" s="27">
        <f t="shared" ca="1" si="4"/>
        <v>-0.1628921824597965</v>
      </c>
      <c r="P29" s="7"/>
      <c r="Q29" s="28">
        <f t="shared" ca="1" si="5"/>
        <v>-0.98781387481051963</v>
      </c>
      <c r="R29" s="27">
        <f t="shared" ca="1" si="6"/>
        <v>73.37494514507955</v>
      </c>
      <c r="S29" s="7"/>
      <c r="T29" s="28">
        <f t="shared" si="7"/>
        <v>73.331999999999979</v>
      </c>
      <c r="U29" s="27">
        <f t="shared" si="8"/>
        <v>1.2798848470724815</v>
      </c>
      <c r="V29" s="7"/>
      <c r="W29" s="28">
        <f t="shared" ca="1" si="9"/>
        <v>4.2945145079571034E-2</v>
      </c>
      <c r="X29" s="27">
        <f t="shared" ca="1" si="10"/>
        <v>-8.0968123417349602E-2</v>
      </c>
      <c r="Y29" s="7">
        <v>132</v>
      </c>
      <c r="Z29" s="46"/>
    </row>
    <row r="30" spans="1:26" s="26" customFormat="1" x14ac:dyDescent="0.25">
      <c r="A30" s="26">
        <v>14</v>
      </c>
      <c r="B30" s="26">
        <v>623</v>
      </c>
      <c r="C30" s="26">
        <v>15172</v>
      </c>
      <c r="D30" s="26">
        <v>13128</v>
      </c>
      <c r="E30" s="26">
        <v>11338</v>
      </c>
      <c r="F30" s="26">
        <v>13367</v>
      </c>
      <c r="G30" s="27"/>
      <c r="H30" s="7"/>
      <c r="I30" s="28">
        <f t="shared" si="0"/>
        <v>3834</v>
      </c>
      <c r="J30" s="27">
        <f t="shared" si="0"/>
        <v>-239</v>
      </c>
      <c r="K30" s="7"/>
      <c r="L30" s="28">
        <f t="shared" ca="1" si="1"/>
        <v>3852.6085193253616</v>
      </c>
      <c r="M30" s="26">
        <f t="shared" ca="1" si="2"/>
        <v>-260.35453761187858</v>
      </c>
      <c r="N30" s="26">
        <f t="shared" ca="1" si="3"/>
        <v>-1.0008605439134197</v>
      </c>
      <c r="O30" s="27">
        <f t="shared" ca="1" si="4"/>
        <v>-6.7708807549486161E-2</v>
      </c>
      <c r="P30" s="7"/>
      <c r="Q30" s="28">
        <f t="shared" ca="1" si="5"/>
        <v>-1.0007298804219571</v>
      </c>
      <c r="R30" s="27">
        <f t="shared" ca="1" si="6"/>
        <v>78.868146762101219</v>
      </c>
      <c r="S30" s="7"/>
      <c r="T30" s="28">
        <f t="shared" si="7"/>
        <v>78.938999999999979</v>
      </c>
      <c r="U30" s="27">
        <f t="shared" si="8"/>
        <v>1.3777454582318034</v>
      </c>
      <c r="V30" s="7"/>
      <c r="W30" s="28">
        <f t="shared" ca="1" si="9"/>
        <v>-7.0853237898759858E-2</v>
      </c>
      <c r="X30" s="27">
        <f t="shared" ca="1" si="10"/>
        <v>-2.8442186364330269E-2</v>
      </c>
      <c r="Y30" s="7">
        <v>131</v>
      </c>
      <c r="Z30" s="46"/>
    </row>
    <row r="31" spans="1:26" s="26" customFormat="1" x14ac:dyDescent="0.25">
      <c r="A31" s="26">
        <v>15</v>
      </c>
      <c r="B31" s="26">
        <v>630</v>
      </c>
      <c r="C31" s="26">
        <v>15179</v>
      </c>
      <c r="D31" s="26">
        <v>13332</v>
      </c>
      <c r="E31" s="26">
        <v>11341</v>
      </c>
      <c r="F31" s="26">
        <v>13187</v>
      </c>
      <c r="G31" s="27"/>
      <c r="H31" s="7"/>
      <c r="I31" s="28">
        <f t="shared" si="0"/>
        <v>3838</v>
      </c>
      <c r="J31" s="27">
        <f t="shared" si="0"/>
        <v>145</v>
      </c>
      <c r="K31" s="7"/>
      <c r="L31" s="28">
        <f t="shared" ca="1" si="1"/>
        <v>3856.6085193253616</v>
      </c>
      <c r="M31" s="26">
        <f t="shared" ca="1" si="2"/>
        <v>123.64546238812143</v>
      </c>
      <c r="N31" s="26">
        <f t="shared" ca="1" si="3"/>
        <v>-1.0018996949601902</v>
      </c>
      <c r="O31" s="27">
        <f t="shared" ca="1" si="4"/>
        <v>3.2155716946577158E-2</v>
      </c>
      <c r="P31" s="7"/>
      <c r="Q31" s="28">
        <f t="shared" ca="1" si="5"/>
        <v>-1.001964580618188</v>
      </c>
      <c r="R31" s="27">
        <f t="shared" ca="1" si="6"/>
        <v>84.576990544045884</v>
      </c>
      <c r="S31" s="7"/>
      <c r="T31" s="28">
        <f t="shared" si="7"/>
        <v>84.60899999999998</v>
      </c>
      <c r="U31" s="27">
        <f t="shared" si="8"/>
        <v>1.4767056268198817</v>
      </c>
      <c r="V31" s="7"/>
      <c r="W31" s="28">
        <f t="shared" ca="1" si="9"/>
        <v>-3.2009455954096211E-2</v>
      </c>
      <c r="X31" s="27">
        <f t="shared" ca="1" si="10"/>
        <v>3.4325406385605106E-2</v>
      </c>
      <c r="Y31" s="7">
        <v>130</v>
      </c>
      <c r="Z31" s="46"/>
    </row>
    <row r="32" spans="1:26" s="26" customFormat="1" x14ac:dyDescent="0.25">
      <c r="A32" s="26">
        <v>16</v>
      </c>
      <c r="B32" s="26">
        <v>635</v>
      </c>
      <c r="C32" s="26">
        <v>15163</v>
      </c>
      <c r="D32" s="26">
        <v>13521</v>
      </c>
      <c r="E32" s="26">
        <v>11356</v>
      </c>
      <c r="F32" s="26">
        <v>12995</v>
      </c>
      <c r="G32" s="27"/>
      <c r="H32" s="7"/>
      <c r="I32" s="28">
        <f t="shared" si="0"/>
        <v>3807</v>
      </c>
      <c r="J32" s="27">
        <f t="shared" si="0"/>
        <v>526</v>
      </c>
      <c r="K32" s="7"/>
      <c r="L32" s="28">
        <f t="shared" ca="1" si="1"/>
        <v>3825.6085193253616</v>
      </c>
      <c r="M32" s="26">
        <f t="shared" ca="1" si="2"/>
        <v>504.64546238812142</v>
      </c>
      <c r="N32" s="26">
        <f t="shared" ca="1" si="3"/>
        <v>-0.99384627434771922</v>
      </c>
      <c r="O32" s="27">
        <f t="shared" ca="1" si="4"/>
        <v>0.13124004984501497</v>
      </c>
      <c r="P32" s="7"/>
      <c r="Q32" s="28">
        <f t="shared" ca="1" si="5"/>
        <v>-0.9941051640114269</v>
      </c>
      <c r="R32" s="27">
        <f t="shared" ca="1" si="6"/>
        <v>90.259446505563346</v>
      </c>
      <c r="S32" s="7"/>
      <c r="T32" s="28">
        <f t="shared" si="7"/>
        <v>90.323999999999984</v>
      </c>
      <c r="U32" s="27">
        <f t="shared" si="8"/>
        <v>1.5764511935713579</v>
      </c>
      <c r="V32" s="7"/>
      <c r="W32" s="28">
        <f t="shared" ca="1" si="9"/>
        <v>-6.4553494436637493E-2</v>
      </c>
      <c r="X32" s="27">
        <f t="shared" ca="1" si="10"/>
        <v>3.7866145798346906E-2</v>
      </c>
      <c r="Y32" s="7">
        <v>129</v>
      </c>
      <c r="Z32" s="46"/>
    </row>
    <row r="33" spans="1:26" s="26" customFormat="1" x14ac:dyDescent="0.25">
      <c r="A33" s="26">
        <v>17</v>
      </c>
      <c r="B33" s="26">
        <v>622</v>
      </c>
      <c r="C33" s="26">
        <v>15119</v>
      </c>
      <c r="D33" s="26">
        <v>13695</v>
      </c>
      <c r="E33" s="26">
        <v>11384</v>
      </c>
      <c r="F33" s="26">
        <v>12806</v>
      </c>
      <c r="G33" s="27"/>
      <c r="H33" s="7"/>
      <c r="I33" s="28">
        <f t="shared" si="0"/>
        <v>3735</v>
      </c>
      <c r="J33" s="27">
        <f t="shared" si="0"/>
        <v>889</v>
      </c>
      <c r="K33" s="7"/>
      <c r="L33" s="28">
        <f t="shared" ca="1" si="1"/>
        <v>3753.6085193253616</v>
      </c>
      <c r="M33" s="26">
        <f t="shared" ca="1" si="2"/>
        <v>867.64546238812147</v>
      </c>
      <c r="N33" s="26">
        <f t="shared" ca="1" si="3"/>
        <v>-0.97514155550585124</v>
      </c>
      <c r="O33" s="27">
        <f t="shared" ca="1" si="4"/>
        <v>0.22564323315769985</v>
      </c>
      <c r="P33" s="7"/>
      <c r="Q33" s="28">
        <f t="shared" ca="1" si="5"/>
        <v>-0.97558526248241562</v>
      </c>
      <c r="R33" s="27">
        <f t="shared" ca="1" si="6"/>
        <v>95.761796328748915</v>
      </c>
      <c r="S33" s="7"/>
      <c r="T33" s="28">
        <f t="shared" si="7"/>
        <v>95.921999999999983</v>
      </c>
      <c r="U33" s="27">
        <f t="shared" si="8"/>
        <v>1.6741547250980005</v>
      </c>
      <c r="V33" s="7"/>
      <c r="W33" s="28">
        <f t="shared" ca="1" si="9"/>
        <v>-0.16020367125106816</v>
      </c>
      <c r="X33" s="27">
        <f t="shared" ca="1" si="10"/>
        <v>0.15115771509972831</v>
      </c>
      <c r="Y33" s="7">
        <v>128</v>
      </c>
      <c r="Z33" s="46"/>
    </row>
    <row r="34" spans="1:26" s="26" customFormat="1" x14ac:dyDescent="0.25">
      <c r="A34" s="26">
        <v>18</v>
      </c>
      <c r="B34" s="26">
        <v>640</v>
      </c>
      <c r="C34" s="26">
        <v>15066</v>
      </c>
      <c r="D34" s="26">
        <v>13886</v>
      </c>
      <c r="E34" s="26">
        <v>11436</v>
      </c>
      <c r="F34" s="26">
        <v>12618</v>
      </c>
      <c r="G34" s="27"/>
      <c r="H34" s="7"/>
      <c r="I34" s="28">
        <f t="shared" si="0"/>
        <v>3630</v>
      </c>
      <c r="J34" s="27">
        <f t="shared" si="0"/>
        <v>1268</v>
      </c>
      <c r="K34" s="7"/>
      <c r="L34" s="28">
        <f t="shared" ca="1" si="1"/>
        <v>3648.6085193253616</v>
      </c>
      <c r="M34" s="26">
        <f t="shared" ca="1" si="2"/>
        <v>1246.6454623881214</v>
      </c>
      <c r="N34" s="26">
        <f t="shared" ca="1" si="3"/>
        <v>-0.94786384052812711</v>
      </c>
      <c r="O34" s="27">
        <f t="shared" ca="1" si="4"/>
        <v>0.32420743832438731</v>
      </c>
      <c r="P34" s="7"/>
      <c r="Q34" s="28">
        <f t="shared" ca="1" si="5"/>
        <v>-0.94850049618027454</v>
      </c>
      <c r="R34" s="27">
        <f t="shared" ca="1" si="6"/>
        <v>101.60981430485845</v>
      </c>
      <c r="S34" s="7"/>
      <c r="T34" s="28">
        <f t="shared" si="7"/>
        <v>101.68199999999999</v>
      </c>
      <c r="U34" s="27">
        <f t="shared" si="8"/>
        <v>1.774685690012874</v>
      </c>
      <c r="V34" s="7"/>
      <c r="W34" s="28">
        <f t="shared" ca="1" si="9"/>
        <v>-7.2185695141541828E-2</v>
      </c>
      <c r="X34" s="27">
        <f t="shared" ca="1" si="10"/>
        <v>-3.9589605040347919E-2</v>
      </c>
      <c r="Y34" s="7">
        <v>127</v>
      </c>
      <c r="Z34" s="46"/>
    </row>
    <row r="35" spans="1:26" s="26" customFormat="1" x14ac:dyDescent="0.25">
      <c r="A35" s="26">
        <v>19</v>
      </c>
      <c r="B35" s="26">
        <v>628</v>
      </c>
      <c r="C35" s="26">
        <v>15001</v>
      </c>
      <c r="D35" s="26">
        <v>14067</v>
      </c>
      <c r="E35" s="26">
        <v>11509</v>
      </c>
      <c r="F35" s="26">
        <v>12447</v>
      </c>
      <c r="G35" s="27"/>
      <c r="H35" s="7"/>
      <c r="I35" s="28">
        <f t="shared" si="0"/>
        <v>3492</v>
      </c>
      <c r="J35" s="27">
        <f t="shared" si="0"/>
        <v>1620</v>
      </c>
      <c r="K35" s="7"/>
      <c r="L35" s="28">
        <f t="shared" ca="1" si="1"/>
        <v>3510.6085193253616</v>
      </c>
      <c r="M35" s="26">
        <f t="shared" ca="1" si="2"/>
        <v>1598.6454623881214</v>
      </c>
      <c r="N35" s="26">
        <f t="shared" ca="1" si="3"/>
        <v>-0.91201312941454682</v>
      </c>
      <c r="O35" s="27">
        <f t="shared" ca="1" si="4"/>
        <v>0.41574991911244535</v>
      </c>
      <c r="P35" s="7"/>
      <c r="Q35" s="28">
        <f t="shared" ca="1" si="5"/>
        <v>-0.9128289678972874</v>
      </c>
      <c r="R35" s="27">
        <f t="shared" ca="1" si="6"/>
        <v>107.22584152003185</v>
      </c>
      <c r="S35" s="7"/>
      <c r="T35" s="28">
        <f t="shared" si="7"/>
        <v>107.33399999999999</v>
      </c>
      <c r="U35" s="27">
        <f t="shared" si="8"/>
        <v>1.8733316993355935</v>
      </c>
      <c r="V35" s="7"/>
      <c r="W35" s="28">
        <f t="shared" ca="1" si="9"/>
        <v>-0.10815847996813943</v>
      </c>
      <c r="X35" s="27">
        <f t="shared" ca="1" si="10"/>
        <v>-2.1871008448528073E-2</v>
      </c>
      <c r="Y35" s="7">
        <v>126</v>
      </c>
      <c r="Z35" s="46"/>
    </row>
    <row r="36" spans="1:26" s="26" customFormat="1" x14ac:dyDescent="0.25">
      <c r="A36" s="26">
        <v>20</v>
      </c>
      <c r="B36" s="26">
        <v>606</v>
      </c>
      <c r="C36" s="26">
        <v>14914</v>
      </c>
      <c r="D36" s="26">
        <v>14229</v>
      </c>
      <c r="E36" s="26">
        <v>11593</v>
      </c>
      <c r="F36" s="26">
        <v>12287</v>
      </c>
      <c r="G36" s="27"/>
      <c r="H36" s="7"/>
      <c r="I36" s="28">
        <f t="shared" si="0"/>
        <v>3321</v>
      </c>
      <c r="J36" s="27">
        <f t="shared" si="0"/>
        <v>1942</v>
      </c>
      <c r="K36" s="7"/>
      <c r="L36" s="28">
        <f t="shared" ca="1" si="1"/>
        <v>3339.6085193253616</v>
      </c>
      <c r="M36" s="26">
        <f t="shared" ca="1" si="2"/>
        <v>1920.6454623881214</v>
      </c>
      <c r="N36" s="26">
        <f t="shared" ca="1" si="3"/>
        <v>-0.86758942216511037</v>
      </c>
      <c r="O36" s="27">
        <f t="shared" ca="1" si="4"/>
        <v>0.49949048392424844</v>
      </c>
      <c r="P36" s="7"/>
      <c r="Q36" s="28">
        <f t="shared" ca="1" si="5"/>
        <v>-0.86856914992128798</v>
      </c>
      <c r="R36" s="27">
        <f t="shared" ca="1" si="6"/>
        <v>112.64088298713148</v>
      </c>
      <c r="S36" s="7"/>
      <c r="T36" s="28">
        <f t="shared" si="7"/>
        <v>112.78799999999998</v>
      </c>
      <c r="U36" s="27">
        <f t="shared" si="8"/>
        <v>1.9685219567393639</v>
      </c>
      <c r="V36" s="7"/>
      <c r="W36" s="28">
        <f t="shared" ca="1" si="9"/>
        <v>-0.14711701286850598</v>
      </c>
      <c r="X36" s="27">
        <f t="shared" ca="1" si="10"/>
        <v>0.1435349166948896</v>
      </c>
      <c r="Y36" s="7">
        <v>125</v>
      </c>
      <c r="Z36" s="46"/>
    </row>
    <row r="37" spans="1:26" s="26" customFormat="1" x14ac:dyDescent="0.25">
      <c r="A37" s="26">
        <v>21</v>
      </c>
      <c r="B37" s="26">
        <v>612</v>
      </c>
      <c r="C37" s="26">
        <v>14808</v>
      </c>
      <c r="D37" s="26">
        <v>14381</v>
      </c>
      <c r="E37" s="26">
        <v>11690</v>
      </c>
      <c r="F37" s="26">
        <v>12128</v>
      </c>
      <c r="G37" s="27"/>
      <c r="H37" s="7"/>
      <c r="I37" s="28">
        <f t="shared" si="0"/>
        <v>3118</v>
      </c>
      <c r="J37" s="27">
        <f t="shared" si="0"/>
        <v>2253</v>
      </c>
      <c r="K37" s="7"/>
      <c r="L37" s="28">
        <f t="shared" ca="1" si="1"/>
        <v>3136.6085193253616</v>
      </c>
      <c r="M37" s="26">
        <f t="shared" ca="1" si="2"/>
        <v>2231.6454623881214</v>
      </c>
      <c r="N37" s="26">
        <f t="shared" ca="1" si="3"/>
        <v>-0.81485250654151031</v>
      </c>
      <c r="O37" s="27">
        <f t="shared" ca="1" si="4"/>
        <v>0.58037034621142469</v>
      </c>
      <c r="P37" s="7"/>
      <c r="Q37" s="28">
        <f t="shared" ca="1" si="5"/>
        <v>-0.81599050602240042</v>
      </c>
      <c r="R37" s="27">
        <f t="shared" ca="1" si="6"/>
        <v>118.16105178926102</v>
      </c>
      <c r="S37" s="7"/>
      <c r="T37" s="28">
        <f t="shared" si="7"/>
        <v>118.29599999999998</v>
      </c>
      <c r="U37" s="27">
        <f t="shared" si="8"/>
        <v>2.0646546919392117</v>
      </c>
      <c r="V37" s="7"/>
      <c r="W37" s="28">
        <f t="shared" ca="1" si="9"/>
        <v>-0.1349482107389548</v>
      </c>
      <c r="X37" s="27">
        <f t="shared" ca="1" si="10"/>
        <v>4.0022157885900356E-2</v>
      </c>
      <c r="Y37" s="7">
        <v>124</v>
      </c>
      <c r="Z37" s="46"/>
    </row>
    <row r="38" spans="1:26" s="26" customFormat="1" x14ac:dyDescent="0.25">
      <c r="A38" s="26">
        <v>22</v>
      </c>
      <c r="B38" s="26">
        <v>626</v>
      </c>
      <c r="C38" s="26">
        <v>14686</v>
      </c>
      <c r="D38" s="26">
        <v>14532</v>
      </c>
      <c r="E38" s="26">
        <v>11808</v>
      </c>
      <c r="F38" s="26">
        <v>11978</v>
      </c>
      <c r="G38" s="27"/>
      <c r="H38" s="7"/>
      <c r="I38" s="28">
        <f t="shared" si="0"/>
        <v>2878</v>
      </c>
      <c r="J38" s="27">
        <f t="shared" si="0"/>
        <v>2554</v>
      </c>
      <c r="K38" s="7"/>
      <c r="L38" s="28">
        <f t="shared" ca="1" si="1"/>
        <v>2896.6085193253616</v>
      </c>
      <c r="M38" s="26">
        <f t="shared" ca="1" si="2"/>
        <v>2532.6454623881214</v>
      </c>
      <c r="N38" s="26">
        <f t="shared" ca="1" si="3"/>
        <v>-0.75250344373528366</v>
      </c>
      <c r="O38" s="27">
        <f t="shared" ca="1" si="4"/>
        <v>0.65864956983984935</v>
      </c>
      <c r="P38" s="7"/>
      <c r="Q38" s="28">
        <f t="shared" ca="1" si="5"/>
        <v>-0.75379460413932398</v>
      </c>
      <c r="R38" s="27">
        <f t="shared" ca="1" si="6"/>
        <v>123.88511181823111</v>
      </c>
      <c r="S38" s="7"/>
      <c r="T38" s="28">
        <f t="shared" si="7"/>
        <v>123.92999999999998</v>
      </c>
      <c r="U38" s="27">
        <f t="shared" si="8"/>
        <v>2.1629865419965721</v>
      </c>
      <c r="V38" s="7"/>
      <c r="W38" s="28">
        <f t="shared" ca="1" si="9"/>
        <v>-4.4888181768868662E-2</v>
      </c>
      <c r="X38" s="27">
        <f t="shared" ca="1" si="10"/>
        <v>-1.4808388996627286E-2</v>
      </c>
      <c r="Y38" s="7">
        <v>123</v>
      </c>
      <c r="Z38" s="46"/>
    </row>
    <row r="39" spans="1:26" s="26" customFormat="1" x14ac:dyDescent="0.25">
      <c r="A39" s="26">
        <v>23</v>
      </c>
      <c r="B39" s="26">
        <v>625</v>
      </c>
      <c r="C39" s="26">
        <v>14549</v>
      </c>
      <c r="D39" s="26">
        <v>14660</v>
      </c>
      <c r="E39" s="26">
        <v>11934</v>
      </c>
      <c r="F39" s="26">
        <v>11835</v>
      </c>
      <c r="G39" s="27"/>
      <c r="H39" s="7"/>
      <c r="I39" s="28">
        <f t="shared" si="0"/>
        <v>2615</v>
      </c>
      <c r="J39" s="27">
        <f t="shared" si="0"/>
        <v>2825</v>
      </c>
      <c r="K39" s="7"/>
      <c r="L39" s="28">
        <f t="shared" ca="1" si="1"/>
        <v>2633.6085193253616</v>
      </c>
      <c r="M39" s="26">
        <f t="shared" ca="1" si="2"/>
        <v>2803.6454623881214</v>
      </c>
      <c r="N39" s="26">
        <f t="shared" ca="1" si="3"/>
        <v>-0.68417926241012705</v>
      </c>
      <c r="O39" s="27">
        <f t="shared" ca="1" si="4"/>
        <v>0.72912687749201899</v>
      </c>
      <c r="P39" s="7"/>
      <c r="Q39" s="28">
        <f t="shared" ca="1" si="5"/>
        <v>-0.68560829516061417</v>
      </c>
      <c r="R39" s="27">
        <f t="shared" ca="1" si="6"/>
        <v>129.50076337088416</v>
      </c>
      <c r="S39" s="7"/>
      <c r="T39" s="28">
        <f t="shared" si="7"/>
        <v>129.55499999999998</v>
      </c>
      <c r="U39" s="27">
        <f t="shared" si="8"/>
        <v>2.2611613124212533</v>
      </c>
      <c r="V39" s="7"/>
      <c r="W39" s="28">
        <f t="shared" ca="1" si="9"/>
        <v>-5.4236629115820278E-2</v>
      </c>
      <c r="X39" s="27">
        <f t="shared" ca="1" si="10"/>
        <v>5.917776234412031E-3</v>
      </c>
      <c r="Y39" s="7">
        <v>122</v>
      </c>
      <c r="Z39" s="46"/>
    </row>
    <row r="40" spans="1:26" s="26" customFormat="1" x14ac:dyDescent="0.25">
      <c r="A40" s="26">
        <v>24</v>
      </c>
      <c r="B40" s="26">
        <v>625</v>
      </c>
      <c r="C40" s="26">
        <v>14413</v>
      </c>
      <c r="D40" s="26">
        <v>14787</v>
      </c>
      <c r="E40" s="26">
        <v>12085</v>
      </c>
      <c r="F40" s="26">
        <v>11717</v>
      </c>
      <c r="G40" s="27"/>
      <c r="H40" s="7"/>
      <c r="I40" s="28">
        <f t="shared" si="0"/>
        <v>2328</v>
      </c>
      <c r="J40" s="27">
        <f t="shared" si="0"/>
        <v>3070</v>
      </c>
      <c r="K40" s="7"/>
      <c r="L40" s="28">
        <f t="shared" ca="1" si="1"/>
        <v>2346.6085193253616</v>
      </c>
      <c r="M40" s="26">
        <f t="shared" ca="1" si="2"/>
        <v>3048.6454623881214</v>
      </c>
      <c r="N40" s="26">
        <f t="shared" ca="1" si="3"/>
        <v>-0.60962017480434771</v>
      </c>
      <c r="O40" s="27">
        <f t="shared" ca="1" si="4"/>
        <v>0.79284252463143445</v>
      </c>
      <c r="P40" s="7"/>
      <c r="Q40" s="28">
        <f t="shared" ca="1" si="5"/>
        <v>-0.61117382777608786</v>
      </c>
      <c r="R40" s="27">
        <f t="shared" ca="1" si="6"/>
        <v>135.11150810770778</v>
      </c>
      <c r="S40" s="7"/>
      <c r="T40" s="28">
        <f t="shared" si="7"/>
        <v>135.17999999999998</v>
      </c>
      <c r="U40" s="27">
        <f t="shared" si="8"/>
        <v>2.3593360828459344</v>
      </c>
      <c r="V40" s="7"/>
      <c r="W40" s="28">
        <f t="shared" ca="1" si="9"/>
        <v>-6.8491892292200873E-2</v>
      </c>
      <c r="X40" s="27">
        <f t="shared" ca="1" si="10"/>
        <v>2.3266098162253002E-2</v>
      </c>
      <c r="Y40" s="7">
        <v>121</v>
      </c>
      <c r="Z40" s="46"/>
    </row>
    <row r="41" spans="1:26" s="26" customFormat="1" x14ac:dyDescent="0.25">
      <c r="A41" s="26">
        <v>25</v>
      </c>
      <c r="B41" s="26">
        <v>641</v>
      </c>
      <c r="C41" s="26">
        <v>14255</v>
      </c>
      <c r="D41" s="26">
        <v>14910</v>
      </c>
      <c r="E41" s="26">
        <v>12247</v>
      </c>
      <c r="F41" s="26">
        <v>11613</v>
      </c>
      <c r="G41" s="27"/>
      <c r="H41" s="7"/>
      <c r="I41" s="28">
        <f t="shared" si="0"/>
        <v>2008</v>
      </c>
      <c r="J41" s="27">
        <f t="shared" si="0"/>
        <v>3297</v>
      </c>
      <c r="K41" s="7"/>
      <c r="L41" s="28">
        <f t="shared" ca="1" si="1"/>
        <v>2026.6085193253616</v>
      </c>
      <c r="M41" s="26">
        <f t="shared" ca="1" si="2"/>
        <v>3275.6454623881214</v>
      </c>
      <c r="N41" s="26">
        <f t="shared" ca="1" si="3"/>
        <v>-0.52648809106271222</v>
      </c>
      <c r="O41" s="27">
        <f t="shared" ca="1" si="4"/>
        <v>0.85187702218509687</v>
      </c>
      <c r="P41" s="7"/>
      <c r="Q41" s="28">
        <f t="shared" ca="1" si="5"/>
        <v>-0.52815718154721436</v>
      </c>
      <c r="R41" s="27">
        <f t="shared" ca="1" si="6"/>
        <v>140.94025345623186</v>
      </c>
      <c r="S41" s="7"/>
      <c r="T41" s="28">
        <f t="shared" si="7"/>
        <v>140.94899999999998</v>
      </c>
      <c r="U41" s="27">
        <f t="shared" si="8"/>
        <v>2.4600241273934875</v>
      </c>
      <c r="V41" s="7"/>
      <c r="W41" s="28">
        <f t="shared" ca="1" si="9"/>
        <v>-8.7465437681260028E-3</v>
      </c>
      <c r="X41" s="27">
        <f t="shared" ca="1" si="10"/>
        <v>1.7307522679800513E-2</v>
      </c>
      <c r="Y41" s="7">
        <v>120</v>
      </c>
      <c r="Z41" s="46"/>
    </row>
    <row r="42" spans="1:26" s="26" customFormat="1" x14ac:dyDescent="0.25">
      <c r="A42" s="26">
        <v>26</v>
      </c>
      <c r="B42" s="26">
        <v>631</v>
      </c>
      <c r="C42" s="26">
        <v>14082</v>
      </c>
      <c r="D42" s="26">
        <v>14996</v>
      </c>
      <c r="E42" s="26">
        <v>12416</v>
      </c>
      <c r="F42" s="26">
        <v>11518</v>
      </c>
      <c r="G42" s="27"/>
      <c r="H42" s="7"/>
      <c r="I42" s="28">
        <f t="shared" si="0"/>
        <v>1666</v>
      </c>
      <c r="J42" s="27">
        <f t="shared" si="0"/>
        <v>3478</v>
      </c>
      <c r="K42" s="7"/>
      <c r="L42" s="28">
        <f t="shared" ca="1" si="1"/>
        <v>1684.6085193253616</v>
      </c>
      <c r="M42" s="26">
        <f t="shared" ca="1" si="2"/>
        <v>3456.6454623881214</v>
      </c>
      <c r="N42" s="26">
        <f t="shared" ca="1" si="3"/>
        <v>-0.4376406765638392</v>
      </c>
      <c r="O42" s="27">
        <f t="shared" ca="1" si="4"/>
        <v>0.89894858190850169</v>
      </c>
      <c r="P42" s="7"/>
      <c r="Q42" s="28">
        <f t="shared" ca="1" si="5"/>
        <v>-0.43940176868422515</v>
      </c>
      <c r="R42" s="27">
        <f t="shared" ca="1" si="6"/>
        <v>146.68968343260735</v>
      </c>
      <c r="S42" s="7"/>
      <c r="T42" s="28">
        <f t="shared" si="7"/>
        <v>146.62799999999999</v>
      </c>
      <c r="U42" s="27">
        <f t="shared" si="8"/>
        <v>2.5591413756142454</v>
      </c>
      <c r="V42" s="7"/>
      <c r="W42" s="28">
        <f t="shared" ca="1" si="9"/>
        <v>6.1683432607367195E-2</v>
      </c>
      <c r="X42" s="27">
        <f t="shared" ca="1" si="10"/>
        <v>-4.2992124705847345E-3</v>
      </c>
      <c r="Y42" s="7">
        <v>119</v>
      </c>
      <c r="Z42" s="46"/>
    </row>
    <row r="43" spans="1:26" s="26" customFormat="1" x14ac:dyDescent="0.25">
      <c r="A43" s="26">
        <v>27</v>
      </c>
      <c r="B43" s="26">
        <v>613</v>
      </c>
      <c r="C43" s="26">
        <v>13918</v>
      </c>
      <c r="D43" s="26">
        <v>15075</v>
      </c>
      <c r="E43" s="26">
        <v>12588</v>
      </c>
      <c r="F43" s="26">
        <v>11447</v>
      </c>
      <c r="G43" s="27"/>
      <c r="H43" s="7"/>
      <c r="I43" s="28">
        <f t="shared" si="0"/>
        <v>1330</v>
      </c>
      <c r="J43" s="27">
        <f t="shared" si="0"/>
        <v>3628</v>
      </c>
      <c r="K43" s="7"/>
      <c r="L43" s="28">
        <f t="shared" ca="1" si="1"/>
        <v>1348.6085193253616</v>
      </c>
      <c r="M43" s="26">
        <f t="shared" ca="1" si="2"/>
        <v>3606.6454623881214</v>
      </c>
      <c r="N43" s="26">
        <f t="shared" ca="1" si="3"/>
        <v>-0.35035198863512196</v>
      </c>
      <c r="O43" s="27">
        <f t="shared" ca="1" si="4"/>
        <v>0.93795816178977642</v>
      </c>
      <c r="P43" s="7"/>
      <c r="Q43" s="28">
        <f t="shared" ca="1" si="5"/>
        <v>-0.35218929902061208</v>
      </c>
      <c r="R43" s="27">
        <f t="shared" ca="1" si="6"/>
        <v>152.15843895828061</v>
      </c>
      <c r="S43" s="7"/>
      <c r="T43" s="28">
        <f t="shared" si="7"/>
        <v>152.14499999999998</v>
      </c>
      <c r="U43" s="27">
        <f t="shared" si="8"/>
        <v>2.6554311904467722</v>
      </c>
      <c r="V43" s="7"/>
      <c r="W43" s="28">
        <f t="shared" ca="1" si="9"/>
        <v>1.3438958280630686E-2</v>
      </c>
      <c r="X43" s="27">
        <f t="shared" ca="1" si="10"/>
        <v>6.3931643369983249E-2</v>
      </c>
      <c r="Y43" s="7">
        <v>118</v>
      </c>
      <c r="Z43" s="46"/>
    </row>
    <row r="44" spans="1:26" s="26" customFormat="1" x14ac:dyDescent="0.25">
      <c r="A44" s="26">
        <v>28</v>
      </c>
      <c r="B44" s="26">
        <v>615</v>
      </c>
      <c r="C44" s="26">
        <v>13731</v>
      </c>
      <c r="D44" s="26">
        <v>15127</v>
      </c>
      <c r="E44" s="26">
        <v>12758</v>
      </c>
      <c r="F44" s="26">
        <v>11383</v>
      </c>
      <c r="G44" s="27"/>
      <c r="H44" s="7"/>
      <c r="I44" s="28">
        <f t="shared" si="0"/>
        <v>973</v>
      </c>
      <c r="J44" s="27">
        <f t="shared" si="0"/>
        <v>3744</v>
      </c>
      <c r="K44" s="7"/>
      <c r="L44" s="28">
        <f t="shared" ca="1" si="1"/>
        <v>991.60851932536173</v>
      </c>
      <c r="M44" s="26">
        <f t="shared" ca="1" si="2"/>
        <v>3722.6454623881214</v>
      </c>
      <c r="N44" s="26">
        <f t="shared" ca="1" si="3"/>
        <v>-0.25760775771085986</v>
      </c>
      <c r="O44" s="27">
        <f t="shared" ca="1" si="4"/>
        <v>0.96812557023129553</v>
      </c>
      <c r="P44" s="7"/>
      <c r="Q44" s="28">
        <f t="shared" ca="1" si="5"/>
        <v>-0.25950396183128616</v>
      </c>
      <c r="R44" s="27">
        <f t="shared" ca="1" si="6"/>
        <v>157.73357397871303</v>
      </c>
      <c r="S44" s="7"/>
      <c r="T44" s="28">
        <f t="shared" si="7"/>
        <v>157.67999999999998</v>
      </c>
      <c r="U44" s="27">
        <f t="shared" si="8"/>
        <v>2.7520351645446581</v>
      </c>
      <c r="V44" s="7"/>
      <c r="W44" s="28">
        <f t="shared" ca="1" si="9"/>
        <v>5.3573978713046699E-2</v>
      </c>
      <c r="X44" s="27">
        <f t="shared" ca="1" si="10"/>
        <v>6.7509252123272745E-2</v>
      </c>
      <c r="Y44" s="7">
        <v>117</v>
      </c>
      <c r="Z44" s="46"/>
    </row>
    <row r="45" spans="1:26" s="26" customFormat="1" x14ac:dyDescent="0.25">
      <c r="A45" s="26">
        <v>29</v>
      </c>
      <c r="B45" s="26">
        <v>611</v>
      </c>
      <c r="C45" s="26">
        <v>13544</v>
      </c>
      <c r="D45" s="26">
        <v>15152</v>
      </c>
      <c r="E45" s="26">
        <v>12935</v>
      </c>
      <c r="F45" s="26">
        <v>11335</v>
      </c>
      <c r="G45" s="27"/>
      <c r="H45" s="7"/>
      <c r="I45" s="28">
        <f t="shared" si="0"/>
        <v>609</v>
      </c>
      <c r="J45" s="27">
        <f t="shared" si="0"/>
        <v>3817</v>
      </c>
      <c r="K45" s="7"/>
      <c r="L45" s="28">
        <f t="shared" ca="1" si="1"/>
        <v>627.60851932536173</v>
      </c>
      <c r="M45" s="26">
        <f t="shared" ca="1" si="2"/>
        <v>3795.6454623881214</v>
      </c>
      <c r="N45" s="26">
        <f t="shared" ca="1" si="3"/>
        <v>-0.16304501245474948</v>
      </c>
      <c r="O45" s="27">
        <f t="shared" ca="1" si="4"/>
        <v>0.98711023244018259</v>
      </c>
      <c r="P45" s="7"/>
      <c r="Q45" s="28">
        <f t="shared" ca="1" si="5"/>
        <v>-0.16497820961607904</v>
      </c>
      <c r="R45" s="27">
        <f t="shared" ca="1" si="6"/>
        <v>163.25055732153282</v>
      </c>
      <c r="S45" s="7"/>
      <c r="T45" s="28">
        <f t="shared" si="7"/>
        <v>163.17899999999997</v>
      </c>
      <c r="U45" s="27">
        <f t="shared" si="8"/>
        <v>2.8480108201118268</v>
      </c>
      <c r="V45" s="7"/>
      <c r="W45" s="28">
        <f t="shared" ca="1" si="9"/>
        <v>7.1557321532850438E-2</v>
      </c>
      <c r="X45" s="27">
        <f t="shared" ca="1" si="10"/>
        <v>-1.5643028314116236E-4</v>
      </c>
      <c r="Y45" s="7">
        <v>116</v>
      </c>
      <c r="Z45" s="46"/>
    </row>
    <row r="46" spans="1:26" s="26" customFormat="1" x14ac:dyDescent="0.25">
      <c r="A46" s="26">
        <v>30</v>
      </c>
      <c r="B46" s="26">
        <v>624</v>
      </c>
      <c r="C46" s="26">
        <v>13358</v>
      </c>
      <c r="D46" s="26">
        <v>15182</v>
      </c>
      <c r="E46" s="26">
        <v>13121</v>
      </c>
      <c r="F46" s="26">
        <v>11315</v>
      </c>
      <c r="G46" s="27"/>
      <c r="H46" s="7"/>
      <c r="I46" s="28">
        <f t="shared" si="0"/>
        <v>237</v>
      </c>
      <c r="J46" s="27">
        <f t="shared" si="0"/>
        <v>3867</v>
      </c>
      <c r="K46" s="7"/>
      <c r="L46" s="28">
        <f t="shared" ca="1" si="1"/>
        <v>255.60851932536173</v>
      </c>
      <c r="M46" s="26">
        <f t="shared" ca="1" si="2"/>
        <v>3845.6454623881214</v>
      </c>
      <c r="N46" s="26">
        <f t="shared" ca="1" si="3"/>
        <v>-6.6403965105098217E-2</v>
      </c>
      <c r="O46" s="27">
        <f t="shared" ca="1" si="4"/>
        <v>1.0001134257339408</v>
      </c>
      <c r="P46" s="7"/>
      <c r="Q46" s="28">
        <f t="shared" ca="1" si="5"/>
        <v>-6.8362438863027675E-2</v>
      </c>
      <c r="R46" s="27">
        <f t="shared" ca="1" si="6"/>
        <v>168.82849460812156</v>
      </c>
      <c r="S46" s="7"/>
      <c r="T46" s="28">
        <f t="shared" si="7"/>
        <v>168.79499999999996</v>
      </c>
      <c r="U46" s="27">
        <f t="shared" si="8"/>
        <v>2.9460285109038278</v>
      </c>
      <c r="V46" s="7"/>
      <c r="W46" s="28">
        <f t="shared" ca="1" si="9"/>
        <v>3.3494608121600322E-2</v>
      </c>
      <c r="X46" s="27">
        <f t="shared" ca="1" si="10"/>
        <v>2.3968440172183136E-2</v>
      </c>
      <c r="Y46" s="7">
        <v>115</v>
      </c>
      <c r="Z46" s="46"/>
    </row>
    <row r="47" spans="1:26" s="26" customFormat="1" x14ac:dyDescent="0.25">
      <c r="A47" s="26">
        <v>31</v>
      </c>
      <c r="B47" s="26">
        <v>628</v>
      </c>
      <c r="C47" s="26">
        <v>13169</v>
      </c>
      <c r="D47" s="26">
        <v>15185</v>
      </c>
      <c r="E47" s="26">
        <v>13315</v>
      </c>
      <c r="F47" s="26">
        <v>11311</v>
      </c>
      <c r="G47" s="27"/>
      <c r="H47" s="7"/>
      <c r="I47" s="28">
        <f t="shared" si="0"/>
        <v>-146</v>
      </c>
      <c r="J47" s="27">
        <f t="shared" si="0"/>
        <v>3874</v>
      </c>
      <c r="K47" s="7"/>
      <c r="L47" s="28">
        <f t="shared" ca="1" si="1"/>
        <v>-127.39148067463827</v>
      </c>
      <c r="M47" s="26">
        <f t="shared" ca="1" si="2"/>
        <v>3852.6454623881214</v>
      </c>
      <c r="N47" s="26">
        <f t="shared" ca="1" si="3"/>
        <v>3.3094747623171779E-2</v>
      </c>
      <c r="O47" s="27">
        <f t="shared" ca="1" si="4"/>
        <v>1.0019338727950671</v>
      </c>
      <c r="P47" s="7"/>
      <c r="Q47" s="28">
        <f t="shared" ca="1" si="5"/>
        <v>3.1132899954856453E-2</v>
      </c>
      <c r="R47" s="27">
        <f t="shared" ca="1" si="6"/>
        <v>174.51861514788175</v>
      </c>
      <c r="S47" s="7"/>
      <c r="T47" s="28">
        <f t="shared" si="7"/>
        <v>174.44699999999995</v>
      </c>
      <c r="U47" s="27">
        <f t="shared" si="8"/>
        <v>3.0446745202265473</v>
      </c>
      <c r="V47" s="7"/>
      <c r="W47" s="28">
        <f t="shared" ca="1" si="9"/>
        <v>7.1615147881800567E-2</v>
      </c>
      <c r="X47" s="27">
        <f t="shared" ca="1" si="10"/>
        <v>1.6862833626390739E-2</v>
      </c>
      <c r="Y47" s="7">
        <v>114</v>
      </c>
      <c r="Z47" s="46"/>
    </row>
    <row r="48" spans="1:26" s="26" customFormat="1" x14ac:dyDescent="0.25">
      <c r="A48" s="26">
        <v>32</v>
      </c>
      <c r="B48" s="26">
        <v>624</v>
      </c>
      <c r="C48" s="26">
        <v>12985</v>
      </c>
      <c r="D48" s="26">
        <v>15174</v>
      </c>
      <c r="E48" s="26">
        <v>13507</v>
      </c>
      <c r="F48" s="26">
        <v>11331</v>
      </c>
      <c r="G48" s="27"/>
      <c r="H48" s="7"/>
      <c r="I48" s="28">
        <f t="shared" si="0"/>
        <v>-522</v>
      </c>
      <c r="J48" s="27">
        <f t="shared" si="0"/>
        <v>3843</v>
      </c>
      <c r="K48" s="7"/>
      <c r="L48" s="28">
        <f t="shared" ca="1" si="1"/>
        <v>-503.39148067463827</v>
      </c>
      <c r="M48" s="26">
        <f t="shared" ca="1" si="2"/>
        <v>3821.6454623881214</v>
      </c>
      <c r="N48" s="26">
        <f t="shared" ca="1" si="3"/>
        <v>0.1307749460195935</v>
      </c>
      <c r="O48" s="27">
        <f t="shared" ca="1" si="4"/>
        <v>0.99387189295293688</v>
      </c>
      <c r="P48" s="7"/>
      <c r="Q48" s="28">
        <f t="shared" ca="1" si="5"/>
        <v>0.1288290719753479</v>
      </c>
      <c r="R48" s="27">
        <f t="shared" ca="1" si="6"/>
        <v>180.12454012337014</v>
      </c>
      <c r="S48" s="7"/>
      <c r="T48" s="28">
        <f t="shared" si="7"/>
        <v>180.06299999999993</v>
      </c>
      <c r="U48" s="27">
        <f t="shared" si="8"/>
        <v>3.1426922110185482</v>
      </c>
      <c r="V48" s="7"/>
      <c r="W48" s="28">
        <f t="shared" ca="1" si="9"/>
        <v>6.1540123370207311E-2</v>
      </c>
      <c r="X48" s="27">
        <f t="shared" ca="1" si="10"/>
        <v>3.6335816397951248E-2</v>
      </c>
      <c r="Y48" s="7">
        <v>113</v>
      </c>
      <c r="Z48" s="46"/>
    </row>
    <row r="49" spans="1:26" s="26" customFormat="1" x14ac:dyDescent="0.25">
      <c r="A49" s="26">
        <v>33</v>
      </c>
      <c r="B49" s="26">
        <v>639</v>
      </c>
      <c r="C49" s="26">
        <v>12800</v>
      </c>
      <c r="D49" s="26">
        <v>15148</v>
      </c>
      <c r="E49" s="26">
        <v>13701</v>
      </c>
      <c r="F49" s="26">
        <v>11370</v>
      </c>
      <c r="G49" s="27"/>
      <c r="H49" s="7"/>
      <c r="I49" s="28">
        <f t="shared" si="0"/>
        <v>-901</v>
      </c>
      <c r="J49" s="27">
        <f t="shared" si="0"/>
        <v>3778</v>
      </c>
      <c r="K49" s="7"/>
      <c r="L49" s="28">
        <f t="shared" ca="1" si="1"/>
        <v>-882.39148067463827</v>
      </c>
      <c r="M49" s="26">
        <f t="shared" ca="1" si="2"/>
        <v>3756.6454623881214</v>
      </c>
      <c r="N49" s="26">
        <f t="shared" ca="1" si="3"/>
        <v>0.22923450770109305</v>
      </c>
      <c r="O49" s="27">
        <f t="shared" ca="1" si="4"/>
        <v>0.97696774167105116</v>
      </c>
      <c r="P49" s="7"/>
      <c r="Q49" s="28">
        <f t="shared" ca="1" si="5"/>
        <v>0.2273219228462704</v>
      </c>
      <c r="R49" s="27">
        <f t="shared" ca="1" si="6"/>
        <v>185.83742317631311</v>
      </c>
      <c r="S49" s="7"/>
      <c r="T49" s="28">
        <f t="shared" si="7"/>
        <v>185.81399999999994</v>
      </c>
      <c r="U49" s="27">
        <f t="shared" si="8"/>
        <v>3.2430660963007427</v>
      </c>
      <c r="V49" s="7"/>
      <c r="W49" s="28">
        <f t="shared" ca="1" si="9"/>
        <v>2.3423176313173144E-2</v>
      </c>
      <c r="X49" s="27">
        <f t="shared" ca="1" si="10"/>
        <v>5.4910235168193822E-2</v>
      </c>
      <c r="Y49" s="7">
        <v>112</v>
      </c>
      <c r="Z49" s="46"/>
    </row>
    <row r="50" spans="1:26" s="26" customFormat="1" x14ac:dyDescent="0.25">
      <c r="A50" s="26">
        <v>34</v>
      </c>
      <c r="B50" s="26">
        <v>624</v>
      </c>
      <c r="C50" s="26">
        <v>12615</v>
      </c>
      <c r="D50" s="26">
        <v>15088</v>
      </c>
      <c r="E50" s="26">
        <v>13877</v>
      </c>
      <c r="F50" s="26">
        <v>11417</v>
      </c>
      <c r="G50" s="27"/>
      <c r="H50" s="7"/>
      <c r="I50" s="28">
        <f t="shared" si="0"/>
        <v>-1262</v>
      </c>
      <c r="J50" s="27">
        <f t="shared" si="0"/>
        <v>3671</v>
      </c>
      <c r="K50" s="7"/>
      <c r="L50" s="28">
        <f t="shared" ca="1" si="1"/>
        <v>-1243.3914806746384</v>
      </c>
      <c r="M50" s="26">
        <f t="shared" ca="1" si="2"/>
        <v>3649.6454623881214</v>
      </c>
      <c r="N50" s="26">
        <f t="shared" ca="1" si="3"/>
        <v>0.32301788967212564</v>
      </c>
      <c r="O50" s="27">
        <f t="shared" ca="1" si="4"/>
        <v>0.94914090802240858</v>
      </c>
      <c r="P50" s="7"/>
      <c r="Q50" s="28">
        <f t="shared" ca="1" si="5"/>
        <v>0.32115997301223864</v>
      </c>
      <c r="R50" s="27">
        <f t="shared" ca="1" si="6"/>
        <v>191.43307867170097</v>
      </c>
      <c r="S50" s="7"/>
      <c r="T50" s="28">
        <f t="shared" si="7"/>
        <v>191.42999999999995</v>
      </c>
      <c r="U50" s="27">
        <f t="shared" si="8"/>
        <v>3.3410837870927441</v>
      </c>
      <c r="V50" s="7"/>
      <c r="W50" s="28">
        <f t="shared" ca="1" si="9"/>
        <v>3.0786717010187203E-3</v>
      </c>
      <c r="X50" s="27">
        <f t="shared" ca="1" si="10"/>
        <v>7.075542844836491E-2</v>
      </c>
      <c r="Y50" s="7">
        <v>111</v>
      </c>
      <c r="Z50" s="46"/>
    </row>
    <row r="51" spans="1:26" s="26" customFormat="1" x14ac:dyDescent="0.25">
      <c r="A51" s="26">
        <v>35</v>
      </c>
      <c r="B51" s="26">
        <v>626</v>
      </c>
      <c r="C51" s="26">
        <v>12437</v>
      </c>
      <c r="D51" s="26">
        <v>15021</v>
      </c>
      <c r="E51" s="26">
        <v>14058</v>
      </c>
      <c r="F51" s="26">
        <v>11493</v>
      </c>
      <c r="G51" s="27"/>
      <c r="H51" s="7"/>
      <c r="I51" s="28">
        <f t="shared" si="0"/>
        <v>-1621</v>
      </c>
      <c r="J51" s="27">
        <f t="shared" si="0"/>
        <v>3528</v>
      </c>
      <c r="K51" s="7"/>
      <c r="L51" s="28">
        <f t="shared" ca="1" si="1"/>
        <v>-1602.3914806746384</v>
      </c>
      <c r="M51" s="26">
        <f t="shared" ca="1" si="2"/>
        <v>3506.6454623881214</v>
      </c>
      <c r="N51" s="26">
        <f t="shared" ca="1" si="3"/>
        <v>0.41628169611977295</v>
      </c>
      <c r="O51" s="27">
        <f t="shared" ca="1" si="4"/>
        <v>0.91195177520226001</v>
      </c>
      <c r="P51" s="7"/>
      <c r="Q51" s="28">
        <f t="shared" ca="1" si="5"/>
        <v>0.41449677920472605</v>
      </c>
      <c r="R51" s="27">
        <f t="shared" ca="1" si="6"/>
        <v>197.18140862911935</v>
      </c>
      <c r="S51" s="7"/>
      <c r="T51" s="28">
        <f t="shared" si="7"/>
        <v>197.06399999999994</v>
      </c>
      <c r="U51" s="27">
        <f t="shared" si="8"/>
        <v>3.4394156371501046</v>
      </c>
      <c r="V51" s="7"/>
      <c r="W51" s="28">
        <f t="shared" ca="1" si="9"/>
        <v>0.11740862911941008</v>
      </c>
      <c r="X51" s="27">
        <f t="shared" ca="1" si="10"/>
        <v>-3.0375336618277515E-2</v>
      </c>
      <c r="Y51" s="7">
        <v>110</v>
      </c>
      <c r="Z51" s="46"/>
    </row>
    <row r="52" spans="1:26" s="26" customFormat="1" x14ac:dyDescent="0.25">
      <c r="A52" s="26">
        <v>36</v>
      </c>
      <c r="B52" s="26">
        <v>610</v>
      </c>
      <c r="C52" s="26">
        <v>12275</v>
      </c>
      <c r="D52" s="26">
        <v>14936</v>
      </c>
      <c r="E52" s="26">
        <v>14218</v>
      </c>
      <c r="F52" s="26">
        <v>11575</v>
      </c>
      <c r="G52" s="27"/>
      <c r="H52" s="7"/>
      <c r="I52" s="28">
        <f t="shared" si="0"/>
        <v>-1943</v>
      </c>
      <c r="J52" s="27">
        <f t="shared" si="0"/>
        <v>3361</v>
      </c>
      <c r="K52" s="7"/>
      <c r="L52" s="28">
        <f t="shared" ca="1" si="1"/>
        <v>-1924.3914806746384</v>
      </c>
      <c r="M52" s="26">
        <f t="shared" ca="1" si="2"/>
        <v>3339.6454623881214</v>
      </c>
      <c r="N52" s="26">
        <f t="shared" ca="1" si="3"/>
        <v>0.49993335538479367</v>
      </c>
      <c r="O52" s="27">
        <f t="shared" ca="1" si="4"/>
        <v>0.8685211096011074</v>
      </c>
      <c r="P52" s="7"/>
      <c r="Q52" s="28">
        <f t="shared" ca="1" si="5"/>
        <v>0.4982336414842421</v>
      </c>
      <c r="R52" s="27">
        <f t="shared" ca="1" si="6"/>
        <v>202.57990783158493</v>
      </c>
      <c r="S52" s="7"/>
      <c r="T52" s="28">
        <f t="shared" si="7"/>
        <v>202.55399999999995</v>
      </c>
      <c r="U52" s="27">
        <f t="shared" si="8"/>
        <v>3.5352342130845931</v>
      </c>
      <c r="V52" s="7"/>
      <c r="W52" s="28">
        <f t="shared" ca="1" si="9"/>
        <v>2.5907831584987662E-2</v>
      </c>
      <c r="X52" s="27">
        <f t="shared" ca="1" si="10"/>
        <v>3.3092215805083924E-3</v>
      </c>
      <c r="Y52" s="7">
        <v>109</v>
      </c>
      <c r="Z52" s="46"/>
    </row>
    <row r="53" spans="1:26" s="26" customFormat="1" x14ac:dyDescent="0.25">
      <c r="A53" s="26">
        <v>37</v>
      </c>
      <c r="B53" s="26">
        <v>608</v>
      </c>
      <c r="C53" s="26">
        <v>12121</v>
      </c>
      <c r="D53" s="26">
        <v>14836</v>
      </c>
      <c r="E53" s="26">
        <v>14377</v>
      </c>
      <c r="F53" s="26">
        <v>11674</v>
      </c>
      <c r="G53" s="27"/>
      <c r="H53" s="7"/>
      <c r="I53" s="28">
        <f t="shared" si="0"/>
        <v>-2256</v>
      </c>
      <c r="J53" s="27">
        <f t="shared" si="0"/>
        <v>3162</v>
      </c>
      <c r="K53" s="7"/>
      <c r="L53" s="28">
        <f t="shared" ca="1" si="1"/>
        <v>-2237.3914806746384</v>
      </c>
      <c r="M53" s="26">
        <f t="shared" ca="1" si="2"/>
        <v>3140.6454623881214</v>
      </c>
      <c r="N53" s="26">
        <f t="shared" ca="1" si="3"/>
        <v>0.58124692479458095</v>
      </c>
      <c r="O53" s="27">
        <f t="shared" ca="1" si="4"/>
        <v>0.81676840029194964</v>
      </c>
      <c r="P53" s="7"/>
      <c r="Q53" s="28">
        <f t="shared" ca="1" si="5"/>
        <v>0.57964870502255728</v>
      </c>
      <c r="R53" s="27">
        <f t="shared" ca="1" si="6"/>
        <v>208.10161745359142</v>
      </c>
      <c r="S53" s="7"/>
      <c r="T53" s="28">
        <f t="shared" si="7"/>
        <v>208.02599999999995</v>
      </c>
      <c r="U53" s="27">
        <f t="shared" si="8"/>
        <v>3.6307386297537234</v>
      </c>
      <c r="V53" s="7"/>
      <c r="W53" s="28">
        <f t="shared" ca="1" si="9"/>
        <v>7.5617453591462436E-2</v>
      </c>
      <c r="X53" s="27">
        <f t="shared" ca="1" si="10"/>
        <v>-5.2833503775673307E-3</v>
      </c>
      <c r="Y53" s="7">
        <v>108</v>
      </c>
      <c r="Z53" s="46"/>
    </row>
    <row r="54" spans="1:26" s="26" customFormat="1" x14ac:dyDescent="0.25">
      <c r="A54" s="26">
        <v>38</v>
      </c>
      <c r="B54" s="26">
        <v>640</v>
      </c>
      <c r="C54" s="26">
        <v>11973</v>
      </c>
      <c r="D54" s="26">
        <v>14727</v>
      </c>
      <c r="E54" s="26">
        <v>14531</v>
      </c>
      <c r="F54" s="26">
        <v>11801</v>
      </c>
      <c r="G54" s="27"/>
      <c r="H54" s="7"/>
      <c r="I54" s="28">
        <f t="shared" si="0"/>
        <v>-2558</v>
      </c>
      <c r="J54" s="27">
        <f t="shared" si="0"/>
        <v>2926</v>
      </c>
      <c r="K54" s="7"/>
      <c r="L54" s="28">
        <f t="shared" ca="1" si="1"/>
        <v>-2539.3914806746384</v>
      </c>
      <c r="M54" s="26">
        <f t="shared" ca="1" si="2"/>
        <v>2904.6454623881214</v>
      </c>
      <c r="N54" s="26">
        <f t="shared" ca="1" si="3"/>
        <v>0.65970282882574938</v>
      </c>
      <c r="O54" s="27">
        <f t="shared" ca="1" si="4"/>
        <v>0.7553933279454107</v>
      </c>
      <c r="P54" s="7"/>
      <c r="Q54" s="28">
        <f t="shared" ca="1" si="5"/>
        <v>0.65822493948713934</v>
      </c>
      <c r="R54" s="27">
        <f t="shared" ca="1" si="6"/>
        <v>213.80667149356066</v>
      </c>
      <c r="S54" s="7"/>
      <c r="T54" s="28">
        <f t="shared" si="7"/>
        <v>213.78599999999994</v>
      </c>
      <c r="U54" s="27">
        <f t="shared" si="8"/>
        <v>3.7312695946685963</v>
      </c>
      <c r="V54" s="7"/>
      <c r="W54" s="28">
        <f t="shared" ca="1" si="9"/>
        <v>2.0671493560712406E-2</v>
      </c>
      <c r="X54" s="27">
        <f t="shared" ca="1" si="10"/>
        <v>0.25537415753967707</v>
      </c>
      <c r="Y54" s="7">
        <v>107</v>
      </c>
      <c r="Z54" s="46"/>
    </row>
    <row r="55" spans="1:26" s="26" customFormat="1" x14ac:dyDescent="0.25">
      <c r="A55" s="26">
        <v>39</v>
      </c>
      <c r="B55" s="26">
        <v>618</v>
      </c>
      <c r="C55" s="26">
        <v>11845</v>
      </c>
      <c r="D55" s="26">
        <v>14589</v>
      </c>
      <c r="E55" s="26">
        <v>14673</v>
      </c>
      <c r="F55" s="26">
        <v>11929</v>
      </c>
      <c r="G55" s="27"/>
      <c r="H55" s="7"/>
      <c r="I55" s="28">
        <f t="shared" si="0"/>
        <v>-2828</v>
      </c>
      <c r="J55" s="27">
        <f t="shared" si="0"/>
        <v>2660</v>
      </c>
      <c r="K55" s="7"/>
      <c r="L55" s="28">
        <f t="shared" ca="1" si="1"/>
        <v>-2809.3914806746384</v>
      </c>
      <c r="M55" s="26">
        <f t="shared" ca="1" si="2"/>
        <v>2638.6454623881214</v>
      </c>
      <c r="N55" s="26">
        <f t="shared" ca="1" si="3"/>
        <v>0.72984552448275442</v>
      </c>
      <c r="O55" s="27">
        <f t="shared" ca="1" si="4"/>
        <v>0.68621633962261686</v>
      </c>
      <c r="P55" s="7"/>
      <c r="Q55" s="28">
        <f t="shared" ca="1" si="5"/>
        <v>0.72850322676177215</v>
      </c>
      <c r="R55" s="27">
        <f t="shared" ca="1" si="6"/>
        <v>219.45094529253674</v>
      </c>
      <c r="S55" s="7"/>
      <c r="T55" s="28">
        <f t="shared" si="7"/>
        <v>219.34799999999996</v>
      </c>
      <c r="U55" s="27">
        <f t="shared" si="8"/>
        <v>3.828344807664521</v>
      </c>
      <c r="V55" s="7"/>
      <c r="W55" s="28">
        <f t="shared" ca="1" si="9"/>
        <v>0.10294529253678775</v>
      </c>
      <c r="X55" s="27">
        <f t="shared" ca="1" si="10"/>
        <v>4.8840533116447205E-2</v>
      </c>
      <c r="Y55" s="7">
        <v>106</v>
      </c>
      <c r="Z55" s="46"/>
    </row>
    <row r="56" spans="1:26" s="26" customFormat="1" x14ac:dyDescent="0.25">
      <c r="A56" s="26">
        <v>40</v>
      </c>
      <c r="B56" s="26">
        <v>630</v>
      </c>
      <c r="C56" s="26">
        <v>11719</v>
      </c>
      <c r="D56" s="26">
        <v>14446</v>
      </c>
      <c r="E56" s="26">
        <v>14792</v>
      </c>
      <c r="F56" s="26">
        <v>12074</v>
      </c>
      <c r="G56" s="27"/>
      <c r="H56" s="7"/>
      <c r="I56" s="28">
        <f t="shared" si="0"/>
        <v>-3073</v>
      </c>
      <c r="J56" s="27">
        <f t="shared" si="0"/>
        <v>2372</v>
      </c>
      <c r="K56" s="7"/>
      <c r="L56" s="28">
        <f t="shared" ca="1" si="1"/>
        <v>-3054.3914806746384</v>
      </c>
      <c r="M56" s="26">
        <f t="shared" ca="1" si="2"/>
        <v>2350.6454623881214</v>
      </c>
      <c r="N56" s="26">
        <f t="shared" ca="1" si="3"/>
        <v>0.79349352609744406</v>
      </c>
      <c r="O56" s="27">
        <f t="shared" ca="1" si="4"/>
        <v>0.61131794625056934</v>
      </c>
      <c r="P56" s="7"/>
      <c r="Q56" s="28">
        <f t="shared" ca="1" si="5"/>
        <v>0.79229801076551043</v>
      </c>
      <c r="R56" s="27">
        <f t="shared" ca="1" si="6"/>
        <v>225.08593943884682</v>
      </c>
      <c r="S56" s="7"/>
      <c r="T56" s="28">
        <f t="shared" si="7"/>
        <v>225.01799999999994</v>
      </c>
      <c r="U56" s="27">
        <f t="shared" si="8"/>
        <v>3.9273049762525996</v>
      </c>
      <c r="V56" s="7"/>
      <c r="W56" s="28">
        <f t="shared" ca="1" si="9"/>
        <v>6.793943884687792E-2</v>
      </c>
      <c r="X56" s="27">
        <f t="shared" ca="1" si="10"/>
        <v>4.5382371977098046E-2</v>
      </c>
      <c r="Y56" s="7">
        <v>105</v>
      </c>
      <c r="Z56" s="46"/>
    </row>
    <row r="57" spans="1:26" s="26" customFormat="1" x14ac:dyDescent="0.25">
      <c r="A57" s="26">
        <v>41</v>
      </c>
      <c r="B57" s="26">
        <v>635</v>
      </c>
      <c r="C57" s="26">
        <v>11612</v>
      </c>
      <c r="D57" s="26">
        <v>14285</v>
      </c>
      <c r="E57" s="26">
        <v>14902</v>
      </c>
      <c r="F57" s="26">
        <v>12235</v>
      </c>
      <c r="G57" s="27"/>
      <c r="H57" s="7"/>
      <c r="I57" s="28">
        <f t="shared" si="0"/>
        <v>-3290</v>
      </c>
      <c r="J57" s="27">
        <f t="shared" si="0"/>
        <v>2050</v>
      </c>
      <c r="K57" s="7"/>
      <c r="L57" s="28">
        <f t="shared" ca="1" si="1"/>
        <v>-3271.3914806746384</v>
      </c>
      <c r="M57" s="26">
        <f t="shared" ca="1" si="2"/>
        <v>2028.6454623881214</v>
      </c>
      <c r="N57" s="26">
        <f t="shared" ca="1" si="3"/>
        <v>0.84986747038474064</v>
      </c>
      <c r="O57" s="27">
        <f t="shared" ca="1" si="4"/>
        <v>0.5275773814387662</v>
      </c>
      <c r="P57" s="7"/>
      <c r="Q57" s="28">
        <f t="shared" ca="1" si="5"/>
        <v>0.84883603756780579</v>
      </c>
      <c r="R57" s="27">
        <f t="shared" ca="1" si="6"/>
        <v>230.87664032313444</v>
      </c>
      <c r="S57" s="7"/>
      <c r="T57" s="28">
        <f t="shared" si="7"/>
        <v>230.73299999999995</v>
      </c>
      <c r="U57" s="27">
        <f t="shared" si="8"/>
        <v>4.0270505430040755</v>
      </c>
      <c r="V57" s="7"/>
      <c r="W57" s="28">
        <f t="shared" ca="1" si="9"/>
        <v>0.14364032313449115</v>
      </c>
      <c r="X57" s="27">
        <f t="shared" ca="1" si="10"/>
        <v>8.7744309375352714E-3</v>
      </c>
      <c r="Y57" s="7">
        <v>104</v>
      </c>
      <c r="Z57" s="46"/>
    </row>
    <row r="58" spans="1:26" s="26" customFormat="1" x14ac:dyDescent="0.25">
      <c r="A58" s="26">
        <v>42</v>
      </c>
      <c r="B58" s="26">
        <v>630</v>
      </c>
      <c r="C58" s="26">
        <v>11514</v>
      </c>
      <c r="D58" s="26">
        <v>14107</v>
      </c>
      <c r="E58" s="26">
        <v>14987</v>
      </c>
      <c r="F58" s="26">
        <v>12394</v>
      </c>
      <c r="G58" s="27"/>
      <c r="H58" s="7"/>
      <c r="I58" s="28">
        <f t="shared" si="0"/>
        <v>-3473</v>
      </c>
      <c r="J58" s="27">
        <f t="shared" si="0"/>
        <v>1713</v>
      </c>
      <c r="K58" s="7"/>
      <c r="L58" s="28">
        <f t="shared" ca="1" si="1"/>
        <v>-3454.3914806746384</v>
      </c>
      <c r="M58" s="26">
        <f t="shared" ca="1" si="2"/>
        <v>1691.6454623881214</v>
      </c>
      <c r="N58" s="26">
        <f t="shared" ca="1" si="3"/>
        <v>0.8974086307744884</v>
      </c>
      <c r="O58" s="27">
        <f t="shared" ca="1" si="4"/>
        <v>0.43993585863883566</v>
      </c>
      <c r="P58" s="7"/>
      <c r="Q58" s="28">
        <f t="shared" ca="1" si="5"/>
        <v>0.89654890209984461</v>
      </c>
      <c r="R58" s="27">
        <f t="shared" ca="1" si="6"/>
        <v>236.60169555198343</v>
      </c>
      <c r="S58" s="7"/>
      <c r="T58" s="28">
        <f t="shared" si="7"/>
        <v>236.40299999999993</v>
      </c>
      <c r="U58" s="27">
        <f t="shared" si="8"/>
        <v>4.1260107115921532</v>
      </c>
      <c r="V58" s="7"/>
      <c r="W58" s="28">
        <f t="shared" ca="1" si="9"/>
        <v>0.19869555198349076</v>
      </c>
      <c r="X58" s="27">
        <f t="shared" ca="1" si="10"/>
        <v>-5.9219766344199343E-2</v>
      </c>
      <c r="Y58" s="7">
        <v>103</v>
      </c>
      <c r="Z58" s="46"/>
    </row>
    <row r="59" spans="1:26" s="26" customFormat="1" x14ac:dyDescent="0.25">
      <c r="A59" s="26">
        <v>43</v>
      </c>
      <c r="B59" s="26">
        <v>627</v>
      </c>
      <c r="C59" s="26">
        <v>11446</v>
      </c>
      <c r="D59" s="26">
        <v>13947</v>
      </c>
      <c r="E59" s="26">
        <v>15065</v>
      </c>
      <c r="F59" s="26">
        <v>12567</v>
      </c>
      <c r="G59" s="27"/>
      <c r="H59" s="7"/>
      <c r="I59" s="28">
        <f t="shared" si="0"/>
        <v>-3619</v>
      </c>
      <c r="J59" s="27">
        <f t="shared" si="0"/>
        <v>1380</v>
      </c>
      <c r="K59" s="7"/>
      <c r="L59" s="28">
        <f t="shared" ca="1" si="1"/>
        <v>-3600.3914806746384</v>
      </c>
      <c r="M59" s="26">
        <f t="shared" ca="1" si="2"/>
        <v>1358.6454623881214</v>
      </c>
      <c r="N59" s="26">
        <f t="shared" ca="1" si="3"/>
        <v>0.93533764398160968</v>
      </c>
      <c r="O59" s="27">
        <f t="shared" ca="1" si="4"/>
        <v>0.3533345913024058</v>
      </c>
      <c r="P59" s="7"/>
      <c r="Q59" s="28">
        <f t="shared" ca="1" si="5"/>
        <v>0.9346475640720272</v>
      </c>
      <c r="R59" s="27">
        <f t="shared" ca="1" si="6"/>
        <v>242.03022670749783</v>
      </c>
      <c r="S59" s="7"/>
      <c r="T59" s="28">
        <f t="shared" si="7"/>
        <v>242.04599999999994</v>
      </c>
      <c r="U59" s="27">
        <f t="shared" si="8"/>
        <v>4.2244996412821942</v>
      </c>
      <c r="V59" s="7"/>
      <c r="W59" s="28">
        <f t="shared" ca="1" si="9"/>
        <v>-1.5773292502103686E-2</v>
      </c>
      <c r="X59" s="27">
        <f t="shared" ca="1" si="10"/>
        <v>0.12753469645727478</v>
      </c>
      <c r="Y59" s="7">
        <v>102</v>
      </c>
      <c r="Z59" s="46"/>
    </row>
    <row r="60" spans="1:26" s="26" customFormat="1" x14ac:dyDescent="0.25">
      <c r="A60" s="26">
        <v>44</v>
      </c>
      <c r="B60" s="26">
        <v>616</v>
      </c>
      <c r="C60" s="26">
        <v>11390</v>
      </c>
      <c r="D60" s="26">
        <v>13764</v>
      </c>
      <c r="E60" s="26">
        <v>15127</v>
      </c>
      <c r="F60" s="26">
        <v>12745</v>
      </c>
      <c r="G60" s="27"/>
      <c r="H60" s="7"/>
      <c r="I60" s="28">
        <f t="shared" si="0"/>
        <v>-3737</v>
      </c>
      <c r="J60" s="27">
        <f t="shared" si="0"/>
        <v>1019</v>
      </c>
      <c r="K60" s="7"/>
      <c r="L60" s="28">
        <f t="shared" ca="1" si="1"/>
        <v>-3718.3914806746384</v>
      </c>
      <c r="M60" s="26">
        <f t="shared" ca="1" si="2"/>
        <v>997.64546238812147</v>
      </c>
      <c r="N60" s="26">
        <f t="shared" ca="1" si="3"/>
        <v>0.96599259986133768</v>
      </c>
      <c r="O60" s="27">
        <f t="shared" ca="1" si="4"/>
        <v>0.25945153572147128</v>
      </c>
      <c r="P60" s="7"/>
      <c r="Q60" s="28">
        <f t="shared" ca="1" si="5"/>
        <v>0.96548641341843422</v>
      </c>
      <c r="R60" s="27">
        <f t="shared" ca="1" si="6"/>
        <v>247.69731577439256</v>
      </c>
      <c r="S60" s="7"/>
      <c r="T60" s="28">
        <f t="shared" si="7"/>
        <v>247.58999999999995</v>
      </c>
      <c r="U60" s="27">
        <f t="shared" si="8"/>
        <v>4.3212606950127599</v>
      </c>
      <c r="V60" s="7"/>
      <c r="W60" s="28">
        <f t="shared" ca="1" si="9"/>
        <v>0.10731577439261741</v>
      </c>
      <c r="X60" s="27">
        <f t="shared" ca="1" si="10"/>
        <v>8.1228740777646635E-2</v>
      </c>
      <c r="Y60" s="7">
        <v>101</v>
      </c>
      <c r="Z60" s="46"/>
    </row>
    <row r="61" spans="1:26" s="26" customFormat="1" x14ac:dyDescent="0.25">
      <c r="A61" s="26">
        <v>45</v>
      </c>
      <c r="B61" s="26">
        <v>607</v>
      </c>
      <c r="C61" s="26">
        <v>11357</v>
      </c>
      <c r="D61" s="26">
        <v>13590</v>
      </c>
      <c r="E61" s="26">
        <v>15171</v>
      </c>
      <c r="F61" s="26">
        <v>12930</v>
      </c>
      <c r="G61" s="27"/>
      <c r="H61" s="7"/>
      <c r="I61" s="28">
        <f t="shared" si="0"/>
        <v>-3814</v>
      </c>
      <c r="J61" s="27">
        <f t="shared" si="0"/>
        <v>660</v>
      </c>
      <c r="K61" s="7"/>
      <c r="L61" s="28">
        <f t="shared" ca="1" si="1"/>
        <v>-3795.3914806746384</v>
      </c>
      <c r="M61" s="26">
        <f t="shared" ca="1" si="2"/>
        <v>638.64546238812147</v>
      </c>
      <c r="N61" s="26">
        <f t="shared" ca="1" si="3"/>
        <v>0.98599625751166875</v>
      </c>
      <c r="O61" s="27">
        <f t="shared" ca="1" si="4"/>
        <v>0.16608860787228708</v>
      </c>
      <c r="P61" s="7"/>
      <c r="Q61" s="28">
        <f t="shared" ca="1" si="5"/>
        <v>0.98567292564081099</v>
      </c>
      <c r="R61" s="27">
        <f t="shared" ca="1" si="6"/>
        <v>253.17419823664045</v>
      </c>
      <c r="S61" s="7"/>
      <c r="T61" s="28">
        <f t="shared" si="7"/>
        <v>253.05299999999994</v>
      </c>
      <c r="U61" s="27">
        <f t="shared" si="8"/>
        <v>4.4166080320492096</v>
      </c>
      <c r="V61" s="7"/>
      <c r="W61" s="28">
        <f t="shared" ca="1" si="9"/>
        <v>0.12119823664050955</v>
      </c>
      <c r="X61" s="27">
        <f t="shared" ca="1" si="10"/>
        <v>6.9055907147230755E-5</v>
      </c>
      <c r="Y61" s="7">
        <v>100</v>
      </c>
      <c r="Z61" s="46"/>
    </row>
    <row r="62" spans="1:26" s="26" customFormat="1" x14ac:dyDescent="0.25">
      <c r="A62" s="26">
        <v>46</v>
      </c>
      <c r="B62" s="26">
        <v>623</v>
      </c>
      <c r="C62" s="26">
        <v>11336</v>
      </c>
      <c r="D62" s="26">
        <v>13406</v>
      </c>
      <c r="E62" s="26">
        <v>15191</v>
      </c>
      <c r="F62" s="26">
        <v>13115</v>
      </c>
      <c r="G62" s="27"/>
      <c r="H62" s="7"/>
      <c r="I62" s="28">
        <f t="shared" si="0"/>
        <v>-3855</v>
      </c>
      <c r="J62" s="27">
        <f t="shared" si="0"/>
        <v>291</v>
      </c>
      <c r="K62" s="7"/>
      <c r="L62" s="28">
        <f t="shared" ca="1" si="1"/>
        <v>-3836.3914806746384</v>
      </c>
      <c r="M62" s="26">
        <f t="shared" ca="1" si="2"/>
        <v>269.64546238812142</v>
      </c>
      <c r="N62" s="26">
        <f t="shared" ca="1" si="3"/>
        <v>0.99664755574106578</v>
      </c>
      <c r="O62" s="27">
        <f t="shared" ca="1" si="4"/>
        <v>7.0125041364351229E-2</v>
      </c>
      <c r="P62" s="7"/>
      <c r="Q62" s="28">
        <f t="shared" ca="1" si="5"/>
        <v>0.99651215288651185</v>
      </c>
      <c r="R62" s="27">
        <f t="shared" ca="1" si="6"/>
        <v>258.71355098933498</v>
      </c>
      <c r="S62" s="7"/>
      <c r="T62" s="28">
        <f t="shared" si="7"/>
        <v>258.65999999999997</v>
      </c>
      <c r="U62" s="27">
        <f t="shared" si="8"/>
        <v>4.5144686432085326</v>
      </c>
      <c r="V62" s="7"/>
      <c r="W62" s="28">
        <f t="shared" ca="1" si="9"/>
        <v>5.3550989335008126E-2</v>
      </c>
      <c r="X62" s="27">
        <f t="shared" ca="1" si="10"/>
        <v>2.8073794351200831E-2</v>
      </c>
      <c r="Y62" s="7">
        <v>99</v>
      </c>
      <c r="Z62" s="46"/>
    </row>
    <row r="63" spans="1:26" s="26" customFormat="1" x14ac:dyDescent="0.25">
      <c r="A63" s="26">
        <v>47</v>
      </c>
      <c r="B63" s="26">
        <v>638</v>
      </c>
      <c r="C63" s="26">
        <v>11330</v>
      </c>
      <c r="D63" s="26">
        <v>13209</v>
      </c>
      <c r="E63" s="26">
        <v>15196</v>
      </c>
      <c r="F63" s="26">
        <v>13299</v>
      </c>
      <c r="G63" s="27"/>
      <c r="H63" s="7"/>
      <c r="I63" s="28">
        <f t="shared" si="0"/>
        <v>-3866</v>
      </c>
      <c r="J63" s="27">
        <f t="shared" si="0"/>
        <v>-90</v>
      </c>
      <c r="K63" s="7"/>
      <c r="L63" s="28">
        <f t="shared" ca="1" si="1"/>
        <v>-3847.3914806746384</v>
      </c>
      <c r="M63" s="26">
        <f t="shared" ca="1" si="2"/>
        <v>-111.35453761187857</v>
      </c>
      <c r="N63" s="26">
        <f t="shared" ca="1" si="3"/>
        <v>0.99950522111968454</v>
      </c>
      <c r="O63" s="27">
        <f t="shared" ca="1" si="4"/>
        <v>-2.8959291534086593E-2</v>
      </c>
      <c r="P63" s="7"/>
      <c r="Q63" s="28">
        <f t="shared" ca="1" si="5"/>
        <v>0.99956384318874159</v>
      </c>
      <c r="R63" s="27">
        <f t="shared" ca="1" si="6"/>
        <v>264.39835196101035</v>
      </c>
      <c r="S63" s="7"/>
      <c r="T63" s="28">
        <f t="shared" si="7"/>
        <v>264.40199999999999</v>
      </c>
      <c r="U63" s="27">
        <f t="shared" si="8"/>
        <v>4.6146854488580473</v>
      </c>
      <c r="V63" s="7"/>
      <c r="W63" s="28">
        <f t="shared" ca="1" si="9"/>
        <v>-3.6480389896382803E-3</v>
      </c>
      <c r="X63" s="27">
        <f t="shared" ca="1" si="10"/>
        <v>6.9593923288550741E-2</v>
      </c>
      <c r="Y63" s="7">
        <v>98</v>
      </c>
      <c r="Z63" s="46"/>
    </row>
    <row r="64" spans="1:26" s="26" customFormat="1" x14ac:dyDescent="0.25">
      <c r="A64" s="26">
        <v>48</v>
      </c>
      <c r="B64" s="26">
        <v>633</v>
      </c>
      <c r="C64" s="26">
        <v>11349</v>
      </c>
      <c r="D64" s="26">
        <v>13021</v>
      </c>
      <c r="E64" s="26">
        <v>15177</v>
      </c>
      <c r="F64" s="26">
        <v>13492</v>
      </c>
      <c r="G64" s="27"/>
      <c r="H64" s="7"/>
      <c r="I64" s="28">
        <f t="shared" si="0"/>
        <v>-3828</v>
      </c>
      <c r="J64" s="27">
        <f t="shared" si="0"/>
        <v>-471</v>
      </c>
      <c r="K64" s="7"/>
      <c r="L64" s="28">
        <f t="shared" ca="1" si="1"/>
        <v>-3809.3914806746384</v>
      </c>
      <c r="M64" s="26">
        <f t="shared" ca="1" si="2"/>
        <v>-492.35453761187858</v>
      </c>
      <c r="N64" s="26">
        <f t="shared" ca="1" si="3"/>
        <v>0.98963328617536528</v>
      </c>
      <c r="O64" s="27">
        <f t="shared" ca="1" si="4"/>
        <v>-0.12804362443252443</v>
      </c>
      <c r="P64" s="7"/>
      <c r="Q64" s="28">
        <f t="shared" ca="1" si="5"/>
        <v>0.98988590876381533</v>
      </c>
      <c r="R64" s="27">
        <f t="shared" ca="1" si="6"/>
        <v>270.10923989686944</v>
      </c>
      <c r="S64" s="7"/>
      <c r="T64" s="28">
        <f t="shared" si="7"/>
        <v>270.09899999999999</v>
      </c>
      <c r="U64" s="27">
        <f t="shared" si="8"/>
        <v>4.7141168563441633</v>
      </c>
      <c r="V64" s="7"/>
      <c r="W64" s="28">
        <f t="shared" ca="1" si="9"/>
        <v>1.0239896869450149E-2</v>
      </c>
      <c r="X64" s="27">
        <f t="shared" ca="1" si="10"/>
        <v>-4.0945162262119084E-2</v>
      </c>
      <c r="Y64" s="7">
        <v>97</v>
      </c>
      <c r="Z64" s="46"/>
    </row>
    <row r="65" spans="1:26" s="26" customFormat="1" x14ac:dyDescent="0.25">
      <c r="A65" s="26">
        <v>49</v>
      </c>
      <c r="B65" s="26">
        <v>627</v>
      </c>
      <c r="C65" s="26">
        <v>11386</v>
      </c>
      <c r="D65" s="26">
        <v>12836</v>
      </c>
      <c r="E65" s="26">
        <v>15150</v>
      </c>
      <c r="F65" s="26">
        <v>13677</v>
      </c>
      <c r="G65" s="27"/>
      <c r="H65" s="7"/>
      <c r="I65" s="28">
        <f t="shared" si="0"/>
        <v>-3764</v>
      </c>
      <c r="J65" s="27">
        <f t="shared" si="0"/>
        <v>-841</v>
      </c>
      <c r="K65" s="7"/>
      <c r="L65" s="28">
        <f t="shared" ca="1" si="1"/>
        <v>-3745.3914806746384</v>
      </c>
      <c r="M65" s="26">
        <f t="shared" ca="1" si="2"/>
        <v>-862.35453761187853</v>
      </c>
      <c r="N65" s="26">
        <f t="shared" ca="1" si="3"/>
        <v>0.97300686942703818</v>
      </c>
      <c r="O65" s="27">
        <f t="shared" ca="1" si="4"/>
        <v>-0.22426725480633541</v>
      </c>
      <c r="P65" s="7"/>
      <c r="Q65" s="28">
        <f t="shared" ca="1" si="5"/>
        <v>0.97344787797442822</v>
      </c>
      <c r="R65" s="27">
        <f t="shared" ca="1" si="6"/>
        <v>275.71253044390539</v>
      </c>
      <c r="S65" s="7"/>
      <c r="T65" s="28">
        <f t="shared" si="7"/>
        <v>275.74199999999996</v>
      </c>
      <c r="U65" s="27">
        <f t="shared" si="8"/>
        <v>4.8126057860342035</v>
      </c>
      <c r="V65" s="7"/>
      <c r="W65" s="28">
        <f t="shared" ca="1" si="9"/>
        <v>-2.9469556094568361E-2</v>
      </c>
      <c r="X65" s="27">
        <f t="shared" ca="1" si="10"/>
        <v>8.0648724093521196E-2</v>
      </c>
      <c r="Y65" s="7">
        <v>96</v>
      </c>
      <c r="Z65" s="46"/>
    </row>
    <row r="66" spans="1:26" s="26" customFormat="1" x14ac:dyDescent="0.25">
      <c r="A66" s="26">
        <v>50</v>
      </c>
      <c r="B66" s="26">
        <v>636</v>
      </c>
      <c r="C66" s="26">
        <v>11439</v>
      </c>
      <c r="D66" s="26">
        <v>12654</v>
      </c>
      <c r="E66" s="26">
        <v>15103</v>
      </c>
      <c r="F66" s="26">
        <v>13864</v>
      </c>
      <c r="G66" s="27"/>
      <c r="H66" s="7"/>
      <c r="I66" s="28">
        <f t="shared" si="0"/>
        <v>-3664</v>
      </c>
      <c r="J66" s="27">
        <f t="shared" si="0"/>
        <v>-1210</v>
      </c>
      <c r="K66" s="7"/>
      <c r="L66" s="28">
        <f t="shared" ca="1" si="1"/>
        <v>-3645.3914806746384</v>
      </c>
      <c r="M66" s="26">
        <f t="shared" ca="1" si="2"/>
        <v>-1231.3545376118786</v>
      </c>
      <c r="N66" s="26">
        <f t="shared" ca="1" si="3"/>
        <v>0.94702809325777715</v>
      </c>
      <c r="O66" s="27">
        <f t="shared" ca="1" si="4"/>
        <v>-0.32023082131427127</v>
      </c>
      <c r="P66" s="7"/>
      <c r="Q66" s="28">
        <f t="shared" ca="1" si="5"/>
        <v>0.94765696059708904</v>
      </c>
      <c r="R66" s="27">
        <f t="shared" ca="1" si="6"/>
        <v>281.40990945423539</v>
      </c>
      <c r="S66" s="7"/>
      <c r="T66" s="28">
        <f t="shared" si="7"/>
        <v>281.46599999999995</v>
      </c>
      <c r="U66" s="27">
        <f t="shared" si="8"/>
        <v>4.9125084324183588</v>
      </c>
      <c r="V66" s="7"/>
      <c r="W66" s="28">
        <f t="shared" ca="1" si="9"/>
        <v>-5.6090545764561739E-2</v>
      </c>
      <c r="X66" s="27">
        <f t="shared" ca="1" si="10"/>
        <v>0.13181196767942538</v>
      </c>
      <c r="Y66" s="7">
        <v>95</v>
      </c>
      <c r="Z66" s="46"/>
    </row>
    <row r="67" spans="1:26" s="26" customFormat="1" x14ac:dyDescent="0.25">
      <c r="A67" s="26">
        <v>51</v>
      </c>
      <c r="B67" s="26">
        <v>622</v>
      </c>
      <c r="C67" s="26">
        <v>11511</v>
      </c>
      <c r="D67" s="26">
        <v>12479</v>
      </c>
      <c r="E67" s="26">
        <v>15033</v>
      </c>
      <c r="F67" s="26">
        <v>14039</v>
      </c>
      <c r="G67" s="27"/>
      <c r="H67" s="7"/>
      <c r="I67" s="28">
        <f t="shared" si="0"/>
        <v>-3522</v>
      </c>
      <c r="J67" s="27">
        <f t="shared" si="0"/>
        <v>-1560</v>
      </c>
      <c r="K67" s="7"/>
      <c r="L67" s="28">
        <f t="shared" ca="1" si="1"/>
        <v>-3503.3914806746384</v>
      </c>
      <c r="M67" s="26">
        <f t="shared" ca="1" si="2"/>
        <v>-1581.3545376118786</v>
      </c>
      <c r="N67" s="26">
        <f t="shared" ca="1" si="3"/>
        <v>0.91013823109742642</v>
      </c>
      <c r="O67" s="27">
        <f t="shared" ca="1" si="4"/>
        <v>-0.41125317437057901</v>
      </c>
      <c r="P67" s="7"/>
      <c r="Q67" s="28">
        <f t="shared" ca="1" si="5"/>
        <v>0.91094526080037297</v>
      </c>
      <c r="R67" s="27">
        <f t="shared" ca="1" si="6"/>
        <v>287.03600567826732</v>
      </c>
      <c r="S67" s="7"/>
      <c r="T67" s="28">
        <f t="shared" si="7"/>
        <v>287.06399999999996</v>
      </c>
      <c r="U67" s="27">
        <f t="shared" si="8"/>
        <v>5.0102119639450011</v>
      </c>
      <c r="V67" s="7"/>
      <c r="W67" s="28">
        <f t="shared" ca="1" si="9"/>
        <v>-2.7994321732649041E-2</v>
      </c>
      <c r="X67" s="27">
        <f t="shared" ca="1" si="10"/>
        <v>-1.9736876217677946E-2</v>
      </c>
      <c r="Y67" s="7">
        <v>94</v>
      </c>
      <c r="Z67" s="46"/>
    </row>
    <row r="68" spans="1:26" s="26" customFormat="1" x14ac:dyDescent="0.25">
      <c r="A68" s="26">
        <v>52</v>
      </c>
      <c r="B68" s="26">
        <v>620</v>
      </c>
      <c r="C68" s="26">
        <v>11595</v>
      </c>
      <c r="D68" s="26">
        <v>12308</v>
      </c>
      <c r="E68" s="26">
        <v>14948</v>
      </c>
      <c r="F68" s="26">
        <v>14198</v>
      </c>
      <c r="G68" s="27"/>
      <c r="H68" s="7"/>
      <c r="I68" s="28">
        <f t="shared" si="0"/>
        <v>-3353</v>
      </c>
      <c r="J68" s="27">
        <f t="shared" si="0"/>
        <v>-1890</v>
      </c>
      <c r="K68" s="7"/>
      <c r="L68" s="28">
        <f t="shared" ca="1" si="1"/>
        <v>-3334.3914806746384</v>
      </c>
      <c r="M68" s="26">
        <f t="shared" ca="1" si="2"/>
        <v>-1911.3545376118786</v>
      </c>
      <c r="N68" s="26">
        <f t="shared" ca="1" si="3"/>
        <v>0.86623409937137508</v>
      </c>
      <c r="O68" s="27">
        <f t="shared" ca="1" si="4"/>
        <v>-0.49707425010938339</v>
      </c>
      <c r="P68" s="7"/>
      <c r="Q68" s="28">
        <f t="shared" ca="1" si="5"/>
        <v>0.86720909324295925</v>
      </c>
      <c r="R68" s="27">
        <f t="shared" ca="1" si="6"/>
        <v>292.55968438762079</v>
      </c>
      <c r="S68" s="7"/>
      <c r="T68" s="28">
        <f t="shared" si="7"/>
        <v>292.64399999999995</v>
      </c>
      <c r="U68" s="27">
        <f t="shared" si="8"/>
        <v>5.1076013362062849</v>
      </c>
      <c r="V68" s="7"/>
      <c r="W68" s="28">
        <f t="shared" ca="1" si="9"/>
        <v>-8.4315612379157301E-2</v>
      </c>
      <c r="X68" s="27">
        <f t="shared" ca="1" si="10"/>
        <v>4.3974329856894201E-2</v>
      </c>
      <c r="Y68" s="7">
        <v>93</v>
      </c>
      <c r="Z68" s="46"/>
    </row>
    <row r="69" spans="1:26" s="26" customFormat="1" x14ac:dyDescent="0.25">
      <c r="A69" s="26">
        <v>53</v>
      </c>
      <c r="B69" s="26">
        <v>611</v>
      </c>
      <c r="C69" s="26">
        <v>11690</v>
      </c>
      <c r="D69" s="26">
        <v>12148</v>
      </c>
      <c r="E69" s="26">
        <v>14841</v>
      </c>
      <c r="F69" s="26">
        <v>14347</v>
      </c>
      <c r="G69" s="27"/>
      <c r="H69" s="7"/>
      <c r="I69" s="28">
        <f t="shared" si="0"/>
        <v>-3151</v>
      </c>
      <c r="J69" s="27">
        <f t="shared" si="0"/>
        <v>-2199</v>
      </c>
      <c r="K69" s="7"/>
      <c r="L69" s="28">
        <f t="shared" ca="1" si="1"/>
        <v>-3132.3914806746384</v>
      </c>
      <c r="M69" s="26">
        <f t="shared" ca="1" si="2"/>
        <v>-2220.3545376118786</v>
      </c>
      <c r="N69" s="26">
        <f t="shared" ca="1" si="3"/>
        <v>0.81375697150946769</v>
      </c>
      <c r="O69" s="27">
        <f t="shared" ca="1" si="4"/>
        <v>-0.57743398466480933</v>
      </c>
      <c r="P69" s="7"/>
      <c r="Q69" s="28">
        <f t="shared" ca="1" si="5"/>
        <v>0.81488921912903201</v>
      </c>
      <c r="R69" s="27">
        <f t="shared" ca="1" si="6"/>
        <v>298.06039636140122</v>
      </c>
      <c r="S69" s="7"/>
      <c r="T69" s="28">
        <f t="shared" si="7"/>
        <v>298.14299999999997</v>
      </c>
      <c r="U69" s="27">
        <f t="shared" si="8"/>
        <v>5.2035769917734536</v>
      </c>
      <c r="V69" s="7"/>
      <c r="W69" s="28">
        <f t="shared" ca="1" si="9"/>
        <v>-8.2603638598754969E-2</v>
      </c>
      <c r="X69" s="27">
        <f t="shared" ca="1" si="10"/>
        <v>2.1703513658110296E-2</v>
      </c>
      <c r="Y69" s="7">
        <v>92</v>
      </c>
      <c r="Z69" s="46"/>
    </row>
    <row r="70" spans="1:26" s="26" customFormat="1" x14ac:dyDescent="0.25">
      <c r="A70" s="26">
        <v>54</v>
      </c>
      <c r="B70" s="26">
        <v>628</v>
      </c>
      <c r="C70" s="26">
        <v>11820</v>
      </c>
      <c r="D70" s="26">
        <v>12006</v>
      </c>
      <c r="E70" s="26">
        <v>14736</v>
      </c>
      <c r="F70" s="26">
        <v>14506</v>
      </c>
      <c r="G70" s="27"/>
      <c r="H70" s="7"/>
      <c r="I70" s="28">
        <f t="shared" si="0"/>
        <v>-2916</v>
      </c>
      <c r="J70" s="27">
        <f t="shared" si="0"/>
        <v>-2500</v>
      </c>
      <c r="K70" s="7"/>
      <c r="L70" s="28">
        <f t="shared" ca="1" si="1"/>
        <v>-2897.3914806746384</v>
      </c>
      <c r="M70" s="26">
        <f t="shared" ca="1" si="2"/>
        <v>-2521.3545376118786</v>
      </c>
      <c r="N70" s="26">
        <f t="shared" ca="1" si="3"/>
        <v>0.75270684751170414</v>
      </c>
      <c r="O70" s="27">
        <f t="shared" ca="1" si="4"/>
        <v>-0.65571320829323398</v>
      </c>
      <c r="P70" s="7"/>
      <c r="Q70" s="28">
        <f t="shared" ca="1" si="5"/>
        <v>0.75399225854464513</v>
      </c>
      <c r="R70" s="27">
        <f t="shared" ca="1" si="6"/>
        <v>303.75086605085812</v>
      </c>
      <c r="S70" s="7"/>
      <c r="T70" s="28">
        <f t="shared" si="7"/>
        <v>303.79499999999996</v>
      </c>
      <c r="U70" s="27">
        <f t="shared" si="8"/>
        <v>5.3022230010961726</v>
      </c>
      <c r="V70" s="7"/>
      <c r="W70" s="28">
        <f t="shared" ca="1" si="9"/>
        <v>-4.4133949141837547E-2</v>
      </c>
      <c r="X70" s="27">
        <f t="shared" ca="1" si="10"/>
        <v>-2.1057612269146375E-3</v>
      </c>
      <c r="Y70" s="7">
        <v>91</v>
      </c>
      <c r="Z70" s="46"/>
    </row>
    <row r="71" spans="1:26" s="26" customFormat="1" x14ac:dyDescent="0.25">
      <c r="A71" s="26">
        <v>55</v>
      </c>
      <c r="B71" s="26">
        <v>627</v>
      </c>
      <c r="C71" s="26">
        <v>11950</v>
      </c>
      <c r="D71" s="26">
        <v>11868</v>
      </c>
      <c r="E71" s="26">
        <v>14604</v>
      </c>
      <c r="F71" s="26">
        <v>14643</v>
      </c>
      <c r="G71" s="27"/>
      <c r="H71" s="7"/>
      <c r="I71" s="28">
        <f t="shared" si="0"/>
        <v>-2654</v>
      </c>
      <c r="J71" s="27">
        <f t="shared" si="0"/>
        <v>-2775</v>
      </c>
      <c r="K71" s="7"/>
      <c r="L71" s="28">
        <f t="shared" ca="1" si="1"/>
        <v>-2635.3914806746384</v>
      </c>
      <c r="M71" s="26">
        <f t="shared" ca="1" si="2"/>
        <v>-2796.3545376118786</v>
      </c>
      <c r="N71" s="26">
        <f t="shared" ca="1" si="3"/>
        <v>0.68464245394824008</v>
      </c>
      <c r="O71" s="27">
        <f t="shared" ca="1" si="4"/>
        <v>-0.72723077140890435</v>
      </c>
      <c r="P71" s="7"/>
      <c r="Q71" s="28">
        <f t="shared" ca="1" si="5"/>
        <v>0.68606777477522807</v>
      </c>
      <c r="R71" s="27">
        <f t="shared" ca="1" si="6"/>
        <v>309.40714235693008</v>
      </c>
      <c r="S71" s="7"/>
      <c r="T71" s="28">
        <f t="shared" si="7"/>
        <v>309.43799999999993</v>
      </c>
      <c r="U71" s="27">
        <f t="shared" si="8"/>
        <v>5.4007119307862119</v>
      </c>
      <c r="V71" s="7"/>
      <c r="W71" s="28">
        <f t="shared" ca="1" si="9"/>
        <v>-3.0857643069850837E-2</v>
      </c>
      <c r="X71" s="27">
        <f t="shared" ca="1" si="10"/>
        <v>1.8495512650531509E-2</v>
      </c>
      <c r="Y71" s="7">
        <v>90</v>
      </c>
      <c r="Z71" s="46"/>
    </row>
    <row r="72" spans="1:26" s="26" customFormat="1" x14ac:dyDescent="0.25">
      <c r="A72" s="26">
        <v>56</v>
      </c>
      <c r="B72" s="26">
        <v>639</v>
      </c>
      <c r="C72" s="26">
        <v>12099</v>
      </c>
      <c r="D72" s="26">
        <v>11750</v>
      </c>
      <c r="E72" s="26">
        <v>14461</v>
      </c>
      <c r="F72" s="26">
        <v>14776</v>
      </c>
      <c r="G72" s="27"/>
      <c r="H72" s="7"/>
      <c r="I72" s="28">
        <f t="shared" si="0"/>
        <v>-2362</v>
      </c>
      <c r="J72" s="27">
        <f t="shared" si="0"/>
        <v>-3026</v>
      </c>
      <c r="K72" s="7"/>
      <c r="L72" s="28">
        <f t="shared" ca="1" si="1"/>
        <v>-2343.3914806746384</v>
      </c>
      <c r="M72" s="26">
        <f t="shared" ca="1" si="2"/>
        <v>-3047.3545376118786</v>
      </c>
      <c r="N72" s="26">
        <f t="shared" ca="1" si="3"/>
        <v>0.60878442753399764</v>
      </c>
      <c r="O72" s="27">
        <f t="shared" ca="1" si="4"/>
        <v>-0.79250680174357069</v>
      </c>
      <c r="P72" s="7"/>
      <c r="Q72" s="28">
        <f t="shared" ca="1" si="5"/>
        <v>0.61033742151634485</v>
      </c>
      <c r="R72" s="27">
        <f t="shared" ca="1" si="6"/>
        <v>315.13771138871925</v>
      </c>
      <c r="S72" s="7"/>
      <c r="T72" s="28">
        <f t="shared" si="7"/>
        <v>315.18899999999991</v>
      </c>
      <c r="U72" s="27">
        <f t="shared" si="8"/>
        <v>5.5010858160684055</v>
      </c>
      <c r="V72" s="7"/>
      <c r="W72" s="28">
        <f t="shared" ca="1" si="9"/>
        <v>-5.1288611280654095E-2</v>
      </c>
      <c r="X72" s="27">
        <f t="shared" ca="1" si="10"/>
        <v>8.1202299195581418E-2</v>
      </c>
      <c r="Y72" s="7">
        <v>89</v>
      </c>
      <c r="Z72" s="46"/>
    </row>
    <row r="73" spans="1:26" s="26" customFormat="1" x14ac:dyDescent="0.25">
      <c r="A73" s="26">
        <v>57</v>
      </c>
      <c r="B73" s="26">
        <v>632</v>
      </c>
      <c r="C73" s="26">
        <v>12257</v>
      </c>
      <c r="D73" s="26">
        <v>11637</v>
      </c>
      <c r="E73" s="26">
        <v>14308</v>
      </c>
      <c r="F73" s="26">
        <v>14883</v>
      </c>
      <c r="G73" s="27"/>
      <c r="H73" s="7"/>
      <c r="I73" s="28">
        <f t="shared" si="0"/>
        <v>-2051</v>
      </c>
      <c r="J73" s="27">
        <f t="shared" si="0"/>
        <v>-3246</v>
      </c>
      <c r="K73" s="7"/>
      <c r="L73" s="28">
        <f t="shared" ca="1" si="1"/>
        <v>-2032.3914806746384</v>
      </c>
      <c r="M73" s="26">
        <f t="shared" ca="1" si="2"/>
        <v>-3267.3545376118786</v>
      </c>
      <c r="N73" s="26">
        <f t="shared" ca="1" si="3"/>
        <v>0.52799043364759568</v>
      </c>
      <c r="O73" s="27">
        <f t="shared" ca="1" si="4"/>
        <v>-0.84972085223610705</v>
      </c>
      <c r="P73" s="7"/>
      <c r="Q73" s="28">
        <f t="shared" ca="1" si="5"/>
        <v>0.52965530496339097</v>
      </c>
      <c r="R73" s="27">
        <f t="shared" ca="1" si="6"/>
        <v>320.80237983543486</v>
      </c>
      <c r="S73" s="7"/>
      <c r="T73" s="28">
        <f t="shared" si="7"/>
        <v>320.8769999999999</v>
      </c>
      <c r="U73" s="27">
        <f t="shared" si="8"/>
        <v>5.6003601439218427</v>
      </c>
      <c r="V73" s="7"/>
      <c r="W73" s="28">
        <f t="shared" ca="1" si="9"/>
        <v>-7.4620164565033065E-2</v>
      </c>
      <c r="X73" s="27">
        <f t="shared" ca="1" si="10"/>
        <v>9.1539257140425434E-2</v>
      </c>
      <c r="Y73" s="7">
        <v>88</v>
      </c>
      <c r="Z73" s="46"/>
    </row>
    <row r="74" spans="1:26" s="26" customFormat="1" x14ac:dyDescent="0.25">
      <c r="A74" s="26">
        <v>58</v>
      </c>
      <c r="B74" s="26">
        <v>635</v>
      </c>
      <c r="C74" s="26">
        <v>12419</v>
      </c>
      <c r="D74" s="26">
        <v>11536</v>
      </c>
      <c r="E74" s="26">
        <v>14126</v>
      </c>
      <c r="F74" s="26">
        <v>14963</v>
      </c>
      <c r="G74" s="27"/>
      <c r="H74" s="7"/>
      <c r="I74" s="28">
        <f t="shared" si="0"/>
        <v>-1707</v>
      </c>
      <c r="J74" s="27">
        <f t="shared" si="0"/>
        <v>-3427</v>
      </c>
      <c r="K74" s="7"/>
      <c r="L74" s="28">
        <f t="shared" ca="1" si="1"/>
        <v>-1688.3914806746384</v>
      </c>
      <c r="M74" s="26">
        <f t="shared" ca="1" si="2"/>
        <v>-3448.3545376118786</v>
      </c>
      <c r="N74" s="26">
        <f t="shared" ca="1" si="3"/>
        <v>0.43862344362533751</v>
      </c>
      <c r="O74" s="27">
        <f t="shared" ca="1" si="4"/>
        <v>-0.89679241195951187</v>
      </c>
      <c r="P74" s="7"/>
      <c r="Q74" s="28">
        <f t="shared" ca="1" si="5"/>
        <v>0.44038031558092605</v>
      </c>
      <c r="R74" s="27">
        <f t="shared" ca="1" si="6"/>
        <v>326.58496498272768</v>
      </c>
      <c r="S74" s="7"/>
      <c r="T74" s="28">
        <f t="shared" si="7"/>
        <v>326.59199999999987</v>
      </c>
      <c r="U74" s="27">
        <f t="shared" si="8"/>
        <v>5.7001057106733182</v>
      </c>
      <c r="V74" s="7"/>
      <c r="W74" s="28">
        <f t="shared" ca="1" si="9"/>
        <v>-7.0350172721873605E-3</v>
      </c>
      <c r="X74" s="27">
        <f t="shared" ca="1" si="10"/>
        <v>-3.551403716301138E-3</v>
      </c>
      <c r="Y74" s="7">
        <v>87</v>
      </c>
      <c r="Z74" s="46"/>
    </row>
    <row r="75" spans="1:26" s="26" customFormat="1" x14ac:dyDescent="0.25">
      <c r="A75" s="26">
        <v>59</v>
      </c>
      <c r="B75" s="26">
        <v>627</v>
      </c>
      <c r="C75" s="26">
        <v>12593</v>
      </c>
      <c r="D75" s="26">
        <v>11462</v>
      </c>
      <c r="E75" s="26">
        <v>13957</v>
      </c>
      <c r="F75" s="26">
        <v>15044</v>
      </c>
      <c r="G75" s="27"/>
      <c r="H75" s="7"/>
      <c r="I75" s="28">
        <f t="shared" si="0"/>
        <v>-1364</v>
      </c>
      <c r="J75" s="27">
        <f t="shared" si="0"/>
        <v>-3582</v>
      </c>
      <c r="K75" s="7"/>
      <c r="L75" s="28">
        <f t="shared" ca="1" si="1"/>
        <v>-1345.3914806746384</v>
      </c>
      <c r="M75" s="26">
        <f t="shared" ca="1" si="2"/>
        <v>-3603.3545376118786</v>
      </c>
      <c r="N75" s="26">
        <f t="shared" ca="1" si="3"/>
        <v>0.34951624136477194</v>
      </c>
      <c r="O75" s="27">
        <f t="shared" ca="1" si="4"/>
        <v>-0.93710231117016241</v>
      </c>
      <c r="P75" s="7"/>
      <c r="Q75" s="28">
        <f t="shared" ca="1" si="5"/>
        <v>0.3513518742860916</v>
      </c>
      <c r="R75" s="27">
        <f t="shared" ca="1" si="6"/>
        <v>332.18609803842537</v>
      </c>
      <c r="S75" s="7"/>
      <c r="T75" s="28">
        <f t="shared" si="7"/>
        <v>332.23499999999984</v>
      </c>
      <c r="U75" s="27">
        <f t="shared" si="8"/>
        <v>5.7985946403633584</v>
      </c>
      <c r="V75" s="7"/>
      <c r="W75" s="28">
        <f t="shared" ca="1" si="9"/>
        <v>-4.8901961574472352E-2</v>
      </c>
      <c r="X75" s="27">
        <f t="shared" ca="1" si="10"/>
        <v>4.1138390010075909E-2</v>
      </c>
      <c r="Y75" s="7">
        <v>86</v>
      </c>
      <c r="Z75" s="46"/>
    </row>
    <row r="76" spans="1:26" s="26" customFormat="1" x14ac:dyDescent="0.25">
      <c r="A76" s="26">
        <v>60</v>
      </c>
      <c r="B76" s="26">
        <v>615</v>
      </c>
      <c r="C76" s="26">
        <v>12781</v>
      </c>
      <c r="D76" s="26">
        <v>11410</v>
      </c>
      <c r="E76" s="26">
        <v>13788</v>
      </c>
      <c r="F76" s="26">
        <v>15111</v>
      </c>
      <c r="G76" s="27"/>
      <c r="H76" s="7"/>
      <c r="I76" s="28">
        <f t="shared" si="0"/>
        <v>-1007</v>
      </c>
      <c r="J76" s="27">
        <f t="shared" si="0"/>
        <v>-3701</v>
      </c>
      <c r="K76" s="7"/>
      <c r="L76" s="28">
        <f t="shared" ca="1" si="1"/>
        <v>-988.39148067463827</v>
      </c>
      <c r="M76" s="26">
        <f t="shared" ca="1" si="2"/>
        <v>-3722.3545376118786</v>
      </c>
      <c r="N76" s="26">
        <f t="shared" ca="1" si="3"/>
        <v>0.25677201044050979</v>
      </c>
      <c r="O76" s="27">
        <f t="shared" ca="1" si="4"/>
        <v>-0.96804991120930706</v>
      </c>
      <c r="P76" s="7"/>
      <c r="Q76" s="28">
        <f t="shared" ca="1" si="5"/>
        <v>0.2586680648089319</v>
      </c>
      <c r="R76" s="27">
        <f t="shared" ca="1" si="6"/>
        <v>337.77862126126161</v>
      </c>
      <c r="S76" s="7"/>
      <c r="T76" s="28">
        <f t="shared" si="7"/>
        <v>337.76999999999987</v>
      </c>
      <c r="U76" s="27">
        <f t="shared" si="8"/>
        <v>5.8951986144612443</v>
      </c>
      <c r="V76" s="7"/>
      <c r="W76" s="28">
        <f t="shared" ca="1" si="9"/>
        <v>8.6212612617373452E-3</v>
      </c>
      <c r="X76" s="27">
        <f t="shared" ca="1" si="10"/>
        <v>-3.5562750631868312E-2</v>
      </c>
      <c r="Y76" s="7">
        <v>85</v>
      </c>
      <c r="Z76" s="46"/>
    </row>
    <row r="77" spans="1:26" s="26" customFormat="1" x14ac:dyDescent="0.25">
      <c r="A77" s="26">
        <v>61</v>
      </c>
      <c r="B77" s="26">
        <v>613</v>
      </c>
      <c r="C77" s="26">
        <v>12956</v>
      </c>
      <c r="D77" s="26">
        <v>11370</v>
      </c>
      <c r="E77" s="26">
        <v>13605</v>
      </c>
      <c r="F77" s="26">
        <v>15147</v>
      </c>
      <c r="G77" s="27"/>
      <c r="H77" s="7"/>
      <c r="I77" s="28">
        <f t="shared" si="0"/>
        <v>-649</v>
      </c>
      <c r="J77" s="27">
        <f t="shared" si="0"/>
        <v>-3777</v>
      </c>
      <c r="K77" s="7"/>
      <c r="L77" s="28">
        <f t="shared" ca="1" si="1"/>
        <v>-630.39148067463827</v>
      </c>
      <c r="M77" s="26">
        <f t="shared" ca="1" si="2"/>
        <v>-3798.3545376118786</v>
      </c>
      <c r="N77" s="26">
        <f t="shared" ca="1" si="3"/>
        <v>0.16376799175455509</v>
      </c>
      <c r="O77" s="27">
        <f t="shared" ca="1" si="4"/>
        <v>-0.98781476501581955</v>
      </c>
      <c r="P77" s="7"/>
      <c r="Q77" s="28">
        <f t="shared" ca="1" si="5"/>
        <v>0.16570256986431822</v>
      </c>
      <c r="R77" s="27">
        <f t="shared" ca="1" si="6"/>
        <v>343.21633193885793</v>
      </c>
      <c r="S77" s="7"/>
      <c r="T77" s="28">
        <f t="shared" si="7"/>
        <v>343.28699999999986</v>
      </c>
      <c r="U77" s="27">
        <f t="shared" si="8"/>
        <v>5.9914884292937716</v>
      </c>
      <c r="V77" s="7"/>
      <c r="W77" s="28">
        <f t="shared" ca="1" si="9"/>
        <v>-7.0668061141930139E-2</v>
      </c>
      <c r="X77" s="27">
        <f t="shared" ca="1" si="10"/>
        <v>3.097112108764577E-2</v>
      </c>
      <c r="Y77" s="7">
        <v>84</v>
      </c>
      <c r="Z77" s="46"/>
    </row>
    <row r="78" spans="1:26" s="26" customFormat="1" x14ac:dyDescent="0.25">
      <c r="A78" s="26">
        <v>62</v>
      </c>
      <c r="B78" s="26">
        <v>624</v>
      </c>
      <c r="C78" s="26">
        <v>13137</v>
      </c>
      <c r="D78" s="26">
        <v>11345</v>
      </c>
      <c r="E78" s="26">
        <v>13416</v>
      </c>
      <c r="F78" s="26">
        <v>15163</v>
      </c>
      <c r="G78" s="27"/>
      <c r="H78" s="7"/>
      <c r="I78" s="28">
        <f t="shared" si="0"/>
        <v>-279</v>
      </c>
      <c r="J78" s="27">
        <f t="shared" si="0"/>
        <v>-3818</v>
      </c>
      <c r="K78" s="7"/>
      <c r="L78" s="28">
        <f t="shared" ca="1" si="1"/>
        <v>-260.39148067463827</v>
      </c>
      <c r="M78" s="26">
        <f t="shared" ca="1" si="2"/>
        <v>-3839.3545376118786</v>
      </c>
      <c r="N78" s="26">
        <f t="shared" ca="1" si="3"/>
        <v>6.7646519928289031E-2</v>
      </c>
      <c r="O78" s="27">
        <f t="shared" ca="1" si="4"/>
        <v>-0.99847738351670134</v>
      </c>
      <c r="P78" s="7"/>
      <c r="Q78" s="28">
        <f t="shared" ca="1" si="5"/>
        <v>6.9601792494243864E-2</v>
      </c>
      <c r="R78" s="27">
        <f t="shared" ca="1" si="6"/>
        <v>348.75132710580385</v>
      </c>
      <c r="S78" s="7"/>
      <c r="T78" s="28">
        <f t="shared" si="7"/>
        <v>348.90299999999985</v>
      </c>
      <c r="U78" s="27">
        <f t="shared" si="8"/>
        <v>6.0895061200857725</v>
      </c>
      <c r="V78" s="7"/>
      <c r="W78" s="28">
        <f t="shared" ca="1" si="9"/>
        <v>-0.15167289419599683</v>
      </c>
      <c r="X78" s="27">
        <f t="shared" ca="1" si="10"/>
        <v>0.16041388686301161</v>
      </c>
      <c r="Y78" s="7">
        <v>83</v>
      </c>
      <c r="Z78" s="46"/>
    </row>
    <row r="79" spans="1:26" s="26" customFormat="1" x14ac:dyDescent="0.25">
      <c r="A79" s="26">
        <v>63</v>
      </c>
      <c r="B79" s="26">
        <v>635</v>
      </c>
      <c r="C79" s="26">
        <v>13333</v>
      </c>
      <c r="D79" s="26">
        <v>11341</v>
      </c>
      <c r="E79" s="26">
        <v>13224</v>
      </c>
      <c r="F79" s="26">
        <v>15172</v>
      </c>
      <c r="G79" s="27"/>
      <c r="H79" s="7"/>
      <c r="I79" s="28">
        <f t="shared" si="0"/>
        <v>109</v>
      </c>
      <c r="J79" s="27">
        <f t="shared" si="0"/>
        <v>-3831</v>
      </c>
      <c r="K79" s="7"/>
      <c r="L79" s="28">
        <f t="shared" ca="1" si="1"/>
        <v>127.60851932536173</v>
      </c>
      <c r="M79" s="26">
        <f t="shared" ca="1" si="2"/>
        <v>-3852.3545376118786</v>
      </c>
      <c r="N79" s="26">
        <f t="shared" ca="1" si="3"/>
        <v>-3.3151131608444011E-2</v>
      </c>
      <c r="O79" s="27">
        <f t="shared" ca="1" si="4"/>
        <v>-1.0018582137730785</v>
      </c>
      <c r="P79" s="7"/>
      <c r="Q79" s="28">
        <f t="shared" ca="1" si="5"/>
        <v>-3.1189432197997132E-2</v>
      </c>
      <c r="R79" s="27">
        <f t="shared" ca="1" si="6"/>
        <v>354.52197939373718</v>
      </c>
      <c r="S79" s="7"/>
      <c r="T79" s="28">
        <f t="shared" si="7"/>
        <v>354.61799999999982</v>
      </c>
      <c r="U79" s="27">
        <f t="shared" si="8"/>
        <v>6.189251686837248</v>
      </c>
      <c r="V79" s="7"/>
      <c r="W79" s="28">
        <f t="shared" ca="1" si="9"/>
        <v>-9.6020606262641195E-2</v>
      </c>
      <c r="X79" s="27">
        <f t="shared" ca="1" si="10"/>
        <v>-5.8281784924929525E-4</v>
      </c>
      <c r="Y79" s="7">
        <v>82</v>
      </c>
      <c r="Z79" s="46"/>
    </row>
    <row r="80" spans="1:26" s="26" customFormat="1" x14ac:dyDescent="0.25">
      <c r="A80" s="26">
        <v>64</v>
      </c>
      <c r="B80" s="26">
        <v>627</v>
      </c>
      <c r="C80" s="26">
        <v>13526</v>
      </c>
      <c r="D80" s="26">
        <v>11361</v>
      </c>
      <c r="E80" s="26">
        <v>13037</v>
      </c>
      <c r="F80" s="26">
        <v>15158</v>
      </c>
      <c r="G80" s="27"/>
      <c r="H80" s="7"/>
      <c r="I80" s="28">
        <f t="shared" si="0"/>
        <v>489</v>
      </c>
      <c r="J80" s="27">
        <f t="shared" si="0"/>
        <v>-3797</v>
      </c>
      <c r="K80" s="7"/>
      <c r="L80" s="28">
        <f t="shared" ca="1" si="1"/>
        <v>507.60851932536173</v>
      </c>
      <c r="M80" s="26">
        <f t="shared" ca="1" si="2"/>
        <v>-3818.3545376118786</v>
      </c>
      <c r="N80" s="26">
        <f t="shared" ca="1" si="3"/>
        <v>-0.13187048105163618</v>
      </c>
      <c r="O80" s="27">
        <f t="shared" ca="1" si="4"/>
        <v>-0.99301604233332286</v>
      </c>
      <c r="P80" s="7"/>
      <c r="Q80" s="28">
        <f t="shared" ca="1" si="5"/>
        <v>-0.12992628496960634</v>
      </c>
      <c r="R80" s="27">
        <f ca="1">IF(MOD(ATAN2(O80,Q80)*180/PI()-$J$9+360,360)&lt;355,MOD(ATAN2(O80,Q80)*180/PI()-$J$9+360,360)+360,MOD(ATAN2(O80,Q80)*180/PI()-$J$9+360,360))</f>
        <v>360.19308636281625</v>
      </c>
      <c r="S80" s="7"/>
      <c r="T80" s="28">
        <f t="shared" si="7"/>
        <v>360.2609999999998</v>
      </c>
      <c r="U80" s="27">
        <f t="shared" si="8"/>
        <v>6.2877406165272873</v>
      </c>
      <c r="V80" s="7"/>
      <c r="W80" s="28">
        <f t="shared" ca="1" si="9"/>
        <v>-6.7913637183551145E-2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13476</v>
      </c>
      <c r="D81" s="26">
        <v>11314</v>
      </c>
      <c r="E81" s="26">
        <v>12988</v>
      </c>
      <c r="F81" s="26">
        <v>15099</v>
      </c>
      <c r="G81" s="27"/>
      <c r="H81" s="7"/>
      <c r="I81" s="28">
        <f t="shared" ref="I81:J144" si="11">C81-E81</f>
        <v>488</v>
      </c>
      <c r="J81" s="27">
        <f t="shared" si="11"/>
        <v>-3785</v>
      </c>
      <c r="K81" s="7"/>
      <c r="L81" s="28">
        <f t="shared" ref="L81:L144" ca="1" si="12">I81-$J$4</f>
        <v>506.60851932536173</v>
      </c>
      <c r="M81" s="26">
        <f t="shared" ref="M81:M144" ca="1" si="13">J81-$J$3</f>
        <v>-3806.3545376118786</v>
      </c>
      <c r="N81" s="26">
        <f t="shared" ref="N81:N144" ca="1" si="14">L81/$J$7</f>
        <v>-0.13161069328994357</v>
      </c>
      <c r="O81" s="27">
        <f t="shared" ref="O81:O144" ca="1" si="15">M81/$J$6</f>
        <v>-0.9898952759428209</v>
      </c>
      <c r="P81" s="7"/>
      <c r="Q81" s="28">
        <f t="shared" ref="Q81:Q144" ca="1" si="16">(N81-O81*SIN(-$J$11*PI()/180))/(COS(-$J$11*PI()/180))</f>
        <v>-0.12967260755853344</v>
      </c>
      <c r="R81" s="27">
        <f ca="1">IF(MOD(ATAN2(O81,Q81)*180/PI()-$J$9+360,360)&lt;355,MOD(ATAN2(O81,Q81)*180/PI()-$J$9+360,360)+360,MOD(ATAN2(O81,Q81)*180/PI()-$J$9+360,360))</f>
        <v>360.20188642096775</v>
      </c>
      <c r="S81" s="7"/>
      <c r="T81" s="28">
        <f t="shared" ref="T81:T144" si="17">360/40000*B81+T80</f>
        <v>360.2609999999998</v>
      </c>
      <c r="U81" s="27">
        <f t="shared" ref="U81:U144" si="18">T81*PI()/180</f>
        <v>6.2877406165272873</v>
      </c>
      <c r="V81" s="7"/>
      <c r="W81" s="28">
        <f t="shared" ref="W81:W144" ca="1" si="19">R81-T81</f>
        <v>-5.9113579032043617E-2</v>
      </c>
      <c r="X81" s="27"/>
      <c r="Y81" s="7"/>
      <c r="Z81" s="46"/>
    </row>
    <row r="82" spans="1:26" s="26" customFormat="1" x14ac:dyDescent="0.25">
      <c r="A82" s="26">
        <v>1</v>
      </c>
      <c r="B82" s="26">
        <v>-614</v>
      </c>
      <c r="C82" s="26">
        <v>13281</v>
      </c>
      <c r="D82" s="26">
        <v>11298</v>
      </c>
      <c r="E82" s="26">
        <v>13165</v>
      </c>
      <c r="F82" s="26">
        <v>15105</v>
      </c>
      <c r="G82" s="27"/>
      <c r="H82" s="7"/>
      <c r="I82" s="28">
        <f t="shared" si="11"/>
        <v>116</v>
      </c>
      <c r="J82" s="27">
        <f t="shared" si="11"/>
        <v>-3807</v>
      </c>
      <c r="K82" s="7"/>
      <c r="L82" s="28">
        <f t="shared" ca="1" si="12"/>
        <v>134.60851932536173</v>
      </c>
      <c r="M82" s="26">
        <f t="shared" ca="1" si="13"/>
        <v>-3828.3545376118786</v>
      </c>
      <c r="N82" s="26">
        <f t="shared" ca="1" si="14"/>
        <v>-3.4969645940292289E-2</v>
      </c>
      <c r="O82" s="27">
        <f t="shared" ca="1" si="15"/>
        <v>-0.99561668099207445</v>
      </c>
      <c r="P82" s="7"/>
      <c r="Q82" s="28">
        <f t="shared" ca="1" si="16"/>
        <v>-3.3020171713492197E-2</v>
      </c>
      <c r="R82" s="27">
        <f t="shared" ref="R82:R144" ca="1" si="20">MOD(ATAN2(O82,Q82)*180/PI()-$J$9+360,360)</f>
        <v>354.6383965758879</v>
      </c>
      <c r="S82" s="7"/>
      <c r="T82" s="28">
        <f t="shared" si="17"/>
        <v>354.73499999999979</v>
      </c>
      <c r="U82" s="27">
        <f t="shared" si="18"/>
        <v>6.1912937220620812</v>
      </c>
      <c r="V82" s="7"/>
      <c r="W82" s="28">
        <f t="shared" ca="1" si="19"/>
        <v>-9.660342411189049E-2</v>
      </c>
      <c r="X82" s="27"/>
      <c r="Y82" s="7"/>
      <c r="Z82" s="46"/>
    </row>
    <row r="83" spans="1:26" s="26" customFormat="1" x14ac:dyDescent="0.25">
      <c r="A83" s="26">
        <v>2</v>
      </c>
      <c r="B83" s="26">
        <v>-622</v>
      </c>
      <c r="C83" s="26">
        <v>13109</v>
      </c>
      <c r="D83" s="26">
        <v>11308</v>
      </c>
      <c r="E83" s="26">
        <v>13361</v>
      </c>
      <c r="F83" s="26">
        <v>15119</v>
      </c>
      <c r="G83" s="27"/>
      <c r="H83" s="7"/>
      <c r="I83" s="28">
        <f t="shared" si="11"/>
        <v>-252</v>
      </c>
      <c r="J83" s="27">
        <f t="shared" si="11"/>
        <v>-3811</v>
      </c>
      <c r="K83" s="7"/>
      <c r="L83" s="28">
        <f t="shared" ca="1" si="12"/>
        <v>-233.39148067463827</v>
      </c>
      <c r="M83" s="26">
        <f t="shared" ca="1" si="13"/>
        <v>-3832.3545376118786</v>
      </c>
      <c r="N83" s="26">
        <f t="shared" ca="1" si="14"/>
        <v>6.0632250362588541E-2</v>
      </c>
      <c r="O83" s="27">
        <f t="shared" ca="1" si="15"/>
        <v>-0.99665693645557518</v>
      </c>
      <c r="P83" s="7"/>
      <c r="Q83" s="28">
        <f t="shared" ca="1" si="16"/>
        <v>6.2583944819600071E-2</v>
      </c>
      <c r="R83" s="27">
        <f t="shared" ca="1" si="20"/>
        <v>349.14574099266679</v>
      </c>
      <c r="S83" s="7"/>
      <c r="T83" s="28">
        <f t="shared" si="17"/>
        <v>349.13699999999977</v>
      </c>
      <c r="U83" s="27">
        <f t="shared" si="18"/>
        <v>6.0935901905354388</v>
      </c>
      <c r="V83" s="7"/>
      <c r="W83" s="28">
        <f t="shared" ca="1" si="19"/>
        <v>8.7409926670147797E-3</v>
      </c>
      <c r="X83" s="27"/>
      <c r="Y83" s="7"/>
      <c r="Z83" s="46"/>
    </row>
    <row r="84" spans="1:26" s="26" customFormat="1" x14ac:dyDescent="0.25">
      <c r="A84" s="26">
        <v>3</v>
      </c>
      <c r="B84" s="26">
        <v>-624</v>
      </c>
      <c r="C84" s="26">
        <v>12920</v>
      </c>
      <c r="D84" s="26">
        <v>11331</v>
      </c>
      <c r="E84" s="26">
        <v>13549</v>
      </c>
      <c r="F84" s="26">
        <v>15096</v>
      </c>
      <c r="G84" s="27"/>
      <c r="H84" s="7"/>
      <c r="I84" s="28">
        <f t="shared" si="11"/>
        <v>-629</v>
      </c>
      <c r="J84" s="27">
        <f t="shared" si="11"/>
        <v>-3765</v>
      </c>
      <c r="K84" s="7"/>
      <c r="L84" s="28">
        <f t="shared" ca="1" si="12"/>
        <v>-610.39148067463827</v>
      </c>
      <c r="M84" s="26">
        <f t="shared" ca="1" si="13"/>
        <v>-3786.3545376118786</v>
      </c>
      <c r="N84" s="26">
        <f t="shared" ca="1" si="14"/>
        <v>0.15857223652070288</v>
      </c>
      <c r="O84" s="27">
        <f t="shared" ca="1" si="15"/>
        <v>-0.98469399862531759</v>
      </c>
      <c r="P84" s="7"/>
      <c r="Q84" s="28">
        <f t="shared" ca="1" si="16"/>
        <v>0.1605006938208958</v>
      </c>
      <c r="R84" s="27">
        <f t="shared" ca="1" si="20"/>
        <v>343.4813030599455</v>
      </c>
      <c r="S84" s="7"/>
      <c r="T84" s="28">
        <f t="shared" si="17"/>
        <v>343.52099999999979</v>
      </c>
      <c r="U84" s="27">
        <f t="shared" si="18"/>
        <v>5.995572499743437</v>
      </c>
      <c r="V84" s="7"/>
      <c r="W84" s="28">
        <f t="shared" ca="1" si="19"/>
        <v>-3.9696940054284369E-2</v>
      </c>
      <c r="X84" s="27"/>
      <c r="Y84" s="7"/>
      <c r="Z84" s="46"/>
    </row>
    <row r="85" spans="1:26" s="26" customFormat="1" x14ac:dyDescent="0.25">
      <c r="A85" s="26">
        <v>4</v>
      </c>
      <c r="B85" s="26">
        <v>-619</v>
      </c>
      <c r="C85" s="26">
        <v>12731</v>
      </c>
      <c r="D85" s="26">
        <v>11364</v>
      </c>
      <c r="E85" s="26">
        <v>13724</v>
      </c>
      <c r="F85" s="26">
        <v>15050</v>
      </c>
      <c r="G85" s="27"/>
      <c r="H85" s="7"/>
      <c r="I85" s="28">
        <f t="shared" si="11"/>
        <v>-993</v>
      </c>
      <c r="J85" s="27">
        <f t="shared" si="11"/>
        <v>-3686</v>
      </c>
      <c r="K85" s="7"/>
      <c r="L85" s="28">
        <f t="shared" ca="1" si="12"/>
        <v>-974.39148067463827</v>
      </c>
      <c r="M85" s="26">
        <f t="shared" ca="1" si="13"/>
        <v>-3707.3545376118786</v>
      </c>
      <c r="N85" s="26">
        <f t="shared" ca="1" si="14"/>
        <v>0.25313498177681326</v>
      </c>
      <c r="O85" s="27">
        <f t="shared" ca="1" si="15"/>
        <v>-0.96414895322117955</v>
      </c>
      <c r="P85" s="7"/>
      <c r="Q85" s="28">
        <f t="shared" ca="1" si="16"/>
        <v>0.25502339061177048</v>
      </c>
      <c r="R85" s="27">
        <f t="shared" ca="1" si="20"/>
        <v>337.92305851062963</v>
      </c>
      <c r="S85" s="7"/>
      <c r="T85" s="28">
        <f t="shared" si="17"/>
        <v>337.94999999999976</v>
      </c>
      <c r="U85" s="27">
        <f t="shared" si="18"/>
        <v>5.8983402071148321</v>
      </c>
      <c r="V85" s="7"/>
      <c r="W85" s="28">
        <f t="shared" ca="1" si="19"/>
        <v>-2.6941489370130967E-2</v>
      </c>
      <c r="X85" s="27"/>
      <c r="Y85" s="7"/>
      <c r="Z85" s="46"/>
    </row>
    <row r="86" spans="1:26" s="26" customFormat="1" x14ac:dyDescent="0.25">
      <c r="A86" s="26">
        <v>5</v>
      </c>
      <c r="B86" s="26">
        <v>-612</v>
      </c>
      <c r="C86" s="26">
        <v>12558</v>
      </c>
      <c r="D86" s="26">
        <v>11419</v>
      </c>
      <c r="E86" s="26">
        <v>13902</v>
      </c>
      <c r="F86" s="26">
        <v>14995</v>
      </c>
      <c r="G86" s="27"/>
      <c r="H86" s="7"/>
      <c r="I86" s="28">
        <f t="shared" si="11"/>
        <v>-1344</v>
      </c>
      <c r="J86" s="27">
        <f t="shared" si="11"/>
        <v>-3576</v>
      </c>
      <c r="K86" s="7"/>
      <c r="L86" s="28">
        <f t="shared" ca="1" si="12"/>
        <v>-1325.3914806746384</v>
      </c>
      <c r="M86" s="26">
        <f t="shared" ca="1" si="13"/>
        <v>-3597.3545376118786</v>
      </c>
      <c r="N86" s="26">
        <f t="shared" ca="1" si="14"/>
        <v>0.3443204861309197</v>
      </c>
      <c r="O86" s="27">
        <f t="shared" ca="1" si="15"/>
        <v>-0.93554192797491142</v>
      </c>
      <c r="P86" s="7"/>
      <c r="Q86" s="28">
        <f t="shared" ca="1" si="16"/>
        <v>0.34615305366700161</v>
      </c>
      <c r="R86" s="27">
        <f t="shared" ca="1" si="20"/>
        <v>332.43423642843538</v>
      </c>
      <c r="S86" s="7"/>
      <c r="T86" s="28">
        <f t="shared" si="17"/>
        <v>332.44199999999978</v>
      </c>
      <c r="U86" s="27">
        <f t="shared" si="18"/>
        <v>5.8022074719149854</v>
      </c>
      <c r="V86" s="7"/>
      <c r="W86" s="28">
        <f t="shared" ca="1" si="19"/>
        <v>-7.7635715643964431E-3</v>
      </c>
      <c r="X86" s="27"/>
      <c r="Y86" s="7"/>
      <c r="Z86" s="46"/>
    </row>
    <row r="87" spans="1:26" s="26" customFormat="1" x14ac:dyDescent="0.25">
      <c r="A87" s="26">
        <v>6</v>
      </c>
      <c r="B87" s="26">
        <v>-619</v>
      </c>
      <c r="C87" s="26">
        <v>12378</v>
      </c>
      <c r="D87" s="26">
        <v>11484</v>
      </c>
      <c r="E87" s="26">
        <v>14063</v>
      </c>
      <c r="F87" s="26">
        <v>14908</v>
      </c>
      <c r="G87" s="27"/>
      <c r="H87" s="7"/>
      <c r="I87" s="28">
        <f t="shared" si="11"/>
        <v>-1685</v>
      </c>
      <c r="J87" s="27">
        <f t="shared" si="11"/>
        <v>-3424</v>
      </c>
      <c r="K87" s="7"/>
      <c r="L87" s="28">
        <f t="shared" ca="1" si="12"/>
        <v>-1666.3914806746384</v>
      </c>
      <c r="M87" s="26">
        <f t="shared" ca="1" si="13"/>
        <v>-3445.3545376118786</v>
      </c>
      <c r="N87" s="26">
        <f t="shared" ca="1" si="14"/>
        <v>0.43290811286810005</v>
      </c>
      <c r="O87" s="27">
        <f t="shared" ca="1" si="15"/>
        <v>-0.89601222036188632</v>
      </c>
      <c r="P87" s="7"/>
      <c r="Q87" s="28">
        <f t="shared" ca="1" si="16"/>
        <v>0.43466344615452662</v>
      </c>
      <c r="R87" s="27">
        <f t="shared" ca="1" si="20"/>
        <v>326.86041357901127</v>
      </c>
      <c r="S87" s="7"/>
      <c r="T87" s="28">
        <f t="shared" si="17"/>
        <v>326.87099999999975</v>
      </c>
      <c r="U87" s="27">
        <f t="shared" si="18"/>
        <v>5.7049751792863805</v>
      </c>
      <c r="V87" s="7"/>
      <c r="W87" s="28">
        <f t="shared" ca="1" si="19"/>
        <v>-1.0586420988488499E-2</v>
      </c>
      <c r="X87" s="27"/>
      <c r="Y87" s="7"/>
      <c r="Z87" s="46"/>
    </row>
    <row r="88" spans="1:26" s="26" customFormat="1" x14ac:dyDescent="0.25">
      <c r="A88" s="26">
        <v>7</v>
      </c>
      <c r="B88" s="26">
        <v>-646</v>
      </c>
      <c r="C88" s="26">
        <v>12221</v>
      </c>
      <c r="D88" s="26">
        <v>11594</v>
      </c>
      <c r="E88" s="26">
        <v>14245</v>
      </c>
      <c r="F88" s="26">
        <v>14831</v>
      </c>
      <c r="G88" s="27"/>
      <c r="H88" s="7"/>
      <c r="I88" s="28">
        <f t="shared" si="11"/>
        <v>-2024</v>
      </c>
      <c r="J88" s="27">
        <f t="shared" si="11"/>
        <v>-3237</v>
      </c>
      <c r="K88" s="7"/>
      <c r="L88" s="28">
        <f t="shared" ca="1" si="12"/>
        <v>-2005.3914806746384</v>
      </c>
      <c r="M88" s="26">
        <f t="shared" ca="1" si="13"/>
        <v>-3258.3545376118786</v>
      </c>
      <c r="N88" s="26">
        <f t="shared" ca="1" si="14"/>
        <v>0.52097616408189518</v>
      </c>
      <c r="O88" s="27">
        <f t="shared" ca="1" si="15"/>
        <v>-0.84738027744323052</v>
      </c>
      <c r="P88" s="7"/>
      <c r="Q88" s="28">
        <f t="shared" ca="1" si="16"/>
        <v>0.52263643881396971</v>
      </c>
      <c r="R88" s="27">
        <f t="shared" ca="1" si="20"/>
        <v>321.07391909257512</v>
      </c>
      <c r="S88" s="7"/>
      <c r="T88" s="28">
        <f t="shared" si="17"/>
        <v>321.05699999999973</v>
      </c>
      <c r="U88" s="27">
        <f t="shared" si="18"/>
        <v>5.6035017365754296</v>
      </c>
      <c r="V88" s="7"/>
      <c r="W88" s="28">
        <f t="shared" ca="1" si="19"/>
        <v>1.6919092575392369E-2</v>
      </c>
      <c r="X88" s="27"/>
      <c r="Y88" s="7"/>
      <c r="Z88" s="46"/>
    </row>
    <row r="89" spans="1:26" s="26" customFormat="1" x14ac:dyDescent="0.25">
      <c r="A89" s="26">
        <v>8</v>
      </c>
      <c r="B89" s="26">
        <v>-638</v>
      </c>
      <c r="C89" s="26">
        <v>12053</v>
      </c>
      <c r="D89" s="26">
        <v>11691</v>
      </c>
      <c r="E89" s="26">
        <v>14399</v>
      </c>
      <c r="F89" s="26">
        <v>14719</v>
      </c>
      <c r="G89" s="27"/>
      <c r="H89" s="7"/>
      <c r="I89" s="28">
        <f t="shared" si="11"/>
        <v>-2346</v>
      </c>
      <c r="J89" s="27">
        <f t="shared" si="11"/>
        <v>-3028</v>
      </c>
      <c r="K89" s="7"/>
      <c r="L89" s="28">
        <f t="shared" ca="1" si="12"/>
        <v>-2327.3914806746384</v>
      </c>
      <c r="M89" s="26">
        <f t="shared" ca="1" si="13"/>
        <v>-3049.3545376118786</v>
      </c>
      <c r="N89" s="26">
        <f t="shared" ca="1" si="14"/>
        <v>0.60462782334691589</v>
      </c>
      <c r="O89" s="27">
        <f t="shared" ca="1" si="15"/>
        <v>-0.79302692947532105</v>
      </c>
      <c r="P89" s="7"/>
      <c r="Q89" s="28">
        <f t="shared" ca="1" si="16"/>
        <v>0.60618182783531638</v>
      </c>
      <c r="R89" s="27">
        <f t="shared" ca="1" si="20"/>
        <v>315.34491368791464</v>
      </c>
      <c r="S89" s="7"/>
      <c r="T89" s="28">
        <f t="shared" si="17"/>
        <v>315.31499999999971</v>
      </c>
      <c r="U89" s="27">
        <f t="shared" si="18"/>
        <v>5.5032849309259149</v>
      </c>
      <c r="V89" s="7"/>
      <c r="W89" s="28">
        <f t="shared" ca="1" si="19"/>
        <v>2.9913687914927323E-2</v>
      </c>
      <c r="X89" s="27"/>
      <c r="Y89" s="7"/>
      <c r="Z89" s="46"/>
    </row>
    <row r="90" spans="1:26" s="26" customFormat="1" x14ac:dyDescent="0.25">
      <c r="A90" s="26">
        <v>9</v>
      </c>
      <c r="B90" s="26">
        <v>-625</v>
      </c>
      <c r="C90" s="26">
        <v>11918</v>
      </c>
      <c r="D90" s="26">
        <v>11823</v>
      </c>
      <c r="E90" s="26">
        <v>14549</v>
      </c>
      <c r="F90" s="26">
        <v>14600</v>
      </c>
      <c r="G90" s="27"/>
      <c r="H90" s="7"/>
      <c r="I90" s="28">
        <f t="shared" si="11"/>
        <v>-2631</v>
      </c>
      <c r="J90" s="27">
        <f t="shared" si="11"/>
        <v>-2777</v>
      </c>
      <c r="K90" s="7"/>
      <c r="L90" s="28">
        <f t="shared" ca="1" si="12"/>
        <v>-2612.3914806746384</v>
      </c>
      <c r="M90" s="26">
        <f t="shared" ca="1" si="13"/>
        <v>-2798.3545376118786</v>
      </c>
      <c r="N90" s="26">
        <f t="shared" ca="1" si="14"/>
        <v>0.67866733542931001</v>
      </c>
      <c r="O90" s="27">
        <f t="shared" ca="1" si="15"/>
        <v>-0.72775089914065472</v>
      </c>
      <c r="P90" s="7"/>
      <c r="Q90" s="28">
        <f t="shared" ca="1" si="16"/>
        <v>0.68009366327603449</v>
      </c>
      <c r="R90" s="27">
        <f t="shared" ca="1" si="20"/>
        <v>309.67763786958039</v>
      </c>
      <c r="S90" s="7"/>
      <c r="T90" s="28">
        <f t="shared" si="17"/>
        <v>309.68999999999971</v>
      </c>
      <c r="U90" s="27">
        <f t="shared" si="18"/>
        <v>5.4051101605012342</v>
      </c>
      <c r="V90" s="7"/>
      <c r="W90" s="28">
        <f t="shared" ca="1" si="19"/>
        <v>-1.2362130419319328E-2</v>
      </c>
      <c r="X90" s="27"/>
      <c r="Y90" s="7"/>
      <c r="Z90" s="46"/>
    </row>
    <row r="91" spans="1:26" s="26" customFormat="1" x14ac:dyDescent="0.25">
      <c r="A91" s="26">
        <v>10</v>
      </c>
      <c r="B91" s="26">
        <v>-630</v>
      </c>
      <c r="C91" s="26">
        <v>11783</v>
      </c>
      <c r="D91" s="26">
        <v>11961</v>
      </c>
      <c r="E91" s="26">
        <v>14682</v>
      </c>
      <c r="F91" s="26">
        <v>14466</v>
      </c>
      <c r="G91" s="27"/>
      <c r="H91" s="7"/>
      <c r="I91" s="28">
        <f t="shared" si="11"/>
        <v>-2899</v>
      </c>
      <c r="J91" s="27">
        <f t="shared" si="11"/>
        <v>-2505</v>
      </c>
      <c r="K91" s="7"/>
      <c r="L91" s="28">
        <f t="shared" ca="1" si="12"/>
        <v>-2880.3914806746384</v>
      </c>
      <c r="M91" s="26">
        <f t="shared" ca="1" si="13"/>
        <v>-2526.3545376118786</v>
      </c>
      <c r="N91" s="26">
        <f t="shared" ca="1" si="14"/>
        <v>0.74829045556292972</v>
      </c>
      <c r="O91" s="27">
        <f t="shared" ca="1" si="15"/>
        <v>-0.65701352762260978</v>
      </c>
      <c r="P91" s="7"/>
      <c r="Q91" s="28">
        <f t="shared" ca="1" si="16"/>
        <v>0.74957840431604494</v>
      </c>
      <c r="R91" s="27">
        <f t="shared" ca="1" si="20"/>
        <v>303.97376028963095</v>
      </c>
      <c r="S91" s="7"/>
      <c r="T91" s="28">
        <f t="shared" si="17"/>
        <v>304.0199999999997</v>
      </c>
      <c r="U91" s="27">
        <f t="shared" si="18"/>
        <v>5.3061499919131547</v>
      </c>
      <c r="V91" s="7"/>
      <c r="W91" s="28">
        <f t="shared" ca="1" si="19"/>
        <v>-4.6239710368752185E-2</v>
      </c>
      <c r="X91" s="27"/>
      <c r="Y91" s="7"/>
      <c r="Z91" s="46"/>
    </row>
    <row r="92" spans="1:26" s="26" customFormat="1" x14ac:dyDescent="0.25">
      <c r="A92" s="26">
        <v>11</v>
      </c>
      <c r="B92" s="26">
        <v>-630</v>
      </c>
      <c r="C92" s="26">
        <v>11658</v>
      </c>
      <c r="D92" s="26">
        <v>12103</v>
      </c>
      <c r="E92" s="26">
        <v>14791</v>
      </c>
      <c r="F92" s="26">
        <v>14308</v>
      </c>
      <c r="G92" s="27"/>
      <c r="H92" s="7"/>
      <c r="I92" s="28">
        <f t="shared" si="11"/>
        <v>-3133</v>
      </c>
      <c r="J92" s="27">
        <f t="shared" si="11"/>
        <v>-2205</v>
      </c>
      <c r="K92" s="7"/>
      <c r="L92" s="28">
        <f t="shared" ca="1" si="12"/>
        <v>-3114.3914806746384</v>
      </c>
      <c r="M92" s="26">
        <f t="shared" ca="1" si="13"/>
        <v>-2226.3545376118786</v>
      </c>
      <c r="N92" s="26">
        <f t="shared" ca="1" si="14"/>
        <v>0.80908079179900072</v>
      </c>
      <c r="O92" s="27">
        <f t="shared" ca="1" si="15"/>
        <v>-0.57899436786006031</v>
      </c>
      <c r="P92" s="7"/>
      <c r="Q92" s="28">
        <f t="shared" ca="1" si="16"/>
        <v>0.8102160858780828</v>
      </c>
      <c r="R92" s="27">
        <f t="shared" ca="1" si="20"/>
        <v>298.28909987505904</v>
      </c>
      <c r="S92" s="7"/>
      <c r="T92" s="28">
        <f t="shared" si="17"/>
        <v>298.34999999999968</v>
      </c>
      <c r="U92" s="27">
        <f t="shared" si="18"/>
        <v>5.2071898233250771</v>
      </c>
      <c r="V92" s="7"/>
      <c r="W92" s="28">
        <f t="shared" ca="1" si="19"/>
        <v>-6.0900124940644673E-2</v>
      </c>
      <c r="X92" s="27"/>
      <c r="Y92" s="7"/>
      <c r="Z92" s="46"/>
    </row>
    <row r="93" spans="1:26" s="26" customFormat="1" x14ac:dyDescent="0.25">
      <c r="A93" s="26">
        <v>12</v>
      </c>
      <c r="B93" s="26">
        <v>-611</v>
      </c>
      <c r="C93" s="26">
        <v>11552</v>
      </c>
      <c r="D93" s="26">
        <v>12251</v>
      </c>
      <c r="E93" s="26">
        <v>14880</v>
      </c>
      <c r="F93" s="26">
        <v>14146</v>
      </c>
      <c r="G93" s="27"/>
      <c r="H93" s="7"/>
      <c r="I93" s="28">
        <f t="shared" si="11"/>
        <v>-3328</v>
      </c>
      <c r="J93" s="27">
        <f t="shared" si="11"/>
        <v>-1895</v>
      </c>
      <c r="K93" s="7"/>
      <c r="L93" s="28">
        <f t="shared" ca="1" si="12"/>
        <v>-3309.3914806746384</v>
      </c>
      <c r="M93" s="26">
        <f t="shared" ca="1" si="13"/>
        <v>-1916.3545376118786</v>
      </c>
      <c r="N93" s="26">
        <f t="shared" ca="1" si="14"/>
        <v>0.85973940532905979</v>
      </c>
      <c r="O93" s="27">
        <f t="shared" ca="1" si="15"/>
        <v>-0.49837456943875924</v>
      </c>
      <c r="P93" s="7"/>
      <c r="Q93" s="28">
        <f t="shared" ca="1" si="16"/>
        <v>0.86071693293645601</v>
      </c>
      <c r="R93" s="27">
        <f t="shared" ca="1" si="20"/>
        <v>292.81065871747739</v>
      </c>
      <c r="S93" s="7"/>
      <c r="T93" s="28">
        <f t="shared" si="17"/>
        <v>292.85099999999966</v>
      </c>
      <c r="U93" s="27">
        <f t="shared" si="18"/>
        <v>5.1112141677579084</v>
      </c>
      <c r="V93" s="7"/>
      <c r="W93" s="28">
        <f t="shared" ca="1" si="19"/>
        <v>-4.03412825222631E-2</v>
      </c>
      <c r="X93" s="27"/>
      <c r="Y93" s="7"/>
      <c r="Z93" s="46"/>
    </row>
    <row r="94" spans="1:26" s="26" customFormat="1" x14ac:dyDescent="0.25">
      <c r="A94" s="26">
        <v>13</v>
      </c>
      <c r="B94" s="26">
        <v>-612</v>
      </c>
      <c r="C94" s="26">
        <v>11473</v>
      </c>
      <c r="D94" s="26">
        <v>12425</v>
      </c>
      <c r="E94" s="26">
        <v>14975</v>
      </c>
      <c r="F94" s="26">
        <v>13995</v>
      </c>
      <c r="G94" s="27"/>
      <c r="H94" s="7"/>
      <c r="I94" s="28">
        <f t="shared" si="11"/>
        <v>-3502</v>
      </c>
      <c r="J94" s="27">
        <f t="shared" si="11"/>
        <v>-1570</v>
      </c>
      <c r="K94" s="7"/>
      <c r="L94" s="28">
        <f t="shared" ca="1" si="12"/>
        <v>-3483.3914806746384</v>
      </c>
      <c r="M94" s="26">
        <f t="shared" ca="1" si="13"/>
        <v>-1591.3545376118786</v>
      </c>
      <c r="N94" s="26">
        <f t="shared" ca="1" si="14"/>
        <v>0.90494247586357413</v>
      </c>
      <c r="O94" s="27">
        <f t="shared" ca="1" si="15"/>
        <v>-0.41385381302933066</v>
      </c>
      <c r="P94" s="7"/>
      <c r="Q94" s="28">
        <f t="shared" ca="1" si="16"/>
        <v>0.90575458797950292</v>
      </c>
      <c r="R94" s="27">
        <f t="shared" ca="1" si="20"/>
        <v>287.29526880204935</v>
      </c>
      <c r="S94" s="7"/>
      <c r="T94" s="28">
        <f t="shared" si="17"/>
        <v>287.34299999999968</v>
      </c>
      <c r="U94" s="27">
        <f t="shared" si="18"/>
        <v>5.0150814325580608</v>
      </c>
      <c r="V94" s="7"/>
      <c r="W94" s="28">
        <f t="shared" ca="1" si="19"/>
        <v>-4.7731197950326987E-2</v>
      </c>
      <c r="X94" s="27"/>
      <c r="Y94" s="7"/>
      <c r="Z94" s="46"/>
    </row>
    <row r="95" spans="1:26" s="26" customFormat="1" x14ac:dyDescent="0.25">
      <c r="A95" s="26">
        <v>14</v>
      </c>
      <c r="B95" s="26">
        <v>-635</v>
      </c>
      <c r="C95" s="26">
        <v>11403</v>
      </c>
      <c r="D95" s="26">
        <v>12596</v>
      </c>
      <c r="E95" s="26">
        <v>15047</v>
      </c>
      <c r="F95" s="26">
        <v>13820</v>
      </c>
      <c r="G95" s="27"/>
      <c r="H95" s="7"/>
      <c r="I95" s="28">
        <f t="shared" si="11"/>
        <v>-3644</v>
      </c>
      <c r="J95" s="27">
        <f t="shared" si="11"/>
        <v>-1224</v>
      </c>
      <c r="K95" s="7"/>
      <c r="L95" s="28">
        <f t="shared" ca="1" si="12"/>
        <v>-3625.3914806746384</v>
      </c>
      <c r="M95" s="26">
        <f t="shared" ca="1" si="13"/>
        <v>-1245.3545376118786</v>
      </c>
      <c r="N95" s="26">
        <f t="shared" ca="1" si="14"/>
        <v>0.94183233802392485</v>
      </c>
      <c r="O95" s="27">
        <f t="shared" ca="1" si="15"/>
        <v>-0.3238717154365236</v>
      </c>
      <c r="P95" s="7"/>
      <c r="Q95" s="28">
        <f t="shared" ca="1" si="16"/>
        <v>0.94246832472577391</v>
      </c>
      <c r="R95" s="27">
        <f t="shared" ca="1" si="20"/>
        <v>281.70372142191457</v>
      </c>
      <c r="S95" s="7"/>
      <c r="T95" s="28">
        <f t="shared" si="17"/>
        <v>281.6279999999997</v>
      </c>
      <c r="U95" s="27">
        <f t="shared" si="18"/>
        <v>4.9153358658065853</v>
      </c>
      <c r="V95" s="7"/>
      <c r="W95" s="28">
        <f t="shared" ca="1" si="19"/>
        <v>7.572142191486364E-2</v>
      </c>
      <c r="X95" s="27"/>
      <c r="Y95" s="7"/>
      <c r="Z95" s="46"/>
    </row>
    <row r="96" spans="1:26" s="26" customFormat="1" x14ac:dyDescent="0.25">
      <c r="A96" s="26">
        <v>15</v>
      </c>
      <c r="B96" s="26">
        <v>-625</v>
      </c>
      <c r="C96" s="26">
        <v>11343</v>
      </c>
      <c r="D96" s="26">
        <v>12775</v>
      </c>
      <c r="E96" s="26">
        <v>15092</v>
      </c>
      <c r="F96" s="26">
        <v>13636</v>
      </c>
      <c r="G96" s="27"/>
      <c r="H96" s="7"/>
      <c r="I96" s="28">
        <f t="shared" si="11"/>
        <v>-3749</v>
      </c>
      <c r="J96" s="27">
        <f t="shared" si="11"/>
        <v>-861</v>
      </c>
      <c r="K96" s="7"/>
      <c r="L96" s="28">
        <f t="shared" ca="1" si="12"/>
        <v>-3730.3914806746384</v>
      </c>
      <c r="M96" s="26">
        <f t="shared" ca="1" si="13"/>
        <v>-882.35453761187853</v>
      </c>
      <c r="N96" s="26">
        <f t="shared" ca="1" si="14"/>
        <v>0.9691100530016491</v>
      </c>
      <c r="O96" s="27">
        <f t="shared" ca="1" si="15"/>
        <v>-0.22946853212383872</v>
      </c>
      <c r="P96" s="7"/>
      <c r="Q96" s="28">
        <f t="shared" ca="1" si="16"/>
        <v>0.96956123882613521</v>
      </c>
      <c r="R96" s="27">
        <f t="shared" ca="1" si="20"/>
        <v>276.05417916799865</v>
      </c>
      <c r="S96" s="7"/>
      <c r="T96" s="28">
        <f t="shared" si="17"/>
        <v>276.0029999999997</v>
      </c>
      <c r="U96" s="27">
        <f t="shared" si="18"/>
        <v>4.8171610953819037</v>
      </c>
      <c r="V96" s="7"/>
      <c r="W96" s="28">
        <f t="shared" ca="1" si="19"/>
        <v>5.1179167998952835E-2</v>
      </c>
      <c r="X96" s="27"/>
      <c r="Y96" s="7"/>
      <c r="Z96" s="46"/>
    </row>
    <row r="97" spans="1:26" s="26" customFormat="1" x14ac:dyDescent="0.25">
      <c r="A97" s="26">
        <v>16</v>
      </c>
      <c r="B97" s="26">
        <v>-637</v>
      </c>
      <c r="C97" s="26">
        <v>11309</v>
      </c>
      <c r="D97" s="26">
        <v>12972</v>
      </c>
      <c r="E97" s="26">
        <v>15131</v>
      </c>
      <c r="F97" s="26">
        <v>13451</v>
      </c>
      <c r="G97" s="27"/>
      <c r="H97" s="7"/>
      <c r="I97" s="28">
        <f t="shared" si="11"/>
        <v>-3822</v>
      </c>
      <c r="J97" s="27">
        <f t="shared" si="11"/>
        <v>-479</v>
      </c>
      <c r="K97" s="7"/>
      <c r="L97" s="28">
        <f t="shared" ca="1" si="12"/>
        <v>-3803.3914806746384</v>
      </c>
      <c r="M97" s="26">
        <f t="shared" ca="1" si="13"/>
        <v>-500.35453761187858</v>
      </c>
      <c r="N97" s="26">
        <f t="shared" ca="1" si="14"/>
        <v>0.98807455960520962</v>
      </c>
      <c r="O97" s="27">
        <f t="shared" ca="1" si="15"/>
        <v>-0.13012413535952574</v>
      </c>
      <c r="P97" s="7"/>
      <c r="Q97" s="28">
        <f t="shared" ca="1" si="16"/>
        <v>0.9883312531044981</v>
      </c>
      <c r="R97" s="27">
        <f t="shared" ca="1" si="20"/>
        <v>270.23929473460703</v>
      </c>
      <c r="S97" s="7"/>
      <c r="T97" s="28">
        <f t="shared" si="17"/>
        <v>270.2699999999997</v>
      </c>
      <c r="U97" s="27">
        <f t="shared" si="18"/>
        <v>4.7171013693650687</v>
      </c>
      <c r="V97" s="7"/>
      <c r="W97" s="28">
        <f t="shared" ca="1" si="19"/>
        <v>-3.0705265392668935E-2</v>
      </c>
      <c r="X97" s="27"/>
      <c r="Y97" s="7"/>
      <c r="Z97" s="46"/>
    </row>
    <row r="98" spans="1:26" s="26" customFormat="1" x14ac:dyDescent="0.25">
      <c r="A98" s="26">
        <v>17</v>
      </c>
      <c r="B98" s="26">
        <v>-629</v>
      </c>
      <c r="C98" s="26">
        <v>11291</v>
      </c>
      <c r="D98" s="26">
        <v>13153</v>
      </c>
      <c r="E98" s="26">
        <v>15140</v>
      </c>
      <c r="F98" s="26">
        <v>13261</v>
      </c>
      <c r="G98" s="27"/>
      <c r="H98" s="7"/>
      <c r="I98" s="28">
        <f t="shared" si="11"/>
        <v>-3849</v>
      </c>
      <c r="J98" s="27">
        <f t="shared" si="11"/>
        <v>-108</v>
      </c>
      <c r="K98" s="7"/>
      <c r="L98" s="28">
        <f t="shared" ca="1" si="12"/>
        <v>-3830.3914806746384</v>
      </c>
      <c r="M98" s="26">
        <f t="shared" ca="1" si="13"/>
        <v>-129.35453761187858</v>
      </c>
      <c r="N98" s="26">
        <f t="shared" ca="1" si="14"/>
        <v>0.99508882917091013</v>
      </c>
      <c r="O98" s="27">
        <f t="shared" ca="1" si="15"/>
        <v>-3.3640441119839562E-2</v>
      </c>
      <c r="P98" s="7"/>
      <c r="Q98" s="28">
        <f t="shared" ca="1" si="16"/>
        <v>0.99515660904619507</v>
      </c>
      <c r="R98" s="27">
        <f t="shared" ca="1" si="20"/>
        <v>264.67494588429861</v>
      </c>
      <c r="S98" s="7"/>
      <c r="T98" s="28">
        <f t="shared" si="17"/>
        <v>264.6089999999997</v>
      </c>
      <c r="U98" s="27">
        <f t="shared" si="18"/>
        <v>4.6182982804096699</v>
      </c>
      <c r="V98" s="7"/>
      <c r="W98" s="28">
        <f t="shared" ca="1" si="19"/>
        <v>6.5945884298912461E-2</v>
      </c>
      <c r="X98" s="27"/>
      <c r="Y98" s="7"/>
      <c r="Z98" s="46"/>
    </row>
    <row r="99" spans="1:26" s="26" customFormat="1" x14ac:dyDescent="0.25">
      <c r="A99" s="26">
        <v>18</v>
      </c>
      <c r="B99" s="26">
        <v>-635</v>
      </c>
      <c r="C99" s="26">
        <v>11290</v>
      </c>
      <c r="D99" s="26">
        <v>13346</v>
      </c>
      <c r="E99" s="26">
        <v>15139</v>
      </c>
      <c r="F99" s="26">
        <v>13073</v>
      </c>
      <c r="G99" s="27"/>
      <c r="H99" s="7"/>
      <c r="I99" s="28">
        <f t="shared" si="11"/>
        <v>-3849</v>
      </c>
      <c r="J99" s="27">
        <f t="shared" si="11"/>
        <v>273</v>
      </c>
      <c r="K99" s="7"/>
      <c r="L99" s="28">
        <f t="shared" ca="1" si="12"/>
        <v>-3830.3914806746384</v>
      </c>
      <c r="M99" s="26">
        <f t="shared" ca="1" si="13"/>
        <v>251.64546238812142</v>
      </c>
      <c r="N99" s="26">
        <f t="shared" ca="1" si="14"/>
        <v>0.99508882917091013</v>
      </c>
      <c r="O99" s="27">
        <f t="shared" ca="1" si="15"/>
        <v>6.5443891778598259E-2</v>
      </c>
      <c r="P99" s="7"/>
      <c r="Q99" s="28">
        <f t="shared" ca="1" si="16"/>
        <v>0.99496258960108219</v>
      </c>
      <c r="R99" s="27">
        <f t="shared" ca="1" si="20"/>
        <v>258.97562478368593</v>
      </c>
      <c r="S99" s="7"/>
      <c r="T99" s="28">
        <f t="shared" si="17"/>
        <v>258.89399999999972</v>
      </c>
      <c r="U99" s="27">
        <f t="shared" si="18"/>
        <v>4.5185527136581944</v>
      </c>
      <c r="V99" s="7"/>
      <c r="W99" s="28">
        <f t="shared" ca="1" si="19"/>
        <v>8.1624783686208957E-2</v>
      </c>
      <c r="X99" s="27"/>
      <c r="Y99" s="7"/>
      <c r="Z99" s="46"/>
    </row>
    <row r="100" spans="1:26" s="26" customFormat="1" x14ac:dyDescent="0.25">
      <c r="A100" s="26">
        <v>19</v>
      </c>
      <c r="B100" s="26">
        <v>-625</v>
      </c>
      <c r="C100" s="26">
        <v>11314</v>
      </c>
      <c r="D100" s="26">
        <v>13533</v>
      </c>
      <c r="E100" s="26">
        <v>15120</v>
      </c>
      <c r="F100" s="26">
        <v>12889</v>
      </c>
      <c r="G100" s="27"/>
      <c r="H100" s="7"/>
      <c r="I100" s="28">
        <f t="shared" si="11"/>
        <v>-3806</v>
      </c>
      <c r="J100" s="27">
        <f t="shared" si="11"/>
        <v>644</v>
      </c>
      <c r="K100" s="7"/>
      <c r="L100" s="28">
        <f t="shared" ca="1" si="12"/>
        <v>-3787.3914806746384</v>
      </c>
      <c r="M100" s="26">
        <f t="shared" ca="1" si="13"/>
        <v>622.64546238812147</v>
      </c>
      <c r="N100" s="26">
        <f t="shared" ca="1" si="14"/>
        <v>0.98391795541812788</v>
      </c>
      <c r="O100" s="27">
        <f t="shared" ca="1" si="15"/>
        <v>0.16192758601828444</v>
      </c>
      <c r="P100" s="7"/>
      <c r="Q100" s="28">
        <f t="shared" ca="1" si="16"/>
        <v>0.98360276736112806</v>
      </c>
      <c r="R100" s="27">
        <f t="shared" ca="1" si="20"/>
        <v>253.39026729254738</v>
      </c>
      <c r="S100" s="7"/>
      <c r="T100" s="28">
        <f t="shared" si="17"/>
        <v>253.26899999999972</v>
      </c>
      <c r="U100" s="27">
        <f t="shared" si="18"/>
        <v>4.4203779432335137</v>
      </c>
      <c r="V100" s="7"/>
      <c r="W100" s="28">
        <f t="shared" ca="1" si="19"/>
        <v>0.12126729254765678</v>
      </c>
      <c r="X100" s="27"/>
      <c r="Y100" s="7"/>
      <c r="Z100" s="46"/>
    </row>
    <row r="101" spans="1:26" s="26" customFormat="1" x14ac:dyDescent="0.25">
      <c r="A101" s="26">
        <v>20</v>
      </c>
      <c r="B101" s="26">
        <v>-615</v>
      </c>
      <c r="C101" s="26">
        <v>11349</v>
      </c>
      <c r="D101" s="26">
        <v>13711</v>
      </c>
      <c r="E101" s="26">
        <v>15077</v>
      </c>
      <c r="F101" s="26">
        <v>12710</v>
      </c>
      <c r="G101" s="27"/>
      <c r="H101" s="7"/>
      <c r="I101" s="28">
        <f t="shared" si="11"/>
        <v>-3728</v>
      </c>
      <c r="J101" s="27">
        <f t="shared" si="11"/>
        <v>1001</v>
      </c>
      <c r="K101" s="7"/>
      <c r="L101" s="28">
        <f t="shared" ca="1" si="12"/>
        <v>-3709.3914806746384</v>
      </c>
      <c r="M101" s="26">
        <f t="shared" ca="1" si="13"/>
        <v>979.64546238812147</v>
      </c>
      <c r="N101" s="26">
        <f t="shared" ca="1" si="14"/>
        <v>0.96365451000610425</v>
      </c>
      <c r="O101" s="27">
        <f t="shared" ca="1" si="15"/>
        <v>0.25477038613571829</v>
      </c>
      <c r="P101" s="7"/>
      <c r="Q101" s="28">
        <f t="shared" ca="1" si="16"/>
        <v>0.96315748535379098</v>
      </c>
      <c r="R101" s="27">
        <f t="shared" ca="1" si="20"/>
        <v>247.92254451516999</v>
      </c>
      <c r="S101" s="7"/>
      <c r="T101" s="28">
        <f t="shared" si="17"/>
        <v>247.73399999999972</v>
      </c>
      <c r="U101" s="27">
        <f t="shared" si="18"/>
        <v>4.3237739691356278</v>
      </c>
      <c r="V101" s="7"/>
      <c r="W101" s="28">
        <f t="shared" ca="1" si="19"/>
        <v>0.18854451517026405</v>
      </c>
      <c r="X101" s="27"/>
      <c r="Y101" s="7"/>
      <c r="Z101" s="46"/>
    </row>
    <row r="102" spans="1:26" s="26" customFormat="1" x14ac:dyDescent="0.25">
      <c r="A102" s="26">
        <v>21</v>
      </c>
      <c r="B102" s="26">
        <v>-605</v>
      </c>
      <c r="C102" s="26">
        <v>11399</v>
      </c>
      <c r="D102" s="26">
        <v>13887</v>
      </c>
      <c r="E102" s="26">
        <v>15022</v>
      </c>
      <c r="F102" s="26">
        <v>12532</v>
      </c>
      <c r="G102" s="27"/>
      <c r="H102" s="7"/>
      <c r="I102" s="28">
        <f t="shared" si="11"/>
        <v>-3623</v>
      </c>
      <c r="J102" s="27">
        <f t="shared" si="11"/>
        <v>1355</v>
      </c>
      <c r="K102" s="7"/>
      <c r="L102" s="28">
        <f t="shared" ca="1" si="12"/>
        <v>-3604.3914806746384</v>
      </c>
      <c r="M102" s="26">
        <f t="shared" ca="1" si="13"/>
        <v>1333.6454623881214</v>
      </c>
      <c r="N102" s="26">
        <f t="shared" ca="1" si="14"/>
        <v>0.93637679502838012</v>
      </c>
      <c r="O102" s="27">
        <f t="shared" ca="1" si="15"/>
        <v>0.34683299465552664</v>
      </c>
      <c r="P102" s="7"/>
      <c r="Q102" s="28">
        <f t="shared" ca="1" si="16"/>
        <v>0.93569944804569738</v>
      </c>
      <c r="R102" s="27">
        <f t="shared" ca="1" si="20"/>
        <v>242.4007614039549</v>
      </c>
      <c r="S102" s="7"/>
      <c r="T102" s="28">
        <f t="shared" si="17"/>
        <v>242.28899999999973</v>
      </c>
      <c r="U102" s="27">
        <f t="shared" si="18"/>
        <v>4.2287407913645358</v>
      </c>
      <c r="V102" s="7"/>
      <c r="W102" s="28">
        <f t="shared" ca="1" si="19"/>
        <v>0.11176140395517109</v>
      </c>
      <c r="X102" s="27"/>
      <c r="Y102" s="7"/>
      <c r="Z102" s="46"/>
    </row>
    <row r="103" spans="1:26" s="26" customFormat="1" x14ac:dyDescent="0.25">
      <c r="A103" s="26">
        <v>22</v>
      </c>
      <c r="B103" s="26">
        <v>-622</v>
      </c>
      <c r="C103" s="26">
        <v>11466</v>
      </c>
      <c r="D103" s="26">
        <v>14047</v>
      </c>
      <c r="E103" s="26">
        <v>14937</v>
      </c>
      <c r="F103" s="26">
        <v>12352</v>
      </c>
      <c r="G103" s="27"/>
      <c r="H103" s="7"/>
      <c r="I103" s="28">
        <f t="shared" si="11"/>
        <v>-3471</v>
      </c>
      <c r="J103" s="27">
        <f t="shared" si="11"/>
        <v>1695</v>
      </c>
      <c r="K103" s="7"/>
      <c r="L103" s="28">
        <f t="shared" ca="1" si="12"/>
        <v>-3452.3914806746384</v>
      </c>
      <c r="M103" s="26">
        <f t="shared" ca="1" si="13"/>
        <v>1673.6454623881214</v>
      </c>
      <c r="N103" s="26">
        <f t="shared" ca="1" si="14"/>
        <v>0.89688905525110318</v>
      </c>
      <c r="O103" s="27">
        <f t="shared" ca="1" si="15"/>
        <v>0.43525470905308272</v>
      </c>
      <c r="P103" s="7"/>
      <c r="Q103" s="28">
        <f t="shared" ca="1" si="16"/>
        <v>0.89603849185336626</v>
      </c>
      <c r="R103" s="27">
        <f t="shared" ca="1" si="20"/>
        <v>236.83047578563901</v>
      </c>
      <c r="S103" s="7"/>
      <c r="T103" s="28">
        <f t="shared" si="17"/>
        <v>236.69099999999972</v>
      </c>
      <c r="U103" s="27">
        <f t="shared" si="18"/>
        <v>4.1310372598378935</v>
      </c>
      <c r="V103" s="7"/>
      <c r="W103" s="28">
        <f t="shared" ca="1" si="19"/>
        <v>0.13947578563929142</v>
      </c>
      <c r="X103" s="27"/>
      <c r="Y103" s="7"/>
      <c r="Z103" s="46"/>
    </row>
    <row r="104" spans="1:26" s="26" customFormat="1" x14ac:dyDescent="0.25">
      <c r="A104" s="26">
        <v>23</v>
      </c>
      <c r="B104" s="26">
        <v>-643</v>
      </c>
      <c r="C104" s="26">
        <v>11566</v>
      </c>
      <c r="D104" s="26">
        <v>14228</v>
      </c>
      <c r="E104" s="26">
        <v>14853</v>
      </c>
      <c r="F104" s="26">
        <v>12194</v>
      </c>
      <c r="G104" s="27"/>
      <c r="H104" s="7"/>
      <c r="I104" s="28">
        <f t="shared" si="11"/>
        <v>-3287</v>
      </c>
      <c r="J104" s="27">
        <f t="shared" si="11"/>
        <v>2034</v>
      </c>
      <c r="K104" s="7"/>
      <c r="L104" s="28">
        <f t="shared" ca="1" si="12"/>
        <v>-3268.3914806746384</v>
      </c>
      <c r="M104" s="26">
        <f t="shared" ca="1" si="13"/>
        <v>2012.6454623881214</v>
      </c>
      <c r="N104" s="26">
        <f t="shared" ca="1" si="14"/>
        <v>0.84908810709966276</v>
      </c>
      <c r="O104" s="27">
        <f t="shared" ca="1" si="15"/>
        <v>0.52341635958476362</v>
      </c>
      <c r="P104" s="7"/>
      <c r="Q104" s="28">
        <f t="shared" ca="1" si="16"/>
        <v>0.8480648205868121</v>
      </c>
      <c r="R104" s="27">
        <f t="shared" ca="1" si="20"/>
        <v>231.05641475407174</v>
      </c>
      <c r="S104" s="7"/>
      <c r="T104" s="28">
        <f t="shared" si="17"/>
        <v>230.90399999999971</v>
      </c>
      <c r="U104" s="27">
        <f t="shared" si="18"/>
        <v>4.0300350560249818</v>
      </c>
      <c r="V104" s="7"/>
      <c r="W104" s="28">
        <f t="shared" ca="1" si="19"/>
        <v>0.15241475407202643</v>
      </c>
      <c r="X104" s="27"/>
      <c r="Y104" s="7"/>
      <c r="Z104" s="46"/>
    </row>
    <row r="105" spans="1:26" s="26" customFormat="1" x14ac:dyDescent="0.25">
      <c r="A105" s="26">
        <v>24</v>
      </c>
      <c r="B105" s="26">
        <v>-638</v>
      </c>
      <c r="C105" s="26">
        <v>11670</v>
      </c>
      <c r="D105" s="26">
        <v>14388</v>
      </c>
      <c r="E105" s="26">
        <v>14743</v>
      </c>
      <c r="F105" s="26">
        <v>12032</v>
      </c>
      <c r="G105" s="27"/>
      <c r="H105" s="7"/>
      <c r="I105" s="28">
        <f t="shared" si="11"/>
        <v>-3073</v>
      </c>
      <c r="J105" s="27">
        <f t="shared" si="11"/>
        <v>2356</v>
      </c>
      <c r="K105" s="7"/>
      <c r="L105" s="28">
        <f t="shared" ca="1" si="12"/>
        <v>-3054.3914806746384</v>
      </c>
      <c r="M105" s="26">
        <f t="shared" ca="1" si="13"/>
        <v>2334.6454623881214</v>
      </c>
      <c r="N105" s="26">
        <f t="shared" ca="1" si="14"/>
        <v>0.79349352609744406</v>
      </c>
      <c r="O105" s="27">
        <f t="shared" ca="1" si="15"/>
        <v>0.60715692439656666</v>
      </c>
      <c r="P105" s="7"/>
      <c r="Q105" s="28">
        <f t="shared" ca="1" si="16"/>
        <v>0.79230615856373043</v>
      </c>
      <c r="R105" s="27">
        <f t="shared" ca="1" si="20"/>
        <v>225.2753218108237</v>
      </c>
      <c r="S105" s="7"/>
      <c r="T105" s="28">
        <f t="shared" si="17"/>
        <v>225.16199999999972</v>
      </c>
      <c r="U105" s="27">
        <f t="shared" si="18"/>
        <v>3.9298182503754675</v>
      </c>
      <c r="V105" s="7"/>
      <c r="W105" s="28">
        <f t="shared" ca="1" si="19"/>
        <v>0.11332181082397597</v>
      </c>
      <c r="X105" s="27"/>
      <c r="Y105" s="7"/>
      <c r="Z105" s="46"/>
    </row>
    <row r="106" spans="1:26" s="26" customFormat="1" x14ac:dyDescent="0.25">
      <c r="A106" s="26">
        <v>25</v>
      </c>
      <c r="B106" s="26">
        <v>-620</v>
      </c>
      <c r="C106" s="26">
        <v>11790</v>
      </c>
      <c r="D106" s="26">
        <v>14525</v>
      </c>
      <c r="E106" s="26">
        <v>14619</v>
      </c>
      <c r="F106" s="26">
        <v>11890</v>
      </c>
      <c r="G106" s="27"/>
      <c r="H106" s="7"/>
      <c r="I106" s="28">
        <f t="shared" si="11"/>
        <v>-2829</v>
      </c>
      <c r="J106" s="27">
        <f t="shared" si="11"/>
        <v>2635</v>
      </c>
      <c r="K106" s="7"/>
      <c r="L106" s="28">
        <f t="shared" ca="1" si="12"/>
        <v>-2810.3914806746384</v>
      </c>
      <c r="M106" s="26">
        <f t="shared" ca="1" si="13"/>
        <v>2613.6454623881214</v>
      </c>
      <c r="N106" s="26">
        <f t="shared" ca="1" si="14"/>
        <v>0.73010531224444697</v>
      </c>
      <c r="O106" s="27">
        <f t="shared" ca="1" si="15"/>
        <v>0.67971474297573775</v>
      </c>
      <c r="P106" s="7"/>
      <c r="Q106" s="28">
        <f t="shared" ca="1" si="16"/>
        <v>0.72877574595622863</v>
      </c>
      <c r="R106" s="27">
        <f t="shared" ca="1" si="20"/>
        <v>219.73378582565294</v>
      </c>
      <c r="S106" s="7"/>
      <c r="T106" s="28">
        <f t="shared" si="17"/>
        <v>219.58199999999971</v>
      </c>
      <c r="U106" s="27">
        <f t="shared" si="18"/>
        <v>3.8324288781141838</v>
      </c>
      <c r="V106" s="7"/>
      <c r="W106" s="28">
        <f t="shared" ca="1" si="19"/>
        <v>0.15178582565323495</v>
      </c>
      <c r="X106" s="27"/>
      <c r="Y106" s="7"/>
      <c r="Z106" s="46"/>
    </row>
    <row r="107" spans="1:26" s="26" customFormat="1" x14ac:dyDescent="0.25">
      <c r="A107" s="26">
        <v>26</v>
      </c>
      <c r="B107" s="26">
        <v>-622</v>
      </c>
      <c r="C107" s="26">
        <v>11918</v>
      </c>
      <c r="D107" s="26">
        <v>14660</v>
      </c>
      <c r="E107" s="26">
        <v>14491</v>
      </c>
      <c r="F107" s="26">
        <v>11763</v>
      </c>
      <c r="G107" s="27"/>
      <c r="H107" s="7"/>
      <c r="I107" s="28">
        <f t="shared" si="11"/>
        <v>-2573</v>
      </c>
      <c r="J107" s="27">
        <f t="shared" si="11"/>
        <v>2897</v>
      </c>
      <c r="K107" s="7"/>
      <c r="L107" s="28">
        <f t="shared" ca="1" si="12"/>
        <v>-2554.3914806746384</v>
      </c>
      <c r="M107" s="26">
        <f t="shared" ca="1" si="13"/>
        <v>2875.6454623881214</v>
      </c>
      <c r="N107" s="26">
        <f t="shared" ca="1" si="14"/>
        <v>0.66359964525113857</v>
      </c>
      <c r="O107" s="27">
        <f t="shared" ca="1" si="15"/>
        <v>0.74785147583503087</v>
      </c>
      <c r="P107" s="7"/>
      <c r="Q107" s="28">
        <f t="shared" ca="1" si="16"/>
        <v>0.66213653126748118</v>
      </c>
      <c r="R107" s="27">
        <f t="shared" ca="1" si="20"/>
        <v>214.26004565110009</v>
      </c>
      <c r="S107" s="7"/>
      <c r="T107" s="28">
        <f t="shared" si="17"/>
        <v>213.9839999999997</v>
      </c>
      <c r="U107" s="27">
        <f t="shared" si="18"/>
        <v>3.734725346587541</v>
      </c>
      <c r="V107" s="7"/>
      <c r="W107" s="28">
        <f t="shared" ca="1" si="19"/>
        <v>0.27604565110038948</v>
      </c>
      <c r="X107" s="27"/>
      <c r="Y107" s="7"/>
      <c r="Z107" s="46"/>
    </row>
    <row r="108" spans="1:26" s="26" customFormat="1" x14ac:dyDescent="0.25">
      <c r="A108" s="26">
        <v>27</v>
      </c>
      <c r="B108" s="26">
        <v>-641</v>
      </c>
      <c r="C108" s="26">
        <v>12068</v>
      </c>
      <c r="D108" s="26">
        <v>14776</v>
      </c>
      <c r="E108" s="26">
        <v>14327</v>
      </c>
      <c r="F108" s="26">
        <v>11631</v>
      </c>
      <c r="G108" s="27"/>
      <c r="H108" s="7"/>
      <c r="I108" s="28">
        <f t="shared" si="11"/>
        <v>-2259</v>
      </c>
      <c r="J108" s="27">
        <f t="shared" si="11"/>
        <v>3145</v>
      </c>
      <c r="K108" s="7"/>
      <c r="L108" s="28">
        <f t="shared" ca="1" si="12"/>
        <v>-2240.3914806746384</v>
      </c>
      <c r="M108" s="26">
        <f t="shared" ca="1" si="13"/>
        <v>3123.6454623881214</v>
      </c>
      <c r="N108" s="26">
        <f t="shared" ca="1" si="14"/>
        <v>0.58202628807965873</v>
      </c>
      <c r="O108" s="27">
        <f t="shared" ca="1" si="15"/>
        <v>0.81234731457207177</v>
      </c>
      <c r="P108" s="7"/>
      <c r="Q108" s="28">
        <f t="shared" ca="1" si="16"/>
        <v>0.58043672683737946</v>
      </c>
      <c r="R108" s="27">
        <f t="shared" ca="1" si="20"/>
        <v>208.28533410321359</v>
      </c>
      <c r="S108" s="7"/>
      <c r="T108" s="28">
        <f t="shared" si="17"/>
        <v>208.21499999999969</v>
      </c>
      <c r="U108" s="27">
        <f t="shared" si="18"/>
        <v>3.6340373020399879</v>
      </c>
      <c r="V108" s="7"/>
      <c r="W108" s="28">
        <f t="shared" ca="1" si="19"/>
        <v>7.0334103213895105E-2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-605</v>
      </c>
      <c r="C109" s="26">
        <v>12226</v>
      </c>
      <c r="D109" s="26">
        <v>14879</v>
      </c>
      <c r="E109" s="26">
        <v>14175</v>
      </c>
      <c r="F109" s="26">
        <v>11537</v>
      </c>
      <c r="G109" s="27"/>
      <c r="H109" s="7"/>
      <c r="I109" s="28">
        <f t="shared" si="11"/>
        <v>-1949</v>
      </c>
      <c r="J109" s="27">
        <f t="shared" si="11"/>
        <v>3342</v>
      </c>
      <c r="K109" s="7"/>
      <c r="L109" s="28">
        <f t="shared" ca="1" si="12"/>
        <v>-1930.3914806746384</v>
      </c>
      <c r="M109" s="26">
        <f t="shared" ca="1" si="13"/>
        <v>3320.6454623881214</v>
      </c>
      <c r="N109" s="26">
        <f t="shared" ca="1" si="14"/>
        <v>0.50149208195494932</v>
      </c>
      <c r="O109" s="27">
        <f t="shared" ca="1" si="15"/>
        <v>0.86357989614947928</v>
      </c>
      <c r="P109" s="7"/>
      <c r="Q109" s="28">
        <f t="shared" ca="1" si="16"/>
        <v>0.49980204655305549</v>
      </c>
      <c r="R109" s="27">
        <f t="shared" ca="1" si="20"/>
        <v>202.79921705316519</v>
      </c>
      <c r="S109" s="7"/>
      <c r="T109" s="28">
        <f t="shared" si="17"/>
        <v>202.7699999999997</v>
      </c>
      <c r="U109" s="27">
        <f t="shared" si="18"/>
        <v>3.5390041242688968</v>
      </c>
      <c r="V109" s="7"/>
      <c r="W109" s="28">
        <f t="shared" ca="1" si="19"/>
        <v>2.9217053165496054E-2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-605</v>
      </c>
      <c r="C110" s="26">
        <v>12387</v>
      </c>
      <c r="D110" s="26">
        <v>14969</v>
      </c>
      <c r="E110" s="26">
        <v>14020</v>
      </c>
      <c r="F110" s="26">
        <v>11452</v>
      </c>
      <c r="G110" s="27"/>
      <c r="H110" s="7"/>
      <c r="I110" s="28">
        <f t="shared" si="11"/>
        <v>-1633</v>
      </c>
      <c r="J110" s="27">
        <f t="shared" si="11"/>
        <v>3517</v>
      </c>
      <c r="K110" s="7"/>
      <c r="L110" s="28">
        <f t="shared" ca="1" si="12"/>
        <v>-1614.3914806746384</v>
      </c>
      <c r="M110" s="26">
        <f t="shared" ca="1" si="13"/>
        <v>3495.6454623881214</v>
      </c>
      <c r="N110" s="26">
        <f t="shared" ca="1" si="14"/>
        <v>0.41939914926008431</v>
      </c>
      <c r="O110" s="27">
        <f t="shared" ca="1" si="15"/>
        <v>0.90909107267763312</v>
      </c>
      <c r="P110" s="7"/>
      <c r="Q110" s="28">
        <f t="shared" ca="1" si="16"/>
        <v>0.41761983993285678</v>
      </c>
      <c r="R110" s="27">
        <f t="shared" ca="1" si="20"/>
        <v>197.41203329250084</v>
      </c>
      <c r="S110" s="7"/>
      <c r="T110" s="28">
        <f t="shared" si="17"/>
        <v>197.3249999999997</v>
      </c>
      <c r="U110" s="27">
        <f t="shared" si="18"/>
        <v>3.4439709464978057</v>
      </c>
      <c r="V110" s="7"/>
      <c r="W110" s="28">
        <f t="shared" ca="1" si="19"/>
        <v>8.7033292501132564E-2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-624</v>
      </c>
      <c r="C111" s="26">
        <v>12561</v>
      </c>
      <c r="D111" s="26">
        <v>15038</v>
      </c>
      <c r="E111" s="26">
        <v>13842</v>
      </c>
      <c r="F111" s="26">
        <v>11384</v>
      </c>
      <c r="G111" s="27"/>
      <c r="H111" s="7"/>
      <c r="I111" s="28">
        <f t="shared" si="11"/>
        <v>-1281</v>
      </c>
      <c r="J111" s="27">
        <f t="shared" si="11"/>
        <v>3654</v>
      </c>
      <c r="K111" s="7"/>
      <c r="L111" s="28">
        <f t="shared" ca="1" si="12"/>
        <v>-1262.3914806746384</v>
      </c>
      <c r="M111" s="26">
        <f t="shared" ca="1" si="13"/>
        <v>3632.6454623881214</v>
      </c>
      <c r="N111" s="26">
        <f t="shared" ca="1" si="14"/>
        <v>0.32795385714428521</v>
      </c>
      <c r="O111" s="27">
        <f t="shared" ca="1" si="15"/>
        <v>0.94471982230253071</v>
      </c>
      <c r="P111" s="7"/>
      <c r="Q111" s="28">
        <f t="shared" ca="1" si="16"/>
        <v>0.32610460698286692</v>
      </c>
      <c r="R111" s="27">
        <f t="shared" ca="1" si="20"/>
        <v>191.7828341001491</v>
      </c>
      <c r="S111" s="7"/>
      <c r="T111" s="28">
        <f t="shared" si="17"/>
        <v>191.70899999999972</v>
      </c>
      <c r="U111" s="27">
        <f t="shared" si="18"/>
        <v>3.3459532557058043</v>
      </c>
      <c r="V111" s="7"/>
      <c r="W111" s="28">
        <f t="shared" ca="1" si="19"/>
        <v>7.383410014938363E-2</v>
      </c>
      <c r="X111" s="27"/>
      <c r="Y111" s="7"/>
      <c r="Z111" s="46"/>
    </row>
    <row r="112" spans="1:26" s="26" customFormat="1" x14ac:dyDescent="0.25">
      <c r="A112" s="26">
        <v>31</v>
      </c>
      <c r="B112" s="26">
        <v>-641</v>
      </c>
      <c r="C112" s="26">
        <v>12742</v>
      </c>
      <c r="D112" s="26">
        <v>15085</v>
      </c>
      <c r="E112" s="26">
        <v>13651</v>
      </c>
      <c r="F112" s="26">
        <v>11326</v>
      </c>
      <c r="G112" s="27"/>
      <c r="H112" s="7"/>
      <c r="I112" s="28">
        <f t="shared" si="11"/>
        <v>-909</v>
      </c>
      <c r="J112" s="27">
        <f t="shared" si="11"/>
        <v>3759</v>
      </c>
      <c r="K112" s="7"/>
      <c r="L112" s="28">
        <f t="shared" ca="1" si="12"/>
        <v>-890.39148067463827</v>
      </c>
      <c r="M112" s="26">
        <f t="shared" ca="1" si="13"/>
        <v>3737.6454623881214</v>
      </c>
      <c r="N112" s="26">
        <f t="shared" ca="1" si="14"/>
        <v>0.23131280979463392</v>
      </c>
      <c r="O112" s="27">
        <f t="shared" ca="1" si="15"/>
        <v>0.97202652821942304</v>
      </c>
      <c r="P112" s="7"/>
      <c r="Q112" s="28">
        <f t="shared" ca="1" si="16"/>
        <v>0.22940990443455961</v>
      </c>
      <c r="R112" s="27">
        <f t="shared" ca="1" si="20"/>
        <v>186.01833341148108</v>
      </c>
      <c r="S112" s="7"/>
      <c r="T112" s="28">
        <f t="shared" si="17"/>
        <v>185.93999999999971</v>
      </c>
      <c r="U112" s="27">
        <f t="shared" si="18"/>
        <v>3.2452652111582512</v>
      </c>
      <c r="V112" s="7"/>
      <c r="W112" s="28">
        <f t="shared" ca="1" si="19"/>
        <v>7.8333411481366966E-2</v>
      </c>
      <c r="X112" s="27"/>
      <c r="Y112" s="7"/>
      <c r="Z112" s="46"/>
    </row>
    <row r="113" spans="1:26" s="26" customFormat="1" x14ac:dyDescent="0.25">
      <c r="A113" s="26">
        <v>32</v>
      </c>
      <c r="B113" s="26">
        <v>-627</v>
      </c>
      <c r="C113" s="26">
        <v>12931</v>
      </c>
      <c r="D113" s="26">
        <v>15125</v>
      </c>
      <c r="E113" s="26">
        <v>13470</v>
      </c>
      <c r="F113" s="26">
        <v>11292</v>
      </c>
      <c r="G113" s="27"/>
      <c r="H113" s="7"/>
      <c r="I113" s="28">
        <f t="shared" si="11"/>
        <v>-539</v>
      </c>
      <c r="J113" s="27">
        <f t="shared" si="11"/>
        <v>3833</v>
      </c>
      <c r="K113" s="7"/>
      <c r="L113" s="28">
        <f t="shared" ca="1" si="12"/>
        <v>-520.39148067463827</v>
      </c>
      <c r="M113" s="26">
        <f t="shared" ca="1" si="13"/>
        <v>3811.6454623881214</v>
      </c>
      <c r="N113" s="26">
        <f t="shared" ca="1" si="14"/>
        <v>0.13519133796836788</v>
      </c>
      <c r="O113" s="27">
        <f t="shared" ca="1" si="15"/>
        <v>0.99127125429418528</v>
      </c>
      <c r="P113" s="7"/>
      <c r="Q113" s="28">
        <f t="shared" ca="1" si="16"/>
        <v>0.1332505647647792</v>
      </c>
      <c r="R113" s="27">
        <f t="shared" ca="1" si="20"/>
        <v>180.39487593976787</v>
      </c>
      <c r="S113" s="7"/>
      <c r="T113" s="28">
        <f t="shared" si="17"/>
        <v>180.29699999999971</v>
      </c>
      <c r="U113" s="27">
        <f t="shared" si="18"/>
        <v>3.1467762814682114</v>
      </c>
      <c r="V113" s="7"/>
      <c r="W113" s="28">
        <f t="shared" ca="1" si="19"/>
        <v>9.787593976815856E-2</v>
      </c>
      <c r="X113" s="27"/>
      <c r="Y113" s="7"/>
      <c r="Z113" s="46"/>
    </row>
    <row r="114" spans="1:26" s="26" customFormat="1" x14ac:dyDescent="0.25">
      <c r="A114" s="26">
        <v>33</v>
      </c>
      <c r="B114" s="26">
        <v>-628</v>
      </c>
      <c r="C114" s="26">
        <v>13126</v>
      </c>
      <c r="D114" s="26">
        <v>15144</v>
      </c>
      <c r="E114" s="26">
        <v>13286</v>
      </c>
      <c r="F114" s="26">
        <v>11283</v>
      </c>
      <c r="G114" s="27"/>
      <c r="H114" s="7"/>
      <c r="I114" s="28">
        <f t="shared" si="11"/>
        <v>-160</v>
      </c>
      <c r="J114" s="27">
        <f t="shared" si="11"/>
        <v>3861</v>
      </c>
      <c r="K114" s="7"/>
      <c r="L114" s="28">
        <f t="shared" ca="1" si="12"/>
        <v>-141.39148067463827</v>
      </c>
      <c r="M114" s="26">
        <f t="shared" ca="1" si="13"/>
        <v>3839.6454623881214</v>
      </c>
      <c r="N114" s="26">
        <f t="shared" ca="1" si="14"/>
        <v>3.6731776286868335E-2</v>
      </c>
      <c r="O114" s="27">
        <f t="shared" ca="1" si="15"/>
        <v>0.99855304253868982</v>
      </c>
      <c r="P114" s="7"/>
      <c r="Q114" s="28">
        <f t="shared" ca="1" si="16"/>
        <v>3.4776555677240403E-2</v>
      </c>
      <c r="R114" s="27">
        <f t="shared" ca="1" si="20"/>
        <v>174.73347798150792</v>
      </c>
      <c r="S114" s="7"/>
      <c r="T114" s="28">
        <f t="shared" si="17"/>
        <v>174.64499999999973</v>
      </c>
      <c r="U114" s="27">
        <f t="shared" si="18"/>
        <v>3.0481302721454919</v>
      </c>
      <c r="V114" s="7"/>
      <c r="W114" s="28">
        <f t="shared" ca="1" si="19"/>
        <v>8.8477981508191306E-2</v>
      </c>
      <c r="X114" s="27"/>
      <c r="Y114" s="7"/>
      <c r="Z114" s="46"/>
    </row>
    <row r="115" spans="1:26" s="26" customFormat="1" x14ac:dyDescent="0.25">
      <c r="A115" s="26">
        <v>34</v>
      </c>
      <c r="B115" s="26">
        <v>-629</v>
      </c>
      <c r="C115" s="26">
        <v>13312</v>
      </c>
      <c r="D115" s="26">
        <v>15135</v>
      </c>
      <c r="E115" s="26">
        <v>13090</v>
      </c>
      <c r="F115" s="26">
        <v>11278</v>
      </c>
      <c r="G115" s="27"/>
      <c r="H115" s="7"/>
      <c r="I115" s="28">
        <f t="shared" si="11"/>
        <v>222</v>
      </c>
      <c r="J115" s="27">
        <f t="shared" si="11"/>
        <v>3857</v>
      </c>
      <c r="K115" s="7"/>
      <c r="L115" s="28">
        <f t="shared" ca="1" si="12"/>
        <v>240.60851932536173</v>
      </c>
      <c r="M115" s="26">
        <f t="shared" ca="1" si="13"/>
        <v>3835.6454623881214</v>
      </c>
      <c r="N115" s="26">
        <f t="shared" ca="1" si="14"/>
        <v>-6.2507148679709051E-2</v>
      </c>
      <c r="O115" s="27">
        <f t="shared" ca="1" si="15"/>
        <v>0.9975127870751892</v>
      </c>
      <c r="P115" s="7"/>
      <c r="Q115" s="28">
        <f t="shared" ca="1" si="16"/>
        <v>-6.4460522593072098E-2</v>
      </c>
      <c r="R115" s="27">
        <f t="shared" ca="1" si="20"/>
        <v>169.04146304829351</v>
      </c>
      <c r="S115" s="7"/>
      <c r="T115" s="28">
        <f t="shared" si="17"/>
        <v>168.98399999999972</v>
      </c>
      <c r="U115" s="27">
        <f t="shared" si="18"/>
        <v>2.9493271831900927</v>
      </c>
      <c r="V115" s="7"/>
      <c r="W115" s="28">
        <f t="shared" ca="1" si="19"/>
        <v>5.7463048293783459E-2</v>
      </c>
      <c r="X115" s="27"/>
      <c r="Y115" s="7"/>
      <c r="Z115" s="46"/>
    </row>
    <row r="116" spans="1:26" s="26" customFormat="1" x14ac:dyDescent="0.25">
      <c r="A116" s="26">
        <v>35</v>
      </c>
      <c r="B116" s="26">
        <v>-624</v>
      </c>
      <c r="C116" s="26">
        <v>13496</v>
      </c>
      <c r="D116" s="26">
        <v>15110</v>
      </c>
      <c r="E116" s="26">
        <v>12901</v>
      </c>
      <c r="F116" s="26">
        <v>11300</v>
      </c>
      <c r="G116" s="27"/>
      <c r="H116" s="7"/>
      <c r="I116" s="28">
        <f t="shared" si="11"/>
        <v>595</v>
      </c>
      <c r="J116" s="27">
        <f t="shared" si="11"/>
        <v>3810</v>
      </c>
      <c r="K116" s="7"/>
      <c r="L116" s="28">
        <f t="shared" ca="1" si="12"/>
        <v>613.60851932536173</v>
      </c>
      <c r="M116" s="26">
        <f t="shared" ca="1" si="13"/>
        <v>3788.6454623881214</v>
      </c>
      <c r="N116" s="26">
        <f t="shared" ca="1" si="14"/>
        <v>-0.15940798379105292</v>
      </c>
      <c r="O116" s="27">
        <f t="shared" ca="1" si="15"/>
        <v>0.98528978537905643</v>
      </c>
      <c r="P116" s="7"/>
      <c r="Q116" s="28">
        <f t="shared" ca="1" si="16"/>
        <v>-0.16133760931802757</v>
      </c>
      <c r="R116" s="27">
        <f t="shared" ca="1" si="20"/>
        <v>163.43940089124942</v>
      </c>
      <c r="S116" s="7"/>
      <c r="T116" s="28">
        <f t="shared" si="17"/>
        <v>163.36799999999971</v>
      </c>
      <c r="U116" s="27">
        <f t="shared" si="18"/>
        <v>2.8513094923980913</v>
      </c>
      <c r="V116" s="7"/>
      <c r="W116" s="28">
        <f t="shared" ca="1" si="19"/>
        <v>7.1400891249709275E-2</v>
      </c>
      <c r="X116" s="27"/>
      <c r="Y116" s="7"/>
      <c r="Z116" s="46"/>
    </row>
    <row r="117" spans="1:26" s="26" customFormat="1" x14ac:dyDescent="0.25">
      <c r="A117" s="26">
        <v>36</v>
      </c>
      <c r="B117" s="26">
        <v>-611</v>
      </c>
      <c r="C117" s="26">
        <v>13677</v>
      </c>
      <c r="D117" s="26">
        <v>15075</v>
      </c>
      <c r="E117" s="26">
        <v>12725</v>
      </c>
      <c r="F117" s="26">
        <v>11343</v>
      </c>
      <c r="G117" s="27"/>
      <c r="H117" s="7"/>
      <c r="I117" s="28">
        <f t="shared" si="11"/>
        <v>952</v>
      </c>
      <c r="J117" s="27">
        <f t="shared" si="11"/>
        <v>3732</v>
      </c>
      <c r="K117" s="7"/>
      <c r="L117" s="28">
        <f t="shared" ca="1" si="12"/>
        <v>970.60851932536173</v>
      </c>
      <c r="M117" s="26">
        <f t="shared" ca="1" si="13"/>
        <v>3710.6454623881214</v>
      </c>
      <c r="N117" s="26">
        <f t="shared" ca="1" si="14"/>
        <v>-0.25215221471531502</v>
      </c>
      <c r="O117" s="27">
        <f t="shared" ca="1" si="15"/>
        <v>0.96500480384079357</v>
      </c>
      <c r="P117" s="7"/>
      <c r="Q117" s="28">
        <f t="shared" ca="1" si="16"/>
        <v>-0.25404229752812585</v>
      </c>
      <c r="R117" s="27">
        <f t="shared" ca="1" si="20"/>
        <v>157.99008323083603</v>
      </c>
      <c r="S117" s="7"/>
      <c r="T117" s="28">
        <f t="shared" si="17"/>
        <v>157.86899999999972</v>
      </c>
      <c r="U117" s="27">
        <f t="shared" si="18"/>
        <v>2.755333836830923</v>
      </c>
      <c r="V117" s="7"/>
      <c r="W117" s="28">
        <f t="shared" ca="1" si="19"/>
        <v>0.12108323083631944</v>
      </c>
      <c r="X117" s="27"/>
      <c r="Y117" s="7"/>
      <c r="Z117" s="46"/>
    </row>
    <row r="118" spans="1:26" s="26" customFormat="1" x14ac:dyDescent="0.25">
      <c r="A118" s="26">
        <v>37</v>
      </c>
      <c r="B118" s="26">
        <v>-615</v>
      </c>
      <c r="C118" s="26">
        <v>13853</v>
      </c>
      <c r="D118" s="26">
        <v>15016</v>
      </c>
      <c r="E118" s="26">
        <v>12543</v>
      </c>
      <c r="F118" s="26">
        <v>11393</v>
      </c>
      <c r="G118" s="27"/>
      <c r="H118" s="7"/>
      <c r="I118" s="28">
        <f t="shared" si="11"/>
        <v>1310</v>
      </c>
      <c r="J118" s="27">
        <f t="shared" si="11"/>
        <v>3623</v>
      </c>
      <c r="K118" s="7"/>
      <c r="L118" s="28">
        <f t="shared" ca="1" si="12"/>
        <v>1328.6085193253616</v>
      </c>
      <c r="M118" s="26">
        <f t="shared" ca="1" si="13"/>
        <v>3601.6454623881214</v>
      </c>
      <c r="N118" s="26">
        <f t="shared" ca="1" si="14"/>
        <v>-0.34515623340126972</v>
      </c>
      <c r="O118" s="27">
        <f t="shared" ca="1" si="15"/>
        <v>0.93665784246040062</v>
      </c>
      <c r="P118" s="7"/>
      <c r="Q118" s="28">
        <f t="shared" ca="1" si="16"/>
        <v>-0.34699098763891084</v>
      </c>
      <c r="R118" s="27">
        <f t="shared" ca="1" si="20"/>
        <v>152.41137060165033</v>
      </c>
      <c r="S118" s="7"/>
      <c r="T118" s="28">
        <f t="shared" si="17"/>
        <v>152.33399999999972</v>
      </c>
      <c r="U118" s="27">
        <f t="shared" si="18"/>
        <v>2.6587298627330371</v>
      </c>
      <c r="V118" s="7"/>
      <c r="W118" s="28">
        <f t="shared" ca="1" si="19"/>
        <v>7.7370601650613935E-2</v>
      </c>
      <c r="X118" s="27"/>
      <c r="Y118" s="7"/>
      <c r="Z118" s="46"/>
    </row>
    <row r="119" spans="1:26" s="26" customFormat="1" x14ac:dyDescent="0.25">
      <c r="A119" s="26">
        <v>38</v>
      </c>
      <c r="B119" s="26">
        <v>-609</v>
      </c>
      <c r="C119" s="26">
        <v>14028</v>
      </c>
      <c r="D119" s="26">
        <v>14950</v>
      </c>
      <c r="E119" s="26">
        <v>12378</v>
      </c>
      <c r="F119" s="26">
        <v>11471</v>
      </c>
      <c r="G119" s="27"/>
      <c r="H119" s="7"/>
      <c r="I119" s="28">
        <f t="shared" si="11"/>
        <v>1650</v>
      </c>
      <c r="J119" s="27">
        <f t="shared" si="11"/>
        <v>3479</v>
      </c>
      <c r="K119" s="7"/>
      <c r="L119" s="28">
        <f t="shared" ca="1" si="12"/>
        <v>1668.6085193253616</v>
      </c>
      <c r="M119" s="26">
        <f t="shared" ca="1" si="13"/>
        <v>3457.6454623881214</v>
      </c>
      <c r="N119" s="26">
        <f t="shared" ca="1" si="14"/>
        <v>-0.43348407237675746</v>
      </c>
      <c r="O119" s="27">
        <f t="shared" ca="1" si="15"/>
        <v>0.89920864577437687</v>
      </c>
      <c r="P119" s="7"/>
      <c r="Q119" s="28">
        <f t="shared" ca="1" si="16"/>
        <v>-0.43524566576580798</v>
      </c>
      <c r="R119" s="27">
        <f t="shared" ca="1" si="20"/>
        <v>146.91038422013651</v>
      </c>
      <c r="S119" s="7"/>
      <c r="T119" s="28">
        <f t="shared" si="17"/>
        <v>146.85299999999972</v>
      </c>
      <c r="U119" s="27">
        <f t="shared" si="18"/>
        <v>2.5630683664312279</v>
      </c>
      <c r="V119" s="7"/>
      <c r="W119" s="28">
        <f t="shared" ca="1" si="19"/>
        <v>5.738422013678246E-2</v>
      </c>
      <c r="X119" s="27"/>
      <c r="Y119" s="7"/>
      <c r="Z119" s="46"/>
    </row>
    <row r="120" spans="1:26" s="26" customFormat="1" x14ac:dyDescent="0.25">
      <c r="A120" s="26">
        <v>39</v>
      </c>
      <c r="B120" s="26">
        <v>-639</v>
      </c>
      <c r="C120" s="26">
        <v>14191</v>
      </c>
      <c r="D120" s="26">
        <v>14849</v>
      </c>
      <c r="E120" s="26">
        <v>12202</v>
      </c>
      <c r="F120" s="26">
        <v>11561</v>
      </c>
      <c r="G120" s="27"/>
      <c r="H120" s="7"/>
      <c r="I120" s="28">
        <f t="shared" si="11"/>
        <v>1989</v>
      </c>
      <c r="J120" s="27">
        <f t="shared" si="11"/>
        <v>3288</v>
      </c>
      <c r="K120" s="7"/>
      <c r="L120" s="28">
        <f t="shared" ca="1" si="12"/>
        <v>2007.6085193253616</v>
      </c>
      <c r="M120" s="26">
        <f t="shared" ca="1" si="13"/>
        <v>3266.6454623881214</v>
      </c>
      <c r="N120" s="26">
        <f t="shared" ca="1" si="14"/>
        <v>-0.52155212359055259</v>
      </c>
      <c r="O120" s="27">
        <f t="shared" ca="1" si="15"/>
        <v>0.84953644739222034</v>
      </c>
      <c r="P120" s="7"/>
      <c r="Q120" s="28">
        <f t="shared" ca="1" si="16"/>
        <v>-0.52321662147569603</v>
      </c>
      <c r="R120" s="27">
        <f t="shared" ca="1" si="20"/>
        <v>141.11056097891139</v>
      </c>
      <c r="S120" s="7"/>
      <c r="T120" s="28">
        <f t="shared" si="17"/>
        <v>141.10199999999972</v>
      </c>
      <c r="U120" s="27">
        <f t="shared" si="18"/>
        <v>2.4626944811490339</v>
      </c>
      <c r="V120" s="7"/>
      <c r="W120" s="28">
        <f t="shared" ca="1" si="19"/>
        <v>8.5609789116745105E-3</v>
      </c>
      <c r="X120" s="27"/>
      <c r="Y120" s="7"/>
      <c r="Z120" s="46"/>
    </row>
    <row r="121" spans="1:26" s="26" customFormat="1" x14ac:dyDescent="0.25">
      <c r="A121" s="26">
        <v>40</v>
      </c>
      <c r="B121" s="26">
        <v>-629</v>
      </c>
      <c r="C121" s="26">
        <v>14361</v>
      </c>
      <c r="D121" s="26">
        <v>14750</v>
      </c>
      <c r="E121" s="26">
        <v>12054</v>
      </c>
      <c r="F121" s="26">
        <v>11676</v>
      </c>
      <c r="G121" s="27"/>
      <c r="H121" s="7"/>
      <c r="I121" s="28">
        <f t="shared" si="11"/>
        <v>2307</v>
      </c>
      <c r="J121" s="27">
        <f t="shared" si="11"/>
        <v>3074</v>
      </c>
      <c r="K121" s="7"/>
      <c r="L121" s="28">
        <f t="shared" ca="1" si="12"/>
        <v>2325.6085193253616</v>
      </c>
      <c r="M121" s="26">
        <f t="shared" ca="1" si="13"/>
        <v>3052.6454623881214</v>
      </c>
      <c r="N121" s="26">
        <f t="shared" ca="1" si="14"/>
        <v>-0.60416463180880287</v>
      </c>
      <c r="O121" s="27">
        <f t="shared" ca="1" si="15"/>
        <v>0.79388278009493507</v>
      </c>
      <c r="P121" s="7"/>
      <c r="Q121" s="28">
        <f t="shared" ca="1" si="16"/>
        <v>-0.60572031127114756</v>
      </c>
      <c r="R121" s="27">
        <f t="shared" ca="1" si="20"/>
        <v>135.39577420586977</v>
      </c>
      <c r="S121" s="7"/>
      <c r="T121" s="28">
        <f t="shared" si="17"/>
        <v>135.44099999999972</v>
      </c>
      <c r="U121" s="27">
        <f t="shared" si="18"/>
        <v>2.3638913921936346</v>
      </c>
      <c r="V121" s="7"/>
      <c r="W121" s="28">
        <f t="shared" ca="1" si="19"/>
        <v>-4.5225794129947872E-2</v>
      </c>
      <c r="X121" s="27"/>
      <c r="Y121" s="7"/>
      <c r="Z121" s="46"/>
    </row>
    <row r="122" spans="1:26" s="26" customFormat="1" x14ac:dyDescent="0.25">
      <c r="A122" s="26">
        <v>41</v>
      </c>
      <c r="B122" s="26">
        <v>-633</v>
      </c>
      <c r="C122" s="26">
        <v>14499</v>
      </c>
      <c r="D122" s="26">
        <v>14620</v>
      </c>
      <c r="E122" s="26">
        <v>11901</v>
      </c>
      <c r="F122" s="26">
        <v>11794</v>
      </c>
      <c r="G122" s="27"/>
      <c r="H122" s="7"/>
      <c r="I122" s="28">
        <f t="shared" si="11"/>
        <v>2598</v>
      </c>
      <c r="J122" s="27">
        <f t="shared" si="11"/>
        <v>2826</v>
      </c>
      <c r="K122" s="7"/>
      <c r="L122" s="28">
        <f t="shared" ca="1" si="12"/>
        <v>2616.6085193253616</v>
      </c>
      <c r="M122" s="26">
        <f t="shared" ca="1" si="13"/>
        <v>2804.6454623881214</v>
      </c>
      <c r="N122" s="26">
        <f t="shared" ca="1" si="14"/>
        <v>-0.67976287046135264</v>
      </c>
      <c r="O122" s="27">
        <f t="shared" ca="1" si="15"/>
        <v>0.72938694135789417</v>
      </c>
      <c r="P122" s="7"/>
      <c r="Q122" s="28">
        <f t="shared" ca="1" si="16"/>
        <v>-0.68119240398245906</v>
      </c>
      <c r="R122" s="27">
        <f t="shared" ca="1" si="20"/>
        <v>129.69568114711831</v>
      </c>
      <c r="S122" s="7"/>
      <c r="T122" s="28">
        <f t="shared" si="17"/>
        <v>129.74399999999972</v>
      </c>
      <c r="U122" s="27">
        <f t="shared" si="18"/>
        <v>2.2644599847075182</v>
      </c>
      <c r="V122" s="7"/>
      <c r="W122" s="28">
        <f t="shared" ca="1" si="19"/>
        <v>-4.8318852881408247E-2</v>
      </c>
      <c r="X122" s="27"/>
      <c r="Y122" s="7"/>
      <c r="Z122" s="46"/>
    </row>
    <row r="123" spans="1:26" s="26" customFormat="1" x14ac:dyDescent="0.25">
      <c r="A123" s="26">
        <v>42</v>
      </c>
      <c r="B123" s="26">
        <v>-628</v>
      </c>
      <c r="C123" s="26">
        <v>14631</v>
      </c>
      <c r="D123" s="26">
        <v>14483</v>
      </c>
      <c r="E123" s="26">
        <v>11768</v>
      </c>
      <c r="F123" s="26">
        <v>11929</v>
      </c>
      <c r="G123" s="27"/>
      <c r="H123" s="7"/>
      <c r="I123" s="28">
        <f t="shared" si="11"/>
        <v>2863</v>
      </c>
      <c r="J123" s="27">
        <f t="shared" si="11"/>
        <v>2554</v>
      </c>
      <c r="K123" s="7"/>
      <c r="L123" s="28">
        <f t="shared" ca="1" si="12"/>
        <v>2881.6085193253616</v>
      </c>
      <c r="M123" s="26">
        <f t="shared" ca="1" si="13"/>
        <v>2532.6454623881214</v>
      </c>
      <c r="N123" s="26">
        <f t="shared" ca="1" si="14"/>
        <v>-0.74860662730989458</v>
      </c>
      <c r="O123" s="27">
        <f t="shared" ca="1" si="15"/>
        <v>0.65864956983984935</v>
      </c>
      <c r="P123" s="7"/>
      <c r="Q123" s="28">
        <f t="shared" ca="1" si="16"/>
        <v>-0.74989778024325593</v>
      </c>
      <c r="R123" s="27">
        <f t="shared" ca="1" si="20"/>
        <v>124.03230342923422</v>
      </c>
      <c r="S123" s="7"/>
      <c r="T123" s="28">
        <f t="shared" si="17"/>
        <v>124.09199999999971</v>
      </c>
      <c r="U123" s="27">
        <f t="shared" si="18"/>
        <v>2.1658139753847983</v>
      </c>
      <c r="V123" s="7"/>
      <c r="W123" s="28">
        <f t="shared" ca="1" si="19"/>
        <v>-5.9696570765495949E-2</v>
      </c>
      <c r="X123" s="27"/>
      <c r="Y123" s="7"/>
      <c r="Z123" s="46"/>
    </row>
    <row r="124" spans="1:26" s="26" customFormat="1" x14ac:dyDescent="0.25">
      <c r="A124" s="26">
        <v>43</v>
      </c>
      <c r="B124" s="26">
        <v>-620</v>
      </c>
      <c r="C124" s="26">
        <v>14755</v>
      </c>
      <c r="D124" s="26">
        <v>14337</v>
      </c>
      <c r="E124" s="26">
        <v>11654</v>
      </c>
      <c r="F124" s="26">
        <v>12075</v>
      </c>
      <c r="G124" s="27"/>
      <c r="H124" s="7"/>
      <c r="I124" s="28">
        <f t="shared" si="11"/>
        <v>3101</v>
      </c>
      <c r="J124" s="27">
        <f t="shared" si="11"/>
        <v>2262</v>
      </c>
      <c r="K124" s="7"/>
      <c r="L124" s="28">
        <f t="shared" ca="1" si="12"/>
        <v>3119.6085193253616</v>
      </c>
      <c r="M124" s="26">
        <f t="shared" ca="1" si="13"/>
        <v>2240.6454623881214</v>
      </c>
      <c r="N124" s="26">
        <f t="shared" ca="1" si="14"/>
        <v>-0.8104361145927359</v>
      </c>
      <c r="O124" s="27">
        <f t="shared" ca="1" si="15"/>
        <v>0.58271092100430122</v>
      </c>
      <c r="P124" s="7"/>
      <c r="Q124" s="28">
        <f t="shared" ca="1" si="16"/>
        <v>-0.81157868874335526</v>
      </c>
      <c r="R124" s="27">
        <f t="shared" ca="1" si="20"/>
        <v>118.41707394714666</v>
      </c>
      <c r="S124" s="7"/>
      <c r="T124" s="28">
        <f t="shared" si="17"/>
        <v>118.51199999999972</v>
      </c>
      <c r="U124" s="27">
        <f t="shared" si="18"/>
        <v>2.0684246031235149</v>
      </c>
      <c r="V124" s="7"/>
      <c r="W124" s="28">
        <f t="shared" ca="1" si="19"/>
        <v>-9.4926052853054443E-2</v>
      </c>
      <c r="X124" s="27"/>
      <c r="Y124" s="7"/>
      <c r="Z124" s="46"/>
    </row>
    <row r="125" spans="1:26" s="26" customFormat="1" x14ac:dyDescent="0.25">
      <c r="A125" s="26">
        <v>44</v>
      </c>
      <c r="B125" s="26">
        <v>-610</v>
      </c>
      <c r="C125" s="26">
        <v>14852</v>
      </c>
      <c r="D125" s="26">
        <v>14190</v>
      </c>
      <c r="E125" s="26">
        <v>11554</v>
      </c>
      <c r="F125" s="26">
        <v>12232</v>
      </c>
      <c r="G125" s="27"/>
      <c r="H125" s="7"/>
      <c r="I125" s="28">
        <f t="shared" si="11"/>
        <v>3298</v>
      </c>
      <c r="J125" s="27">
        <f t="shared" si="11"/>
        <v>1958</v>
      </c>
      <c r="K125" s="7"/>
      <c r="L125" s="28">
        <f t="shared" ca="1" si="12"/>
        <v>3316.6085193253616</v>
      </c>
      <c r="M125" s="26">
        <f t="shared" ca="1" si="13"/>
        <v>1936.6454623881214</v>
      </c>
      <c r="N125" s="26">
        <f t="shared" ca="1" si="14"/>
        <v>-0.8616143036461803</v>
      </c>
      <c r="O125" s="27">
        <f t="shared" ca="1" si="15"/>
        <v>0.50365150577825113</v>
      </c>
      <c r="P125" s="7"/>
      <c r="Q125" s="28">
        <f t="shared" ca="1" si="16"/>
        <v>-0.86260216774553689</v>
      </c>
      <c r="R125" s="27">
        <f t="shared" ca="1" si="20"/>
        <v>113.0184179038261</v>
      </c>
      <c r="S125" s="7"/>
      <c r="T125" s="28">
        <f t="shared" si="17"/>
        <v>113.02199999999972</v>
      </c>
      <c r="U125" s="27">
        <f t="shared" si="18"/>
        <v>1.9726060271890264</v>
      </c>
      <c r="V125" s="7"/>
      <c r="W125" s="28">
        <f t="shared" ca="1" si="19"/>
        <v>-3.5820961736163781E-3</v>
      </c>
      <c r="X125" s="27"/>
      <c r="Y125" s="7"/>
      <c r="Z125" s="46"/>
    </row>
    <row r="126" spans="1:26" s="26" customFormat="1" x14ac:dyDescent="0.25">
      <c r="A126" s="26">
        <v>45</v>
      </c>
      <c r="B126" s="26">
        <v>-609</v>
      </c>
      <c r="C126" s="26">
        <v>14945</v>
      </c>
      <c r="D126" s="26">
        <v>14020</v>
      </c>
      <c r="E126" s="26">
        <v>11472</v>
      </c>
      <c r="F126" s="26">
        <v>12395</v>
      </c>
      <c r="G126" s="27"/>
      <c r="H126" s="7"/>
      <c r="I126" s="28">
        <f t="shared" si="11"/>
        <v>3473</v>
      </c>
      <c r="J126" s="27">
        <f t="shared" si="11"/>
        <v>1625</v>
      </c>
      <c r="K126" s="7"/>
      <c r="L126" s="28">
        <f t="shared" ca="1" si="12"/>
        <v>3491.6085193253616</v>
      </c>
      <c r="M126" s="26">
        <f t="shared" ca="1" si="13"/>
        <v>1603.6454623881214</v>
      </c>
      <c r="N126" s="26">
        <f t="shared" ca="1" si="14"/>
        <v>-0.90707716194238719</v>
      </c>
      <c r="O126" s="27">
        <f t="shared" ca="1" si="15"/>
        <v>0.41705023844182115</v>
      </c>
      <c r="P126" s="7"/>
      <c r="Q126" s="28">
        <f t="shared" ca="1" si="16"/>
        <v>-0.90789553714921156</v>
      </c>
      <c r="R126" s="27">
        <f t="shared" ca="1" si="20"/>
        <v>107.41097051158306</v>
      </c>
      <c r="S126" s="7"/>
      <c r="T126" s="28">
        <f t="shared" si="17"/>
        <v>107.54099999999973</v>
      </c>
      <c r="U126" s="27">
        <f t="shared" si="18"/>
        <v>1.8769445308872172</v>
      </c>
      <c r="V126" s="7"/>
      <c r="W126" s="28">
        <f t="shared" ca="1" si="19"/>
        <v>-0.1300294884166675</v>
      </c>
      <c r="X126" s="27"/>
      <c r="Y126" s="7"/>
      <c r="Z126" s="46"/>
    </row>
    <row r="127" spans="1:26" s="26" customFormat="1" x14ac:dyDescent="0.25">
      <c r="A127" s="26">
        <v>46</v>
      </c>
      <c r="B127" s="26">
        <v>-637</v>
      </c>
      <c r="C127" s="26">
        <v>15011</v>
      </c>
      <c r="D127" s="26">
        <v>13840</v>
      </c>
      <c r="E127" s="26">
        <v>11396</v>
      </c>
      <c r="F127" s="26">
        <v>12571</v>
      </c>
      <c r="G127" s="27"/>
      <c r="H127" s="7"/>
      <c r="I127" s="28">
        <f t="shared" si="11"/>
        <v>3615</v>
      </c>
      <c r="J127" s="27">
        <f t="shared" si="11"/>
        <v>1269</v>
      </c>
      <c r="K127" s="7"/>
      <c r="L127" s="28">
        <f t="shared" ca="1" si="12"/>
        <v>3633.6085193253616</v>
      </c>
      <c r="M127" s="26">
        <f t="shared" ca="1" si="13"/>
        <v>1247.6454623881214</v>
      </c>
      <c r="N127" s="26">
        <f t="shared" ca="1" si="14"/>
        <v>-0.94396702410273792</v>
      </c>
      <c r="O127" s="27">
        <f t="shared" ca="1" si="15"/>
        <v>0.32446750219026249</v>
      </c>
      <c r="P127" s="7"/>
      <c r="Q127" s="28">
        <f t="shared" ca="1" si="16"/>
        <v>-0.9446041815215952</v>
      </c>
      <c r="R127" s="27">
        <f t="shared" ca="1" si="20"/>
        <v>101.69622469981783</v>
      </c>
      <c r="S127" s="7"/>
      <c r="T127" s="28">
        <f t="shared" si="17"/>
        <v>101.80799999999972</v>
      </c>
      <c r="U127" s="27">
        <f t="shared" si="18"/>
        <v>1.776884804870382</v>
      </c>
      <c r="V127" s="7"/>
      <c r="W127" s="28">
        <f t="shared" ca="1" si="19"/>
        <v>-0.11177530018188975</v>
      </c>
      <c r="X127" s="27"/>
      <c r="Y127" s="7"/>
      <c r="Z127" s="46"/>
    </row>
    <row r="128" spans="1:26" s="26" customFormat="1" x14ac:dyDescent="0.25">
      <c r="A128" s="26">
        <v>47</v>
      </c>
      <c r="B128" s="26">
        <v>-628</v>
      </c>
      <c r="C128" s="26">
        <v>15071</v>
      </c>
      <c r="D128" s="26">
        <v>13667</v>
      </c>
      <c r="E128" s="26">
        <v>11347</v>
      </c>
      <c r="F128" s="26">
        <v>12754</v>
      </c>
      <c r="G128" s="27"/>
      <c r="H128" s="7"/>
      <c r="I128" s="28">
        <f t="shared" si="11"/>
        <v>3724</v>
      </c>
      <c r="J128" s="27">
        <f t="shared" si="11"/>
        <v>913</v>
      </c>
      <c r="K128" s="7"/>
      <c r="L128" s="28">
        <f t="shared" ca="1" si="12"/>
        <v>3742.6085193253616</v>
      </c>
      <c r="M128" s="26">
        <f t="shared" ca="1" si="13"/>
        <v>891.64546238812147</v>
      </c>
      <c r="N128" s="26">
        <f t="shared" ca="1" si="14"/>
        <v>-0.9722838901272326</v>
      </c>
      <c r="O128" s="27">
        <f t="shared" ca="1" si="15"/>
        <v>0.2318847659387038</v>
      </c>
      <c r="P128" s="7"/>
      <c r="Q128" s="28">
        <f t="shared" ca="1" si="16"/>
        <v>-0.97273981332262904</v>
      </c>
      <c r="R128" s="27">
        <f t="shared" ca="1" si="20"/>
        <v>96.146954043848382</v>
      </c>
      <c r="S128" s="7"/>
      <c r="T128" s="28">
        <f t="shared" si="17"/>
        <v>96.155999999999722</v>
      </c>
      <c r="U128" s="27">
        <f t="shared" si="18"/>
        <v>1.6782387955476625</v>
      </c>
      <c r="V128" s="7"/>
      <c r="W128" s="28">
        <f t="shared" ca="1" si="19"/>
        <v>-9.0459561513398512E-3</v>
      </c>
      <c r="X128" s="27"/>
      <c r="Y128" s="7"/>
      <c r="Z128" s="46"/>
    </row>
    <row r="129" spans="1:26" s="26" customFormat="1" x14ac:dyDescent="0.25">
      <c r="A129" s="26">
        <v>48</v>
      </c>
      <c r="B129" s="26">
        <v>-625</v>
      </c>
      <c r="C129" s="26">
        <v>15102</v>
      </c>
      <c r="D129" s="26">
        <v>13469</v>
      </c>
      <c r="E129" s="26">
        <v>11307</v>
      </c>
      <c r="F129" s="26">
        <v>12928</v>
      </c>
      <c r="G129" s="27"/>
      <c r="H129" s="7"/>
      <c r="I129" s="28">
        <f t="shared" si="11"/>
        <v>3795</v>
      </c>
      <c r="J129" s="27">
        <f t="shared" si="11"/>
        <v>541</v>
      </c>
      <c r="K129" s="7"/>
      <c r="L129" s="28">
        <f t="shared" ca="1" si="12"/>
        <v>3813.6085193253616</v>
      </c>
      <c r="M129" s="26">
        <f t="shared" ca="1" si="13"/>
        <v>519.64546238812147</v>
      </c>
      <c r="N129" s="26">
        <f t="shared" ca="1" si="14"/>
        <v>-0.99072882120740791</v>
      </c>
      <c r="O129" s="27">
        <f t="shared" ca="1" si="15"/>
        <v>0.13514100783314245</v>
      </c>
      <c r="P129" s="7"/>
      <c r="Q129" s="28">
        <f t="shared" ca="1" si="16"/>
        <v>-0.99099534345540363</v>
      </c>
      <c r="R129" s="27">
        <f t="shared" ca="1" si="20"/>
        <v>90.504312651361431</v>
      </c>
      <c r="S129" s="7"/>
      <c r="T129" s="28">
        <f t="shared" si="17"/>
        <v>90.530999999999722</v>
      </c>
      <c r="U129" s="27">
        <f t="shared" si="18"/>
        <v>1.5800640251229816</v>
      </c>
      <c r="V129" s="7"/>
      <c r="W129" s="28">
        <f t="shared" ca="1" si="19"/>
        <v>-2.6687348638290587E-2</v>
      </c>
      <c r="X129" s="27"/>
      <c r="Y129" s="7"/>
      <c r="Z129" s="46"/>
    </row>
    <row r="130" spans="1:26" s="26" customFormat="1" x14ac:dyDescent="0.25">
      <c r="A130" s="26">
        <v>49</v>
      </c>
      <c r="B130" s="26">
        <v>-638</v>
      </c>
      <c r="C130" s="26">
        <v>15126</v>
      </c>
      <c r="D130" s="26">
        <v>13290</v>
      </c>
      <c r="E130" s="26">
        <v>11300</v>
      </c>
      <c r="F130" s="26">
        <v>13131</v>
      </c>
      <c r="G130" s="27"/>
      <c r="H130" s="7"/>
      <c r="I130" s="28">
        <f t="shared" si="11"/>
        <v>3826</v>
      </c>
      <c r="J130" s="27">
        <f t="shared" si="11"/>
        <v>159</v>
      </c>
      <c r="K130" s="7"/>
      <c r="L130" s="28">
        <f t="shared" ca="1" si="12"/>
        <v>3844.6085193253616</v>
      </c>
      <c r="M130" s="26">
        <f t="shared" ca="1" si="13"/>
        <v>137.64546238812142</v>
      </c>
      <c r="N130" s="26">
        <f t="shared" ca="1" si="14"/>
        <v>-0.99878224181987885</v>
      </c>
      <c r="O130" s="27">
        <f t="shared" ca="1" si="15"/>
        <v>3.5796611068829462E-2</v>
      </c>
      <c r="P130" s="7"/>
      <c r="Q130" s="28">
        <f t="shared" ca="1" si="16"/>
        <v>-0.99885425082477597</v>
      </c>
      <c r="R130" s="27">
        <f t="shared" ca="1" si="20"/>
        <v>84.791315950431226</v>
      </c>
      <c r="S130" s="7"/>
      <c r="T130" s="28">
        <f t="shared" si="17"/>
        <v>84.788999999999717</v>
      </c>
      <c r="U130" s="27">
        <f t="shared" si="18"/>
        <v>1.4798472194734671</v>
      </c>
      <c r="V130" s="7"/>
      <c r="W130" s="28">
        <f t="shared" ca="1" si="19"/>
        <v>2.3159504315088952E-3</v>
      </c>
      <c r="X130" s="27"/>
      <c r="Y130" s="7"/>
      <c r="Z130" s="46"/>
    </row>
    <row r="131" spans="1:26" s="26" customFormat="1" x14ac:dyDescent="0.25">
      <c r="A131" s="26">
        <v>50</v>
      </c>
      <c r="B131" s="26">
        <v>-626</v>
      </c>
      <c r="C131" s="26">
        <v>15111</v>
      </c>
      <c r="D131" s="26">
        <v>13092</v>
      </c>
      <c r="E131" s="26">
        <v>11298</v>
      </c>
      <c r="F131" s="26">
        <v>13317</v>
      </c>
      <c r="G131" s="27"/>
      <c r="H131" s="7"/>
      <c r="I131" s="28">
        <f t="shared" si="11"/>
        <v>3813</v>
      </c>
      <c r="J131" s="27">
        <f t="shared" si="11"/>
        <v>-225</v>
      </c>
      <c r="K131" s="7"/>
      <c r="L131" s="28">
        <f t="shared" ca="1" si="12"/>
        <v>3831.6085193253616</v>
      </c>
      <c r="M131" s="26">
        <f t="shared" ca="1" si="13"/>
        <v>-246.35453761187858</v>
      </c>
      <c r="N131" s="26">
        <f t="shared" ca="1" si="14"/>
        <v>-0.99540500091787498</v>
      </c>
      <c r="O131" s="27">
        <f t="shared" ca="1" si="15"/>
        <v>-6.406791342723385E-2</v>
      </c>
      <c r="P131" s="7"/>
      <c r="Q131" s="28">
        <f t="shared" ca="1" si="16"/>
        <v>-0.99528145629090448</v>
      </c>
      <c r="R131" s="27">
        <f t="shared" ca="1" si="20"/>
        <v>79.055704575736627</v>
      </c>
      <c r="S131" s="7"/>
      <c r="T131" s="28">
        <f t="shared" si="17"/>
        <v>79.154999999999717</v>
      </c>
      <c r="U131" s="27">
        <f t="shared" si="18"/>
        <v>1.3815153694161066</v>
      </c>
      <c r="V131" s="7"/>
      <c r="W131" s="28">
        <f t="shared" ca="1" si="19"/>
        <v>-9.9295424263090126E-2</v>
      </c>
      <c r="X131" s="27"/>
      <c r="Y131" s="7"/>
      <c r="Z131" s="46"/>
    </row>
    <row r="132" spans="1:26" s="26" customFormat="1" x14ac:dyDescent="0.25">
      <c r="A132" s="26">
        <v>51</v>
      </c>
      <c r="B132" s="26">
        <v>-623</v>
      </c>
      <c r="C132" s="26">
        <v>15108</v>
      </c>
      <c r="D132" s="26">
        <v>12916</v>
      </c>
      <c r="E132" s="26">
        <v>11328</v>
      </c>
      <c r="F132" s="26">
        <v>13511</v>
      </c>
      <c r="G132" s="27"/>
      <c r="H132" s="7"/>
      <c r="I132" s="28">
        <f t="shared" si="11"/>
        <v>3780</v>
      </c>
      <c r="J132" s="27">
        <f t="shared" si="11"/>
        <v>-595</v>
      </c>
      <c r="K132" s="7"/>
      <c r="L132" s="28">
        <f t="shared" ca="1" si="12"/>
        <v>3798.6085193253616</v>
      </c>
      <c r="M132" s="26">
        <f t="shared" ca="1" si="13"/>
        <v>-616.35453761187853</v>
      </c>
      <c r="N132" s="26">
        <f t="shared" ca="1" si="14"/>
        <v>-0.98683200478201871</v>
      </c>
      <c r="O132" s="27">
        <f t="shared" ca="1" si="15"/>
        <v>-0.16029154380104485</v>
      </c>
      <c r="P132" s="7"/>
      <c r="Q132" s="28">
        <f t="shared" ca="1" si="16"/>
        <v>-0.98652002588571774</v>
      </c>
      <c r="R132" s="27">
        <f t="shared" ca="1" si="20"/>
        <v>73.509977021661939</v>
      </c>
      <c r="S132" s="7"/>
      <c r="T132" s="28">
        <f t="shared" si="17"/>
        <v>73.547999999999718</v>
      </c>
      <c r="U132" s="27">
        <f t="shared" si="18"/>
        <v>1.2836547582567845</v>
      </c>
      <c r="V132" s="7"/>
      <c r="W132" s="28">
        <f t="shared" ca="1" si="19"/>
        <v>-3.8022978337778568E-2</v>
      </c>
      <c r="X132" s="27"/>
      <c r="Y132" s="7"/>
      <c r="Z132" s="46"/>
    </row>
    <row r="133" spans="1:26" s="26" customFormat="1" x14ac:dyDescent="0.25">
      <c r="A133" s="26">
        <v>52</v>
      </c>
      <c r="B133" s="26">
        <v>-612</v>
      </c>
      <c r="C133" s="26">
        <v>15064</v>
      </c>
      <c r="D133" s="26">
        <v>12733</v>
      </c>
      <c r="E133" s="26">
        <v>11364</v>
      </c>
      <c r="F133" s="26">
        <v>13683</v>
      </c>
      <c r="G133" s="27"/>
      <c r="H133" s="7"/>
      <c r="I133" s="28">
        <f t="shared" si="11"/>
        <v>3700</v>
      </c>
      <c r="J133" s="27">
        <f t="shared" si="11"/>
        <v>-950</v>
      </c>
      <c r="K133" s="7"/>
      <c r="L133" s="28">
        <f t="shared" ca="1" si="12"/>
        <v>3718.6085193253616</v>
      </c>
      <c r="M133" s="26">
        <f t="shared" ca="1" si="13"/>
        <v>-971.35453761187853</v>
      </c>
      <c r="N133" s="26">
        <f t="shared" ca="1" si="14"/>
        <v>-0.96604898384660987</v>
      </c>
      <c r="O133" s="27">
        <f t="shared" ca="1" si="15"/>
        <v>-0.25261421618672836</v>
      </c>
      <c r="P133" s="7"/>
      <c r="Q133" s="28">
        <f t="shared" ca="1" si="16"/>
        <v>-0.96555618583368241</v>
      </c>
      <c r="R133" s="27">
        <f t="shared" ca="1" si="20"/>
        <v>68.077422960267882</v>
      </c>
      <c r="S133" s="7"/>
      <c r="T133" s="28">
        <f t="shared" si="17"/>
        <v>68.039999999999722</v>
      </c>
      <c r="U133" s="27">
        <f t="shared" si="18"/>
        <v>1.187522023056937</v>
      </c>
      <c r="V133" s="7"/>
      <c r="W133" s="28">
        <f t="shared" ca="1" si="19"/>
        <v>3.74229602681595E-2</v>
      </c>
      <c r="X133" s="27"/>
      <c r="Y133" s="7"/>
      <c r="Z133" s="46"/>
    </row>
    <row r="134" spans="1:26" s="26" customFormat="1" x14ac:dyDescent="0.25">
      <c r="A134" s="26">
        <v>53</v>
      </c>
      <c r="B134" s="26">
        <v>-609</v>
      </c>
      <c r="C134" s="26">
        <v>15004</v>
      </c>
      <c r="D134" s="26">
        <v>12548</v>
      </c>
      <c r="E134" s="26">
        <v>11415</v>
      </c>
      <c r="F134" s="26">
        <v>13851</v>
      </c>
      <c r="G134" s="27"/>
      <c r="H134" s="7"/>
      <c r="I134" s="28">
        <f t="shared" si="11"/>
        <v>3589</v>
      </c>
      <c r="J134" s="27">
        <f t="shared" si="11"/>
        <v>-1303</v>
      </c>
      <c r="K134" s="7"/>
      <c r="L134" s="28">
        <f t="shared" ca="1" si="12"/>
        <v>3607.6085193253616</v>
      </c>
      <c r="M134" s="26">
        <f t="shared" ca="1" si="13"/>
        <v>-1324.3545376118786</v>
      </c>
      <c r="N134" s="26">
        <f t="shared" ca="1" si="14"/>
        <v>-0.93721254229873008</v>
      </c>
      <c r="O134" s="27">
        <f t="shared" ca="1" si="15"/>
        <v>-0.34441676084066164</v>
      </c>
      <c r="P134" s="7"/>
      <c r="Q134" s="28">
        <f t="shared" ca="1" si="16"/>
        <v>-0.93653992820455034</v>
      </c>
      <c r="R134" s="27">
        <f t="shared" ca="1" si="20"/>
        <v>62.547621879954363</v>
      </c>
      <c r="S134" s="7"/>
      <c r="T134" s="28">
        <f t="shared" si="17"/>
        <v>62.55899999999972</v>
      </c>
      <c r="U134" s="27">
        <f t="shared" si="18"/>
        <v>1.0918605267551278</v>
      </c>
      <c r="V134" s="7"/>
      <c r="W134" s="28">
        <f t="shared" ca="1" si="19"/>
        <v>-1.1378120045357321E-2</v>
      </c>
      <c r="X134" s="27"/>
      <c r="Y134" s="7"/>
      <c r="Z134" s="46"/>
    </row>
    <row r="135" spans="1:26" s="26" customFormat="1" x14ac:dyDescent="0.25">
      <c r="A135" s="26">
        <v>54</v>
      </c>
      <c r="B135" s="26">
        <v>-628</v>
      </c>
      <c r="C135" s="26">
        <v>14942</v>
      </c>
      <c r="D135" s="26">
        <v>12381</v>
      </c>
      <c r="E135" s="26">
        <v>11495</v>
      </c>
      <c r="F135" s="26">
        <v>14033</v>
      </c>
      <c r="G135" s="27"/>
      <c r="H135" s="7"/>
      <c r="I135" s="28">
        <f t="shared" si="11"/>
        <v>3447</v>
      </c>
      <c r="J135" s="27">
        <f t="shared" si="11"/>
        <v>-1652</v>
      </c>
      <c r="K135" s="7"/>
      <c r="L135" s="28">
        <f t="shared" ca="1" si="12"/>
        <v>3465.6085193253616</v>
      </c>
      <c r="M135" s="26">
        <f t="shared" ca="1" si="13"/>
        <v>-1673.3545376118786</v>
      </c>
      <c r="N135" s="26">
        <f t="shared" ca="1" si="14"/>
        <v>-0.90032268013837935</v>
      </c>
      <c r="O135" s="27">
        <f t="shared" ca="1" si="15"/>
        <v>-0.43517905003109414</v>
      </c>
      <c r="P135" s="7"/>
      <c r="Q135" s="28">
        <f t="shared" ca="1" si="16"/>
        <v>-0.89947227147309938</v>
      </c>
      <c r="R135" s="27">
        <f t="shared" ca="1" si="20"/>
        <v>56.920408361563034</v>
      </c>
      <c r="S135" s="7"/>
      <c r="T135" s="28">
        <f t="shared" si="17"/>
        <v>56.906999999999719</v>
      </c>
      <c r="U135" s="27">
        <f t="shared" si="18"/>
        <v>0.99321451743240818</v>
      </c>
      <c r="V135" s="7"/>
      <c r="W135" s="28">
        <f t="shared" ca="1" si="19"/>
        <v>1.3408361563314486E-2</v>
      </c>
      <c r="X135" s="27"/>
      <c r="Y135" s="7"/>
      <c r="Z135" s="46"/>
    </row>
    <row r="136" spans="1:26" s="26" customFormat="1" x14ac:dyDescent="0.25">
      <c r="A136" s="26">
        <v>55</v>
      </c>
      <c r="B136" s="26">
        <v>-633</v>
      </c>
      <c r="C136" s="26">
        <v>14847</v>
      </c>
      <c r="D136" s="26">
        <v>12217</v>
      </c>
      <c r="E136" s="26">
        <v>11588</v>
      </c>
      <c r="F136" s="26">
        <v>14201</v>
      </c>
      <c r="G136" s="27"/>
      <c r="H136" s="7"/>
      <c r="I136" s="28">
        <f t="shared" si="11"/>
        <v>3259</v>
      </c>
      <c r="J136" s="27">
        <f t="shared" si="11"/>
        <v>-1984</v>
      </c>
      <c r="K136" s="7"/>
      <c r="L136" s="28">
        <f t="shared" ca="1" si="12"/>
        <v>3277.6085193253616</v>
      </c>
      <c r="M136" s="26">
        <f t="shared" ca="1" si="13"/>
        <v>-2005.3545376118786</v>
      </c>
      <c r="N136" s="26">
        <f t="shared" ca="1" si="14"/>
        <v>-0.85148258094016849</v>
      </c>
      <c r="O136" s="27">
        <f t="shared" ca="1" si="15"/>
        <v>-0.52152025350164888</v>
      </c>
      <c r="P136" s="7"/>
      <c r="Q136" s="28">
        <f t="shared" ca="1" si="16"/>
        <v>-0.85046301182931494</v>
      </c>
      <c r="R136" s="27">
        <f t="shared" ca="1" si="20"/>
        <v>51.221421521739785</v>
      </c>
      <c r="S136" s="7"/>
      <c r="T136" s="28">
        <f t="shared" si="17"/>
        <v>51.209999999999724</v>
      </c>
      <c r="U136" s="27">
        <f t="shared" si="18"/>
        <v>0.89378310994629129</v>
      </c>
      <c r="V136" s="7"/>
      <c r="W136" s="28">
        <f t="shared" ca="1" si="19"/>
        <v>1.142152174006128E-2</v>
      </c>
      <c r="X136" s="27"/>
      <c r="Y136" s="7"/>
      <c r="Z136" s="46"/>
    </row>
    <row r="137" spans="1:26" s="26" customFormat="1" x14ac:dyDescent="0.25">
      <c r="A137" s="26">
        <v>56</v>
      </c>
      <c r="B137" s="26">
        <v>-630</v>
      </c>
      <c r="C137" s="26">
        <v>14743</v>
      </c>
      <c r="D137" s="26">
        <v>12058</v>
      </c>
      <c r="E137" s="26">
        <v>11700</v>
      </c>
      <c r="F137" s="26">
        <v>14358</v>
      </c>
      <c r="G137" s="27"/>
      <c r="H137" s="7"/>
      <c r="I137" s="28">
        <f t="shared" si="11"/>
        <v>3043</v>
      </c>
      <c r="J137" s="27">
        <f t="shared" si="11"/>
        <v>-2300</v>
      </c>
      <c r="K137" s="7"/>
      <c r="L137" s="28">
        <f t="shared" ca="1" si="12"/>
        <v>3061.6085193253616</v>
      </c>
      <c r="M137" s="26">
        <f t="shared" ca="1" si="13"/>
        <v>-2321.3545376118786</v>
      </c>
      <c r="N137" s="26">
        <f t="shared" ca="1" si="14"/>
        <v>-0.79536842441456446</v>
      </c>
      <c r="O137" s="27">
        <f t="shared" ca="1" si="15"/>
        <v>-0.60370043511820104</v>
      </c>
      <c r="P137" s="7"/>
      <c r="Q137" s="28">
        <f t="shared" ca="1" si="16"/>
        <v>-0.79418782871108984</v>
      </c>
      <c r="R137" s="27">
        <f t="shared" ca="1" si="20"/>
        <v>45.498631619747073</v>
      </c>
      <c r="S137" s="7"/>
      <c r="T137" s="28">
        <f t="shared" si="17"/>
        <v>45.539999999999722</v>
      </c>
      <c r="U137" s="27">
        <f t="shared" si="18"/>
        <v>0.79482294135821274</v>
      </c>
      <c r="V137" s="7"/>
      <c r="W137" s="28">
        <f t="shared" ca="1" si="19"/>
        <v>-4.1368380252649217E-2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-636</v>
      </c>
      <c r="C138" s="26">
        <v>14622</v>
      </c>
      <c r="D138" s="26">
        <v>11912</v>
      </c>
      <c r="E138" s="26">
        <v>11828</v>
      </c>
      <c r="F138" s="26">
        <v>14508</v>
      </c>
      <c r="G138" s="27"/>
      <c r="H138" s="7"/>
      <c r="I138" s="28">
        <f t="shared" si="11"/>
        <v>2794</v>
      </c>
      <c r="J138" s="27">
        <f t="shared" si="11"/>
        <v>-2596</v>
      </c>
      <c r="K138" s="7"/>
      <c r="L138" s="28">
        <f t="shared" ca="1" si="12"/>
        <v>2812.6085193253616</v>
      </c>
      <c r="M138" s="26">
        <f t="shared" ca="1" si="13"/>
        <v>-2617.3545376118786</v>
      </c>
      <c r="N138" s="26">
        <f t="shared" ca="1" si="14"/>
        <v>-0.73068127175310438</v>
      </c>
      <c r="O138" s="27">
        <f t="shared" ca="1" si="15"/>
        <v>-0.68067933941724978</v>
      </c>
      <c r="P138" s="7"/>
      <c r="Q138" s="28">
        <f t="shared" ca="1" si="16"/>
        <v>-0.72934981776929009</v>
      </c>
      <c r="R138" s="27">
        <f t="shared" ca="1" si="20"/>
        <v>39.715760918587193</v>
      </c>
      <c r="S138" s="7"/>
      <c r="T138" s="28">
        <f t="shared" si="17"/>
        <v>39.815999999999725</v>
      </c>
      <c r="U138" s="27">
        <f t="shared" si="18"/>
        <v>0.6949202949740575</v>
      </c>
      <c r="V138" s="7"/>
      <c r="W138" s="28">
        <f t="shared" ca="1" si="19"/>
        <v>-0.10023908141253202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-625</v>
      </c>
      <c r="C139" s="26">
        <v>14480</v>
      </c>
      <c r="D139" s="26">
        <v>11775</v>
      </c>
      <c r="E139" s="26">
        <v>11957</v>
      </c>
      <c r="F139" s="26">
        <v>14631</v>
      </c>
      <c r="G139" s="27"/>
      <c r="H139" s="7"/>
      <c r="I139" s="28">
        <f t="shared" si="11"/>
        <v>2523</v>
      </c>
      <c r="J139" s="27">
        <f t="shared" si="11"/>
        <v>-2856</v>
      </c>
      <c r="K139" s="7"/>
      <c r="L139" s="28">
        <f t="shared" ca="1" si="12"/>
        <v>2541.6085193253616</v>
      </c>
      <c r="M139" s="26">
        <f t="shared" ca="1" si="13"/>
        <v>-2877.3545376118786</v>
      </c>
      <c r="N139" s="26">
        <f t="shared" ca="1" si="14"/>
        <v>-0.66027878833440679</v>
      </c>
      <c r="O139" s="27">
        <f t="shared" ca="1" si="15"/>
        <v>-0.74829594454479265</v>
      </c>
      <c r="P139" s="7"/>
      <c r="Q139" s="28">
        <f t="shared" ca="1" si="16"/>
        <v>-0.65881479765925188</v>
      </c>
      <c r="R139" s="27">
        <f t="shared" ca="1" si="20"/>
        <v>34.100186816659402</v>
      </c>
      <c r="S139" s="7"/>
      <c r="T139" s="28">
        <f t="shared" si="17"/>
        <v>34.190999999999725</v>
      </c>
      <c r="U139" s="27">
        <f t="shared" si="18"/>
        <v>0.59674552454937646</v>
      </c>
      <c r="V139" s="7"/>
      <c r="W139" s="28">
        <f t="shared" ca="1" si="19"/>
        <v>-9.0813183340323178E-2</v>
      </c>
      <c r="X139" s="27"/>
      <c r="Y139" s="7"/>
      <c r="Z139" s="46"/>
    </row>
    <row r="140" spans="1:26" s="26" customFormat="1" x14ac:dyDescent="0.25">
      <c r="A140" s="26">
        <v>59</v>
      </c>
      <c r="B140" s="26">
        <v>-628</v>
      </c>
      <c r="C140" s="26">
        <v>14340</v>
      </c>
      <c r="D140" s="26">
        <v>11655</v>
      </c>
      <c r="E140" s="26">
        <v>12106</v>
      </c>
      <c r="F140" s="26">
        <v>14750</v>
      </c>
      <c r="G140" s="27"/>
      <c r="H140" s="7"/>
      <c r="I140" s="28">
        <f t="shared" si="11"/>
        <v>2234</v>
      </c>
      <c r="J140" s="27">
        <f t="shared" si="11"/>
        <v>-3095</v>
      </c>
      <c r="K140" s="7"/>
      <c r="L140" s="28">
        <f t="shared" ca="1" si="12"/>
        <v>2252.6085193253616</v>
      </c>
      <c r="M140" s="26">
        <f t="shared" ca="1" si="13"/>
        <v>-3116.3545376118786</v>
      </c>
      <c r="N140" s="26">
        <f t="shared" ca="1" si="14"/>
        <v>-0.58520012520524223</v>
      </c>
      <c r="O140" s="27">
        <f t="shared" ca="1" si="15"/>
        <v>-0.81045120848895713</v>
      </c>
      <c r="P140" s="7"/>
      <c r="Q140" s="28">
        <f t="shared" ca="1" si="16"/>
        <v>-0.58361428285909578</v>
      </c>
      <c r="R140" s="27">
        <f t="shared" ca="1" si="20"/>
        <v>28.49689704348981</v>
      </c>
      <c r="S140" s="7"/>
      <c r="T140" s="28">
        <f t="shared" si="17"/>
        <v>28.538999999999724</v>
      </c>
      <c r="U140" s="27">
        <f t="shared" si="18"/>
        <v>0.49809951522665685</v>
      </c>
      <c r="V140" s="7"/>
      <c r="W140" s="28">
        <f t="shared" ca="1" si="19"/>
        <v>-4.2102956509914691E-2</v>
      </c>
      <c r="X140" s="27"/>
      <c r="Y140" s="7"/>
      <c r="Z140" s="46"/>
    </row>
    <row r="141" spans="1:26" s="26" customFormat="1" x14ac:dyDescent="0.25">
      <c r="A141" s="26">
        <v>60</v>
      </c>
      <c r="B141" s="26">
        <v>-609</v>
      </c>
      <c r="C141" s="26">
        <v>14187</v>
      </c>
      <c r="D141" s="26">
        <v>11561</v>
      </c>
      <c r="E141" s="26">
        <v>12265</v>
      </c>
      <c r="F141" s="26">
        <v>14856</v>
      </c>
      <c r="G141" s="27"/>
      <c r="H141" s="7"/>
      <c r="I141" s="28">
        <f t="shared" si="11"/>
        <v>1922</v>
      </c>
      <c r="J141" s="27">
        <f t="shared" si="11"/>
        <v>-3295</v>
      </c>
      <c r="K141" s="7"/>
      <c r="L141" s="28">
        <f t="shared" ca="1" si="12"/>
        <v>1940.6085193253616</v>
      </c>
      <c r="M141" s="26">
        <f t="shared" ca="1" si="13"/>
        <v>-3316.3545376118786</v>
      </c>
      <c r="N141" s="26">
        <f t="shared" ca="1" si="14"/>
        <v>-0.5041463435571476</v>
      </c>
      <c r="O141" s="27">
        <f t="shared" ca="1" si="15"/>
        <v>-0.86246398166399008</v>
      </c>
      <c r="P141" s="7"/>
      <c r="Q141" s="28">
        <f t="shared" ca="1" si="16"/>
        <v>-0.50245849834312983</v>
      </c>
      <c r="R141" s="27">
        <f t="shared" ca="1" si="20"/>
        <v>22.963279099335409</v>
      </c>
      <c r="S141" s="7"/>
      <c r="T141" s="28">
        <f t="shared" si="17"/>
        <v>23.057999999999723</v>
      </c>
      <c r="U141" s="27">
        <f t="shared" si="18"/>
        <v>0.4024380189248476</v>
      </c>
      <c r="V141" s="7"/>
      <c r="W141" s="28">
        <f t="shared" ca="1" si="19"/>
        <v>-9.472090066431349E-2</v>
      </c>
      <c r="X141" s="27"/>
      <c r="Y141" s="7"/>
      <c r="Z141" s="46"/>
    </row>
    <row r="142" spans="1:26" s="26" customFormat="1" x14ac:dyDescent="0.25">
      <c r="A142" s="26">
        <v>61</v>
      </c>
      <c r="B142" s="26">
        <v>-608</v>
      </c>
      <c r="C142" s="26">
        <v>14026</v>
      </c>
      <c r="D142" s="26">
        <v>11475</v>
      </c>
      <c r="E142" s="26">
        <v>12429</v>
      </c>
      <c r="F142" s="26">
        <v>14943</v>
      </c>
      <c r="G142" s="27"/>
      <c r="H142" s="7"/>
      <c r="I142" s="28">
        <f t="shared" si="11"/>
        <v>1597</v>
      </c>
      <c r="J142" s="27">
        <f t="shared" si="11"/>
        <v>-3468</v>
      </c>
      <c r="K142" s="7"/>
      <c r="L142" s="28">
        <f t="shared" ca="1" si="12"/>
        <v>1615.6085193253616</v>
      </c>
      <c r="M142" s="26">
        <f t="shared" ca="1" si="13"/>
        <v>-3489.3545376118786</v>
      </c>
      <c r="N142" s="26">
        <f t="shared" ca="1" si="14"/>
        <v>-0.41971532100704906</v>
      </c>
      <c r="O142" s="27">
        <f t="shared" ca="1" si="15"/>
        <v>-0.90745503046039355</v>
      </c>
      <c r="P142" s="7"/>
      <c r="Q142" s="28">
        <f t="shared" ca="1" si="16"/>
        <v>-0.41793921586006771</v>
      </c>
      <c r="R142" s="27">
        <f t="shared" ca="1" si="20"/>
        <v>17.467843576931728</v>
      </c>
      <c r="S142" s="7"/>
      <c r="T142" s="28">
        <f t="shared" si="17"/>
        <v>17.585999999999721</v>
      </c>
      <c r="U142" s="27">
        <f t="shared" si="18"/>
        <v>0.30693360225571792</v>
      </c>
      <c r="V142" s="7"/>
      <c r="W142" s="28">
        <f t="shared" ca="1" si="19"/>
        <v>-0.1181564230679939</v>
      </c>
      <c r="X142" s="27"/>
      <c r="Y142" s="7"/>
      <c r="Z142" s="46"/>
    </row>
    <row r="143" spans="1:26" s="26" customFormat="1" x14ac:dyDescent="0.25">
      <c r="A143" s="26">
        <v>62</v>
      </c>
      <c r="B143" s="26">
        <v>-635</v>
      </c>
      <c r="C143" s="26">
        <v>13851</v>
      </c>
      <c r="D143" s="26">
        <v>11404</v>
      </c>
      <c r="E143" s="26">
        <v>12611</v>
      </c>
      <c r="F143" s="26">
        <v>15017</v>
      </c>
      <c r="G143" s="27"/>
      <c r="H143" s="7"/>
      <c r="I143" s="28">
        <f t="shared" si="11"/>
        <v>1240</v>
      </c>
      <c r="J143" s="27">
        <f t="shared" si="11"/>
        <v>-3613</v>
      </c>
      <c r="K143" s="7"/>
      <c r="L143" s="28">
        <f t="shared" ca="1" si="12"/>
        <v>1258.6085193253616</v>
      </c>
      <c r="M143" s="26">
        <f t="shared" ca="1" si="13"/>
        <v>-3634.3545376118786</v>
      </c>
      <c r="N143" s="26">
        <f t="shared" ca="1" si="14"/>
        <v>-0.32697109008278696</v>
      </c>
      <c r="O143" s="27">
        <f t="shared" ca="1" si="15"/>
        <v>-0.94516429101229249</v>
      </c>
      <c r="P143" s="7"/>
      <c r="Q143" s="28">
        <f t="shared" ca="1" si="16"/>
        <v>-0.32512096771227855</v>
      </c>
      <c r="R143" s="27">
        <f t="shared" ca="1" si="20"/>
        <v>11.721221229035677</v>
      </c>
      <c r="S143" s="7"/>
      <c r="T143" s="28">
        <f t="shared" si="17"/>
        <v>11.870999999999722</v>
      </c>
      <c r="U143" s="27">
        <f t="shared" si="18"/>
        <v>0.207188035504242</v>
      </c>
      <c r="V143" s="7"/>
      <c r="W143" s="28">
        <f t="shared" ca="1" si="19"/>
        <v>-0.14977877096404413</v>
      </c>
      <c r="X143" s="27"/>
      <c r="Y143" s="7"/>
      <c r="Z143" s="46"/>
    </row>
    <row r="144" spans="1:26" s="26" customFormat="1" x14ac:dyDescent="0.25">
      <c r="A144" s="26">
        <v>63</v>
      </c>
      <c r="B144" s="26">
        <v>-633</v>
      </c>
      <c r="C144" s="26">
        <v>13667</v>
      </c>
      <c r="D144" s="26">
        <v>11353</v>
      </c>
      <c r="E144" s="26">
        <v>12791</v>
      </c>
      <c r="F144" s="26">
        <v>15066</v>
      </c>
      <c r="G144" s="27"/>
      <c r="H144" s="7"/>
      <c r="I144" s="28">
        <f t="shared" si="11"/>
        <v>876</v>
      </c>
      <c r="J144" s="27">
        <f t="shared" si="11"/>
        <v>-3713</v>
      </c>
      <c r="K144" s="7"/>
      <c r="L144" s="28">
        <f t="shared" ca="1" si="12"/>
        <v>894.60851932536173</v>
      </c>
      <c r="M144" s="26">
        <f t="shared" ca="1" si="13"/>
        <v>-3734.3545376118786</v>
      </c>
      <c r="N144" s="26">
        <f t="shared" ca="1" si="14"/>
        <v>-0.2324083448266766</v>
      </c>
      <c r="O144" s="27">
        <f t="shared" ca="1" si="15"/>
        <v>-0.97117067759980902</v>
      </c>
      <c r="P144" s="7"/>
      <c r="Q144" s="28">
        <f t="shared" ca="1" si="16"/>
        <v>-0.23050711742881802</v>
      </c>
      <c r="R144" s="27">
        <f t="shared" ca="1" si="20"/>
        <v>6.0909161111816843</v>
      </c>
      <c r="S144" s="7"/>
      <c r="T144" s="28">
        <f t="shared" si="17"/>
        <v>6.1739999999997224</v>
      </c>
      <c r="U144" s="27">
        <f t="shared" si="18"/>
        <v>0.10775662801812505</v>
      </c>
      <c r="V144" s="7"/>
      <c r="W144" s="28">
        <f t="shared" ca="1" si="19"/>
        <v>-8.3083888818038076E-2</v>
      </c>
      <c r="X144" s="27"/>
      <c r="Y144" s="7"/>
      <c r="Z144" s="46"/>
    </row>
    <row r="145" spans="1:26" s="26" customFormat="1" x14ac:dyDescent="0.25">
      <c r="A145" s="26">
        <v>64</v>
      </c>
      <c r="B145" s="26">
        <v>-633</v>
      </c>
      <c r="C145" s="26">
        <v>13485</v>
      </c>
      <c r="D145" s="26">
        <v>11319</v>
      </c>
      <c r="E145" s="26">
        <v>12983</v>
      </c>
      <c r="F145" s="26">
        <v>15104</v>
      </c>
      <c r="G145" s="27"/>
      <c r="H145" s="7"/>
      <c r="I145" s="28">
        <f t="shared" ref="I145:J145" si="21">C145-E145</f>
        <v>502</v>
      </c>
      <c r="J145" s="27">
        <f t="shared" si="21"/>
        <v>-3785</v>
      </c>
      <c r="K145" s="7"/>
      <c r="L145" s="28">
        <f t="shared" ref="L145" ca="1" si="22">I145-$J$4</f>
        <v>520.60851932536173</v>
      </c>
      <c r="M145" s="26">
        <f t="shared" ref="M145" ca="1" si="23">J145-$J$3</f>
        <v>-3806.3545376118786</v>
      </c>
      <c r="N145" s="26">
        <f t="shared" ref="N145" ca="1" si="24">L145/$J$7</f>
        <v>-0.13524772195364013</v>
      </c>
      <c r="O145" s="27">
        <f t="shared" ref="O145" ca="1" si="25">M145/$J$6</f>
        <v>-0.9898952759428209</v>
      </c>
      <c r="P145" s="7"/>
      <c r="Q145" s="28">
        <f t="shared" ref="Q145" ca="1" si="26">(N145-O145*SIN(-$J$11*PI()/180))/(COS(-$J$11*PI()/180))</f>
        <v>-0.13330964319486366</v>
      </c>
      <c r="R145" s="27">
        <f ca="1">IF(MOD(ATAN2(O145,Q145)*180/PI()-$J$9+360,360)&gt;5,MOD(ATAN2(O145,Q145)*180/PI()-$J$9+360,360)-360,MOD(ATAN2(O145,Q145)*180/PI()-$J$9+360,360))</f>
        <v>0.40875013294839846</v>
      </c>
      <c r="S145" s="7"/>
      <c r="T145" s="28">
        <f t="shared" ref="T145" si="27">360/40000*B145+T144</f>
        <v>0.4769999999997232</v>
      </c>
      <c r="U145" s="27">
        <f t="shared" ref="U145" si="28">T145*PI()/180</f>
        <v>8.3252205320081193E-3</v>
      </c>
      <c r="V145" s="7"/>
      <c r="W145" s="28">
        <f t="shared" ref="W145" ca="1" si="29">R145-T145</f>
        <v>-6.8249867051324742E-2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40029</v>
      </c>
    </row>
    <row r="151" spans="1:26" x14ac:dyDescent="0.25">
      <c r="A151" t="s">
        <v>81</v>
      </c>
      <c r="B151">
        <v>40029</v>
      </c>
    </row>
    <row r="152" spans="1:26" x14ac:dyDescent="0.25">
      <c r="A152" s="32" t="s">
        <v>92</v>
      </c>
      <c r="B152" s="32">
        <v>-39976</v>
      </c>
    </row>
    <row r="153" spans="1:26" x14ac:dyDescent="0.25">
      <c r="A153" t="s">
        <v>87</v>
      </c>
      <c r="B153">
        <v>-39976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26.272288207608518</v>
      </c>
      <c r="L3" s="36" t="s">
        <v>1</v>
      </c>
      <c r="M3" s="11">
        <v>-3843.3057975842971</v>
      </c>
      <c r="N3" s="10" t="s">
        <v>2</v>
      </c>
      <c r="O3" s="36">
        <v>3827.9056247873432</v>
      </c>
      <c r="Q3" s="117" t="s">
        <v>3</v>
      </c>
      <c r="R3" s="117"/>
      <c r="T3" s="49" t="s">
        <v>53</v>
      </c>
      <c r="U3" s="50">
        <v>43690</v>
      </c>
    </row>
    <row r="4" spans="1:21" ht="15.75" thickBot="1" x14ac:dyDescent="0.3">
      <c r="A4" t="s">
        <v>64</v>
      </c>
      <c r="I4" s="34" t="s">
        <v>4</v>
      </c>
      <c r="J4" s="34">
        <f>(M6+M12)/2</f>
        <v>-18.855854737903368</v>
      </c>
      <c r="L4" s="9" t="s">
        <v>5</v>
      </c>
      <c r="M4" s="13">
        <v>359.81190405520442</v>
      </c>
      <c r="N4" s="12" t="s">
        <v>6</v>
      </c>
      <c r="O4" s="9">
        <v>359.74548250086991</v>
      </c>
      <c r="Q4" s="2" t="s">
        <v>7</v>
      </c>
      <c r="R4" s="2">
        <f>MAX(AC20:AC149)</f>
        <v>0.22421043000167629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-172.31203603722736</v>
      </c>
      <c r="N5" s="14" t="s">
        <v>9</v>
      </c>
      <c r="O5" s="9">
        <v>-173.12910853338173</v>
      </c>
      <c r="Q5" s="5" t="s">
        <v>10</v>
      </c>
      <c r="R5" s="5">
        <f>MIN(AC20:AC149)</f>
        <v>-0.23781465905601351</v>
      </c>
      <c r="T5" s="49" t="s">
        <v>55</v>
      </c>
      <c r="U5" s="51">
        <v>3</v>
      </c>
    </row>
    <row r="6" spans="1:21" ht="15.75" thickBot="1" x14ac:dyDescent="0.3">
      <c r="A6" t="s">
        <v>65</v>
      </c>
      <c r="I6" s="33" t="s">
        <v>11</v>
      </c>
      <c r="J6" s="33">
        <f>(O3+O9)/2</f>
        <v>3821.8850543184694</v>
      </c>
      <c r="L6" s="38" t="s">
        <v>12</v>
      </c>
      <c r="M6" s="13">
        <v>-19.064723226357714</v>
      </c>
      <c r="N6" s="14" t="s">
        <v>13</v>
      </c>
      <c r="O6" s="9">
        <v>26.287916874781608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-3837.7666653574961</v>
      </c>
      <c r="L7" s="39" t="s">
        <v>15</v>
      </c>
      <c r="M7" s="16">
        <f>SUM(M20:M84)</f>
        <v>1833.7909961148696</v>
      </c>
      <c r="N7" s="15" t="s">
        <v>15</v>
      </c>
      <c r="O7" s="37">
        <f>SUM(O20:O84)</f>
        <v>1750.6694142140591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-173.10490859413724</v>
      </c>
      <c r="L9" s="36" t="s">
        <v>18</v>
      </c>
      <c r="M9" s="11">
        <v>-3832.2275331306946</v>
      </c>
      <c r="N9" s="10" t="s">
        <v>19</v>
      </c>
      <c r="O9" s="36">
        <v>3815.8644838495957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-172.28835422206299</v>
      </c>
      <c r="L10" s="9" t="s">
        <v>21</v>
      </c>
      <c r="M10" s="13">
        <v>359.78142559487333</v>
      </c>
      <c r="N10" s="12" t="s">
        <v>22</v>
      </c>
      <c r="O10" s="9">
        <v>359.76407919725744</v>
      </c>
      <c r="T10" s="52"/>
    </row>
    <row r="11" spans="1:21" ht="15.75" thickBot="1" x14ac:dyDescent="0.3">
      <c r="I11" s="34" t="s">
        <v>23</v>
      </c>
      <c r="J11" s="34">
        <f>J9-J10</f>
        <v>-0.81655437207425052</v>
      </c>
      <c r="L11" s="38" t="s">
        <v>24</v>
      </c>
      <c r="M11" s="13">
        <v>-172.26467240689863</v>
      </c>
      <c r="N11" s="14" t="s">
        <v>25</v>
      </c>
      <c r="O11" s="9">
        <v>-173.08070865489276</v>
      </c>
    </row>
    <row r="12" spans="1:21" x14ac:dyDescent="0.25">
      <c r="I12" s="9"/>
      <c r="J12" s="9"/>
      <c r="L12" s="38" t="s">
        <v>26</v>
      </c>
      <c r="M12" s="13">
        <v>-18.646986249449021</v>
      </c>
      <c r="N12" s="14" t="s">
        <v>27</v>
      </c>
      <c r="O12" s="9">
        <v>26.256659540435429</v>
      </c>
    </row>
    <row r="13" spans="1:21" ht="15.75" thickBot="1" x14ac:dyDescent="0.3">
      <c r="I13" s="9"/>
      <c r="J13" s="9"/>
      <c r="L13" s="39" t="s">
        <v>15</v>
      </c>
      <c r="M13" s="16">
        <f>SUM(M85:M149)</f>
        <v>2192.2585411970294</v>
      </c>
      <c r="N13" s="15" t="s">
        <v>15</v>
      </c>
      <c r="O13" s="37">
        <f>SUM(O85:O149)</f>
        <v>2083.8240117044311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13504</v>
      </c>
      <c r="D20" s="17">
        <v>11368</v>
      </c>
      <c r="E20" s="17">
        <v>13015</v>
      </c>
      <c r="F20" s="17">
        <v>15147</v>
      </c>
      <c r="G20" s="24"/>
      <c r="H20" s="7"/>
      <c r="I20" s="25">
        <f t="shared" ref="I20:J51" si="0">C20-E20</f>
        <v>489</v>
      </c>
      <c r="J20" s="24">
        <f t="shared" si="0"/>
        <v>-3779</v>
      </c>
      <c r="K20" s="7"/>
      <c r="L20" s="25">
        <f>$M$3*SIN(2*PI()/$M$4*(AA20+$M$5))+$M$6</f>
        <v>484.90512670710524</v>
      </c>
      <c r="M20" s="17">
        <f t="shared" ref="M20:M83" si="1">(I20-L20)^2</f>
        <v>16.76798728486278</v>
      </c>
      <c r="N20" s="17">
        <f>$O$3*COS(2*PI()/$O$4*(AA20+$O$5))+$O$6</f>
        <v>-3775.5895955341457</v>
      </c>
      <c r="O20" s="24">
        <f t="shared" ref="O20:O83" si="2">(J20-N20)^2</f>
        <v>11.630858620718946</v>
      </c>
      <c r="P20" s="7"/>
      <c r="Q20" s="25">
        <f>I20-$J$4</f>
        <v>507.85585473790337</v>
      </c>
      <c r="R20" s="24">
        <f>J20-$J$3</f>
        <v>-3805.2722882076087</v>
      </c>
      <c r="S20" s="7"/>
      <c r="T20" s="25">
        <f>Q20/$J$7</f>
        <v>-0.13233109227879428</v>
      </c>
      <c r="U20" s="24">
        <f>R20/$J$6</f>
        <v>-0.99565325333578791</v>
      </c>
      <c r="V20" s="7"/>
      <c r="W20" s="25">
        <f>(T20-U20*SIN(-$J$11*PI()/180))/(COS(-$J$11*PI()/180))</f>
        <v>-0.11815395697214279</v>
      </c>
      <c r="X20" s="24">
        <f>IF(MOD(ATAN2(U20,W20)*180/PI()-$J$9+360,360)&gt;5,MOD(ATAN2(U20,W20)*180/PI()-$J$9+360,360)-360,MOD(ATAN2(U20,W20)*180/PI()-$J$9+360,360))</f>
        <v>-0.12746358437505023</v>
      </c>
      <c r="Y20" s="7"/>
      <c r="Z20" s="25">
        <f>I159</f>
        <v>-7</v>
      </c>
      <c r="AA20" s="17">
        <f>360/40000*Z20</f>
        <v>-6.3E-2</v>
      </c>
      <c r="AB20" s="24">
        <f>AA20*PI()/180</f>
        <v>-1.0995574287564276E-3</v>
      </c>
      <c r="AC20" s="17">
        <f>X20-AA20</f>
        <v>-6.4463584375050231E-2</v>
      </c>
      <c r="AD20" s="17">
        <f ca="1">INDIRECT("AC"&amp;AE20)-AC20</f>
        <v>-5.7752111297017017E-2</v>
      </c>
      <c r="AE20" s="17">
        <v>149</v>
      </c>
    </row>
    <row r="21" spans="1:31" s="17" customFormat="1" x14ac:dyDescent="0.25">
      <c r="A21" s="17">
        <v>1</v>
      </c>
      <c r="B21" s="17">
        <v>642</v>
      </c>
      <c r="C21" s="17">
        <v>13685</v>
      </c>
      <c r="D21" s="17">
        <v>11390</v>
      </c>
      <c r="E21" s="17">
        <v>12817</v>
      </c>
      <c r="F21" s="17">
        <v>15102</v>
      </c>
      <c r="G21" s="24"/>
      <c r="H21" s="7"/>
      <c r="I21" s="25">
        <f t="shared" si="0"/>
        <v>868</v>
      </c>
      <c r="J21" s="24">
        <f t="shared" si="0"/>
        <v>-3712</v>
      </c>
      <c r="K21" s="7"/>
      <c r="L21" s="25">
        <f t="shared" ref="L21:L84" si="3">$M$3*SIN(2*PI()/$M$4*(AA21+$M$5))+$M$6</f>
        <v>866.12293369603435</v>
      </c>
      <c r="M21" s="17">
        <f t="shared" si="1"/>
        <v>3.5233779094832598</v>
      </c>
      <c r="N21" s="17">
        <f t="shared" ref="N21:N84" si="4">$O$3*COS(2*PI()/$O$4*(AA21+$O$5))+$O$6</f>
        <v>-3711.3511793797102</v>
      </c>
      <c r="O21" s="24">
        <f t="shared" si="2"/>
        <v>0.42096819731327384</v>
      </c>
      <c r="P21" s="7"/>
      <c r="Q21" s="25">
        <f t="shared" ref="Q21:Q84" si="5">I21-$J$4</f>
        <v>886.85585473790331</v>
      </c>
      <c r="R21" s="24">
        <f t="shared" ref="R21:R84" si="6">J21-$J$3</f>
        <v>-3738.2722882076087</v>
      </c>
      <c r="S21" s="7"/>
      <c r="T21" s="25">
        <f t="shared" ref="T21:T84" si="7">Q21/$J$7</f>
        <v>-0.23108644481784585</v>
      </c>
      <c r="U21" s="24">
        <f t="shared" ref="U21:U84" si="8">R21/$J$6</f>
        <v>-0.97812263714828784</v>
      </c>
      <c r="V21" s="7"/>
      <c r="W21" s="25">
        <f t="shared" ref="W21:W84" si="9">(T21-U21*SIN(-$J$11*PI()/180))/(COS(-$J$11*PI()/180))</f>
        <v>-0.21716919489813113</v>
      </c>
      <c r="X21" s="24">
        <f t="shared" ref="X21:X83" si="10">MOD(ATAN2(U21,W21)*180/PI()-$J$9+360,360)</f>
        <v>5.6230322702108424</v>
      </c>
      <c r="Y21" s="7"/>
      <c r="Z21" s="25">
        <f t="shared" ref="Z21:Z84" si="11">B21</f>
        <v>642</v>
      </c>
      <c r="AA21" s="17">
        <f>360/40000*Z21+AA20</f>
        <v>5.7149999999999999</v>
      </c>
      <c r="AB21" s="24">
        <f t="shared" ref="AB21:AB84" si="12">AA21*PI()/180</f>
        <v>9.9745566751475931E-2</v>
      </c>
      <c r="AC21" s="17">
        <f t="shared" ref="AC21:AC84" si="13">X21-AA21</f>
        <v>-9.196772978915746E-2</v>
      </c>
      <c r="AD21" s="17">
        <f t="shared" ref="AD21:AD83" ca="1" si="14">INDIRECT("AC"&amp;AE21)-AC21</f>
        <v>-3.7174408007329518E-2</v>
      </c>
      <c r="AE21" s="17">
        <v>148</v>
      </c>
    </row>
    <row r="22" spans="1:31" s="17" customFormat="1" x14ac:dyDescent="0.25">
      <c r="A22" s="17">
        <v>2</v>
      </c>
      <c r="B22" s="17">
        <v>651</v>
      </c>
      <c r="C22" s="17">
        <v>13878</v>
      </c>
      <c r="D22" s="17">
        <v>11452</v>
      </c>
      <c r="E22" s="17">
        <v>12636</v>
      </c>
      <c r="F22" s="17">
        <v>15060</v>
      </c>
      <c r="G22" s="24"/>
      <c r="H22" s="7"/>
      <c r="I22" s="25">
        <f t="shared" si="0"/>
        <v>1242</v>
      </c>
      <c r="J22" s="24">
        <f t="shared" si="0"/>
        <v>-3608</v>
      </c>
      <c r="K22" s="7"/>
      <c r="L22" s="25">
        <f t="shared" si="3"/>
        <v>1243.4725961103302</v>
      </c>
      <c r="M22" s="17">
        <f t="shared" si="1"/>
        <v>2.1685393041595962</v>
      </c>
      <c r="N22" s="17">
        <f>$O$3*COS(2*PI()/$O$4*(AA22+$O$5))+$O$6</f>
        <v>-3607.3809349072849</v>
      </c>
      <c r="O22" s="24">
        <f>(J22-N22)^2</f>
        <v>0.3832415890183779</v>
      </c>
      <c r="P22" s="7"/>
      <c r="Q22" s="25">
        <f t="shared" si="5"/>
        <v>1260.8558547379034</v>
      </c>
      <c r="R22" s="24">
        <f t="shared" si="6"/>
        <v>-3634.2722882076087</v>
      </c>
      <c r="S22" s="7"/>
      <c r="T22" s="25">
        <f t="shared" si="7"/>
        <v>-0.32853895629437702</v>
      </c>
      <c r="U22" s="24">
        <f t="shared" si="8"/>
        <v>-0.95091093440948171</v>
      </c>
      <c r="V22" s="7"/>
      <c r="W22" s="25">
        <f t="shared" si="9"/>
        <v>-0.31501943939226079</v>
      </c>
      <c r="X22" s="24">
        <f t="shared" si="10"/>
        <v>11.434000076581469</v>
      </c>
      <c r="Y22" s="7"/>
      <c r="Z22" s="25">
        <f t="shared" si="11"/>
        <v>651</v>
      </c>
      <c r="AA22" s="17">
        <f t="shared" ref="AA22:AA85" si="15">360/40000*Z22+AA21</f>
        <v>11.574</v>
      </c>
      <c r="AB22" s="24">
        <f t="shared" si="12"/>
        <v>0.2020044076258237</v>
      </c>
      <c r="AC22" s="17">
        <f t="shared" si="13"/>
        <v>-0.13999992341853051</v>
      </c>
      <c r="AD22" s="17">
        <f t="shared" ca="1" si="14"/>
        <v>2.6814049175087007E-2</v>
      </c>
      <c r="AE22" s="17">
        <v>147</v>
      </c>
    </row>
    <row r="23" spans="1:31" s="17" customFormat="1" x14ac:dyDescent="0.25">
      <c r="A23" s="17">
        <v>3</v>
      </c>
      <c r="B23" s="17">
        <v>619</v>
      </c>
      <c r="C23" s="17">
        <v>14051</v>
      </c>
      <c r="D23" s="17">
        <v>11514</v>
      </c>
      <c r="E23" s="17">
        <v>12463</v>
      </c>
      <c r="F23" s="17">
        <v>14987</v>
      </c>
      <c r="G23" s="24"/>
      <c r="H23" s="7"/>
      <c r="I23" s="25">
        <f t="shared" si="0"/>
        <v>1588</v>
      </c>
      <c r="J23" s="24">
        <f t="shared" si="0"/>
        <v>-3473</v>
      </c>
      <c r="K23" s="7"/>
      <c r="L23" s="25">
        <f t="shared" si="3"/>
        <v>1590.0852802107288</v>
      </c>
      <c r="M23" s="17">
        <f t="shared" si="1"/>
        <v>4.3483935572571362</v>
      </c>
      <c r="N23" s="17">
        <f t="shared" si="4"/>
        <v>-3473.2401403303425</v>
      </c>
      <c r="O23" s="24">
        <f t="shared" si="2"/>
        <v>5.7667378256983821E-2</v>
      </c>
      <c r="P23" s="7"/>
      <c r="Q23" s="25">
        <f t="shared" si="5"/>
        <v>1606.8558547379034</v>
      </c>
      <c r="R23" s="24">
        <f t="shared" si="6"/>
        <v>-3499.2722882076087</v>
      </c>
      <c r="S23" s="7"/>
      <c r="T23" s="25">
        <f t="shared" si="7"/>
        <v>-0.41869555782079354</v>
      </c>
      <c r="U23" s="24">
        <f t="shared" si="8"/>
        <v>-0.91558805104660845</v>
      </c>
      <c r="V23" s="7"/>
      <c r="W23" s="25">
        <f t="shared" si="9"/>
        <v>-0.40568863777120234</v>
      </c>
      <c r="X23" s="24">
        <f t="shared" si="10"/>
        <v>17.002599798731296</v>
      </c>
      <c r="Y23" s="7"/>
      <c r="Z23" s="25">
        <f t="shared" si="11"/>
        <v>619</v>
      </c>
      <c r="AA23" s="17">
        <f t="shared" si="15"/>
        <v>17.145</v>
      </c>
      <c r="AB23" s="24">
        <f t="shared" si="12"/>
        <v>0.29923670025442778</v>
      </c>
      <c r="AC23" s="17">
        <f t="shared" si="13"/>
        <v>-0.14240020126870334</v>
      </c>
      <c r="AD23" s="17">
        <f t="shared" ca="1" si="14"/>
        <v>6.3699690601399794E-2</v>
      </c>
      <c r="AE23" s="17">
        <v>146</v>
      </c>
    </row>
    <row r="24" spans="1:31" s="17" customFormat="1" x14ac:dyDescent="0.25">
      <c r="A24" s="17">
        <v>4</v>
      </c>
      <c r="B24" s="17">
        <v>624</v>
      </c>
      <c r="C24" s="17">
        <v>14220</v>
      </c>
      <c r="D24" s="17">
        <v>11598</v>
      </c>
      <c r="E24" s="17">
        <v>12298</v>
      </c>
      <c r="F24" s="17">
        <v>14909</v>
      </c>
      <c r="G24" s="24"/>
      <c r="H24" s="7"/>
      <c r="I24" s="25">
        <f t="shared" si="0"/>
        <v>1922</v>
      </c>
      <c r="J24" s="24">
        <f t="shared" si="0"/>
        <v>-3311</v>
      </c>
      <c r="K24" s="7"/>
      <c r="L24" s="25">
        <f t="shared" si="3"/>
        <v>1924.0872251251869</v>
      </c>
      <c r="M24" s="17">
        <f t="shared" si="1"/>
        <v>4.3565087232116078</v>
      </c>
      <c r="N24" s="17">
        <f t="shared" si="4"/>
        <v>-3304.5120709859466</v>
      </c>
      <c r="O24" s="24">
        <f t="shared" si="2"/>
        <v>42.09322289139601</v>
      </c>
      <c r="P24" s="7"/>
      <c r="Q24" s="25">
        <f t="shared" si="5"/>
        <v>1940.8558547379034</v>
      </c>
      <c r="R24" s="24">
        <f t="shared" si="6"/>
        <v>-3337.2722882076087</v>
      </c>
      <c r="S24" s="7"/>
      <c r="T24" s="25">
        <f t="shared" si="7"/>
        <v>-0.50572534079716092</v>
      </c>
      <c r="U24" s="24">
        <f t="shared" si="8"/>
        <v>-0.87320059101116043</v>
      </c>
      <c r="V24" s="7"/>
      <c r="W24" s="25">
        <f t="shared" si="9"/>
        <v>-0.49333138810539146</v>
      </c>
      <c r="X24" s="24">
        <f t="shared" si="10"/>
        <v>22.570016616168573</v>
      </c>
      <c r="Y24" s="7"/>
      <c r="Z24" s="25">
        <f t="shared" si="11"/>
        <v>624</v>
      </c>
      <c r="AA24" s="17">
        <f t="shared" si="15"/>
        <v>22.760999999999999</v>
      </c>
      <c r="AB24" s="24">
        <f t="shared" si="12"/>
        <v>0.39725439104642934</v>
      </c>
      <c r="AC24" s="17">
        <f t="shared" si="13"/>
        <v>-0.19098338383142632</v>
      </c>
      <c r="AD24" s="17">
        <f t="shared" ca="1" si="14"/>
        <v>8.2594346690033404E-2</v>
      </c>
      <c r="AE24" s="17">
        <v>145</v>
      </c>
    </row>
    <row r="25" spans="1:31" s="17" customFormat="1" x14ac:dyDescent="0.25">
      <c r="A25" s="17">
        <v>5</v>
      </c>
      <c r="B25" s="17">
        <v>606</v>
      </c>
      <c r="C25" s="17">
        <v>14363</v>
      </c>
      <c r="D25" s="17">
        <v>11687</v>
      </c>
      <c r="E25" s="17">
        <v>12141</v>
      </c>
      <c r="F25" s="17">
        <v>14796</v>
      </c>
      <c r="G25" s="24"/>
      <c r="H25" s="7"/>
      <c r="I25" s="25">
        <f t="shared" si="0"/>
        <v>2222</v>
      </c>
      <c r="J25" s="24">
        <f t="shared" si="0"/>
        <v>-3109</v>
      </c>
      <c r="K25" s="7"/>
      <c r="L25" s="25">
        <f t="shared" si="3"/>
        <v>2230.6097445199698</v>
      </c>
      <c r="M25" s="17">
        <f t="shared" si="1"/>
        <v>74.127700699150154</v>
      </c>
      <c r="N25" s="17">
        <f t="shared" si="4"/>
        <v>-3109.9861011579992</v>
      </c>
      <c r="O25" s="24">
        <f t="shared" si="2"/>
        <v>0.97239549380736512</v>
      </c>
      <c r="P25" s="7"/>
      <c r="Q25" s="25">
        <f t="shared" si="5"/>
        <v>2240.8558547379034</v>
      </c>
      <c r="R25" s="24">
        <f t="shared" si="6"/>
        <v>-3135.2722882076087</v>
      </c>
      <c r="S25" s="7"/>
      <c r="T25" s="25">
        <f t="shared" si="7"/>
        <v>-0.58389580454838907</v>
      </c>
      <c r="U25" s="24">
        <f t="shared" si="8"/>
        <v>-0.8203470914607871</v>
      </c>
      <c r="V25" s="7"/>
      <c r="W25" s="25">
        <f t="shared" si="9"/>
        <v>-0.57226308695675221</v>
      </c>
      <c r="X25" s="24">
        <f t="shared" si="10"/>
        <v>28.004017336645518</v>
      </c>
      <c r="Y25" s="7"/>
      <c r="Z25" s="25">
        <f t="shared" si="11"/>
        <v>606</v>
      </c>
      <c r="AA25" s="17">
        <f t="shared" si="15"/>
        <v>28.215</v>
      </c>
      <c r="AB25" s="24">
        <f t="shared" si="12"/>
        <v>0.49244464845020008</v>
      </c>
      <c r="AC25" s="17">
        <f t="shared" si="13"/>
        <v>-0.21098266335448201</v>
      </c>
      <c r="AD25" s="17">
        <f t="shared" ca="1" si="14"/>
        <v>6.6396295157673535E-2</v>
      </c>
      <c r="AE25" s="17">
        <v>144</v>
      </c>
    </row>
    <row r="26" spans="1:31" s="17" customFormat="1" x14ac:dyDescent="0.25">
      <c r="A26" s="17">
        <v>6</v>
      </c>
      <c r="B26" s="17">
        <v>622</v>
      </c>
      <c r="C26" s="17">
        <v>14521</v>
      </c>
      <c r="D26" s="17">
        <v>11810</v>
      </c>
      <c r="E26" s="17">
        <v>12000</v>
      </c>
      <c r="F26" s="17">
        <v>14688</v>
      </c>
      <c r="G26" s="24"/>
      <c r="H26" s="7"/>
      <c r="I26" s="25">
        <f t="shared" si="0"/>
        <v>2521</v>
      </c>
      <c r="J26" s="24">
        <f t="shared" si="0"/>
        <v>-2878</v>
      </c>
      <c r="K26" s="7"/>
      <c r="L26" s="25">
        <f t="shared" si="3"/>
        <v>2523.9958157383385</v>
      </c>
      <c r="M26" s="17">
        <f t="shared" si="1"/>
        <v>8.9749119380765237</v>
      </c>
      <c r="N26" s="17">
        <f t="shared" si="4"/>
        <v>-2880.768879797401</v>
      </c>
      <c r="O26" s="24">
        <f t="shared" si="2"/>
        <v>7.6666953324556317</v>
      </c>
      <c r="P26" s="7"/>
      <c r="Q26" s="25">
        <f t="shared" si="5"/>
        <v>2539.8558547379034</v>
      </c>
      <c r="R26" s="24">
        <f t="shared" si="6"/>
        <v>-2904.2722882076087</v>
      </c>
      <c r="S26" s="7"/>
      <c r="T26" s="25">
        <f t="shared" si="7"/>
        <v>-0.66180570008711315</v>
      </c>
      <c r="U26" s="24">
        <f t="shared" si="8"/>
        <v>-0.75990571326209277</v>
      </c>
      <c r="V26" s="7"/>
      <c r="W26" s="25">
        <f t="shared" si="9"/>
        <v>-0.65104233757900809</v>
      </c>
      <c r="X26" s="24">
        <f t="shared" si="10"/>
        <v>33.692925656030752</v>
      </c>
      <c r="Y26" s="7"/>
      <c r="Z26" s="25">
        <f t="shared" si="11"/>
        <v>622</v>
      </c>
      <c r="AA26" s="17">
        <f t="shared" si="15"/>
        <v>33.813000000000002</v>
      </c>
      <c r="AB26" s="24">
        <f t="shared" si="12"/>
        <v>0.59014817997684266</v>
      </c>
      <c r="AC26" s="17">
        <f t="shared" si="13"/>
        <v>-0.12007434396925021</v>
      </c>
      <c r="AD26" s="17">
        <f t="shared" ca="1" si="14"/>
        <v>-9.6572449943295169E-3</v>
      </c>
      <c r="AE26" s="17">
        <v>143</v>
      </c>
    </row>
    <row r="27" spans="1:31" s="17" customFormat="1" x14ac:dyDescent="0.25">
      <c r="A27" s="17">
        <v>7</v>
      </c>
      <c r="B27" s="17">
        <v>625</v>
      </c>
      <c r="C27" s="17">
        <v>14653</v>
      </c>
      <c r="D27" s="17">
        <v>11932</v>
      </c>
      <c r="E27" s="17">
        <v>11859</v>
      </c>
      <c r="F27" s="17">
        <v>14551</v>
      </c>
      <c r="G27" s="24"/>
      <c r="H27" s="7"/>
      <c r="I27" s="25">
        <f t="shared" si="0"/>
        <v>2794</v>
      </c>
      <c r="J27" s="24">
        <f t="shared" si="0"/>
        <v>-2619</v>
      </c>
      <c r="K27" s="7"/>
      <c r="L27" s="25">
        <f t="shared" si="3"/>
        <v>2794.334668169311</v>
      </c>
      <c r="M27" s="17">
        <f t="shared" si="1"/>
        <v>0.11200278355000563</v>
      </c>
      <c r="N27" s="17">
        <f t="shared" si="4"/>
        <v>-2622.4809110892706</v>
      </c>
      <c r="O27" s="24">
        <f t="shared" si="2"/>
        <v>12.116742011407373</v>
      </c>
      <c r="P27" s="7"/>
      <c r="Q27" s="25">
        <f t="shared" si="5"/>
        <v>2812.8558547379034</v>
      </c>
      <c r="R27" s="24">
        <f t="shared" si="6"/>
        <v>-2645.2722882076087</v>
      </c>
      <c r="S27" s="7"/>
      <c r="T27" s="25">
        <f t="shared" si="7"/>
        <v>-0.73294082210073075</v>
      </c>
      <c r="U27" s="24">
        <f t="shared" si="8"/>
        <v>-0.69213810740295068</v>
      </c>
      <c r="V27" s="7"/>
      <c r="W27" s="25">
        <f t="shared" si="9"/>
        <v>-0.72315054387528932</v>
      </c>
      <c r="X27" s="24">
        <f t="shared" si="10"/>
        <v>39.360198396343264</v>
      </c>
      <c r="Y27" s="7"/>
      <c r="Z27" s="25">
        <f t="shared" si="11"/>
        <v>625</v>
      </c>
      <c r="AA27" s="17">
        <f t="shared" si="15"/>
        <v>39.438000000000002</v>
      </c>
      <c r="AB27" s="24">
        <f t="shared" si="12"/>
        <v>0.68832295040152369</v>
      </c>
      <c r="AC27" s="17">
        <f t="shared" si="13"/>
        <v>-7.7801603656737939E-2</v>
      </c>
      <c r="AD27" s="17">
        <f t="shared" ca="1" si="14"/>
        <v>3.0484118056428144E-2</v>
      </c>
      <c r="AE27" s="17">
        <v>142</v>
      </c>
    </row>
    <row r="28" spans="1:31" s="17" customFormat="1" x14ac:dyDescent="0.25">
      <c r="A28" s="17">
        <v>8</v>
      </c>
      <c r="B28" s="17">
        <v>628</v>
      </c>
      <c r="C28" s="17">
        <v>14780</v>
      </c>
      <c r="D28" s="17">
        <v>12076</v>
      </c>
      <c r="E28" s="17">
        <v>11743</v>
      </c>
      <c r="F28" s="17">
        <v>14410</v>
      </c>
      <c r="G28" s="24"/>
      <c r="H28" s="7"/>
      <c r="I28" s="25">
        <f t="shared" si="0"/>
        <v>3037</v>
      </c>
      <c r="J28" s="24">
        <f t="shared" si="0"/>
        <v>-2334</v>
      </c>
      <c r="K28" s="7"/>
      <c r="L28" s="25">
        <f t="shared" si="3"/>
        <v>3038.6487739578097</v>
      </c>
      <c r="M28" s="17">
        <f t="shared" si="1"/>
        <v>2.718455563951399</v>
      </c>
      <c r="N28" s="17">
        <f t="shared" si="4"/>
        <v>-2337.2280888264922</v>
      </c>
      <c r="O28" s="24">
        <f t="shared" si="2"/>
        <v>10.420557471724045</v>
      </c>
      <c r="P28" s="7"/>
      <c r="Q28" s="25">
        <f t="shared" si="5"/>
        <v>3055.8558547379034</v>
      </c>
      <c r="R28" s="24">
        <f t="shared" si="6"/>
        <v>-2360.2722882076087</v>
      </c>
      <c r="S28" s="7"/>
      <c r="T28" s="25">
        <f t="shared" si="7"/>
        <v>-0.79625889773922565</v>
      </c>
      <c r="U28" s="24">
        <f t="shared" si="8"/>
        <v>-0.61756757585910704</v>
      </c>
      <c r="V28" s="7"/>
      <c r="W28" s="25">
        <f t="shared" si="9"/>
        <v>-0.78753786876447762</v>
      </c>
      <c r="X28" s="24">
        <f t="shared" si="10"/>
        <v>45.0022501514552</v>
      </c>
      <c r="Y28" s="7"/>
      <c r="Z28" s="25">
        <f t="shared" si="11"/>
        <v>628</v>
      </c>
      <c r="AA28" s="17">
        <f t="shared" si="15"/>
        <v>45.09</v>
      </c>
      <c r="AB28" s="24">
        <f t="shared" si="12"/>
        <v>0.78696895972424319</v>
      </c>
      <c r="AC28" s="17">
        <f t="shared" si="13"/>
        <v>-8.7749848544802944E-2</v>
      </c>
      <c r="AD28" s="17">
        <f t="shared" ca="1" si="14"/>
        <v>9.2075620741276509E-2</v>
      </c>
      <c r="AE28" s="17">
        <v>141</v>
      </c>
    </row>
    <row r="29" spans="1:31" s="17" customFormat="1" x14ac:dyDescent="0.25">
      <c r="A29" s="17">
        <v>9</v>
      </c>
      <c r="B29" s="17">
        <v>629</v>
      </c>
      <c r="C29" s="17">
        <v>14880</v>
      </c>
      <c r="D29" s="17">
        <v>12231</v>
      </c>
      <c r="E29" s="17">
        <v>11630</v>
      </c>
      <c r="F29" s="17">
        <v>14256</v>
      </c>
      <c r="G29" s="24"/>
      <c r="H29" s="7"/>
      <c r="I29" s="25">
        <f t="shared" si="0"/>
        <v>3250</v>
      </c>
      <c r="J29" s="24">
        <f t="shared" si="0"/>
        <v>-2025</v>
      </c>
      <c r="K29" s="7"/>
      <c r="L29" s="25">
        <f t="shared" si="3"/>
        <v>3253.5179755757949</v>
      </c>
      <c r="M29" s="17">
        <f t="shared" si="1"/>
        <v>12.376152151889706</v>
      </c>
      <c r="N29" s="17">
        <f t="shared" si="4"/>
        <v>-2028.4542992446588</v>
      </c>
      <c r="O29" s="24">
        <f t="shared" si="2"/>
        <v>11.932183271650642</v>
      </c>
      <c r="P29" s="7"/>
      <c r="Q29" s="25">
        <f t="shared" si="5"/>
        <v>3268.8558547379034</v>
      </c>
      <c r="R29" s="24">
        <f t="shared" si="6"/>
        <v>-2051.2722882076087</v>
      </c>
      <c r="S29" s="7"/>
      <c r="T29" s="25">
        <f t="shared" si="7"/>
        <v>-0.85175992700259762</v>
      </c>
      <c r="U29" s="24">
        <f t="shared" si="8"/>
        <v>-0.53671742060630812</v>
      </c>
      <c r="V29" s="7"/>
      <c r="W29" s="25">
        <f t="shared" si="9"/>
        <v>-0.84419685387090004</v>
      </c>
      <c r="X29" s="24">
        <f t="shared" si="10"/>
        <v>50.65781660160809</v>
      </c>
      <c r="Y29" s="7"/>
      <c r="Z29" s="25">
        <f t="shared" si="11"/>
        <v>629</v>
      </c>
      <c r="AA29" s="17">
        <f t="shared" si="15"/>
        <v>50.751000000000005</v>
      </c>
      <c r="AB29" s="24">
        <f t="shared" si="12"/>
        <v>0.88577204867964221</v>
      </c>
      <c r="AC29" s="17">
        <f t="shared" si="13"/>
        <v>-9.3183398391914807E-2</v>
      </c>
      <c r="AD29" s="17">
        <f t="shared" ca="1" si="14"/>
        <v>0.14330794286535564</v>
      </c>
      <c r="AE29" s="17">
        <v>140</v>
      </c>
    </row>
    <row r="30" spans="1:31" s="17" customFormat="1" x14ac:dyDescent="0.25">
      <c r="A30" s="17">
        <v>10</v>
      </c>
      <c r="B30" s="17">
        <v>636</v>
      </c>
      <c r="C30" s="17">
        <v>14970</v>
      </c>
      <c r="D30" s="17">
        <v>12391</v>
      </c>
      <c r="E30" s="17">
        <v>11542</v>
      </c>
      <c r="F30" s="17">
        <v>14087</v>
      </c>
      <c r="G30" s="24"/>
      <c r="H30" s="7"/>
      <c r="I30" s="25">
        <f t="shared" si="0"/>
        <v>3428</v>
      </c>
      <c r="J30" s="24">
        <f t="shared" si="0"/>
        <v>-1696</v>
      </c>
      <c r="K30" s="7"/>
      <c r="L30" s="25">
        <f t="shared" si="3"/>
        <v>3438.2814778545794</v>
      </c>
      <c r="M30" s="17">
        <f t="shared" si="1"/>
        <v>105.70878687420677</v>
      </c>
      <c r="N30" s="17">
        <f t="shared" si="4"/>
        <v>-1695.8493706255128</v>
      </c>
      <c r="O30" s="24">
        <f t="shared" si="2"/>
        <v>2.2689208458390904E-2</v>
      </c>
      <c r="P30" s="7"/>
      <c r="Q30" s="25">
        <f t="shared" si="5"/>
        <v>3446.8558547379034</v>
      </c>
      <c r="R30" s="24">
        <f t="shared" si="6"/>
        <v>-1722.2722882076084</v>
      </c>
      <c r="S30" s="7"/>
      <c r="T30" s="25">
        <f t="shared" si="7"/>
        <v>-0.89814106882832634</v>
      </c>
      <c r="U30" s="24">
        <f t="shared" si="8"/>
        <v>-0.45063424559604642</v>
      </c>
      <c r="V30" s="7"/>
      <c r="W30" s="25">
        <f t="shared" si="9"/>
        <v>-0.89180960906140416</v>
      </c>
      <c r="X30" s="24">
        <f t="shared" si="10"/>
        <v>56.297292821774363</v>
      </c>
      <c r="Y30" s="7"/>
      <c r="Z30" s="25">
        <f t="shared" si="11"/>
        <v>636</v>
      </c>
      <c r="AA30" s="17">
        <f t="shared" si="15"/>
        <v>56.475000000000001</v>
      </c>
      <c r="AB30" s="24">
        <f t="shared" si="12"/>
        <v>0.98567469506379757</v>
      </c>
      <c r="AC30" s="17">
        <f t="shared" si="13"/>
        <v>-0.17770717822563853</v>
      </c>
      <c r="AD30" s="17">
        <f t="shared" ca="1" si="14"/>
        <v>0.12374270569215895</v>
      </c>
      <c r="AE30" s="17">
        <v>139</v>
      </c>
    </row>
    <row r="31" spans="1:31" s="17" customFormat="1" x14ac:dyDescent="0.25">
      <c r="A31" s="17">
        <v>11</v>
      </c>
      <c r="B31" s="17">
        <v>628</v>
      </c>
      <c r="C31" s="17">
        <v>15057</v>
      </c>
      <c r="D31" s="17">
        <v>12568</v>
      </c>
      <c r="E31" s="17">
        <v>11470</v>
      </c>
      <c r="F31" s="17">
        <v>13916</v>
      </c>
      <c r="G31" s="24"/>
      <c r="H31" s="7"/>
      <c r="I31" s="25">
        <f t="shared" si="0"/>
        <v>3587</v>
      </c>
      <c r="J31" s="24">
        <f t="shared" si="0"/>
        <v>-1348</v>
      </c>
      <c r="K31" s="7"/>
      <c r="L31" s="25">
        <f t="shared" si="3"/>
        <v>3586.8624039636347</v>
      </c>
      <c r="M31" s="17">
        <f t="shared" si="1"/>
        <v>1.8932669223431776E-2</v>
      </c>
      <c r="N31" s="17">
        <f t="shared" si="4"/>
        <v>-1350.5392089635664</v>
      </c>
      <c r="O31" s="24">
        <f t="shared" si="2"/>
        <v>6.4475821606557098</v>
      </c>
      <c r="P31" s="7"/>
      <c r="Q31" s="25">
        <f t="shared" si="5"/>
        <v>3605.8558547379034</v>
      </c>
      <c r="R31" s="24">
        <f t="shared" si="6"/>
        <v>-1374.2722882076084</v>
      </c>
      <c r="S31" s="7"/>
      <c r="T31" s="25">
        <f t="shared" si="7"/>
        <v>-0.93957141461647731</v>
      </c>
      <c r="U31" s="24">
        <f t="shared" si="8"/>
        <v>-0.35957970181619525</v>
      </c>
      <c r="V31" s="7"/>
      <c r="W31" s="25">
        <f t="shared" si="9"/>
        <v>-0.93454191996993519</v>
      </c>
      <c r="X31" s="24">
        <f t="shared" si="10"/>
        <v>62.059893981831692</v>
      </c>
      <c r="Y31" s="7"/>
      <c r="Z31" s="25">
        <f t="shared" si="11"/>
        <v>628</v>
      </c>
      <c r="AA31" s="17">
        <f t="shared" si="15"/>
        <v>62.127000000000002</v>
      </c>
      <c r="AB31" s="24">
        <f t="shared" si="12"/>
        <v>1.0843207043865171</v>
      </c>
      <c r="AC31" s="17">
        <f t="shared" si="13"/>
        <v>-6.71060181683103E-2</v>
      </c>
      <c r="AD31" s="17">
        <f t="shared" ca="1" si="14"/>
        <v>2.9169749845472381E-2</v>
      </c>
      <c r="AE31" s="17">
        <v>138</v>
      </c>
    </row>
    <row r="32" spans="1:31" s="17" customFormat="1" x14ac:dyDescent="0.25">
      <c r="A32" s="17">
        <v>12</v>
      </c>
      <c r="B32" s="17">
        <v>634</v>
      </c>
      <c r="C32" s="17">
        <v>15117</v>
      </c>
      <c r="D32" s="17">
        <v>12752</v>
      </c>
      <c r="E32" s="17">
        <v>11415</v>
      </c>
      <c r="F32" s="17">
        <v>13739</v>
      </c>
      <c r="G32" s="24"/>
      <c r="H32" s="7"/>
      <c r="I32" s="25">
        <f t="shared" si="0"/>
        <v>3702</v>
      </c>
      <c r="J32" s="24">
        <f t="shared" si="0"/>
        <v>-987</v>
      </c>
      <c r="K32" s="7"/>
      <c r="L32" s="25">
        <f t="shared" si="3"/>
        <v>3701.2568578191563</v>
      </c>
      <c r="M32" s="17">
        <f t="shared" si="1"/>
        <v>0.55226030094918033</v>
      </c>
      <c r="N32" s="17">
        <f t="shared" si="4"/>
        <v>-988.34233852421892</v>
      </c>
      <c r="O32" s="24">
        <f t="shared" si="2"/>
        <v>1.8018727136022199</v>
      </c>
      <c r="P32" s="7"/>
      <c r="Q32" s="25">
        <f t="shared" si="5"/>
        <v>3720.8558547379034</v>
      </c>
      <c r="R32" s="24">
        <f t="shared" si="6"/>
        <v>-1013.2722882076085</v>
      </c>
      <c r="S32" s="7"/>
      <c r="T32" s="25">
        <f t="shared" si="7"/>
        <v>-0.96953675905444814</v>
      </c>
      <c r="U32" s="24">
        <f t="shared" si="8"/>
        <v>-0.26512369519399331</v>
      </c>
      <c r="V32" s="7"/>
      <c r="W32" s="25">
        <f t="shared" si="9"/>
        <v>-0.96585654456044079</v>
      </c>
      <c r="X32" s="24">
        <f t="shared" si="10"/>
        <v>67.755511055660918</v>
      </c>
      <c r="Y32" s="7"/>
      <c r="Z32" s="25">
        <f t="shared" si="11"/>
        <v>634</v>
      </c>
      <c r="AA32" s="17">
        <f t="shared" si="15"/>
        <v>67.832999999999998</v>
      </c>
      <c r="AB32" s="24">
        <f t="shared" si="12"/>
        <v>1.1839091915053135</v>
      </c>
      <c r="AC32" s="17">
        <f t="shared" si="13"/>
        <v>-7.748894433908049E-2</v>
      </c>
      <c r="AD32" s="17">
        <f t="shared" ca="1" si="14"/>
        <v>3.387628987889002E-2</v>
      </c>
      <c r="AE32" s="17">
        <v>137</v>
      </c>
    </row>
    <row r="33" spans="1:31" s="17" customFormat="1" x14ac:dyDescent="0.25">
      <c r="A33" s="17">
        <v>13</v>
      </c>
      <c r="B33" s="17">
        <v>600</v>
      </c>
      <c r="C33" s="17">
        <v>15154</v>
      </c>
      <c r="D33" s="17">
        <v>12926</v>
      </c>
      <c r="E33" s="17">
        <v>11377</v>
      </c>
      <c r="F33" s="17">
        <v>13565</v>
      </c>
      <c r="G33" s="24"/>
      <c r="H33" s="7"/>
      <c r="I33" s="25">
        <f t="shared" si="0"/>
        <v>3777</v>
      </c>
      <c r="J33" s="24">
        <f t="shared" si="0"/>
        <v>-639</v>
      </c>
      <c r="K33" s="7"/>
      <c r="L33" s="25">
        <f t="shared" si="3"/>
        <v>3775.5408523331926</v>
      </c>
      <c r="M33" s="17">
        <f t="shared" si="1"/>
        <v>2.1291119135495937</v>
      </c>
      <c r="N33" s="17">
        <f t="shared" si="4"/>
        <v>-636.23539854901321</v>
      </c>
      <c r="O33" s="24">
        <f t="shared" si="2"/>
        <v>7.6430211827982548</v>
      </c>
      <c r="P33" s="7"/>
      <c r="Q33" s="25">
        <f t="shared" si="5"/>
        <v>3795.8558547379034</v>
      </c>
      <c r="R33" s="24">
        <f t="shared" si="6"/>
        <v>-665.27228820760854</v>
      </c>
      <c r="S33" s="7"/>
      <c r="T33" s="25">
        <f t="shared" si="7"/>
        <v>-0.98907937499225518</v>
      </c>
      <c r="U33" s="24">
        <f t="shared" si="8"/>
        <v>-0.17406915141414214</v>
      </c>
      <c r="V33" s="7"/>
      <c r="W33" s="25">
        <f t="shared" si="9"/>
        <v>-0.98669890265461935</v>
      </c>
      <c r="X33" s="24">
        <f t="shared" si="10"/>
        <v>73.099980181176988</v>
      </c>
      <c r="Y33" s="7"/>
      <c r="Z33" s="25">
        <f t="shared" si="11"/>
        <v>600</v>
      </c>
      <c r="AA33" s="17">
        <f t="shared" si="15"/>
        <v>73.233000000000004</v>
      </c>
      <c r="AB33" s="24">
        <f t="shared" si="12"/>
        <v>1.2781569711130074</v>
      </c>
      <c r="AC33" s="17">
        <f t="shared" si="13"/>
        <v>-0.13301981882301561</v>
      </c>
      <c r="AD33" s="17">
        <f t="shared" ca="1" si="14"/>
        <v>9.8966933886956099E-2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15178</v>
      </c>
      <c r="D34" s="17">
        <v>13107</v>
      </c>
      <c r="E34" s="17">
        <v>11354</v>
      </c>
      <c r="F34" s="17">
        <v>13382</v>
      </c>
      <c r="G34" s="24"/>
      <c r="H34" s="7"/>
      <c r="I34" s="25">
        <f t="shared" si="0"/>
        <v>3824</v>
      </c>
      <c r="J34" s="24">
        <f t="shared" si="0"/>
        <v>-275</v>
      </c>
      <c r="K34" s="7"/>
      <c r="L34" s="25">
        <f t="shared" si="3"/>
        <v>3816.7247115371933</v>
      </c>
      <c r="M34" s="17">
        <f t="shared" si="1"/>
        <v>52.929822217047644</v>
      </c>
      <c r="N34" s="17">
        <f t="shared" si="4"/>
        <v>-268.64171519140922</v>
      </c>
      <c r="O34" s="24">
        <f t="shared" si="2"/>
        <v>40.42778570715631</v>
      </c>
      <c r="P34" s="7"/>
      <c r="Q34" s="25">
        <f t="shared" si="5"/>
        <v>3842.8558547379034</v>
      </c>
      <c r="R34" s="24">
        <f t="shared" si="6"/>
        <v>-301.27228820760854</v>
      </c>
      <c r="S34" s="7"/>
      <c r="T34" s="25">
        <f t="shared" si="7"/>
        <v>-1.0013260809799476</v>
      </c>
      <c r="U34" s="24">
        <f t="shared" si="8"/>
        <v>-7.8828191828320793E-2</v>
      </c>
      <c r="V34" s="7"/>
      <c r="W34" s="25">
        <f t="shared" si="9"/>
        <v>-1.0003042768160633</v>
      </c>
      <c r="X34" s="24">
        <f t="shared" si="10"/>
        <v>78.599071593617452</v>
      </c>
      <c r="Y34" s="7"/>
      <c r="Z34" s="25">
        <f t="shared" si="11"/>
        <v>616</v>
      </c>
      <c r="AA34" s="17">
        <f t="shared" si="15"/>
        <v>78.777000000000001</v>
      </c>
      <c r="AB34" s="24">
        <f t="shared" si="12"/>
        <v>1.3749180248435731</v>
      </c>
      <c r="AC34" s="17">
        <f t="shared" si="13"/>
        <v>-0.17792840638254859</v>
      </c>
      <c r="AD34" s="17">
        <f t="shared" ca="1" si="14"/>
        <v>0.12338047637220484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15171</v>
      </c>
      <c r="D35" s="17">
        <v>13293</v>
      </c>
      <c r="E35" s="17">
        <v>11346</v>
      </c>
      <c r="F35" s="17">
        <v>13187</v>
      </c>
      <c r="G35" s="24"/>
      <c r="H35" s="7"/>
      <c r="I35" s="25">
        <f t="shared" si="0"/>
        <v>3825</v>
      </c>
      <c r="J35" s="24">
        <f t="shared" si="0"/>
        <v>106</v>
      </c>
      <c r="K35" s="7"/>
      <c r="L35" s="25">
        <f t="shared" si="3"/>
        <v>3821.7956807062419</v>
      </c>
      <c r="M35" s="17">
        <f t="shared" si="1"/>
        <v>10.267662136350344</v>
      </c>
      <c r="N35" s="17">
        <f t="shared" si="4"/>
        <v>107.12932905653628</v>
      </c>
      <c r="O35" s="24">
        <f t="shared" si="2"/>
        <v>1.2753841179371201</v>
      </c>
      <c r="P35" s="7"/>
      <c r="Q35" s="25">
        <f t="shared" si="5"/>
        <v>3843.8558547379034</v>
      </c>
      <c r="R35" s="24">
        <f t="shared" si="6"/>
        <v>79.727711792391489</v>
      </c>
      <c r="S35" s="7"/>
      <c r="T35" s="25">
        <f t="shared" si="7"/>
        <v>-1.0015866491924517</v>
      </c>
      <c r="U35" s="24">
        <f t="shared" si="8"/>
        <v>2.0860834551343875E-2</v>
      </c>
      <c r="V35" s="7"/>
      <c r="W35" s="25">
        <f t="shared" si="9"/>
        <v>-1.0019856920581047</v>
      </c>
      <c r="X35" s="24">
        <f t="shared" si="10"/>
        <v>84.297605394924176</v>
      </c>
      <c r="Y35" s="7"/>
      <c r="Z35" s="25">
        <f t="shared" si="11"/>
        <v>625</v>
      </c>
      <c r="AA35" s="17">
        <f t="shared" si="15"/>
        <v>84.402000000000001</v>
      </c>
      <c r="AB35" s="24">
        <f t="shared" si="12"/>
        <v>1.473092795268254</v>
      </c>
      <c r="AC35" s="17">
        <f t="shared" si="13"/>
        <v>-0.1043946050758251</v>
      </c>
      <c r="AD35" s="17">
        <f t="shared" ca="1" si="14"/>
        <v>4.1503868643928854E-2</v>
      </c>
      <c r="AE35" s="17">
        <v>134</v>
      </c>
    </row>
    <row r="36" spans="1:31" s="17" customFormat="1" x14ac:dyDescent="0.25">
      <c r="A36" s="17">
        <v>16</v>
      </c>
      <c r="B36" s="17">
        <v>630</v>
      </c>
      <c r="C36" s="17">
        <v>15159</v>
      </c>
      <c r="D36" s="17">
        <v>13482</v>
      </c>
      <c r="E36" s="17">
        <v>11366</v>
      </c>
      <c r="F36" s="17">
        <v>13000</v>
      </c>
      <c r="G36" s="24"/>
      <c r="H36" s="7"/>
      <c r="I36" s="25">
        <f t="shared" si="0"/>
        <v>3793</v>
      </c>
      <c r="J36" s="24">
        <f t="shared" si="0"/>
        <v>482</v>
      </c>
      <c r="K36" s="7"/>
      <c r="L36" s="25">
        <f t="shared" si="3"/>
        <v>3789.434049332282</v>
      </c>
      <c r="M36" s="17">
        <f t="shared" si="1"/>
        <v>12.716004164598241</v>
      </c>
      <c r="N36" s="17">
        <f t="shared" si="4"/>
        <v>485.10773371014631</v>
      </c>
      <c r="O36" s="24">
        <f t="shared" si="2"/>
        <v>9.6580088131797233</v>
      </c>
      <c r="P36" s="7"/>
      <c r="Q36" s="25">
        <f t="shared" si="5"/>
        <v>3811.8558547379034</v>
      </c>
      <c r="R36" s="24">
        <f t="shared" si="6"/>
        <v>455.72771179239146</v>
      </c>
      <c r="S36" s="7"/>
      <c r="T36" s="25">
        <f t="shared" si="7"/>
        <v>-0.99324846639232067</v>
      </c>
      <c r="U36" s="24">
        <f t="shared" si="8"/>
        <v>0.11924160599164285</v>
      </c>
      <c r="V36" s="7"/>
      <c r="W36" s="25">
        <f t="shared" si="9"/>
        <v>-0.99504883704104008</v>
      </c>
      <c r="X36" s="24">
        <f t="shared" si="10"/>
        <v>89.938358170781839</v>
      </c>
      <c r="Y36" s="7"/>
      <c r="Z36" s="25">
        <f t="shared" si="11"/>
        <v>630</v>
      </c>
      <c r="AA36" s="17">
        <f t="shared" si="15"/>
        <v>90.072000000000003</v>
      </c>
      <c r="AB36" s="24">
        <f t="shared" si="12"/>
        <v>1.5720529638563325</v>
      </c>
      <c r="AC36" s="17">
        <f t="shared" si="13"/>
        <v>-0.13364182921816337</v>
      </c>
      <c r="AD36" s="17">
        <f t="shared" ca="1" si="14"/>
        <v>-3.4683658518929406E-2</v>
      </c>
      <c r="AE36" s="17">
        <v>133</v>
      </c>
    </row>
    <row r="37" spans="1:31" s="17" customFormat="1" x14ac:dyDescent="0.25">
      <c r="A37" s="17">
        <v>17</v>
      </c>
      <c r="B37" s="17">
        <v>630</v>
      </c>
      <c r="C37" s="17">
        <v>15129</v>
      </c>
      <c r="D37" s="17">
        <v>13669</v>
      </c>
      <c r="E37" s="17">
        <v>11398</v>
      </c>
      <c r="F37" s="17">
        <v>12813</v>
      </c>
      <c r="G37" s="24"/>
      <c r="H37" s="7"/>
      <c r="I37" s="25">
        <f t="shared" si="0"/>
        <v>3731</v>
      </c>
      <c r="J37" s="24">
        <f t="shared" si="0"/>
        <v>856</v>
      </c>
      <c r="K37" s="7"/>
      <c r="L37" s="25">
        <f t="shared" si="3"/>
        <v>3719.766838069012</v>
      </c>
      <c r="M37" s="17">
        <f t="shared" si="1"/>
        <v>126.18392696779782</v>
      </c>
      <c r="N37" s="17">
        <f t="shared" si="4"/>
        <v>858.5901790920235</v>
      </c>
      <c r="O37" s="24">
        <f t="shared" si="2"/>
        <v>6.7090277287557054</v>
      </c>
      <c r="P37" s="7"/>
      <c r="Q37" s="25">
        <f t="shared" si="5"/>
        <v>3749.8558547379034</v>
      </c>
      <c r="R37" s="24">
        <f t="shared" si="6"/>
        <v>829.72771179239146</v>
      </c>
      <c r="S37" s="7"/>
      <c r="T37" s="25">
        <f t="shared" si="7"/>
        <v>-0.97709323721706687</v>
      </c>
      <c r="U37" s="24">
        <f t="shared" si="8"/>
        <v>0.21709907545619556</v>
      </c>
      <c r="V37" s="7"/>
      <c r="W37" s="25">
        <f t="shared" si="9"/>
        <v>-0.98028668335746227</v>
      </c>
      <c r="X37" s="24">
        <f t="shared" si="10"/>
        <v>95.592359319132015</v>
      </c>
      <c r="Y37" s="7"/>
      <c r="Z37" s="25">
        <f t="shared" si="11"/>
        <v>630</v>
      </c>
      <c r="AA37" s="17">
        <f t="shared" si="15"/>
        <v>95.742000000000004</v>
      </c>
      <c r="AB37" s="24">
        <f t="shared" si="12"/>
        <v>1.6710131324444111</v>
      </c>
      <c r="AC37" s="17">
        <f t="shared" si="13"/>
        <v>-0.14964068086798932</v>
      </c>
      <c r="AD37" s="17">
        <f t="shared" ca="1" si="14"/>
        <v>1.0307273498725067E-2</v>
      </c>
      <c r="AE37" s="17">
        <v>132</v>
      </c>
    </row>
    <row r="38" spans="1:31" s="17" customFormat="1" x14ac:dyDescent="0.25">
      <c r="A38" s="17">
        <v>18</v>
      </c>
      <c r="B38" s="17">
        <v>640</v>
      </c>
      <c r="C38" s="17">
        <v>15071</v>
      </c>
      <c r="D38" s="17">
        <v>13855</v>
      </c>
      <c r="E38" s="17">
        <v>11453</v>
      </c>
      <c r="F38" s="17">
        <v>12632</v>
      </c>
      <c r="G38" s="24"/>
      <c r="H38" s="7"/>
      <c r="I38" s="25">
        <f t="shared" si="0"/>
        <v>3618</v>
      </c>
      <c r="J38" s="24">
        <f t="shared" si="0"/>
        <v>1223</v>
      </c>
      <c r="K38" s="7"/>
      <c r="L38" s="25">
        <f t="shared" si="3"/>
        <v>3611.4992088421923</v>
      </c>
      <c r="M38" s="17">
        <f t="shared" si="1"/>
        <v>42.260285677431106</v>
      </c>
      <c r="N38" s="17">
        <f t="shared" si="4"/>
        <v>1229.630476633331</v>
      </c>
      <c r="O38" s="24">
        <f t="shared" si="2"/>
        <v>43.963220385148389</v>
      </c>
      <c r="P38" s="7"/>
      <c r="Q38" s="25">
        <f t="shared" si="5"/>
        <v>3636.8558547379034</v>
      </c>
      <c r="R38" s="24">
        <f t="shared" si="6"/>
        <v>1196.7277117923916</v>
      </c>
      <c r="S38" s="7"/>
      <c r="T38" s="25">
        <f t="shared" si="7"/>
        <v>-0.94764902920410421</v>
      </c>
      <c r="U38" s="24">
        <f t="shared" si="8"/>
        <v>0.31312498800563637</v>
      </c>
      <c r="V38" s="7"/>
      <c r="W38" s="25">
        <f t="shared" si="9"/>
        <v>-0.95220809686460117</v>
      </c>
      <c r="X38" s="24">
        <f t="shared" si="10"/>
        <v>101.30788943849859</v>
      </c>
      <c r="Y38" s="7"/>
      <c r="Z38" s="25">
        <f t="shared" si="11"/>
        <v>640</v>
      </c>
      <c r="AA38" s="17">
        <f t="shared" si="15"/>
        <v>101.50200000000001</v>
      </c>
      <c r="AB38" s="24">
        <f t="shared" si="12"/>
        <v>1.7715440973592844</v>
      </c>
      <c r="AC38" s="17">
        <f t="shared" si="13"/>
        <v>-0.19411056150141803</v>
      </c>
      <c r="AD38" s="17">
        <f t="shared" ca="1" si="14"/>
        <v>1.2832775605289726E-2</v>
      </c>
      <c r="AE38" s="17">
        <v>131</v>
      </c>
    </row>
    <row r="39" spans="1:31" s="17" customFormat="1" x14ac:dyDescent="0.25">
      <c r="A39" s="17">
        <v>19</v>
      </c>
      <c r="B39" s="17">
        <v>630</v>
      </c>
      <c r="C39" s="17">
        <v>15000</v>
      </c>
      <c r="D39" s="17">
        <v>14031</v>
      </c>
      <c r="E39" s="17">
        <v>11527</v>
      </c>
      <c r="F39" s="17">
        <v>12459</v>
      </c>
      <c r="G39" s="24"/>
      <c r="H39" s="7"/>
      <c r="I39" s="25">
        <f t="shared" si="0"/>
        <v>3473</v>
      </c>
      <c r="J39" s="24">
        <f t="shared" si="0"/>
        <v>1572</v>
      </c>
      <c r="K39" s="7"/>
      <c r="L39" s="25">
        <f t="shared" si="3"/>
        <v>3469.0723237949678</v>
      </c>
      <c r="M39" s="17">
        <f t="shared" si="1"/>
        <v>15.426640371576026</v>
      </c>
      <c r="N39" s="17">
        <f t="shared" si="4"/>
        <v>1583.0071334234292</v>
      </c>
      <c r="O39" s="24">
        <f t="shared" si="2"/>
        <v>121.15698620117212</v>
      </c>
      <c r="P39" s="7"/>
      <c r="Q39" s="25">
        <f t="shared" si="5"/>
        <v>3491.8558547379034</v>
      </c>
      <c r="R39" s="24">
        <f t="shared" si="6"/>
        <v>1545.7277117923916</v>
      </c>
      <c r="S39" s="7"/>
      <c r="T39" s="25">
        <f t="shared" si="7"/>
        <v>-0.90986663839101056</v>
      </c>
      <c r="U39" s="24">
        <f t="shared" si="8"/>
        <v>0.40444118277336066</v>
      </c>
      <c r="V39" s="7"/>
      <c r="W39" s="25">
        <f t="shared" si="9"/>
        <v>-0.91572335534712157</v>
      </c>
      <c r="X39" s="24">
        <f t="shared" si="10"/>
        <v>106.934185340944</v>
      </c>
      <c r="Y39" s="7"/>
      <c r="Z39" s="25">
        <f t="shared" si="11"/>
        <v>630</v>
      </c>
      <c r="AA39" s="17">
        <f t="shared" si="15"/>
        <v>107.17200000000001</v>
      </c>
      <c r="AB39" s="24">
        <f t="shared" si="12"/>
        <v>1.870504265947363</v>
      </c>
      <c r="AC39" s="17">
        <f t="shared" si="13"/>
        <v>-0.23781465905601351</v>
      </c>
      <c r="AD39" s="17">
        <f t="shared" ca="1" si="14"/>
        <v>0.10916794411602382</v>
      </c>
      <c r="AE39" s="17">
        <v>130</v>
      </c>
    </row>
    <row r="40" spans="1:31" s="17" customFormat="1" x14ac:dyDescent="0.25">
      <c r="A40" s="17">
        <v>20</v>
      </c>
      <c r="B40" s="17">
        <v>616</v>
      </c>
      <c r="C40" s="17">
        <v>14916</v>
      </c>
      <c r="D40" s="17">
        <v>14203</v>
      </c>
      <c r="E40" s="17">
        <v>11611</v>
      </c>
      <c r="F40" s="17">
        <v>12291</v>
      </c>
      <c r="G40" s="24"/>
      <c r="H40" s="7"/>
      <c r="I40" s="25">
        <f t="shared" si="0"/>
        <v>3305</v>
      </c>
      <c r="J40" s="24">
        <f t="shared" si="0"/>
        <v>1912</v>
      </c>
      <c r="K40" s="7"/>
      <c r="L40" s="25">
        <f t="shared" si="3"/>
        <v>3296.7616430366461</v>
      </c>
      <c r="M40" s="17">
        <f t="shared" si="1"/>
        <v>67.870525455641825</v>
      </c>
      <c r="N40" s="17">
        <f t="shared" si="4"/>
        <v>1913.8054869295099</v>
      </c>
      <c r="O40" s="24">
        <f t="shared" si="2"/>
        <v>3.2597830526311777</v>
      </c>
      <c r="P40" s="7"/>
      <c r="Q40" s="25">
        <f t="shared" si="5"/>
        <v>3323.8558547379034</v>
      </c>
      <c r="R40" s="24">
        <f t="shared" si="6"/>
        <v>1885.7277117923916</v>
      </c>
      <c r="S40" s="7"/>
      <c r="T40" s="25">
        <f t="shared" si="7"/>
        <v>-0.86609117869032282</v>
      </c>
      <c r="U40" s="24">
        <f t="shared" si="8"/>
        <v>0.49340251865022677</v>
      </c>
      <c r="V40" s="7"/>
      <c r="W40" s="25">
        <f t="shared" si="9"/>
        <v>-0.87321137358280321</v>
      </c>
      <c r="X40" s="24">
        <f t="shared" si="10"/>
        <v>112.57325146520384</v>
      </c>
      <c r="Y40" s="7"/>
      <c r="Z40" s="25">
        <f t="shared" si="11"/>
        <v>616</v>
      </c>
      <c r="AA40" s="17">
        <f t="shared" si="15"/>
        <v>112.71600000000001</v>
      </c>
      <c r="AB40" s="24">
        <f t="shared" si="12"/>
        <v>1.9672653196779288</v>
      </c>
      <c r="AC40" s="17">
        <f t="shared" si="13"/>
        <v>-0.14274853479616922</v>
      </c>
      <c r="AD40" s="17">
        <f t="shared" ca="1" si="14"/>
        <v>5.8658748764912616E-3</v>
      </c>
      <c r="AE40" s="17">
        <v>129</v>
      </c>
    </row>
    <row r="41" spans="1:31" s="17" customFormat="1" x14ac:dyDescent="0.25">
      <c r="A41" s="17">
        <v>21</v>
      </c>
      <c r="B41" s="17">
        <v>607</v>
      </c>
      <c r="C41" s="17">
        <v>14817</v>
      </c>
      <c r="D41" s="17">
        <v>14357</v>
      </c>
      <c r="E41" s="17">
        <v>11711</v>
      </c>
      <c r="F41" s="17">
        <v>12136</v>
      </c>
      <c r="G41" s="24"/>
      <c r="H41" s="7"/>
      <c r="I41" s="25">
        <f t="shared" si="0"/>
        <v>3106</v>
      </c>
      <c r="J41" s="24">
        <f t="shared" si="0"/>
        <v>2221</v>
      </c>
      <c r="K41" s="7"/>
      <c r="L41" s="25">
        <f t="shared" si="3"/>
        <v>3096.583697143637</v>
      </c>
      <c r="M41" s="17">
        <f t="shared" si="1"/>
        <v>88.666759482750322</v>
      </c>
      <c r="N41" s="17">
        <f t="shared" si="4"/>
        <v>2222.4871432724126</v>
      </c>
      <c r="O41" s="24">
        <f t="shared" si="2"/>
        <v>2.2115951126820423</v>
      </c>
      <c r="P41" s="7"/>
      <c r="Q41" s="25">
        <f t="shared" si="5"/>
        <v>3124.8558547379034</v>
      </c>
      <c r="R41" s="24">
        <f t="shared" si="6"/>
        <v>2194.7277117923913</v>
      </c>
      <c r="S41" s="7"/>
      <c r="T41" s="25">
        <f t="shared" si="7"/>
        <v>-0.81423810440200806</v>
      </c>
      <c r="U41" s="24">
        <f t="shared" si="8"/>
        <v>0.57425267390302559</v>
      </c>
      <c r="V41" s="7"/>
      <c r="W41" s="25">
        <f t="shared" si="9"/>
        <v>-0.82250535202835384</v>
      </c>
      <c r="X41" s="24">
        <f t="shared" si="10"/>
        <v>118.02669087890217</v>
      </c>
      <c r="Y41" s="7"/>
      <c r="Z41" s="25">
        <f t="shared" si="11"/>
        <v>607</v>
      </c>
      <c r="AA41" s="17">
        <f t="shared" si="15"/>
        <v>118.179</v>
      </c>
      <c r="AB41" s="24">
        <f t="shared" si="12"/>
        <v>2.062612656714379</v>
      </c>
      <c r="AC41" s="17">
        <f t="shared" si="13"/>
        <v>-0.15230912109782935</v>
      </c>
      <c r="AD41" s="17">
        <f t="shared" ca="1" si="14"/>
        <v>-2.3437111084746221E-2</v>
      </c>
      <c r="AE41" s="17">
        <v>128</v>
      </c>
    </row>
    <row r="42" spans="1:31" s="17" customFormat="1" x14ac:dyDescent="0.25">
      <c r="A42" s="17">
        <v>22</v>
      </c>
      <c r="B42" s="17">
        <v>618</v>
      </c>
      <c r="C42" s="17">
        <v>14700</v>
      </c>
      <c r="D42" s="17">
        <v>14513</v>
      </c>
      <c r="E42" s="17">
        <v>11832</v>
      </c>
      <c r="F42" s="17">
        <v>11996</v>
      </c>
      <c r="G42" s="24"/>
      <c r="H42" s="7"/>
      <c r="I42" s="25">
        <f t="shared" si="0"/>
        <v>2868</v>
      </c>
      <c r="J42" s="24">
        <f t="shared" si="0"/>
        <v>2517</v>
      </c>
      <c r="K42" s="7"/>
      <c r="L42" s="25">
        <f t="shared" si="3"/>
        <v>2863.6830021505489</v>
      </c>
      <c r="M42" s="17">
        <f t="shared" si="1"/>
        <v>18.636470432165655</v>
      </c>
      <c r="N42" s="17">
        <f t="shared" si="4"/>
        <v>2516.2207398617652</v>
      </c>
      <c r="O42" s="24">
        <f t="shared" si="2"/>
        <v>0.60724636304172563</v>
      </c>
      <c r="P42" s="7"/>
      <c r="Q42" s="25">
        <f t="shared" si="5"/>
        <v>2886.8558547379034</v>
      </c>
      <c r="R42" s="24">
        <f t="shared" si="6"/>
        <v>2490.7277117923913</v>
      </c>
      <c r="S42" s="7"/>
      <c r="T42" s="25">
        <f t="shared" si="7"/>
        <v>-0.7522228698260337</v>
      </c>
      <c r="U42" s="24">
        <f t="shared" si="8"/>
        <v>0.65170136631347375</v>
      </c>
      <c r="V42" s="7"/>
      <c r="W42" s="25">
        <f t="shared" si="9"/>
        <v>-0.76158765865393885</v>
      </c>
      <c r="X42" s="24">
        <f t="shared" si="10"/>
        <v>123.6589819885171</v>
      </c>
      <c r="Y42" s="7"/>
      <c r="Z42" s="25">
        <f t="shared" si="11"/>
        <v>618</v>
      </c>
      <c r="AA42" s="17">
        <f t="shared" si="15"/>
        <v>123.741</v>
      </c>
      <c r="AB42" s="24">
        <f t="shared" si="12"/>
        <v>2.1596878697103032</v>
      </c>
      <c r="AC42" s="17">
        <f t="shared" si="13"/>
        <v>-8.2018011482901443E-2</v>
      </c>
      <c r="AD42" s="17">
        <f t="shared" ca="1" si="14"/>
        <v>7.6728152261964055E-2</v>
      </c>
      <c r="AE42" s="17">
        <v>127</v>
      </c>
    </row>
    <row r="43" spans="1:31" s="17" customFormat="1" x14ac:dyDescent="0.25">
      <c r="A43" s="17">
        <v>23</v>
      </c>
      <c r="B43" s="17">
        <v>619</v>
      </c>
      <c r="C43" s="17">
        <v>14567</v>
      </c>
      <c r="D43" s="17">
        <v>14638</v>
      </c>
      <c r="E43" s="17">
        <v>11958</v>
      </c>
      <c r="F43" s="17">
        <v>11855</v>
      </c>
      <c r="G43" s="24"/>
      <c r="H43" s="7"/>
      <c r="I43" s="25">
        <f t="shared" si="0"/>
        <v>2609</v>
      </c>
      <c r="J43" s="24">
        <f t="shared" si="0"/>
        <v>2783</v>
      </c>
      <c r="K43" s="7"/>
      <c r="L43" s="25">
        <f t="shared" si="3"/>
        <v>2603.1678572482247</v>
      </c>
      <c r="M43" s="17">
        <f t="shared" si="1"/>
        <v>34.013889077085594</v>
      </c>
      <c r="N43" s="17">
        <f t="shared" si="4"/>
        <v>2786.8923416839257</v>
      </c>
      <c r="O43" s="24">
        <f t="shared" si="2"/>
        <v>15.150323784425389</v>
      </c>
      <c r="P43" s="7"/>
      <c r="Q43" s="25">
        <f t="shared" si="5"/>
        <v>2627.8558547379034</v>
      </c>
      <c r="R43" s="24">
        <f t="shared" si="6"/>
        <v>2756.7277117923913</v>
      </c>
      <c r="S43" s="7"/>
      <c r="T43" s="25">
        <f t="shared" si="7"/>
        <v>-0.68473570278747342</v>
      </c>
      <c r="U43" s="24">
        <f t="shared" si="8"/>
        <v>0.72130052908772779</v>
      </c>
      <c r="V43" s="7"/>
      <c r="W43" s="25">
        <f t="shared" si="9"/>
        <v>-0.69508560144084264</v>
      </c>
      <c r="X43" s="24">
        <f t="shared" si="10"/>
        <v>129.16523614847836</v>
      </c>
      <c r="Y43" s="7"/>
      <c r="Z43" s="25">
        <f t="shared" si="11"/>
        <v>619</v>
      </c>
      <c r="AA43" s="17">
        <f t="shared" si="15"/>
        <v>129.31200000000001</v>
      </c>
      <c r="AB43" s="24">
        <f t="shared" si="12"/>
        <v>2.2569201623389077</v>
      </c>
      <c r="AC43" s="17">
        <f t="shared" si="13"/>
        <v>-0.14676385152165494</v>
      </c>
      <c r="AD43" s="17">
        <f t="shared" ca="1" si="14"/>
        <v>9.2513409971047622E-2</v>
      </c>
      <c r="AE43" s="17">
        <v>126</v>
      </c>
    </row>
    <row r="44" spans="1:31" s="17" customFormat="1" x14ac:dyDescent="0.25">
      <c r="A44" s="17">
        <v>24</v>
      </c>
      <c r="B44" s="17">
        <v>628</v>
      </c>
      <c r="C44" s="17">
        <v>14430</v>
      </c>
      <c r="D44" s="17">
        <v>14777</v>
      </c>
      <c r="E44" s="17">
        <v>12109</v>
      </c>
      <c r="F44" s="17">
        <v>11741</v>
      </c>
      <c r="G44" s="24"/>
      <c r="H44" s="7"/>
      <c r="I44" s="25">
        <f t="shared" si="0"/>
        <v>2321</v>
      </c>
      <c r="J44" s="24">
        <f t="shared" si="0"/>
        <v>3036</v>
      </c>
      <c r="K44" s="7"/>
      <c r="L44" s="25">
        <f t="shared" si="3"/>
        <v>2313.5373345269668</v>
      </c>
      <c r="M44" s="17">
        <f t="shared" si="1"/>
        <v>55.691375962402013</v>
      </c>
      <c r="N44" s="17">
        <f t="shared" si="4"/>
        <v>3034.7998863125258</v>
      </c>
      <c r="O44" s="24">
        <f t="shared" si="2"/>
        <v>1.4402728628628882</v>
      </c>
      <c r="P44" s="7"/>
      <c r="Q44" s="25">
        <f t="shared" si="5"/>
        <v>2339.8558547379034</v>
      </c>
      <c r="R44" s="24">
        <f t="shared" si="6"/>
        <v>3009.7277117923913</v>
      </c>
      <c r="S44" s="7"/>
      <c r="T44" s="25">
        <f t="shared" si="7"/>
        <v>-0.60969205758629441</v>
      </c>
      <c r="U44" s="24">
        <f t="shared" si="8"/>
        <v>0.78749822901963107</v>
      </c>
      <c r="V44" s="7"/>
      <c r="W44" s="25">
        <f t="shared" si="9"/>
        <v>-0.62097781917139416</v>
      </c>
      <c r="X44" s="24">
        <f t="shared" si="10"/>
        <v>134.84753829220256</v>
      </c>
      <c r="Y44" s="7"/>
      <c r="Z44" s="25">
        <f t="shared" si="11"/>
        <v>628</v>
      </c>
      <c r="AA44" s="17">
        <f t="shared" si="15"/>
        <v>134.964</v>
      </c>
      <c r="AB44" s="24">
        <f t="shared" si="12"/>
        <v>2.3555661716616267</v>
      </c>
      <c r="AC44" s="17">
        <f t="shared" si="13"/>
        <v>-0.11646170779744125</v>
      </c>
      <c r="AD44" s="17">
        <f t="shared" ca="1" si="14"/>
        <v>4.5094945703368694E-2</v>
      </c>
      <c r="AE44" s="17">
        <v>125</v>
      </c>
    </row>
    <row r="45" spans="1:31" s="17" customFormat="1" x14ac:dyDescent="0.25">
      <c r="A45" s="17">
        <v>25</v>
      </c>
      <c r="B45" s="17">
        <v>637</v>
      </c>
      <c r="C45" s="17">
        <v>14261</v>
      </c>
      <c r="D45" s="17">
        <v>14890</v>
      </c>
      <c r="E45" s="17">
        <v>12269</v>
      </c>
      <c r="F45" s="17">
        <v>11625</v>
      </c>
      <c r="G45" s="24"/>
      <c r="H45" s="7"/>
      <c r="I45" s="25">
        <f t="shared" si="0"/>
        <v>1992</v>
      </c>
      <c r="J45" s="24">
        <f t="shared" si="0"/>
        <v>3265</v>
      </c>
      <c r="K45" s="7"/>
      <c r="L45" s="25">
        <f t="shared" si="3"/>
        <v>1996.5763221064485</v>
      </c>
      <c r="M45" s="17">
        <f t="shared" si="1"/>
        <v>20.942724021969376</v>
      </c>
      <c r="N45" s="17">
        <f t="shared" si="4"/>
        <v>3256.3231968423611</v>
      </c>
      <c r="O45" s="24">
        <f t="shared" si="2"/>
        <v>75.286913036412642</v>
      </c>
      <c r="P45" s="7"/>
      <c r="Q45" s="25">
        <f t="shared" si="5"/>
        <v>2010.8558547379034</v>
      </c>
      <c r="R45" s="24">
        <f t="shared" si="6"/>
        <v>3238.7277117923913</v>
      </c>
      <c r="S45" s="7"/>
      <c r="T45" s="25">
        <f t="shared" si="7"/>
        <v>-0.52396511567244741</v>
      </c>
      <c r="U45" s="24">
        <f t="shared" si="8"/>
        <v>0.84741630524257916</v>
      </c>
      <c r="V45" s="7"/>
      <c r="W45" s="25">
        <f t="shared" si="9"/>
        <v>-0.53609615466305627</v>
      </c>
      <c r="X45" s="24">
        <f t="shared" si="10"/>
        <v>140.78646858606663</v>
      </c>
      <c r="Y45" s="7"/>
      <c r="Z45" s="25">
        <f t="shared" si="11"/>
        <v>637</v>
      </c>
      <c r="AA45" s="17">
        <f t="shared" si="15"/>
        <v>140.697</v>
      </c>
      <c r="AB45" s="24">
        <f t="shared" si="12"/>
        <v>2.4556258976784617</v>
      </c>
      <c r="AC45" s="17">
        <f t="shared" si="13"/>
        <v>8.9468586066629996E-2</v>
      </c>
      <c r="AD45" s="17">
        <f t="shared" ca="1" si="14"/>
        <v>-1.8816205591292601E-2</v>
      </c>
      <c r="AE45" s="17">
        <v>124</v>
      </c>
    </row>
    <row r="46" spans="1:31" s="17" customFormat="1" x14ac:dyDescent="0.25">
      <c r="A46" s="17">
        <v>26</v>
      </c>
      <c r="B46" s="17">
        <v>637</v>
      </c>
      <c r="C46" s="17">
        <v>14091</v>
      </c>
      <c r="D46" s="17">
        <v>14974</v>
      </c>
      <c r="E46" s="17">
        <v>12434</v>
      </c>
      <c r="F46" s="17">
        <v>11524</v>
      </c>
      <c r="G46" s="24"/>
      <c r="H46" s="7"/>
      <c r="I46" s="25">
        <f t="shared" si="0"/>
        <v>1657</v>
      </c>
      <c r="J46" s="24">
        <f t="shared" si="0"/>
        <v>3450</v>
      </c>
      <c r="K46" s="7"/>
      <c r="L46" s="25">
        <f t="shared" si="3"/>
        <v>1659.4305768713123</v>
      </c>
      <c r="M46" s="17">
        <f t="shared" si="1"/>
        <v>5.9077039273581375</v>
      </c>
      <c r="N46" s="17">
        <f t="shared" si="4"/>
        <v>3445.4888329809728</v>
      </c>
      <c r="O46" s="24">
        <f t="shared" si="2"/>
        <v>20.350627873558736</v>
      </c>
      <c r="P46" s="7"/>
      <c r="Q46" s="25">
        <f t="shared" si="5"/>
        <v>1675.8558547379034</v>
      </c>
      <c r="R46" s="24">
        <f t="shared" si="6"/>
        <v>3423.7277117923913</v>
      </c>
      <c r="S46" s="7"/>
      <c r="T46" s="25">
        <f t="shared" si="7"/>
        <v>-0.43667476448357601</v>
      </c>
      <c r="U46" s="24">
        <f t="shared" si="8"/>
        <v>0.89582173799910925</v>
      </c>
      <c r="V46" s="7"/>
      <c r="W46" s="25">
        <f t="shared" si="9"/>
        <v>-0.44948683783174759</v>
      </c>
      <c r="X46" s="24">
        <f t="shared" si="10"/>
        <v>146.45927637932397</v>
      </c>
      <c r="Y46" s="7"/>
      <c r="Z46" s="25">
        <f t="shared" si="11"/>
        <v>637</v>
      </c>
      <c r="AA46" s="17">
        <f t="shared" si="15"/>
        <v>146.43</v>
      </c>
      <c r="AB46" s="24">
        <f t="shared" si="12"/>
        <v>2.5556856236952967</v>
      </c>
      <c r="AC46" s="17">
        <f t="shared" si="13"/>
        <v>2.92763793239601E-2</v>
      </c>
      <c r="AD46" s="17">
        <f t="shared" ca="1" si="14"/>
        <v>5.7422809071255188E-2</v>
      </c>
      <c r="AE46" s="17">
        <v>123</v>
      </c>
    </row>
    <row r="47" spans="1:31" s="17" customFormat="1" x14ac:dyDescent="0.25">
      <c r="A47" s="17">
        <v>27</v>
      </c>
      <c r="B47" s="17">
        <v>616</v>
      </c>
      <c r="C47" s="17">
        <v>13922</v>
      </c>
      <c r="D47" s="17">
        <v>15055</v>
      </c>
      <c r="E47" s="17">
        <v>12604</v>
      </c>
      <c r="F47" s="17">
        <v>11453</v>
      </c>
      <c r="G47" s="24"/>
      <c r="H47" s="7"/>
      <c r="I47" s="25">
        <f t="shared" si="0"/>
        <v>1318</v>
      </c>
      <c r="J47" s="24">
        <f t="shared" si="0"/>
        <v>3602</v>
      </c>
      <c r="K47" s="7"/>
      <c r="L47" s="25">
        <f t="shared" si="3"/>
        <v>1317.3763984766294</v>
      </c>
      <c r="M47" s="17">
        <f t="shared" si="1"/>
        <v>0.38887885995007432</v>
      </c>
      <c r="N47" s="17">
        <f t="shared" si="4"/>
        <v>3595.8579249931354</v>
      </c>
      <c r="O47" s="24">
        <f t="shared" si="2"/>
        <v>37.725085389950969</v>
      </c>
      <c r="P47" s="7"/>
      <c r="Q47" s="25">
        <f t="shared" si="5"/>
        <v>1336.8558547379034</v>
      </c>
      <c r="R47" s="24">
        <f t="shared" si="6"/>
        <v>3575.7277117923913</v>
      </c>
      <c r="S47" s="7"/>
      <c r="T47" s="25">
        <f t="shared" si="7"/>
        <v>-0.34834214044468814</v>
      </c>
      <c r="U47" s="24">
        <f t="shared" si="8"/>
        <v>0.93559268815582586</v>
      </c>
      <c r="V47" s="7"/>
      <c r="W47" s="25">
        <f t="shared" si="9"/>
        <v>-0.36171207909639114</v>
      </c>
      <c r="X47" s="24">
        <f t="shared" si="10"/>
        <v>151.96777032704193</v>
      </c>
      <c r="Y47" s="7"/>
      <c r="Z47" s="25">
        <f t="shared" si="11"/>
        <v>616</v>
      </c>
      <c r="AA47" s="17">
        <f t="shared" si="15"/>
        <v>151.97400000000002</v>
      </c>
      <c r="AB47" s="24">
        <f t="shared" si="12"/>
        <v>2.6524466774258628</v>
      </c>
      <c r="AC47" s="17">
        <f t="shared" si="13"/>
        <v>-6.2296729580850752E-3</v>
      </c>
      <c r="AD47" s="17">
        <f t="shared" ca="1" si="14"/>
        <v>0.11930623002842822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13734</v>
      </c>
      <c r="D48" s="17">
        <v>15114</v>
      </c>
      <c r="E48" s="17">
        <v>12786</v>
      </c>
      <c r="F48" s="17">
        <v>11393</v>
      </c>
      <c r="G48" s="24"/>
      <c r="H48" s="7"/>
      <c r="I48" s="25">
        <f t="shared" si="0"/>
        <v>948</v>
      </c>
      <c r="J48" s="24">
        <f t="shared" si="0"/>
        <v>3721</v>
      </c>
      <c r="K48" s="7"/>
      <c r="L48" s="25">
        <f t="shared" si="3"/>
        <v>954.62817356403332</v>
      </c>
      <c r="M48" s="17">
        <f t="shared" si="1"/>
        <v>43.932684794950141</v>
      </c>
      <c r="N48" s="17">
        <f t="shared" si="4"/>
        <v>3715.0446113193775</v>
      </c>
      <c r="O48" s="24">
        <f t="shared" si="2"/>
        <v>35.466654337286492</v>
      </c>
      <c r="P48" s="7"/>
      <c r="Q48" s="25">
        <f t="shared" si="5"/>
        <v>966.85585473790331</v>
      </c>
      <c r="R48" s="24">
        <f t="shared" si="6"/>
        <v>3694.7277117923913</v>
      </c>
      <c r="S48" s="7"/>
      <c r="T48" s="25">
        <f t="shared" si="7"/>
        <v>-0.25193190181817338</v>
      </c>
      <c r="U48" s="24">
        <f t="shared" si="8"/>
        <v>0.96672915571272899</v>
      </c>
      <c r="V48" s="7"/>
      <c r="W48" s="25">
        <f t="shared" si="9"/>
        <v>-0.26573582219523101</v>
      </c>
      <c r="X48" s="24">
        <f t="shared" si="10"/>
        <v>157.73497734351793</v>
      </c>
      <c r="Y48" s="7"/>
      <c r="Z48" s="25">
        <f t="shared" si="11"/>
        <v>630</v>
      </c>
      <c r="AA48" s="17">
        <f t="shared" si="15"/>
        <v>157.64400000000001</v>
      </c>
      <c r="AB48" s="24">
        <f t="shared" si="12"/>
        <v>2.7514068460139409</v>
      </c>
      <c r="AC48" s="17">
        <f t="shared" si="13"/>
        <v>9.0977343517920417E-2</v>
      </c>
      <c r="AD48" s="17">
        <f t="shared" ca="1" si="14"/>
        <v>5.2654708244944004E-2</v>
      </c>
      <c r="AE48" s="17">
        <v>121</v>
      </c>
    </row>
    <row r="49" spans="1:31" s="17" customFormat="1" x14ac:dyDescent="0.25">
      <c r="A49" s="17">
        <v>29</v>
      </c>
      <c r="B49" s="17">
        <v>605</v>
      </c>
      <c r="C49" s="17">
        <v>13564</v>
      </c>
      <c r="D49" s="17">
        <v>15157</v>
      </c>
      <c r="E49" s="17">
        <v>12970</v>
      </c>
      <c r="F49" s="17">
        <v>11356</v>
      </c>
      <c r="G49" s="24"/>
      <c r="H49" s="7"/>
      <c r="I49" s="25">
        <f t="shared" si="0"/>
        <v>594</v>
      </c>
      <c r="J49" s="24">
        <f t="shared" si="0"/>
        <v>3801</v>
      </c>
      <c r="K49" s="7"/>
      <c r="L49" s="25">
        <f t="shared" si="3"/>
        <v>597.25209615423989</v>
      </c>
      <c r="M49" s="17">
        <f t="shared" si="1"/>
        <v>10.576129396421907</v>
      </c>
      <c r="N49" s="17">
        <f t="shared" si="4"/>
        <v>3795.4900527611712</v>
      </c>
      <c r="O49" s="24">
        <f t="shared" si="2"/>
        <v>30.359518574676812</v>
      </c>
      <c r="P49" s="7"/>
      <c r="Q49" s="25">
        <f t="shared" si="5"/>
        <v>612.85585473790331</v>
      </c>
      <c r="R49" s="24">
        <f t="shared" si="6"/>
        <v>3774.7277117923913</v>
      </c>
      <c r="S49" s="7"/>
      <c r="T49" s="25">
        <f t="shared" si="7"/>
        <v>-0.1596907545917241</v>
      </c>
      <c r="U49" s="24">
        <f t="shared" si="8"/>
        <v>0.98766123474257983</v>
      </c>
      <c r="V49" s="7"/>
      <c r="W49" s="25">
        <f t="shared" si="9"/>
        <v>-0.17378364179023148</v>
      </c>
      <c r="X49" s="24">
        <f t="shared" si="10"/>
        <v>163.12559653096002</v>
      </c>
      <c r="Y49" s="7"/>
      <c r="Z49" s="25">
        <f t="shared" si="11"/>
        <v>605</v>
      </c>
      <c r="AA49" s="17">
        <f t="shared" si="15"/>
        <v>163.089</v>
      </c>
      <c r="AB49" s="24">
        <f t="shared" si="12"/>
        <v>2.846440023785032</v>
      </c>
      <c r="AC49" s="17">
        <f t="shared" si="13"/>
        <v>3.6596530960025575E-2</v>
      </c>
      <c r="AD49" s="17">
        <f t="shared" ca="1" si="14"/>
        <v>7.5376645411182608E-2</v>
      </c>
      <c r="AE49" s="17">
        <v>120</v>
      </c>
    </row>
    <row r="50" spans="1:31" s="17" customFormat="1" x14ac:dyDescent="0.25">
      <c r="A50" s="17">
        <v>30</v>
      </c>
      <c r="B50" s="17">
        <v>610</v>
      </c>
      <c r="C50" s="17">
        <v>13367</v>
      </c>
      <c r="D50" s="17">
        <v>15175</v>
      </c>
      <c r="E50" s="17">
        <v>13142</v>
      </c>
      <c r="F50" s="17">
        <v>11324</v>
      </c>
      <c r="G50" s="24"/>
      <c r="H50" s="7"/>
      <c r="I50" s="25">
        <f t="shared" si="0"/>
        <v>225</v>
      </c>
      <c r="J50" s="24">
        <f t="shared" si="0"/>
        <v>3851</v>
      </c>
      <c r="K50" s="7"/>
      <c r="L50" s="25">
        <f t="shared" si="3"/>
        <v>231.29463816573474</v>
      </c>
      <c r="M50" s="17">
        <f t="shared" si="1"/>
        <v>39.622469637524397</v>
      </c>
      <c r="N50" s="17">
        <f t="shared" si="4"/>
        <v>3842.1121991550208</v>
      </c>
      <c r="O50" s="24">
        <f t="shared" si="2"/>
        <v>78.993003860013175</v>
      </c>
      <c r="P50" s="7"/>
      <c r="Q50" s="25">
        <f t="shared" si="5"/>
        <v>243.85585473790337</v>
      </c>
      <c r="R50" s="24">
        <f t="shared" si="6"/>
        <v>3824.7277117923913</v>
      </c>
      <c r="S50" s="7"/>
      <c r="T50" s="25">
        <f t="shared" si="7"/>
        <v>-6.3541084177713467E-2</v>
      </c>
      <c r="U50" s="24">
        <f t="shared" si="8"/>
        <v>1.0007437841362365</v>
      </c>
      <c r="V50" s="7"/>
      <c r="W50" s="25">
        <f t="shared" si="9"/>
        <v>-7.781066560471897E-2</v>
      </c>
      <c r="X50" s="24">
        <f t="shared" si="10"/>
        <v>168.65894431039987</v>
      </c>
      <c r="Y50" s="7"/>
      <c r="Z50" s="25">
        <f t="shared" si="11"/>
        <v>610</v>
      </c>
      <c r="AA50" s="17">
        <f t="shared" si="15"/>
        <v>168.57900000000001</v>
      </c>
      <c r="AB50" s="24">
        <f t="shared" si="12"/>
        <v>2.942258599719521</v>
      </c>
      <c r="AC50" s="17">
        <f t="shared" si="13"/>
        <v>7.9944310399866936E-2</v>
      </c>
      <c r="AD50" s="17">
        <f t="shared" ca="1" si="14"/>
        <v>3.3446508011564902E-2</v>
      </c>
      <c r="AE50" s="17">
        <v>119</v>
      </c>
    </row>
    <row r="51" spans="1:31" s="17" customFormat="1" x14ac:dyDescent="0.25">
      <c r="A51" s="17">
        <v>31</v>
      </c>
      <c r="B51" s="17">
        <v>633</v>
      </c>
      <c r="C51" s="17">
        <v>13189</v>
      </c>
      <c r="D51" s="17">
        <v>15195</v>
      </c>
      <c r="E51" s="17">
        <v>13348</v>
      </c>
      <c r="F51" s="17">
        <v>11332</v>
      </c>
      <c r="G51" s="24"/>
      <c r="H51" s="7"/>
      <c r="I51" s="25">
        <f t="shared" si="0"/>
        <v>-159</v>
      </c>
      <c r="J51" s="24">
        <f t="shared" si="0"/>
        <v>3863</v>
      </c>
      <c r="K51" s="7"/>
      <c r="L51" s="25">
        <f t="shared" si="3"/>
        <v>-150.84719769471081</v>
      </c>
      <c r="M51" s="17">
        <f t="shared" si="1"/>
        <v>66.468185429128653</v>
      </c>
      <c r="N51" s="17">
        <f t="shared" si="4"/>
        <v>3853.4255961865319</v>
      </c>
      <c r="O51" s="24">
        <f t="shared" si="2"/>
        <v>91.669208383351588</v>
      </c>
      <c r="P51" s="7"/>
      <c r="Q51" s="25">
        <f t="shared" si="5"/>
        <v>-140.14414526209663</v>
      </c>
      <c r="R51" s="24">
        <f t="shared" si="6"/>
        <v>3836.7277117923913</v>
      </c>
      <c r="S51" s="7"/>
      <c r="T51" s="25">
        <f t="shared" si="7"/>
        <v>3.6517109423858607E-2</v>
      </c>
      <c r="U51" s="24">
        <f t="shared" si="8"/>
        <v>1.0038835959907142</v>
      </c>
      <c r="V51" s="7"/>
      <c r="W51" s="25">
        <f t="shared" si="9"/>
        <v>2.2212939863998041E-2</v>
      </c>
      <c r="X51" s="24">
        <f t="shared" si="10"/>
        <v>174.37248589400792</v>
      </c>
      <c r="Y51" s="7"/>
      <c r="Z51" s="25">
        <f t="shared" si="11"/>
        <v>633</v>
      </c>
      <c r="AA51" s="17">
        <f t="shared" si="15"/>
        <v>174.27600000000001</v>
      </c>
      <c r="AB51" s="24">
        <f t="shared" si="12"/>
        <v>3.0416900072056379</v>
      </c>
      <c r="AC51" s="17">
        <f t="shared" si="13"/>
        <v>9.648589400791252E-2</v>
      </c>
      <c r="AD51" s="17">
        <f t="shared" ca="1" si="14"/>
        <v>0.11870955378091708</v>
      </c>
      <c r="AE51" s="17">
        <v>118</v>
      </c>
    </row>
    <row r="52" spans="1:31" s="17" customFormat="1" x14ac:dyDescent="0.25">
      <c r="A52" s="17">
        <v>32</v>
      </c>
      <c r="B52" s="17">
        <v>620</v>
      </c>
      <c r="C52" s="17">
        <v>12997</v>
      </c>
      <c r="D52" s="17">
        <v>15172</v>
      </c>
      <c r="E52" s="17">
        <v>13525</v>
      </c>
      <c r="F52" s="17">
        <v>11341</v>
      </c>
      <c r="G52" s="24"/>
      <c r="H52" s="7"/>
      <c r="I52" s="25">
        <f t="shared" ref="I52:J83" si="16">C52-E52</f>
        <v>-528</v>
      </c>
      <c r="J52" s="24">
        <f t="shared" si="16"/>
        <v>3831</v>
      </c>
      <c r="K52" s="7"/>
      <c r="L52" s="25">
        <f t="shared" si="3"/>
        <v>-523.90269257165778</v>
      </c>
      <c r="M52" s="17">
        <f t="shared" si="1"/>
        <v>16.787928162348329</v>
      </c>
      <c r="N52" s="17">
        <f t="shared" si="4"/>
        <v>3827.804144237859</v>
      </c>
      <c r="O52" s="24">
        <f t="shared" si="2"/>
        <v>10.213494052410065</v>
      </c>
      <c r="P52" s="7"/>
      <c r="Q52" s="25">
        <f t="shared" si="5"/>
        <v>-509.14414526209663</v>
      </c>
      <c r="R52" s="24">
        <f t="shared" si="6"/>
        <v>3804.7277117923913</v>
      </c>
      <c r="S52" s="7"/>
      <c r="T52" s="25">
        <f t="shared" si="7"/>
        <v>0.13266677983786926</v>
      </c>
      <c r="U52" s="24">
        <f t="shared" si="8"/>
        <v>0.99551076437877395</v>
      </c>
      <c r="V52" s="7"/>
      <c r="W52" s="25">
        <f t="shared" si="9"/>
        <v>0.11849170945209793</v>
      </c>
      <c r="X52" s="24">
        <f t="shared" si="10"/>
        <v>179.89266436070398</v>
      </c>
      <c r="Y52" s="7"/>
      <c r="Z52" s="25">
        <f t="shared" si="11"/>
        <v>620</v>
      </c>
      <c r="AA52" s="17">
        <f t="shared" si="15"/>
        <v>179.85600000000002</v>
      </c>
      <c r="AB52" s="24">
        <f t="shared" si="12"/>
        <v>3.1390793794669221</v>
      </c>
      <c r="AC52" s="17">
        <f t="shared" si="13"/>
        <v>3.666436070395207E-2</v>
      </c>
      <c r="AD52" s="17">
        <f t="shared" ca="1" si="14"/>
        <v>3.2801366215721828E-2</v>
      </c>
      <c r="AE52" s="17">
        <v>117</v>
      </c>
    </row>
    <row r="53" spans="1:31" s="17" customFormat="1" x14ac:dyDescent="0.25">
      <c r="A53" s="17">
        <v>33</v>
      </c>
      <c r="B53" s="17">
        <v>635</v>
      </c>
      <c r="C53" s="17">
        <v>12800</v>
      </c>
      <c r="D53" s="17">
        <v>15138</v>
      </c>
      <c r="E53" s="17">
        <v>13709</v>
      </c>
      <c r="F53" s="17">
        <v>11372</v>
      </c>
      <c r="G53" s="24"/>
      <c r="H53" s="7"/>
      <c r="I53" s="25">
        <f t="shared" si="16"/>
        <v>-909</v>
      </c>
      <c r="J53" s="24">
        <f t="shared" si="16"/>
        <v>3766</v>
      </c>
      <c r="K53" s="7"/>
      <c r="L53" s="25">
        <f t="shared" si="3"/>
        <v>-900.98972337375346</v>
      </c>
      <c r="M53" s="17">
        <f t="shared" si="1"/>
        <v>64.164531628991597</v>
      </c>
      <c r="N53" s="17">
        <f t="shared" si="4"/>
        <v>3764.1684861483564</v>
      </c>
      <c r="O53" s="24">
        <f t="shared" si="2"/>
        <v>3.3544429887625546</v>
      </c>
      <c r="P53" s="7"/>
      <c r="Q53" s="25">
        <f t="shared" si="5"/>
        <v>-890.14414526209669</v>
      </c>
      <c r="R53" s="24">
        <f t="shared" si="6"/>
        <v>3739.7277117923913</v>
      </c>
      <c r="S53" s="7"/>
      <c r="T53" s="25">
        <f t="shared" si="7"/>
        <v>0.23194326880192906</v>
      </c>
      <c r="U53" s="24">
        <f t="shared" si="8"/>
        <v>0.97850345016702012</v>
      </c>
      <c r="V53" s="7"/>
      <c r="W53" s="25">
        <f t="shared" si="9"/>
        <v>0.21802067835513614</v>
      </c>
      <c r="X53" s="24">
        <f t="shared" si="10"/>
        <v>185.66582279222609</v>
      </c>
      <c r="Y53" s="7"/>
      <c r="Z53" s="25">
        <f t="shared" si="11"/>
        <v>635</v>
      </c>
      <c r="AA53" s="17">
        <f t="shared" si="15"/>
        <v>185.57100000000003</v>
      </c>
      <c r="AB53" s="24">
        <f t="shared" si="12"/>
        <v>3.238824946218398</v>
      </c>
      <c r="AC53" s="17">
        <f t="shared" si="13"/>
        <v>9.4822792226068486E-2</v>
      </c>
      <c r="AD53" s="17">
        <f t="shared" ca="1" si="14"/>
        <v>2.9396179248891485E-2</v>
      </c>
      <c r="AE53" s="17">
        <v>116</v>
      </c>
    </row>
    <row r="54" spans="1:31" s="17" customFormat="1" x14ac:dyDescent="0.25">
      <c r="A54" s="17">
        <v>34</v>
      </c>
      <c r="B54" s="17">
        <v>638</v>
      </c>
      <c r="C54" s="17">
        <v>12626</v>
      </c>
      <c r="D54" s="17">
        <v>15098</v>
      </c>
      <c r="E54" s="17">
        <v>13905</v>
      </c>
      <c r="F54" s="17">
        <v>11432</v>
      </c>
      <c r="G54" s="24"/>
      <c r="H54" s="7"/>
      <c r="I54" s="25">
        <f t="shared" si="16"/>
        <v>-1279</v>
      </c>
      <c r="J54" s="24">
        <f t="shared" si="16"/>
        <v>3666</v>
      </c>
      <c r="K54" s="7"/>
      <c r="L54" s="25">
        <f t="shared" si="3"/>
        <v>-1271.0138017970987</v>
      </c>
      <c r="M54" s="17">
        <f t="shared" si="1"/>
        <v>63.779361736023603</v>
      </c>
      <c r="N54" s="17">
        <f t="shared" si="4"/>
        <v>3662.7589535518218</v>
      </c>
      <c r="O54" s="24">
        <f t="shared" si="2"/>
        <v>10.504382079248314</v>
      </c>
      <c r="P54" s="7"/>
      <c r="Q54" s="25">
        <f t="shared" si="5"/>
        <v>-1260.1441452620966</v>
      </c>
      <c r="R54" s="24">
        <f t="shared" si="6"/>
        <v>3639.7277117923913</v>
      </c>
      <c r="S54" s="7"/>
      <c r="T54" s="25">
        <f t="shared" si="7"/>
        <v>0.32835350742844377</v>
      </c>
      <c r="U54" s="24">
        <f t="shared" si="8"/>
        <v>0.95233835137970657</v>
      </c>
      <c r="V54" s="7"/>
      <c r="W54" s="25">
        <f t="shared" si="9"/>
        <v>0.31481362739247459</v>
      </c>
      <c r="X54" s="24">
        <f t="shared" si="10"/>
        <v>191.39719816131515</v>
      </c>
      <c r="Y54" s="7"/>
      <c r="Z54" s="25">
        <f t="shared" si="11"/>
        <v>638</v>
      </c>
      <c r="AA54" s="17">
        <f t="shared" si="15"/>
        <v>191.31300000000002</v>
      </c>
      <c r="AB54" s="24">
        <f t="shared" si="12"/>
        <v>3.3390417518679119</v>
      </c>
      <c r="AC54" s="17">
        <f t="shared" si="13"/>
        <v>8.4198161315129028E-2</v>
      </c>
      <c r="AD54" s="17">
        <f t="shared" ca="1" si="14"/>
        <v>-6.2563614667396905E-3</v>
      </c>
      <c r="AE54" s="17">
        <v>115</v>
      </c>
    </row>
    <row r="55" spans="1:31" s="17" customFormat="1" x14ac:dyDescent="0.25">
      <c r="A55" s="17">
        <v>35</v>
      </c>
      <c r="B55" s="17">
        <v>620</v>
      </c>
      <c r="C55" s="17">
        <v>12459</v>
      </c>
      <c r="D55" s="17">
        <v>15037</v>
      </c>
      <c r="E55" s="17">
        <v>14082</v>
      </c>
      <c r="F55" s="17">
        <v>11504</v>
      </c>
      <c r="G55" s="24"/>
      <c r="H55" s="7"/>
      <c r="I55" s="25">
        <f t="shared" si="16"/>
        <v>-1623</v>
      </c>
      <c r="J55" s="24">
        <f t="shared" si="16"/>
        <v>3533</v>
      </c>
      <c r="K55" s="7"/>
      <c r="L55" s="25">
        <f t="shared" si="3"/>
        <v>-1618.5818089411334</v>
      </c>
      <c r="M55" s="17">
        <f t="shared" si="1"/>
        <v>19.520412232648493</v>
      </c>
      <c r="N55" s="17">
        <f t="shared" si="4"/>
        <v>3529.1872036008012</v>
      </c>
      <c r="O55" s="24">
        <f t="shared" si="2"/>
        <v>14.537416381743029</v>
      </c>
      <c r="P55" s="7"/>
      <c r="Q55" s="25">
        <f t="shared" si="5"/>
        <v>-1604.1441452620966</v>
      </c>
      <c r="R55" s="24">
        <f t="shared" si="6"/>
        <v>3506.7277117923913</v>
      </c>
      <c r="S55" s="7"/>
      <c r="T55" s="25">
        <f t="shared" si="7"/>
        <v>0.41798897252985212</v>
      </c>
      <c r="U55" s="24">
        <f t="shared" si="8"/>
        <v>0.91753876999257955</v>
      </c>
      <c r="V55" s="7"/>
      <c r="W55" s="25">
        <f t="shared" si="9"/>
        <v>0.40495417804302064</v>
      </c>
      <c r="X55" s="24">
        <f t="shared" si="10"/>
        <v>196.91909276271895</v>
      </c>
      <c r="Y55" s="7"/>
      <c r="Z55" s="25">
        <f t="shared" si="11"/>
        <v>620</v>
      </c>
      <c r="AA55" s="17">
        <f t="shared" si="15"/>
        <v>196.89300000000003</v>
      </c>
      <c r="AB55" s="24">
        <f t="shared" si="12"/>
        <v>3.4364311241291956</v>
      </c>
      <c r="AC55" s="17">
        <f t="shared" si="13"/>
        <v>2.6092762718917584E-2</v>
      </c>
      <c r="AD55" s="17">
        <f t="shared" ca="1" si="14"/>
        <v>8.0608611903898009E-2</v>
      </c>
      <c r="AE55" s="17">
        <v>114</v>
      </c>
    </row>
    <row r="56" spans="1:31" s="17" customFormat="1" x14ac:dyDescent="0.25">
      <c r="A56" s="17">
        <v>36</v>
      </c>
      <c r="B56" s="17">
        <v>624</v>
      </c>
      <c r="C56" s="17">
        <v>12285</v>
      </c>
      <c r="D56" s="17">
        <v>14944</v>
      </c>
      <c r="E56" s="17">
        <v>14240</v>
      </c>
      <c r="F56" s="17">
        <v>11583</v>
      </c>
      <c r="G56" s="24"/>
      <c r="H56" s="7"/>
      <c r="I56" s="25">
        <f t="shared" si="16"/>
        <v>-1955</v>
      </c>
      <c r="J56" s="24">
        <f t="shared" si="16"/>
        <v>3361</v>
      </c>
      <c r="K56" s="7"/>
      <c r="L56" s="25">
        <f t="shared" si="3"/>
        <v>-1953.0633100500802</v>
      </c>
      <c r="M56" s="17">
        <f t="shared" si="1"/>
        <v>3.7507679621203955</v>
      </c>
      <c r="N56" s="17">
        <f t="shared" si="4"/>
        <v>3361.1899432536934</v>
      </c>
      <c r="O56" s="24">
        <f t="shared" si="2"/>
        <v>3.6078439623635328E-2</v>
      </c>
      <c r="P56" s="7"/>
      <c r="Q56" s="25">
        <f t="shared" si="5"/>
        <v>-1936.1441452620966</v>
      </c>
      <c r="R56" s="24">
        <f t="shared" si="6"/>
        <v>3334.7277117923913</v>
      </c>
      <c r="S56" s="7"/>
      <c r="T56" s="25">
        <f t="shared" si="7"/>
        <v>0.50449761908121127</v>
      </c>
      <c r="U56" s="24">
        <f t="shared" si="8"/>
        <v>0.87253480007840023</v>
      </c>
      <c r="V56" s="7"/>
      <c r="W56" s="25">
        <f t="shared" si="9"/>
        <v>0.4921130309028513</v>
      </c>
      <c r="X56" s="24">
        <f t="shared" si="10"/>
        <v>202.52807644141876</v>
      </c>
      <c r="Y56" s="7"/>
      <c r="Z56" s="25">
        <f t="shared" si="11"/>
        <v>624</v>
      </c>
      <c r="AA56" s="17">
        <f t="shared" si="15"/>
        <v>202.50900000000001</v>
      </c>
      <c r="AB56" s="24">
        <f t="shared" si="12"/>
        <v>3.5344488149211974</v>
      </c>
      <c r="AC56" s="17">
        <f t="shared" si="13"/>
        <v>1.9076441418746981E-2</v>
      </c>
      <c r="AD56" s="17">
        <f t="shared" ca="1" si="14"/>
        <v>0.11584680797005831</v>
      </c>
      <c r="AE56" s="17">
        <v>113</v>
      </c>
    </row>
    <row r="57" spans="1:31" s="17" customFormat="1" x14ac:dyDescent="0.25">
      <c r="A57" s="17">
        <v>37</v>
      </c>
      <c r="B57" s="17">
        <v>608</v>
      </c>
      <c r="C57" s="17">
        <v>12128</v>
      </c>
      <c r="D57" s="17">
        <v>14848</v>
      </c>
      <c r="E57" s="17">
        <v>14394</v>
      </c>
      <c r="F57" s="17">
        <v>11684</v>
      </c>
      <c r="G57" s="24"/>
      <c r="H57" s="7"/>
      <c r="I57" s="25">
        <f t="shared" si="16"/>
        <v>-2266</v>
      </c>
      <c r="J57" s="24">
        <f t="shared" si="16"/>
        <v>3164</v>
      </c>
      <c r="K57" s="7"/>
      <c r="L57" s="25">
        <f t="shared" si="3"/>
        <v>-2261.1170867617052</v>
      </c>
      <c r="M57" s="17">
        <f t="shared" si="1"/>
        <v>23.842841692714654</v>
      </c>
      <c r="N57" s="17">
        <f t="shared" si="4"/>
        <v>3166.6480449103874</v>
      </c>
      <c r="O57" s="24">
        <f t="shared" si="2"/>
        <v>7.0121418474286026</v>
      </c>
      <c r="P57" s="7"/>
      <c r="Q57" s="25">
        <f t="shared" si="5"/>
        <v>-2247.1441452620966</v>
      </c>
      <c r="R57" s="24">
        <f t="shared" si="6"/>
        <v>3137.7277117923913</v>
      </c>
      <c r="S57" s="7"/>
      <c r="T57" s="25">
        <f t="shared" si="7"/>
        <v>0.58553433316998449</v>
      </c>
      <c r="U57" s="24">
        <f t="shared" si="8"/>
        <v>0.8209895554673925</v>
      </c>
      <c r="V57" s="7"/>
      <c r="W57" s="25">
        <f t="shared" si="9"/>
        <v>0.57389262525500473</v>
      </c>
      <c r="X57" s="24">
        <f t="shared" si="10"/>
        <v>208.05943822274571</v>
      </c>
      <c r="Y57" s="7"/>
      <c r="Z57" s="25">
        <f t="shared" si="11"/>
        <v>608</v>
      </c>
      <c r="AA57" s="17">
        <f t="shared" si="15"/>
        <v>207.98100000000002</v>
      </c>
      <c r="AB57" s="24">
        <f t="shared" si="12"/>
        <v>3.6299532315903269</v>
      </c>
      <c r="AC57" s="17">
        <f t="shared" si="13"/>
        <v>7.843822274568879E-2</v>
      </c>
      <c r="AD57" s="17">
        <f t="shared" ca="1" si="14"/>
        <v>4.6312301412086754E-2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11984</v>
      </c>
      <c r="D58" s="17">
        <v>14734</v>
      </c>
      <c r="E58" s="17">
        <v>14537</v>
      </c>
      <c r="F58" s="17">
        <v>11797</v>
      </c>
      <c r="G58" s="24"/>
      <c r="H58" s="7"/>
      <c r="I58" s="25">
        <f t="shared" si="16"/>
        <v>-2553</v>
      </c>
      <c r="J58" s="24">
        <f t="shared" si="16"/>
        <v>2937</v>
      </c>
      <c r="K58" s="7"/>
      <c r="L58" s="25">
        <f t="shared" si="3"/>
        <v>-2551.8966902313491</v>
      </c>
      <c r="M58" s="17">
        <f t="shared" si="1"/>
        <v>1.2172924456004763</v>
      </c>
      <c r="N58" s="17">
        <f t="shared" si="4"/>
        <v>2940.7149412609078</v>
      </c>
      <c r="O58" s="24">
        <f t="shared" si="2"/>
        <v>13.800788571995497</v>
      </c>
      <c r="P58" s="7"/>
      <c r="Q58" s="25">
        <f t="shared" si="5"/>
        <v>-2534.1441452620966</v>
      </c>
      <c r="R58" s="24">
        <f t="shared" si="6"/>
        <v>2910.7277117923913</v>
      </c>
      <c r="S58" s="7"/>
      <c r="T58" s="25">
        <f t="shared" si="7"/>
        <v>0.66031741015865952</v>
      </c>
      <c r="U58" s="24">
        <f t="shared" si="8"/>
        <v>0.76159478122019064</v>
      </c>
      <c r="V58" s="7"/>
      <c r="W58" s="25">
        <f t="shared" si="9"/>
        <v>0.64952982300957895</v>
      </c>
      <c r="X58" s="24">
        <f t="shared" si="10"/>
        <v>213.56427367502215</v>
      </c>
      <c r="Y58" s="7"/>
      <c r="Z58" s="25">
        <f t="shared" si="11"/>
        <v>615</v>
      </c>
      <c r="AA58" s="17">
        <f t="shared" si="15"/>
        <v>213.51600000000002</v>
      </c>
      <c r="AB58" s="24">
        <f t="shared" si="12"/>
        <v>3.7265572056882132</v>
      </c>
      <c r="AC58" s="17">
        <f t="shared" si="13"/>
        <v>4.8273675022130647E-2</v>
      </c>
      <c r="AD58" s="17">
        <f t="shared" ca="1" si="14"/>
        <v>9.9403301043111014E-2</v>
      </c>
      <c r="AE58" s="17">
        <v>111</v>
      </c>
    </row>
    <row r="59" spans="1:31" s="17" customFormat="1" x14ac:dyDescent="0.25">
      <c r="A59" s="17">
        <v>39</v>
      </c>
      <c r="B59" s="17">
        <v>629</v>
      </c>
      <c r="C59" s="17">
        <v>11848</v>
      </c>
      <c r="D59" s="17">
        <v>14605</v>
      </c>
      <c r="E59" s="17">
        <v>14678</v>
      </c>
      <c r="F59" s="17">
        <v>11934</v>
      </c>
      <c r="G59" s="24"/>
      <c r="H59" s="7"/>
      <c r="I59" s="25">
        <f t="shared" si="16"/>
        <v>-2830</v>
      </c>
      <c r="J59" s="24">
        <f t="shared" si="16"/>
        <v>2671</v>
      </c>
      <c r="K59" s="7"/>
      <c r="L59" s="25">
        <f t="shared" si="3"/>
        <v>-2824.8186539392364</v>
      </c>
      <c r="M59" s="17">
        <f t="shared" si="1"/>
        <v>26.846347001390935</v>
      </c>
      <c r="N59" s="17">
        <f t="shared" si="4"/>
        <v>2681.504687832904</v>
      </c>
      <c r="O59" s="24">
        <f t="shared" si="2"/>
        <v>110.34846646676097</v>
      </c>
      <c r="P59" s="7"/>
      <c r="Q59" s="25">
        <f t="shared" si="5"/>
        <v>-2811.1441452620966</v>
      </c>
      <c r="R59" s="24">
        <f t="shared" si="6"/>
        <v>2644.7277117923913</v>
      </c>
      <c r="S59" s="7"/>
      <c r="T59" s="25">
        <f t="shared" si="7"/>
        <v>0.73249480502229347</v>
      </c>
      <c r="U59" s="24">
        <f t="shared" si="8"/>
        <v>0.6919956184459366</v>
      </c>
      <c r="V59" s="7"/>
      <c r="W59" s="25">
        <f t="shared" si="9"/>
        <v>0.72270651232616046</v>
      </c>
      <c r="X59" s="24">
        <f t="shared" si="10"/>
        <v>219.34851192056465</v>
      </c>
      <c r="Y59" s="7"/>
      <c r="Z59" s="25">
        <f t="shared" si="11"/>
        <v>629</v>
      </c>
      <c r="AA59" s="17">
        <f t="shared" si="15"/>
        <v>219.17700000000002</v>
      </c>
      <c r="AB59" s="24">
        <f t="shared" si="12"/>
        <v>3.825360294643612</v>
      </c>
      <c r="AC59" s="17">
        <f t="shared" si="13"/>
        <v>0.17151192056462605</v>
      </c>
      <c r="AD59" s="17">
        <f t="shared" ca="1" si="14"/>
        <v>-3.8058509887406444E-2</v>
      </c>
      <c r="AE59" s="17">
        <v>110</v>
      </c>
    </row>
    <row r="60" spans="1:31" s="17" customFormat="1" x14ac:dyDescent="0.25">
      <c r="A60" s="17">
        <v>40</v>
      </c>
      <c r="B60" s="17">
        <v>627</v>
      </c>
      <c r="C60" s="17">
        <v>11722</v>
      </c>
      <c r="D60" s="17">
        <v>14464</v>
      </c>
      <c r="E60" s="17">
        <v>14793</v>
      </c>
      <c r="F60" s="17">
        <v>12071</v>
      </c>
      <c r="G60" s="24"/>
      <c r="H60" s="7"/>
      <c r="I60" s="25">
        <f t="shared" si="16"/>
        <v>-3071</v>
      </c>
      <c r="J60" s="24">
        <f t="shared" si="16"/>
        <v>2393</v>
      </c>
      <c r="K60" s="7"/>
      <c r="L60" s="25">
        <f t="shared" si="3"/>
        <v>-3069.6097175362247</v>
      </c>
      <c r="M60" s="17">
        <f t="shared" si="1"/>
        <v>1.9328853290810986</v>
      </c>
      <c r="N60" s="17">
        <f t="shared" si="4"/>
        <v>2397.3034160775483</v>
      </c>
      <c r="O60" s="24">
        <f t="shared" si="2"/>
        <v>18.519389936500879</v>
      </c>
      <c r="P60" s="7"/>
      <c r="Q60" s="25">
        <f t="shared" si="5"/>
        <v>-3052.1441452620966</v>
      </c>
      <c r="R60" s="24">
        <f t="shared" si="6"/>
        <v>2366.7277117923913</v>
      </c>
      <c r="S60" s="7"/>
      <c r="T60" s="25">
        <f t="shared" si="7"/>
        <v>0.79529174423578008</v>
      </c>
      <c r="U60" s="24">
        <f t="shared" si="8"/>
        <v>0.61925664381720491</v>
      </c>
      <c r="V60" s="7"/>
      <c r="W60" s="25">
        <f t="shared" si="9"/>
        <v>0.78654654354777098</v>
      </c>
      <c r="X60" s="24">
        <f t="shared" si="10"/>
        <v>224.89116560005164</v>
      </c>
      <c r="Y60" s="7"/>
      <c r="Z60" s="25">
        <f t="shared" si="11"/>
        <v>627</v>
      </c>
      <c r="AA60" s="17">
        <f t="shared" si="15"/>
        <v>224.82000000000002</v>
      </c>
      <c r="AB60" s="24">
        <f t="shared" si="12"/>
        <v>3.9238492243336522</v>
      </c>
      <c r="AC60" s="17">
        <f t="shared" si="13"/>
        <v>7.1165600051614319E-2</v>
      </c>
      <c r="AD60" s="17">
        <f t="shared" ca="1" si="14"/>
        <v>3.7509769594009867E-2</v>
      </c>
      <c r="AE60" s="17">
        <v>109</v>
      </c>
    </row>
    <row r="61" spans="1:31" s="17" customFormat="1" x14ac:dyDescent="0.25">
      <c r="A61" s="17">
        <v>41</v>
      </c>
      <c r="B61" s="17">
        <v>626</v>
      </c>
      <c r="C61" s="17">
        <v>11616</v>
      </c>
      <c r="D61" s="17">
        <v>14308</v>
      </c>
      <c r="E61" s="17">
        <v>14902</v>
      </c>
      <c r="F61" s="17">
        <v>12226</v>
      </c>
      <c r="G61" s="24"/>
      <c r="H61" s="7"/>
      <c r="I61" s="25">
        <f t="shared" si="16"/>
        <v>-3286</v>
      </c>
      <c r="J61" s="24">
        <f t="shared" si="16"/>
        <v>2082</v>
      </c>
      <c r="K61" s="7"/>
      <c r="L61" s="25">
        <f t="shared" si="3"/>
        <v>-3284.4847996926223</v>
      </c>
      <c r="M61" s="17">
        <f t="shared" si="1"/>
        <v>2.2958319714773374</v>
      </c>
      <c r="N61" s="17">
        <f t="shared" si="4"/>
        <v>2090.59595570177</v>
      </c>
      <c r="O61" s="24">
        <f t="shared" si="2"/>
        <v>73.890454426791848</v>
      </c>
      <c r="P61" s="7"/>
      <c r="Q61" s="25">
        <f t="shared" si="5"/>
        <v>-3267.1441452620966</v>
      </c>
      <c r="R61" s="24">
        <f t="shared" si="6"/>
        <v>2055.7277117923913</v>
      </c>
      <c r="S61" s="7"/>
      <c r="T61" s="25">
        <f t="shared" si="7"/>
        <v>0.85131390992416034</v>
      </c>
      <c r="U61" s="24">
        <f t="shared" si="8"/>
        <v>0.53788318658865975</v>
      </c>
      <c r="V61" s="7"/>
      <c r="W61" s="25">
        <f t="shared" si="9"/>
        <v>0.84373417638258907</v>
      </c>
      <c r="X61" s="24">
        <f t="shared" si="10"/>
        <v>230.58727006709569</v>
      </c>
      <c r="Y61" s="7"/>
      <c r="Z61" s="25">
        <f t="shared" si="11"/>
        <v>626</v>
      </c>
      <c r="AA61" s="17">
        <f t="shared" si="15"/>
        <v>230.45400000000001</v>
      </c>
      <c r="AB61" s="24">
        <f t="shared" si="12"/>
        <v>4.0221810743910122</v>
      </c>
      <c r="AC61" s="17">
        <f t="shared" si="13"/>
        <v>0.13327006709567968</v>
      </c>
      <c r="AD61" s="17">
        <f t="shared" ca="1" si="14"/>
        <v>3.0835502480670129E-2</v>
      </c>
      <c r="AE61" s="17">
        <v>108</v>
      </c>
    </row>
    <row r="62" spans="1:31" s="17" customFormat="1" x14ac:dyDescent="0.25">
      <c r="A62" s="17">
        <v>42</v>
      </c>
      <c r="B62" s="17">
        <v>646</v>
      </c>
      <c r="C62" s="17">
        <v>11521</v>
      </c>
      <c r="D62" s="17">
        <v>14136</v>
      </c>
      <c r="E62" s="17">
        <v>14988</v>
      </c>
      <c r="F62" s="17">
        <v>12392</v>
      </c>
      <c r="G62" s="24"/>
      <c r="H62" s="7"/>
      <c r="I62" s="25">
        <f t="shared" si="16"/>
        <v>-3467</v>
      </c>
      <c r="J62" s="24">
        <f t="shared" si="16"/>
        <v>1744</v>
      </c>
      <c r="K62" s="7"/>
      <c r="L62" s="25">
        <f t="shared" si="3"/>
        <v>-3473.0932702823402</v>
      </c>
      <c r="M62" s="17">
        <f t="shared" si="1"/>
        <v>37.127942733650215</v>
      </c>
      <c r="N62" s="17">
        <f t="shared" si="4"/>
        <v>1753.1847830737916</v>
      </c>
      <c r="O62" s="24">
        <f t="shared" si="2"/>
        <v>84.360240112607755</v>
      </c>
      <c r="P62" s="7"/>
      <c r="Q62" s="25">
        <f t="shared" si="5"/>
        <v>-3448.1441452620966</v>
      </c>
      <c r="R62" s="24">
        <f t="shared" si="6"/>
        <v>1717.7277117923916</v>
      </c>
      <c r="S62" s="7"/>
      <c r="T62" s="25">
        <f t="shared" si="7"/>
        <v>0.89847675638740132</v>
      </c>
      <c r="U62" s="24">
        <f t="shared" si="8"/>
        <v>0.44944515268753998</v>
      </c>
      <c r="V62" s="7"/>
      <c r="W62" s="25">
        <f t="shared" si="9"/>
        <v>0.89216227829270511</v>
      </c>
      <c r="X62" s="24">
        <f t="shared" si="10"/>
        <v>236.36728528978347</v>
      </c>
      <c r="Y62" s="7"/>
      <c r="Z62" s="25">
        <f t="shared" si="11"/>
        <v>646</v>
      </c>
      <c r="AA62" s="17">
        <f t="shared" si="15"/>
        <v>236.268</v>
      </c>
      <c r="AB62" s="24">
        <f t="shared" si="12"/>
        <v>4.1236545171019623</v>
      </c>
      <c r="AC62" s="17">
        <f t="shared" si="13"/>
        <v>9.9285289783466624E-2</v>
      </c>
      <c r="AD62" s="17">
        <f t="shared" ca="1" si="14"/>
        <v>9.0070101817644854E-2</v>
      </c>
      <c r="AE62" s="17">
        <v>107</v>
      </c>
    </row>
    <row r="63" spans="1:31" s="17" customFormat="1" x14ac:dyDescent="0.25">
      <c r="A63" s="17">
        <v>43</v>
      </c>
      <c r="B63" s="17">
        <v>619</v>
      </c>
      <c r="C63" s="17">
        <v>11436</v>
      </c>
      <c r="D63" s="17">
        <v>13960</v>
      </c>
      <c r="E63" s="17">
        <v>15055</v>
      </c>
      <c r="F63" s="17">
        <v>12556</v>
      </c>
      <c r="G63" s="24"/>
      <c r="H63" s="7"/>
      <c r="I63" s="25">
        <f t="shared" si="16"/>
        <v>-3619</v>
      </c>
      <c r="J63" s="24">
        <f t="shared" si="16"/>
        <v>1404</v>
      </c>
      <c r="K63" s="7"/>
      <c r="L63" s="25">
        <f t="shared" si="3"/>
        <v>-3620.4674169301998</v>
      </c>
      <c r="M63" s="17">
        <f t="shared" si="1"/>
        <v>2.1533124470368898</v>
      </c>
      <c r="N63" s="17">
        <f t="shared" si="4"/>
        <v>1413.1370347894849</v>
      </c>
      <c r="O63" s="24">
        <f t="shared" si="2"/>
        <v>83.485404744257636</v>
      </c>
      <c r="P63" s="7"/>
      <c r="Q63" s="25">
        <f t="shared" si="5"/>
        <v>-3600.1441452620966</v>
      </c>
      <c r="R63" s="24">
        <f t="shared" si="6"/>
        <v>1377.7277117923916</v>
      </c>
      <c r="S63" s="7"/>
      <c r="T63" s="25">
        <f t="shared" si="7"/>
        <v>0.93808312468802357</v>
      </c>
      <c r="U63" s="24">
        <f t="shared" si="8"/>
        <v>0.36048381681067387</v>
      </c>
      <c r="V63" s="7"/>
      <c r="W63" s="25">
        <f t="shared" si="9"/>
        <v>0.9330405929640152</v>
      </c>
      <c r="X63" s="24">
        <f t="shared" si="10"/>
        <v>241.98067779024154</v>
      </c>
      <c r="Y63" s="7"/>
      <c r="Z63" s="25">
        <f t="shared" si="11"/>
        <v>619</v>
      </c>
      <c r="AA63" s="17">
        <f t="shared" si="15"/>
        <v>241.839</v>
      </c>
      <c r="AB63" s="24">
        <f t="shared" si="12"/>
        <v>4.2208868097305663</v>
      </c>
      <c r="AC63" s="17">
        <f t="shared" si="13"/>
        <v>0.1416777902415447</v>
      </c>
      <c r="AD63" s="17">
        <f t="shared" ca="1" si="14"/>
        <v>6.485807287393186E-2</v>
      </c>
      <c r="AE63" s="17">
        <v>106</v>
      </c>
    </row>
    <row r="64" spans="1:31" s="17" customFormat="1" x14ac:dyDescent="0.25">
      <c r="A64" s="17">
        <v>44</v>
      </c>
      <c r="B64" s="17">
        <v>632</v>
      </c>
      <c r="C64" s="17">
        <v>11383</v>
      </c>
      <c r="D64" s="17">
        <v>13781</v>
      </c>
      <c r="E64" s="17">
        <v>15117</v>
      </c>
      <c r="F64" s="17">
        <v>12741</v>
      </c>
      <c r="G64" s="24"/>
      <c r="H64" s="7"/>
      <c r="I64" s="25">
        <f t="shared" si="16"/>
        <v>-3734</v>
      </c>
      <c r="J64" s="24">
        <f t="shared" si="16"/>
        <v>1040</v>
      </c>
      <c r="K64" s="7"/>
      <c r="L64" s="25">
        <f t="shared" si="3"/>
        <v>-3735.7911308214302</v>
      </c>
      <c r="M64" s="17">
        <f t="shared" si="1"/>
        <v>3.2081496194772776</v>
      </c>
      <c r="N64" s="17">
        <f t="shared" si="4"/>
        <v>1052.4358457295843</v>
      </c>
      <c r="O64" s="24">
        <f t="shared" si="2"/>
        <v>154.65025901002116</v>
      </c>
      <c r="P64" s="7"/>
      <c r="Q64" s="25">
        <f t="shared" si="5"/>
        <v>-3715.1441452620966</v>
      </c>
      <c r="R64" s="24">
        <f t="shared" si="6"/>
        <v>1013.7277117923915</v>
      </c>
      <c r="S64" s="7"/>
      <c r="T64" s="25">
        <f t="shared" si="7"/>
        <v>0.9680484691259944</v>
      </c>
      <c r="U64" s="24">
        <f t="shared" si="8"/>
        <v>0.26524285722485252</v>
      </c>
      <c r="V64" s="7"/>
      <c r="W64" s="25">
        <f t="shared" si="9"/>
        <v>0.96436640511803007</v>
      </c>
      <c r="X64" s="24">
        <f t="shared" si="10"/>
        <v>247.72633218033911</v>
      </c>
      <c r="Y64" s="7"/>
      <c r="Z64" s="25">
        <f t="shared" si="11"/>
        <v>632</v>
      </c>
      <c r="AA64" s="17">
        <f t="shared" si="15"/>
        <v>247.52699999999999</v>
      </c>
      <c r="AB64" s="24">
        <f t="shared" si="12"/>
        <v>4.3201611375840043</v>
      </c>
      <c r="AC64" s="17">
        <f t="shared" si="13"/>
        <v>0.19933218033912681</v>
      </c>
      <c r="AD64" s="17">
        <f t="shared" ca="1" si="14"/>
        <v>2.4878249662549479E-2</v>
      </c>
      <c r="AE64" s="17">
        <v>105</v>
      </c>
    </row>
    <row r="65" spans="1:31" s="17" customFormat="1" x14ac:dyDescent="0.25">
      <c r="A65" s="17">
        <v>45</v>
      </c>
      <c r="B65" s="17">
        <v>605</v>
      </c>
      <c r="C65" s="17">
        <v>11354</v>
      </c>
      <c r="D65" s="17">
        <v>13618</v>
      </c>
      <c r="E65" s="17">
        <v>15163</v>
      </c>
      <c r="F65" s="17">
        <v>12926</v>
      </c>
      <c r="G65" s="24"/>
      <c r="H65" s="7"/>
      <c r="I65" s="25">
        <f t="shared" si="16"/>
        <v>-3809</v>
      </c>
      <c r="J65" s="24">
        <f t="shared" si="16"/>
        <v>692</v>
      </c>
      <c r="K65" s="7"/>
      <c r="L65" s="25">
        <f t="shared" si="3"/>
        <v>-3811.8761053943167</v>
      </c>
      <c r="M65" s="17">
        <f t="shared" si="1"/>
        <v>8.2719822392176763</v>
      </c>
      <c r="N65" s="17">
        <f t="shared" si="4"/>
        <v>697.61598898676687</v>
      </c>
      <c r="O65" s="24">
        <f t="shared" si="2"/>
        <v>31.539332299486723</v>
      </c>
      <c r="P65" s="7"/>
      <c r="Q65" s="25">
        <f t="shared" si="5"/>
        <v>-3790.1441452620966</v>
      </c>
      <c r="R65" s="24">
        <f t="shared" si="6"/>
        <v>665.72771179239146</v>
      </c>
      <c r="S65" s="7"/>
      <c r="T65" s="25">
        <f t="shared" si="7"/>
        <v>0.98759108506380144</v>
      </c>
      <c r="U65" s="24">
        <f t="shared" si="8"/>
        <v>0.17418831344500132</v>
      </c>
      <c r="V65" s="7"/>
      <c r="W65" s="25">
        <f t="shared" si="9"/>
        <v>0.98520876321220863</v>
      </c>
      <c r="X65" s="24">
        <f t="shared" si="10"/>
        <v>253.07843396997066</v>
      </c>
      <c r="Y65" s="7"/>
      <c r="Z65" s="25">
        <f t="shared" si="11"/>
        <v>605</v>
      </c>
      <c r="AA65" s="17">
        <f t="shared" si="15"/>
        <v>252.97199999999998</v>
      </c>
      <c r="AB65" s="24">
        <f t="shared" si="12"/>
        <v>4.4151943153550945</v>
      </c>
      <c r="AC65" s="17">
        <f t="shared" si="13"/>
        <v>0.10643396997068066</v>
      </c>
      <c r="AD65" s="17">
        <f t="shared" ca="1" si="14"/>
        <v>4.125274776902188E-2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11335</v>
      </c>
      <c r="D66" s="17">
        <v>13438</v>
      </c>
      <c r="E66" s="17">
        <v>15185</v>
      </c>
      <c r="F66" s="17">
        <v>13108</v>
      </c>
      <c r="G66" s="24"/>
      <c r="H66" s="7"/>
      <c r="I66" s="25">
        <f t="shared" si="16"/>
        <v>-3850</v>
      </c>
      <c r="J66" s="24">
        <f t="shared" si="16"/>
        <v>330</v>
      </c>
      <c r="K66" s="7"/>
      <c r="L66" s="25">
        <f t="shared" si="3"/>
        <v>-3854.0184722551098</v>
      </c>
      <c r="M66" s="17">
        <f t="shared" si="1"/>
        <v>16.148119265087463</v>
      </c>
      <c r="N66" s="17">
        <f t="shared" si="4"/>
        <v>331.93107702046728</v>
      </c>
      <c r="O66" s="24">
        <f t="shared" si="2"/>
        <v>3.7290584589768065</v>
      </c>
      <c r="P66" s="7"/>
      <c r="Q66" s="25">
        <f t="shared" si="5"/>
        <v>-3831.1441452620966</v>
      </c>
      <c r="R66" s="24">
        <f t="shared" si="6"/>
        <v>303.72771179239146</v>
      </c>
      <c r="S66" s="7"/>
      <c r="T66" s="25">
        <f t="shared" si="7"/>
        <v>0.99827438177646932</v>
      </c>
      <c r="U66" s="24">
        <f t="shared" si="8"/>
        <v>7.947065583492624E-2</v>
      </c>
      <c r="V66" s="7"/>
      <c r="W66" s="25">
        <f t="shared" si="9"/>
        <v>0.99724311093981166</v>
      </c>
      <c r="X66" s="24">
        <f t="shared" si="10"/>
        <v>258.54861639355613</v>
      </c>
      <c r="Y66" s="7"/>
      <c r="Z66" s="25">
        <f t="shared" si="11"/>
        <v>613</v>
      </c>
      <c r="AA66" s="17">
        <f t="shared" si="15"/>
        <v>258.48899999999998</v>
      </c>
      <c r="AB66" s="24">
        <f t="shared" si="12"/>
        <v>4.5114841301876218</v>
      </c>
      <c r="AC66" s="17">
        <f t="shared" si="13"/>
        <v>5.961639355615489E-2</v>
      </c>
      <c r="AD66" s="17">
        <f t="shared" ca="1" si="14"/>
        <v>6.3769017761501345E-2</v>
      </c>
      <c r="AE66" s="17">
        <v>103</v>
      </c>
    </row>
    <row r="67" spans="1:31" s="17" customFormat="1" x14ac:dyDescent="0.25">
      <c r="A67" s="17">
        <v>47</v>
      </c>
      <c r="B67" s="17">
        <v>630</v>
      </c>
      <c r="C67" s="17">
        <v>11314</v>
      </c>
      <c r="D67" s="17">
        <v>13232</v>
      </c>
      <c r="E67" s="17">
        <v>15168</v>
      </c>
      <c r="F67" s="17">
        <v>13279</v>
      </c>
      <c r="G67" s="24"/>
      <c r="H67" s="7"/>
      <c r="I67" s="25">
        <f t="shared" si="16"/>
        <v>-3854</v>
      </c>
      <c r="J67" s="24">
        <f t="shared" si="16"/>
        <v>-47</v>
      </c>
      <c r="K67" s="7"/>
      <c r="L67" s="25">
        <f t="shared" si="3"/>
        <v>-3860.2686865775572</v>
      </c>
      <c r="M67" s="17">
        <f t="shared" si="1"/>
        <v>39.296431407646033</v>
      </c>
      <c r="N67" s="17">
        <f t="shared" si="4"/>
        <v>-46.816968827477048</v>
      </c>
      <c r="O67" s="24">
        <f t="shared" si="2"/>
        <v>3.3500410115126653E-2</v>
      </c>
      <c r="P67" s="7"/>
      <c r="Q67" s="25">
        <f t="shared" si="5"/>
        <v>-3835.1441452620966</v>
      </c>
      <c r="R67" s="24">
        <f t="shared" si="6"/>
        <v>-73.272288207608511</v>
      </c>
      <c r="S67" s="7"/>
      <c r="T67" s="25">
        <f t="shared" si="7"/>
        <v>0.99931665462648567</v>
      </c>
      <c r="U67" s="24">
        <f t="shared" si="8"/>
        <v>-1.9171766593245869E-2</v>
      </c>
      <c r="V67" s="7"/>
      <c r="W67" s="25">
        <f t="shared" si="9"/>
        <v>0.99969139345959146</v>
      </c>
      <c r="X67" s="24">
        <f t="shared" si="10"/>
        <v>264.20357432552748</v>
      </c>
      <c r="Y67" s="7"/>
      <c r="Z67" s="25">
        <f t="shared" si="11"/>
        <v>630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4.4574325527491965E-2</v>
      </c>
      <c r="AD67" s="17">
        <f t="shared" ca="1" si="14"/>
        <v>0.10736445569972375</v>
      </c>
      <c r="AE67" s="17">
        <v>102</v>
      </c>
    </row>
    <row r="68" spans="1:31" s="17" customFormat="1" x14ac:dyDescent="0.25">
      <c r="A68" s="17">
        <v>48</v>
      </c>
      <c r="B68" s="17">
        <v>633</v>
      </c>
      <c r="C68" s="17">
        <v>11342</v>
      </c>
      <c r="D68" s="17">
        <v>13056</v>
      </c>
      <c r="E68" s="17">
        <v>15168</v>
      </c>
      <c r="F68" s="17">
        <v>13483</v>
      </c>
      <c r="G68" s="24"/>
      <c r="H68" s="7"/>
      <c r="I68" s="25">
        <f t="shared" si="16"/>
        <v>-3826</v>
      </c>
      <c r="J68" s="24">
        <f t="shared" si="16"/>
        <v>-427</v>
      </c>
      <c r="K68" s="7"/>
      <c r="L68" s="25">
        <f t="shared" si="3"/>
        <v>-3828.6538869903143</v>
      </c>
      <c r="M68" s="17">
        <f t="shared" si="1"/>
        <v>7.0431161573593704</v>
      </c>
      <c r="N68" s="17">
        <f t="shared" si="4"/>
        <v>-426.64116623946808</v>
      </c>
      <c r="O68" s="24">
        <f t="shared" si="2"/>
        <v>0.1287616676974811</v>
      </c>
      <c r="P68" s="7"/>
      <c r="Q68" s="25">
        <f t="shared" si="5"/>
        <v>-3807.1441452620966</v>
      </c>
      <c r="R68" s="24">
        <f t="shared" si="6"/>
        <v>-453.27228820760854</v>
      </c>
      <c r="S68" s="7"/>
      <c r="T68" s="25">
        <f t="shared" si="7"/>
        <v>0.99202074467637102</v>
      </c>
      <c r="U68" s="24">
        <f t="shared" si="8"/>
        <v>-0.1185991419850374</v>
      </c>
      <c r="V68" s="7"/>
      <c r="W68" s="25">
        <f t="shared" si="9"/>
        <v>0.99381183389931782</v>
      </c>
      <c r="X68" s="24">
        <f t="shared" si="10"/>
        <v>269.91026641717008</v>
      </c>
      <c r="Y68" s="7"/>
      <c r="Z68" s="25">
        <f t="shared" si="11"/>
        <v>633</v>
      </c>
      <c r="AA68" s="17">
        <f t="shared" si="15"/>
        <v>269.85599999999999</v>
      </c>
      <c r="AB68" s="24">
        <f t="shared" si="12"/>
        <v>4.7098757062618173</v>
      </c>
      <c r="AC68" s="17">
        <f t="shared" si="13"/>
        <v>5.4266417170083514E-2</v>
      </c>
      <c r="AD68" s="17">
        <f t="shared" ca="1" si="14"/>
        <v>5.9657553980571265E-2</v>
      </c>
      <c r="AE68" s="17">
        <v>101</v>
      </c>
    </row>
    <row r="69" spans="1:31" s="17" customFormat="1" x14ac:dyDescent="0.25">
      <c r="A69" s="17">
        <v>49</v>
      </c>
      <c r="B69" s="17">
        <v>632</v>
      </c>
      <c r="C69" s="17">
        <v>11373</v>
      </c>
      <c r="D69" s="17">
        <v>12868</v>
      </c>
      <c r="E69" s="17">
        <v>15131</v>
      </c>
      <c r="F69" s="17">
        <v>13667</v>
      </c>
      <c r="G69" s="24"/>
      <c r="H69" s="7"/>
      <c r="I69" s="25">
        <f t="shared" si="16"/>
        <v>-3758</v>
      </c>
      <c r="J69" s="24">
        <f t="shared" si="16"/>
        <v>-799</v>
      </c>
      <c r="K69" s="7"/>
      <c r="L69" s="25">
        <f t="shared" si="3"/>
        <v>-3759.505738101122</v>
      </c>
      <c r="M69" s="17">
        <f t="shared" si="1"/>
        <v>2.2672472291705041</v>
      </c>
      <c r="N69" s="17">
        <f t="shared" si="4"/>
        <v>-801.39732591389736</v>
      </c>
      <c r="O69" s="24">
        <f t="shared" si="2"/>
        <v>5.7471715374438208</v>
      </c>
      <c r="P69" s="7"/>
      <c r="Q69" s="25">
        <f t="shared" si="5"/>
        <v>-3739.1441452620966</v>
      </c>
      <c r="R69" s="24">
        <f t="shared" si="6"/>
        <v>-825.27228820760854</v>
      </c>
      <c r="S69" s="7"/>
      <c r="T69" s="25">
        <f t="shared" si="7"/>
        <v>0.9743021062260927</v>
      </c>
      <c r="U69" s="24">
        <f t="shared" si="8"/>
        <v>-0.21593330947384384</v>
      </c>
      <c r="V69" s="7"/>
      <c r="W69" s="25">
        <f t="shared" si="9"/>
        <v>0.97747865378189924</v>
      </c>
      <c r="X69" s="24">
        <f t="shared" si="10"/>
        <v>275.56196590968591</v>
      </c>
      <c r="Y69" s="7"/>
      <c r="Z69" s="25">
        <f t="shared" si="11"/>
        <v>632</v>
      </c>
      <c r="AA69" s="17">
        <f t="shared" si="15"/>
        <v>275.54399999999998</v>
      </c>
      <c r="AB69" s="24">
        <f t="shared" si="12"/>
        <v>4.8091500341152553</v>
      </c>
      <c r="AC69" s="17">
        <f t="shared" si="13"/>
        <v>1.7965909685926817E-2</v>
      </c>
      <c r="AD69" s="17">
        <f t="shared" ca="1" si="14"/>
        <v>6.6347865329305478E-2</v>
      </c>
      <c r="AE69" s="17">
        <v>100</v>
      </c>
    </row>
    <row r="70" spans="1:31" s="17" customFormat="1" x14ac:dyDescent="0.25">
      <c r="A70" s="17">
        <v>50</v>
      </c>
      <c r="B70" s="17">
        <v>632</v>
      </c>
      <c r="C70" s="17">
        <v>11428</v>
      </c>
      <c r="D70" s="17">
        <v>12689</v>
      </c>
      <c r="E70" s="17">
        <v>15077</v>
      </c>
      <c r="F70" s="17">
        <v>13849</v>
      </c>
      <c r="G70" s="24"/>
      <c r="H70" s="7"/>
      <c r="I70" s="25">
        <f t="shared" si="16"/>
        <v>-3649</v>
      </c>
      <c r="J70" s="24">
        <f t="shared" si="16"/>
        <v>-1160</v>
      </c>
      <c r="K70" s="7"/>
      <c r="L70" s="25">
        <f t="shared" si="3"/>
        <v>-3653.4858531128466</v>
      </c>
      <c r="M70" s="17">
        <f t="shared" si="1"/>
        <v>20.122878150035515</v>
      </c>
      <c r="N70" s="17">
        <f t="shared" si="4"/>
        <v>-1167.9914926743811</v>
      </c>
      <c r="O70" s="24">
        <f t="shared" si="2"/>
        <v>63.863955164686892</v>
      </c>
      <c r="P70" s="7"/>
      <c r="Q70" s="25">
        <f t="shared" si="5"/>
        <v>-3630.1441452620966</v>
      </c>
      <c r="R70" s="24">
        <f t="shared" si="6"/>
        <v>-1186.2722882076084</v>
      </c>
      <c r="S70" s="7"/>
      <c r="T70" s="25">
        <f t="shared" si="7"/>
        <v>0.94590017106314639</v>
      </c>
      <c r="U70" s="24">
        <f t="shared" si="8"/>
        <v>-0.31038931609604575</v>
      </c>
      <c r="V70" s="7"/>
      <c r="W70" s="25">
        <f t="shared" si="9"/>
        <v>0.95042007086746494</v>
      </c>
      <c r="X70" s="24">
        <f t="shared" si="10"/>
        <v>281.19097253049006</v>
      </c>
      <c r="Y70" s="7"/>
      <c r="Z70" s="25">
        <f t="shared" si="11"/>
        <v>632</v>
      </c>
      <c r="AA70" s="17">
        <f t="shared" si="15"/>
        <v>281.23199999999997</v>
      </c>
      <c r="AB70" s="24">
        <f t="shared" si="12"/>
        <v>4.9084243619686925</v>
      </c>
      <c r="AC70" s="17">
        <f t="shared" si="13"/>
        <v>-4.1027469509913317E-2</v>
      </c>
      <c r="AD70" s="17">
        <f t="shared" ca="1" si="14"/>
        <v>0.1109465763823323</v>
      </c>
      <c r="AE70" s="17">
        <v>99</v>
      </c>
    </row>
    <row r="71" spans="1:31" s="17" customFormat="1" x14ac:dyDescent="0.25">
      <c r="A71" s="17">
        <v>51</v>
      </c>
      <c r="B71" s="17">
        <v>630</v>
      </c>
      <c r="C71" s="17">
        <v>11503</v>
      </c>
      <c r="D71" s="17">
        <v>12510</v>
      </c>
      <c r="E71" s="17">
        <v>15007</v>
      </c>
      <c r="F71" s="17">
        <v>14027</v>
      </c>
      <c r="G71" s="24"/>
      <c r="H71" s="7"/>
      <c r="I71" s="25">
        <f t="shared" si="16"/>
        <v>-3504</v>
      </c>
      <c r="J71" s="24">
        <f t="shared" si="16"/>
        <v>-1517</v>
      </c>
      <c r="K71" s="7"/>
      <c r="L71" s="25">
        <f t="shared" si="3"/>
        <v>-3512.143345382709</v>
      </c>
      <c r="M71" s="17">
        <f t="shared" si="1"/>
        <v>66.314074022087311</v>
      </c>
      <c r="N71" s="17">
        <f t="shared" si="4"/>
        <v>-1521.7080439786607</v>
      </c>
      <c r="O71" s="24">
        <f t="shared" si="2"/>
        <v>22.165678105003515</v>
      </c>
      <c r="P71" s="7"/>
      <c r="Q71" s="25">
        <f t="shared" si="5"/>
        <v>-3485.1441452620966</v>
      </c>
      <c r="R71" s="24">
        <f t="shared" si="6"/>
        <v>-1543.2722882076084</v>
      </c>
      <c r="S71" s="7"/>
      <c r="T71" s="25">
        <f t="shared" si="7"/>
        <v>0.90811778025005285</v>
      </c>
      <c r="U71" s="24">
        <f t="shared" si="8"/>
        <v>-0.40379871876675516</v>
      </c>
      <c r="V71" s="7"/>
      <c r="W71" s="25">
        <f t="shared" si="9"/>
        <v>0.9139651628526767</v>
      </c>
      <c r="X71" s="24">
        <f t="shared" si="10"/>
        <v>286.94121755086621</v>
      </c>
      <c r="Y71" s="7"/>
      <c r="Z71" s="25">
        <f t="shared" si="11"/>
        <v>630</v>
      </c>
      <c r="AA71" s="17">
        <f t="shared" si="15"/>
        <v>286.90199999999999</v>
      </c>
      <c r="AB71" s="24">
        <f t="shared" si="12"/>
        <v>5.007384530556771</v>
      </c>
      <c r="AC71" s="17">
        <f t="shared" si="13"/>
        <v>3.9217550866226247E-2</v>
      </c>
      <c r="AD71" s="17">
        <f t="shared" ca="1" si="14"/>
        <v>-6.4566829404952841E-3</v>
      </c>
      <c r="AE71" s="17">
        <v>98</v>
      </c>
    </row>
    <row r="72" spans="1:31" s="17" customFormat="1" x14ac:dyDescent="0.25">
      <c r="A72" s="17">
        <v>52</v>
      </c>
      <c r="B72" s="17">
        <v>627</v>
      </c>
      <c r="C72" s="17">
        <v>11590</v>
      </c>
      <c r="D72" s="17">
        <v>12343</v>
      </c>
      <c r="E72" s="17">
        <v>14923</v>
      </c>
      <c r="F72" s="17">
        <v>14193</v>
      </c>
      <c r="G72" s="24"/>
      <c r="H72" s="7"/>
      <c r="I72" s="25">
        <f t="shared" si="16"/>
        <v>-3333</v>
      </c>
      <c r="J72" s="24">
        <f t="shared" si="16"/>
        <v>-1850</v>
      </c>
      <c r="K72" s="7"/>
      <c r="L72" s="25">
        <f t="shared" si="3"/>
        <v>-3337.4993985610022</v>
      </c>
      <c r="M72" s="17">
        <f t="shared" si="1"/>
        <v>20.244587410748498</v>
      </c>
      <c r="N72" s="17">
        <f t="shared" si="4"/>
        <v>-1858.6849438581849</v>
      </c>
      <c r="O72" s="24">
        <f t="shared" si="2"/>
        <v>75.428249819822781</v>
      </c>
      <c r="P72" s="7"/>
      <c r="Q72" s="25">
        <f t="shared" si="5"/>
        <v>-3314.1441452620966</v>
      </c>
      <c r="R72" s="24">
        <f t="shared" si="6"/>
        <v>-1876.2722882076084</v>
      </c>
      <c r="S72" s="7"/>
      <c r="T72" s="25">
        <f t="shared" si="7"/>
        <v>0.86356061591185274</v>
      </c>
      <c r="U72" s="24">
        <f t="shared" si="8"/>
        <v>-0.49092849772850933</v>
      </c>
      <c r="V72" s="7"/>
      <c r="W72" s="25">
        <f t="shared" si="9"/>
        <v>0.87064529274441915</v>
      </c>
      <c r="X72" s="24">
        <f t="shared" si="10"/>
        <v>292.52214262242967</v>
      </c>
      <c r="Y72" s="7"/>
      <c r="Z72" s="25">
        <f t="shared" si="11"/>
        <v>627</v>
      </c>
      <c r="AA72" s="17">
        <f t="shared" si="15"/>
        <v>292.54499999999996</v>
      </c>
      <c r="AB72" s="24">
        <f t="shared" si="12"/>
        <v>5.1058734602468112</v>
      </c>
      <c r="AC72" s="17">
        <f t="shared" si="13"/>
        <v>-2.2857377570289827E-2</v>
      </c>
      <c r="AD72" s="17">
        <f t="shared" ca="1" si="14"/>
        <v>4.2569754494934386E-2</v>
      </c>
      <c r="AE72" s="17">
        <v>97</v>
      </c>
    </row>
    <row r="73" spans="1:31" s="17" customFormat="1" x14ac:dyDescent="0.25">
      <c r="A73" s="17">
        <v>53</v>
      </c>
      <c r="B73" s="17">
        <v>611</v>
      </c>
      <c r="C73" s="17">
        <v>11679</v>
      </c>
      <c r="D73" s="17">
        <v>12181</v>
      </c>
      <c r="E73" s="17">
        <v>14812</v>
      </c>
      <c r="F73" s="17">
        <v>14343</v>
      </c>
      <c r="G73" s="24"/>
      <c r="H73" s="7"/>
      <c r="I73" s="25">
        <f t="shared" si="16"/>
        <v>-3133</v>
      </c>
      <c r="J73" s="24">
        <f t="shared" si="16"/>
        <v>-2162</v>
      </c>
      <c r="K73" s="7"/>
      <c r="L73" s="25">
        <f t="shared" si="3"/>
        <v>-3136.3215659996135</v>
      </c>
      <c r="M73" s="17">
        <f t="shared" si="1"/>
        <v>11.032800689788695</v>
      </c>
      <c r="N73" s="17">
        <f t="shared" si="4"/>
        <v>-2169.48738994835</v>
      </c>
      <c r="O73" s="24">
        <f t="shared" si="2"/>
        <v>56.061008238653038</v>
      </c>
      <c r="P73" s="7"/>
      <c r="Q73" s="25">
        <f t="shared" si="5"/>
        <v>-3114.1441452620966</v>
      </c>
      <c r="R73" s="24">
        <f t="shared" si="6"/>
        <v>-2188.2722882076087</v>
      </c>
      <c r="S73" s="7"/>
      <c r="T73" s="25">
        <f t="shared" si="7"/>
        <v>0.811446973411034</v>
      </c>
      <c r="U73" s="24">
        <f t="shared" si="8"/>
        <v>-0.57256360594492772</v>
      </c>
      <c r="V73" s="7"/>
      <c r="W73" s="25">
        <f t="shared" si="9"/>
        <v>0.81968986407711808</v>
      </c>
      <c r="X73" s="24">
        <f t="shared" si="10"/>
        <v>298.03968868468201</v>
      </c>
      <c r="Y73" s="7"/>
      <c r="Z73" s="25">
        <f t="shared" si="11"/>
        <v>611</v>
      </c>
      <c r="AA73" s="17">
        <f t="shared" si="15"/>
        <v>298.04399999999998</v>
      </c>
      <c r="AB73" s="24">
        <f t="shared" si="12"/>
        <v>5.201849115813979</v>
      </c>
      <c r="AC73" s="17">
        <f t="shared" si="13"/>
        <v>-4.3113153179774599E-3</v>
      </c>
      <c r="AD73" s="17">
        <f t="shared" ca="1" si="14"/>
        <v>2.3091592126036176E-2</v>
      </c>
      <c r="AE73" s="17">
        <v>96</v>
      </c>
    </row>
    <row r="74" spans="1:31" s="17" customFormat="1" x14ac:dyDescent="0.25">
      <c r="A74" s="17">
        <v>54</v>
      </c>
      <c r="B74" s="17">
        <v>620</v>
      </c>
      <c r="C74" s="17">
        <v>11809</v>
      </c>
      <c r="D74" s="17">
        <v>12039</v>
      </c>
      <c r="E74" s="17">
        <v>14707</v>
      </c>
      <c r="F74" s="17">
        <v>14496</v>
      </c>
      <c r="G74" s="24"/>
      <c r="H74" s="7"/>
      <c r="I74" s="25">
        <f t="shared" si="16"/>
        <v>-2898</v>
      </c>
      <c r="J74" s="24">
        <f t="shared" si="16"/>
        <v>-2457</v>
      </c>
      <c r="K74" s="7"/>
      <c r="L74" s="25">
        <f t="shared" si="3"/>
        <v>-2902.8309664467106</v>
      </c>
      <c r="M74" s="17">
        <f t="shared" si="1"/>
        <v>23.338236809243547</v>
      </c>
      <c r="N74" s="17">
        <f t="shared" si="4"/>
        <v>-2464.1658051125673</v>
      </c>
      <c r="O74" s="24">
        <f t="shared" si="2"/>
        <v>51.348762911296241</v>
      </c>
      <c r="P74" s="7"/>
      <c r="Q74" s="25">
        <f t="shared" si="5"/>
        <v>-2879.1441452620966</v>
      </c>
      <c r="R74" s="24">
        <f t="shared" si="6"/>
        <v>-2483.2722882076087</v>
      </c>
      <c r="S74" s="7"/>
      <c r="T74" s="25">
        <f t="shared" si="7"/>
        <v>0.75021344347257191</v>
      </c>
      <c r="U74" s="24">
        <f t="shared" si="8"/>
        <v>-0.64975064736750265</v>
      </c>
      <c r="V74" s="7"/>
      <c r="W74" s="25">
        <f t="shared" si="9"/>
        <v>0.75955022554395057</v>
      </c>
      <c r="X74" s="24">
        <f t="shared" si="10"/>
        <v>303.64995532374951</v>
      </c>
      <c r="Y74" s="7"/>
      <c r="Z74" s="25">
        <f t="shared" si="11"/>
        <v>620</v>
      </c>
      <c r="AA74" s="17">
        <f t="shared" si="15"/>
        <v>303.62399999999997</v>
      </c>
      <c r="AB74" s="24">
        <f t="shared" si="12"/>
        <v>5.2992384880752628</v>
      </c>
      <c r="AC74" s="17">
        <f t="shared" si="13"/>
        <v>2.5955323749542458E-2</v>
      </c>
      <c r="AD74" s="17">
        <f t="shared" ca="1" si="14"/>
        <v>6.0546685804240497E-2</v>
      </c>
      <c r="AE74" s="17">
        <v>95</v>
      </c>
    </row>
    <row r="75" spans="1:31" s="17" customFormat="1" x14ac:dyDescent="0.25">
      <c r="A75" s="17">
        <v>55</v>
      </c>
      <c r="B75" s="17">
        <v>630</v>
      </c>
      <c r="C75" s="17">
        <v>11937</v>
      </c>
      <c r="D75" s="17">
        <v>11899</v>
      </c>
      <c r="E75" s="17">
        <v>14571</v>
      </c>
      <c r="F75" s="17">
        <v>14632</v>
      </c>
      <c r="G75" s="24"/>
      <c r="H75" s="7"/>
      <c r="I75" s="25">
        <f t="shared" si="16"/>
        <v>-2634</v>
      </c>
      <c r="J75" s="24">
        <f t="shared" si="16"/>
        <v>-2733</v>
      </c>
      <c r="K75" s="7"/>
      <c r="L75" s="25">
        <f t="shared" si="3"/>
        <v>-2637.5636495392587</v>
      </c>
      <c r="M75" s="17">
        <f t="shared" si="1"/>
        <v>12.699598038658579</v>
      </c>
      <c r="N75" s="17">
        <f t="shared" si="4"/>
        <v>-2739.3717969561549</v>
      </c>
      <c r="O75" s="24">
        <f t="shared" si="2"/>
        <v>40.599796450464432</v>
      </c>
      <c r="P75" s="7"/>
      <c r="Q75" s="25">
        <f t="shared" si="5"/>
        <v>-2615.1441452620966</v>
      </c>
      <c r="R75" s="24">
        <f t="shared" si="6"/>
        <v>-2759.2722882076087</v>
      </c>
      <c r="S75" s="7"/>
      <c r="T75" s="25">
        <f t="shared" si="7"/>
        <v>0.68142343537149108</v>
      </c>
      <c r="U75" s="24">
        <f t="shared" si="8"/>
        <v>-0.72196632002048811</v>
      </c>
      <c r="V75" s="7"/>
      <c r="W75" s="25">
        <f t="shared" si="9"/>
        <v>0.69178248682741195</v>
      </c>
      <c r="X75" s="24">
        <f t="shared" si="10"/>
        <v>309.32799967112032</v>
      </c>
      <c r="Y75" s="7"/>
      <c r="Z75" s="25">
        <f t="shared" si="11"/>
        <v>630</v>
      </c>
      <c r="AA75" s="17">
        <f t="shared" si="15"/>
        <v>309.29399999999998</v>
      </c>
      <c r="AB75" s="24">
        <f t="shared" si="12"/>
        <v>5.3981986566633413</v>
      </c>
      <c r="AC75" s="17">
        <f t="shared" si="13"/>
        <v>3.3999671120341191E-2</v>
      </c>
      <c r="AD75" s="17">
        <f t="shared" ca="1" si="14"/>
        <v>9.4327481671655278E-2</v>
      </c>
      <c r="AE75" s="17">
        <v>94</v>
      </c>
    </row>
    <row r="76" spans="1:31" s="17" customFormat="1" x14ac:dyDescent="0.25">
      <c r="A76" s="17">
        <v>56</v>
      </c>
      <c r="B76" s="17">
        <v>631</v>
      </c>
      <c r="C76" s="17">
        <v>12089</v>
      </c>
      <c r="D76" s="17">
        <v>11781</v>
      </c>
      <c r="E76" s="17">
        <v>14434</v>
      </c>
      <c r="F76" s="17">
        <v>14765</v>
      </c>
      <c r="G76" s="24"/>
      <c r="H76" s="7"/>
      <c r="I76" s="25">
        <f t="shared" si="16"/>
        <v>-2345</v>
      </c>
      <c r="J76" s="24">
        <f t="shared" si="16"/>
        <v>-2984</v>
      </c>
      <c r="K76" s="7"/>
      <c r="L76" s="25">
        <f t="shared" si="3"/>
        <v>-2346.166537549871</v>
      </c>
      <c r="M76" s="17">
        <f t="shared" si="1"/>
        <v>1.3608098552590571</v>
      </c>
      <c r="N76" s="17">
        <f t="shared" si="4"/>
        <v>-2987.8481353943998</v>
      </c>
      <c r="O76" s="24">
        <f t="shared" si="2"/>
        <v>14.808146013632758</v>
      </c>
      <c r="P76" s="7"/>
      <c r="Q76" s="25">
        <f t="shared" si="5"/>
        <v>-2326.1441452620966</v>
      </c>
      <c r="R76" s="24">
        <f t="shared" si="6"/>
        <v>-3010.2722882076087</v>
      </c>
      <c r="S76" s="7"/>
      <c r="T76" s="25">
        <f t="shared" si="7"/>
        <v>0.60611922195780799</v>
      </c>
      <c r="U76" s="24">
        <f t="shared" si="8"/>
        <v>-0.78764071797664514</v>
      </c>
      <c r="V76" s="7"/>
      <c r="W76" s="25">
        <f t="shared" si="9"/>
        <v>0.61740665150592933</v>
      </c>
      <c r="X76" s="24">
        <f t="shared" si="10"/>
        <v>315.01313341988975</v>
      </c>
      <c r="Y76" s="7"/>
      <c r="Z76" s="25">
        <f t="shared" si="11"/>
        <v>631</v>
      </c>
      <c r="AA76" s="17">
        <f t="shared" si="15"/>
        <v>314.97299999999996</v>
      </c>
      <c r="AB76" s="24">
        <f t="shared" si="12"/>
        <v>5.4973159048840987</v>
      </c>
      <c r="AC76" s="17">
        <f t="shared" si="13"/>
        <v>4.0133419889798461E-2</v>
      </c>
      <c r="AD76" s="17">
        <f t="shared" ca="1" si="14"/>
        <v>-4.5501849406264228E-3</v>
      </c>
      <c r="AE76" s="17">
        <v>93</v>
      </c>
    </row>
    <row r="77" spans="1:31" s="17" customFormat="1" x14ac:dyDescent="0.25">
      <c r="A77" s="17">
        <v>57</v>
      </c>
      <c r="B77" s="17">
        <v>632</v>
      </c>
      <c r="C77" s="17">
        <v>12244</v>
      </c>
      <c r="D77" s="17">
        <v>11661</v>
      </c>
      <c r="E77" s="17">
        <v>14273</v>
      </c>
      <c r="F77" s="17">
        <v>14866</v>
      </c>
      <c r="G77" s="24"/>
      <c r="H77" s="7"/>
      <c r="I77" s="25">
        <f t="shared" si="16"/>
        <v>-2029</v>
      </c>
      <c r="J77" s="24">
        <f t="shared" si="16"/>
        <v>-3205</v>
      </c>
      <c r="K77" s="7"/>
      <c r="L77" s="25">
        <f t="shared" si="3"/>
        <v>-2031.3877032609432</v>
      </c>
      <c r="M77" s="17">
        <f t="shared" si="1"/>
        <v>5.7011268623189162</v>
      </c>
      <c r="N77" s="17">
        <f t="shared" si="4"/>
        <v>-3207.0174312026961</v>
      </c>
      <c r="O77" s="24">
        <f t="shared" si="2"/>
        <v>4.0700286576118971</v>
      </c>
      <c r="P77" s="7"/>
      <c r="Q77" s="25">
        <f t="shared" si="5"/>
        <v>-2010.1441452620966</v>
      </c>
      <c r="R77" s="24">
        <f t="shared" si="6"/>
        <v>-3231.2722882076087</v>
      </c>
      <c r="S77" s="7"/>
      <c r="T77" s="25">
        <f t="shared" si="7"/>
        <v>0.52377966680651422</v>
      </c>
      <c r="U77" s="24">
        <f t="shared" si="8"/>
        <v>-0.84546558629660806</v>
      </c>
      <c r="V77" s="7"/>
      <c r="W77" s="25">
        <f t="shared" si="9"/>
        <v>0.53588288428759734</v>
      </c>
      <c r="X77" s="24">
        <f t="shared" si="10"/>
        <v>320.73709019572186</v>
      </c>
      <c r="Y77" s="7"/>
      <c r="Z77" s="25">
        <f t="shared" si="11"/>
        <v>632</v>
      </c>
      <c r="AA77" s="17">
        <f t="shared" si="15"/>
        <v>320.66099999999994</v>
      </c>
      <c r="AB77" s="24">
        <f t="shared" si="12"/>
        <v>5.5965902327375359</v>
      </c>
      <c r="AC77" s="17">
        <f t="shared" si="13"/>
        <v>7.6090195721917553E-2</v>
      </c>
      <c r="AD77" s="17">
        <f t="shared" ca="1" si="14"/>
        <v>-2.3324241722662009E-2</v>
      </c>
      <c r="AE77" s="17">
        <v>92</v>
      </c>
    </row>
    <row r="78" spans="1:31" s="17" customFormat="1" x14ac:dyDescent="0.25">
      <c r="A78" s="17">
        <v>58</v>
      </c>
      <c r="B78" s="17">
        <v>636</v>
      </c>
      <c r="C78" s="17">
        <v>12402</v>
      </c>
      <c r="D78" s="17">
        <v>11563</v>
      </c>
      <c r="E78" s="17">
        <v>14094</v>
      </c>
      <c r="F78" s="17">
        <v>14961</v>
      </c>
      <c r="G78" s="24"/>
      <c r="H78" s="7"/>
      <c r="I78" s="25">
        <f t="shared" si="16"/>
        <v>-1692</v>
      </c>
      <c r="J78" s="24">
        <f t="shared" si="16"/>
        <v>-3398</v>
      </c>
      <c r="K78" s="7"/>
      <c r="L78" s="25">
        <f t="shared" si="3"/>
        <v>-1694.59815360887</v>
      </c>
      <c r="M78" s="17">
        <f t="shared" si="1"/>
        <v>6.7504021752842398</v>
      </c>
      <c r="N78" s="17">
        <f t="shared" si="4"/>
        <v>-3395.3820690137868</v>
      </c>
      <c r="O78" s="24">
        <f t="shared" si="2"/>
        <v>6.8535626485751964</v>
      </c>
      <c r="P78" s="7"/>
      <c r="Q78" s="25">
        <f t="shared" si="5"/>
        <v>-1673.1441452620966</v>
      </c>
      <c r="R78" s="24">
        <f t="shared" si="6"/>
        <v>-3424.2722882076087</v>
      </c>
      <c r="S78" s="7"/>
      <c r="T78" s="25">
        <f t="shared" si="7"/>
        <v>0.43596817919263459</v>
      </c>
      <c r="U78" s="24">
        <f t="shared" si="8"/>
        <v>-0.89596422695612332</v>
      </c>
      <c r="V78" s="7"/>
      <c r="W78" s="25">
        <f t="shared" si="9"/>
        <v>0.44878221160625731</v>
      </c>
      <c r="X78" s="24">
        <f t="shared" si="10"/>
        <v>326.49893982885465</v>
      </c>
      <c r="Y78" s="7"/>
      <c r="Z78" s="25">
        <f t="shared" si="11"/>
        <v>636</v>
      </c>
      <c r="AA78" s="17">
        <f t="shared" si="15"/>
        <v>326.38499999999993</v>
      </c>
      <c r="AB78" s="24">
        <f t="shared" si="12"/>
        <v>5.6964928791216911</v>
      </c>
      <c r="AC78" s="17">
        <f t="shared" si="13"/>
        <v>0.11393982885471132</v>
      </c>
      <c r="AD78" s="17">
        <f t="shared" ca="1" si="14"/>
        <v>4.0196770867908072E-2</v>
      </c>
      <c r="AE78" s="17">
        <v>91</v>
      </c>
    </row>
    <row r="79" spans="1:31" s="17" customFormat="1" x14ac:dyDescent="0.25">
      <c r="A79" s="17">
        <v>59</v>
      </c>
      <c r="B79" s="17">
        <v>631</v>
      </c>
      <c r="C79" s="17">
        <v>12582</v>
      </c>
      <c r="D79" s="17">
        <v>11489</v>
      </c>
      <c r="E79" s="17">
        <v>13931</v>
      </c>
      <c r="F79" s="17">
        <v>15035</v>
      </c>
      <c r="G79" s="24"/>
      <c r="H79" s="7"/>
      <c r="I79" s="25">
        <f t="shared" si="16"/>
        <v>-1349</v>
      </c>
      <c r="J79" s="24">
        <f t="shared" si="16"/>
        <v>-3546</v>
      </c>
      <c r="K79" s="7"/>
      <c r="L79" s="25">
        <f t="shared" si="3"/>
        <v>-1343.917721763534</v>
      </c>
      <c r="M79" s="17">
        <f t="shared" si="1"/>
        <v>25.829552072855769</v>
      </c>
      <c r="N79" s="17">
        <f t="shared" si="4"/>
        <v>-3548.5019865962349</v>
      </c>
      <c r="O79" s="24">
        <f t="shared" si="2"/>
        <v>6.2599369277392434</v>
      </c>
      <c r="P79" s="7"/>
      <c r="Q79" s="25">
        <f t="shared" si="5"/>
        <v>-1330.1441452620966</v>
      </c>
      <c r="R79" s="24">
        <f t="shared" si="6"/>
        <v>-3572.2722882076087</v>
      </c>
      <c r="S79" s="7"/>
      <c r="T79" s="25">
        <f t="shared" si="7"/>
        <v>0.34659328230373038</v>
      </c>
      <c r="U79" s="24">
        <f t="shared" si="8"/>
        <v>-0.93468857316134735</v>
      </c>
      <c r="V79" s="7"/>
      <c r="W79" s="25">
        <f t="shared" si="9"/>
        <v>0.35995015741410985</v>
      </c>
      <c r="X79" s="24">
        <f t="shared" si="10"/>
        <v>332.04312846158405</v>
      </c>
      <c r="Y79" s="7"/>
      <c r="Z79" s="25">
        <f t="shared" si="11"/>
        <v>631</v>
      </c>
      <c r="AA79" s="17">
        <f t="shared" si="15"/>
        <v>332.06399999999991</v>
      </c>
      <c r="AB79" s="24">
        <f t="shared" si="12"/>
        <v>5.7956101273424485</v>
      </c>
      <c r="AC79" s="17">
        <f t="shared" si="13"/>
        <v>-2.0871538415860869E-2</v>
      </c>
      <c r="AD79" s="17">
        <f t="shared" ca="1" si="14"/>
        <v>5.988483101515385E-2</v>
      </c>
      <c r="AE79" s="17">
        <v>90</v>
      </c>
    </row>
    <row r="80" spans="1:31" s="17" customFormat="1" x14ac:dyDescent="0.25">
      <c r="A80" s="17">
        <v>60</v>
      </c>
      <c r="B80" s="17">
        <v>628</v>
      </c>
      <c r="C80" s="17">
        <v>12767</v>
      </c>
      <c r="D80" s="17">
        <v>11428</v>
      </c>
      <c r="E80" s="17">
        <v>13747</v>
      </c>
      <c r="F80" s="17">
        <v>15093</v>
      </c>
      <c r="G80" s="24"/>
      <c r="H80" s="7"/>
      <c r="I80" s="25">
        <f t="shared" si="16"/>
        <v>-980</v>
      </c>
      <c r="J80" s="24">
        <f t="shared" si="16"/>
        <v>-3665</v>
      </c>
      <c r="K80" s="7"/>
      <c r="L80" s="25">
        <f t="shared" si="3"/>
        <v>-981.97306828850174</v>
      </c>
      <c r="M80" s="17">
        <f t="shared" si="1"/>
        <v>3.8929984710911691</v>
      </c>
      <c r="N80" s="17">
        <f t="shared" si="4"/>
        <v>-3666.0056481709275</v>
      </c>
      <c r="O80" s="24">
        <f t="shared" si="2"/>
        <v>1.0113282436899129</v>
      </c>
      <c r="P80" s="7"/>
      <c r="Q80" s="25">
        <f t="shared" si="5"/>
        <v>-961.14414526209669</v>
      </c>
      <c r="R80" s="24">
        <f t="shared" si="6"/>
        <v>-3691.2722882076087</v>
      </c>
      <c r="S80" s="7"/>
      <c r="T80" s="25">
        <f t="shared" si="7"/>
        <v>0.25044361188971975</v>
      </c>
      <c r="U80" s="24">
        <f t="shared" si="8"/>
        <v>-0.96582504071825048</v>
      </c>
      <c r="V80" s="7"/>
      <c r="W80" s="25">
        <f t="shared" si="9"/>
        <v>0.26423449518931114</v>
      </c>
      <c r="X80" s="24">
        <f t="shared" si="10"/>
        <v>337.80409930828591</v>
      </c>
      <c r="Y80" s="7"/>
      <c r="Z80" s="25">
        <f t="shared" si="11"/>
        <v>628</v>
      </c>
      <c r="AA80" s="17">
        <f t="shared" si="15"/>
        <v>337.71599999999989</v>
      </c>
      <c r="AB80" s="24">
        <f t="shared" si="12"/>
        <v>5.8942561366651676</v>
      </c>
      <c r="AC80" s="17">
        <f t="shared" si="13"/>
        <v>8.8099308286018641E-2</v>
      </c>
      <c r="AD80" s="17">
        <f t="shared" ca="1" si="14"/>
        <v>-1.6338588835878909E-2</v>
      </c>
      <c r="AE80" s="17">
        <v>89</v>
      </c>
    </row>
    <row r="81" spans="1:31" s="17" customFormat="1" x14ac:dyDescent="0.25">
      <c r="A81" s="17">
        <v>61</v>
      </c>
      <c r="B81" s="17">
        <v>609</v>
      </c>
      <c r="C81" s="17">
        <v>12949</v>
      </c>
      <c r="D81" s="17">
        <v>11390</v>
      </c>
      <c r="E81" s="17">
        <v>13573</v>
      </c>
      <c r="F81" s="17">
        <v>15138</v>
      </c>
      <c r="G81" s="24"/>
      <c r="H81" s="7"/>
      <c r="I81" s="25">
        <f t="shared" si="16"/>
        <v>-624</v>
      </c>
      <c r="J81" s="24">
        <f t="shared" si="16"/>
        <v>-3748</v>
      </c>
      <c r="K81" s="7"/>
      <c r="L81" s="25">
        <f t="shared" si="3"/>
        <v>-621.99309616260507</v>
      </c>
      <c r="M81" s="17">
        <f t="shared" si="1"/>
        <v>4.0276630125504944</v>
      </c>
      <c r="N81" s="17">
        <f t="shared" si="4"/>
        <v>-3745.626407321126</v>
      </c>
      <c r="O81" s="24">
        <f t="shared" si="2"/>
        <v>5.633942205204475</v>
      </c>
      <c r="P81" s="7"/>
      <c r="Q81" s="25">
        <f t="shared" si="5"/>
        <v>-605.14414526209669</v>
      </c>
      <c r="R81" s="24">
        <f t="shared" si="6"/>
        <v>-3774.2722882076087</v>
      </c>
      <c r="S81" s="7"/>
      <c r="T81" s="25">
        <f t="shared" si="7"/>
        <v>0.15768132823826231</v>
      </c>
      <c r="U81" s="24">
        <f t="shared" si="8"/>
        <v>-0.98754207271172068</v>
      </c>
      <c r="V81" s="7"/>
      <c r="W81" s="25">
        <f t="shared" si="9"/>
        <v>0.17177231299509821</v>
      </c>
      <c r="X81" s="24">
        <f t="shared" si="10"/>
        <v>343.23764503102393</v>
      </c>
      <c r="Y81" s="7"/>
      <c r="Z81" s="25">
        <f t="shared" si="11"/>
        <v>609</v>
      </c>
      <c r="AA81" s="17">
        <f t="shared" si="15"/>
        <v>343.19699999999989</v>
      </c>
      <c r="AB81" s="24">
        <f t="shared" si="12"/>
        <v>5.9899176329669777</v>
      </c>
      <c r="AC81" s="17">
        <f t="shared" si="13"/>
        <v>4.06450310240416E-2</v>
      </c>
      <c r="AD81" s="17">
        <f t="shared" ca="1" si="14"/>
        <v>2.5540210799817942E-2</v>
      </c>
      <c r="AE81" s="17">
        <v>88</v>
      </c>
    </row>
    <row r="82" spans="1:31" s="17" customFormat="1" x14ac:dyDescent="0.25">
      <c r="A82" s="17">
        <v>62</v>
      </c>
      <c r="B82" s="17">
        <v>612</v>
      </c>
      <c r="C82" s="17">
        <v>13127</v>
      </c>
      <c r="D82" s="17">
        <v>11364</v>
      </c>
      <c r="E82" s="17">
        <v>13390</v>
      </c>
      <c r="F82" s="17">
        <v>15156</v>
      </c>
      <c r="G82" s="24"/>
      <c r="H82" s="7"/>
      <c r="I82" s="25">
        <f t="shared" si="16"/>
        <v>-263</v>
      </c>
      <c r="J82" s="24">
        <f t="shared" si="16"/>
        <v>-3792</v>
      </c>
      <c r="K82" s="7"/>
      <c r="L82" s="25">
        <f t="shared" si="3"/>
        <v>-254.68547079384888</v>
      </c>
      <c r="M82" s="17">
        <f t="shared" si="1"/>
        <v>69.13139591993999</v>
      </c>
      <c r="N82" s="17">
        <f t="shared" si="4"/>
        <v>-3790.8432168377608</v>
      </c>
      <c r="O82" s="24">
        <f t="shared" si="2"/>
        <v>1.3381472844401412</v>
      </c>
      <c r="P82" s="7"/>
      <c r="Q82" s="25">
        <f t="shared" si="5"/>
        <v>-244.14414526209663</v>
      </c>
      <c r="R82" s="24">
        <f t="shared" si="6"/>
        <v>-3818.2722882076087</v>
      </c>
      <c r="S82" s="7"/>
      <c r="T82" s="25">
        <f t="shared" si="7"/>
        <v>6.3616203524284376E-2</v>
      </c>
      <c r="U82" s="24">
        <f t="shared" si="8"/>
        <v>-0.99905471617813868</v>
      </c>
      <c r="V82" s="7"/>
      <c r="W82" s="25">
        <f t="shared" si="9"/>
        <v>7.7861719093457765E-2</v>
      </c>
      <c r="X82" s="24">
        <f t="shared" si="10"/>
        <v>348.64854762998175</v>
      </c>
      <c r="Y82" s="7"/>
      <c r="Z82" s="25">
        <f t="shared" si="11"/>
        <v>612</v>
      </c>
      <c r="AA82" s="17">
        <f t="shared" si="15"/>
        <v>348.70499999999987</v>
      </c>
      <c r="AB82" s="24">
        <f t="shared" si="12"/>
        <v>6.0860503681668243</v>
      </c>
      <c r="AC82" s="17">
        <f t="shared" si="13"/>
        <v>-5.6452370018121201E-2</v>
      </c>
      <c r="AD82" s="17">
        <f t="shared" ca="1" si="14"/>
        <v>-2.5983861401414288E-2</v>
      </c>
      <c r="AE82" s="17">
        <v>87</v>
      </c>
    </row>
    <row r="83" spans="1:31" s="17" customFormat="1" x14ac:dyDescent="0.25">
      <c r="A83" s="17">
        <v>63</v>
      </c>
      <c r="B83" s="17">
        <v>628</v>
      </c>
      <c r="C83" s="17">
        <v>13312</v>
      </c>
      <c r="D83" s="17">
        <v>11353</v>
      </c>
      <c r="E83" s="17">
        <v>13198</v>
      </c>
      <c r="F83" s="17">
        <v>15160</v>
      </c>
      <c r="G83" s="24"/>
      <c r="H83" s="7"/>
      <c r="I83" s="25">
        <f t="shared" si="16"/>
        <v>114</v>
      </c>
      <c r="J83" s="24">
        <f t="shared" si="16"/>
        <v>-3807</v>
      </c>
      <c r="K83" s="7"/>
      <c r="L83" s="25">
        <f t="shared" si="3"/>
        <v>124.45827470943256</v>
      </c>
      <c r="M83" s="17">
        <f t="shared" si="1"/>
        <v>109.37550989795666</v>
      </c>
      <c r="N83" s="17">
        <f t="shared" si="4"/>
        <v>-3800.5455595961648</v>
      </c>
      <c r="O83" s="24">
        <f t="shared" si="2"/>
        <v>41.659800926660026</v>
      </c>
      <c r="P83" s="7"/>
      <c r="Q83" s="25">
        <f t="shared" si="5"/>
        <v>132.85585473790337</v>
      </c>
      <c r="R83" s="24">
        <f t="shared" si="6"/>
        <v>-3833.2722882076087</v>
      </c>
      <c r="S83" s="7"/>
      <c r="T83" s="25">
        <f t="shared" si="7"/>
        <v>-3.4618012589759044E-2</v>
      </c>
      <c r="U83" s="24">
        <f t="shared" si="8"/>
        <v>-1.0029794809962358</v>
      </c>
      <c r="V83" s="7"/>
      <c r="W83" s="25">
        <f t="shared" si="9"/>
        <v>-2.0326536077220576E-2</v>
      </c>
      <c r="X83" s="24">
        <f t="shared" si="10"/>
        <v>354.26591472334843</v>
      </c>
      <c r="Y83" s="7"/>
      <c r="Z83" s="25">
        <f t="shared" si="11"/>
        <v>628</v>
      </c>
      <c r="AA83" s="17">
        <f t="shared" si="15"/>
        <v>354.35699999999986</v>
      </c>
      <c r="AB83" s="24">
        <f t="shared" si="12"/>
        <v>6.1846963774895434</v>
      </c>
      <c r="AC83" s="17">
        <f t="shared" si="13"/>
        <v>-9.1085276651426739E-2</v>
      </c>
      <c r="AD83" s="17">
        <f t="shared" ca="1" si="14"/>
        <v>8.7128204808664123E-2</v>
      </c>
      <c r="AE83" s="17">
        <v>86</v>
      </c>
    </row>
    <row r="84" spans="1:31" s="17" customFormat="1" x14ac:dyDescent="0.25">
      <c r="A84" s="17">
        <v>64</v>
      </c>
      <c r="B84" s="17">
        <v>629</v>
      </c>
      <c r="C84" s="17">
        <v>13499</v>
      </c>
      <c r="D84" s="17">
        <v>11364</v>
      </c>
      <c r="E84" s="17">
        <v>13009</v>
      </c>
      <c r="F84" s="17">
        <v>15139</v>
      </c>
      <c r="G84" s="24"/>
      <c r="H84" s="7"/>
      <c r="I84" s="25">
        <f t="shared" ref="I84:J115" si="17">C84-E84</f>
        <v>490</v>
      </c>
      <c r="J84" s="24">
        <f t="shared" si="17"/>
        <v>-3775</v>
      </c>
      <c r="K84" s="7"/>
      <c r="L84" s="25">
        <f t="shared" si="3"/>
        <v>502.80349959114062</v>
      </c>
      <c r="M84" s="17">
        <f t="shared" ref="M84:M147" si="18">(I84-L84)^2</f>
        <v>163.92960178033806</v>
      </c>
      <c r="N84" s="17">
        <f t="shared" si="4"/>
        <v>-3772.9129101415606</v>
      </c>
      <c r="O84" s="24">
        <f t="shared" ref="O84:O147" si="19">(J84-N84)^2</f>
        <v>4.3559440772006477</v>
      </c>
      <c r="P84" s="7"/>
      <c r="Q84" s="25">
        <f t="shared" si="5"/>
        <v>508.85585473790337</v>
      </c>
      <c r="R84" s="24">
        <f t="shared" si="6"/>
        <v>-3801.2722882076087</v>
      </c>
      <c r="S84" s="7"/>
      <c r="T84" s="25">
        <f t="shared" si="7"/>
        <v>-0.13259166049129836</v>
      </c>
      <c r="U84" s="24">
        <f t="shared" si="8"/>
        <v>-0.99460664938429544</v>
      </c>
      <c r="V84" s="7"/>
      <c r="W84" s="25">
        <f t="shared" si="9"/>
        <v>-0.11842946839984983</v>
      </c>
      <c r="X84" s="24">
        <f>IF(MOD(ATAN2(U84,W84)*180/PI()-$J$9+360,360)&lt;355,MOD(ATAN2(U84,W84)*180/PI()-$J$9+360,360)+360,MOD(ATAN2(U84,W84)*180/PI()-$J$9+360,360))</f>
        <v>359.89524156612367</v>
      </c>
      <c r="Y84" s="7"/>
      <c r="Z84" s="25">
        <f t="shared" si="11"/>
        <v>629</v>
      </c>
      <c r="AA84" s="17">
        <f t="shared" si="15"/>
        <v>360.01799999999986</v>
      </c>
      <c r="AB84" s="24">
        <f t="shared" si="12"/>
        <v>6.2834994664449431</v>
      </c>
      <c r="AC84" s="17">
        <f t="shared" si="13"/>
        <v>-0.12275843387618579</v>
      </c>
    </row>
    <row r="85" spans="1:31" s="17" customFormat="1" x14ac:dyDescent="0.25">
      <c r="A85" s="17">
        <v>0</v>
      </c>
      <c r="B85" s="17">
        <v>0</v>
      </c>
      <c r="C85" s="17">
        <v>13460</v>
      </c>
      <c r="D85" s="17">
        <v>11321</v>
      </c>
      <c r="E85" s="17">
        <v>12959</v>
      </c>
      <c r="F85" s="17">
        <v>15088</v>
      </c>
      <c r="G85" s="24"/>
      <c r="H85" s="7"/>
      <c r="I85" s="25">
        <f t="shared" si="17"/>
        <v>501</v>
      </c>
      <c r="J85" s="24">
        <f t="shared" si="17"/>
        <v>-3767</v>
      </c>
      <c r="K85" s="7"/>
      <c r="L85" s="25">
        <f>$M$9*SIN(2*PI()/$M$10*(AA85+$M$11))+$M$12</f>
        <v>506.5080361899187</v>
      </c>
      <c r="M85" s="17">
        <f t="shared" si="18"/>
        <v>30.338462669454088</v>
      </c>
      <c r="N85" s="17">
        <f>$O$9*COS(2*PI()/$O$10*(AA85+$O$11))+$O$12</f>
        <v>-3760.6031182629822</v>
      </c>
      <c r="O85" s="24">
        <f t="shared" si="19"/>
        <v>40.92009595739178</v>
      </c>
      <c r="P85" s="7"/>
      <c r="Q85" s="25">
        <f t="shared" ref="Q85:Q148" si="20">I85-$J$4</f>
        <v>519.85585473790331</v>
      </c>
      <c r="R85" s="24">
        <f t="shared" ref="R85:R148" si="21">J85-$J$3</f>
        <v>-3793.2722882076087</v>
      </c>
      <c r="S85" s="7"/>
      <c r="T85" s="25">
        <f t="shared" ref="T85:T148" si="22">Q85/$J$7</f>
        <v>-0.13545791082884337</v>
      </c>
      <c r="U85" s="24">
        <f t="shared" ref="U85:U148" si="23">R85/$J$6</f>
        <v>-0.99251344148131027</v>
      </c>
      <c r="V85" s="7"/>
      <c r="W85" s="25">
        <f t="shared" ref="W85:W148" si="24">(T85-U85*SIN(-$J$11*PI()/180))/(COS(-$J$11*PI()/180))</f>
        <v>-0.12132584334251599</v>
      </c>
      <c r="X85" s="24">
        <f>IF(MOD(ATAN2(U85,W85)*180/PI()-$J$9+360,360)&lt;355,MOD(ATAN2(U85,W85)*180/PI()-$J$9+360,360)+360,MOD(ATAN2(U85,W85)*180/PI()-$J$9+360,360))</f>
        <v>360.07422582556069</v>
      </c>
      <c r="Y85" s="7"/>
      <c r="Z85" s="25">
        <f>I165-J159</f>
        <v>1</v>
      </c>
      <c r="AA85" s="17">
        <f t="shared" si="15"/>
        <v>360.02699999999987</v>
      </c>
      <c r="AB85" s="24">
        <f t="shared" ref="AB85:AB148" si="25">AA85*PI()/180</f>
        <v>6.2836565460776228</v>
      </c>
      <c r="AC85" s="17">
        <f t="shared" ref="AC85:AC148" si="26">X85-AA85</f>
        <v>4.7225825560815338E-2</v>
      </c>
    </row>
    <row r="86" spans="1:31" s="17" customFormat="1" x14ac:dyDescent="0.25">
      <c r="A86" s="17">
        <v>1</v>
      </c>
      <c r="B86" s="17">
        <v>-632</v>
      </c>
      <c r="C86" s="17">
        <v>13268</v>
      </c>
      <c r="D86" s="17">
        <v>11316</v>
      </c>
      <c r="E86" s="17">
        <v>13150</v>
      </c>
      <c r="F86" s="17">
        <v>15105</v>
      </c>
      <c r="G86" s="24"/>
      <c r="H86" s="7"/>
      <c r="I86" s="25">
        <f t="shared" si="17"/>
        <v>118</v>
      </c>
      <c r="J86" s="24">
        <f t="shared" si="17"/>
        <v>-3789</v>
      </c>
      <c r="K86" s="7"/>
      <c r="L86" s="25">
        <f t="shared" ref="L86:L149" si="27">$M$9*SIN(2*PI()/$M$10*(AA86+$M$11))+$M$12</f>
        <v>127.45737472354725</v>
      </c>
      <c r="M86" s="17">
        <f t="shared" si="18"/>
        <v>89.441936661590361</v>
      </c>
      <c r="N86" s="17">
        <f t="shared" ref="N86:N149" si="28">$O$9*COS(2*PI()/$O$10*(AA86+$O$11))+$O$12</f>
        <v>-3788.5056204081588</v>
      </c>
      <c r="O86" s="24">
        <f t="shared" si="19"/>
        <v>0.24441118082902447</v>
      </c>
      <c r="P86" s="7"/>
      <c r="Q86" s="25">
        <f t="shared" si="20"/>
        <v>136.85585473790337</v>
      </c>
      <c r="R86" s="24">
        <f t="shared" si="21"/>
        <v>-3815.2722882076087</v>
      </c>
      <c r="S86" s="7"/>
      <c r="T86" s="25">
        <f t="shared" si="22"/>
        <v>-3.5660285439775417E-2</v>
      </c>
      <c r="U86" s="24">
        <f t="shared" si="23"/>
        <v>-0.99826976321451932</v>
      </c>
      <c r="V86" s="7"/>
      <c r="W86" s="25">
        <f t="shared" si="24"/>
        <v>-2.1436040163721689E-2</v>
      </c>
      <c r="X86" s="24">
        <f t="shared" ref="X86:X148" si="29">MOD(ATAN2(U86,W86)*180/PI()-$J$9+360,360)</f>
        <v>354.33504292815712</v>
      </c>
      <c r="Y86" s="7"/>
      <c r="Z86" s="25">
        <f t="shared" ref="Z86:Z149" si="30">B86</f>
        <v>-632</v>
      </c>
      <c r="AA86" s="17">
        <f t="shared" ref="AA86:AA149" si="31">360/40000*Z86+AA85</f>
        <v>354.33899999999988</v>
      </c>
      <c r="AB86" s="24">
        <f t="shared" si="25"/>
        <v>6.1843822182241857</v>
      </c>
      <c r="AC86" s="17">
        <f t="shared" si="26"/>
        <v>-3.9570718427626161E-3</v>
      </c>
    </row>
    <row r="87" spans="1:31" s="17" customFormat="1" x14ac:dyDescent="0.25">
      <c r="A87" s="17">
        <v>2</v>
      </c>
      <c r="B87" s="17">
        <v>-616</v>
      </c>
      <c r="C87" s="17">
        <v>13079</v>
      </c>
      <c r="D87" s="17">
        <v>11320</v>
      </c>
      <c r="E87" s="17">
        <v>13337</v>
      </c>
      <c r="F87" s="17">
        <v>15101</v>
      </c>
      <c r="G87" s="24"/>
      <c r="H87" s="7"/>
      <c r="I87" s="25">
        <f t="shared" si="17"/>
        <v>-258</v>
      </c>
      <c r="J87" s="24">
        <f t="shared" si="17"/>
        <v>-3781</v>
      </c>
      <c r="K87" s="7"/>
      <c r="L87" s="25">
        <f t="shared" si="27"/>
        <v>-243.41378938022794</v>
      </c>
      <c r="M87" s="17">
        <f t="shared" si="18"/>
        <v>212.75754024435125</v>
      </c>
      <c r="N87" s="17">
        <f t="shared" si="28"/>
        <v>-3779.5037091722065</v>
      </c>
      <c r="O87" s="24">
        <f t="shared" si="19"/>
        <v>2.2388862413388768</v>
      </c>
      <c r="P87" s="7"/>
      <c r="Q87" s="25">
        <f t="shared" si="20"/>
        <v>-239.14414526209663</v>
      </c>
      <c r="R87" s="24">
        <f t="shared" si="21"/>
        <v>-3807.2722882076087</v>
      </c>
      <c r="S87" s="7"/>
      <c r="T87" s="25">
        <f t="shared" si="22"/>
        <v>6.2313362461763902E-2</v>
      </c>
      <c r="U87" s="24">
        <f t="shared" si="23"/>
        <v>-0.99617655531153415</v>
      </c>
      <c r="V87" s="7"/>
      <c r="W87" s="25">
        <f t="shared" si="24"/>
        <v>7.6517724645450341E-2</v>
      </c>
      <c r="X87" s="24">
        <f t="shared" si="29"/>
        <v>348.71256376858037</v>
      </c>
      <c r="Y87" s="7"/>
      <c r="Z87" s="25">
        <f t="shared" si="30"/>
        <v>-616</v>
      </c>
      <c r="AA87" s="17">
        <f t="shared" si="31"/>
        <v>348.7949999999999</v>
      </c>
      <c r="AB87" s="24">
        <f t="shared" si="25"/>
        <v>6.08762116449362</v>
      </c>
      <c r="AC87" s="17">
        <f t="shared" si="26"/>
        <v>-8.2436231419535488E-2</v>
      </c>
    </row>
    <row r="88" spans="1:31" s="17" customFormat="1" x14ac:dyDescent="0.25">
      <c r="A88" s="17">
        <v>3</v>
      </c>
      <c r="B88" s="17">
        <v>-613</v>
      </c>
      <c r="C88" s="17">
        <v>12903</v>
      </c>
      <c r="D88" s="17">
        <v>11345</v>
      </c>
      <c r="E88" s="17">
        <v>13518</v>
      </c>
      <c r="F88" s="17">
        <v>15082</v>
      </c>
      <c r="G88" s="24"/>
      <c r="H88" s="7"/>
      <c r="I88" s="25">
        <f t="shared" si="17"/>
        <v>-615</v>
      </c>
      <c r="J88" s="24">
        <f t="shared" si="17"/>
        <v>-3737</v>
      </c>
      <c r="K88" s="7"/>
      <c r="L88" s="25">
        <f t="shared" si="27"/>
        <v>-610.39436319123536</v>
      </c>
      <c r="M88" s="17">
        <f t="shared" si="18"/>
        <v>21.211890414247769</v>
      </c>
      <c r="N88" s="17">
        <f t="shared" si="28"/>
        <v>-3735.1540331225133</v>
      </c>
      <c r="O88" s="24">
        <f t="shared" si="19"/>
        <v>3.4075937127780596</v>
      </c>
      <c r="P88" s="7"/>
      <c r="Q88" s="25">
        <f t="shared" si="20"/>
        <v>-596.14414526209669</v>
      </c>
      <c r="R88" s="24">
        <f t="shared" si="21"/>
        <v>-3763.2722882076087</v>
      </c>
      <c r="S88" s="7"/>
      <c r="T88" s="25">
        <f t="shared" si="22"/>
        <v>0.15533621432572545</v>
      </c>
      <c r="U88" s="24">
        <f t="shared" si="23"/>
        <v>-0.98466391184511626</v>
      </c>
      <c r="V88" s="7"/>
      <c r="W88" s="25">
        <f t="shared" si="24"/>
        <v>0.16938593984164538</v>
      </c>
      <c r="X88" s="24">
        <f t="shared" si="29"/>
        <v>343.34418524182377</v>
      </c>
      <c r="Y88" s="7"/>
      <c r="Z88" s="25">
        <f t="shared" si="30"/>
        <v>-613</v>
      </c>
      <c r="AA88" s="17">
        <f t="shared" si="31"/>
        <v>343.27799999999991</v>
      </c>
      <c r="AB88" s="24">
        <f t="shared" si="25"/>
        <v>5.9913313496610927</v>
      </c>
      <c r="AC88" s="17">
        <f t="shared" si="26"/>
        <v>6.6185241823859542E-2</v>
      </c>
    </row>
    <row r="89" spans="1:31" s="17" customFormat="1" x14ac:dyDescent="0.25">
      <c r="A89" s="17">
        <v>4</v>
      </c>
      <c r="B89" s="17">
        <v>-626</v>
      </c>
      <c r="C89" s="17">
        <v>12717</v>
      </c>
      <c r="D89" s="17">
        <v>11388</v>
      </c>
      <c r="E89" s="17">
        <v>13700</v>
      </c>
      <c r="F89" s="17">
        <v>15041</v>
      </c>
      <c r="G89" s="24"/>
      <c r="H89" s="7"/>
      <c r="I89" s="25">
        <f t="shared" si="17"/>
        <v>-983</v>
      </c>
      <c r="J89" s="24">
        <f t="shared" si="17"/>
        <v>-3653</v>
      </c>
      <c r="K89" s="7"/>
      <c r="L89" s="25">
        <f t="shared" si="27"/>
        <v>-979.46818881174204</v>
      </c>
      <c r="M89" s="17">
        <f t="shared" si="18"/>
        <v>12.473690269504115</v>
      </c>
      <c r="N89" s="17">
        <f t="shared" si="28"/>
        <v>-3653.8572560896569</v>
      </c>
      <c r="O89" s="24">
        <f t="shared" si="19"/>
        <v>0.73488800325376613</v>
      </c>
      <c r="P89" s="7"/>
      <c r="Q89" s="25">
        <f t="shared" si="20"/>
        <v>-964.14414526209669</v>
      </c>
      <c r="R89" s="24">
        <f t="shared" si="21"/>
        <v>-3679.2722882076087</v>
      </c>
      <c r="S89" s="7"/>
      <c r="T89" s="25">
        <f t="shared" si="22"/>
        <v>0.25122531652723201</v>
      </c>
      <c r="U89" s="24">
        <f t="shared" si="23"/>
        <v>-0.96268522886377283</v>
      </c>
      <c r="V89" s="7"/>
      <c r="W89" s="25">
        <f t="shared" si="24"/>
        <v>0.26497152896435794</v>
      </c>
      <c r="X89" s="24">
        <f t="shared" si="29"/>
        <v>337.71576071945003</v>
      </c>
      <c r="Y89" s="7"/>
      <c r="Z89" s="25">
        <f t="shared" si="30"/>
        <v>-626</v>
      </c>
      <c r="AA89" s="17">
        <f t="shared" si="31"/>
        <v>337.64399999999989</v>
      </c>
      <c r="AB89" s="24">
        <f t="shared" si="25"/>
        <v>5.8929994996037323</v>
      </c>
      <c r="AC89" s="17">
        <f t="shared" si="26"/>
        <v>7.1760719450139732E-2</v>
      </c>
    </row>
    <row r="90" spans="1:31" s="17" customFormat="1" x14ac:dyDescent="0.25">
      <c r="A90" s="17">
        <v>5</v>
      </c>
      <c r="B90" s="17">
        <v>-639</v>
      </c>
      <c r="C90" s="17">
        <v>12534</v>
      </c>
      <c r="D90" s="17">
        <v>11451</v>
      </c>
      <c r="E90" s="17">
        <v>13885</v>
      </c>
      <c r="F90" s="17">
        <v>14981</v>
      </c>
      <c r="G90" s="24"/>
      <c r="H90" s="7"/>
      <c r="I90" s="25">
        <f t="shared" si="17"/>
        <v>-1351</v>
      </c>
      <c r="J90" s="24">
        <f t="shared" si="17"/>
        <v>-3530</v>
      </c>
      <c r="K90" s="7"/>
      <c r="L90" s="25">
        <f t="shared" si="27"/>
        <v>-1346.5958132141748</v>
      </c>
      <c r="M90" s="17">
        <f t="shared" si="18"/>
        <v>19.396861244437584</v>
      </c>
      <c r="N90" s="17">
        <f t="shared" si="28"/>
        <v>-3534.1614896065939</v>
      </c>
      <c r="O90" s="24">
        <f t="shared" si="19"/>
        <v>17.317995745789318</v>
      </c>
      <c r="P90" s="7"/>
      <c r="Q90" s="25">
        <f t="shared" si="20"/>
        <v>-1332.1441452620966</v>
      </c>
      <c r="R90" s="24">
        <f t="shared" si="21"/>
        <v>-3556.2722882076087</v>
      </c>
      <c r="S90" s="7"/>
      <c r="T90" s="25">
        <f t="shared" si="22"/>
        <v>0.34711441872873855</v>
      </c>
      <c r="U90" s="24">
        <f t="shared" si="23"/>
        <v>-0.93050215735537711</v>
      </c>
      <c r="V90" s="7"/>
      <c r="W90" s="25">
        <f t="shared" si="24"/>
        <v>0.36041167976144967</v>
      </c>
      <c r="X90" s="24">
        <f t="shared" si="29"/>
        <v>331.93201329259921</v>
      </c>
      <c r="Y90" s="7"/>
      <c r="Z90" s="25">
        <f t="shared" si="30"/>
        <v>-639</v>
      </c>
      <c r="AA90" s="17">
        <f t="shared" si="31"/>
        <v>331.89299999999992</v>
      </c>
      <c r="AB90" s="24">
        <f t="shared" si="25"/>
        <v>5.7926256143215378</v>
      </c>
      <c r="AC90" s="17">
        <f t="shared" si="26"/>
        <v>3.9013292599292981E-2</v>
      </c>
    </row>
    <row r="91" spans="1:31" s="17" customFormat="1" x14ac:dyDescent="0.25">
      <c r="A91" s="17">
        <v>6</v>
      </c>
      <c r="B91" s="17">
        <v>-631</v>
      </c>
      <c r="C91" s="17">
        <v>12350</v>
      </c>
      <c r="D91" s="17">
        <v>11515</v>
      </c>
      <c r="E91" s="17">
        <v>14042</v>
      </c>
      <c r="F91" s="17">
        <v>14893</v>
      </c>
      <c r="G91" s="24"/>
      <c r="H91" s="7"/>
      <c r="I91" s="25">
        <f t="shared" si="17"/>
        <v>-1692</v>
      </c>
      <c r="J91" s="24">
        <f t="shared" si="17"/>
        <v>-3378</v>
      </c>
      <c r="K91" s="7"/>
      <c r="L91" s="25">
        <f t="shared" si="27"/>
        <v>-1696.0082380387319</v>
      </c>
      <c r="M91" s="17">
        <f t="shared" si="18"/>
        <v>16.065972175137034</v>
      </c>
      <c r="N91" s="17">
        <f t="shared" si="28"/>
        <v>-3380.7415493923813</v>
      </c>
      <c r="O91" s="24">
        <f t="shared" si="19"/>
        <v>7.5160930708664404</v>
      </c>
      <c r="P91" s="7"/>
      <c r="Q91" s="25">
        <f t="shared" si="20"/>
        <v>-1673.1441452620966</v>
      </c>
      <c r="R91" s="24">
        <f t="shared" si="21"/>
        <v>-3404.2722882076087</v>
      </c>
      <c r="S91" s="7"/>
      <c r="T91" s="25">
        <f t="shared" si="22"/>
        <v>0.43596817919263459</v>
      </c>
      <c r="U91" s="24">
        <f t="shared" si="23"/>
        <v>-0.89073120719866061</v>
      </c>
      <c r="V91" s="7"/>
      <c r="W91" s="25">
        <f t="shared" si="24"/>
        <v>0.44870762784952872</v>
      </c>
      <c r="X91" s="24">
        <f t="shared" si="29"/>
        <v>326.36813659972256</v>
      </c>
      <c r="Y91" s="7"/>
      <c r="Z91" s="25">
        <f t="shared" si="30"/>
        <v>-631</v>
      </c>
      <c r="AA91" s="17">
        <f t="shared" si="31"/>
        <v>326.21399999999994</v>
      </c>
      <c r="AB91" s="24">
        <f t="shared" si="25"/>
        <v>5.6935083661007813</v>
      </c>
      <c r="AC91" s="17">
        <f t="shared" si="26"/>
        <v>0.15413659972261939</v>
      </c>
    </row>
    <row r="92" spans="1:31" s="17" customFormat="1" x14ac:dyDescent="0.25">
      <c r="A92" s="17">
        <v>7</v>
      </c>
      <c r="B92" s="17">
        <v>-634</v>
      </c>
      <c r="C92" s="17">
        <v>12189</v>
      </c>
      <c r="D92" s="17">
        <v>11619</v>
      </c>
      <c r="E92" s="17">
        <v>14222</v>
      </c>
      <c r="F92" s="17">
        <v>14808</v>
      </c>
      <c r="G92" s="24"/>
      <c r="H92" s="7"/>
      <c r="I92" s="25">
        <f t="shared" si="17"/>
        <v>-2033</v>
      </c>
      <c r="J92" s="24">
        <f t="shared" si="17"/>
        <v>-3189</v>
      </c>
      <c r="K92" s="7"/>
      <c r="L92" s="25">
        <f t="shared" si="27"/>
        <v>-2030.4735582009796</v>
      </c>
      <c r="M92" s="17">
        <f t="shared" si="18"/>
        <v>6.3829081638374543</v>
      </c>
      <c r="N92" s="17">
        <f t="shared" si="28"/>
        <v>-3192.8682272636993</v>
      </c>
      <c r="O92" s="24">
        <f t="shared" si="19"/>
        <v>14.963182163626435</v>
      </c>
      <c r="P92" s="7"/>
      <c r="Q92" s="25">
        <f t="shared" si="20"/>
        <v>-2014.1441452620966</v>
      </c>
      <c r="R92" s="24">
        <f t="shared" si="21"/>
        <v>-3215.2722882076087</v>
      </c>
      <c r="S92" s="7"/>
      <c r="T92" s="25">
        <f t="shared" si="22"/>
        <v>0.52482193965653068</v>
      </c>
      <c r="U92" s="24">
        <f t="shared" si="23"/>
        <v>-0.84127917049063794</v>
      </c>
      <c r="V92" s="7"/>
      <c r="W92" s="25">
        <f t="shared" si="24"/>
        <v>0.53686559598765982</v>
      </c>
      <c r="X92" s="24">
        <f t="shared" si="29"/>
        <v>320.56076595399918</v>
      </c>
      <c r="Y92" s="7"/>
      <c r="Z92" s="25">
        <f t="shared" si="30"/>
        <v>-634</v>
      </c>
      <c r="AA92" s="17">
        <f t="shared" si="31"/>
        <v>320.50799999999992</v>
      </c>
      <c r="AB92" s="24">
        <f t="shared" si="25"/>
        <v>5.5939198789819837</v>
      </c>
      <c r="AC92" s="17">
        <f t="shared" si="26"/>
        <v>5.2765953999255544E-2</v>
      </c>
    </row>
    <row r="93" spans="1:31" s="17" customFormat="1" x14ac:dyDescent="0.25">
      <c r="A93" s="17">
        <v>8</v>
      </c>
      <c r="B93" s="17">
        <v>-633</v>
      </c>
      <c r="C93" s="17">
        <v>12038</v>
      </c>
      <c r="D93" s="17">
        <v>11735</v>
      </c>
      <c r="E93" s="17">
        <v>14384</v>
      </c>
      <c r="F93" s="17">
        <v>14702</v>
      </c>
      <c r="G93" s="24"/>
      <c r="H93" s="7"/>
      <c r="I93" s="25">
        <f t="shared" si="17"/>
        <v>-2346</v>
      </c>
      <c r="J93" s="24">
        <f t="shared" si="17"/>
        <v>-2967</v>
      </c>
      <c r="K93" s="7"/>
      <c r="L93" s="25">
        <f t="shared" si="27"/>
        <v>-2344.4994433010293</v>
      </c>
      <c r="M93" s="17">
        <f t="shared" si="18"/>
        <v>2.2516704068259652</v>
      </c>
      <c r="N93" s="17">
        <f t="shared" si="28"/>
        <v>-2973.4233739601332</v>
      </c>
      <c r="O93" s="24">
        <f t="shared" si="19"/>
        <v>41.259733031716962</v>
      </c>
      <c r="P93" s="7"/>
      <c r="Q93" s="25">
        <f t="shared" si="20"/>
        <v>-2327.1441452620966</v>
      </c>
      <c r="R93" s="24">
        <f t="shared" si="21"/>
        <v>-2993.2722882076087</v>
      </c>
      <c r="S93" s="7"/>
      <c r="T93" s="25">
        <f t="shared" si="22"/>
        <v>0.60637979017031207</v>
      </c>
      <c r="U93" s="24">
        <f t="shared" si="23"/>
        <v>-0.78319265118280179</v>
      </c>
      <c r="V93" s="7"/>
      <c r="W93" s="25">
        <f t="shared" si="24"/>
        <v>0.61760384998907125</v>
      </c>
      <c r="X93" s="24">
        <f t="shared" si="29"/>
        <v>314.84658323494909</v>
      </c>
      <c r="Y93" s="7"/>
      <c r="Z93" s="25">
        <f t="shared" si="30"/>
        <v>-633</v>
      </c>
      <c r="AA93" s="17">
        <f t="shared" si="31"/>
        <v>314.81099999999992</v>
      </c>
      <c r="AB93" s="24">
        <f t="shared" si="25"/>
        <v>5.4944884714958677</v>
      </c>
      <c r="AC93" s="17">
        <f t="shared" si="26"/>
        <v>3.5583234949172038E-2</v>
      </c>
    </row>
    <row r="94" spans="1:31" s="17" customFormat="1" x14ac:dyDescent="0.25">
      <c r="A94" s="17">
        <v>9</v>
      </c>
      <c r="B94" s="17">
        <v>-630</v>
      </c>
      <c r="C94" s="17">
        <v>11897</v>
      </c>
      <c r="D94" s="17">
        <v>11861</v>
      </c>
      <c r="E94" s="17">
        <v>14526</v>
      </c>
      <c r="F94" s="17">
        <v>14583</v>
      </c>
      <c r="G94" s="24"/>
      <c r="H94" s="7"/>
      <c r="I94" s="25">
        <f t="shared" si="17"/>
        <v>-2629</v>
      </c>
      <c r="J94" s="24">
        <f t="shared" si="17"/>
        <v>-2722</v>
      </c>
      <c r="K94" s="7"/>
      <c r="L94" s="25">
        <f t="shared" si="27"/>
        <v>-2634.2011936081049</v>
      </c>
      <c r="M94" s="17">
        <f t="shared" si="18"/>
        <v>27.05241494899084</v>
      </c>
      <c r="N94" s="17">
        <f t="shared" si="28"/>
        <v>-2725.5543175346825</v>
      </c>
      <c r="O94" s="24">
        <f t="shared" si="19"/>
        <v>12.633173137351259</v>
      </c>
      <c r="P94" s="7"/>
      <c r="Q94" s="25">
        <f t="shared" si="20"/>
        <v>-2610.1441452620966</v>
      </c>
      <c r="R94" s="24">
        <f t="shared" si="21"/>
        <v>-2748.2722882076087</v>
      </c>
      <c r="S94" s="7"/>
      <c r="T94" s="25">
        <f t="shared" si="22"/>
        <v>0.68012059430897065</v>
      </c>
      <c r="U94" s="24">
        <f t="shared" si="23"/>
        <v>-0.71908815915388358</v>
      </c>
      <c r="V94" s="7"/>
      <c r="W94" s="25">
        <f t="shared" si="24"/>
        <v>0.69043849237940458</v>
      </c>
      <c r="X94" s="24">
        <f t="shared" si="29"/>
        <v>309.2693271527919</v>
      </c>
      <c r="Y94" s="7"/>
      <c r="Z94" s="25">
        <f t="shared" si="30"/>
        <v>-630</v>
      </c>
      <c r="AA94" s="17">
        <f t="shared" si="31"/>
        <v>309.14099999999991</v>
      </c>
      <c r="AB94" s="24">
        <f t="shared" si="25"/>
        <v>5.3955283029077883</v>
      </c>
      <c r="AC94" s="17">
        <f t="shared" si="26"/>
        <v>0.12832715279199647</v>
      </c>
    </row>
    <row r="95" spans="1:31" s="17" customFormat="1" x14ac:dyDescent="0.25">
      <c r="A95" s="17">
        <v>10</v>
      </c>
      <c r="B95" s="17">
        <v>-606</v>
      </c>
      <c r="C95" s="17">
        <v>11762</v>
      </c>
      <c r="D95" s="17">
        <v>11987</v>
      </c>
      <c r="E95" s="17">
        <v>14645</v>
      </c>
      <c r="F95" s="17">
        <v>14442</v>
      </c>
      <c r="G95" s="24"/>
      <c r="H95" s="7"/>
      <c r="I95" s="25">
        <f t="shared" si="17"/>
        <v>-2883</v>
      </c>
      <c r="J95" s="24">
        <f t="shared" si="17"/>
        <v>-2455</v>
      </c>
      <c r="K95" s="7"/>
      <c r="L95" s="25">
        <f t="shared" si="27"/>
        <v>-2888.7195773102935</v>
      </c>
      <c r="M95" s="17">
        <f t="shared" si="18"/>
        <v>32.713564608424413</v>
      </c>
      <c r="N95" s="17">
        <f t="shared" si="28"/>
        <v>-2461.6554154074665</v>
      </c>
      <c r="O95" s="24">
        <f t="shared" si="19"/>
        <v>44.29455424594294</v>
      </c>
      <c r="P95" s="7"/>
      <c r="Q95" s="25">
        <f t="shared" si="20"/>
        <v>-2864.1441452620966</v>
      </c>
      <c r="R95" s="24">
        <f t="shared" si="21"/>
        <v>-2481.2722882076087</v>
      </c>
      <c r="S95" s="7"/>
      <c r="T95" s="25">
        <f t="shared" si="22"/>
        <v>0.7463049202850105</v>
      </c>
      <c r="U95" s="24">
        <f t="shared" si="23"/>
        <v>-0.64922734539175642</v>
      </c>
      <c r="V95" s="7"/>
      <c r="W95" s="25">
        <f t="shared" si="24"/>
        <v>0.75563384702285752</v>
      </c>
      <c r="X95" s="24">
        <f t="shared" si="29"/>
        <v>303.77350200955368</v>
      </c>
      <c r="Y95" s="7"/>
      <c r="Z95" s="25">
        <f t="shared" si="30"/>
        <v>-606</v>
      </c>
      <c r="AA95" s="17">
        <f t="shared" si="31"/>
        <v>303.6869999999999</v>
      </c>
      <c r="AB95" s="24">
        <f t="shared" si="25"/>
        <v>5.3003380455040174</v>
      </c>
      <c r="AC95" s="17">
        <f t="shared" si="26"/>
        <v>8.6502009553782955E-2</v>
      </c>
    </row>
    <row r="96" spans="1:31" s="17" customFormat="1" x14ac:dyDescent="0.25">
      <c r="A96" s="17">
        <v>11</v>
      </c>
      <c r="B96" s="17">
        <v>-612</v>
      </c>
      <c r="C96" s="17">
        <v>11640</v>
      </c>
      <c r="D96" s="17">
        <v>12132</v>
      </c>
      <c r="E96" s="17">
        <v>14756</v>
      </c>
      <c r="F96" s="17">
        <v>14295</v>
      </c>
      <c r="G96" s="24"/>
      <c r="H96" s="7"/>
      <c r="I96" s="25">
        <f t="shared" si="17"/>
        <v>-3116</v>
      </c>
      <c r="J96" s="24">
        <f t="shared" si="17"/>
        <v>-2163</v>
      </c>
      <c r="K96" s="7"/>
      <c r="L96" s="25">
        <f t="shared" si="27"/>
        <v>-3119.3449292799637</v>
      </c>
      <c r="M96" s="17">
        <f t="shared" si="18"/>
        <v>11.188551887958528</v>
      </c>
      <c r="N96" s="17">
        <f t="shared" si="28"/>
        <v>-2172.2601529061262</v>
      </c>
      <c r="O96" s="24">
        <f t="shared" si="19"/>
        <v>85.750431844837934</v>
      </c>
      <c r="P96" s="7"/>
      <c r="Q96" s="25">
        <f t="shared" si="20"/>
        <v>-3097.1441452620966</v>
      </c>
      <c r="R96" s="24">
        <f t="shared" si="21"/>
        <v>-2189.2722882076087</v>
      </c>
      <c r="S96" s="7"/>
      <c r="T96" s="25">
        <f t="shared" si="22"/>
        <v>0.80701731379846431</v>
      </c>
      <c r="U96" s="24">
        <f t="shared" si="23"/>
        <v>-0.57282525693280084</v>
      </c>
      <c r="V96" s="7"/>
      <c r="W96" s="25">
        <f t="shared" si="24"/>
        <v>0.81526348376681157</v>
      </c>
      <c r="X96" s="24">
        <f t="shared" si="29"/>
        <v>298.19778027680798</v>
      </c>
      <c r="Y96" s="7"/>
      <c r="Z96" s="25">
        <f t="shared" si="30"/>
        <v>-612</v>
      </c>
      <c r="AA96" s="17">
        <f t="shared" si="31"/>
        <v>298.17899999999992</v>
      </c>
      <c r="AB96" s="24">
        <f t="shared" si="25"/>
        <v>5.2042053103041708</v>
      </c>
      <c r="AC96" s="17">
        <f t="shared" si="26"/>
        <v>1.8780276808058716E-2</v>
      </c>
    </row>
    <row r="97" spans="1:29" s="17" customFormat="1" x14ac:dyDescent="0.25">
      <c r="A97" s="17">
        <v>12</v>
      </c>
      <c r="B97" s="17">
        <v>-637</v>
      </c>
      <c r="C97" s="17">
        <v>11538</v>
      </c>
      <c r="D97" s="17">
        <v>12292</v>
      </c>
      <c r="E97" s="17">
        <v>14861</v>
      </c>
      <c r="F97" s="17">
        <v>14132</v>
      </c>
      <c r="G97" s="24"/>
      <c r="H97" s="7"/>
      <c r="I97" s="25">
        <f t="shared" si="17"/>
        <v>-3323</v>
      </c>
      <c r="J97" s="24">
        <f t="shared" si="17"/>
        <v>-1840</v>
      </c>
      <c r="K97" s="7"/>
      <c r="L97" s="25">
        <f t="shared" si="27"/>
        <v>-3328.9149428648552</v>
      </c>
      <c r="M97" s="17">
        <f t="shared" si="18"/>
        <v>34.986549094501683</v>
      </c>
      <c r="N97" s="17">
        <f t="shared" si="28"/>
        <v>-1849.4928531540015</v>
      </c>
      <c r="O97" s="24">
        <f t="shared" si="19"/>
        <v>90.114261003436667</v>
      </c>
      <c r="P97" s="7"/>
      <c r="Q97" s="25">
        <f t="shared" si="20"/>
        <v>-3304.1441452620966</v>
      </c>
      <c r="R97" s="24">
        <f t="shared" si="21"/>
        <v>-1866.2722882076084</v>
      </c>
      <c r="S97" s="7"/>
      <c r="T97" s="25">
        <f t="shared" si="22"/>
        <v>0.86095493378681176</v>
      </c>
      <c r="U97" s="24">
        <f t="shared" si="23"/>
        <v>-0.48831198784977797</v>
      </c>
      <c r="V97" s="7"/>
      <c r="W97" s="25">
        <f t="shared" si="24"/>
        <v>0.86800205410244147</v>
      </c>
      <c r="X97" s="24">
        <f t="shared" si="29"/>
        <v>292.46571237692456</v>
      </c>
      <c r="Y97" s="7"/>
      <c r="Z97" s="25">
        <f t="shared" si="30"/>
        <v>-637</v>
      </c>
      <c r="AA97" s="17">
        <f t="shared" si="31"/>
        <v>292.44599999999991</v>
      </c>
      <c r="AB97" s="24">
        <f t="shared" si="25"/>
        <v>5.1041455842873358</v>
      </c>
      <c r="AC97" s="17">
        <f t="shared" si="26"/>
        <v>1.9712376924644559E-2</v>
      </c>
    </row>
    <row r="98" spans="1:29" s="17" customFormat="1" x14ac:dyDescent="0.25">
      <c r="A98" s="17">
        <v>13</v>
      </c>
      <c r="B98" s="17">
        <v>-631</v>
      </c>
      <c r="C98" s="17">
        <v>11456</v>
      </c>
      <c r="D98" s="17">
        <v>12467</v>
      </c>
      <c r="E98" s="17">
        <v>14954</v>
      </c>
      <c r="F98" s="17">
        <v>13971</v>
      </c>
      <c r="G98" s="24"/>
      <c r="H98" s="7"/>
      <c r="I98" s="25">
        <f t="shared" si="17"/>
        <v>-3498</v>
      </c>
      <c r="J98" s="24">
        <f t="shared" si="17"/>
        <v>-1504</v>
      </c>
      <c r="K98" s="7"/>
      <c r="L98" s="25">
        <f t="shared" si="27"/>
        <v>-3503.8288817501557</v>
      </c>
      <c r="M98" s="17">
        <f t="shared" si="18"/>
        <v>33.975862457298035</v>
      </c>
      <c r="N98" s="17">
        <f t="shared" si="28"/>
        <v>-1511.2310754463228</v>
      </c>
      <c r="O98" s="24">
        <f t="shared" si="19"/>
        <v>52.288452110413168</v>
      </c>
      <c r="P98" s="7"/>
      <c r="Q98" s="25">
        <f t="shared" si="20"/>
        <v>-3479.1441452620966</v>
      </c>
      <c r="R98" s="24">
        <f t="shared" si="21"/>
        <v>-1530.2722882076084</v>
      </c>
      <c r="S98" s="7"/>
      <c r="T98" s="25">
        <f t="shared" si="22"/>
        <v>0.90655437097502822</v>
      </c>
      <c r="U98" s="24">
        <f t="shared" si="23"/>
        <v>-0.40039725592440439</v>
      </c>
      <c r="V98" s="7"/>
      <c r="W98" s="25">
        <f t="shared" si="24"/>
        <v>0.91235311535263497</v>
      </c>
      <c r="X98" s="24">
        <f t="shared" si="29"/>
        <v>286.79976086792567</v>
      </c>
      <c r="Y98" s="7"/>
      <c r="Z98" s="25">
        <f t="shared" si="30"/>
        <v>-631</v>
      </c>
      <c r="AA98" s="17">
        <f t="shared" si="31"/>
        <v>286.76699999999994</v>
      </c>
      <c r="AB98" s="24">
        <f t="shared" si="25"/>
        <v>5.0050283360665784</v>
      </c>
      <c r="AC98" s="17">
        <f t="shared" si="26"/>
        <v>3.2760867925730963E-2</v>
      </c>
    </row>
    <row r="99" spans="1:29" s="17" customFormat="1" x14ac:dyDescent="0.25">
      <c r="A99" s="17">
        <v>14</v>
      </c>
      <c r="B99" s="17">
        <v>-628</v>
      </c>
      <c r="C99" s="17">
        <v>11390</v>
      </c>
      <c r="D99" s="17">
        <v>12647</v>
      </c>
      <c r="E99" s="17">
        <v>15025</v>
      </c>
      <c r="F99" s="17">
        <v>13802</v>
      </c>
      <c r="G99" s="24"/>
      <c r="H99" s="7"/>
      <c r="I99" s="25">
        <f t="shared" si="17"/>
        <v>-3635</v>
      </c>
      <c r="J99" s="24">
        <f t="shared" si="17"/>
        <v>-1155</v>
      </c>
      <c r="K99" s="7"/>
      <c r="L99" s="25">
        <f t="shared" si="27"/>
        <v>-3643.9046673474622</v>
      </c>
      <c r="M99" s="17">
        <f t="shared" si="18"/>
        <v>79.293100568960142</v>
      </c>
      <c r="N99" s="17">
        <f t="shared" si="28"/>
        <v>-1159.5676484293954</v>
      </c>
      <c r="O99" s="24">
        <f t="shared" si="19"/>
        <v>20.863412174558047</v>
      </c>
      <c r="P99" s="7"/>
      <c r="Q99" s="25">
        <f t="shared" si="20"/>
        <v>-3616.1441452620966</v>
      </c>
      <c r="R99" s="24">
        <f t="shared" si="21"/>
        <v>-1181.2722882076084</v>
      </c>
      <c r="S99" s="7"/>
      <c r="T99" s="25">
        <f t="shared" si="22"/>
        <v>0.94225221608808907</v>
      </c>
      <c r="U99" s="24">
        <f t="shared" si="23"/>
        <v>-0.3090810611566801</v>
      </c>
      <c r="V99" s="7"/>
      <c r="W99" s="25">
        <f t="shared" si="24"/>
        <v>0.94675309945922392</v>
      </c>
      <c r="X99" s="24">
        <f t="shared" si="29"/>
        <v>281.18491910687237</v>
      </c>
      <c r="Y99" s="7"/>
      <c r="Z99" s="25">
        <f t="shared" si="30"/>
        <v>-628</v>
      </c>
      <c r="AA99" s="17">
        <f t="shared" si="31"/>
        <v>281.11499999999995</v>
      </c>
      <c r="AB99" s="24">
        <f t="shared" si="25"/>
        <v>4.9063823267438584</v>
      </c>
      <c r="AC99" s="17">
        <f t="shared" si="26"/>
        <v>6.9919106872418979E-2</v>
      </c>
    </row>
    <row r="100" spans="1:29" s="17" customFormat="1" x14ac:dyDescent="0.25">
      <c r="A100" s="17">
        <v>15</v>
      </c>
      <c r="B100" s="17">
        <v>-634</v>
      </c>
      <c r="C100" s="17">
        <v>11341</v>
      </c>
      <c r="D100" s="17">
        <v>12829</v>
      </c>
      <c r="E100" s="17">
        <v>15084</v>
      </c>
      <c r="F100" s="17">
        <v>13620</v>
      </c>
      <c r="G100" s="24"/>
      <c r="H100" s="7"/>
      <c r="I100" s="25">
        <f t="shared" si="17"/>
        <v>-3743</v>
      </c>
      <c r="J100" s="24">
        <f t="shared" si="17"/>
        <v>-791</v>
      </c>
      <c r="K100" s="7"/>
      <c r="L100" s="25">
        <f t="shared" si="27"/>
        <v>-3749.5160783160318</v>
      </c>
      <c r="M100" s="17">
        <f t="shared" si="18"/>
        <v>42.459276620659566</v>
      </c>
      <c r="N100" s="17">
        <f t="shared" si="28"/>
        <v>-792.84469008396673</v>
      </c>
      <c r="O100" s="24">
        <f t="shared" si="19"/>
        <v>3.4028815058851634</v>
      </c>
      <c r="P100" s="7"/>
      <c r="Q100" s="25">
        <f t="shared" si="20"/>
        <v>-3724.1441452620966</v>
      </c>
      <c r="R100" s="24">
        <f t="shared" si="21"/>
        <v>-817.27228820760854</v>
      </c>
      <c r="S100" s="7"/>
      <c r="T100" s="25">
        <f t="shared" si="22"/>
        <v>0.97039358303853129</v>
      </c>
      <c r="U100" s="24">
        <f t="shared" si="23"/>
        <v>-0.21384010157085875</v>
      </c>
      <c r="V100" s="7"/>
      <c r="W100" s="25">
        <f t="shared" si="24"/>
        <v>0.97353990013378766</v>
      </c>
      <c r="X100" s="24">
        <f t="shared" si="29"/>
        <v>275.49331377501517</v>
      </c>
      <c r="Y100" s="7"/>
      <c r="Z100" s="25">
        <f t="shared" si="30"/>
        <v>-634</v>
      </c>
      <c r="AA100" s="17">
        <f t="shared" si="31"/>
        <v>275.40899999999993</v>
      </c>
      <c r="AB100" s="24">
        <f t="shared" si="25"/>
        <v>4.8067938396250618</v>
      </c>
      <c r="AC100" s="17">
        <f t="shared" si="26"/>
        <v>8.4313775015232295E-2</v>
      </c>
    </row>
    <row r="101" spans="1:29" s="17" customFormat="1" x14ac:dyDescent="0.25">
      <c r="A101" s="17">
        <v>16</v>
      </c>
      <c r="B101" s="17">
        <v>-631</v>
      </c>
      <c r="C101" s="17">
        <v>11299</v>
      </c>
      <c r="D101" s="17">
        <v>13011</v>
      </c>
      <c r="E101" s="17">
        <v>15112</v>
      </c>
      <c r="F101" s="17">
        <v>13432</v>
      </c>
      <c r="G101" s="24"/>
      <c r="H101" s="7"/>
      <c r="I101" s="25">
        <f t="shared" si="17"/>
        <v>-3813</v>
      </c>
      <c r="J101" s="24">
        <f t="shared" si="17"/>
        <v>-421</v>
      </c>
      <c r="K101" s="7"/>
      <c r="L101" s="25">
        <f t="shared" si="27"/>
        <v>-3817.8746953320124</v>
      </c>
      <c r="M101" s="17">
        <f t="shared" si="18"/>
        <v>23.76265457994328</v>
      </c>
      <c r="N101" s="17">
        <f t="shared" si="28"/>
        <v>-419.7811427756331</v>
      </c>
      <c r="O101" s="24">
        <f t="shared" si="19"/>
        <v>1.4856129333913837</v>
      </c>
      <c r="P101" s="7"/>
      <c r="Q101" s="25">
        <f t="shared" si="20"/>
        <v>-3794.1441452620966</v>
      </c>
      <c r="R101" s="24">
        <f t="shared" si="21"/>
        <v>-447.27228820760854</v>
      </c>
      <c r="S101" s="7"/>
      <c r="T101" s="25">
        <f t="shared" si="22"/>
        <v>0.98863335791381779</v>
      </c>
      <c r="U101" s="24">
        <f t="shared" si="23"/>
        <v>-0.11702923605779859</v>
      </c>
      <c r="V101" s="7"/>
      <c r="W101" s="25">
        <f t="shared" si="24"/>
        <v>0.9904017279796018</v>
      </c>
      <c r="X101" s="24">
        <f t="shared" si="29"/>
        <v>269.84392397115062</v>
      </c>
      <c r="Y101" s="7"/>
      <c r="Z101" s="25">
        <f t="shared" si="30"/>
        <v>-631</v>
      </c>
      <c r="AA101" s="17">
        <f t="shared" si="31"/>
        <v>269.72999999999996</v>
      </c>
      <c r="AB101" s="24">
        <f t="shared" si="25"/>
        <v>4.7076765914043044</v>
      </c>
      <c r="AC101" s="17">
        <f t="shared" si="26"/>
        <v>0.11392397115065478</v>
      </c>
    </row>
    <row r="102" spans="1:29" s="17" customFormat="1" x14ac:dyDescent="0.25">
      <c r="A102" s="17">
        <v>17</v>
      </c>
      <c r="B102" s="17">
        <v>-624</v>
      </c>
      <c r="C102" s="17">
        <v>11277</v>
      </c>
      <c r="D102" s="17">
        <v>13187</v>
      </c>
      <c r="E102" s="17">
        <v>15123</v>
      </c>
      <c r="F102" s="17">
        <v>13238</v>
      </c>
      <c r="G102" s="24"/>
      <c r="H102" s="7"/>
      <c r="I102" s="25">
        <f t="shared" si="17"/>
        <v>-3846</v>
      </c>
      <c r="J102" s="24">
        <f t="shared" si="17"/>
        <v>-51</v>
      </c>
      <c r="K102" s="7"/>
      <c r="L102" s="25">
        <f t="shared" si="27"/>
        <v>-3848.7562348989586</v>
      </c>
      <c r="M102" s="17">
        <f t="shared" si="18"/>
        <v>7.596830818237378</v>
      </c>
      <c r="N102" s="17">
        <f t="shared" si="28"/>
        <v>-46.531257607621605</v>
      </c>
      <c r="O102" s="24">
        <f t="shared" si="19"/>
        <v>19.969658569439783</v>
      </c>
      <c r="P102" s="7"/>
      <c r="Q102" s="25">
        <f t="shared" si="20"/>
        <v>-3827.1441452620966</v>
      </c>
      <c r="R102" s="24">
        <f t="shared" si="21"/>
        <v>-77.272288207608511</v>
      </c>
      <c r="S102" s="7"/>
      <c r="T102" s="25">
        <f t="shared" si="22"/>
        <v>0.99723210892645298</v>
      </c>
      <c r="U102" s="24">
        <f t="shared" si="23"/>
        <v>-2.0218370544738413E-2</v>
      </c>
      <c r="V102" s="7"/>
      <c r="W102" s="25">
        <f t="shared" si="24"/>
        <v>0.99762155280004661</v>
      </c>
      <c r="X102" s="24">
        <f t="shared" si="29"/>
        <v>264.26593878122719</v>
      </c>
      <c r="Y102" s="7"/>
      <c r="Z102" s="25">
        <f t="shared" si="30"/>
        <v>-624</v>
      </c>
      <c r="AA102" s="17">
        <f t="shared" si="31"/>
        <v>264.11399999999998</v>
      </c>
      <c r="AB102" s="24">
        <f t="shared" si="25"/>
        <v>4.6096589006123025</v>
      </c>
      <c r="AC102" s="17">
        <f t="shared" si="26"/>
        <v>0.15193878122721571</v>
      </c>
    </row>
    <row r="103" spans="1:29" s="17" customFormat="1" x14ac:dyDescent="0.25">
      <c r="A103" s="17">
        <v>18</v>
      </c>
      <c r="B103" s="17">
        <v>-617</v>
      </c>
      <c r="C103" s="17">
        <v>11294</v>
      </c>
      <c r="D103" s="17">
        <v>13386</v>
      </c>
      <c r="E103" s="17">
        <v>15132</v>
      </c>
      <c r="F103" s="17">
        <v>13066</v>
      </c>
      <c r="G103" s="24"/>
      <c r="H103" s="7"/>
      <c r="I103" s="25">
        <f t="shared" si="17"/>
        <v>-3838</v>
      </c>
      <c r="J103" s="24">
        <f t="shared" si="17"/>
        <v>320</v>
      </c>
      <c r="K103" s="7"/>
      <c r="L103" s="25">
        <f t="shared" si="27"/>
        <v>-3843.095745344644</v>
      </c>
      <c r="M103" s="17">
        <f t="shared" si="18"/>
        <v>25.966620617461011</v>
      </c>
      <c r="N103" s="17">
        <f t="shared" si="28"/>
        <v>323.23269293870931</v>
      </c>
      <c r="O103" s="24">
        <f t="shared" si="19"/>
        <v>10.450303635981008</v>
      </c>
      <c r="P103" s="7"/>
      <c r="Q103" s="25">
        <f t="shared" si="20"/>
        <v>-3819.1441452620966</v>
      </c>
      <c r="R103" s="24">
        <f t="shared" si="21"/>
        <v>293.72771179239146</v>
      </c>
      <c r="S103" s="7"/>
      <c r="T103" s="25">
        <f t="shared" si="22"/>
        <v>0.99514756322642017</v>
      </c>
      <c r="U103" s="24">
        <f t="shared" si="23"/>
        <v>7.6854145956194886E-2</v>
      </c>
      <c r="V103" s="7"/>
      <c r="W103" s="25">
        <f t="shared" si="24"/>
        <v>0.9941532667018399</v>
      </c>
      <c r="X103" s="24">
        <f t="shared" si="29"/>
        <v>258.68438541131763</v>
      </c>
      <c r="Y103" s="7"/>
      <c r="Z103" s="25">
        <f t="shared" si="30"/>
        <v>-617</v>
      </c>
      <c r="AA103" s="17">
        <f t="shared" si="31"/>
        <v>258.56099999999998</v>
      </c>
      <c r="AB103" s="24">
        <f t="shared" si="25"/>
        <v>4.512740767249058</v>
      </c>
      <c r="AC103" s="17">
        <f t="shared" si="26"/>
        <v>0.12338541131765624</v>
      </c>
    </row>
    <row r="104" spans="1:29" s="17" customFormat="1" x14ac:dyDescent="0.25">
      <c r="A104" s="17">
        <v>19</v>
      </c>
      <c r="B104" s="17">
        <v>-614</v>
      </c>
      <c r="C104" s="17">
        <v>11306</v>
      </c>
      <c r="D104" s="17">
        <v>13558</v>
      </c>
      <c r="E104" s="17">
        <v>15098</v>
      </c>
      <c r="F104" s="17">
        <v>12876</v>
      </c>
      <c r="G104" s="24"/>
      <c r="H104" s="7"/>
      <c r="I104" s="25">
        <f t="shared" si="17"/>
        <v>-3792</v>
      </c>
      <c r="J104" s="24">
        <f t="shared" si="17"/>
        <v>682</v>
      </c>
      <c r="K104" s="7"/>
      <c r="L104" s="25">
        <f t="shared" si="27"/>
        <v>-3801.784970115596</v>
      </c>
      <c r="M104" s="17">
        <f t="shared" si="18"/>
        <v>95.745640163107282</v>
      </c>
      <c r="N104" s="17">
        <f t="shared" si="28"/>
        <v>688.43364987553639</v>
      </c>
      <c r="O104" s="24">
        <f t="shared" si="19"/>
        <v>41.391850720989396</v>
      </c>
      <c r="P104" s="7"/>
      <c r="Q104" s="25">
        <f t="shared" si="20"/>
        <v>-3773.1441452620966</v>
      </c>
      <c r="R104" s="24">
        <f t="shared" si="21"/>
        <v>655.72771179239146</v>
      </c>
      <c r="S104" s="7"/>
      <c r="T104" s="25">
        <f t="shared" si="22"/>
        <v>0.98316142545123186</v>
      </c>
      <c r="U104" s="24">
        <f t="shared" si="23"/>
        <v>0.17157180356626997</v>
      </c>
      <c r="V104" s="7"/>
      <c r="W104" s="25">
        <f t="shared" si="24"/>
        <v>0.98081594559243024</v>
      </c>
      <c r="X104" s="24">
        <f t="shared" si="29"/>
        <v>253.18268671773967</v>
      </c>
      <c r="Y104" s="7"/>
      <c r="Z104" s="25">
        <f t="shared" si="30"/>
        <v>-614</v>
      </c>
      <c r="AA104" s="17">
        <f t="shared" si="31"/>
        <v>253.03499999999997</v>
      </c>
      <c r="AB104" s="24">
        <f t="shared" si="25"/>
        <v>4.416293872783851</v>
      </c>
      <c r="AC104" s="17">
        <f t="shared" si="26"/>
        <v>0.14768671773970254</v>
      </c>
    </row>
    <row r="105" spans="1:29" s="17" customFormat="1" x14ac:dyDescent="0.25">
      <c r="A105" s="17">
        <v>20</v>
      </c>
      <c r="B105" s="17">
        <v>-618</v>
      </c>
      <c r="C105" s="17">
        <v>11349</v>
      </c>
      <c r="D105" s="17">
        <v>13741</v>
      </c>
      <c r="E105" s="17">
        <v>15072</v>
      </c>
      <c r="F105" s="17">
        <v>12702</v>
      </c>
      <c r="G105" s="24"/>
      <c r="H105" s="7"/>
      <c r="I105" s="25">
        <f t="shared" si="17"/>
        <v>-3723</v>
      </c>
      <c r="J105" s="24">
        <f t="shared" si="17"/>
        <v>1039</v>
      </c>
      <c r="K105" s="7"/>
      <c r="L105" s="25">
        <f t="shared" si="27"/>
        <v>-3724.6554753983173</v>
      </c>
      <c r="M105" s="17">
        <f t="shared" si="18"/>
        <v>2.7405987944338941</v>
      </c>
      <c r="N105" s="17">
        <f t="shared" si="28"/>
        <v>1049.7831749400161</v>
      </c>
      <c r="O105" s="24">
        <f t="shared" si="19"/>
        <v>116.27686178699174</v>
      </c>
      <c r="P105" s="7"/>
      <c r="Q105" s="25">
        <f t="shared" si="20"/>
        <v>-3704.1441452620966</v>
      </c>
      <c r="R105" s="24">
        <f t="shared" si="21"/>
        <v>1012.7277117923915</v>
      </c>
      <c r="S105" s="7"/>
      <c r="T105" s="25">
        <f t="shared" si="22"/>
        <v>0.96518221878844934</v>
      </c>
      <c r="U105" s="24">
        <f t="shared" si="23"/>
        <v>0.26498120623697935</v>
      </c>
      <c r="V105" s="7"/>
      <c r="W105" s="25">
        <f t="shared" si="24"/>
        <v>0.96150359286589182</v>
      </c>
      <c r="X105" s="24">
        <f t="shared" si="29"/>
        <v>247.69721043000163</v>
      </c>
      <c r="Y105" s="7"/>
      <c r="Z105" s="25">
        <f t="shared" si="30"/>
        <v>-618</v>
      </c>
      <c r="AA105" s="17">
        <f t="shared" si="31"/>
        <v>247.47299999999996</v>
      </c>
      <c r="AB105" s="24">
        <f t="shared" si="25"/>
        <v>4.3192186597879259</v>
      </c>
      <c r="AC105" s="17">
        <f t="shared" si="26"/>
        <v>0.22421043000167629</v>
      </c>
    </row>
    <row r="106" spans="1:29" s="17" customFormat="1" x14ac:dyDescent="0.25">
      <c r="A106" s="17">
        <v>21</v>
      </c>
      <c r="B106" s="17">
        <v>-634</v>
      </c>
      <c r="C106" s="17">
        <v>11400</v>
      </c>
      <c r="D106" s="17">
        <v>13911</v>
      </c>
      <c r="E106" s="17">
        <v>15002</v>
      </c>
      <c r="F106" s="17">
        <v>12513</v>
      </c>
      <c r="G106" s="24"/>
      <c r="H106" s="7"/>
      <c r="I106" s="25">
        <f t="shared" si="17"/>
        <v>-3602</v>
      </c>
      <c r="J106" s="24">
        <f t="shared" si="17"/>
        <v>1398</v>
      </c>
      <c r="K106" s="7"/>
      <c r="L106" s="25">
        <f t="shared" si="27"/>
        <v>-3609.2304148161497</v>
      </c>
      <c r="M106" s="17">
        <f t="shared" si="18"/>
        <v>52.278898413597567</v>
      </c>
      <c r="N106" s="17">
        <f t="shared" si="28"/>
        <v>1410.4296795962437</v>
      </c>
      <c r="O106" s="24">
        <f t="shared" si="19"/>
        <v>154.49693486527593</v>
      </c>
      <c r="P106" s="7"/>
      <c r="Q106" s="25">
        <f t="shared" si="20"/>
        <v>-3583.1441452620966</v>
      </c>
      <c r="R106" s="24">
        <f t="shared" si="21"/>
        <v>1371.7277117923916</v>
      </c>
      <c r="S106" s="7"/>
      <c r="T106" s="25">
        <f t="shared" si="22"/>
        <v>0.93365346507545399</v>
      </c>
      <c r="U106" s="24">
        <f t="shared" si="23"/>
        <v>0.35891391088343511</v>
      </c>
      <c r="V106" s="7"/>
      <c r="W106" s="25">
        <f t="shared" si="24"/>
        <v>0.92863285859289102</v>
      </c>
      <c r="X106" s="24">
        <f t="shared" si="29"/>
        <v>241.97353586311544</v>
      </c>
      <c r="Y106" s="7"/>
      <c r="Z106" s="25">
        <f t="shared" si="30"/>
        <v>-634</v>
      </c>
      <c r="AA106" s="17">
        <f t="shared" si="31"/>
        <v>241.76699999999997</v>
      </c>
      <c r="AB106" s="24">
        <f t="shared" si="25"/>
        <v>4.2196301726691301</v>
      </c>
      <c r="AC106" s="17">
        <f t="shared" si="26"/>
        <v>0.20653586311547656</v>
      </c>
    </row>
    <row r="107" spans="1:29" s="17" customFormat="1" x14ac:dyDescent="0.25">
      <c r="A107" s="17">
        <v>22</v>
      </c>
      <c r="B107" s="17">
        <v>-630</v>
      </c>
      <c r="C107" s="17">
        <v>11485</v>
      </c>
      <c r="D107" s="17">
        <v>14106</v>
      </c>
      <c r="E107" s="17">
        <v>14948</v>
      </c>
      <c r="F107" s="17">
        <v>12358</v>
      </c>
      <c r="G107" s="24"/>
      <c r="H107" s="7"/>
      <c r="I107" s="25">
        <f t="shared" si="17"/>
        <v>-3463</v>
      </c>
      <c r="J107" s="24">
        <f t="shared" si="17"/>
        <v>1748</v>
      </c>
      <c r="K107" s="7"/>
      <c r="L107" s="25">
        <f t="shared" si="27"/>
        <v>-3459.2423643276197</v>
      </c>
      <c r="M107" s="17">
        <f t="shared" si="18"/>
        <v>14.119825846344758</v>
      </c>
      <c r="N107" s="17">
        <f t="shared" si="28"/>
        <v>1755.2030909411653</v>
      </c>
      <c r="O107" s="24">
        <f t="shared" si="19"/>
        <v>51.884519106698015</v>
      </c>
      <c r="P107" s="7"/>
      <c r="Q107" s="25">
        <f t="shared" si="20"/>
        <v>-3444.1441452620966</v>
      </c>
      <c r="R107" s="24">
        <f t="shared" si="21"/>
        <v>1721.7277117923916</v>
      </c>
      <c r="S107" s="7"/>
      <c r="T107" s="25">
        <f t="shared" si="22"/>
        <v>0.89743448353738497</v>
      </c>
      <c r="U107" s="24">
        <f t="shared" si="23"/>
        <v>0.45049175663903251</v>
      </c>
      <c r="V107" s="7"/>
      <c r="W107" s="25">
        <f t="shared" si="24"/>
        <v>0.89110498283591411</v>
      </c>
      <c r="X107" s="24">
        <f t="shared" si="29"/>
        <v>236.28635539160109</v>
      </c>
      <c r="Y107" s="7"/>
      <c r="Z107" s="25">
        <f t="shared" si="30"/>
        <v>-630</v>
      </c>
      <c r="AA107" s="17">
        <f t="shared" si="31"/>
        <v>236.09699999999998</v>
      </c>
      <c r="AB107" s="24">
        <f t="shared" si="25"/>
        <v>4.1206700040810516</v>
      </c>
      <c r="AC107" s="17">
        <f t="shared" si="26"/>
        <v>0.18935539160111148</v>
      </c>
    </row>
    <row r="108" spans="1:29" s="17" customFormat="1" x14ac:dyDescent="0.25">
      <c r="A108" s="17">
        <v>23</v>
      </c>
      <c r="B108" s="17">
        <v>-641</v>
      </c>
      <c r="C108" s="17">
        <v>11578</v>
      </c>
      <c r="D108" s="17">
        <v>14259</v>
      </c>
      <c r="E108" s="17">
        <v>14849</v>
      </c>
      <c r="F108" s="17">
        <v>12179</v>
      </c>
      <c r="G108" s="24"/>
      <c r="H108" s="7"/>
      <c r="I108" s="25">
        <f t="shared" si="17"/>
        <v>-3271</v>
      </c>
      <c r="J108" s="24">
        <f t="shared" si="17"/>
        <v>2080</v>
      </c>
      <c r="K108" s="7"/>
      <c r="L108" s="25">
        <f t="shared" si="27"/>
        <v>-3272.0502576691579</v>
      </c>
      <c r="M108" s="17">
        <f t="shared" si="18"/>
        <v>1.1030411716249271</v>
      </c>
      <c r="N108" s="17">
        <f t="shared" si="28"/>
        <v>2088.5905086006233</v>
      </c>
      <c r="O108" s="24">
        <f t="shared" si="19"/>
        <v>73.796838017382072</v>
      </c>
      <c r="P108" s="7"/>
      <c r="Q108" s="25">
        <f t="shared" si="20"/>
        <v>-3252.1441452620966</v>
      </c>
      <c r="R108" s="24">
        <f t="shared" si="21"/>
        <v>2053.7277117923913</v>
      </c>
      <c r="S108" s="7"/>
      <c r="T108" s="25">
        <f t="shared" si="22"/>
        <v>0.84740538673659893</v>
      </c>
      <c r="U108" s="24">
        <f t="shared" si="23"/>
        <v>0.53735988461291351</v>
      </c>
      <c r="V108" s="7"/>
      <c r="W108" s="25">
        <f t="shared" si="24"/>
        <v>0.83983271461284181</v>
      </c>
      <c r="X108" s="24">
        <f t="shared" si="29"/>
        <v>230.49210556957632</v>
      </c>
      <c r="Y108" s="7"/>
      <c r="Z108" s="25">
        <f t="shared" si="30"/>
        <v>-641</v>
      </c>
      <c r="AA108" s="17">
        <f t="shared" si="31"/>
        <v>230.32799999999997</v>
      </c>
      <c r="AB108" s="24">
        <f t="shared" si="25"/>
        <v>4.0199819595334985</v>
      </c>
      <c r="AC108" s="17">
        <f t="shared" si="26"/>
        <v>0.16410556957634981</v>
      </c>
    </row>
    <row r="109" spans="1:29" s="17" customFormat="1" x14ac:dyDescent="0.25">
      <c r="A109" s="17">
        <v>24</v>
      </c>
      <c r="B109" s="17">
        <v>-626</v>
      </c>
      <c r="C109" s="17">
        <v>11684</v>
      </c>
      <c r="D109" s="17">
        <v>14414</v>
      </c>
      <c r="E109" s="17">
        <v>14739</v>
      </c>
      <c r="F109" s="17">
        <v>12026</v>
      </c>
      <c r="G109" s="24"/>
      <c r="H109" s="7"/>
      <c r="I109" s="25">
        <f t="shared" si="17"/>
        <v>-3055</v>
      </c>
      <c r="J109" s="24">
        <f t="shared" si="17"/>
        <v>2388</v>
      </c>
      <c r="K109" s="7"/>
      <c r="L109" s="25">
        <f t="shared" si="27"/>
        <v>-3057.3761466030564</v>
      </c>
      <c r="M109" s="17">
        <f t="shared" si="18"/>
        <v>5.6460726792166618</v>
      </c>
      <c r="N109" s="17">
        <f t="shared" si="28"/>
        <v>2394.0113372712976</v>
      </c>
      <c r="O109" s="24">
        <f t="shared" si="19"/>
        <v>36.136175789292089</v>
      </c>
      <c r="P109" s="7"/>
      <c r="Q109" s="25">
        <f t="shared" si="20"/>
        <v>-3036.1441452620966</v>
      </c>
      <c r="R109" s="24">
        <f t="shared" si="21"/>
        <v>2361.7277117923913</v>
      </c>
      <c r="S109" s="7"/>
      <c r="T109" s="25">
        <f t="shared" si="22"/>
        <v>0.79112265283571459</v>
      </c>
      <c r="U109" s="24">
        <f t="shared" si="23"/>
        <v>0.61794838887783921</v>
      </c>
      <c r="V109" s="7"/>
      <c r="W109" s="25">
        <f t="shared" si="24"/>
        <v>0.78239567466517179</v>
      </c>
      <c r="X109" s="24">
        <f t="shared" si="29"/>
        <v>224.80267536964561</v>
      </c>
      <c r="Y109" s="7"/>
      <c r="Z109" s="25">
        <f t="shared" si="30"/>
        <v>-626</v>
      </c>
      <c r="AA109" s="17">
        <f t="shared" si="31"/>
        <v>224.69399999999999</v>
      </c>
      <c r="AB109" s="24">
        <f t="shared" si="25"/>
        <v>3.9216501094761385</v>
      </c>
      <c r="AC109" s="17">
        <f t="shared" si="26"/>
        <v>0.10867536964562419</v>
      </c>
    </row>
    <row r="110" spans="1:29" s="17" customFormat="1" x14ac:dyDescent="0.25">
      <c r="A110" s="17">
        <v>25</v>
      </c>
      <c r="B110" s="17">
        <v>-625</v>
      </c>
      <c r="C110" s="17">
        <v>11805</v>
      </c>
      <c r="D110" s="17">
        <v>14558</v>
      </c>
      <c r="E110" s="17">
        <v>14623</v>
      </c>
      <c r="F110" s="17">
        <v>11885</v>
      </c>
      <c r="G110" s="24"/>
      <c r="H110" s="7"/>
      <c r="I110" s="25">
        <f t="shared" si="17"/>
        <v>-2818</v>
      </c>
      <c r="J110" s="24">
        <f t="shared" si="17"/>
        <v>2673</v>
      </c>
      <c r="K110" s="7"/>
      <c r="L110" s="25">
        <f t="shared" si="27"/>
        <v>-2813.7202199429439</v>
      </c>
      <c r="M110" s="17">
        <f t="shared" si="18"/>
        <v>18.316517336775</v>
      </c>
      <c r="N110" s="17">
        <f t="shared" si="28"/>
        <v>2676.0948852723936</v>
      </c>
      <c r="O110" s="24">
        <f t="shared" si="19"/>
        <v>9.5783148492790531</v>
      </c>
      <c r="P110" s="7"/>
      <c r="Q110" s="25">
        <f t="shared" si="20"/>
        <v>-2799.1441452620966</v>
      </c>
      <c r="R110" s="24">
        <f t="shared" si="21"/>
        <v>2646.7277117923913</v>
      </c>
      <c r="S110" s="7"/>
      <c r="T110" s="25">
        <f t="shared" si="22"/>
        <v>0.72936798647224432</v>
      </c>
      <c r="U110" s="24">
        <f t="shared" si="23"/>
        <v>0.69251892042168295</v>
      </c>
      <c r="V110" s="7"/>
      <c r="W110" s="25">
        <f t="shared" si="24"/>
        <v>0.71957191783415153</v>
      </c>
      <c r="X110" s="24">
        <f t="shared" si="29"/>
        <v>219.20245341067721</v>
      </c>
      <c r="Y110" s="7"/>
      <c r="Z110" s="25">
        <f t="shared" si="30"/>
        <v>-625</v>
      </c>
      <c r="AA110" s="17">
        <f t="shared" si="31"/>
        <v>219.06899999999999</v>
      </c>
      <c r="AB110" s="24">
        <f t="shared" si="25"/>
        <v>3.8234753390514578</v>
      </c>
      <c r="AC110" s="17">
        <f t="shared" si="26"/>
        <v>0.13345341067721961</v>
      </c>
    </row>
    <row r="111" spans="1:29" s="17" customFormat="1" x14ac:dyDescent="0.25">
      <c r="A111" s="17">
        <v>26</v>
      </c>
      <c r="B111" s="17">
        <v>-606</v>
      </c>
      <c r="C111" s="17">
        <v>11933</v>
      </c>
      <c r="D111" s="17">
        <v>14669</v>
      </c>
      <c r="E111" s="17">
        <v>14486</v>
      </c>
      <c r="F111" s="17">
        <v>11752</v>
      </c>
      <c r="G111" s="24"/>
      <c r="H111" s="7"/>
      <c r="I111" s="25">
        <f t="shared" si="17"/>
        <v>-2553</v>
      </c>
      <c r="J111" s="24">
        <f t="shared" si="17"/>
        <v>2917</v>
      </c>
      <c r="K111" s="7"/>
      <c r="L111" s="25">
        <f t="shared" si="27"/>
        <v>-2551.7125266320586</v>
      </c>
      <c r="M111" s="17">
        <f t="shared" si="18"/>
        <v>1.657587673158377</v>
      </c>
      <c r="N111" s="17">
        <f t="shared" si="28"/>
        <v>2925.2282382724743</v>
      </c>
      <c r="O111" s="24">
        <f t="shared" si="19"/>
        <v>67.703905068610851</v>
      </c>
      <c r="P111" s="7"/>
      <c r="Q111" s="25">
        <f t="shared" si="20"/>
        <v>-2534.1441452620966</v>
      </c>
      <c r="R111" s="24">
        <f t="shared" si="21"/>
        <v>2890.7277117923913</v>
      </c>
      <c r="S111" s="7"/>
      <c r="T111" s="25">
        <f t="shared" si="22"/>
        <v>0.66031741015865952</v>
      </c>
      <c r="U111" s="24">
        <f t="shared" si="23"/>
        <v>0.75636176146272793</v>
      </c>
      <c r="V111" s="7"/>
      <c r="W111" s="25">
        <f t="shared" si="24"/>
        <v>0.6496044067663076</v>
      </c>
      <c r="X111" s="24">
        <f t="shared" si="29"/>
        <v>213.76267697606522</v>
      </c>
      <c r="Y111" s="7"/>
      <c r="Z111" s="25">
        <f t="shared" si="30"/>
        <v>-606</v>
      </c>
      <c r="AA111" s="17">
        <f t="shared" si="31"/>
        <v>213.61499999999998</v>
      </c>
      <c r="AB111" s="24">
        <f t="shared" si="25"/>
        <v>3.7282850816476865</v>
      </c>
      <c r="AC111" s="17">
        <f t="shared" si="26"/>
        <v>0.14767697606524166</v>
      </c>
    </row>
    <row r="112" spans="1:29" s="17" customFormat="1" x14ac:dyDescent="0.25">
      <c r="A112" s="17">
        <v>27</v>
      </c>
      <c r="B112" s="17">
        <v>-612</v>
      </c>
      <c r="C112" s="17">
        <v>12074</v>
      </c>
      <c r="D112" s="17">
        <v>14784</v>
      </c>
      <c r="E112" s="17">
        <v>14339</v>
      </c>
      <c r="F112" s="17">
        <v>11641</v>
      </c>
      <c r="G112" s="24"/>
      <c r="H112" s="7"/>
      <c r="I112" s="25">
        <f t="shared" si="17"/>
        <v>-2265</v>
      </c>
      <c r="J112" s="24">
        <f t="shared" si="17"/>
        <v>3143</v>
      </c>
      <c r="K112" s="7"/>
      <c r="L112" s="25">
        <f t="shared" si="27"/>
        <v>-2263.8139236429297</v>
      </c>
      <c r="M112" s="17">
        <f t="shared" si="18"/>
        <v>1.4067771248011673</v>
      </c>
      <c r="N112" s="17">
        <f t="shared" si="28"/>
        <v>3150.1469585744453</v>
      </c>
      <c r="O112" s="24">
        <f t="shared" si="19"/>
        <v>51.079016864837293</v>
      </c>
      <c r="P112" s="7"/>
      <c r="Q112" s="25">
        <f t="shared" si="20"/>
        <v>-2246.1441452620966</v>
      </c>
      <c r="R112" s="24">
        <f t="shared" si="21"/>
        <v>3116.7277117923913</v>
      </c>
      <c r="S112" s="7"/>
      <c r="T112" s="25">
        <f t="shared" si="22"/>
        <v>0.5852737649574804</v>
      </c>
      <c r="U112" s="24">
        <f t="shared" si="23"/>
        <v>0.81549488472205667</v>
      </c>
      <c r="V112" s="7"/>
      <c r="W112" s="25">
        <f t="shared" si="24"/>
        <v>0.57371034352320838</v>
      </c>
      <c r="X112" s="24">
        <f t="shared" si="29"/>
        <v>208.23175052415775</v>
      </c>
      <c r="Y112" s="7"/>
      <c r="Z112" s="25">
        <f t="shared" si="30"/>
        <v>-612</v>
      </c>
      <c r="AA112" s="17">
        <f t="shared" si="31"/>
        <v>208.10699999999997</v>
      </c>
      <c r="AB112" s="24">
        <f t="shared" si="25"/>
        <v>3.6321523464478389</v>
      </c>
      <c r="AC112" s="17">
        <f t="shared" si="26"/>
        <v>0.12475052415777554</v>
      </c>
    </row>
    <row r="113" spans="1:29" s="17" customFormat="1" x14ac:dyDescent="0.25">
      <c r="A113" s="17">
        <v>28</v>
      </c>
      <c r="B113" s="17">
        <v>-629</v>
      </c>
      <c r="C113" s="17">
        <v>12234</v>
      </c>
      <c r="D113" s="17">
        <v>14891</v>
      </c>
      <c r="E113" s="17">
        <v>14189</v>
      </c>
      <c r="F113" s="17">
        <v>11537</v>
      </c>
      <c r="G113" s="24"/>
      <c r="H113" s="7"/>
      <c r="I113" s="25">
        <f t="shared" si="17"/>
        <v>-1955</v>
      </c>
      <c r="J113" s="24">
        <f t="shared" si="17"/>
        <v>3354</v>
      </c>
      <c r="K113" s="7"/>
      <c r="L113" s="25">
        <f t="shared" si="27"/>
        <v>-1946.3144148321878</v>
      </c>
      <c r="M113" s="17">
        <f t="shared" si="18"/>
        <v>75.439389707318895</v>
      </c>
      <c r="N113" s="17">
        <f t="shared" si="28"/>
        <v>3351.1955616359214</v>
      </c>
      <c r="O113" s="24">
        <f t="shared" si="19"/>
        <v>7.8648745379157319</v>
      </c>
      <c r="P113" s="7"/>
      <c r="Q113" s="25">
        <f t="shared" si="20"/>
        <v>-1936.1441452620966</v>
      </c>
      <c r="R113" s="24">
        <f t="shared" si="21"/>
        <v>3327.7277117923913</v>
      </c>
      <c r="S113" s="7"/>
      <c r="T113" s="25">
        <f t="shared" si="22"/>
        <v>0.50449761908121127</v>
      </c>
      <c r="U113" s="24">
        <f t="shared" si="23"/>
        <v>0.87070324316328829</v>
      </c>
      <c r="V113" s="7"/>
      <c r="W113" s="25">
        <f t="shared" si="24"/>
        <v>0.4921391352177063</v>
      </c>
      <c r="X113" s="24">
        <f t="shared" si="29"/>
        <v>202.58092324938877</v>
      </c>
      <c r="Y113" s="7"/>
      <c r="Z113" s="25">
        <f t="shared" si="30"/>
        <v>-629</v>
      </c>
      <c r="AA113" s="17">
        <f t="shared" si="31"/>
        <v>202.44599999999997</v>
      </c>
      <c r="AB113" s="24">
        <f t="shared" si="25"/>
        <v>3.5333492574924397</v>
      </c>
      <c r="AC113" s="17">
        <f t="shared" si="26"/>
        <v>0.13492324938880529</v>
      </c>
    </row>
    <row r="114" spans="1:29" s="17" customFormat="1" x14ac:dyDescent="0.25">
      <c r="A114" s="17">
        <v>29</v>
      </c>
      <c r="B114" s="17">
        <v>-623</v>
      </c>
      <c r="C114" s="17">
        <v>12408</v>
      </c>
      <c r="D114" s="17">
        <v>14977</v>
      </c>
      <c r="E114" s="17">
        <v>14027</v>
      </c>
      <c r="F114" s="17">
        <v>11457</v>
      </c>
      <c r="G114" s="24"/>
      <c r="H114" s="7"/>
      <c r="I114" s="25">
        <f t="shared" si="17"/>
        <v>-1619</v>
      </c>
      <c r="J114" s="24">
        <f t="shared" si="17"/>
        <v>3520</v>
      </c>
      <c r="K114" s="7"/>
      <c r="L114" s="25">
        <f t="shared" si="27"/>
        <v>-1613.2763436554976</v>
      </c>
      <c r="M114" s="17">
        <f t="shared" si="18"/>
        <v>32.760241949962435</v>
      </c>
      <c r="N114" s="17">
        <f t="shared" si="28"/>
        <v>3518.3206312930752</v>
      </c>
      <c r="O114" s="24">
        <f t="shared" si="19"/>
        <v>2.8202792537983874</v>
      </c>
      <c r="P114" s="7"/>
      <c r="Q114" s="25">
        <f t="shared" si="20"/>
        <v>-1600.1441452620966</v>
      </c>
      <c r="R114" s="24">
        <f t="shared" si="21"/>
        <v>3493.7277117923913</v>
      </c>
      <c r="S114" s="7"/>
      <c r="T114" s="25">
        <f t="shared" si="22"/>
        <v>0.41694669967983572</v>
      </c>
      <c r="U114" s="24">
        <f t="shared" si="23"/>
        <v>0.91413730715022878</v>
      </c>
      <c r="V114" s="7"/>
      <c r="W114" s="25">
        <f t="shared" si="24"/>
        <v>0.4039602787794489</v>
      </c>
      <c r="X114" s="24">
        <f t="shared" si="29"/>
        <v>196.94570137462279</v>
      </c>
      <c r="Y114" s="7"/>
      <c r="Z114" s="25">
        <f t="shared" si="30"/>
        <v>-623</v>
      </c>
      <c r="AA114" s="17">
        <f t="shared" si="31"/>
        <v>196.83899999999997</v>
      </c>
      <c r="AB114" s="24">
        <f t="shared" si="25"/>
        <v>3.4354886463331176</v>
      </c>
      <c r="AC114" s="17">
        <f t="shared" si="26"/>
        <v>0.10670137462281559</v>
      </c>
    </row>
    <row r="115" spans="1:29" s="17" customFormat="1" x14ac:dyDescent="0.25">
      <c r="A115" s="17">
        <v>30</v>
      </c>
      <c r="B115" s="17">
        <v>-641</v>
      </c>
      <c r="C115" s="17">
        <v>12581</v>
      </c>
      <c r="D115" s="17">
        <v>15041</v>
      </c>
      <c r="E115" s="17">
        <v>13840</v>
      </c>
      <c r="F115" s="17">
        <v>11382</v>
      </c>
      <c r="G115" s="24"/>
      <c r="H115" s="7"/>
      <c r="I115" s="25">
        <f t="shared" si="17"/>
        <v>-1259</v>
      </c>
      <c r="J115" s="24">
        <f t="shared" si="17"/>
        <v>3659</v>
      </c>
      <c r="K115" s="7"/>
      <c r="L115" s="25">
        <f t="shared" si="27"/>
        <v>-1254.7030967904038</v>
      </c>
      <c r="M115" s="17">
        <f t="shared" si="18"/>
        <v>18.463377192637839</v>
      </c>
      <c r="N115" s="17">
        <f t="shared" si="28"/>
        <v>3655.3370481104976</v>
      </c>
      <c r="O115" s="24">
        <f t="shared" si="19"/>
        <v>13.417216544809477</v>
      </c>
      <c r="P115" s="7"/>
      <c r="Q115" s="25">
        <f t="shared" si="20"/>
        <v>-1240.1441452620966</v>
      </c>
      <c r="R115" s="24">
        <f t="shared" si="21"/>
        <v>3632.7277117923913</v>
      </c>
      <c r="S115" s="7"/>
      <c r="T115" s="25">
        <f t="shared" si="22"/>
        <v>0.32314214317836193</v>
      </c>
      <c r="U115" s="24">
        <f t="shared" si="23"/>
        <v>0.95050679446459463</v>
      </c>
      <c r="V115" s="7"/>
      <c r="W115" s="25">
        <f t="shared" si="24"/>
        <v>0.30962783818010287</v>
      </c>
      <c r="X115" s="24">
        <f t="shared" si="29"/>
        <v>191.14794179984835</v>
      </c>
      <c r="Y115" s="7"/>
      <c r="Z115" s="25">
        <f t="shared" si="30"/>
        <v>-641</v>
      </c>
      <c r="AA115" s="17">
        <f t="shared" si="31"/>
        <v>191.06999999999996</v>
      </c>
      <c r="AB115" s="24">
        <f t="shared" si="25"/>
        <v>3.3348006017855645</v>
      </c>
      <c r="AC115" s="17">
        <f t="shared" si="26"/>
        <v>7.7941799848389337E-2</v>
      </c>
    </row>
    <row r="116" spans="1:29" s="17" customFormat="1" x14ac:dyDescent="0.25">
      <c r="A116" s="17">
        <v>31</v>
      </c>
      <c r="B116" s="17">
        <v>-633</v>
      </c>
      <c r="C116" s="17">
        <v>12768</v>
      </c>
      <c r="D116" s="17">
        <v>15092</v>
      </c>
      <c r="E116" s="17">
        <v>13664</v>
      </c>
      <c r="F116" s="17">
        <v>11332</v>
      </c>
      <c r="G116" s="24"/>
      <c r="H116" s="7"/>
      <c r="I116" s="25">
        <f t="shared" ref="I116:J149" si="32">C116-E116</f>
        <v>-896</v>
      </c>
      <c r="J116" s="24">
        <f t="shared" si="32"/>
        <v>3760</v>
      </c>
      <c r="K116" s="7"/>
      <c r="L116" s="25">
        <f t="shared" si="27"/>
        <v>-888.28760953879839</v>
      </c>
      <c r="M116" s="17">
        <f t="shared" si="18"/>
        <v>59.480966626033549</v>
      </c>
      <c r="N116" s="17">
        <f t="shared" si="28"/>
        <v>3754.5251691060503</v>
      </c>
      <c r="O116" s="24">
        <f t="shared" si="19"/>
        <v>29.973773317346392</v>
      </c>
      <c r="P116" s="7"/>
      <c r="Q116" s="25">
        <f t="shared" si="20"/>
        <v>-877.14414526209669</v>
      </c>
      <c r="R116" s="24">
        <f t="shared" si="21"/>
        <v>3733.7277117923913</v>
      </c>
      <c r="S116" s="7"/>
      <c r="T116" s="25">
        <f t="shared" si="22"/>
        <v>0.22855588203937585</v>
      </c>
      <c r="U116" s="24">
        <f t="shared" si="23"/>
        <v>0.97693354423978129</v>
      </c>
      <c r="V116" s="7"/>
      <c r="W116" s="25">
        <f t="shared" si="24"/>
        <v>0.21465532268945733</v>
      </c>
      <c r="X116" s="24">
        <f t="shared" si="29"/>
        <v>185.49721897147492</v>
      </c>
      <c r="Y116" s="7"/>
      <c r="Z116" s="25">
        <f t="shared" si="30"/>
        <v>-633</v>
      </c>
      <c r="AA116" s="17">
        <f t="shared" si="31"/>
        <v>185.37299999999996</v>
      </c>
      <c r="AB116" s="24">
        <f t="shared" si="25"/>
        <v>3.2353691942994476</v>
      </c>
      <c r="AC116" s="17">
        <f t="shared" si="26"/>
        <v>0.12421897147495997</v>
      </c>
    </row>
    <row r="117" spans="1:29" s="17" customFormat="1" x14ac:dyDescent="0.25">
      <c r="A117" s="17">
        <v>32</v>
      </c>
      <c r="B117" s="17">
        <v>-633</v>
      </c>
      <c r="C117" s="17">
        <v>12956</v>
      </c>
      <c r="D117" s="17">
        <v>15124</v>
      </c>
      <c r="E117" s="17">
        <v>13473</v>
      </c>
      <c r="F117" s="17">
        <v>11301</v>
      </c>
      <c r="G117" s="24"/>
      <c r="H117" s="7"/>
      <c r="I117" s="25">
        <f t="shared" si="32"/>
        <v>-517</v>
      </c>
      <c r="J117" s="24">
        <f t="shared" si="32"/>
        <v>3823</v>
      </c>
      <c r="K117" s="7"/>
      <c r="L117" s="25">
        <f t="shared" si="27"/>
        <v>-513.27097776453513</v>
      </c>
      <c r="M117" s="17">
        <f t="shared" si="18"/>
        <v>13.905606832591399</v>
      </c>
      <c r="N117" s="17">
        <f t="shared" si="28"/>
        <v>3816.8354519950303</v>
      </c>
      <c r="O117" s="24">
        <f t="shared" si="19"/>
        <v>38.001652105575594</v>
      </c>
      <c r="P117" s="7"/>
      <c r="Q117" s="25">
        <f t="shared" si="20"/>
        <v>-498.14414526209663</v>
      </c>
      <c r="R117" s="24">
        <f t="shared" si="21"/>
        <v>3796.7277117923913</v>
      </c>
      <c r="S117" s="7"/>
      <c r="T117" s="25">
        <f t="shared" si="22"/>
        <v>0.12980052950032422</v>
      </c>
      <c r="U117" s="24">
        <f t="shared" si="23"/>
        <v>0.99341755647578878</v>
      </c>
      <c r="V117" s="7"/>
      <c r="W117" s="25">
        <f t="shared" si="24"/>
        <v>0.11565500151481466</v>
      </c>
      <c r="X117" s="24">
        <f t="shared" si="29"/>
        <v>179.74546572691963</v>
      </c>
      <c r="Y117" s="7"/>
      <c r="Z117" s="25">
        <f t="shared" si="30"/>
        <v>-633</v>
      </c>
      <c r="AA117" s="17">
        <f t="shared" si="31"/>
        <v>179.67599999999996</v>
      </c>
      <c r="AB117" s="24">
        <f t="shared" si="25"/>
        <v>3.1359377868133311</v>
      </c>
      <c r="AC117" s="17">
        <f t="shared" si="26"/>
        <v>6.9465726919673898E-2</v>
      </c>
    </row>
    <row r="118" spans="1:29" s="17" customFormat="1" x14ac:dyDescent="0.25">
      <c r="A118" s="17">
        <v>33</v>
      </c>
      <c r="B118" s="17">
        <v>-614</v>
      </c>
      <c r="C118" s="17">
        <v>13134</v>
      </c>
      <c r="D118" s="17">
        <v>15135</v>
      </c>
      <c r="E118" s="17">
        <v>13292</v>
      </c>
      <c r="F118" s="17">
        <v>11286</v>
      </c>
      <c r="G118" s="24"/>
      <c r="H118" s="7"/>
      <c r="I118" s="25">
        <f t="shared" si="32"/>
        <v>-158</v>
      </c>
      <c r="J118" s="24">
        <f t="shared" si="32"/>
        <v>3849</v>
      </c>
      <c r="K118" s="7"/>
      <c r="L118" s="25">
        <f t="shared" si="27"/>
        <v>-144.80091220067021</v>
      </c>
      <c r="M118" s="17">
        <f t="shared" si="18"/>
        <v>174.21591873441648</v>
      </c>
      <c r="N118" s="17">
        <f t="shared" si="28"/>
        <v>3841.4557682544537</v>
      </c>
      <c r="O118" s="24">
        <f t="shared" si="19"/>
        <v>56.915432630508761</v>
      </c>
      <c r="P118" s="7"/>
      <c r="Q118" s="25">
        <f t="shared" si="20"/>
        <v>-139.14414526209663</v>
      </c>
      <c r="R118" s="24">
        <f t="shared" si="21"/>
        <v>3822.7277117923913</v>
      </c>
      <c r="S118" s="7"/>
      <c r="T118" s="25">
        <f t="shared" si="22"/>
        <v>3.6256541211354507E-2</v>
      </c>
      <c r="U118" s="24">
        <f t="shared" si="23"/>
        <v>1.0002204821604903</v>
      </c>
      <c r="V118" s="7"/>
      <c r="W118" s="25">
        <f t="shared" si="24"/>
        <v>2.2004553817346732E-2</v>
      </c>
      <c r="X118" s="24">
        <f t="shared" si="29"/>
        <v>174.36519544778878</v>
      </c>
      <c r="Y118" s="7"/>
      <c r="Z118" s="25">
        <f t="shared" si="30"/>
        <v>-614</v>
      </c>
      <c r="AA118" s="17">
        <f t="shared" si="31"/>
        <v>174.14999999999995</v>
      </c>
      <c r="AB118" s="24">
        <f t="shared" si="25"/>
        <v>3.0394908923481241</v>
      </c>
      <c r="AC118" s="17">
        <f t="shared" si="26"/>
        <v>0.2151954477888296</v>
      </c>
    </row>
    <row r="119" spans="1:29" s="17" customFormat="1" x14ac:dyDescent="0.25">
      <c r="A119" s="17">
        <v>34</v>
      </c>
      <c r="B119" s="17">
        <v>-609</v>
      </c>
      <c r="C119" s="17">
        <v>13328</v>
      </c>
      <c r="D119" s="17">
        <v>15133</v>
      </c>
      <c r="E119" s="17">
        <v>13112</v>
      </c>
      <c r="F119" s="17">
        <v>11293</v>
      </c>
      <c r="G119" s="24"/>
      <c r="H119" s="7"/>
      <c r="I119" s="25">
        <f t="shared" si="32"/>
        <v>216</v>
      </c>
      <c r="J119" s="24">
        <f t="shared" si="32"/>
        <v>3840</v>
      </c>
      <c r="K119" s="7"/>
      <c r="L119" s="25">
        <f t="shared" si="27"/>
        <v>221.83750961971779</v>
      </c>
      <c r="M119" s="17">
        <f t="shared" si="18"/>
        <v>34.076518560297764</v>
      </c>
      <c r="N119" s="17">
        <f t="shared" si="28"/>
        <v>3830.8001152093743</v>
      </c>
      <c r="O119" s="24">
        <f t="shared" si="19"/>
        <v>84.637880160785599</v>
      </c>
      <c r="P119" s="7"/>
      <c r="Q119" s="25">
        <f t="shared" si="20"/>
        <v>234.85585473790337</v>
      </c>
      <c r="R119" s="24">
        <f t="shared" si="21"/>
        <v>3813.7277117923913</v>
      </c>
      <c r="S119" s="7"/>
      <c r="T119" s="25">
        <f t="shared" si="22"/>
        <v>-6.1195970265176619E-2</v>
      </c>
      <c r="U119" s="24">
        <f t="shared" si="23"/>
        <v>0.99786562326963213</v>
      </c>
      <c r="V119" s="7"/>
      <c r="W119" s="25">
        <f t="shared" si="24"/>
        <v>-7.5424292451266167E-2</v>
      </c>
      <c r="X119" s="24">
        <f t="shared" si="29"/>
        <v>168.78239081841139</v>
      </c>
      <c r="Y119" s="7"/>
      <c r="Z119" s="25">
        <f t="shared" si="30"/>
        <v>-609</v>
      </c>
      <c r="AA119" s="17">
        <f t="shared" si="31"/>
        <v>168.66899999999995</v>
      </c>
      <c r="AB119" s="24">
        <f t="shared" si="25"/>
        <v>2.9438293960463153</v>
      </c>
      <c r="AC119" s="17">
        <f t="shared" si="26"/>
        <v>0.11339081841143184</v>
      </c>
    </row>
    <row r="120" spans="1:29" s="17" customFormat="1" x14ac:dyDescent="0.25">
      <c r="A120" s="17">
        <v>35</v>
      </c>
      <c r="B120" s="17">
        <v>-609</v>
      </c>
      <c r="C120" s="17">
        <v>13504</v>
      </c>
      <c r="D120" s="17">
        <v>15104</v>
      </c>
      <c r="E120" s="17">
        <v>12923</v>
      </c>
      <c r="F120" s="17">
        <v>11310</v>
      </c>
      <c r="G120" s="24"/>
      <c r="H120" s="7"/>
      <c r="I120" s="25">
        <f t="shared" si="32"/>
        <v>581</v>
      </c>
      <c r="J120" s="24">
        <f t="shared" si="32"/>
        <v>3794</v>
      </c>
      <c r="K120" s="7"/>
      <c r="L120" s="25">
        <f t="shared" si="27"/>
        <v>586.27423556518124</v>
      </c>
      <c r="M120" s="17">
        <f t="shared" si="18"/>
        <v>27.817560797022708</v>
      </c>
      <c r="N120" s="17">
        <f t="shared" si="28"/>
        <v>3785.3095562266044</v>
      </c>
      <c r="O120" s="24">
        <f t="shared" si="19"/>
        <v>75.523812978550353</v>
      </c>
      <c r="P120" s="7"/>
      <c r="Q120" s="25">
        <f t="shared" si="20"/>
        <v>599.85585473790331</v>
      </c>
      <c r="R120" s="24">
        <f t="shared" si="21"/>
        <v>3767.7277117923913</v>
      </c>
      <c r="S120" s="7"/>
      <c r="T120" s="25">
        <f t="shared" si="22"/>
        <v>-0.1563033678291709</v>
      </c>
      <c r="U120" s="24">
        <f t="shared" si="23"/>
        <v>0.98582967782746789</v>
      </c>
      <c r="V120" s="7"/>
      <c r="W120" s="25">
        <f t="shared" si="24"/>
        <v>-0.17036980668267906</v>
      </c>
      <c r="X120" s="24">
        <f t="shared" si="29"/>
        <v>163.29997317637117</v>
      </c>
      <c r="Y120" s="7"/>
      <c r="Z120" s="25">
        <f t="shared" si="30"/>
        <v>-609</v>
      </c>
      <c r="AA120" s="17">
        <f t="shared" si="31"/>
        <v>163.18799999999996</v>
      </c>
      <c r="AB120" s="24">
        <f t="shared" si="25"/>
        <v>2.8481678997445057</v>
      </c>
      <c r="AC120" s="17">
        <f t="shared" si="26"/>
        <v>0.11197317637120818</v>
      </c>
    </row>
    <row r="121" spans="1:29" s="17" customFormat="1" x14ac:dyDescent="0.25">
      <c r="A121" s="17">
        <v>36</v>
      </c>
      <c r="B121" s="17">
        <v>-622</v>
      </c>
      <c r="C121" s="17">
        <v>13690</v>
      </c>
      <c r="D121" s="17">
        <v>15065</v>
      </c>
      <c r="E121" s="17">
        <v>12744</v>
      </c>
      <c r="F121" s="17">
        <v>11352</v>
      </c>
      <c r="G121" s="24"/>
      <c r="H121" s="7"/>
      <c r="I121" s="25">
        <f t="shared" si="32"/>
        <v>946</v>
      </c>
      <c r="J121" s="24">
        <f t="shared" si="32"/>
        <v>3713</v>
      </c>
      <c r="K121" s="7"/>
      <c r="L121" s="25">
        <f t="shared" si="27"/>
        <v>952.74934192414332</v>
      </c>
      <c r="M121" s="17">
        <f t="shared" si="18"/>
        <v>45.553616408998693</v>
      </c>
      <c r="N121" s="17">
        <f t="shared" si="28"/>
        <v>3703.3244516298992</v>
      </c>
      <c r="O121" s="24">
        <f t="shared" si="19"/>
        <v>93.616236262161053</v>
      </c>
      <c r="P121" s="7"/>
      <c r="Q121" s="25">
        <f t="shared" si="20"/>
        <v>964.85585473790331</v>
      </c>
      <c r="R121" s="24">
        <f t="shared" si="21"/>
        <v>3686.7277117923913</v>
      </c>
      <c r="S121" s="7"/>
      <c r="T121" s="25">
        <f t="shared" si="22"/>
        <v>-0.2514107653931652</v>
      </c>
      <c r="U121" s="24">
        <f t="shared" si="23"/>
        <v>0.96463594780974393</v>
      </c>
      <c r="V121" s="7"/>
      <c r="W121" s="25">
        <f t="shared" si="24"/>
        <v>-0.26518479933981692</v>
      </c>
      <c r="X121" s="24">
        <f t="shared" si="29"/>
        <v>157.73363205176281</v>
      </c>
      <c r="Y121" s="7"/>
      <c r="Z121" s="25">
        <f t="shared" si="30"/>
        <v>-622</v>
      </c>
      <c r="AA121" s="17">
        <f t="shared" si="31"/>
        <v>157.58999999999995</v>
      </c>
      <c r="AB121" s="24">
        <f t="shared" si="25"/>
        <v>2.7504643682178629</v>
      </c>
      <c r="AC121" s="17">
        <f t="shared" si="26"/>
        <v>0.14363205176286442</v>
      </c>
    </row>
    <row r="122" spans="1:29" s="17" customFormat="1" x14ac:dyDescent="0.25">
      <c r="A122" s="17">
        <v>37</v>
      </c>
      <c r="B122" s="17">
        <v>-632</v>
      </c>
      <c r="C122" s="17">
        <v>13869</v>
      </c>
      <c r="D122" s="17">
        <v>14998</v>
      </c>
      <c r="E122" s="17">
        <v>12560</v>
      </c>
      <c r="F122" s="17">
        <v>11411</v>
      </c>
      <c r="G122" s="24"/>
      <c r="H122" s="7"/>
      <c r="I122" s="25">
        <f t="shared" si="32"/>
        <v>1309</v>
      </c>
      <c r="J122" s="24">
        <f t="shared" si="32"/>
        <v>3587</v>
      </c>
      <c r="K122" s="7"/>
      <c r="L122" s="25">
        <f t="shared" si="27"/>
        <v>1315.5957360161378</v>
      </c>
      <c r="M122" s="17">
        <f t="shared" si="18"/>
        <v>43.503733594577795</v>
      </c>
      <c r="N122" s="17">
        <f t="shared" si="28"/>
        <v>3584.0562060370257</v>
      </c>
      <c r="O122" s="24">
        <f t="shared" si="19"/>
        <v>8.6659228964437496</v>
      </c>
      <c r="P122" s="7"/>
      <c r="Q122" s="25">
        <f t="shared" si="20"/>
        <v>1327.8558547379034</v>
      </c>
      <c r="R122" s="24">
        <f t="shared" si="21"/>
        <v>3560.7277117923913</v>
      </c>
      <c r="S122" s="7"/>
      <c r="T122" s="25">
        <f t="shared" si="22"/>
        <v>-0.34599702653215131</v>
      </c>
      <c r="U122" s="24">
        <f t="shared" si="23"/>
        <v>0.93166792333772885</v>
      </c>
      <c r="V122" s="7"/>
      <c r="W122" s="25">
        <f t="shared" si="24"/>
        <v>-0.35931078919159265</v>
      </c>
      <c r="X122" s="24">
        <f t="shared" si="29"/>
        <v>152.0150765570703</v>
      </c>
      <c r="Y122" s="7"/>
      <c r="Z122" s="25">
        <f t="shared" si="30"/>
        <v>-632</v>
      </c>
      <c r="AA122" s="17">
        <f t="shared" si="31"/>
        <v>151.90199999999996</v>
      </c>
      <c r="AB122" s="24">
        <f t="shared" si="25"/>
        <v>2.6511900403644257</v>
      </c>
      <c r="AC122" s="17">
        <f t="shared" si="26"/>
        <v>0.11307655707034314</v>
      </c>
    </row>
    <row r="123" spans="1:29" s="17" customFormat="1" x14ac:dyDescent="0.25">
      <c r="A123" s="17">
        <v>38</v>
      </c>
      <c r="B123" s="17">
        <v>-629</v>
      </c>
      <c r="C123" s="17">
        <v>14049</v>
      </c>
      <c r="D123" s="17">
        <v>14928</v>
      </c>
      <c r="E123" s="17">
        <v>12389</v>
      </c>
      <c r="F123" s="17">
        <v>11492</v>
      </c>
      <c r="G123" s="24"/>
      <c r="H123" s="7"/>
      <c r="I123" s="25">
        <f t="shared" si="32"/>
        <v>1660</v>
      </c>
      <c r="J123" s="24">
        <f t="shared" si="32"/>
        <v>3436</v>
      </c>
      <c r="K123" s="7"/>
      <c r="L123" s="25">
        <f t="shared" si="27"/>
        <v>1663.6641048298841</v>
      </c>
      <c r="M123" s="17">
        <f t="shared" si="18"/>
        <v>13.425664204379853</v>
      </c>
      <c r="N123" s="17">
        <f t="shared" si="28"/>
        <v>3430.5205887260913</v>
      </c>
      <c r="O123" s="24">
        <f t="shared" si="19"/>
        <v>30.02394790863756</v>
      </c>
      <c r="P123" s="7"/>
      <c r="Q123" s="25">
        <f t="shared" si="20"/>
        <v>1678.8558547379034</v>
      </c>
      <c r="R123" s="24">
        <f t="shared" si="21"/>
        <v>3409.7277117923913</v>
      </c>
      <c r="S123" s="7"/>
      <c r="T123" s="25">
        <f t="shared" si="22"/>
        <v>-0.43745646912108826</v>
      </c>
      <c r="U123" s="24">
        <f t="shared" si="23"/>
        <v>0.89215862416888536</v>
      </c>
      <c r="V123" s="7"/>
      <c r="W123" s="25">
        <f t="shared" si="24"/>
        <v>-0.45021641323112155</v>
      </c>
      <c r="X123" s="24">
        <f t="shared" si="29"/>
        <v>146.32769918839517</v>
      </c>
      <c r="Y123" s="7"/>
      <c r="Z123" s="25">
        <f t="shared" si="30"/>
        <v>-629</v>
      </c>
      <c r="AA123" s="17">
        <f t="shared" si="31"/>
        <v>146.24099999999996</v>
      </c>
      <c r="AB123" s="24">
        <f t="shared" si="25"/>
        <v>2.5523869514090265</v>
      </c>
      <c r="AC123" s="17">
        <f t="shared" si="26"/>
        <v>8.6699188395215288E-2</v>
      </c>
    </row>
    <row r="124" spans="1:29" s="17" customFormat="1" x14ac:dyDescent="0.25">
      <c r="A124" s="17">
        <v>39</v>
      </c>
      <c r="B124" s="17">
        <v>-638</v>
      </c>
      <c r="C124" s="17">
        <v>14211</v>
      </c>
      <c r="D124" s="17">
        <v>14823</v>
      </c>
      <c r="E124" s="17">
        <v>12213</v>
      </c>
      <c r="F124" s="17">
        <v>11576</v>
      </c>
      <c r="G124" s="24"/>
      <c r="H124" s="7"/>
      <c r="I124" s="25">
        <f t="shared" si="32"/>
        <v>1998</v>
      </c>
      <c r="J124" s="24">
        <f t="shared" si="32"/>
        <v>3247</v>
      </c>
      <c r="K124" s="7"/>
      <c r="L124" s="25">
        <f t="shared" si="27"/>
        <v>1999.9131103261532</v>
      </c>
      <c r="M124" s="17">
        <f t="shared" si="18"/>
        <v>3.6599911200339017</v>
      </c>
      <c r="N124" s="17">
        <f t="shared" si="28"/>
        <v>3240.8305134424781</v>
      </c>
      <c r="O124" s="24">
        <f t="shared" si="19"/>
        <v>38.062564383442805</v>
      </c>
      <c r="P124" s="7"/>
      <c r="Q124" s="25">
        <f t="shared" si="20"/>
        <v>2016.8558547379034</v>
      </c>
      <c r="R124" s="24">
        <f t="shared" si="21"/>
        <v>3220.7277117923913</v>
      </c>
      <c r="S124" s="7"/>
      <c r="T124" s="25">
        <f t="shared" si="22"/>
        <v>-0.52552852494747204</v>
      </c>
      <c r="U124" s="24">
        <f t="shared" si="23"/>
        <v>0.84270658746086269</v>
      </c>
      <c r="V124" s="7"/>
      <c r="W124" s="25">
        <f t="shared" si="24"/>
        <v>-0.53759259734016862</v>
      </c>
      <c r="X124" s="24">
        <f t="shared" si="29"/>
        <v>140.5696523804753</v>
      </c>
      <c r="Y124" s="7"/>
      <c r="Z124" s="25">
        <f t="shared" si="30"/>
        <v>-638</v>
      </c>
      <c r="AA124" s="17">
        <f t="shared" si="31"/>
        <v>140.49899999999997</v>
      </c>
      <c r="AB124" s="24">
        <f t="shared" si="25"/>
        <v>2.4521701457595126</v>
      </c>
      <c r="AC124" s="17">
        <f t="shared" si="26"/>
        <v>7.0652380475337395E-2</v>
      </c>
    </row>
    <row r="125" spans="1:29" s="17" customFormat="1" x14ac:dyDescent="0.25">
      <c r="A125" s="17">
        <v>40</v>
      </c>
      <c r="B125" s="17">
        <v>-630</v>
      </c>
      <c r="C125" s="17">
        <v>14380</v>
      </c>
      <c r="D125" s="17">
        <v>14717</v>
      </c>
      <c r="E125" s="17">
        <v>12063</v>
      </c>
      <c r="F125" s="17">
        <v>11696</v>
      </c>
      <c r="G125" s="24"/>
      <c r="H125" s="7"/>
      <c r="I125" s="25">
        <f t="shared" si="32"/>
        <v>2317</v>
      </c>
      <c r="J125" s="24">
        <f t="shared" si="32"/>
        <v>3021</v>
      </c>
      <c r="K125" s="7"/>
      <c r="L125" s="25">
        <f t="shared" si="27"/>
        <v>2312.0580834544985</v>
      </c>
      <c r="M125" s="17">
        <f t="shared" si="18"/>
        <v>24.422539142701471</v>
      </c>
      <c r="N125" s="17">
        <f t="shared" si="28"/>
        <v>3021.8146155442209</v>
      </c>
      <c r="O125" s="24">
        <f t="shared" si="19"/>
        <v>0.6635984848863814</v>
      </c>
      <c r="P125" s="7"/>
      <c r="Q125" s="25">
        <f t="shared" si="20"/>
        <v>2335.8558547379034</v>
      </c>
      <c r="R125" s="24">
        <f t="shared" si="21"/>
        <v>2994.7277117923913</v>
      </c>
      <c r="S125" s="7"/>
      <c r="T125" s="25">
        <f t="shared" si="22"/>
        <v>-0.60864978473627795</v>
      </c>
      <c r="U125" s="24">
        <f t="shared" si="23"/>
        <v>0.78357346420153406</v>
      </c>
      <c r="V125" s="7"/>
      <c r="W125" s="25">
        <f t="shared" si="24"/>
        <v>-0.6198795026484023</v>
      </c>
      <c r="X125" s="24">
        <f t="shared" si="29"/>
        <v>134.75763323790591</v>
      </c>
      <c r="Y125" s="7"/>
      <c r="Z125" s="25">
        <f t="shared" si="30"/>
        <v>-630</v>
      </c>
      <c r="AA125" s="17">
        <f t="shared" si="31"/>
        <v>134.82899999999998</v>
      </c>
      <c r="AB125" s="24">
        <f t="shared" si="25"/>
        <v>2.3532099771714341</v>
      </c>
      <c r="AC125" s="17">
        <f t="shared" si="26"/>
        <v>-7.1366762094072556E-2</v>
      </c>
    </row>
    <row r="126" spans="1:29" s="17" customFormat="1" x14ac:dyDescent="0.25">
      <c r="A126" s="17">
        <v>41</v>
      </c>
      <c r="B126" s="17">
        <v>-623</v>
      </c>
      <c r="C126" s="17">
        <v>14517</v>
      </c>
      <c r="D126" s="17">
        <v>14589</v>
      </c>
      <c r="E126" s="17">
        <v>11913</v>
      </c>
      <c r="F126" s="17">
        <v>11811</v>
      </c>
      <c r="G126" s="24"/>
      <c r="H126" s="7"/>
      <c r="I126" s="25">
        <f t="shared" si="32"/>
        <v>2604</v>
      </c>
      <c r="J126" s="24">
        <f t="shared" si="32"/>
        <v>2778</v>
      </c>
      <c r="K126" s="7"/>
      <c r="L126" s="25">
        <f t="shared" si="27"/>
        <v>2598.2905424730557</v>
      </c>
      <c r="M126" s="17">
        <f t="shared" si="18"/>
        <v>32.59790525198131</v>
      </c>
      <c r="N126" s="17">
        <f t="shared" si="28"/>
        <v>2776.3606418904915</v>
      </c>
      <c r="O126" s="24">
        <f t="shared" si="19"/>
        <v>2.687495011211352</v>
      </c>
      <c r="P126" s="7"/>
      <c r="Q126" s="25">
        <f t="shared" si="20"/>
        <v>2622.8558547379034</v>
      </c>
      <c r="R126" s="24">
        <f t="shared" si="21"/>
        <v>2751.7277117923913</v>
      </c>
      <c r="S126" s="7"/>
      <c r="T126" s="25">
        <f t="shared" si="22"/>
        <v>-0.68343286172495299</v>
      </c>
      <c r="U126" s="24">
        <f t="shared" si="23"/>
        <v>0.71999227414836209</v>
      </c>
      <c r="V126" s="7"/>
      <c r="W126" s="25">
        <f t="shared" si="24"/>
        <v>-0.69376398211985391</v>
      </c>
      <c r="X126" s="24">
        <f t="shared" si="29"/>
        <v>129.16774955844937</v>
      </c>
      <c r="Y126" s="7"/>
      <c r="Z126" s="25">
        <f t="shared" si="30"/>
        <v>-623</v>
      </c>
      <c r="AA126" s="17">
        <f t="shared" si="31"/>
        <v>129.22199999999998</v>
      </c>
      <c r="AB126" s="24">
        <f t="shared" si="25"/>
        <v>2.255349366012112</v>
      </c>
      <c r="AC126" s="17">
        <f t="shared" si="26"/>
        <v>-5.425044155060732E-2</v>
      </c>
    </row>
    <row r="127" spans="1:29" s="17" customFormat="1" x14ac:dyDescent="0.25">
      <c r="A127" s="17">
        <v>42</v>
      </c>
      <c r="B127" s="17">
        <v>-604</v>
      </c>
      <c r="C127" s="17">
        <v>14643</v>
      </c>
      <c r="D127" s="17">
        <v>14463</v>
      </c>
      <c r="E127" s="17">
        <v>11791</v>
      </c>
      <c r="F127" s="17">
        <v>11949</v>
      </c>
      <c r="G127" s="24"/>
      <c r="H127" s="7"/>
      <c r="I127" s="25">
        <f t="shared" si="32"/>
        <v>2852</v>
      </c>
      <c r="J127" s="24">
        <f t="shared" si="32"/>
        <v>2514</v>
      </c>
      <c r="K127" s="7"/>
      <c r="L127" s="25">
        <f t="shared" si="27"/>
        <v>2851.8817769630732</v>
      </c>
      <c r="M127" s="17">
        <f t="shared" si="18"/>
        <v>1.3976686460193791E-2</v>
      </c>
      <c r="N127" s="17">
        <f t="shared" si="28"/>
        <v>2513.2105192436647</v>
      </c>
      <c r="O127" s="24">
        <f t="shared" si="19"/>
        <v>0.62327986462368079</v>
      </c>
      <c r="P127" s="7"/>
      <c r="Q127" s="25">
        <f t="shared" si="20"/>
        <v>2870.8558547379034</v>
      </c>
      <c r="R127" s="24">
        <f t="shared" si="21"/>
        <v>2487.7277117923913</v>
      </c>
      <c r="S127" s="7"/>
      <c r="T127" s="25">
        <f t="shared" si="22"/>
        <v>-0.74805377842596821</v>
      </c>
      <c r="U127" s="24">
        <f t="shared" si="23"/>
        <v>0.65091641334985428</v>
      </c>
      <c r="V127" s="7"/>
      <c r="W127" s="25">
        <f t="shared" si="24"/>
        <v>-0.75740695626864807</v>
      </c>
      <c r="X127" s="24">
        <f t="shared" si="29"/>
        <v>123.78071014077904</v>
      </c>
      <c r="Y127" s="7"/>
      <c r="Z127" s="25">
        <f t="shared" si="30"/>
        <v>-604</v>
      </c>
      <c r="AA127" s="17">
        <f t="shared" si="31"/>
        <v>123.78599999999997</v>
      </c>
      <c r="AB127" s="24">
        <f t="shared" si="25"/>
        <v>2.1604732678737002</v>
      </c>
      <c r="AC127" s="17">
        <f t="shared" si="26"/>
        <v>-5.2898592209373874E-3</v>
      </c>
    </row>
    <row r="128" spans="1:29" s="17" customFormat="1" x14ac:dyDescent="0.25">
      <c r="A128" s="17">
        <v>43</v>
      </c>
      <c r="B128" s="17">
        <v>-611</v>
      </c>
      <c r="C128" s="17">
        <v>14760</v>
      </c>
      <c r="D128" s="17">
        <v>14307</v>
      </c>
      <c r="E128" s="17">
        <v>11671</v>
      </c>
      <c r="F128" s="17">
        <v>12091</v>
      </c>
      <c r="G128" s="24"/>
      <c r="H128" s="7"/>
      <c r="I128" s="25">
        <f t="shared" si="32"/>
        <v>3089</v>
      </c>
      <c r="J128" s="24">
        <f t="shared" si="32"/>
        <v>2216</v>
      </c>
      <c r="K128" s="7"/>
      <c r="L128" s="25">
        <f t="shared" si="27"/>
        <v>3082.1015806717701</v>
      </c>
      <c r="M128" s="17">
        <f t="shared" si="18"/>
        <v>47.588189228096141</v>
      </c>
      <c r="N128" s="17">
        <f t="shared" si="28"/>
        <v>2224.2308933305408</v>
      </c>
      <c r="O128" s="24">
        <f t="shared" si="19"/>
        <v>67.747605018740472</v>
      </c>
      <c r="P128" s="7"/>
      <c r="Q128" s="25">
        <f t="shared" si="20"/>
        <v>3107.8558547379034</v>
      </c>
      <c r="R128" s="24">
        <f t="shared" si="21"/>
        <v>2189.7277117923913</v>
      </c>
      <c r="S128" s="7"/>
      <c r="T128" s="25">
        <f t="shared" si="22"/>
        <v>-0.80980844478943848</v>
      </c>
      <c r="U128" s="24">
        <f t="shared" si="23"/>
        <v>0.57294441896365988</v>
      </c>
      <c r="V128" s="7"/>
      <c r="W128" s="25">
        <f t="shared" si="24"/>
        <v>-0.81805659659102903</v>
      </c>
      <c r="X128" s="24">
        <f t="shared" si="29"/>
        <v>118.1112537678174</v>
      </c>
      <c r="Y128" s="7"/>
      <c r="Z128" s="25">
        <f t="shared" si="30"/>
        <v>-611</v>
      </c>
      <c r="AA128" s="17">
        <f t="shared" si="31"/>
        <v>118.28699999999998</v>
      </c>
      <c r="AB128" s="24">
        <f t="shared" si="25"/>
        <v>2.0644976123065319</v>
      </c>
      <c r="AC128" s="17">
        <f t="shared" si="26"/>
        <v>-0.17574623218257557</v>
      </c>
    </row>
    <row r="129" spans="1:29" s="17" customFormat="1" x14ac:dyDescent="0.25">
      <c r="A129" s="17">
        <v>44</v>
      </c>
      <c r="B129" s="17">
        <v>-623</v>
      </c>
      <c r="C129" s="17">
        <v>14865</v>
      </c>
      <c r="D129" s="17">
        <v>14149</v>
      </c>
      <c r="E129" s="17">
        <v>11570</v>
      </c>
      <c r="F129" s="17">
        <v>12245</v>
      </c>
      <c r="G129" s="24"/>
      <c r="H129" s="7"/>
      <c r="I129" s="25">
        <f t="shared" si="32"/>
        <v>3295</v>
      </c>
      <c r="J129" s="24">
        <f t="shared" si="32"/>
        <v>1904</v>
      </c>
      <c r="K129" s="7"/>
      <c r="L129" s="25">
        <f t="shared" si="27"/>
        <v>3287.4078361179318</v>
      </c>
      <c r="M129" s="17">
        <f t="shared" si="18"/>
        <v>57.640952412181406</v>
      </c>
      <c r="N129" s="17">
        <f t="shared" si="28"/>
        <v>1908.7367285690632</v>
      </c>
      <c r="O129" s="24">
        <f t="shared" si="19"/>
        <v>22.436597536979406</v>
      </c>
      <c r="P129" s="7"/>
      <c r="Q129" s="25">
        <f t="shared" si="20"/>
        <v>3313.8558547379034</v>
      </c>
      <c r="R129" s="24">
        <f t="shared" si="21"/>
        <v>1877.7277117923916</v>
      </c>
      <c r="S129" s="7"/>
      <c r="T129" s="25">
        <f t="shared" si="22"/>
        <v>-0.86348549656528184</v>
      </c>
      <c r="U129" s="24">
        <f t="shared" si="23"/>
        <v>0.49130931074724171</v>
      </c>
      <c r="V129" s="7"/>
      <c r="W129" s="25">
        <f t="shared" si="24"/>
        <v>-0.87057559331649825</v>
      </c>
      <c r="X129" s="24">
        <f t="shared" si="29"/>
        <v>112.5431173400803</v>
      </c>
      <c r="Y129" s="7"/>
      <c r="Z129" s="25">
        <f t="shared" si="30"/>
        <v>-623</v>
      </c>
      <c r="AA129" s="17">
        <f t="shared" si="31"/>
        <v>112.67999999999998</v>
      </c>
      <c r="AB129" s="24">
        <f t="shared" si="25"/>
        <v>1.9666370011472101</v>
      </c>
      <c r="AC129" s="17">
        <f t="shared" si="26"/>
        <v>-0.13688265991967796</v>
      </c>
    </row>
    <row r="130" spans="1:29" s="17" customFormat="1" x14ac:dyDescent="0.25">
      <c r="A130" s="17">
        <v>45</v>
      </c>
      <c r="B130" s="17">
        <v>-628</v>
      </c>
      <c r="C130" s="17">
        <v>14953</v>
      </c>
      <c r="D130" s="17">
        <v>13985</v>
      </c>
      <c r="E130" s="17">
        <v>11481</v>
      </c>
      <c r="F130" s="17">
        <v>12416</v>
      </c>
      <c r="G130" s="24"/>
      <c r="H130" s="7"/>
      <c r="I130" s="25">
        <f t="shared" si="32"/>
        <v>3472</v>
      </c>
      <c r="J130" s="24">
        <f t="shared" si="32"/>
        <v>1569</v>
      </c>
      <c r="K130" s="7"/>
      <c r="L130" s="25">
        <f t="shared" si="27"/>
        <v>3462.3005153579029</v>
      </c>
      <c r="M130" s="17">
        <f t="shared" si="18"/>
        <v>94.080002322277593</v>
      </c>
      <c r="N130" s="17">
        <f t="shared" si="28"/>
        <v>1572.4641579172776</v>
      </c>
      <c r="O130" s="24">
        <f t="shared" si="19"/>
        <v>12.000390075837004</v>
      </c>
      <c r="P130" s="7"/>
      <c r="Q130" s="25">
        <f t="shared" si="20"/>
        <v>3490.8558547379034</v>
      </c>
      <c r="R130" s="24">
        <f t="shared" si="21"/>
        <v>1542.7277117923916</v>
      </c>
      <c r="S130" s="7"/>
      <c r="T130" s="25">
        <f t="shared" si="22"/>
        <v>-0.90960607017850648</v>
      </c>
      <c r="U130" s="24">
        <f t="shared" si="23"/>
        <v>0.40365622980974125</v>
      </c>
      <c r="V130" s="7"/>
      <c r="W130" s="25">
        <f t="shared" si="24"/>
        <v>-0.91545157310725089</v>
      </c>
      <c r="X130" s="24">
        <f t="shared" si="29"/>
        <v>106.89935328505999</v>
      </c>
      <c r="Y130" s="7"/>
      <c r="Z130" s="25">
        <f t="shared" si="30"/>
        <v>-628</v>
      </c>
      <c r="AA130" s="17">
        <f t="shared" si="31"/>
        <v>107.02799999999998</v>
      </c>
      <c r="AB130" s="24">
        <f t="shared" si="25"/>
        <v>1.8679909918244906</v>
      </c>
      <c r="AC130" s="17">
        <f t="shared" si="26"/>
        <v>-0.12864671493998969</v>
      </c>
    </row>
    <row r="131" spans="1:29" s="17" customFormat="1" x14ac:dyDescent="0.25">
      <c r="A131" s="17">
        <v>46</v>
      </c>
      <c r="B131" s="17">
        <v>-638</v>
      </c>
      <c r="C131" s="17">
        <v>15026</v>
      </c>
      <c r="D131" s="17">
        <v>13801</v>
      </c>
      <c r="E131" s="17">
        <v>11410</v>
      </c>
      <c r="F131" s="17">
        <v>12593</v>
      </c>
      <c r="G131" s="24"/>
      <c r="H131" s="7"/>
      <c r="I131" s="25">
        <f t="shared" si="32"/>
        <v>3616</v>
      </c>
      <c r="J131" s="24">
        <f t="shared" si="32"/>
        <v>1208</v>
      </c>
      <c r="K131" s="7"/>
      <c r="L131" s="25">
        <f t="shared" si="27"/>
        <v>3605.2696342819991</v>
      </c>
      <c r="M131" s="17">
        <f t="shared" si="18"/>
        <v>115.14074844204981</v>
      </c>
      <c r="N131" s="17">
        <f t="shared" si="28"/>
        <v>1215.4401685062351</v>
      </c>
      <c r="O131" s="24">
        <f t="shared" si="19"/>
        <v>55.35610740117216</v>
      </c>
      <c r="P131" s="7"/>
      <c r="Q131" s="25">
        <f t="shared" si="20"/>
        <v>3634.8558547379034</v>
      </c>
      <c r="R131" s="24">
        <f t="shared" si="21"/>
        <v>1181.7277117923916</v>
      </c>
      <c r="S131" s="7"/>
      <c r="T131" s="25">
        <f t="shared" si="22"/>
        <v>-0.94712789277909604</v>
      </c>
      <c r="U131" s="24">
        <f t="shared" si="23"/>
        <v>0.30920022318753931</v>
      </c>
      <c r="V131" s="7"/>
      <c r="W131" s="25">
        <f t="shared" si="24"/>
        <v>-0.95163096969433203</v>
      </c>
      <c r="X131" s="24">
        <f t="shared" si="29"/>
        <v>101.10472221410384</v>
      </c>
      <c r="Y131" s="7"/>
      <c r="Z131" s="25">
        <f t="shared" si="30"/>
        <v>-638</v>
      </c>
      <c r="AA131" s="17">
        <f t="shared" si="31"/>
        <v>101.28599999999997</v>
      </c>
      <c r="AB131" s="24">
        <f t="shared" si="25"/>
        <v>1.7677741861749761</v>
      </c>
      <c r="AC131" s="17">
        <f t="shared" si="26"/>
        <v>-0.18127778589612831</v>
      </c>
    </row>
    <row r="132" spans="1:29" s="17" customFormat="1" x14ac:dyDescent="0.25">
      <c r="A132" s="17">
        <v>47</v>
      </c>
      <c r="B132" s="17">
        <v>-633</v>
      </c>
      <c r="C132" s="17">
        <v>15079</v>
      </c>
      <c r="D132" s="17">
        <v>13620</v>
      </c>
      <c r="E132" s="17">
        <v>11358</v>
      </c>
      <c r="F132" s="17">
        <v>12776</v>
      </c>
      <c r="G132" s="24"/>
      <c r="H132" s="7"/>
      <c r="I132" s="25">
        <f t="shared" si="32"/>
        <v>3721</v>
      </c>
      <c r="J132" s="24">
        <f t="shared" si="32"/>
        <v>844</v>
      </c>
      <c r="K132" s="7"/>
      <c r="L132" s="25">
        <f t="shared" si="27"/>
        <v>3711.1380291406253</v>
      </c>
      <c r="M132" s="17">
        <f t="shared" si="18"/>
        <v>97.258469231154791</v>
      </c>
      <c r="N132" s="17">
        <f t="shared" si="28"/>
        <v>849.39565970830768</v>
      </c>
      <c r="O132" s="24">
        <f t="shared" si="19"/>
        <v>29.113143687854873</v>
      </c>
      <c r="P132" s="7"/>
      <c r="Q132" s="25">
        <f t="shared" si="20"/>
        <v>3739.8558547379034</v>
      </c>
      <c r="R132" s="24">
        <f t="shared" si="21"/>
        <v>817.72771179239146</v>
      </c>
      <c r="S132" s="7"/>
      <c r="T132" s="25">
        <f t="shared" si="22"/>
        <v>-0.97448755509202589</v>
      </c>
      <c r="U132" s="24">
        <f t="shared" si="23"/>
        <v>0.21395926360171794</v>
      </c>
      <c r="V132" s="7"/>
      <c r="W132" s="25">
        <f t="shared" si="24"/>
        <v>-0.97763598633981175</v>
      </c>
      <c r="X132" s="24">
        <f t="shared" si="29"/>
        <v>95.449666592630706</v>
      </c>
      <c r="Y132" s="7"/>
      <c r="Z132" s="25">
        <f t="shared" si="30"/>
        <v>-633</v>
      </c>
      <c r="AA132" s="17">
        <f t="shared" si="31"/>
        <v>95.58899999999997</v>
      </c>
      <c r="AB132" s="24">
        <f t="shared" si="25"/>
        <v>1.6683427786888592</v>
      </c>
      <c r="AC132" s="17">
        <f t="shared" si="26"/>
        <v>-0.13933340736926425</v>
      </c>
    </row>
    <row r="133" spans="1:29" s="17" customFormat="1" x14ac:dyDescent="0.25">
      <c r="A133" s="17">
        <v>48</v>
      </c>
      <c r="B133" s="17">
        <v>-627</v>
      </c>
      <c r="C133" s="17">
        <v>15104</v>
      </c>
      <c r="D133" s="17">
        <v>13429</v>
      </c>
      <c r="E133" s="17">
        <v>11321</v>
      </c>
      <c r="F133" s="17">
        <v>12959</v>
      </c>
      <c r="G133" s="24"/>
      <c r="H133" s="7"/>
      <c r="I133" s="25">
        <f t="shared" si="32"/>
        <v>3783</v>
      </c>
      <c r="J133" s="24">
        <f t="shared" si="32"/>
        <v>470</v>
      </c>
      <c r="K133" s="7"/>
      <c r="L133" s="25">
        <f t="shared" si="27"/>
        <v>3779.6388986612633</v>
      </c>
      <c r="M133" s="17">
        <f t="shared" si="18"/>
        <v>11.297002209257748</v>
      </c>
      <c r="N133" s="17">
        <f t="shared" si="28"/>
        <v>478.78267555373907</v>
      </c>
      <c r="O133" s="24">
        <f t="shared" si="19"/>
        <v>77.135389882245846</v>
      </c>
      <c r="P133" s="7"/>
      <c r="Q133" s="25">
        <f t="shared" si="20"/>
        <v>3801.8558547379034</v>
      </c>
      <c r="R133" s="24">
        <f t="shared" si="21"/>
        <v>443.72771179239146</v>
      </c>
      <c r="S133" s="7"/>
      <c r="T133" s="25">
        <f t="shared" si="22"/>
        <v>-0.9906427842672797</v>
      </c>
      <c r="U133" s="24">
        <f t="shared" si="23"/>
        <v>0.11610179413716522</v>
      </c>
      <c r="V133" s="7"/>
      <c r="W133" s="25">
        <f t="shared" si="24"/>
        <v>-0.99239814002338944</v>
      </c>
      <c r="X133" s="24">
        <f t="shared" si="29"/>
        <v>89.777674512262877</v>
      </c>
      <c r="Y133" s="7"/>
      <c r="Z133" s="25">
        <f t="shared" si="30"/>
        <v>-627</v>
      </c>
      <c r="AA133" s="17">
        <f t="shared" si="31"/>
        <v>89.94599999999997</v>
      </c>
      <c r="AB133" s="24">
        <f t="shared" si="25"/>
        <v>1.569853848998819</v>
      </c>
      <c r="AC133" s="17">
        <f t="shared" si="26"/>
        <v>-0.16832548773709277</v>
      </c>
    </row>
    <row r="134" spans="1:29" s="17" customFormat="1" x14ac:dyDescent="0.25">
      <c r="A134" s="17">
        <v>49</v>
      </c>
      <c r="B134" s="17">
        <v>-622</v>
      </c>
      <c r="C134" s="17">
        <v>15130</v>
      </c>
      <c r="D134" s="17">
        <v>13253</v>
      </c>
      <c r="E134" s="17">
        <v>11313</v>
      </c>
      <c r="F134" s="17">
        <v>13148</v>
      </c>
      <c r="G134" s="24"/>
      <c r="H134" s="7"/>
      <c r="I134" s="25">
        <f t="shared" si="32"/>
        <v>3817</v>
      </c>
      <c r="J134" s="24">
        <f t="shared" si="32"/>
        <v>105</v>
      </c>
      <c r="K134" s="7"/>
      <c r="L134" s="25">
        <f t="shared" si="27"/>
        <v>3811.1757027766776</v>
      </c>
      <c r="M134" s="17">
        <f t="shared" si="18"/>
        <v>33.922438145601561</v>
      </c>
      <c r="N134" s="17">
        <f t="shared" si="28"/>
        <v>106.77625029081847</v>
      </c>
      <c r="O134" s="24">
        <f t="shared" si="19"/>
        <v>3.1550650956326893</v>
      </c>
      <c r="P134" s="7"/>
      <c r="Q134" s="25">
        <f t="shared" si="20"/>
        <v>3835.8558547379034</v>
      </c>
      <c r="R134" s="24">
        <f t="shared" si="21"/>
        <v>78.727711792391489</v>
      </c>
      <c r="S134" s="7"/>
      <c r="T134" s="25">
        <f t="shared" si="22"/>
        <v>-0.99950210349241886</v>
      </c>
      <c r="U134" s="24">
        <f t="shared" si="23"/>
        <v>2.0599183563470739E-2</v>
      </c>
      <c r="V134" s="7"/>
      <c r="W134" s="25">
        <f t="shared" si="24"/>
        <v>-0.99989720545937766</v>
      </c>
      <c r="X134" s="24">
        <f t="shared" si="29"/>
        <v>84.285109263568074</v>
      </c>
      <c r="Y134" s="7"/>
      <c r="Z134" s="25">
        <f t="shared" si="30"/>
        <v>-622</v>
      </c>
      <c r="AA134" s="17">
        <f t="shared" si="31"/>
        <v>84.347999999999971</v>
      </c>
      <c r="AB134" s="24">
        <f t="shared" si="25"/>
        <v>1.4721503174721764</v>
      </c>
      <c r="AC134" s="17">
        <f t="shared" si="26"/>
        <v>-6.2890736431896244E-2</v>
      </c>
    </row>
    <row r="135" spans="1:29" s="17" customFormat="1" x14ac:dyDescent="0.25">
      <c r="A135" s="17">
        <v>50</v>
      </c>
      <c r="B135" s="17">
        <v>-611</v>
      </c>
      <c r="C135" s="17">
        <v>15129</v>
      </c>
      <c r="D135" s="17">
        <v>13074</v>
      </c>
      <c r="E135" s="17">
        <v>11317</v>
      </c>
      <c r="F135" s="17">
        <v>13335</v>
      </c>
      <c r="G135" s="24"/>
      <c r="H135" s="7"/>
      <c r="I135" s="25">
        <f t="shared" si="32"/>
        <v>3812</v>
      </c>
      <c r="J135" s="24">
        <f t="shared" si="32"/>
        <v>-261</v>
      </c>
      <c r="K135" s="7"/>
      <c r="L135" s="25">
        <f t="shared" si="27"/>
        <v>3806.5448249905016</v>
      </c>
      <c r="M135" s="17">
        <f t="shared" si="18"/>
        <v>29.758934384255451</v>
      </c>
      <c r="N135" s="17">
        <f t="shared" si="28"/>
        <v>-259.42049053094098</v>
      </c>
      <c r="O135" s="24">
        <f t="shared" si="19"/>
        <v>2.4948501628471043</v>
      </c>
      <c r="P135" s="7"/>
      <c r="Q135" s="25">
        <f t="shared" si="20"/>
        <v>3830.8558547379034</v>
      </c>
      <c r="R135" s="24">
        <f t="shared" si="21"/>
        <v>-287.27228820760854</v>
      </c>
      <c r="S135" s="7"/>
      <c r="T135" s="25">
        <f t="shared" si="22"/>
        <v>-0.99819926242989843</v>
      </c>
      <c r="U135" s="24">
        <f t="shared" si="23"/>
        <v>-7.5165077998096894E-2</v>
      </c>
      <c r="V135" s="7"/>
      <c r="W135" s="25">
        <f t="shared" si="24"/>
        <v>-0.99722934932943719</v>
      </c>
      <c r="X135" s="24">
        <f t="shared" si="29"/>
        <v>78.794452069989632</v>
      </c>
      <c r="Y135" s="7"/>
      <c r="Z135" s="25">
        <f t="shared" si="30"/>
        <v>-611</v>
      </c>
      <c r="AA135" s="17">
        <f t="shared" si="31"/>
        <v>78.848999999999975</v>
      </c>
      <c r="AB135" s="24">
        <f t="shared" si="25"/>
        <v>1.3761746619050084</v>
      </c>
      <c r="AC135" s="17">
        <f t="shared" si="26"/>
        <v>-5.4547930010343748E-2</v>
      </c>
    </row>
    <row r="136" spans="1:29" s="17" customFormat="1" x14ac:dyDescent="0.25">
      <c r="A136" s="17">
        <v>51</v>
      </c>
      <c r="B136" s="17">
        <v>-623</v>
      </c>
      <c r="C136" s="17">
        <v>15102</v>
      </c>
      <c r="D136" s="17">
        <v>12877</v>
      </c>
      <c r="E136" s="17">
        <v>11329</v>
      </c>
      <c r="F136" s="17">
        <v>13508</v>
      </c>
      <c r="G136" s="24"/>
      <c r="H136" s="7"/>
      <c r="I136" s="25">
        <f t="shared" si="32"/>
        <v>3773</v>
      </c>
      <c r="J136" s="24">
        <f t="shared" si="32"/>
        <v>-631</v>
      </c>
      <c r="K136" s="7"/>
      <c r="L136" s="25">
        <f t="shared" si="27"/>
        <v>3765.5288448405513</v>
      </c>
      <c r="M136" s="17">
        <f t="shared" si="18"/>
        <v>55.818159416556917</v>
      </c>
      <c r="N136" s="17">
        <f t="shared" si="28"/>
        <v>-630.07568807363782</v>
      </c>
      <c r="O136" s="24">
        <f t="shared" si="19"/>
        <v>0.85435253721536275</v>
      </c>
      <c r="P136" s="7"/>
      <c r="Q136" s="25">
        <f t="shared" si="20"/>
        <v>3791.8558547379034</v>
      </c>
      <c r="R136" s="24">
        <f t="shared" si="21"/>
        <v>-657.27228820760854</v>
      </c>
      <c r="S136" s="7"/>
      <c r="T136" s="25">
        <f t="shared" si="22"/>
        <v>-0.98803710214223872</v>
      </c>
      <c r="U136" s="24">
        <f t="shared" si="23"/>
        <v>-0.17197594351115705</v>
      </c>
      <c r="V136" s="7"/>
      <c r="W136" s="25">
        <f t="shared" si="24"/>
        <v>-0.98568635745186539</v>
      </c>
      <c r="X136" s="24">
        <f t="shared" si="29"/>
        <v>73.207947115063916</v>
      </c>
      <c r="Y136" s="7"/>
      <c r="Z136" s="25">
        <f t="shared" si="30"/>
        <v>-623</v>
      </c>
      <c r="AA136" s="17">
        <f t="shared" si="31"/>
        <v>73.241999999999976</v>
      </c>
      <c r="AB136" s="24">
        <f t="shared" si="25"/>
        <v>1.2783140507456863</v>
      </c>
      <c r="AC136" s="17">
        <f t="shared" si="26"/>
        <v>-3.4052884936059513E-2</v>
      </c>
    </row>
    <row r="137" spans="1:29" s="17" customFormat="1" x14ac:dyDescent="0.25">
      <c r="A137" s="17">
        <v>52</v>
      </c>
      <c r="B137" s="17">
        <v>-614</v>
      </c>
      <c r="C137" s="17">
        <v>15062</v>
      </c>
      <c r="D137" s="17">
        <v>12698</v>
      </c>
      <c r="E137" s="17">
        <v>11370</v>
      </c>
      <c r="F137" s="17">
        <v>13688</v>
      </c>
      <c r="G137" s="24"/>
      <c r="H137" s="7"/>
      <c r="I137" s="25">
        <f t="shared" si="32"/>
        <v>3692</v>
      </c>
      <c r="J137" s="24">
        <f t="shared" si="32"/>
        <v>-990</v>
      </c>
      <c r="K137" s="7"/>
      <c r="L137" s="25">
        <f t="shared" si="27"/>
        <v>3689.6291746745737</v>
      </c>
      <c r="M137" s="17">
        <f t="shared" si="18"/>
        <v>5.6208127236825662</v>
      </c>
      <c r="N137" s="17">
        <f t="shared" si="28"/>
        <v>-989.23976136917918</v>
      </c>
      <c r="O137" s="24">
        <f t="shared" si="19"/>
        <v>0.57796277579231869</v>
      </c>
      <c r="P137" s="7"/>
      <c r="Q137" s="25">
        <f t="shared" si="20"/>
        <v>3710.8558547379034</v>
      </c>
      <c r="R137" s="24">
        <f t="shared" si="21"/>
        <v>-1016.2722882076085</v>
      </c>
      <c r="S137" s="7"/>
      <c r="T137" s="25">
        <f t="shared" si="22"/>
        <v>-0.96693107692940716</v>
      </c>
      <c r="U137" s="24">
        <f t="shared" si="23"/>
        <v>-0.26590864815761273</v>
      </c>
      <c r="V137" s="7"/>
      <c r="W137" s="25">
        <f t="shared" si="24"/>
        <v>-0.96323941023331816</v>
      </c>
      <c r="X137" s="24">
        <f t="shared" si="29"/>
        <v>67.672387345539789</v>
      </c>
      <c r="Y137" s="7"/>
      <c r="Z137" s="25">
        <f t="shared" si="30"/>
        <v>-614</v>
      </c>
      <c r="AA137" s="17">
        <f t="shared" si="31"/>
        <v>67.71599999999998</v>
      </c>
      <c r="AB137" s="24">
        <f t="shared" si="25"/>
        <v>1.1818671562804799</v>
      </c>
      <c r="AC137" s="17">
        <f t="shared" si="26"/>
        <v>-4.361265446019047E-2</v>
      </c>
    </row>
    <row r="138" spans="1:29" s="17" customFormat="1" x14ac:dyDescent="0.25">
      <c r="A138" s="17">
        <v>53</v>
      </c>
      <c r="B138" s="17">
        <v>-632</v>
      </c>
      <c r="C138" s="17">
        <v>15000</v>
      </c>
      <c r="D138" s="17">
        <v>12523</v>
      </c>
      <c r="E138" s="17">
        <v>11426</v>
      </c>
      <c r="F138" s="17">
        <v>13871</v>
      </c>
      <c r="G138" s="24"/>
      <c r="H138" s="7"/>
      <c r="I138" s="25">
        <f t="shared" si="32"/>
        <v>3574</v>
      </c>
      <c r="J138" s="24">
        <f t="shared" si="32"/>
        <v>-1348</v>
      </c>
      <c r="K138" s="7"/>
      <c r="L138" s="25">
        <f t="shared" si="27"/>
        <v>3575.4722606773344</v>
      </c>
      <c r="M138" s="17">
        <f t="shared" si="18"/>
        <v>2.1675515020250327</v>
      </c>
      <c r="N138" s="17">
        <f t="shared" si="28"/>
        <v>-1349.0287200116959</v>
      </c>
      <c r="O138" s="24">
        <f t="shared" si="19"/>
        <v>1.0582648624636037</v>
      </c>
      <c r="P138" s="7"/>
      <c r="Q138" s="25">
        <f t="shared" si="20"/>
        <v>3592.8558547379034</v>
      </c>
      <c r="R138" s="24">
        <f t="shared" si="21"/>
        <v>-1374.2722882076084</v>
      </c>
      <c r="S138" s="7"/>
      <c r="T138" s="25">
        <f t="shared" si="22"/>
        <v>-0.93618402785392407</v>
      </c>
      <c r="U138" s="24">
        <f t="shared" si="23"/>
        <v>-0.35957970181619525</v>
      </c>
      <c r="V138" s="7"/>
      <c r="W138" s="25">
        <f t="shared" si="24"/>
        <v>-0.93115418917723769</v>
      </c>
      <c r="X138" s="24">
        <f t="shared" si="29"/>
        <v>61.990063731677139</v>
      </c>
      <c r="Y138" s="7"/>
      <c r="Z138" s="25">
        <f t="shared" si="30"/>
        <v>-632</v>
      </c>
      <c r="AA138" s="17">
        <f t="shared" si="31"/>
        <v>62.027999999999977</v>
      </c>
      <c r="AB138" s="24">
        <f t="shared" si="25"/>
        <v>1.0825928284270423</v>
      </c>
      <c r="AC138" s="17">
        <f t="shared" si="26"/>
        <v>-3.7936268322837918E-2</v>
      </c>
    </row>
    <row r="139" spans="1:29" s="17" customFormat="1" x14ac:dyDescent="0.25">
      <c r="A139" s="17">
        <v>54</v>
      </c>
      <c r="B139" s="17">
        <v>-627</v>
      </c>
      <c r="C139" s="17">
        <v>14935</v>
      </c>
      <c r="D139" s="17">
        <v>12353</v>
      </c>
      <c r="E139" s="17">
        <v>11508</v>
      </c>
      <c r="F139" s="17">
        <v>14046</v>
      </c>
      <c r="G139" s="24"/>
      <c r="H139" s="7"/>
      <c r="I139" s="25">
        <f t="shared" si="32"/>
        <v>3427</v>
      </c>
      <c r="J139" s="24">
        <f t="shared" si="32"/>
        <v>-1693</v>
      </c>
      <c r="K139" s="7"/>
      <c r="L139" s="25">
        <f t="shared" si="27"/>
        <v>3427.1989190560926</v>
      </c>
      <c r="M139" s="17">
        <f t="shared" si="18"/>
        <v>3.9568790876756445E-2</v>
      </c>
      <c r="N139" s="17">
        <f t="shared" si="28"/>
        <v>-1692.5801431876264</v>
      </c>
      <c r="O139" s="24">
        <f t="shared" si="19"/>
        <v>0.17627974289652834</v>
      </c>
      <c r="P139" s="7"/>
      <c r="Q139" s="25">
        <f t="shared" si="20"/>
        <v>3445.8558547379034</v>
      </c>
      <c r="R139" s="24">
        <f t="shared" si="21"/>
        <v>-1719.2722882076084</v>
      </c>
      <c r="S139" s="7"/>
      <c r="T139" s="25">
        <f t="shared" si="22"/>
        <v>-0.89788050061582225</v>
      </c>
      <c r="U139" s="24">
        <f t="shared" si="23"/>
        <v>-0.44984929263242701</v>
      </c>
      <c r="V139" s="7"/>
      <c r="W139" s="25">
        <f t="shared" si="24"/>
        <v>-0.89156020194855223</v>
      </c>
      <c r="X139" s="24">
        <f t="shared" si="29"/>
        <v>56.331035527466497</v>
      </c>
      <c r="Y139" s="7"/>
      <c r="Z139" s="25">
        <f t="shared" si="30"/>
        <v>-627</v>
      </c>
      <c r="AA139" s="17">
        <f t="shared" si="31"/>
        <v>56.384999999999977</v>
      </c>
      <c r="AB139" s="24">
        <f t="shared" si="25"/>
        <v>0.98410389873700232</v>
      </c>
      <c r="AC139" s="17">
        <f t="shared" si="26"/>
        <v>-5.3964472533479579E-2</v>
      </c>
    </row>
    <row r="140" spans="1:29" s="17" customFormat="1" x14ac:dyDescent="0.25">
      <c r="A140" s="17">
        <v>55</v>
      </c>
      <c r="B140" s="17">
        <v>-640</v>
      </c>
      <c r="C140" s="17">
        <v>14839</v>
      </c>
      <c r="D140" s="17">
        <v>12191</v>
      </c>
      <c r="E140" s="17">
        <v>11598</v>
      </c>
      <c r="F140" s="17">
        <v>14209</v>
      </c>
      <c r="G140" s="24"/>
      <c r="H140" s="7"/>
      <c r="I140" s="25">
        <f t="shared" si="32"/>
        <v>3241</v>
      </c>
      <c r="J140" s="24">
        <f t="shared" si="32"/>
        <v>-2018</v>
      </c>
      <c r="K140" s="7"/>
      <c r="L140" s="25">
        <f t="shared" si="27"/>
        <v>3241.3777148793042</v>
      </c>
      <c r="M140" s="17">
        <f t="shared" si="18"/>
        <v>0.14266853004780264</v>
      </c>
      <c r="N140" s="17">
        <f t="shared" si="28"/>
        <v>-2026.0281351698295</v>
      </c>
      <c r="O140" s="24">
        <f t="shared" si="19"/>
        <v>64.450954305053514</v>
      </c>
      <c r="P140" s="7"/>
      <c r="Q140" s="25">
        <f t="shared" si="20"/>
        <v>3259.8558547379034</v>
      </c>
      <c r="R140" s="24">
        <f t="shared" si="21"/>
        <v>-2044.2722882076084</v>
      </c>
      <c r="S140" s="7"/>
      <c r="T140" s="25">
        <f t="shared" si="22"/>
        <v>-0.84941481309006084</v>
      </c>
      <c r="U140" s="24">
        <f t="shared" si="23"/>
        <v>-0.53488586369119606</v>
      </c>
      <c r="V140" s="7"/>
      <c r="W140" s="25">
        <f t="shared" si="24"/>
        <v>-0.84187760609850304</v>
      </c>
      <c r="X140" s="24">
        <f t="shared" si="29"/>
        <v>50.67512454447342</v>
      </c>
      <c r="Y140" s="7"/>
      <c r="Z140" s="25">
        <f t="shared" si="30"/>
        <v>-640</v>
      </c>
      <c r="AA140" s="17">
        <f t="shared" si="31"/>
        <v>50.624999999999979</v>
      </c>
      <c r="AB140" s="24">
        <f t="shared" si="25"/>
        <v>0.88357293382212887</v>
      </c>
      <c r="AC140" s="17">
        <f t="shared" si="26"/>
        <v>5.0124544473440835E-2</v>
      </c>
    </row>
    <row r="141" spans="1:29" s="17" customFormat="1" x14ac:dyDescent="0.25">
      <c r="A141" s="17">
        <v>56</v>
      </c>
      <c r="B141" s="17">
        <v>-630</v>
      </c>
      <c r="C141" s="17">
        <v>14723</v>
      </c>
      <c r="D141" s="17">
        <v>12034</v>
      </c>
      <c r="E141" s="17">
        <v>11701</v>
      </c>
      <c r="F141" s="17">
        <v>14360</v>
      </c>
      <c r="G141" s="24"/>
      <c r="H141" s="7"/>
      <c r="I141" s="25">
        <f t="shared" si="32"/>
        <v>3022</v>
      </c>
      <c r="J141" s="24">
        <f t="shared" si="32"/>
        <v>-2326</v>
      </c>
      <c r="K141" s="7"/>
      <c r="L141" s="25">
        <f t="shared" si="27"/>
        <v>3026.2580005487521</v>
      </c>
      <c r="M141" s="17">
        <f t="shared" si="18"/>
        <v>18.130568673173009</v>
      </c>
      <c r="N141" s="17">
        <f t="shared" si="28"/>
        <v>-2334.0151338868018</v>
      </c>
      <c r="O141" s="24">
        <f t="shared" si="19"/>
        <v>64.242371223358163</v>
      </c>
      <c r="P141" s="7"/>
      <c r="Q141" s="25">
        <f t="shared" si="20"/>
        <v>3040.8558547379034</v>
      </c>
      <c r="R141" s="24">
        <f t="shared" si="21"/>
        <v>-2352.2722882076087</v>
      </c>
      <c r="S141" s="7"/>
      <c r="T141" s="25">
        <f t="shared" si="22"/>
        <v>-0.79235037455166424</v>
      </c>
      <c r="U141" s="24">
        <f t="shared" si="23"/>
        <v>-0.61547436795612187</v>
      </c>
      <c r="V141" s="7"/>
      <c r="W141" s="25">
        <f t="shared" si="24"/>
        <v>-0.783658782121749</v>
      </c>
      <c r="X141" s="24">
        <f t="shared" si="29"/>
        <v>44.959325772196451</v>
      </c>
      <c r="Y141" s="7"/>
      <c r="Z141" s="25">
        <f t="shared" si="30"/>
        <v>-630</v>
      </c>
      <c r="AA141" s="17">
        <f t="shared" si="31"/>
        <v>44.954999999999977</v>
      </c>
      <c r="AB141" s="24">
        <f t="shared" si="25"/>
        <v>0.78461276523405032</v>
      </c>
      <c r="AC141" s="17">
        <f t="shared" si="26"/>
        <v>4.3257721964735651E-3</v>
      </c>
    </row>
    <row r="142" spans="1:29" s="17" customFormat="1" x14ac:dyDescent="0.25">
      <c r="A142" s="17">
        <v>57</v>
      </c>
      <c r="B142" s="17">
        <v>-624</v>
      </c>
      <c r="C142" s="17">
        <v>14597</v>
      </c>
      <c r="D142" s="17">
        <v>11885</v>
      </c>
      <c r="E142" s="17">
        <v>11816</v>
      </c>
      <c r="F142" s="17">
        <v>14498</v>
      </c>
      <c r="G142" s="24"/>
      <c r="H142" s="7"/>
      <c r="I142" s="25">
        <f t="shared" si="32"/>
        <v>2781</v>
      </c>
      <c r="J142" s="24">
        <f t="shared" si="32"/>
        <v>-2613</v>
      </c>
      <c r="K142" s="7"/>
      <c r="L142" s="25">
        <f t="shared" si="27"/>
        <v>2783.7735987510023</v>
      </c>
      <c r="M142" s="17">
        <f t="shared" si="18"/>
        <v>7.692850031561421</v>
      </c>
      <c r="N142" s="17">
        <f t="shared" si="28"/>
        <v>-2616.2813385219974</v>
      </c>
      <c r="O142" s="24">
        <f t="shared" si="19"/>
        <v>10.767182495944349</v>
      </c>
      <c r="P142" s="7"/>
      <c r="Q142" s="25">
        <f t="shared" si="20"/>
        <v>2799.8558547379034</v>
      </c>
      <c r="R142" s="24">
        <f t="shared" si="21"/>
        <v>-2639.2722882076087</v>
      </c>
      <c r="S142" s="7"/>
      <c r="T142" s="25">
        <f t="shared" si="22"/>
        <v>-0.72955343533817762</v>
      </c>
      <c r="U142" s="24">
        <f t="shared" si="23"/>
        <v>-0.69056820147571185</v>
      </c>
      <c r="V142" s="7"/>
      <c r="W142" s="25">
        <f t="shared" si="24"/>
        <v>-0.71978518820961057</v>
      </c>
      <c r="X142" s="24">
        <f t="shared" si="29"/>
        <v>39.291682514399668</v>
      </c>
      <c r="Y142" s="7"/>
      <c r="Z142" s="25">
        <f t="shared" si="30"/>
        <v>-624</v>
      </c>
      <c r="AA142" s="17">
        <f t="shared" si="31"/>
        <v>39.338999999999977</v>
      </c>
      <c r="AB142" s="24">
        <f t="shared" si="25"/>
        <v>0.68659507444204892</v>
      </c>
      <c r="AC142" s="17">
        <f t="shared" si="26"/>
        <v>-4.7317485600309794E-2</v>
      </c>
    </row>
    <row r="143" spans="1:29" s="17" customFormat="1" x14ac:dyDescent="0.25">
      <c r="A143" s="17">
        <v>58</v>
      </c>
      <c r="B143" s="17">
        <v>-603</v>
      </c>
      <c r="C143" s="17">
        <v>14473</v>
      </c>
      <c r="D143" s="17">
        <v>11767</v>
      </c>
      <c r="E143" s="17">
        <v>11952</v>
      </c>
      <c r="F143" s="17">
        <v>14636</v>
      </c>
      <c r="G143" s="24"/>
      <c r="H143" s="7"/>
      <c r="I143" s="25">
        <f t="shared" si="32"/>
        <v>2521</v>
      </c>
      <c r="J143" s="24">
        <f t="shared" si="32"/>
        <v>-2869</v>
      </c>
      <c r="K143" s="7"/>
      <c r="L143" s="25">
        <f t="shared" si="27"/>
        <v>2523.8319776102494</v>
      </c>
      <c r="M143" s="17">
        <f t="shared" si="18"/>
        <v>8.0200971849538796</v>
      </c>
      <c r="N143" s="17">
        <f t="shared" si="28"/>
        <v>-2864.9420736376319</v>
      </c>
      <c r="O143" s="24">
        <f t="shared" si="19"/>
        <v>16.466766362402058</v>
      </c>
      <c r="P143" s="7"/>
      <c r="Q143" s="25">
        <f t="shared" si="20"/>
        <v>2539.8558547379034</v>
      </c>
      <c r="R143" s="24">
        <f t="shared" si="21"/>
        <v>-2895.2722882076087</v>
      </c>
      <c r="S143" s="7"/>
      <c r="T143" s="25">
        <f t="shared" si="22"/>
        <v>-0.66180570008711315</v>
      </c>
      <c r="U143" s="24">
        <f t="shared" si="23"/>
        <v>-0.75755085437123459</v>
      </c>
      <c r="V143" s="7"/>
      <c r="W143" s="25">
        <f t="shared" si="24"/>
        <v>-0.65107590026953599</v>
      </c>
      <c r="X143" s="24">
        <f t="shared" si="29"/>
        <v>33.782268411036398</v>
      </c>
      <c r="Y143" s="7"/>
      <c r="Z143" s="25">
        <f t="shared" si="30"/>
        <v>-603</v>
      </c>
      <c r="AA143" s="17">
        <f t="shared" si="31"/>
        <v>33.911999999999978</v>
      </c>
      <c r="AB143" s="24">
        <f t="shared" si="25"/>
        <v>0.59187605593631665</v>
      </c>
      <c r="AC143" s="17">
        <f t="shared" si="26"/>
        <v>-0.12973158896357972</v>
      </c>
    </row>
    <row r="144" spans="1:29" s="17" customFormat="1" x14ac:dyDescent="0.25">
      <c r="A144" s="17">
        <v>59</v>
      </c>
      <c r="B144" s="17">
        <v>-616</v>
      </c>
      <c r="C144" s="17">
        <v>14322</v>
      </c>
      <c r="D144" s="17">
        <v>11657</v>
      </c>
      <c r="E144" s="17">
        <v>12095</v>
      </c>
      <c r="F144" s="17">
        <v>14748</v>
      </c>
      <c r="G144" s="24"/>
      <c r="H144" s="7"/>
      <c r="I144" s="25">
        <f t="shared" si="32"/>
        <v>2227</v>
      </c>
      <c r="J144" s="24">
        <f t="shared" si="32"/>
        <v>-3091</v>
      </c>
      <c r="K144" s="7"/>
      <c r="L144" s="25">
        <f t="shared" si="27"/>
        <v>2234.7405259454335</v>
      </c>
      <c r="M144" s="17">
        <f t="shared" si="18"/>
        <v>59.915741911929899</v>
      </c>
      <c r="N144" s="17">
        <f t="shared" si="28"/>
        <v>-3092.149512181345</v>
      </c>
      <c r="O144" s="24">
        <f t="shared" si="19"/>
        <v>1.321378255060579</v>
      </c>
      <c r="P144" s="7"/>
      <c r="Q144" s="25">
        <f t="shared" si="20"/>
        <v>2245.8558547379034</v>
      </c>
      <c r="R144" s="24">
        <f t="shared" si="21"/>
        <v>-3117.2722882076087</v>
      </c>
      <c r="S144" s="7"/>
      <c r="T144" s="25">
        <f t="shared" si="22"/>
        <v>-0.58519864561090951</v>
      </c>
      <c r="U144" s="24">
        <f t="shared" si="23"/>
        <v>-0.81563737367907063</v>
      </c>
      <c r="V144" s="7"/>
      <c r="W144" s="25">
        <f t="shared" si="24"/>
        <v>-0.57363318571961464</v>
      </c>
      <c r="X144" s="24">
        <f t="shared" si="29"/>
        <v>28.223413631803169</v>
      </c>
      <c r="Y144" s="7"/>
      <c r="Z144" s="25">
        <f t="shared" si="30"/>
        <v>-616</v>
      </c>
      <c r="AA144" s="17">
        <f t="shared" si="31"/>
        <v>28.367999999999977</v>
      </c>
      <c r="AB144" s="24">
        <f t="shared" si="25"/>
        <v>0.495115002205751</v>
      </c>
      <c r="AC144" s="17">
        <f t="shared" si="26"/>
        <v>-0.14458636819680848</v>
      </c>
    </row>
    <row r="145" spans="1:29" s="17" customFormat="1" x14ac:dyDescent="0.25">
      <c r="A145" s="17">
        <v>60</v>
      </c>
      <c r="B145" s="17">
        <v>-628</v>
      </c>
      <c r="C145" s="17">
        <v>14167</v>
      </c>
      <c r="D145" s="17">
        <v>11553</v>
      </c>
      <c r="E145" s="17">
        <v>12252</v>
      </c>
      <c r="F145" s="17">
        <v>14847</v>
      </c>
      <c r="G145" s="24"/>
      <c r="H145" s="7"/>
      <c r="I145" s="25">
        <f t="shared" si="32"/>
        <v>1915</v>
      </c>
      <c r="J145" s="24">
        <f t="shared" si="32"/>
        <v>-3294</v>
      </c>
      <c r="K145" s="7"/>
      <c r="L145" s="25">
        <f t="shared" si="27"/>
        <v>1918.3088397416882</v>
      </c>
      <c r="M145" s="17">
        <f t="shared" si="18"/>
        <v>10.94842043617516</v>
      </c>
      <c r="N145" s="17">
        <f t="shared" si="28"/>
        <v>-3293.698881193995</v>
      </c>
      <c r="O145" s="24">
        <f t="shared" si="19"/>
        <v>9.0672535329864162E-2</v>
      </c>
      <c r="P145" s="7"/>
      <c r="Q145" s="25">
        <f t="shared" si="20"/>
        <v>1933.8558547379034</v>
      </c>
      <c r="R145" s="24">
        <f t="shared" si="21"/>
        <v>-3320.2722882076087</v>
      </c>
      <c r="S145" s="7"/>
      <c r="T145" s="25">
        <f t="shared" si="22"/>
        <v>-0.5039013633096322</v>
      </c>
      <c r="U145" s="24">
        <f t="shared" si="23"/>
        <v>-0.86875252421731719</v>
      </c>
      <c r="V145" s="7"/>
      <c r="W145" s="25">
        <f t="shared" si="24"/>
        <v>-0.49157062156408132</v>
      </c>
      <c r="X145" s="24">
        <f t="shared" si="29"/>
        <v>22.607610962858587</v>
      </c>
      <c r="Y145" s="7"/>
      <c r="Z145" s="25">
        <f t="shared" si="30"/>
        <v>-628</v>
      </c>
      <c r="AA145" s="17">
        <f t="shared" si="31"/>
        <v>22.71599999999998</v>
      </c>
      <c r="AB145" s="24">
        <f t="shared" si="25"/>
        <v>0.3964689928830315</v>
      </c>
      <c r="AC145" s="17">
        <f t="shared" si="26"/>
        <v>-0.10838903714139292</v>
      </c>
    </row>
    <row r="146" spans="1:29" s="17" customFormat="1" x14ac:dyDescent="0.25">
      <c r="A146" s="17">
        <v>61</v>
      </c>
      <c r="B146" s="17">
        <v>-626</v>
      </c>
      <c r="C146" s="17">
        <v>13997</v>
      </c>
      <c r="D146" s="17">
        <v>11469</v>
      </c>
      <c r="E146" s="17">
        <v>12414</v>
      </c>
      <c r="F146" s="17">
        <v>14931</v>
      </c>
      <c r="G146" s="24"/>
      <c r="H146" s="7"/>
      <c r="I146" s="25">
        <f t="shared" si="32"/>
        <v>1583</v>
      </c>
      <c r="J146" s="24">
        <f t="shared" si="32"/>
        <v>-3462</v>
      </c>
      <c r="K146" s="7"/>
      <c r="L146" s="25">
        <f t="shared" si="27"/>
        <v>1584.1152975598025</v>
      </c>
      <c r="M146" s="17">
        <f t="shared" si="18"/>
        <v>1.2438886469013148</v>
      </c>
      <c r="N146" s="17">
        <f t="shared" si="28"/>
        <v>-3462.4397132776012</v>
      </c>
      <c r="O146" s="24">
        <f t="shared" si="19"/>
        <v>0.19334776649877752</v>
      </c>
      <c r="P146" s="7"/>
      <c r="Q146" s="25">
        <f t="shared" si="20"/>
        <v>1601.8558547379034</v>
      </c>
      <c r="R146" s="24">
        <f t="shared" si="21"/>
        <v>-3488.2722882076087</v>
      </c>
      <c r="S146" s="7"/>
      <c r="T146" s="25">
        <f t="shared" si="22"/>
        <v>-0.41739271675827305</v>
      </c>
      <c r="U146" s="24">
        <f t="shared" si="23"/>
        <v>-0.91270989018000392</v>
      </c>
      <c r="V146" s="7"/>
      <c r="W146" s="25">
        <f t="shared" si="24"/>
        <v>-0.40442668545559635</v>
      </c>
      <c r="X146" s="24">
        <f t="shared" si="29"/>
        <v>17.003299489332676</v>
      </c>
      <c r="Y146" s="7"/>
      <c r="Z146" s="25">
        <f t="shared" si="30"/>
        <v>-626</v>
      </c>
      <c r="AA146" s="17">
        <f t="shared" si="31"/>
        <v>17.081999999999979</v>
      </c>
      <c r="AB146" s="24">
        <f t="shared" si="25"/>
        <v>0.298137142825671</v>
      </c>
      <c r="AC146" s="17">
        <f t="shared" si="26"/>
        <v>-7.8700510667303547E-2</v>
      </c>
    </row>
    <row r="147" spans="1:29" s="17" customFormat="1" x14ac:dyDescent="0.25">
      <c r="A147" s="17">
        <v>62</v>
      </c>
      <c r="B147" s="17">
        <v>-628</v>
      </c>
      <c r="C147" s="17">
        <v>13824</v>
      </c>
      <c r="D147" s="17">
        <v>11402</v>
      </c>
      <c r="E147" s="17">
        <v>12592</v>
      </c>
      <c r="F147" s="17">
        <v>15005</v>
      </c>
      <c r="G147" s="24"/>
      <c r="H147" s="7"/>
      <c r="I147" s="25">
        <f t="shared" si="32"/>
        <v>1232</v>
      </c>
      <c r="J147" s="24">
        <f t="shared" si="32"/>
        <v>-3603</v>
      </c>
      <c r="K147" s="7"/>
      <c r="L147" s="25">
        <f t="shared" si="27"/>
        <v>1233.279575935984</v>
      </c>
      <c r="M147" s="17">
        <f t="shared" si="18"/>
        <v>1.6373145759492911</v>
      </c>
      <c r="N147" s="17">
        <f t="shared" si="28"/>
        <v>-3597.8065035618629</v>
      </c>
      <c r="O147" s="24">
        <f t="shared" si="19"/>
        <v>26.972405252942924</v>
      </c>
      <c r="P147" s="7"/>
      <c r="Q147" s="25">
        <f t="shared" si="20"/>
        <v>1250.8558547379034</v>
      </c>
      <c r="R147" s="24">
        <f t="shared" si="21"/>
        <v>-3629.2722882076087</v>
      </c>
      <c r="S147" s="7"/>
      <c r="T147" s="25">
        <f t="shared" si="22"/>
        <v>-0.3259332741693361</v>
      </c>
      <c r="U147" s="24">
        <f t="shared" si="23"/>
        <v>-0.94960267947011612</v>
      </c>
      <c r="V147" s="7"/>
      <c r="W147" s="25">
        <f t="shared" si="24"/>
        <v>-0.31243213856782959</v>
      </c>
      <c r="X147" s="24">
        <f t="shared" si="29"/>
        <v>11.316814125756537</v>
      </c>
      <c r="Y147" s="7"/>
      <c r="Z147" s="25">
        <f t="shared" si="30"/>
        <v>-628</v>
      </c>
      <c r="AA147" s="17">
        <f t="shared" si="31"/>
        <v>11.42999999999998</v>
      </c>
      <c r="AB147" s="24">
        <f t="shared" si="25"/>
        <v>0.1994911335029515</v>
      </c>
      <c r="AC147" s="17">
        <f t="shared" si="26"/>
        <v>-0.11318587424344351</v>
      </c>
    </row>
    <row r="148" spans="1:29" s="17" customFormat="1" x14ac:dyDescent="0.25">
      <c r="A148" s="17">
        <v>63</v>
      </c>
      <c r="B148" s="17">
        <v>-644</v>
      </c>
      <c r="C148" s="17">
        <v>13641</v>
      </c>
      <c r="D148" s="17">
        <v>11356</v>
      </c>
      <c r="E148" s="17">
        <v>12783</v>
      </c>
      <c r="F148" s="17">
        <v>15060</v>
      </c>
      <c r="G148" s="24"/>
      <c r="H148" s="7"/>
      <c r="I148" s="25">
        <f t="shared" si="32"/>
        <v>858</v>
      </c>
      <c r="J148" s="24">
        <f t="shared" si="32"/>
        <v>-3704</v>
      </c>
      <c r="K148" s="7"/>
      <c r="L148" s="25">
        <f t="shared" si="27"/>
        <v>860.87915739604318</v>
      </c>
      <c r="M148" s="17">
        <f t="shared" ref="M148:M149" si="33">(I148-L148)^2</f>
        <v>8.2895473111901641</v>
      </c>
      <c r="N148" s="17">
        <f t="shared" si="28"/>
        <v>-3699.9694281861507</v>
      </c>
      <c r="O148" s="24">
        <f t="shared" ref="O148:O149" si="34">(J148-N148)^2</f>
        <v>16.245509146596373</v>
      </c>
      <c r="P148" s="7"/>
      <c r="Q148" s="25">
        <f t="shared" si="20"/>
        <v>876.85585473790331</v>
      </c>
      <c r="R148" s="24">
        <f t="shared" si="21"/>
        <v>-3730.2722882076087</v>
      </c>
      <c r="S148" s="7"/>
      <c r="T148" s="25">
        <f t="shared" si="22"/>
        <v>-0.2284807626928049</v>
      </c>
      <c r="U148" s="24">
        <f t="shared" si="23"/>
        <v>-0.97602942924530278</v>
      </c>
      <c r="V148" s="7"/>
      <c r="W148" s="25">
        <f t="shared" si="24"/>
        <v>-0.21459308163720919</v>
      </c>
      <c r="X148" s="24">
        <f t="shared" si="29"/>
        <v>5.5048578622034938</v>
      </c>
      <c r="Y148" s="7"/>
      <c r="Z148" s="25">
        <f t="shared" si="30"/>
        <v>-644</v>
      </c>
      <c r="AA148" s="17">
        <f t="shared" si="31"/>
        <v>5.6339999999999808</v>
      </c>
      <c r="AB148" s="24">
        <f t="shared" si="25"/>
        <v>9.8331850057360198E-2</v>
      </c>
      <c r="AC148" s="17">
        <f t="shared" si="26"/>
        <v>-0.12914213779648698</v>
      </c>
    </row>
    <row r="149" spans="1:29" s="17" customFormat="1" x14ac:dyDescent="0.25">
      <c r="A149" s="17">
        <v>64</v>
      </c>
      <c r="B149" s="17">
        <v>-638</v>
      </c>
      <c r="C149" s="17">
        <v>13447</v>
      </c>
      <c r="D149" s="17">
        <v>11326</v>
      </c>
      <c r="E149" s="17">
        <v>12966</v>
      </c>
      <c r="F149" s="17">
        <v>15097</v>
      </c>
      <c r="G149" s="24"/>
      <c r="H149" s="7"/>
      <c r="I149" s="25">
        <f t="shared" si="32"/>
        <v>481</v>
      </c>
      <c r="J149" s="24">
        <f t="shared" si="32"/>
        <v>-3771</v>
      </c>
      <c r="K149" s="7"/>
      <c r="L149" s="25">
        <f t="shared" si="27"/>
        <v>483.0582251147132</v>
      </c>
      <c r="M149" s="17">
        <f t="shared" si="33"/>
        <v>4.2362906228361474</v>
      </c>
      <c r="N149" s="17">
        <f t="shared" si="28"/>
        <v>-3763.5656599551348</v>
      </c>
      <c r="O149" s="24">
        <f t="shared" si="34"/>
        <v>55.269411902685803</v>
      </c>
      <c r="P149" s="7"/>
      <c r="Q149" s="25">
        <f t="shared" ref="Q149" si="35">I149-$J$4</f>
        <v>499.85585473790337</v>
      </c>
      <c r="R149" s="24">
        <f t="shared" ref="R149" si="36">J149-$J$3</f>
        <v>-3797.2722882076087</v>
      </c>
      <c r="S149" s="7"/>
      <c r="T149" s="25">
        <f t="shared" ref="T149" si="37">Q149/$J$7</f>
        <v>-0.1302465465787615</v>
      </c>
      <c r="U149" s="24">
        <f t="shared" ref="U149" si="38">R149/$J$6</f>
        <v>-0.99356004543280285</v>
      </c>
      <c r="V149" s="7"/>
      <c r="W149" s="25">
        <f t="shared" ref="W149" si="39">(T149-U149*SIN(-$J$11*PI()/180))/(COS(-$J$11*PI()/180))</f>
        <v>-0.11609903306394349</v>
      </c>
      <c r="X149" s="24">
        <f>IF(MOD(ATAN2(U149,W149)*180/PI()-$J$9+360,360)&gt;5,MOD(ATAN2(U149,W149)*180/PI()-$J$9+360,360)-360,MOD(ATAN2(U149,W149)*180/PI()-$J$9+360,360))</f>
        <v>-0.23021569567208644</v>
      </c>
      <c r="Y149" s="7"/>
      <c r="Z149" s="25">
        <f t="shared" si="30"/>
        <v>-638</v>
      </c>
      <c r="AA149" s="17">
        <f t="shared" si="31"/>
        <v>-0.10800000000001919</v>
      </c>
      <c r="AB149" s="24">
        <f t="shared" ref="AB149" si="40">AA149*PI()/180</f>
        <v>-1.8849555921542107E-3</v>
      </c>
      <c r="AC149" s="17">
        <f t="shared" ref="AC149" si="41">X149-AA149</f>
        <v>-0.12221569567206725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-9973</v>
      </c>
      <c r="G154" s="2"/>
      <c r="I154" s="1"/>
      <c r="J154" s="3"/>
    </row>
    <row r="155" spans="1:29" x14ac:dyDescent="0.25">
      <c r="A155" t="s">
        <v>77</v>
      </c>
      <c r="B155">
        <v>-9991</v>
      </c>
      <c r="G155" s="2"/>
      <c r="I155" s="44">
        <v>0</v>
      </c>
      <c r="J155" s="40">
        <f>B155</f>
        <v>-9991</v>
      </c>
    </row>
    <row r="156" spans="1:29" x14ac:dyDescent="0.25">
      <c r="A156" s="32" t="s">
        <v>78</v>
      </c>
      <c r="B156" s="32">
        <v>9978</v>
      </c>
      <c r="G156" s="2"/>
      <c r="I156" s="1"/>
      <c r="J156" s="3"/>
    </row>
    <row r="157" spans="1:29" x14ac:dyDescent="0.25">
      <c r="A157" t="s">
        <v>79</v>
      </c>
      <c r="B157">
        <v>9984</v>
      </c>
      <c r="G157" s="2"/>
      <c r="I157" s="44">
        <f>J155</f>
        <v>-9991</v>
      </c>
      <c r="J157" s="40">
        <f>I157+B157</f>
        <v>-7</v>
      </c>
    </row>
    <row r="158" spans="1:29" x14ac:dyDescent="0.25">
      <c r="A158" s="32" t="s">
        <v>80</v>
      </c>
      <c r="B158" s="32">
        <v>40009</v>
      </c>
      <c r="G158" s="2"/>
      <c r="I158" s="1"/>
      <c r="J158" s="3"/>
    </row>
    <row r="159" spans="1:29" x14ac:dyDescent="0.25">
      <c r="A159" t="s">
        <v>81</v>
      </c>
      <c r="B159">
        <v>40009</v>
      </c>
      <c r="G159" s="2"/>
      <c r="I159" s="44">
        <f>J157</f>
        <v>-7</v>
      </c>
      <c r="J159" s="40">
        <f>I159+B159</f>
        <v>40002</v>
      </c>
    </row>
    <row r="160" spans="1:29" x14ac:dyDescent="0.25">
      <c r="A160" s="32" t="s">
        <v>82</v>
      </c>
      <c r="B160" s="32">
        <v>10007</v>
      </c>
      <c r="G160" s="2"/>
      <c r="I160" s="1"/>
      <c r="J160" s="3"/>
    </row>
    <row r="161" spans="1:10" x14ac:dyDescent="0.25">
      <c r="A161" t="s">
        <v>83</v>
      </c>
      <c r="B161">
        <v>10007</v>
      </c>
      <c r="G161" s="2"/>
      <c r="I161" s="44">
        <f>J159</f>
        <v>40002</v>
      </c>
      <c r="J161" s="40">
        <f>I161+B161</f>
        <v>50009</v>
      </c>
    </row>
    <row r="162" spans="1:10" x14ac:dyDescent="0.25">
      <c r="A162" s="32" t="s">
        <v>84</v>
      </c>
      <c r="B162" s="32">
        <v>-9977</v>
      </c>
      <c r="G162" s="2"/>
      <c r="I162" s="1"/>
      <c r="J162" s="3"/>
    </row>
    <row r="163" spans="1:10" x14ac:dyDescent="0.25">
      <c r="A163" t="s">
        <v>85</v>
      </c>
      <c r="B163">
        <v>-10006</v>
      </c>
      <c r="G163" s="2"/>
      <c r="I163" s="44">
        <f>J161</f>
        <v>50009</v>
      </c>
      <c r="J163" s="40">
        <f>I163+B163</f>
        <v>40003</v>
      </c>
    </row>
    <row r="164" spans="1:10" x14ac:dyDescent="0.25">
      <c r="A164" s="32" t="s">
        <v>86</v>
      </c>
      <c r="B164" s="32">
        <v>-40015</v>
      </c>
      <c r="G164" s="2"/>
      <c r="I164" s="1"/>
      <c r="J164" s="3"/>
    </row>
    <row r="165" spans="1:10" ht="15.75" thickBot="1" x14ac:dyDescent="0.3">
      <c r="A165" t="s">
        <v>87</v>
      </c>
      <c r="B165">
        <v>-40015</v>
      </c>
      <c r="G165" s="2"/>
      <c r="I165" s="4">
        <f>J163</f>
        <v>40003</v>
      </c>
      <c r="J165" s="6">
        <f>I165+B165</f>
        <v>-12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4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26.767331406068653</v>
      </c>
      <c r="L3" s="36" t="s">
        <v>1</v>
      </c>
      <c r="M3" s="11">
        <v>-3846.8291221678123</v>
      </c>
      <c r="N3" s="10" t="s">
        <v>2</v>
      </c>
      <c r="O3" s="36">
        <v>3831.5256801389282</v>
      </c>
      <c r="Q3" s="117" t="s">
        <v>3</v>
      </c>
      <c r="R3" s="117"/>
      <c r="T3" s="49" t="s">
        <v>53</v>
      </c>
      <c r="U3" s="50">
        <v>43690</v>
      </c>
    </row>
    <row r="4" spans="1:21" ht="15.75" thickBot="1" x14ac:dyDescent="0.3">
      <c r="A4" t="s">
        <v>64</v>
      </c>
      <c r="I4" s="34" t="s">
        <v>4</v>
      </c>
      <c r="J4" s="34">
        <f>(M6+M12)/2</f>
        <v>-18.676568013507715</v>
      </c>
      <c r="L4" s="9" t="s">
        <v>5</v>
      </c>
      <c r="M4" s="13">
        <v>359.79941251059972</v>
      </c>
      <c r="N4" s="12" t="s">
        <v>6</v>
      </c>
      <c r="O4" s="9">
        <v>359.7787976679694</v>
      </c>
      <c r="Q4" s="2" t="s">
        <v>7</v>
      </c>
      <c r="R4" s="2">
        <f>MAX(AC20:AC149)</f>
        <v>0.20177295010449825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-172.30862643533339</v>
      </c>
      <c r="N5" s="14" t="s">
        <v>9</v>
      </c>
      <c r="O5" s="9">
        <v>-173.12550376872267</v>
      </c>
      <c r="Q5" s="5" t="s">
        <v>10</v>
      </c>
      <c r="R5" s="5">
        <f>MIN(AC20:AC149)</f>
        <v>-0.23502368692253839</v>
      </c>
      <c r="T5" s="49" t="s">
        <v>55</v>
      </c>
      <c r="U5" s="51">
        <v>3</v>
      </c>
    </row>
    <row r="6" spans="1:21" ht="15.75" thickBot="1" x14ac:dyDescent="0.3">
      <c r="A6" t="s">
        <v>65</v>
      </c>
      <c r="I6" s="33" t="s">
        <v>11</v>
      </c>
      <c r="J6" s="33">
        <f>(O3+O9)/2</f>
        <v>3824.8358238793508</v>
      </c>
      <c r="L6" s="38" t="s">
        <v>12</v>
      </c>
      <c r="M6" s="13">
        <v>-18.524089449694088</v>
      </c>
      <c r="N6" s="14" t="s">
        <v>13</v>
      </c>
      <c r="O6" s="9">
        <v>26.244445645864957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-3840.5724071801656</v>
      </c>
      <c r="L7" s="39" t="s">
        <v>15</v>
      </c>
      <c r="M7" s="16">
        <f>SUM(M20:M84)</f>
        <v>2015.0147960696113</v>
      </c>
      <c r="N7" s="15" t="s">
        <v>15</v>
      </c>
      <c r="O7" s="37">
        <f>SUM(O20:O84)</f>
        <v>1710.7442680545398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-173.10690194598996</v>
      </c>
      <c r="L9" s="36" t="s">
        <v>18</v>
      </c>
      <c r="M9" s="11">
        <v>-3834.3156921925188</v>
      </c>
      <c r="N9" s="10" t="s">
        <v>19</v>
      </c>
      <c r="O9" s="36">
        <v>3818.1459676197737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-172.29222608525612</v>
      </c>
      <c r="L10" s="9" t="s">
        <v>21</v>
      </c>
      <c r="M10" s="13">
        <v>359.76823597338108</v>
      </c>
      <c r="N10" s="12" t="s">
        <v>22</v>
      </c>
      <c r="O10" s="9">
        <v>359.75209141776457</v>
      </c>
      <c r="T10" s="52"/>
    </row>
    <row r="11" spans="1:21" ht="15.75" thickBot="1" x14ac:dyDescent="0.3">
      <c r="I11" s="34" t="s">
        <v>23</v>
      </c>
      <c r="J11" s="34">
        <f>J9-J10</f>
        <v>-0.81467586073384268</v>
      </c>
      <c r="L11" s="38" t="s">
        <v>24</v>
      </c>
      <c r="M11" s="13">
        <v>-172.27582573517884</v>
      </c>
      <c r="N11" s="14" t="s">
        <v>25</v>
      </c>
      <c r="O11" s="9">
        <v>-173.08830012325726</v>
      </c>
    </row>
    <row r="12" spans="1:21" x14ac:dyDescent="0.25">
      <c r="I12" s="9"/>
      <c r="J12" s="9"/>
      <c r="L12" s="38" t="s">
        <v>26</v>
      </c>
      <c r="M12" s="13">
        <v>-18.829046577321343</v>
      </c>
      <c r="N12" s="14" t="s">
        <v>27</v>
      </c>
      <c r="O12" s="9">
        <v>27.290217166272349</v>
      </c>
    </row>
    <row r="13" spans="1:21" ht="15.75" thickBot="1" x14ac:dyDescent="0.3">
      <c r="I13" s="9"/>
      <c r="J13" s="9"/>
      <c r="L13" s="39" t="s">
        <v>15</v>
      </c>
      <c r="M13" s="16">
        <f>SUM(M85:M149)</f>
        <v>2129.0176603590749</v>
      </c>
      <c r="N13" s="15" t="s">
        <v>15</v>
      </c>
      <c r="O13" s="37">
        <f>SUM(O85:O149)</f>
        <v>1798.4736970312917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13513</v>
      </c>
      <c r="D20" s="17">
        <v>11372</v>
      </c>
      <c r="E20" s="17">
        <v>13015</v>
      </c>
      <c r="F20" s="17">
        <v>15154</v>
      </c>
      <c r="G20" s="24"/>
      <c r="H20" s="7"/>
      <c r="I20" s="25">
        <f t="shared" ref="I20:J51" si="0">C20-E20</f>
        <v>498</v>
      </c>
      <c r="J20" s="24">
        <f t="shared" si="0"/>
        <v>-3782</v>
      </c>
      <c r="K20" s="7"/>
      <c r="L20" s="25">
        <f>$M$3*SIN(2*PI()/$M$4*(AA20+$M$5))+$M$6</f>
        <v>488.73303786816416</v>
      </c>
      <c r="M20" s="17">
        <f t="shared" ref="M20:M83" si="1">(I20-L20)^2</f>
        <v>85.876587152879452</v>
      </c>
      <c r="N20" s="17">
        <f>$O$3*COS(2*PI()/$O$4*(AA20+$O$5))+$O$6</f>
        <v>-3778.7225141972376</v>
      </c>
      <c r="O20" s="24">
        <f t="shared" ref="O20:O83" si="2">(J20-N20)^2</f>
        <v>10.741913187308995</v>
      </c>
      <c r="P20" s="7"/>
      <c r="Q20" s="25">
        <f>I20-$J$4</f>
        <v>516.67656801350768</v>
      </c>
      <c r="R20" s="24">
        <f>J20-$J$3</f>
        <v>-3808.7673314060685</v>
      </c>
      <c r="S20" s="7"/>
      <c r="T20" s="25">
        <f>Q20/$J$7</f>
        <v>-0.13453113578787157</v>
      </c>
      <c r="U20" s="24">
        <f>R20/$J$6</f>
        <v>-0.99579890661634074</v>
      </c>
      <c r="V20" s="7"/>
      <c r="W20" s="25">
        <f>(T20-U20*SIN(-$J$11*PI()/180))/(COS(-$J$11*PI()/180))</f>
        <v>-0.12038474028311562</v>
      </c>
      <c r="X20" s="24">
        <f>IF(MOD(ATAN2(U20,W20)*180/PI()-$J$9+360,360)&gt;5,MOD(ATAN2(U20,W20)*180/PI()-$J$9+360,360)-360,MOD(ATAN2(U20,W20)*180/PI()-$J$9+360,360))</f>
        <v>8.7454609854376031E-5</v>
      </c>
      <c r="Y20" s="7"/>
      <c r="Z20" s="25">
        <f>I159</f>
        <v>-2</v>
      </c>
      <c r="AA20" s="17">
        <f>360/40000*Z20</f>
        <v>-1.7999999999999999E-2</v>
      </c>
      <c r="AB20" s="24">
        <f>AA20*PI()/180</f>
        <v>-3.1415926535897925E-4</v>
      </c>
      <c r="AC20" s="17">
        <f>X20-AA20</f>
        <v>1.8087454609854375E-2</v>
      </c>
      <c r="AD20" s="17">
        <f ca="1">INDIRECT("AC"&amp;AE20)-AC20</f>
        <v>-0.10783633169710981</v>
      </c>
      <c r="AE20" s="17">
        <v>149</v>
      </c>
    </row>
    <row r="21" spans="1:31" s="17" customFormat="1" x14ac:dyDescent="0.25">
      <c r="A21" s="17">
        <v>1</v>
      </c>
      <c r="B21" s="17">
        <v>631</v>
      </c>
      <c r="C21" s="17">
        <v>13699</v>
      </c>
      <c r="D21" s="17">
        <v>11403</v>
      </c>
      <c r="E21" s="17">
        <v>12838</v>
      </c>
      <c r="F21" s="17">
        <v>15124</v>
      </c>
      <c r="G21" s="24"/>
      <c r="H21" s="7"/>
      <c r="I21" s="25">
        <f t="shared" si="0"/>
        <v>861</v>
      </c>
      <c r="J21" s="24">
        <f t="shared" si="0"/>
        <v>-3721</v>
      </c>
      <c r="K21" s="7"/>
      <c r="L21" s="25">
        <f t="shared" ref="L21:L84" si="3">$M$3*SIN(2*PI()/$M$4*(AA21+$M$5))+$M$6</f>
        <v>863.78938364335227</v>
      </c>
      <c r="M21" s="17">
        <f t="shared" si="1"/>
        <v>7.780661109801164</v>
      </c>
      <c r="N21" s="17">
        <f t="shared" ref="N21:N84" si="4">$O$3*COS(2*PI()/$O$4*(AA21+$O$5))+$O$6</f>
        <v>-3715.4326767850253</v>
      </c>
      <c r="O21" s="24">
        <f t="shared" si="2"/>
        <v>30.995087779996776</v>
      </c>
      <c r="P21" s="7"/>
      <c r="Q21" s="25">
        <f t="shared" ref="Q21:Q84" si="5">I21-$J$4</f>
        <v>879.67656801350768</v>
      </c>
      <c r="R21" s="24">
        <f t="shared" ref="R21:R84" si="6">J21-$J$3</f>
        <v>-3747.7673314060685</v>
      </c>
      <c r="S21" s="7"/>
      <c r="T21" s="25">
        <f t="shared" ref="T21:T84" si="7">Q21/$J$7</f>
        <v>-0.22904829664684956</v>
      </c>
      <c r="U21" s="24">
        <f t="shared" ref="U21:U84" si="8">R21/$J$6</f>
        <v>-0.97985050966315324</v>
      </c>
      <c r="V21" s="7"/>
      <c r="W21" s="25">
        <f t="shared" ref="W21:W84" si="9">(T21-U21*SIN(-$J$11*PI()/180))/(COS(-$J$11*PI()/180))</f>
        <v>-0.21513823835291365</v>
      </c>
      <c r="X21" s="24">
        <f t="shared" ref="X21:X83" si="10">MOD(ATAN2(U21,W21)*180/PI()-$J$9+360,360)</f>
        <v>5.4903980511776354</v>
      </c>
      <c r="Y21" s="7"/>
      <c r="Z21" s="25">
        <f t="shared" ref="Z21:Z84" si="11">B21</f>
        <v>631</v>
      </c>
      <c r="AA21" s="17">
        <f>360/40000*Z21+AA20</f>
        <v>5.6609999999999996</v>
      </c>
      <c r="AB21" s="24">
        <f t="shared" ref="AB21:AB84" si="12">AA21*PI()/180</f>
        <v>9.8803088955398979E-2</v>
      </c>
      <c r="AC21" s="17">
        <f t="shared" ref="AC21:AC84" si="13">X21-AA21</f>
        <v>-0.17060194882236424</v>
      </c>
      <c r="AD21" s="17">
        <f t="shared" ref="AD21:AD83" ca="1" si="14">INDIRECT("AC"&amp;AE21)-AC21</f>
        <v>0.12226339311410506</v>
      </c>
      <c r="AE21" s="17">
        <v>148</v>
      </c>
    </row>
    <row r="22" spans="1:31" s="17" customFormat="1" x14ac:dyDescent="0.25">
      <c r="A22" s="17">
        <v>2</v>
      </c>
      <c r="B22" s="17">
        <v>645</v>
      </c>
      <c r="C22" s="17">
        <v>13883</v>
      </c>
      <c r="D22" s="17">
        <v>11454</v>
      </c>
      <c r="E22" s="17">
        <v>12649</v>
      </c>
      <c r="F22" s="17">
        <v>15068</v>
      </c>
      <c r="G22" s="24"/>
      <c r="H22" s="7"/>
      <c r="I22" s="25">
        <f t="shared" si="0"/>
        <v>1234</v>
      </c>
      <c r="J22" s="24">
        <f t="shared" si="0"/>
        <v>-3614</v>
      </c>
      <c r="K22" s="7"/>
      <c r="L22" s="25">
        <f t="shared" si="3"/>
        <v>1238.1780823336562</v>
      </c>
      <c r="M22" s="17">
        <f t="shared" si="1"/>
        <v>17.456371986810211</v>
      </c>
      <c r="N22" s="17">
        <f>$O$3*COS(2*PI()/$O$4*(AA22+$O$5))+$O$6</f>
        <v>-3612.7384161183795</v>
      </c>
      <c r="O22" s="24">
        <f>(J22-N22)^2</f>
        <v>1.5915938903646007</v>
      </c>
      <c r="P22" s="7"/>
      <c r="Q22" s="25">
        <f t="shared" si="5"/>
        <v>1252.6765680135077</v>
      </c>
      <c r="R22" s="24">
        <f t="shared" si="6"/>
        <v>-3640.7673314060685</v>
      </c>
      <c r="S22" s="7"/>
      <c r="T22" s="25">
        <f t="shared" si="7"/>
        <v>-0.32616923604188752</v>
      </c>
      <c r="U22" s="24">
        <f t="shared" si="8"/>
        <v>-0.95187545271247997</v>
      </c>
      <c r="V22" s="7"/>
      <c r="W22" s="25">
        <f t="shared" si="9"/>
        <v>-0.3126667940995117</v>
      </c>
      <c r="X22" s="24">
        <f t="shared" si="10"/>
        <v>11.29093399613464</v>
      </c>
      <c r="Y22" s="7"/>
      <c r="Z22" s="25">
        <f t="shared" si="11"/>
        <v>645</v>
      </c>
      <c r="AA22" s="17">
        <f t="shared" ref="AA22:AA85" si="15">360/40000*Z22+AA21</f>
        <v>11.465999999999999</v>
      </c>
      <c r="AB22" s="24">
        <f t="shared" si="12"/>
        <v>0.20011945203366982</v>
      </c>
      <c r="AC22" s="17">
        <f t="shared" si="13"/>
        <v>-0.17506600386535887</v>
      </c>
      <c r="AD22" s="17">
        <f t="shared" ca="1" si="14"/>
        <v>1.3437138893555911E-2</v>
      </c>
      <c r="AE22" s="17">
        <v>147</v>
      </c>
    </row>
    <row r="23" spans="1:31" s="17" customFormat="1" x14ac:dyDescent="0.25">
      <c r="A23" s="17">
        <v>3</v>
      </c>
      <c r="B23" s="17">
        <v>636</v>
      </c>
      <c r="C23" s="17">
        <v>14053</v>
      </c>
      <c r="D23" s="17">
        <v>11518</v>
      </c>
      <c r="E23" s="17">
        <v>12466</v>
      </c>
      <c r="F23" s="17">
        <v>14992</v>
      </c>
      <c r="G23" s="24"/>
      <c r="H23" s="7"/>
      <c r="I23" s="25">
        <f t="shared" si="0"/>
        <v>1587</v>
      </c>
      <c r="J23" s="24">
        <f t="shared" si="0"/>
        <v>-3474</v>
      </c>
      <c r="K23" s="7"/>
      <c r="L23" s="25">
        <f t="shared" si="3"/>
        <v>1594.7252642739413</v>
      </c>
      <c r="M23" s="17">
        <f t="shared" si="1"/>
        <v>59.679708102234116</v>
      </c>
      <c r="N23" s="17">
        <f t="shared" si="4"/>
        <v>-3474.8813626728647</v>
      </c>
      <c r="O23" s="24">
        <f t="shared" si="2"/>
        <v>0.77680016111925232</v>
      </c>
      <c r="P23" s="7"/>
      <c r="Q23" s="25">
        <f t="shared" si="5"/>
        <v>1605.6765680135077</v>
      </c>
      <c r="R23" s="24">
        <f t="shared" si="6"/>
        <v>-3500.7673314060685</v>
      </c>
      <c r="S23" s="7"/>
      <c r="T23" s="25">
        <f t="shared" si="7"/>
        <v>-0.41808261836480554</v>
      </c>
      <c r="U23" s="24">
        <f t="shared" si="8"/>
        <v>-0.91527257445926269</v>
      </c>
      <c r="V23" s="7"/>
      <c r="W23" s="25">
        <f t="shared" si="9"/>
        <v>-0.40510995164178581</v>
      </c>
      <c r="X23" s="24">
        <f t="shared" si="10"/>
        <v>16.981622916062008</v>
      </c>
      <c r="Y23" s="7"/>
      <c r="Z23" s="25">
        <f t="shared" si="11"/>
        <v>636</v>
      </c>
      <c r="AA23" s="17">
        <f t="shared" si="15"/>
        <v>17.189999999999998</v>
      </c>
      <c r="AB23" s="24">
        <f t="shared" si="12"/>
        <v>0.30002209841782518</v>
      </c>
      <c r="AC23" s="17">
        <f t="shared" si="13"/>
        <v>-0.20837708393798948</v>
      </c>
      <c r="AD23" s="17">
        <f t="shared" ca="1" si="14"/>
        <v>1.6676626527956984E-2</v>
      </c>
      <c r="AE23" s="17">
        <v>146</v>
      </c>
    </row>
    <row r="24" spans="1:31" s="17" customFormat="1" x14ac:dyDescent="0.25">
      <c r="A24" s="17">
        <v>4</v>
      </c>
      <c r="B24" s="17">
        <v>614</v>
      </c>
      <c r="C24" s="17">
        <v>14226</v>
      </c>
      <c r="D24" s="17">
        <v>11599</v>
      </c>
      <c r="E24" s="17">
        <v>12302</v>
      </c>
      <c r="F24" s="17">
        <v>14909</v>
      </c>
      <c r="G24" s="24"/>
      <c r="H24" s="7"/>
      <c r="I24" s="25">
        <f t="shared" si="0"/>
        <v>1924</v>
      </c>
      <c r="J24" s="24">
        <f t="shared" si="0"/>
        <v>-3310</v>
      </c>
      <c r="K24" s="7"/>
      <c r="L24" s="25">
        <f t="shared" si="3"/>
        <v>1923.6971408356503</v>
      </c>
      <c r="M24" s="17">
        <f t="shared" si="1"/>
        <v>9.172367343058882E-2</v>
      </c>
      <c r="N24" s="17">
        <f t="shared" si="4"/>
        <v>-3308.6109480710452</v>
      </c>
      <c r="O24" s="24">
        <f t="shared" si="2"/>
        <v>1.9294652613330889</v>
      </c>
      <c r="P24" s="7"/>
      <c r="Q24" s="25">
        <f t="shared" si="5"/>
        <v>1942.6765680135077</v>
      </c>
      <c r="R24" s="24">
        <f t="shared" si="6"/>
        <v>-3336.7673314060685</v>
      </c>
      <c r="S24" s="7"/>
      <c r="T24" s="25">
        <f t="shared" si="7"/>
        <v>-0.50582995503002748</v>
      </c>
      <c r="U24" s="24">
        <f t="shared" si="8"/>
        <v>-0.8723949170769224</v>
      </c>
      <c r="V24" s="7"/>
      <c r="W24" s="25">
        <f t="shared" si="9"/>
        <v>-0.49347586805133453</v>
      </c>
      <c r="X24" s="24">
        <f t="shared" si="10"/>
        <v>22.601855542632961</v>
      </c>
      <c r="Y24" s="7"/>
      <c r="Z24" s="25">
        <f t="shared" si="11"/>
        <v>614</v>
      </c>
      <c r="AA24" s="17">
        <f t="shared" si="15"/>
        <v>22.715999999999998</v>
      </c>
      <c r="AB24" s="24">
        <f t="shared" si="12"/>
        <v>0.39646899288303183</v>
      </c>
      <c r="AC24" s="17">
        <f t="shared" si="13"/>
        <v>-0.11414445736703627</v>
      </c>
      <c r="AD24" s="17">
        <f t="shared" ca="1" si="14"/>
        <v>-3.8049810354898739E-2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14385</v>
      </c>
      <c r="D25" s="17">
        <v>11705</v>
      </c>
      <c r="E25" s="17">
        <v>12153</v>
      </c>
      <c r="F25" s="17">
        <v>14818</v>
      </c>
      <c r="G25" s="24"/>
      <c r="H25" s="7"/>
      <c r="I25" s="25">
        <f t="shared" si="0"/>
        <v>2232</v>
      </c>
      <c r="J25" s="24">
        <f t="shared" si="0"/>
        <v>-3113</v>
      </c>
      <c r="K25" s="7"/>
      <c r="L25" s="25">
        <f t="shared" si="3"/>
        <v>2236.066213237048</v>
      </c>
      <c r="M25" s="17">
        <f t="shared" si="1"/>
        <v>16.534090089144637</v>
      </c>
      <c r="N25" s="17">
        <f t="shared" si="4"/>
        <v>-3110.2683158923546</v>
      </c>
      <c r="O25" s="24">
        <f t="shared" si="2"/>
        <v>7.4620980639623271</v>
      </c>
      <c r="P25" s="7"/>
      <c r="Q25" s="25">
        <f t="shared" si="5"/>
        <v>2250.6765680135077</v>
      </c>
      <c r="R25" s="24">
        <f t="shared" si="6"/>
        <v>-3139.7673314060685</v>
      </c>
      <c r="S25" s="7"/>
      <c r="T25" s="25">
        <f t="shared" si="7"/>
        <v>-0.58602633394067549</v>
      </c>
      <c r="U25" s="24">
        <f t="shared" si="8"/>
        <v>-0.8208894383920381</v>
      </c>
      <c r="V25" s="7"/>
      <c r="W25" s="25">
        <f t="shared" si="9"/>
        <v>-0.57441274866727965</v>
      </c>
      <c r="X25" s="24">
        <f t="shared" si="10"/>
        <v>28.08909041749871</v>
      </c>
      <c r="Y25" s="7"/>
      <c r="Z25" s="25">
        <f t="shared" si="11"/>
        <v>617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-0.17990958250128841</v>
      </c>
      <c r="AD25" s="17">
        <f t="shared" ca="1" si="14"/>
        <v>0.10210839873868949</v>
      </c>
      <c r="AE25" s="17">
        <v>144</v>
      </c>
    </row>
    <row r="26" spans="1:31" s="17" customFormat="1" x14ac:dyDescent="0.25">
      <c r="A26" s="17">
        <v>6</v>
      </c>
      <c r="B26" s="17">
        <v>617</v>
      </c>
      <c r="C26" s="17">
        <v>14524</v>
      </c>
      <c r="D26" s="17">
        <v>11811</v>
      </c>
      <c r="E26" s="17">
        <v>12006</v>
      </c>
      <c r="F26" s="17">
        <v>14696</v>
      </c>
      <c r="G26" s="24"/>
      <c r="H26" s="7"/>
      <c r="I26" s="25">
        <f t="shared" si="0"/>
        <v>2518</v>
      </c>
      <c r="J26" s="24">
        <f t="shared" si="0"/>
        <v>-2885</v>
      </c>
      <c r="K26" s="7"/>
      <c r="L26" s="25">
        <f t="shared" si="3"/>
        <v>2527.2506272960545</v>
      </c>
      <c r="M26" s="17">
        <f t="shared" si="1"/>
        <v>85.574105370508917</v>
      </c>
      <c r="N26" s="17">
        <f t="shared" si="4"/>
        <v>-2882.4509006731696</v>
      </c>
      <c r="O26" s="24">
        <f t="shared" si="2"/>
        <v>6.497907378047203</v>
      </c>
      <c r="P26" s="7"/>
      <c r="Q26" s="25">
        <f t="shared" si="5"/>
        <v>2536.6765680135077</v>
      </c>
      <c r="R26" s="24">
        <f t="shared" si="6"/>
        <v>-2911.7673314060685</v>
      </c>
      <c r="S26" s="7"/>
      <c r="T26" s="25">
        <f t="shared" si="7"/>
        <v>-0.66049440007199145</v>
      </c>
      <c r="U26" s="24">
        <f t="shared" si="8"/>
        <v>-0.76127903666536989</v>
      </c>
      <c r="V26" s="7"/>
      <c r="W26" s="25">
        <f t="shared" si="9"/>
        <v>-0.64973598725133896</v>
      </c>
      <c r="X26" s="24">
        <f t="shared" si="10"/>
        <v>33.586976313077457</v>
      </c>
      <c r="Y26" s="7"/>
      <c r="Z26" s="25">
        <f t="shared" si="11"/>
        <v>617</v>
      </c>
      <c r="AA26" s="17">
        <f t="shared" si="15"/>
        <v>33.821999999999996</v>
      </c>
      <c r="AB26" s="24">
        <f t="shared" si="12"/>
        <v>0.59030525960952207</v>
      </c>
      <c r="AC26" s="17">
        <f t="shared" si="13"/>
        <v>-0.23502368692253839</v>
      </c>
      <c r="AD26" s="17">
        <f t="shared" ca="1" si="14"/>
        <v>0.10695048726220335</v>
      </c>
      <c r="AE26" s="17">
        <v>143</v>
      </c>
    </row>
    <row r="27" spans="1:31" s="17" customFormat="1" x14ac:dyDescent="0.25">
      <c r="A27" s="17">
        <v>7</v>
      </c>
      <c r="B27" s="17">
        <v>613</v>
      </c>
      <c r="C27" s="17">
        <v>14656</v>
      </c>
      <c r="D27" s="17">
        <v>11936</v>
      </c>
      <c r="E27" s="17">
        <v>11867</v>
      </c>
      <c r="F27" s="17">
        <v>14561</v>
      </c>
      <c r="G27" s="24"/>
      <c r="H27" s="7"/>
      <c r="I27" s="25">
        <f t="shared" si="0"/>
        <v>2789</v>
      </c>
      <c r="J27" s="24">
        <f t="shared" si="0"/>
        <v>-2625</v>
      </c>
      <c r="K27" s="7"/>
      <c r="L27" s="25">
        <f t="shared" si="3"/>
        <v>2792.8642192632919</v>
      </c>
      <c r="M27" s="17">
        <f t="shared" si="1"/>
        <v>14.932190514796527</v>
      </c>
      <c r="N27" s="17">
        <f t="shared" si="4"/>
        <v>-2629.0367431231643</v>
      </c>
      <c r="O27" s="24">
        <f t="shared" si="2"/>
        <v>16.295295042414608</v>
      </c>
      <c r="P27" s="7"/>
      <c r="Q27" s="25">
        <f t="shared" si="5"/>
        <v>2807.6765680135077</v>
      </c>
      <c r="R27" s="24">
        <f t="shared" si="6"/>
        <v>-2651.7673314060685</v>
      </c>
      <c r="S27" s="7"/>
      <c r="T27" s="25">
        <f t="shared" si="7"/>
        <v>-0.73105679839921744</v>
      </c>
      <c r="U27" s="24">
        <f t="shared" si="8"/>
        <v>-0.69330226276653772</v>
      </c>
      <c r="V27" s="7"/>
      <c r="W27" s="25">
        <f t="shared" si="9"/>
        <v>-0.72127213077681329</v>
      </c>
      <c r="X27" s="24">
        <f t="shared" si="10"/>
        <v>39.239643075249148</v>
      </c>
      <c r="Y27" s="7"/>
      <c r="Z27" s="25">
        <f t="shared" si="11"/>
        <v>613</v>
      </c>
      <c r="AA27" s="17">
        <f t="shared" si="15"/>
        <v>39.338999999999999</v>
      </c>
      <c r="AB27" s="24">
        <f t="shared" si="12"/>
        <v>0.68659507444204926</v>
      </c>
      <c r="AC27" s="17">
        <f t="shared" si="13"/>
        <v>-9.9356924750850339E-2</v>
      </c>
      <c r="AD27" s="17">
        <f t="shared" ca="1" si="14"/>
        <v>-1.7427056313543687E-2</v>
      </c>
      <c r="AE27" s="17">
        <v>142</v>
      </c>
    </row>
    <row r="28" spans="1:31" s="17" customFormat="1" x14ac:dyDescent="0.25">
      <c r="A28" s="17">
        <v>8</v>
      </c>
      <c r="B28" s="17">
        <v>627</v>
      </c>
      <c r="C28" s="17">
        <v>14785</v>
      </c>
      <c r="D28" s="17">
        <v>12082</v>
      </c>
      <c r="E28" s="17">
        <v>11750</v>
      </c>
      <c r="F28" s="17">
        <v>14421</v>
      </c>
      <c r="G28" s="24"/>
      <c r="H28" s="7"/>
      <c r="I28" s="25">
        <f t="shared" si="0"/>
        <v>3035</v>
      </c>
      <c r="J28" s="24">
        <f t="shared" si="0"/>
        <v>-2339</v>
      </c>
      <c r="K28" s="7"/>
      <c r="L28" s="25">
        <f t="shared" si="3"/>
        <v>3037.5506351974336</v>
      </c>
      <c r="M28" s="17">
        <f t="shared" si="1"/>
        <v>6.5057399103872475</v>
      </c>
      <c r="N28" s="17">
        <f t="shared" si="4"/>
        <v>-2344.3744195390618</v>
      </c>
      <c r="O28" s="24">
        <f t="shared" si="2"/>
        <v>28.884385381849452</v>
      </c>
      <c r="P28" s="7"/>
      <c r="Q28" s="25">
        <f t="shared" si="5"/>
        <v>3053.6765680135077</v>
      </c>
      <c r="R28" s="24">
        <f t="shared" si="6"/>
        <v>-2365.7673314060685</v>
      </c>
      <c r="S28" s="7"/>
      <c r="T28" s="25">
        <f t="shared" si="7"/>
        <v>-0.7951097503862935</v>
      </c>
      <c r="U28" s="24">
        <f t="shared" si="8"/>
        <v>-0.61852781147782232</v>
      </c>
      <c r="V28" s="7"/>
      <c r="W28" s="25">
        <f t="shared" si="9"/>
        <v>-0.78639483105467123</v>
      </c>
      <c r="X28" s="24">
        <f t="shared" si="10"/>
        <v>44.92057860769728</v>
      </c>
      <c r="Y28" s="7"/>
      <c r="Z28" s="25">
        <f t="shared" si="11"/>
        <v>627</v>
      </c>
      <c r="AA28" s="17">
        <f t="shared" si="15"/>
        <v>44.981999999999999</v>
      </c>
      <c r="AB28" s="24">
        <f t="shared" si="12"/>
        <v>0.78508400413208934</v>
      </c>
      <c r="AC28" s="17">
        <f t="shared" si="13"/>
        <v>-6.1421392302719369E-2</v>
      </c>
      <c r="AD28" s="17">
        <f t="shared" ca="1" si="14"/>
        <v>-9.6337610531172402E-2</v>
      </c>
      <c r="AE28" s="17">
        <v>141</v>
      </c>
    </row>
    <row r="29" spans="1:31" s="17" customFormat="1" x14ac:dyDescent="0.25">
      <c r="A29" s="17">
        <v>9</v>
      </c>
      <c r="B29" s="17">
        <v>644</v>
      </c>
      <c r="C29" s="17">
        <v>14894</v>
      </c>
      <c r="D29" s="17">
        <v>12239</v>
      </c>
      <c r="E29" s="17">
        <v>11641</v>
      </c>
      <c r="F29" s="17">
        <v>14263</v>
      </c>
      <c r="G29" s="24"/>
      <c r="H29" s="7"/>
      <c r="I29" s="25">
        <f t="shared" si="0"/>
        <v>3253</v>
      </c>
      <c r="J29" s="24">
        <f t="shared" si="0"/>
        <v>-2024</v>
      </c>
      <c r="K29" s="7"/>
      <c r="L29" s="25">
        <f t="shared" si="3"/>
        <v>3257.9808923406613</v>
      </c>
      <c r="M29" s="17">
        <f t="shared" si="1"/>
        <v>24.809288509258252</v>
      </c>
      <c r="N29" s="17">
        <f t="shared" si="4"/>
        <v>-2028.0727148223575</v>
      </c>
      <c r="O29" s="24">
        <f t="shared" si="2"/>
        <v>16.587006024250574</v>
      </c>
      <c r="P29" s="7"/>
      <c r="Q29" s="25">
        <f t="shared" si="5"/>
        <v>3271.6765680135077</v>
      </c>
      <c r="R29" s="24">
        <f t="shared" si="6"/>
        <v>-2050.7673314060685</v>
      </c>
      <c r="S29" s="7"/>
      <c r="T29" s="25">
        <f t="shared" si="7"/>
        <v>-0.85187212247240141</v>
      </c>
      <c r="U29" s="24">
        <f t="shared" si="8"/>
        <v>-0.53617133540808337</v>
      </c>
      <c r="V29" s="7"/>
      <c r="W29" s="25">
        <f t="shared" si="9"/>
        <v>-0.8443340287667348</v>
      </c>
      <c r="X29" s="24">
        <f t="shared" si="10"/>
        <v>50.690424812438778</v>
      </c>
      <c r="Y29" s="7"/>
      <c r="Z29" s="25">
        <f t="shared" si="11"/>
        <v>644</v>
      </c>
      <c r="AA29" s="17">
        <f t="shared" si="15"/>
        <v>50.777999999999999</v>
      </c>
      <c r="AB29" s="24">
        <f t="shared" si="12"/>
        <v>0.88624328757768056</v>
      </c>
      <c r="AC29" s="17">
        <f t="shared" si="13"/>
        <v>-8.7575187561220957E-2</v>
      </c>
      <c r="AD29" s="17">
        <f t="shared" ca="1" si="14"/>
        <v>4.3517127737253247E-2</v>
      </c>
      <c r="AE29" s="17">
        <v>140</v>
      </c>
    </row>
    <row r="30" spans="1:31" s="17" customFormat="1" x14ac:dyDescent="0.25">
      <c r="A30" s="17">
        <v>10</v>
      </c>
      <c r="B30" s="17">
        <v>634</v>
      </c>
      <c r="C30" s="17">
        <v>14993</v>
      </c>
      <c r="D30" s="17">
        <v>12405</v>
      </c>
      <c r="E30" s="17">
        <v>11548</v>
      </c>
      <c r="F30" s="17">
        <v>14102</v>
      </c>
      <c r="G30" s="24"/>
      <c r="H30" s="7"/>
      <c r="I30" s="25">
        <f t="shared" si="0"/>
        <v>3445</v>
      </c>
      <c r="J30" s="24">
        <f t="shared" si="0"/>
        <v>-1697</v>
      </c>
      <c r="K30" s="7"/>
      <c r="L30" s="25">
        <f t="shared" si="3"/>
        <v>3442.2376852598741</v>
      </c>
      <c r="M30" s="17">
        <f t="shared" si="1"/>
        <v>7.6303827235169859</v>
      </c>
      <c r="N30" s="17">
        <f t="shared" si="4"/>
        <v>-1696.1224813082254</v>
      </c>
      <c r="O30" s="24">
        <f t="shared" si="2"/>
        <v>0.77003905441387488</v>
      </c>
      <c r="P30" s="7"/>
      <c r="Q30" s="25">
        <f t="shared" si="5"/>
        <v>3463.6765680135077</v>
      </c>
      <c r="R30" s="24">
        <f t="shared" si="6"/>
        <v>-1723.7673314060687</v>
      </c>
      <c r="S30" s="7"/>
      <c r="T30" s="25">
        <f t="shared" si="7"/>
        <v>-0.90186467036475348</v>
      </c>
      <c r="U30" s="24">
        <f t="shared" si="8"/>
        <v>-0.45067746977378303</v>
      </c>
      <c r="V30" s="7"/>
      <c r="W30" s="25">
        <f t="shared" si="9"/>
        <v>-0.89554733073387649</v>
      </c>
      <c r="X30" s="24">
        <f t="shared" si="10"/>
        <v>56.39341876503164</v>
      </c>
      <c r="Y30" s="7"/>
      <c r="Z30" s="25">
        <f t="shared" si="11"/>
        <v>634</v>
      </c>
      <c r="AA30" s="17">
        <f t="shared" si="15"/>
        <v>56.483999999999995</v>
      </c>
      <c r="AB30" s="24">
        <f t="shared" si="12"/>
        <v>0.98583177469647687</v>
      </c>
      <c r="AC30" s="17">
        <f t="shared" si="13"/>
        <v>-9.0581234968354352E-2</v>
      </c>
      <c r="AD30" s="17">
        <f t="shared" ca="1" si="14"/>
        <v>0.11515942981444027</v>
      </c>
      <c r="AE30" s="17">
        <v>139</v>
      </c>
    </row>
    <row r="31" spans="1:31" s="17" customFormat="1" x14ac:dyDescent="0.25">
      <c r="A31" s="17">
        <v>11</v>
      </c>
      <c r="B31" s="17">
        <v>629</v>
      </c>
      <c r="C31" s="17">
        <v>15070</v>
      </c>
      <c r="D31" s="17">
        <v>12579</v>
      </c>
      <c r="E31" s="17">
        <v>11479</v>
      </c>
      <c r="F31" s="17">
        <v>13928</v>
      </c>
      <c r="G31" s="24"/>
      <c r="H31" s="7"/>
      <c r="I31" s="25">
        <f t="shared" si="0"/>
        <v>3591</v>
      </c>
      <c r="J31" s="24">
        <f t="shared" si="0"/>
        <v>-1349</v>
      </c>
      <c r="K31" s="7"/>
      <c r="L31" s="25">
        <f t="shared" si="3"/>
        <v>3591.1172909608104</v>
      </c>
      <c r="M31" s="17">
        <f t="shared" si="1"/>
        <v>1.3757169487815283E-2</v>
      </c>
      <c r="N31" s="17">
        <f t="shared" si="4"/>
        <v>-1349.8938103206199</v>
      </c>
      <c r="O31" s="24">
        <f t="shared" si="2"/>
        <v>0.79889688924660829</v>
      </c>
      <c r="P31" s="7"/>
      <c r="Q31" s="25">
        <f t="shared" si="5"/>
        <v>3609.6765680135077</v>
      </c>
      <c r="R31" s="24">
        <f t="shared" si="6"/>
        <v>-1375.7673314060687</v>
      </c>
      <c r="S31" s="7"/>
      <c r="T31" s="25">
        <f t="shared" si="7"/>
        <v>-0.93987983699122946</v>
      </c>
      <c r="U31" s="24">
        <f t="shared" si="8"/>
        <v>-0.35969317240150001</v>
      </c>
      <c r="V31" s="7"/>
      <c r="W31" s="25">
        <f t="shared" si="9"/>
        <v>-0.93486011305911088</v>
      </c>
      <c r="X31" s="24">
        <f t="shared" si="10"/>
        <v>62.06236562042011</v>
      </c>
      <c r="Y31" s="7"/>
      <c r="Z31" s="25">
        <f t="shared" si="11"/>
        <v>629</v>
      </c>
      <c r="AA31" s="17">
        <f t="shared" si="15"/>
        <v>62.144999999999996</v>
      </c>
      <c r="AB31" s="24">
        <f t="shared" si="12"/>
        <v>1.0846348636518759</v>
      </c>
      <c r="AC31" s="17">
        <f t="shared" si="13"/>
        <v>-8.2634379579886286E-2</v>
      </c>
      <c r="AD31" s="17">
        <f t="shared" ca="1" si="14"/>
        <v>0.12679415862707799</v>
      </c>
      <c r="AE31" s="17">
        <v>138</v>
      </c>
    </row>
    <row r="32" spans="1:31" s="17" customFormat="1" x14ac:dyDescent="0.25">
      <c r="A32" s="17">
        <v>12</v>
      </c>
      <c r="B32" s="17">
        <v>625</v>
      </c>
      <c r="C32" s="17">
        <v>15119</v>
      </c>
      <c r="D32" s="17">
        <v>12758</v>
      </c>
      <c r="E32" s="17">
        <v>11416</v>
      </c>
      <c r="F32" s="17">
        <v>13745</v>
      </c>
      <c r="G32" s="24"/>
      <c r="H32" s="7"/>
      <c r="I32" s="25">
        <f t="shared" si="0"/>
        <v>3703</v>
      </c>
      <c r="J32" s="24">
        <f t="shared" si="0"/>
        <v>-987</v>
      </c>
      <c r="K32" s="7"/>
      <c r="L32" s="25">
        <f t="shared" si="3"/>
        <v>3704.1400776348846</v>
      </c>
      <c r="M32" s="17">
        <f t="shared" si="1"/>
        <v>1.2997770135641074</v>
      </c>
      <c r="N32" s="17">
        <f t="shared" si="4"/>
        <v>-992.54801885507857</v>
      </c>
      <c r="O32" s="24">
        <f t="shared" si="2"/>
        <v>30.780513216307291</v>
      </c>
      <c r="P32" s="7"/>
      <c r="Q32" s="25">
        <f t="shared" si="5"/>
        <v>3721.6765680135077</v>
      </c>
      <c r="R32" s="24">
        <f t="shared" si="6"/>
        <v>-1013.7673314060687</v>
      </c>
      <c r="S32" s="7"/>
      <c r="T32" s="25">
        <f t="shared" si="7"/>
        <v>-0.9690421565951014</v>
      </c>
      <c r="U32" s="24">
        <f t="shared" si="8"/>
        <v>-0.26504858720389529</v>
      </c>
      <c r="V32" s="7"/>
      <c r="W32" s="25">
        <f t="shared" si="9"/>
        <v>-0.96537120170111812</v>
      </c>
      <c r="X32" s="24">
        <f t="shared" si="10"/>
        <v>67.754296859499959</v>
      </c>
      <c r="Y32" s="7"/>
      <c r="Z32" s="25">
        <f t="shared" si="11"/>
        <v>625</v>
      </c>
      <c r="AA32" s="17">
        <f t="shared" si="15"/>
        <v>67.77</v>
      </c>
      <c r="AB32" s="24">
        <f t="shared" si="12"/>
        <v>1.182809634076557</v>
      </c>
      <c r="AC32" s="17">
        <f t="shared" si="13"/>
        <v>-1.5703140500036739E-2</v>
      </c>
      <c r="AD32" s="17">
        <f t="shared" ca="1" si="14"/>
        <v>-1.6037450642400586E-2</v>
      </c>
      <c r="AE32" s="17">
        <v>137</v>
      </c>
    </row>
    <row r="33" spans="1:31" s="17" customFormat="1" x14ac:dyDescent="0.25">
      <c r="A33" s="17">
        <v>13</v>
      </c>
      <c r="B33" s="17">
        <v>605</v>
      </c>
      <c r="C33" s="17">
        <v>15162</v>
      </c>
      <c r="D33" s="17">
        <v>12929</v>
      </c>
      <c r="E33" s="17">
        <v>11375</v>
      </c>
      <c r="F33" s="17">
        <v>13568</v>
      </c>
      <c r="G33" s="24"/>
      <c r="H33" s="7"/>
      <c r="I33" s="25">
        <f t="shared" si="0"/>
        <v>3787</v>
      </c>
      <c r="J33" s="24">
        <f t="shared" si="0"/>
        <v>-639</v>
      </c>
      <c r="K33" s="7"/>
      <c r="L33" s="25">
        <f t="shared" si="3"/>
        <v>3779.3677701032129</v>
      </c>
      <c r="M33" s="17">
        <f t="shared" si="1"/>
        <v>58.250933197410319</v>
      </c>
      <c r="N33" s="17">
        <f t="shared" si="4"/>
        <v>-637.24443281214405</v>
      </c>
      <c r="O33" s="24">
        <f t="shared" si="2"/>
        <v>3.0820161510764312</v>
      </c>
      <c r="P33" s="7"/>
      <c r="Q33" s="25">
        <f t="shared" si="5"/>
        <v>3805.6765680135077</v>
      </c>
      <c r="R33" s="24">
        <f t="shared" si="6"/>
        <v>-665.76733140606871</v>
      </c>
      <c r="S33" s="7"/>
      <c r="T33" s="25">
        <f t="shared" si="7"/>
        <v>-0.99091389629800541</v>
      </c>
      <c r="U33" s="24">
        <f t="shared" si="8"/>
        <v>-0.17406428983161223</v>
      </c>
      <c r="V33" s="7"/>
      <c r="W33" s="25">
        <f t="shared" si="9"/>
        <v>-0.98853892507798069</v>
      </c>
      <c r="X33" s="24">
        <f t="shared" si="10"/>
        <v>73.120494332177543</v>
      </c>
      <c r="Y33" s="7"/>
      <c r="Z33" s="25">
        <f t="shared" si="11"/>
        <v>605</v>
      </c>
      <c r="AA33" s="17">
        <f t="shared" si="15"/>
        <v>73.214999999999989</v>
      </c>
      <c r="AB33" s="24">
        <f t="shared" si="12"/>
        <v>1.2778428118476481</v>
      </c>
      <c r="AC33" s="17">
        <f t="shared" si="13"/>
        <v>-9.4505667822446071E-2</v>
      </c>
      <c r="AD33" s="17">
        <f t="shared" ca="1" si="14"/>
        <v>4.9387746892520568E-2</v>
      </c>
      <c r="AE33" s="17">
        <v>136</v>
      </c>
    </row>
    <row r="34" spans="1:31" s="17" customFormat="1" x14ac:dyDescent="0.25">
      <c r="A34" s="17">
        <v>14</v>
      </c>
      <c r="B34" s="17">
        <v>611</v>
      </c>
      <c r="C34" s="17">
        <v>15184</v>
      </c>
      <c r="D34" s="17">
        <v>13113</v>
      </c>
      <c r="E34" s="17">
        <v>11359</v>
      </c>
      <c r="F34" s="17">
        <v>13385</v>
      </c>
      <c r="G34" s="24"/>
      <c r="H34" s="7"/>
      <c r="I34" s="25">
        <f t="shared" si="0"/>
        <v>3825</v>
      </c>
      <c r="J34" s="24">
        <f t="shared" si="0"/>
        <v>-272</v>
      </c>
      <c r="K34" s="7"/>
      <c r="L34" s="25">
        <f t="shared" si="3"/>
        <v>3820.515594111157</v>
      </c>
      <c r="M34" s="17">
        <f t="shared" si="1"/>
        <v>20.109896175889393</v>
      </c>
      <c r="N34" s="17">
        <f t="shared" si="4"/>
        <v>-272.34359913927</v>
      </c>
      <c r="O34" s="24">
        <f t="shared" si="2"/>
        <v>0.11806036850708315</v>
      </c>
      <c r="P34" s="7"/>
      <c r="Q34" s="25">
        <f t="shared" si="5"/>
        <v>3843.6765680135077</v>
      </c>
      <c r="R34" s="24">
        <f t="shared" si="6"/>
        <v>-298.76733140606865</v>
      </c>
      <c r="S34" s="7"/>
      <c r="T34" s="25">
        <f t="shared" si="7"/>
        <v>-1.0008082547350334</v>
      </c>
      <c r="U34" s="24">
        <f t="shared" si="8"/>
        <v>-7.811245898210685E-2</v>
      </c>
      <c r="V34" s="7"/>
      <c r="W34" s="25">
        <f t="shared" si="9"/>
        <v>-0.99979869333854776</v>
      </c>
      <c r="X34" s="24">
        <f t="shared" si="10"/>
        <v>78.639561407459269</v>
      </c>
      <c r="Y34" s="7"/>
      <c r="Z34" s="25">
        <f t="shared" si="11"/>
        <v>611</v>
      </c>
      <c r="AA34" s="17">
        <f t="shared" si="15"/>
        <v>78.713999999999984</v>
      </c>
      <c r="AB34" s="24">
        <f t="shared" si="12"/>
        <v>1.3738184674148164</v>
      </c>
      <c r="AC34" s="17">
        <f t="shared" si="13"/>
        <v>-7.4438592540715831E-2</v>
      </c>
      <c r="AD34" s="17">
        <f t="shared" ca="1" si="14"/>
        <v>5.1583400503801613E-2</v>
      </c>
      <c r="AE34" s="17">
        <v>135</v>
      </c>
    </row>
    <row r="35" spans="1:31" s="17" customFormat="1" x14ac:dyDescent="0.25">
      <c r="A35" s="17">
        <v>15</v>
      </c>
      <c r="B35" s="17">
        <v>632</v>
      </c>
      <c r="C35" s="17">
        <v>15186</v>
      </c>
      <c r="D35" s="17">
        <v>13304</v>
      </c>
      <c r="E35" s="17">
        <v>11353</v>
      </c>
      <c r="F35" s="17">
        <v>13198</v>
      </c>
      <c r="G35" s="24"/>
      <c r="H35" s="7"/>
      <c r="I35" s="25">
        <f t="shared" si="0"/>
        <v>3833</v>
      </c>
      <c r="J35" s="24">
        <f t="shared" si="0"/>
        <v>106</v>
      </c>
      <c r="K35" s="7"/>
      <c r="L35" s="25">
        <f t="shared" si="3"/>
        <v>3825.8565402808044</v>
      </c>
      <c r="M35" s="17">
        <f t="shared" si="1"/>
        <v>51.029016759769533</v>
      </c>
      <c r="N35" s="17">
        <f t="shared" si="4"/>
        <v>107.95315828129777</v>
      </c>
      <c r="O35" s="24">
        <f t="shared" si="2"/>
        <v>3.8148272718020766</v>
      </c>
      <c r="P35" s="7"/>
      <c r="Q35" s="25">
        <f t="shared" si="5"/>
        <v>3851.6765680135077</v>
      </c>
      <c r="R35" s="24">
        <f t="shared" si="6"/>
        <v>79.232668593931351</v>
      </c>
      <c r="S35" s="7"/>
      <c r="T35" s="25">
        <f t="shared" si="7"/>
        <v>-1.0028912775638814</v>
      </c>
      <c r="U35" s="24">
        <f t="shared" si="8"/>
        <v>2.0715312301579886E-2</v>
      </c>
      <c r="V35" s="7"/>
      <c r="W35" s="25">
        <f t="shared" si="9"/>
        <v>-1.0032872314106518</v>
      </c>
      <c r="X35" s="24">
        <f t="shared" si="10"/>
        <v>84.289745011304092</v>
      </c>
      <c r="Y35" s="7"/>
      <c r="Z35" s="25">
        <f t="shared" si="11"/>
        <v>632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-0.11225498869589501</v>
      </c>
      <c r="AD35" s="17">
        <f t="shared" ca="1" si="14"/>
        <v>1.9286875213865073E-2</v>
      </c>
      <c r="AE35" s="17">
        <v>134</v>
      </c>
    </row>
    <row r="36" spans="1:31" s="17" customFormat="1" x14ac:dyDescent="0.25">
      <c r="A36" s="17">
        <v>16</v>
      </c>
      <c r="B36" s="17">
        <v>623</v>
      </c>
      <c r="C36" s="17">
        <v>15174</v>
      </c>
      <c r="D36" s="17">
        <v>13489</v>
      </c>
      <c r="E36" s="17">
        <v>11373</v>
      </c>
      <c r="F36" s="17">
        <v>13012</v>
      </c>
      <c r="G36" s="24"/>
      <c r="H36" s="7"/>
      <c r="I36" s="25">
        <f t="shared" si="0"/>
        <v>3801</v>
      </c>
      <c r="J36" s="24">
        <f t="shared" si="0"/>
        <v>477</v>
      </c>
      <c r="K36" s="7"/>
      <c r="L36" s="25">
        <f t="shared" si="3"/>
        <v>3794.0271244942833</v>
      </c>
      <c r="M36" s="17">
        <f t="shared" si="1"/>
        <v>48.62099281822433</v>
      </c>
      <c r="N36" s="17">
        <f t="shared" si="4"/>
        <v>482.06324304124382</v>
      </c>
      <c r="O36" s="24">
        <f t="shared" si="2"/>
        <v>25.636430094703993</v>
      </c>
      <c r="P36" s="7"/>
      <c r="Q36" s="25">
        <f t="shared" si="5"/>
        <v>3819.6765680135077</v>
      </c>
      <c r="R36" s="24">
        <f t="shared" si="6"/>
        <v>450.23266859393135</v>
      </c>
      <c r="S36" s="7"/>
      <c r="T36" s="25">
        <f t="shared" si="7"/>
        <v>-0.99455918624848938</v>
      </c>
      <c r="U36" s="24">
        <f t="shared" si="8"/>
        <v>0.11771293967260575</v>
      </c>
      <c r="V36" s="7"/>
      <c r="W36" s="25">
        <f t="shared" si="9"/>
        <v>-0.99633357825893032</v>
      </c>
      <c r="X36" s="24">
        <f t="shared" si="10"/>
        <v>89.844940467198967</v>
      </c>
      <c r="Y36" s="7"/>
      <c r="Z36" s="25">
        <f t="shared" si="11"/>
        <v>623</v>
      </c>
      <c r="AA36" s="17">
        <f t="shared" si="15"/>
        <v>90.008999999999986</v>
      </c>
      <c r="AB36" s="24">
        <f t="shared" si="12"/>
        <v>1.5709534064275759</v>
      </c>
      <c r="AC36" s="17">
        <f t="shared" si="13"/>
        <v>-0.16405953280101926</v>
      </c>
      <c r="AD36" s="17">
        <f t="shared" ca="1" si="14"/>
        <v>5.969820274881954E-2</v>
      </c>
      <c r="AE36" s="17">
        <v>133</v>
      </c>
    </row>
    <row r="37" spans="1:31" s="17" customFormat="1" x14ac:dyDescent="0.25">
      <c r="A37" s="17">
        <v>17</v>
      </c>
      <c r="B37" s="17">
        <v>630</v>
      </c>
      <c r="C37" s="17">
        <v>15128</v>
      </c>
      <c r="D37" s="17">
        <v>13670</v>
      </c>
      <c r="E37" s="17">
        <v>11397</v>
      </c>
      <c r="F37" s="17">
        <v>12819</v>
      </c>
      <c r="G37" s="24"/>
      <c r="H37" s="7"/>
      <c r="I37" s="25">
        <f t="shared" si="0"/>
        <v>3731</v>
      </c>
      <c r="J37" s="24">
        <f t="shared" si="0"/>
        <v>851</v>
      </c>
      <c r="K37" s="7"/>
      <c r="L37" s="25">
        <f t="shared" si="3"/>
        <v>3724.7011937275633</v>
      </c>
      <c r="M37" s="17">
        <f t="shared" si="1"/>
        <v>39.674960457687284</v>
      </c>
      <c r="N37" s="17">
        <f t="shared" si="4"/>
        <v>855.92226461798191</v>
      </c>
      <c r="O37" s="24">
        <f t="shared" si="2"/>
        <v>24.228688969436593</v>
      </c>
      <c r="P37" s="7"/>
      <c r="Q37" s="25">
        <f t="shared" si="5"/>
        <v>3749.6765680135077</v>
      </c>
      <c r="R37" s="24">
        <f t="shared" si="6"/>
        <v>824.23266859393129</v>
      </c>
      <c r="S37" s="7"/>
      <c r="T37" s="25">
        <f t="shared" si="7"/>
        <v>-0.97633273649606944</v>
      </c>
      <c r="U37" s="24">
        <f t="shared" si="8"/>
        <v>0.21549491443477198</v>
      </c>
      <c r="V37" s="7"/>
      <c r="W37" s="25">
        <f t="shared" si="9"/>
        <v>-0.97949571960849946</v>
      </c>
      <c r="X37" s="24">
        <f t="shared" si="10"/>
        <v>95.514647213588148</v>
      </c>
      <c r="Y37" s="7"/>
      <c r="Z37" s="25">
        <f t="shared" si="11"/>
        <v>630</v>
      </c>
      <c r="AA37" s="17">
        <f t="shared" si="15"/>
        <v>95.678999999999988</v>
      </c>
      <c r="AB37" s="24">
        <f t="shared" si="12"/>
        <v>1.6699135750156544</v>
      </c>
      <c r="AC37" s="17">
        <f t="shared" si="13"/>
        <v>-0.1643527864118397</v>
      </c>
      <c r="AD37" s="17">
        <f t="shared" ca="1" si="14"/>
        <v>9.0103627130133646E-2</v>
      </c>
      <c r="AE37" s="17">
        <v>132</v>
      </c>
    </row>
    <row r="38" spans="1:31" s="17" customFormat="1" x14ac:dyDescent="0.25">
      <c r="A38" s="17">
        <v>18</v>
      </c>
      <c r="B38" s="17">
        <v>638</v>
      </c>
      <c r="C38" s="17">
        <v>15083</v>
      </c>
      <c r="D38" s="17">
        <v>13862</v>
      </c>
      <c r="E38" s="17">
        <v>11456</v>
      </c>
      <c r="F38" s="17">
        <v>12642</v>
      </c>
      <c r="G38" s="24"/>
      <c r="H38" s="7"/>
      <c r="I38" s="25">
        <f t="shared" si="0"/>
        <v>3627</v>
      </c>
      <c r="J38" s="24">
        <f t="shared" si="0"/>
        <v>1220</v>
      </c>
      <c r="K38" s="7"/>
      <c r="L38" s="25">
        <f t="shared" si="3"/>
        <v>3617.1288802554104</v>
      </c>
      <c r="M38" s="17">
        <f t="shared" si="1"/>
        <v>97.439005012026215</v>
      </c>
      <c r="N38" s="17">
        <f t="shared" si="4"/>
        <v>1226.2291750828867</v>
      </c>
      <c r="O38" s="24">
        <f t="shared" si="2"/>
        <v>38.802622213257031</v>
      </c>
      <c r="P38" s="7"/>
      <c r="Q38" s="25">
        <f t="shared" si="5"/>
        <v>3645.6765680135077</v>
      </c>
      <c r="R38" s="24">
        <f t="shared" si="6"/>
        <v>1193.2326685939313</v>
      </c>
      <c r="S38" s="7"/>
      <c r="T38" s="25">
        <f t="shared" si="7"/>
        <v>-0.94925343972104548</v>
      </c>
      <c r="U38" s="24">
        <f t="shared" si="8"/>
        <v>0.31196964354503759</v>
      </c>
      <c r="V38" s="7"/>
      <c r="W38" s="25">
        <f t="shared" si="9"/>
        <v>-0.95378553026815149</v>
      </c>
      <c r="X38" s="24">
        <f t="shared" si="10"/>
        <v>101.21908443458631</v>
      </c>
      <c r="Y38" s="7"/>
      <c r="Z38" s="25">
        <f t="shared" si="11"/>
        <v>638</v>
      </c>
      <c r="AA38" s="17">
        <f t="shared" si="15"/>
        <v>101.42099999999999</v>
      </c>
      <c r="AB38" s="24">
        <f t="shared" si="12"/>
        <v>1.7701303806651689</v>
      </c>
      <c r="AC38" s="17">
        <f t="shared" si="13"/>
        <v>-0.20191556541368527</v>
      </c>
      <c r="AD38" s="17">
        <f t="shared" ca="1" si="14"/>
        <v>1.4534262607241999E-2</v>
      </c>
      <c r="AE38" s="17">
        <v>131</v>
      </c>
    </row>
    <row r="39" spans="1:31" s="17" customFormat="1" x14ac:dyDescent="0.25">
      <c r="A39" s="17">
        <v>19</v>
      </c>
      <c r="B39" s="17">
        <v>627</v>
      </c>
      <c r="C39" s="17">
        <v>15009</v>
      </c>
      <c r="D39" s="17">
        <v>14030</v>
      </c>
      <c r="E39" s="17">
        <v>11523</v>
      </c>
      <c r="F39" s="17">
        <v>12457</v>
      </c>
      <c r="G39" s="24"/>
      <c r="H39" s="7"/>
      <c r="I39" s="25">
        <f t="shared" si="0"/>
        <v>3486</v>
      </c>
      <c r="J39" s="24">
        <f t="shared" si="0"/>
        <v>1573</v>
      </c>
      <c r="K39" s="7"/>
      <c r="L39" s="25">
        <f t="shared" si="3"/>
        <v>3475.8183837983956</v>
      </c>
      <c r="M39" s="17">
        <f t="shared" si="1"/>
        <v>103.66530847677232</v>
      </c>
      <c r="N39" s="17">
        <f t="shared" si="4"/>
        <v>1578.4252074854805</v>
      </c>
      <c r="O39" s="24">
        <f t="shared" si="2"/>
        <v>29.432876260514099</v>
      </c>
      <c r="P39" s="7"/>
      <c r="Q39" s="25">
        <f t="shared" si="5"/>
        <v>3504.6765680135077</v>
      </c>
      <c r="R39" s="24">
        <f t="shared" si="6"/>
        <v>1546.2326685939313</v>
      </c>
      <c r="S39" s="7"/>
      <c r="T39" s="25">
        <f t="shared" si="7"/>
        <v>-0.91254016236259949</v>
      </c>
      <c r="U39" s="24">
        <f t="shared" si="8"/>
        <v>0.40426118656922128</v>
      </c>
      <c r="V39" s="7"/>
      <c r="W39" s="25">
        <f t="shared" si="9"/>
        <v>-0.91838090259899041</v>
      </c>
      <c r="X39" s="24">
        <f t="shared" si="10"/>
        <v>106.86546908517852</v>
      </c>
      <c r="Y39" s="7"/>
      <c r="Z39" s="25">
        <f t="shared" si="11"/>
        <v>627</v>
      </c>
      <c r="AA39" s="17">
        <f t="shared" si="15"/>
        <v>107.06399999999999</v>
      </c>
      <c r="AB39" s="24">
        <f t="shared" si="12"/>
        <v>1.8686193103552089</v>
      </c>
      <c r="AC39" s="17">
        <f t="shared" si="13"/>
        <v>-0.19853091482147533</v>
      </c>
      <c r="AD39" s="17">
        <f t="shared" ca="1" si="14"/>
        <v>8.4580972557787959E-2</v>
      </c>
      <c r="AE39" s="17">
        <v>130</v>
      </c>
    </row>
    <row r="40" spans="1:31" s="17" customFormat="1" x14ac:dyDescent="0.25">
      <c r="A40" s="17">
        <v>20</v>
      </c>
      <c r="B40" s="17">
        <v>614</v>
      </c>
      <c r="C40" s="17">
        <v>14918</v>
      </c>
      <c r="D40" s="17">
        <v>14195</v>
      </c>
      <c r="E40" s="17">
        <v>11606</v>
      </c>
      <c r="F40" s="17">
        <v>12294</v>
      </c>
      <c r="G40" s="24"/>
      <c r="H40" s="7"/>
      <c r="I40" s="25">
        <f t="shared" si="0"/>
        <v>3312</v>
      </c>
      <c r="J40" s="24">
        <f t="shared" si="0"/>
        <v>1901</v>
      </c>
      <c r="K40" s="7"/>
      <c r="L40" s="25">
        <f t="shared" si="3"/>
        <v>3304.5684092133724</v>
      </c>
      <c r="M40" s="17">
        <f t="shared" si="1"/>
        <v>55.228541619887736</v>
      </c>
      <c r="N40" s="17">
        <f t="shared" si="4"/>
        <v>1908.7437567637253</v>
      </c>
      <c r="O40" s="24">
        <f t="shared" si="2"/>
        <v>59.965768815741129</v>
      </c>
      <c r="P40" s="7"/>
      <c r="Q40" s="25">
        <f t="shared" si="5"/>
        <v>3330.6765680135077</v>
      </c>
      <c r="R40" s="24">
        <f t="shared" si="6"/>
        <v>1874.2326685939313</v>
      </c>
      <c r="S40" s="7"/>
      <c r="T40" s="25">
        <f t="shared" si="7"/>
        <v>-0.86723441583515548</v>
      </c>
      <c r="U40" s="24">
        <f t="shared" si="8"/>
        <v>0.49001650133390179</v>
      </c>
      <c r="V40" s="7"/>
      <c r="W40" s="25">
        <f t="shared" si="9"/>
        <v>-0.87428999367261495</v>
      </c>
      <c r="X40" s="24">
        <f t="shared" si="10"/>
        <v>112.37638335046313</v>
      </c>
      <c r="Y40" s="7"/>
      <c r="Z40" s="25">
        <f t="shared" si="11"/>
        <v>614</v>
      </c>
      <c r="AA40" s="17">
        <f t="shared" si="15"/>
        <v>112.58999999999999</v>
      </c>
      <c r="AB40" s="24">
        <f t="shared" si="12"/>
        <v>1.9650662048204153</v>
      </c>
      <c r="AC40" s="17">
        <f t="shared" si="13"/>
        <v>-0.21361664953685988</v>
      </c>
      <c r="AD40" s="17">
        <f t="shared" ca="1" si="14"/>
        <v>7.8149471116574887E-2</v>
      </c>
      <c r="AE40" s="17">
        <v>129</v>
      </c>
    </row>
    <row r="41" spans="1:31" s="17" customFormat="1" x14ac:dyDescent="0.25">
      <c r="A41" s="17">
        <v>21</v>
      </c>
      <c r="B41" s="17">
        <v>625</v>
      </c>
      <c r="C41" s="17">
        <v>14810</v>
      </c>
      <c r="D41" s="17">
        <v>14357</v>
      </c>
      <c r="E41" s="17">
        <v>11709</v>
      </c>
      <c r="F41" s="17">
        <v>12133</v>
      </c>
      <c r="G41" s="24"/>
      <c r="H41" s="7"/>
      <c r="I41" s="25">
        <f t="shared" si="0"/>
        <v>3101</v>
      </c>
      <c r="J41" s="24">
        <f t="shared" si="0"/>
        <v>2224</v>
      </c>
      <c r="K41" s="7"/>
      <c r="L41" s="25">
        <f t="shared" si="3"/>
        <v>3098.5037470981779</v>
      </c>
      <c r="M41" s="17">
        <f t="shared" si="1"/>
        <v>6.2312785498553422</v>
      </c>
      <c r="N41" s="17">
        <f t="shared" si="4"/>
        <v>2226.9693921074477</v>
      </c>
      <c r="O41" s="24">
        <f t="shared" si="2"/>
        <v>8.817289487772543</v>
      </c>
      <c r="P41" s="7"/>
      <c r="Q41" s="25">
        <f t="shared" si="5"/>
        <v>3119.6765680135077</v>
      </c>
      <c r="R41" s="24">
        <f t="shared" si="6"/>
        <v>2197.2326685939315</v>
      </c>
      <c r="S41" s="7"/>
      <c r="T41" s="25">
        <f t="shared" si="7"/>
        <v>-0.81229468872428945</v>
      </c>
      <c r="U41" s="24">
        <f t="shared" si="8"/>
        <v>0.57446457044668175</v>
      </c>
      <c r="V41" s="7"/>
      <c r="W41" s="25">
        <f t="shared" si="9"/>
        <v>-0.82054554152656267</v>
      </c>
      <c r="X41" s="24">
        <f t="shared" si="10"/>
        <v>118.1027971591385</v>
      </c>
      <c r="Y41" s="7"/>
      <c r="Z41" s="25">
        <f t="shared" si="11"/>
        <v>625</v>
      </c>
      <c r="AA41" s="17">
        <f t="shared" si="15"/>
        <v>118.21499999999999</v>
      </c>
      <c r="AB41" s="24">
        <f t="shared" si="12"/>
        <v>2.0632409752450966</v>
      </c>
      <c r="AC41" s="17">
        <f t="shared" si="13"/>
        <v>-0.11220284086148524</v>
      </c>
      <c r="AD41" s="17">
        <f t="shared" ca="1" si="14"/>
        <v>-2.9520252049010764E-2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14699</v>
      </c>
      <c r="D42" s="17">
        <v>14505</v>
      </c>
      <c r="E42" s="17">
        <v>11828</v>
      </c>
      <c r="F42" s="17">
        <v>11991</v>
      </c>
      <c r="G42" s="24"/>
      <c r="H42" s="7"/>
      <c r="I42" s="25">
        <f t="shared" si="0"/>
        <v>2871</v>
      </c>
      <c r="J42" s="24">
        <f t="shared" si="0"/>
        <v>2514</v>
      </c>
      <c r="K42" s="7"/>
      <c r="L42" s="25">
        <f t="shared" si="3"/>
        <v>2869.1877327747261</v>
      </c>
      <c r="M42" s="17">
        <f t="shared" si="1"/>
        <v>3.2843124958019585</v>
      </c>
      <c r="N42" s="17">
        <f t="shared" si="4"/>
        <v>2516.2024034577526</v>
      </c>
      <c r="O42" s="24">
        <f t="shared" si="2"/>
        <v>4.8505809907203998</v>
      </c>
      <c r="P42" s="7"/>
      <c r="Q42" s="25">
        <f t="shared" si="5"/>
        <v>2889.6765680135077</v>
      </c>
      <c r="R42" s="24">
        <f t="shared" si="6"/>
        <v>2487.2326685939315</v>
      </c>
      <c r="S42" s="7"/>
      <c r="T42" s="25">
        <f t="shared" si="7"/>
        <v>-0.75240778239490946</v>
      </c>
      <c r="U42" s="24">
        <f t="shared" si="8"/>
        <v>0.65028481825691764</v>
      </c>
      <c r="V42" s="7"/>
      <c r="W42" s="25">
        <f t="shared" si="9"/>
        <v>-0.76173072469795522</v>
      </c>
      <c r="X42" s="24">
        <f t="shared" si="10"/>
        <v>123.59408313813907</v>
      </c>
      <c r="Y42" s="7"/>
      <c r="Z42" s="25">
        <f t="shared" si="11"/>
        <v>608</v>
      </c>
      <c r="AA42" s="17">
        <f t="shared" si="15"/>
        <v>123.68699999999998</v>
      </c>
      <c r="AB42" s="24">
        <f t="shared" si="12"/>
        <v>2.1587453919142261</v>
      </c>
      <c r="AC42" s="17">
        <f t="shared" si="13"/>
        <v>-9.2916861860913968E-2</v>
      </c>
      <c r="AD42" s="17">
        <f t="shared" ca="1" si="14"/>
        <v>4.2779009522064371E-2</v>
      </c>
      <c r="AE42" s="17">
        <v>127</v>
      </c>
    </row>
    <row r="43" spans="1:31" s="17" customFormat="1" x14ac:dyDescent="0.25">
      <c r="A43" s="17">
        <v>23</v>
      </c>
      <c r="B43" s="17">
        <v>614</v>
      </c>
      <c r="C43" s="17">
        <v>14579</v>
      </c>
      <c r="D43" s="17">
        <v>14646</v>
      </c>
      <c r="E43" s="17">
        <v>11961</v>
      </c>
      <c r="F43" s="17">
        <v>11861</v>
      </c>
      <c r="G43" s="24"/>
      <c r="H43" s="7"/>
      <c r="I43" s="25">
        <f t="shared" si="0"/>
        <v>2618</v>
      </c>
      <c r="J43" s="24">
        <f t="shared" si="0"/>
        <v>2785</v>
      </c>
      <c r="K43" s="7"/>
      <c r="L43" s="25">
        <f t="shared" si="3"/>
        <v>2610.8766145146142</v>
      </c>
      <c r="M43" s="17">
        <f t="shared" si="1"/>
        <v>50.742620773405442</v>
      </c>
      <c r="N43" s="17">
        <f t="shared" si="4"/>
        <v>2785.2221625814923</v>
      </c>
      <c r="O43" s="24">
        <f t="shared" si="2"/>
        <v>4.9356212615315961E-2</v>
      </c>
      <c r="P43" s="7"/>
      <c r="Q43" s="25">
        <f t="shared" si="5"/>
        <v>2636.6765680135077</v>
      </c>
      <c r="R43" s="24">
        <f t="shared" si="6"/>
        <v>2758.2326685939315</v>
      </c>
      <c r="S43" s="7"/>
      <c r="T43" s="25">
        <f t="shared" si="7"/>
        <v>-0.68653218543259154</v>
      </c>
      <c r="U43" s="24">
        <f t="shared" si="8"/>
        <v>0.72113753258993119</v>
      </c>
      <c r="V43" s="7"/>
      <c r="W43" s="25">
        <f t="shared" si="9"/>
        <v>-0.69685597480116523</v>
      </c>
      <c r="X43" s="24">
        <f t="shared" si="10"/>
        <v>129.0879324060179</v>
      </c>
      <c r="Y43" s="7"/>
      <c r="Z43" s="25">
        <f t="shared" si="11"/>
        <v>614</v>
      </c>
      <c r="AA43" s="17">
        <f t="shared" si="15"/>
        <v>129.21299999999999</v>
      </c>
      <c r="AB43" s="24">
        <f t="shared" si="12"/>
        <v>2.2551922863794331</v>
      </c>
      <c r="AC43" s="17">
        <f t="shared" si="13"/>
        <v>-0.1250675939820951</v>
      </c>
      <c r="AD43" s="17">
        <f t="shared" ca="1" si="14"/>
        <v>7.6065981100327917E-2</v>
      </c>
      <c r="AE43" s="17">
        <v>126</v>
      </c>
    </row>
    <row r="44" spans="1:31" s="17" customFormat="1" x14ac:dyDescent="0.25">
      <c r="A44" s="17">
        <v>24</v>
      </c>
      <c r="B44" s="17">
        <v>632</v>
      </c>
      <c r="C44" s="17">
        <v>14427</v>
      </c>
      <c r="D44" s="17">
        <v>14771</v>
      </c>
      <c r="E44" s="17">
        <v>12105</v>
      </c>
      <c r="F44" s="17">
        <v>11734</v>
      </c>
      <c r="G44" s="24"/>
      <c r="H44" s="7"/>
      <c r="I44" s="25">
        <f t="shared" si="0"/>
        <v>2322</v>
      </c>
      <c r="J44" s="24">
        <f t="shared" si="0"/>
        <v>3037</v>
      </c>
      <c r="K44" s="7"/>
      <c r="L44" s="25">
        <f t="shared" si="3"/>
        <v>2319.4657836301394</v>
      </c>
      <c r="M44" s="17">
        <f t="shared" si="1"/>
        <v>6.422252609269373</v>
      </c>
      <c r="N44" s="17">
        <f t="shared" si="4"/>
        <v>3035.2890135115026</v>
      </c>
      <c r="O44" s="24">
        <f t="shared" si="2"/>
        <v>2.9274747638206056</v>
      </c>
      <c r="P44" s="7"/>
      <c r="Q44" s="25">
        <f t="shared" si="5"/>
        <v>2340.6765680135077</v>
      </c>
      <c r="R44" s="24">
        <f t="shared" si="6"/>
        <v>3010.2326685939315</v>
      </c>
      <c r="S44" s="7"/>
      <c r="T44" s="25">
        <f t="shared" si="7"/>
        <v>-0.60946034076521549</v>
      </c>
      <c r="U44" s="24">
        <f t="shared" si="8"/>
        <v>0.78702271344572228</v>
      </c>
      <c r="V44" s="7"/>
      <c r="W44" s="25">
        <f t="shared" si="9"/>
        <v>-0.62071320830445942</v>
      </c>
      <c r="X44" s="24">
        <f t="shared" si="10"/>
        <v>134.84457830632186</v>
      </c>
      <c r="Y44" s="7"/>
      <c r="Z44" s="25">
        <f t="shared" si="11"/>
        <v>632</v>
      </c>
      <c r="AA44" s="17">
        <f t="shared" si="15"/>
        <v>134.90099999999998</v>
      </c>
      <c r="AB44" s="24">
        <f t="shared" si="12"/>
        <v>2.3544666142328703</v>
      </c>
      <c r="AC44" s="17">
        <f t="shared" si="13"/>
        <v>-5.642169367811789E-2</v>
      </c>
      <c r="AD44" s="17">
        <f t="shared" ca="1" si="14"/>
        <v>7.5332423307372665E-3</v>
      </c>
      <c r="AE44" s="17">
        <v>125</v>
      </c>
    </row>
    <row r="45" spans="1:31" s="17" customFormat="1" x14ac:dyDescent="0.25">
      <c r="A45" s="17">
        <v>25</v>
      </c>
      <c r="B45" s="17">
        <v>638</v>
      </c>
      <c r="C45" s="17">
        <v>14258</v>
      </c>
      <c r="D45" s="17">
        <v>14877</v>
      </c>
      <c r="E45" s="17">
        <v>12260</v>
      </c>
      <c r="F45" s="17">
        <v>11619</v>
      </c>
      <c r="G45" s="24"/>
      <c r="H45" s="7"/>
      <c r="I45" s="25">
        <f t="shared" si="0"/>
        <v>1998</v>
      </c>
      <c r="J45" s="24">
        <f t="shared" si="0"/>
        <v>3258</v>
      </c>
      <c r="K45" s="7"/>
      <c r="L45" s="25">
        <f t="shared" si="3"/>
        <v>2001.9203706854237</v>
      </c>
      <c r="M45" s="17">
        <f t="shared" si="1"/>
        <v>15.369306311129311</v>
      </c>
      <c r="N45" s="17">
        <f t="shared" si="4"/>
        <v>3257.6314991962627</v>
      </c>
      <c r="O45" s="24">
        <f t="shared" si="2"/>
        <v>0.13579284235506087</v>
      </c>
      <c r="P45" s="7"/>
      <c r="Q45" s="25">
        <f t="shared" si="5"/>
        <v>2016.6765680135077</v>
      </c>
      <c r="R45" s="24">
        <f t="shared" si="6"/>
        <v>3231.2326685939315</v>
      </c>
      <c r="S45" s="7"/>
      <c r="T45" s="25">
        <f t="shared" si="7"/>
        <v>-0.52509791619687152</v>
      </c>
      <c r="U45" s="24">
        <f t="shared" si="8"/>
        <v>0.8448029712597297</v>
      </c>
      <c r="V45" s="7"/>
      <c r="W45" s="25">
        <f t="shared" si="9"/>
        <v>-0.53716387501030716</v>
      </c>
      <c r="X45" s="24">
        <f t="shared" si="10"/>
        <v>140.65685892601641</v>
      </c>
      <c r="Y45" s="7"/>
      <c r="Z45" s="25">
        <f t="shared" si="11"/>
        <v>638</v>
      </c>
      <c r="AA45" s="17">
        <f t="shared" si="15"/>
        <v>140.64299999999997</v>
      </c>
      <c r="AB45" s="24">
        <f t="shared" si="12"/>
        <v>2.4546834198823841</v>
      </c>
      <c r="AC45" s="17">
        <f t="shared" si="13"/>
        <v>1.3858926016439455E-2</v>
      </c>
      <c r="AD45" s="17">
        <f t="shared" ca="1" si="14"/>
        <v>7.4117022457585335E-2</v>
      </c>
      <c r="AE45" s="17">
        <v>124</v>
      </c>
    </row>
    <row r="46" spans="1:31" s="17" customFormat="1" x14ac:dyDescent="0.25">
      <c r="A46" s="17">
        <v>26</v>
      </c>
      <c r="B46" s="17">
        <v>628</v>
      </c>
      <c r="C46" s="17">
        <v>14096</v>
      </c>
      <c r="D46" s="17">
        <v>14978</v>
      </c>
      <c r="E46" s="17">
        <v>12432</v>
      </c>
      <c r="F46" s="17">
        <v>11529</v>
      </c>
      <c r="G46" s="24"/>
      <c r="H46" s="7"/>
      <c r="I46" s="25">
        <f t="shared" si="0"/>
        <v>1664</v>
      </c>
      <c r="J46" s="24">
        <f t="shared" si="0"/>
        <v>3449</v>
      </c>
      <c r="K46" s="7"/>
      <c r="L46" s="25">
        <f t="shared" si="3"/>
        <v>1669.5120412127194</v>
      </c>
      <c r="M46" s="17">
        <f t="shared" si="1"/>
        <v>30.382598330717109</v>
      </c>
      <c r="N46" s="17">
        <f t="shared" si="4"/>
        <v>3444.7916657746155</v>
      </c>
      <c r="O46" s="24">
        <f t="shared" si="2"/>
        <v>17.710076952542838</v>
      </c>
      <c r="P46" s="7"/>
      <c r="Q46" s="25">
        <f t="shared" si="5"/>
        <v>1682.6765680135077</v>
      </c>
      <c r="R46" s="24">
        <f t="shared" si="6"/>
        <v>3422.2326685939315</v>
      </c>
      <c r="S46" s="7"/>
      <c r="T46" s="25">
        <f t="shared" si="7"/>
        <v>-0.43813171309246751</v>
      </c>
      <c r="U46" s="24">
        <f t="shared" si="8"/>
        <v>0.89473975516233328</v>
      </c>
      <c r="V46" s="7"/>
      <c r="W46" s="25">
        <f t="shared" si="9"/>
        <v>-0.45089896783446232</v>
      </c>
      <c r="X46" s="24">
        <f t="shared" si="10"/>
        <v>146.36134438569195</v>
      </c>
      <c r="Y46" s="7"/>
      <c r="Z46" s="25">
        <f t="shared" si="11"/>
        <v>628</v>
      </c>
      <c r="AA46" s="17">
        <f t="shared" si="15"/>
        <v>146.29499999999996</v>
      </c>
      <c r="AB46" s="24">
        <f t="shared" si="12"/>
        <v>2.5533294292051036</v>
      </c>
      <c r="AC46" s="17">
        <f t="shared" si="13"/>
        <v>6.6344385691991192E-2</v>
      </c>
      <c r="AD46" s="17">
        <f t="shared" ca="1" si="14"/>
        <v>-6.9490288950049717E-2</v>
      </c>
      <c r="AE46" s="17">
        <v>123</v>
      </c>
    </row>
    <row r="47" spans="1:31" s="17" customFormat="1" x14ac:dyDescent="0.25">
      <c r="A47" s="17">
        <v>27</v>
      </c>
      <c r="B47" s="17">
        <v>630</v>
      </c>
      <c r="C47" s="17">
        <v>13927</v>
      </c>
      <c r="D47" s="17">
        <v>15064</v>
      </c>
      <c r="E47" s="17">
        <v>12611</v>
      </c>
      <c r="F47" s="17">
        <v>11455</v>
      </c>
      <c r="G47" s="24"/>
      <c r="H47" s="7"/>
      <c r="I47" s="25">
        <f t="shared" si="0"/>
        <v>1316</v>
      </c>
      <c r="J47" s="24">
        <f t="shared" si="0"/>
        <v>3609</v>
      </c>
      <c r="K47" s="7"/>
      <c r="L47" s="25">
        <f t="shared" si="3"/>
        <v>1319.538780714885</v>
      </c>
      <c r="M47" s="17">
        <f t="shared" si="1"/>
        <v>12.522968948041841</v>
      </c>
      <c r="N47" s="17">
        <f t="shared" si="4"/>
        <v>3599.1071603495088</v>
      </c>
      <c r="O47" s="24">
        <f t="shared" si="2"/>
        <v>97.868276350330234</v>
      </c>
      <c r="P47" s="7"/>
      <c r="Q47" s="25">
        <f t="shared" si="5"/>
        <v>1334.6765680135077</v>
      </c>
      <c r="R47" s="24">
        <f t="shared" si="6"/>
        <v>3582.2326685939315</v>
      </c>
      <c r="S47" s="7"/>
      <c r="T47" s="25">
        <f t="shared" si="7"/>
        <v>-0.34752022003757954</v>
      </c>
      <c r="U47" s="24">
        <f t="shared" si="8"/>
        <v>0.93657161602315309</v>
      </c>
      <c r="V47" s="7"/>
      <c r="W47" s="25">
        <f t="shared" si="9"/>
        <v>-0.36087315233338402</v>
      </c>
      <c r="X47" s="24">
        <f t="shared" si="10"/>
        <v>152.03458302697186</v>
      </c>
      <c r="Y47" s="7"/>
      <c r="Z47" s="25">
        <f t="shared" si="11"/>
        <v>630</v>
      </c>
      <c r="AA47" s="17">
        <f t="shared" si="15"/>
        <v>151.96499999999995</v>
      </c>
      <c r="AB47" s="24">
        <f t="shared" si="12"/>
        <v>2.6522895977931817</v>
      </c>
      <c r="AC47" s="17">
        <f t="shared" si="13"/>
        <v>6.9583026971912432E-2</v>
      </c>
      <c r="AD47" s="17">
        <f t="shared" ca="1" si="14"/>
        <v>9.2841942073675909E-3</v>
      </c>
      <c r="AE47" s="17">
        <v>122</v>
      </c>
    </row>
    <row r="48" spans="1:31" s="17" customFormat="1" x14ac:dyDescent="0.25">
      <c r="A48" s="17">
        <v>28</v>
      </c>
      <c r="B48" s="17">
        <v>620</v>
      </c>
      <c r="C48" s="17">
        <v>13744</v>
      </c>
      <c r="D48" s="17">
        <v>15119</v>
      </c>
      <c r="E48" s="17">
        <v>12787</v>
      </c>
      <c r="F48" s="17">
        <v>11395</v>
      </c>
      <c r="G48" s="24"/>
      <c r="H48" s="7"/>
      <c r="I48" s="25">
        <f t="shared" si="0"/>
        <v>957</v>
      </c>
      <c r="J48" s="24">
        <f t="shared" si="0"/>
        <v>3724</v>
      </c>
      <c r="K48" s="7"/>
      <c r="L48" s="25">
        <f t="shared" si="3"/>
        <v>962.30515262523204</v>
      </c>
      <c r="M48" s="17">
        <f t="shared" si="1"/>
        <v>28.144644377006404</v>
      </c>
      <c r="N48" s="17">
        <f t="shared" si="4"/>
        <v>3716.8048386549776</v>
      </c>
      <c r="O48" s="24">
        <f t="shared" si="2"/>
        <v>51.770346780904127</v>
      </c>
      <c r="P48" s="7"/>
      <c r="Q48" s="25">
        <f t="shared" si="5"/>
        <v>975.67656801350768</v>
      </c>
      <c r="R48" s="24">
        <f t="shared" si="6"/>
        <v>3697.2326685939315</v>
      </c>
      <c r="S48" s="7"/>
      <c r="T48" s="25">
        <f t="shared" si="7"/>
        <v>-0.25404457059302554</v>
      </c>
      <c r="U48" s="24">
        <f t="shared" si="8"/>
        <v>0.96663826601686731</v>
      </c>
      <c r="V48" s="7"/>
      <c r="W48" s="25">
        <f t="shared" si="9"/>
        <v>-0.26781559271611322</v>
      </c>
      <c r="X48" s="24">
        <f t="shared" si="10"/>
        <v>157.62104403381454</v>
      </c>
      <c r="Y48" s="7"/>
      <c r="Z48" s="25">
        <f t="shared" si="11"/>
        <v>620</v>
      </c>
      <c r="AA48" s="17">
        <f t="shared" si="15"/>
        <v>157.54499999999996</v>
      </c>
      <c r="AB48" s="24">
        <f t="shared" si="12"/>
        <v>2.7496789700544659</v>
      </c>
      <c r="AC48" s="17">
        <f t="shared" si="13"/>
        <v>7.604403381458269E-2</v>
      </c>
      <c r="AD48" s="17">
        <f t="shared" ca="1" si="14"/>
        <v>7.0242376684262808E-2</v>
      </c>
      <c r="AE48" s="17">
        <v>121</v>
      </c>
    </row>
    <row r="49" spans="1:31" s="17" customFormat="1" x14ac:dyDescent="0.25">
      <c r="A49" s="17">
        <v>29</v>
      </c>
      <c r="B49" s="17">
        <v>613</v>
      </c>
      <c r="C49" s="17">
        <v>13561</v>
      </c>
      <c r="D49" s="17">
        <v>15158</v>
      </c>
      <c r="E49" s="17">
        <v>12967</v>
      </c>
      <c r="F49" s="17">
        <v>11355</v>
      </c>
      <c r="G49" s="24"/>
      <c r="H49" s="7"/>
      <c r="I49" s="25">
        <f t="shared" si="0"/>
        <v>594</v>
      </c>
      <c r="J49" s="24">
        <f t="shared" si="0"/>
        <v>3803</v>
      </c>
      <c r="K49" s="7"/>
      <c r="L49" s="25">
        <f t="shared" si="3"/>
        <v>599.94314121239358</v>
      </c>
      <c r="M49" s="17">
        <f t="shared" si="1"/>
        <v>35.320927470451082</v>
      </c>
      <c r="N49" s="17">
        <f t="shared" si="4"/>
        <v>3798.7485742469289</v>
      </c>
      <c r="O49" s="24">
        <f t="shared" si="2"/>
        <v>18.07462093387608</v>
      </c>
      <c r="P49" s="7"/>
      <c r="Q49" s="25">
        <f t="shared" si="5"/>
        <v>612.67656801350768</v>
      </c>
      <c r="R49" s="24">
        <f t="shared" si="6"/>
        <v>3776.2326685939315</v>
      </c>
      <c r="S49" s="7"/>
      <c r="T49" s="25">
        <f t="shared" si="7"/>
        <v>-0.15952740973404758</v>
      </c>
      <c r="U49" s="24">
        <f t="shared" si="8"/>
        <v>0.98729274731689698</v>
      </c>
      <c r="V49" s="7"/>
      <c r="W49" s="25">
        <f t="shared" si="9"/>
        <v>-0.17358257785350434</v>
      </c>
      <c r="X49" s="24">
        <f t="shared" si="10"/>
        <v>163.1352583356994</v>
      </c>
      <c r="Y49" s="7"/>
      <c r="Z49" s="25">
        <f t="shared" si="11"/>
        <v>613</v>
      </c>
      <c r="AA49" s="17">
        <f t="shared" si="15"/>
        <v>163.06199999999995</v>
      </c>
      <c r="AB49" s="24">
        <f t="shared" si="12"/>
        <v>2.8459687848869923</v>
      </c>
      <c r="AC49" s="17">
        <f t="shared" si="13"/>
        <v>7.3258335699449617E-2</v>
      </c>
      <c r="AD49" s="17">
        <f t="shared" ca="1" si="14"/>
        <v>5.6444886215416545E-2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13374</v>
      </c>
      <c r="D50" s="17">
        <v>15181</v>
      </c>
      <c r="E50" s="17">
        <v>13149</v>
      </c>
      <c r="F50" s="17">
        <v>11330</v>
      </c>
      <c r="G50" s="24"/>
      <c r="H50" s="7"/>
      <c r="I50" s="25">
        <f t="shared" si="0"/>
        <v>225</v>
      </c>
      <c r="J50" s="24">
        <f t="shared" si="0"/>
        <v>3851</v>
      </c>
      <c r="K50" s="7"/>
      <c r="L50" s="25">
        <f t="shared" si="3"/>
        <v>231.24159660547784</v>
      </c>
      <c r="M50" s="17">
        <f t="shared" si="1"/>
        <v>38.957528185512473</v>
      </c>
      <c r="N50" s="17">
        <f t="shared" si="4"/>
        <v>3845.7464550760606</v>
      </c>
      <c r="O50" s="24">
        <f t="shared" si="2"/>
        <v>27.599734267849897</v>
      </c>
      <c r="P50" s="7"/>
      <c r="Q50" s="25">
        <f t="shared" si="5"/>
        <v>243.6765680135077</v>
      </c>
      <c r="R50" s="24">
        <f t="shared" si="6"/>
        <v>3824.2326685939315</v>
      </c>
      <c r="S50" s="7"/>
      <c r="T50" s="25">
        <f t="shared" si="7"/>
        <v>-6.3447981753433594E-2</v>
      </c>
      <c r="U50" s="24">
        <f t="shared" si="8"/>
        <v>0.99984230557514298</v>
      </c>
      <c r="V50" s="7"/>
      <c r="W50" s="25">
        <f t="shared" si="9"/>
        <v>-7.7671888078355164E-2</v>
      </c>
      <c r="X50" s="24">
        <f t="shared" si="10"/>
        <v>168.66485001306842</v>
      </c>
      <c r="Y50" s="7"/>
      <c r="Z50" s="25">
        <f t="shared" si="11"/>
        <v>614</v>
      </c>
      <c r="AA50" s="17">
        <f t="shared" si="15"/>
        <v>168.58799999999997</v>
      </c>
      <c r="AB50" s="24">
        <f t="shared" si="12"/>
        <v>2.9424156793521994</v>
      </c>
      <c r="AC50" s="17">
        <f t="shared" si="13"/>
        <v>7.6850013068451517E-2</v>
      </c>
      <c r="AD50" s="17">
        <f t="shared" ca="1" si="14"/>
        <v>-3.9856357822998234E-3</v>
      </c>
      <c r="AE50" s="17">
        <v>119</v>
      </c>
    </row>
    <row r="51" spans="1:31" s="17" customFormat="1" x14ac:dyDescent="0.25">
      <c r="A51" s="17">
        <v>31</v>
      </c>
      <c r="B51" s="17">
        <v>616</v>
      </c>
      <c r="C51" s="17">
        <v>13185</v>
      </c>
      <c r="D51" s="17">
        <v>15193</v>
      </c>
      <c r="E51" s="17">
        <v>13337</v>
      </c>
      <c r="F51" s="17">
        <v>11326</v>
      </c>
      <c r="G51" s="24"/>
      <c r="H51" s="7"/>
      <c r="I51" s="25">
        <f t="shared" si="0"/>
        <v>-152</v>
      </c>
      <c r="J51" s="24">
        <f t="shared" si="0"/>
        <v>3867</v>
      </c>
      <c r="K51" s="7"/>
      <c r="L51" s="25">
        <f t="shared" si="3"/>
        <v>-140.9926399175377</v>
      </c>
      <c r="M51" s="17">
        <f t="shared" si="1"/>
        <v>121.16197598498442</v>
      </c>
      <c r="N51" s="17">
        <f t="shared" si="4"/>
        <v>3857.1782324169944</v>
      </c>
      <c r="O51" s="24">
        <f t="shared" si="2"/>
        <v>96.467118454579008</v>
      </c>
      <c r="P51" s="7"/>
      <c r="Q51" s="25">
        <f t="shared" si="5"/>
        <v>-133.3234319864923</v>
      </c>
      <c r="R51" s="24">
        <f t="shared" si="6"/>
        <v>3840.2326685939315</v>
      </c>
      <c r="S51" s="7"/>
      <c r="T51" s="25">
        <f t="shared" si="7"/>
        <v>3.4714469056028381E-2</v>
      </c>
      <c r="U51" s="24">
        <f t="shared" si="8"/>
        <v>1.004025491661225</v>
      </c>
      <c r="V51" s="7"/>
      <c r="W51" s="25">
        <f t="shared" si="9"/>
        <v>2.04410026997018E-2</v>
      </c>
      <c r="X51" s="24">
        <f t="shared" si="10"/>
        <v>174.27322831795323</v>
      </c>
      <c r="Y51" s="7"/>
      <c r="Z51" s="25">
        <f t="shared" si="11"/>
        <v>616</v>
      </c>
      <c r="AA51" s="17">
        <f t="shared" si="15"/>
        <v>174.13199999999998</v>
      </c>
      <c r="AB51" s="24">
        <f t="shared" si="12"/>
        <v>3.039176733082765</v>
      </c>
      <c r="AC51" s="17">
        <f t="shared" si="13"/>
        <v>0.14122831795324942</v>
      </c>
      <c r="AD51" s="17">
        <f t="shared" ca="1" si="14"/>
        <v>-2.284556331446197E-2</v>
      </c>
      <c r="AE51" s="17">
        <v>118</v>
      </c>
    </row>
    <row r="52" spans="1:31" s="17" customFormat="1" x14ac:dyDescent="0.25">
      <c r="A52" s="17">
        <v>32</v>
      </c>
      <c r="B52" s="17">
        <v>627</v>
      </c>
      <c r="C52" s="17">
        <v>12997</v>
      </c>
      <c r="D52" s="17">
        <v>15169</v>
      </c>
      <c r="E52" s="17">
        <v>13520</v>
      </c>
      <c r="F52" s="17">
        <v>11334</v>
      </c>
      <c r="G52" s="24"/>
      <c r="H52" s="7"/>
      <c r="I52" s="25">
        <f t="shared" ref="I52:J83" si="16">C52-E52</f>
        <v>-523</v>
      </c>
      <c r="J52" s="24">
        <f t="shared" si="16"/>
        <v>3835</v>
      </c>
      <c r="K52" s="7"/>
      <c r="L52" s="25">
        <f t="shared" si="3"/>
        <v>-518.67469993832538</v>
      </c>
      <c r="M52" s="17">
        <f t="shared" si="1"/>
        <v>18.708220623522514</v>
      </c>
      <c r="N52" s="17">
        <f t="shared" si="4"/>
        <v>3831.9641831425456</v>
      </c>
      <c r="O52" s="24">
        <f t="shared" si="2"/>
        <v>9.2161839920042627</v>
      </c>
      <c r="P52" s="7"/>
      <c r="Q52" s="25">
        <f t="shared" si="5"/>
        <v>-504.32343198649227</v>
      </c>
      <c r="R52" s="24">
        <f t="shared" si="6"/>
        <v>3808.2326685939315</v>
      </c>
      <c r="S52" s="7"/>
      <c r="T52" s="25">
        <f t="shared" si="7"/>
        <v>0.13131465274385437</v>
      </c>
      <c r="U52" s="24">
        <f t="shared" si="8"/>
        <v>0.99565911948906094</v>
      </c>
      <c r="V52" s="7"/>
      <c r="W52" s="25">
        <f t="shared" si="9"/>
        <v>0.11716991980356095</v>
      </c>
      <c r="X52" s="24">
        <f t="shared" si="10"/>
        <v>179.81864320259047</v>
      </c>
      <c r="Y52" s="7"/>
      <c r="Z52" s="25">
        <f t="shared" si="11"/>
        <v>627</v>
      </c>
      <c r="AA52" s="17">
        <f t="shared" si="15"/>
        <v>179.77499999999998</v>
      </c>
      <c r="AB52" s="24">
        <f t="shared" si="12"/>
        <v>3.1376656627728057</v>
      </c>
      <c r="AC52" s="17">
        <f t="shared" si="13"/>
        <v>4.3643202590487817E-2</v>
      </c>
      <c r="AD52" s="17">
        <f t="shared" ca="1" si="14"/>
        <v>4.6717838844557491E-2</v>
      </c>
      <c r="AE52" s="17">
        <v>117</v>
      </c>
    </row>
    <row r="53" spans="1:31" s="17" customFormat="1" x14ac:dyDescent="0.25">
      <c r="A53" s="17">
        <v>33</v>
      </c>
      <c r="B53" s="17">
        <v>634</v>
      </c>
      <c r="C53" s="17">
        <v>12819</v>
      </c>
      <c r="D53" s="17">
        <v>15153</v>
      </c>
      <c r="E53" s="17">
        <v>13714</v>
      </c>
      <c r="F53" s="17">
        <v>11376</v>
      </c>
      <c r="G53" s="24"/>
      <c r="H53" s="7"/>
      <c r="I53" s="25">
        <f t="shared" si="16"/>
        <v>-895</v>
      </c>
      <c r="J53" s="24">
        <f t="shared" si="16"/>
        <v>3777</v>
      </c>
      <c r="K53" s="7"/>
      <c r="L53" s="25">
        <f t="shared" si="3"/>
        <v>-895.62500359104092</v>
      </c>
      <c r="M53" s="17">
        <f t="shared" si="1"/>
        <v>0.39062948881404858</v>
      </c>
      <c r="N53" s="17">
        <f t="shared" si="4"/>
        <v>3768.9185707004408</v>
      </c>
      <c r="O53" s="24">
        <f t="shared" si="2"/>
        <v>65.309499523773965</v>
      </c>
      <c r="P53" s="7"/>
      <c r="Q53" s="25">
        <f t="shared" si="5"/>
        <v>-876.32343198649232</v>
      </c>
      <c r="R53" s="24">
        <f t="shared" si="6"/>
        <v>3750.2326685939315</v>
      </c>
      <c r="S53" s="7"/>
      <c r="T53" s="25">
        <f t="shared" si="7"/>
        <v>0.22817521428528637</v>
      </c>
      <c r="U53" s="24">
        <f t="shared" si="8"/>
        <v>0.98049506992701385</v>
      </c>
      <c r="V53" s="7"/>
      <c r="W53" s="25">
        <f t="shared" si="9"/>
        <v>0.21425590225105615</v>
      </c>
      <c r="X53" s="24">
        <f t="shared" si="10"/>
        <v>185.43330750787607</v>
      </c>
      <c r="Y53" s="7"/>
      <c r="Z53" s="25">
        <f t="shared" si="11"/>
        <v>634</v>
      </c>
      <c r="AA53" s="17">
        <f t="shared" si="15"/>
        <v>185.48099999999997</v>
      </c>
      <c r="AB53" s="24">
        <f t="shared" si="12"/>
        <v>3.2372541498916019</v>
      </c>
      <c r="AC53" s="17">
        <f t="shared" si="13"/>
        <v>-4.7692492123900365E-2</v>
      </c>
      <c r="AD53" s="17">
        <f t="shared" ca="1" si="14"/>
        <v>0.16767004970026278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12617</v>
      </c>
      <c r="D54" s="17">
        <v>15094</v>
      </c>
      <c r="E54" s="17">
        <v>13893</v>
      </c>
      <c r="F54" s="17">
        <v>11420</v>
      </c>
      <c r="G54" s="24"/>
      <c r="H54" s="7"/>
      <c r="I54" s="25">
        <f t="shared" si="16"/>
        <v>-1276</v>
      </c>
      <c r="J54" s="24">
        <f t="shared" si="16"/>
        <v>3674</v>
      </c>
      <c r="K54" s="7"/>
      <c r="L54" s="25">
        <f t="shared" si="3"/>
        <v>-1268.4491470558946</v>
      </c>
      <c r="M54" s="17">
        <f t="shared" si="1"/>
        <v>57.015380183504767</v>
      </c>
      <c r="N54" s="17">
        <f t="shared" si="4"/>
        <v>3667.2412356872792</v>
      </c>
      <c r="O54" s="24">
        <f t="shared" si="2"/>
        <v>45.680895034908453</v>
      </c>
      <c r="P54" s="7"/>
      <c r="Q54" s="25">
        <f t="shared" si="5"/>
        <v>-1257.3234319864923</v>
      </c>
      <c r="R54" s="24">
        <f t="shared" si="6"/>
        <v>3647.2326685939315</v>
      </c>
      <c r="S54" s="7"/>
      <c r="T54" s="25">
        <f t="shared" si="7"/>
        <v>0.32737917650917236</v>
      </c>
      <c r="U54" s="24">
        <f t="shared" si="8"/>
        <v>0.95356580949786107</v>
      </c>
      <c r="V54" s="7"/>
      <c r="W54" s="25">
        <f t="shared" si="9"/>
        <v>0.31385282046157054</v>
      </c>
      <c r="X54" s="24">
        <f t="shared" si="10"/>
        <v>191.32513752284081</v>
      </c>
      <c r="Y54" s="7"/>
      <c r="Z54" s="25">
        <f t="shared" si="11"/>
        <v>642</v>
      </c>
      <c r="AA54" s="17">
        <f t="shared" si="15"/>
        <v>191.25899999999996</v>
      </c>
      <c r="AB54" s="24">
        <f t="shared" si="12"/>
        <v>3.3380992740718343</v>
      </c>
      <c r="AC54" s="17">
        <f t="shared" si="13"/>
        <v>6.6137522840847396E-2</v>
      </c>
      <c r="AD54" s="17">
        <f t="shared" ca="1" si="14"/>
        <v>7.1664501035911599E-2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12452</v>
      </c>
      <c r="D55" s="17">
        <v>15027</v>
      </c>
      <c r="E55" s="17">
        <v>14075</v>
      </c>
      <c r="F55" s="17">
        <v>11498</v>
      </c>
      <c r="G55" s="24"/>
      <c r="H55" s="7"/>
      <c r="I55" s="25">
        <f t="shared" si="16"/>
        <v>-1623</v>
      </c>
      <c r="J55" s="24">
        <f t="shared" si="16"/>
        <v>3529</v>
      </c>
      <c r="K55" s="7"/>
      <c r="L55" s="25">
        <f t="shared" si="3"/>
        <v>-1621.4169197282145</v>
      </c>
      <c r="M55" s="17">
        <f t="shared" si="1"/>
        <v>2.5061431469166036</v>
      </c>
      <c r="N55" s="17">
        <f t="shared" si="4"/>
        <v>3531.6895951592419</v>
      </c>
      <c r="O55" s="24">
        <f t="shared" si="2"/>
        <v>7.2339221206174056</v>
      </c>
      <c r="P55" s="7"/>
      <c r="Q55" s="25">
        <f t="shared" si="5"/>
        <v>-1604.3234319864923</v>
      </c>
      <c r="R55" s="24">
        <f t="shared" si="6"/>
        <v>3502.2326685939315</v>
      </c>
      <c r="S55" s="7"/>
      <c r="T55" s="25">
        <f t="shared" si="7"/>
        <v>0.41773029171045434</v>
      </c>
      <c r="U55" s="24">
        <f t="shared" si="8"/>
        <v>0.91565568559274313</v>
      </c>
      <c r="V55" s="7"/>
      <c r="W55" s="25">
        <f t="shared" si="9"/>
        <v>0.40475214163029577</v>
      </c>
      <c r="X55" s="24">
        <f t="shared" si="10"/>
        <v>196.95402288973889</v>
      </c>
      <c r="Y55" s="7"/>
      <c r="Z55" s="25">
        <f t="shared" si="11"/>
        <v>629</v>
      </c>
      <c r="AA55" s="17">
        <f t="shared" si="15"/>
        <v>196.91999999999996</v>
      </c>
      <c r="AB55" s="24">
        <f t="shared" si="12"/>
        <v>3.4369023630272326</v>
      </c>
      <c r="AC55" s="17">
        <f t="shared" si="13"/>
        <v>3.4022889738935191E-2</v>
      </c>
      <c r="AD55" s="17">
        <f t="shared" ca="1" si="14"/>
        <v>9.5345756079865396E-2</v>
      </c>
      <c r="AE55" s="17">
        <v>114</v>
      </c>
    </row>
    <row r="56" spans="1:31" s="17" customFormat="1" x14ac:dyDescent="0.25">
      <c r="A56" s="17">
        <v>36</v>
      </c>
      <c r="B56" s="17">
        <v>610</v>
      </c>
      <c r="C56" s="17">
        <v>12284</v>
      </c>
      <c r="D56" s="17">
        <v>14949</v>
      </c>
      <c r="E56" s="17">
        <v>14241</v>
      </c>
      <c r="F56" s="17">
        <v>11580</v>
      </c>
      <c r="G56" s="24"/>
      <c r="H56" s="7"/>
      <c r="I56" s="25">
        <f t="shared" si="16"/>
        <v>-1957</v>
      </c>
      <c r="J56" s="24">
        <f t="shared" si="16"/>
        <v>3369</v>
      </c>
      <c r="K56" s="7"/>
      <c r="L56" s="25">
        <f t="shared" si="3"/>
        <v>-1948.804656276684</v>
      </c>
      <c r="M56" s="17">
        <f t="shared" si="1"/>
        <v>67.16365874329496</v>
      </c>
      <c r="N56" s="17">
        <f t="shared" si="4"/>
        <v>3367.5184001619905</v>
      </c>
      <c r="O56" s="24">
        <f t="shared" si="2"/>
        <v>2.1951380799898219</v>
      </c>
      <c r="P56" s="7"/>
      <c r="Q56" s="25">
        <f t="shared" si="5"/>
        <v>-1938.3234319864923</v>
      </c>
      <c r="R56" s="24">
        <f t="shared" si="6"/>
        <v>3342.2326685939315</v>
      </c>
      <c r="S56" s="7"/>
      <c r="T56" s="25">
        <f t="shared" si="7"/>
        <v>0.50469649481485834</v>
      </c>
      <c r="U56" s="24">
        <f t="shared" si="8"/>
        <v>0.87382382473192333</v>
      </c>
      <c r="V56" s="7"/>
      <c r="W56" s="25">
        <f t="shared" si="9"/>
        <v>0.49232197456130783</v>
      </c>
      <c r="X56" s="24">
        <f t="shared" si="10"/>
        <v>202.50429175100862</v>
      </c>
      <c r="Y56" s="7"/>
      <c r="Z56" s="25">
        <f t="shared" si="11"/>
        <v>610</v>
      </c>
      <c r="AA56" s="17">
        <f t="shared" si="15"/>
        <v>202.40999999999997</v>
      </c>
      <c r="AB56" s="24">
        <f t="shared" si="12"/>
        <v>3.5327209389617216</v>
      </c>
      <c r="AC56" s="17">
        <f t="shared" si="13"/>
        <v>9.4291751008654501E-2</v>
      </c>
      <c r="AD56" s="17">
        <f t="shared" ca="1" si="14"/>
        <v>6.1413468016269235E-3</v>
      </c>
      <c r="AE56" s="17">
        <v>113</v>
      </c>
    </row>
    <row r="57" spans="1:31" s="17" customFormat="1" x14ac:dyDescent="0.25">
      <c r="A57" s="17">
        <v>37</v>
      </c>
      <c r="B57" s="17">
        <v>619</v>
      </c>
      <c r="C57" s="17">
        <v>12131</v>
      </c>
      <c r="D57" s="17">
        <v>14854</v>
      </c>
      <c r="E57" s="17">
        <v>14397</v>
      </c>
      <c r="F57" s="17">
        <v>11682</v>
      </c>
      <c r="G57" s="24"/>
      <c r="H57" s="7"/>
      <c r="I57" s="25">
        <f t="shared" si="16"/>
        <v>-2266</v>
      </c>
      <c r="J57" s="24">
        <f t="shared" si="16"/>
        <v>3172</v>
      </c>
      <c r="K57" s="7"/>
      <c r="L57" s="25">
        <f t="shared" si="3"/>
        <v>-2262.8854316807624</v>
      </c>
      <c r="M57" s="17">
        <f t="shared" si="1"/>
        <v>9.7005358151985632</v>
      </c>
      <c r="N57" s="17">
        <f t="shared" si="4"/>
        <v>3169.559983301212</v>
      </c>
      <c r="O57" s="24">
        <f t="shared" si="2"/>
        <v>5.9536814903642199</v>
      </c>
      <c r="P57" s="7"/>
      <c r="Q57" s="25">
        <f t="shared" si="5"/>
        <v>-2247.3234319864923</v>
      </c>
      <c r="R57" s="24">
        <f t="shared" si="6"/>
        <v>3145.2326685939315</v>
      </c>
      <c r="S57" s="7"/>
      <c r="T57" s="25">
        <f t="shared" si="7"/>
        <v>0.58515325157911224</v>
      </c>
      <c r="U57" s="24">
        <f t="shared" si="8"/>
        <v>0.82231834604703902</v>
      </c>
      <c r="V57" s="7"/>
      <c r="W57" s="25">
        <f t="shared" si="9"/>
        <v>0.57351925935383941</v>
      </c>
      <c r="X57" s="24">
        <f t="shared" si="10"/>
        <v>208.00043538865452</v>
      </c>
      <c r="Y57" s="7"/>
      <c r="Z57" s="25">
        <f t="shared" si="11"/>
        <v>619</v>
      </c>
      <c r="AA57" s="17">
        <f t="shared" si="15"/>
        <v>207.98099999999997</v>
      </c>
      <c r="AB57" s="24">
        <f t="shared" si="12"/>
        <v>3.6299532315903256</v>
      </c>
      <c r="AC57" s="17">
        <f t="shared" si="13"/>
        <v>1.9435388654557073E-2</v>
      </c>
      <c r="AD57" s="17">
        <f t="shared" ca="1" si="14"/>
        <v>5.905687687376826E-2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11984</v>
      </c>
      <c r="D58" s="17">
        <v>14731</v>
      </c>
      <c r="E58" s="17">
        <v>14536</v>
      </c>
      <c r="F58" s="17">
        <v>11792</v>
      </c>
      <c r="G58" s="24"/>
      <c r="H58" s="7"/>
      <c r="I58" s="25">
        <f t="shared" si="16"/>
        <v>-2552</v>
      </c>
      <c r="J58" s="24">
        <f t="shared" si="16"/>
        <v>2939</v>
      </c>
      <c r="K58" s="7"/>
      <c r="L58" s="25">
        <f t="shared" si="3"/>
        <v>-2553.013034622229</v>
      </c>
      <c r="M58" s="17">
        <f t="shared" si="1"/>
        <v>1.0262391458347393</v>
      </c>
      <c r="N58" s="17">
        <f t="shared" si="4"/>
        <v>2944.2142488583331</v>
      </c>
      <c r="O58" s="24">
        <f t="shared" si="2"/>
        <v>27.18839115662826</v>
      </c>
      <c r="P58" s="7"/>
      <c r="Q58" s="25">
        <f t="shared" si="5"/>
        <v>-2533.3234319864923</v>
      </c>
      <c r="R58" s="24">
        <f t="shared" si="6"/>
        <v>2912.2326685939315</v>
      </c>
      <c r="S58" s="7"/>
      <c r="T58" s="25">
        <f t="shared" si="7"/>
        <v>0.65962131771042831</v>
      </c>
      <c r="U58" s="24">
        <f t="shared" si="8"/>
        <v>0.76140069866847016</v>
      </c>
      <c r="V58" s="7"/>
      <c r="W58" s="25">
        <f t="shared" si="9"/>
        <v>0.64886108662386988</v>
      </c>
      <c r="X58" s="24">
        <f t="shared" si="10"/>
        <v>213.54433802004723</v>
      </c>
      <c r="Y58" s="7"/>
      <c r="Z58" s="25">
        <f t="shared" si="11"/>
        <v>613</v>
      </c>
      <c r="AA58" s="17">
        <f t="shared" si="15"/>
        <v>213.49799999999996</v>
      </c>
      <c r="AB58" s="24">
        <f t="shared" si="12"/>
        <v>3.7262430464228533</v>
      </c>
      <c r="AC58" s="17">
        <f t="shared" si="13"/>
        <v>4.6338020047272721E-2</v>
      </c>
      <c r="AD58" s="17">
        <f t="shared" ca="1" si="14"/>
        <v>5.8966317457986861E-2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11849</v>
      </c>
      <c r="D59" s="17">
        <v>14608</v>
      </c>
      <c r="E59" s="17">
        <v>14674</v>
      </c>
      <c r="F59" s="17">
        <v>11927</v>
      </c>
      <c r="G59" s="24"/>
      <c r="H59" s="7"/>
      <c r="I59" s="25">
        <f t="shared" si="16"/>
        <v>-2825</v>
      </c>
      <c r="J59" s="24">
        <f t="shared" si="16"/>
        <v>2681</v>
      </c>
      <c r="K59" s="7"/>
      <c r="L59" s="25">
        <f t="shared" si="3"/>
        <v>-2820.4621758105145</v>
      </c>
      <c r="M59" s="17">
        <f t="shared" si="1"/>
        <v>20.591848374679653</v>
      </c>
      <c r="N59" s="17">
        <f t="shared" si="4"/>
        <v>2690.936223722631</v>
      </c>
      <c r="O59" s="24">
        <f t="shared" si="2"/>
        <v>98.728541866174737</v>
      </c>
      <c r="P59" s="7"/>
      <c r="Q59" s="25">
        <f t="shared" si="5"/>
        <v>-2806.3234319864923</v>
      </c>
      <c r="R59" s="24">
        <f t="shared" si="6"/>
        <v>2654.2326685939315</v>
      </c>
      <c r="S59" s="7"/>
      <c r="T59" s="25">
        <f t="shared" si="7"/>
        <v>0.7307044717448663</v>
      </c>
      <c r="U59" s="24">
        <f t="shared" si="8"/>
        <v>0.69394682303039834</v>
      </c>
      <c r="V59" s="7"/>
      <c r="W59" s="25">
        <f t="shared" si="9"/>
        <v>0.72091060302812915</v>
      </c>
      <c r="X59" s="24">
        <f t="shared" si="10"/>
        <v>219.19868955146899</v>
      </c>
      <c r="Y59" s="7"/>
      <c r="Z59" s="25">
        <f t="shared" si="11"/>
        <v>615</v>
      </c>
      <c r="AA59" s="17">
        <f t="shared" si="15"/>
        <v>219.03299999999996</v>
      </c>
      <c r="AB59" s="24">
        <f t="shared" si="12"/>
        <v>3.8228470205207392</v>
      </c>
      <c r="AC59" s="17">
        <f t="shared" si="13"/>
        <v>0.16568955146902908</v>
      </c>
      <c r="AD59" s="17">
        <f t="shared" ca="1" si="14"/>
        <v>8.1067433820294355E-3</v>
      </c>
      <c r="AE59" s="17">
        <v>110</v>
      </c>
    </row>
    <row r="60" spans="1:31" s="17" customFormat="1" x14ac:dyDescent="0.25">
      <c r="A60" s="17">
        <v>40</v>
      </c>
      <c r="B60" s="17">
        <v>632</v>
      </c>
      <c r="C60" s="17">
        <v>11734</v>
      </c>
      <c r="D60" s="17">
        <v>14476</v>
      </c>
      <c r="E60" s="17">
        <v>14806</v>
      </c>
      <c r="F60" s="17">
        <v>12078</v>
      </c>
      <c r="G60" s="24"/>
      <c r="H60" s="7"/>
      <c r="I60" s="25">
        <f t="shared" si="16"/>
        <v>-3072</v>
      </c>
      <c r="J60" s="24">
        <f t="shared" si="16"/>
        <v>2398</v>
      </c>
      <c r="K60" s="7"/>
      <c r="L60" s="25">
        <f t="shared" si="3"/>
        <v>-3068.0300334729345</v>
      </c>
      <c r="M60" s="17">
        <f t="shared" si="1"/>
        <v>15.760634226020352</v>
      </c>
      <c r="N60" s="17">
        <f t="shared" si="4"/>
        <v>2404.7613822476465</v>
      </c>
      <c r="O60" s="24">
        <f t="shared" si="2"/>
        <v>45.716289898788588</v>
      </c>
      <c r="P60" s="7"/>
      <c r="Q60" s="25">
        <f t="shared" si="5"/>
        <v>-3053.3234319864923</v>
      </c>
      <c r="R60" s="24">
        <f t="shared" si="6"/>
        <v>2371.2326685939315</v>
      </c>
      <c r="S60" s="7"/>
      <c r="T60" s="25">
        <f t="shared" si="7"/>
        <v>0.79501780158554824</v>
      </c>
      <c r="U60" s="24">
        <f t="shared" si="8"/>
        <v>0.61995671913282335</v>
      </c>
      <c r="V60" s="7"/>
      <c r="W60" s="25">
        <f t="shared" si="9"/>
        <v>0.78628255427099092</v>
      </c>
      <c r="X60" s="24">
        <f t="shared" si="10"/>
        <v>224.85233929808089</v>
      </c>
      <c r="Y60" s="7"/>
      <c r="Z60" s="25">
        <f t="shared" si="11"/>
        <v>632</v>
      </c>
      <c r="AA60" s="17">
        <f t="shared" si="15"/>
        <v>224.72099999999995</v>
      </c>
      <c r="AB60" s="24">
        <f t="shared" si="12"/>
        <v>3.9221213483741759</v>
      </c>
      <c r="AC60" s="17">
        <f t="shared" si="13"/>
        <v>0.13133929808094535</v>
      </c>
      <c r="AD60" s="17">
        <f t="shared" ca="1" si="14"/>
        <v>6.586765920312132E-2</v>
      </c>
      <c r="AE60" s="17">
        <v>109</v>
      </c>
    </row>
    <row r="61" spans="1:31" s="17" customFormat="1" x14ac:dyDescent="0.25">
      <c r="A61" s="17">
        <v>41</v>
      </c>
      <c r="B61" s="17">
        <v>633</v>
      </c>
      <c r="C61" s="17">
        <v>11620</v>
      </c>
      <c r="D61" s="17">
        <v>14311</v>
      </c>
      <c r="E61" s="17">
        <v>14897</v>
      </c>
      <c r="F61" s="17">
        <v>12223</v>
      </c>
      <c r="G61" s="24"/>
      <c r="H61" s="7"/>
      <c r="I61" s="25">
        <f t="shared" si="16"/>
        <v>-3277</v>
      </c>
      <c r="J61" s="24">
        <f t="shared" si="16"/>
        <v>2088</v>
      </c>
      <c r="K61" s="7"/>
      <c r="L61" s="25">
        <f t="shared" si="3"/>
        <v>-3285.8541819058501</v>
      </c>
      <c r="M61" s="17">
        <f t="shared" si="1"/>
        <v>78.396537221882511</v>
      </c>
      <c r="N61" s="17">
        <f t="shared" si="4"/>
        <v>2094.628872593446</v>
      </c>
      <c r="O61" s="24">
        <f t="shared" si="2"/>
        <v>43.941951860139184</v>
      </c>
      <c r="P61" s="7"/>
      <c r="Q61" s="25">
        <f t="shared" si="5"/>
        <v>-3258.3234319864923</v>
      </c>
      <c r="R61" s="24">
        <f t="shared" si="6"/>
        <v>2061.2326685939315</v>
      </c>
      <c r="S61" s="7"/>
      <c r="T61" s="25">
        <f t="shared" si="7"/>
        <v>0.84839526157477829</v>
      </c>
      <c r="U61" s="24">
        <f t="shared" si="8"/>
        <v>0.53890748871498495</v>
      </c>
      <c r="V61" s="7"/>
      <c r="W61" s="25">
        <f t="shared" si="9"/>
        <v>0.84081790900145725</v>
      </c>
      <c r="X61" s="24">
        <f t="shared" si="10"/>
        <v>230.44977347341364</v>
      </c>
      <c r="Y61" s="7"/>
      <c r="Z61" s="25">
        <f t="shared" si="11"/>
        <v>633</v>
      </c>
      <c r="AA61" s="17">
        <f t="shared" si="15"/>
        <v>230.41799999999995</v>
      </c>
      <c r="AB61" s="24">
        <f t="shared" si="12"/>
        <v>4.0215527558602933</v>
      </c>
      <c r="AC61" s="17">
        <f t="shared" si="13"/>
        <v>3.1773473413693409E-2</v>
      </c>
      <c r="AD61" s="17">
        <f t="shared" ca="1" si="14"/>
        <v>0.15366970730912044</v>
      </c>
      <c r="AE61" s="17">
        <v>108</v>
      </c>
    </row>
    <row r="62" spans="1:31" s="17" customFormat="1" x14ac:dyDescent="0.25">
      <c r="A62" s="17">
        <v>42</v>
      </c>
      <c r="B62" s="17">
        <v>642</v>
      </c>
      <c r="C62" s="17">
        <v>11521</v>
      </c>
      <c r="D62" s="17">
        <v>14142</v>
      </c>
      <c r="E62" s="17">
        <v>14992</v>
      </c>
      <c r="F62" s="17">
        <v>12392</v>
      </c>
      <c r="G62" s="24"/>
      <c r="H62" s="7"/>
      <c r="I62" s="25">
        <f t="shared" si="16"/>
        <v>-3471</v>
      </c>
      <c r="J62" s="24">
        <f t="shared" si="16"/>
        <v>1750</v>
      </c>
      <c r="K62" s="7"/>
      <c r="L62" s="25">
        <f t="shared" si="3"/>
        <v>-3473.7615273968163</v>
      </c>
      <c r="M62" s="17">
        <f t="shared" si="1"/>
        <v>7.6260335633669607</v>
      </c>
      <c r="N62" s="17">
        <f t="shared" si="4"/>
        <v>1759.2065702015502</v>
      </c>
      <c r="O62" s="24">
        <f t="shared" si="2"/>
        <v>84.760934876072483</v>
      </c>
      <c r="P62" s="7"/>
      <c r="Q62" s="25">
        <f t="shared" si="5"/>
        <v>-3452.3234319864923</v>
      </c>
      <c r="R62" s="24">
        <f t="shared" si="6"/>
        <v>1723.2326685939313</v>
      </c>
      <c r="S62" s="7"/>
      <c r="T62" s="25">
        <f t="shared" si="7"/>
        <v>0.89890856517434226</v>
      </c>
      <c r="U62" s="24">
        <f t="shared" si="8"/>
        <v>0.45053768264650312</v>
      </c>
      <c r="V62" s="7"/>
      <c r="W62" s="25">
        <f t="shared" si="9"/>
        <v>0.89259291443090838</v>
      </c>
      <c r="X62" s="24">
        <f t="shared" si="10"/>
        <v>236.32446865531881</v>
      </c>
      <c r="Y62" s="7"/>
      <c r="Z62" s="25">
        <f t="shared" si="11"/>
        <v>642</v>
      </c>
      <c r="AA62" s="17">
        <f t="shared" si="15"/>
        <v>236.19599999999994</v>
      </c>
      <c r="AB62" s="24">
        <f t="shared" si="12"/>
        <v>4.1223978800405252</v>
      </c>
      <c r="AC62" s="17">
        <f t="shared" si="13"/>
        <v>0.1284686553188692</v>
      </c>
      <c r="AD62" s="17">
        <f t="shared" ca="1" si="14"/>
        <v>3.6091645178061071E-2</v>
      </c>
      <c r="AE62" s="17">
        <v>107</v>
      </c>
    </row>
    <row r="63" spans="1:31" s="17" customFormat="1" x14ac:dyDescent="0.25">
      <c r="A63" s="17">
        <v>43</v>
      </c>
      <c r="B63" s="17">
        <v>626</v>
      </c>
      <c r="C63" s="17">
        <v>11445</v>
      </c>
      <c r="D63" s="17">
        <v>13970</v>
      </c>
      <c r="E63" s="17">
        <v>15069</v>
      </c>
      <c r="F63" s="17">
        <v>12564</v>
      </c>
      <c r="G63" s="24"/>
      <c r="H63" s="7"/>
      <c r="I63" s="25">
        <f t="shared" si="16"/>
        <v>-3624</v>
      </c>
      <c r="J63" s="24">
        <f t="shared" si="16"/>
        <v>1406</v>
      </c>
      <c r="K63" s="7"/>
      <c r="L63" s="25">
        <f t="shared" si="3"/>
        <v>-3623.1538265363056</v>
      </c>
      <c r="M63" s="17">
        <f t="shared" si="1"/>
        <v>0.71600953066059991</v>
      </c>
      <c r="N63" s="17">
        <f t="shared" si="4"/>
        <v>1415.1384186567745</v>
      </c>
      <c r="O63" s="24">
        <f t="shared" si="2"/>
        <v>83.510695546485124</v>
      </c>
      <c r="P63" s="7"/>
      <c r="Q63" s="25">
        <f t="shared" si="5"/>
        <v>-3605.3234319864923</v>
      </c>
      <c r="R63" s="24">
        <f t="shared" si="6"/>
        <v>1379.2326685939313</v>
      </c>
      <c r="S63" s="7"/>
      <c r="T63" s="25">
        <f t="shared" si="7"/>
        <v>0.93874637677606021</v>
      </c>
      <c r="U63" s="24">
        <f t="shared" si="8"/>
        <v>0.36059918179574063</v>
      </c>
      <c r="V63" s="7"/>
      <c r="W63" s="25">
        <f t="shared" si="9"/>
        <v>0.93371365504347237</v>
      </c>
      <c r="X63" s="24">
        <f t="shared" si="10"/>
        <v>241.99039623364058</v>
      </c>
      <c r="Y63" s="7"/>
      <c r="Z63" s="25">
        <f t="shared" si="11"/>
        <v>626</v>
      </c>
      <c r="AA63" s="17">
        <f t="shared" si="15"/>
        <v>241.82999999999993</v>
      </c>
      <c r="AB63" s="24">
        <f t="shared" si="12"/>
        <v>4.2207297300978857</v>
      </c>
      <c r="AC63" s="17">
        <f t="shared" si="13"/>
        <v>0.16039623364065392</v>
      </c>
      <c r="AD63" s="17">
        <f t="shared" ca="1" si="14"/>
        <v>3.1888178568721059E-2</v>
      </c>
      <c r="AE63" s="17">
        <v>106</v>
      </c>
    </row>
    <row r="64" spans="1:31" s="17" customFormat="1" x14ac:dyDescent="0.25">
      <c r="A64" s="17">
        <v>44</v>
      </c>
      <c r="B64" s="17">
        <v>630</v>
      </c>
      <c r="C64" s="17">
        <v>11388</v>
      </c>
      <c r="D64" s="17">
        <v>13792</v>
      </c>
      <c r="E64" s="17">
        <v>15119</v>
      </c>
      <c r="F64" s="17">
        <v>12741</v>
      </c>
      <c r="G64" s="24"/>
      <c r="H64" s="7"/>
      <c r="I64" s="25">
        <f t="shared" si="16"/>
        <v>-3731</v>
      </c>
      <c r="J64" s="24">
        <f t="shared" si="16"/>
        <v>1051</v>
      </c>
      <c r="K64" s="7"/>
      <c r="L64" s="25">
        <f t="shared" si="3"/>
        <v>-3738.2988166322539</v>
      </c>
      <c r="M64" s="17">
        <f t="shared" si="1"/>
        <v>53.272724231265791</v>
      </c>
      <c r="N64" s="17">
        <f t="shared" si="4"/>
        <v>1055.3149784829923</v>
      </c>
      <c r="O64" s="24">
        <f t="shared" si="2"/>
        <v>18.619039308686304</v>
      </c>
      <c r="P64" s="7"/>
      <c r="Q64" s="25">
        <f t="shared" si="5"/>
        <v>-3712.3234319864923</v>
      </c>
      <c r="R64" s="24">
        <f t="shared" si="6"/>
        <v>1024.2326685939313</v>
      </c>
      <c r="S64" s="7"/>
      <c r="T64" s="25">
        <f t="shared" si="7"/>
        <v>0.96660680711190228</v>
      </c>
      <c r="U64" s="24">
        <f t="shared" si="8"/>
        <v>0.2677847405107967</v>
      </c>
      <c r="V64" s="7"/>
      <c r="W64" s="25">
        <f t="shared" si="9"/>
        <v>0.9628966986421873</v>
      </c>
      <c r="X64" s="24">
        <f t="shared" si="10"/>
        <v>247.56547788256205</v>
      </c>
      <c r="Y64" s="7"/>
      <c r="Z64" s="25">
        <f t="shared" si="11"/>
        <v>630</v>
      </c>
      <c r="AA64" s="17">
        <f t="shared" si="15"/>
        <v>247.49999999999991</v>
      </c>
      <c r="AB64" s="24">
        <f t="shared" si="12"/>
        <v>4.3196898986859642</v>
      </c>
      <c r="AC64" s="17">
        <f t="shared" si="13"/>
        <v>6.5477882562134937E-2</v>
      </c>
      <c r="AD64" s="17">
        <f t="shared" ca="1" si="14"/>
        <v>0.13629506754236331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11350</v>
      </c>
      <c r="D65" s="17">
        <v>13615</v>
      </c>
      <c r="E65" s="17">
        <v>15164</v>
      </c>
      <c r="F65" s="17">
        <v>12922</v>
      </c>
      <c r="G65" s="24"/>
      <c r="H65" s="7"/>
      <c r="I65" s="25">
        <f t="shared" si="16"/>
        <v>-3814</v>
      </c>
      <c r="J65" s="24">
        <f t="shared" si="16"/>
        <v>693</v>
      </c>
      <c r="K65" s="7"/>
      <c r="L65" s="25">
        <f t="shared" si="3"/>
        <v>-3814.488660737944</v>
      </c>
      <c r="M65" s="17">
        <f t="shared" si="1"/>
        <v>0.23878931680794904</v>
      </c>
      <c r="N65" s="17">
        <f t="shared" si="4"/>
        <v>700.82842152306841</v>
      </c>
      <c r="O65" s="24">
        <f t="shared" si="2"/>
        <v>61.284183542840786</v>
      </c>
      <c r="P65" s="7"/>
      <c r="Q65" s="25">
        <f t="shared" si="5"/>
        <v>-3795.3234319864923</v>
      </c>
      <c r="R65" s="24">
        <f t="shared" si="6"/>
        <v>666.23266859393129</v>
      </c>
      <c r="S65" s="7"/>
      <c r="T65" s="25">
        <f t="shared" si="7"/>
        <v>0.98821816896120018</v>
      </c>
      <c r="U65" s="24">
        <f t="shared" si="8"/>
        <v>0.17418595183471244</v>
      </c>
      <c r="V65" s="7"/>
      <c r="W65" s="25">
        <f t="shared" si="9"/>
        <v>0.98584119521440505</v>
      </c>
      <c r="X65" s="24">
        <f t="shared" si="10"/>
        <v>253.08686216423666</v>
      </c>
      <c r="Y65" s="7"/>
      <c r="Z65" s="25">
        <f t="shared" si="11"/>
        <v>604</v>
      </c>
      <c r="AA65" s="17">
        <f t="shared" si="15"/>
        <v>252.93599999999992</v>
      </c>
      <c r="AB65" s="24">
        <f t="shared" si="12"/>
        <v>4.4145659968243756</v>
      </c>
      <c r="AC65" s="17">
        <f t="shared" si="13"/>
        <v>0.15086216423674159</v>
      </c>
      <c r="AD65" s="17">
        <f t="shared" ca="1" si="14"/>
        <v>-1.6024444693300666E-2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11336</v>
      </c>
      <c r="D66" s="17">
        <v>13444</v>
      </c>
      <c r="E66" s="17">
        <v>15191</v>
      </c>
      <c r="F66" s="17">
        <v>13114</v>
      </c>
      <c r="G66" s="24"/>
      <c r="H66" s="7"/>
      <c r="I66" s="25">
        <f t="shared" si="16"/>
        <v>-3855</v>
      </c>
      <c r="J66" s="24">
        <f t="shared" si="16"/>
        <v>330</v>
      </c>
      <c r="K66" s="7"/>
      <c r="L66" s="25">
        <f t="shared" si="3"/>
        <v>-3856.8619799963931</v>
      </c>
      <c r="M66" s="17">
        <f t="shared" si="1"/>
        <v>3.466969506967954</v>
      </c>
      <c r="N66" s="17">
        <f t="shared" si="4"/>
        <v>334.86460949623557</v>
      </c>
      <c r="O66" s="24">
        <f t="shared" si="2"/>
        <v>23.664425550865317</v>
      </c>
      <c r="P66" s="7"/>
      <c r="Q66" s="25">
        <f t="shared" si="5"/>
        <v>-3836.3234319864923</v>
      </c>
      <c r="R66" s="24">
        <f t="shared" si="6"/>
        <v>303.23266859393135</v>
      </c>
      <c r="S66" s="7"/>
      <c r="T66" s="25">
        <f t="shared" si="7"/>
        <v>0.99889366095904619</v>
      </c>
      <c r="U66" s="24">
        <f t="shared" si="8"/>
        <v>7.9279917506727582E-2</v>
      </c>
      <c r="V66" s="7"/>
      <c r="W66" s="25">
        <f t="shared" si="9"/>
        <v>0.99786730505595511</v>
      </c>
      <c r="X66" s="24">
        <f t="shared" si="10"/>
        <v>258.56433084246555</v>
      </c>
      <c r="Y66" s="7"/>
      <c r="Z66" s="25">
        <f t="shared" si="11"/>
        <v>613</v>
      </c>
      <c r="AA66" s="17">
        <f t="shared" si="15"/>
        <v>258.45299999999992</v>
      </c>
      <c r="AB66" s="24">
        <f t="shared" si="12"/>
        <v>4.5108558116569029</v>
      </c>
      <c r="AC66" s="17">
        <f t="shared" si="13"/>
        <v>0.11133084246563385</v>
      </c>
      <c r="AD66" s="17">
        <f t="shared" ca="1" si="14"/>
        <v>-8.8217827876633237E-3</v>
      </c>
      <c r="AE66" s="17">
        <v>103</v>
      </c>
    </row>
    <row r="67" spans="1:31" s="17" customFormat="1" x14ac:dyDescent="0.25">
      <c r="A67" s="17">
        <v>47</v>
      </c>
      <c r="B67" s="17">
        <v>626</v>
      </c>
      <c r="C67" s="17">
        <v>11311</v>
      </c>
      <c r="D67" s="17">
        <v>13233</v>
      </c>
      <c r="E67" s="17">
        <v>15169</v>
      </c>
      <c r="F67" s="17">
        <v>13277</v>
      </c>
      <c r="G67" s="24"/>
      <c r="H67" s="7"/>
      <c r="I67" s="25">
        <f t="shared" si="16"/>
        <v>-3858</v>
      </c>
      <c r="J67" s="24">
        <f t="shared" si="16"/>
        <v>-44</v>
      </c>
      <c r="K67" s="7"/>
      <c r="L67" s="25">
        <f t="shared" si="3"/>
        <v>-3863.3922257114973</v>
      </c>
      <c r="M67" s="17">
        <f t="shared" si="1"/>
        <v>29.076098123732603</v>
      </c>
      <c r="N67" s="17">
        <f t="shared" si="4"/>
        <v>-41.789772100091156</v>
      </c>
      <c r="O67" s="24">
        <f t="shared" si="2"/>
        <v>4.8851073695354588</v>
      </c>
      <c r="P67" s="7"/>
      <c r="Q67" s="25">
        <f t="shared" si="5"/>
        <v>-3839.3234319864923</v>
      </c>
      <c r="R67" s="24">
        <f t="shared" si="6"/>
        <v>-70.767331406068649</v>
      </c>
      <c r="S67" s="7"/>
      <c r="T67" s="25">
        <f t="shared" si="7"/>
        <v>0.99967479451986418</v>
      </c>
      <c r="U67" s="24">
        <f t="shared" si="8"/>
        <v>-1.8502057255438662E-2</v>
      </c>
      <c r="V67" s="7"/>
      <c r="W67" s="25">
        <f t="shared" si="9"/>
        <v>1.000038951296349</v>
      </c>
      <c r="X67" s="24">
        <f t="shared" si="10"/>
        <v>264.16682952226552</v>
      </c>
      <c r="Y67" s="7"/>
      <c r="Z67" s="25">
        <f t="shared" si="11"/>
        <v>626</v>
      </c>
      <c r="AA67" s="17">
        <f t="shared" si="15"/>
        <v>264.08699999999993</v>
      </c>
      <c r="AB67" s="24">
        <f t="shared" si="12"/>
        <v>4.6091876617142642</v>
      </c>
      <c r="AC67" s="17">
        <f t="shared" si="13"/>
        <v>7.9829522265583819E-2</v>
      </c>
      <c r="AD67" s="17">
        <f t="shared" ca="1" si="14"/>
        <v>9.0857952495184691E-3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11343</v>
      </c>
      <c r="D68" s="17">
        <v>13058</v>
      </c>
      <c r="E68" s="17">
        <v>15169</v>
      </c>
      <c r="F68" s="17">
        <v>13478</v>
      </c>
      <c r="G68" s="24"/>
      <c r="H68" s="7"/>
      <c r="I68" s="25">
        <f t="shared" si="16"/>
        <v>-3826</v>
      </c>
      <c r="J68" s="24">
        <f t="shared" si="16"/>
        <v>-420</v>
      </c>
      <c r="K68" s="7"/>
      <c r="L68" s="25">
        <f t="shared" si="3"/>
        <v>-3832.4982787530535</v>
      </c>
      <c r="M68" s="17">
        <f t="shared" si="1"/>
        <v>42.227626752385966</v>
      </c>
      <c r="N68" s="17">
        <f t="shared" si="4"/>
        <v>-419.58049411321178</v>
      </c>
      <c r="O68" s="24">
        <f t="shared" si="2"/>
        <v>0.17598518904996693</v>
      </c>
      <c r="P68" s="7"/>
      <c r="Q68" s="25">
        <f t="shared" si="5"/>
        <v>-3807.3234319864923</v>
      </c>
      <c r="R68" s="24">
        <f t="shared" si="6"/>
        <v>-446.76733140606865</v>
      </c>
      <c r="S68" s="7"/>
      <c r="T68" s="25">
        <f t="shared" si="7"/>
        <v>0.99134270320447226</v>
      </c>
      <c r="U68" s="24">
        <f t="shared" si="8"/>
        <v>-0.11680693027836515</v>
      </c>
      <c r="V68" s="7"/>
      <c r="W68" s="25">
        <f t="shared" si="9"/>
        <v>0.99310388683059891</v>
      </c>
      <c r="X68" s="24">
        <f t="shared" si="10"/>
        <v>269.81509865351177</v>
      </c>
      <c r="Y68" s="7"/>
      <c r="Z68" s="25">
        <f t="shared" si="11"/>
        <v>629</v>
      </c>
      <c r="AA68" s="17">
        <f t="shared" si="15"/>
        <v>269.74799999999993</v>
      </c>
      <c r="AB68" s="24">
        <f t="shared" si="12"/>
        <v>4.7079907506696621</v>
      </c>
      <c r="AC68" s="17">
        <f t="shared" si="13"/>
        <v>6.7098653511834527E-2</v>
      </c>
      <c r="AD68" s="17">
        <f t="shared" ca="1" si="14"/>
        <v>-2.9188572012230907E-3</v>
      </c>
      <c r="AE68" s="17">
        <v>101</v>
      </c>
    </row>
    <row r="69" spans="1:31" s="17" customFormat="1" x14ac:dyDescent="0.25">
      <c r="A69" s="17">
        <v>49</v>
      </c>
      <c r="B69" s="17">
        <v>625</v>
      </c>
      <c r="C69" s="17">
        <v>11377</v>
      </c>
      <c r="D69" s="17">
        <v>12886</v>
      </c>
      <c r="E69" s="17">
        <v>15141</v>
      </c>
      <c r="F69" s="17">
        <v>13672</v>
      </c>
      <c r="G69" s="24"/>
      <c r="H69" s="7"/>
      <c r="I69" s="25">
        <f t="shared" si="16"/>
        <v>-3764</v>
      </c>
      <c r="J69" s="24">
        <f t="shared" si="16"/>
        <v>-786</v>
      </c>
      <c r="K69" s="7"/>
      <c r="L69" s="25">
        <f t="shared" si="3"/>
        <v>-3764.9107116084251</v>
      </c>
      <c r="M69" s="17">
        <f t="shared" si="1"/>
        <v>0.82939563372026448</v>
      </c>
      <c r="N69" s="17">
        <f t="shared" si="4"/>
        <v>-790.66389593832787</v>
      </c>
      <c r="O69" s="24">
        <f t="shared" si="2"/>
        <v>21.751925323551191</v>
      </c>
      <c r="P69" s="7"/>
      <c r="Q69" s="25">
        <f t="shared" si="5"/>
        <v>-3745.3234319864923</v>
      </c>
      <c r="R69" s="24">
        <f t="shared" si="6"/>
        <v>-812.76733140606871</v>
      </c>
      <c r="S69" s="7"/>
      <c r="T69" s="25">
        <f t="shared" si="7"/>
        <v>0.9751992762809002</v>
      </c>
      <c r="U69" s="24">
        <f t="shared" si="8"/>
        <v>-0.21249731199749042</v>
      </c>
      <c r="V69" s="7"/>
      <c r="W69" s="25">
        <f t="shared" si="9"/>
        <v>0.97831951969530728</v>
      </c>
      <c r="X69" s="24">
        <f t="shared" si="10"/>
        <v>275.36156198276376</v>
      </c>
      <c r="Y69" s="7"/>
      <c r="Z69" s="25">
        <f t="shared" si="11"/>
        <v>625</v>
      </c>
      <c r="AA69" s="17">
        <f t="shared" si="15"/>
        <v>275.37299999999993</v>
      </c>
      <c r="AB69" s="24">
        <f t="shared" si="12"/>
        <v>4.8061655210943437</v>
      </c>
      <c r="AC69" s="17">
        <f t="shared" si="13"/>
        <v>-1.1438017236173437E-2</v>
      </c>
      <c r="AD69" s="17">
        <f t="shared" ca="1" si="14"/>
        <v>9.6641817554143472E-2</v>
      </c>
      <c r="AE69" s="17">
        <v>100</v>
      </c>
    </row>
    <row r="70" spans="1:31" s="17" customFormat="1" x14ac:dyDescent="0.25">
      <c r="A70" s="17">
        <v>50</v>
      </c>
      <c r="B70" s="17">
        <v>651</v>
      </c>
      <c r="C70" s="17">
        <v>11430</v>
      </c>
      <c r="D70" s="17">
        <v>12685</v>
      </c>
      <c r="E70" s="17">
        <v>15084</v>
      </c>
      <c r="F70" s="17">
        <v>13856</v>
      </c>
      <c r="G70" s="24"/>
      <c r="H70" s="7"/>
      <c r="I70" s="25">
        <f t="shared" si="16"/>
        <v>-3654</v>
      </c>
      <c r="J70" s="24">
        <f t="shared" si="16"/>
        <v>-1171</v>
      </c>
      <c r="K70" s="7"/>
      <c r="L70" s="25">
        <f t="shared" si="3"/>
        <v>-3656.1199338224533</v>
      </c>
      <c r="M70" s="17">
        <f t="shared" si="1"/>
        <v>4.4941194115813605</v>
      </c>
      <c r="N70" s="17">
        <f t="shared" si="4"/>
        <v>-1168.7571097086832</v>
      </c>
      <c r="O70" s="24">
        <f t="shared" si="2"/>
        <v>5.0305568588832754</v>
      </c>
      <c r="P70" s="7"/>
      <c r="Q70" s="25">
        <f t="shared" si="5"/>
        <v>-3635.3234319864923</v>
      </c>
      <c r="R70" s="24">
        <f t="shared" si="6"/>
        <v>-1197.7673314060687</v>
      </c>
      <c r="S70" s="7"/>
      <c r="T70" s="25">
        <f t="shared" si="7"/>
        <v>0.94655771238424025</v>
      </c>
      <c r="U70" s="24">
        <f t="shared" si="8"/>
        <v>-0.31315522719383804</v>
      </c>
      <c r="V70" s="7"/>
      <c r="W70" s="25">
        <f t="shared" si="9"/>
        <v>0.9511063890905469</v>
      </c>
      <c r="X70" s="24">
        <f t="shared" si="10"/>
        <v>281.33121890421171</v>
      </c>
      <c r="Y70" s="7"/>
      <c r="Z70" s="25">
        <f t="shared" si="11"/>
        <v>651</v>
      </c>
      <c r="AA70" s="17">
        <f t="shared" si="15"/>
        <v>281.23199999999991</v>
      </c>
      <c r="AB70" s="24">
        <f t="shared" si="12"/>
        <v>4.9084243619686916</v>
      </c>
      <c r="AC70" s="17">
        <f t="shared" si="13"/>
        <v>9.9218904211795689E-2</v>
      </c>
      <c r="AD70" s="17">
        <f t="shared" ca="1" si="14"/>
        <v>5.0243012380519758E-3</v>
      </c>
      <c r="AE70" s="17">
        <v>99</v>
      </c>
    </row>
    <row r="71" spans="1:31" s="17" customFormat="1" x14ac:dyDescent="0.25">
      <c r="A71" s="17">
        <v>51</v>
      </c>
      <c r="B71" s="17">
        <v>629</v>
      </c>
      <c r="C71" s="17">
        <v>11504</v>
      </c>
      <c r="D71" s="17">
        <v>12515</v>
      </c>
      <c r="E71" s="17">
        <v>15016</v>
      </c>
      <c r="F71" s="17">
        <v>14034</v>
      </c>
      <c r="G71" s="24"/>
      <c r="H71" s="7"/>
      <c r="I71" s="25">
        <f t="shared" si="16"/>
        <v>-3512</v>
      </c>
      <c r="J71" s="24">
        <f t="shared" si="16"/>
        <v>-1519</v>
      </c>
      <c r="K71" s="7"/>
      <c r="L71" s="25">
        <f t="shared" si="3"/>
        <v>-3514.8501364320387</v>
      </c>
      <c r="M71" s="17">
        <f t="shared" si="1"/>
        <v>8.1232776812340219</v>
      </c>
      <c r="N71" s="17">
        <f t="shared" si="4"/>
        <v>-1522.2404182992721</v>
      </c>
      <c r="O71" s="24">
        <f t="shared" si="2"/>
        <v>10.500310754257169</v>
      </c>
      <c r="P71" s="7"/>
      <c r="Q71" s="25">
        <f t="shared" si="5"/>
        <v>-3493.3234319864923</v>
      </c>
      <c r="R71" s="24">
        <f t="shared" si="6"/>
        <v>-1545.7673314060687</v>
      </c>
      <c r="S71" s="7"/>
      <c r="T71" s="25">
        <f t="shared" si="7"/>
        <v>0.90958405717218827</v>
      </c>
      <c r="U71" s="24">
        <f t="shared" si="8"/>
        <v>-0.40413952456612107</v>
      </c>
      <c r="V71" s="7"/>
      <c r="W71" s="25">
        <f t="shared" si="9"/>
        <v>0.91542276855882809</v>
      </c>
      <c r="X71" s="24">
        <f t="shared" si="10"/>
        <v>286.92733225313941</v>
      </c>
      <c r="Y71" s="7"/>
      <c r="Z71" s="25">
        <f t="shared" si="11"/>
        <v>629</v>
      </c>
      <c r="AA71" s="17">
        <f t="shared" si="15"/>
        <v>286.89299999999992</v>
      </c>
      <c r="AB71" s="24">
        <f t="shared" si="12"/>
        <v>5.0072274509240904</v>
      </c>
      <c r="AC71" s="17">
        <f t="shared" si="13"/>
        <v>3.4332253139496061E-2</v>
      </c>
      <c r="AD71" s="17">
        <f t="shared" ca="1" si="14"/>
        <v>-1.8746030397949198E-2</v>
      </c>
      <c r="AE71" s="17">
        <v>98</v>
      </c>
    </row>
    <row r="72" spans="1:31" s="17" customFormat="1" x14ac:dyDescent="0.25">
      <c r="A72" s="17">
        <v>52</v>
      </c>
      <c r="B72" s="17">
        <v>626</v>
      </c>
      <c r="C72" s="17">
        <v>11577</v>
      </c>
      <c r="D72" s="17">
        <v>12332</v>
      </c>
      <c r="E72" s="17">
        <v>14909</v>
      </c>
      <c r="F72" s="17">
        <v>14181</v>
      </c>
      <c r="G72" s="24"/>
      <c r="H72" s="7"/>
      <c r="I72" s="25">
        <f t="shared" si="16"/>
        <v>-3332</v>
      </c>
      <c r="J72" s="24">
        <f t="shared" si="16"/>
        <v>-1849</v>
      </c>
      <c r="K72" s="7"/>
      <c r="L72" s="25">
        <f t="shared" si="3"/>
        <v>-3340.3538551877914</v>
      </c>
      <c r="M72" s="17">
        <f t="shared" si="1"/>
        <v>69.786896498589215</v>
      </c>
      <c r="N72" s="17">
        <f t="shared" si="4"/>
        <v>-1859.0284405587877</v>
      </c>
      <c r="O72" s="24">
        <f t="shared" si="2"/>
        <v>100.56962004113774</v>
      </c>
      <c r="P72" s="7"/>
      <c r="Q72" s="25">
        <f t="shared" si="5"/>
        <v>-3313.3234319864923</v>
      </c>
      <c r="R72" s="24">
        <f t="shared" si="6"/>
        <v>-1875.7673314060687</v>
      </c>
      <c r="S72" s="7"/>
      <c r="T72" s="25">
        <f t="shared" si="7"/>
        <v>0.86271604352310827</v>
      </c>
      <c r="U72" s="24">
        <f t="shared" si="8"/>
        <v>-0.49041773759156188</v>
      </c>
      <c r="V72" s="7"/>
      <c r="W72" s="25">
        <f t="shared" si="9"/>
        <v>0.86977687004732129</v>
      </c>
      <c r="X72" s="24">
        <f t="shared" si="10"/>
        <v>292.52308209024363</v>
      </c>
      <c r="Y72" s="7"/>
      <c r="Z72" s="25">
        <f t="shared" si="11"/>
        <v>626</v>
      </c>
      <c r="AA72" s="17">
        <f t="shared" si="15"/>
        <v>292.52699999999993</v>
      </c>
      <c r="AB72" s="24">
        <f t="shared" si="12"/>
        <v>5.1055593009814508</v>
      </c>
      <c r="AC72" s="17">
        <f t="shared" si="13"/>
        <v>-3.9179097562964671E-3</v>
      </c>
      <c r="AD72" s="17">
        <f t="shared" ca="1" si="14"/>
        <v>5.196181760862828E-2</v>
      </c>
      <c r="AE72" s="17">
        <v>97</v>
      </c>
    </row>
    <row r="73" spans="1:31" s="17" customFormat="1" x14ac:dyDescent="0.25">
      <c r="A73" s="17">
        <v>53</v>
      </c>
      <c r="B73" s="17">
        <v>617</v>
      </c>
      <c r="C73" s="17">
        <v>11678</v>
      </c>
      <c r="D73" s="17">
        <v>12175</v>
      </c>
      <c r="E73" s="17">
        <v>14812</v>
      </c>
      <c r="F73" s="17">
        <v>14343</v>
      </c>
      <c r="G73" s="24"/>
      <c r="H73" s="7"/>
      <c r="I73" s="25">
        <f t="shared" si="16"/>
        <v>-3134</v>
      </c>
      <c r="J73" s="24">
        <f t="shared" si="16"/>
        <v>-2168</v>
      </c>
      <c r="K73" s="7"/>
      <c r="L73" s="25">
        <f t="shared" si="3"/>
        <v>-3136.9176796666375</v>
      </c>
      <c r="M73" s="17">
        <f t="shared" si="1"/>
        <v>8.5128546371097293</v>
      </c>
      <c r="N73" s="17">
        <f t="shared" si="4"/>
        <v>-2173.1438486199681</v>
      </c>
      <c r="O73" s="24">
        <f t="shared" si="2"/>
        <v>26.45917862514813</v>
      </c>
      <c r="P73" s="7"/>
      <c r="Q73" s="25">
        <f t="shared" si="5"/>
        <v>-3115.3234319864923</v>
      </c>
      <c r="R73" s="24">
        <f t="shared" si="6"/>
        <v>-2194.7673314060685</v>
      </c>
      <c r="S73" s="7"/>
      <c r="T73" s="25">
        <f t="shared" si="7"/>
        <v>0.81116122850912031</v>
      </c>
      <c r="U73" s="24">
        <f t="shared" si="8"/>
        <v>-0.57382001018282125</v>
      </c>
      <c r="V73" s="7"/>
      <c r="W73" s="25">
        <f t="shared" si="9"/>
        <v>0.81940280124811848</v>
      </c>
      <c r="X73" s="24">
        <f t="shared" si="10"/>
        <v>298.11009197470457</v>
      </c>
      <c r="Y73" s="7"/>
      <c r="Z73" s="25">
        <f t="shared" si="11"/>
        <v>617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3.0091974704646418E-2</v>
      </c>
      <c r="AD73" s="17">
        <f t="shared" ca="1" si="14"/>
        <v>6.9419531882886076E-4</v>
      </c>
      <c r="AE73" s="17">
        <v>96</v>
      </c>
    </row>
    <row r="74" spans="1:31" s="17" customFormat="1" x14ac:dyDescent="0.25">
      <c r="A74" s="17">
        <v>54</v>
      </c>
      <c r="B74" s="17">
        <v>615</v>
      </c>
      <c r="C74" s="17">
        <v>11800</v>
      </c>
      <c r="D74" s="17">
        <v>12032</v>
      </c>
      <c r="E74" s="17">
        <v>14700</v>
      </c>
      <c r="F74" s="17">
        <v>14493</v>
      </c>
      <c r="G74" s="24"/>
      <c r="H74" s="7"/>
      <c r="I74" s="25">
        <f t="shared" si="16"/>
        <v>-2900</v>
      </c>
      <c r="J74" s="24">
        <f t="shared" si="16"/>
        <v>-2461</v>
      </c>
      <c r="K74" s="7"/>
      <c r="L74" s="25">
        <f t="shared" si="3"/>
        <v>-2904.9798192907087</v>
      </c>
      <c r="M74" s="17">
        <f t="shared" si="1"/>
        <v>24.798600168114966</v>
      </c>
      <c r="N74" s="17">
        <f t="shared" si="4"/>
        <v>-2465.6761281046274</v>
      </c>
      <c r="O74" s="24">
        <f t="shared" si="2"/>
        <v>21.86617405088646</v>
      </c>
      <c r="P74" s="7"/>
      <c r="Q74" s="25">
        <f t="shared" si="5"/>
        <v>-2881.3234319864923</v>
      </c>
      <c r="R74" s="24">
        <f t="shared" si="6"/>
        <v>-2487.7673314060685</v>
      </c>
      <c r="S74" s="7"/>
      <c r="T74" s="25">
        <f t="shared" si="7"/>
        <v>0.75023281076531623</v>
      </c>
      <c r="U74" s="24">
        <f t="shared" si="8"/>
        <v>-0.65042460538419744</v>
      </c>
      <c r="V74" s="7"/>
      <c r="W74" s="25">
        <f t="shared" si="9"/>
        <v>0.75955752092474715</v>
      </c>
      <c r="X74" s="24">
        <f t="shared" si="10"/>
        <v>303.68102056723535</v>
      </c>
      <c r="Y74" s="7"/>
      <c r="Z74" s="25">
        <f t="shared" si="11"/>
        <v>615</v>
      </c>
      <c r="AA74" s="17">
        <f t="shared" si="15"/>
        <v>303.61499999999995</v>
      </c>
      <c r="AB74" s="24">
        <f t="shared" si="12"/>
        <v>5.299081408442583</v>
      </c>
      <c r="AC74" s="17">
        <f t="shared" si="13"/>
        <v>6.6020567235398175E-2</v>
      </c>
      <c r="AD74" s="17">
        <f t="shared" ca="1" si="14"/>
        <v>-0.12788945140329133</v>
      </c>
      <c r="AE74" s="17">
        <v>95</v>
      </c>
    </row>
    <row r="75" spans="1:31" s="17" customFormat="1" x14ac:dyDescent="0.25">
      <c r="A75" s="17">
        <v>55</v>
      </c>
      <c r="B75" s="17">
        <v>614</v>
      </c>
      <c r="C75" s="17">
        <v>11942</v>
      </c>
      <c r="D75" s="17">
        <v>11909</v>
      </c>
      <c r="E75" s="17">
        <v>14587</v>
      </c>
      <c r="F75" s="17">
        <v>14638</v>
      </c>
      <c r="G75" s="24"/>
      <c r="H75" s="7"/>
      <c r="I75" s="25">
        <f t="shared" si="16"/>
        <v>-2645</v>
      </c>
      <c r="J75" s="24">
        <f t="shared" si="16"/>
        <v>-2729</v>
      </c>
      <c r="K75" s="7"/>
      <c r="L75" s="25">
        <f t="shared" si="3"/>
        <v>-2646.5371012565402</v>
      </c>
      <c r="M75" s="17">
        <f t="shared" si="1"/>
        <v>2.3626802728573213</v>
      </c>
      <c r="N75" s="17">
        <f t="shared" si="4"/>
        <v>-2734.524951158483</v>
      </c>
      <c r="O75" s="24">
        <f t="shared" si="2"/>
        <v>30.525085303622237</v>
      </c>
      <c r="P75" s="7"/>
      <c r="Q75" s="25">
        <f t="shared" si="5"/>
        <v>-2626.3234319864923</v>
      </c>
      <c r="R75" s="24">
        <f t="shared" si="6"/>
        <v>-2755.7673314060685</v>
      </c>
      <c r="S75" s="7"/>
      <c r="T75" s="25">
        <f t="shared" si="7"/>
        <v>0.6838364580957863</v>
      </c>
      <c r="U75" s="24">
        <f t="shared" si="8"/>
        <v>-0.72049297232607057</v>
      </c>
      <c r="V75" s="7"/>
      <c r="W75" s="25">
        <f t="shared" si="9"/>
        <v>0.69415080946320107</v>
      </c>
      <c r="X75" s="24">
        <f t="shared" si="10"/>
        <v>309.17368664812716</v>
      </c>
      <c r="Y75" s="7"/>
      <c r="Z75" s="25">
        <f t="shared" si="11"/>
        <v>614</v>
      </c>
      <c r="AA75" s="17">
        <f t="shared" si="15"/>
        <v>309.14099999999996</v>
      </c>
      <c r="AB75" s="24">
        <f t="shared" si="12"/>
        <v>5.3955283029077892</v>
      </c>
      <c r="AC75" s="17">
        <f t="shared" si="13"/>
        <v>3.2686648127196349E-2</v>
      </c>
      <c r="AD75" s="17">
        <f t="shared" ca="1" si="14"/>
        <v>6.9617307581609111E-2</v>
      </c>
      <c r="AE75" s="17">
        <v>94</v>
      </c>
    </row>
    <row r="76" spans="1:31" s="17" customFormat="1" x14ac:dyDescent="0.25">
      <c r="A76" s="17">
        <v>56</v>
      </c>
      <c r="B76" s="17">
        <v>639</v>
      </c>
      <c r="C76" s="17">
        <v>12084</v>
      </c>
      <c r="D76" s="17">
        <v>11780</v>
      </c>
      <c r="E76" s="17">
        <v>14433</v>
      </c>
      <c r="F76" s="17">
        <v>14760</v>
      </c>
      <c r="G76" s="24"/>
      <c r="H76" s="7"/>
      <c r="I76" s="25">
        <f t="shared" si="16"/>
        <v>-2349</v>
      </c>
      <c r="J76" s="24">
        <f t="shared" si="16"/>
        <v>-2980</v>
      </c>
      <c r="K76" s="7"/>
      <c r="L76" s="25">
        <f t="shared" si="3"/>
        <v>-2351.6408087796344</v>
      </c>
      <c r="M76" s="17">
        <f t="shared" si="1"/>
        <v>6.9738710105942676</v>
      </c>
      <c r="N76" s="17">
        <f t="shared" si="4"/>
        <v>-2987.0041233836582</v>
      </c>
      <c r="O76" s="24">
        <f t="shared" si="2"/>
        <v>49.057744373507944</v>
      </c>
      <c r="P76" s="7"/>
      <c r="Q76" s="25">
        <f t="shared" si="5"/>
        <v>-2330.3234319864923</v>
      </c>
      <c r="R76" s="24">
        <f t="shared" si="6"/>
        <v>-3006.7673314060685</v>
      </c>
      <c r="S76" s="7"/>
      <c r="T76" s="25">
        <f t="shared" si="7"/>
        <v>0.60676461342841026</v>
      </c>
      <c r="U76" s="24">
        <f t="shared" si="8"/>
        <v>-0.7861167040514816</v>
      </c>
      <c r="V76" s="7"/>
      <c r="W76" s="25">
        <f t="shared" si="9"/>
        <v>0.61800432522930115</v>
      </c>
      <c r="X76" s="24">
        <f t="shared" si="10"/>
        <v>314.93430264094559</v>
      </c>
      <c r="Y76" s="7"/>
      <c r="Z76" s="25">
        <f t="shared" si="11"/>
        <v>639</v>
      </c>
      <c r="AA76" s="17">
        <f t="shared" si="15"/>
        <v>314.89199999999994</v>
      </c>
      <c r="AB76" s="24">
        <f t="shared" si="12"/>
        <v>5.4959021881899828</v>
      </c>
      <c r="AC76" s="17">
        <f t="shared" si="13"/>
        <v>4.2302640945649728E-2</v>
      </c>
      <c r="AD76" s="17">
        <f t="shared" ca="1" si="14"/>
        <v>0.10727154333585531</v>
      </c>
      <c r="AE76" s="17">
        <v>93</v>
      </c>
    </row>
    <row r="77" spans="1:31" s="17" customFormat="1" x14ac:dyDescent="0.25">
      <c r="A77" s="17">
        <v>57</v>
      </c>
      <c r="B77" s="17">
        <v>639</v>
      </c>
      <c r="C77" s="17">
        <v>12233</v>
      </c>
      <c r="D77" s="17">
        <v>11654</v>
      </c>
      <c r="E77" s="17">
        <v>14263</v>
      </c>
      <c r="F77" s="17">
        <v>14856</v>
      </c>
      <c r="G77" s="24"/>
      <c r="H77" s="7"/>
      <c r="I77" s="25">
        <f t="shared" si="16"/>
        <v>-2030</v>
      </c>
      <c r="J77" s="24">
        <f t="shared" si="16"/>
        <v>-3202</v>
      </c>
      <c r="K77" s="7"/>
      <c r="L77" s="25">
        <f t="shared" si="3"/>
        <v>-2033.2321154474648</v>
      </c>
      <c r="M77" s="17">
        <f t="shared" si="1"/>
        <v>10.44657026574072</v>
      </c>
      <c r="N77" s="17">
        <f t="shared" si="4"/>
        <v>-3209.1132673445986</v>
      </c>
      <c r="O77" s="24">
        <f t="shared" si="2"/>
        <v>50.598572315733186</v>
      </c>
      <c r="P77" s="7"/>
      <c r="Q77" s="25">
        <f t="shared" si="5"/>
        <v>-2011.3234319864923</v>
      </c>
      <c r="R77" s="24">
        <f t="shared" si="6"/>
        <v>-3228.7673314060685</v>
      </c>
      <c r="S77" s="7"/>
      <c r="T77" s="25">
        <f t="shared" si="7"/>
        <v>0.52370407812809627</v>
      </c>
      <c r="U77" s="24">
        <f t="shared" si="8"/>
        <v>-0.84415841099586908</v>
      </c>
      <c r="V77" s="7"/>
      <c r="W77" s="25">
        <f t="shared" si="9"/>
        <v>0.5357607305552764</v>
      </c>
      <c r="X77" s="24">
        <f t="shared" si="10"/>
        <v>320.70489334875083</v>
      </c>
      <c r="Y77" s="7"/>
      <c r="Z77" s="25">
        <f t="shared" si="11"/>
        <v>639</v>
      </c>
      <c r="AA77" s="17">
        <f t="shared" si="15"/>
        <v>320.64299999999992</v>
      </c>
      <c r="AB77" s="24">
        <f t="shared" si="12"/>
        <v>5.5962760734721764</v>
      </c>
      <c r="AC77" s="17">
        <f t="shared" si="13"/>
        <v>6.1893348750913901E-2</v>
      </c>
      <c r="AD77" s="17">
        <f t="shared" ca="1" si="14"/>
        <v>4.574049807041547E-2</v>
      </c>
      <c r="AE77" s="17">
        <v>92</v>
      </c>
    </row>
    <row r="78" spans="1:31" s="17" customFormat="1" x14ac:dyDescent="0.25">
      <c r="A78" s="17">
        <v>58</v>
      </c>
      <c r="B78" s="17">
        <v>627</v>
      </c>
      <c r="C78" s="17">
        <v>12397</v>
      </c>
      <c r="D78" s="17">
        <v>11557</v>
      </c>
      <c r="E78" s="17">
        <v>14095</v>
      </c>
      <c r="F78" s="17">
        <v>14947</v>
      </c>
      <c r="G78" s="24"/>
      <c r="H78" s="7"/>
      <c r="I78" s="25">
        <f t="shared" si="16"/>
        <v>-1698</v>
      </c>
      <c r="J78" s="24">
        <f t="shared" si="16"/>
        <v>-3390</v>
      </c>
      <c r="K78" s="7"/>
      <c r="L78" s="25">
        <f t="shared" si="3"/>
        <v>-1701.0472161114612</v>
      </c>
      <c r="M78" s="17">
        <f t="shared" si="1"/>
        <v>9.2855260299489544</v>
      </c>
      <c r="N78" s="17">
        <f t="shared" si="4"/>
        <v>-3395.3676707217878</v>
      </c>
      <c r="O78" s="24">
        <f t="shared" si="2"/>
        <v>28.81188897753815</v>
      </c>
      <c r="P78" s="7"/>
      <c r="Q78" s="25">
        <f t="shared" si="5"/>
        <v>-1679.3234319864923</v>
      </c>
      <c r="R78" s="24">
        <f t="shared" si="6"/>
        <v>-3416.7673314060685</v>
      </c>
      <c r="S78" s="7"/>
      <c r="T78" s="25">
        <f t="shared" si="7"/>
        <v>0.43725863073090432</v>
      </c>
      <c r="U78" s="24">
        <f t="shared" si="8"/>
        <v>-0.89331084750733236</v>
      </c>
      <c r="V78" s="7"/>
      <c r="W78" s="25">
        <f t="shared" si="9"/>
        <v>0.45000547852102213</v>
      </c>
      <c r="X78" s="24">
        <f t="shared" si="10"/>
        <v>326.37021427318723</v>
      </c>
      <c r="Y78" s="7"/>
      <c r="Z78" s="25">
        <f t="shared" si="11"/>
        <v>627</v>
      </c>
      <c r="AA78" s="17">
        <f t="shared" si="15"/>
        <v>326.28599999999989</v>
      </c>
      <c r="AB78" s="24">
        <f t="shared" si="12"/>
        <v>5.6947650031622166</v>
      </c>
      <c r="AC78" s="17">
        <f t="shared" si="13"/>
        <v>8.4214273187342314E-2</v>
      </c>
      <c r="AD78" s="17">
        <f t="shared" ca="1" si="14"/>
        <v>2.0532753218788002E-2</v>
      </c>
      <c r="AE78" s="17">
        <v>91</v>
      </c>
    </row>
    <row r="79" spans="1:31" s="17" customFormat="1" x14ac:dyDescent="0.25">
      <c r="A79" s="17">
        <v>59</v>
      </c>
      <c r="B79" s="17">
        <v>631</v>
      </c>
      <c r="C79" s="17">
        <v>12579</v>
      </c>
      <c r="D79" s="17">
        <v>11491</v>
      </c>
      <c r="E79" s="17">
        <v>13932</v>
      </c>
      <c r="F79" s="17">
        <v>15040</v>
      </c>
      <c r="G79" s="24"/>
      <c r="H79" s="7"/>
      <c r="I79" s="25">
        <f t="shared" si="16"/>
        <v>-1353</v>
      </c>
      <c r="J79" s="24">
        <f t="shared" si="16"/>
        <v>-3549</v>
      </c>
      <c r="K79" s="7"/>
      <c r="L79" s="25">
        <f t="shared" si="3"/>
        <v>-1350.2681673753232</v>
      </c>
      <c r="M79" s="17">
        <f t="shared" si="1"/>
        <v>7.4629094892486787</v>
      </c>
      <c r="N79" s="17">
        <f t="shared" si="4"/>
        <v>-3549.28470571041</v>
      </c>
      <c r="O79" s="24">
        <f t="shared" si="2"/>
        <v>8.105734154005162E-2</v>
      </c>
      <c r="P79" s="7"/>
      <c r="Q79" s="25">
        <f t="shared" si="5"/>
        <v>-1334.3234319864923</v>
      </c>
      <c r="R79" s="24">
        <f t="shared" si="6"/>
        <v>-3575.7673314060685</v>
      </c>
      <c r="S79" s="7"/>
      <c r="T79" s="25">
        <f t="shared" si="7"/>
        <v>0.34742827123683434</v>
      </c>
      <c r="U79" s="24">
        <f t="shared" si="8"/>
        <v>-0.93488125923777199</v>
      </c>
      <c r="V79" s="7"/>
      <c r="W79" s="25">
        <f t="shared" si="9"/>
        <v>0.36075715781250955</v>
      </c>
      <c r="X79" s="24">
        <f t="shared" si="10"/>
        <v>332.00602162729581</v>
      </c>
      <c r="Y79" s="7"/>
      <c r="Z79" s="25">
        <f t="shared" si="11"/>
        <v>631</v>
      </c>
      <c r="AA79" s="17">
        <f t="shared" si="15"/>
        <v>331.96499999999986</v>
      </c>
      <c r="AB79" s="24">
        <f t="shared" si="12"/>
        <v>5.793882251382974</v>
      </c>
      <c r="AC79" s="17">
        <f t="shared" si="13"/>
        <v>4.1021627295947383E-2</v>
      </c>
      <c r="AD79" s="17">
        <f t="shared" ca="1" si="14"/>
        <v>-2.0231547293860785E-2</v>
      </c>
      <c r="AE79" s="17">
        <v>90</v>
      </c>
    </row>
    <row r="80" spans="1:31" s="17" customFormat="1" x14ac:dyDescent="0.25">
      <c r="A80" s="17">
        <v>60</v>
      </c>
      <c r="B80" s="17">
        <v>638</v>
      </c>
      <c r="C80" s="17">
        <v>12757</v>
      </c>
      <c r="D80" s="17">
        <v>11419</v>
      </c>
      <c r="E80" s="17">
        <v>13743</v>
      </c>
      <c r="F80" s="17">
        <v>15089</v>
      </c>
      <c r="G80" s="24"/>
      <c r="H80" s="7"/>
      <c r="I80" s="25">
        <f t="shared" si="16"/>
        <v>-986</v>
      </c>
      <c r="J80" s="24">
        <f t="shared" si="16"/>
        <v>-3670</v>
      </c>
      <c r="K80" s="7"/>
      <c r="L80" s="25">
        <f t="shared" si="3"/>
        <v>-982.30529476424351</v>
      </c>
      <c r="M80" s="17">
        <f t="shared" si="1"/>
        <v>13.650846779126399</v>
      </c>
      <c r="N80" s="17">
        <f t="shared" si="4"/>
        <v>-3669.1763770446901</v>
      </c>
      <c r="O80" s="24">
        <f t="shared" si="2"/>
        <v>0.67835477251346166</v>
      </c>
      <c r="P80" s="7"/>
      <c r="Q80" s="25">
        <f t="shared" si="5"/>
        <v>-967.32343198649232</v>
      </c>
      <c r="R80" s="24">
        <f t="shared" si="6"/>
        <v>-3696.7673314060685</v>
      </c>
      <c r="S80" s="7"/>
      <c r="T80" s="25">
        <f t="shared" si="7"/>
        <v>0.25186959896343236</v>
      </c>
      <c r="U80" s="24">
        <f t="shared" si="8"/>
        <v>-0.96651660401376693</v>
      </c>
      <c r="V80" s="7"/>
      <c r="W80" s="25">
        <f t="shared" si="9"/>
        <v>0.26563867120571089</v>
      </c>
      <c r="X80" s="24">
        <f t="shared" si="10"/>
        <v>337.73910506150742</v>
      </c>
      <c r="Y80" s="7"/>
      <c r="Z80" s="25">
        <f t="shared" si="11"/>
        <v>638</v>
      </c>
      <c r="AA80" s="17">
        <f t="shared" si="15"/>
        <v>337.70699999999988</v>
      </c>
      <c r="AB80" s="24">
        <f t="shared" si="12"/>
        <v>5.8940990570324878</v>
      </c>
      <c r="AC80" s="17">
        <f t="shared" si="13"/>
        <v>3.2105061507536448E-2</v>
      </c>
      <c r="AD80" s="17">
        <f t="shared" ca="1" si="14"/>
        <v>1.4314586859427436E-3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12941</v>
      </c>
      <c r="D81" s="17">
        <v>11386</v>
      </c>
      <c r="E81" s="17">
        <v>13568</v>
      </c>
      <c r="F81" s="17">
        <v>15132</v>
      </c>
      <c r="G81" s="24"/>
      <c r="H81" s="7"/>
      <c r="I81" s="25">
        <f t="shared" si="16"/>
        <v>-627</v>
      </c>
      <c r="J81" s="24">
        <f t="shared" si="16"/>
        <v>-3746</v>
      </c>
      <c r="K81" s="7"/>
      <c r="L81" s="25">
        <f t="shared" si="3"/>
        <v>-622.57959230395056</v>
      </c>
      <c r="M81" s="17">
        <f t="shared" si="1"/>
        <v>19.540004199293097</v>
      </c>
      <c r="N81" s="17">
        <f t="shared" si="4"/>
        <v>-3748.8927202358836</v>
      </c>
      <c r="O81" s="24">
        <f t="shared" si="2"/>
        <v>8.3678303630907251</v>
      </c>
      <c r="P81" s="7"/>
      <c r="Q81" s="25">
        <f t="shared" si="5"/>
        <v>-608.32343198649232</v>
      </c>
      <c r="R81" s="24">
        <f t="shared" si="6"/>
        <v>-3772.7673314060685</v>
      </c>
      <c r="S81" s="7"/>
      <c r="T81" s="25">
        <f t="shared" si="7"/>
        <v>0.15839394951887836</v>
      </c>
      <c r="U81" s="24">
        <f t="shared" si="8"/>
        <v>-0.9863867379226563</v>
      </c>
      <c r="V81" s="7"/>
      <c r="W81" s="25">
        <f t="shared" si="9"/>
        <v>0.17243611983786597</v>
      </c>
      <c r="X81" s="24">
        <f t="shared" si="10"/>
        <v>343.1908895294938</v>
      </c>
      <c r="Y81" s="7"/>
      <c r="Z81" s="25">
        <f t="shared" si="11"/>
        <v>608</v>
      </c>
      <c r="AA81" s="17">
        <f t="shared" si="15"/>
        <v>343.17899999999986</v>
      </c>
      <c r="AB81" s="24">
        <f t="shared" si="12"/>
        <v>5.9896034737016182</v>
      </c>
      <c r="AC81" s="17">
        <f t="shared" si="13"/>
        <v>1.1889529493942064E-2</v>
      </c>
      <c r="AD81" s="17">
        <f t="shared" ca="1" si="14"/>
        <v>5.2053592026481965E-2</v>
      </c>
      <c r="AE81" s="17">
        <v>88</v>
      </c>
    </row>
    <row r="82" spans="1:31" s="17" customFormat="1" x14ac:dyDescent="0.25">
      <c r="A82" s="17">
        <v>62</v>
      </c>
      <c r="B82" s="17">
        <v>617</v>
      </c>
      <c r="C82" s="17">
        <v>13125</v>
      </c>
      <c r="D82" s="17">
        <v>11360</v>
      </c>
      <c r="E82" s="17">
        <v>13383</v>
      </c>
      <c r="F82" s="17">
        <v>15158</v>
      </c>
      <c r="G82" s="24"/>
      <c r="H82" s="7"/>
      <c r="I82" s="25">
        <f t="shared" si="16"/>
        <v>-258</v>
      </c>
      <c r="J82" s="24">
        <f t="shared" si="16"/>
        <v>-3798</v>
      </c>
      <c r="K82" s="7"/>
      <c r="L82" s="25">
        <f t="shared" si="3"/>
        <v>-251.91119454404068</v>
      </c>
      <c r="M82" s="17">
        <f t="shared" si="1"/>
        <v>37.07355188051995</v>
      </c>
      <c r="N82" s="17">
        <f t="shared" si="4"/>
        <v>-3794.5684032622435</v>
      </c>
      <c r="O82" s="24">
        <f t="shared" si="2"/>
        <v>11.775856170581298</v>
      </c>
      <c r="P82" s="7"/>
      <c r="Q82" s="25">
        <f t="shared" si="5"/>
        <v>-239.3234319864923</v>
      </c>
      <c r="R82" s="24">
        <f t="shared" si="6"/>
        <v>-3824.7673314060685</v>
      </c>
      <c r="S82" s="7"/>
      <c r="T82" s="25">
        <f t="shared" si="7"/>
        <v>6.2314521538264375E-2</v>
      </c>
      <c r="U82" s="24">
        <f t="shared" si="8"/>
        <v>-0.99998209270242278</v>
      </c>
      <c r="V82" s="7"/>
      <c r="W82" s="25">
        <f t="shared" si="9"/>
        <v>7.6540301011493617E-2</v>
      </c>
      <c r="X82" s="24">
        <f t="shared" si="10"/>
        <v>348.72992158856789</v>
      </c>
      <c r="Y82" s="7"/>
      <c r="Z82" s="25">
        <f t="shared" si="11"/>
        <v>617</v>
      </c>
      <c r="AA82" s="17">
        <f t="shared" si="15"/>
        <v>348.73199999999986</v>
      </c>
      <c r="AB82" s="24">
        <f t="shared" si="12"/>
        <v>6.0865216070648636</v>
      </c>
      <c r="AC82" s="17">
        <f t="shared" si="13"/>
        <v>-2.0784114319667424E-3</v>
      </c>
      <c r="AD82" s="17">
        <f t="shared" ca="1" si="14"/>
        <v>7.4026667779207855E-3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13321</v>
      </c>
      <c r="D83" s="17">
        <v>11355</v>
      </c>
      <c r="E83" s="17">
        <v>13205</v>
      </c>
      <c r="F83" s="17">
        <v>15163</v>
      </c>
      <c r="G83" s="24"/>
      <c r="H83" s="7"/>
      <c r="I83" s="25">
        <f t="shared" si="16"/>
        <v>116</v>
      </c>
      <c r="J83" s="24">
        <f t="shared" si="16"/>
        <v>-3808</v>
      </c>
      <c r="K83" s="7"/>
      <c r="L83" s="25">
        <f t="shared" si="3"/>
        <v>122.76274109946624</v>
      </c>
      <c r="M83" s="17">
        <f t="shared" si="1"/>
        <v>45.734667178409843</v>
      </c>
      <c r="N83" s="17">
        <f t="shared" si="4"/>
        <v>-3804.2982267150783</v>
      </c>
      <c r="O83" s="24">
        <f t="shared" si="2"/>
        <v>13.703125452960203</v>
      </c>
      <c r="P83" s="7"/>
      <c r="Q83" s="25">
        <f t="shared" si="5"/>
        <v>134.6765680135077</v>
      </c>
      <c r="R83" s="24">
        <f t="shared" si="6"/>
        <v>-3834.7673314060685</v>
      </c>
      <c r="S83" s="7"/>
      <c r="T83" s="25">
        <f t="shared" si="7"/>
        <v>-3.5066795710379607E-2</v>
      </c>
      <c r="U83" s="24">
        <f t="shared" si="8"/>
        <v>-1.0025965840062241</v>
      </c>
      <c r="V83" s="7"/>
      <c r="W83" s="25">
        <f t="shared" si="9"/>
        <v>-2.081368365996868E-2</v>
      </c>
      <c r="X83" s="24">
        <f t="shared" si="10"/>
        <v>354.29617884757442</v>
      </c>
      <c r="Y83" s="7"/>
      <c r="Z83" s="25">
        <f t="shared" si="11"/>
        <v>620</v>
      </c>
      <c r="AA83" s="17">
        <f t="shared" si="15"/>
        <v>354.31199999999984</v>
      </c>
      <c r="AB83" s="24">
        <f t="shared" si="12"/>
        <v>6.1839109793261464</v>
      </c>
      <c r="AC83" s="17">
        <f t="shared" si="13"/>
        <v>-1.582115242541704E-2</v>
      </c>
      <c r="AD83" s="17">
        <f t="shared" ca="1" si="14"/>
        <v>-1.4662547360956069E-2</v>
      </c>
      <c r="AE83" s="17">
        <v>86</v>
      </c>
    </row>
    <row r="84" spans="1:31" s="17" customFormat="1" x14ac:dyDescent="0.25">
      <c r="A84" s="17">
        <v>64</v>
      </c>
      <c r="B84" s="17">
        <v>631</v>
      </c>
      <c r="C84" s="17">
        <v>13496</v>
      </c>
      <c r="D84" s="17">
        <v>11364</v>
      </c>
      <c r="E84" s="17">
        <v>13007</v>
      </c>
      <c r="F84" s="17">
        <v>15147</v>
      </c>
      <c r="G84" s="24"/>
      <c r="H84" s="7"/>
      <c r="I84" s="25">
        <f t="shared" ref="I84:J115" si="17">C84-E84</f>
        <v>489</v>
      </c>
      <c r="J84" s="24">
        <f t="shared" si="17"/>
        <v>-3783</v>
      </c>
      <c r="K84" s="7"/>
      <c r="L84" s="25">
        <f t="shared" si="3"/>
        <v>502.68617897950355</v>
      </c>
      <c r="M84" s="17">
        <f t="shared" ref="M84:M147" si="18">(I84-L84)^2</f>
        <v>187.3114950590049</v>
      </c>
      <c r="N84" s="17">
        <f t="shared" si="4"/>
        <v>-3776.8812451095305</v>
      </c>
      <c r="O84" s="24">
        <f t="shared" ref="O84:O147" si="19">(J84-N84)^2</f>
        <v>37.43916140964464</v>
      </c>
      <c r="P84" s="7"/>
      <c r="Q84" s="25">
        <f t="shared" si="5"/>
        <v>507.67656801350773</v>
      </c>
      <c r="R84" s="24">
        <f t="shared" si="6"/>
        <v>-3809.7673314060685</v>
      </c>
      <c r="S84" s="7"/>
      <c r="T84" s="25">
        <f t="shared" si="7"/>
        <v>-0.13218773510541759</v>
      </c>
      <c r="U84" s="24">
        <f t="shared" si="8"/>
        <v>-0.99606035574672092</v>
      </c>
      <c r="V84" s="7"/>
      <c r="W84" s="25">
        <f t="shared" si="9"/>
        <v>-0.11803738495664165</v>
      </c>
      <c r="X84" s="24">
        <f>IF(MOD(ATAN2(U84,W84)*180/PI()-$J$9+360,360)&lt;355,MOD(ATAN2(U84,W84)*180/PI()-$J$9+360,360)+360,MOD(ATAN2(U84,W84)*180/PI()-$J$9+360,360))</f>
        <v>359.86517684428736</v>
      </c>
      <c r="Y84" s="7"/>
      <c r="Z84" s="25">
        <f t="shared" si="11"/>
        <v>631</v>
      </c>
      <c r="AA84" s="17">
        <f t="shared" si="15"/>
        <v>359.99099999999981</v>
      </c>
      <c r="AB84" s="24">
        <f t="shared" si="12"/>
        <v>6.2830282275469029</v>
      </c>
      <c r="AC84" s="17">
        <f t="shared" si="13"/>
        <v>-0.12582315571245317</v>
      </c>
    </row>
    <row r="85" spans="1:31" s="17" customFormat="1" x14ac:dyDescent="0.25">
      <c r="A85" s="17">
        <v>0</v>
      </c>
      <c r="B85" s="17">
        <v>0</v>
      </c>
      <c r="C85" s="17">
        <v>13459</v>
      </c>
      <c r="D85" s="17">
        <v>11326</v>
      </c>
      <c r="E85" s="17">
        <v>12963</v>
      </c>
      <c r="F85" s="17">
        <v>15094</v>
      </c>
      <c r="G85" s="24"/>
      <c r="H85" s="7"/>
      <c r="I85" s="25">
        <f t="shared" si="17"/>
        <v>496</v>
      </c>
      <c r="J85" s="24">
        <f t="shared" si="17"/>
        <v>-3768</v>
      </c>
      <c r="K85" s="7"/>
      <c r="L85" s="25">
        <f>$M$9*SIN(2*PI()/$M$10*(AA85+$M$11))+$M$12</f>
        <v>506.32889109228978</v>
      </c>
      <c r="M85" s="17">
        <f t="shared" si="18"/>
        <v>106.68599119638316</v>
      </c>
      <c r="N85" s="17">
        <f>$O$9*COS(2*PI()/$O$10*(AA85+$O$11))+$O$12</f>
        <v>-3761.8448803132469</v>
      </c>
      <c r="O85" s="24">
        <f t="shared" si="19"/>
        <v>37.885498358255532</v>
      </c>
      <c r="P85" s="7"/>
      <c r="Q85" s="25">
        <f t="shared" ref="Q85:Q148" si="20">I85-$J$4</f>
        <v>514.67656801350768</v>
      </c>
      <c r="R85" s="24">
        <f t="shared" ref="R85:R148" si="21">J85-$J$3</f>
        <v>-3794.7673314060685</v>
      </c>
      <c r="S85" s="7"/>
      <c r="T85" s="25">
        <f t="shared" ref="T85:T148" si="22">Q85/$J$7</f>
        <v>-0.13401038008065957</v>
      </c>
      <c r="U85" s="24">
        <f t="shared" ref="U85:U148" si="23">R85/$J$6</f>
        <v>-0.99213861879101906</v>
      </c>
      <c r="V85" s="7"/>
      <c r="W85" s="25">
        <f t="shared" ref="W85:W148" si="24">(T85-U85*SIN(-$J$11*PI()/180))/(COS(-$J$11*PI()/180))</f>
        <v>-0.11991598025066126</v>
      </c>
      <c r="X85" s="24">
        <f>IF(MOD(ATAN2(U85,W85)*180/PI()-$J$9+360,360)&lt;355,MOD(ATAN2(U85,W85)*180/PI()-$J$9+360,360)+360,MOD(ATAN2(U85,W85)*180/PI()-$J$9+360,360))</f>
        <v>359.99859288549897</v>
      </c>
      <c r="Y85" s="7"/>
      <c r="Z85" s="25">
        <f>I165-J159</f>
        <v>4</v>
      </c>
      <c r="AA85" s="17">
        <f t="shared" si="15"/>
        <v>360.02699999999982</v>
      </c>
      <c r="AB85" s="24">
        <f t="shared" ref="AB85:AB148" si="25">AA85*PI()/180</f>
        <v>6.2836565460776219</v>
      </c>
      <c r="AC85" s="17">
        <f t="shared" ref="AC85:AC148" si="26">X85-AA85</f>
        <v>-2.8407114500851094E-2</v>
      </c>
    </row>
    <row r="86" spans="1:31" s="17" customFormat="1" x14ac:dyDescent="0.25">
      <c r="A86" s="17">
        <v>1</v>
      </c>
      <c r="B86" s="17">
        <v>-629</v>
      </c>
      <c r="C86" s="17">
        <v>13266</v>
      </c>
      <c r="D86" s="17">
        <v>11312</v>
      </c>
      <c r="E86" s="17">
        <v>13148</v>
      </c>
      <c r="F86" s="17">
        <v>15102</v>
      </c>
      <c r="G86" s="24"/>
      <c r="H86" s="7"/>
      <c r="I86" s="25">
        <f t="shared" si="17"/>
        <v>118</v>
      </c>
      <c r="J86" s="24">
        <f t="shared" si="17"/>
        <v>-3790</v>
      </c>
      <c r="K86" s="7"/>
      <c r="L86" s="25">
        <f t="shared" ref="L86:L149" si="27">$M$9*SIN(2*PI()/$M$10*(AA86+$M$11))+$M$12</f>
        <v>128.86196228623922</v>
      </c>
      <c r="M86" s="17">
        <f t="shared" si="18"/>
        <v>117.98222470768313</v>
      </c>
      <c r="N86" s="17">
        <f t="shared" ref="N86:N149" si="28">$O$9*COS(2*PI()/$O$10*(AA86+$O$11))+$O$12</f>
        <v>-3789.7117250448346</v>
      </c>
      <c r="O86" s="24">
        <f t="shared" si="19"/>
        <v>8.3102449775633108E-2</v>
      </c>
      <c r="P86" s="7"/>
      <c r="Q86" s="25">
        <f t="shared" si="20"/>
        <v>136.6765680135077</v>
      </c>
      <c r="R86" s="24">
        <f t="shared" si="21"/>
        <v>-3816.7673314060685</v>
      </c>
      <c r="S86" s="7"/>
      <c r="T86" s="25">
        <f t="shared" si="22"/>
        <v>-3.5587551417591602E-2</v>
      </c>
      <c r="U86" s="24">
        <f t="shared" si="23"/>
        <v>-0.99789049965938181</v>
      </c>
      <c r="V86" s="7"/>
      <c r="W86" s="25">
        <f t="shared" si="24"/>
        <v>-2.1401411282637717E-2</v>
      </c>
      <c r="X86" s="24">
        <f t="shared" ref="X86:X148" si="29">MOD(ATAN2(U86,W86)*180/PI()-$J$9+360,360)</f>
        <v>354.33551630021344</v>
      </c>
      <c r="Y86" s="7"/>
      <c r="Z86" s="25">
        <f t="shared" ref="Z86:Z149" si="30">B86</f>
        <v>-629</v>
      </c>
      <c r="AA86" s="17">
        <f t="shared" ref="AA86:AA149" si="31">360/40000*Z86+AA85</f>
        <v>354.36599999999981</v>
      </c>
      <c r="AB86" s="24">
        <f t="shared" si="25"/>
        <v>6.1848534571222231</v>
      </c>
      <c r="AC86" s="17">
        <f t="shared" si="26"/>
        <v>-3.0483699786373109E-2</v>
      </c>
    </row>
    <row r="87" spans="1:31" s="17" customFormat="1" x14ac:dyDescent="0.25">
      <c r="A87" s="17">
        <v>2</v>
      </c>
      <c r="B87" s="17">
        <v>-620</v>
      </c>
      <c r="C87" s="17">
        <v>13080</v>
      </c>
      <c r="D87" s="17">
        <v>11317</v>
      </c>
      <c r="E87" s="17">
        <v>13333</v>
      </c>
      <c r="F87" s="17">
        <v>15101</v>
      </c>
      <c r="G87" s="24"/>
      <c r="H87" s="7"/>
      <c r="I87" s="25">
        <f t="shared" si="17"/>
        <v>-253</v>
      </c>
      <c r="J87" s="24">
        <f t="shared" si="17"/>
        <v>-3784</v>
      </c>
      <c r="K87" s="7"/>
      <c r="L87" s="25">
        <f t="shared" si="27"/>
        <v>-244.63292966977244</v>
      </c>
      <c r="M87" s="17">
        <f t="shared" si="18"/>
        <v>70.007865910974374</v>
      </c>
      <c r="N87" s="17">
        <f t="shared" si="28"/>
        <v>-3780.6934592957205</v>
      </c>
      <c r="O87" s="24">
        <f t="shared" si="19"/>
        <v>10.933211429057446</v>
      </c>
      <c r="P87" s="7"/>
      <c r="Q87" s="25">
        <f t="shared" si="20"/>
        <v>-234.3234319864923</v>
      </c>
      <c r="R87" s="24">
        <f t="shared" si="21"/>
        <v>-3810.7673314060685</v>
      </c>
      <c r="S87" s="7"/>
      <c r="T87" s="25">
        <f t="shared" si="22"/>
        <v>6.1012632270234381E-2</v>
      </c>
      <c r="U87" s="24">
        <f t="shared" si="23"/>
        <v>-0.99632180487710098</v>
      </c>
      <c r="V87" s="7"/>
      <c r="W87" s="25">
        <f t="shared" si="24"/>
        <v>7.5186231807841494E-2</v>
      </c>
      <c r="X87" s="24">
        <f t="shared" si="29"/>
        <v>348.79132425534578</v>
      </c>
      <c r="Y87" s="7"/>
      <c r="Z87" s="25">
        <f t="shared" si="30"/>
        <v>-620</v>
      </c>
      <c r="AA87" s="17">
        <f t="shared" si="31"/>
        <v>348.78599999999983</v>
      </c>
      <c r="AB87" s="24">
        <f t="shared" si="25"/>
        <v>6.0874640848609385</v>
      </c>
      <c r="AC87" s="17">
        <f t="shared" si="26"/>
        <v>5.3242553459540432E-3</v>
      </c>
    </row>
    <row r="88" spans="1:31" s="17" customFormat="1" x14ac:dyDescent="0.25">
      <c r="A88" s="17">
        <v>3</v>
      </c>
      <c r="B88" s="17">
        <v>-608</v>
      </c>
      <c r="C88" s="17">
        <v>12909</v>
      </c>
      <c r="D88" s="17">
        <v>11347</v>
      </c>
      <c r="E88" s="17">
        <v>13522</v>
      </c>
      <c r="F88" s="17">
        <v>15085</v>
      </c>
      <c r="G88" s="24"/>
      <c r="H88" s="7"/>
      <c r="I88" s="25">
        <f t="shared" si="17"/>
        <v>-613</v>
      </c>
      <c r="J88" s="24">
        <f t="shared" si="17"/>
        <v>-3738</v>
      </c>
      <c r="K88" s="7"/>
      <c r="L88" s="25">
        <f t="shared" si="27"/>
        <v>-608.84009564848145</v>
      </c>
      <c r="M88" s="17">
        <f t="shared" si="18"/>
        <v>17.304804213782955</v>
      </c>
      <c r="N88" s="17">
        <f t="shared" si="28"/>
        <v>-3736.7512976652288</v>
      </c>
      <c r="O88" s="24">
        <f t="shared" si="19"/>
        <v>1.5592575208631057</v>
      </c>
      <c r="P88" s="7"/>
      <c r="Q88" s="25">
        <f t="shared" si="20"/>
        <v>-594.32343198649232</v>
      </c>
      <c r="R88" s="24">
        <f t="shared" si="21"/>
        <v>-3764.7673314060685</v>
      </c>
      <c r="S88" s="7"/>
      <c r="T88" s="25">
        <f t="shared" si="22"/>
        <v>0.15474865956839437</v>
      </c>
      <c r="U88" s="24">
        <f t="shared" si="23"/>
        <v>-0.98429514487961534</v>
      </c>
      <c r="V88" s="7"/>
      <c r="W88" s="25">
        <f t="shared" si="24"/>
        <v>0.16876071946809929</v>
      </c>
      <c r="X88" s="24">
        <f t="shared" si="29"/>
        <v>343.37794312152027</v>
      </c>
      <c r="Y88" s="7"/>
      <c r="Z88" s="25">
        <f t="shared" si="30"/>
        <v>-608</v>
      </c>
      <c r="AA88" s="17">
        <f t="shared" si="31"/>
        <v>343.31399999999985</v>
      </c>
      <c r="AB88" s="24">
        <f t="shared" si="25"/>
        <v>5.9919596681918099</v>
      </c>
      <c r="AC88" s="17">
        <f t="shared" si="26"/>
        <v>6.3943121520424029E-2</v>
      </c>
    </row>
    <row r="89" spans="1:31" s="17" customFormat="1" x14ac:dyDescent="0.25">
      <c r="A89" s="17">
        <v>4</v>
      </c>
      <c r="B89" s="17">
        <v>-619</v>
      </c>
      <c r="C89" s="17">
        <v>12714</v>
      </c>
      <c r="D89" s="17">
        <v>11380</v>
      </c>
      <c r="E89" s="17">
        <v>13694</v>
      </c>
      <c r="F89" s="17">
        <v>15037</v>
      </c>
      <c r="G89" s="24"/>
      <c r="H89" s="7"/>
      <c r="I89" s="25">
        <f t="shared" si="17"/>
        <v>-980</v>
      </c>
      <c r="J89" s="24">
        <f t="shared" si="17"/>
        <v>-3657</v>
      </c>
      <c r="K89" s="7"/>
      <c r="L89" s="25">
        <f t="shared" si="27"/>
        <v>-974.08476096211871</v>
      </c>
      <c r="M89" s="17">
        <f t="shared" si="18"/>
        <v>34.990052875274799</v>
      </c>
      <c r="N89" s="17">
        <f t="shared" si="28"/>
        <v>-3656.7268273324571</v>
      </c>
      <c r="O89" s="24">
        <f t="shared" si="19"/>
        <v>7.462330629250076E-2</v>
      </c>
      <c r="P89" s="7"/>
      <c r="Q89" s="25">
        <f t="shared" si="20"/>
        <v>-961.32343198649232</v>
      </c>
      <c r="R89" s="24">
        <f t="shared" si="21"/>
        <v>-3683.7673314060685</v>
      </c>
      <c r="S89" s="7"/>
      <c r="T89" s="25">
        <f t="shared" si="22"/>
        <v>0.25030733184179638</v>
      </c>
      <c r="U89" s="24">
        <f t="shared" si="23"/>
        <v>-0.96311776531882531</v>
      </c>
      <c r="V89" s="7"/>
      <c r="W89" s="25">
        <f t="shared" si="24"/>
        <v>0.2640279155626663</v>
      </c>
      <c r="X89" s="24">
        <f t="shared" si="29"/>
        <v>337.7765365201933</v>
      </c>
      <c r="Y89" s="7"/>
      <c r="Z89" s="25">
        <f t="shared" si="30"/>
        <v>-619</v>
      </c>
      <c r="AA89" s="17">
        <f t="shared" si="31"/>
        <v>337.74299999999982</v>
      </c>
      <c r="AB89" s="24">
        <f t="shared" si="25"/>
        <v>5.8947273755632059</v>
      </c>
      <c r="AC89" s="17">
        <f t="shared" si="26"/>
        <v>3.3536520193479191E-2</v>
      </c>
    </row>
    <row r="90" spans="1:31" s="17" customFormat="1" x14ac:dyDescent="0.25">
      <c r="A90" s="17">
        <v>5</v>
      </c>
      <c r="B90" s="17">
        <v>-637</v>
      </c>
      <c r="C90" s="17">
        <v>12532</v>
      </c>
      <c r="D90" s="17">
        <v>11443</v>
      </c>
      <c r="E90" s="17">
        <v>13878</v>
      </c>
      <c r="F90" s="17">
        <v>14978</v>
      </c>
      <c r="G90" s="24"/>
      <c r="H90" s="7"/>
      <c r="I90" s="25">
        <f t="shared" si="17"/>
        <v>-1346</v>
      </c>
      <c r="J90" s="24">
        <f t="shared" si="17"/>
        <v>-3535</v>
      </c>
      <c r="K90" s="7"/>
      <c r="L90" s="25">
        <f t="shared" si="27"/>
        <v>-1340.4825277090301</v>
      </c>
      <c r="M90" s="17">
        <f t="shared" si="18"/>
        <v>30.442500481620229</v>
      </c>
      <c r="N90" s="17">
        <f t="shared" si="28"/>
        <v>-3538.0010353332291</v>
      </c>
      <c r="O90" s="24">
        <f t="shared" si="19"/>
        <v>9.0062130712893946</v>
      </c>
      <c r="P90" s="7"/>
      <c r="Q90" s="25">
        <f t="shared" si="20"/>
        <v>-1327.3234319864923</v>
      </c>
      <c r="R90" s="24">
        <f t="shared" si="21"/>
        <v>-3561.7673314060685</v>
      </c>
      <c r="S90" s="7"/>
      <c r="T90" s="25">
        <f t="shared" si="22"/>
        <v>0.34560562626159236</v>
      </c>
      <c r="U90" s="24">
        <f t="shared" si="23"/>
        <v>-0.93122097141245019</v>
      </c>
      <c r="V90" s="7"/>
      <c r="W90" s="25">
        <f t="shared" si="24"/>
        <v>0.35888228025568414</v>
      </c>
      <c r="X90" s="24">
        <f t="shared" si="29"/>
        <v>332.03079008000191</v>
      </c>
      <c r="Y90" s="7"/>
      <c r="Z90" s="25">
        <f t="shared" si="30"/>
        <v>-637</v>
      </c>
      <c r="AA90" s="17">
        <f t="shared" si="31"/>
        <v>332.00999999999982</v>
      </c>
      <c r="AB90" s="24">
        <f t="shared" si="25"/>
        <v>5.79466764954637</v>
      </c>
      <c r="AC90" s="17">
        <f t="shared" si="26"/>
        <v>2.0790080002086597E-2</v>
      </c>
    </row>
    <row r="91" spans="1:31" s="17" customFormat="1" x14ac:dyDescent="0.25">
      <c r="A91" s="17">
        <v>6</v>
      </c>
      <c r="B91" s="17">
        <v>-630</v>
      </c>
      <c r="C91" s="17">
        <v>12356</v>
      </c>
      <c r="D91" s="17">
        <v>11516</v>
      </c>
      <c r="E91" s="17">
        <v>14044</v>
      </c>
      <c r="F91" s="17">
        <v>14897</v>
      </c>
      <c r="G91" s="24"/>
      <c r="H91" s="7"/>
      <c r="I91" s="25">
        <f t="shared" si="17"/>
        <v>-1688</v>
      </c>
      <c r="J91" s="24">
        <f t="shared" si="17"/>
        <v>-3381</v>
      </c>
      <c r="K91" s="7"/>
      <c r="L91" s="25">
        <f t="shared" si="27"/>
        <v>-1689.845928958192</v>
      </c>
      <c r="M91" s="17">
        <f t="shared" si="18"/>
        <v>3.407453718691662</v>
      </c>
      <c r="N91" s="17">
        <f t="shared" si="28"/>
        <v>-3385.4463441297553</v>
      </c>
      <c r="O91" s="24">
        <f t="shared" si="19"/>
        <v>19.769976120209318</v>
      </c>
      <c r="P91" s="7"/>
      <c r="Q91" s="25">
        <f t="shared" si="20"/>
        <v>-1669.3234319864923</v>
      </c>
      <c r="R91" s="24">
        <f t="shared" si="21"/>
        <v>-3407.7673314060685</v>
      </c>
      <c r="S91" s="7"/>
      <c r="T91" s="25">
        <f t="shared" si="22"/>
        <v>0.43465485219484434</v>
      </c>
      <c r="U91" s="24">
        <f t="shared" si="23"/>
        <v>-0.89095780533391122</v>
      </c>
      <c r="V91" s="7"/>
      <c r="W91" s="25">
        <f t="shared" si="24"/>
        <v>0.44736797712040788</v>
      </c>
      <c r="X91" s="24">
        <f t="shared" si="29"/>
        <v>326.44474702640593</v>
      </c>
      <c r="Y91" s="7"/>
      <c r="Z91" s="25">
        <f t="shared" si="30"/>
        <v>-630</v>
      </c>
      <c r="AA91" s="17">
        <f t="shared" si="31"/>
        <v>326.3399999999998</v>
      </c>
      <c r="AB91" s="24">
        <f t="shared" si="25"/>
        <v>5.6957074809582915</v>
      </c>
      <c r="AC91" s="17">
        <f t="shared" si="26"/>
        <v>0.10474702640613032</v>
      </c>
    </row>
    <row r="92" spans="1:31" s="17" customFormat="1" x14ac:dyDescent="0.25">
      <c r="A92" s="17">
        <v>7</v>
      </c>
      <c r="B92" s="17">
        <v>-637</v>
      </c>
      <c r="C92" s="17">
        <v>12191</v>
      </c>
      <c r="D92" s="17">
        <v>11616</v>
      </c>
      <c r="E92" s="17">
        <v>14214</v>
      </c>
      <c r="F92" s="17">
        <v>14808</v>
      </c>
      <c r="G92" s="24"/>
      <c r="H92" s="7"/>
      <c r="I92" s="25">
        <f t="shared" si="17"/>
        <v>-2023</v>
      </c>
      <c r="J92" s="24">
        <f t="shared" si="17"/>
        <v>-3192</v>
      </c>
      <c r="K92" s="7"/>
      <c r="L92" s="25">
        <f t="shared" si="27"/>
        <v>-2026.4326461126786</v>
      </c>
      <c r="M92" s="17">
        <f t="shared" si="18"/>
        <v>11.783059334887778</v>
      </c>
      <c r="N92" s="17">
        <f t="shared" si="28"/>
        <v>-3197.2037115224639</v>
      </c>
      <c r="O92" s="24">
        <f t="shared" si="19"/>
        <v>27.078613609023467</v>
      </c>
      <c r="P92" s="7"/>
      <c r="Q92" s="25">
        <f t="shared" si="20"/>
        <v>-2004.3234319864923</v>
      </c>
      <c r="R92" s="24">
        <f t="shared" si="21"/>
        <v>-3218.7673314060685</v>
      </c>
      <c r="S92" s="7"/>
      <c r="T92" s="25">
        <f t="shared" si="22"/>
        <v>0.52188143315285429</v>
      </c>
      <c r="U92" s="24">
        <f t="shared" si="23"/>
        <v>-0.84154391969206788</v>
      </c>
      <c r="V92" s="7"/>
      <c r="W92" s="25">
        <f t="shared" si="24"/>
        <v>0.53390072394722776</v>
      </c>
      <c r="X92" s="24">
        <f t="shared" si="29"/>
        <v>320.71463384682113</v>
      </c>
      <c r="Y92" s="7"/>
      <c r="Z92" s="25">
        <f t="shared" si="30"/>
        <v>-637</v>
      </c>
      <c r="AA92" s="17">
        <f t="shared" si="31"/>
        <v>320.6069999999998</v>
      </c>
      <c r="AB92" s="24">
        <f t="shared" si="25"/>
        <v>5.5956477549414565</v>
      </c>
      <c r="AC92" s="17">
        <f t="shared" si="26"/>
        <v>0.10763384682132937</v>
      </c>
    </row>
    <row r="93" spans="1:31" s="17" customFormat="1" x14ac:dyDescent="0.25">
      <c r="A93" s="17">
        <v>8</v>
      </c>
      <c r="B93" s="17">
        <v>-636</v>
      </c>
      <c r="C93" s="17">
        <v>12040</v>
      </c>
      <c r="D93" s="17">
        <v>11729</v>
      </c>
      <c r="E93" s="17">
        <v>14376</v>
      </c>
      <c r="F93" s="17">
        <v>14703</v>
      </c>
      <c r="G93" s="24"/>
      <c r="H93" s="7"/>
      <c r="I93" s="25">
        <f t="shared" si="17"/>
        <v>-2336</v>
      </c>
      <c r="J93" s="24">
        <f t="shared" si="17"/>
        <v>-2974</v>
      </c>
      <c r="K93" s="7"/>
      <c r="L93" s="25">
        <f t="shared" si="27"/>
        <v>-2342.4308593243086</v>
      </c>
      <c r="M93" s="17">
        <f t="shared" si="18"/>
        <v>41.355951649046673</v>
      </c>
      <c r="N93" s="17">
        <f t="shared" si="28"/>
        <v>-2977.030525977159</v>
      </c>
      <c r="O93" s="24">
        <f t="shared" si="19"/>
        <v>9.1840876982352633</v>
      </c>
      <c r="P93" s="7"/>
      <c r="Q93" s="25">
        <f t="shared" si="20"/>
        <v>-2317.3234319864923</v>
      </c>
      <c r="R93" s="24">
        <f t="shared" si="21"/>
        <v>-3000.7673314060685</v>
      </c>
      <c r="S93" s="7"/>
      <c r="T93" s="25">
        <f t="shared" si="22"/>
        <v>0.60337970133153229</v>
      </c>
      <c r="U93" s="24">
        <f t="shared" si="23"/>
        <v>-0.78454800926920087</v>
      </c>
      <c r="V93" s="7"/>
      <c r="W93" s="25">
        <f t="shared" si="24"/>
        <v>0.6145967645105096</v>
      </c>
      <c r="X93" s="24">
        <f t="shared" si="29"/>
        <v>315.03257418428132</v>
      </c>
      <c r="Y93" s="7"/>
      <c r="Z93" s="25">
        <f t="shared" si="30"/>
        <v>-636</v>
      </c>
      <c r="AA93" s="17">
        <f t="shared" si="31"/>
        <v>314.88299999999981</v>
      </c>
      <c r="AB93" s="24">
        <f t="shared" si="25"/>
        <v>5.4957451085573013</v>
      </c>
      <c r="AC93" s="17">
        <f t="shared" si="26"/>
        <v>0.14957418428150504</v>
      </c>
    </row>
    <row r="94" spans="1:31" s="17" customFormat="1" x14ac:dyDescent="0.25">
      <c r="A94" s="17">
        <v>9</v>
      </c>
      <c r="B94" s="17">
        <v>-630</v>
      </c>
      <c r="C94" s="17">
        <v>11898</v>
      </c>
      <c r="D94" s="17">
        <v>11861</v>
      </c>
      <c r="E94" s="17">
        <v>14527</v>
      </c>
      <c r="F94" s="17">
        <v>14587</v>
      </c>
      <c r="G94" s="24"/>
      <c r="H94" s="7"/>
      <c r="I94" s="25">
        <f t="shared" si="17"/>
        <v>-2629</v>
      </c>
      <c r="J94" s="24">
        <f t="shared" si="17"/>
        <v>-2726</v>
      </c>
      <c r="K94" s="7"/>
      <c r="L94" s="25">
        <f t="shared" si="27"/>
        <v>-2632.5831498557509</v>
      </c>
      <c r="M94" s="17">
        <f t="shared" si="18"/>
        <v>12.83896288876762</v>
      </c>
      <c r="N94" s="17">
        <f t="shared" si="28"/>
        <v>-2729.3490521608651</v>
      </c>
      <c r="O94" s="24">
        <f t="shared" si="19"/>
        <v>11.216150376195097</v>
      </c>
      <c r="P94" s="7"/>
      <c r="Q94" s="25">
        <f t="shared" si="20"/>
        <v>-2610.3234319864923</v>
      </c>
      <c r="R94" s="24">
        <f t="shared" si="21"/>
        <v>-2752.7673314060685</v>
      </c>
      <c r="S94" s="7"/>
      <c r="T94" s="25">
        <f t="shared" si="22"/>
        <v>0.67967041243809023</v>
      </c>
      <c r="U94" s="24">
        <f t="shared" si="23"/>
        <v>-0.71970862493493026</v>
      </c>
      <c r="V94" s="7"/>
      <c r="W94" s="25">
        <f t="shared" si="24"/>
        <v>0.68997318942623209</v>
      </c>
      <c r="X94" s="24">
        <f t="shared" si="29"/>
        <v>309.3153039557086</v>
      </c>
      <c r="Y94" s="7"/>
      <c r="Z94" s="25">
        <f t="shared" si="30"/>
        <v>-630</v>
      </c>
      <c r="AA94" s="17">
        <f t="shared" si="31"/>
        <v>309.21299999999979</v>
      </c>
      <c r="AB94" s="24">
        <f t="shared" si="25"/>
        <v>5.3967849399692227</v>
      </c>
      <c r="AC94" s="17">
        <f t="shared" si="26"/>
        <v>0.10230395570880546</v>
      </c>
    </row>
    <row r="95" spans="1:31" s="17" customFormat="1" x14ac:dyDescent="0.25">
      <c r="A95" s="17">
        <v>10</v>
      </c>
      <c r="B95" s="17">
        <v>-614</v>
      </c>
      <c r="C95" s="17">
        <v>11764</v>
      </c>
      <c r="D95" s="17">
        <v>11997</v>
      </c>
      <c r="E95" s="17">
        <v>14657</v>
      </c>
      <c r="F95" s="17">
        <v>14447</v>
      </c>
      <c r="G95" s="24"/>
      <c r="H95" s="7"/>
      <c r="I95" s="25">
        <f t="shared" si="17"/>
        <v>-2893</v>
      </c>
      <c r="J95" s="24">
        <f t="shared" si="17"/>
        <v>-2450</v>
      </c>
      <c r="K95" s="7"/>
      <c r="L95" s="25">
        <f t="shared" si="27"/>
        <v>-2890.7466318703159</v>
      </c>
      <c r="M95" s="17">
        <f t="shared" si="18"/>
        <v>5.0776679278759147</v>
      </c>
      <c r="N95" s="17">
        <f t="shared" si="28"/>
        <v>-2461.9455650585328</v>
      </c>
      <c r="O95" s="24">
        <f t="shared" si="19"/>
        <v>142.69652456763959</v>
      </c>
      <c r="P95" s="7"/>
      <c r="Q95" s="25">
        <f t="shared" si="20"/>
        <v>-2874.3234319864923</v>
      </c>
      <c r="R95" s="24">
        <f t="shared" si="21"/>
        <v>-2476.7673314060685</v>
      </c>
      <c r="S95" s="7"/>
      <c r="T95" s="25">
        <f t="shared" si="22"/>
        <v>0.74841016579007424</v>
      </c>
      <c r="U95" s="24">
        <f t="shared" si="23"/>
        <v>-0.64754866495001606</v>
      </c>
      <c r="V95" s="7"/>
      <c r="W95" s="25">
        <f t="shared" si="24"/>
        <v>0.75769379657950431</v>
      </c>
      <c r="X95" s="24">
        <f t="shared" si="29"/>
        <v>303.62513111583189</v>
      </c>
      <c r="Y95" s="7"/>
      <c r="Z95" s="25">
        <f t="shared" si="30"/>
        <v>-614</v>
      </c>
      <c r="AA95" s="17">
        <f t="shared" si="31"/>
        <v>303.68699999999978</v>
      </c>
      <c r="AB95" s="24">
        <f t="shared" si="25"/>
        <v>5.3003380455040157</v>
      </c>
      <c r="AC95" s="17">
        <f t="shared" si="26"/>
        <v>-6.1868884167893157E-2</v>
      </c>
    </row>
    <row r="96" spans="1:31" s="17" customFormat="1" x14ac:dyDescent="0.25">
      <c r="A96" s="17">
        <v>11</v>
      </c>
      <c r="B96" s="17">
        <v>-609</v>
      </c>
      <c r="C96" s="17">
        <v>11647</v>
      </c>
      <c r="D96" s="17">
        <v>12132</v>
      </c>
      <c r="E96" s="17">
        <v>14762</v>
      </c>
      <c r="F96" s="17">
        <v>14297</v>
      </c>
      <c r="G96" s="24"/>
      <c r="H96" s="7"/>
      <c r="I96" s="25">
        <f t="shared" si="17"/>
        <v>-3115</v>
      </c>
      <c r="J96" s="24">
        <f t="shared" si="17"/>
        <v>-2165</v>
      </c>
      <c r="K96" s="7"/>
      <c r="L96" s="25">
        <f t="shared" si="27"/>
        <v>-3120.4110940374267</v>
      </c>
      <c r="M96" s="17">
        <f t="shared" si="18"/>
        <v>29.279938681874402</v>
      </c>
      <c r="N96" s="17">
        <f t="shared" si="28"/>
        <v>-2173.8259426780901</v>
      </c>
      <c r="O96" s="24">
        <f t="shared" si="19"/>
        <v>77.89726415693201</v>
      </c>
      <c r="P96" s="7"/>
      <c r="Q96" s="25">
        <f t="shared" si="20"/>
        <v>-3096.3234319864923</v>
      </c>
      <c r="R96" s="24">
        <f t="shared" si="21"/>
        <v>-2191.7673314060685</v>
      </c>
      <c r="S96" s="7"/>
      <c r="T96" s="25">
        <f t="shared" si="22"/>
        <v>0.80621404929060625</v>
      </c>
      <c r="U96" s="24">
        <f t="shared" si="23"/>
        <v>-0.57303566279168083</v>
      </c>
      <c r="V96" s="7"/>
      <c r="W96" s="25">
        <f t="shared" si="24"/>
        <v>0.81444396868138957</v>
      </c>
      <c r="X96" s="24">
        <f t="shared" si="29"/>
        <v>298.23678617002327</v>
      </c>
      <c r="Y96" s="7"/>
      <c r="Z96" s="25">
        <f t="shared" si="30"/>
        <v>-609</v>
      </c>
      <c r="AA96" s="17">
        <f t="shared" si="31"/>
        <v>298.20599999999979</v>
      </c>
      <c r="AB96" s="24">
        <f t="shared" si="25"/>
        <v>5.2046765492022065</v>
      </c>
      <c r="AC96" s="17">
        <f t="shared" si="26"/>
        <v>3.0786170023475279E-2</v>
      </c>
    </row>
    <row r="97" spans="1:29" s="17" customFormat="1" x14ac:dyDescent="0.25">
      <c r="A97" s="17">
        <v>12</v>
      </c>
      <c r="B97" s="17">
        <v>-635</v>
      </c>
      <c r="C97" s="17">
        <v>11539</v>
      </c>
      <c r="D97" s="17">
        <v>12288</v>
      </c>
      <c r="E97" s="17">
        <v>14860</v>
      </c>
      <c r="F97" s="17">
        <v>14132</v>
      </c>
      <c r="G97" s="24"/>
      <c r="H97" s="7"/>
      <c r="I97" s="25">
        <f t="shared" si="17"/>
        <v>-3321</v>
      </c>
      <c r="J97" s="24">
        <f t="shared" si="17"/>
        <v>-1844</v>
      </c>
      <c r="K97" s="7"/>
      <c r="L97" s="25">
        <f t="shared" si="27"/>
        <v>-3329.6093938942822</v>
      </c>
      <c r="M97" s="17">
        <f t="shared" si="18"/>
        <v>74.121663226903976</v>
      </c>
      <c r="N97" s="17">
        <f t="shared" si="28"/>
        <v>-1851.9836731144974</v>
      </c>
      <c r="O97" s="24">
        <f t="shared" si="19"/>
        <v>63.739036399148269</v>
      </c>
      <c r="P97" s="7"/>
      <c r="Q97" s="25">
        <f t="shared" si="20"/>
        <v>-3302.3234319864923</v>
      </c>
      <c r="R97" s="24">
        <f t="shared" si="21"/>
        <v>-1870.7673314060687</v>
      </c>
      <c r="S97" s="7"/>
      <c r="T97" s="25">
        <f t="shared" si="22"/>
        <v>0.85985188713344229</v>
      </c>
      <c r="U97" s="24">
        <f t="shared" si="23"/>
        <v>-0.48911049193966122</v>
      </c>
      <c r="V97" s="7"/>
      <c r="W97" s="25">
        <f t="shared" si="24"/>
        <v>0.8668938354188972</v>
      </c>
      <c r="X97" s="24">
        <f t="shared" si="29"/>
        <v>292.53904390785215</v>
      </c>
      <c r="Y97" s="7"/>
      <c r="Z97" s="25">
        <f t="shared" si="30"/>
        <v>-635</v>
      </c>
      <c r="AA97" s="17">
        <f t="shared" si="31"/>
        <v>292.49099999999981</v>
      </c>
      <c r="AB97" s="24">
        <f t="shared" si="25"/>
        <v>5.104930982450731</v>
      </c>
      <c r="AC97" s="17">
        <f t="shared" si="26"/>
        <v>4.8043907852331813E-2</v>
      </c>
    </row>
    <row r="98" spans="1:29" s="17" customFormat="1" x14ac:dyDescent="0.25">
      <c r="A98" s="17">
        <v>13</v>
      </c>
      <c r="B98" s="17">
        <v>-624</v>
      </c>
      <c r="C98" s="17">
        <v>11453</v>
      </c>
      <c r="D98" s="17">
        <v>12463</v>
      </c>
      <c r="E98" s="17">
        <v>14953</v>
      </c>
      <c r="F98" s="17">
        <v>13974</v>
      </c>
      <c r="G98" s="24"/>
      <c r="H98" s="7"/>
      <c r="I98" s="25">
        <f t="shared" si="17"/>
        <v>-3500</v>
      </c>
      <c r="J98" s="24">
        <f t="shared" si="17"/>
        <v>-1511</v>
      </c>
      <c r="K98" s="7"/>
      <c r="L98" s="25">
        <f t="shared" si="27"/>
        <v>-3503.0908710887716</v>
      </c>
      <c r="M98" s="17">
        <f t="shared" si="18"/>
        <v>9.5534840874039144</v>
      </c>
      <c r="N98" s="17">
        <f t="shared" si="28"/>
        <v>-1517.4736165086658</v>
      </c>
      <c r="O98" s="24">
        <f t="shared" si="19"/>
        <v>41.907710701270737</v>
      </c>
      <c r="P98" s="7"/>
      <c r="Q98" s="25">
        <f t="shared" si="20"/>
        <v>-3481.3234319864923</v>
      </c>
      <c r="R98" s="24">
        <f t="shared" si="21"/>
        <v>-1537.7673314060687</v>
      </c>
      <c r="S98" s="7"/>
      <c r="T98" s="25">
        <f t="shared" si="22"/>
        <v>0.90645952292891629</v>
      </c>
      <c r="U98" s="24">
        <f t="shared" si="23"/>
        <v>-0.40204793152308005</v>
      </c>
      <c r="V98" s="7"/>
      <c r="W98" s="25">
        <f t="shared" si="24"/>
        <v>0.9122681765422348</v>
      </c>
      <c r="X98" s="24">
        <f t="shared" si="29"/>
        <v>286.89058622274138</v>
      </c>
      <c r="Y98" s="7"/>
      <c r="Z98" s="25">
        <f t="shared" si="30"/>
        <v>-624</v>
      </c>
      <c r="AA98" s="17">
        <f t="shared" si="31"/>
        <v>286.87499999999983</v>
      </c>
      <c r="AB98" s="24">
        <f t="shared" si="25"/>
        <v>5.00691329165873</v>
      </c>
      <c r="AC98" s="17">
        <f t="shared" si="26"/>
        <v>1.5586222741546862E-2</v>
      </c>
    </row>
    <row r="99" spans="1:29" s="17" customFormat="1" x14ac:dyDescent="0.25">
      <c r="A99" s="17">
        <v>14</v>
      </c>
      <c r="B99" s="17">
        <v>-635</v>
      </c>
      <c r="C99" s="17">
        <v>11390</v>
      </c>
      <c r="D99" s="17">
        <v>12640</v>
      </c>
      <c r="E99" s="17">
        <v>15031</v>
      </c>
      <c r="F99" s="17">
        <v>13802</v>
      </c>
      <c r="G99" s="24"/>
      <c r="H99" s="7"/>
      <c r="I99" s="25">
        <f t="shared" si="17"/>
        <v>-3641</v>
      </c>
      <c r="J99" s="24">
        <f t="shared" si="17"/>
        <v>-1162</v>
      </c>
      <c r="K99" s="7"/>
      <c r="L99" s="25">
        <f t="shared" si="27"/>
        <v>-3645.239905054043</v>
      </c>
      <c r="M99" s="17">
        <f t="shared" si="18"/>
        <v>17.976794867299311</v>
      </c>
      <c r="N99" s="17">
        <f t="shared" si="28"/>
        <v>-1161.8420342913535</v>
      </c>
      <c r="O99" s="24">
        <f t="shared" si="19"/>
        <v>2.4953165108204552E-2</v>
      </c>
      <c r="P99" s="7"/>
      <c r="Q99" s="25">
        <f t="shared" si="20"/>
        <v>-3622.3234319864923</v>
      </c>
      <c r="R99" s="24">
        <f t="shared" si="21"/>
        <v>-1188.7673314060687</v>
      </c>
      <c r="S99" s="7"/>
      <c r="T99" s="25">
        <f t="shared" si="22"/>
        <v>0.94317280028736228</v>
      </c>
      <c r="U99" s="24">
        <f t="shared" si="23"/>
        <v>-0.3108021850204169</v>
      </c>
      <c r="V99" s="7"/>
      <c r="W99" s="25">
        <f t="shared" si="24"/>
        <v>0.94768767516017272</v>
      </c>
      <c r="X99" s="24">
        <f t="shared" si="29"/>
        <v>281.2642432054497</v>
      </c>
      <c r="Y99" s="7"/>
      <c r="Z99" s="25">
        <f t="shared" si="30"/>
        <v>-635</v>
      </c>
      <c r="AA99" s="17">
        <f t="shared" si="31"/>
        <v>281.15999999999985</v>
      </c>
      <c r="AB99" s="24">
        <f t="shared" si="25"/>
        <v>4.9071677249072545</v>
      </c>
      <c r="AC99" s="17">
        <f t="shared" si="26"/>
        <v>0.10424320544984766</v>
      </c>
    </row>
    <row r="100" spans="1:29" s="17" customFormat="1" x14ac:dyDescent="0.25">
      <c r="A100" s="17">
        <v>15</v>
      </c>
      <c r="B100" s="17">
        <v>-636</v>
      </c>
      <c r="C100" s="17">
        <v>11334</v>
      </c>
      <c r="D100" s="17">
        <v>12826</v>
      </c>
      <c r="E100" s="17">
        <v>15080</v>
      </c>
      <c r="F100" s="17">
        <v>13619</v>
      </c>
      <c r="G100" s="24"/>
      <c r="H100" s="7"/>
      <c r="I100" s="25">
        <f t="shared" si="17"/>
        <v>-3746</v>
      </c>
      <c r="J100" s="24">
        <f t="shared" si="17"/>
        <v>-793</v>
      </c>
      <c r="K100" s="7"/>
      <c r="L100" s="25">
        <f t="shared" si="27"/>
        <v>-3751.4305535306803</v>
      </c>
      <c r="M100" s="17">
        <f t="shared" si="18"/>
        <v>29.490911649584266</v>
      </c>
      <c r="N100" s="17">
        <f t="shared" si="28"/>
        <v>-793.786970558088</v>
      </c>
      <c r="O100" s="24">
        <f t="shared" si="19"/>
        <v>0.61932265929733954</v>
      </c>
      <c r="P100" s="7"/>
      <c r="Q100" s="25">
        <f t="shared" si="20"/>
        <v>-3727.3234319864923</v>
      </c>
      <c r="R100" s="24">
        <f t="shared" si="21"/>
        <v>-819.76733140606871</v>
      </c>
      <c r="S100" s="7"/>
      <c r="T100" s="25">
        <f t="shared" si="22"/>
        <v>0.97051247491599224</v>
      </c>
      <c r="U100" s="24">
        <f t="shared" si="23"/>
        <v>-0.21432745591015129</v>
      </c>
      <c r="V100" s="7"/>
      <c r="W100" s="25">
        <f t="shared" si="24"/>
        <v>0.97365826867710725</v>
      </c>
      <c r="X100" s="24">
        <f t="shared" si="29"/>
        <v>275.52120380031783</v>
      </c>
      <c r="Y100" s="7"/>
      <c r="Z100" s="25">
        <f t="shared" si="30"/>
        <v>-636</v>
      </c>
      <c r="AA100" s="17">
        <f t="shared" si="31"/>
        <v>275.43599999999986</v>
      </c>
      <c r="AB100" s="24">
        <f t="shared" si="25"/>
        <v>4.8072650785230984</v>
      </c>
      <c r="AC100" s="17">
        <f t="shared" si="26"/>
        <v>8.5203800317970035E-2</v>
      </c>
    </row>
    <row r="101" spans="1:29" s="17" customFormat="1" x14ac:dyDescent="0.25">
      <c r="A101" s="17">
        <v>16</v>
      </c>
      <c r="B101" s="17">
        <v>-631</v>
      </c>
      <c r="C101" s="17">
        <v>11304</v>
      </c>
      <c r="D101" s="17">
        <v>13018</v>
      </c>
      <c r="E101" s="17">
        <v>15118</v>
      </c>
      <c r="F101" s="17">
        <v>13437</v>
      </c>
      <c r="G101" s="24"/>
      <c r="H101" s="7"/>
      <c r="I101" s="25">
        <f t="shared" si="17"/>
        <v>-3814</v>
      </c>
      <c r="J101" s="24">
        <f t="shared" si="17"/>
        <v>-419</v>
      </c>
      <c r="K101" s="7"/>
      <c r="L101" s="25">
        <f t="shared" si="27"/>
        <v>-3819.9564216081358</v>
      </c>
      <c r="M101" s="17">
        <f t="shared" si="18"/>
        <v>35.47895837386671</v>
      </c>
      <c r="N101" s="17">
        <f t="shared" si="28"/>
        <v>-420.51290747059619</v>
      </c>
      <c r="O101" s="24">
        <f t="shared" si="19"/>
        <v>2.2888890145857608</v>
      </c>
      <c r="P101" s="7"/>
      <c r="Q101" s="25">
        <f t="shared" si="20"/>
        <v>-3795.3234319864923</v>
      </c>
      <c r="R101" s="24">
        <f t="shared" si="21"/>
        <v>-445.76733140606865</v>
      </c>
      <c r="S101" s="7"/>
      <c r="T101" s="25">
        <f t="shared" si="22"/>
        <v>0.98821816896120018</v>
      </c>
      <c r="U101" s="24">
        <f t="shared" si="23"/>
        <v>-0.11654548114798502</v>
      </c>
      <c r="V101" s="7"/>
      <c r="W101" s="25">
        <f t="shared" si="24"/>
        <v>0.98997531897436497</v>
      </c>
      <c r="X101" s="24">
        <f t="shared" si="29"/>
        <v>269.8211797963105</v>
      </c>
      <c r="Y101" s="7"/>
      <c r="Z101" s="25">
        <f t="shared" si="30"/>
        <v>-631</v>
      </c>
      <c r="AA101" s="17">
        <f t="shared" si="31"/>
        <v>269.75699999999989</v>
      </c>
      <c r="AB101" s="24">
        <f t="shared" si="25"/>
        <v>4.7081478303023419</v>
      </c>
      <c r="AC101" s="17">
        <f t="shared" si="26"/>
        <v>6.4179796310611437E-2</v>
      </c>
    </row>
    <row r="102" spans="1:29" s="17" customFormat="1" x14ac:dyDescent="0.25">
      <c r="A102" s="17">
        <v>17</v>
      </c>
      <c r="B102" s="17">
        <v>-622</v>
      </c>
      <c r="C102" s="17">
        <v>11286</v>
      </c>
      <c r="D102" s="17">
        <v>13190</v>
      </c>
      <c r="E102" s="17">
        <v>15123</v>
      </c>
      <c r="F102" s="17">
        <v>13239</v>
      </c>
      <c r="G102" s="24"/>
      <c r="H102" s="7"/>
      <c r="I102" s="25">
        <f t="shared" si="17"/>
        <v>-3837</v>
      </c>
      <c r="J102" s="24">
        <f t="shared" si="17"/>
        <v>-49</v>
      </c>
      <c r="K102" s="7"/>
      <c r="L102" s="25">
        <f t="shared" si="27"/>
        <v>-3850.9416447384242</v>
      </c>
      <c r="M102" s="17">
        <f t="shared" si="18"/>
        <v>194.36945801243124</v>
      </c>
      <c r="N102" s="17">
        <f t="shared" si="28"/>
        <v>-48.237582314019157</v>
      </c>
      <c r="O102" s="24">
        <f t="shared" si="19"/>
        <v>0.58128072789638319</v>
      </c>
      <c r="P102" s="7"/>
      <c r="Q102" s="25">
        <f t="shared" si="20"/>
        <v>-3818.3234319864923</v>
      </c>
      <c r="R102" s="24">
        <f t="shared" si="21"/>
        <v>-75.767331406068649</v>
      </c>
      <c r="S102" s="7"/>
      <c r="T102" s="25">
        <f t="shared" si="22"/>
        <v>0.99420685959413824</v>
      </c>
      <c r="U102" s="24">
        <f t="shared" si="23"/>
        <v>-1.9809302907339277E-2</v>
      </c>
      <c r="V102" s="7"/>
      <c r="W102" s="25">
        <f t="shared" si="24"/>
        <v>0.99458905227400063</v>
      </c>
      <c r="X102" s="24">
        <f t="shared" si="29"/>
        <v>264.24791531751498</v>
      </c>
      <c r="Y102" s="7"/>
      <c r="Z102" s="25">
        <f t="shared" si="30"/>
        <v>-622</v>
      </c>
      <c r="AA102" s="17">
        <f t="shared" si="31"/>
        <v>264.15899999999988</v>
      </c>
      <c r="AB102" s="24">
        <f t="shared" si="25"/>
        <v>4.6104442987756986</v>
      </c>
      <c r="AC102" s="17">
        <f t="shared" si="26"/>
        <v>8.8915317515102288E-2</v>
      </c>
    </row>
    <row r="103" spans="1:29" s="17" customFormat="1" x14ac:dyDescent="0.25">
      <c r="A103" s="17">
        <v>18</v>
      </c>
      <c r="B103" s="17">
        <v>-620</v>
      </c>
      <c r="C103" s="17">
        <v>11284</v>
      </c>
      <c r="D103" s="17">
        <v>13380</v>
      </c>
      <c r="E103" s="17">
        <v>15124</v>
      </c>
      <c r="F103" s="17">
        <v>13059</v>
      </c>
      <c r="G103" s="24"/>
      <c r="H103" s="7"/>
      <c r="I103" s="25">
        <f t="shared" si="17"/>
        <v>-3840</v>
      </c>
      <c r="J103" s="24">
        <f t="shared" si="17"/>
        <v>321</v>
      </c>
      <c r="K103" s="7"/>
      <c r="L103" s="25">
        <f t="shared" si="27"/>
        <v>-3845.4043567073277</v>
      </c>
      <c r="M103" s="17">
        <f t="shared" si="18"/>
        <v>29.207071420037671</v>
      </c>
      <c r="N103" s="17">
        <f t="shared" si="28"/>
        <v>323.56245005093859</v>
      </c>
      <c r="O103" s="24">
        <f t="shared" si="19"/>
        <v>6.5661502635552029</v>
      </c>
      <c r="P103" s="7"/>
      <c r="Q103" s="25">
        <f t="shared" si="20"/>
        <v>-3821.3234319864923</v>
      </c>
      <c r="R103" s="24">
        <f t="shared" si="21"/>
        <v>294.23266859393135</v>
      </c>
      <c r="S103" s="7"/>
      <c r="T103" s="25">
        <f t="shared" si="22"/>
        <v>0.99498799315495623</v>
      </c>
      <c r="U103" s="24">
        <f t="shared" si="23"/>
        <v>7.6926875333306471E-2</v>
      </c>
      <c r="V103" s="7"/>
      <c r="W103" s="25">
        <f t="shared" si="24"/>
        <v>0.99399470204190343</v>
      </c>
      <c r="X103" s="24">
        <f t="shared" si="29"/>
        <v>258.68150905967786</v>
      </c>
      <c r="Y103" s="7"/>
      <c r="Z103" s="25">
        <f t="shared" si="30"/>
        <v>-620</v>
      </c>
      <c r="AA103" s="17">
        <f t="shared" si="31"/>
        <v>258.57899999999989</v>
      </c>
      <c r="AB103" s="24">
        <f t="shared" si="25"/>
        <v>4.5130549265144158</v>
      </c>
      <c r="AC103" s="17">
        <f t="shared" si="26"/>
        <v>0.10250905967797053</v>
      </c>
    </row>
    <row r="104" spans="1:29" s="17" customFormat="1" x14ac:dyDescent="0.25">
      <c r="A104" s="17">
        <v>19</v>
      </c>
      <c r="B104" s="17">
        <v>-610</v>
      </c>
      <c r="C104" s="17">
        <v>11310</v>
      </c>
      <c r="D104" s="17">
        <v>13567</v>
      </c>
      <c r="E104" s="17">
        <v>15114</v>
      </c>
      <c r="F104" s="17">
        <v>12885</v>
      </c>
      <c r="G104" s="24"/>
      <c r="H104" s="7"/>
      <c r="I104" s="25">
        <f t="shared" si="17"/>
        <v>-3804</v>
      </c>
      <c r="J104" s="24">
        <f t="shared" si="17"/>
        <v>682</v>
      </c>
      <c r="K104" s="7"/>
      <c r="L104" s="25">
        <f t="shared" si="27"/>
        <v>-3804.5166388239863</v>
      </c>
      <c r="M104" s="17">
        <f t="shared" si="18"/>
        <v>0.26691567444998932</v>
      </c>
      <c r="N104" s="17">
        <f t="shared" si="28"/>
        <v>686.64010487134556</v>
      </c>
      <c r="O104" s="24">
        <f t="shared" si="19"/>
        <v>21.530573217084765</v>
      </c>
      <c r="P104" s="7"/>
      <c r="Q104" s="25">
        <f t="shared" si="20"/>
        <v>-3785.3234319864923</v>
      </c>
      <c r="R104" s="24">
        <f t="shared" si="21"/>
        <v>655.23266859393129</v>
      </c>
      <c r="S104" s="7"/>
      <c r="T104" s="25">
        <f t="shared" si="22"/>
        <v>0.98561439042514021</v>
      </c>
      <c r="U104" s="24">
        <f t="shared" si="23"/>
        <v>0.17131001140053109</v>
      </c>
      <c r="V104" s="7"/>
      <c r="W104" s="25">
        <f t="shared" si="24"/>
        <v>0.98327804855767509</v>
      </c>
      <c r="X104" s="24">
        <f t="shared" si="29"/>
        <v>253.22383771954333</v>
      </c>
      <c r="Y104" s="7"/>
      <c r="Z104" s="25">
        <f t="shared" si="30"/>
        <v>-610</v>
      </c>
      <c r="AA104" s="17">
        <f t="shared" si="31"/>
        <v>253.08899999999988</v>
      </c>
      <c r="AB104" s="24">
        <f t="shared" si="25"/>
        <v>4.4172363505799268</v>
      </c>
      <c r="AC104" s="17">
        <f t="shared" si="26"/>
        <v>0.13483771954344093</v>
      </c>
    </row>
    <row r="105" spans="1:29" s="17" customFormat="1" x14ac:dyDescent="0.25">
      <c r="A105" s="17">
        <v>20</v>
      </c>
      <c r="B105" s="17">
        <v>-624</v>
      </c>
      <c r="C105" s="17">
        <v>11352</v>
      </c>
      <c r="D105" s="17">
        <v>13744</v>
      </c>
      <c r="E105" s="17">
        <v>15074</v>
      </c>
      <c r="F105" s="17">
        <v>12703</v>
      </c>
      <c r="G105" s="24"/>
      <c r="H105" s="7"/>
      <c r="I105" s="25">
        <f t="shared" si="17"/>
        <v>-3722</v>
      </c>
      <c r="J105" s="24">
        <f t="shared" si="17"/>
        <v>1041</v>
      </c>
      <c r="K105" s="7"/>
      <c r="L105" s="25">
        <f t="shared" si="27"/>
        <v>-3726.7137679277812</v>
      </c>
      <c r="M105" s="17">
        <f t="shared" si="18"/>
        <v>22.219608076978584</v>
      </c>
      <c r="N105" s="17">
        <f t="shared" si="28"/>
        <v>1051.757131812775</v>
      </c>
      <c r="O105" s="24">
        <f t="shared" si="19"/>
        <v>115.71588483741627</v>
      </c>
      <c r="P105" s="7"/>
      <c r="Q105" s="25">
        <f t="shared" si="20"/>
        <v>-3703.3234319864923</v>
      </c>
      <c r="R105" s="24">
        <f t="shared" si="21"/>
        <v>1014.2326685939313</v>
      </c>
      <c r="S105" s="7"/>
      <c r="T105" s="25">
        <f t="shared" si="22"/>
        <v>0.96426340642944819</v>
      </c>
      <c r="U105" s="24">
        <f t="shared" si="23"/>
        <v>0.2651702492069955</v>
      </c>
      <c r="V105" s="7"/>
      <c r="W105" s="25">
        <f t="shared" si="24"/>
        <v>0.96059023842484947</v>
      </c>
      <c r="X105" s="24">
        <f t="shared" si="29"/>
        <v>247.6747729501044</v>
      </c>
      <c r="Y105" s="7"/>
      <c r="Z105" s="25">
        <f t="shared" si="30"/>
        <v>-624</v>
      </c>
      <c r="AA105" s="17">
        <f t="shared" si="31"/>
        <v>247.4729999999999</v>
      </c>
      <c r="AB105" s="24">
        <f t="shared" si="25"/>
        <v>4.3192186597879259</v>
      </c>
      <c r="AC105" s="17">
        <f t="shared" si="26"/>
        <v>0.20177295010449825</v>
      </c>
    </row>
    <row r="106" spans="1:29" s="17" customFormat="1" x14ac:dyDescent="0.25">
      <c r="A106" s="17">
        <v>21</v>
      </c>
      <c r="B106" s="17">
        <v>-627</v>
      </c>
      <c r="C106" s="17">
        <v>11401</v>
      </c>
      <c r="D106" s="17">
        <v>13914</v>
      </c>
      <c r="E106" s="17">
        <v>15010</v>
      </c>
      <c r="F106" s="17">
        <v>12516</v>
      </c>
      <c r="G106" s="24"/>
      <c r="H106" s="7"/>
      <c r="I106" s="25">
        <f t="shared" si="17"/>
        <v>-3609</v>
      </c>
      <c r="J106" s="24">
        <f t="shared" si="17"/>
        <v>1398</v>
      </c>
      <c r="K106" s="7"/>
      <c r="L106" s="25">
        <f t="shared" si="27"/>
        <v>-3612.6403236583078</v>
      </c>
      <c r="M106" s="17">
        <f t="shared" si="18"/>
        <v>13.251956337235535</v>
      </c>
      <c r="N106" s="17">
        <f t="shared" si="28"/>
        <v>1408.70463264511</v>
      </c>
      <c r="O106" s="24">
        <f t="shared" si="19"/>
        <v>114.58916006675463</v>
      </c>
      <c r="P106" s="7"/>
      <c r="Q106" s="25">
        <f t="shared" si="20"/>
        <v>-3590.3234319864923</v>
      </c>
      <c r="R106" s="24">
        <f t="shared" si="21"/>
        <v>1371.2326685939313</v>
      </c>
      <c r="S106" s="7"/>
      <c r="T106" s="25">
        <f t="shared" si="22"/>
        <v>0.93484070897197025</v>
      </c>
      <c r="U106" s="24">
        <f t="shared" si="23"/>
        <v>0.35850758875269961</v>
      </c>
      <c r="V106" s="7"/>
      <c r="W106" s="25">
        <f t="shared" si="24"/>
        <v>0.92983733429222648</v>
      </c>
      <c r="X106" s="24">
        <f t="shared" si="29"/>
        <v>242.02228441220927</v>
      </c>
      <c r="Y106" s="7"/>
      <c r="Z106" s="25">
        <f t="shared" si="30"/>
        <v>-627</v>
      </c>
      <c r="AA106" s="17">
        <f t="shared" si="31"/>
        <v>241.8299999999999</v>
      </c>
      <c r="AB106" s="24">
        <f t="shared" si="25"/>
        <v>4.2207297300978857</v>
      </c>
      <c r="AC106" s="17">
        <f t="shared" si="26"/>
        <v>0.19228441220937498</v>
      </c>
    </row>
    <row r="107" spans="1:29" s="17" customFormat="1" x14ac:dyDescent="0.25">
      <c r="A107" s="17">
        <v>22</v>
      </c>
      <c r="B107" s="17">
        <v>-630</v>
      </c>
      <c r="C107" s="17">
        <v>11478</v>
      </c>
      <c r="D107" s="17">
        <v>14092</v>
      </c>
      <c r="E107" s="17">
        <v>14941</v>
      </c>
      <c r="F107" s="17">
        <v>12346</v>
      </c>
      <c r="G107" s="24"/>
      <c r="H107" s="7"/>
      <c r="I107" s="25">
        <f t="shared" si="17"/>
        <v>-3463</v>
      </c>
      <c r="J107" s="24">
        <f t="shared" si="17"/>
        <v>1746</v>
      </c>
      <c r="K107" s="7"/>
      <c r="L107" s="25">
        <f t="shared" si="27"/>
        <v>-3462.8956468134811</v>
      </c>
      <c r="M107" s="17">
        <f t="shared" si="18"/>
        <v>1.0889587536646761E-2</v>
      </c>
      <c r="N107" s="17">
        <f t="shared" si="28"/>
        <v>1753.8507894836043</v>
      </c>
      <c r="O107" s="24">
        <f t="shared" si="19"/>
        <v>61.634895515872351</v>
      </c>
      <c r="P107" s="7"/>
      <c r="Q107" s="25">
        <f t="shared" si="20"/>
        <v>-3444.3234319864923</v>
      </c>
      <c r="R107" s="24">
        <f t="shared" si="21"/>
        <v>1719.2326685939313</v>
      </c>
      <c r="S107" s="7"/>
      <c r="T107" s="25">
        <f t="shared" si="22"/>
        <v>0.89682554234549428</v>
      </c>
      <c r="U107" s="24">
        <f t="shared" si="23"/>
        <v>0.44949188612498264</v>
      </c>
      <c r="V107" s="7"/>
      <c r="W107" s="25">
        <f t="shared" si="24"/>
        <v>0.8905245519669921</v>
      </c>
      <c r="X107" s="24">
        <f t="shared" si="29"/>
        <v>236.32456030049684</v>
      </c>
      <c r="Y107" s="7"/>
      <c r="Z107" s="25">
        <f t="shared" si="30"/>
        <v>-630</v>
      </c>
      <c r="AA107" s="17">
        <f t="shared" si="31"/>
        <v>236.15999999999991</v>
      </c>
      <c r="AB107" s="24">
        <f t="shared" si="25"/>
        <v>4.1217695615098071</v>
      </c>
      <c r="AC107" s="17">
        <f t="shared" si="26"/>
        <v>0.16456030049693027</v>
      </c>
    </row>
    <row r="108" spans="1:29" s="17" customFormat="1" x14ac:dyDescent="0.25">
      <c r="A108" s="17">
        <v>23</v>
      </c>
      <c r="B108" s="17">
        <v>-637</v>
      </c>
      <c r="C108" s="17">
        <v>11569</v>
      </c>
      <c r="D108" s="17">
        <v>14254</v>
      </c>
      <c r="E108" s="17">
        <v>14844</v>
      </c>
      <c r="F108" s="17">
        <v>12180</v>
      </c>
      <c r="G108" s="24"/>
      <c r="H108" s="7"/>
      <c r="I108" s="25">
        <f t="shared" si="17"/>
        <v>-3275</v>
      </c>
      <c r="J108" s="24">
        <f t="shared" si="17"/>
        <v>2074</v>
      </c>
      <c r="K108" s="7"/>
      <c r="L108" s="25">
        <f t="shared" si="27"/>
        <v>-3277.1851057113104</v>
      </c>
      <c r="M108" s="17">
        <f t="shared" si="18"/>
        <v>4.7746869696012011</v>
      </c>
      <c r="N108" s="17">
        <f t="shared" si="28"/>
        <v>2085.6187258669179</v>
      </c>
      <c r="O108" s="24">
        <f t="shared" si="19"/>
        <v>134.99479077058675</v>
      </c>
      <c r="P108" s="7"/>
      <c r="Q108" s="25">
        <f t="shared" si="20"/>
        <v>-3256.3234319864923</v>
      </c>
      <c r="R108" s="24">
        <f t="shared" si="21"/>
        <v>2047.2326685939313</v>
      </c>
      <c r="S108" s="7"/>
      <c r="T108" s="25">
        <f t="shared" si="22"/>
        <v>0.8478745058675663</v>
      </c>
      <c r="U108" s="24">
        <f t="shared" si="23"/>
        <v>0.53524720088966316</v>
      </c>
      <c r="V108" s="7"/>
      <c r="W108" s="25">
        <f t="shared" si="24"/>
        <v>0.84034914896900292</v>
      </c>
      <c r="X108" s="24">
        <f t="shared" si="29"/>
        <v>230.61244318072272</v>
      </c>
      <c r="Y108" s="7"/>
      <c r="Z108" s="25">
        <f t="shared" si="30"/>
        <v>-637</v>
      </c>
      <c r="AA108" s="17">
        <f t="shared" si="31"/>
        <v>230.42699999999991</v>
      </c>
      <c r="AB108" s="24">
        <f t="shared" si="25"/>
        <v>4.0217098354929721</v>
      </c>
      <c r="AC108" s="17">
        <f t="shared" si="26"/>
        <v>0.18544318072281385</v>
      </c>
    </row>
    <row r="109" spans="1:29" s="17" customFormat="1" x14ac:dyDescent="0.25">
      <c r="A109" s="17">
        <v>24</v>
      </c>
      <c r="B109" s="17">
        <v>-631</v>
      </c>
      <c r="C109" s="17">
        <v>11679</v>
      </c>
      <c r="D109" s="17">
        <v>14415</v>
      </c>
      <c r="E109" s="17">
        <v>14743</v>
      </c>
      <c r="F109" s="17">
        <v>12031</v>
      </c>
      <c r="G109" s="24"/>
      <c r="H109" s="7"/>
      <c r="I109" s="25">
        <f t="shared" si="17"/>
        <v>-3064</v>
      </c>
      <c r="J109" s="24">
        <f t="shared" si="17"/>
        <v>2384</v>
      </c>
      <c r="K109" s="7"/>
      <c r="L109" s="25">
        <f t="shared" si="27"/>
        <v>-3061.0396916374648</v>
      </c>
      <c r="M109" s="17">
        <f t="shared" si="18"/>
        <v>8.7634256012959284</v>
      </c>
      <c r="N109" s="17">
        <f t="shared" si="28"/>
        <v>2393.9428644407471</v>
      </c>
      <c r="O109" s="24">
        <f t="shared" si="19"/>
        <v>98.860553287074012</v>
      </c>
      <c r="P109" s="7"/>
      <c r="Q109" s="25">
        <f t="shared" si="20"/>
        <v>-3045.3234319864923</v>
      </c>
      <c r="R109" s="24">
        <f t="shared" si="21"/>
        <v>2357.2326685939315</v>
      </c>
      <c r="S109" s="7"/>
      <c r="T109" s="25">
        <f t="shared" si="22"/>
        <v>0.79293477875670026</v>
      </c>
      <c r="U109" s="24">
        <f t="shared" si="23"/>
        <v>0.61629643130750156</v>
      </c>
      <c r="V109" s="7"/>
      <c r="W109" s="25">
        <f t="shared" si="24"/>
        <v>0.78425136917901672</v>
      </c>
      <c r="X109" s="24">
        <f t="shared" si="29"/>
        <v>224.94520695728397</v>
      </c>
      <c r="Y109" s="7"/>
      <c r="Z109" s="25">
        <f t="shared" si="30"/>
        <v>-631</v>
      </c>
      <c r="AA109" s="17">
        <f t="shared" si="31"/>
        <v>224.74799999999991</v>
      </c>
      <c r="AB109" s="24">
        <f t="shared" si="25"/>
        <v>3.9225925872722138</v>
      </c>
      <c r="AC109" s="17">
        <f t="shared" si="26"/>
        <v>0.19720695728406668</v>
      </c>
    </row>
    <row r="110" spans="1:29" s="17" customFormat="1" x14ac:dyDescent="0.25">
      <c r="A110" s="17">
        <v>25</v>
      </c>
      <c r="B110" s="17">
        <v>-620</v>
      </c>
      <c r="C110" s="17">
        <v>11801</v>
      </c>
      <c r="D110" s="17">
        <v>14554</v>
      </c>
      <c r="E110" s="17">
        <v>14625</v>
      </c>
      <c r="F110" s="17">
        <v>11887</v>
      </c>
      <c r="G110" s="24"/>
      <c r="H110" s="7"/>
      <c r="I110" s="25">
        <f t="shared" si="17"/>
        <v>-2824</v>
      </c>
      <c r="J110" s="24">
        <f t="shared" si="17"/>
        <v>2667</v>
      </c>
      <c r="K110" s="7"/>
      <c r="L110" s="25">
        <f t="shared" si="27"/>
        <v>-2819.5249569786711</v>
      </c>
      <c r="M110" s="17">
        <f t="shared" si="18"/>
        <v>20.026010042744751</v>
      </c>
      <c r="N110" s="17">
        <f t="shared" si="28"/>
        <v>2674.2495804466475</v>
      </c>
      <c r="O110" s="24">
        <f t="shared" si="19"/>
        <v>52.556416652414377</v>
      </c>
      <c r="P110" s="7"/>
      <c r="Q110" s="25">
        <f t="shared" si="20"/>
        <v>-2805.3234319864923</v>
      </c>
      <c r="R110" s="24">
        <f t="shared" si="21"/>
        <v>2640.2326685939315</v>
      </c>
      <c r="S110" s="7"/>
      <c r="T110" s="25">
        <f t="shared" si="22"/>
        <v>0.7304440938912603</v>
      </c>
      <c r="U110" s="24">
        <f t="shared" si="23"/>
        <v>0.69028653520507655</v>
      </c>
      <c r="V110" s="7"/>
      <c r="W110" s="25">
        <f t="shared" si="24"/>
        <v>0.72070224717226139</v>
      </c>
      <c r="X110" s="24">
        <f t="shared" si="29"/>
        <v>219.34179629485095</v>
      </c>
      <c r="Y110" s="7"/>
      <c r="Z110" s="25">
        <f t="shared" si="30"/>
        <v>-620</v>
      </c>
      <c r="AA110" s="17">
        <f t="shared" si="31"/>
        <v>219.16799999999989</v>
      </c>
      <c r="AB110" s="24">
        <f t="shared" si="25"/>
        <v>3.8252032150109301</v>
      </c>
      <c r="AC110" s="17">
        <f t="shared" si="26"/>
        <v>0.17379629485105852</v>
      </c>
    </row>
    <row r="111" spans="1:29" s="17" customFormat="1" x14ac:dyDescent="0.25">
      <c r="A111" s="17">
        <v>26</v>
      </c>
      <c r="B111" s="17">
        <v>-615</v>
      </c>
      <c r="C111" s="17">
        <v>11938</v>
      </c>
      <c r="D111" s="17">
        <v>14685</v>
      </c>
      <c r="E111" s="17">
        <v>14494</v>
      </c>
      <c r="F111" s="17">
        <v>11761</v>
      </c>
      <c r="G111" s="24"/>
      <c r="H111" s="7"/>
      <c r="I111" s="25">
        <f t="shared" si="17"/>
        <v>-2556</v>
      </c>
      <c r="J111" s="24">
        <f t="shared" si="17"/>
        <v>2924</v>
      </c>
      <c r="K111" s="7"/>
      <c r="L111" s="25">
        <f t="shared" si="27"/>
        <v>-2553.6950310353441</v>
      </c>
      <c r="M111" s="17">
        <f t="shared" si="18"/>
        <v>5.312881928027017</v>
      </c>
      <c r="N111" s="17">
        <f t="shared" si="28"/>
        <v>2927.4851071886396</v>
      </c>
      <c r="O111" s="24">
        <f t="shared" si="19"/>
        <v>12.145972116307634</v>
      </c>
      <c r="P111" s="7"/>
      <c r="Q111" s="25">
        <f t="shared" si="20"/>
        <v>-2537.3234319864923</v>
      </c>
      <c r="R111" s="24">
        <f t="shared" si="21"/>
        <v>2897.2326685939315</v>
      </c>
      <c r="S111" s="7"/>
      <c r="T111" s="25">
        <f t="shared" si="22"/>
        <v>0.6606628291248523</v>
      </c>
      <c r="U111" s="24">
        <f t="shared" si="23"/>
        <v>0.75747896171276841</v>
      </c>
      <c r="V111" s="7"/>
      <c r="W111" s="25">
        <f t="shared" si="24"/>
        <v>0.64995846938812962</v>
      </c>
      <c r="X111" s="24">
        <f t="shared" si="29"/>
        <v>213.73830433750516</v>
      </c>
      <c r="Y111" s="7"/>
      <c r="Z111" s="25">
        <f t="shared" si="30"/>
        <v>-615</v>
      </c>
      <c r="AA111" s="17">
        <f t="shared" si="31"/>
        <v>213.6329999999999</v>
      </c>
      <c r="AB111" s="24">
        <f t="shared" si="25"/>
        <v>3.7285992409130442</v>
      </c>
      <c r="AC111" s="17">
        <f t="shared" si="26"/>
        <v>0.10530433750525958</v>
      </c>
    </row>
    <row r="112" spans="1:29" s="17" customFormat="1" x14ac:dyDescent="0.25">
      <c r="A112" s="17">
        <v>27</v>
      </c>
      <c r="B112" s="17">
        <v>-612</v>
      </c>
      <c r="C112" s="17">
        <v>12081</v>
      </c>
      <c r="D112" s="17">
        <v>14795</v>
      </c>
      <c r="E112" s="17">
        <v>14350</v>
      </c>
      <c r="F112" s="17">
        <v>11642</v>
      </c>
      <c r="G112" s="24"/>
      <c r="H112" s="7"/>
      <c r="I112" s="25">
        <f t="shared" si="17"/>
        <v>-2269</v>
      </c>
      <c r="J112" s="24">
        <f t="shared" si="17"/>
        <v>3153</v>
      </c>
      <c r="K112" s="7"/>
      <c r="L112" s="25">
        <f t="shared" si="27"/>
        <v>-2265.6622076993335</v>
      </c>
      <c r="M112" s="17">
        <f t="shared" si="18"/>
        <v>11.140857442388425</v>
      </c>
      <c r="N112" s="17">
        <f t="shared" si="28"/>
        <v>3152.6049078184806</v>
      </c>
      <c r="O112" s="24">
        <f t="shared" si="19"/>
        <v>0.1560978318977827</v>
      </c>
      <c r="P112" s="7"/>
      <c r="Q112" s="25">
        <f t="shared" si="20"/>
        <v>-2250.3234319864923</v>
      </c>
      <c r="R112" s="24">
        <f t="shared" si="21"/>
        <v>3126.2326685939315</v>
      </c>
      <c r="S112" s="7"/>
      <c r="T112" s="25">
        <f t="shared" si="22"/>
        <v>0.58593438513993035</v>
      </c>
      <c r="U112" s="24">
        <f t="shared" si="23"/>
        <v>0.81735081256981668</v>
      </c>
      <c r="V112" s="7"/>
      <c r="W112" s="25">
        <f t="shared" si="24"/>
        <v>0.57437110889028942</v>
      </c>
      <c r="X112" s="24">
        <f t="shared" si="29"/>
        <v>208.20349226552821</v>
      </c>
      <c r="Y112" s="7"/>
      <c r="Z112" s="25">
        <f t="shared" si="30"/>
        <v>-612</v>
      </c>
      <c r="AA112" s="17">
        <f t="shared" si="31"/>
        <v>208.12499999999989</v>
      </c>
      <c r="AB112" s="24">
        <f t="shared" si="25"/>
        <v>3.6324665057131962</v>
      </c>
      <c r="AC112" s="17">
        <f t="shared" si="26"/>
        <v>7.8492265528325333E-2</v>
      </c>
    </row>
    <row r="113" spans="1:29" s="17" customFormat="1" x14ac:dyDescent="0.25">
      <c r="A113" s="17">
        <v>28</v>
      </c>
      <c r="B113" s="17">
        <v>-626</v>
      </c>
      <c r="C113" s="17">
        <v>12228</v>
      </c>
      <c r="D113" s="17">
        <v>14886</v>
      </c>
      <c r="E113" s="17">
        <v>14183</v>
      </c>
      <c r="F113" s="17">
        <v>11532</v>
      </c>
      <c r="G113" s="24"/>
      <c r="H113" s="7"/>
      <c r="I113" s="25">
        <f t="shared" si="17"/>
        <v>-1955</v>
      </c>
      <c r="J113" s="24">
        <f t="shared" si="17"/>
        <v>3354</v>
      </c>
      <c r="K113" s="7"/>
      <c r="L113" s="25">
        <f t="shared" si="27"/>
        <v>-1949.5694364493716</v>
      </c>
      <c r="M113" s="17">
        <f t="shared" si="18"/>
        <v>29.491020477414267</v>
      </c>
      <c r="N113" s="17">
        <f t="shared" si="28"/>
        <v>3352.9602983754298</v>
      </c>
      <c r="O113" s="24">
        <f t="shared" si="19"/>
        <v>1.080979468133852</v>
      </c>
      <c r="P113" s="7"/>
      <c r="Q113" s="25">
        <f t="shared" si="20"/>
        <v>-1936.3234319864923</v>
      </c>
      <c r="R113" s="24">
        <f t="shared" si="21"/>
        <v>3327.2326685939315</v>
      </c>
      <c r="S113" s="7"/>
      <c r="T113" s="25">
        <f t="shared" si="22"/>
        <v>0.50417573910764635</v>
      </c>
      <c r="U113" s="24">
        <f t="shared" si="23"/>
        <v>0.86990208777622147</v>
      </c>
      <c r="V113" s="7"/>
      <c r="W113" s="25">
        <f t="shared" si="24"/>
        <v>0.49185693226604765</v>
      </c>
      <c r="X113" s="24">
        <f t="shared" si="29"/>
        <v>202.59143309781018</v>
      </c>
      <c r="Y113" s="7"/>
      <c r="Z113" s="25">
        <f t="shared" si="30"/>
        <v>-626</v>
      </c>
      <c r="AA113" s="17">
        <f t="shared" si="31"/>
        <v>202.4909999999999</v>
      </c>
      <c r="AB113" s="24">
        <f t="shared" si="25"/>
        <v>3.5341346556558362</v>
      </c>
      <c r="AC113" s="17">
        <f t="shared" si="26"/>
        <v>0.10043309781028142</v>
      </c>
    </row>
    <row r="114" spans="1:29" s="17" customFormat="1" x14ac:dyDescent="0.25">
      <c r="A114" s="17">
        <v>29</v>
      </c>
      <c r="B114" s="17">
        <v>-621</v>
      </c>
      <c r="C114" s="17">
        <v>12402</v>
      </c>
      <c r="D114" s="17">
        <v>14976</v>
      </c>
      <c r="E114" s="17">
        <v>14027</v>
      </c>
      <c r="F114" s="17">
        <v>11455</v>
      </c>
      <c r="G114" s="24"/>
      <c r="H114" s="7"/>
      <c r="I114" s="25">
        <f t="shared" si="17"/>
        <v>-1625</v>
      </c>
      <c r="J114" s="24">
        <f t="shared" si="17"/>
        <v>3521</v>
      </c>
      <c r="K114" s="7"/>
      <c r="L114" s="25">
        <f t="shared" si="27"/>
        <v>-1617.5385258473673</v>
      </c>
      <c r="M114" s="17">
        <f t="shared" si="18"/>
        <v>55.673596530406137</v>
      </c>
      <c r="N114" s="17">
        <f t="shared" si="28"/>
        <v>3519.9295814140073</v>
      </c>
      <c r="O114" s="24">
        <f t="shared" si="19"/>
        <v>1.1457959492385765</v>
      </c>
      <c r="P114" s="7"/>
      <c r="Q114" s="25">
        <f t="shared" si="20"/>
        <v>-1606.3234319864923</v>
      </c>
      <c r="R114" s="24">
        <f t="shared" si="21"/>
        <v>3494.2326685939315</v>
      </c>
      <c r="S114" s="7"/>
      <c r="T114" s="25">
        <f t="shared" si="22"/>
        <v>0.41825104741766633</v>
      </c>
      <c r="U114" s="24">
        <f t="shared" si="23"/>
        <v>0.91356409254970217</v>
      </c>
      <c r="V114" s="7"/>
      <c r="W114" s="25">
        <f t="shared" si="24"/>
        <v>0.40530269188102269</v>
      </c>
      <c r="X114" s="24">
        <f t="shared" si="29"/>
        <v>197.0313686458187</v>
      </c>
      <c r="Y114" s="7"/>
      <c r="Z114" s="25">
        <f t="shared" si="30"/>
        <v>-621</v>
      </c>
      <c r="AA114" s="17">
        <f t="shared" si="31"/>
        <v>196.9019999999999</v>
      </c>
      <c r="AB114" s="24">
        <f t="shared" si="25"/>
        <v>3.4365882037618727</v>
      </c>
      <c r="AC114" s="17">
        <f t="shared" si="26"/>
        <v>0.12936864581880059</v>
      </c>
    </row>
    <row r="115" spans="1:29" s="17" customFormat="1" x14ac:dyDescent="0.25">
      <c r="A115" s="17">
        <v>30</v>
      </c>
      <c r="B115" s="17">
        <v>-631</v>
      </c>
      <c r="C115" s="17">
        <v>12572</v>
      </c>
      <c r="D115" s="17">
        <v>15038</v>
      </c>
      <c r="E115" s="17">
        <v>13845</v>
      </c>
      <c r="F115" s="17">
        <v>11380</v>
      </c>
      <c r="G115" s="24"/>
      <c r="H115" s="7"/>
      <c r="I115" s="25">
        <f t="shared" si="17"/>
        <v>-1273</v>
      </c>
      <c r="J115" s="24">
        <f t="shared" si="17"/>
        <v>3658</v>
      </c>
      <c r="K115" s="7"/>
      <c r="L115" s="25">
        <f t="shared" si="27"/>
        <v>-1264.5895740846022</v>
      </c>
      <c r="M115" s="17">
        <f t="shared" si="18"/>
        <v>70.735264078395076</v>
      </c>
      <c r="N115" s="17">
        <f t="shared" si="28"/>
        <v>3655.5196701257255</v>
      </c>
      <c r="O115" s="24">
        <f t="shared" si="19"/>
        <v>6.1520362852185713</v>
      </c>
      <c r="P115" s="7"/>
      <c r="Q115" s="25">
        <f t="shared" si="20"/>
        <v>-1254.3234319864923</v>
      </c>
      <c r="R115" s="24">
        <f t="shared" si="21"/>
        <v>3631.2326685939315</v>
      </c>
      <c r="S115" s="7"/>
      <c r="T115" s="25">
        <f t="shared" si="22"/>
        <v>0.32659804294835432</v>
      </c>
      <c r="U115" s="24">
        <f t="shared" si="23"/>
        <v>0.94938262341177915</v>
      </c>
      <c r="V115" s="7"/>
      <c r="W115" s="25">
        <f t="shared" si="24"/>
        <v>0.31313109172691789</v>
      </c>
      <c r="X115" s="24">
        <f t="shared" si="29"/>
        <v>191.36080202387666</v>
      </c>
      <c r="Y115" s="7"/>
      <c r="Z115" s="25">
        <f t="shared" si="30"/>
        <v>-631</v>
      </c>
      <c r="AA115" s="17">
        <f t="shared" si="31"/>
        <v>191.2229999999999</v>
      </c>
      <c r="AB115" s="24">
        <f t="shared" si="25"/>
        <v>3.3374709555411148</v>
      </c>
      <c r="AC115" s="17">
        <f t="shared" si="26"/>
        <v>0.13780202387675899</v>
      </c>
    </row>
    <row r="116" spans="1:29" s="17" customFormat="1" x14ac:dyDescent="0.25">
      <c r="A116" s="17">
        <v>31</v>
      </c>
      <c r="B116" s="17">
        <v>-636</v>
      </c>
      <c r="C116" s="17">
        <v>12761</v>
      </c>
      <c r="D116" s="17">
        <v>15092</v>
      </c>
      <c r="E116" s="17">
        <v>13665</v>
      </c>
      <c r="F116" s="17">
        <v>11331</v>
      </c>
      <c r="G116" s="24"/>
      <c r="H116" s="7"/>
      <c r="I116" s="25">
        <f t="shared" ref="I116:J149" si="32">C116-E116</f>
        <v>-904</v>
      </c>
      <c r="J116" s="24">
        <f t="shared" si="32"/>
        <v>3761</v>
      </c>
      <c r="K116" s="7"/>
      <c r="L116" s="25">
        <f t="shared" si="27"/>
        <v>-896.4631198323649</v>
      </c>
      <c r="M116" s="17">
        <f t="shared" si="18"/>
        <v>56.804562661291357</v>
      </c>
      <c r="N116" s="17">
        <f t="shared" si="28"/>
        <v>3756.0918327260706</v>
      </c>
      <c r="O116" s="24">
        <f t="shared" si="19"/>
        <v>24.090105988871496</v>
      </c>
      <c r="P116" s="7"/>
      <c r="Q116" s="25">
        <f t="shared" si="20"/>
        <v>-885.32343198649232</v>
      </c>
      <c r="R116" s="24">
        <f t="shared" si="21"/>
        <v>3734.2326685939315</v>
      </c>
      <c r="S116" s="7"/>
      <c r="T116" s="25">
        <f t="shared" si="22"/>
        <v>0.23051861496774034</v>
      </c>
      <c r="U116" s="24">
        <f t="shared" si="23"/>
        <v>0.97631188384093182</v>
      </c>
      <c r="V116" s="7"/>
      <c r="W116" s="25">
        <f t="shared" si="24"/>
        <v>0.21665902363544323</v>
      </c>
      <c r="X116" s="24">
        <f t="shared" si="29"/>
        <v>185.61897755757627</v>
      </c>
      <c r="Y116" s="7"/>
      <c r="Z116" s="25">
        <f t="shared" si="30"/>
        <v>-636</v>
      </c>
      <c r="AA116" s="17">
        <f t="shared" si="31"/>
        <v>185.49899999999991</v>
      </c>
      <c r="AB116" s="24">
        <f t="shared" si="25"/>
        <v>3.23756830915696</v>
      </c>
      <c r="AC116" s="17">
        <f t="shared" si="26"/>
        <v>0.11997755757636241</v>
      </c>
    </row>
    <row r="117" spans="1:29" s="17" customFormat="1" x14ac:dyDescent="0.25">
      <c r="A117" s="17">
        <v>32</v>
      </c>
      <c r="B117" s="17">
        <v>-631</v>
      </c>
      <c r="C117" s="17">
        <v>12950</v>
      </c>
      <c r="D117" s="17">
        <v>15123</v>
      </c>
      <c r="E117" s="17">
        <v>13478</v>
      </c>
      <c r="F117" s="17">
        <v>11297</v>
      </c>
      <c r="G117" s="24"/>
      <c r="H117" s="7"/>
      <c r="I117" s="25">
        <f t="shared" si="32"/>
        <v>-528</v>
      </c>
      <c r="J117" s="24">
        <f t="shared" si="32"/>
        <v>3826</v>
      </c>
      <c r="K117" s="7"/>
      <c r="L117" s="25">
        <f t="shared" si="27"/>
        <v>-522.56085905904092</v>
      </c>
      <c r="M117" s="17">
        <f t="shared" si="18"/>
        <v>29.584254175617204</v>
      </c>
      <c r="N117" s="17">
        <f t="shared" si="28"/>
        <v>3819.0774369497767</v>
      </c>
      <c r="O117" s="24">
        <f t="shared" si="19"/>
        <v>47.921879184316765</v>
      </c>
      <c r="P117" s="7"/>
      <c r="Q117" s="25">
        <f t="shared" si="20"/>
        <v>-509.32343198649227</v>
      </c>
      <c r="R117" s="24">
        <f t="shared" si="21"/>
        <v>3799.2326685939315</v>
      </c>
      <c r="S117" s="7"/>
      <c r="T117" s="25">
        <f t="shared" si="22"/>
        <v>0.13261654201188436</v>
      </c>
      <c r="U117" s="24">
        <f t="shared" si="23"/>
        <v>0.99330607731563991</v>
      </c>
      <c r="V117" s="7"/>
      <c r="W117" s="25">
        <f t="shared" si="24"/>
        <v>0.11850540032124203</v>
      </c>
      <c r="X117" s="24">
        <f t="shared" si="29"/>
        <v>179.91036104143495</v>
      </c>
      <c r="Y117" s="7"/>
      <c r="Z117" s="25">
        <f t="shared" si="30"/>
        <v>-631</v>
      </c>
      <c r="AA117" s="17">
        <f t="shared" si="31"/>
        <v>179.81999999999991</v>
      </c>
      <c r="AB117" s="24">
        <f t="shared" si="25"/>
        <v>3.1384510609362013</v>
      </c>
      <c r="AC117" s="17">
        <f t="shared" si="26"/>
        <v>9.0361041435045308E-2</v>
      </c>
    </row>
    <row r="118" spans="1:29" s="17" customFormat="1" x14ac:dyDescent="0.25">
      <c r="A118" s="17">
        <v>33</v>
      </c>
      <c r="B118" s="17">
        <v>-627</v>
      </c>
      <c r="C118" s="17">
        <v>13142</v>
      </c>
      <c r="D118" s="17">
        <v>15141</v>
      </c>
      <c r="E118" s="17">
        <v>13295</v>
      </c>
      <c r="F118" s="17">
        <v>11288</v>
      </c>
      <c r="G118" s="24"/>
      <c r="H118" s="7"/>
      <c r="I118" s="25">
        <f t="shared" si="32"/>
        <v>-153</v>
      </c>
      <c r="J118" s="24">
        <f t="shared" si="32"/>
        <v>3853</v>
      </c>
      <c r="K118" s="7"/>
      <c r="L118" s="25">
        <f t="shared" si="27"/>
        <v>-146.11692404780251</v>
      </c>
      <c r="M118" s="17">
        <f t="shared" si="18"/>
        <v>47.376734563719339</v>
      </c>
      <c r="N118" s="17">
        <f t="shared" si="28"/>
        <v>3844.745978554166</v>
      </c>
      <c r="O118" s="24">
        <f t="shared" si="19"/>
        <v>68.128870028288276</v>
      </c>
      <c r="P118" s="7"/>
      <c r="Q118" s="25">
        <f t="shared" si="20"/>
        <v>-134.3234319864923</v>
      </c>
      <c r="R118" s="24">
        <f t="shared" si="21"/>
        <v>3826.2326685939315</v>
      </c>
      <c r="S118" s="7"/>
      <c r="T118" s="25">
        <f t="shared" si="22"/>
        <v>3.4974846909634386E-2</v>
      </c>
      <c r="U118" s="24">
        <f t="shared" si="23"/>
        <v>1.0003652038359032</v>
      </c>
      <c r="V118" s="7"/>
      <c r="W118" s="25">
        <f t="shared" si="24"/>
        <v>2.0753455197007369E-2</v>
      </c>
      <c r="X118" s="24">
        <f t="shared" si="29"/>
        <v>174.29538275463869</v>
      </c>
      <c r="Y118" s="7"/>
      <c r="Z118" s="25">
        <f t="shared" si="30"/>
        <v>-627</v>
      </c>
      <c r="AA118" s="17">
        <f t="shared" si="31"/>
        <v>174.17699999999991</v>
      </c>
      <c r="AB118" s="24">
        <f t="shared" si="25"/>
        <v>3.0399621312461615</v>
      </c>
      <c r="AC118" s="17">
        <f t="shared" si="26"/>
        <v>0.11838275463878745</v>
      </c>
    </row>
    <row r="119" spans="1:29" s="17" customFormat="1" x14ac:dyDescent="0.25">
      <c r="A119" s="17">
        <v>34</v>
      </c>
      <c r="B119" s="17">
        <v>-615</v>
      </c>
      <c r="C119" s="17">
        <v>13324</v>
      </c>
      <c r="D119" s="17">
        <v>15130</v>
      </c>
      <c r="E119" s="17">
        <v>13103</v>
      </c>
      <c r="F119" s="17">
        <v>11289</v>
      </c>
      <c r="G119" s="24"/>
      <c r="H119" s="7"/>
      <c r="I119" s="25">
        <f t="shared" si="32"/>
        <v>221</v>
      </c>
      <c r="J119" s="24">
        <f t="shared" si="32"/>
        <v>3841</v>
      </c>
      <c r="K119" s="7"/>
      <c r="L119" s="25">
        <f t="shared" si="27"/>
        <v>224.34512836231386</v>
      </c>
      <c r="M119" s="17">
        <f t="shared" si="18"/>
        <v>11.189883760356594</v>
      </c>
      <c r="N119" s="17">
        <f t="shared" si="28"/>
        <v>3833.9293758722788</v>
      </c>
      <c r="O119" s="24">
        <f t="shared" si="19"/>
        <v>49.993725555513223</v>
      </c>
      <c r="P119" s="7"/>
      <c r="Q119" s="25">
        <f t="shared" si="20"/>
        <v>239.6765680135077</v>
      </c>
      <c r="R119" s="24">
        <f t="shared" si="21"/>
        <v>3814.2326685939315</v>
      </c>
      <c r="S119" s="7"/>
      <c r="T119" s="25">
        <f t="shared" si="22"/>
        <v>-6.2406470339009604E-2</v>
      </c>
      <c r="U119" s="24">
        <f t="shared" si="23"/>
        <v>0.99722781427134177</v>
      </c>
      <c r="V119" s="7"/>
      <c r="W119" s="25">
        <f t="shared" si="24"/>
        <v>-7.6593094000066531E-2</v>
      </c>
      <c r="X119" s="24">
        <f t="shared" si="29"/>
        <v>168.71486437728606</v>
      </c>
      <c r="Y119" s="7"/>
      <c r="Z119" s="25">
        <f t="shared" si="30"/>
        <v>-615</v>
      </c>
      <c r="AA119" s="17">
        <f t="shared" si="31"/>
        <v>168.64199999999991</v>
      </c>
      <c r="AB119" s="24">
        <f t="shared" si="25"/>
        <v>2.9433581571482756</v>
      </c>
      <c r="AC119" s="17">
        <f t="shared" si="26"/>
        <v>7.2864377286151694E-2</v>
      </c>
    </row>
    <row r="120" spans="1:29" s="17" customFormat="1" x14ac:dyDescent="0.25">
      <c r="A120" s="17">
        <v>35</v>
      </c>
      <c r="B120" s="17">
        <v>-602</v>
      </c>
      <c r="C120" s="17">
        <v>13508</v>
      </c>
      <c r="D120" s="17">
        <v>15108</v>
      </c>
      <c r="E120" s="17">
        <v>12930</v>
      </c>
      <c r="F120" s="17">
        <v>11312</v>
      </c>
      <c r="G120" s="24"/>
      <c r="H120" s="7"/>
      <c r="I120" s="25">
        <f t="shared" si="32"/>
        <v>578</v>
      </c>
      <c r="J120" s="24">
        <f t="shared" si="32"/>
        <v>3796</v>
      </c>
      <c r="K120" s="7"/>
      <c r="L120" s="25">
        <f t="shared" si="27"/>
        <v>584.80075487141642</v>
      </c>
      <c r="M120" s="17">
        <f t="shared" si="18"/>
        <v>46.250266821094108</v>
      </c>
      <c r="N120" s="17">
        <f t="shared" si="28"/>
        <v>3788.9120798903095</v>
      </c>
      <c r="O120" s="24">
        <f t="shared" si="19"/>
        <v>50.238611481354397</v>
      </c>
      <c r="P120" s="7"/>
      <c r="Q120" s="25">
        <f t="shared" si="20"/>
        <v>596.67656801350768</v>
      </c>
      <c r="R120" s="24">
        <f t="shared" si="21"/>
        <v>3769.2326685939315</v>
      </c>
      <c r="S120" s="7"/>
      <c r="T120" s="25">
        <f t="shared" si="22"/>
        <v>-0.15536136407635157</v>
      </c>
      <c r="U120" s="24">
        <f t="shared" si="23"/>
        <v>0.98546260340423619</v>
      </c>
      <c r="V120" s="7"/>
      <c r="W120" s="25">
        <f t="shared" si="24"/>
        <v>-0.16939008686775858</v>
      </c>
      <c r="X120" s="24">
        <f t="shared" si="29"/>
        <v>163.35370322191477</v>
      </c>
      <c r="Y120" s="7"/>
      <c r="Z120" s="25">
        <f t="shared" si="30"/>
        <v>-602</v>
      </c>
      <c r="AA120" s="17">
        <f t="shared" si="31"/>
        <v>163.2239999999999</v>
      </c>
      <c r="AB120" s="24">
        <f t="shared" si="25"/>
        <v>2.8487962182752229</v>
      </c>
      <c r="AC120" s="17">
        <f t="shared" si="26"/>
        <v>0.12970322191486616</v>
      </c>
    </row>
    <row r="121" spans="1:29" s="17" customFormat="1" x14ac:dyDescent="0.25">
      <c r="A121" s="17">
        <v>36</v>
      </c>
      <c r="B121" s="17">
        <v>-613</v>
      </c>
      <c r="C121" s="17">
        <v>13681</v>
      </c>
      <c r="D121" s="17">
        <v>15063</v>
      </c>
      <c r="E121" s="17">
        <v>12742</v>
      </c>
      <c r="F121" s="17">
        <v>11346</v>
      </c>
      <c r="G121" s="24"/>
      <c r="H121" s="7"/>
      <c r="I121" s="25">
        <f t="shared" si="32"/>
        <v>939</v>
      </c>
      <c r="J121" s="24">
        <f t="shared" si="32"/>
        <v>3717</v>
      </c>
      <c r="K121" s="7"/>
      <c r="L121" s="25">
        <f t="shared" si="27"/>
        <v>946.27331491588768</v>
      </c>
      <c r="M121" s="17">
        <f t="shared" si="18"/>
        <v>52.901109865674229</v>
      </c>
      <c r="N121" s="17">
        <f t="shared" si="28"/>
        <v>3708.4905101534059</v>
      </c>
      <c r="O121" s="24">
        <f t="shared" si="19"/>
        <v>72.411417449287711</v>
      </c>
      <c r="P121" s="7"/>
      <c r="Q121" s="25">
        <f t="shared" si="20"/>
        <v>957.67656801350768</v>
      </c>
      <c r="R121" s="24">
        <f t="shared" si="21"/>
        <v>3690.2326685939315</v>
      </c>
      <c r="S121" s="7"/>
      <c r="T121" s="25">
        <f t="shared" si="22"/>
        <v>-0.24935776922811756</v>
      </c>
      <c r="U121" s="24">
        <f t="shared" si="23"/>
        <v>0.96480812210420641</v>
      </c>
      <c r="V121" s="7"/>
      <c r="W121" s="25">
        <f t="shared" si="24"/>
        <v>-0.26310229337719415</v>
      </c>
      <c r="X121" s="24">
        <f t="shared" si="29"/>
        <v>157.85328641049875</v>
      </c>
      <c r="Y121" s="7"/>
      <c r="Z121" s="25">
        <f t="shared" si="30"/>
        <v>-613</v>
      </c>
      <c r="AA121" s="17">
        <f t="shared" si="31"/>
        <v>157.70699999999991</v>
      </c>
      <c r="AB121" s="24">
        <f t="shared" si="25"/>
        <v>2.7525064034426956</v>
      </c>
      <c r="AC121" s="17">
        <f t="shared" si="26"/>
        <v>0.1462864104988455</v>
      </c>
    </row>
    <row r="122" spans="1:29" s="17" customFormat="1" x14ac:dyDescent="0.25">
      <c r="A122" s="17">
        <v>37</v>
      </c>
      <c r="B122" s="17">
        <v>-638</v>
      </c>
      <c r="C122" s="17">
        <v>13880</v>
      </c>
      <c r="D122" s="17">
        <v>15011</v>
      </c>
      <c r="E122" s="17">
        <v>12571</v>
      </c>
      <c r="F122" s="17">
        <v>11419</v>
      </c>
      <c r="G122" s="24"/>
      <c r="H122" s="7"/>
      <c r="I122" s="25">
        <f t="shared" si="32"/>
        <v>1309</v>
      </c>
      <c r="J122" s="24">
        <f t="shared" si="32"/>
        <v>3592</v>
      </c>
      <c r="K122" s="7"/>
      <c r="L122" s="25">
        <f t="shared" si="27"/>
        <v>1312.9323614143193</v>
      </c>
      <c r="M122" s="17">
        <f t="shared" si="18"/>
        <v>15.463466292827306</v>
      </c>
      <c r="N122" s="17">
        <f t="shared" si="28"/>
        <v>3588.5340454414682</v>
      </c>
      <c r="O122" s="24">
        <f t="shared" si="19"/>
        <v>12.012841001807699</v>
      </c>
      <c r="P122" s="7"/>
      <c r="Q122" s="25">
        <f t="shared" si="20"/>
        <v>1327.6765680135077</v>
      </c>
      <c r="R122" s="24">
        <f t="shared" si="21"/>
        <v>3565.2326685939315</v>
      </c>
      <c r="S122" s="7"/>
      <c r="T122" s="25">
        <f t="shared" si="22"/>
        <v>-0.34569757506233756</v>
      </c>
      <c r="U122" s="24">
        <f t="shared" si="23"/>
        <v>0.93212698080669099</v>
      </c>
      <c r="V122" s="7"/>
      <c r="W122" s="25">
        <f t="shared" si="24"/>
        <v>-0.35898712156497598</v>
      </c>
      <c r="X122" s="24">
        <f t="shared" si="29"/>
        <v>152.0438672211792</v>
      </c>
      <c r="Y122" s="7"/>
      <c r="Z122" s="25">
        <f t="shared" si="30"/>
        <v>-638</v>
      </c>
      <c r="AA122" s="17">
        <f t="shared" si="31"/>
        <v>151.96499999999992</v>
      </c>
      <c r="AB122" s="24">
        <f t="shared" si="25"/>
        <v>2.6522895977931813</v>
      </c>
      <c r="AC122" s="17">
        <f t="shared" si="26"/>
        <v>7.8867221179280023E-2</v>
      </c>
    </row>
    <row r="123" spans="1:29" s="17" customFormat="1" x14ac:dyDescent="0.25">
      <c r="A123" s="17">
        <v>38</v>
      </c>
      <c r="B123" s="17">
        <v>-634</v>
      </c>
      <c r="C123" s="17">
        <v>14049</v>
      </c>
      <c r="D123" s="17">
        <v>14923</v>
      </c>
      <c r="E123" s="17">
        <v>12382</v>
      </c>
      <c r="F123" s="17">
        <v>11484</v>
      </c>
      <c r="G123" s="24"/>
      <c r="H123" s="7"/>
      <c r="I123" s="25">
        <f t="shared" si="32"/>
        <v>1667</v>
      </c>
      <c r="J123" s="24">
        <f t="shared" si="32"/>
        <v>3439</v>
      </c>
      <c r="K123" s="7"/>
      <c r="L123" s="25">
        <f t="shared" si="27"/>
        <v>1664.0441742766484</v>
      </c>
      <c r="M123" s="17">
        <f t="shared" si="18"/>
        <v>8.736905706827061</v>
      </c>
      <c r="N123" s="17">
        <f t="shared" si="28"/>
        <v>3433.8761175916225</v>
      </c>
      <c r="O123" s="24">
        <f t="shared" si="19"/>
        <v>26.254170934880818</v>
      </c>
      <c r="P123" s="7"/>
      <c r="Q123" s="25">
        <f t="shared" si="20"/>
        <v>1685.6765680135077</v>
      </c>
      <c r="R123" s="24">
        <f t="shared" si="21"/>
        <v>3412.2326685939315</v>
      </c>
      <c r="S123" s="7"/>
      <c r="T123" s="25">
        <f t="shared" si="22"/>
        <v>-0.4389128466532855</v>
      </c>
      <c r="U123" s="24">
        <f t="shared" si="23"/>
        <v>0.89212526385853208</v>
      </c>
      <c r="V123" s="7"/>
      <c r="W123" s="25">
        <f t="shared" si="24"/>
        <v>-0.45164300299228016</v>
      </c>
      <c r="X123" s="24">
        <f t="shared" si="29"/>
        <v>146.25585409674187</v>
      </c>
      <c r="Y123" s="7"/>
      <c r="Z123" s="25">
        <f t="shared" si="30"/>
        <v>-634</v>
      </c>
      <c r="AA123" s="17">
        <f t="shared" si="31"/>
        <v>146.25899999999993</v>
      </c>
      <c r="AB123" s="24">
        <f t="shared" si="25"/>
        <v>2.5527011106743851</v>
      </c>
      <c r="AC123" s="17">
        <f t="shared" si="26"/>
        <v>-3.1459032580585244E-3</v>
      </c>
    </row>
    <row r="124" spans="1:29" s="17" customFormat="1" x14ac:dyDescent="0.25">
      <c r="A124" s="17">
        <v>39</v>
      </c>
      <c r="B124" s="17">
        <v>-624</v>
      </c>
      <c r="C124" s="17">
        <v>14203</v>
      </c>
      <c r="D124" s="17">
        <v>14827</v>
      </c>
      <c r="E124" s="17">
        <v>12214</v>
      </c>
      <c r="F124" s="17">
        <v>11574</v>
      </c>
      <c r="G124" s="24"/>
      <c r="H124" s="7"/>
      <c r="I124" s="25">
        <f t="shared" si="32"/>
        <v>1989</v>
      </c>
      <c r="J124" s="24">
        <f t="shared" si="32"/>
        <v>3253</v>
      </c>
      <c r="K124" s="7"/>
      <c r="L124" s="25">
        <f t="shared" si="27"/>
        <v>1993.330015966138</v>
      </c>
      <c r="M124" s="17">
        <f t="shared" si="18"/>
        <v>18.749038267010299</v>
      </c>
      <c r="N124" s="17">
        <f t="shared" si="28"/>
        <v>3248.6393472066243</v>
      </c>
      <c r="O124" s="24">
        <f t="shared" si="19"/>
        <v>19.015292784375475</v>
      </c>
      <c r="P124" s="7"/>
      <c r="Q124" s="25">
        <f t="shared" si="20"/>
        <v>2007.6765680135077</v>
      </c>
      <c r="R124" s="24">
        <f t="shared" si="21"/>
        <v>3226.2326685939315</v>
      </c>
      <c r="S124" s="7"/>
      <c r="T124" s="25">
        <f t="shared" si="22"/>
        <v>-0.52275451551441754</v>
      </c>
      <c r="U124" s="24">
        <f t="shared" si="23"/>
        <v>0.84349572560782904</v>
      </c>
      <c r="V124" s="7"/>
      <c r="W124" s="25">
        <f t="shared" si="24"/>
        <v>-0.53480164873505631</v>
      </c>
      <c r="X124" s="24">
        <f t="shared" si="29"/>
        <v>140.73097594847394</v>
      </c>
      <c r="Y124" s="7"/>
      <c r="Z124" s="25">
        <f t="shared" si="30"/>
        <v>-624</v>
      </c>
      <c r="AA124" s="17">
        <f t="shared" si="31"/>
        <v>140.64299999999992</v>
      </c>
      <c r="AB124" s="24">
        <f t="shared" si="25"/>
        <v>2.4546834198823833</v>
      </c>
      <c r="AC124" s="17">
        <f t="shared" si="26"/>
        <v>8.797594847402479E-2</v>
      </c>
    </row>
    <row r="125" spans="1:29" s="17" customFormat="1" x14ac:dyDescent="0.25">
      <c r="A125" s="17">
        <v>40</v>
      </c>
      <c r="B125" s="17">
        <v>-630</v>
      </c>
      <c r="C125" s="17">
        <v>14375</v>
      </c>
      <c r="D125" s="17">
        <v>14720</v>
      </c>
      <c r="E125" s="17">
        <v>12066</v>
      </c>
      <c r="F125" s="17">
        <v>11691</v>
      </c>
      <c r="G125" s="24"/>
      <c r="H125" s="7"/>
      <c r="I125" s="25">
        <f t="shared" si="32"/>
        <v>2309</v>
      </c>
      <c r="J125" s="24">
        <f t="shared" si="32"/>
        <v>3029</v>
      </c>
      <c r="K125" s="7"/>
      <c r="L125" s="25">
        <f t="shared" si="27"/>
        <v>2306.1512077129241</v>
      </c>
      <c r="M125" s="17">
        <f t="shared" si="18"/>
        <v>8.1156174949029474</v>
      </c>
      <c r="N125" s="17">
        <f t="shared" si="28"/>
        <v>3030.213074732203</v>
      </c>
      <c r="O125" s="24">
        <f t="shared" si="19"/>
        <v>1.4715503059094777</v>
      </c>
      <c r="P125" s="7"/>
      <c r="Q125" s="25">
        <f t="shared" si="20"/>
        <v>2327.6765680135077</v>
      </c>
      <c r="R125" s="24">
        <f t="shared" si="21"/>
        <v>3002.2326685939315</v>
      </c>
      <c r="S125" s="7"/>
      <c r="T125" s="25">
        <f t="shared" si="22"/>
        <v>-0.60607542866833752</v>
      </c>
      <c r="U125" s="24">
        <f t="shared" si="23"/>
        <v>0.78493112040268131</v>
      </c>
      <c r="V125" s="7"/>
      <c r="W125" s="25">
        <f t="shared" si="24"/>
        <v>-0.61729821211127944</v>
      </c>
      <c r="X125" s="24">
        <f t="shared" si="29"/>
        <v>134.92411154865255</v>
      </c>
      <c r="Y125" s="7"/>
      <c r="Z125" s="25">
        <f t="shared" si="30"/>
        <v>-630</v>
      </c>
      <c r="AA125" s="17">
        <f t="shared" si="31"/>
        <v>134.97299999999993</v>
      </c>
      <c r="AB125" s="24">
        <f t="shared" si="25"/>
        <v>2.3557232512943052</v>
      </c>
      <c r="AC125" s="17">
        <f t="shared" si="26"/>
        <v>-4.8888451347380624E-2</v>
      </c>
    </row>
    <row r="126" spans="1:29" s="17" customFormat="1" x14ac:dyDescent="0.25">
      <c r="A126" s="17">
        <v>41</v>
      </c>
      <c r="B126" s="17">
        <v>-628</v>
      </c>
      <c r="C126" s="17">
        <v>14518</v>
      </c>
      <c r="D126" s="17">
        <v>14597</v>
      </c>
      <c r="E126" s="17">
        <v>11920</v>
      </c>
      <c r="F126" s="17">
        <v>11815</v>
      </c>
      <c r="G126" s="24"/>
      <c r="H126" s="7"/>
      <c r="I126" s="25">
        <f t="shared" si="32"/>
        <v>2598</v>
      </c>
      <c r="J126" s="24">
        <f t="shared" si="32"/>
        <v>2782</v>
      </c>
      <c r="K126" s="7"/>
      <c r="L126" s="25">
        <f t="shared" si="27"/>
        <v>2595.3112111812029</v>
      </c>
      <c r="M126" s="17">
        <f t="shared" si="18"/>
        <v>7.2295853120882665</v>
      </c>
      <c r="N126" s="17">
        <f t="shared" si="28"/>
        <v>2783.1932466178996</v>
      </c>
      <c r="O126" s="24">
        <f t="shared" si="19"/>
        <v>1.4238374911288429</v>
      </c>
      <c r="P126" s="7"/>
      <c r="Q126" s="25">
        <f t="shared" si="20"/>
        <v>2616.6765680135077</v>
      </c>
      <c r="R126" s="24">
        <f t="shared" si="21"/>
        <v>2755.2326685939315</v>
      </c>
      <c r="S126" s="7"/>
      <c r="T126" s="25">
        <f t="shared" si="22"/>
        <v>-0.68132462836047147</v>
      </c>
      <c r="U126" s="24">
        <f t="shared" si="23"/>
        <v>0.72035318519879077</v>
      </c>
      <c r="V126" s="7"/>
      <c r="W126" s="25">
        <f t="shared" si="24"/>
        <v>-0.69163673805784964</v>
      </c>
      <c r="X126" s="24">
        <f t="shared" si="29"/>
        <v>129.27199838711817</v>
      </c>
      <c r="Y126" s="7"/>
      <c r="Z126" s="25">
        <f t="shared" si="30"/>
        <v>-628</v>
      </c>
      <c r="AA126" s="17">
        <f t="shared" si="31"/>
        <v>129.32099999999994</v>
      </c>
      <c r="AB126" s="24">
        <f t="shared" si="25"/>
        <v>2.2570772419715861</v>
      </c>
      <c r="AC126" s="17">
        <f t="shared" si="26"/>
        <v>-4.9001612881767187E-2</v>
      </c>
    </row>
    <row r="127" spans="1:29" s="17" customFormat="1" x14ac:dyDescent="0.25">
      <c r="A127" s="17">
        <v>42</v>
      </c>
      <c r="B127" s="17">
        <v>-613</v>
      </c>
      <c r="C127" s="17">
        <v>14643</v>
      </c>
      <c r="D127" s="17">
        <v>14459</v>
      </c>
      <c r="E127" s="17">
        <v>11785</v>
      </c>
      <c r="F127" s="17">
        <v>11942</v>
      </c>
      <c r="G127" s="24"/>
      <c r="H127" s="7"/>
      <c r="I127" s="25">
        <f t="shared" si="32"/>
        <v>2858</v>
      </c>
      <c r="J127" s="24">
        <f t="shared" si="32"/>
        <v>2517</v>
      </c>
      <c r="K127" s="7"/>
      <c r="L127" s="25">
        <f t="shared" si="27"/>
        <v>2853.038934888446</v>
      </c>
      <c r="M127" s="17">
        <f t="shared" si="18"/>
        <v>24.612167041078649</v>
      </c>
      <c r="N127" s="17">
        <f t="shared" si="28"/>
        <v>2516.1743381888646</v>
      </c>
      <c r="O127" s="24">
        <f t="shared" si="19"/>
        <v>0.68171742636744315</v>
      </c>
      <c r="P127" s="7"/>
      <c r="Q127" s="25">
        <f t="shared" si="20"/>
        <v>2876.6765680135077</v>
      </c>
      <c r="R127" s="24">
        <f t="shared" si="21"/>
        <v>2490.2326685939315</v>
      </c>
      <c r="S127" s="7"/>
      <c r="T127" s="25">
        <f t="shared" si="22"/>
        <v>-0.7490228702980315</v>
      </c>
      <c r="U127" s="24">
        <f t="shared" si="23"/>
        <v>0.65106916564805806</v>
      </c>
      <c r="V127" s="7"/>
      <c r="W127" s="25">
        <f t="shared" si="24"/>
        <v>-0.75835662361391154</v>
      </c>
      <c r="X127" s="24">
        <f t="shared" si="29"/>
        <v>123.7538621476611</v>
      </c>
      <c r="Y127" s="7"/>
      <c r="Z127" s="25">
        <f t="shared" si="30"/>
        <v>-613</v>
      </c>
      <c r="AA127" s="17">
        <f t="shared" si="31"/>
        <v>123.80399999999995</v>
      </c>
      <c r="AB127" s="24">
        <f t="shared" si="25"/>
        <v>2.1607874271390588</v>
      </c>
      <c r="AC127" s="17">
        <f t="shared" si="26"/>
        <v>-5.0137852338849598E-2</v>
      </c>
    </row>
    <row r="128" spans="1:29" s="17" customFormat="1" x14ac:dyDescent="0.25">
      <c r="A128" s="17">
        <v>43</v>
      </c>
      <c r="B128" s="17">
        <v>-609</v>
      </c>
      <c r="C128" s="17">
        <v>14757</v>
      </c>
      <c r="D128" s="17">
        <v>14305</v>
      </c>
      <c r="E128" s="17">
        <v>11668</v>
      </c>
      <c r="F128" s="17">
        <v>12083</v>
      </c>
      <c r="G128" s="24"/>
      <c r="H128" s="7"/>
      <c r="I128" s="25">
        <f t="shared" si="32"/>
        <v>3089</v>
      </c>
      <c r="J128" s="24">
        <f t="shared" si="32"/>
        <v>2222</v>
      </c>
      <c r="K128" s="7"/>
      <c r="L128" s="25">
        <f t="shared" si="27"/>
        <v>3082.7089835294751</v>
      </c>
      <c r="M128" s="17">
        <f t="shared" si="18"/>
        <v>39.576888232416039</v>
      </c>
      <c r="N128" s="17">
        <f t="shared" si="28"/>
        <v>2228.0274298517361</v>
      </c>
      <c r="O128" s="24">
        <f t="shared" si="19"/>
        <v>36.329910617599317</v>
      </c>
      <c r="P128" s="7"/>
      <c r="Q128" s="25">
        <f t="shared" si="20"/>
        <v>3107.6765680135077</v>
      </c>
      <c r="R128" s="24">
        <f t="shared" si="21"/>
        <v>2195.2326685939315</v>
      </c>
      <c r="S128" s="7"/>
      <c r="T128" s="25">
        <f t="shared" si="22"/>
        <v>-0.80917015448101748</v>
      </c>
      <c r="U128" s="24">
        <f t="shared" si="23"/>
        <v>0.57394167218592151</v>
      </c>
      <c r="V128" s="7"/>
      <c r="W128" s="25">
        <f t="shared" si="24"/>
        <v>-0.81741325593313441</v>
      </c>
      <c r="X128" s="24">
        <f t="shared" si="29"/>
        <v>118.18127690708945</v>
      </c>
      <c r="Y128" s="7"/>
      <c r="Z128" s="25">
        <f t="shared" si="30"/>
        <v>-609</v>
      </c>
      <c r="AA128" s="17">
        <f t="shared" si="31"/>
        <v>118.32299999999995</v>
      </c>
      <c r="AB128" s="24">
        <f t="shared" si="25"/>
        <v>2.0651259308372496</v>
      </c>
      <c r="AC128" s="17">
        <f t="shared" si="26"/>
        <v>-0.14172309291049601</v>
      </c>
    </row>
    <row r="129" spans="1:29" s="17" customFormat="1" x14ac:dyDescent="0.25">
      <c r="A129" s="17">
        <v>44</v>
      </c>
      <c r="B129" s="17">
        <v>-622</v>
      </c>
      <c r="C129" s="17">
        <v>14873</v>
      </c>
      <c r="D129" s="17">
        <v>14163</v>
      </c>
      <c r="E129" s="17">
        <v>11576</v>
      </c>
      <c r="F129" s="17">
        <v>12254</v>
      </c>
      <c r="G129" s="24"/>
      <c r="H129" s="7"/>
      <c r="I129" s="25">
        <f t="shared" si="32"/>
        <v>3297</v>
      </c>
      <c r="J129" s="24">
        <f t="shared" si="32"/>
        <v>1909</v>
      </c>
      <c r="K129" s="7"/>
      <c r="L129" s="25">
        <f t="shared" si="27"/>
        <v>3287.9544683144295</v>
      </c>
      <c r="M129" s="17">
        <f t="shared" si="18"/>
        <v>81.821643474659794</v>
      </c>
      <c r="N129" s="17">
        <f t="shared" si="28"/>
        <v>1912.9486094787383</v>
      </c>
      <c r="O129" s="24">
        <f t="shared" si="19"/>
        <v>15.591516815581654</v>
      </c>
      <c r="P129" s="7"/>
      <c r="Q129" s="25">
        <f t="shared" si="20"/>
        <v>3315.6765680135077</v>
      </c>
      <c r="R129" s="24">
        <f t="shared" si="21"/>
        <v>1882.2326685939313</v>
      </c>
      <c r="S129" s="7"/>
      <c r="T129" s="25">
        <f t="shared" si="22"/>
        <v>-0.86332874803106541</v>
      </c>
      <c r="U129" s="24">
        <f t="shared" si="23"/>
        <v>0.49210809437694281</v>
      </c>
      <c r="V129" s="7"/>
      <c r="W129" s="25">
        <f t="shared" si="24"/>
        <v>-0.87041367292136884</v>
      </c>
      <c r="X129" s="24">
        <f t="shared" si="29"/>
        <v>112.58953282157967</v>
      </c>
      <c r="Y129" s="7"/>
      <c r="Z129" s="25">
        <f t="shared" si="30"/>
        <v>-622</v>
      </c>
      <c r="AA129" s="17">
        <f t="shared" si="31"/>
        <v>112.72499999999995</v>
      </c>
      <c r="AB129" s="24">
        <f t="shared" si="25"/>
        <v>1.967422399310607</v>
      </c>
      <c r="AC129" s="17">
        <f t="shared" si="26"/>
        <v>-0.13546717842028499</v>
      </c>
    </row>
    <row r="130" spans="1:29" s="17" customFormat="1" x14ac:dyDescent="0.25">
      <c r="A130" s="17">
        <v>45</v>
      </c>
      <c r="B130" s="17">
        <v>-623</v>
      </c>
      <c r="C130" s="17">
        <v>14953</v>
      </c>
      <c r="D130" s="17">
        <v>13986</v>
      </c>
      <c r="E130" s="17">
        <v>11481</v>
      </c>
      <c r="F130" s="17">
        <v>12409</v>
      </c>
      <c r="G130" s="24"/>
      <c r="H130" s="7"/>
      <c r="I130" s="25">
        <f t="shared" si="32"/>
        <v>3472</v>
      </c>
      <c r="J130" s="24">
        <f t="shared" si="32"/>
        <v>1577</v>
      </c>
      <c r="K130" s="7"/>
      <c r="L130" s="25">
        <f t="shared" si="27"/>
        <v>3461.8707884599025</v>
      </c>
      <c r="M130" s="17">
        <f t="shared" si="18"/>
        <v>102.60092642404352</v>
      </c>
      <c r="N130" s="17">
        <f t="shared" si="28"/>
        <v>1579.3105417042302</v>
      </c>
      <c r="O130" s="24">
        <f t="shared" si="19"/>
        <v>5.3386029669870796</v>
      </c>
      <c r="P130" s="7"/>
      <c r="Q130" s="25">
        <f t="shared" si="20"/>
        <v>3490.6765680135077</v>
      </c>
      <c r="R130" s="24">
        <f t="shared" si="21"/>
        <v>1550.2326685939313</v>
      </c>
      <c r="S130" s="7"/>
      <c r="T130" s="25">
        <f t="shared" si="22"/>
        <v>-0.90889487241211542</v>
      </c>
      <c r="U130" s="24">
        <f t="shared" si="23"/>
        <v>0.40530698309074176</v>
      </c>
      <c r="V130" s="7"/>
      <c r="W130" s="25">
        <f t="shared" si="24"/>
        <v>-0.91475011507555426</v>
      </c>
      <c r="X130" s="24">
        <f t="shared" si="29"/>
        <v>107.00405005773626</v>
      </c>
      <c r="Y130" s="7"/>
      <c r="Z130" s="25">
        <f t="shared" si="30"/>
        <v>-623</v>
      </c>
      <c r="AA130" s="17">
        <f t="shared" si="31"/>
        <v>107.11799999999995</v>
      </c>
      <c r="AB130" s="24">
        <f t="shared" si="25"/>
        <v>1.8695617881512852</v>
      </c>
      <c r="AC130" s="17">
        <f t="shared" si="26"/>
        <v>-0.11394994226368738</v>
      </c>
    </row>
    <row r="131" spans="1:29" s="17" customFormat="1" x14ac:dyDescent="0.25">
      <c r="A131" s="17">
        <v>46</v>
      </c>
      <c r="B131" s="17">
        <v>-640</v>
      </c>
      <c r="C131" s="17">
        <v>15022</v>
      </c>
      <c r="D131" s="17">
        <v>13801</v>
      </c>
      <c r="E131" s="17">
        <v>11409</v>
      </c>
      <c r="F131" s="17">
        <v>12589</v>
      </c>
      <c r="G131" s="24"/>
      <c r="H131" s="7"/>
      <c r="I131" s="25">
        <f t="shared" si="32"/>
        <v>3613</v>
      </c>
      <c r="J131" s="24">
        <f t="shared" si="32"/>
        <v>1212</v>
      </c>
      <c r="K131" s="7"/>
      <c r="L131" s="25">
        <f t="shared" si="27"/>
        <v>3605.79193200687</v>
      </c>
      <c r="M131" s="17">
        <f t="shared" si="18"/>
        <v>51.956244193585775</v>
      </c>
      <c r="N131" s="17">
        <f t="shared" si="28"/>
        <v>1221.1136427733679</v>
      </c>
      <c r="O131" s="24">
        <f t="shared" si="19"/>
        <v>83.058484600561471</v>
      </c>
      <c r="P131" s="7"/>
      <c r="Q131" s="25">
        <f t="shared" si="20"/>
        <v>3631.6765680135077</v>
      </c>
      <c r="R131" s="24">
        <f t="shared" si="21"/>
        <v>1185.2326685939313</v>
      </c>
      <c r="S131" s="7"/>
      <c r="T131" s="25">
        <f t="shared" si="22"/>
        <v>-0.9456081497705614</v>
      </c>
      <c r="U131" s="24">
        <f t="shared" si="23"/>
        <v>0.30987805050199663</v>
      </c>
      <c r="V131" s="7"/>
      <c r="W131" s="25">
        <f t="shared" si="24"/>
        <v>-0.95011012989838473</v>
      </c>
      <c r="X131" s="24">
        <f t="shared" si="29"/>
        <v>101.1706186971935</v>
      </c>
      <c r="Y131" s="7"/>
      <c r="Z131" s="25">
        <f t="shared" si="30"/>
        <v>-640</v>
      </c>
      <c r="AA131" s="17">
        <f t="shared" si="31"/>
        <v>101.35799999999995</v>
      </c>
      <c r="AB131" s="24">
        <f t="shared" si="25"/>
        <v>1.7690308232364118</v>
      </c>
      <c r="AC131" s="17">
        <f t="shared" si="26"/>
        <v>-0.18738130280644327</v>
      </c>
    </row>
    <row r="132" spans="1:29" s="17" customFormat="1" x14ac:dyDescent="0.25">
      <c r="A132" s="17">
        <v>47</v>
      </c>
      <c r="B132" s="17">
        <v>-638</v>
      </c>
      <c r="C132" s="17">
        <v>15072</v>
      </c>
      <c r="D132" s="17">
        <v>13622</v>
      </c>
      <c r="E132" s="17">
        <v>11354</v>
      </c>
      <c r="F132" s="17">
        <v>12772</v>
      </c>
      <c r="G132" s="24"/>
      <c r="H132" s="7"/>
      <c r="I132" s="25">
        <f t="shared" si="32"/>
        <v>3718</v>
      </c>
      <c r="J132" s="24">
        <f t="shared" si="32"/>
        <v>850</v>
      </c>
      <c r="K132" s="7"/>
      <c r="L132" s="25">
        <f t="shared" si="27"/>
        <v>3712.7877230191307</v>
      </c>
      <c r="M132" s="17">
        <f t="shared" si="18"/>
        <v>27.167831325300185</v>
      </c>
      <c r="N132" s="17">
        <f t="shared" si="28"/>
        <v>852.01698598262146</v>
      </c>
      <c r="O132" s="24">
        <f t="shared" si="19"/>
        <v>4.0682324540914703</v>
      </c>
      <c r="P132" s="7"/>
      <c r="Q132" s="25">
        <f t="shared" si="20"/>
        <v>3736.6765680135077</v>
      </c>
      <c r="R132" s="24">
        <f t="shared" si="21"/>
        <v>823.23266859393129</v>
      </c>
      <c r="S132" s="7"/>
      <c r="T132" s="25">
        <f t="shared" si="22"/>
        <v>-0.97294782439919147</v>
      </c>
      <c r="U132" s="24">
        <f t="shared" si="23"/>
        <v>0.21523346530439186</v>
      </c>
      <c r="V132" s="7"/>
      <c r="W132" s="25">
        <f t="shared" si="24"/>
        <v>-0.97610674757567895</v>
      </c>
      <c r="X132" s="24">
        <f t="shared" si="29"/>
        <v>95.541750840718237</v>
      </c>
      <c r="Y132" s="7"/>
      <c r="Z132" s="25">
        <f t="shared" si="30"/>
        <v>-638</v>
      </c>
      <c r="AA132" s="17">
        <f t="shared" si="31"/>
        <v>95.615999999999943</v>
      </c>
      <c r="AB132" s="24">
        <f t="shared" si="25"/>
        <v>1.6688140175868973</v>
      </c>
      <c r="AC132" s="17">
        <f t="shared" si="26"/>
        <v>-7.4249159281706056E-2</v>
      </c>
    </row>
    <row r="133" spans="1:29" s="17" customFormat="1" x14ac:dyDescent="0.25">
      <c r="A133" s="17">
        <v>48</v>
      </c>
      <c r="B133" s="17">
        <v>-624</v>
      </c>
      <c r="C133" s="17">
        <v>15112</v>
      </c>
      <c r="D133" s="17">
        <v>13433</v>
      </c>
      <c r="E133" s="17">
        <v>11323</v>
      </c>
      <c r="F133" s="17">
        <v>12954</v>
      </c>
      <c r="G133" s="24"/>
      <c r="H133" s="7"/>
      <c r="I133" s="25">
        <f t="shared" si="32"/>
        <v>3789</v>
      </c>
      <c r="J133" s="24">
        <f t="shared" si="32"/>
        <v>479</v>
      </c>
      <c r="K133" s="7"/>
      <c r="L133" s="25">
        <f t="shared" si="27"/>
        <v>3781.1713945784086</v>
      </c>
      <c r="M133" s="17">
        <f t="shared" si="18"/>
        <v>61.287062846970564</v>
      </c>
      <c r="N133" s="17">
        <f t="shared" si="28"/>
        <v>482.97616027154771</v>
      </c>
      <c r="O133" s="24">
        <f t="shared" si="19"/>
        <v>15.809850505034378</v>
      </c>
      <c r="P133" s="7"/>
      <c r="Q133" s="25">
        <f t="shared" si="20"/>
        <v>3807.6765680135077</v>
      </c>
      <c r="R133" s="24">
        <f t="shared" si="21"/>
        <v>452.23266859393135</v>
      </c>
      <c r="S133" s="7"/>
      <c r="T133" s="25">
        <f t="shared" si="22"/>
        <v>-0.99143465200521741</v>
      </c>
      <c r="U133" s="24">
        <f t="shared" si="23"/>
        <v>0.11823583793336601</v>
      </c>
      <c r="V133" s="7"/>
      <c r="W133" s="25">
        <f t="shared" si="24"/>
        <v>-0.993216163614279</v>
      </c>
      <c r="X133" s="24">
        <f t="shared" si="29"/>
        <v>89.895638669947743</v>
      </c>
      <c r="Y133" s="7"/>
      <c r="Z133" s="25">
        <f t="shared" si="30"/>
        <v>-624</v>
      </c>
      <c r="AA133" s="17">
        <f t="shared" si="31"/>
        <v>89.999999999999943</v>
      </c>
      <c r="AB133" s="24">
        <f t="shared" si="25"/>
        <v>1.5707963267948957</v>
      </c>
      <c r="AC133" s="17">
        <f t="shared" si="26"/>
        <v>-0.10436133005219972</v>
      </c>
    </row>
    <row r="134" spans="1:29" s="17" customFormat="1" x14ac:dyDescent="0.25">
      <c r="A134" s="17">
        <v>49</v>
      </c>
      <c r="B134" s="17">
        <v>-622</v>
      </c>
      <c r="C134" s="17">
        <v>15125</v>
      </c>
      <c r="D134" s="17">
        <v>13246</v>
      </c>
      <c r="E134" s="17">
        <v>11306</v>
      </c>
      <c r="F134" s="17">
        <v>13139</v>
      </c>
      <c r="G134" s="24"/>
      <c r="H134" s="7"/>
      <c r="I134" s="25">
        <f t="shared" si="32"/>
        <v>3819</v>
      </c>
      <c r="J134" s="24">
        <f t="shared" si="32"/>
        <v>107</v>
      </c>
      <c r="K134" s="7"/>
      <c r="L134" s="25">
        <f t="shared" si="27"/>
        <v>3812.9855874603963</v>
      </c>
      <c r="M134" s="17">
        <f t="shared" si="18"/>
        <v>36.173158196541678</v>
      </c>
      <c r="N134" s="17">
        <f t="shared" si="28"/>
        <v>110.75487412984356</v>
      </c>
      <c r="O134" s="24">
        <f t="shared" si="19"/>
        <v>14.099079730968411</v>
      </c>
      <c r="P134" s="7"/>
      <c r="Q134" s="25">
        <f t="shared" si="20"/>
        <v>3837.6765680135077</v>
      </c>
      <c r="R134" s="24">
        <f t="shared" si="21"/>
        <v>80.232668593931351</v>
      </c>
      <c r="S134" s="7"/>
      <c r="T134" s="25">
        <f t="shared" si="22"/>
        <v>-0.99924598761339745</v>
      </c>
      <c r="U134" s="24">
        <f t="shared" si="23"/>
        <v>2.0976761431960009E-2</v>
      </c>
      <c r="V134" s="7"/>
      <c r="W134" s="25">
        <f t="shared" si="24"/>
        <v>-0.9996452906756329</v>
      </c>
      <c r="X134" s="24">
        <f t="shared" si="29"/>
        <v>84.309031886517914</v>
      </c>
      <c r="Y134" s="7"/>
      <c r="Z134" s="25">
        <f t="shared" si="30"/>
        <v>-622</v>
      </c>
      <c r="AA134" s="17">
        <f t="shared" si="31"/>
        <v>84.401999999999944</v>
      </c>
      <c r="AB134" s="24">
        <f t="shared" si="25"/>
        <v>1.4730927952682531</v>
      </c>
      <c r="AC134" s="17">
        <f t="shared" si="26"/>
        <v>-9.2968113482029935E-2</v>
      </c>
    </row>
    <row r="135" spans="1:29" s="17" customFormat="1" x14ac:dyDescent="0.25">
      <c r="A135" s="17">
        <v>50</v>
      </c>
      <c r="B135" s="17">
        <v>-621</v>
      </c>
      <c r="C135" s="17">
        <v>15125</v>
      </c>
      <c r="D135" s="17">
        <v>13071</v>
      </c>
      <c r="E135" s="17">
        <v>11312</v>
      </c>
      <c r="F135" s="17">
        <v>13332</v>
      </c>
      <c r="G135" s="24"/>
      <c r="H135" s="7"/>
      <c r="I135" s="25">
        <f t="shared" si="32"/>
        <v>3813</v>
      </c>
      <c r="J135" s="24">
        <f t="shared" si="32"/>
        <v>-261</v>
      </c>
      <c r="K135" s="7"/>
      <c r="L135" s="25">
        <f t="shared" si="27"/>
        <v>3808.2404568527722</v>
      </c>
      <c r="M135" s="17">
        <f t="shared" si="18"/>
        <v>22.653250970322727</v>
      </c>
      <c r="N135" s="17">
        <f t="shared" si="28"/>
        <v>-261.66518555085145</v>
      </c>
      <c r="O135" s="24">
        <f t="shared" si="19"/>
        <v>0.44247181706154332</v>
      </c>
      <c r="P135" s="7"/>
      <c r="Q135" s="25">
        <f t="shared" si="20"/>
        <v>3831.6765680135077</v>
      </c>
      <c r="R135" s="24">
        <f t="shared" si="21"/>
        <v>-287.76733140606865</v>
      </c>
      <c r="S135" s="7"/>
      <c r="T135" s="25">
        <f t="shared" si="22"/>
        <v>-0.99768372049176146</v>
      </c>
      <c r="U135" s="24">
        <f t="shared" si="23"/>
        <v>-7.5236518547925485E-2</v>
      </c>
      <c r="V135" s="7"/>
      <c r="W135" s="25">
        <f t="shared" si="24"/>
        <v>-0.99671473832864432</v>
      </c>
      <c r="X135" s="24">
        <f t="shared" si="29"/>
        <v>78.790144807963031</v>
      </c>
      <c r="Y135" s="7"/>
      <c r="Z135" s="25">
        <f t="shared" si="30"/>
        <v>-621</v>
      </c>
      <c r="AA135" s="17">
        <f t="shared" si="31"/>
        <v>78.812999999999946</v>
      </c>
      <c r="AB135" s="24">
        <f t="shared" si="25"/>
        <v>1.37554634337429</v>
      </c>
      <c r="AC135" s="17">
        <f t="shared" si="26"/>
        <v>-2.2855192036914218E-2</v>
      </c>
    </row>
    <row r="136" spans="1:29" s="17" customFormat="1" x14ac:dyDescent="0.25">
      <c r="A136" s="17">
        <v>51</v>
      </c>
      <c r="B136" s="17">
        <v>-603</v>
      </c>
      <c r="C136" s="17">
        <v>15105</v>
      </c>
      <c r="D136" s="17">
        <v>12884</v>
      </c>
      <c r="E136" s="17">
        <v>11330</v>
      </c>
      <c r="F136" s="17">
        <v>13506</v>
      </c>
      <c r="G136" s="24"/>
      <c r="H136" s="7"/>
      <c r="I136" s="25">
        <f t="shared" si="32"/>
        <v>3775</v>
      </c>
      <c r="J136" s="24">
        <f t="shared" si="32"/>
        <v>-622</v>
      </c>
      <c r="K136" s="7"/>
      <c r="L136" s="25">
        <f t="shared" si="27"/>
        <v>3768.7650874660389</v>
      </c>
      <c r="M136" s="17">
        <f t="shared" si="18"/>
        <v>38.874134306144612</v>
      </c>
      <c r="N136" s="17">
        <f t="shared" si="28"/>
        <v>-620.69046411712543</v>
      </c>
      <c r="O136" s="24">
        <f t="shared" si="19"/>
        <v>1.7148842285360801</v>
      </c>
      <c r="P136" s="7"/>
      <c r="Q136" s="25">
        <f t="shared" si="20"/>
        <v>3793.6765680135077</v>
      </c>
      <c r="R136" s="24">
        <f t="shared" si="21"/>
        <v>-648.76733140606871</v>
      </c>
      <c r="S136" s="7"/>
      <c r="T136" s="25">
        <f t="shared" si="22"/>
        <v>-0.98778936205473344</v>
      </c>
      <c r="U136" s="24">
        <f t="shared" si="23"/>
        <v>-0.16961965461515013</v>
      </c>
      <c r="V136" s="7"/>
      <c r="W136" s="25">
        <f t="shared" si="24"/>
        <v>-0.98547727649124262</v>
      </c>
      <c r="X136" s="24">
        <f t="shared" si="29"/>
        <v>73.340882079070013</v>
      </c>
      <c r="Y136" s="7"/>
      <c r="Z136" s="25">
        <f t="shared" si="30"/>
        <v>-603</v>
      </c>
      <c r="AA136" s="17">
        <f t="shared" si="31"/>
        <v>73.385999999999939</v>
      </c>
      <c r="AB136" s="24">
        <f t="shared" si="25"/>
        <v>1.2808273248685575</v>
      </c>
      <c r="AC136" s="17">
        <f t="shared" si="26"/>
        <v>-4.5117920929925504E-2</v>
      </c>
    </row>
    <row r="137" spans="1:29" s="17" customFormat="1" x14ac:dyDescent="0.25">
      <c r="A137" s="17">
        <v>52</v>
      </c>
      <c r="B137" s="17">
        <v>-625</v>
      </c>
      <c r="C137" s="17">
        <v>15066</v>
      </c>
      <c r="D137" s="17">
        <v>12709</v>
      </c>
      <c r="E137" s="17">
        <v>11373</v>
      </c>
      <c r="F137" s="17">
        <v>13695</v>
      </c>
      <c r="G137" s="24"/>
      <c r="H137" s="7"/>
      <c r="I137" s="25">
        <f t="shared" si="32"/>
        <v>3693</v>
      </c>
      <c r="J137" s="24">
        <f t="shared" si="32"/>
        <v>-986</v>
      </c>
      <c r="K137" s="7"/>
      <c r="L137" s="25">
        <f t="shared" si="27"/>
        <v>3691.9742630197879</v>
      </c>
      <c r="M137" s="17">
        <f t="shared" si="18"/>
        <v>1.0521363525745544</v>
      </c>
      <c r="N137" s="17">
        <f t="shared" si="28"/>
        <v>-986.63423155527153</v>
      </c>
      <c r="O137" s="24">
        <f t="shared" si="19"/>
        <v>0.4022496657021391</v>
      </c>
      <c r="P137" s="7"/>
      <c r="Q137" s="25">
        <f t="shared" si="20"/>
        <v>3711.6765680135077</v>
      </c>
      <c r="R137" s="24">
        <f t="shared" si="21"/>
        <v>-1012.7673314060687</v>
      </c>
      <c r="S137" s="7"/>
      <c r="T137" s="25">
        <f t="shared" si="22"/>
        <v>-0.96643837805904143</v>
      </c>
      <c r="U137" s="24">
        <f t="shared" si="23"/>
        <v>-0.26478713807351517</v>
      </c>
      <c r="V137" s="7"/>
      <c r="W137" s="25">
        <f t="shared" si="24"/>
        <v>-0.96277087767244607</v>
      </c>
      <c r="X137" s="24">
        <f t="shared" si="29"/>
        <v>67.729259408857502</v>
      </c>
      <c r="Y137" s="7"/>
      <c r="Z137" s="25">
        <f t="shared" si="30"/>
        <v>-625</v>
      </c>
      <c r="AA137" s="17">
        <f t="shared" si="31"/>
        <v>67.760999999999939</v>
      </c>
      <c r="AB137" s="24">
        <f t="shared" si="25"/>
        <v>1.1826525544438766</v>
      </c>
      <c r="AC137" s="17">
        <f t="shared" si="26"/>
        <v>-3.1740591142437324E-2</v>
      </c>
    </row>
    <row r="138" spans="1:29" s="17" customFormat="1" x14ac:dyDescent="0.25">
      <c r="A138" s="17">
        <v>53</v>
      </c>
      <c r="B138" s="17">
        <v>-629</v>
      </c>
      <c r="C138" s="17">
        <v>15003</v>
      </c>
      <c r="D138" s="17">
        <v>12525</v>
      </c>
      <c r="E138" s="17">
        <v>11423</v>
      </c>
      <c r="F138" s="17">
        <v>13864</v>
      </c>
      <c r="G138" s="24"/>
      <c r="H138" s="7"/>
      <c r="I138" s="25">
        <f t="shared" si="32"/>
        <v>3580</v>
      </c>
      <c r="J138" s="24">
        <f t="shared" si="32"/>
        <v>-1339</v>
      </c>
      <c r="K138" s="7"/>
      <c r="L138" s="25">
        <f t="shared" si="27"/>
        <v>3578.5667972635488</v>
      </c>
      <c r="M138" s="17">
        <f t="shared" si="18"/>
        <v>2.0540700837712693</v>
      </c>
      <c r="N138" s="17">
        <f t="shared" si="28"/>
        <v>-1345.0404114857058</v>
      </c>
      <c r="O138" s="24">
        <f t="shared" si="19"/>
        <v>36.486570916646762</v>
      </c>
      <c r="P138" s="7"/>
      <c r="Q138" s="25">
        <f t="shared" si="20"/>
        <v>3598.6765680135077</v>
      </c>
      <c r="R138" s="24">
        <f t="shared" si="21"/>
        <v>-1365.7673314060687</v>
      </c>
      <c r="S138" s="7"/>
      <c r="T138" s="25">
        <f t="shared" si="22"/>
        <v>-0.93701568060156348</v>
      </c>
      <c r="U138" s="24">
        <f t="shared" si="23"/>
        <v>-0.3570786810976988</v>
      </c>
      <c r="V138" s="7"/>
      <c r="W138" s="25">
        <f t="shared" si="24"/>
        <v>-0.93203284448859991</v>
      </c>
      <c r="X138" s="24">
        <f t="shared" si="29"/>
        <v>62.144159779047129</v>
      </c>
      <c r="Y138" s="7"/>
      <c r="Z138" s="25">
        <f t="shared" si="30"/>
        <v>-629</v>
      </c>
      <c r="AA138" s="17">
        <f t="shared" si="31"/>
        <v>62.099999999999937</v>
      </c>
      <c r="AB138" s="24">
        <f t="shared" si="25"/>
        <v>1.0838494654884776</v>
      </c>
      <c r="AC138" s="17">
        <f t="shared" si="26"/>
        <v>4.4159779047191705E-2</v>
      </c>
    </row>
    <row r="139" spans="1:29" s="17" customFormat="1" x14ac:dyDescent="0.25">
      <c r="A139" s="17">
        <v>54</v>
      </c>
      <c r="B139" s="17">
        <v>-630</v>
      </c>
      <c r="C139" s="17">
        <v>14931</v>
      </c>
      <c r="D139" s="17">
        <v>12351</v>
      </c>
      <c r="E139" s="17">
        <v>11499</v>
      </c>
      <c r="F139" s="17">
        <v>14037</v>
      </c>
      <c r="G139" s="24"/>
      <c r="H139" s="7"/>
      <c r="I139" s="25">
        <f t="shared" si="32"/>
        <v>3432</v>
      </c>
      <c r="J139" s="24">
        <f t="shared" si="32"/>
        <v>-1686</v>
      </c>
      <c r="K139" s="7"/>
      <c r="L139" s="25">
        <f t="shared" si="27"/>
        <v>3429.7613411510647</v>
      </c>
      <c r="M139" s="17">
        <f t="shared" si="18"/>
        <v>5.0115934419163297</v>
      </c>
      <c r="N139" s="17">
        <f t="shared" si="28"/>
        <v>-1690.5782958373602</v>
      </c>
      <c r="O139" s="24">
        <f t="shared" si="19"/>
        <v>20.960792774389748</v>
      </c>
      <c r="P139" s="7"/>
      <c r="Q139" s="25">
        <f t="shared" si="20"/>
        <v>3450.6765680135077</v>
      </c>
      <c r="R139" s="24">
        <f t="shared" si="21"/>
        <v>-1712.7673314060687</v>
      </c>
      <c r="S139" s="7"/>
      <c r="T139" s="25">
        <f t="shared" si="22"/>
        <v>-0.89847975826787541</v>
      </c>
      <c r="U139" s="24">
        <f t="shared" si="23"/>
        <v>-0.44780152933960171</v>
      </c>
      <c r="V139" s="7"/>
      <c r="W139" s="25">
        <f t="shared" si="24"/>
        <v>-0.89220297154738626</v>
      </c>
      <c r="X139" s="24">
        <f t="shared" si="29"/>
        <v>56.454578194846022</v>
      </c>
      <c r="Y139" s="7"/>
      <c r="Z139" s="25">
        <f t="shared" si="30"/>
        <v>-630</v>
      </c>
      <c r="AA139" s="17">
        <f t="shared" si="31"/>
        <v>56.429999999999936</v>
      </c>
      <c r="AB139" s="24">
        <f t="shared" si="25"/>
        <v>0.98488929690039906</v>
      </c>
      <c r="AC139" s="17">
        <f t="shared" si="26"/>
        <v>2.4578194846085921E-2</v>
      </c>
    </row>
    <row r="140" spans="1:29" s="17" customFormat="1" x14ac:dyDescent="0.25">
      <c r="A140" s="17">
        <v>55</v>
      </c>
      <c r="B140" s="17">
        <v>-635</v>
      </c>
      <c r="C140" s="17">
        <v>14828</v>
      </c>
      <c r="D140" s="17">
        <v>12183</v>
      </c>
      <c r="E140" s="17">
        <v>11587</v>
      </c>
      <c r="F140" s="17">
        <v>14201</v>
      </c>
      <c r="G140" s="24"/>
      <c r="H140" s="7"/>
      <c r="I140" s="25">
        <f t="shared" si="32"/>
        <v>3241</v>
      </c>
      <c r="J140" s="24">
        <f t="shared" si="32"/>
        <v>-2018</v>
      </c>
      <c r="K140" s="7"/>
      <c r="L140" s="25">
        <f t="shared" si="27"/>
        <v>3245.5878137933009</v>
      </c>
      <c r="M140" s="17">
        <f t="shared" si="18"/>
        <v>21.048035402002345</v>
      </c>
      <c r="N140" s="17">
        <f t="shared" si="28"/>
        <v>-2021.8161646599276</v>
      </c>
      <c r="O140" s="24">
        <f t="shared" si="19"/>
        <v>14.563112711680398</v>
      </c>
      <c r="P140" s="7"/>
      <c r="Q140" s="25">
        <f t="shared" si="20"/>
        <v>3259.6765680135077</v>
      </c>
      <c r="R140" s="24">
        <f t="shared" si="21"/>
        <v>-2044.7673314060687</v>
      </c>
      <c r="S140" s="7"/>
      <c r="T140" s="25">
        <f t="shared" si="22"/>
        <v>-0.84874758822912943</v>
      </c>
      <c r="U140" s="24">
        <f t="shared" si="23"/>
        <v>-0.53460264062580276</v>
      </c>
      <c r="V140" s="7"/>
      <c r="W140" s="25">
        <f t="shared" si="24"/>
        <v>-0.84123148507086043</v>
      </c>
      <c r="X140" s="24">
        <f t="shared" si="29"/>
        <v>50.670941940175965</v>
      </c>
      <c r="Y140" s="7"/>
      <c r="Z140" s="25">
        <f t="shared" si="30"/>
        <v>-635</v>
      </c>
      <c r="AA140" s="17">
        <f t="shared" si="31"/>
        <v>50.714999999999932</v>
      </c>
      <c r="AB140" s="24">
        <f t="shared" si="25"/>
        <v>0.885143730148923</v>
      </c>
      <c r="AC140" s="17">
        <f t="shared" si="26"/>
        <v>-4.405805982396771E-2</v>
      </c>
    </row>
    <row r="141" spans="1:29" s="17" customFormat="1" x14ac:dyDescent="0.25">
      <c r="A141" s="17">
        <v>56</v>
      </c>
      <c r="B141" s="17">
        <v>-637</v>
      </c>
      <c r="C141" s="17">
        <v>14724</v>
      </c>
      <c r="D141" s="17">
        <v>12028</v>
      </c>
      <c r="E141" s="17">
        <v>11702</v>
      </c>
      <c r="F141" s="17">
        <v>14365</v>
      </c>
      <c r="G141" s="24"/>
      <c r="H141" s="7"/>
      <c r="I141" s="25">
        <f t="shared" si="32"/>
        <v>3022</v>
      </c>
      <c r="J141" s="24">
        <f t="shared" si="32"/>
        <v>-2337</v>
      </c>
      <c r="K141" s="7"/>
      <c r="L141" s="25">
        <f t="shared" si="27"/>
        <v>3028.1895981500434</v>
      </c>
      <c r="M141" s="17">
        <f t="shared" si="18"/>
        <v>38.311125259020265</v>
      </c>
      <c r="N141" s="17">
        <f t="shared" si="28"/>
        <v>-2333.5994220776556</v>
      </c>
      <c r="O141" s="24">
        <f t="shared" si="19"/>
        <v>11.563930205936037</v>
      </c>
      <c r="P141" s="7"/>
      <c r="Q141" s="25">
        <f t="shared" si="20"/>
        <v>3040.6765680135077</v>
      </c>
      <c r="R141" s="24">
        <f t="shared" si="21"/>
        <v>-2363.7673314060685</v>
      </c>
      <c r="S141" s="7"/>
      <c r="T141" s="25">
        <f t="shared" si="22"/>
        <v>-0.79172483828941542</v>
      </c>
      <c r="U141" s="24">
        <f t="shared" si="23"/>
        <v>-0.61800491321706208</v>
      </c>
      <c r="V141" s="7"/>
      <c r="W141" s="25">
        <f t="shared" si="24"/>
        <v>-0.78301701223343312</v>
      </c>
      <c r="X141" s="24">
        <f t="shared" si="29"/>
        <v>44.824240997166044</v>
      </c>
      <c r="Y141" s="7"/>
      <c r="Z141" s="25">
        <f t="shared" si="30"/>
        <v>-637</v>
      </c>
      <c r="AA141" s="17">
        <f t="shared" si="31"/>
        <v>44.981999999999935</v>
      </c>
      <c r="AB141" s="24">
        <f t="shared" si="25"/>
        <v>0.78508400413208823</v>
      </c>
      <c r="AC141" s="17">
        <f t="shared" si="26"/>
        <v>-0.15775900283389177</v>
      </c>
    </row>
    <row r="142" spans="1:29" s="17" customFormat="1" x14ac:dyDescent="0.25">
      <c r="A142" s="17">
        <v>57</v>
      </c>
      <c r="B142" s="17">
        <v>-621</v>
      </c>
      <c r="C142" s="17">
        <v>14607</v>
      </c>
      <c r="D142" s="17">
        <v>11892</v>
      </c>
      <c r="E142" s="17">
        <v>11824</v>
      </c>
      <c r="F142" s="17">
        <v>14508</v>
      </c>
      <c r="G142" s="24"/>
      <c r="H142" s="7"/>
      <c r="I142" s="25">
        <f t="shared" si="32"/>
        <v>2783</v>
      </c>
      <c r="J142" s="24">
        <f t="shared" si="32"/>
        <v>-2616</v>
      </c>
      <c r="K142" s="7"/>
      <c r="L142" s="25">
        <f t="shared" si="27"/>
        <v>2786.8523968389932</v>
      </c>
      <c r="M142" s="17">
        <f t="shared" si="18"/>
        <v>14.840961405084586</v>
      </c>
      <c r="N142" s="17">
        <f t="shared" si="28"/>
        <v>-2614.8088411674357</v>
      </c>
      <c r="O142" s="24">
        <f t="shared" si="19"/>
        <v>1.4188593643958738</v>
      </c>
      <c r="P142" s="7"/>
      <c r="Q142" s="25">
        <f t="shared" si="20"/>
        <v>2801.6765680135077</v>
      </c>
      <c r="R142" s="24">
        <f t="shared" si="21"/>
        <v>-2642.7673314060685</v>
      </c>
      <c r="S142" s="7"/>
      <c r="T142" s="25">
        <f t="shared" si="22"/>
        <v>-0.72949453127758146</v>
      </c>
      <c r="U142" s="24">
        <f t="shared" si="23"/>
        <v>-0.69094922059311659</v>
      </c>
      <c r="V142" s="7"/>
      <c r="W142" s="25">
        <f t="shared" si="24"/>
        <v>-0.71974316535204141</v>
      </c>
      <c r="X142" s="24">
        <f t="shared" si="29"/>
        <v>39.276216018935543</v>
      </c>
      <c r="Y142" s="7"/>
      <c r="Z142" s="25">
        <f t="shared" si="30"/>
        <v>-621</v>
      </c>
      <c r="AA142" s="17">
        <f t="shared" si="31"/>
        <v>39.392999999999937</v>
      </c>
      <c r="AB142" s="24">
        <f t="shared" si="25"/>
        <v>0.68753755223812518</v>
      </c>
      <c r="AC142" s="17">
        <f t="shared" si="26"/>
        <v>-0.11678398106439403</v>
      </c>
    </row>
    <row r="143" spans="1:29" s="17" customFormat="1" x14ac:dyDescent="0.25">
      <c r="A143" s="17">
        <v>58</v>
      </c>
      <c r="B143" s="17">
        <v>-609</v>
      </c>
      <c r="C143" s="17">
        <v>14469</v>
      </c>
      <c r="D143" s="17">
        <v>11769</v>
      </c>
      <c r="E143" s="17">
        <v>11952</v>
      </c>
      <c r="F143" s="17">
        <v>14633</v>
      </c>
      <c r="G143" s="24"/>
      <c r="H143" s="7"/>
      <c r="I143" s="25">
        <f t="shared" si="32"/>
        <v>2517</v>
      </c>
      <c r="J143" s="24">
        <f t="shared" si="32"/>
        <v>-2864</v>
      </c>
      <c r="K143" s="7"/>
      <c r="L143" s="25">
        <f t="shared" si="27"/>
        <v>2524.2222353552388</v>
      </c>
      <c r="M143" s="17">
        <f t="shared" si="18"/>
        <v>52.16068352646144</v>
      </c>
      <c r="N143" s="17">
        <f t="shared" si="28"/>
        <v>-2866.1692832854983</v>
      </c>
      <c r="O143" s="24">
        <f t="shared" si="19"/>
        <v>4.7057899727422789</v>
      </c>
      <c r="P143" s="7"/>
      <c r="Q143" s="25">
        <f t="shared" si="20"/>
        <v>2535.6765680135077</v>
      </c>
      <c r="R143" s="24">
        <f t="shared" si="21"/>
        <v>-2890.7673314060685</v>
      </c>
      <c r="S143" s="7"/>
      <c r="T143" s="25">
        <f t="shared" si="22"/>
        <v>-0.66023402221838545</v>
      </c>
      <c r="U143" s="24">
        <f t="shared" si="23"/>
        <v>-0.75578860492738731</v>
      </c>
      <c r="V143" s="7"/>
      <c r="W143" s="25">
        <f t="shared" si="24"/>
        <v>-0.64955365555583067</v>
      </c>
      <c r="X143" s="24">
        <f t="shared" si="29"/>
        <v>33.7839268003396</v>
      </c>
      <c r="Y143" s="7"/>
      <c r="Z143" s="25">
        <f t="shared" si="30"/>
        <v>-609</v>
      </c>
      <c r="AA143" s="17">
        <f t="shared" si="31"/>
        <v>33.911999999999935</v>
      </c>
      <c r="AB143" s="24">
        <f t="shared" si="25"/>
        <v>0.59187605593631587</v>
      </c>
      <c r="AC143" s="17">
        <f t="shared" si="26"/>
        <v>-0.12807319966033504</v>
      </c>
    </row>
    <row r="144" spans="1:29" s="17" customFormat="1" x14ac:dyDescent="0.25">
      <c r="A144" s="17">
        <v>59</v>
      </c>
      <c r="B144" s="17">
        <v>-614</v>
      </c>
      <c r="C144" s="17">
        <v>14329</v>
      </c>
      <c r="D144" s="17">
        <v>11648</v>
      </c>
      <c r="E144" s="17">
        <v>12092</v>
      </c>
      <c r="F144" s="17">
        <v>14743</v>
      </c>
      <c r="G144" s="24"/>
      <c r="H144" s="7"/>
      <c r="I144" s="25">
        <f t="shared" si="32"/>
        <v>2237</v>
      </c>
      <c r="J144" s="24">
        <f t="shared" si="32"/>
        <v>-3095</v>
      </c>
      <c r="K144" s="7"/>
      <c r="L144" s="25">
        <f t="shared" si="27"/>
        <v>2235.8714373069438</v>
      </c>
      <c r="M144" s="17">
        <f t="shared" si="18"/>
        <v>1.2736537521582858</v>
      </c>
      <c r="N144" s="17">
        <f t="shared" si="28"/>
        <v>-3092.7657143744086</v>
      </c>
      <c r="O144" s="24">
        <f t="shared" si="19"/>
        <v>4.9920322567242774</v>
      </c>
      <c r="P144" s="7"/>
      <c r="Q144" s="25">
        <f t="shared" si="20"/>
        <v>2255.6765680135077</v>
      </c>
      <c r="R144" s="24">
        <f t="shared" si="21"/>
        <v>-3121.7673314060685</v>
      </c>
      <c r="S144" s="7"/>
      <c r="T144" s="25">
        <f t="shared" si="22"/>
        <v>-0.58732822320870548</v>
      </c>
      <c r="U144" s="24">
        <f t="shared" si="23"/>
        <v>-0.81618335404519582</v>
      </c>
      <c r="V144" s="7"/>
      <c r="W144" s="25">
        <f t="shared" si="24"/>
        <v>-0.57578168881970848</v>
      </c>
      <c r="X144" s="24">
        <f t="shared" si="29"/>
        <v>28.308198816237336</v>
      </c>
      <c r="Y144" s="7"/>
      <c r="Z144" s="25">
        <f t="shared" si="30"/>
        <v>-614</v>
      </c>
      <c r="AA144" s="17">
        <f t="shared" si="31"/>
        <v>28.385999999999935</v>
      </c>
      <c r="AB144" s="24">
        <f t="shared" si="25"/>
        <v>0.49542916147110927</v>
      </c>
      <c r="AC144" s="17">
        <f t="shared" si="26"/>
        <v>-7.7801183762598924E-2</v>
      </c>
    </row>
    <row r="145" spans="1:29" s="17" customFormat="1" x14ac:dyDescent="0.25">
      <c r="A145" s="17">
        <v>60</v>
      </c>
      <c r="B145" s="17">
        <v>-627</v>
      </c>
      <c r="C145" s="17">
        <v>14160</v>
      </c>
      <c r="D145" s="17">
        <v>11548</v>
      </c>
      <c r="E145" s="17">
        <v>12245</v>
      </c>
      <c r="F145" s="17">
        <v>14844</v>
      </c>
      <c r="G145" s="24"/>
      <c r="H145" s="7"/>
      <c r="I145" s="25">
        <f t="shared" si="32"/>
        <v>1915</v>
      </c>
      <c r="J145" s="24">
        <f t="shared" si="32"/>
        <v>-3296</v>
      </c>
      <c r="K145" s="7"/>
      <c r="L145" s="25">
        <f t="shared" si="27"/>
        <v>1919.7810399847629</v>
      </c>
      <c r="M145" s="17">
        <f t="shared" si="18"/>
        <v>22.85834333590121</v>
      </c>
      <c r="N145" s="17">
        <f t="shared" si="28"/>
        <v>-3294.1768678090821</v>
      </c>
      <c r="O145" s="24">
        <f t="shared" si="19"/>
        <v>3.323810985561217</v>
      </c>
      <c r="P145" s="7"/>
      <c r="Q145" s="25">
        <f t="shared" si="20"/>
        <v>1933.6765680135077</v>
      </c>
      <c r="R145" s="24">
        <f t="shared" si="21"/>
        <v>-3322.7673314060685</v>
      </c>
      <c r="S145" s="7"/>
      <c r="T145" s="25">
        <f t="shared" si="22"/>
        <v>-0.5034865543475735</v>
      </c>
      <c r="U145" s="24">
        <f t="shared" si="23"/>
        <v>-0.86873462925160072</v>
      </c>
      <c r="V145" s="7"/>
      <c r="W145" s="25">
        <f t="shared" si="24"/>
        <v>-0.49118427878277371</v>
      </c>
      <c r="X145" s="24">
        <f t="shared" si="29"/>
        <v>22.590805732278</v>
      </c>
      <c r="Y145" s="7"/>
      <c r="Z145" s="25">
        <f t="shared" si="30"/>
        <v>-627</v>
      </c>
      <c r="AA145" s="17">
        <f t="shared" si="31"/>
        <v>22.742999999999935</v>
      </c>
      <c r="AB145" s="24">
        <f t="shared" si="25"/>
        <v>0.39694023178106919</v>
      </c>
      <c r="AC145" s="17">
        <f t="shared" si="26"/>
        <v>-0.15219426772193501</v>
      </c>
    </row>
    <row r="146" spans="1:29" s="17" customFormat="1" x14ac:dyDescent="0.25">
      <c r="A146" s="17">
        <v>61</v>
      </c>
      <c r="B146" s="17">
        <v>-621</v>
      </c>
      <c r="C146" s="17">
        <v>13998</v>
      </c>
      <c r="D146" s="17">
        <v>11471</v>
      </c>
      <c r="E146" s="17">
        <v>12417</v>
      </c>
      <c r="F146" s="17">
        <v>14935</v>
      </c>
      <c r="G146" s="24"/>
      <c r="H146" s="7"/>
      <c r="I146" s="25">
        <f t="shared" si="32"/>
        <v>1581</v>
      </c>
      <c r="J146" s="24">
        <f t="shared" si="32"/>
        <v>-3464</v>
      </c>
      <c r="K146" s="7"/>
      <c r="L146" s="25">
        <f t="shared" si="27"/>
        <v>1588.1608802180474</v>
      </c>
      <c r="M146" s="17">
        <f t="shared" si="18"/>
        <v>51.278205497222523</v>
      </c>
      <c r="N146" s="17">
        <f t="shared" si="28"/>
        <v>-3461.8905400718995</v>
      </c>
      <c r="O146" s="24">
        <f t="shared" si="19"/>
        <v>4.4498211882616721</v>
      </c>
      <c r="P146" s="7"/>
      <c r="Q146" s="25">
        <f t="shared" si="20"/>
        <v>1599.6765680135077</v>
      </c>
      <c r="R146" s="24">
        <f t="shared" si="21"/>
        <v>-3490.7673314060685</v>
      </c>
      <c r="S146" s="7"/>
      <c r="T146" s="25">
        <f t="shared" si="22"/>
        <v>-0.41652035124316955</v>
      </c>
      <c r="U146" s="24">
        <f t="shared" si="23"/>
        <v>-0.91265808315546149</v>
      </c>
      <c r="V146" s="7"/>
      <c r="W146" s="25">
        <f t="shared" si="24"/>
        <v>-0.40358470395420804</v>
      </c>
      <c r="X146" s="24">
        <f t="shared" si="29"/>
        <v>16.962299542589903</v>
      </c>
      <c r="Y146" s="7"/>
      <c r="Z146" s="25">
        <f t="shared" si="30"/>
        <v>-621</v>
      </c>
      <c r="AA146" s="17">
        <f t="shared" si="31"/>
        <v>17.153999999999936</v>
      </c>
      <c r="AB146" s="24">
        <f t="shared" si="25"/>
        <v>0.29939377988710619</v>
      </c>
      <c r="AC146" s="17">
        <f t="shared" si="26"/>
        <v>-0.1917004574100325</v>
      </c>
    </row>
    <row r="147" spans="1:29" s="17" customFormat="1" x14ac:dyDescent="0.25">
      <c r="A147" s="17">
        <v>62</v>
      </c>
      <c r="B147" s="17">
        <v>-636</v>
      </c>
      <c r="C147" s="17">
        <v>13827</v>
      </c>
      <c r="D147" s="17">
        <v>11404</v>
      </c>
      <c r="E147" s="17">
        <v>12597</v>
      </c>
      <c r="F147" s="17">
        <v>15011</v>
      </c>
      <c r="G147" s="24"/>
      <c r="H147" s="7"/>
      <c r="I147" s="25">
        <f t="shared" si="32"/>
        <v>1230</v>
      </c>
      <c r="J147" s="24">
        <f t="shared" si="32"/>
        <v>-3607</v>
      </c>
      <c r="K147" s="7"/>
      <c r="L147" s="25">
        <f t="shared" si="27"/>
        <v>1232.7005545891116</v>
      </c>
      <c r="M147" s="17">
        <f t="shared" si="18"/>
        <v>7.2929950887715158</v>
      </c>
      <c r="N147" s="17">
        <f t="shared" si="28"/>
        <v>-3599.2105849688755</v>
      </c>
      <c r="O147" s="24">
        <f t="shared" si="19"/>
        <v>60.67498652710772</v>
      </c>
      <c r="P147" s="7"/>
      <c r="Q147" s="25">
        <f t="shared" si="20"/>
        <v>1248.6765680135077</v>
      </c>
      <c r="R147" s="24">
        <f t="shared" si="21"/>
        <v>-3633.7673314060685</v>
      </c>
      <c r="S147" s="7"/>
      <c r="T147" s="25">
        <f t="shared" si="22"/>
        <v>-0.32512772462746353</v>
      </c>
      <c r="U147" s="24">
        <f t="shared" si="23"/>
        <v>-0.95004530879981919</v>
      </c>
      <c r="V147" s="7"/>
      <c r="W147" s="25">
        <f t="shared" si="24"/>
        <v>-0.3116512015535246</v>
      </c>
      <c r="X147" s="24">
        <f t="shared" si="29"/>
        <v>11.268371135028133</v>
      </c>
      <c r="Y147" s="7"/>
      <c r="Z147" s="25">
        <f t="shared" si="30"/>
        <v>-636</v>
      </c>
      <c r="AA147" s="17">
        <f t="shared" si="31"/>
        <v>11.429999999999936</v>
      </c>
      <c r="AB147" s="24">
        <f t="shared" si="25"/>
        <v>0.19949113350295072</v>
      </c>
      <c r="AC147" s="17">
        <f t="shared" si="26"/>
        <v>-0.16162886497180295</v>
      </c>
    </row>
    <row r="148" spans="1:29" s="17" customFormat="1" x14ac:dyDescent="0.25">
      <c r="A148" s="17">
        <v>63</v>
      </c>
      <c r="B148" s="17">
        <v>-634</v>
      </c>
      <c r="C148" s="17">
        <v>13643</v>
      </c>
      <c r="D148" s="17">
        <v>11357</v>
      </c>
      <c r="E148" s="17">
        <v>12774</v>
      </c>
      <c r="F148" s="17">
        <v>15058</v>
      </c>
      <c r="G148" s="24"/>
      <c r="H148" s="7"/>
      <c r="I148" s="25">
        <f t="shared" si="32"/>
        <v>869</v>
      </c>
      <c r="J148" s="24">
        <f t="shared" si="32"/>
        <v>-3701</v>
      </c>
      <c r="K148" s="7"/>
      <c r="L148" s="25">
        <f t="shared" si="27"/>
        <v>865.91648104214903</v>
      </c>
      <c r="M148" s="17">
        <f t="shared" ref="M148:M149" si="33">(I148-L148)^2</f>
        <v>9.508089163426332</v>
      </c>
      <c r="N148" s="17">
        <f t="shared" si="28"/>
        <v>-3700.0564414851351</v>
      </c>
      <c r="O148" s="24">
        <f t="shared" ref="O148:O149" si="34">(J148-N148)^2</f>
        <v>0.89030267097403637</v>
      </c>
      <c r="P148" s="7"/>
      <c r="Q148" s="25">
        <f t="shared" si="20"/>
        <v>887.67656801350768</v>
      </c>
      <c r="R148" s="24">
        <f t="shared" si="21"/>
        <v>-3727.7673314060685</v>
      </c>
      <c r="S148" s="7"/>
      <c r="T148" s="25">
        <f t="shared" si="22"/>
        <v>-0.23113131947569757</v>
      </c>
      <c r="U148" s="24">
        <f t="shared" si="23"/>
        <v>-0.97462152705555072</v>
      </c>
      <c r="V148" s="7"/>
      <c r="W148" s="25">
        <f t="shared" si="24"/>
        <v>-0.217295826509491</v>
      </c>
      <c r="X148" s="24">
        <f t="shared" si="29"/>
        <v>5.6756614442916771</v>
      </c>
      <c r="Y148" s="7"/>
      <c r="Z148" s="25">
        <f t="shared" si="30"/>
        <v>-634</v>
      </c>
      <c r="AA148" s="17">
        <f t="shared" si="31"/>
        <v>5.7239999999999363</v>
      </c>
      <c r="AB148" s="24">
        <f t="shared" si="25"/>
        <v>9.9902646384154303E-2</v>
      </c>
      <c r="AC148" s="17">
        <f t="shared" si="26"/>
        <v>-4.8338555708259179E-2</v>
      </c>
    </row>
    <row r="149" spans="1:29" s="17" customFormat="1" x14ac:dyDescent="0.25">
      <c r="A149" s="17">
        <v>64</v>
      </c>
      <c r="B149" s="17">
        <v>-642</v>
      </c>
      <c r="C149" s="17">
        <v>13453</v>
      </c>
      <c r="D149" s="17">
        <v>11327</v>
      </c>
      <c r="E149" s="17">
        <v>12967</v>
      </c>
      <c r="F149" s="17">
        <v>15092</v>
      </c>
      <c r="G149" s="24"/>
      <c r="H149" s="7"/>
      <c r="I149" s="25">
        <f t="shared" si="32"/>
        <v>486</v>
      </c>
      <c r="J149" s="24">
        <f t="shared" si="32"/>
        <v>-3765</v>
      </c>
      <c r="K149" s="7"/>
      <c r="L149" s="25">
        <f t="shared" si="27"/>
        <v>485.5744319708561</v>
      </c>
      <c r="M149" s="17">
        <f t="shared" si="33"/>
        <v>0.18110814742942627</v>
      </c>
      <c r="N149" s="17">
        <f t="shared" si="28"/>
        <v>-3764.4809982369811</v>
      </c>
      <c r="O149" s="24">
        <f t="shared" si="34"/>
        <v>0.26936283001670325</v>
      </c>
      <c r="P149" s="7"/>
      <c r="Q149" s="25">
        <f t="shared" ref="Q149" si="35">I149-$J$4</f>
        <v>504.67656801350773</v>
      </c>
      <c r="R149" s="24">
        <f t="shared" ref="R149" si="36">J149-$J$3</f>
        <v>-3791.7673314060685</v>
      </c>
      <c r="S149" s="7"/>
      <c r="T149" s="25">
        <f t="shared" ref="T149" si="37">Q149/$J$7</f>
        <v>-0.1314066015445996</v>
      </c>
      <c r="U149" s="24">
        <f t="shared" ref="U149" si="38">R149/$J$6</f>
        <v>-0.99135427139987864</v>
      </c>
      <c r="V149" s="7"/>
      <c r="W149" s="25">
        <f t="shared" ref="W149" si="39">(T149-U149*SIN(-$J$11*PI()/180))/(COS(-$J$11*PI()/180))</f>
        <v>-0.11732309169637747</v>
      </c>
      <c r="X149" s="24">
        <f>IF(MOD(ATAN2(U149,W149)*180/PI()-$J$9+360,360)&gt;5,MOD(ATAN2(U149,W149)*180/PI()-$J$9+360,360)-360,MOD(ATAN2(U149,W149)*180/PI()-$J$9+360,360))</f>
        <v>-0.14374887708731876</v>
      </c>
      <c r="Y149" s="7"/>
      <c r="Z149" s="25">
        <f t="shared" si="30"/>
        <v>-642</v>
      </c>
      <c r="AA149" s="17">
        <f t="shared" si="31"/>
        <v>-5.4000000000063331E-2</v>
      </c>
      <c r="AB149" s="24">
        <f t="shared" ref="AB149" si="40">AA149*PI()/180</f>
        <v>-9.4247779607804316E-4</v>
      </c>
      <c r="AC149" s="17">
        <f t="shared" ref="AC149" si="41">X149-AA149</f>
        <v>-8.974887708725543E-2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-9981</v>
      </c>
      <c r="G154" s="2"/>
      <c r="I154" s="1"/>
      <c r="J154" s="3"/>
    </row>
    <row r="155" spans="1:29" x14ac:dyDescent="0.25">
      <c r="A155" t="s">
        <v>77</v>
      </c>
      <c r="B155">
        <v>-9992</v>
      </c>
      <c r="G155" s="2"/>
      <c r="I155" s="44">
        <v>0</v>
      </c>
      <c r="J155" s="40">
        <f>B155</f>
        <v>-9992</v>
      </c>
    </row>
    <row r="156" spans="1:29" x14ac:dyDescent="0.25">
      <c r="A156" s="32" t="s">
        <v>78</v>
      </c>
      <c r="B156" s="32">
        <v>9990</v>
      </c>
      <c r="G156" s="2"/>
      <c r="I156" s="1"/>
      <c r="J156" s="3"/>
    </row>
    <row r="157" spans="1:29" x14ac:dyDescent="0.25">
      <c r="A157" t="s">
        <v>79</v>
      </c>
      <c r="B157">
        <v>9990</v>
      </c>
      <c r="G157" s="2"/>
      <c r="I157" s="44">
        <f>J155</f>
        <v>-9992</v>
      </c>
      <c r="J157" s="40">
        <f>I157+B157</f>
        <v>-2</v>
      </c>
    </row>
    <row r="158" spans="1:29" x14ac:dyDescent="0.25">
      <c r="A158" s="32" t="s">
        <v>80</v>
      </c>
      <c r="B158" s="32">
        <v>40001</v>
      </c>
      <c r="G158" s="2"/>
      <c r="I158" s="1"/>
      <c r="J158" s="3"/>
    </row>
    <row r="159" spans="1:29" x14ac:dyDescent="0.25">
      <c r="A159" t="s">
        <v>81</v>
      </c>
      <c r="B159">
        <v>40001</v>
      </c>
      <c r="G159" s="2"/>
      <c r="I159" s="44">
        <f>J157</f>
        <v>-2</v>
      </c>
      <c r="J159" s="40">
        <f>I159+B159</f>
        <v>39999</v>
      </c>
    </row>
    <row r="160" spans="1:29" x14ac:dyDescent="0.25">
      <c r="A160" s="32" t="s">
        <v>82</v>
      </c>
      <c r="B160" s="32">
        <v>9998</v>
      </c>
      <c r="G160" s="2"/>
      <c r="I160" s="1"/>
      <c r="J160" s="3"/>
    </row>
    <row r="161" spans="1:10" x14ac:dyDescent="0.25">
      <c r="A161" t="s">
        <v>83</v>
      </c>
      <c r="B161">
        <v>9998</v>
      </c>
      <c r="G161" s="2"/>
      <c r="I161" s="44">
        <f>J159</f>
        <v>39999</v>
      </c>
      <c r="J161" s="40">
        <f>I161+B161</f>
        <v>49997</v>
      </c>
    </row>
    <row r="162" spans="1:10" x14ac:dyDescent="0.25">
      <c r="A162" s="32" t="s">
        <v>84</v>
      </c>
      <c r="B162" s="32">
        <v>-9980</v>
      </c>
      <c r="G162" s="2"/>
      <c r="I162" s="1"/>
      <c r="J162" s="3"/>
    </row>
    <row r="163" spans="1:10" x14ac:dyDescent="0.25">
      <c r="A163" t="s">
        <v>85</v>
      </c>
      <c r="B163">
        <v>-9994</v>
      </c>
      <c r="G163" s="2"/>
      <c r="I163" s="44">
        <f>J161</f>
        <v>49997</v>
      </c>
      <c r="J163" s="40">
        <f>I163+B163</f>
        <v>40003</v>
      </c>
    </row>
    <row r="164" spans="1:10" x14ac:dyDescent="0.25">
      <c r="A164" s="32" t="s">
        <v>86</v>
      </c>
      <c r="B164" s="32">
        <v>-40009</v>
      </c>
      <c r="G164" s="2"/>
      <c r="I164" s="1"/>
      <c r="J164" s="3"/>
    </row>
    <row r="165" spans="1:10" ht="15.75" thickBot="1" x14ac:dyDescent="0.3">
      <c r="A165" t="s">
        <v>87</v>
      </c>
      <c r="B165">
        <v>-40009</v>
      </c>
      <c r="G165" s="2"/>
      <c r="I165" s="4">
        <f>J163</f>
        <v>40003</v>
      </c>
      <c r="J165" s="6">
        <f>I165+B165</f>
        <v>-6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5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3" t="s">
        <v>0</v>
      </c>
      <c r="J3" s="33">
        <f>(O6+O12)/2</f>
        <v>26.322901671368442</v>
      </c>
      <c r="L3" s="36" t="s">
        <v>1</v>
      </c>
      <c r="M3" s="11">
        <v>-3846.4667680104785</v>
      </c>
      <c r="N3" s="10" t="s">
        <v>2</v>
      </c>
      <c r="O3" s="36">
        <v>3830.8986225803537</v>
      </c>
      <c r="Q3" s="117" t="s">
        <v>3</v>
      </c>
      <c r="R3" s="117"/>
      <c r="T3" s="49" t="s">
        <v>53</v>
      </c>
      <c r="U3" s="50">
        <v>43690</v>
      </c>
    </row>
    <row r="4" spans="1:21" ht="15.75" thickBot="1" x14ac:dyDescent="0.3">
      <c r="A4" t="s">
        <v>64</v>
      </c>
      <c r="I4" s="34" t="s">
        <v>4</v>
      </c>
      <c r="J4" s="34">
        <f>(M6+M12)/2</f>
        <v>-18.1482787583465</v>
      </c>
      <c r="L4" s="9" t="s">
        <v>5</v>
      </c>
      <c r="M4" s="13">
        <v>359.80744470310725</v>
      </c>
      <c r="N4" s="12" t="s">
        <v>6</v>
      </c>
      <c r="O4" s="9">
        <v>359.78291040685872</v>
      </c>
      <c r="Q4" s="2" t="s">
        <v>7</v>
      </c>
      <c r="R4" s="2">
        <f>MAX(AC20:AC149)</f>
        <v>0.2535641139483289</v>
      </c>
      <c r="T4" s="49" t="s">
        <v>54</v>
      </c>
      <c r="U4" s="51" t="s">
        <v>101</v>
      </c>
    </row>
    <row r="5" spans="1:21" ht="15.75" thickBot="1" x14ac:dyDescent="0.3">
      <c r="I5" s="9"/>
      <c r="J5" s="9"/>
      <c r="L5" s="38" t="s">
        <v>8</v>
      </c>
      <c r="M5" s="13">
        <v>-172.30989838460712</v>
      </c>
      <c r="N5" s="14" t="s">
        <v>9</v>
      </c>
      <c r="O5" s="9">
        <v>-173.11138366712871</v>
      </c>
      <c r="Q5" s="5" t="s">
        <v>10</v>
      </c>
      <c r="R5" s="5">
        <f>MIN(AC20:AC149)</f>
        <v>-0.23554870845966036</v>
      </c>
      <c r="T5" s="49" t="s">
        <v>55</v>
      </c>
      <c r="U5" s="51">
        <v>3</v>
      </c>
    </row>
    <row r="6" spans="1:21" ht="15.75" thickBot="1" x14ac:dyDescent="0.3">
      <c r="A6" t="s">
        <v>65</v>
      </c>
      <c r="I6" s="33" t="s">
        <v>11</v>
      </c>
      <c r="J6" s="33">
        <f>(O3+O9)/2</f>
        <v>3824.2701369149136</v>
      </c>
      <c r="L6" s="38" t="s">
        <v>12</v>
      </c>
      <c r="M6" s="13">
        <v>-17.981860331863114</v>
      </c>
      <c r="N6" s="14" t="s">
        <v>13</v>
      </c>
      <c r="O6" s="9">
        <v>25.96113615819942</v>
      </c>
      <c r="T6" s="49" t="s">
        <v>56</v>
      </c>
      <c r="U6" s="51" t="s">
        <v>57</v>
      </c>
    </row>
    <row r="7" spans="1:21" ht="15.75" thickBot="1" x14ac:dyDescent="0.3">
      <c r="I7" s="34" t="s">
        <v>14</v>
      </c>
      <c r="J7" s="34">
        <f>(M3+M9)/2</f>
        <v>-3840.3032596486469</v>
      </c>
      <c r="L7" s="39" t="s">
        <v>15</v>
      </c>
      <c r="M7" s="16">
        <f>SUM(M20:M84)</f>
        <v>1972.2150551858729</v>
      </c>
      <c r="N7" s="15" t="s">
        <v>15</v>
      </c>
      <c r="O7" s="37">
        <f>SUM(O20:O84)</f>
        <v>2276.7124533623441</v>
      </c>
      <c r="Q7" s="117" t="s">
        <v>16</v>
      </c>
      <c r="R7" s="117"/>
      <c r="T7" s="118" t="s">
        <v>58</v>
      </c>
      <c r="U7" s="120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19"/>
      <c r="U8" s="121"/>
    </row>
    <row r="9" spans="1:21" ht="15.75" thickBot="1" x14ac:dyDescent="0.3">
      <c r="I9" s="33" t="s">
        <v>17</v>
      </c>
      <c r="J9" s="33">
        <f>(O5+O11)/2</f>
        <v>-173.09642961137513</v>
      </c>
      <c r="L9" s="36" t="s">
        <v>18</v>
      </c>
      <c r="M9" s="11">
        <v>-3834.1397512868152</v>
      </c>
      <c r="N9" s="10" t="s">
        <v>19</v>
      </c>
      <c r="O9" s="36">
        <v>3817.6416512494734</v>
      </c>
      <c r="Q9" s="5" t="s">
        <v>10</v>
      </c>
      <c r="R9" s="5" t="e">
        <f>MIN(#REF!)</f>
        <v>#REF!</v>
      </c>
    </row>
    <row r="10" spans="1:21" x14ac:dyDescent="0.25">
      <c r="I10" s="35" t="s">
        <v>20</v>
      </c>
      <c r="J10" s="35">
        <f>(M5+M11)/2</f>
        <v>-172.29184310981805</v>
      </c>
      <c r="L10" s="9" t="s">
        <v>21</v>
      </c>
      <c r="M10" s="13">
        <v>359.80457325181146</v>
      </c>
      <c r="N10" s="12" t="s">
        <v>22</v>
      </c>
      <c r="O10" s="9">
        <v>359.69662086198599</v>
      </c>
      <c r="T10" s="52"/>
    </row>
    <row r="11" spans="1:21" ht="15.75" thickBot="1" x14ac:dyDescent="0.3">
      <c r="I11" s="34" t="s">
        <v>23</v>
      </c>
      <c r="J11" s="34">
        <f>J9-J10</f>
        <v>-0.80458650155708256</v>
      </c>
      <c r="L11" s="38" t="s">
        <v>24</v>
      </c>
      <c r="M11" s="13">
        <v>-172.27378783502897</v>
      </c>
      <c r="N11" s="14" t="s">
        <v>25</v>
      </c>
      <c r="O11" s="9">
        <v>-173.08147555562158</v>
      </c>
    </row>
    <row r="12" spans="1:21" x14ac:dyDescent="0.25">
      <c r="I12" s="9"/>
      <c r="J12" s="9"/>
      <c r="L12" s="38" t="s">
        <v>26</v>
      </c>
      <c r="M12" s="13">
        <v>-18.314697184829885</v>
      </c>
      <c r="N12" s="14" t="s">
        <v>27</v>
      </c>
      <c r="O12" s="9">
        <v>26.684667184537464</v>
      </c>
    </row>
    <row r="13" spans="1:21" ht="15.75" thickBot="1" x14ac:dyDescent="0.3">
      <c r="I13" s="9"/>
      <c r="J13" s="9"/>
      <c r="L13" s="39" t="s">
        <v>15</v>
      </c>
      <c r="M13" s="16">
        <f>SUM(M85:M149)</f>
        <v>2291.4743990966058</v>
      </c>
      <c r="N13" s="15" t="s">
        <v>15</v>
      </c>
      <c r="O13" s="37">
        <f>SUM(O85:O149)</f>
        <v>2053.5296063212422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11" t="s">
        <v>29</v>
      </c>
      <c r="J18" s="112"/>
      <c r="K18" s="7"/>
      <c r="L18" s="111" t="s">
        <v>30</v>
      </c>
      <c r="M18" s="113"/>
      <c r="N18" s="113"/>
      <c r="O18" s="112"/>
      <c r="P18" s="7"/>
      <c r="Q18" s="111" t="s">
        <v>31</v>
      </c>
      <c r="R18" s="112"/>
      <c r="S18" s="7"/>
      <c r="T18" s="111" t="s">
        <v>32</v>
      </c>
      <c r="U18" s="112"/>
      <c r="V18" s="7"/>
      <c r="W18" s="111" t="s">
        <v>33</v>
      </c>
      <c r="X18" s="112"/>
      <c r="Y18" s="41"/>
      <c r="Z18" s="114" t="s">
        <v>28</v>
      </c>
      <c r="AA18" s="115"/>
      <c r="AB18" s="116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13505</v>
      </c>
      <c r="D20" s="17">
        <v>11362</v>
      </c>
      <c r="E20" s="17">
        <v>13009</v>
      </c>
      <c r="F20" s="17">
        <v>15141</v>
      </c>
      <c r="G20" s="24"/>
      <c r="H20" s="7"/>
      <c r="I20" s="25">
        <f t="shared" ref="I20:J51" si="0">C20-E20</f>
        <v>496</v>
      </c>
      <c r="J20" s="24">
        <f t="shared" si="0"/>
        <v>-3779</v>
      </c>
      <c r="K20" s="7"/>
      <c r="L20" s="25">
        <f>$M$3*SIN(2*PI()/$M$4*(AA20+$M$5))+$M$6</f>
        <v>487.00187144342465</v>
      </c>
      <c r="M20" s="17">
        <f t="shared" ref="M20:M83" si="1">(I20-L20)^2</f>
        <v>80.96631752065683</v>
      </c>
      <c r="N20" s="17">
        <f>$O$3*COS(2*PI()/$O$4*(AA20+$O$5))+$O$6</f>
        <v>-3778.5393726566313</v>
      </c>
      <c r="O20" s="24">
        <f t="shared" ref="O20:O83" si="2">(J20-N20)^2</f>
        <v>0.21217754945894496</v>
      </c>
      <c r="P20" s="7"/>
      <c r="Q20" s="25">
        <f>I20-$J$4</f>
        <v>514.14827875834646</v>
      </c>
      <c r="R20" s="24">
        <f>J20-$J$3</f>
        <v>-3805.3229016713685</v>
      </c>
      <c r="S20" s="7"/>
      <c r="T20" s="25">
        <f>Q20/$J$7</f>
        <v>-0.13388220773100779</v>
      </c>
      <c r="U20" s="24">
        <f>R20/$J$6</f>
        <v>-0.99504552906431709</v>
      </c>
      <c r="V20" s="7"/>
      <c r="W20" s="25">
        <f>(T20-U20*SIN(-$J$11*PI()/180))/(COS(-$J$11*PI()/180))</f>
        <v>-0.11992138133899047</v>
      </c>
      <c r="X20" s="24">
        <f>IF(MOD(ATAN2(U20,W20)*180/PI()-$J$9+360,360)&gt;5,MOD(ATAN2(U20,W20)*180/PI()-$J$9+360,360)-360,MOD(ATAN2(U20,W20)*180/PI()-$J$9+360,360))</f>
        <v>-3.1513385847858899E-2</v>
      </c>
      <c r="Y20" s="7"/>
      <c r="Z20" s="25">
        <f>I159</f>
        <v>-6</v>
      </c>
      <c r="AA20" s="17">
        <f>360/40000*Z20</f>
        <v>-5.3999999999999992E-2</v>
      </c>
      <c r="AB20" s="24">
        <f>AA20*PI()/180</f>
        <v>-9.4247779607693771E-4</v>
      </c>
      <c r="AC20" s="17">
        <f>X20-AA20</f>
        <v>2.2486614152141093E-2</v>
      </c>
      <c r="AD20" s="17">
        <f ca="1">INDIRECT("AC"&amp;AE20)-AC20</f>
        <v>-8.4919205106700424E-2</v>
      </c>
      <c r="AE20" s="17">
        <v>149</v>
      </c>
    </row>
    <row r="21" spans="1:31" s="17" customFormat="1" x14ac:dyDescent="0.25">
      <c r="A21" s="17">
        <v>1</v>
      </c>
      <c r="B21" s="17">
        <v>634</v>
      </c>
      <c r="C21" s="17">
        <v>13682</v>
      </c>
      <c r="D21" s="17">
        <v>11390</v>
      </c>
      <c r="E21" s="17">
        <v>12818</v>
      </c>
      <c r="F21" s="17">
        <v>15107</v>
      </c>
      <c r="G21" s="24"/>
      <c r="H21" s="7"/>
      <c r="I21" s="25">
        <f t="shared" si="0"/>
        <v>864</v>
      </c>
      <c r="J21" s="24">
        <f t="shared" si="0"/>
        <v>-3717</v>
      </c>
      <c r="K21" s="7"/>
      <c r="L21" s="25">
        <f t="shared" ref="L21:L84" si="3">$M$3*SIN(2*PI()/$M$4*(AA21+$M$5))+$M$6</f>
        <v>863.82015518116248</v>
      </c>
      <c r="M21" s="17">
        <f t="shared" si="1"/>
        <v>3.2344158862701554E-2</v>
      </c>
      <c r="N21" s="17">
        <f t="shared" ref="N21:N84" si="4">$O$3*COS(2*PI()/$O$4*(AA21+$O$5))+$O$6</f>
        <v>-3715.0022853680857</v>
      </c>
      <c r="O21" s="24">
        <f t="shared" si="2"/>
        <v>3.9908637505643973</v>
      </c>
      <c r="P21" s="7"/>
      <c r="Q21" s="25">
        <f t="shared" ref="Q21:Q84" si="5">I21-$J$4</f>
        <v>882.14827875834646</v>
      </c>
      <c r="R21" s="24">
        <f t="shared" ref="R21:R84" si="6">J21-$J$3</f>
        <v>-3743.3229016713685</v>
      </c>
      <c r="S21" s="7"/>
      <c r="T21" s="25">
        <f t="shared" ref="T21:T84" si="7">Q21/$J$7</f>
        <v>-0.22970797333308909</v>
      </c>
      <c r="U21" s="24">
        <f t="shared" ref="U21:U84" si="8">R21/$J$6</f>
        <v>-0.97883328521639268</v>
      </c>
      <c r="V21" s="7"/>
      <c r="W21" s="25">
        <f t="shared" ref="W21:W84" si="9">(T21-U21*SIN(-$J$11*PI()/180))/(COS(-$J$11*PI()/180))</f>
        <v>-0.21598427436870515</v>
      </c>
      <c r="X21" s="24">
        <f t="shared" ref="X21:X83" si="10">MOD(ATAN2(U21,W21)*180/PI()-$J$9+360,360)</f>
        <v>5.5396291337854109</v>
      </c>
      <c r="Y21" s="7"/>
      <c r="Z21" s="25">
        <f t="shared" ref="Z21:Z84" si="11">B21</f>
        <v>634</v>
      </c>
      <c r="AA21" s="17">
        <f>360/40000*Z21+AA20</f>
        <v>5.6519999999999992</v>
      </c>
      <c r="AB21" s="24">
        <f t="shared" ref="AB21:AB84" si="12">AA21*PI()/180</f>
        <v>9.8646009322719483E-2</v>
      </c>
      <c r="AC21" s="17">
        <f t="shared" ref="AC21:AC84" si="13">X21-AA21</f>
        <v>-0.11237086621458836</v>
      </c>
      <c r="AD21" s="17">
        <f t="shared" ref="AD21:AD83" ca="1" si="14">INDIRECT("AC"&amp;AE21)-AC21</f>
        <v>-4.8445118849331337E-2</v>
      </c>
      <c r="AE21" s="17">
        <v>148</v>
      </c>
    </row>
    <row r="22" spans="1:31" s="17" customFormat="1" x14ac:dyDescent="0.25">
      <c r="A22" s="17">
        <v>2</v>
      </c>
      <c r="B22" s="17">
        <v>650</v>
      </c>
      <c r="C22" s="17">
        <v>13871</v>
      </c>
      <c r="D22" s="17">
        <v>11447</v>
      </c>
      <c r="E22" s="17">
        <v>12634</v>
      </c>
      <c r="F22" s="17">
        <v>15055</v>
      </c>
      <c r="G22" s="24"/>
      <c r="H22" s="7"/>
      <c r="I22" s="25">
        <f t="shared" si="0"/>
        <v>1237</v>
      </c>
      <c r="J22" s="24">
        <f t="shared" si="0"/>
        <v>-3608</v>
      </c>
      <c r="K22" s="7"/>
      <c r="L22" s="25">
        <f t="shared" si="3"/>
        <v>1241.0342820157728</v>
      </c>
      <c r="M22" s="17">
        <f t="shared" si="1"/>
        <v>16.275431382787524</v>
      </c>
      <c r="N22" s="17">
        <f>$O$3*COS(2*PI()/$O$4*(AA22+$O$5))+$O$6</f>
        <v>-3611.3363932690672</v>
      </c>
      <c r="O22" s="24">
        <f>(J22-N22)^2</f>
        <v>11.131520045877117</v>
      </c>
      <c r="P22" s="7"/>
      <c r="Q22" s="25">
        <f t="shared" si="5"/>
        <v>1255.1482787583466</v>
      </c>
      <c r="R22" s="24">
        <f t="shared" si="6"/>
        <v>-3634.3229016713685</v>
      </c>
      <c r="S22" s="7"/>
      <c r="T22" s="25">
        <f t="shared" si="7"/>
        <v>-0.32683571944606826</v>
      </c>
      <c r="U22" s="24">
        <f t="shared" si="8"/>
        <v>-0.95033111458052544</v>
      </c>
      <c r="V22" s="7"/>
      <c r="W22" s="25">
        <f t="shared" si="9"/>
        <v>-0.31352187119135189</v>
      </c>
      <c r="X22" s="24">
        <f t="shared" si="10"/>
        <v>11.354567713413758</v>
      </c>
      <c r="Y22" s="7"/>
      <c r="Z22" s="25">
        <f t="shared" si="11"/>
        <v>650</v>
      </c>
      <c r="AA22" s="17">
        <f t="shared" ref="AA22:AA85" si="15">360/40000*Z22+AA21</f>
        <v>11.501999999999999</v>
      </c>
      <c r="AB22" s="24">
        <f t="shared" si="12"/>
        <v>0.20074777056438775</v>
      </c>
      <c r="AC22" s="17">
        <f t="shared" si="13"/>
        <v>-0.14743228658624119</v>
      </c>
      <c r="AD22" s="17">
        <f t="shared" ca="1" si="14"/>
        <v>4.0247152906058403E-2</v>
      </c>
      <c r="AE22" s="17">
        <v>147</v>
      </c>
    </row>
    <row r="23" spans="1:31" s="17" customFormat="1" x14ac:dyDescent="0.25">
      <c r="A23" s="17">
        <v>3</v>
      </c>
      <c r="B23" s="17">
        <v>629</v>
      </c>
      <c r="C23" s="17">
        <v>14040</v>
      </c>
      <c r="D23" s="17">
        <v>11501</v>
      </c>
      <c r="E23" s="17">
        <v>12451</v>
      </c>
      <c r="F23" s="17">
        <v>14976</v>
      </c>
      <c r="G23" s="24"/>
      <c r="H23" s="7"/>
      <c r="I23" s="25">
        <f t="shared" si="0"/>
        <v>1589</v>
      </c>
      <c r="J23" s="24">
        <f t="shared" si="0"/>
        <v>-3475</v>
      </c>
      <c r="K23" s="7"/>
      <c r="L23" s="25">
        <f t="shared" si="3"/>
        <v>1593.6025884002074</v>
      </c>
      <c r="M23" s="17">
        <f t="shared" si="1"/>
        <v>21.183819981723932</v>
      </c>
      <c r="N23" s="17">
        <f t="shared" si="4"/>
        <v>-3474.8932259562612</v>
      </c>
      <c r="O23" s="24">
        <f t="shared" si="2"/>
        <v>1.1400696416340263E-2</v>
      </c>
      <c r="P23" s="7"/>
      <c r="Q23" s="25">
        <f t="shared" si="5"/>
        <v>1607.1482787583466</v>
      </c>
      <c r="R23" s="24">
        <f t="shared" si="6"/>
        <v>-3501.3229016713685</v>
      </c>
      <c r="S23" s="7"/>
      <c r="T23" s="25">
        <f t="shared" si="7"/>
        <v>-0.41849514741327648</v>
      </c>
      <c r="U23" s="24">
        <f t="shared" si="8"/>
        <v>-0.91555323664868749</v>
      </c>
      <c r="V23" s="7"/>
      <c r="W23" s="25">
        <f t="shared" si="9"/>
        <v>-0.40567874422109146</v>
      </c>
      <c r="X23" s="24">
        <f t="shared" si="10"/>
        <v>16.994410216940537</v>
      </c>
      <c r="Y23" s="7"/>
      <c r="Z23" s="25">
        <f t="shared" si="11"/>
        <v>629</v>
      </c>
      <c r="AA23" s="17">
        <f t="shared" si="15"/>
        <v>17.162999999999997</v>
      </c>
      <c r="AB23" s="24">
        <f t="shared" si="12"/>
        <v>0.29955085951978672</v>
      </c>
      <c r="AC23" s="17">
        <f t="shared" si="13"/>
        <v>-0.16858978305945982</v>
      </c>
      <c r="AD23" s="17">
        <f t="shared" ca="1" si="14"/>
        <v>3.265488591720711E-2</v>
      </c>
      <c r="AE23" s="17">
        <v>146</v>
      </c>
    </row>
    <row r="24" spans="1:31" s="17" customFormat="1" x14ac:dyDescent="0.25">
      <c r="A24" s="17">
        <v>4</v>
      </c>
      <c r="B24" s="17">
        <v>619</v>
      </c>
      <c r="C24" s="17">
        <v>14223</v>
      </c>
      <c r="D24" s="17">
        <v>11598</v>
      </c>
      <c r="E24" s="17">
        <v>12299</v>
      </c>
      <c r="F24" s="17">
        <v>14907</v>
      </c>
      <c r="G24" s="24"/>
      <c r="H24" s="7"/>
      <c r="I24" s="25">
        <f t="shared" si="0"/>
        <v>1924</v>
      </c>
      <c r="J24" s="24">
        <f t="shared" si="0"/>
        <v>-3309</v>
      </c>
      <c r="K24" s="7"/>
      <c r="L24" s="25">
        <f t="shared" si="3"/>
        <v>1925.2198118731576</v>
      </c>
      <c r="M24" s="17">
        <f t="shared" si="1"/>
        <v>1.487941005896243</v>
      </c>
      <c r="N24" s="17">
        <f t="shared" si="4"/>
        <v>-3307.2331555410783</v>
      </c>
      <c r="O24" s="24">
        <f t="shared" si="2"/>
        <v>3.121739342022301</v>
      </c>
      <c r="P24" s="7"/>
      <c r="Q24" s="25">
        <f t="shared" si="5"/>
        <v>1942.1482787583466</v>
      </c>
      <c r="R24" s="24">
        <f t="shared" si="6"/>
        <v>-3335.3229016713685</v>
      </c>
      <c r="S24" s="7"/>
      <c r="T24" s="25">
        <f t="shared" si="7"/>
        <v>-0.50572784164343199</v>
      </c>
      <c r="U24" s="24">
        <f t="shared" si="8"/>
        <v>-0.8721462611848898</v>
      </c>
      <c r="V24" s="7"/>
      <c r="W24" s="25">
        <f t="shared" si="9"/>
        <v>-0.49352963066060801</v>
      </c>
      <c r="X24" s="24">
        <f t="shared" si="10"/>
        <v>22.601058445272884</v>
      </c>
      <c r="Y24" s="7"/>
      <c r="Z24" s="25">
        <f t="shared" si="11"/>
        <v>619</v>
      </c>
      <c r="AA24" s="17">
        <f t="shared" si="15"/>
        <v>22.733999999999995</v>
      </c>
      <c r="AB24" s="24">
        <f t="shared" si="12"/>
        <v>0.39678315214839083</v>
      </c>
      <c r="AC24" s="17">
        <f t="shared" si="13"/>
        <v>-0.13294155472711111</v>
      </c>
      <c r="AD24" s="17">
        <f t="shared" ca="1" si="14"/>
        <v>-1.6210972715818173E-2</v>
      </c>
      <c r="AE24" s="17">
        <v>145</v>
      </c>
    </row>
    <row r="25" spans="1:31" s="17" customFormat="1" x14ac:dyDescent="0.25">
      <c r="A25" s="17">
        <v>5</v>
      </c>
      <c r="B25" s="17">
        <v>613</v>
      </c>
      <c r="C25" s="17">
        <v>14373</v>
      </c>
      <c r="D25" s="17">
        <v>11691</v>
      </c>
      <c r="E25" s="17">
        <v>12140</v>
      </c>
      <c r="F25" s="17">
        <v>14801</v>
      </c>
      <c r="G25" s="24"/>
      <c r="H25" s="7"/>
      <c r="I25" s="25">
        <f t="shared" si="0"/>
        <v>2233</v>
      </c>
      <c r="J25" s="24">
        <f t="shared" si="0"/>
        <v>-3110</v>
      </c>
      <c r="K25" s="7"/>
      <c r="L25" s="25">
        <f t="shared" si="3"/>
        <v>2235.5221322985108</v>
      </c>
      <c r="M25" s="17">
        <f t="shared" si="1"/>
        <v>6.3611513311912153</v>
      </c>
      <c r="N25" s="17">
        <f t="shared" si="4"/>
        <v>-3110.1237678834627</v>
      </c>
      <c r="O25" s="24">
        <f t="shared" si="2"/>
        <v>1.5318488976844695E-2</v>
      </c>
      <c r="P25" s="7"/>
      <c r="Q25" s="25">
        <f t="shared" si="5"/>
        <v>2251.1482787583464</v>
      </c>
      <c r="R25" s="24">
        <f t="shared" si="6"/>
        <v>-3136.3229016713685</v>
      </c>
      <c r="S25" s="7"/>
      <c r="T25" s="25">
        <f t="shared" si="7"/>
        <v>-0.58619023721691865</v>
      </c>
      <c r="U25" s="24">
        <f t="shared" si="8"/>
        <v>-0.82011018818913228</v>
      </c>
      <c r="V25" s="7"/>
      <c r="W25" s="25">
        <f t="shared" si="9"/>
        <v>-0.57473073449935663</v>
      </c>
      <c r="X25" s="24">
        <f t="shared" si="10"/>
        <v>28.119084636184709</v>
      </c>
      <c r="Y25" s="7"/>
      <c r="Z25" s="25">
        <f t="shared" si="11"/>
        <v>613</v>
      </c>
      <c r="AA25" s="17">
        <f t="shared" si="15"/>
        <v>28.250999999999994</v>
      </c>
      <c r="AB25" s="24">
        <f t="shared" si="12"/>
        <v>0.49307296698091796</v>
      </c>
      <c r="AC25" s="17">
        <f t="shared" si="13"/>
        <v>-0.13191536381528479</v>
      </c>
      <c r="AD25" s="17">
        <f t="shared" ca="1" si="14"/>
        <v>5.411314399002265E-2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14520</v>
      </c>
      <c r="D26" s="17">
        <v>11809</v>
      </c>
      <c r="E26" s="17">
        <v>12001</v>
      </c>
      <c r="F26" s="17">
        <v>14694</v>
      </c>
      <c r="G26" s="24"/>
      <c r="H26" s="7"/>
      <c r="I26" s="25">
        <f t="shared" si="0"/>
        <v>2519</v>
      </c>
      <c r="J26" s="24">
        <f t="shared" si="0"/>
        <v>-2885</v>
      </c>
      <c r="K26" s="7"/>
      <c r="L26" s="25">
        <f t="shared" si="3"/>
        <v>2526.2848151208959</v>
      </c>
      <c r="M26" s="17">
        <f t="shared" si="1"/>
        <v>53.068531345633957</v>
      </c>
      <c r="N26" s="17">
        <f t="shared" si="4"/>
        <v>-2882.7496690115045</v>
      </c>
      <c r="O26" s="24">
        <f t="shared" si="2"/>
        <v>5.0639895577832883</v>
      </c>
      <c r="P26" s="7"/>
      <c r="Q26" s="25">
        <f t="shared" si="5"/>
        <v>2537.1482787583464</v>
      </c>
      <c r="R26" s="24">
        <f t="shared" si="6"/>
        <v>-2911.3229016713685</v>
      </c>
      <c r="S26" s="7"/>
      <c r="T26" s="25">
        <f t="shared" si="7"/>
        <v>-0.66066352244027537</v>
      </c>
      <c r="U26" s="24">
        <f t="shared" si="8"/>
        <v>-0.76127543228940653</v>
      </c>
      <c r="V26" s="7"/>
      <c r="W26" s="25">
        <f t="shared" si="9"/>
        <v>-0.6500376154510521</v>
      </c>
      <c r="X26" s="24">
        <f t="shared" si="10"/>
        <v>33.589769451012728</v>
      </c>
      <c r="Y26" s="7"/>
      <c r="Z26" s="25">
        <f t="shared" si="11"/>
        <v>616</v>
      </c>
      <c r="AA26" s="17">
        <f t="shared" si="15"/>
        <v>33.794999999999995</v>
      </c>
      <c r="AB26" s="24">
        <f t="shared" si="12"/>
        <v>0.58983402071148361</v>
      </c>
      <c r="AC26" s="17">
        <f t="shared" si="13"/>
        <v>-0.20523054898726656</v>
      </c>
      <c r="AD26" s="17">
        <f t="shared" ca="1" si="14"/>
        <v>0.14895660977742864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14651</v>
      </c>
      <c r="D27" s="17">
        <v>11928</v>
      </c>
      <c r="E27" s="17">
        <v>11865</v>
      </c>
      <c r="F27" s="17">
        <v>14555</v>
      </c>
      <c r="G27" s="24"/>
      <c r="H27" s="7"/>
      <c r="I27" s="25">
        <f t="shared" si="0"/>
        <v>2786</v>
      </c>
      <c r="J27" s="24">
        <f t="shared" si="0"/>
        <v>-2627</v>
      </c>
      <c r="K27" s="7"/>
      <c r="L27" s="25">
        <f t="shared" si="3"/>
        <v>2793.2194051441184</v>
      </c>
      <c r="M27" s="17">
        <f t="shared" si="1"/>
        <v>52.119810634922558</v>
      </c>
      <c r="N27" s="17">
        <f t="shared" si="4"/>
        <v>-2628.1305972629607</v>
      </c>
      <c r="O27" s="24">
        <f t="shared" si="2"/>
        <v>1.2782501710142065</v>
      </c>
      <c r="P27" s="7"/>
      <c r="Q27" s="25">
        <f t="shared" si="5"/>
        <v>2804.1482787583464</v>
      </c>
      <c r="R27" s="24">
        <f t="shared" si="6"/>
        <v>-2653.3229016713685</v>
      </c>
      <c r="S27" s="7"/>
      <c r="T27" s="25">
        <f t="shared" si="7"/>
        <v>-0.7301892817222202</v>
      </c>
      <c r="U27" s="24">
        <f t="shared" si="8"/>
        <v>-0.69381157885772082</v>
      </c>
      <c r="V27" s="7"/>
      <c r="W27" s="25">
        <f t="shared" si="9"/>
        <v>-0.72051766625462554</v>
      </c>
      <c r="X27" s="24">
        <f t="shared" si="10"/>
        <v>39.17818923832732</v>
      </c>
      <c r="Y27" s="7"/>
      <c r="Z27" s="25">
        <f t="shared" si="11"/>
        <v>616</v>
      </c>
      <c r="AA27" s="17">
        <f t="shared" si="15"/>
        <v>39.338999999999992</v>
      </c>
      <c r="AB27" s="24">
        <f t="shared" si="12"/>
        <v>0.68659507444204915</v>
      </c>
      <c r="AC27" s="17">
        <f t="shared" si="13"/>
        <v>-0.16081076167267128</v>
      </c>
      <c r="AD27" s="17">
        <f t="shared" ca="1" si="14"/>
        <v>6.5807287035319462E-2</v>
      </c>
      <c r="AE27" s="17">
        <v>142</v>
      </c>
    </row>
    <row r="28" spans="1:31" s="17" customFormat="1" x14ac:dyDescent="0.25">
      <c r="A28" s="17">
        <v>8</v>
      </c>
      <c r="B28" s="17">
        <v>635</v>
      </c>
      <c r="C28" s="17">
        <v>14781</v>
      </c>
      <c r="D28" s="17">
        <v>12079</v>
      </c>
      <c r="E28" s="17">
        <v>11742</v>
      </c>
      <c r="F28" s="17">
        <v>14414</v>
      </c>
      <c r="G28" s="24"/>
      <c r="H28" s="7"/>
      <c r="I28" s="25">
        <f t="shared" si="0"/>
        <v>3039</v>
      </c>
      <c r="J28" s="24">
        <f t="shared" si="0"/>
        <v>-2335</v>
      </c>
      <c r="K28" s="7"/>
      <c r="L28" s="25">
        <f t="shared" si="3"/>
        <v>3040.8037719028198</v>
      </c>
      <c r="M28" s="17">
        <f t="shared" si="1"/>
        <v>3.2535930774021251</v>
      </c>
      <c r="N28" s="17">
        <f t="shared" si="4"/>
        <v>-2339.6635758823363</v>
      </c>
      <c r="O28" s="24">
        <f t="shared" si="2"/>
        <v>21.748940010308964</v>
      </c>
      <c r="P28" s="7"/>
      <c r="Q28" s="25">
        <f t="shared" si="5"/>
        <v>3057.1482787583464</v>
      </c>
      <c r="R28" s="24">
        <f t="shared" si="6"/>
        <v>-2361.3229016713685</v>
      </c>
      <c r="S28" s="7"/>
      <c r="T28" s="25">
        <f t="shared" si="7"/>
        <v>-0.79606949557365114</v>
      </c>
      <c r="U28" s="24">
        <f t="shared" si="8"/>
        <v>-0.61745714009007668</v>
      </c>
      <c r="V28" s="7"/>
      <c r="W28" s="25">
        <f t="shared" si="9"/>
        <v>-0.78747666803670069</v>
      </c>
      <c r="X28" s="24">
        <f t="shared" si="10"/>
        <v>44.996584600001256</v>
      </c>
      <c r="Y28" s="7"/>
      <c r="Z28" s="25">
        <f t="shared" si="11"/>
        <v>635</v>
      </c>
      <c r="AA28" s="17">
        <f t="shared" si="15"/>
        <v>45.053999999999988</v>
      </c>
      <c r="AB28" s="24">
        <f t="shared" si="12"/>
        <v>0.78634064119352509</v>
      </c>
      <c r="AC28" s="17">
        <f t="shared" si="13"/>
        <v>-5.7415399998731687E-2</v>
      </c>
      <c r="AD28" s="17">
        <f t="shared" ca="1" si="14"/>
        <v>8.1449338763093238E-3</v>
      </c>
      <c r="AE28" s="17">
        <v>141</v>
      </c>
    </row>
    <row r="29" spans="1:31" s="17" customFormat="1" x14ac:dyDescent="0.25">
      <c r="A29" s="17">
        <v>9</v>
      </c>
      <c r="B29" s="17">
        <v>628</v>
      </c>
      <c r="C29" s="17">
        <v>14890</v>
      </c>
      <c r="D29" s="17">
        <v>12232</v>
      </c>
      <c r="E29" s="17">
        <v>11638</v>
      </c>
      <c r="F29" s="17">
        <v>14260</v>
      </c>
      <c r="G29" s="24"/>
      <c r="H29" s="7"/>
      <c r="I29" s="25">
        <f t="shared" si="0"/>
        <v>3252</v>
      </c>
      <c r="J29" s="24">
        <f t="shared" si="0"/>
        <v>-2028</v>
      </c>
      <c r="K29" s="7"/>
      <c r="L29" s="25">
        <f t="shared" si="3"/>
        <v>3255.7287379070167</v>
      </c>
      <c r="M29" s="17">
        <f t="shared" si="1"/>
        <v>13.903486379223231</v>
      </c>
      <c r="N29" s="17">
        <f t="shared" si="4"/>
        <v>-2031.2084960152422</v>
      </c>
      <c r="O29" s="24">
        <f t="shared" si="2"/>
        <v>10.294446679825011</v>
      </c>
      <c r="P29" s="7"/>
      <c r="Q29" s="25">
        <f t="shared" si="5"/>
        <v>3270.1482787583464</v>
      </c>
      <c r="R29" s="24">
        <f t="shared" si="6"/>
        <v>-2054.3229016713685</v>
      </c>
      <c r="S29" s="7"/>
      <c r="T29" s="25">
        <f t="shared" si="7"/>
        <v>-0.85153386533789921</v>
      </c>
      <c r="U29" s="24">
        <f t="shared" si="8"/>
        <v>-0.53718038426245074</v>
      </c>
      <c r="V29" s="7"/>
      <c r="W29" s="25">
        <f t="shared" si="9"/>
        <v>-0.84407388213894308</v>
      </c>
      <c r="X29" s="24">
        <f t="shared" si="10"/>
        <v>50.623185963774176</v>
      </c>
      <c r="Y29" s="7"/>
      <c r="Z29" s="25">
        <f t="shared" si="11"/>
        <v>628</v>
      </c>
      <c r="AA29" s="17">
        <f t="shared" si="15"/>
        <v>50.705999999999989</v>
      </c>
      <c r="AB29" s="24">
        <f t="shared" si="12"/>
        <v>0.88498665051624448</v>
      </c>
      <c r="AC29" s="17">
        <f t="shared" si="13"/>
        <v>-8.2814036225812515E-2</v>
      </c>
      <c r="AD29" s="17">
        <f t="shared" ca="1" si="14"/>
        <v>1.8510703819963226E-2</v>
      </c>
      <c r="AE29" s="17">
        <v>140</v>
      </c>
    </row>
    <row r="30" spans="1:31" s="17" customFormat="1" x14ac:dyDescent="0.25">
      <c r="A30" s="17">
        <v>10</v>
      </c>
      <c r="B30" s="17">
        <v>635</v>
      </c>
      <c r="C30" s="17">
        <v>14994</v>
      </c>
      <c r="D30" s="17">
        <v>12405</v>
      </c>
      <c r="E30" s="17">
        <v>11553</v>
      </c>
      <c r="F30" s="17">
        <v>14102</v>
      </c>
      <c r="G30" s="24"/>
      <c r="H30" s="7"/>
      <c r="I30" s="25">
        <f t="shared" si="0"/>
        <v>3441</v>
      </c>
      <c r="J30" s="24">
        <f t="shared" si="0"/>
        <v>-1697</v>
      </c>
      <c r="K30" s="7"/>
      <c r="L30" s="25">
        <f t="shared" si="3"/>
        <v>3440.642762871762</v>
      </c>
      <c r="M30" s="17">
        <f t="shared" si="1"/>
        <v>0.12761836579174168</v>
      </c>
      <c r="N30" s="17">
        <f t="shared" si="4"/>
        <v>-1698.9647718424139</v>
      </c>
      <c r="O30" s="24">
        <f t="shared" si="2"/>
        <v>3.8603283927426619</v>
      </c>
      <c r="P30" s="7"/>
      <c r="Q30" s="25">
        <f t="shared" si="5"/>
        <v>3459.1482787583464</v>
      </c>
      <c r="R30" s="24">
        <f t="shared" si="6"/>
        <v>-1723.3229016713685</v>
      </c>
      <c r="S30" s="7"/>
      <c r="T30" s="25">
        <f t="shared" si="7"/>
        <v>-0.90074872864983768</v>
      </c>
      <c r="U30" s="24">
        <f t="shared" si="8"/>
        <v>-0.45062792113885414</v>
      </c>
      <c r="V30" s="7"/>
      <c r="W30" s="25">
        <f t="shared" si="9"/>
        <v>-0.89450910711143017</v>
      </c>
      <c r="X30" s="24">
        <f t="shared" si="10"/>
        <v>56.35878050682561</v>
      </c>
      <c r="Y30" s="7"/>
      <c r="Z30" s="25">
        <f t="shared" si="11"/>
        <v>635</v>
      </c>
      <c r="AA30" s="17">
        <f t="shared" si="15"/>
        <v>56.420999999999992</v>
      </c>
      <c r="AB30" s="24">
        <f t="shared" si="12"/>
        <v>0.98473221726772053</v>
      </c>
      <c r="AC30" s="17">
        <f t="shared" si="13"/>
        <v>-6.2219493174382023E-2</v>
      </c>
      <c r="AD30" s="17">
        <f t="shared" ca="1" si="14"/>
        <v>1.8341755249018377E-2</v>
      </c>
      <c r="AE30" s="17">
        <v>139</v>
      </c>
    </row>
    <row r="31" spans="1:31" s="17" customFormat="1" x14ac:dyDescent="0.25">
      <c r="A31" s="17">
        <v>11</v>
      </c>
      <c r="B31" s="17">
        <v>633</v>
      </c>
      <c r="C31" s="17">
        <v>15059</v>
      </c>
      <c r="D31" s="17">
        <v>12574</v>
      </c>
      <c r="E31" s="17">
        <v>11470</v>
      </c>
      <c r="F31" s="17">
        <v>13924</v>
      </c>
      <c r="G31" s="24"/>
      <c r="H31" s="7"/>
      <c r="I31" s="25">
        <f t="shared" si="0"/>
        <v>3589</v>
      </c>
      <c r="J31" s="24">
        <f t="shared" si="0"/>
        <v>-1350</v>
      </c>
      <c r="K31" s="7"/>
      <c r="L31" s="25">
        <f t="shared" si="3"/>
        <v>3590.7197448980423</v>
      </c>
      <c r="M31" s="17">
        <f t="shared" si="1"/>
        <v>2.9575225143426445</v>
      </c>
      <c r="N31" s="17">
        <f t="shared" si="4"/>
        <v>-1350.6768606160813</v>
      </c>
      <c r="O31" s="24">
        <f t="shared" si="2"/>
        <v>0.45814029360193687</v>
      </c>
      <c r="P31" s="7"/>
      <c r="Q31" s="25">
        <f t="shared" si="5"/>
        <v>3607.1482787583464</v>
      </c>
      <c r="R31" s="24">
        <f t="shared" si="6"/>
        <v>-1376.3229016713685</v>
      </c>
      <c r="S31" s="7"/>
      <c r="T31" s="25">
        <f t="shared" si="7"/>
        <v>-0.93928735177241396</v>
      </c>
      <c r="U31" s="24">
        <f t="shared" si="8"/>
        <v>-0.35989165315127697</v>
      </c>
      <c r="V31" s="7"/>
      <c r="W31" s="25">
        <f t="shared" si="9"/>
        <v>-0.93432579485701173</v>
      </c>
      <c r="X31" s="24">
        <f t="shared" si="10"/>
        <v>62.03031313978687</v>
      </c>
      <c r="Y31" s="7"/>
      <c r="Z31" s="25">
        <f t="shared" si="11"/>
        <v>633</v>
      </c>
      <c r="AA31" s="17">
        <f t="shared" si="15"/>
        <v>62.117999999999995</v>
      </c>
      <c r="AB31" s="24">
        <f t="shared" si="12"/>
        <v>1.0841636247538375</v>
      </c>
      <c r="AC31" s="17">
        <f t="shared" si="13"/>
        <v>-8.7686860213125328E-2</v>
      </c>
      <c r="AD31" s="17">
        <f t="shared" ca="1" si="14"/>
        <v>0.10942848467888666</v>
      </c>
      <c r="AE31" s="17">
        <v>138</v>
      </c>
    </row>
    <row r="32" spans="1:31" s="17" customFormat="1" x14ac:dyDescent="0.25">
      <c r="A32" s="17">
        <v>12</v>
      </c>
      <c r="B32" s="17">
        <v>630</v>
      </c>
      <c r="C32" s="17">
        <v>15113</v>
      </c>
      <c r="D32" s="17">
        <v>12748</v>
      </c>
      <c r="E32" s="17">
        <v>11414</v>
      </c>
      <c r="F32" s="17">
        <v>13738</v>
      </c>
      <c r="G32" s="24"/>
      <c r="H32" s="7"/>
      <c r="I32" s="25">
        <f t="shared" si="0"/>
        <v>3699</v>
      </c>
      <c r="J32" s="24">
        <f t="shared" si="0"/>
        <v>-990</v>
      </c>
      <c r="K32" s="7"/>
      <c r="L32" s="25">
        <f t="shared" si="3"/>
        <v>3704.6541170557998</v>
      </c>
      <c r="M32" s="17">
        <f t="shared" si="1"/>
        <v>31.969039680686375</v>
      </c>
      <c r="N32" s="17">
        <f t="shared" si="4"/>
        <v>-990.51520411387116</v>
      </c>
      <c r="O32" s="24">
        <f t="shared" si="2"/>
        <v>0.26543527894977115</v>
      </c>
      <c r="P32" s="7"/>
      <c r="Q32" s="25">
        <f t="shared" si="5"/>
        <v>3717.1482787583464</v>
      </c>
      <c r="R32" s="24">
        <f t="shared" si="6"/>
        <v>-1016.3229016713684</v>
      </c>
      <c r="S32" s="7"/>
      <c r="T32" s="25">
        <f t="shared" si="7"/>
        <v>-0.96793092301216643</v>
      </c>
      <c r="U32" s="24">
        <f t="shared" si="8"/>
        <v>-0.26575604371171563</v>
      </c>
      <c r="V32" s="7"/>
      <c r="W32" s="25">
        <f t="shared" si="9"/>
        <v>-0.96429419401690675</v>
      </c>
      <c r="X32" s="24">
        <f t="shared" si="10"/>
        <v>67.68841256444199</v>
      </c>
      <c r="Y32" s="7"/>
      <c r="Z32" s="25">
        <f t="shared" si="11"/>
        <v>630</v>
      </c>
      <c r="AA32" s="17">
        <f t="shared" si="15"/>
        <v>67.787999999999997</v>
      </c>
      <c r="AB32" s="24">
        <f t="shared" si="12"/>
        <v>1.1831237933419161</v>
      </c>
      <c r="AC32" s="17">
        <f t="shared" si="13"/>
        <v>-9.9587435558007087E-2</v>
      </c>
      <c r="AD32" s="17">
        <f t="shared" ca="1" si="14"/>
        <v>2.4322607594370993E-2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15160</v>
      </c>
      <c r="D33" s="17">
        <v>12927</v>
      </c>
      <c r="E33" s="17">
        <v>11374</v>
      </c>
      <c r="F33" s="17">
        <v>13562</v>
      </c>
      <c r="G33" s="24"/>
      <c r="H33" s="7"/>
      <c r="I33" s="25">
        <f t="shared" si="0"/>
        <v>3786</v>
      </c>
      <c r="J33" s="24">
        <f t="shared" si="0"/>
        <v>-635</v>
      </c>
      <c r="K33" s="7"/>
      <c r="L33" s="25">
        <f t="shared" si="3"/>
        <v>3779.5622957879809</v>
      </c>
      <c r="M33" s="17">
        <f t="shared" si="1"/>
        <v>41.444035521448086</v>
      </c>
      <c r="N33" s="17">
        <f t="shared" si="4"/>
        <v>-636.41348517910342</v>
      </c>
      <c r="O33" s="24">
        <f t="shared" si="2"/>
        <v>1.9979403515450216</v>
      </c>
      <c r="P33" s="7"/>
      <c r="Q33" s="25">
        <f t="shared" si="5"/>
        <v>3804.1482787583464</v>
      </c>
      <c r="R33" s="24">
        <f t="shared" si="6"/>
        <v>-661.32290167136841</v>
      </c>
      <c r="S33" s="7"/>
      <c r="T33" s="25">
        <f t="shared" si="7"/>
        <v>-0.99058538390178896</v>
      </c>
      <c r="U33" s="24">
        <f t="shared" si="8"/>
        <v>-0.1729278732921482</v>
      </c>
      <c r="V33" s="7"/>
      <c r="W33" s="25">
        <f t="shared" si="9"/>
        <v>-0.9882545311015839</v>
      </c>
      <c r="X33" s="24">
        <f t="shared" si="10"/>
        <v>73.171121841366357</v>
      </c>
      <c r="Y33" s="7"/>
      <c r="Z33" s="25">
        <f t="shared" si="11"/>
        <v>603</v>
      </c>
      <c r="AA33" s="17">
        <f t="shared" si="15"/>
        <v>73.215000000000003</v>
      </c>
      <c r="AB33" s="24">
        <f t="shared" si="12"/>
        <v>1.2778428118476484</v>
      </c>
      <c r="AC33" s="17">
        <f t="shared" si="13"/>
        <v>-4.387815863364608E-2</v>
      </c>
      <c r="AD33" s="17">
        <f t="shared" ca="1" si="14"/>
        <v>-1.2150835852366981E-2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15169</v>
      </c>
      <c r="D34" s="17">
        <v>13104</v>
      </c>
      <c r="E34" s="17">
        <v>11346</v>
      </c>
      <c r="F34" s="17">
        <v>13374</v>
      </c>
      <c r="G34" s="24"/>
      <c r="H34" s="7"/>
      <c r="I34" s="25">
        <f t="shared" si="0"/>
        <v>3823</v>
      </c>
      <c r="J34" s="24">
        <f t="shared" si="0"/>
        <v>-270</v>
      </c>
      <c r="K34" s="7"/>
      <c r="L34" s="25">
        <f t="shared" si="3"/>
        <v>3820.8907230632972</v>
      </c>
      <c r="M34" s="17">
        <f t="shared" si="1"/>
        <v>4.4490491957064604</v>
      </c>
      <c r="N34" s="17">
        <f t="shared" si="4"/>
        <v>-268.56266113794806</v>
      </c>
      <c r="O34" s="24">
        <f t="shared" si="2"/>
        <v>2.06594300436478</v>
      </c>
      <c r="P34" s="7"/>
      <c r="Q34" s="25">
        <f t="shared" si="5"/>
        <v>3841.1482787583464</v>
      </c>
      <c r="R34" s="24">
        <f t="shared" si="6"/>
        <v>-296.32290167136841</v>
      </c>
      <c r="S34" s="7"/>
      <c r="T34" s="25">
        <f t="shared" si="7"/>
        <v>-1.000220039682433</v>
      </c>
      <c r="U34" s="24">
        <f t="shared" si="8"/>
        <v>-7.7484824832592974E-2</v>
      </c>
      <c r="V34" s="7"/>
      <c r="W34" s="25">
        <f t="shared" si="9"/>
        <v>-0.99923050155755289</v>
      </c>
      <c r="X34" s="24">
        <f t="shared" si="10"/>
        <v>78.662330737245895</v>
      </c>
      <c r="Y34" s="7"/>
      <c r="Z34" s="25">
        <f t="shared" si="11"/>
        <v>616</v>
      </c>
      <c r="AA34" s="17">
        <f t="shared" si="15"/>
        <v>78.759</v>
      </c>
      <c r="AB34" s="24">
        <f t="shared" si="12"/>
        <v>1.374603865578214</v>
      </c>
      <c r="AC34" s="17">
        <f t="shared" si="13"/>
        <v>-9.6669262754105034E-2</v>
      </c>
      <c r="AD34" s="17">
        <f t="shared" ca="1" si="14"/>
        <v>-0.12654426192976587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15179</v>
      </c>
      <c r="D35" s="17">
        <v>13296</v>
      </c>
      <c r="E35" s="17">
        <v>11349</v>
      </c>
      <c r="F35" s="17">
        <v>13192</v>
      </c>
      <c r="G35" s="24"/>
      <c r="H35" s="7"/>
      <c r="I35" s="25">
        <f t="shared" si="0"/>
        <v>3830</v>
      </c>
      <c r="J35" s="24">
        <f t="shared" si="0"/>
        <v>104</v>
      </c>
      <c r="K35" s="7"/>
      <c r="L35" s="25">
        <f t="shared" si="3"/>
        <v>3826.0779466077042</v>
      </c>
      <c r="M35" s="17">
        <f t="shared" si="1"/>
        <v>15.382502812018723</v>
      </c>
      <c r="N35" s="17">
        <f t="shared" si="4"/>
        <v>107.46480036813935</v>
      </c>
      <c r="O35" s="24">
        <f t="shared" si="2"/>
        <v>12.004841591058579</v>
      </c>
      <c r="P35" s="7"/>
      <c r="Q35" s="25">
        <f t="shared" si="5"/>
        <v>3848.1482787583464</v>
      </c>
      <c r="R35" s="24">
        <f t="shared" si="6"/>
        <v>77.677098328631558</v>
      </c>
      <c r="S35" s="7"/>
      <c r="T35" s="25">
        <f t="shared" si="7"/>
        <v>-1.0020428123976899</v>
      </c>
      <c r="U35" s="24">
        <f t="shared" si="8"/>
        <v>2.0311613862951283E-2</v>
      </c>
      <c r="V35" s="7"/>
      <c r="W35" s="25">
        <f t="shared" si="9"/>
        <v>-1.002426868731926</v>
      </c>
      <c r="X35" s="24">
        <f t="shared" si="10"/>
        <v>84.257223038497159</v>
      </c>
      <c r="Y35" s="7"/>
      <c r="Z35" s="25">
        <f t="shared" si="11"/>
        <v>625</v>
      </c>
      <c r="AA35" s="17">
        <f t="shared" si="15"/>
        <v>84.384</v>
      </c>
      <c r="AB35" s="24">
        <f t="shared" si="12"/>
        <v>1.4727786360028949</v>
      </c>
      <c r="AC35" s="17">
        <f t="shared" si="13"/>
        <v>-0.12677696150284135</v>
      </c>
      <c r="AD35" s="17">
        <f t="shared" ca="1" si="14"/>
        <v>3.9574303882602635E-2</v>
      </c>
      <c r="AE35" s="17">
        <v>134</v>
      </c>
    </row>
    <row r="36" spans="1:31" s="17" customFormat="1" x14ac:dyDescent="0.25">
      <c r="A36" s="17">
        <v>16</v>
      </c>
      <c r="B36" s="17">
        <v>625</v>
      </c>
      <c r="C36" s="17">
        <v>15170</v>
      </c>
      <c r="D36" s="17">
        <v>13485</v>
      </c>
      <c r="E36" s="17">
        <v>11367</v>
      </c>
      <c r="F36" s="17">
        <v>13011</v>
      </c>
      <c r="G36" s="24"/>
      <c r="H36" s="7"/>
      <c r="I36" s="25">
        <f t="shared" si="0"/>
        <v>3803</v>
      </c>
      <c r="J36" s="24">
        <f t="shared" si="0"/>
        <v>474</v>
      </c>
      <c r="K36" s="7"/>
      <c r="L36" s="25">
        <f t="shared" si="3"/>
        <v>3794.2051702801223</v>
      </c>
      <c r="M36" s="17">
        <f t="shared" si="1"/>
        <v>77.349029801644505</v>
      </c>
      <c r="N36" s="17">
        <f t="shared" si="4"/>
        <v>482.7063902773549</v>
      </c>
      <c r="O36" s="24">
        <f t="shared" si="2"/>
        <v>75.801231661619909</v>
      </c>
      <c r="P36" s="7"/>
      <c r="Q36" s="25">
        <f t="shared" si="5"/>
        <v>3821.1482787583464</v>
      </c>
      <c r="R36" s="24">
        <f t="shared" si="6"/>
        <v>447.67709832863159</v>
      </c>
      <c r="S36" s="7"/>
      <c r="T36" s="25">
        <f t="shared" si="7"/>
        <v>-0.99501211763884156</v>
      </c>
      <c r="U36" s="24">
        <f t="shared" si="8"/>
        <v>0.11706210134250042</v>
      </c>
      <c r="V36" s="7"/>
      <c r="W36" s="25">
        <f t="shared" si="9"/>
        <v>-0.99675420649451363</v>
      </c>
      <c r="X36" s="24">
        <f t="shared" si="10"/>
        <v>89.794750894538879</v>
      </c>
      <c r="Y36" s="7"/>
      <c r="Z36" s="25">
        <f t="shared" si="11"/>
        <v>625</v>
      </c>
      <c r="AA36" s="17">
        <f t="shared" si="15"/>
        <v>90.009</v>
      </c>
      <c r="AB36" s="24">
        <f t="shared" si="12"/>
        <v>1.5709534064275759</v>
      </c>
      <c r="AC36" s="17">
        <f t="shared" si="13"/>
        <v>-0.2142491054611213</v>
      </c>
      <c r="AD36" s="17">
        <f t="shared" ca="1" si="14"/>
        <v>7.8972963689381004E-2</v>
      </c>
      <c r="AE36" s="17">
        <v>133</v>
      </c>
    </row>
    <row r="37" spans="1:31" s="17" customFormat="1" x14ac:dyDescent="0.25">
      <c r="A37" s="17">
        <v>17</v>
      </c>
      <c r="B37" s="17">
        <v>628</v>
      </c>
      <c r="C37" s="17">
        <v>15138</v>
      </c>
      <c r="D37" s="17">
        <v>13682</v>
      </c>
      <c r="E37" s="17">
        <v>11406</v>
      </c>
      <c r="F37" s="17">
        <v>12827</v>
      </c>
      <c r="G37" s="24"/>
      <c r="H37" s="7"/>
      <c r="I37" s="25">
        <f t="shared" si="0"/>
        <v>3732</v>
      </c>
      <c r="J37" s="24">
        <f t="shared" si="0"/>
        <v>855</v>
      </c>
      <c r="K37" s="7"/>
      <c r="L37" s="25">
        <f t="shared" si="3"/>
        <v>3725.1625678101668</v>
      </c>
      <c r="M37" s="17">
        <f t="shared" si="1"/>
        <v>46.750478950566958</v>
      </c>
      <c r="N37" s="17">
        <f t="shared" si="4"/>
        <v>855.30758038965917</v>
      </c>
      <c r="O37" s="24">
        <f t="shared" si="2"/>
        <v>9.4605696102883843E-2</v>
      </c>
      <c r="P37" s="7"/>
      <c r="Q37" s="25">
        <f t="shared" si="5"/>
        <v>3750.1482787583464</v>
      </c>
      <c r="R37" s="24">
        <f t="shared" si="6"/>
        <v>828.67709832863159</v>
      </c>
      <c r="S37" s="7"/>
      <c r="T37" s="25">
        <f t="shared" si="7"/>
        <v>-0.97652399438409221</v>
      </c>
      <c r="U37" s="24">
        <f t="shared" si="8"/>
        <v>0.21668895466603616</v>
      </c>
      <c r="V37" s="7"/>
      <c r="W37" s="25">
        <f t="shared" si="9"/>
        <v>-0.97966338053396584</v>
      </c>
      <c r="X37" s="24">
        <f t="shared" si="10"/>
        <v>95.568710713905546</v>
      </c>
      <c r="Y37" s="7"/>
      <c r="Z37" s="25">
        <f t="shared" si="11"/>
        <v>628</v>
      </c>
      <c r="AA37" s="17">
        <f t="shared" si="15"/>
        <v>95.661000000000001</v>
      </c>
      <c r="AB37" s="24">
        <f t="shared" si="12"/>
        <v>1.6695994157502956</v>
      </c>
      <c r="AC37" s="17">
        <f t="shared" si="13"/>
        <v>-9.2289286094455747E-2</v>
      </c>
      <c r="AD37" s="17">
        <f t="shared" ca="1" si="14"/>
        <v>-7.0283515435818344E-3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15086</v>
      </c>
      <c r="D38" s="17">
        <v>13858</v>
      </c>
      <c r="E38" s="17">
        <v>11457</v>
      </c>
      <c r="F38" s="17">
        <v>12641</v>
      </c>
      <c r="G38" s="24"/>
      <c r="H38" s="7"/>
      <c r="I38" s="25">
        <f t="shared" si="0"/>
        <v>3629</v>
      </c>
      <c r="J38" s="24">
        <f t="shared" si="0"/>
        <v>1217</v>
      </c>
      <c r="K38" s="7"/>
      <c r="L38" s="25">
        <f t="shared" si="3"/>
        <v>3618.1112875345539</v>
      </c>
      <c r="M38" s="17">
        <f t="shared" si="1"/>
        <v>118.56405915516201</v>
      </c>
      <c r="N38" s="17">
        <f t="shared" si="4"/>
        <v>1224.4113076348385</v>
      </c>
      <c r="O38" s="24">
        <f t="shared" si="2"/>
        <v>54.927480858215766</v>
      </c>
      <c r="P38" s="7"/>
      <c r="Q38" s="25">
        <f t="shared" si="5"/>
        <v>3647.1482787583464</v>
      </c>
      <c r="R38" s="24">
        <f t="shared" si="6"/>
        <v>1190.6770983286315</v>
      </c>
      <c r="S38" s="7"/>
      <c r="T38" s="25">
        <f t="shared" si="7"/>
        <v>-0.94970319585959662</v>
      </c>
      <c r="U38" s="24">
        <f t="shared" si="8"/>
        <v>0.31134753971359502</v>
      </c>
      <c r="V38" s="7"/>
      <c r="W38" s="25">
        <f t="shared" si="9"/>
        <v>-0.95416928524138767</v>
      </c>
      <c r="X38" s="24">
        <f t="shared" si="10"/>
        <v>101.16804821842027</v>
      </c>
      <c r="Y38" s="7"/>
      <c r="Z38" s="25">
        <f t="shared" si="11"/>
        <v>636</v>
      </c>
      <c r="AA38" s="17">
        <f t="shared" si="15"/>
        <v>101.38500000000001</v>
      </c>
      <c r="AB38" s="24">
        <f t="shared" si="12"/>
        <v>1.769502062134451</v>
      </c>
      <c r="AC38" s="17">
        <f t="shared" si="13"/>
        <v>-0.21695178157973771</v>
      </c>
      <c r="AD38" s="17">
        <f t="shared" ca="1" si="14"/>
        <v>7.2181025957192446E-2</v>
      </c>
      <c r="AE38" s="17">
        <v>131</v>
      </c>
    </row>
    <row r="39" spans="1:31" s="17" customFormat="1" x14ac:dyDescent="0.25">
      <c r="A39" s="17">
        <v>19</v>
      </c>
      <c r="B39" s="17">
        <v>638</v>
      </c>
      <c r="C39" s="17">
        <v>15003</v>
      </c>
      <c r="D39" s="17">
        <v>14031</v>
      </c>
      <c r="E39" s="17">
        <v>11518</v>
      </c>
      <c r="F39" s="17">
        <v>12454</v>
      </c>
      <c r="G39" s="24"/>
      <c r="H39" s="7"/>
      <c r="I39" s="25">
        <f t="shared" si="0"/>
        <v>3485</v>
      </c>
      <c r="J39" s="24">
        <f t="shared" si="0"/>
        <v>1577</v>
      </c>
      <c r="K39" s="7"/>
      <c r="L39" s="25">
        <f t="shared" si="3"/>
        <v>3474.2545982819138</v>
      </c>
      <c r="M39" s="17">
        <f t="shared" si="1"/>
        <v>115.46365808305015</v>
      </c>
      <c r="N39" s="17">
        <f t="shared" si="4"/>
        <v>1582.6497968389469</v>
      </c>
      <c r="O39" s="24">
        <f t="shared" si="2"/>
        <v>31.920204321374843</v>
      </c>
      <c r="P39" s="7"/>
      <c r="Q39" s="25">
        <f t="shared" si="5"/>
        <v>3503.1482787583464</v>
      </c>
      <c r="R39" s="24">
        <f t="shared" si="6"/>
        <v>1550.6770983286315</v>
      </c>
      <c r="S39" s="7"/>
      <c r="T39" s="25">
        <f t="shared" si="7"/>
        <v>-0.91220615714573872</v>
      </c>
      <c r="U39" s="24">
        <f t="shared" si="8"/>
        <v>0.40548314915315631</v>
      </c>
      <c r="V39" s="7"/>
      <c r="W39" s="25">
        <f t="shared" si="9"/>
        <v>-0.91799055254813078</v>
      </c>
      <c r="X39" s="24">
        <f t="shared" si="10"/>
        <v>106.92782824747479</v>
      </c>
      <c r="Y39" s="7"/>
      <c r="Z39" s="25">
        <f t="shared" si="11"/>
        <v>638</v>
      </c>
      <c r="AA39" s="17">
        <f t="shared" si="15"/>
        <v>107.12700000000001</v>
      </c>
      <c r="AB39" s="24">
        <f t="shared" si="12"/>
        <v>1.8697188677839653</v>
      </c>
      <c r="AC39" s="17">
        <f t="shared" si="13"/>
        <v>-0.19917175252521702</v>
      </c>
      <c r="AD39" s="17">
        <f t="shared" ca="1" si="14"/>
        <v>4.4862106375944677E-2</v>
      </c>
      <c r="AE39" s="17">
        <v>130</v>
      </c>
    </row>
    <row r="40" spans="1:31" s="17" customFormat="1" x14ac:dyDescent="0.25">
      <c r="A40" s="17">
        <v>20</v>
      </c>
      <c r="B40" s="17">
        <v>616</v>
      </c>
      <c r="C40" s="17">
        <v>14914</v>
      </c>
      <c r="D40" s="17">
        <v>14197</v>
      </c>
      <c r="E40" s="17">
        <v>11606</v>
      </c>
      <c r="F40" s="17">
        <v>12288</v>
      </c>
      <c r="G40" s="24"/>
      <c r="H40" s="7"/>
      <c r="I40" s="25">
        <f t="shared" si="0"/>
        <v>3308</v>
      </c>
      <c r="J40" s="24">
        <f t="shared" si="0"/>
        <v>1909</v>
      </c>
      <c r="K40" s="7"/>
      <c r="L40" s="25">
        <f t="shared" si="3"/>
        <v>3302.0514805384496</v>
      </c>
      <c r="M40" s="17">
        <f t="shared" si="1"/>
        <v>35.384883784443915</v>
      </c>
      <c r="N40" s="17">
        <f t="shared" si="4"/>
        <v>1913.7327366759237</v>
      </c>
      <c r="O40" s="24">
        <f t="shared" si="2"/>
        <v>22.398796443632946</v>
      </c>
      <c r="P40" s="7"/>
      <c r="Q40" s="25">
        <f t="shared" si="5"/>
        <v>3326.1482787583464</v>
      </c>
      <c r="R40" s="24">
        <f t="shared" si="6"/>
        <v>1882.6770983286315</v>
      </c>
      <c r="S40" s="7"/>
      <c r="T40" s="25">
        <f t="shared" si="7"/>
        <v>-0.86611604705995504</v>
      </c>
      <c r="U40" s="24">
        <f t="shared" si="8"/>
        <v>0.49229710008075178</v>
      </c>
      <c r="V40" s="7"/>
      <c r="W40" s="25">
        <f t="shared" si="9"/>
        <v>-0.87311507865700744</v>
      </c>
      <c r="X40" s="24">
        <f t="shared" si="10"/>
        <v>112.51246717028147</v>
      </c>
      <c r="Y40" s="7"/>
      <c r="Z40" s="25">
        <f t="shared" si="11"/>
        <v>616</v>
      </c>
      <c r="AA40" s="17">
        <f t="shared" si="15"/>
        <v>112.67100000000001</v>
      </c>
      <c r="AB40" s="24">
        <f t="shared" si="12"/>
        <v>1.9664799215145312</v>
      </c>
      <c r="AC40" s="17">
        <f t="shared" si="13"/>
        <v>-0.15853282971853844</v>
      </c>
      <c r="AD40" s="17">
        <f t="shared" ca="1" si="14"/>
        <v>-7.7015878741121924E-2</v>
      </c>
      <c r="AE40" s="17">
        <v>129</v>
      </c>
    </row>
    <row r="41" spans="1:31" s="17" customFormat="1" x14ac:dyDescent="0.25">
      <c r="A41" s="17">
        <v>21</v>
      </c>
      <c r="B41" s="17">
        <v>612</v>
      </c>
      <c r="C41" s="17">
        <v>14812</v>
      </c>
      <c r="D41" s="17">
        <v>14355</v>
      </c>
      <c r="E41" s="17">
        <v>11707</v>
      </c>
      <c r="F41" s="17">
        <v>12136</v>
      </c>
      <c r="G41" s="24"/>
      <c r="H41" s="7"/>
      <c r="I41" s="25">
        <f t="shared" si="0"/>
        <v>3105</v>
      </c>
      <c r="J41" s="24">
        <f t="shared" si="0"/>
        <v>2219</v>
      </c>
      <c r="K41" s="7"/>
      <c r="L41" s="25">
        <f t="shared" si="3"/>
        <v>3100.1713749369296</v>
      </c>
      <c r="M41" s="17">
        <f t="shared" si="1"/>
        <v>23.315619999711394</v>
      </c>
      <c r="N41" s="17">
        <f t="shared" si="4"/>
        <v>2225.1618752150525</v>
      </c>
      <c r="O41" s="24">
        <f t="shared" si="2"/>
        <v>37.968706165878693</v>
      </c>
      <c r="P41" s="7"/>
      <c r="Q41" s="25">
        <f t="shared" si="5"/>
        <v>3123.1482787583464</v>
      </c>
      <c r="R41" s="24">
        <f t="shared" si="6"/>
        <v>2192.6770983286315</v>
      </c>
      <c r="S41" s="7"/>
      <c r="T41" s="25">
        <f t="shared" si="7"/>
        <v>-0.81325563831750258</v>
      </c>
      <c r="U41" s="24">
        <f t="shared" si="8"/>
        <v>0.57335831932037407</v>
      </c>
      <c r="V41" s="7"/>
      <c r="W41" s="25">
        <f t="shared" si="9"/>
        <v>-0.82138784941192111</v>
      </c>
      <c r="X41" s="24">
        <f t="shared" si="10"/>
        <v>118.01285877573406</v>
      </c>
      <c r="Y41" s="7"/>
      <c r="Z41" s="25">
        <f t="shared" si="11"/>
        <v>612</v>
      </c>
      <c r="AA41" s="17">
        <f t="shared" si="15"/>
        <v>118.179</v>
      </c>
      <c r="AB41" s="24">
        <f t="shared" si="12"/>
        <v>2.062612656714379</v>
      </c>
      <c r="AC41" s="17">
        <f t="shared" si="13"/>
        <v>-0.16614122426594236</v>
      </c>
      <c r="AD41" s="17">
        <f t="shared" ca="1" si="14"/>
        <v>9.1200019162329227E-2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14702</v>
      </c>
      <c r="D42" s="17">
        <v>14505</v>
      </c>
      <c r="E42" s="17">
        <v>11828</v>
      </c>
      <c r="F42" s="17">
        <v>11994</v>
      </c>
      <c r="G42" s="24"/>
      <c r="H42" s="7"/>
      <c r="I42" s="25">
        <f t="shared" si="0"/>
        <v>2874</v>
      </c>
      <c r="J42" s="24">
        <f t="shared" si="0"/>
        <v>2511</v>
      </c>
      <c r="K42" s="7"/>
      <c r="L42" s="25">
        <f t="shared" si="3"/>
        <v>2869.8655858631546</v>
      </c>
      <c r="M42" s="17">
        <f t="shared" si="1"/>
        <v>17.093380254947157</v>
      </c>
      <c r="N42" s="17">
        <f t="shared" si="4"/>
        <v>2515.8006719036239</v>
      </c>
      <c r="O42" s="24">
        <f t="shared" si="2"/>
        <v>23.046450726243719</v>
      </c>
      <c r="P42" s="7"/>
      <c r="Q42" s="25">
        <f t="shared" si="5"/>
        <v>2892.1482787583464</v>
      </c>
      <c r="R42" s="24">
        <f t="shared" si="6"/>
        <v>2484.6770983286315</v>
      </c>
      <c r="S42" s="7"/>
      <c r="T42" s="25">
        <f t="shared" si="7"/>
        <v>-0.75310413871402226</v>
      </c>
      <c r="U42" s="24">
        <f t="shared" si="8"/>
        <v>0.64971275808801821</v>
      </c>
      <c r="V42" s="7"/>
      <c r="W42" s="25">
        <f t="shared" si="9"/>
        <v>-0.76230271018247819</v>
      </c>
      <c r="X42" s="24">
        <f t="shared" si="10"/>
        <v>123.53747861520242</v>
      </c>
      <c r="Y42" s="7"/>
      <c r="Z42" s="25">
        <f t="shared" si="11"/>
        <v>611</v>
      </c>
      <c r="AA42" s="17">
        <f t="shared" si="15"/>
        <v>123.678</v>
      </c>
      <c r="AB42" s="24">
        <f t="shared" si="12"/>
        <v>2.1585883122815468</v>
      </c>
      <c r="AC42" s="17">
        <f t="shared" si="13"/>
        <v>-0.14052138479758014</v>
      </c>
      <c r="AD42" s="17">
        <f t="shared" ca="1" si="14"/>
        <v>5.3801533471869334E-2</v>
      </c>
      <c r="AE42" s="17">
        <v>127</v>
      </c>
    </row>
    <row r="43" spans="1:31" s="17" customFormat="1" x14ac:dyDescent="0.25">
      <c r="A43" s="17">
        <v>23</v>
      </c>
      <c r="B43" s="17">
        <v>617</v>
      </c>
      <c r="C43" s="17">
        <v>14570</v>
      </c>
      <c r="D43" s="17">
        <v>14639</v>
      </c>
      <c r="E43" s="17">
        <v>11955</v>
      </c>
      <c r="F43" s="17">
        <v>11852</v>
      </c>
      <c r="G43" s="24"/>
      <c r="H43" s="7"/>
      <c r="I43" s="25">
        <f t="shared" si="0"/>
        <v>2615</v>
      </c>
      <c r="J43" s="24">
        <f t="shared" si="0"/>
        <v>2787</v>
      </c>
      <c r="K43" s="7"/>
      <c r="L43" s="25">
        <f t="shared" si="3"/>
        <v>2610.3037141751456</v>
      </c>
      <c r="M43" s="17">
        <f t="shared" si="1"/>
        <v>22.055100548728234</v>
      </c>
      <c r="N43" s="17">
        <f t="shared" si="4"/>
        <v>2786.0013024107993</v>
      </c>
      <c r="O43" s="24">
        <f t="shared" si="2"/>
        <v>0.99739687467523819</v>
      </c>
      <c r="P43" s="7"/>
      <c r="Q43" s="25">
        <f t="shared" si="5"/>
        <v>2633.1482787583464</v>
      </c>
      <c r="R43" s="24">
        <f t="shared" si="6"/>
        <v>2760.6770983286315</v>
      </c>
      <c r="S43" s="7"/>
      <c r="T43" s="25">
        <f t="shared" si="7"/>
        <v>-0.68566154824951397</v>
      </c>
      <c r="U43" s="24">
        <f t="shared" si="8"/>
        <v>0.72188339199168183</v>
      </c>
      <c r="V43" s="7"/>
      <c r="W43" s="25">
        <f t="shared" si="9"/>
        <v>-0.69586700543243118</v>
      </c>
      <c r="X43" s="24">
        <f t="shared" si="10"/>
        <v>129.14771611885726</v>
      </c>
      <c r="Y43" s="7"/>
      <c r="Z43" s="25">
        <f t="shared" si="11"/>
        <v>617</v>
      </c>
      <c r="AA43" s="17">
        <f t="shared" si="15"/>
        <v>129.23099999999999</v>
      </c>
      <c r="AB43" s="24">
        <f t="shared" si="12"/>
        <v>2.2555064456447917</v>
      </c>
      <c r="AC43" s="17">
        <f t="shared" si="13"/>
        <v>-8.3283881142733662E-2</v>
      </c>
      <c r="AD43" s="17">
        <f t="shared" ca="1" si="14"/>
        <v>-8.8330655866599272E-2</v>
      </c>
      <c r="AE43" s="17">
        <v>126</v>
      </c>
    </row>
    <row r="44" spans="1:31" s="17" customFormat="1" x14ac:dyDescent="0.25">
      <c r="A44" s="17">
        <v>24</v>
      </c>
      <c r="B44" s="17">
        <v>632</v>
      </c>
      <c r="C44" s="17">
        <v>14420</v>
      </c>
      <c r="D44" s="17">
        <v>14767</v>
      </c>
      <c r="E44" s="17">
        <v>12099</v>
      </c>
      <c r="F44" s="17">
        <v>11729</v>
      </c>
      <c r="G44" s="24"/>
      <c r="H44" s="7"/>
      <c r="I44" s="25">
        <f t="shared" si="0"/>
        <v>2321</v>
      </c>
      <c r="J44" s="24">
        <f t="shared" si="0"/>
        <v>3038</v>
      </c>
      <c r="K44" s="7"/>
      <c r="L44" s="25">
        <f t="shared" si="3"/>
        <v>2318.8508549137437</v>
      </c>
      <c r="M44" s="17">
        <f t="shared" si="1"/>
        <v>4.6188246017797701</v>
      </c>
      <c r="N44" s="17">
        <f t="shared" si="4"/>
        <v>3035.8611769542995</v>
      </c>
      <c r="O44" s="24">
        <f t="shared" si="2"/>
        <v>4.5745640208196452</v>
      </c>
      <c r="P44" s="7"/>
      <c r="Q44" s="25">
        <f t="shared" si="5"/>
        <v>2339.1482787583464</v>
      </c>
      <c r="R44" s="24">
        <f t="shared" si="6"/>
        <v>3011.6770983286315</v>
      </c>
      <c r="S44" s="7"/>
      <c r="T44" s="25">
        <f t="shared" si="7"/>
        <v>-0.60910509420872072</v>
      </c>
      <c r="U44" s="24">
        <f t="shared" si="8"/>
        <v>0.78751683079537604</v>
      </c>
      <c r="V44" s="7"/>
      <c r="W44" s="25">
        <f t="shared" si="9"/>
        <v>-0.62022473262224764</v>
      </c>
      <c r="X44" s="24">
        <f t="shared" si="10"/>
        <v>134.873517547186</v>
      </c>
      <c r="Y44" s="7"/>
      <c r="Z44" s="25">
        <f t="shared" si="11"/>
        <v>632</v>
      </c>
      <c r="AA44" s="17">
        <f t="shared" si="15"/>
        <v>134.91899999999998</v>
      </c>
      <c r="AB44" s="24">
        <f t="shared" si="12"/>
        <v>2.3547807734982293</v>
      </c>
      <c r="AC44" s="17">
        <f t="shared" si="13"/>
        <v>-4.5482452813985219E-2</v>
      </c>
      <c r="AD44" s="17">
        <f t="shared" ca="1" si="14"/>
        <v>0.10352814419152878</v>
      </c>
      <c r="AE44" s="17">
        <v>125</v>
      </c>
    </row>
    <row r="45" spans="1:31" s="17" customFormat="1" x14ac:dyDescent="0.25">
      <c r="A45" s="17">
        <v>25</v>
      </c>
      <c r="B45" s="17">
        <v>636</v>
      </c>
      <c r="C45" s="17">
        <v>14264</v>
      </c>
      <c r="D45" s="17">
        <v>14879</v>
      </c>
      <c r="E45" s="17">
        <v>12258</v>
      </c>
      <c r="F45" s="17">
        <v>11621</v>
      </c>
      <c r="G45" s="24"/>
      <c r="H45" s="7"/>
      <c r="I45" s="25">
        <f t="shared" si="0"/>
        <v>2006</v>
      </c>
      <c r="J45" s="24">
        <f t="shared" si="0"/>
        <v>3258</v>
      </c>
      <c r="K45" s="7"/>
      <c r="L45" s="25">
        <f t="shared" si="3"/>
        <v>2002.3045800311384</v>
      </c>
      <c r="M45" s="17">
        <f t="shared" si="1"/>
        <v>13.656128746261384</v>
      </c>
      <c r="N45" s="17">
        <f t="shared" si="4"/>
        <v>3257.340196810047</v>
      </c>
      <c r="O45" s="24">
        <f t="shared" si="2"/>
        <v>0.43534024947213018</v>
      </c>
      <c r="P45" s="7"/>
      <c r="Q45" s="25">
        <f t="shared" si="5"/>
        <v>2024.1482787583466</v>
      </c>
      <c r="R45" s="24">
        <f t="shared" si="6"/>
        <v>3231.6770983286315</v>
      </c>
      <c r="S45" s="7"/>
      <c r="T45" s="25">
        <f t="shared" si="7"/>
        <v>-0.5270803220221566</v>
      </c>
      <c r="U45" s="24">
        <f t="shared" si="8"/>
        <v>0.84504414767510794</v>
      </c>
      <c r="V45" s="7"/>
      <c r="W45" s="25">
        <f t="shared" si="9"/>
        <v>-0.53899976326596188</v>
      </c>
      <c r="X45" s="24">
        <f t="shared" si="10"/>
        <v>140.56522384860114</v>
      </c>
      <c r="Y45" s="7"/>
      <c r="Z45" s="25">
        <f t="shared" si="11"/>
        <v>636</v>
      </c>
      <c r="AA45" s="17">
        <f t="shared" si="15"/>
        <v>140.64299999999997</v>
      </c>
      <c r="AB45" s="24">
        <f t="shared" si="12"/>
        <v>2.4546834198823841</v>
      </c>
      <c r="AC45" s="17">
        <f t="shared" si="13"/>
        <v>-7.7776151398836646E-2</v>
      </c>
      <c r="AD45" s="17">
        <f t="shared" ca="1" si="14"/>
        <v>0.132729497498417</v>
      </c>
      <c r="AE45" s="17">
        <v>124</v>
      </c>
    </row>
    <row r="46" spans="1:31" s="17" customFormat="1" x14ac:dyDescent="0.25">
      <c r="A46" s="17">
        <v>26</v>
      </c>
      <c r="B46" s="17">
        <v>624</v>
      </c>
      <c r="C46" s="17">
        <v>14098</v>
      </c>
      <c r="D46" s="17">
        <v>14977</v>
      </c>
      <c r="E46" s="17">
        <v>12430</v>
      </c>
      <c r="F46" s="17">
        <v>11527</v>
      </c>
      <c r="G46" s="24"/>
      <c r="H46" s="7"/>
      <c r="I46" s="25">
        <f t="shared" si="0"/>
        <v>1668</v>
      </c>
      <c r="J46" s="24">
        <f t="shared" si="0"/>
        <v>3450</v>
      </c>
      <c r="K46" s="7"/>
      <c r="L46" s="25">
        <f t="shared" si="3"/>
        <v>1672.1094911221744</v>
      </c>
      <c r="M46" s="17">
        <f t="shared" si="1"/>
        <v>16.887917283230244</v>
      </c>
      <c r="N46" s="17">
        <f t="shared" si="4"/>
        <v>3443.2968383883035</v>
      </c>
      <c r="O46" s="24">
        <f t="shared" si="2"/>
        <v>44.932375592521446</v>
      </c>
      <c r="P46" s="7"/>
      <c r="Q46" s="25">
        <f t="shared" si="5"/>
        <v>1686.1482787583466</v>
      </c>
      <c r="R46" s="24">
        <f t="shared" si="6"/>
        <v>3423.6770983286315</v>
      </c>
      <c r="S46" s="7"/>
      <c r="T46" s="25">
        <f t="shared" si="7"/>
        <v>-0.43906643948546237</v>
      </c>
      <c r="U46" s="24">
        <f t="shared" si="8"/>
        <v>0.89524980604287396</v>
      </c>
      <c r="V46" s="7"/>
      <c r="W46" s="25">
        <f t="shared" si="9"/>
        <v>-0.45168227050130372</v>
      </c>
      <c r="X46" s="24">
        <f t="shared" si="10"/>
        <v>146.32401879110807</v>
      </c>
      <c r="Y46" s="7"/>
      <c r="Z46" s="25">
        <f t="shared" si="11"/>
        <v>624</v>
      </c>
      <c r="AA46" s="17">
        <f t="shared" si="15"/>
        <v>146.25899999999996</v>
      </c>
      <c r="AB46" s="24">
        <f t="shared" si="12"/>
        <v>2.5527011106743855</v>
      </c>
      <c r="AC46" s="17">
        <f t="shared" si="13"/>
        <v>6.5018791108116147E-2</v>
      </c>
      <c r="AD46" s="17">
        <f t="shared" ca="1" si="14"/>
        <v>-8.8872843414833369E-4</v>
      </c>
      <c r="AE46" s="17">
        <v>123</v>
      </c>
    </row>
    <row r="47" spans="1:31" s="17" customFormat="1" x14ac:dyDescent="0.25">
      <c r="A47" s="17">
        <v>27</v>
      </c>
      <c r="B47" s="17">
        <v>630</v>
      </c>
      <c r="C47" s="17">
        <v>13926</v>
      </c>
      <c r="D47" s="17">
        <v>15065</v>
      </c>
      <c r="E47" s="17">
        <v>12608</v>
      </c>
      <c r="F47" s="17">
        <v>11457</v>
      </c>
      <c r="G47" s="24"/>
      <c r="H47" s="7"/>
      <c r="I47" s="25">
        <f t="shared" si="0"/>
        <v>1318</v>
      </c>
      <c r="J47" s="24">
        <f t="shared" si="0"/>
        <v>3608</v>
      </c>
      <c r="K47" s="7"/>
      <c r="L47" s="25">
        <f t="shared" si="3"/>
        <v>1322.2732974825178</v>
      </c>
      <c r="M47" s="17">
        <f t="shared" si="1"/>
        <v>18.261071374093127</v>
      </c>
      <c r="N47" s="17">
        <f t="shared" si="4"/>
        <v>3597.7159961628672</v>
      </c>
      <c r="O47" s="24">
        <f t="shared" si="2"/>
        <v>105.76073492216187</v>
      </c>
      <c r="P47" s="7"/>
      <c r="Q47" s="25">
        <f t="shared" si="5"/>
        <v>1336.1482787583466</v>
      </c>
      <c r="R47" s="24">
        <f t="shared" si="6"/>
        <v>3581.6770983286315</v>
      </c>
      <c r="S47" s="7"/>
      <c r="T47" s="25">
        <f t="shared" si="7"/>
        <v>-0.34792780372261334</v>
      </c>
      <c r="U47" s="24">
        <f t="shared" si="8"/>
        <v>0.93656487907468144</v>
      </c>
      <c r="V47" s="7"/>
      <c r="W47" s="25">
        <f t="shared" si="9"/>
        <v>-0.36111486050545921</v>
      </c>
      <c r="X47" s="24">
        <f t="shared" si="10"/>
        <v>152.0110982393004</v>
      </c>
      <c r="Y47" s="7"/>
      <c r="Z47" s="25">
        <f t="shared" si="11"/>
        <v>630</v>
      </c>
      <c r="AA47" s="17">
        <f t="shared" si="15"/>
        <v>151.92899999999995</v>
      </c>
      <c r="AB47" s="24">
        <f t="shared" si="12"/>
        <v>2.6516612792624636</v>
      </c>
      <c r="AC47" s="17">
        <f t="shared" si="13"/>
        <v>8.2098239300449904E-2</v>
      </c>
      <c r="AD47" s="17">
        <f t="shared" ca="1" si="14"/>
        <v>4.0905136451669932E-2</v>
      </c>
      <c r="AE47" s="17">
        <v>122</v>
      </c>
    </row>
    <row r="48" spans="1:31" s="17" customFormat="1" x14ac:dyDescent="0.25">
      <c r="A48" s="17">
        <v>28</v>
      </c>
      <c r="B48" s="17">
        <v>621</v>
      </c>
      <c r="C48" s="17">
        <v>13748</v>
      </c>
      <c r="D48" s="17">
        <v>15116</v>
      </c>
      <c r="E48" s="17">
        <v>12785</v>
      </c>
      <c r="F48" s="17">
        <v>11393</v>
      </c>
      <c r="G48" s="24"/>
      <c r="H48" s="7"/>
      <c r="I48" s="25">
        <f t="shared" si="0"/>
        <v>963</v>
      </c>
      <c r="J48" s="24">
        <f t="shared" si="0"/>
        <v>3723</v>
      </c>
      <c r="K48" s="7"/>
      <c r="L48" s="25">
        <f t="shared" si="3"/>
        <v>964.5697150800338</v>
      </c>
      <c r="M48" s="17">
        <f t="shared" si="1"/>
        <v>2.4640054324855263</v>
      </c>
      <c r="N48" s="17">
        <f t="shared" si="4"/>
        <v>3715.6890706008412</v>
      </c>
      <c r="O48" s="24">
        <f t="shared" si="2"/>
        <v>53.449688679484375</v>
      </c>
      <c r="P48" s="7"/>
      <c r="Q48" s="25">
        <f t="shared" si="5"/>
        <v>981.14827875834646</v>
      </c>
      <c r="R48" s="24">
        <f t="shared" si="6"/>
        <v>3696.6770983286315</v>
      </c>
      <c r="S48" s="7"/>
      <c r="T48" s="25">
        <f t="shared" si="7"/>
        <v>-0.25548718744886639</v>
      </c>
      <c r="U48" s="24">
        <f t="shared" si="8"/>
        <v>0.96663597653454136</v>
      </c>
      <c r="V48" s="7"/>
      <c r="W48" s="25">
        <f t="shared" si="9"/>
        <v>-0.26908743564418769</v>
      </c>
      <c r="X48" s="24">
        <f t="shared" si="10"/>
        <v>157.54054835167062</v>
      </c>
      <c r="Y48" s="7"/>
      <c r="Z48" s="25">
        <f t="shared" si="11"/>
        <v>621</v>
      </c>
      <c r="AA48" s="17">
        <f t="shared" si="15"/>
        <v>157.51799999999994</v>
      </c>
      <c r="AB48" s="24">
        <f t="shared" si="12"/>
        <v>2.7492077311564267</v>
      </c>
      <c r="AC48" s="17">
        <f t="shared" si="13"/>
        <v>2.2548351670678812E-2</v>
      </c>
      <c r="AD48" s="17">
        <f t="shared" ca="1" si="14"/>
        <v>6.2338684360554453E-2</v>
      </c>
      <c r="AE48" s="17">
        <v>121</v>
      </c>
    </row>
    <row r="49" spans="1:31" s="17" customFormat="1" x14ac:dyDescent="0.25">
      <c r="A49" s="17">
        <v>29</v>
      </c>
      <c r="B49" s="17">
        <v>618</v>
      </c>
      <c r="C49" s="17">
        <v>13561</v>
      </c>
      <c r="D49" s="17">
        <v>15159</v>
      </c>
      <c r="E49" s="17">
        <v>12966</v>
      </c>
      <c r="F49" s="17">
        <v>11355</v>
      </c>
      <c r="G49" s="24"/>
      <c r="H49" s="7"/>
      <c r="I49" s="25">
        <f t="shared" si="0"/>
        <v>595</v>
      </c>
      <c r="J49" s="24">
        <f t="shared" si="0"/>
        <v>3804</v>
      </c>
      <c r="K49" s="7"/>
      <c r="L49" s="25">
        <f t="shared" si="3"/>
        <v>599.30440446551677</v>
      </c>
      <c r="M49" s="17">
        <f t="shared" si="1"/>
        <v>18.527897802760695</v>
      </c>
      <c r="N49" s="17">
        <f t="shared" si="4"/>
        <v>3798.224341474257</v>
      </c>
      <c r="O49" s="24">
        <f t="shared" si="2"/>
        <v>33.35823140598761</v>
      </c>
      <c r="P49" s="7"/>
      <c r="Q49" s="25">
        <f t="shared" si="5"/>
        <v>613.14827875834646</v>
      </c>
      <c r="R49" s="24">
        <f t="shared" si="6"/>
        <v>3777.6770983286315</v>
      </c>
      <c r="S49" s="7"/>
      <c r="T49" s="25">
        <f t="shared" si="7"/>
        <v>-0.15966142184678508</v>
      </c>
      <c r="U49" s="24">
        <f t="shared" si="8"/>
        <v>0.98781648865844263</v>
      </c>
      <c r="V49" s="7"/>
      <c r="W49" s="25">
        <f t="shared" si="9"/>
        <v>-0.17354967177278044</v>
      </c>
      <c r="X49" s="24">
        <f t="shared" si="10"/>
        <v>163.13181841834751</v>
      </c>
      <c r="Y49" s="7"/>
      <c r="Z49" s="25">
        <f t="shared" si="11"/>
        <v>618</v>
      </c>
      <c r="AA49" s="17">
        <f t="shared" si="15"/>
        <v>163.07999999999996</v>
      </c>
      <c r="AB49" s="24">
        <f t="shared" si="12"/>
        <v>2.8462829441523518</v>
      </c>
      <c r="AC49" s="17">
        <f t="shared" si="13"/>
        <v>5.1818418347551187E-2</v>
      </c>
      <c r="AD49" s="17">
        <f t="shared" ca="1" si="14"/>
        <v>0.18850591517852422</v>
      </c>
      <c r="AE49" s="17">
        <v>120</v>
      </c>
    </row>
    <row r="50" spans="1:31" s="17" customFormat="1" x14ac:dyDescent="0.25">
      <c r="A50" s="17">
        <v>30</v>
      </c>
      <c r="B50" s="17">
        <v>609</v>
      </c>
      <c r="C50" s="17">
        <v>13379</v>
      </c>
      <c r="D50" s="17">
        <v>15192</v>
      </c>
      <c r="E50" s="17">
        <v>13152</v>
      </c>
      <c r="F50" s="17">
        <v>11337</v>
      </c>
      <c r="G50" s="24"/>
      <c r="H50" s="7"/>
      <c r="I50" s="25">
        <f t="shared" si="0"/>
        <v>227</v>
      </c>
      <c r="J50" s="24">
        <f t="shared" si="0"/>
        <v>3855</v>
      </c>
      <c r="K50" s="7"/>
      <c r="L50" s="25">
        <f t="shared" si="3"/>
        <v>233.64970523072242</v>
      </c>
      <c r="M50" s="17">
        <f t="shared" si="1"/>
        <v>44.218579655497088</v>
      </c>
      <c r="N50" s="17">
        <f t="shared" si="4"/>
        <v>3844.7700229245811</v>
      </c>
      <c r="O50" s="24">
        <f t="shared" si="2"/>
        <v>104.65243096359626</v>
      </c>
      <c r="P50" s="7"/>
      <c r="Q50" s="25">
        <f t="shared" si="5"/>
        <v>245.14827875834649</v>
      </c>
      <c r="R50" s="24">
        <f t="shared" si="6"/>
        <v>3828.6770983286315</v>
      </c>
      <c r="S50" s="7"/>
      <c r="T50" s="25">
        <f t="shared" si="7"/>
        <v>-6.3835656244703803E-2</v>
      </c>
      <c r="U50" s="24">
        <f t="shared" si="8"/>
        <v>1.0011523666623805</v>
      </c>
      <c r="V50" s="7"/>
      <c r="W50" s="25">
        <f t="shared" si="9"/>
        <v>-7.790174094508491E-2</v>
      </c>
      <c r="X50" s="24">
        <f t="shared" si="10"/>
        <v>168.64709161569613</v>
      </c>
      <c r="Y50" s="7"/>
      <c r="Z50" s="25">
        <f t="shared" si="11"/>
        <v>609</v>
      </c>
      <c r="AA50" s="17">
        <f t="shared" si="15"/>
        <v>168.56099999999995</v>
      </c>
      <c r="AB50" s="24">
        <f t="shared" si="12"/>
        <v>2.9419444404541606</v>
      </c>
      <c r="AC50" s="17">
        <f t="shared" si="13"/>
        <v>8.6091615696176405E-2</v>
      </c>
      <c r="AD50" s="17">
        <f t="shared" ca="1" si="14"/>
        <v>2.4268322177363189E-2</v>
      </c>
      <c r="AE50" s="17">
        <v>119</v>
      </c>
    </row>
    <row r="51" spans="1:31" s="17" customFormat="1" x14ac:dyDescent="0.25">
      <c r="A51" s="17">
        <v>31</v>
      </c>
      <c r="B51" s="17">
        <v>617</v>
      </c>
      <c r="C51" s="17">
        <v>13191</v>
      </c>
      <c r="D51" s="17">
        <v>15187</v>
      </c>
      <c r="E51" s="17">
        <v>13335</v>
      </c>
      <c r="F51" s="17">
        <v>11327</v>
      </c>
      <c r="G51" s="24"/>
      <c r="H51" s="7"/>
      <c r="I51" s="25">
        <f t="shared" si="0"/>
        <v>-144</v>
      </c>
      <c r="J51" s="24">
        <f t="shared" si="0"/>
        <v>3860</v>
      </c>
      <c r="K51" s="7"/>
      <c r="L51" s="25">
        <f t="shared" si="3"/>
        <v>-139.14230530745724</v>
      </c>
      <c r="M51" s="17">
        <f t="shared" si="1"/>
        <v>23.597197725958146</v>
      </c>
      <c r="N51" s="17">
        <f t="shared" si="4"/>
        <v>3856.2725293344311</v>
      </c>
      <c r="O51" s="24">
        <f t="shared" si="2"/>
        <v>13.894037562676989</v>
      </c>
      <c r="P51" s="7"/>
      <c r="Q51" s="25">
        <f t="shared" si="5"/>
        <v>-125.85172124165351</v>
      </c>
      <c r="R51" s="24">
        <f t="shared" si="6"/>
        <v>3833.6770983286315</v>
      </c>
      <c r="S51" s="7"/>
      <c r="T51" s="25">
        <f t="shared" si="7"/>
        <v>3.2771297663916212E-2</v>
      </c>
      <c r="U51" s="24">
        <f t="shared" si="8"/>
        <v>1.0024598056823744</v>
      </c>
      <c r="V51" s="7"/>
      <c r="W51" s="25">
        <f t="shared" si="9"/>
        <v>1.8696377885767553E-2</v>
      </c>
      <c r="X51" s="24">
        <f t="shared" si="10"/>
        <v>174.16490074573233</v>
      </c>
      <c r="Y51" s="7"/>
      <c r="Z51" s="25">
        <f t="shared" si="11"/>
        <v>617</v>
      </c>
      <c r="AA51" s="17">
        <f t="shared" si="15"/>
        <v>174.11399999999995</v>
      </c>
      <c r="AB51" s="24">
        <f t="shared" si="12"/>
        <v>3.038862573817406</v>
      </c>
      <c r="AC51" s="17">
        <f t="shared" si="13"/>
        <v>5.0900745732377572E-2</v>
      </c>
      <c r="AD51" s="17">
        <f t="shared" ca="1" si="14"/>
        <v>5.8680718288627531E-2</v>
      </c>
      <c r="AE51" s="17">
        <v>118</v>
      </c>
    </row>
    <row r="52" spans="1:31" s="17" customFormat="1" x14ac:dyDescent="0.25">
      <c r="A52" s="17">
        <v>32</v>
      </c>
      <c r="B52" s="17">
        <v>630</v>
      </c>
      <c r="C52" s="17">
        <v>12999</v>
      </c>
      <c r="D52" s="17">
        <v>15180</v>
      </c>
      <c r="E52" s="17">
        <v>13524</v>
      </c>
      <c r="F52" s="17">
        <v>11340</v>
      </c>
      <c r="G52" s="24"/>
      <c r="H52" s="7"/>
      <c r="I52" s="25">
        <f t="shared" ref="I52:J83" si="16">C52-E52</f>
        <v>-525</v>
      </c>
      <c r="J52" s="24">
        <f t="shared" si="16"/>
        <v>3840</v>
      </c>
      <c r="K52" s="7"/>
      <c r="L52" s="25">
        <f t="shared" si="3"/>
        <v>-518.58893644776947</v>
      </c>
      <c r="M52" s="17">
        <f t="shared" si="1"/>
        <v>41.101735870738743</v>
      </c>
      <c r="N52" s="17">
        <f t="shared" si="4"/>
        <v>3830.8791006292536</v>
      </c>
      <c r="O52" s="24">
        <f t="shared" si="2"/>
        <v>83.190805331282604</v>
      </c>
      <c r="P52" s="7"/>
      <c r="Q52" s="25">
        <f t="shared" si="5"/>
        <v>-506.85172124165348</v>
      </c>
      <c r="R52" s="24">
        <f t="shared" si="6"/>
        <v>3813.6770983286315</v>
      </c>
      <c r="S52" s="7"/>
      <c r="T52" s="25">
        <f t="shared" si="7"/>
        <v>0.1319822125943319</v>
      </c>
      <c r="U52" s="24">
        <f t="shared" si="8"/>
        <v>0.99723004960239869</v>
      </c>
      <c r="V52" s="7"/>
      <c r="W52" s="25">
        <f t="shared" si="9"/>
        <v>0.11799052030302107</v>
      </c>
      <c r="X52" s="24">
        <f t="shared" si="10"/>
        <v>179.8441952180367</v>
      </c>
      <c r="Y52" s="7"/>
      <c r="Z52" s="25">
        <f t="shared" si="11"/>
        <v>630</v>
      </c>
      <c r="AA52" s="17">
        <f t="shared" si="15"/>
        <v>179.78399999999993</v>
      </c>
      <c r="AB52" s="24">
        <f t="shared" si="12"/>
        <v>3.1378227424054841</v>
      </c>
      <c r="AC52" s="17">
        <f t="shared" si="13"/>
        <v>6.0195218036767528E-2</v>
      </c>
      <c r="AD52" s="17">
        <f t="shared" ca="1" si="14"/>
        <v>9.3388655506259965E-2</v>
      </c>
      <c r="AE52" s="17">
        <v>117</v>
      </c>
    </row>
    <row r="53" spans="1:31" s="17" customFormat="1" x14ac:dyDescent="0.25">
      <c r="A53" s="17">
        <v>33</v>
      </c>
      <c r="B53" s="17">
        <v>632</v>
      </c>
      <c r="C53" s="17">
        <v>12812</v>
      </c>
      <c r="D53" s="17">
        <v>15149</v>
      </c>
      <c r="E53" s="17">
        <v>13713</v>
      </c>
      <c r="F53" s="17">
        <v>11372</v>
      </c>
      <c r="G53" s="24"/>
      <c r="H53" s="7"/>
      <c r="I53" s="25">
        <f t="shared" si="16"/>
        <v>-901</v>
      </c>
      <c r="J53" s="24">
        <f t="shared" si="16"/>
        <v>3777</v>
      </c>
      <c r="K53" s="7"/>
      <c r="L53" s="25">
        <f t="shared" si="3"/>
        <v>-894.30912164615017</v>
      </c>
      <c r="M53" s="17">
        <f t="shared" si="1"/>
        <v>44.767853146016151</v>
      </c>
      <c r="N53" s="17">
        <f t="shared" si="4"/>
        <v>3767.9514127066368</v>
      </c>
      <c r="O53" s="24">
        <f t="shared" si="2"/>
        <v>81.876932005613924</v>
      </c>
      <c r="P53" s="7"/>
      <c r="Q53" s="25">
        <f t="shared" si="5"/>
        <v>-882.85172124165354</v>
      </c>
      <c r="R53" s="24">
        <f t="shared" si="6"/>
        <v>3750.6770983286315</v>
      </c>
      <c r="S53" s="7"/>
      <c r="T53" s="25">
        <f t="shared" si="7"/>
        <v>0.22989114701384977</v>
      </c>
      <c r="U53" s="24">
        <f t="shared" si="8"/>
        <v>0.98075631795047546</v>
      </c>
      <c r="V53" s="7"/>
      <c r="W53" s="25">
        <f t="shared" si="9"/>
        <v>0.21614045979620736</v>
      </c>
      <c r="X53" s="24">
        <f t="shared" si="10"/>
        <v>185.52469076453838</v>
      </c>
      <c r="Y53" s="7"/>
      <c r="Z53" s="25">
        <f t="shared" si="11"/>
        <v>632</v>
      </c>
      <c r="AA53" s="17">
        <f t="shared" si="15"/>
        <v>185.47199999999992</v>
      </c>
      <c r="AB53" s="24">
        <f t="shared" si="12"/>
        <v>3.2370970702589217</v>
      </c>
      <c r="AC53" s="17">
        <f t="shared" si="13"/>
        <v>5.2690764538454005E-2</v>
      </c>
      <c r="AD53" s="17">
        <f t="shared" ca="1" si="14"/>
        <v>9.2182936544389804E-2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12628</v>
      </c>
      <c r="D54" s="17">
        <v>15094</v>
      </c>
      <c r="E54" s="17">
        <v>13900</v>
      </c>
      <c r="F54" s="17">
        <v>11427</v>
      </c>
      <c r="G54" s="24"/>
      <c r="H54" s="7"/>
      <c r="I54" s="25">
        <f t="shared" si="16"/>
        <v>-1272</v>
      </c>
      <c r="J54" s="24">
        <f t="shared" si="16"/>
        <v>3667</v>
      </c>
      <c r="K54" s="7"/>
      <c r="L54" s="25">
        <f t="shared" si="3"/>
        <v>-1267.1097606278263</v>
      </c>
      <c r="M54" s="17">
        <f t="shared" si="1"/>
        <v>23.914441117157921</v>
      </c>
      <c r="N54" s="17">
        <f t="shared" si="4"/>
        <v>3666.2596809081019</v>
      </c>
      <c r="O54" s="24">
        <f t="shared" si="2"/>
        <v>0.54807235782878694</v>
      </c>
      <c r="P54" s="7"/>
      <c r="Q54" s="25">
        <f t="shared" si="5"/>
        <v>-1253.8517212416534</v>
      </c>
      <c r="R54" s="24">
        <f t="shared" si="6"/>
        <v>3640.6770983286315</v>
      </c>
      <c r="S54" s="7"/>
      <c r="T54" s="25">
        <f t="shared" si="7"/>
        <v>0.32649810092246973</v>
      </c>
      <c r="U54" s="24">
        <f t="shared" si="8"/>
        <v>0.95199265951060952</v>
      </c>
      <c r="V54" s="7"/>
      <c r="W54" s="25">
        <f t="shared" si="9"/>
        <v>0.31316088529283143</v>
      </c>
      <c r="X54" s="24">
        <f t="shared" si="10"/>
        <v>191.3052076296517</v>
      </c>
      <c r="Y54" s="7"/>
      <c r="Z54" s="25">
        <f t="shared" si="11"/>
        <v>642</v>
      </c>
      <c r="AA54" s="17">
        <f t="shared" si="15"/>
        <v>191.24999999999991</v>
      </c>
      <c r="AB54" s="24">
        <f t="shared" si="12"/>
        <v>3.3379421944391536</v>
      </c>
      <c r="AC54" s="17">
        <f t="shared" si="13"/>
        <v>5.5207629651789603E-2</v>
      </c>
      <c r="AD54" s="17">
        <f t="shared" ca="1" si="14"/>
        <v>-1.3178621424572157E-3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12444</v>
      </c>
      <c r="D55" s="17">
        <v>15024</v>
      </c>
      <c r="E55" s="17">
        <v>14070</v>
      </c>
      <c r="F55" s="17">
        <v>11493</v>
      </c>
      <c r="G55" s="24"/>
      <c r="H55" s="7"/>
      <c r="I55" s="25">
        <f t="shared" si="16"/>
        <v>-1626</v>
      </c>
      <c r="J55" s="24">
        <f t="shared" si="16"/>
        <v>3531</v>
      </c>
      <c r="K55" s="7"/>
      <c r="L55" s="25">
        <f t="shared" si="3"/>
        <v>-1620.0629166744745</v>
      </c>
      <c r="M55" s="17">
        <f t="shared" si="1"/>
        <v>35.248958414232497</v>
      </c>
      <c r="N55" s="17">
        <f t="shared" si="4"/>
        <v>3530.7016445775116</v>
      </c>
      <c r="O55" s="24">
        <f t="shared" si="2"/>
        <v>8.9015958128222494E-2</v>
      </c>
      <c r="P55" s="7"/>
      <c r="Q55" s="25">
        <f t="shared" si="5"/>
        <v>-1607.8517212416534</v>
      </c>
      <c r="R55" s="24">
        <f t="shared" si="6"/>
        <v>3504.6770983286315</v>
      </c>
      <c r="S55" s="7"/>
      <c r="T55" s="25">
        <f t="shared" si="7"/>
        <v>0.41867832109403708</v>
      </c>
      <c r="U55" s="24">
        <f t="shared" si="8"/>
        <v>0.91643031816677523</v>
      </c>
      <c r="V55" s="7"/>
      <c r="W55" s="25">
        <f t="shared" si="9"/>
        <v>0.40584961857609875</v>
      </c>
      <c r="X55" s="24">
        <f t="shared" si="10"/>
        <v>196.98302917122703</v>
      </c>
      <c r="Y55" s="7"/>
      <c r="Z55" s="25">
        <f t="shared" si="11"/>
        <v>629</v>
      </c>
      <c r="AA55" s="17">
        <f t="shared" si="15"/>
        <v>196.91099999999992</v>
      </c>
      <c r="AB55" s="24">
        <f t="shared" si="12"/>
        <v>3.4367452833945529</v>
      </c>
      <c r="AC55" s="17">
        <f t="shared" si="13"/>
        <v>7.202917122711483E-2</v>
      </c>
      <c r="AD55" s="17">
        <f t="shared" ca="1" si="14"/>
        <v>4.8061691022240893E-2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12279</v>
      </c>
      <c r="D56" s="17">
        <v>14941</v>
      </c>
      <c r="E56" s="17">
        <v>14235</v>
      </c>
      <c r="F56" s="17">
        <v>11577</v>
      </c>
      <c r="G56" s="24"/>
      <c r="H56" s="7"/>
      <c r="I56" s="25">
        <f t="shared" si="16"/>
        <v>-1956</v>
      </c>
      <c r="J56" s="24">
        <f t="shared" si="16"/>
        <v>3364</v>
      </c>
      <c r="K56" s="7"/>
      <c r="L56" s="25">
        <f t="shared" si="3"/>
        <v>-1948.4905535212024</v>
      </c>
      <c r="M56" s="17">
        <f t="shared" si="1"/>
        <v>56.391786417925665</v>
      </c>
      <c r="N56" s="17">
        <f t="shared" si="4"/>
        <v>3365.9419351691422</v>
      </c>
      <c r="O56" s="24">
        <f t="shared" si="2"/>
        <v>3.7711122011513369</v>
      </c>
      <c r="P56" s="7"/>
      <c r="Q56" s="25">
        <f t="shared" si="5"/>
        <v>-1937.8517212416534</v>
      </c>
      <c r="R56" s="24">
        <f t="shared" si="6"/>
        <v>3337.6770983286315</v>
      </c>
      <c r="S56" s="7"/>
      <c r="T56" s="25">
        <f t="shared" si="7"/>
        <v>0.50460903481329478</v>
      </c>
      <c r="U56" s="24">
        <f t="shared" si="8"/>
        <v>0.87276185489897873</v>
      </c>
      <c r="V56" s="7"/>
      <c r="W56" s="25">
        <f t="shared" si="9"/>
        <v>0.49240206835274447</v>
      </c>
      <c r="X56" s="24">
        <f t="shared" si="10"/>
        <v>202.52761441792791</v>
      </c>
      <c r="Y56" s="7"/>
      <c r="Z56" s="25">
        <f t="shared" si="11"/>
        <v>612</v>
      </c>
      <c r="AA56" s="17">
        <f t="shared" si="15"/>
        <v>202.41899999999993</v>
      </c>
      <c r="AB56" s="24">
        <f t="shared" si="12"/>
        <v>3.5328780185944009</v>
      </c>
      <c r="AC56" s="17">
        <f t="shared" si="13"/>
        <v>0.10861441792798132</v>
      </c>
      <c r="AD56" s="17">
        <f t="shared" ca="1" si="14"/>
        <v>1.2743275707435942E-2</v>
      </c>
      <c r="AE56" s="17">
        <v>113</v>
      </c>
    </row>
    <row r="57" spans="1:31" s="17" customFormat="1" x14ac:dyDescent="0.25">
      <c r="A57" s="17">
        <v>37</v>
      </c>
      <c r="B57" s="17">
        <v>618</v>
      </c>
      <c r="C57" s="17">
        <v>12132</v>
      </c>
      <c r="D57" s="17">
        <v>14852</v>
      </c>
      <c r="E57" s="17">
        <v>14398</v>
      </c>
      <c r="F57" s="17">
        <v>11685</v>
      </c>
      <c r="G57" s="24"/>
      <c r="H57" s="7"/>
      <c r="I57" s="25">
        <f t="shared" si="16"/>
        <v>-2266</v>
      </c>
      <c r="J57" s="24">
        <f t="shared" si="16"/>
        <v>3167</v>
      </c>
      <c r="K57" s="7"/>
      <c r="L57" s="25">
        <f t="shared" si="3"/>
        <v>-2262.0189612264803</v>
      </c>
      <c r="M57" s="17">
        <f t="shared" si="1"/>
        <v>15.848669716267121</v>
      </c>
      <c r="N57" s="17">
        <f t="shared" si="4"/>
        <v>3168.2372253208487</v>
      </c>
      <c r="O57" s="24">
        <f t="shared" si="2"/>
        <v>1.530726494549083</v>
      </c>
      <c r="P57" s="7"/>
      <c r="Q57" s="25">
        <f t="shared" si="5"/>
        <v>-2247.8517212416536</v>
      </c>
      <c r="R57" s="24">
        <f t="shared" si="6"/>
        <v>3140.6770983286315</v>
      </c>
      <c r="S57" s="7"/>
      <c r="T57" s="25">
        <f t="shared" si="7"/>
        <v>0.58533182648896109</v>
      </c>
      <c r="U57" s="24">
        <f t="shared" si="8"/>
        <v>0.82124875751121884</v>
      </c>
      <c r="V57" s="7"/>
      <c r="W57" s="25">
        <f t="shared" si="9"/>
        <v>0.57385624950669012</v>
      </c>
      <c r="X57" s="24">
        <f t="shared" si="10"/>
        <v>208.04076155882308</v>
      </c>
      <c r="Y57" s="7"/>
      <c r="Z57" s="25">
        <f t="shared" si="11"/>
        <v>618</v>
      </c>
      <c r="AA57" s="17">
        <f t="shared" si="15"/>
        <v>207.98099999999994</v>
      </c>
      <c r="AB57" s="24">
        <f t="shared" si="12"/>
        <v>3.6299532315903251</v>
      </c>
      <c r="AC57" s="17">
        <f t="shared" si="13"/>
        <v>5.9761558823140604E-2</v>
      </c>
      <c r="AD57" s="17">
        <f t="shared" ca="1" si="14"/>
        <v>-1.5748456171706948E-2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11987</v>
      </c>
      <c r="D58" s="17">
        <v>14736</v>
      </c>
      <c r="E58" s="17">
        <v>14541</v>
      </c>
      <c r="F58" s="17">
        <v>11797</v>
      </c>
      <c r="G58" s="24"/>
      <c r="H58" s="7"/>
      <c r="I58" s="25">
        <f t="shared" si="16"/>
        <v>-2554</v>
      </c>
      <c r="J58" s="24">
        <f t="shared" si="16"/>
        <v>2939</v>
      </c>
      <c r="K58" s="7"/>
      <c r="L58" s="25">
        <f t="shared" si="3"/>
        <v>-2552.1213319236354</v>
      </c>
      <c r="M58" s="17">
        <f t="shared" si="1"/>
        <v>3.5293937411516443</v>
      </c>
      <c r="N58" s="17">
        <f t="shared" si="4"/>
        <v>2942.8610967545542</v>
      </c>
      <c r="O58" s="24">
        <f t="shared" si="2"/>
        <v>14.908068148028841</v>
      </c>
      <c r="P58" s="7"/>
      <c r="Q58" s="25">
        <f t="shared" si="5"/>
        <v>-2535.8517212416536</v>
      </c>
      <c r="R58" s="24">
        <f t="shared" si="6"/>
        <v>2912.6770983286315</v>
      </c>
      <c r="S58" s="7"/>
      <c r="T58" s="25">
        <f t="shared" si="7"/>
        <v>0.66032590391667689</v>
      </c>
      <c r="U58" s="24">
        <f t="shared" si="8"/>
        <v>0.76162953819949664</v>
      </c>
      <c r="V58" s="7"/>
      <c r="W58" s="25">
        <f t="shared" si="9"/>
        <v>0.64969499071191317</v>
      </c>
      <c r="X58" s="24">
        <f t="shared" si="10"/>
        <v>213.56169639093559</v>
      </c>
      <c r="Y58" s="7"/>
      <c r="Z58" s="25">
        <f t="shared" si="11"/>
        <v>613</v>
      </c>
      <c r="AA58" s="17">
        <f t="shared" si="15"/>
        <v>213.49799999999993</v>
      </c>
      <c r="AB58" s="24">
        <f t="shared" si="12"/>
        <v>3.7262430464228524</v>
      </c>
      <c r="AC58" s="17">
        <f t="shared" si="13"/>
        <v>6.3696390935660929E-2</v>
      </c>
      <c r="AD58" s="17">
        <f t="shared" ca="1" si="14"/>
        <v>4.8954396955366519E-2</v>
      </c>
      <c r="AE58" s="17">
        <v>111</v>
      </c>
    </row>
    <row r="59" spans="1:31" s="17" customFormat="1" x14ac:dyDescent="0.25">
      <c r="A59" s="17">
        <v>39</v>
      </c>
      <c r="B59" s="17">
        <v>623</v>
      </c>
      <c r="C59" s="17">
        <v>11848</v>
      </c>
      <c r="D59" s="17">
        <v>14611</v>
      </c>
      <c r="E59" s="17">
        <v>14675</v>
      </c>
      <c r="F59" s="17">
        <v>11927</v>
      </c>
      <c r="G59" s="24"/>
      <c r="H59" s="7"/>
      <c r="I59" s="25">
        <f t="shared" si="16"/>
        <v>-2827</v>
      </c>
      <c r="J59" s="24">
        <f t="shared" si="16"/>
        <v>2684</v>
      </c>
      <c r="K59" s="7"/>
      <c r="L59" s="25">
        <f t="shared" si="3"/>
        <v>-2822.8610525734666</v>
      </c>
      <c r="M59" s="17">
        <f t="shared" si="1"/>
        <v>17.130885799607267</v>
      </c>
      <c r="N59" s="17">
        <f t="shared" si="4"/>
        <v>2686.0990014890835</v>
      </c>
      <c r="O59" s="24">
        <f t="shared" si="2"/>
        <v>4.4058072511749531</v>
      </c>
      <c r="P59" s="7"/>
      <c r="Q59" s="25">
        <f t="shared" si="5"/>
        <v>-2808.8517212416536</v>
      </c>
      <c r="R59" s="24">
        <f t="shared" si="6"/>
        <v>2657.6770983286315</v>
      </c>
      <c r="S59" s="7"/>
      <c r="T59" s="25">
        <f t="shared" si="7"/>
        <v>0.73141403981169917</v>
      </c>
      <c r="U59" s="24">
        <f t="shared" si="8"/>
        <v>0.69495014817980738</v>
      </c>
      <c r="V59" s="7"/>
      <c r="W59" s="25">
        <f t="shared" si="9"/>
        <v>0.72172655549355436</v>
      </c>
      <c r="X59" s="24">
        <f t="shared" si="10"/>
        <v>219.17924015941685</v>
      </c>
      <c r="Y59" s="7"/>
      <c r="Z59" s="25">
        <f t="shared" si="11"/>
        <v>623</v>
      </c>
      <c r="AA59" s="17">
        <f t="shared" si="15"/>
        <v>219.10499999999993</v>
      </c>
      <c r="AB59" s="24">
        <f t="shared" si="12"/>
        <v>3.8241036575821745</v>
      </c>
      <c r="AC59" s="17">
        <f t="shared" si="13"/>
        <v>7.424015941691664E-2</v>
      </c>
      <c r="AD59" s="17">
        <f t="shared" ca="1" si="14"/>
        <v>5.9370870237614781E-2</v>
      </c>
      <c r="AE59" s="17">
        <v>110</v>
      </c>
    </row>
    <row r="60" spans="1:31" s="17" customFormat="1" x14ac:dyDescent="0.25">
      <c r="A60" s="17">
        <v>40</v>
      </c>
      <c r="B60" s="17">
        <v>623</v>
      </c>
      <c r="C60" s="17">
        <v>11722</v>
      </c>
      <c r="D60" s="17">
        <v>14465</v>
      </c>
      <c r="E60" s="17">
        <v>14794</v>
      </c>
      <c r="F60" s="17">
        <v>12071</v>
      </c>
      <c r="G60" s="24"/>
      <c r="H60" s="7"/>
      <c r="I60" s="25">
        <f t="shared" si="16"/>
        <v>-3072</v>
      </c>
      <c r="J60" s="24">
        <f t="shared" si="16"/>
        <v>2394</v>
      </c>
      <c r="K60" s="7"/>
      <c r="L60" s="25">
        <f t="shared" si="3"/>
        <v>-3066.7320067640649</v>
      </c>
      <c r="M60" s="17">
        <f t="shared" si="1"/>
        <v>27.751752733858353</v>
      </c>
      <c r="N60" s="17">
        <f t="shared" si="4"/>
        <v>2403.8511869884592</v>
      </c>
      <c r="O60" s="24">
        <f t="shared" si="2"/>
        <v>97.045885081587372</v>
      </c>
      <c r="P60" s="7"/>
      <c r="Q60" s="25">
        <f t="shared" si="5"/>
        <v>-3053.8517212416536</v>
      </c>
      <c r="R60" s="24">
        <f t="shared" si="6"/>
        <v>2367.6770983286315</v>
      </c>
      <c r="S60" s="7"/>
      <c r="T60" s="25">
        <f t="shared" si="7"/>
        <v>0.79521108484569358</v>
      </c>
      <c r="U60" s="24">
        <f t="shared" si="8"/>
        <v>0.61911868502016076</v>
      </c>
      <c r="V60" s="7"/>
      <c r="W60" s="25">
        <f t="shared" si="9"/>
        <v>0.78659483858028156</v>
      </c>
      <c r="X60" s="24">
        <f t="shared" si="10"/>
        <v>224.89060087088933</v>
      </c>
      <c r="Y60" s="7"/>
      <c r="Z60" s="25">
        <f t="shared" si="11"/>
        <v>623</v>
      </c>
      <c r="AA60" s="17">
        <f t="shared" si="15"/>
        <v>224.71199999999993</v>
      </c>
      <c r="AB60" s="24">
        <f t="shared" si="12"/>
        <v>3.9219642687414966</v>
      </c>
      <c r="AC60" s="17">
        <f t="shared" si="13"/>
        <v>0.17860087088939736</v>
      </c>
      <c r="AD60" s="17">
        <f t="shared" ca="1" si="14"/>
        <v>-3.0121397122201188E-2</v>
      </c>
      <c r="AE60" s="17">
        <v>109</v>
      </c>
    </row>
    <row r="61" spans="1:31" s="17" customFormat="1" x14ac:dyDescent="0.25">
      <c r="A61" s="17">
        <v>41</v>
      </c>
      <c r="B61" s="17">
        <v>630</v>
      </c>
      <c r="C61" s="17">
        <v>11616</v>
      </c>
      <c r="D61" s="17">
        <v>14308</v>
      </c>
      <c r="E61" s="17">
        <v>14901</v>
      </c>
      <c r="F61" s="17">
        <v>12222</v>
      </c>
      <c r="G61" s="24"/>
      <c r="H61" s="7"/>
      <c r="I61" s="25">
        <f t="shared" si="16"/>
        <v>-3285</v>
      </c>
      <c r="J61" s="24">
        <f t="shared" si="16"/>
        <v>2086</v>
      </c>
      <c r="K61" s="7"/>
      <c r="L61" s="25">
        <f t="shared" si="3"/>
        <v>-3283.6360380393398</v>
      </c>
      <c r="M61" s="17">
        <f t="shared" si="1"/>
        <v>1.8603922301279152</v>
      </c>
      <c r="N61" s="17">
        <f t="shared" si="4"/>
        <v>2095.2759756676182</v>
      </c>
      <c r="O61" s="24">
        <f t="shared" si="2"/>
        <v>86.043724586245659</v>
      </c>
      <c r="P61" s="7"/>
      <c r="Q61" s="25">
        <f t="shared" si="5"/>
        <v>-3266.8517212416536</v>
      </c>
      <c r="R61" s="24">
        <f t="shared" si="6"/>
        <v>2059.6770983286315</v>
      </c>
      <c r="S61" s="7"/>
      <c r="T61" s="25">
        <f t="shared" si="7"/>
        <v>0.85067545460994165</v>
      </c>
      <c r="U61" s="24">
        <f t="shared" si="8"/>
        <v>0.53858044138853611</v>
      </c>
      <c r="V61" s="7"/>
      <c r="W61" s="25">
        <f t="shared" si="9"/>
        <v>0.84319572491440031</v>
      </c>
      <c r="X61" s="24">
        <f t="shared" si="10"/>
        <v>230.5285464855599</v>
      </c>
      <c r="Y61" s="7"/>
      <c r="Z61" s="25">
        <f t="shared" si="11"/>
        <v>630</v>
      </c>
      <c r="AA61" s="17">
        <f t="shared" si="15"/>
        <v>230.38199999999992</v>
      </c>
      <c r="AB61" s="24">
        <f t="shared" si="12"/>
        <v>4.0209244373295743</v>
      </c>
      <c r="AC61" s="17">
        <f t="shared" si="13"/>
        <v>0.14654648555998051</v>
      </c>
      <c r="AD61" s="17">
        <f t="shared" ca="1" si="14"/>
        <v>3.8152259663775112E-2</v>
      </c>
      <c r="AE61" s="17">
        <v>108</v>
      </c>
    </row>
    <row r="62" spans="1:31" s="17" customFormat="1" x14ac:dyDescent="0.25">
      <c r="A62" s="17">
        <v>42</v>
      </c>
      <c r="B62" s="17">
        <v>644</v>
      </c>
      <c r="C62" s="17">
        <v>11520</v>
      </c>
      <c r="D62" s="17">
        <v>14142</v>
      </c>
      <c r="E62" s="17">
        <v>14990</v>
      </c>
      <c r="F62" s="17">
        <v>12391</v>
      </c>
      <c r="G62" s="24"/>
      <c r="H62" s="7"/>
      <c r="I62" s="25">
        <f t="shared" si="16"/>
        <v>-3470</v>
      </c>
      <c r="J62" s="24">
        <f t="shared" si="16"/>
        <v>1751</v>
      </c>
      <c r="K62" s="7"/>
      <c r="L62" s="25">
        <f t="shared" si="3"/>
        <v>-3472.2824649135946</v>
      </c>
      <c r="M62" s="17">
        <f t="shared" si="1"/>
        <v>5.2096460817903809</v>
      </c>
      <c r="N62" s="17">
        <f t="shared" si="4"/>
        <v>1758.9141683823093</v>
      </c>
      <c r="O62" s="24">
        <f t="shared" si="2"/>
        <v>62.634061183544183</v>
      </c>
      <c r="P62" s="7"/>
      <c r="Q62" s="25">
        <f t="shared" si="5"/>
        <v>-3451.8517212416536</v>
      </c>
      <c r="R62" s="24">
        <f t="shared" si="6"/>
        <v>1724.6770983286315</v>
      </c>
      <c r="S62" s="7"/>
      <c r="T62" s="25">
        <f t="shared" si="7"/>
        <v>0.89884873351316197</v>
      </c>
      <c r="U62" s="24">
        <f t="shared" si="8"/>
        <v>0.4509820270489443</v>
      </c>
      <c r="V62" s="7"/>
      <c r="W62" s="25">
        <f t="shared" si="9"/>
        <v>0.89260395169859486</v>
      </c>
      <c r="X62" s="24">
        <f t="shared" si="10"/>
        <v>236.29155478426105</v>
      </c>
      <c r="Y62" s="7"/>
      <c r="Z62" s="25">
        <f t="shared" si="11"/>
        <v>644</v>
      </c>
      <c r="AA62" s="17">
        <f t="shared" si="15"/>
        <v>236.17799999999991</v>
      </c>
      <c r="AB62" s="24">
        <f t="shared" si="12"/>
        <v>4.1220837207751657</v>
      </c>
      <c r="AC62" s="17">
        <f t="shared" si="13"/>
        <v>0.11355478426114018</v>
      </c>
      <c r="AD62" s="17">
        <f t="shared" ca="1" si="14"/>
        <v>0.10145536958660273</v>
      </c>
      <c r="AE62" s="17">
        <v>107</v>
      </c>
    </row>
    <row r="63" spans="1:31" s="17" customFormat="1" x14ac:dyDescent="0.25">
      <c r="A63" s="17">
        <v>43</v>
      </c>
      <c r="B63" s="17">
        <v>621</v>
      </c>
      <c r="C63" s="17">
        <v>11439</v>
      </c>
      <c r="D63" s="17">
        <v>13961</v>
      </c>
      <c r="E63" s="17">
        <v>15053</v>
      </c>
      <c r="F63" s="17">
        <v>12555</v>
      </c>
      <c r="G63" s="24"/>
      <c r="H63" s="7"/>
      <c r="I63" s="25">
        <f t="shared" si="16"/>
        <v>-3614</v>
      </c>
      <c r="J63" s="24">
        <f t="shared" si="16"/>
        <v>1406</v>
      </c>
      <c r="K63" s="7"/>
      <c r="L63" s="25">
        <f t="shared" si="3"/>
        <v>-3620.7256317007709</v>
      </c>
      <c r="M63" s="17">
        <f t="shared" si="1"/>
        <v>45.234121774414717</v>
      </c>
      <c r="N63" s="17">
        <f t="shared" si="4"/>
        <v>1417.7240101367868</v>
      </c>
      <c r="O63" s="24">
        <f t="shared" si="2"/>
        <v>137.45241368747904</v>
      </c>
      <c r="P63" s="7"/>
      <c r="Q63" s="25">
        <f t="shared" si="5"/>
        <v>-3595.8517212416536</v>
      </c>
      <c r="R63" s="24">
        <f t="shared" si="6"/>
        <v>1379.6770983286315</v>
      </c>
      <c r="S63" s="7"/>
      <c r="T63" s="25">
        <f t="shared" si="7"/>
        <v>0.93634577222701987</v>
      </c>
      <c r="U63" s="24">
        <f t="shared" si="8"/>
        <v>0.36076873466936471</v>
      </c>
      <c r="V63" s="7"/>
      <c r="W63" s="25">
        <f t="shared" si="9"/>
        <v>0.93137160786462614</v>
      </c>
      <c r="X63" s="24">
        <f t="shared" si="10"/>
        <v>241.92244893569955</v>
      </c>
      <c r="Y63" s="7"/>
      <c r="Z63" s="25">
        <f t="shared" si="11"/>
        <v>621</v>
      </c>
      <c r="AA63" s="17">
        <f t="shared" si="15"/>
        <v>241.76699999999991</v>
      </c>
      <c r="AB63" s="24">
        <f t="shared" si="12"/>
        <v>4.2196301726691292</v>
      </c>
      <c r="AC63" s="17">
        <f t="shared" si="13"/>
        <v>0.15544893569963847</v>
      </c>
      <c r="AD63" s="17">
        <f t="shared" ca="1" si="14"/>
        <v>6.5261982604738478E-3</v>
      </c>
      <c r="AE63" s="17">
        <v>106</v>
      </c>
    </row>
    <row r="64" spans="1:31" s="17" customFormat="1" x14ac:dyDescent="0.25">
      <c r="A64" s="17">
        <v>44</v>
      </c>
      <c r="B64" s="17">
        <v>635</v>
      </c>
      <c r="C64" s="17">
        <v>11390</v>
      </c>
      <c r="D64" s="17">
        <v>13790</v>
      </c>
      <c r="E64" s="17">
        <v>15122</v>
      </c>
      <c r="F64" s="17">
        <v>12742</v>
      </c>
      <c r="G64" s="24"/>
      <c r="H64" s="7"/>
      <c r="I64" s="25">
        <f t="shared" si="16"/>
        <v>-3732</v>
      </c>
      <c r="J64" s="24">
        <f t="shared" si="16"/>
        <v>1048</v>
      </c>
      <c r="K64" s="7"/>
      <c r="L64" s="25">
        <f t="shared" si="3"/>
        <v>-3737.0472707816807</v>
      </c>
      <c r="M64" s="17">
        <f t="shared" si="1"/>
        <v>25.474942343607793</v>
      </c>
      <c r="N64" s="17">
        <f t="shared" si="4"/>
        <v>1055.1680766548441</v>
      </c>
      <c r="O64" s="24">
        <f t="shared" si="2"/>
        <v>51.381322929720575</v>
      </c>
      <c r="P64" s="7"/>
      <c r="Q64" s="25">
        <f t="shared" si="5"/>
        <v>-3713.8517212416536</v>
      </c>
      <c r="R64" s="24">
        <f t="shared" si="6"/>
        <v>1021.6770983286316</v>
      </c>
      <c r="S64" s="7"/>
      <c r="T64" s="25">
        <f t="shared" si="7"/>
        <v>0.96707251228420898</v>
      </c>
      <c r="U64" s="24">
        <f t="shared" si="8"/>
        <v>0.26715610083780095</v>
      </c>
      <c r="V64" s="7"/>
      <c r="W64" s="25">
        <f t="shared" si="9"/>
        <v>0.96341603679236398</v>
      </c>
      <c r="X64" s="24">
        <f t="shared" si="10"/>
        <v>247.59768941142886</v>
      </c>
      <c r="Y64" s="7"/>
      <c r="Z64" s="25">
        <f t="shared" si="11"/>
        <v>635</v>
      </c>
      <c r="AA64" s="17">
        <f t="shared" si="15"/>
        <v>247.48199999999991</v>
      </c>
      <c r="AB64" s="24">
        <f t="shared" si="12"/>
        <v>4.3193757394206056</v>
      </c>
      <c r="AC64" s="17">
        <f t="shared" si="13"/>
        <v>0.11568941142894573</v>
      </c>
      <c r="AD64" s="17">
        <f t="shared" ca="1" si="14"/>
        <v>8.7609381580961099E-2</v>
      </c>
      <c r="AE64" s="17">
        <v>105</v>
      </c>
    </row>
    <row r="65" spans="1:31" s="17" customFormat="1" x14ac:dyDescent="0.25">
      <c r="A65" s="17">
        <v>45</v>
      </c>
      <c r="B65" s="17">
        <v>607</v>
      </c>
      <c r="C65" s="17">
        <v>11352</v>
      </c>
      <c r="D65" s="17">
        <v>13619</v>
      </c>
      <c r="E65" s="17">
        <v>15164</v>
      </c>
      <c r="F65" s="17">
        <v>12935</v>
      </c>
      <c r="G65" s="24"/>
      <c r="H65" s="7"/>
      <c r="I65" s="25">
        <f t="shared" si="16"/>
        <v>-3812</v>
      </c>
      <c r="J65" s="24">
        <f t="shared" si="16"/>
        <v>684</v>
      </c>
      <c r="K65" s="7"/>
      <c r="L65" s="25">
        <f t="shared" si="3"/>
        <v>-3813.6533869118575</v>
      </c>
      <c r="M65" s="17">
        <f t="shared" si="1"/>
        <v>2.7336882803017595</v>
      </c>
      <c r="N65" s="17">
        <f t="shared" si="4"/>
        <v>698.9721223798548</v>
      </c>
      <c r="O65" s="24">
        <f t="shared" si="2"/>
        <v>224.16444855734883</v>
      </c>
      <c r="P65" s="7"/>
      <c r="Q65" s="25">
        <f t="shared" si="5"/>
        <v>-3793.8517212416536</v>
      </c>
      <c r="R65" s="24">
        <f t="shared" si="6"/>
        <v>657.67709832863159</v>
      </c>
      <c r="S65" s="7"/>
      <c r="T65" s="25">
        <f t="shared" si="7"/>
        <v>0.98790420045857441</v>
      </c>
      <c r="U65" s="24">
        <f t="shared" si="8"/>
        <v>0.17197454018224453</v>
      </c>
      <c r="V65" s="7"/>
      <c r="W65" s="25">
        <f t="shared" si="9"/>
        <v>0.98558647151128154</v>
      </c>
      <c r="X65" s="24">
        <f t="shared" si="10"/>
        <v>253.19856411394824</v>
      </c>
      <c r="Y65" s="7"/>
      <c r="Z65" s="25">
        <f t="shared" si="11"/>
        <v>607</v>
      </c>
      <c r="AA65" s="17">
        <f t="shared" si="15"/>
        <v>252.94499999999991</v>
      </c>
      <c r="AB65" s="24">
        <f t="shared" si="12"/>
        <v>4.4147230764570553</v>
      </c>
      <c r="AC65" s="17">
        <f t="shared" si="13"/>
        <v>0.2535641139483289</v>
      </c>
      <c r="AD65" s="17">
        <f t="shared" ca="1" si="14"/>
        <v>-7.3553799419698862E-2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11330</v>
      </c>
      <c r="D66" s="17">
        <v>13438</v>
      </c>
      <c r="E66" s="17">
        <v>15185</v>
      </c>
      <c r="F66" s="17">
        <v>13108</v>
      </c>
      <c r="G66" s="24"/>
      <c r="H66" s="7"/>
      <c r="I66" s="25">
        <f t="shared" si="16"/>
        <v>-3855</v>
      </c>
      <c r="J66" s="24">
        <f t="shared" si="16"/>
        <v>330</v>
      </c>
      <c r="K66" s="7"/>
      <c r="L66" s="25">
        <f t="shared" si="3"/>
        <v>-3855.9840696834794</v>
      </c>
      <c r="M66" s="17">
        <f t="shared" si="1"/>
        <v>0.96839314194333925</v>
      </c>
      <c r="N66" s="17">
        <f t="shared" si="4"/>
        <v>333.0540552182274</v>
      </c>
      <c r="O66" s="24">
        <f t="shared" si="2"/>
        <v>9.3272532759820361</v>
      </c>
      <c r="P66" s="7"/>
      <c r="Q66" s="25">
        <f t="shared" si="5"/>
        <v>-3836.8517212416536</v>
      </c>
      <c r="R66" s="24">
        <f t="shared" si="6"/>
        <v>303.67709832863159</v>
      </c>
      <c r="S66" s="7"/>
      <c r="T66" s="25">
        <f t="shared" si="7"/>
        <v>0.99910123285229591</v>
      </c>
      <c r="U66" s="24">
        <f t="shared" si="8"/>
        <v>7.9407857566675899E-2</v>
      </c>
      <c r="V66" s="7"/>
      <c r="W66" s="25">
        <f t="shared" si="9"/>
        <v>0.99808457809030815</v>
      </c>
      <c r="X66" s="24">
        <f t="shared" si="10"/>
        <v>258.54754487264142</v>
      </c>
      <c r="Y66" s="7"/>
      <c r="Z66" s="25">
        <f t="shared" si="11"/>
        <v>613</v>
      </c>
      <c r="AA66" s="17">
        <f t="shared" si="15"/>
        <v>258.46199999999993</v>
      </c>
      <c r="AB66" s="24">
        <f t="shared" si="12"/>
        <v>4.5110128912895826</v>
      </c>
      <c r="AC66" s="17">
        <f t="shared" si="13"/>
        <v>8.554487264149202E-2</v>
      </c>
      <c r="AD66" s="17">
        <f t="shared" ca="1" si="14"/>
        <v>5.712763596733339E-2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11318</v>
      </c>
      <c r="D67" s="17">
        <v>13239</v>
      </c>
      <c r="E67" s="17">
        <v>15174</v>
      </c>
      <c r="F67" s="17">
        <v>13284</v>
      </c>
      <c r="G67" s="24"/>
      <c r="H67" s="7"/>
      <c r="I67" s="25">
        <f t="shared" si="16"/>
        <v>-3856</v>
      </c>
      <c r="J67" s="24">
        <f t="shared" si="16"/>
        <v>-45</v>
      </c>
      <c r="K67" s="7"/>
      <c r="L67" s="25">
        <f t="shared" si="3"/>
        <v>-3862.5141596197686</v>
      </c>
      <c r="M67" s="17">
        <f t="shared" si="1"/>
        <v>42.434275551824236</v>
      </c>
      <c r="N67" s="17">
        <f t="shared" si="4"/>
        <v>-42.334884436912716</v>
      </c>
      <c r="O67" s="24">
        <f t="shared" si="2"/>
        <v>7.1028409646100483</v>
      </c>
      <c r="P67" s="7"/>
      <c r="Q67" s="25">
        <f t="shared" si="5"/>
        <v>-3837.8517212416536</v>
      </c>
      <c r="R67" s="24">
        <f t="shared" si="6"/>
        <v>-71.322901671368442</v>
      </c>
      <c r="S67" s="7"/>
      <c r="T67" s="25">
        <f t="shared" si="7"/>
        <v>0.99936162895447544</v>
      </c>
      <c r="U67" s="24">
        <f t="shared" si="8"/>
        <v>-1.8650068932867154E-2</v>
      </c>
      <c r="V67" s="7"/>
      <c r="W67" s="25">
        <f t="shared" si="9"/>
        <v>0.99972208682286079</v>
      </c>
      <c r="X67" s="24">
        <f t="shared" si="10"/>
        <v>264.16517293185541</v>
      </c>
      <c r="Y67" s="7"/>
      <c r="Z67" s="25">
        <f t="shared" si="11"/>
        <v>624</v>
      </c>
      <c r="AA67" s="17">
        <f t="shared" si="15"/>
        <v>264.07799999999992</v>
      </c>
      <c r="AB67" s="24">
        <f t="shared" si="12"/>
        <v>4.6090305820815844</v>
      </c>
      <c r="AC67" s="17">
        <f t="shared" si="13"/>
        <v>8.7172931855491242E-2</v>
      </c>
      <c r="AD67" s="17">
        <f t="shared" ca="1" si="14"/>
        <v>7.8922762368563326E-2</v>
      </c>
      <c r="AE67" s="17">
        <v>102</v>
      </c>
    </row>
    <row r="68" spans="1:31" s="17" customFormat="1" x14ac:dyDescent="0.25">
      <c r="A68" s="17">
        <v>48</v>
      </c>
      <c r="B68" s="17">
        <v>632</v>
      </c>
      <c r="C68" s="17">
        <v>11341</v>
      </c>
      <c r="D68" s="17">
        <v>13062</v>
      </c>
      <c r="E68" s="17">
        <v>15165</v>
      </c>
      <c r="F68" s="17">
        <v>13479</v>
      </c>
      <c r="G68" s="24"/>
      <c r="H68" s="7"/>
      <c r="I68" s="25">
        <f t="shared" si="16"/>
        <v>-3824</v>
      </c>
      <c r="J68" s="24">
        <f t="shared" si="16"/>
        <v>-417</v>
      </c>
      <c r="K68" s="7"/>
      <c r="L68" s="25">
        <f t="shared" si="3"/>
        <v>-3831.4691839093543</v>
      </c>
      <c r="M68" s="17">
        <f t="shared" si="1"/>
        <v>55.788708271757812</v>
      </c>
      <c r="N68" s="17">
        <f t="shared" si="4"/>
        <v>-421.85168964154821</v>
      </c>
      <c r="O68" s="24">
        <f t="shared" si="2"/>
        <v>23.538892377906151</v>
      </c>
      <c r="P68" s="7"/>
      <c r="Q68" s="25">
        <f t="shared" si="5"/>
        <v>-3805.8517212416536</v>
      </c>
      <c r="R68" s="24">
        <f t="shared" si="6"/>
        <v>-443.32290167136841</v>
      </c>
      <c r="S68" s="7"/>
      <c r="T68" s="25">
        <f t="shared" si="7"/>
        <v>0.99102895368472921</v>
      </c>
      <c r="U68" s="24">
        <f t="shared" si="8"/>
        <v>-0.11592353202041385</v>
      </c>
      <c r="V68" s="7"/>
      <c r="W68" s="25">
        <f t="shared" si="9"/>
        <v>0.99275466015445402</v>
      </c>
      <c r="X68" s="24">
        <f t="shared" si="10"/>
        <v>269.75667118545516</v>
      </c>
      <c r="Y68" s="7"/>
      <c r="Z68" s="25">
        <f t="shared" si="11"/>
        <v>632</v>
      </c>
      <c r="AA68" s="17">
        <f t="shared" si="15"/>
        <v>269.76599999999991</v>
      </c>
      <c r="AB68" s="24">
        <f t="shared" si="12"/>
        <v>4.7083049099350216</v>
      </c>
      <c r="AC68" s="17">
        <f t="shared" si="13"/>
        <v>-9.3288145447445459E-3</v>
      </c>
      <c r="AD68" s="17">
        <f t="shared" ca="1" si="14"/>
        <v>8.9184472145404925E-2</v>
      </c>
      <c r="AE68" s="17">
        <v>101</v>
      </c>
    </row>
    <row r="69" spans="1:31" s="17" customFormat="1" x14ac:dyDescent="0.25">
      <c r="A69" s="17">
        <v>49</v>
      </c>
      <c r="B69" s="17">
        <v>632</v>
      </c>
      <c r="C69" s="17">
        <v>11371</v>
      </c>
      <c r="D69" s="17">
        <v>12868</v>
      </c>
      <c r="E69" s="17">
        <v>15130</v>
      </c>
      <c r="F69" s="17">
        <v>13659</v>
      </c>
      <c r="G69" s="24"/>
      <c r="H69" s="7"/>
      <c r="I69" s="25">
        <f t="shared" si="16"/>
        <v>-3759</v>
      </c>
      <c r="J69" s="24">
        <f t="shared" si="16"/>
        <v>-791</v>
      </c>
      <c r="K69" s="7"/>
      <c r="L69" s="25">
        <f t="shared" si="3"/>
        <v>-3762.831480451739</v>
      </c>
      <c r="M69" s="17">
        <f t="shared" si="1"/>
        <v>14.680242452058289</v>
      </c>
      <c r="N69" s="17">
        <f t="shared" si="4"/>
        <v>-796.95342843616834</v>
      </c>
      <c r="O69" s="24">
        <f t="shared" si="2"/>
        <v>35.443310144577779</v>
      </c>
      <c r="P69" s="7"/>
      <c r="Q69" s="25">
        <f t="shared" si="5"/>
        <v>-3740.8517212416536</v>
      </c>
      <c r="R69" s="24">
        <f t="shared" si="6"/>
        <v>-817.32290167136841</v>
      </c>
      <c r="S69" s="7"/>
      <c r="T69" s="25">
        <f t="shared" si="7"/>
        <v>0.97410320704305731</v>
      </c>
      <c r="U69" s="24">
        <f t="shared" si="8"/>
        <v>-0.21371997071595811</v>
      </c>
      <c r="V69" s="7"/>
      <c r="W69" s="25">
        <f t="shared" si="9"/>
        <v>0.97720065924446897</v>
      </c>
      <c r="X69" s="24">
        <f t="shared" si="10"/>
        <v>275.43312907140455</v>
      </c>
      <c r="Y69" s="7"/>
      <c r="Z69" s="25">
        <f t="shared" si="11"/>
        <v>632</v>
      </c>
      <c r="AA69" s="17">
        <f t="shared" si="15"/>
        <v>275.45399999999989</v>
      </c>
      <c r="AB69" s="24">
        <f t="shared" si="12"/>
        <v>4.8075792377884587</v>
      </c>
      <c r="AC69" s="17">
        <f t="shared" si="13"/>
        <v>-2.087092859534323E-2</v>
      </c>
      <c r="AD69" s="17">
        <f t="shared" ca="1" si="14"/>
        <v>7.8347715044117194E-2</v>
      </c>
      <c r="AE69" s="17">
        <v>100</v>
      </c>
    </row>
    <row r="70" spans="1:31" s="17" customFormat="1" x14ac:dyDescent="0.25">
      <c r="A70" s="17">
        <v>50</v>
      </c>
      <c r="B70" s="17">
        <v>638</v>
      </c>
      <c r="C70" s="17">
        <v>11427</v>
      </c>
      <c r="D70" s="17">
        <v>12686</v>
      </c>
      <c r="E70" s="17">
        <v>15077</v>
      </c>
      <c r="F70" s="17">
        <v>13850</v>
      </c>
      <c r="G70" s="24"/>
      <c r="H70" s="7"/>
      <c r="I70" s="25">
        <f t="shared" si="16"/>
        <v>-3650</v>
      </c>
      <c r="J70" s="24">
        <f t="shared" si="16"/>
        <v>-1164</v>
      </c>
      <c r="K70" s="7"/>
      <c r="L70" s="25">
        <f t="shared" si="3"/>
        <v>-3656.1017318796471</v>
      </c>
      <c r="M70" s="17">
        <f t="shared" si="1"/>
        <v>37.231131931101785</v>
      </c>
      <c r="N70" s="17">
        <f t="shared" si="4"/>
        <v>-1167.3754014671401</v>
      </c>
      <c r="O70" s="24">
        <f t="shared" si="2"/>
        <v>11.393335064371785</v>
      </c>
      <c r="P70" s="7"/>
      <c r="Q70" s="25">
        <f t="shared" si="5"/>
        <v>-3631.8517212416536</v>
      </c>
      <c r="R70" s="24">
        <f t="shared" si="6"/>
        <v>-1190.3229016713685</v>
      </c>
      <c r="S70" s="7"/>
      <c r="T70" s="25">
        <f t="shared" si="7"/>
        <v>0.94572003190548426</v>
      </c>
      <c r="U70" s="24">
        <f t="shared" si="8"/>
        <v>-0.31125492160750362</v>
      </c>
      <c r="V70" s="7"/>
      <c r="W70" s="25">
        <f t="shared" si="9"/>
        <v>0.95018442782883328</v>
      </c>
      <c r="X70" s="24">
        <f t="shared" si="10"/>
        <v>281.23383700443446</v>
      </c>
      <c r="Y70" s="7"/>
      <c r="Z70" s="25">
        <f t="shared" si="11"/>
        <v>638</v>
      </c>
      <c r="AA70" s="17">
        <f t="shared" si="15"/>
        <v>281.19599999999991</v>
      </c>
      <c r="AB70" s="24">
        <f t="shared" si="12"/>
        <v>4.9077960434379735</v>
      </c>
      <c r="AC70" s="17">
        <f t="shared" si="13"/>
        <v>3.7837004434550181E-2</v>
      </c>
      <c r="AD70" s="17">
        <f t="shared" ca="1" si="14"/>
        <v>-9.5359633888847384E-4</v>
      </c>
      <c r="AE70" s="17">
        <v>99</v>
      </c>
    </row>
    <row r="71" spans="1:31" s="17" customFormat="1" x14ac:dyDescent="0.25">
      <c r="A71" s="17">
        <v>51</v>
      </c>
      <c r="B71" s="17">
        <v>636</v>
      </c>
      <c r="C71" s="17">
        <v>11499</v>
      </c>
      <c r="D71" s="17">
        <v>12512</v>
      </c>
      <c r="E71" s="17">
        <v>15013</v>
      </c>
      <c r="F71" s="17">
        <v>14039</v>
      </c>
      <c r="G71" s="24"/>
      <c r="H71" s="7"/>
      <c r="I71" s="25">
        <f t="shared" si="16"/>
        <v>-3514</v>
      </c>
      <c r="J71" s="24">
        <f t="shared" si="16"/>
        <v>-1527</v>
      </c>
      <c r="K71" s="7"/>
      <c r="L71" s="25">
        <f t="shared" si="3"/>
        <v>-3513.3292252515857</v>
      </c>
      <c r="M71" s="17">
        <f t="shared" si="1"/>
        <v>0.44993876311021391</v>
      </c>
      <c r="N71" s="17">
        <f t="shared" si="4"/>
        <v>-1524.7066961481078</v>
      </c>
      <c r="O71" s="24">
        <f t="shared" si="2"/>
        <v>5.2592425571037529</v>
      </c>
      <c r="P71" s="7"/>
      <c r="Q71" s="25">
        <f t="shared" si="5"/>
        <v>-3495.8517212416536</v>
      </c>
      <c r="R71" s="24">
        <f t="shared" si="6"/>
        <v>-1553.3229016713685</v>
      </c>
      <c r="S71" s="7"/>
      <c r="T71" s="25">
        <f t="shared" si="7"/>
        <v>0.91030616200906289</v>
      </c>
      <c r="U71" s="24">
        <f t="shared" si="8"/>
        <v>-0.4061749944590613</v>
      </c>
      <c r="V71" s="7"/>
      <c r="W71" s="25">
        <f t="shared" si="9"/>
        <v>0.91610008606280047</v>
      </c>
      <c r="X71" s="24">
        <f t="shared" si="10"/>
        <v>287.00768473024755</v>
      </c>
      <c r="Y71" s="7"/>
      <c r="Z71" s="25">
        <f t="shared" si="11"/>
        <v>636</v>
      </c>
      <c r="AA71" s="17">
        <f t="shared" si="15"/>
        <v>286.9199999999999</v>
      </c>
      <c r="AB71" s="24">
        <f t="shared" si="12"/>
        <v>5.0076986898221287</v>
      </c>
      <c r="AC71" s="17">
        <f t="shared" si="13"/>
        <v>8.7684730247644893E-2</v>
      </c>
      <c r="AD71" s="17">
        <f t="shared" ca="1" si="14"/>
        <v>-6.2106523719762663E-3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11583</v>
      </c>
      <c r="D72" s="17">
        <v>12344</v>
      </c>
      <c r="E72" s="17">
        <v>14917</v>
      </c>
      <c r="F72" s="17">
        <v>14187</v>
      </c>
      <c r="G72" s="24"/>
      <c r="H72" s="7"/>
      <c r="I72" s="25">
        <f t="shared" si="16"/>
        <v>-3334</v>
      </c>
      <c r="J72" s="24">
        <f t="shared" si="16"/>
        <v>-1843</v>
      </c>
      <c r="K72" s="7"/>
      <c r="L72" s="25">
        <f t="shared" si="3"/>
        <v>-3339.9375020523307</v>
      </c>
      <c r="M72" s="17">
        <f t="shared" si="1"/>
        <v>35.253930621431614</v>
      </c>
      <c r="N72" s="17">
        <f t="shared" si="4"/>
        <v>-1859.221920798642</v>
      </c>
      <c r="O72" s="24">
        <f t="shared" si="2"/>
        <v>263.1507143974149</v>
      </c>
      <c r="P72" s="7"/>
      <c r="Q72" s="25">
        <f t="shared" si="5"/>
        <v>-3315.8517212416536</v>
      </c>
      <c r="R72" s="24">
        <f t="shared" si="6"/>
        <v>-1869.3229016713685</v>
      </c>
      <c r="S72" s="7"/>
      <c r="T72" s="25">
        <f t="shared" si="7"/>
        <v>0.8634348636167406</v>
      </c>
      <c r="U72" s="24">
        <f t="shared" si="8"/>
        <v>-0.48880514052267621</v>
      </c>
      <c r="V72" s="7"/>
      <c r="W72" s="25">
        <f t="shared" si="9"/>
        <v>0.87038459112480848</v>
      </c>
      <c r="X72" s="24">
        <f t="shared" si="10"/>
        <v>292.41485371962335</v>
      </c>
      <c r="Y72" s="7"/>
      <c r="Z72" s="25">
        <f t="shared" si="11"/>
        <v>622</v>
      </c>
      <c r="AA72" s="17">
        <f t="shared" si="15"/>
        <v>292.51799999999992</v>
      </c>
      <c r="AB72" s="24">
        <f t="shared" si="12"/>
        <v>5.1054022213487711</v>
      </c>
      <c r="AC72" s="17">
        <f t="shared" si="13"/>
        <v>-0.10314628037656348</v>
      </c>
      <c r="AD72" s="17">
        <f t="shared" ca="1" si="14"/>
        <v>0.14199090575999662</v>
      </c>
      <c r="AE72" s="17">
        <v>97</v>
      </c>
    </row>
    <row r="73" spans="1:31" s="17" customFormat="1" x14ac:dyDescent="0.25">
      <c r="A73" s="17">
        <v>53</v>
      </c>
      <c r="B73" s="17">
        <v>617</v>
      </c>
      <c r="C73" s="17">
        <v>11681</v>
      </c>
      <c r="D73" s="17">
        <v>12174</v>
      </c>
      <c r="E73" s="17">
        <v>14807</v>
      </c>
      <c r="F73" s="17">
        <v>14340</v>
      </c>
      <c r="G73" s="24"/>
      <c r="H73" s="7"/>
      <c r="I73" s="25">
        <f t="shared" si="16"/>
        <v>-3126</v>
      </c>
      <c r="J73" s="24">
        <f t="shared" si="16"/>
        <v>-2166</v>
      </c>
      <c r="K73" s="7"/>
      <c r="L73" s="25">
        <f t="shared" si="3"/>
        <v>-3136.5960636439895</v>
      </c>
      <c r="M73" s="17">
        <f t="shared" si="1"/>
        <v>112.27656474747624</v>
      </c>
      <c r="N73" s="17">
        <f t="shared" si="4"/>
        <v>-2173.2694467153324</v>
      </c>
      <c r="O73" s="24">
        <f t="shared" si="2"/>
        <v>52.84485554705671</v>
      </c>
      <c r="P73" s="7"/>
      <c r="Q73" s="25">
        <f t="shared" si="5"/>
        <v>-3107.8517212416536</v>
      </c>
      <c r="R73" s="24">
        <f t="shared" si="6"/>
        <v>-2192.3229016713685</v>
      </c>
      <c r="S73" s="7"/>
      <c r="T73" s="25">
        <f t="shared" si="7"/>
        <v>0.80927247436339023</v>
      </c>
      <c r="U73" s="24">
        <f t="shared" si="8"/>
        <v>-0.57326570121428266</v>
      </c>
      <c r="V73" s="7"/>
      <c r="W73" s="25">
        <f t="shared" si="9"/>
        <v>0.81740299199936672</v>
      </c>
      <c r="X73" s="24">
        <f t="shared" si="10"/>
        <v>298.13939478576219</v>
      </c>
      <c r="Y73" s="7"/>
      <c r="Z73" s="25">
        <f t="shared" si="11"/>
        <v>617</v>
      </c>
      <c r="AA73" s="17">
        <f t="shared" si="15"/>
        <v>298.07099999999991</v>
      </c>
      <c r="AB73" s="24">
        <f t="shared" si="12"/>
        <v>5.2023203547120165</v>
      </c>
      <c r="AC73" s="17">
        <f t="shared" si="13"/>
        <v>6.8394785762279753E-2</v>
      </c>
      <c r="AD73" s="17">
        <f t="shared" ca="1" si="14"/>
        <v>-4.075923574174567E-2</v>
      </c>
      <c r="AE73" s="17">
        <v>96</v>
      </c>
    </row>
    <row r="74" spans="1:31" s="17" customFormat="1" x14ac:dyDescent="0.25">
      <c r="A74" s="17">
        <v>54</v>
      </c>
      <c r="B74" s="17">
        <v>615</v>
      </c>
      <c r="C74" s="17">
        <v>11806</v>
      </c>
      <c r="D74" s="17">
        <v>12037</v>
      </c>
      <c r="E74" s="17">
        <v>14708</v>
      </c>
      <c r="F74" s="17">
        <v>14497</v>
      </c>
      <c r="G74" s="24"/>
      <c r="H74" s="7"/>
      <c r="I74" s="25">
        <f t="shared" si="16"/>
        <v>-2902</v>
      </c>
      <c r="J74" s="24">
        <f t="shared" si="16"/>
        <v>-2460</v>
      </c>
      <c r="K74" s="7"/>
      <c r="L74" s="25">
        <f t="shared" si="3"/>
        <v>-2904.751872398826</v>
      </c>
      <c r="M74" s="17">
        <f t="shared" si="1"/>
        <v>7.5728016994202578</v>
      </c>
      <c r="N74" s="17">
        <f t="shared" si="4"/>
        <v>-2465.7360080445706</v>
      </c>
      <c r="O74" s="24">
        <f t="shared" si="2"/>
        <v>32.901788287378103</v>
      </c>
      <c r="P74" s="7"/>
      <c r="Q74" s="25">
        <f t="shared" si="5"/>
        <v>-2883.8517212416536</v>
      </c>
      <c r="R74" s="24">
        <f t="shared" si="6"/>
        <v>-2486.3229016713685</v>
      </c>
      <c r="S74" s="7"/>
      <c r="T74" s="25">
        <f t="shared" si="7"/>
        <v>0.7509437474751669</v>
      </c>
      <c r="U74" s="24">
        <f t="shared" si="8"/>
        <v>-0.65014311558992433</v>
      </c>
      <c r="V74" s="7"/>
      <c r="W74" s="25">
        <f t="shared" si="9"/>
        <v>0.76014814968632227</v>
      </c>
      <c r="X74" s="24">
        <f t="shared" si="10"/>
        <v>303.63629564456869</v>
      </c>
      <c r="Y74" s="7"/>
      <c r="Z74" s="25">
        <f t="shared" si="11"/>
        <v>615</v>
      </c>
      <c r="AA74" s="17">
        <f t="shared" si="15"/>
        <v>303.60599999999994</v>
      </c>
      <c r="AB74" s="24">
        <f t="shared" si="12"/>
        <v>5.2989243288099033</v>
      </c>
      <c r="AC74" s="17">
        <f t="shared" si="13"/>
        <v>3.0295644568752778E-2</v>
      </c>
      <c r="AD74" s="17">
        <f t="shared" ca="1" si="14"/>
        <v>4.2354392247261785E-2</v>
      </c>
      <c r="AE74" s="17">
        <v>95</v>
      </c>
    </row>
    <row r="75" spans="1:31" s="17" customFormat="1" x14ac:dyDescent="0.25">
      <c r="A75" s="17">
        <v>55</v>
      </c>
      <c r="B75" s="17">
        <v>621</v>
      </c>
      <c r="C75" s="17">
        <v>11929</v>
      </c>
      <c r="D75" s="17">
        <v>11899</v>
      </c>
      <c r="E75" s="17">
        <v>14571</v>
      </c>
      <c r="F75" s="17">
        <v>14631</v>
      </c>
      <c r="G75" s="24"/>
      <c r="H75" s="7"/>
      <c r="I75" s="25">
        <f t="shared" si="16"/>
        <v>-2642</v>
      </c>
      <c r="J75" s="24">
        <f t="shared" si="16"/>
        <v>-2732</v>
      </c>
      <c r="K75" s="7"/>
      <c r="L75" s="25">
        <f t="shared" si="3"/>
        <v>-2643.3097811244747</v>
      </c>
      <c r="M75" s="17">
        <f t="shared" si="1"/>
        <v>1.7155265940303119</v>
      </c>
      <c r="N75" s="17">
        <f t="shared" si="4"/>
        <v>-2737.4425907223335</v>
      </c>
      <c r="O75" s="24">
        <f t="shared" si="2"/>
        <v>29.621793770831065</v>
      </c>
      <c r="P75" s="7"/>
      <c r="Q75" s="25">
        <f t="shared" si="5"/>
        <v>-2623.8517212416536</v>
      </c>
      <c r="R75" s="24">
        <f t="shared" si="6"/>
        <v>-2758.3229016713685</v>
      </c>
      <c r="S75" s="7"/>
      <c r="T75" s="25">
        <f t="shared" si="7"/>
        <v>0.68324076090847896</v>
      </c>
      <c r="U75" s="24">
        <f t="shared" si="8"/>
        <v>-0.72126779827759291</v>
      </c>
      <c r="V75" s="7"/>
      <c r="W75" s="25">
        <f t="shared" si="9"/>
        <v>0.69343733422982068</v>
      </c>
      <c r="X75" s="24">
        <f t="shared" si="10"/>
        <v>309.22342239917668</v>
      </c>
      <c r="Y75" s="7"/>
      <c r="Z75" s="25">
        <f t="shared" si="11"/>
        <v>621</v>
      </c>
      <c r="AA75" s="17">
        <f t="shared" si="15"/>
        <v>309.19499999999994</v>
      </c>
      <c r="AB75" s="24">
        <f t="shared" si="12"/>
        <v>5.3964707807038659</v>
      </c>
      <c r="AC75" s="17">
        <f t="shared" si="13"/>
        <v>2.8422399176747604E-2</v>
      </c>
      <c r="AD75" s="17">
        <f t="shared" ca="1" si="14"/>
        <v>-9.1362387645119725E-2</v>
      </c>
      <c r="AE75" s="17">
        <v>94</v>
      </c>
    </row>
    <row r="76" spans="1:31" s="17" customFormat="1" x14ac:dyDescent="0.25">
      <c r="A76" s="17">
        <v>56</v>
      </c>
      <c r="B76" s="17">
        <v>635</v>
      </c>
      <c r="C76" s="17">
        <v>12082</v>
      </c>
      <c r="D76" s="17">
        <v>11771</v>
      </c>
      <c r="E76" s="17">
        <v>14430</v>
      </c>
      <c r="F76" s="17">
        <v>14756</v>
      </c>
      <c r="G76" s="24"/>
      <c r="H76" s="7"/>
      <c r="I76" s="25">
        <f t="shared" si="16"/>
        <v>-2348</v>
      </c>
      <c r="J76" s="24">
        <f t="shared" si="16"/>
        <v>-2985</v>
      </c>
      <c r="K76" s="7"/>
      <c r="L76" s="25">
        <f t="shared" si="3"/>
        <v>-2350.1553725707627</v>
      </c>
      <c r="M76" s="17">
        <f t="shared" si="1"/>
        <v>4.6456309187960612</v>
      </c>
      <c r="N76" s="17">
        <f t="shared" si="4"/>
        <v>-2988.0542148622017</v>
      </c>
      <c r="O76" s="24">
        <f t="shared" si="2"/>
        <v>9.3282284244935116</v>
      </c>
      <c r="P76" s="7"/>
      <c r="Q76" s="25">
        <f t="shared" si="5"/>
        <v>-2329.8517212416536</v>
      </c>
      <c r="R76" s="24">
        <f t="shared" si="6"/>
        <v>-3011.3229016713685</v>
      </c>
      <c r="S76" s="7"/>
      <c r="T76" s="25">
        <f t="shared" si="7"/>
        <v>0.60668430686768582</v>
      </c>
      <c r="U76" s="24">
        <f t="shared" si="8"/>
        <v>-0.78742421268928464</v>
      </c>
      <c r="V76" s="7"/>
      <c r="W76" s="25">
        <f t="shared" si="9"/>
        <v>0.61780240588338964</v>
      </c>
      <c r="X76" s="24">
        <f t="shared" si="10"/>
        <v>314.97917766190221</v>
      </c>
      <c r="Y76" s="7"/>
      <c r="Z76" s="25">
        <f t="shared" si="11"/>
        <v>635</v>
      </c>
      <c r="AA76" s="17">
        <f t="shared" si="15"/>
        <v>314.90999999999991</v>
      </c>
      <c r="AB76" s="24">
        <f t="shared" si="12"/>
        <v>5.4962163474553414</v>
      </c>
      <c r="AC76" s="17">
        <f t="shared" si="13"/>
        <v>6.9177661902301679E-2</v>
      </c>
      <c r="AD76" s="17">
        <f t="shared" ca="1" si="14"/>
        <v>4.5022024301488273E-2</v>
      </c>
      <c r="AE76" s="17">
        <v>93</v>
      </c>
    </row>
    <row r="77" spans="1:31" s="17" customFormat="1" x14ac:dyDescent="0.25">
      <c r="A77" s="17">
        <v>57</v>
      </c>
      <c r="B77" s="17">
        <v>635</v>
      </c>
      <c r="C77" s="17">
        <v>12241</v>
      </c>
      <c r="D77" s="17">
        <v>11665</v>
      </c>
      <c r="E77" s="17">
        <v>14273</v>
      </c>
      <c r="F77" s="17">
        <v>14870</v>
      </c>
      <c r="G77" s="24"/>
      <c r="H77" s="7"/>
      <c r="I77" s="25">
        <f t="shared" si="16"/>
        <v>-2032</v>
      </c>
      <c r="J77" s="24">
        <f t="shared" si="16"/>
        <v>-3205</v>
      </c>
      <c r="K77" s="7"/>
      <c r="L77" s="25">
        <f t="shared" si="3"/>
        <v>-2033.7921853679215</v>
      </c>
      <c r="M77" s="17">
        <f t="shared" si="1"/>
        <v>3.2119283929920921</v>
      </c>
      <c r="N77" s="17">
        <f t="shared" si="4"/>
        <v>-3208.6675788222824</v>
      </c>
      <c r="O77" s="24">
        <f t="shared" si="2"/>
        <v>13.451134417654313</v>
      </c>
      <c r="P77" s="7"/>
      <c r="Q77" s="25">
        <f t="shared" si="5"/>
        <v>-2013.8517212416534</v>
      </c>
      <c r="R77" s="24">
        <f t="shared" si="6"/>
        <v>-3231.3229016713685</v>
      </c>
      <c r="S77" s="7"/>
      <c r="T77" s="25">
        <f t="shared" si="7"/>
        <v>0.52439913857894194</v>
      </c>
      <c r="U77" s="24">
        <f t="shared" si="8"/>
        <v>-0.84495152956901654</v>
      </c>
      <c r="V77" s="7"/>
      <c r="W77" s="25">
        <f t="shared" si="9"/>
        <v>0.5363170147481543</v>
      </c>
      <c r="X77" s="24">
        <f t="shared" si="10"/>
        <v>320.69186316220373</v>
      </c>
      <c r="Y77" s="7"/>
      <c r="Z77" s="25">
        <f t="shared" si="11"/>
        <v>635</v>
      </c>
      <c r="AA77" s="17">
        <f t="shared" si="15"/>
        <v>320.62499999999989</v>
      </c>
      <c r="AB77" s="24">
        <f t="shared" si="12"/>
        <v>5.5959619142068169</v>
      </c>
      <c r="AC77" s="17">
        <f t="shared" si="13"/>
        <v>6.6863162203844695E-2</v>
      </c>
      <c r="AD77" s="17">
        <f t="shared" ca="1" si="14"/>
        <v>7.7100466180070271E-2</v>
      </c>
      <c r="AE77" s="17">
        <v>92</v>
      </c>
    </row>
    <row r="78" spans="1:31" s="17" customFormat="1" x14ac:dyDescent="0.25">
      <c r="A78" s="17">
        <v>58</v>
      </c>
      <c r="B78" s="17">
        <v>633</v>
      </c>
      <c r="C78" s="17">
        <v>12396</v>
      </c>
      <c r="D78" s="17">
        <v>11557</v>
      </c>
      <c r="E78" s="17">
        <v>14093</v>
      </c>
      <c r="F78" s="17">
        <v>14947</v>
      </c>
      <c r="G78" s="24"/>
      <c r="H78" s="7"/>
      <c r="I78" s="25">
        <f t="shared" si="16"/>
        <v>-1697</v>
      </c>
      <c r="J78" s="24">
        <f t="shared" si="16"/>
        <v>-3390</v>
      </c>
      <c r="K78" s="7"/>
      <c r="L78" s="25">
        <f t="shared" si="3"/>
        <v>-1698.4561713786857</v>
      </c>
      <c r="M78" s="17">
        <f t="shared" si="1"/>
        <v>2.1204350841033168</v>
      </c>
      <c r="N78" s="17">
        <f t="shared" si="4"/>
        <v>-3396.5460743385934</v>
      </c>
      <c r="O78" s="24">
        <f t="shared" si="2"/>
        <v>42.851089246390643</v>
      </c>
      <c r="P78" s="7"/>
      <c r="Q78" s="25">
        <f t="shared" si="5"/>
        <v>-1678.8517212416534</v>
      </c>
      <c r="R78" s="24">
        <f t="shared" si="6"/>
        <v>-3416.3229016713685</v>
      </c>
      <c r="S78" s="7"/>
      <c r="T78" s="25">
        <f t="shared" si="7"/>
        <v>0.43716644434878649</v>
      </c>
      <c r="U78" s="24">
        <f t="shared" si="8"/>
        <v>-0.89332677330879107</v>
      </c>
      <c r="V78" s="7"/>
      <c r="W78" s="25">
        <f t="shared" si="9"/>
        <v>0.44975508169721057</v>
      </c>
      <c r="X78" s="24">
        <f t="shared" si="10"/>
        <v>326.37296317523646</v>
      </c>
      <c r="Y78" s="7"/>
      <c r="Z78" s="25">
        <f t="shared" si="11"/>
        <v>633</v>
      </c>
      <c r="AA78" s="17">
        <f t="shared" si="15"/>
        <v>326.32199999999989</v>
      </c>
      <c r="AB78" s="24">
        <f t="shared" si="12"/>
        <v>5.6953933216929338</v>
      </c>
      <c r="AC78" s="17">
        <f t="shared" si="13"/>
        <v>5.0963175236574898E-2</v>
      </c>
      <c r="AD78" s="17">
        <f t="shared" ca="1" si="14"/>
        <v>7.4834586525298619E-2</v>
      </c>
      <c r="AE78" s="17">
        <v>91</v>
      </c>
    </row>
    <row r="79" spans="1:31" s="17" customFormat="1" x14ac:dyDescent="0.25">
      <c r="A79" s="17">
        <v>59</v>
      </c>
      <c r="B79" s="17">
        <v>634</v>
      </c>
      <c r="C79" s="17">
        <v>12580</v>
      </c>
      <c r="D79" s="17">
        <v>11483</v>
      </c>
      <c r="E79" s="17">
        <v>13925</v>
      </c>
      <c r="F79" s="17">
        <v>15032</v>
      </c>
      <c r="G79" s="24"/>
      <c r="H79" s="7"/>
      <c r="I79" s="25">
        <f t="shared" si="16"/>
        <v>-1345</v>
      </c>
      <c r="J79" s="24">
        <f t="shared" si="16"/>
        <v>-3549</v>
      </c>
      <c r="K79" s="7"/>
      <c r="L79" s="25">
        <f t="shared" si="3"/>
        <v>-1345.9345585857784</v>
      </c>
      <c r="M79" s="17">
        <f t="shared" si="1"/>
        <v>0.87339975025213135</v>
      </c>
      <c r="N79" s="17">
        <f t="shared" si="4"/>
        <v>-3550.790385103614</v>
      </c>
      <c r="O79" s="24">
        <f t="shared" si="2"/>
        <v>3.2054788192428108</v>
      </c>
      <c r="P79" s="7"/>
      <c r="Q79" s="25">
        <f t="shared" si="5"/>
        <v>-1326.8517212416534</v>
      </c>
      <c r="R79" s="24">
        <f t="shared" si="6"/>
        <v>-3575.3229016713685</v>
      </c>
      <c r="S79" s="7"/>
      <c r="T79" s="25">
        <f t="shared" si="7"/>
        <v>0.34550701638157827</v>
      </c>
      <c r="U79" s="24">
        <f t="shared" si="8"/>
        <v>-0.93490333414459736</v>
      </c>
      <c r="V79" s="7"/>
      <c r="W79" s="25">
        <f t="shared" si="9"/>
        <v>0.35867050037534348</v>
      </c>
      <c r="X79" s="24">
        <f t="shared" si="10"/>
        <v>332.10739459461786</v>
      </c>
      <c r="Y79" s="7"/>
      <c r="Z79" s="25">
        <f t="shared" si="11"/>
        <v>634</v>
      </c>
      <c r="AA79" s="17">
        <f t="shared" si="15"/>
        <v>332.02799999999991</v>
      </c>
      <c r="AB79" s="24">
        <f t="shared" si="12"/>
        <v>5.7949818088117304</v>
      </c>
      <c r="AC79" s="17">
        <f t="shared" si="13"/>
        <v>7.9394594617951952E-2</v>
      </c>
      <c r="AD79" s="17">
        <f t="shared" ca="1" si="14"/>
        <v>2.0898392620949835E-2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12766</v>
      </c>
      <c r="D80" s="17">
        <v>11428</v>
      </c>
      <c r="E80" s="17">
        <v>13751</v>
      </c>
      <c r="F80" s="17">
        <v>15101</v>
      </c>
      <c r="G80" s="24"/>
      <c r="H80" s="7"/>
      <c r="I80" s="25">
        <f t="shared" si="16"/>
        <v>-985</v>
      </c>
      <c r="J80" s="24">
        <f t="shared" si="16"/>
        <v>-3673</v>
      </c>
      <c r="K80" s="7"/>
      <c r="L80" s="25">
        <f t="shared" si="3"/>
        <v>-983.16550866843352</v>
      </c>
      <c r="M80" s="17">
        <f t="shared" si="1"/>
        <v>3.3653584455925665</v>
      </c>
      <c r="N80" s="17">
        <f t="shared" si="4"/>
        <v>-3668.7530647768181</v>
      </c>
      <c r="O80" s="24">
        <f t="shared" si="2"/>
        <v>18.036458789903399</v>
      </c>
      <c r="P80" s="7"/>
      <c r="Q80" s="25">
        <f t="shared" si="5"/>
        <v>-966.85172124165354</v>
      </c>
      <c r="R80" s="24">
        <f t="shared" si="6"/>
        <v>-3699.3229016713685</v>
      </c>
      <c r="S80" s="7"/>
      <c r="T80" s="25">
        <f t="shared" si="7"/>
        <v>0.25176441959693352</v>
      </c>
      <c r="U80" s="24">
        <f t="shared" si="8"/>
        <v>-0.9673278218404463</v>
      </c>
      <c r="V80" s="7"/>
      <c r="W80" s="25">
        <f t="shared" si="9"/>
        <v>0.26537401670621136</v>
      </c>
      <c r="X80" s="24">
        <f t="shared" si="10"/>
        <v>337.75548941166392</v>
      </c>
      <c r="Y80" s="7"/>
      <c r="Z80" s="25">
        <f t="shared" si="11"/>
        <v>629</v>
      </c>
      <c r="AA80" s="17">
        <f t="shared" si="15"/>
        <v>337.68899999999991</v>
      </c>
      <c r="AB80" s="24">
        <f t="shared" si="12"/>
        <v>5.8937848977671301</v>
      </c>
      <c r="AC80" s="17">
        <f t="shared" si="13"/>
        <v>6.6489411664008458E-2</v>
      </c>
      <c r="AD80" s="17">
        <f t="shared" ca="1" si="14"/>
        <v>-3.2879298481930164E-2</v>
      </c>
      <c r="AE80" s="17">
        <v>89</v>
      </c>
    </row>
    <row r="81" spans="1:31" s="17" customFormat="1" x14ac:dyDescent="0.25">
      <c r="A81" s="17">
        <v>61</v>
      </c>
      <c r="B81" s="17">
        <v>611</v>
      </c>
      <c r="C81" s="17">
        <v>12945</v>
      </c>
      <c r="D81" s="17">
        <v>11393</v>
      </c>
      <c r="E81" s="17">
        <v>13574</v>
      </c>
      <c r="F81" s="17">
        <v>15139</v>
      </c>
      <c r="G81" s="24"/>
      <c r="H81" s="7"/>
      <c r="I81" s="25">
        <f t="shared" si="16"/>
        <v>-629</v>
      </c>
      <c r="J81" s="24">
        <f t="shared" si="16"/>
        <v>-3746</v>
      </c>
      <c r="K81" s="7"/>
      <c r="L81" s="25">
        <f t="shared" si="3"/>
        <v>-621.72085416763389</v>
      </c>
      <c r="M81" s="17">
        <f t="shared" si="1"/>
        <v>52.985964048852935</v>
      </c>
      <c r="N81" s="17">
        <f t="shared" si="4"/>
        <v>-3748.8001056023081</v>
      </c>
      <c r="O81" s="24">
        <f t="shared" si="2"/>
        <v>7.8405913840773298</v>
      </c>
      <c r="P81" s="7"/>
      <c r="Q81" s="25">
        <f t="shared" si="5"/>
        <v>-610.85172124165354</v>
      </c>
      <c r="R81" s="24">
        <f t="shared" si="6"/>
        <v>-3772.3229016713685</v>
      </c>
      <c r="S81" s="7"/>
      <c r="T81" s="25">
        <f t="shared" si="7"/>
        <v>0.15906340722100706</v>
      </c>
      <c r="U81" s="24">
        <f t="shared" si="8"/>
        <v>-0.98641643153235725</v>
      </c>
      <c r="V81" s="7"/>
      <c r="W81" s="25">
        <f t="shared" si="9"/>
        <v>0.17293193632718695</v>
      </c>
      <c r="X81" s="24">
        <f t="shared" si="10"/>
        <v>343.15276673861206</v>
      </c>
      <c r="Y81" s="7"/>
      <c r="Z81" s="25">
        <f t="shared" si="11"/>
        <v>611</v>
      </c>
      <c r="AA81" s="17">
        <f t="shared" si="15"/>
        <v>343.18799999999993</v>
      </c>
      <c r="AB81" s="24">
        <f t="shared" si="12"/>
        <v>5.9897605533342988</v>
      </c>
      <c r="AC81" s="17">
        <f t="shared" si="13"/>
        <v>-3.5233261387872972E-2</v>
      </c>
      <c r="AD81" s="17">
        <f t="shared" ca="1" si="14"/>
        <v>3.8994099897990964E-2</v>
      </c>
      <c r="AE81" s="17">
        <v>88</v>
      </c>
    </row>
    <row r="82" spans="1:31" s="17" customFormat="1" x14ac:dyDescent="0.25">
      <c r="A82" s="17">
        <v>62</v>
      </c>
      <c r="B82" s="17">
        <v>612</v>
      </c>
      <c r="C82" s="17">
        <v>13130</v>
      </c>
      <c r="D82" s="17">
        <v>11361</v>
      </c>
      <c r="E82" s="17">
        <v>13390</v>
      </c>
      <c r="F82" s="17">
        <v>15160</v>
      </c>
      <c r="G82" s="24"/>
      <c r="H82" s="7"/>
      <c r="I82" s="25">
        <f t="shared" si="16"/>
        <v>-260</v>
      </c>
      <c r="J82" s="24">
        <f t="shared" si="16"/>
        <v>-3799</v>
      </c>
      <c r="K82" s="7"/>
      <c r="L82" s="25">
        <f t="shared" si="3"/>
        <v>-254.10990361714636</v>
      </c>
      <c r="M82" s="17">
        <f t="shared" si="1"/>
        <v>34.693235399305557</v>
      </c>
      <c r="N82" s="17">
        <f t="shared" si="4"/>
        <v>-3794.1066539255507</v>
      </c>
      <c r="O82" s="24">
        <f t="shared" si="2"/>
        <v>23.944835804327933</v>
      </c>
      <c r="P82" s="7"/>
      <c r="Q82" s="25">
        <f t="shared" si="5"/>
        <v>-241.85172124165351</v>
      </c>
      <c r="R82" s="24">
        <f t="shared" si="6"/>
        <v>-3825.3229016713685</v>
      </c>
      <c r="S82" s="7"/>
      <c r="T82" s="25">
        <f t="shared" si="7"/>
        <v>6.2977245516746189E-2</v>
      </c>
      <c r="U82" s="24">
        <f t="shared" si="8"/>
        <v>-1.0002752851442926</v>
      </c>
      <c r="V82" s="7"/>
      <c r="W82" s="25">
        <f t="shared" si="9"/>
        <v>7.703092818429455E-2</v>
      </c>
      <c r="X82" s="24">
        <f t="shared" si="10"/>
        <v>348.69278872112636</v>
      </c>
      <c r="Y82" s="7"/>
      <c r="Z82" s="25">
        <f t="shared" si="11"/>
        <v>612</v>
      </c>
      <c r="AA82" s="17">
        <f t="shared" si="15"/>
        <v>348.69599999999991</v>
      </c>
      <c r="AB82" s="24">
        <f t="shared" si="12"/>
        <v>6.0858932885341464</v>
      </c>
      <c r="AC82" s="17">
        <f t="shared" si="13"/>
        <v>-3.2112788735503273E-3</v>
      </c>
      <c r="AD82" s="17">
        <f t="shared" ca="1" si="14"/>
        <v>-4.6732561877604439E-2</v>
      </c>
      <c r="AE82" s="17">
        <v>87</v>
      </c>
    </row>
    <row r="83" spans="1:31" s="17" customFormat="1" x14ac:dyDescent="0.25">
      <c r="A83" s="17">
        <v>63</v>
      </c>
      <c r="B83" s="17">
        <v>630</v>
      </c>
      <c r="C83" s="17">
        <v>13311</v>
      </c>
      <c r="D83" s="17">
        <v>11349</v>
      </c>
      <c r="E83" s="17">
        <v>13198</v>
      </c>
      <c r="F83" s="17">
        <v>15165</v>
      </c>
      <c r="G83" s="24"/>
      <c r="H83" s="7"/>
      <c r="I83" s="25">
        <f t="shared" si="16"/>
        <v>113</v>
      </c>
      <c r="J83" s="24">
        <f t="shared" si="16"/>
        <v>-3816</v>
      </c>
      <c r="K83" s="7"/>
      <c r="L83" s="25">
        <f t="shared" si="3"/>
        <v>126.55820485929954</v>
      </c>
      <c r="M83" s="17">
        <f t="shared" si="1"/>
        <v>183.82491900673355</v>
      </c>
      <c r="N83" s="17">
        <f t="shared" si="4"/>
        <v>-3803.852002948056</v>
      </c>
      <c r="O83" s="24">
        <f t="shared" si="2"/>
        <v>147.57383237404019</v>
      </c>
      <c r="P83" s="7"/>
      <c r="Q83" s="25">
        <f t="shared" si="5"/>
        <v>131.14827875834649</v>
      </c>
      <c r="R83" s="24">
        <f t="shared" si="6"/>
        <v>-3842.3229016713685</v>
      </c>
      <c r="S83" s="7"/>
      <c r="T83" s="25">
        <f t="shared" si="7"/>
        <v>-3.4150500596232959E-2</v>
      </c>
      <c r="U83" s="24">
        <f t="shared" si="8"/>
        <v>-1.0047205778122721</v>
      </c>
      <c r="V83" s="7"/>
      <c r="W83" s="25">
        <f t="shared" si="9"/>
        <v>-2.0043967421941439E-2</v>
      </c>
      <c r="X83" s="24">
        <f t="shared" si="10"/>
        <v>354.23931694035304</v>
      </c>
      <c r="Y83" s="7"/>
      <c r="Z83" s="25">
        <f t="shared" si="11"/>
        <v>630</v>
      </c>
      <c r="AA83" s="17">
        <f t="shared" si="15"/>
        <v>354.36599999999993</v>
      </c>
      <c r="AB83" s="24">
        <f t="shared" si="12"/>
        <v>6.184853457122224</v>
      </c>
      <c r="AC83" s="17">
        <f t="shared" si="13"/>
        <v>-0.12668305964689353</v>
      </c>
      <c r="AD83" s="17">
        <f t="shared" ca="1" si="14"/>
        <v>7.3477986667285222E-2</v>
      </c>
      <c r="AE83" s="17">
        <v>86</v>
      </c>
    </row>
    <row r="84" spans="1:31" s="17" customFormat="1" x14ac:dyDescent="0.25">
      <c r="A84" s="17">
        <v>64</v>
      </c>
      <c r="B84" s="17">
        <v>621</v>
      </c>
      <c r="C84" s="17">
        <v>13497</v>
      </c>
      <c r="D84" s="17">
        <v>11361</v>
      </c>
      <c r="E84" s="17">
        <v>13006</v>
      </c>
      <c r="F84" s="17">
        <v>15140</v>
      </c>
      <c r="G84" s="24"/>
      <c r="H84" s="7"/>
      <c r="I84" s="25">
        <f t="shared" ref="I84:J115" si="17">C84-E84</f>
        <v>491</v>
      </c>
      <c r="J84" s="24">
        <f t="shared" si="17"/>
        <v>-3779</v>
      </c>
      <c r="K84" s="7"/>
      <c r="L84" s="25">
        <f t="shared" si="3"/>
        <v>500.41989249350956</v>
      </c>
      <c r="M84" s="17">
        <f t="shared" ref="M84:M147" si="18">(I84-L84)^2</f>
        <v>88.734374589277849</v>
      </c>
      <c r="N84" s="17">
        <f t="shared" si="4"/>
        <v>-3776.7370747709383</v>
      </c>
      <c r="O84" s="24">
        <f t="shared" ref="O84:O147" si="19">(J84-N84)^2</f>
        <v>5.1208305923239168</v>
      </c>
      <c r="P84" s="7"/>
      <c r="Q84" s="25">
        <f t="shared" si="5"/>
        <v>509.14827875834652</v>
      </c>
      <c r="R84" s="24">
        <f t="shared" si="6"/>
        <v>-3805.3229016713685</v>
      </c>
      <c r="S84" s="7"/>
      <c r="T84" s="25">
        <f t="shared" si="7"/>
        <v>-0.13258022722010995</v>
      </c>
      <c r="U84" s="24">
        <f t="shared" si="8"/>
        <v>-0.99504552906431709</v>
      </c>
      <c r="V84" s="7"/>
      <c r="W84" s="25">
        <f t="shared" si="9"/>
        <v>-0.1186192724442434</v>
      </c>
      <c r="X84" s="24">
        <f>IF(MOD(ATAN2(U84,W84)*180/PI()-$J$9+360,360)&lt;355,MOD(ATAN2(U84,W84)*180/PI()-$J$9+360,360)+360,MOD(ATAN2(U84,W84)*180/PI()-$J$9+360,360))</f>
        <v>359.89457177535979</v>
      </c>
      <c r="Y84" s="7"/>
      <c r="Z84" s="25">
        <f t="shared" si="11"/>
        <v>621</v>
      </c>
      <c r="AA84" s="17">
        <f t="shared" si="15"/>
        <v>359.95499999999993</v>
      </c>
      <c r="AB84" s="24">
        <f t="shared" si="12"/>
        <v>6.2823999090161866</v>
      </c>
      <c r="AC84" s="17">
        <f t="shared" si="13"/>
        <v>-6.0428224640133976E-2</v>
      </c>
    </row>
    <row r="85" spans="1:31" s="17" customFormat="1" x14ac:dyDescent="0.25">
      <c r="A85" s="17">
        <v>0</v>
      </c>
      <c r="B85" s="17">
        <v>0</v>
      </c>
      <c r="C85" s="17">
        <v>13460</v>
      </c>
      <c r="D85" s="17">
        <v>11323</v>
      </c>
      <c r="E85" s="17">
        <v>12963</v>
      </c>
      <c r="F85" s="17">
        <v>15090</v>
      </c>
      <c r="G85" s="24"/>
      <c r="H85" s="7"/>
      <c r="I85" s="25">
        <f t="shared" si="17"/>
        <v>497</v>
      </c>
      <c r="J85" s="24">
        <f t="shared" si="17"/>
        <v>-3767</v>
      </c>
      <c r="K85" s="7"/>
      <c r="L85" s="25">
        <f>$M$9*SIN(2*PI()/$M$10*(AA85+$M$11))+$M$12</f>
        <v>505.69656922310975</v>
      </c>
      <c r="M85" s="17">
        <f t="shared" si="18"/>
        <v>75.630316252339682</v>
      </c>
      <c r="N85" s="17">
        <f>$O$9*COS(2*PI()/$O$10*(AA85+$O$11))+$O$12</f>
        <v>-3761.656710694469</v>
      </c>
      <c r="O85" s="24">
        <f t="shared" si="19"/>
        <v>28.550740602602126</v>
      </c>
      <c r="P85" s="7"/>
      <c r="Q85" s="25">
        <f t="shared" ref="Q85:Q148" si="20">I85-$J$4</f>
        <v>515.14827875834646</v>
      </c>
      <c r="R85" s="24">
        <f t="shared" ref="R85:R148" si="21">J85-$J$3</f>
        <v>-3793.3229016713685</v>
      </c>
      <c r="S85" s="7"/>
      <c r="T85" s="25">
        <f t="shared" ref="T85:T148" si="22">Q85/$J$7</f>
        <v>-0.13414260383318735</v>
      </c>
      <c r="U85" s="24">
        <f t="shared" ref="U85:U148" si="23">R85/$J$6</f>
        <v>-0.99190767541633174</v>
      </c>
      <c r="V85" s="7"/>
      <c r="W85" s="25">
        <f t="shared" ref="W85:W148" si="24">(T85-U85*SIN(-$J$11*PI()/180))/(COS(-$J$11*PI()/180))</f>
        <v>-0.1202258699004552</v>
      </c>
      <c r="X85" s="24">
        <f>IF(MOD(ATAN2(U85,W85)*180/PI()-$J$9+360,360)&lt;355,MOD(ATAN2(U85,W85)*180/PI()-$J$9+360,360)+360,MOD(ATAN2(U85,W85)*180/PI()-$J$9+360,360))</f>
        <v>360.0073514041103</v>
      </c>
      <c r="Y85" s="7"/>
      <c r="Z85" s="25">
        <f>I165-J159</f>
        <v>8</v>
      </c>
      <c r="AA85" s="17">
        <f t="shared" si="15"/>
        <v>360.02699999999993</v>
      </c>
      <c r="AB85" s="24">
        <f t="shared" ref="AB85:AB148" si="25">AA85*PI()/180</f>
        <v>6.2836565460776237</v>
      </c>
      <c r="AC85" s="17">
        <f t="shared" ref="AC85:AC148" si="26">X85-AA85</f>
        <v>-1.9648595889634635E-2</v>
      </c>
    </row>
    <row r="86" spans="1:31" s="17" customFormat="1" x14ac:dyDescent="0.25">
      <c r="A86" s="17">
        <v>1</v>
      </c>
      <c r="B86" s="17">
        <v>-631</v>
      </c>
      <c r="C86" s="17">
        <v>13260</v>
      </c>
      <c r="D86" s="17">
        <v>11306</v>
      </c>
      <c r="E86" s="17">
        <v>13144</v>
      </c>
      <c r="F86" s="17">
        <v>15101</v>
      </c>
      <c r="G86" s="24"/>
      <c r="H86" s="7"/>
      <c r="I86" s="25">
        <f t="shared" si="17"/>
        <v>116</v>
      </c>
      <c r="J86" s="24">
        <f t="shared" si="17"/>
        <v>-3795</v>
      </c>
      <c r="K86" s="7"/>
      <c r="L86" s="25">
        <f t="shared" ref="L86:L149" si="27">$M$9*SIN(2*PI()/$M$10*(AA86+$M$11))+$M$12</f>
        <v>127.07108296355439</v>
      </c>
      <c r="M86" s="17">
        <f t="shared" si="18"/>
        <v>122.56887798590422</v>
      </c>
      <c r="N86" s="17">
        <f t="shared" ref="N86:N149" si="28">$O$9*COS(2*PI()/$O$10*(AA86+$O$11))+$O$12</f>
        <v>-3789.7855616800343</v>
      </c>
      <c r="O86" s="24">
        <f t="shared" si="19"/>
        <v>27.190366992726357</v>
      </c>
      <c r="P86" s="7"/>
      <c r="Q86" s="25">
        <f t="shared" si="20"/>
        <v>134.14827875834649</v>
      </c>
      <c r="R86" s="24">
        <f t="shared" si="21"/>
        <v>-3821.3229016713685</v>
      </c>
      <c r="S86" s="7"/>
      <c r="T86" s="25">
        <f t="shared" si="22"/>
        <v>-3.4931688902771665E-2</v>
      </c>
      <c r="U86" s="24">
        <f t="shared" si="23"/>
        <v>-0.9992293339282976</v>
      </c>
      <c r="V86" s="7"/>
      <c r="W86" s="25">
        <f t="shared" si="24"/>
        <v>-2.0902349628191479E-2</v>
      </c>
      <c r="X86" s="24">
        <f t="shared" ref="X86:X148" si="29">MOD(ATAN2(U86,W86)*180/PI()-$J$9+360,360)</f>
        <v>354.29479492702035</v>
      </c>
      <c r="Y86" s="7"/>
      <c r="Z86" s="25">
        <f t="shared" ref="Z86:Z149" si="30">B86</f>
        <v>-631</v>
      </c>
      <c r="AA86" s="17">
        <f t="shared" ref="AA86:AA149" si="31">360/40000*Z86+AA85</f>
        <v>354.34799999999996</v>
      </c>
      <c r="AB86" s="24">
        <f t="shared" si="25"/>
        <v>6.1845392978568663</v>
      </c>
      <c r="AC86" s="17">
        <f t="shared" si="26"/>
        <v>-5.3205072979608303E-2</v>
      </c>
    </row>
    <row r="87" spans="1:31" s="17" customFormat="1" x14ac:dyDescent="0.25">
      <c r="A87" s="17">
        <v>2</v>
      </c>
      <c r="B87" s="17">
        <v>-613</v>
      </c>
      <c r="C87" s="17">
        <v>13074</v>
      </c>
      <c r="D87" s="17">
        <v>11313</v>
      </c>
      <c r="E87" s="17">
        <v>13327</v>
      </c>
      <c r="F87" s="17">
        <v>15095</v>
      </c>
      <c r="G87" s="24"/>
      <c r="H87" s="7"/>
      <c r="I87" s="25">
        <f t="shared" si="17"/>
        <v>-253</v>
      </c>
      <c r="J87" s="24">
        <f t="shared" si="17"/>
        <v>-3782</v>
      </c>
      <c r="K87" s="7"/>
      <c r="L87" s="25">
        <f t="shared" si="27"/>
        <v>-242.15583461371739</v>
      </c>
      <c r="M87" s="17">
        <f t="shared" si="18"/>
        <v>117.5959229250499</v>
      </c>
      <c r="N87" s="17">
        <f t="shared" si="28"/>
        <v>-3781.1761218976858</v>
      </c>
      <c r="O87" s="24">
        <f t="shared" si="19"/>
        <v>0.6787751274728655</v>
      </c>
      <c r="P87" s="7"/>
      <c r="Q87" s="25">
        <f t="shared" si="20"/>
        <v>-234.85172124165351</v>
      </c>
      <c r="R87" s="24">
        <f t="shared" si="21"/>
        <v>-3808.3229016713685</v>
      </c>
      <c r="S87" s="7"/>
      <c r="T87" s="25">
        <f t="shared" si="22"/>
        <v>6.1154472801489203E-2</v>
      </c>
      <c r="U87" s="24">
        <f t="shared" si="23"/>
        <v>-0.99582999247631343</v>
      </c>
      <c r="V87" s="7"/>
      <c r="W87" s="25">
        <f t="shared" si="24"/>
        <v>7.5145547789751937E-2</v>
      </c>
      <c r="X87" s="24">
        <f t="shared" si="29"/>
        <v>348.78105615924881</v>
      </c>
      <c r="Y87" s="7"/>
      <c r="Z87" s="25">
        <f t="shared" si="30"/>
        <v>-613</v>
      </c>
      <c r="AA87" s="17">
        <f t="shared" si="31"/>
        <v>348.83099999999996</v>
      </c>
      <c r="AB87" s="24">
        <f t="shared" si="25"/>
        <v>6.0882494830243399</v>
      </c>
      <c r="AC87" s="17">
        <f t="shared" si="26"/>
        <v>-4.9943840751154767E-2</v>
      </c>
    </row>
    <row r="88" spans="1:31" s="17" customFormat="1" x14ac:dyDescent="0.25">
      <c r="A88" s="17">
        <v>3</v>
      </c>
      <c r="B88" s="17">
        <v>-619</v>
      </c>
      <c r="C88" s="17">
        <v>12898</v>
      </c>
      <c r="D88" s="17">
        <v>11343</v>
      </c>
      <c r="E88" s="17">
        <v>13518</v>
      </c>
      <c r="F88" s="17">
        <v>15080</v>
      </c>
      <c r="G88" s="24"/>
      <c r="H88" s="7"/>
      <c r="I88" s="25">
        <f t="shared" si="17"/>
        <v>-620</v>
      </c>
      <c r="J88" s="24">
        <f t="shared" si="17"/>
        <v>-3737</v>
      </c>
      <c r="K88" s="7"/>
      <c r="L88" s="25">
        <f t="shared" si="27"/>
        <v>-612.87879129139776</v>
      </c>
      <c r="M88" s="17">
        <f t="shared" si="18"/>
        <v>50.711613471472376</v>
      </c>
      <c r="N88" s="17">
        <f t="shared" si="28"/>
        <v>-3736.6253103036925</v>
      </c>
      <c r="O88" s="24">
        <f t="shared" si="19"/>
        <v>0.14039236851903764</v>
      </c>
      <c r="P88" s="7"/>
      <c r="Q88" s="25">
        <f t="shared" si="20"/>
        <v>-601.85172124165354</v>
      </c>
      <c r="R88" s="24">
        <f t="shared" si="21"/>
        <v>-3763.3229016713685</v>
      </c>
      <c r="S88" s="7"/>
      <c r="T88" s="25">
        <f t="shared" si="22"/>
        <v>0.15671984230139094</v>
      </c>
      <c r="U88" s="24">
        <f t="shared" si="23"/>
        <v>-0.98406304129636823</v>
      </c>
      <c r="V88" s="7"/>
      <c r="W88" s="25">
        <f t="shared" si="24"/>
        <v>0.17055509022975571</v>
      </c>
      <c r="X88" s="24">
        <f t="shared" si="29"/>
        <v>343.26376083851005</v>
      </c>
      <c r="Y88" s="7"/>
      <c r="Z88" s="25">
        <f t="shared" si="30"/>
        <v>-619</v>
      </c>
      <c r="AA88" s="17">
        <f t="shared" si="31"/>
        <v>343.25999999999993</v>
      </c>
      <c r="AB88" s="24">
        <f t="shared" si="25"/>
        <v>5.991017190395735</v>
      </c>
      <c r="AC88" s="17">
        <f t="shared" si="26"/>
        <v>3.760838510117992E-3</v>
      </c>
    </row>
    <row r="89" spans="1:31" s="17" customFormat="1" x14ac:dyDescent="0.25">
      <c r="A89" s="17">
        <v>4</v>
      </c>
      <c r="B89" s="17">
        <v>-610</v>
      </c>
      <c r="C89" s="17">
        <v>12712</v>
      </c>
      <c r="D89" s="17">
        <v>11377</v>
      </c>
      <c r="E89" s="17">
        <v>13690</v>
      </c>
      <c r="F89" s="17">
        <v>15036</v>
      </c>
      <c r="G89" s="24"/>
      <c r="H89" s="7"/>
      <c r="I89" s="25">
        <f t="shared" si="17"/>
        <v>-978</v>
      </c>
      <c r="J89" s="24">
        <f t="shared" si="17"/>
        <v>-3659</v>
      </c>
      <c r="K89" s="7"/>
      <c r="L89" s="25">
        <f t="shared" si="27"/>
        <v>-972.7273337415387</v>
      </c>
      <c r="M89" s="17">
        <f t="shared" si="18"/>
        <v>27.801009473116281</v>
      </c>
      <c r="N89" s="17">
        <f t="shared" si="28"/>
        <v>-3657.8812313435537</v>
      </c>
      <c r="O89" s="24">
        <f t="shared" si="19"/>
        <v>1.2516433066465782</v>
      </c>
      <c r="P89" s="7"/>
      <c r="Q89" s="25">
        <f t="shared" si="20"/>
        <v>-959.85172124165354</v>
      </c>
      <c r="R89" s="24">
        <f t="shared" si="21"/>
        <v>-3685.3229016713685</v>
      </c>
      <c r="S89" s="7"/>
      <c r="T89" s="25">
        <f t="shared" si="22"/>
        <v>0.24994164688167655</v>
      </c>
      <c r="U89" s="24">
        <f t="shared" si="23"/>
        <v>-0.96366699258446331</v>
      </c>
      <c r="V89" s="7"/>
      <c r="W89" s="25">
        <f t="shared" si="24"/>
        <v>0.26349965300729761</v>
      </c>
      <c r="X89" s="24">
        <f t="shared" si="29"/>
        <v>337.803610113182</v>
      </c>
      <c r="Y89" s="7"/>
      <c r="Z89" s="25">
        <f t="shared" si="30"/>
        <v>-610</v>
      </c>
      <c r="AA89" s="17">
        <f t="shared" si="31"/>
        <v>337.76999999999992</v>
      </c>
      <c r="AB89" s="24">
        <f t="shared" si="25"/>
        <v>5.895198614461246</v>
      </c>
      <c r="AC89" s="17">
        <f t="shared" si="26"/>
        <v>3.3610113182078294E-2</v>
      </c>
    </row>
    <row r="90" spans="1:31" s="17" customFormat="1" x14ac:dyDescent="0.25">
      <c r="A90" s="17">
        <v>5</v>
      </c>
      <c r="B90" s="17">
        <v>-642</v>
      </c>
      <c r="C90" s="17">
        <v>12529</v>
      </c>
      <c r="D90" s="17">
        <v>11437</v>
      </c>
      <c r="E90" s="17">
        <v>13871</v>
      </c>
      <c r="F90" s="17">
        <v>14975</v>
      </c>
      <c r="G90" s="24"/>
      <c r="H90" s="7"/>
      <c r="I90" s="25">
        <f t="shared" si="17"/>
        <v>-1342</v>
      </c>
      <c r="J90" s="24">
        <f t="shared" si="17"/>
        <v>-3538</v>
      </c>
      <c r="K90" s="7"/>
      <c r="L90" s="25">
        <f t="shared" si="27"/>
        <v>-1341.9245784532675</v>
      </c>
      <c r="M90" s="17">
        <f t="shared" si="18"/>
        <v>5.6884097115247768E-3</v>
      </c>
      <c r="N90" s="17">
        <f t="shared" si="28"/>
        <v>-3538.4536562828753</v>
      </c>
      <c r="O90" s="24">
        <f t="shared" si="19"/>
        <v>0.20580402299220896</v>
      </c>
      <c r="P90" s="7"/>
      <c r="Q90" s="25">
        <f t="shared" si="20"/>
        <v>-1323.8517212416534</v>
      </c>
      <c r="R90" s="24">
        <f t="shared" si="21"/>
        <v>-3564.3229016713685</v>
      </c>
      <c r="S90" s="7"/>
      <c r="T90" s="25">
        <f t="shared" si="22"/>
        <v>0.34472582807503954</v>
      </c>
      <c r="U90" s="24">
        <f t="shared" si="23"/>
        <v>-0.93202696830061071</v>
      </c>
      <c r="V90" s="7"/>
      <c r="W90" s="25">
        <f t="shared" si="24"/>
        <v>0.3578488404878562</v>
      </c>
      <c r="X90" s="24">
        <f t="shared" si="29"/>
        <v>332.09229298723881</v>
      </c>
      <c r="Y90" s="7"/>
      <c r="Z90" s="25">
        <f t="shared" si="30"/>
        <v>-642</v>
      </c>
      <c r="AA90" s="17">
        <f t="shared" si="31"/>
        <v>331.9919999999999</v>
      </c>
      <c r="AB90" s="24">
        <f t="shared" si="25"/>
        <v>5.7943534902810132</v>
      </c>
      <c r="AC90" s="17">
        <f t="shared" si="26"/>
        <v>0.10029298723890179</v>
      </c>
    </row>
    <row r="91" spans="1:31" s="17" customFormat="1" x14ac:dyDescent="0.25">
      <c r="A91" s="17">
        <v>6</v>
      </c>
      <c r="B91" s="17">
        <v>-636</v>
      </c>
      <c r="C91" s="17">
        <v>12358</v>
      </c>
      <c r="D91" s="17">
        <v>11520</v>
      </c>
      <c r="E91" s="17">
        <v>14050</v>
      </c>
      <c r="F91" s="17">
        <v>14903</v>
      </c>
      <c r="G91" s="24"/>
      <c r="H91" s="7"/>
      <c r="I91" s="25">
        <f t="shared" si="17"/>
        <v>-1692</v>
      </c>
      <c r="J91" s="24">
        <f t="shared" si="17"/>
        <v>-3383</v>
      </c>
      <c r="K91" s="7"/>
      <c r="L91" s="25">
        <f t="shared" si="27"/>
        <v>-1694.406814738159</v>
      </c>
      <c r="M91" s="17">
        <f t="shared" si="18"/>
        <v>5.7927571838195098</v>
      </c>
      <c r="N91" s="17">
        <f t="shared" si="28"/>
        <v>-3384.3578557167352</v>
      </c>
      <c r="O91" s="24">
        <f t="shared" si="19"/>
        <v>1.8437721474705455</v>
      </c>
      <c r="P91" s="7"/>
      <c r="Q91" s="25">
        <f t="shared" si="20"/>
        <v>-1673.8517212416534</v>
      </c>
      <c r="R91" s="24">
        <f t="shared" si="21"/>
        <v>-3409.3229016713685</v>
      </c>
      <c r="S91" s="7"/>
      <c r="T91" s="25">
        <f t="shared" si="22"/>
        <v>0.43586446383788863</v>
      </c>
      <c r="U91" s="24">
        <f t="shared" si="23"/>
        <v>-0.89149635868079968</v>
      </c>
      <c r="V91" s="7"/>
      <c r="W91" s="25">
        <f t="shared" si="24"/>
        <v>0.44842726717932951</v>
      </c>
      <c r="X91" s="24">
        <f t="shared" si="29"/>
        <v>326.39379776176179</v>
      </c>
      <c r="Y91" s="7"/>
      <c r="Z91" s="25">
        <f t="shared" si="30"/>
        <v>-636</v>
      </c>
      <c r="AA91" s="17">
        <f t="shared" si="31"/>
        <v>326.26799999999992</v>
      </c>
      <c r="AB91" s="24">
        <f t="shared" si="25"/>
        <v>5.6944508438968571</v>
      </c>
      <c r="AC91" s="17">
        <f t="shared" si="26"/>
        <v>0.12579776176187352</v>
      </c>
    </row>
    <row r="92" spans="1:31" s="17" customFormat="1" x14ac:dyDescent="0.25">
      <c r="A92" s="17">
        <v>7</v>
      </c>
      <c r="B92" s="17">
        <v>-628</v>
      </c>
      <c r="C92" s="17">
        <v>12197</v>
      </c>
      <c r="D92" s="17">
        <v>11619</v>
      </c>
      <c r="E92" s="17">
        <v>14218</v>
      </c>
      <c r="F92" s="17">
        <v>14815</v>
      </c>
      <c r="G92" s="24"/>
      <c r="H92" s="7"/>
      <c r="I92" s="25">
        <f t="shared" si="17"/>
        <v>-2021</v>
      </c>
      <c r="J92" s="24">
        <f t="shared" si="17"/>
        <v>-3196</v>
      </c>
      <c r="K92" s="7"/>
      <c r="L92" s="25">
        <f t="shared" si="27"/>
        <v>-2026.051141239217</v>
      </c>
      <c r="M92" s="17">
        <f t="shared" si="18"/>
        <v>25.514027818518969</v>
      </c>
      <c r="N92" s="17">
        <f t="shared" si="28"/>
        <v>-3198.7600777266466</v>
      </c>
      <c r="O92" s="24">
        <f t="shared" si="19"/>
        <v>7.6180290571307401</v>
      </c>
      <c r="P92" s="7"/>
      <c r="Q92" s="25">
        <f t="shared" si="20"/>
        <v>-2002.8517212416534</v>
      </c>
      <c r="R92" s="24">
        <f t="shared" si="21"/>
        <v>-3222.3229016713685</v>
      </c>
      <c r="S92" s="7"/>
      <c r="T92" s="25">
        <f t="shared" si="22"/>
        <v>0.52153478145496679</v>
      </c>
      <c r="U92" s="24">
        <f t="shared" si="23"/>
        <v>-0.84259813933302752</v>
      </c>
      <c r="V92" s="7"/>
      <c r="W92" s="25">
        <f t="shared" si="24"/>
        <v>0.5334193250928243</v>
      </c>
      <c r="X92" s="24">
        <f t="shared" si="29"/>
        <v>320.75996362838384</v>
      </c>
      <c r="Y92" s="7"/>
      <c r="Z92" s="25">
        <f t="shared" si="30"/>
        <v>-628</v>
      </c>
      <c r="AA92" s="17">
        <f t="shared" si="31"/>
        <v>320.61599999999993</v>
      </c>
      <c r="AB92" s="24">
        <f t="shared" si="25"/>
        <v>5.595804834574138</v>
      </c>
      <c r="AC92" s="17">
        <f t="shared" si="26"/>
        <v>0.14396362838391497</v>
      </c>
    </row>
    <row r="93" spans="1:31" s="17" customFormat="1" x14ac:dyDescent="0.25">
      <c r="A93" s="17">
        <v>8</v>
      </c>
      <c r="B93" s="17">
        <v>-632</v>
      </c>
      <c r="C93" s="17">
        <v>12040</v>
      </c>
      <c r="D93" s="17">
        <v>11729</v>
      </c>
      <c r="E93" s="17">
        <v>14378</v>
      </c>
      <c r="F93" s="17">
        <v>14708</v>
      </c>
      <c r="G93" s="24"/>
      <c r="H93" s="7"/>
      <c r="I93" s="25">
        <f t="shared" si="17"/>
        <v>-2338</v>
      </c>
      <c r="J93" s="24">
        <f t="shared" si="17"/>
        <v>-2979</v>
      </c>
      <c r="K93" s="7"/>
      <c r="L93" s="25">
        <f t="shared" si="27"/>
        <v>-2340.0714086731846</v>
      </c>
      <c r="M93" s="17">
        <f t="shared" si="18"/>
        <v>4.2907338913442947</v>
      </c>
      <c r="N93" s="17">
        <f t="shared" si="28"/>
        <v>-2980.2693937643476</v>
      </c>
      <c r="O93" s="24">
        <f t="shared" si="19"/>
        <v>1.6113605289644921</v>
      </c>
      <c r="P93" s="7"/>
      <c r="Q93" s="25">
        <f t="shared" si="20"/>
        <v>-2319.8517212416536</v>
      </c>
      <c r="R93" s="24">
        <f t="shared" si="21"/>
        <v>-3005.3229016713685</v>
      </c>
      <c r="S93" s="7"/>
      <c r="T93" s="25">
        <f t="shared" si="22"/>
        <v>0.6040803458458901</v>
      </c>
      <c r="U93" s="24">
        <f t="shared" si="23"/>
        <v>-0.78585528586529196</v>
      </c>
      <c r="V93" s="7"/>
      <c r="W93" s="25">
        <f t="shared" si="24"/>
        <v>0.61517615470263787</v>
      </c>
      <c r="X93" s="24">
        <f t="shared" si="29"/>
        <v>315.04219968620373</v>
      </c>
      <c r="Y93" s="7"/>
      <c r="Z93" s="25">
        <f t="shared" si="30"/>
        <v>-632</v>
      </c>
      <c r="AA93" s="17">
        <f t="shared" si="31"/>
        <v>314.92799999999994</v>
      </c>
      <c r="AB93" s="24">
        <f t="shared" si="25"/>
        <v>5.4965305067207009</v>
      </c>
      <c r="AC93" s="17">
        <f t="shared" si="26"/>
        <v>0.11419968620378995</v>
      </c>
    </row>
    <row r="94" spans="1:31" s="17" customFormat="1" x14ac:dyDescent="0.25">
      <c r="A94" s="17">
        <v>9</v>
      </c>
      <c r="B94" s="17">
        <v>-631</v>
      </c>
      <c r="C94" s="17">
        <v>11892</v>
      </c>
      <c r="D94" s="17">
        <v>11862</v>
      </c>
      <c r="E94" s="17">
        <v>14527</v>
      </c>
      <c r="F94" s="17">
        <v>14583</v>
      </c>
      <c r="G94" s="24"/>
      <c r="H94" s="7"/>
      <c r="I94" s="25">
        <f t="shared" si="17"/>
        <v>-2635</v>
      </c>
      <c r="J94" s="24">
        <f t="shared" si="17"/>
        <v>-2721</v>
      </c>
      <c r="K94" s="7"/>
      <c r="L94" s="25">
        <f t="shared" si="27"/>
        <v>-2630.7627855948995</v>
      </c>
      <c r="M94" s="17">
        <f t="shared" si="18"/>
        <v>17.953985914791446</v>
      </c>
      <c r="N94" s="17">
        <f t="shared" si="28"/>
        <v>-2732.533221276969</v>
      </c>
      <c r="O94" s="24">
        <f t="shared" si="19"/>
        <v>133.01519302353083</v>
      </c>
      <c r="P94" s="7"/>
      <c r="Q94" s="25">
        <f t="shared" si="20"/>
        <v>-2616.8517212416536</v>
      </c>
      <c r="R94" s="24">
        <f t="shared" si="21"/>
        <v>-2747.3229016713685</v>
      </c>
      <c r="S94" s="7"/>
      <c r="T94" s="25">
        <f t="shared" si="22"/>
        <v>0.68141798819322197</v>
      </c>
      <c r="U94" s="24">
        <f t="shared" si="23"/>
        <v>-0.71839143243360637</v>
      </c>
      <c r="V94" s="7"/>
      <c r="W94" s="25">
        <f t="shared" si="24"/>
        <v>0.69157398722653574</v>
      </c>
      <c r="X94" s="24">
        <f t="shared" si="29"/>
        <v>309.18606001153159</v>
      </c>
      <c r="Y94" s="7"/>
      <c r="Z94" s="25">
        <f t="shared" si="30"/>
        <v>-631</v>
      </c>
      <c r="AA94" s="17">
        <f t="shared" si="31"/>
        <v>309.24899999999997</v>
      </c>
      <c r="AB94" s="24">
        <f t="shared" si="25"/>
        <v>5.3974132584999435</v>
      </c>
      <c r="AC94" s="17">
        <f t="shared" si="26"/>
        <v>-6.2939988468372121E-2</v>
      </c>
    </row>
    <row r="95" spans="1:31" s="17" customFormat="1" x14ac:dyDescent="0.25">
      <c r="A95" s="17">
        <v>10</v>
      </c>
      <c r="B95" s="17">
        <v>-618</v>
      </c>
      <c r="C95" s="17">
        <v>11761</v>
      </c>
      <c r="D95" s="17">
        <v>11987</v>
      </c>
      <c r="E95" s="17">
        <v>14648</v>
      </c>
      <c r="F95" s="17">
        <v>14445</v>
      </c>
      <c r="G95" s="24"/>
      <c r="H95" s="7"/>
      <c r="I95" s="25">
        <f t="shared" si="17"/>
        <v>-2887</v>
      </c>
      <c r="J95" s="24">
        <f t="shared" si="17"/>
        <v>-2458</v>
      </c>
      <c r="K95" s="7"/>
      <c r="L95" s="25">
        <f t="shared" si="27"/>
        <v>-2890.5988471673827</v>
      </c>
      <c r="M95" s="17">
        <f t="shared" si="18"/>
        <v>12.951700934178488</v>
      </c>
      <c r="N95" s="17">
        <f t="shared" si="28"/>
        <v>-2463.5853965330525</v>
      </c>
      <c r="O95" s="24">
        <f t="shared" si="19"/>
        <v>31.196654431435078</v>
      </c>
      <c r="P95" s="7"/>
      <c r="Q95" s="25">
        <f t="shared" si="20"/>
        <v>-2868.8517212416536</v>
      </c>
      <c r="R95" s="24">
        <f t="shared" si="21"/>
        <v>-2484.3229016713685</v>
      </c>
      <c r="S95" s="7"/>
      <c r="T95" s="25">
        <f t="shared" si="22"/>
        <v>0.74703780594247338</v>
      </c>
      <c r="U95" s="24">
        <f t="shared" si="23"/>
        <v>-0.6496201399819268</v>
      </c>
      <c r="V95" s="7"/>
      <c r="W95" s="25">
        <f t="shared" si="24"/>
        <v>0.75623447853832837</v>
      </c>
      <c r="X95" s="24">
        <f t="shared" si="29"/>
        <v>303.75965003681597</v>
      </c>
      <c r="Y95" s="7"/>
      <c r="Z95" s="25">
        <f t="shared" si="30"/>
        <v>-618</v>
      </c>
      <c r="AA95" s="17">
        <f t="shared" si="31"/>
        <v>303.68699999999995</v>
      </c>
      <c r="AB95" s="24">
        <f t="shared" si="25"/>
        <v>5.3003380455040192</v>
      </c>
      <c r="AC95" s="17">
        <f t="shared" si="26"/>
        <v>7.2650036816014563E-2</v>
      </c>
    </row>
    <row r="96" spans="1:31" s="17" customFormat="1" x14ac:dyDescent="0.25">
      <c r="A96" s="17">
        <v>11</v>
      </c>
      <c r="B96" s="17">
        <v>-608</v>
      </c>
      <c r="C96" s="17">
        <v>11643</v>
      </c>
      <c r="D96" s="17">
        <v>12128</v>
      </c>
      <c r="E96" s="17">
        <v>14757</v>
      </c>
      <c r="F96" s="17">
        <v>14294</v>
      </c>
      <c r="G96" s="24"/>
      <c r="H96" s="7"/>
      <c r="I96" s="25">
        <f t="shared" si="17"/>
        <v>-3114</v>
      </c>
      <c r="J96" s="24">
        <f t="shared" si="17"/>
        <v>-2166</v>
      </c>
      <c r="K96" s="7"/>
      <c r="L96" s="25">
        <f t="shared" si="27"/>
        <v>-3119.8206095453047</v>
      </c>
      <c r="M96" s="17">
        <f t="shared" si="18"/>
        <v>33.879495478892252</v>
      </c>
      <c r="N96" s="17">
        <f t="shared" si="28"/>
        <v>-2176.0538493638246</v>
      </c>
      <c r="O96" s="24">
        <f t="shared" si="19"/>
        <v>101.07988703047653</v>
      </c>
      <c r="P96" s="7"/>
      <c r="Q96" s="25">
        <f t="shared" si="20"/>
        <v>-3095.8517212416536</v>
      </c>
      <c r="R96" s="24">
        <f t="shared" si="21"/>
        <v>-2192.3229016713685</v>
      </c>
      <c r="S96" s="7"/>
      <c r="T96" s="25">
        <f t="shared" si="22"/>
        <v>0.80614772113723543</v>
      </c>
      <c r="U96" s="24">
        <f t="shared" si="23"/>
        <v>-0.57326570121428266</v>
      </c>
      <c r="V96" s="7"/>
      <c r="W96" s="25">
        <f t="shared" si="24"/>
        <v>0.81427793065197374</v>
      </c>
      <c r="X96" s="24">
        <f t="shared" si="29"/>
        <v>298.24263555002051</v>
      </c>
      <c r="Y96" s="7"/>
      <c r="Z96" s="25">
        <f t="shared" si="30"/>
        <v>-608</v>
      </c>
      <c r="AA96" s="17">
        <f t="shared" si="31"/>
        <v>298.21499999999997</v>
      </c>
      <c r="AB96" s="24">
        <f t="shared" si="25"/>
        <v>5.2048336288348889</v>
      </c>
      <c r="AC96" s="17">
        <f t="shared" si="26"/>
        <v>2.7635550020534083E-2</v>
      </c>
    </row>
    <row r="97" spans="1:29" s="17" customFormat="1" x14ac:dyDescent="0.25">
      <c r="A97" s="17">
        <v>12</v>
      </c>
      <c r="B97" s="17">
        <v>-626</v>
      </c>
      <c r="C97" s="17">
        <v>11542</v>
      </c>
      <c r="D97" s="17">
        <v>12293</v>
      </c>
      <c r="E97" s="17">
        <v>14864</v>
      </c>
      <c r="F97" s="17">
        <v>14145</v>
      </c>
      <c r="G97" s="24"/>
      <c r="H97" s="7"/>
      <c r="I97" s="25">
        <f t="shared" si="17"/>
        <v>-3322</v>
      </c>
      <c r="J97" s="24">
        <f t="shared" si="17"/>
        <v>-1852</v>
      </c>
      <c r="K97" s="7"/>
      <c r="L97" s="25">
        <f t="shared" si="27"/>
        <v>-3326.2415755013994</v>
      </c>
      <c r="M97" s="17">
        <f t="shared" si="18"/>
        <v>17.9909627340719</v>
      </c>
      <c r="N97" s="17">
        <f t="shared" si="28"/>
        <v>-1859.0265675082799</v>
      </c>
      <c r="O97" s="24">
        <f t="shared" si="19"/>
        <v>49.372650948414353</v>
      </c>
      <c r="P97" s="7"/>
      <c r="Q97" s="25">
        <f t="shared" si="20"/>
        <v>-3303.8517212416536</v>
      </c>
      <c r="R97" s="24">
        <f t="shared" si="21"/>
        <v>-1878.3229016713685</v>
      </c>
      <c r="S97" s="7"/>
      <c r="T97" s="25">
        <f t="shared" si="22"/>
        <v>0.86031011039058569</v>
      </c>
      <c r="U97" s="24">
        <f t="shared" si="23"/>
        <v>-0.49115853075866522</v>
      </c>
      <c r="V97" s="7"/>
      <c r="W97" s="25">
        <f t="shared" si="24"/>
        <v>0.86729257986430186</v>
      </c>
      <c r="X97" s="24">
        <f t="shared" si="29"/>
        <v>292.61984462538339</v>
      </c>
      <c r="Y97" s="7"/>
      <c r="Z97" s="25">
        <f t="shared" si="30"/>
        <v>-626</v>
      </c>
      <c r="AA97" s="17">
        <f t="shared" si="31"/>
        <v>292.58099999999996</v>
      </c>
      <c r="AB97" s="24">
        <f t="shared" si="25"/>
        <v>5.1065017787775284</v>
      </c>
      <c r="AC97" s="17">
        <f t="shared" si="26"/>
        <v>3.884462538343314E-2</v>
      </c>
    </row>
    <row r="98" spans="1:29" s="17" customFormat="1" x14ac:dyDescent="0.25">
      <c r="A98" s="17">
        <v>13</v>
      </c>
      <c r="B98" s="17">
        <v>-630</v>
      </c>
      <c r="C98" s="17">
        <v>11459</v>
      </c>
      <c r="D98" s="17">
        <v>12459</v>
      </c>
      <c r="E98" s="17">
        <v>14953</v>
      </c>
      <c r="F98" s="17">
        <v>13976</v>
      </c>
      <c r="G98" s="24"/>
      <c r="H98" s="7"/>
      <c r="I98" s="25">
        <f t="shared" si="17"/>
        <v>-3494</v>
      </c>
      <c r="J98" s="24">
        <f t="shared" si="17"/>
        <v>-1517</v>
      </c>
      <c r="K98" s="7"/>
      <c r="L98" s="25">
        <f t="shared" si="27"/>
        <v>-3501.6766390987818</v>
      </c>
      <c r="M98" s="17">
        <f t="shared" si="18"/>
        <v>58.930787852945969</v>
      </c>
      <c r="N98" s="17">
        <f t="shared" si="28"/>
        <v>-1521.5558962008431</v>
      </c>
      <c r="O98" s="24">
        <f t="shared" si="19"/>
        <v>20.756190192856668</v>
      </c>
      <c r="P98" s="7"/>
      <c r="Q98" s="25">
        <f t="shared" si="20"/>
        <v>-3475.8517212416536</v>
      </c>
      <c r="R98" s="24">
        <f t="shared" si="21"/>
        <v>-1543.3229016713685</v>
      </c>
      <c r="S98" s="7"/>
      <c r="T98" s="25">
        <f t="shared" si="22"/>
        <v>0.90509823996547156</v>
      </c>
      <c r="U98" s="24">
        <f t="shared" si="23"/>
        <v>-0.40356011641907347</v>
      </c>
      <c r="V98" s="7"/>
      <c r="W98" s="25">
        <f t="shared" si="24"/>
        <v>0.91085492816504943</v>
      </c>
      <c r="X98" s="24">
        <f t="shared" si="29"/>
        <v>286.99247407787561</v>
      </c>
      <c r="Y98" s="7"/>
      <c r="Z98" s="25">
        <f t="shared" si="30"/>
        <v>-630</v>
      </c>
      <c r="AA98" s="17">
        <f t="shared" si="31"/>
        <v>286.91099999999994</v>
      </c>
      <c r="AB98" s="24">
        <f t="shared" si="25"/>
        <v>5.0075416101894499</v>
      </c>
      <c r="AC98" s="17">
        <f t="shared" si="26"/>
        <v>8.1474077875668627E-2</v>
      </c>
    </row>
    <row r="99" spans="1:29" s="17" customFormat="1" x14ac:dyDescent="0.25">
      <c r="A99" s="17">
        <v>14</v>
      </c>
      <c r="B99" s="17">
        <v>-635</v>
      </c>
      <c r="C99" s="17">
        <v>11383</v>
      </c>
      <c r="D99" s="17">
        <v>12635</v>
      </c>
      <c r="E99" s="17">
        <v>15021</v>
      </c>
      <c r="F99" s="17">
        <v>13795</v>
      </c>
      <c r="G99" s="24"/>
      <c r="H99" s="7"/>
      <c r="I99" s="25">
        <f t="shared" si="17"/>
        <v>-3638</v>
      </c>
      <c r="J99" s="24">
        <f t="shared" si="17"/>
        <v>-1160</v>
      </c>
      <c r="K99" s="7"/>
      <c r="L99" s="25">
        <f t="shared" si="27"/>
        <v>-3643.9706803213157</v>
      </c>
      <c r="M99" s="17">
        <f t="shared" si="18"/>
        <v>35.649023499347031</v>
      </c>
      <c r="N99" s="17">
        <f t="shared" si="28"/>
        <v>-1166.0596446692086</v>
      </c>
      <c r="O99" s="24">
        <f t="shared" si="19"/>
        <v>36.719293517068657</v>
      </c>
      <c r="P99" s="7"/>
      <c r="Q99" s="25">
        <f t="shared" si="20"/>
        <v>-3619.8517212416536</v>
      </c>
      <c r="R99" s="24">
        <f t="shared" si="21"/>
        <v>-1186.3229016713685</v>
      </c>
      <c r="S99" s="7"/>
      <c r="T99" s="25">
        <f t="shared" si="22"/>
        <v>0.94259527867932946</v>
      </c>
      <c r="U99" s="24">
        <f t="shared" si="23"/>
        <v>-0.31020897039150847</v>
      </c>
      <c r="V99" s="7"/>
      <c r="W99" s="25">
        <f t="shared" si="24"/>
        <v>0.94704467755393518</v>
      </c>
      <c r="X99" s="24">
        <f t="shared" si="29"/>
        <v>281.23288340809563</v>
      </c>
      <c r="Y99" s="7"/>
      <c r="Z99" s="25">
        <f t="shared" si="30"/>
        <v>-635</v>
      </c>
      <c r="AA99" s="17">
        <f t="shared" si="31"/>
        <v>281.19599999999997</v>
      </c>
      <c r="AB99" s="24">
        <f t="shared" si="25"/>
        <v>4.9077960434379744</v>
      </c>
      <c r="AC99" s="17">
        <f t="shared" si="26"/>
        <v>3.6883408095661707E-2</v>
      </c>
    </row>
    <row r="100" spans="1:29" s="17" customFormat="1" x14ac:dyDescent="0.25">
      <c r="A100" s="17">
        <v>15</v>
      </c>
      <c r="B100" s="17">
        <v>-643</v>
      </c>
      <c r="C100" s="17">
        <v>11330</v>
      </c>
      <c r="D100" s="17">
        <v>12826</v>
      </c>
      <c r="E100" s="17">
        <v>15074</v>
      </c>
      <c r="F100" s="17">
        <v>13616</v>
      </c>
      <c r="G100" s="24"/>
      <c r="H100" s="7"/>
      <c r="I100" s="25">
        <f t="shared" si="17"/>
        <v>-3744</v>
      </c>
      <c r="J100" s="24">
        <f t="shared" si="17"/>
        <v>-790</v>
      </c>
      <c r="K100" s="7"/>
      <c r="L100" s="25">
        <f t="shared" si="27"/>
        <v>-3751.2862431672997</v>
      </c>
      <c r="M100" s="17">
        <f t="shared" si="18"/>
        <v>53.089339493022216</v>
      </c>
      <c r="N100" s="17">
        <f t="shared" si="28"/>
        <v>-793.99787980741064</v>
      </c>
      <c r="O100" s="24">
        <f t="shared" si="19"/>
        <v>15.983042954501743</v>
      </c>
      <c r="P100" s="7"/>
      <c r="Q100" s="25">
        <f t="shared" si="20"/>
        <v>-3725.8517212416536</v>
      </c>
      <c r="R100" s="24">
        <f t="shared" si="21"/>
        <v>-816.32290167136841</v>
      </c>
      <c r="S100" s="7"/>
      <c r="T100" s="25">
        <f t="shared" si="22"/>
        <v>0.97019726551036378</v>
      </c>
      <c r="U100" s="24">
        <f t="shared" si="23"/>
        <v>-0.21345848291195932</v>
      </c>
      <c r="V100" s="7"/>
      <c r="W100" s="25">
        <f t="shared" si="24"/>
        <v>0.97329066032835154</v>
      </c>
      <c r="X100" s="24">
        <f t="shared" si="29"/>
        <v>275.46647678644877</v>
      </c>
      <c r="Y100" s="7"/>
      <c r="Z100" s="25">
        <f t="shared" si="30"/>
        <v>-643</v>
      </c>
      <c r="AA100" s="17">
        <f t="shared" si="31"/>
        <v>275.40899999999999</v>
      </c>
      <c r="AB100" s="24">
        <f t="shared" si="25"/>
        <v>4.8067938396250627</v>
      </c>
      <c r="AC100" s="17">
        <f t="shared" si="26"/>
        <v>5.7476786448773964E-2</v>
      </c>
    </row>
    <row r="101" spans="1:29" s="17" customFormat="1" x14ac:dyDescent="0.25">
      <c r="A101" s="17">
        <v>16</v>
      </c>
      <c r="B101" s="17">
        <v>-623</v>
      </c>
      <c r="C101" s="17">
        <v>11300</v>
      </c>
      <c r="D101" s="17">
        <v>13007</v>
      </c>
      <c r="E101" s="17">
        <v>15112</v>
      </c>
      <c r="F101" s="17">
        <v>13431</v>
      </c>
      <c r="G101" s="24"/>
      <c r="H101" s="7"/>
      <c r="I101" s="25">
        <f t="shared" si="17"/>
        <v>-3812</v>
      </c>
      <c r="J101" s="24">
        <f t="shared" si="17"/>
        <v>-424</v>
      </c>
      <c r="K101" s="7"/>
      <c r="L101" s="25">
        <f t="shared" si="27"/>
        <v>-3818.9399232200121</v>
      </c>
      <c r="M101" s="17">
        <f t="shared" si="18"/>
        <v>48.162534299663577</v>
      </c>
      <c r="N101" s="17">
        <f t="shared" si="28"/>
        <v>-425.47829206347217</v>
      </c>
      <c r="O101" s="24">
        <f t="shared" si="19"/>
        <v>2.1853474249247995</v>
      </c>
      <c r="P101" s="7"/>
      <c r="Q101" s="25">
        <f t="shared" si="20"/>
        <v>-3793.8517212416536</v>
      </c>
      <c r="R101" s="24">
        <f t="shared" si="21"/>
        <v>-450.32290167136841</v>
      </c>
      <c r="S101" s="7"/>
      <c r="T101" s="25">
        <f t="shared" si="22"/>
        <v>0.98790420045857441</v>
      </c>
      <c r="U101" s="24">
        <f t="shared" si="23"/>
        <v>-0.11775394664840531</v>
      </c>
      <c r="V101" s="7"/>
      <c r="W101" s="25">
        <f t="shared" si="24"/>
        <v>0.98965530443019489</v>
      </c>
      <c r="X101" s="24">
        <f t="shared" si="29"/>
        <v>269.88185565760068</v>
      </c>
      <c r="Y101" s="7"/>
      <c r="Z101" s="25">
        <f t="shared" si="30"/>
        <v>-623</v>
      </c>
      <c r="AA101" s="17">
        <f t="shared" si="31"/>
        <v>269.80200000000002</v>
      </c>
      <c r="AB101" s="24">
        <f t="shared" si="25"/>
        <v>4.7089332284657406</v>
      </c>
      <c r="AC101" s="17">
        <f t="shared" si="26"/>
        <v>7.9855657600660379E-2</v>
      </c>
    </row>
    <row r="102" spans="1:29" s="17" customFormat="1" x14ac:dyDescent="0.25">
      <c r="A102" s="17">
        <v>17</v>
      </c>
      <c r="B102" s="17">
        <v>-626</v>
      </c>
      <c r="C102" s="17">
        <v>11279</v>
      </c>
      <c r="D102" s="17">
        <v>13188</v>
      </c>
      <c r="E102" s="17">
        <v>15122</v>
      </c>
      <c r="F102" s="17">
        <v>13244</v>
      </c>
      <c r="G102" s="24"/>
      <c r="H102" s="7"/>
      <c r="I102" s="25">
        <f t="shared" si="17"/>
        <v>-3843</v>
      </c>
      <c r="J102" s="24">
        <f t="shared" si="17"/>
        <v>-56</v>
      </c>
      <c r="K102" s="7"/>
      <c r="L102" s="25">
        <f t="shared" si="27"/>
        <v>-3850.247465244428</v>
      </c>
      <c r="M102" s="17">
        <f t="shared" si="18"/>
        <v>52.525752469191602</v>
      </c>
      <c r="N102" s="17">
        <f t="shared" si="28"/>
        <v>-50.824475655259945</v>
      </c>
      <c r="O102" s="24">
        <f t="shared" si="19"/>
        <v>26.78605224299697</v>
      </c>
      <c r="P102" s="7"/>
      <c r="Q102" s="25">
        <f t="shared" si="20"/>
        <v>-3824.8517212416536</v>
      </c>
      <c r="R102" s="24">
        <f t="shared" si="21"/>
        <v>-82.322901671368442</v>
      </c>
      <c r="S102" s="7"/>
      <c r="T102" s="25">
        <f t="shared" si="22"/>
        <v>0.99597647962614111</v>
      </c>
      <c r="U102" s="24">
        <f t="shared" si="23"/>
        <v>-2.1526434776853749E-2</v>
      </c>
      <c r="V102" s="7"/>
      <c r="W102" s="25">
        <f t="shared" si="24"/>
        <v>0.99637699824715753</v>
      </c>
      <c r="X102" s="24">
        <f t="shared" si="29"/>
        <v>264.33409569422406</v>
      </c>
      <c r="Y102" s="7"/>
      <c r="Z102" s="25">
        <f t="shared" si="30"/>
        <v>-626</v>
      </c>
      <c r="AA102" s="17">
        <f t="shared" si="31"/>
        <v>264.16800000000001</v>
      </c>
      <c r="AB102" s="24">
        <f t="shared" si="25"/>
        <v>4.610601378408381</v>
      </c>
      <c r="AC102" s="17">
        <f t="shared" si="26"/>
        <v>0.16609569422405457</v>
      </c>
    </row>
    <row r="103" spans="1:29" s="17" customFormat="1" x14ac:dyDescent="0.25">
      <c r="A103" s="17">
        <v>18</v>
      </c>
      <c r="B103" s="17">
        <v>-619</v>
      </c>
      <c r="C103" s="17">
        <v>11288</v>
      </c>
      <c r="D103" s="17">
        <v>13383</v>
      </c>
      <c r="E103" s="17">
        <v>15128</v>
      </c>
      <c r="F103" s="17">
        <v>13067</v>
      </c>
      <c r="G103" s="24"/>
      <c r="H103" s="7"/>
      <c r="I103" s="25">
        <f t="shared" si="17"/>
        <v>-3840</v>
      </c>
      <c r="J103" s="24">
        <f t="shared" si="17"/>
        <v>316</v>
      </c>
      <c r="K103" s="7"/>
      <c r="L103" s="25">
        <f t="shared" si="27"/>
        <v>-3844.7624864973818</v>
      </c>
      <c r="M103" s="17">
        <f t="shared" si="18"/>
        <v>22.681277637744106</v>
      </c>
      <c r="N103" s="17">
        <f t="shared" si="28"/>
        <v>320.39082120533726</v>
      </c>
      <c r="O103" s="24">
        <f t="shared" si="19"/>
        <v>19.279310857239356</v>
      </c>
      <c r="P103" s="7"/>
      <c r="Q103" s="25">
        <f t="shared" si="20"/>
        <v>-3821.8517212416536</v>
      </c>
      <c r="R103" s="24">
        <f t="shared" si="21"/>
        <v>289.67709832863159</v>
      </c>
      <c r="S103" s="7"/>
      <c r="T103" s="25">
        <f t="shared" si="22"/>
        <v>0.99519529131960238</v>
      </c>
      <c r="U103" s="24">
        <f t="shared" si="23"/>
        <v>7.5747028310692952E-2</v>
      </c>
      <c r="V103" s="7"/>
      <c r="W103" s="25">
        <f t="shared" si="24"/>
        <v>0.9942296626523347</v>
      </c>
      <c r="X103" s="24">
        <f t="shared" si="29"/>
        <v>258.73967250860881</v>
      </c>
      <c r="Y103" s="7"/>
      <c r="Z103" s="25">
        <f t="shared" si="30"/>
        <v>-619</v>
      </c>
      <c r="AA103" s="17">
        <f t="shared" si="31"/>
        <v>258.59699999999998</v>
      </c>
      <c r="AB103" s="24">
        <f t="shared" si="25"/>
        <v>4.5133690857797761</v>
      </c>
      <c r="AC103" s="17">
        <f t="shared" si="26"/>
        <v>0.14267250860882541</v>
      </c>
    </row>
    <row r="104" spans="1:29" s="17" customFormat="1" x14ac:dyDescent="0.25">
      <c r="A104" s="17">
        <v>19</v>
      </c>
      <c r="B104" s="17">
        <v>-612</v>
      </c>
      <c r="C104" s="17">
        <v>11309</v>
      </c>
      <c r="D104" s="17">
        <v>13560</v>
      </c>
      <c r="E104" s="17">
        <v>15108</v>
      </c>
      <c r="F104" s="17">
        <v>12883</v>
      </c>
      <c r="G104" s="24"/>
      <c r="H104" s="7"/>
      <c r="I104" s="25">
        <f t="shared" si="17"/>
        <v>-3799</v>
      </c>
      <c r="J104" s="24">
        <f t="shared" si="17"/>
        <v>677</v>
      </c>
      <c r="K104" s="7"/>
      <c r="L104" s="25">
        <f t="shared" si="27"/>
        <v>-3803.7634588242145</v>
      </c>
      <c r="M104" s="17">
        <f t="shared" si="18"/>
        <v>22.690539969986677</v>
      </c>
      <c r="N104" s="17">
        <f t="shared" si="28"/>
        <v>684.68891120376145</v>
      </c>
      <c r="O104" s="24">
        <f t="shared" si="19"/>
        <v>59.119355499328343</v>
      </c>
      <c r="P104" s="7"/>
      <c r="Q104" s="25">
        <f t="shared" si="20"/>
        <v>-3780.8517212416536</v>
      </c>
      <c r="R104" s="24">
        <f t="shared" si="21"/>
        <v>650.67709832863159</v>
      </c>
      <c r="S104" s="7"/>
      <c r="T104" s="25">
        <f t="shared" si="22"/>
        <v>0.98451905113024007</v>
      </c>
      <c r="U104" s="24">
        <f t="shared" si="23"/>
        <v>0.17014412555425307</v>
      </c>
      <c r="V104" s="7"/>
      <c r="W104" s="25">
        <f t="shared" si="24"/>
        <v>0.98222669400807316</v>
      </c>
      <c r="X104" s="24">
        <f t="shared" si="29"/>
        <v>253.2690103145286</v>
      </c>
      <c r="Y104" s="7"/>
      <c r="Z104" s="25">
        <f t="shared" si="30"/>
        <v>-612</v>
      </c>
      <c r="AA104" s="17">
        <f t="shared" si="31"/>
        <v>253.08899999999997</v>
      </c>
      <c r="AB104" s="24">
        <f t="shared" si="25"/>
        <v>4.4172363505799286</v>
      </c>
      <c r="AC104" s="17">
        <f t="shared" si="26"/>
        <v>0.18001031452863003</v>
      </c>
    </row>
    <row r="105" spans="1:29" s="17" customFormat="1" x14ac:dyDescent="0.25">
      <c r="A105" s="17">
        <v>20</v>
      </c>
      <c r="B105" s="17">
        <v>-610</v>
      </c>
      <c r="C105" s="17">
        <v>11339</v>
      </c>
      <c r="D105" s="17">
        <v>13732</v>
      </c>
      <c r="E105" s="17">
        <v>15064</v>
      </c>
      <c r="F105" s="17">
        <v>12700</v>
      </c>
      <c r="G105" s="24"/>
      <c r="H105" s="7"/>
      <c r="I105" s="25">
        <f t="shared" si="17"/>
        <v>-3725</v>
      </c>
      <c r="J105" s="24">
        <f t="shared" si="17"/>
        <v>1032</v>
      </c>
      <c r="K105" s="7"/>
      <c r="L105" s="25">
        <f t="shared" si="27"/>
        <v>-3728.0748381389526</v>
      </c>
      <c r="M105" s="17">
        <f t="shared" si="18"/>
        <v>9.4546295807574907</v>
      </c>
      <c r="N105" s="17">
        <f t="shared" si="28"/>
        <v>1041.7433873644386</v>
      </c>
      <c r="O105" s="24">
        <f t="shared" si="19"/>
        <v>94.933597333501851</v>
      </c>
      <c r="P105" s="7"/>
      <c r="Q105" s="25">
        <f t="shared" si="20"/>
        <v>-3706.8517212416536</v>
      </c>
      <c r="R105" s="24">
        <f t="shared" si="21"/>
        <v>1005.6770983286316</v>
      </c>
      <c r="S105" s="7"/>
      <c r="T105" s="25">
        <f t="shared" si="22"/>
        <v>0.96524973956895199</v>
      </c>
      <c r="U105" s="24">
        <f t="shared" si="23"/>
        <v>0.26297229597382049</v>
      </c>
      <c r="V105" s="7"/>
      <c r="W105" s="25">
        <f t="shared" si="24"/>
        <v>0.96165184004973847</v>
      </c>
      <c r="X105" s="24">
        <f t="shared" si="29"/>
        <v>247.80229879300987</v>
      </c>
      <c r="Y105" s="7"/>
      <c r="Z105" s="25">
        <f t="shared" si="30"/>
        <v>-610</v>
      </c>
      <c r="AA105" s="17">
        <f t="shared" si="31"/>
        <v>247.59899999999996</v>
      </c>
      <c r="AB105" s="24">
        <f t="shared" si="25"/>
        <v>4.3214177746454396</v>
      </c>
      <c r="AC105" s="17">
        <f t="shared" si="26"/>
        <v>0.20329879300990683</v>
      </c>
    </row>
    <row r="106" spans="1:29" s="17" customFormat="1" x14ac:dyDescent="0.25">
      <c r="A106" s="17">
        <v>21</v>
      </c>
      <c r="B106" s="17">
        <v>-641</v>
      </c>
      <c r="C106" s="17">
        <v>11397</v>
      </c>
      <c r="D106" s="17">
        <v>13911</v>
      </c>
      <c r="E106" s="17">
        <v>15003</v>
      </c>
      <c r="F106" s="17">
        <v>12513</v>
      </c>
      <c r="G106" s="24"/>
      <c r="H106" s="7"/>
      <c r="I106" s="25">
        <f t="shared" si="17"/>
        <v>-3606</v>
      </c>
      <c r="J106" s="24">
        <f t="shared" si="17"/>
        <v>1398</v>
      </c>
      <c r="K106" s="7"/>
      <c r="L106" s="25">
        <f t="shared" si="27"/>
        <v>-3611.8446558566275</v>
      </c>
      <c r="M106" s="17">
        <f t="shared" si="18"/>
        <v>34.160002082409775</v>
      </c>
      <c r="N106" s="17">
        <f t="shared" si="28"/>
        <v>1406.8333294019646</v>
      </c>
      <c r="O106" s="24">
        <f t="shared" si="19"/>
        <v>78.027708323613112</v>
      </c>
      <c r="P106" s="7"/>
      <c r="Q106" s="25">
        <f t="shared" si="20"/>
        <v>-3587.8517212416536</v>
      </c>
      <c r="R106" s="24">
        <f t="shared" si="21"/>
        <v>1371.6770983286315</v>
      </c>
      <c r="S106" s="7"/>
      <c r="T106" s="25">
        <f t="shared" si="22"/>
        <v>0.93426260340958323</v>
      </c>
      <c r="U106" s="24">
        <f t="shared" si="23"/>
        <v>0.35867683223737445</v>
      </c>
      <c r="V106" s="7"/>
      <c r="W106" s="25">
        <f t="shared" si="24"/>
        <v>0.92931761148804082</v>
      </c>
      <c r="X106" s="24">
        <f t="shared" si="29"/>
        <v>241.99197513396007</v>
      </c>
      <c r="Y106" s="7"/>
      <c r="Z106" s="25">
        <f t="shared" si="30"/>
        <v>-641</v>
      </c>
      <c r="AA106" s="17">
        <f t="shared" si="31"/>
        <v>241.82999999999996</v>
      </c>
      <c r="AB106" s="24">
        <f t="shared" si="25"/>
        <v>4.2207297300978865</v>
      </c>
      <c r="AC106" s="17">
        <f t="shared" si="26"/>
        <v>0.16197513396011232</v>
      </c>
    </row>
    <row r="107" spans="1:29" s="17" customFormat="1" x14ac:dyDescent="0.25">
      <c r="A107" s="17">
        <v>22</v>
      </c>
      <c r="B107" s="17">
        <v>-631</v>
      </c>
      <c r="C107" s="17">
        <v>11471</v>
      </c>
      <c r="D107" s="17">
        <v>14076</v>
      </c>
      <c r="E107" s="17">
        <v>14928</v>
      </c>
      <c r="F107" s="17">
        <v>12337</v>
      </c>
      <c r="G107" s="24"/>
      <c r="H107" s="7"/>
      <c r="I107" s="25">
        <f t="shared" si="17"/>
        <v>-3457</v>
      </c>
      <c r="J107" s="24">
        <f t="shared" si="17"/>
        <v>1739</v>
      </c>
      <c r="K107" s="7"/>
      <c r="L107" s="25">
        <f t="shared" si="27"/>
        <v>-3461.8283873569926</v>
      </c>
      <c r="M107" s="17">
        <f t="shared" si="18"/>
        <v>23.313324469166055</v>
      </c>
      <c r="N107" s="17">
        <f t="shared" si="28"/>
        <v>1752.5681275247302</v>
      </c>
      <c r="O107" s="24">
        <f t="shared" si="19"/>
        <v>184.09408452734246</v>
      </c>
      <c r="P107" s="7"/>
      <c r="Q107" s="25">
        <f t="shared" si="20"/>
        <v>-3438.8517212416536</v>
      </c>
      <c r="R107" s="24">
        <f t="shared" si="21"/>
        <v>1712.6770983286315</v>
      </c>
      <c r="S107" s="7"/>
      <c r="T107" s="25">
        <f t="shared" si="22"/>
        <v>0.89546358418482752</v>
      </c>
      <c r="U107" s="24">
        <f t="shared" si="23"/>
        <v>0.44784417340095894</v>
      </c>
      <c r="V107" s="7"/>
      <c r="W107" s="25">
        <f t="shared" si="24"/>
        <v>0.88926253535476774</v>
      </c>
      <c r="X107" s="24">
        <f t="shared" si="29"/>
        <v>236.3660101538477</v>
      </c>
      <c r="Y107" s="7"/>
      <c r="Z107" s="25">
        <f t="shared" si="30"/>
        <v>-631</v>
      </c>
      <c r="AA107" s="17">
        <f t="shared" si="31"/>
        <v>236.15099999999995</v>
      </c>
      <c r="AB107" s="24">
        <f t="shared" si="25"/>
        <v>4.1216124818771283</v>
      </c>
      <c r="AC107" s="17">
        <f t="shared" si="26"/>
        <v>0.21501015384774291</v>
      </c>
    </row>
    <row r="108" spans="1:29" s="17" customFormat="1" x14ac:dyDescent="0.25">
      <c r="A108" s="17">
        <v>23</v>
      </c>
      <c r="B108" s="17">
        <v>-638</v>
      </c>
      <c r="C108" s="17">
        <v>11579</v>
      </c>
      <c r="D108" s="17">
        <v>14270</v>
      </c>
      <c r="E108" s="17">
        <v>14861</v>
      </c>
      <c r="F108" s="17">
        <v>12191</v>
      </c>
      <c r="G108" s="24"/>
      <c r="H108" s="7"/>
      <c r="I108" s="25">
        <f t="shared" si="17"/>
        <v>-3282</v>
      </c>
      <c r="J108" s="24">
        <f t="shared" si="17"/>
        <v>2079</v>
      </c>
      <c r="K108" s="7"/>
      <c r="L108" s="25">
        <f t="shared" si="27"/>
        <v>-3275.7503573942236</v>
      </c>
      <c r="M108" s="17">
        <f t="shared" si="18"/>
        <v>39.058032699936177</v>
      </c>
      <c r="N108" s="17">
        <f t="shared" si="28"/>
        <v>2084.872412461234</v>
      </c>
      <c r="O108" s="24">
        <f t="shared" si="19"/>
        <v>34.485228114856774</v>
      </c>
      <c r="P108" s="7"/>
      <c r="Q108" s="25">
        <f t="shared" si="20"/>
        <v>-3263.8517212416536</v>
      </c>
      <c r="R108" s="24">
        <f t="shared" si="21"/>
        <v>2052.6770983286315</v>
      </c>
      <c r="S108" s="7"/>
      <c r="T108" s="25">
        <f t="shared" si="22"/>
        <v>0.84989426630340303</v>
      </c>
      <c r="U108" s="24">
        <f t="shared" si="23"/>
        <v>0.53675002676054462</v>
      </c>
      <c r="V108" s="7"/>
      <c r="W108" s="25">
        <f t="shared" si="24"/>
        <v>0.84244016520068599</v>
      </c>
      <c r="X108" s="24">
        <f t="shared" si="29"/>
        <v>230.59369874522372</v>
      </c>
      <c r="Y108" s="7"/>
      <c r="Z108" s="25">
        <f t="shared" si="30"/>
        <v>-638</v>
      </c>
      <c r="AA108" s="17">
        <f t="shared" si="31"/>
        <v>230.40899999999996</v>
      </c>
      <c r="AB108" s="24">
        <f t="shared" si="25"/>
        <v>4.0213956762276144</v>
      </c>
      <c r="AC108" s="17">
        <f t="shared" si="26"/>
        <v>0.18469874522375562</v>
      </c>
    </row>
    <row r="109" spans="1:29" s="17" customFormat="1" x14ac:dyDescent="0.25">
      <c r="A109" s="17">
        <v>24</v>
      </c>
      <c r="B109" s="17">
        <v>-628</v>
      </c>
      <c r="C109" s="17">
        <v>11688</v>
      </c>
      <c r="D109" s="17">
        <v>14418</v>
      </c>
      <c r="E109" s="17">
        <v>14750</v>
      </c>
      <c r="F109" s="17">
        <v>12033</v>
      </c>
      <c r="G109" s="24"/>
      <c r="H109" s="7"/>
      <c r="I109" s="25">
        <f t="shared" si="17"/>
        <v>-3062</v>
      </c>
      <c r="J109" s="24">
        <f t="shared" si="17"/>
        <v>2385</v>
      </c>
      <c r="K109" s="7"/>
      <c r="L109" s="25">
        <f t="shared" si="27"/>
        <v>-3060.6195828891332</v>
      </c>
      <c r="M109" s="17">
        <f t="shared" si="18"/>
        <v>1.9055513999738474</v>
      </c>
      <c r="N109" s="17">
        <f t="shared" si="28"/>
        <v>2391.7795642698825</v>
      </c>
      <c r="O109" s="24">
        <f t="shared" si="19"/>
        <v>45.962491689467228</v>
      </c>
      <c r="P109" s="7"/>
      <c r="Q109" s="25">
        <f t="shared" si="20"/>
        <v>-3043.8517212416536</v>
      </c>
      <c r="R109" s="24">
        <f t="shared" si="21"/>
        <v>2358.6770983286315</v>
      </c>
      <c r="S109" s="7"/>
      <c r="T109" s="25">
        <f t="shared" si="22"/>
        <v>0.79260712382389786</v>
      </c>
      <c r="U109" s="24">
        <f t="shared" si="23"/>
        <v>0.61676529478417175</v>
      </c>
      <c r="V109" s="7"/>
      <c r="W109" s="25">
        <f t="shared" si="24"/>
        <v>0.78402367087767388</v>
      </c>
      <c r="X109" s="24">
        <f t="shared" si="29"/>
        <v>224.90547947376717</v>
      </c>
      <c r="Y109" s="7"/>
      <c r="Z109" s="25">
        <f t="shared" si="30"/>
        <v>-628</v>
      </c>
      <c r="AA109" s="17">
        <f t="shared" si="31"/>
        <v>224.75699999999998</v>
      </c>
      <c r="AB109" s="24">
        <f t="shared" si="25"/>
        <v>3.9227496669048945</v>
      </c>
      <c r="AC109" s="17">
        <f t="shared" si="26"/>
        <v>0.14847947376719617</v>
      </c>
    </row>
    <row r="110" spans="1:29" s="17" customFormat="1" x14ac:dyDescent="0.25">
      <c r="A110" s="17">
        <v>25</v>
      </c>
      <c r="B110" s="17">
        <v>-629</v>
      </c>
      <c r="C110" s="17">
        <v>11797</v>
      </c>
      <c r="D110" s="17">
        <v>14545</v>
      </c>
      <c r="E110" s="17">
        <v>14613</v>
      </c>
      <c r="F110" s="17">
        <v>11876</v>
      </c>
      <c r="G110" s="24"/>
      <c r="H110" s="7"/>
      <c r="I110" s="25">
        <f t="shared" si="17"/>
        <v>-2816</v>
      </c>
      <c r="J110" s="24">
        <f t="shared" si="17"/>
        <v>2669</v>
      </c>
      <c r="K110" s="7"/>
      <c r="L110" s="25">
        <f t="shared" si="27"/>
        <v>-2815.4638129386217</v>
      </c>
      <c r="M110" s="17">
        <f t="shared" si="18"/>
        <v>0.2874965647895118</v>
      </c>
      <c r="N110" s="17">
        <f t="shared" si="28"/>
        <v>2676.0839291092798</v>
      </c>
      <c r="O110" s="24">
        <f t="shared" si="19"/>
        <v>50.182051625301405</v>
      </c>
      <c r="P110" s="7"/>
      <c r="Q110" s="25">
        <f t="shared" si="20"/>
        <v>-2797.8517212416536</v>
      </c>
      <c r="R110" s="24">
        <f t="shared" si="21"/>
        <v>2642.6770983286315</v>
      </c>
      <c r="S110" s="7"/>
      <c r="T110" s="25">
        <f t="shared" si="22"/>
        <v>0.72854968268772391</v>
      </c>
      <c r="U110" s="24">
        <f t="shared" si="23"/>
        <v>0.69102783111982569</v>
      </c>
      <c r="V110" s="7"/>
      <c r="W110" s="25">
        <f t="shared" si="24"/>
        <v>0.71891699940325482</v>
      </c>
      <c r="X110" s="24">
        <f t="shared" si="29"/>
        <v>219.22961102965451</v>
      </c>
      <c r="Y110" s="7"/>
      <c r="Z110" s="25">
        <f t="shared" si="30"/>
        <v>-629</v>
      </c>
      <c r="AA110" s="17">
        <f t="shared" si="31"/>
        <v>219.09599999999998</v>
      </c>
      <c r="AB110" s="24">
        <f t="shared" si="25"/>
        <v>3.8239465779494961</v>
      </c>
      <c r="AC110" s="17">
        <f t="shared" si="26"/>
        <v>0.13361102965453142</v>
      </c>
    </row>
    <row r="111" spans="1:29" s="17" customFormat="1" x14ac:dyDescent="0.25">
      <c r="A111" s="17">
        <v>26</v>
      </c>
      <c r="B111" s="17">
        <v>-607</v>
      </c>
      <c r="C111" s="17">
        <v>11931</v>
      </c>
      <c r="D111" s="17">
        <v>14680</v>
      </c>
      <c r="E111" s="17">
        <v>14489</v>
      </c>
      <c r="F111" s="17">
        <v>11755</v>
      </c>
      <c r="G111" s="24"/>
      <c r="H111" s="7"/>
      <c r="I111" s="25">
        <f t="shared" si="17"/>
        <v>-2558</v>
      </c>
      <c r="J111" s="24">
        <f t="shared" si="17"/>
        <v>2925</v>
      </c>
      <c r="K111" s="7"/>
      <c r="L111" s="25">
        <f t="shared" si="27"/>
        <v>-2552.9568978722109</v>
      </c>
      <c r="M111" s="17">
        <f t="shared" si="18"/>
        <v>25.432879071310925</v>
      </c>
      <c r="N111" s="17">
        <f t="shared" si="28"/>
        <v>2925.9292482573574</v>
      </c>
      <c r="O111" s="24">
        <f t="shared" si="19"/>
        <v>0.86350232380168657</v>
      </c>
      <c r="P111" s="7"/>
      <c r="Q111" s="25">
        <f t="shared" si="20"/>
        <v>-2539.8517212416536</v>
      </c>
      <c r="R111" s="24">
        <f t="shared" si="21"/>
        <v>2898.6770983286315</v>
      </c>
      <c r="S111" s="7"/>
      <c r="T111" s="25">
        <f t="shared" si="22"/>
        <v>0.66136748832539527</v>
      </c>
      <c r="U111" s="24">
        <f t="shared" si="23"/>
        <v>0.75796870894351376</v>
      </c>
      <c r="V111" s="7"/>
      <c r="W111" s="25">
        <f t="shared" si="24"/>
        <v>0.65078808907397878</v>
      </c>
      <c r="X111" s="24">
        <f t="shared" si="29"/>
        <v>213.74565078789101</v>
      </c>
      <c r="Y111" s="7"/>
      <c r="Z111" s="25">
        <f t="shared" si="30"/>
        <v>-607</v>
      </c>
      <c r="AA111" s="17">
        <f t="shared" si="31"/>
        <v>213.63299999999998</v>
      </c>
      <c r="AB111" s="24">
        <f t="shared" si="25"/>
        <v>3.728599240913046</v>
      </c>
      <c r="AC111" s="17">
        <f t="shared" si="26"/>
        <v>0.11265078789102745</v>
      </c>
    </row>
    <row r="112" spans="1:29" s="17" customFormat="1" x14ac:dyDescent="0.25">
      <c r="A112" s="17">
        <v>27</v>
      </c>
      <c r="B112" s="17">
        <v>-613</v>
      </c>
      <c r="C112" s="17">
        <v>12078</v>
      </c>
      <c r="D112" s="17">
        <v>14786</v>
      </c>
      <c r="E112" s="17">
        <v>14343</v>
      </c>
      <c r="F112" s="17">
        <v>11634</v>
      </c>
      <c r="G112" s="24"/>
      <c r="H112" s="7"/>
      <c r="I112" s="25">
        <f t="shared" si="17"/>
        <v>-2265</v>
      </c>
      <c r="J112" s="24">
        <f t="shared" si="17"/>
        <v>3152</v>
      </c>
      <c r="K112" s="7"/>
      <c r="L112" s="25">
        <f t="shared" si="27"/>
        <v>-2264.4705438795399</v>
      </c>
      <c r="M112" s="17">
        <f t="shared" si="18"/>
        <v>0.28032378349261128</v>
      </c>
      <c r="N112" s="17">
        <f t="shared" si="28"/>
        <v>3151.4629323520421</v>
      </c>
      <c r="O112" s="24">
        <f t="shared" si="19"/>
        <v>0.2884416584830129</v>
      </c>
      <c r="P112" s="7"/>
      <c r="Q112" s="25">
        <f t="shared" si="20"/>
        <v>-2246.8517212416536</v>
      </c>
      <c r="R112" s="24">
        <f t="shared" si="21"/>
        <v>3125.6770983286315</v>
      </c>
      <c r="S112" s="7"/>
      <c r="T112" s="25">
        <f t="shared" si="22"/>
        <v>0.58507143038678155</v>
      </c>
      <c r="U112" s="24">
        <f t="shared" si="23"/>
        <v>0.81732644045123715</v>
      </c>
      <c r="V112" s="7"/>
      <c r="W112" s="25">
        <f t="shared" si="24"/>
        <v>0.57365091120588485</v>
      </c>
      <c r="X112" s="24">
        <f t="shared" si="29"/>
        <v>208.16001310265142</v>
      </c>
      <c r="Y112" s="7"/>
      <c r="Z112" s="25">
        <f t="shared" si="30"/>
        <v>-613</v>
      </c>
      <c r="AA112" s="17">
        <f t="shared" si="31"/>
        <v>208.11599999999999</v>
      </c>
      <c r="AB112" s="24">
        <f t="shared" si="25"/>
        <v>3.6323094260805187</v>
      </c>
      <c r="AC112" s="17">
        <f t="shared" si="26"/>
        <v>4.4013102651433655E-2</v>
      </c>
    </row>
    <row r="113" spans="1:29" s="17" customFormat="1" x14ac:dyDescent="0.25">
      <c r="A113" s="17">
        <v>28</v>
      </c>
      <c r="B113" s="17">
        <v>-627</v>
      </c>
      <c r="C113" s="17">
        <v>12232</v>
      </c>
      <c r="D113" s="17">
        <v>14888</v>
      </c>
      <c r="E113" s="17">
        <v>14185</v>
      </c>
      <c r="F113" s="17">
        <v>11538</v>
      </c>
      <c r="G113" s="24"/>
      <c r="H113" s="7"/>
      <c r="I113" s="25">
        <f t="shared" si="17"/>
        <v>-1953</v>
      </c>
      <c r="J113" s="24">
        <f t="shared" si="17"/>
        <v>3350</v>
      </c>
      <c r="K113" s="7"/>
      <c r="L113" s="25">
        <f t="shared" si="27"/>
        <v>-1947.8664924296747</v>
      </c>
      <c r="M113" s="17">
        <f t="shared" si="18"/>
        <v>26.352899974586798</v>
      </c>
      <c r="N113" s="17">
        <f t="shared" si="28"/>
        <v>3352.133043144062</v>
      </c>
      <c r="O113" s="24">
        <f t="shared" si="19"/>
        <v>4.5498730544297219</v>
      </c>
      <c r="P113" s="7"/>
      <c r="Q113" s="25">
        <f t="shared" si="20"/>
        <v>-1934.8517212416534</v>
      </c>
      <c r="R113" s="24">
        <f t="shared" si="21"/>
        <v>3323.6770983286315</v>
      </c>
      <c r="S113" s="7"/>
      <c r="T113" s="25">
        <f t="shared" si="22"/>
        <v>0.50382784650675605</v>
      </c>
      <c r="U113" s="24">
        <f t="shared" si="23"/>
        <v>0.86910102564299585</v>
      </c>
      <c r="V113" s="7"/>
      <c r="W113" s="25">
        <f t="shared" si="24"/>
        <v>0.49167221426216406</v>
      </c>
      <c r="X113" s="24">
        <f t="shared" si="29"/>
        <v>202.5943576936354</v>
      </c>
      <c r="Y113" s="7"/>
      <c r="Z113" s="25">
        <f t="shared" si="30"/>
        <v>-627</v>
      </c>
      <c r="AA113" s="17">
        <f t="shared" si="31"/>
        <v>202.47299999999998</v>
      </c>
      <c r="AB113" s="24">
        <f t="shared" si="25"/>
        <v>3.5338204963904785</v>
      </c>
      <c r="AC113" s="17">
        <f t="shared" si="26"/>
        <v>0.12135769363541726</v>
      </c>
    </row>
    <row r="114" spans="1:29" s="17" customFormat="1" x14ac:dyDescent="0.25">
      <c r="A114" s="17">
        <v>29</v>
      </c>
      <c r="B114" s="17">
        <v>-627</v>
      </c>
      <c r="C114" s="17">
        <v>12401</v>
      </c>
      <c r="D114" s="17">
        <v>14973</v>
      </c>
      <c r="E114" s="17">
        <v>14020</v>
      </c>
      <c r="F114" s="17">
        <v>11452</v>
      </c>
      <c r="G114" s="24"/>
      <c r="H114" s="7"/>
      <c r="I114" s="25">
        <f t="shared" si="17"/>
        <v>-1619</v>
      </c>
      <c r="J114" s="24">
        <f t="shared" si="17"/>
        <v>3521</v>
      </c>
      <c r="K114" s="7"/>
      <c r="L114" s="25">
        <f t="shared" si="27"/>
        <v>-1612.5404749518011</v>
      </c>
      <c r="M114" s="17">
        <f t="shared" si="18"/>
        <v>41.725463848308799</v>
      </c>
      <c r="N114" s="17">
        <f t="shared" si="28"/>
        <v>3520.5177924341419</v>
      </c>
      <c r="O114" s="24">
        <f t="shared" si="19"/>
        <v>0.2325241365707568</v>
      </c>
      <c r="P114" s="7"/>
      <c r="Q114" s="25">
        <f t="shared" si="20"/>
        <v>-1600.8517212416534</v>
      </c>
      <c r="R114" s="24">
        <f t="shared" si="21"/>
        <v>3494.6770983286315</v>
      </c>
      <c r="S114" s="7"/>
      <c r="T114" s="25">
        <f t="shared" si="22"/>
        <v>0.41685554837878008</v>
      </c>
      <c r="U114" s="24">
        <f t="shared" si="23"/>
        <v>0.9138154401267875</v>
      </c>
      <c r="V114" s="7"/>
      <c r="W114" s="25">
        <f t="shared" si="24"/>
        <v>0.40406338844221551</v>
      </c>
      <c r="X114" s="24">
        <f t="shared" si="29"/>
        <v>196.95009086224934</v>
      </c>
      <c r="Y114" s="7"/>
      <c r="Z114" s="25">
        <f t="shared" si="30"/>
        <v>-627</v>
      </c>
      <c r="AA114" s="17">
        <f t="shared" si="31"/>
        <v>196.82999999999998</v>
      </c>
      <c r="AB114" s="24">
        <f t="shared" si="25"/>
        <v>3.4353315667004387</v>
      </c>
      <c r="AC114" s="17">
        <f t="shared" si="26"/>
        <v>0.12009086224935572</v>
      </c>
    </row>
    <row r="115" spans="1:29" s="17" customFormat="1" x14ac:dyDescent="0.25">
      <c r="A115" s="17">
        <v>30</v>
      </c>
      <c r="B115" s="17">
        <v>-626</v>
      </c>
      <c r="C115" s="17">
        <v>12588</v>
      </c>
      <c r="D115" s="17">
        <v>15045</v>
      </c>
      <c r="E115" s="17">
        <v>13853</v>
      </c>
      <c r="F115" s="17">
        <v>11387</v>
      </c>
      <c r="G115" s="24"/>
      <c r="H115" s="7"/>
      <c r="I115" s="25">
        <f t="shared" si="17"/>
        <v>-1265</v>
      </c>
      <c r="J115" s="24">
        <f t="shared" si="17"/>
        <v>3658</v>
      </c>
      <c r="K115" s="7"/>
      <c r="L115" s="25">
        <f t="shared" si="27"/>
        <v>-1262.3160856558668</v>
      </c>
      <c r="M115" s="17">
        <f t="shared" si="18"/>
        <v>7.2033962066439443</v>
      </c>
      <c r="N115" s="17">
        <f t="shared" si="28"/>
        <v>3654.7956909188824</v>
      </c>
      <c r="O115" s="24">
        <f t="shared" si="19"/>
        <v>10.267596687332537</v>
      </c>
      <c r="P115" s="7"/>
      <c r="Q115" s="25">
        <f t="shared" si="20"/>
        <v>-1246.8517212416534</v>
      </c>
      <c r="R115" s="24">
        <f t="shared" si="21"/>
        <v>3631.6770983286315</v>
      </c>
      <c r="S115" s="7"/>
      <c r="T115" s="25">
        <f t="shared" si="22"/>
        <v>0.32467532820721273</v>
      </c>
      <c r="U115" s="24">
        <f t="shared" si="23"/>
        <v>0.9496392692746205</v>
      </c>
      <c r="V115" s="7"/>
      <c r="W115" s="25">
        <f t="shared" si="24"/>
        <v>0.31137098292707199</v>
      </c>
      <c r="X115" s="24">
        <f t="shared" si="29"/>
        <v>191.24988976750933</v>
      </c>
      <c r="Y115" s="7"/>
      <c r="Z115" s="25">
        <f t="shared" si="30"/>
        <v>-626</v>
      </c>
      <c r="AA115" s="17">
        <f t="shared" si="31"/>
        <v>191.196</v>
      </c>
      <c r="AB115" s="24">
        <f t="shared" si="25"/>
        <v>3.3369997166430783</v>
      </c>
      <c r="AC115" s="17">
        <f t="shared" si="26"/>
        <v>5.3889767509332387E-2</v>
      </c>
    </row>
    <row r="116" spans="1:29" s="17" customFormat="1" x14ac:dyDescent="0.25">
      <c r="A116" s="17">
        <v>31</v>
      </c>
      <c r="B116" s="17">
        <v>-641</v>
      </c>
      <c r="C116" s="17">
        <v>12759</v>
      </c>
      <c r="D116" s="17">
        <v>15088</v>
      </c>
      <c r="E116" s="17">
        <v>13659</v>
      </c>
      <c r="F116" s="17">
        <v>11329</v>
      </c>
      <c r="G116" s="24"/>
      <c r="H116" s="7"/>
      <c r="I116" s="25">
        <f t="shared" ref="I116:J149" si="32">C116-E116</f>
        <v>-900</v>
      </c>
      <c r="J116" s="24">
        <f t="shared" si="32"/>
        <v>3759</v>
      </c>
      <c r="K116" s="7"/>
      <c r="L116" s="25">
        <f t="shared" si="27"/>
        <v>-891.26083641828393</v>
      </c>
      <c r="M116" s="17">
        <f t="shared" si="18"/>
        <v>76.372980107992461</v>
      </c>
      <c r="N116" s="17">
        <f t="shared" si="28"/>
        <v>3755.8987825659965</v>
      </c>
      <c r="O116" s="24">
        <f t="shared" si="19"/>
        <v>9.6175495729672633</v>
      </c>
      <c r="P116" s="7"/>
      <c r="Q116" s="25">
        <f t="shared" si="20"/>
        <v>-881.85172124165354</v>
      </c>
      <c r="R116" s="24">
        <f t="shared" si="21"/>
        <v>3732.6770983286315</v>
      </c>
      <c r="S116" s="7"/>
      <c r="T116" s="25">
        <f t="shared" si="22"/>
        <v>0.22963075091167021</v>
      </c>
      <c r="U116" s="24">
        <f t="shared" si="23"/>
        <v>0.97604953747849743</v>
      </c>
      <c r="V116" s="7"/>
      <c r="W116" s="25">
        <f t="shared" si="24"/>
        <v>0.21594613819103092</v>
      </c>
      <c r="X116" s="24">
        <f t="shared" si="29"/>
        <v>185.57187370108284</v>
      </c>
      <c r="Y116" s="7"/>
      <c r="Z116" s="25">
        <f t="shared" si="30"/>
        <v>-641</v>
      </c>
      <c r="AA116" s="17">
        <f t="shared" si="31"/>
        <v>185.42699999999999</v>
      </c>
      <c r="AB116" s="24">
        <f t="shared" si="25"/>
        <v>3.2363116720955252</v>
      </c>
      <c r="AC116" s="17">
        <f t="shared" si="26"/>
        <v>0.14487370108284381</v>
      </c>
    </row>
    <row r="117" spans="1:29" s="17" customFormat="1" x14ac:dyDescent="0.25">
      <c r="A117" s="17">
        <v>32</v>
      </c>
      <c r="B117" s="17">
        <v>-624</v>
      </c>
      <c r="C117" s="17">
        <v>12944</v>
      </c>
      <c r="D117" s="17">
        <v>15120</v>
      </c>
      <c r="E117" s="17">
        <v>13475</v>
      </c>
      <c r="F117" s="17">
        <v>11296</v>
      </c>
      <c r="G117" s="24"/>
      <c r="H117" s="7"/>
      <c r="I117" s="25">
        <f t="shared" si="32"/>
        <v>-531</v>
      </c>
      <c r="J117" s="24">
        <f t="shared" si="32"/>
        <v>3824</v>
      </c>
      <c r="K117" s="7"/>
      <c r="L117" s="25">
        <f t="shared" si="27"/>
        <v>-521.51071002345486</v>
      </c>
      <c r="M117" s="17">
        <f t="shared" si="18"/>
        <v>90.046624258960023</v>
      </c>
      <c r="N117" s="17">
        <f t="shared" si="28"/>
        <v>3817.9799491007593</v>
      </c>
      <c r="O117" s="24">
        <f t="shared" si="19"/>
        <v>36.2410128294486</v>
      </c>
      <c r="P117" s="7"/>
      <c r="Q117" s="25">
        <f t="shared" si="20"/>
        <v>-512.85172124165354</v>
      </c>
      <c r="R117" s="24">
        <f t="shared" si="21"/>
        <v>3797.6770983286315</v>
      </c>
      <c r="S117" s="7"/>
      <c r="T117" s="25">
        <f t="shared" si="22"/>
        <v>0.13354458920740933</v>
      </c>
      <c r="U117" s="24">
        <f t="shared" si="23"/>
        <v>0.99304624473841818</v>
      </c>
      <c r="V117" s="7"/>
      <c r="W117" s="25">
        <f t="shared" si="24"/>
        <v>0.119611806686738</v>
      </c>
      <c r="X117" s="24">
        <f t="shared" si="29"/>
        <v>179.96458387354301</v>
      </c>
      <c r="Y117" s="7"/>
      <c r="Z117" s="25">
        <f t="shared" si="30"/>
        <v>-624</v>
      </c>
      <c r="AA117" s="17">
        <f t="shared" si="31"/>
        <v>179.81099999999998</v>
      </c>
      <c r="AB117" s="24">
        <f t="shared" si="25"/>
        <v>3.1382939813035238</v>
      </c>
      <c r="AC117" s="17">
        <f t="shared" si="26"/>
        <v>0.15358387354302749</v>
      </c>
    </row>
    <row r="118" spans="1:29" s="17" customFormat="1" x14ac:dyDescent="0.25">
      <c r="A118" s="17">
        <v>33</v>
      </c>
      <c r="B118" s="17">
        <v>-624</v>
      </c>
      <c r="C118" s="17">
        <v>13136</v>
      </c>
      <c r="D118" s="17">
        <v>15132</v>
      </c>
      <c r="E118" s="17">
        <v>13289</v>
      </c>
      <c r="F118" s="17">
        <v>11283</v>
      </c>
      <c r="G118" s="24"/>
      <c r="H118" s="7"/>
      <c r="I118" s="25">
        <f t="shared" si="32"/>
        <v>-153</v>
      </c>
      <c r="J118" s="24">
        <f t="shared" si="32"/>
        <v>3849</v>
      </c>
      <c r="K118" s="7"/>
      <c r="L118" s="25">
        <f t="shared" si="27"/>
        <v>-146.92476886901423</v>
      </c>
      <c r="M118" s="17">
        <f t="shared" si="18"/>
        <v>36.908433294898643</v>
      </c>
      <c r="N118" s="17">
        <f t="shared" si="28"/>
        <v>3843.6041508285866</v>
      </c>
      <c r="O118" s="24">
        <f t="shared" si="19"/>
        <v>29.115188280642396</v>
      </c>
      <c r="P118" s="7"/>
      <c r="Q118" s="25">
        <f t="shared" si="20"/>
        <v>-134.85172124165351</v>
      </c>
      <c r="R118" s="24">
        <f t="shared" si="21"/>
        <v>3822.6770983286315</v>
      </c>
      <c r="S118" s="7"/>
      <c r="T118" s="25">
        <f t="shared" si="22"/>
        <v>3.511486258353233E-2</v>
      </c>
      <c r="U118" s="24">
        <f t="shared" si="23"/>
        <v>0.99958343983838782</v>
      </c>
      <c r="V118" s="7"/>
      <c r="W118" s="25">
        <f t="shared" si="24"/>
        <v>2.1080568446951345E-2</v>
      </c>
      <c r="X118" s="24">
        <f t="shared" si="29"/>
        <v>174.304581464021</v>
      </c>
      <c r="Y118" s="7"/>
      <c r="Z118" s="25">
        <f t="shared" si="30"/>
        <v>-624</v>
      </c>
      <c r="AA118" s="17">
        <f t="shared" si="31"/>
        <v>174.19499999999999</v>
      </c>
      <c r="AB118" s="24">
        <f t="shared" si="25"/>
        <v>3.0402762905115219</v>
      </c>
      <c r="AC118" s="17">
        <f t="shared" si="26"/>
        <v>0.1095814640210051</v>
      </c>
    </row>
    <row r="119" spans="1:29" s="17" customFormat="1" x14ac:dyDescent="0.25">
      <c r="A119" s="17">
        <v>34</v>
      </c>
      <c r="B119" s="17">
        <v>-615</v>
      </c>
      <c r="C119" s="17">
        <v>13329</v>
      </c>
      <c r="D119" s="17">
        <v>15137</v>
      </c>
      <c r="E119" s="17">
        <v>13111</v>
      </c>
      <c r="F119" s="17">
        <v>11293</v>
      </c>
      <c r="G119" s="24"/>
      <c r="H119" s="7"/>
      <c r="I119" s="25">
        <f t="shared" si="32"/>
        <v>218</v>
      </c>
      <c r="J119" s="24">
        <f t="shared" si="32"/>
        <v>3844</v>
      </c>
      <c r="K119" s="7"/>
      <c r="L119" s="25">
        <f t="shared" si="27"/>
        <v>223.48484868763549</v>
      </c>
      <c r="M119" s="17">
        <f t="shared" si="18"/>
        <v>30.083565126256769</v>
      </c>
      <c r="N119" s="17">
        <f t="shared" si="28"/>
        <v>3832.9455720479909</v>
      </c>
      <c r="O119" s="24">
        <f t="shared" si="19"/>
        <v>122.20037734615931</v>
      </c>
      <c r="P119" s="7"/>
      <c r="Q119" s="25">
        <f t="shared" si="20"/>
        <v>236.14827875834649</v>
      </c>
      <c r="R119" s="24">
        <f t="shared" si="21"/>
        <v>3817.6770983286315</v>
      </c>
      <c r="S119" s="7"/>
      <c r="T119" s="25">
        <f t="shared" si="22"/>
        <v>-6.1492091325087678E-2</v>
      </c>
      <c r="U119" s="24">
        <f t="shared" si="23"/>
        <v>0.99827600081839385</v>
      </c>
      <c r="V119" s="7"/>
      <c r="W119" s="25">
        <f t="shared" si="24"/>
        <v>-7.5517550383901122E-2</v>
      </c>
      <c r="X119" s="24">
        <f t="shared" si="29"/>
        <v>168.77035993787354</v>
      </c>
      <c r="Y119" s="7"/>
      <c r="Z119" s="25">
        <f t="shared" si="30"/>
        <v>-615</v>
      </c>
      <c r="AA119" s="17">
        <f t="shared" si="31"/>
        <v>168.66</v>
      </c>
      <c r="AB119" s="24">
        <f t="shared" si="25"/>
        <v>2.943672316413636</v>
      </c>
      <c r="AC119" s="17">
        <f t="shared" si="26"/>
        <v>0.11035993787353959</v>
      </c>
    </row>
    <row r="120" spans="1:29" s="17" customFormat="1" x14ac:dyDescent="0.25">
      <c r="A120" s="17">
        <v>35</v>
      </c>
      <c r="B120" s="17">
        <v>-603</v>
      </c>
      <c r="C120" s="17">
        <v>13502</v>
      </c>
      <c r="D120" s="17">
        <v>15106</v>
      </c>
      <c r="E120" s="17">
        <v>12932</v>
      </c>
      <c r="F120" s="17">
        <v>11313</v>
      </c>
      <c r="G120" s="24"/>
      <c r="H120" s="7"/>
      <c r="I120" s="25">
        <f t="shared" si="32"/>
        <v>570</v>
      </c>
      <c r="J120" s="24">
        <f t="shared" si="32"/>
        <v>3793</v>
      </c>
      <c r="K120" s="7"/>
      <c r="L120" s="25">
        <f t="shared" si="27"/>
        <v>584.49711901248509</v>
      </c>
      <c r="M120" s="17">
        <f t="shared" si="18"/>
        <v>210.16645966215657</v>
      </c>
      <c r="N120" s="17">
        <f t="shared" si="28"/>
        <v>3787.9730838937917</v>
      </c>
      <c r="O120" s="24">
        <f t="shared" si="19"/>
        <v>25.269885538856602</v>
      </c>
      <c r="P120" s="7"/>
      <c r="Q120" s="25">
        <f t="shared" si="20"/>
        <v>588.14827875834646</v>
      </c>
      <c r="R120" s="24">
        <f t="shared" si="21"/>
        <v>3766.6770983286315</v>
      </c>
      <c r="S120" s="7"/>
      <c r="T120" s="25">
        <f t="shared" si="22"/>
        <v>-0.15315151929229587</v>
      </c>
      <c r="U120" s="24">
        <f t="shared" si="23"/>
        <v>0.98494012281445598</v>
      </c>
      <c r="V120" s="7"/>
      <c r="W120" s="25">
        <f t="shared" si="24"/>
        <v>-0.16699873274840596</v>
      </c>
      <c r="X120" s="24">
        <f t="shared" si="29"/>
        <v>163.47332433352608</v>
      </c>
      <c r="Y120" s="7"/>
      <c r="Z120" s="25">
        <f t="shared" si="30"/>
        <v>-603</v>
      </c>
      <c r="AA120" s="17">
        <f t="shared" si="31"/>
        <v>163.233</v>
      </c>
      <c r="AB120" s="24">
        <f t="shared" si="25"/>
        <v>2.848953297907904</v>
      </c>
      <c r="AC120" s="17">
        <f t="shared" si="26"/>
        <v>0.24032433352607541</v>
      </c>
    </row>
    <row r="121" spans="1:29" s="17" customFormat="1" x14ac:dyDescent="0.25">
      <c r="A121" s="17">
        <v>36</v>
      </c>
      <c r="B121" s="17">
        <v>-627</v>
      </c>
      <c r="C121" s="17">
        <v>13691</v>
      </c>
      <c r="D121" s="17">
        <v>15066</v>
      </c>
      <c r="E121" s="17">
        <v>12740</v>
      </c>
      <c r="F121" s="17">
        <v>11353</v>
      </c>
      <c r="G121" s="24"/>
      <c r="H121" s="7"/>
      <c r="I121" s="25">
        <f t="shared" si="32"/>
        <v>951</v>
      </c>
      <c r="J121" s="24">
        <f t="shared" si="32"/>
        <v>3713</v>
      </c>
      <c r="K121" s="7"/>
      <c r="L121" s="25">
        <f t="shared" si="27"/>
        <v>954.09556970047549</v>
      </c>
      <c r="M121" s="17">
        <f t="shared" si="18"/>
        <v>9.5825517705019383</v>
      </c>
      <c r="N121" s="17">
        <f t="shared" si="28"/>
        <v>3705.3995426168926</v>
      </c>
      <c r="O121" s="24">
        <f t="shared" si="19"/>
        <v>57.76695243243131</v>
      </c>
      <c r="P121" s="7"/>
      <c r="Q121" s="25">
        <f t="shared" si="20"/>
        <v>969.14827875834646</v>
      </c>
      <c r="R121" s="24">
        <f t="shared" si="21"/>
        <v>3686.6770983286315</v>
      </c>
      <c r="S121" s="7"/>
      <c r="T121" s="25">
        <f t="shared" si="22"/>
        <v>-0.25236243422271154</v>
      </c>
      <c r="U121" s="24">
        <f t="shared" si="23"/>
        <v>0.96402109849455353</v>
      </c>
      <c r="V121" s="7"/>
      <c r="W121" s="25">
        <f t="shared" si="24"/>
        <v>-0.26592565197803192</v>
      </c>
      <c r="X121" s="24">
        <f t="shared" si="29"/>
        <v>157.67488703603124</v>
      </c>
      <c r="Y121" s="7"/>
      <c r="Z121" s="25">
        <f t="shared" si="30"/>
        <v>-627</v>
      </c>
      <c r="AA121" s="17">
        <f t="shared" si="31"/>
        <v>157.59</v>
      </c>
      <c r="AB121" s="24">
        <f t="shared" si="25"/>
        <v>2.7504643682178642</v>
      </c>
      <c r="AC121" s="17">
        <f t="shared" si="26"/>
        <v>8.4887036031233265E-2</v>
      </c>
    </row>
    <row r="122" spans="1:29" s="17" customFormat="1" x14ac:dyDescent="0.25">
      <c r="A122" s="17">
        <v>37</v>
      </c>
      <c r="B122" s="17">
        <v>-625</v>
      </c>
      <c r="C122" s="17">
        <v>13881</v>
      </c>
      <c r="D122" s="17">
        <v>15015</v>
      </c>
      <c r="E122" s="17">
        <v>12573</v>
      </c>
      <c r="F122" s="17">
        <v>11419</v>
      </c>
      <c r="G122" s="24"/>
      <c r="H122" s="7"/>
      <c r="I122" s="25">
        <f t="shared" si="32"/>
        <v>1308</v>
      </c>
      <c r="J122" s="24">
        <f t="shared" si="32"/>
        <v>3596</v>
      </c>
      <c r="K122" s="7"/>
      <c r="L122" s="25">
        <f t="shared" si="27"/>
        <v>1313.1288440032474</v>
      </c>
      <c r="M122" s="17">
        <f t="shared" si="18"/>
        <v>26.30504080964705</v>
      </c>
      <c r="N122" s="17">
        <f t="shared" si="28"/>
        <v>3587.5438974021804</v>
      </c>
      <c r="O122" s="24">
        <f t="shared" si="19"/>
        <v>71.505671144851533</v>
      </c>
      <c r="P122" s="7"/>
      <c r="Q122" s="25">
        <f t="shared" si="20"/>
        <v>1326.1482787583466</v>
      </c>
      <c r="R122" s="24">
        <f t="shared" si="21"/>
        <v>3569.6770983286315</v>
      </c>
      <c r="S122" s="7"/>
      <c r="T122" s="25">
        <f t="shared" si="22"/>
        <v>-0.34532384270081762</v>
      </c>
      <c r="U122" s="24">
        <f t="shared" si="23"/>
        <v>0.93342702542669609</v>
      </c>
      <c r="V122" s="7"/>
      <c r="W122" s="25">
        <f t="shared" si="24"/>
        <v>-0.35846657593344966</v>
      </c>
      <c r="X122" s="24">
        <f t="shared" si="29"/>
        <v>152.08800337575212</v>
      </c>
      <c r="Y122" s="7"/>
      <c r="Z122" s="25">
        <f t="shared" si="30"/>
        <v>-625</v>
      </c>
      <c r="AA122" s="17">
        <f t="shared" si="31"/>
        <v>151.965</v>
      </c>
      <c r="AB122" s="24">
        <f t="shared" si="25"/>
        <v>2.6522895977931826</v>
      </c>
      <c r="AC122" s="17">
        <f t="shared" si="26"/>
        <v>0.12300337575211984</v>
      </c>
    </row>
    <row r="123" spans="1:29" s="17" customFormat="1" x14ac:dyDescent="0.25">
      <c r="A123" s="17">
        <v>38</v>
      </c>
      <c r="B123" s="17">
        <v>-636</v>
      </c>
      <c r="C123" s="17">
        <v>14055</v>
      </c>
      <c r="D123" s="17">
        <v>14929</v>
      </c>
      <c r="E123" s="17">
        <v>12391</v>
      </c>
      <c r="F123" s="17">
        <v>11490</v>
      </c>
      <c r="G123" s="24"/>
      <c r="H123" s="7"/>
      <c r="I123" s="25">
        <f t="shared" si="32"/>
        <v>1664</v>
      </c>
      <c r="J123" s="24">
        <f t="shared" si="32"/>
        <v>3439</v>
      </c>
      <c r="K123" s="7"/>
      <c r="L123" s="25">
        <f t="shared" si="27"/>
        <v>1665.2834695331212</v>
      </c>
      <c r="M123" s="17">
        <f t="shared" si="18"/>
        <v>1.6472940424503666</v>
      </c>
      <c r="N123" s="17">
        <f t="shared" si="28"/>
        <v>3432.359328256875</v>
      </c>
      <c r="O123" s="24">
        <f t="shared" si="19"/>
        <v>44.098521199939356</v>
      </c>
      <c r="P123" s="7"/>
      <c r="Q123" s="25">
        <f t="shared" si="20"/>
        <v>1682.1482787583466</v>
      </c>
      <c r="R123" s="24">
        <f t="shared" si="21"/>
        <v>3412.6770983286315</v>
      </c>
      <c r="S123" s="7"/>
      <c r="T123" s="25">
        <f t="shared" si="22"/>
        <v>-0.4380248550767441</v>
      </c>
      <c r="U123" s="24">
        <f t="shared" si="23"/>
        <v>0.89237344019888742</v>
      </c>
      <c r="V123" s="7"/>
      <c r="W123" s="25">
        <f t="shared" si="24"/>
        <v>-0.45060018883486702</v>
      </c>
      <c r="X123" s="24">
        <f t="shared" si="29"/>
        <v>146.30513006267398</v>
      </c>
      <c r="Y123" s="7"/>
      <c r="Z123" s="25">
        <f t="shared" si="30"/>
        <v>-636</v>
      </c>
      <c r="AA123" s="17">
        <f t="shared" si="31"/>
        <v>146.24100000000001</v>
      </c>
      <c r="AB123" s="24">
        <f t="shared" si="25"/>
        <v>2.5523869514090274</v>
      </c>
      <c r="AC123" s="17">
        <f t="shared" si="26"/>
        <v>6.4130062673967814E-2</v>
      </c>
    </row>
    <row r="124" spans="1:29" s="17" customFormat="1" x14ac:dyDescent="0.25">
      <c r="A124" s="17">
        <v>39</v>
      </c>
      <c r="B124" s="17">
        <v>-624</v>
      </c>
      <c r="C124" s="17">
        <v>14219</v>
      </c>
      <c r="D124" s="17">
        <v>14838</v>
      </c>
      <c r="E124" s="17">
        <v>12224</v>
      </c>
      <c r="F124" s="17">
        <v>11583</v>
      </c>
      <c r="G124" s="24"/>
      <c r="H124" s="7"/>
      <c r="I124" s="25">
        <f t="shared" si="32"/>
        <v>1995</v>
      </c>
      <c r="J124" s="24">
        <f t="shared" si="32"/>
        <v>3255</v>
      </c>
      <c r="K124" s="7"/>
      <c r="L124" s="25">
        <f t="shared" si="27"/>
        <v>1994.4796418768583</v>
      </c>
      <c r="M124" s="17">
        <f t="shared" si="18"/>
        <v>0.27077257631955753</v>
      </c>
      <c r="N124" s="17">
        <f t="shared" si="28"/>
        <v>3247.0290169533992</v>
      </c>
      <c r="O124" s="24">
        <f t="shared" si="19"/>
        <v>63.536570729198168</v>
      </c>
      <c r="P124" s="7"/>
      <c r="Q124" s="25">
        <f t="shared" si="20"/>
        <v>2013.1482787583466</v>
      </c>
      <c r="R124" s="24">
        <f t="shared" si="21"/>
        <v>3228.6770983286315</v>
      </c>
      <c r="S124" s="7"/>
      <c r="T124" s="25">
        <f t="shared" si="22"/>
        <v>-0.52421596489818134</v>
      </c>
      <c r="U124" s="24">
        <f t="shared" si="23"/>
        <v>0.8442596842631116</v>
      </c>
      <c r="V124" s="7"/>
      <c r="W124" s="25">
        <f t="shared" si="24"/>
        <v>-0.53612410700188939</v>
      </c>
      <c r="X124" s="24">
        <f t="shared" si="29"/>
        <v>140.67995334609958</v>
      </c>
      <c r="Y124" s="7"/>
      <c r="Z124" s="25">
        <f t="shared" si="30"/>
        <v>-624</v>
      </c>
      <c r="AA124" s="17">
        <f t="shared" si="31"/>
        <v>140.625</v>
      </c>
      <c r="AB124" s="24">
        <f t="shared" si="25"/>
        <v>2.454369260617026</v>
      </c>
      <c r="AC124" s="17">
        <f t="shared" si="26"/>
        <v>5.4953346099580358E-2</v>
      </c>
    </row>
    <row r="125" spans="1:29" s="17" customFormat="1" x14ac:dyDescent="0.25">
      <c r="A125" s="17">
        <v>40</v>
      </c>
      <c r="B125" s="17">
        <v>-630</v>
      </c>
      <c r="C125" s="17">
        <v>14363</v>
      </c>
      <c r="D125" s="17">
        <v>14715</v>
      </c>
      <c r="E125" s="17">
        <v>12057</v>
      </c>
      <c r="F125" s="17">
        <v>11681</v>
      </c>
      <c r="G125" s="24"/>
      <c r="H125" s="7"/>
      <c r="I125" s="25">
        <f t="shared" si="32"/>
        <v>2306</v>
      </c>
      <c r="J125" s="24">
        <f t="shared" si="32"/>
        <v>3034</v>
      </c>
      <c r="K125" s="7"/>
      <c r="L125" s="25">
        <f t="shared" si="27"/>
        <v>2307.2080731908959</v>
      </c>
      <c r="M125" s="17">
        <f t="shared" si="18"/>
        <v>1.4594408345614074</v>
      </c>
      <c r="N125" s="17">
        <f t="shared" si="28"/>
        <v>3028.5084285391017</v>
      </c>
      <c r="O125" s="24">
        <f t="shared" si="19"/>
        <v>30.157357110152528</v>
      </c>
      <c r="P125" s="7"/>
      <c r="Q125" s="25">
        <f t="shared" si="20"/>
        <v>2324.1482787583464</v>
      </c>
      <c r="R125" s="24">
        <f t="shared" si="21"/>
        <v>3007.6770983286315</v>
      </c>
      <c r="S125" s="7"/>
      <c r="T125" s="25">
        <f t="shared" si="22"/>
        <v>-0.6051991526760272</v>
      </c>
      <c r="U125" s="24">
        <f t="shared" si="23"/>
        <v>0.78647087957938089</v>
      </c>
      <c r="V125" s="7"/>
      <c r="W125" s="25">
        <f t="shared" si="24"/>
        <v>-0.61630371701050135</v>
      </c>
      <c r="X125" s="24">
        <f t="shared" si="29"/>
        <v>135.01304569137756</v>
      </c>
      <c r="Y125" s="7"/>
      <c r="Z125" s="25">
        <f t="shared" si="30"/>
        <v>-630</v>
      </c>
      <c r="AA125" s="17">
        <f t="shared" si="31"/>
        <v>134.95500000000001</v>
      </c>
      <c r="AB125" s="24">
        <f t="shared" si="25"/>
        <v>2.3554090920289479</v>
      </c>
      <c r="AC125" s="17">
        <f t="shared" si="26"/>
        <v>5.8045691377543562E-2</v>
      </c>
    </row>
    <row r="126" spans="1:29" s="17" customFormat="1" x14ac:dyDescent="0.25">
      <c r="A126" s="17">
        <v>41</v>
      </c>
      <c r="B126" s="17">
        <v>-629</v>
      </c>
      <c r="C126" s="17">
        <v>14517</v>
      </c>
      <c r="D126" s="17">
        <v>14588</v>
      </c>
      <c r="E126" s="17">
        <v>11913</v>
      </c>
      <c r="F126" s="17">
        <v>11815</v>
      </c>
      <c r="G126" s="24"/>
      <c r="H126" s="7"/>
      <c r="I126" s="25">
        <f t="shared" si="32"/>
        <v>2604</v>
      </c>
      <c r="J126" s="24">
        <f t="shared" si="32"/>
        <v>2773</v>
      </c>
      <c r="K126" s="7"/>
      <c r="L126" s="25">
        <f t="shared" si="27"/>
        <v>2596.7156132737236</v>
      </c>
      <c r="M126" s="17">
        <f t="shared" si="18"/>
        <v>53.062289977951117</v>
      </c>
      <c r="N126" s="17">
        <f t="shared" si="28"/>
        <v>2780.9807177186412</v>
      </c>
      <c r="O126" s="24">
        <f t="shared" si="19"/>
        <v>63.691855304634309</v>
      </c>
      <c r="P126" s="7"/>
      <c r="Q126" s="25">
        <f t="shared" si="20"/>
        <v>2622.1482787583464</v>
      </c>
      <c r="R126" s="24">
        <f t="shared" si="21"/>
        <v>2746.6770983286315</v>
      </c>
      <c r="S126" s="7"/>
      <c r="T126" s="25">
        <f t="shared" si="22"/>
        <v>-0.68279719112553872</v>
      </c>
      <c r="U126" s="24">
        <f t="shared" si="23"/>
        <v>0.71822256273569896</v>
      </c>
      <c r="V126" s="7"/>
      <c r="W126" s="25">
        <f t="shared" si="24"/>
        <v>-0.69295095461771972</v>
      </c>
      <c r="X126" s="24">
        <f t="shared" si="29"/>
        <v>129.12238546299068</v>
      </c>
      <c r="Y126" s="7"/>
      <c r="Z126" s="25">
        <f t="shared" si="30"/>
        <v>-629</v>
      </c>
      <c r="AA126" s="17">
        <f t="shared" si="31"/>
        <v>129.29400000000001</v>
      </c>
      <c r="AB126" s="24">
        <f t="shared" si="25"/>
        <v>2.2566060030735486</v>
      </c>
      <c r="AC126" s="17">
        <f t="shared" si="26"/>
        <v>-0.17161453700933293</v>
      </c>
    </row>
    <row r="127" spans="1:29" s="17" customFormat="1" x14ac:dyDescent="0.25">
      <c r="A127" s="17">
        <v>42</v>
      </c>
      <c r="B127" s="17">
        <v>-607</v>
      </c>
      <c r="C127" s="17">
        <v>14635</v>
      </c>
      <c r="D127" s="17">
        <v>14449</v>
      </c>
      <c r="E127" s="17">
        <v>11780</v>
      </c>
      <c r="F127" s="17">
        <v>11936</v>
      </c>
      <c r="G127" s="24"/>
      <c r="H127" s="7"/>
      <c r="I127" s="25">
        <f t="shared" si="32"/>
        <v>2855</v>
      </c>
      <c r="J127" s="24">
        <f t="shared" si="32"/>
        <v>2513</v>
      </c>
      <c r="K127" s="7"/>
      <c r="L127" s="25">
        <f t="shared" si="27"/>
        <v>2851.9156083170001</v>
      </c>
      <c r="M127" s="17">
        <f t="shared" si="18"/>
        <v>9.5134720541590898</v>
      </c>
      <c r="N127" s="17">
        <f t="shared" si="28"/>
        <v>2516.5660352606001</v>
      </c>
      <c r="O127" s="24">
        <f t="shared" si="19"/>
        <v>12.71660747984304</v>
      </c>
      <c r="P127" s="7"/>
      <c r="Q127" s="25">
        <f t="shared" si="20"/>
        <v>2873.1482787583464</v>
      </c>
      <c r="R127" s="24">
        <f t="shared" si="21"/>
        <v>2486.6770983286315</v>
      </c>
      <c r="S127" s="7"/>
      <c r="T127" s="25">
        <f t="shared" si="22"/>
        <v>-0.74815661277261047</v>
      </c>
      <c r="U127" s="24">
        <f t="shared" si="23"/>
        <v>0.65023573369601573</v>
      </c>
      <c r="V127" s="7"/>
      <c r="W127" s="25">
        <f t="shared" si="24"/>
        <v>-0.75736204084619185</v>
      </c>
      <c r="X127" s="24">
        <f t="shared" si="29"/>
        <v>123.74428014867431</v>
      </c>
      <c r="Y127" s="7"/>
      <c r="Z127" s="25">
        <f t="shared" si="30"/>
        <v>-607</v>
      </c>
      <c r="AA127" s="17">
        <f t="shared" si="31"/>
        <v>123.83100000000002</v>
      </c>
      <c r="AB127" s="24">
        <f t="shared" si="25"/>
        <v>2.1612586660370985</v>
      </c>
      <c r="AC127" s="17">
        <f t="shared" si="26"/>
        <v>-8.6719851325710806E-2</v>
      </c>
    </row>
    <row r="128" spans="1:29" s="17" customFormat="1" x14ac:dyDescent="0.25">
      <c r="A128" s="17">
        <v>43</v>
      </c>
      <c r="B128" s="17">
        <v>-611</v>
      </c>
      <c r="C128" s="17">
        <v>14756</v>
      </c>
      <c r="D128" s="17">
        <v>14310</v>
      </c>
      <c r="E128" s="17">
        <v>11671</v>
      </c>
      <c r="F128" s="17">
        <v>12085</v>
      </c>
      <c r="G128" s="24"/>
      <c r="H128" s="7"/>
      <c r="I128" s="25">
        <f t="shared" si="32"/>
        <v>3085</v>
      </c>
      <c r="J128" s="24">
        <f t="shared" si="32"/>
        <v>2225</v>
      </c>
      <c r="K128" s="7"/>
      <c r="L128" s="25">
        <f t="shared" si="27"/>
        <v>3082.4318389650743</v>
      </c>
      <c r="M128" s="17">
        <f t="shared" si="18"/>
        <v>6.5954511013103936</v>
      </c>
      <c r="N128" s="17">
        <f t="shared" si="28"/>
        <v>2227.5333633432083</v>
      </c>
      <c r="O128" s="24">
        <f t="shared" si="19"/>
        <v>6.4179298287115012</v>
      </c>
      <c r="P128" s="7"/>
      <c r="Q128" s="25">
        <f t="shared" si="20"/>
        <v>3103.1482787583464</v>
      </c>
      <c r="R128" s="24">
        <f t="shared" si="21"/>
        <v>2198.6770983286315</v>
      </c>
      <c r="S128" s="7"/>
      <c r="T128" s="25">
        <f t="shared" si="22"/>
        <v>-0.80804771627391125</v>
      </c>
      <c r="U128" s="24">
        <f t="shared" si="23"/>
        <v>0.57492724614436674</v>
      </c>
      <c r="V128" s="7"/>
      <c r="W128" s="25">
        <f t="shared" si="24"/>
        <v>-0.81620144722419052</v>
      </c>
      <c r="X128" s="24">
        <f t="shared" si="29"/>
        <v>118.25705879489641</v>
      </c>
      <c r="Y128" s="7"/>
      <c r="Z128" s="25">
        <f t="shared" si="30"/>
        <v>-611</v>
      </c>
      <c r="AA128" s="17">
        <f t="shared" si="31"/>
        <v>118.33200000000002</v>
      </c>
      <c r="AB128" s="24">
        <f t="shared" si="25"/>
        <v>2.0652830104699302</v>
      </c>
      <c r="AC128" s="17">
        <f t="shared" si="26"/>
        <v>-7.4941205103613129E-2</v>
      </c>
    </row>
    <row r="129" spans="1:29" s="17" customFormat="1" x14ac:dyDescent="0.25">
      <c r="A129" s="17">
        <v>44</v>
      </c>
      <c r="B129" s="17">
        <v>-624</v>
      </c>
      <c r="C129" s="17">
        <v>14869</v>
      </c>
      <c r="D129" s="17">
        <v>14154</v>
      </c>
      <c r="E129" s="17">
        <v>11569</v>
      </c>
      <c r="F129" s="17">
        <v>12252</v>
      </c>
      <c r="G129" s="24"/>
      <c r="H129" s="7"/>
      <c r="I129" s="25">
        <f t="shared" si="32"/>
        <v>3300</v>
      </c>
      <c r="J129" s="24">
        <f t="shared" si="32"/>
        <v>1902</v>
      </c>
      <c r="K129" s="7"/>
      <c r="L129" s="25">
        <f t="shared" si="27"/>
        <v>3288.3491905292535</v>
      </c>
      <c r="M129" s="17">
        <f t="shared" si="18"/>
        <v>135.74136132363589</v>
      </c>
      <c r="N129" s="17">
        <f t="shared" si="28"/>
        <v>1911.4281022525436</v>
      </c>
      <c r="O129" s="24">
        <f t="shared" si="19"/>
        <v>88.889112084417093</v>
      </c>
      <c r="P129" s="7"/>
      <c r="Q129" s="25">
        <f t="shared" si="20"/>
        <v>3318.1482787583464</v>
      </c>
      <c r="R129" s="24">
        <f t="shared" si="21"/>
        <v>1875.6770983286315</v>
      </c>
      <c r="S129" s="7"/>
      <c r="T129" s="25">
        <f t="shared" si="22"/>
        <v>-0.86403287824251851</v>
      </c>
      <c r="U129" s="24">
        <f t="shared" si="23"/>
        <v>0.49046668545276029</v>
      </c>
      <c r="V129" s="7"/>
      <c r="W129" s="25">
        <f t="shared" si="24"/>
        <v>-0.87100599880227814</v>
      </c>
      <c r="X129" s="24">
        <f t="shared" si="29"/>
        <v>112.48045129154036</v>
      </c>
      <c r="Y129" s="7"/>
      <c r="Z129" s="25">
        <f t="shared" si="30"/>
        <v>-624</v>
      </c>
      <c r="AA129" s="17">
        <f t="shared" si="31"/>
        <v>112.71600000000002</v>
      </c>
      <c r="AB129" s="24">
        <f t="shared" si="25"/>
        <v>1.9672653196779288</v>
      </c>
      <c r="AC129" s="17">
        <f t="shared" si="26"/>
        <v>-0.23554870845966036</v>
      </c>
    </row>
    <row r="130" spans="1:29" s="17" customFormat="1" x14ac:dyDescent="0.25">
      <c r="A130" s="17">
        <v>45</v>
      </c>
      <c r="B130" s="17">
        <v>-624</v>
      </c>
      <c r="C130" s="17">
        <v>14953</v>
      </c>
      <c r="D130" s="17">
        <v>13983</v>
      </c>
      <c r="E130" s="17">
        <v>11480</v>
      </c>
      <c r="F130" s="17">
        <v>12410</v>
      </c>
      <c r="G130" s="24"/>
      <c r="H130" s="7"/>
      <c r="I130" s="25">
        <f t="shared" si="32"/>
        <v>3473</v>
      </c>
      <c r="J130" s="24">
        <f t="shared" si="32"/>
        <v>1573</v>
      </c>
      <c r="K130" s="7"/>
      <c r="L130" s="25">
        <f t="shared" si="27"/>
        <v>3462.4888379278459</v>
      </c>
      <c r="M130" s="17">
        <f t="shared" si="18"/>
        <v>110.48452810709072</v>
      </c>
      <c r="N130" s="17">
        <f t="shared" si="28"/>
        <v>1577.1992132265591</v>
      </c>
      <c r="O130" s="24">
        <f t="shared" si="19"/>
        <v>17.633391722108847</v>
      </c>
      <c r="P130" s="7"/>
      <c r="Q130" s="25">
        <f t="shared" si="20"/>
        <v>3491.1482787583464</v>
      </c>
      <c r="R130" s="24">
        <f t="shared" si="21"/>
        <v>1546.6770983286315</v>
      </c>
      <c r="S130" s="7"/>
      <c r="T130" s="25">
        <f t="shared" si="22"/>
        <v>-0.90908140391958392</v>
      </c>
      <c r="U130" s="24">
        <f t="shared" si="23"/>
        <v>0.40443719793716121</v>
      </c>
      <c r="V130" s="7"/>
      <c r="W130" s="25">
        <f t="shared" si="24"/>
        <v>-0.91485080227323279</v>
      </c>
      <c r="X130" s="24">
        <f t="shared" si="29"/>
        <v>106.94569035385075</v>
      </c>
      <c r="Y130" s="7"/>
      <c r="Z130" s="25">
        <f t="shared" si="30"/>
        <v>-624</v>
      </c>
      <c r="AA130" s="17">
        <f t="shared" si="31"/>
        <v>107.10000000000002</v>
      </c>
      <c r="AB130" s="24">
        <f t="shared" si="25"/>
        <v>1.8692476288859274</v>
      </c>
      <c r="AC130" s="17">
        <f t="shared" si="26"/>
        <v>-0.15430964614927234</v>
      </c>
    </row>
    <row r="131" spans="1:29" s="17" customFormat="1" x14ac:dyDescent="0.25">
      <c r="A131" s="17">
        <v>46</v>
      </c>
      <c r="B131" s="17">
        <v>-639</v>
      </c>
      <c r="C131" s="17">
        <v>15032</v>
      </c>
      <c r="D131" s="17">
        <v>13813</v>
      </c>
      <c r="E131" s="17">
        <v>11420</v>
      </c>
      <c r="F131" s="17">
        <v>12599</v>
      </c>
      <c r="G131" s="24"/>
      <c r="H131" s="7"/>
      <c r="I131" s="25">
        <f t="shared" si="32"/>
        <v>3612</v>
      </c>
      <c r="J131" s="24">
        <f t="shared" si="32"/>
        <v>1214</v>
      </c>
      <c r="K131" s="7"/>
      <c r="L131" s="25">
        <f t="shared" si="27"/>
        <v>3606.1355786978561</v>
      </c>
      <c r="M131" s="17">
        <f t="shared" si="18"/>
        <v>34.391437209039275</v>
      </c>
      <c r="N131" s="17">
        <f t="shared" si="28"/>
        <v>1219.5119923584352</v>
      </c>
      <c r="O131" s="24">
        <f t="shared" si="19"/>
        <v>30.382059759448438</v>
      </c>
      <c r="P131" s="7"/>
      <c r="Q131" s="25">
        <f t="shared" si="20"/>
        <v>3630.1482787583464</v>
      </c>
      <c r="R131" s="24">
        <f t="shared" si="21"/>
        <v>1187.6770983286315</v>
      </c>
      <c r="S131" s="7"/>
      <c r="T131" s="25">
        <f t="shared" si="22"/>
        <v>-0.94527646212254401</v>
      </c>
      <c r="U131" s="24">
        <f t="shared" si="23"/>
        <v>0.31056307630159868</v>
      </c>
      <c r="V131" s="7"/>
      <c r="W131" s="25">
        <f t="shared" si="24"/>
        <v>-0.94973109830361879</v>
      </c>
      <c r="X131" s="24">
        <f t="shared" si="29"/>
        <v>101.20422924437747</v>
      </c>
      <c r="Y131" s="7"/>
      <c r="Z131" s="25">
        <f t="shared" si="30"/>
        <v>-639</v>
      </c>
      <c r="AA131" s="17">
        <f t="shared" si="31"/>
        <v>101.34900000000002</v>
      </c>
      <c r="AB131" s="24">
        <f t="shared" si="25"/>
        <v>1.7688737436037334</v>
      </c>
      <c r="AC131" s="17">
        <f t="shared" si="26"/>
        <v>-0.14477075562254527</v>
      </c>
    </row>
    <row r="132" spans="1:29" s="17" customFormat="1" x14ac:dyDescent="0.25">
      <c r="A132" s="17">
        <v>47</v>
      </c>
      <c r="B132" s="17">
        <v>-628</v>
      </c>
      <c r="C132" s="17">
        <v>15085</v>
      </c>
      <c r="D132" s="17">
        <v>13631</v>
      </c>
      <c r="E132" s="17">
        <v>11362</v>
      </c>
      <c r="F132" s="17">
        <v>12776</v>
      </c>
      <c r="G132" s="24"/>
      <c r="H132" s="7"/>
      <c r="I132" s="25">
        <f t="shared" si="32"/>
        <v>3723</v>
      </c>
      <c r="J132" s="24">
        <f t="shared" si="32"/>
        <v>855</v>
      </c>
      <c r="K132" s="7"/>
      <c r="L132" s="25">
        <f t="shared" si="27"/>
        <v>3711.7288195405531</v>
      </c>
      <c r="M132" s="17">
        <f t="shared" si="18"/>
        <v>127.03950894941754</v>
      </c>
      <c r="N132" s="17">
        <f t="shared" si="28"/>
        <v>856.24243820978734</v>
      </c>
      <c r="O132" s="24">
        <f t="shared" si="19"/>
        <v>1.5436527051395645</v>
      </c>
      <c r="P132" s="7"/>
      <c r="Q132" s="25">
        <f t="shared" si="20"/>
        <v>3741.1482787583464</v>
      </c>
      <c r="R132" s="24">
        <f t="shared" si="21"/>
        <v>828.67709832863159</v>
      </c>
      <c r="S132" s="7"/>
      <c r="T132" s="25">
        <f t="shared" si="22"/>
        <v>-0.97418042946447614</v>
      </c>
      <c r="U132" s="24">
        <f t="shared" si="23"/>
        <v>0.21668895466603616</v>
      </c>
      <c r="V132" s="7"/>
      <c r="W132" s="25">
        <f t="shared" si="24"/>
        <v>-0.97731958452342116</v>
      </c>
      <c r="X132" s="24">
        <f t="shared" si="29"/>
        <v>95.597682362361979</v>
      </c>
      <c r="Y132" s="7"/>
      <c r="Z132" s="25">
        <f t="shared" si="30"/>
        <v>-628</v>
      </c>
      <c r="AA132" s="17">
        <f t="shared" si="31"/>
        <v>95.697000000000017</v>
      </c>
      <c r="AB132" s="24">
        <f t="shared" si="25"/>
        <v>1.6702277342810137</v>
      </c>
      <c r="AC132" s="17">
        <f t="shared" si="26"/>
        <v>-9.9317637638037581E-2</v>
      </c>
    </row>
    <row r="133" spans="1:29" s="17" customFormat="1" x14ac:dyDescent="0.25">
      <c r="A133" s="17">
        <v>48</v>
      </c>
      <c r="B133" s="17">
        <v>-637</v>
      </c>
      <c r="C133" s="17">
        <v>15115</v>
      </c>
      <c r="D133" s="17">
        <v>13434</v>
      </c>
      <c r="E133" s="17">
        <v>11323</v>
      </c>
      <c r="F133" s="17">
        <v>12959</v>
      </c>
      <c r="G133" s="24"/>
      <c r="H133" s="7"/>
      <c r="I133" s="25">
        <f t="shared" si="32"/>
        <v>3792</v>
      </c>
      <c r="J133" s="24">
        <f t="shared" si="32"/>
        <v>475</v>
      </c>
      <c r="K133" s="7"/>
      <c r="L133" s="25">
        <f t="shared" si="27"/>
        <v>3781.7402649979181</v>
      </c>
      <c r="M133" s="17">
        <f t="shared" si="18"/>
        <v>105.26216231294499</v>
      </c>
      <c r="N133" s="17">
        <f t="shared" si="28"/>
        <v>479.53034715740165</v>
      </c>
      <c r="O133" s="24">
        <f t="shared" si="19"/>
        <v>20.524045366577209</v>
      </c>
      <c r="P133" s="7"/>
      <c r="Q133" s="25">
        <f t="shared" si="20"/>
        <v>3810.1482787583464</v>
      </c>
      <c r="R133" s="24">
        <f t="shared" si="21"/>
        <v>448.67709832863159</v>
      </c>
      <c r="S133" s="7"/>
      <c r="T133" s="25">
        <f t="shared" si="22"/>
        <v>-0.99214776051486642</v>
      </c>
      <c r="U133" s="24">
        <f t="shared" si="23"/>
        <v>0.11732358914649921</v>
      </c>
      <c r="V133" s="7"/>
      <c r="W133" s="25">
        <f t="shared" si="24"/>
        <v>-0.99389323915794625</v>
      </c>
      <c r="X133" s="24">
        <f t="shared" si="29"/>
        <v>89.828723858228273</v>
      </c>
      <c r="Y133" s="7"/>
      <c r="Z133" s="25">
        <f t="shared" si="30"/>
        <v>-637</v>
      </c>
      <c r="AA133" s="17">
        <f t="shared" si="31"/>
        <v>89.964000000000013</v>
      </c>
      <c r="AB133" s="24">
        <f t="shared" si="25"/>
        <v>1.5701680082641789</v>
      </c>
      <c r="AC133" s="17">
        <f t="shared" si="26"/>
        <v>-0.1352761417717403</v>
      </c>
    </row>
    <row r="134" spans="1:29" s="17" customFormat="1" x14ac:dyDescent="0.25">
      <c r="A134" s="17">
        <v>49</v>
      </c>
      <c r="B134" s="17">
        <v>-619</v>
      </c>
      <c r="C134" s="17">
        <v>15130</v>
      </c>
      <c r="D134" s="17">
        <v>13254</v>
      </c>
      <c r="E134" s="17">
        <v>11312</v>
      </c>
      <c r="F134" s="17">
        <v>13147</v>
      </c>
      <c r="G134" s="24"/>
      <c r="H134" s="7"/>
      <c r="I134" s="25">
        <f t="shared" si="32"/>
        <v>3818</v>
      </c>
      <c r="J134" s="24">
        <f t="shared" si="32"/>
        <v>107</v>
      </c>
      <c r="K134" s="7"/>
      <c r="L134" s="25">
        <f t="shared" si="27"/>
        <v>3813.3194822925566</v>
      </c>
      <c r="M134" s="17">
        <f t="shared" si="18"/>
        <v>21.907246009691352</v>
      </c>
      <c r="N134" s="17">
        <f t="shared" si="28"/>
        <v>109.08156188487688</v>
      </c>
      <c r="O134" s="24">
        <f t="shared" si="19"/>
        <v>4.3328998805721746</v>
      </c>
      <c r="P134" s="7"/>
      <c r="Q134" s="25">
        <f t="shared" si="20"/>
        <v>3836.1482787583464</v>
      </c>
      <c r="R134" s="24">
        <f t="shared" si="21"/>
        <v>80.677098328631558</v>
      </c>
      <c r="S134" s="7"/>
      <c r="T134" s="25">
        <f t="shared" si="22"/>
        <v>-0.9989180591715352</v>
      </c>
      <c r="U134" s="24">
        <f t="shared" si="23"/>
        <v>2.1096077274947628E-2</v>
      </c>
      <c r="V134" s="7"/>
      <c r="W134" s="25">
        <f t="shared" si="24"/>
        <v>-0.99931282408016175</v>
      </c>
      <c r="X134" s="24">
        <f t="shared" si="29"/>
        <v>84.305797342379776</v>
      </c>
      <c r="Y134" s="7"/>
      <c r="Z134" s="25">
        <f t="shared" si="30"/>
        <v>-619</v>
      </c>
      <c r="AA134" s="17">
        <f t="shared" si="31"/>
        <v>84.393000000000015</v>
      </c>
      <c r="AB134" s="24">
        <f t="shared" si="25"/>
        <v>1.4729357156355747</v>
      </c>
      <c r="AC134" s="17">
        <f t="shared" si="26"/>
        <v>-8.720265762023871E-2</v>
      </c>
    </row>
    <row r="135" spans="1:29" s="17" customFormat="1" x14ac:dyDescent="0.25">
      <c r="A135" s="17">
        <v>50</v>
      </c>
      <c r="B135" s="17">
        <v>-620</v>
      </c>
      <c r="C135" s="17">
        <v>15124</v>
      </c>
      <c r="D135" s="17">
        <v>13063</v>
      </c>
      <c r="E135" s="17">
        <v>11312</v>
      </c>
      <c r="F135" s="17">
        <v>13337</v>
      </c>
      <c r="G135" s="24"/>
      <c r="H135" s="7"/>
      <c r="I135" s="25">
        <f t="shared" si="32"/>
        <v>3812</v>
      </c>
      <c r="J135" s="24">
        <f t="shared" si="32"/>
        <v>-274</v>
      </c>
      <c r="K135" s="7"/>
      <c r="L135" s="25">
        <f t="shared" si="27"/>
        <v>3808.6263448049976</v>
      </c>
      <c r="M135" s="17">
        <f t="shared" si="18"/>
        <v>11.38154937476639</v>
      </c>
      <c r="N135" s="17">
        <f t="shared" si="28"/>
        <v>-262.74536819761926</v>
      </c>
      <c r="O135" s="24">
        <f t="shared" si="19"/>
        <v>126.66673700716001</v>
      </c>
      <c r="P135" s="7"/>
      <c r="Q135" s="25">
        <f t="shared" si="20"/>
        <v>3830.1482787583464</v>
      </c>
      <c r="R135" s="24">
        <f t="shared" si="21"/>
        <v>-300.32290167136841</v>
      </c>
      <c r="S135" s="7"/>
      <c r="T135" s="25">
        <f t="shared" si="22"/>
        <v>-0.99735568255845775</v>
      </c>
      <c r="U135" s="24">
        <f t="shared" si="23"/>
        <v>-7.8530776048588102E-2</v>
      </c>
      <c r="V135" s="7"/>
      <c r="W135" s="25">
        <f t="shared" si="24"/>
        <v>-0.99635117306160426</v>
      </c>
      <c r="X135" s="24">
        <f t="shared" si="29"/>
        <v>78.589786475316146</v>
      </c>
      <c r="Y135" s="7"/>
      <c r="Z135" s="25">
        <f t="shared" si="30"/>
        <v>-620</v>
      </c>
      <c r="AA135" s="17">
        <f t="shared" si="31"/>
        <v>78.813000000000017</v>
      </c>
      <c r="AB135" s="24">
        <f t="shared" si="25"/>
        <v>1.3755463433742912</v>
      </c>
      <c r="AC135" s="17">
        <f t="shared" si="26"/>
        <v>-0.2232135246838709</v>
      </c>
    </row>
    <row r="136" spans="1:29" s="17" customFormat="1" x14ac:dyDescent="0.25">
      <c r="A136" s="17">
        <v>51</v>
      </c>
      <c r="B136" s="17">
        <v>-609</v>
      </c>
      <c r="C136" s="17">
        <v>15109</v>
      </c>
      <c r="D136" s="17">
        <v>12887</v>
      </c>
      <c r="E136" s="17">
        <v>11334</v>
      </c>
      <c r="F136" s="17">
        <v>13513</v>
      </c>
      <c r="G136" s="24"/>
      <c r="H136" s="7"/>
      <c r="I136" s="25">
        <f t="shared" si="32"/>
        <v>3775</v>
      </c>
      <c r="J136" s="24">
        <f t="shared" si="32"/>
        <v>-626</v>
      </c>
      <c r="K136" s="7"/>
      <c r="L136" s="25">
        <f t="shared" si="27"/>
        <v>3768.6672367267815</v>
      </c>
      <c r="M136" s="17">
        <f t="shared" si="18"/>
        <v>40.103890674624594</v>
      </c>
      <c r="N136" s="17">
        <f t="shared" si="28"/>
        <v>-625.32068817531774</v>
      </c>
      <c r="O136" s="24">
        <f t="shared" si="19"/>
        <v>0.46146455515313978</v>
      </c>
      <c r="P136" s="7"/>
      <c r="Q136" s="25">
        <f t="shared" si="20"/>
        <v>3793.1482787583464</v>
      </c>
      <c r="R136" s="24">
        <f t="shared" si="21"/>
        <v>-652.32290167136841</v>
      </c>
      <c r="S136" s="7"/>
      <c r="T136" s="25">
        <f t="shared" si="22"/>
        <v>-0.9877210267778137</v>
      </c>
      <c r="U136" s="24">
        <f t="shared" si="23"/>
        <v>-0.17057448305615916</v>
      </c>
      <c r="V136" s="7"/>
      <c r="W136" s="25">
        <f t="shared" si="24"/>
        <v>-0.98542294162002686</v>
      </c>
      <c r="X136" s="24">
        <f t="shared" si="29"/>
        <v>73.275971005514009</v>
      </c>
      <c r="Y136" s="7"/>
      <c r="Z136" s="25">
        <f t="shared" si="30"/>
        <v>-609</v>
      </c>
      <c r="AA136" s="17">
        <f t="shared" si="31"/>
        <v>73.332000000000022</v>
      </c>
      <c r="AB136" s="24">
        <f t="shared" si="25"/>
        <v>1.279884847072482</v>
      </c>
      <c r="AC136" s="17">
        <f t="shared" si="26"/>
        <v>-5.6028994486013062E-2</v>
      </c>
    </row>
    <row r="137" spans="1:29" s="17" customFormat="1" x14ac:dyDescent="0.25">
      <c r="A137" s="17">
        <v>52</v>
      </c>
      <c r="B137" s="17">
        <v>-608</v>
      </c>
      <c r="C137" s="17">
        <v>15062</v>
      </c>
      <c r="D137" s="17">
        <v>12708</v>
      </c>
      <c r="E137" s="17">
        <v>11368</v>
      </c>
      <c r="F137" s="17">
        <v>13690</v>
      </c>
      <c r="G137" s="24"/>
      <c r="H137" s="7"/>
      <c r="I137" s="25">
        <f t="shared" si="32"/>
        <v>3694</v>
      </c>
      <c r="J137" s="24">
        <f t="shared" si="32"/>
        <v>-982</v>
      </c>
      <c r="K137" s="7"/>
      <c r="L137" s="25">
        <f t="shared" si="27"/>
        <v>3694.1924392448104</v>
      </c>
      <c r="M137" s="17">
        <f t="shared" si="18"/>
        <v>3.7032862943208594E-2</v>
      </c>
      <c r="N137" s="17">
        <f t="shared" si="28"/>
        <v>-981.34505580169764</v>
      </c>
      <c r="O137" s="24">
        <f t="shared" si="19"/>
        <v>0.42895190288992086</v>
      </c>
      <c r="P137" s="7"/>
      <c r="Q137" s="25">
        <f t="shared" si="20"/>
        <v>3712.1482787583464</v>
      </c>
      <c r="R137" s="24">
        <f t="shared" si="21"/>
        <v>-1008.3229016713684</v>
      </c>
      <c r="S137" s="7"/>
      <c r="T137" s="25">
        <f t="shared" si="22"/>
        <v>-0.96662894250126863</v>
      </c>
      <c r="U137" s="24">
        <f t="shared" si="23"/>
        <v>-0.26366414127972537</v>
      </c>
      <c r="V137" s="7"/>
      <c r="W137" s="25">
        <f t="shared" si="24"/>
        <v>-0.96302146297716984</v>
      </c>
      <c r="X137" s="24">
        <f t="shared" si="29"/>
        <v>67.784735172036392</v>
      </c>
      <c r="Y137" s="7"/>
      <c r="Z137" s="25">
        <f t="shared" si="30"/>
        <v>-608</v>
      </c>
      <c r="AA137" s="17">
        <f t="shared" si="31"/>
        <v>67.860000000000028</v>
      </c>
      <c r="AB137" s="24">
        <f t="shared" si="25"/>
        <v>1.1843804304033525</v>
      </c>
      <c r="AC137" s="17">
        <f t="shared" si="26"/>
        <v>-7.5264827963636094E-2</v>
      </c>
    </row>
    <row r="138" spans="1:29" s="17" customFormat="1" x14ac:dyDescent="0.25">
      <c r="A138" s="17">
        <v>53</v>
      </c>
      <c r="B138" s="17">
        <v>-634</v>
      </c>
      <c r="C138" s="17">
        <v>15008</v>
      </c>
      <c r="D138" s="17">
        <v>12529</v>
      </c>
      <c r="E138" s="17">
        <v>11426</v>
      </c>
      <c r="F138" s="17">
        <v>13866</v>
      </c>
      <c r="G138" s="24"/>
      <c r="H138" s="7"/>
      <c r="I138" s="25">
        <f t="shared" si="32"/>
        <v>3582</v>
      </c>
      <c r="J138" s="24">
        <f t="shared" si="32"/>
        <v>-1337</v>
      </c>
      <c r="K138" s="7"/>
      <c r="L138" s="25">
        <f t="shared" si="27"/>
        <v>3580.4698798266663</v>
      </c>
      <c r="M138" s="17">
        <f t="shared" si="18"/>
        <v>2.3412677448426638</v>
      </c>
      <c r="N138" s="17">
        <f t="shared" si="28"/>
        <v>-1342.7441417164971</v>
      </c>
      <c r="O138" s="24">
        <f t="shared" si="19"/>
        <v>32.995164059202217</v>
      </c>
      <c r="P138" s="7"/>
      <c r="Q138" s="25">
        <f t="shared" si="20"/>
        <v>3600.1482787583464</v>
      </c>
      <c r="R138" s="24">
        <f t="shared" si="21"/>
        <v>-1363.3229016713685</v>
      </c>
      <c r="S138" s="7"/>
      <c r="T138" s="25">
        <f t="shared" si="22"/>
        <v>-0.93746457905715697</v>
      </c>
      <c r="U138" s="24">
        <f t="shared" si="23"/>
        <v>-0.3564923116992928</v>
      </c>
      <c r="V138" s="7"/>
      <c r="W138" s="25">
        <f t="shared" si="24"/>
        <v>-0.93255058141875735</v>
      </c>
      <c r="X138" s="24">
        <f t="shared" si="29"/>
        <v>62.175741624465786</v>
      </c>
      <c r="Y138" s="7"/>
      <c r="Z138" s="25">
        <f t="shared" si="30"/>
        <v>-634</v>
      </c>
      <c r="AA138" s="17">
        <f t="shared" si="31"/>
        <v>62.154000000000025</v>
      </c>
      <c r="AB138" s="24">
        <f t="shared" si="25"/>
        <v>1.0847919432845559</v>
      </c>
      <c r="AC138" s="17">
        <f t="shared" si="26"/>
        <v>2.1741624465761333E-2</v>
      </c>
    </row>
    <row r="139" spans="1:29" s="17" customFormat="1" x14ac:dyDescent="0.25">
      <c r="A139" s="17">
        <v>54</v>
      </c>
      <c r="B139" s="17">
        <v>-639</v>
      </c>
      <c r="C139" s="17">
        <v>14919</v>
      </c>
      <c r="D139" s="17">
        <v>12344</v>
      </c>
      <c r="E139" s="17">
        <v>11492</v>
      </c>
      <c r="F139" s="17">
        <v>14034</v>
      </c>
      <c r="G139" s="24"/>
      <c r="H139" s="7"/>
      <c r="I139" s="25">
        <f t="shared" si="32"/>
        <v>3427</v>
      </c>
      <c r="J139" s="24">
        <f t="shared" si="32"/>
        <v>-1690</v>
      </c>
      <c r="K139" s="7"/>
      <c r="L139" s="25">
        <f t="shared" si="27"/>
        <v>3429.7292278591854</v>
      </c>
      <c r="M139" s="17">
        <f t="shared" si="18"/>
        <v>7.4486847073534888</v>
      </c>
      <c r="N139" s="17">
        <f t="shared" si="28"/>
        <v>-1693.2293896702226</v>
      </c>
      <c r="O139" s="24">
        <f t="shared" si="19"/>
        <v>10.428957642140723</v>
      </c>
      <c r="P139" s="7"/>
      <c r="Q139" s="25">
        <f t="shared" si="20"/>
        <v>3445.1482787583464</v>
      </c>
      <c r="R139" s="24">
        <f t="shared" si="21"/>
        <v>-1716.3229016713685</v>
      </c>
      <c r="S139" s="7"/>
      <c r="T139" s="25">
        <f t="shared" si="22"/>
        <v>-0.89710318321932381</v>
      </c>
      <c r="U139" s="24">
        <f t="shared" si="23"/>
        <v>-0.44879750651086264</v>
      </c>
      <c r="V139" s="7"/>
      <c r="W139" s="25">
        <f t="shared" si="24"/>
        <v>-0.89088890782927244</v>
      </c>
      <c r="X139" s="24">
        <f t="shared" si="29"/>
        <v>56.359122262074663</v>
      </c>
      <c r="Y139" s="7"/>
      <c r="Z139" s="25">
        <f t="shared" si="30"/>
        <v>-639</v>
      </c>
      <c r="AA139" s="17">
        <f t="shared" si="31"/>
        <v>56.403000000000027</v>
      </c>
      <c r="AB139" s="24">
        <f t="shared" si="25"/>
        <v>0.98441805800236215</v>
      </c>
      <c r="AC139" s="17">
        <f t="shared" si="26"/>
        <v>-4.3877737925363647E-2</v>
      </c>
    </row>
    <row r="140" spans="1:29" s="17" customFormat="1" x14ac:dyDescent="0.25">
      <c r="A140" s="17">
        <v>55</v>
      </c>
      <c r="B140" s="17">
        <v>-631</v>
      </c>
      <c r="C140" s="17">
        <v>14840</v>
      </c>
      <c r="D140" s="17">
        <v>12188</v>
      </c>
      <c r="E140" s="17">
        <v>11593</v>
      </c>
      <c r="F140" s="17">
        <v>14210</v>
      </c>
      <c r="G140" s="24"/>
      <c r="H140" s="7"/>
      <c r="I140" s="25">
        <f t="shared" si="32"/>
        <v>3247</v>
      </c>
      <c r="J140" s="24">
        <f t="shared" si="32"/>
        <v>-2022</v>
      </c>
      <c r="K140" s="7"/>
      <c r="L140" s="25">
        <f t="shared" si="27"/>
        <v>3246.771004904082</v>
      </c>
      <c r="M140" s="17">
        <f t="shared" si="18"/>
        <v>5.2438753954485093E-2</v>
      </c>
      <c r="N140" s="17">
        <f t="shared" si="28"/>
        <v>-2022.3223583746903</v>
      </c>
      <c r="O140" s="24">
        <f t="shared" si="19"/>
        <v>0.10391492173299678</v>
      </c>
      <c r="P140" s="7"/>
      <c r="Q140" s="25">
        <f t="shared" si="20"/>
        <v>3265.1482787583464</v>
      </c>
      <c r="R140" s="24">
        <f t="shared" si="21"/>
        <v>-2048.3229016713685</v>
      </c>
      <c r="S140" s="7"/>
      <c r="T140" s="25">
        <f t="shared" si="22"/>
        <v>-0.85023188482700141</v>
      </c>
      <c r="U140" s="24">
        <f t="shared" si="23"/>
        <v>-0.53561145743845806</v>
      </c>
      <c r="V140" s="7"/>
      <c r="W140" s="25">
        <f t="shared" si="24"/>
        <v>-0.84279380663545378</v>
      </c>
      <c r="X140" s="24">
        <f t="shared" si="29"/>
        <v>50.659696667594176</v>
      </c>
      <c r="Y140" s="7"/>
      <c r="Z140" s="25">
        <f t="shared" si="30"/>
        <v>-631</v>
      </c>
      <c r="AA140" s="17">
        <f t="shared" si="31"/>
        <v>50.724000000000025</v>
      </c>
      <c r="AB140" s="24">
        <f t="shared" si="25"/>
        <v>0.88530080978160408</v>
      </c>
      <c r="AC140" s="17">
        <f t="shared" si="26"/>
        <v>-6.4303332405849289E-2</v>
      </c>
    </row>
    <row r="141" spans="1:29" s="17" customFormat="1" x14ac:dyDescent="0.25">
      <c r="A141" s="17">
        <v>56</v>
      </c>
      <c r="B141" s="17">
        <v>-637</v>
      </c>
      <c r="C141" s="17">
        <v>14718</v>
      </c>
      <c r="D141" s="17">
        <v>12025</v>
      </c>
      <c r="E141" s="17">
        <v>11694</v>
      </c>
      <c r="F141" s="17">
        <v>14353</v>
      </c>
      <c r="G141" s="24"/>
      <c r="H141" s="7"/>
      <c r="I141" s="25">
        <f t="shared" si="32"/>
        <v>3024</v>
      </c>
      <c r="J141" s="24">
        <f t="shared" si="32"/>
        <v>-2328</v>
      </c>
      <c r="K141" s="7"/>
      <c r="L141" s="25">
        <f t="shared" si="27"/>
        <v>3029.5350537071822</v>
      </c>
      <c r="M141" s="17">
        <f t="shared" si="18"/>
        <v>30.636819541391578</v>
      </c>
      <c r="N141" s="17">
        <f t="shared" si="28"/>
        <v>-2334.0990117364959</v>
      </c>
      <c r="O141" s="24">
        <f t="shared" si="19"/>
        <v>37.197944161914343</v>
      </c>
      <c r="P141" s="7"/>
      <c r="Q141" s="25">
        <f t="shared" si="20"/>
        <v>3042.1482787583464</v>
      </c>
      <c r="R141" s="24">
        <f t="shared" si="21"/>
        <v>-2354.3229016713685</v>
      </c>
      <c r="S141" s="7"/>
      <c r="T141" s="25">
        <f t="shared" si="22"/>
        <v>-0.79216355404095751</v>
      </c>
      <c r="U141" s="24">
        <f t="shared" si="23"/>
        <v>-0.61562672546208519</v>
      </c>
      <c r="V141" s="7"/>
      <c r="W141" s="25">
        <f t="shared" si="24"/>
        <v>-0.78359604697559337</v>
      </c>
      <c r="X141" s="24">
        <f t="shared" si="29"/>
        <v>44.941729533877606</v>
      </c>
      <c r="Y141" s="7"/>
      <c r="Z141" s="25">
        <f t="shared" si="30"/>
        <v>-637</v>
      </c>
      <c r="AA141" s="17">
        <f t="shared" si="31"/>
        <v>44.991000000000028</v>
      </c>
      <c r="AB141" s="24">
        <f t="shared" si="25"/>
        <v>0.78524108376476931</v>
      </c>
      <c r="AC141" s="17">
        <f t="shared" si="26"/>
        <v>-4.9270466122422363E-2</v>
      </c>
    </row>
    <row r="142" spans="1:29" s="17" customFormat="1" x14ac:dyDescent="0.25">
      <c r="A142" s="17">
        <v>57</v>
      </c>
      <c r="B142" s="17">
        <v>-623</v>
      </c>
      <c r="C142" s="17">
        <v>14613</v>
      </c>
      <c r="D142" s="17">
        <v>11900</v>
      </c>
      <c r="E142" s="17">
        <v>11829</v>
      </c>
      <c r="F142" s="17">
        <v>14515</v>
      </c>
      <c r="G142" s="24"/>
      <c r="H142" s="7"/>
      <c r="I142" s="25">
        <f t="shared" si="32"/>
        <v>2784</v>
      </c>
      <c r="J142" s="24">
        <f t="shared" si="32"/>
        <v>-2615</v>
      </c>
      <c r="K142" s="7"/>
      <c r="L142" s="25">
        <f t="shared" si="27"/>
        <v>2787.5327648269395</v>
      </c>
      <c r="M142" s="17">
        <f t="shared" si="18"/>
        <v>12.480427322460564</v>
      </c>
      <c r="N142" s="17">
        <f t="shared" si="28"/>
        <v>-2616.1623582561924</v>
      </c>
      <c r="O142" s="24">
        <f t="shared" si="19"/>
        <v>1.3510767157386823</v>
      </c>
      <c r="P142" s="7"/>
      <c r="Q142" s="25">
        <f t="shared" si="20"/>
        <v>2802.1482787583464</v>
      </c>
      <c r="R142" s="24">
        <f t="shared" si="21"/>
        <v>-2641.3229016713685</v>
      </c>
      <c r="S142" s="7"/>
      <c r="T142" s="25">
        <f t="shared" si="22"/>
        <v>-0.72966848951786101</v>
      </c>
      <c r="U142" s="24">
        <f t="shared" si="23"/>
        <v>-0.69067372520973547</v>
      </c>
      <c r="V142" s="7"/>
      <c r="W142" s="25">
        <f t="shared" si="24"/>
        <v>-0.72004088947924205</v>
      </c>
      <c r="X142" s="24">
        <f t="shared" si="29"/>
        <v>39.288996525362677</v>
      </c>
      <c r="Y142" s="7"/>
      <c r="Z142" s="25">
        <f t="shared" si="30"/>
        <v>-623</v>
      </c>
      <c r="AA142" s="17">
        <f t="shared" si="31"/>
        <v>39.384000000000029</v>
      </c>
      <c r="AB142" s="24">
        <f t="shared" si="25"/>
        <v>0.68738047260544721</v>
      </c>
      <c r="AC142" s="17">
        <f t="shared" si="26"/>
        <v>-9.5003474637351815E-2</v>
      </c>
    </row>
    <row r="143" spans="1:29" s="17" customFormat="1" x14ac:dyDescent="0.25">
      <c r="A143" s="17">
        <v>58</v>
      </c>
      <c r="B143" s="17">
        <v>-607</v>
      </c>
      <c r="C143" s="17">
        <v>14478</v>
      </c>
      <c r="D143" s="17">
        <v>11771</v>
      </c>
      <c r="E143" s="17">
        <v>11954</v>
      </c>
      <c r="F143" s="17">
        <v>14634</v>
      </c>
      <c r="G143" s="24"/>
      <c r="H143" s="7"/>
      <c r="I143" s="25">
        <f t="shared" si="32"/>
        <v>2524</v>
      </c>
      <c r="J143" s="24">
        <f t="shared" si="32"/>
        <v>-2863</v>
      </c>
      <c r="K143" s="7"/>
      <c r="L143" s="25">
        <f t="shared" si="27"/>
        <v>2525.8730407420162</v>
      </c>
      <c r="M143" s="17">
        <f t="shared" si="18"/>
        <v>3.5082816212526007</v>
      </c>
      <c r="N143" s="17">
        <f t="shared" si="28"/>
        <v>-2866.6378298997042</v>
      </c>
      <c r="O143" s="24">
        <f t="shared" si="19"/>
        <v>13.233806379182083</v>
      </c>
      <c r="P143" s="7"/>
      <c r="Q143" s="25">
        <f t="shared" si="20"/>
        <v>2542.1482787583464</v>
      </c>
      <c r="R143" s="24">
        <f t="shared" si="21"/>
        <v>-2889.3229016713685</v>
      </c>
      <c r="S143" s="7"/>
      <c r="T143" s="25">
        <f t="shared" si="22"/>
        <v>-0.66196550295117318</v>
      </c>
      <c r="U143" s="24">
        <f t="shared" si="23"/>
        <v>-0.75552270060143334</v>
      </c>
      <c r="V143" s="7"/>
      <c r="W143" s="25">
        <f t="shared" si="24"/>
        <v>-0.65142051344707719</v>
      </c>
      <c r="X143" s="24">
        <f t="shared" si="29"/>
        <v>33.86472606079019</v>
      </c>
      <c r="Y143" s="7"/>
      <c r="Z143" s="25">
        <f t="shared" si="30"/>
        <v>-607</v>
      </c>
      <c r="AA143" s="17">
        <f t="shared" si="31"/>
        <v>33.921000000000028</v>
      </c>
      <c r="AB143" s="24">
        <f t="shared" si="25"/>
        <v>0.59203313556899695</v>
      </c>
      <c r="AC143" s="17">
        <f t="shared" si="26"/>
        <v>-5.627393920983792E-2</v>
      </c>
    </row>
    <row r="144" spans="1:29" s="17" customFormat="1" x14ac:dyDescent="0.25">
      <c r="A144" s="17">
        <v>59</v>
      </c>
      <c r="B144" s="17">
        <v>-613</v>
      </c>
      <c r="C144" s="17">
        <v>14335</v>
      </c>
      <c r="D144" s="17">
        <v>11659</v>
      </c>
      <c r="E144" s="17">
        <v>12098</v>
      </c>
      <c r="F144" s="17">
        <v>14751</v>
      </c>
      <c r="G144" s="24"/>
      <c r="H144" s="7"/>
      <c r="I144" s="25">
        <f t="shared" si="32"/>
        <v>2237</v>
      </c>
      <c r="J144" s="24">
        <f t="shared" si="32"/>
        <v>-3092</v>
      </c>
      <c r="K144" s="7"/>
      <c r="L144" s="25">
        <f t="shared" si="27"/>
        <v>2238.154128786859</v>
      </c>
      <c r="M144" s="17">
        <f t="shared" si="18"/>
        <v>1.3320132566566707</v>
      </c>
      <c r="N144" s="17">
        <f t="shared" si="28"/>
        <v>-3092.8625648322659</v>
      </c>
      <c r="O144" s="24">
        <f t="shared" si="19"/>
        <v>0.74401808986188123</v>
      </c>
      <c r="P144" s="7"/>
      <c r="Q144" s="25">
        <f t="shared" si="20"/>
        <v>2255.1482787583464</v>
      </c>
      <c r="R144" s="24">
        <f t="shared" si="21"/>
        <v>-3118.3229016713685</v>
      </c>
      <c r="S144" s="7"/>
      <c r="T144" s="25">
        <f t="shared" si="22"/>
        <v>-0.58723182162563692</v>
      </c>
      <c r="U144" s="24">
        <f t="shared" si="23"/>
        <v>-0.81540340771715425</v>
      </c>
      <c r="V144" s="7"/>
      <c r="W144" s="25">
        <f t="shared" si="24"/>
        <v>-0.57583852178892725</v>
      </c>
      <c r="X144" s="24">
        <f t="shared" si="29"/>
        <v>28.326197780174766</v>
      </c>
      <c r="Y144" s="7"/>
      <c r="Z144" s="25">
        <f t="shared" si="30"/>
        <v>-613</v>
      </c>
      <c r="AA144" s="17">
        <f t="shared" si="31"/>
        <v>28.404000000000028</v>
      </c>
      <c r="AB144" s="24">
        <f t="shared" si="25"/>
        <v>0.49574332073646982</v>
      </c>
      <c r="AC144" s="17">
        <f t="shared" si="26"/>
        <v>-7.7802219825262142E-2</v>
      </c>
    </row>
    <row r="145" spans="1:29" s="17" customFormat="1" x14ac:dyDescent="0.25">
      <c r="A145" s="17">
        <v>60</v>
      </c>
      <c r="B145" s="17">
        <v>-634</v>
      </c>
      <c r="C145" s="17">
        <v>14161</v>
      </c>
      <c r="D145" s="17">
        <v>11551</v>
      </c>
      <c r="E145" s="17">
        <v>12248</v>
      </c>
      <c r="F145" s="17">
        <v>14848</v>
      </c>
      <c r="G145" s="24"/>
      <c r="H145" s="7"/>
      <c r="I145" s="25">
        <f t="shared" si="32"/>
        <v>1913</v>
      </c>
      <c r="J145" s="24">
        <f t="shared" si="32"/>
        <v>-3297</v>
      </c>
      <c r="K145" s="7"/>
      <c r="L145" s="25">
        <f t="shared" si="27"/>
        <v>1918.5968859892837</v>
      </c>
      <c r="M145" s="17">
        <f t="shared" si="18"/>
        <v>31.325132777040089</v>
      </c>
      <c r="N145" s="17">
        <f t="shared" si="28"/>
        <v>-3296.3598277929627</v>
      </c>
      <c r="O145" s="24">
        <f t="shared" si="19"/>
        <v>0.40982045466296552</v>
      </c>
      <c r="P145" s="7"/>
      <c r="Q145" s="25">
        <f t="shared" si="20"/>
        <v>1931.1482787583466</v>
      </c>
      <c r="R145" s="24">
        <f t="shared" si="21"/>
        <v>-3323.3229016713685</v>
      </c>
      <c r="S145" s="7"/>
      <c r="T145" s="25">
        <f t="shared" si="22"/>
        <v>-0.50286348451945673</v>
      </c>
      <c r="U145" s="24">
        <f t="shared" si="23"/>
        <v>-0.86900840753690445</v>
      </c>
      <c r="V145" s="7"/>
      <c r="W145" s="25">
        <f t="shared" si="24"/>
        <v>-0.49070905787467972</v>
      </c>
      <c r="X145" s="24">
        <f t="shared" si="29"/>
        <v>22.5488474725571</v>
      </c>
      <c r="Y145" s="7"/>
      <c r="Z145" s="25">
        <f t="shared" si="30"/>
        <v>-634</v>
      </c>
      <c r="AA145" s="17">
        <f t="shared" si="31"/>
        <v>22.698000000000029</v>
      </c>
      <c r="AB145" s="24">
        <f t="shared" si="25"/>
        <v>0.3961548336176734</v>
      </c>
      <c r="AC145" s="17">
        <f t="shared" si="26"/>
        <v>-0.14915252744292928</v>
      </c>
    </row>
    <row r="146" spans="1:29" s="17" customFormat="1" x14ac:dyDescent="0.25">
      <c r="A146" s="17">
        <v>61</v>
      </c>
      <c r="B146" s="17">
        <v>-614</v>
      </c>
      <c r="C146" s="17">
        <v>13998</v>
      </c>
      <c r="D146" s="17">
        <v>11465</v>
      </c>
      <c r="E146" s="17">
        <v>12411</v>
      </c>
      <c r="F146" s="17">
        <v>14929</v>
      </c>
      <c r="G146" s="24"/>
      <c r="H146" s="7"/>
      <c r="I146" s="25">
        <f t="shared" si="32"/>
        <v>1587</v>
      </c>
      <c r="J146" s="24">
        <f t="shared" si="32"/>
        <v>-3464</v>
      </c>
      <c r="K146" s="7"/>
      <c r="L146" s="25">
        <f t="shared" si="27"/>
        <v>1590.7717390875041</v>
      </c>
      <c r="M146" s="17">
        <f t="shared" si="18"/>
        <v>14.226015744206276</v>
      </c>
      <c r="N146" s="17">
        <f t="shared" si="28"/>
        <v>-3462.0140782566514</v>
      </c>
      <c r="O146" s="24">
        <f t="shared" si="19"/>
        <v>3.9438851707048479</v>
      </c>
      <c r="P146" s="7"/>
      <c r="Q146" s="25">
        <f t="shared" si="20"/>
        <v>1605.1482787583466</v>
      </c>
      <c r="R146" s="24">
        <f t="shared" si="21"/>
        <v>-3490.3229016713685</v>
      </c>
      <c r="S146" s="7"/>
      <c r="T146" s="25">
        <f t="shared" si="22"/>
        <v>-0.41797435520891735</v>
      </c>
      <c r="U146" s="24">
        <f t="shared" si="23"/>
        <v>-0.91267687080470095</v>
      </c>
      <c r="V146" s="7"/>
      <c r="W146" s="25">
        <f t="shared" si="24"/>
        <v>-0.40519829521383166</v>
      </c>
      <c r="X146" s="24">
        <f t="shared" si="29"/>
        <v>17.036065102857776</v>
      </c>
      <c r="Y146" s="7"/>
      <c r="Z146" s="25">
        <f t="shared" si="30"/>
        <v>-614</v>
      </c>
      <c r="AA146" s="17">
        <f t="shared" si="31"/>
        <v>17.172000000000029</v>
      </c>
      <c r="AB146" s="24">
        <f t="shared" si="25"/>
        <v>0.29970793915246674</v>
      </c>
      <c r="AC146" s="17">
        <f t="shared" si="26"/>
        <v>-0.13593489714225271</v>
      </c>
    </row>
    <row r="147" spans="1:29" s="17" customFormat="1" x14ac:dyDescent="0.25">
      <c r="A147" s="17">
        <v>62</v>
      </c>
      <c r="B147" s="17">
        <v>-638</v>
      </c>
      <c r="C147" s="17">
        <v>13823</v>
      </c>
      <c r="D147" s="17">
        <v>11402</v>
      </c>
      <c r="E147" s="17">
        <v>12591</v>
      </c>
      <c r="F147" s="17">
        <v>15002</v>
      </c>
      <c r="G147" s="24"/>
      <c r="H147" s="7"/>
      <c r="I147" s="25">
        <f t="shared" si="32"/>
        <v>1232</v>
      </c>
      <c r="J147" s="24">
        <f t="shared" si="32"/>
        <v>-3600</v>
      </c>
      <c r="K147" s="7"/>
      <c r="L147" s="25">
        <f t="shared" si="27"/>
        <v>1234.3145411974538</v>
      </c>
      <c r="M147" s="17">
        <f t="shared" si="18"/>
        <v>5.3571009547107025</v>
      </c>
      <c r="N147" s="17">
        <f t="shared" si="28"/>
        <v>-3599.7145892110993</v>
      </c>
      <c r="O147" s="24">
        <f t="shared" si="19"/>
        <v>8.1459318420898666E-2</v>
      </c>
      <c r="P147" s="7"/>
      <c r="Q147" s="25">
        <f t="shared" si="20"/>
        <v>1250.1482787583466</v>
      </c>
      <c r="R147" s="24">
        <f t="shared" si="21"/>
        <v>-3626.3229016713685</v>
      </c>
      <c r="S147" s="7"/>
      <c r="T147" s="25">
        <f t="shared" si="22"/>
        <v>-0.3255337389351704</v>
      </c>
      <c r="U147" s="24">
        <f t="shared" si="23"/>
        <v>-0.94823921214853524</v>
      </c>
      <c r="V147" s="7"/>
      <c r="W147" s="25">
        <f t="shared" si="24"/>
        <v>-0.31224914015161498</v>
      </c>
      <c r="X147" s="24">
        <f t="shared" si="29"/>
        <v>11.322814866319845</v>
      </c>
      <c r="Y147" s="7"/>
      <c r="Z147" s="25">
        <f t="shared" si="30"/>
        <v>-638</v>
      </c>
      <c r="AA147" s="17">
        <f t="shared" si="31"/>
        <v>11.430000000000028</v>
      </c>
      <c r="AB147" s="24">
        <f t="shared" si="25"/>
        <v>0.19949113350295233</v>
      </c>
      <c r="AC147" s="17">
        <f t="shared" si="26"/>
        <v>-0.10718513368018279</v>
      </c>
    </row>
    <row r="148" spans="1:29" s="17" customFormat="1" x14ac:dyDescent="0.25">
      <c r="A148" s="17">
        <v>63</v>
      </c>
      <c r="B148" s="17">
        <v>-645</v>
      </c>
      <c r="C148" s="17">
        <v>13633</v>
      </c>
      <c r="D148" s="17">
        <v>11355</v>
      </c>
      <c r="E148" s="17">
        <v>12777</v>
      </c>
      <c r="F148" s="17">
        <v>15060</v>
      </c>
      <c r="G148" s="24"/>
      <c r="H148" s="7"/>
      <c r="I148" s="25">
        <f t="shared" si="32"/>
        <v>856</v>
      </c>
      <c r="J148" s="24">
        <f t="shared" si="32"/>
        <v>-3705</v>
      </c>
      <c r="K148" s="7"/>
      <c r="L148" s="25">
        <f t="shared" si="27"/>
        <v>861.16841252816755</v>
      </c>
      <c r="M148" s="17">
        <f t="shared" ref="M148:M149" si="33">(I148-L148)^2</f>
        <v>26.712488061319291</v>
      </c>
      <c r="N148" s="17">
        <f t="shared" si="28"/>
        <v>-3701.8673838098807</v>
      </c>
      <c r="O148" s="24">
        <f t="shared" ref="O148:O149" si="34">(J148-N148)^2</f>
        <v>9.8132841945974274</v>
      </c>
      <c r="P148" s="7"/>
      <c r="Q148" s="25">
        <f t="shared" si="20"/>
        <v>874.14827875834646</v>
      </c>
      <c r="R148" s="24">
        <f t="shared" si="21"/>
        <v>-3731.3229016713685</v>
      </c>
      <c r="S148" s="7"/>
      <c r="T148" s="25">
        <f t="shared" si="22"/>
        <v>-0.22762480451565253</v>
      </c>
      <c r="U148" s="24">
        <f t="shared" si="23"/>
        <v>-0.97569543156840721</v>
      </c>
      <c r="V148" s="7"/>
      <c r="W148" s="25">
        <f t="shared" si="24"/>
        <v>-0.21394496691962511</v>
      </c>
      <c r="X148" s="24">
        <f t="shared" si="29"/>
        <v>5.4641840149361087</v>
      </c>
      <c r="Y148" s="7"/>
      <c r="Z148" s="25">
        <f t="shared" si="30"/>
        <v>-645</v>
      </c>
      <c r="AA148" s="17">
        <f t="shared" si="31"/>
        <v>5.6250000000000284</v>
      </c>
      <c r="AB148" s="24">
        <f t="shared" si="25"/>
        <v>9.8174770424681534E-2</v>
      </c>
      <c r="AC148" s="17">
        <f t="shared" si="26"/>
        <v>-0.1608159850639197</v>
      </c>
    </row>
    <row r="149" spans="1:29" s="17" customFormat="1" x14ac:dyDescent="0.25">
      <c r="A149" s="17">
        <v>64</v>
      </c>
      <c r="B149" s="17">
        <v>-629</v>
      </c>
      <c r="C149" s="17">
        <v>13463</v>
      </c>
      <c r="D149" s="17">
        <v>11331</v>
      </c>
      <c r="E149" s="17">
        <v>12973</v>
      </c>
      <c r="F149" s="17">
        <v>15099</v>
      </c>
      <c r="G149" s="24"/>
      <c r="H149" s="7"/>
      <c r="I149" s="25">
        <f t="shared" si="32"/>
        <v>490</v>
      </c>
      <c r="J149" s="24">
        <f t="shared" si="32"/>
        <v>-3768</v>
      </c>
      <c r="K149" s="7"/>
      <c r="L149" s="25">
        <f t="shared" si="27"/>
        <v>488.55076268554444</v>
      </c>
      <c r="M149" s="17">
        <f t="shared" si="33"/>
        <v>2.1002887936103596</v>
      </c>
      <c r="N149" s="17">
        <f t="shared" si="28"/>
        <v>-3764.6003647725406</v>
      </c>
      <c r="O149" s="24">
        <f t="shared" si="34"/>
        <v>11.557519679782821</v>
      </c>
      <c r="P149" s="7"/>
      <c r="Q149" s="25">
        <f t="shared" ref="Q149" si="35">I149-$J$4</f>
        <v>508.14827875834652</v>
      </c>
      <c r="R149" s="24">
        <f t="shared" ref="R149" si="36">J149-$J$3</f>
        <v>-3794.3229016713685</v>
      </c>
      <c r="S149" s="7"/>
      <c r="T149" s="25">
        <f t="shared" ref="T149" si="37">Q149/$J$7</f>
        <v>-0.13231983111793039</v>
      </c>
      <c r="U149" s="24">
        <f t="shared" ref="U149" si="38">R149/$J$6</f>
        <v>-0.99216916322033044</v>
      </c>
      <c r="V149" s="7"/>
      <c r="W149" s="25">
        <f t="shared" ref="W149" si="39">(T149-U149*SIN(-$J$11*PI()/180))/(COS(-$J$11*PI()/180))</f>
        <v>-0.11839924521593302</v>
      </c>
      <c r="X149" s="24">
        <f>IF(MOD(ATAN2(U149,W149)*180/PI()-$J$9+360,360)&gt;5,MOD(ATAN2(U149,W149)*180/PI()-$J$9+360,360)-360,MOD(ATAN2(U149,W149)*180/PI()-$J$9+360,360))</f>
        <v>-9.8432590954530497E-2</v>
      </c>
      <c r="Y149" s="7"/>
      <c r="Z149" s="25">
        <f t="shared" si="30"/>
        <v>-629</v>
      </c>
      <c r="AA149" s="17">
        <f t="shared" si="31"/>
        <v>-3.5999999999971166E-2</v>
      </c>
      <c r="AB149" s="24">
        <f t="shared" ref="AB149" si="40">AA149*PI()/180</f>
        <v>-6.2831853071745544E-4</v>
      </c>
      <c r="AC149" s="17">
        <f t="shared" ref="AC149" si="41">X149-AA149</f>
        <v>-6.243259095455933E-2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2" t="s">
        <v>50</v>
      </c>
      <c r="J153" s="43" t="s">
        <v>51</v>
      </c>
    </row>
    <row r="154" spans="1:29" x14ac:dyDescent="0.25">
      <c r="A154" s="32" t="s">
        <v>76</v>
      </c>
      <c r="B154" s="32">
        <v>-9974</v>
      </c>
      <c r="G154" s="2"/>
      <c r="I154" s="1"/>
      <c r="J154" s="3"/>
    </row>
    <row r="155" spans="1:29" x14ac:dyDescent="0.25">
      <c r="A155" t="s">
        <v>77</v>
      </c>
      <c r="B155">
        <v>-9992</v>
      </c>
      <c r="G155" s="2"/>
      <c r="I155" s="44">
        <v>0</v>
      </c>
      <c r="J155" s="40">
        <f>B155</f>
        <v>-9992</v>
      </c>
    </row>
    <row r="156" spans="1:29" x14ac:dyDescent="0.25">
      <c r="A156" s="32" t="s">
        <v>78</v>
      </c>
      <c r="B156" s="32">
        <v>9984</v>
      </c>
      <c r="G156" s="2"/>
      <c r="I156" s="1"/>
      <c r="J156" s="3"/>
    </row>
    <row r="157" spans="1:29" x14ac:dyDescent="0.25">
      <c r="A157" t="s">
        <v>79</v>
      </c>
      <c r="B157">
        <v>9986</v>
      </c>
      <c r="G157" s="2"/>
      <c r="I157" s="44">
        <f>J155</f>
        <v>-9992</v>
      </c>
      <c r="J157" s="40">
        <f>I157+B157</f>
        <v>-6</v>
      </c>
    </row>
    <row r="158" spans="1:29" x14ac:dyDescent="0.25">
      <c r="A158" s="32" t="s">
        <v>80</v>
      </c>
      <c r="B158" s="32">
        <v>40001</v>
      </c>
      <c r="G158" s="2"/>
      <c r="I158" s="1"/>
      <c r="J158" s="3"/>
    </row>
    <row r="159" spans="1:29" x14ac:dyDescent="0.25">
      <c r="A159" t="s">
        <v>81</v>
      </c>
      <c r="B159">
        <v>40001</v>
      </c>
      <c r="G159" s="2"/>
      <c r="I159" s="44">
        <f>J157</f>
        <v>-6</v>
      </c>
      <c r="J159" s="40">
        <f>I159+B159</f>
        <v>39995</v>
      </c>
    </row>
    <row r="160" spans="1:29" x14ac:dyDescent="0.25">
      <c r="A160" s="32" t="s">
        <v>82</v>
      </c>
      <c r="B160" s="32">
        <v>10010</v>
      </c>
      <c r="G160" s="2"/>
      <c r="I160" s="1"/>
      <c r="J160" s="3"/>
    </row>
    <row r="161" spans="1:10" x14ac:dyDescent="0.25">
      <c r="A161" t="s">
        <v>83</v>
      </c>
      <c r="B161">
        <v>10010</v>
      </c>
      <c r="G161" s="2"/>
      <c r="I161" s="44">
        <f>J159</f>
        <v>39995</v>
      </c>
      <c r="J161" s="40">
        <f>I161+B161</f>
        <v>50005</v>
      </c>
    </row>
    <row r="162" spans="1:10" x14ac:dyDescent="0.25">
      <c r="A162" s="32" t="s">
        <v>84</v>
      </c>
      <c r="B162" s="32">
        <v>-9990</v>
      </c>
      <c r="G162" s="2"/>
      <c r="I162" s="1"/>
      <c r="J162" s="3"/>
    </row>
    <row r="163" spans="1:10" x14ac:dyDescent="0.25">
      <c r="A163" t="s">
        <v>85</v>
      </c>
      <c r="B163">
        <v>-10002</v>
      </c>
      <c r="G163" s="2"/>
      <c r="I163" s="44">
        <f>J161</f>
        <v>50005</v>
      </c>
      <c r="J163" s="40">
        <f>I163+B163</f>
        <v>40003</v>
      </c>
    </row>
    <row r="164" spans="1:10" x14ac:dyDescent="0.25">
      <c r="A164" s="32" t="s">
        <v>86</v>
      </c>
      <c r="B164" s="32">
        <v>-40007</v>
      </c>
      <c r="G164" s="2"/>
      <c r="I164" s="1"/>
      <c r="J164" s="3"/>
    </row>
    <row r="165" spans="1:10" ht="15.75" thickBot="1" x14ac:dyDescent="0.3">
      <c r="A165" t="s">
        <v>87</v>
      </c>
      <c r="B165">
        <v>-40007</v>
      </c>
      <c r="G165" s="2"/>
      <c r="I165" s="4">
        <f>J163</f>
        <v>40003</v>
      </c>
      <c r="J165" s="6">
        <f>I165+B165</f>
        <v>-4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6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26.454173761681872</v>
      </c>
      <c r="L3" s="9" t="s">
        <v>190</v>
      </c>
      <c r="M3" s="9"/>
      <c r="N3" s="9"/>
      <c r="O3" s="9"/>
      <c r="Q3" s="117" t="s">
        <v>3</v>
      </c>
      <c r="R3" s="117"/>
      <c r="T3" s="49" t="s">
        <v>53</v>
      </c>
      <c r="U3" s="50">
        <v>43690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-18.560233836585862</v>
      </c>
      <c r="L4" s="9" t="s">
        <v>191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192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3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3823.6636717042443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-3839.5474440621024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0.24796493844840484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-173.10274671716743</v>
      </c>
      <c r="L9" s="9"/>
      <c r="M9" s="9"/>
      <c r="N9" s="9"/>
      <c r="O9" s="9"/>
      <c r="Q9" s="5" t="s">
        <v>10</v>
      </c>
      <c r="R9" s="5">
        <f ca="1">MIN(W16:W145)</f>
        <v>-0.23798925536902971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-172.29080780571238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-0.81193891145505859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13510</v>
      </c>
      <c r="D16" s="26">
        <v>11365</v>
      </c>
      <c r="E16" s="26">
        <v>12997</v>
      </c>
      <c r="F16" s="26">
        <v>15142</v>
      </c>
      <c r="G16" s="27"/>
      <c r="H16" s="7"/>
      <c r="I16" s="28">
        <f>C16-E16</f>
        <v>513</v>
      </c>
      <c r="J16" s="27">
        <f>D16-F16</f>
        <v>-3777</v>
      </c>
      <c r="K16" s="7"/>
      <c r="L16" s="28">
        <f ca="1">I16-$J$4</f>
        <v>531.56023383658589</v>
      </c>
      <c r="M16" s="26">
        <f ca="1">J16-$J$3</f>
        <v>-3803.4541737616819</v>
      </c>
      <c r="N16" s="26">
        <f ca="1">L16/$J$7</f>
        <v>-0.13844346022046139</v>
      </c>
      <c r="O16" s="27">
        <f ca="1">M16/$J$6</f>
        <v>-0.99471462459103921</v>
      </c>
      <c r="P16" s="7"/>
      <c r="Q16" s="28">
        <f ca="1">(N16-O16*SIN(-$J$11*PI()/180))/(COS(-$J$11*PI()/180))</f>
        <v>-0.124360310421354</v>
      </c>
      <c r="R16" s="27">
        <f ca="1">IF(MOD(ATAN2(O16,Q16)*180/PI()-$J$9+360,360)&gt;5,MOD(ATAN2(O16,Q16)*180/PI()-$J$9+360,360)-360,MOD(ATAN2(O16,Q16)*180/PI()-$J$9+360,360))</f>
        <v>0.22895305711597302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0.22895305711597302</v>
      </c>
      <c r="X16" s="27">
        <f ca="1">INDIRECT("W"&amp;Y16)-W16</f>
        <v>-0.28972920361705601</v>
      </c>
      <c r="Y16" s="7">
        <v>145</v>
      </c>
      <c r="Z16" s="46"/>
    </row>
    <row r="17" spans="1:26" s="26" customFormat="1" x14ac:dyDescent="0.25">
      <c r="A17" s="26">
        <v>1</v>
      </c>
      <c r="B17" s="26">
        <v>662</v>
      </c>
      <c r="C17" s="26">
        <v>13690</v>
      </c>
      <c r="D17" s="26">
        <v>11389</v>
      </c>
      <c r="E17" s="26">
        <v>12807</v>
      </c>
      <c r="F17" s="26">
        <v>15102</v>
      </c>
      <c r="G17" s="27"/>
      <c r="H17" s="7"/>
      <c r="I17" s="28">
        <f t="shared" ref="I17:J80" si="0">C17-E17</f>
        <v>883</v>
      </c>
      <c r="J17" s="27">
        <f t="shared" si="0"/>
        <v>-3713</v>
      </c>
      <c r="K17" s="7"/>
      <c r="L17" s="28">
        <f t="shared" ref="L17:L80" ca="1" si="1">I17-$J$4</f>
        <v>901.56023383658589</v>
      </c>
      <c r="M17" s="26">
        <f t="shared" ref="M17:M80" ca="1" si="2">J17-$J$3</f>
        <v>-3739.4541737616819</v>
      </c>
      <c r="N17" s="26">
        <f t="shared" ref="N17:N80" ca="1" si="3">L17/$J$7</f>
        <v>-0.23480898386367322</v>
      </c>
      <c r="O17" s="27">
        <f t="shared" ref="O17:O80" ca="1" si="4">M17/$J$6</f>
        <v>-0.9779767507885887</v>
      </c>
      <c r="P17" s="7"/>
      <c r="Q17" s="28">
        <f t="shared" ref="Q17:Q80" ca="1" si="5">(N17-O17*SIN(-$J$11*PI()/180))/(COS(-$J$11*PI()/180))</f>
        <v>-0.22097271922464259</v>
      </c>
      <c r="R17" s="27">
        <f t="shared" ref="R17:R79" ca="1" si="6">MOD(ATAN2(O17,Q17)*180/PI()-$J$9+360,360)</f>
        <v>5.8348650033428839</v>
      </c>
      <c r="S17" s="7"/>
      <c r="T17" s="28">
        <f t="shared" ref="T17:T80" si="7">360/40000*B17+T16</f>
        <v>5.9579999999999993</v>
      </c>
      <c r="U17" s="27">
        <f t="shared" ref="U17:U80" si="8">T17*PI()/180</f>
        <v>0.10398671683382214</v>
      </c>
      <c r="V17" s="7"/>
      <c r="W17" s="28">
        <f t="shared" ref="W17:W80" ca="1" si="9">R17-T17</f>
        <v>-0.12313499665711536</v>
      </c>
      <c r="X17" s="27">
        <f t="shared" ref="X17:X79" ca="1" si="10">INDIRECT("W"&amp;Y17)-W17</f>
        <v>3.5715813871910029E-2</v>
      </c>
      <c r="Y17" s="7">
        <v>144</v>
      </c>
      <c r="Z17" s="46"/>
    </row>
    <row r="18" spans="1:26" s="26" customFormat="1" x14ac:dyDescent="0.25">
      <c r="A18" s="26">
        <v>2</v>
      </c>
      <c r="B18" s="26">
        <v>642</v>
      </c>
      <c r="C18" s="26">
        <v>13889</v>
      </c>
      <c r="D18" s="26">
        <v>11451</v>
      </c>
      <c r="E18" s="26">
        <v>12632</v>
      </c>
      <c r="F18" s="26">
        <v>15061</v>
      </c>
      <c r="G18" s="27"/>
      <c r="H18" s="7"/>
      <c r="I18" s="28">
        <f t="shared" si="0"/>
        <v>1257</v>
      </c>
      <c r="J18" s="27">
        <f t="shared" si="0"/>
        <v>-3610</v>
      </c>
      <c r="K18" s="7"/>
      <c r="L18" s="28">
        <f t="shared" ca="1" si="1"/>
        <v>1275.5602338365859</v>
      </c>
      <c r="M18" s="26">
        <f t="shared" ca="1" si="2"/>
        <v>-3636.4541737616819</v>
      </c>
      <c r="N18" s="26">
        <f t="shared" ca="1" si="3"/>
        <v>-0.33221629695167648</v>
      </c>
      <c r="O18" s="27">
        <f t="shared" ca="1" si="4"/>
        <v>-0.95103923513777</v>
      </c>
      <c r="P18" s="7"/>
      <c r="Q18" s="28">
        <f t="shared" ca="1" si="5"/>
        <v>-0.3187715709617297</v>
      </c>
      <c r="R18" s="27">
        <f t="shared" ca="1" si="6"/>
        <v>11.63298963922</v>
      </c>
      <c r="S18" s="7"/>
      <c r="T18" s="28">
        <f t="shared" si="7"/>
        <v>11.735999999999999</v>
      </c>
      <c r="U18" s="27">
        <f t="shared" si="8"/>
        <v>0.20483184101405449</v>
      </c>
      <c r="V18" s="7"/>
      <c r="W18" s="28">
        <f t="shared" ca="1" si="9"/>
        <v>-0.10301036077999903</v>
      </c>
      <c r="X18" s="27">
        <f t="shared" ca="1" si="10"/>
        <v>-2.1210826638620617E-2</v>
      </c>
      <c r="Y18" s="7">
        <v>143</v>
      </c>
      <c r="Z18" s="46"/>
    </row>
    <row r="19" spans="1:26" s="26" customFormat="1" x14ac:dyDescent="0.25">
      <c r="A19" s="26">
        <v>3</v>
      </c>
      <c r="B19" s="26">
        <v>624</v>
      </c>
      <c r="C19" s="26">
        <v>14058</v>
      </c>
      <c r="D19" s="26">
        <v>11515</v>
      </c>
      <c r="E19" s="26">
        <v>12457</v>
      </c>
      <c r="F19" s="26">
        <v>14988</v>
      </c>
      <c r="G19" s="27"/>
      <c r="H19" s="7"/>
      <c r="I19" s="28">
        <f t="shared" si="0"/>
        <v>1601</v>
      </c>
      <c r="J19" s="27">
        <f t="shared" si="0"/>
        <v>-3473</v>
      </c>
      <c r="K19" s="7"/>
      <c r="L19" s="28">
        <f t="shared" ca="1" si="1"/>
        <v>1619.5602338365859</v>
      </c>
      <c r="M19" s="26">
        <f t="shared" ca="1" si="2"/>
        <v>-3499.4541737616819</v>
      </c>
      <c r="N19" s="26">
        <f t="shared" ca="1" si="3"/>
        <v>-0.42181018920374369</v>
      </c>
      <c r="O19" s="27">
        <f t="shared" ca="1" si="4"/>
        <v>-0.91520972402939949</v>
      </c>
      <c r="P19" s="7"/>
      <c r="Q19" s="28">
        <f t="shared" ca="1" si="5"/>
        <v>-0.40888223422999953</v>
      </c>
      <c r="R19" s="27">
        <f t="shared" ca="1" si="6"/>
        <v>17.176091779311093</v>
      </c>
      <c r="S19" s="7"/>
      <c r="T19" s="28">
        <f t="shared" si="7"/>
        <v>17.351999999999997</v>
      </c>
      <c r="U19" s="27">
        <f t="shared" si="8"/>
        <v>0.302849531806056</v>
      </c>
      <c r="V19" s="7"/>
      <c r="W19" s="28">
        <f t="shared" ca="1" si="9"/>
        <v>-0.17590822068890333</v>
      </c>
      <c r="X19" s="27">
        <f t="shared" ca="1" si="10"/>
        <v>4.0623646170221406E-2</v>
      </c>
      <c r="Y19" s="7">
        <v>142</v>
      </c>
      <c r="Z19" s="46"/>
    </row>
    <row r="20" spans="1:26" s="26" customFormat="1" x14ac:dyDescent="0.25">
      <c r="A20" s="26">
        <v>4</v>
      </c>
      <c r="B20" s="26">
        <v>609</v>
      </c>
      <c r="C20" s="26">
        <v>14227</v>
      </c>
      <c r="D20" s="26">
        <v>11603</v>
      </c>
      <c r="E20" s="26">
        <v>12301</v>
      </c>
      <c r="F20" s="26">
        <v>14910</v>
      </c>
      <c r="G20" s="27"/>
      <c r="H20" s="7"/>
      <c r="I20" s="28">
        <f t="shared" si="0"/>
        <v>1926</v>
      </c>
      <c r="J20" s="27">
        <f t="shared" si="0"/>
        <v>-3307</v>
      </c>
      <c r="K20" s="7"/>
      <c r="L20" s="28">
        <f t="shared" ca="1" si="1"/>
        <v>1944.5602338365859</v>
      </c>
      <c r="M20" s="26">
        <f t="shared" ca="1" si="2"/>
        <v>-3333.4541737616819</v>
      </c>
      <c r="N20" s="26">
        <f t="shared" ca="1" si="3"/>
        <v>-0.50645558159305137</v>
      </c>
      <c r="O20" s="27">
        <f t="shared" ca="1" si="4"/>
        <v>-0.87179586385429364</v>
      </c>
      <c r="P20" s="7"/>
      <c r="Q20" s="28">
        <f t="shared" ca="1" si="5"/>
        <v>-0.49415138578264495</v>
      </c>
      <c r="R20" s="27">
        <f t="shared" ca="1" si="6"/>
        <v>22.648181209657764</v>
      </c>
      <c r="S20" s="7"/>
      <c r="T20" s="28">
        <f t="shared" si="7"/>
        <v>22.832999999999998</v>
      </c>
      <c r="U20" s="27">
        <f t="shared" si="8"/>
        <v>0.39851102810786521</v>
      </c>
      <c r="V20" s="7"/>
      <c r="W20" s="28">
        <f t="shared" ca="1" si="9"/>
        <v>-0.18481879034223425</v>
      </c>
      <c r="X20" s="27">
        <f t="shared" ca="1" si="10"/>
        <v>6.6886870609174309E-2</v>
      </c>
      <c r="Y20" s="7">
        <v>141</v>
      </c>
      <c r="Z20" s="46"/>
    </row>
    <row r="21" spans="1:26" s="26" customFormat="1" x14ac:dyDescent="0.25">
      <c r="A21" s="26">
        <v>5</v>
      </c>
      <c r="B21" s="26">
        <v>610</v>
      </c>
      <c r="C21" s="26">
        <v>14374</v>
      </c>
      <c r="D21" s="26">
        <v>11694</v>
      </c>
      <c r="E21" s="26">
        <v>12138</v>
      </c>
      <c r="F21" s="26">
        <v>14798</v>
      </c>
      <c r="G21" s="27"/>
      <c r="H21" s="7"/>
      <c r="I21" s="28">
        <f t="shared" si="0"/>
        <v>2236</v>
      </c>
      <c r="J21" s="27">
        <f t="shared" si="0"/>
        <v>-3104</v>
      </c>
      <c r="K21" s="7"/>
      <c r="L21" s="28">
        <f t="shared" ca="1" si="1"/>
        <v>2254.5602338365857</v>
      </c>
      <c r="M21" s="26">
        <f t="shared" ca="1" si="2"/>
        <v>-3130.4541737616819</v>
      </c>
      <c r="N21" s="26">
        <f t="shared" ca="1" si="3"/>
        <v>-0.58719426356439097</v>
      </c>
      <c r="O21" s="27">
        <f t="shared" ca="1" si="4"/>
        <v>-0.81870542038714611</v>
      </c>
      <c r="P21" s="7"/>
      <c r="Q21" s="28">
        <f t="shared" ca="1" si="5"/>
        <v>-0.57565057072934545</v>
      </c>
      <c r="R21" s="27">
        <f t="shared" ca="1" si="6"/>
        <v>28.214679320177538</v>
      </c>
      <c r="S21" s="7"/>
      <c r="T21" s="28">
        <f t="shared" si="7"/>
        <v>28.322999999999997</v>
      </c>
      <c r="U21" s="27">
        <f t="shared" si="8"/>
        <v>0.49432960404235388</v>
      </c>
      <c r="V21" s="7"/>
      <c r="W21" s="28">
        <f t="shared" ca="1" si="9"/>
        <v>-0.10832067982245874</v>
      </c>
      <c r="X21" s="27">
        <f t="shared" ca="1" si="10"/>
        <v>1.5724437348985987E-2</v>
      </c>
      <c r="Y21" s="7">
        <v>140</v>
      </c>
      <c r="Z21" s="46"/>
    </row>
    <row r="22" spans="1:26" s="26" customFormat="1" x14ac:dyDescent="0.25">
      <c r="A22" s="26">
        <v>6</v>
      </c>
      <c r="B22" s="26">
        <v>635</v>
      </c>
      <c r="C22" s="26">
        <v>14532</v>
      </c>
      <c r="D22" s="26">
        <v>11814</v>
      </c>
      <c r="E22" s="26">
        <v>11995</v>
      </c>
      <c r="F22" s="26">
        <v>14682</v>
      </c>
      <c r="G22" s="27"/>
      <c r="H22" s="7"/>
      <c r="I22" s="28">
        <f t="shared" si="0"/>
        <v>2537</v>
      </c>
      <c r="J22" s="27">
        <f t="shared" si="0"/>
        <v>-2868</v>
      </c>
      <c r="K22" s="7"/>
      <c r="L22" s="28">
        <f t="shared" ca="1" si="1"/>
        <v>2555.5602338365857</v>
      </c>
      <c r="M22" s="26">
        <f t="shared" ca="1" si="2"/>
        <v>-2894.4541737616819</v>
      </c>
      <c r="N22" s="26">
        <f t="shared" ca="1" si="3"/>
        <v>-0.66558891928494968</v>
      </c>
      <c r="O22" s="27">
        <f t="shared" ca="1" si="4"/>
        <v>-0.75698451074061002</v>
      </c>
      <c r="P22" s="7"/>
      <c r="Q22" s="28">
        <f t="shared" ca="1" si="5"/>
        <v>-0.65492780463184941</v>
      </c>
      <c r="R22" s="27">
        <f t="shared" ca="1" si="6"/>
        <v>33.968448533648314</v>
      </c>
      <c r="S22" s="7"/>
      <c r="T22" s="28">
        <f t="shared" si="7"/>
        <v>34.037999999999997</v>
      </c>
      <c r="U22" s="27">
        <f t="shared" si="8"/>
        <v>0.59407517079382988</v>
      </c>
      <c r="V22" s="7"/>
      <c r="W22" s="28">
        <f t="shared" ca="1" si="9"/>
        <v>-6.9551466351683189E-2</v>
      </c>
      <c r="X22" s="27">
        <f t="shared" ca="1" si="10"/>
        <v>-3.0727471822835639E-2</v>
      </c>
      <c r="Y22" s="7">
        <v>139</v>
      </c>
      <c r="Z22" s="46"/>
    </row>
    <row r="23" spans="1:26" s="26" customFormat="1" x14ac:dyDescent="0.25">
      <c r="A23" s="26">
        <v>7</v>
      </c>
      <c r="B23" s="26">
        <v>624</v>
      </c>
      <c r="C23" s="26">
        <v>14664</v>
      </c>
      <c r="D23" s="26">
        <v>11946</v>
      </c>
      <c r="E23" s="26">
        <v>11860</v>
      </c>
      <c r="F23" s="26">
        <v>14556</v>
      </c>
      <c r="G23" s="27"/>
      <c r="H23" s="7"/>
      <c r="I23" s="28">
        <f t="shared" si="0"/>
        <v>2804</v>
      </c>
      <c r="J23" s="27">
        <f t="shared" si="0"/>
        <v>-2610</v>
      </c>
      <c r="K23" s="7"/>
      <c r="L23" s="28">
        <f t="shared" ca="1" si="1"/>
        <v>2822.5602338365857</v>
      </c>
      <c r="M23" s="26">
        <f t="shared" ca="1" si="2"/>
        <v>-2636.4541737616819</v>
      </c>
      <c r="N23" s="26">
        <f t="shared" ca="1" si="3"/>
        <v>-0.73512836472478094</v>
      </c>
      <c r="O23" s="27">
        <f t="shared" ca="1" si="4"/>
        <v>-0.68950995697448159</v>
      </c>
      <c r="P23" s="7"/>
      <c r="Q23" s="28">
        <f t="shared" ca="1" si="5"/>
        <v>-0.72543047943016392</v>
      </c>
      <c r="R23" s="27">
        <f t="shared" ca="1" si="6"/>
        <v>39.556979220174298</v>
      </c>
      <c r="S23" s="7"/>
      <c r="T23" s="28">
        <f t="shared" si="7"/>
        <v>39.653999999999996</v>
      </c>
      <c r="U23" s="27">
        <f t="shared" si="8"/>
        <v>0.69209286158583139</v>
      </c>
      <c r="V23" s="7"/>
      <c r="W23" s="28">
        <f t="shared" ca="1" si="9"/>
        <v>-9.70207798256979E-2</v>
      </c>
      <c r="X23" s="27">
        <f t="shared" ca="1" si="10"/>
        <v>0.12380219260199254</v>
      </c>
      <c r="Y23" s="7">
        <v>138</v>
      </c>
      <c r="Z23" s="46"/>
    </row>
    <row r="24" spans="1:26" s="26" customFormat="1" x14ac:dyDescent="0.25">
      <c r="A24" s="26">
        <v>8</v>
      </c>
      <c r="B24" s="26">
        <v>623</v>
      </c>
      <c r="C24" s="26">
        <v>14792</v>
      </c>
      <c r="D24" s="26">
        <v>12088</v>
      </c>
      <c r="E24" s="26">
        <v>11741</v>
      </c>
      <c r="F24" s="26">
        <v>14418</v>
      </c>
      <c r="G24" s="27"/>
      <c r="H24" s="7"/>
      <c r="I24" s="28">
        <f t="shared" si="0"/>
        <v>3051</v>
      </c>
      <c r="J24" s="27">
        <f t="shared" si="0"/>
        <v>-2330</v>
      </c>
      <c r="K24" s="7"/>
      <c r="L24" s="28">
        <f t="shared" ca="1" si="1"/>
        <v>3069.5602338365857</v>
      </c>
      <c r="M24" s="26">
        <f t="shared" ca="1" si="2"/>
        <v>-2356.4541737616819</v>
      </c>
      <c r="N24" s="26">
        <f t="shared" ca="1" si="3"/>
        <v>-0.79945886294065482</v>
      </c>
      <c r="O24" s="27">
        <f t="shared" ca="1" si="4"/>
        <v>-0.61628175908876082</v>
      </c>
      <c r="P24" s="7"/>
      <c r="Q24" s="28">
        <f t="shared" ca="1" si="5"/>
        <v>-0.79080522432831801</v>
      </c>
      <c r="R24" s="27">
        <f t="shared" ca="1" si="6"/>
        <v>45.173133592485613</v>
      </c>
      <c r="S24" s="7"/>
      <c r="T24" s="28">
        <f t="shared" si="7"/>
        <v>45.260999999999996</v>
      </c>
      <c r="U24" s="27">
        <f t="shared" si="8"/>
        <v>0.78995347274515337</v>
      </c>
      <c r="V24" s="7"/>
      <c r="W24" s="28">
        <f t="shared" ca="1" si="9"/>
        <v>-8.7866407514383127E-2</v>
      </c>
      <c r="X24" s="27">
        <f t="shared" ca="1" si="10"/>
        <v>1.969113109301901E-2</v>
      </c>
      <c r="Y24" s="7">
        <v>137</v>
      </c>
      <c r="Z24" s="46"/>
    </row>
    <row r="25" spans="1:26" s="26" customFormat="1" x14ac:dyDescent="0.25">
      <c r="A25" s="26">
        <v>9</v>
      </c>
      <c r="B25" s="26">
        <v>642</v>
      </c>
      <c r="C25" s="26">
        <v>14889</v>
      </c>
      <c r="D25" s="26">
        <v>12237</v>
      </c>
      <c r="E25" s="26">
        <v>11626</v>
      </c>
      <c r="F25" s="26">
        <v>14246</v>
      </c>
      <c r="G25" s="27"/>
      <c r="H25" s="7"/>
      <c r="I25" s="28">
        <f t="shared" si="0"/>
        <v>3263</v>
      </c>
      <c r="J25" s="27">
        <f t="shared" si="0"/>
        <v>-2009</v>
      </c>
      <c r="K25" s="7"/>
      <c r="L25" s="28">
        <f t="shared" ca="1" si="1"/>
        <v>3281.5602338365857</v>
      </c>
      <c r="M25" s="26">
        <f t="shared" ca="1" si="2"/>
        <v>-2035.4541737616819</v>
      </c>
      <c r="N25" s="26">
        <f t="shared" ca="1" si="3"/>
        <v>-0.85467370351460314</v>
      </c>
      <c r="O25" s="27">
        <f t="shared" ca="1" si="4"/>
        <v>-0.53233086079834524</v>
      </c>
      <c r="P25" s="7"/>
      <c r="Q25" s="28">
        <f t="shared" ca="1" si="5"/>
        <v>-0.84721535785474944</v>
      </c>
      <c r="R25" s="27">
        <f t="shared" ca="1" si="6"/>
        <v>50.960366245333603</v>
      </c>
      <c r="S25" s="7"/>
      <c r="T25" s="28">
        <f t="shared" si="7"/>
        <v>51.038999999999994</v>
      </c>
      <c r="U25" s="27">
        <f t="shared" si="8"/>
        <v>0.89079859692538577</v>
      </c>
      <c r="V25" s="7"/>
      <c r="W25" s="28">
        <f t="shared" ca="1" si="9"/>
        <v>-7.8633754666391553E-2</v>
      </c>
      <c r="X25" s="27">
        <f t="shared" ca="1" si="10"/>
        <v>8.3892603804571309E-2</v>
      </c>
      <c r="Y25" s="7">
        <v>136</v>
      </c>
      <c r="Z25" s="46"/>
    </row>
    <row r="26" spans="1:26" s="26" customFormat="1" x14ac:dyDescent="0.25">
      <c r="A26" s="26">
        <v>10</v>
      </c>
      <c r="B26" s="26">
        <v>639</v>
      </c>
      <c r="C26" s="26">
        <v>14987</v>
      </c>
      <c r="D26" s="26">
        <v>12412</v>
      </c>
      <c r="E26" s="26">
        <v>11538</v>
      </c>
      <c r="F26" s="26">
        <v>14083</v>
      </c>
      <c r="G26" s="27"/>
      <c r="H26" s="7"/>
      <c r="I26" s="28">
        <f t="shared" si="0"/>
        <v>3449</v>
      </c>
      <c r="J26" s="27">
        <f t="shared" si="0"/>
        <v>-1671</v>
      </c>
      <c r="K26" s="7"/>
      <c r="L26" s="28">
        <f t="shared" ca="1" si="1"/>
        <v>3467.5602338365857</v>
      </c>
      <c r="M26" s="26">
        <f t="shared" ca="1" si="2"/>
        <v>-1697.4541737616819</v>
      </c>
      <c r="N26" s="26">
        <f t="shared" ca="1" si="3"/>
        <v>-0.9031169126974069</v>
      </c>
      <c r="O26" s="27">
        <f t="shared" ca="1" si="4"/>
        <v>-0.44393396477915381</v>
      </c>
      <c r="P26" s="7"/>
      <c r="Q26" s="28">
        <f t="shared" ca="1" si="5"/>
        <v>-0.89691618848646348</v>
      </c>
      <c r="R26" s="27">
        <f t="shared" ca="1" si="6"/>
        <v>56.769365939971863</v>
      </c>
      <c r="S26" s="7"/>
      <c r="T26" s="28">
        <f t="shared" si="7"/>
        <v>56.789999999999992</v>
      </c>
      <c r="U26" s="27">
        <f t="shared" si="8"/>
        <v>0.99117248220757959</v>
      </c>
      <c r="V26" s="7"/>
      <c r="W26" s="28">
        <f t="shared" ca="1" si="9"/>
        <v>-2.0634060028129397E-2</v>
      </c>
      <c r="X26" s="27">
        <f t="shared" ca="1" si="10"/>
        <v>8.2587215745633102E-3</v>
      </c>
      <c r="Y26" s="7">
        <v>135</v>
      </c>
      <c r="Z26" s="46"/>
    </row>
    <row r="27" spans="1:26" s="26" customFormat="1" x14ac:dyDescent="0.25">
      <c r="A27" s="26">
        <v>11</v>
      </c>
      <c r="B27" s="26">
        <v>613</v>
      </c>
      <c r="C27" s="26">
        <v>15053</v>
      </c>
      <c r="D27" s="26">
        <v>12565</v>
      </c>
      <c r="E27" s="26">
        <v>11457</v>
      </c>
      <c r="F27" s="26">
        <v>13903</v>
      </c>
      <c r="G27" s="27"/>
      <c r="H27" s="7"/>
      <c r="I27" s="28">
        <f t="shared" si="0"/>
        <v>3596</v>
      </c>
      <c r="J27" s="27">
        <f t="shared" si="0"/>
        <v>-1338</v>
      </c>
      <c r="K27" s="7"/>
      <c r="L27" s="28">
        <f t="shared" ca="1" si="1"/>
        <v>3614.5602338365857</v>
      </c>
      <c r="M27" s="26">
        <f t="shared" ca="1" si="2"/>
        <v>-1364.4541737616819</v>
      </c>
      <c r="N27" s="26">
        <f t="shared" ca="1" si="3"/>
        <v>-0.94140267479349382</v>
      </c>
      <c r="O27" s="27">
        <f t="shared" ca="1" si="4"/>
        <v>-0.35684471515077876</v>
      </c>
      <c r="P27" s="7"/>
      <c r="Q27" s="28">
        <f t="shared" ca="1" si="5"/>
        <v>-0.93644002014269423</v>
      </c>
      <c r="R27" s="27">
        <f t="shared" ca="1" si="6"/>
        <v>62.242643422130413</v>
      </c>
      <c r="S27" s="7"/>
      <c r="T27" s="28">
        <f t="shared" si="7"/>
        <v>62.306999999999988</v>
      </c>
      <c r="U27" s="27">
        <f t="shared" si="8"/>
        <v>1.0874622970401067</v>
      </c>
      <c r="V27" s="7"/>
      <c r="W27" s="28">
        <f t="shared" ca="1" si="9"/>
        <v>-6.4356577869574494E-2</v>
      </c>
      <c r="X27" s="27">
        <f t="shared" ca="1" si="10"/>
        <v>6.8029116592583705E-2</v>
      </c>
      <c r="Y27" s="7">
        <v>134</v>
      </c>
      <c r="Z27" s="46"/>
    </row>
    <row r="28" spans="1:26" s="26" customFormat="1" x14ac:dyDescent="0.25">
      <c r="A28" s="26">
        <v>12</v>
      </c>
      <c r="B28" s="26">
        <v>619</v>
      </c>
      <c r="C28" s="26">
        <v>15113</v>
      </c>
      <c r="D28" s="26">
        <v>12747</v>
      </c>
      <c r="E28" s="26">
        <v>11406</v>
      </c>
      <c r="F28" s="26">
        <v>13730</v>
      </c>
      <c r="G28" s="27"/>
      <c r="H28" s="7"/>
      <c r="I28" s="28">
        <f t="shared" si="0"/>
        <v>3707</v>
      </c>
      <c r="J28" s="27">
        <f t="shared" si="0"/>
        <v>-983</v>
      </c>
      <c r="K28" s="7"/>
      <c r="L28" s="28">
        <f t="shared" ca="1" si="1"/>
        <v>3725.5602338365857</v>
      </c>
      <c r="M28" s="26">
        <f t="shared" ca="1" si="2"/>
        <v>-1009.4541737616819</v>
      </c>
      <c r="N28" s="26">
        <f t="shared" ca="1" si="3"/>
        <v>-0.97031233188645738</v>
      </c>
      <c r="O28" s="27">
        <f t="shared" ca="1" si="4"/>
        <v>-0.26400182140281137</v>
      </c>
      <c r="P28" s="7"/>
      <c r="Q28" s="28">
        <f t="shared" ca="1" si="5"/>
        <v>-0.96666834566558824</v>
      </c>
      <c r="R28" s="27">
        <f t="shared" ca="1" si="6"/>
        <v>67.827493636672443</v>
      </c>
      <c r="S28" s="7"/>
      <c r="T28" s="28">
        <f t="shared" si="7"/>
        <v>67.877999999999986</v>
      </c>
      <c r="U28" s="27">
        <f t="shared" si="8"/>
        <v>1.1846945896687109</v>
      </c>
      <c r="V28" s="7"/>
      <c r="W28" s="28">
        <f t="shared" ca="1" si="9"/>
        <v>-5.0506363327542658E-2</v>
      </c>
      <c r="X28" s="27">
        <f t="shared" ca="1" si="10"/>
        <v>4.445916472947431E-2</v>
      </c>
      <c r="Y28" s="7">
        <v>133</v>
      </c>
      <c r="Z28" s="46"/>
    </row>
    <row r="29" spans="1:26" s="26" customFormat="1" x14ac:dyDescent="0.25">
      <c r="A29" s="26">
        <v>13</v>
      </c>
      <c r="B29" s="26">
        <v>603</v>
      </c>
      <c r="C29" s="26">
        <v>15154</v>
      </c>
      <c r="D29" s="26">
        <v>12930</v>
      </c>
      <c r="E29" s="26">
        <v>11372</v>
      </c>
      <c r="F29" s="26">
        <v>13560</v>
      </c>
      <c r="G29" s="27"/>
      <c r="H29" s="7"/>
      <c r="I29" s="28">
        <f t="shared" si="0"/>
        <v>3782</v>
      </c>
      <c r="J29" s="27">
        <f t="shared" si="0"/>
        <v>-630</v>
      </c>
      <c r="K29" s="7"/>
      <c r="L29" s="28">
        <f t="shared" ca="1" si="1"/>
        <v>3800.5602338365857</v>
      </c>
      <c r="M29" s="26">
        <f t="shared" ca="1" si="2"/>
        <v>-656.45417376168189</v>
      </c>
      <c r="N29" s="26">
        <f t="shared" ca="1" si="3"/>
        <v>-0.98984588397629758</v>
      </c>
      <c r="O29" s="27">
        <f t="shared" ca="1" si="4"/>
        <v>-0.17168198621117056</v>
      </c>
      <c r="P29" s="7"/>
      <c r="Q29" s="28">
        <f t="shared" ca="1" si="5"/>
        <v>-0.98751221190098881</v>
      </c>
      <c r="R29" s="27">
        <f t="shared" ca="1" si="6"/>
        <v>73.240277604261621</v>
      </c>
      <c r="S29" s="7"/>
      <c r="T29" s="28">
        <f t="shared" si="7"/>
        <v>73.304999999999978</v>
      </c>
      <c r="U29" s="27">
        <f t="shared" si="8"/>
        <v>1.2794136081744429</v>
      </c>
      <c r="V29" s="7"/>
      <c r="W29" s="28">
        <f t="shared" ca="1" si="9"/>
        <v>-6.4722395738357363E-2</v>
      </c>
      <c r="X29" s="27">
        <f t="shared" ca="1" si="10"/>
        <v>-6.7683470641526355E-3</v>
      </c>
      <c r="Y29" s="7">
        <v>132</v>
      </c>
      <c r="Z29" s="46"/>
    </row>
    <row r="30" spans="1:26" s="26" customFormat="1" x14ac:dyDescent="0.25">
      <c r="A30" s="26">
        <v>14</v>
      </c>
      <c r="B30" s="26">
        <v>628</v>
      </c>
      <c r="C30" s="26">
        <v>15183</v>
      </c>
      <c r="D30" s="26">
        <v>13115</v>
      </c>
      <c r="E30" s="26">
        <v>11356</v>
      </c>
      <c r="F30" s="26">
        <v>13373</v>
      </c>
      <c r="G30" s="27"/>
      <c r="H30" s="7"/>
      <c r="I30" s="28">
        <f t="shared" si="0"/>
        <v>3827</v>
      </c>
      <c r="J30" s="27">
        <f t="shared" si="0"/>
        <v>-258</v>
      </c>
      <c r="K30" s="7"/>
      <c r="L30" s="28">
        <f t="shared" ca="1" si="1"/>
        <v>3845.5602338365857</v>
      </c>
      <c r="M30" s="26">
        <f t="shared" ca="1" si="2"/>
        <v>-284.45417376168189</v>
      </c>
      <c r="N30" s="26">
        <f t="shared" ca="1" si="3"/>
        <v>-1.0015660152302017</v>
      </c>
      <c r="O30" s="27">
        <f t="shared" ca="1" si="4"/>
        <v>-7.4393094734427276E-2</v>
      </c>
      <c r="P30" s="7"/>
      <c r="Q30" s="28">
        <f t="shared" ca="1" si="5"/>
        <v>-1.0006122939462243</v>
      </c>
      <c r="R30" s="27">
        <f t="shared" ca="1" si="6"/>
        <v>78.850767459279894</v>
      </c>
      <c r="S30" s="7"/>
      <c r="T30" s="28">
        <f t="shared" si="7"/>
        <v>78.956999999999979</v>
      </c>
      <c r="U30" s="27">
        <f t="shared" si="8"/>
        <v>1.3780596174971624</v>
      </c>
      <c r="V30" s="7"/>
      <c r="W30" s="28">
        <f t="shared" ca="1" si="9"/>
        <v>-0.10623254072008592</v>
      </c>
      <c r="X30" s="27">
        <f t="shared" ca="1" si="10"/>
        <v>0.10268838460753216</v>
      </c>
      <c r="Y30" s="7">
        <v>131</v>
      </c>
      <c r="Z30" s="46"/>
    </row>
    <row r="31" spans="1:26" s="26" customFormat="1" x14ac:dyDescent="0.25">
      <c r="A31" s="26">
        <v>15</v>
      </c>
      <c r="B31" s="26">
        <v>635</v>
      </c>
      <c r="C31" s="26">
        <v>15183</v>
      </c>
      <c r="D31" s="26">
        <v>13311</v>
      </c>
      <c r="E31" s="26">
        <v>11357</v>
      </c>
      <c r="F31" s="26">
        <v>13190</v>
      </c>
      <c r="G31" s="27"/>
      <c r="H31" s="7"/>
      <c r="I31" s="28">
        <f t="shared" si="0"/>
        <v>3826</v>
      </c>
      <c r="J31" s="27">
        <f t="shared" si="0"/>
        <v>121</v>
      </c>
      <c r="K31" s="7"/>
      <c r="L31" s="28">
        <f t="shared" ca="1" si="1"/>
        <v>3844.5602338365857</v>
      </c>
      <c r="M31" s="26">
        <f t="shared" ca="1" si="2"/>
        <v>94.545826238318128</v>
      </c>
      <c r="N31" s="26">
        <f t="shared" ca="1" si="3"/>
        <v>-1.0013055678690039</v>
      </c>
      <c r="O31" s="27">
        <f t="shared" ca="1" si="4"/>
        <v>2.4726501689459033E-2</v>
      </c>
      <c r="P31" s="7"/>
      <c r="Q31" s="28">
        <f t="shared" ca="1" si="5"/>
        <v>-1.0017565389910401</v>
      </c>
      <c r="R31" s="27">
        <f t="shared" ca="1" si="6"/>
        <v>84.516699631125164</v>
      </c>
      <c r="S31" s="7"/>
      <c r="T31" s="28">
        <f t="shared" si="7"/>
        <v>84.671999999999983</v>
      </c>
      <c r="U31" s="27">
        <f t="shared" si="8"/>
        <v>1.4778051842486384</v>
      </c>
      <c r="V31" s="7"/>
      <c r="W31" s="28">
        <f t="shared" ca="1" si="9"/>
        <v>-0.15530036887481913</v>
      </c>
      <c r="X31" s="27">
        <f t="shared" ca="1" si="10"/>
        <v>5.0565537623072032E-2</v>
      </c>
      <c r="Y31" s="7">
        <v>130</v>
      </c>
      <c r="Z31" s="46"/>
    </row>
    <row r="32" spans="1:26" s="26" customFormat="1" x14ac:dyDescent="0.25">
      <c r="A32" s="26">
        <v>16</v>
      </c>
      <c r="B32" s="26">
        <v>629</v>
      </c>
      <c r="C32" s="26">
        <v>15165</v>
      </c>
      <c r="D32" s="26">
        <v>13500</v>
      </c>
      <c r="E32" s="26">
        <v>11369</v>
      </c>
      <c r="F32" s="26">
        <v>13001</v>
      </c>
      <c r="G32" s="27"/>
      <c r="H32" s="7"/>
      <c r="I32" s="28">
        <f t="shared" si="0"/>
        <v>3796</v>
      </c>
      <c r="J32" s="27">
        <f t="shared" si="0"/>
        <v>499</v>
      </c>
      <c r="K32" s="7"/>
      <c r="L32" s="28">
        <f t="shared" ca="1" si="1"/>
        <v>3814.5602338365857</v>
      </c>
      <c r="M32" s="26">
        <f t="shared" ca="1" si="2"/>
        <v>472.54582623831811</v>
      </c>
      <c r="N32" s="26">
        <f t="shared" ca="1" si="3"/>
        <v>-0.99349214703306776</v>
      </c>
      <c r="O32" s="27">
        <f t="shared" ca="1" si="4"/>
        <v>0.12358456883518205</v>
      </c>
      <c r="P32" s="7"/>
      <c r="Q32" s="28">
        <f t="shared" ca="1" si="5"/>
        <v>-0.99534334573180017</v>
      </c>
      <c r="R32" s="27">
        <f t="shared" ca="1" si="6"/>
        <v>90.180525435442064</v>
      </c>
      <c r="S32" s="7"/>
      <c r="T32" s="28">
        <f t="shared" si="7"/>
        <v>90.332999999999984</v>
      </c>
      <c r="U32" s="27">
        <f t="shared" si="8"/>
        <v>1.5766082732040372</v>
      </c>
      <c r="V32" s="7"/>
      <c r="W32" s="28">
        <f t="shared" ca="1" si="9"/>
        <v>-0.15247456455792019</v>
      </c>
      <c r="X32" s="27">
        <f t="shared" ca="1" si="10"/>
        <v>1.7106735369239345E-2</v>
      </c>
      <c r="Y32" s="7">
        <v>129</v>
      </c>
      <c r="Z32" s="46"/>
    </row>
    <row r="33" spans="1:26" s="26" customFormat="1" x14ac:dyDescent="0.25">
      <c r="A33" s="26">
        <v>17</v>
      </c>
      <c r="B33" s="26">
        <v>632</v>
      </c>
      <c r="C33" s="26">
        <v>15131</v>
      </c>
      <c r="D33" s="26">
        <v>13677</v>
      </c>
      <c r="E33" s="26">
        <v>11401</v>
      </c>
      <c r="F33" s="26">
        <v>12806</v>
      </c>
      <c r="G33" s="27"/>
      <c r="H33" s="7"/>
      <c r="I33" s="28">
        <f t="shared" si="0"/>
        <v>3730</v>
      </c>
      <c r="J33" s="27">
        <f t="shared" si="0"/>
        <v>871</v>
      </c>
      <c r="K33" s="7"/>
      <c r="L33" s="28">
        <f t="shared" ca="1" si="1"/>
        <v>3748.5602338365857</v>
      </c>
      <c r="M33" s="26">
        <f t="shared" ca="1" si="2"/>
        <v>844.54582623831811</v>
      </c>
      <c r="N33" s="26">
        <f t="shared" ca="1" si="3"/>
        <v>-0.97630262119400835</v>
      </c>
      <c r="O33" s="27">
        <f t="shared" ca="1" si="4"/>
        <v>0.22087346031192534</v>
      </c>
      <c r="P33" s="7"/>
      <c r="Q33" s="28">
        <f t="shared" ca="1" si="5"/>
        <v>-0.97953086765937436</v>
      </c>
      <c r="R33" s="27">
        <f t="shared" ca="1" si="6"/>
        <v>95.809796367522097</v>
      </c>
      <c r="S33" s="7"/>
      <c r="T33" s="28">
        <f t="shared" si="7"/>
        <v>96.020999999999987</v>
      </c>
      <c r="U33" s="27">
        <f t="shared" si="8"/>
        <v>1.6758826010574748</v>
      </c>
      <c r="V33" s="7"/>
      <c r="W33" s="28">
        <f t="shared" ca="1" si="9"/>
        <v>-0.21120363247788987</v>
      </c>
      <c r="X33" s="27">
        <f t="shared" ca="1" si="10"/>
        <v>4.4871919191891152E-2</v>
      </c>
      <c r="Y33" s="7">
        <v>128</v>
      </c>
      <c r="Z33" s="46"/>
    </row>
    <row r="34" spans="1:26" s="26" customFormat="1" x14ac:dyDescent="0.25">
      <c r="A34" s="26">
        <v>18</v>
      </c>
      <c r="B34" s="26">
        <v>628</v>
      </c>
      <c r="C34" s="26">
        <v>15078</v>
      </c>
      <c r="D34" s="26">
        <v>13866</v>
      </c>
      <c r="E34" s="26">
        <v>11454</v>
      </c>
      <c r="F34" s="26">
        <v>12630</v>
      </c>
      <c r="G34" s="27"/>
      <c r="H34" s="7"/>
      <c r="I34" s="28">
        <f t="shared" si="0"/>
        <v>3624</v>
      </c>
      <c r="J34" s="27">
        <f t="shared" si="0"/>
        <v>1236</v>
      </c>
      <c r="K34" s="7"/>
      <c r="L34" s="28">
        <f t="shared" ca="1" si="1"/>
        <v>3642.5602338365857</v>
      </c>
      <c r="M34" s="26">
        <f t="shared" ca="1" si="2"/>
        <v>1209.5458262383181</v>
      </c>
      <c r="N34" s="26">
        <f t="shared" ca="1" si="3"/>
        <v>-0.94869520090703419</v>
      </c>
      <c r="O34" s="27">
        <f t="shared" ca="1" si="4"/>
        <v>0.31633164684152559</v>
      </c>
      <c r="P34" s="7"/>
      <c r="Q34" s="28">
        <f t="shared" ca="1" si="5"/>
        <v>-0.95327350433404523</v>
      </c>
      <c r="R34" s="27">
        <f t="shared" ca="1" si="6"/>
        <v>101.46051299717601</v>
      </c>
      <c r="S34" s="7"/>
      <c r="T34" s="28">
        <f t="shared" si="7"/>
        <v>101.67299999999999</v>
      </c>
      <c r="U34" s="27">
        <f t="shared" si="8"/>
        <v>1.7745286103801943</v>
      </c>
      <c r="V34" s="7"/>
      <c r="W34" s="28">
        <f t="shared" ca="1" si="9"/>
        <v>-0.21248700282397692</v>
      </c>
      <c r="X34" s="27">
        <f t="shared" ca="1" si="10"/>
        <v>1.6372621184515879E-2</v>
      </c>
      <c r="Y34" s="7">
        <v>127</v>
      </c>
      <c r="Z34" s="46"/>
    </row>
    <row r="35" spans="1:26" s="26" customFormat="1" x14ac:dyDescent="0.25">
      <c r="A35" s="26">
        <v>19</v>
      </c>
      <c r="B35" s="26">
        <v>625</v>
      </c>
      <c r="C35" s="26">
        <v>15006</v>
      </c>
      <c r="D35" s="26">
        <v>14046</v>
      </c>
      <c r="E35" s="26">
        <v>11532</v>
      </c>
      <c r="F35" s="26">
        <v>12456</v>
      </c>
      <c r="G35" s="27"/>
      <c r="H35" s="7"/>
      <c r="I35" s="28">
        <f t="shared" si="0"/>
        <v>3474</v>
      </c>
      <c r="J35" s="27">
        <f t="shared" si="0"/>
        <v>1590</v>
      </c>
      <c r="K35" s="7"/>
      <c r="L35" s="28">
        <f t="shared" ca="1" si="1"/>
        <v>3492.5602338365857</v>
      </c>
      <c r="M35" s="26">
        <f t="shared" ca="1" si="2"/>
        <v>1563.5458262383181</v>
      </c>
      <c r="N35" s="26">
        <f t="shared" ca="1" si="3"/>
        <v>-0.90962809672735367</v>
      </c>
      <c r="O35" s="27">
        <f t="shared" ca="1" si="4"/>
        <v>0.40891301131132973</v>
      </c>
      <c r="P35" s="7"/>
      <c r="Q35" s="28">
        <f t="shared" ca="1" si="5"/>
        <v>-0.91551453617182588</v>
      </c>
      <c r="R35" s="27">
        <f t="shared" ca="1" si="6"/>
        <v>107.17059271735968</v>
      </c>
      <c r="S35" s="7"/>
      <c r="T35" s="28">
        <f t="shared" si="7"/>
        <v>107.29799999999999</v>
      </c>
      <c r="U35" s="27">
        <f t="shared" si="8"/>
        <v>1.8727033808048756</v>
      </c>
      <c r="V35" s="7"/>
      <c r="W35" s="28">
        <f t="shared" ca="1" si="9"/>
        <v>-0.12740728264030565</v>
      </c>
      <c r="X35" s="27">
        <f t="shared" ca="1" si="10"/>
        <v>-6.3966245237153885E-2</v>
      </c>
      <c r="Y35" s="7">
        <v>126</v>
      </c>
      <c r="Z35" s="46"/>
    </row>
    <row r="36" spans="1:26" s="26" customFormat="1" x14ac:dyDescent="0.25">
      <c r="A36" s="26">
        <v>20</v>
      </c>
      <c r="B36" s="26">
        <v>608</v>
      </c>
      <c r="C36" s="26">
        <v>14929</v>
      </c>
      <c r="D36" s="26">
        <v>14210</v>
      </c>
      <c r="E36" s="26">
        <v>11615</v>
      </c>
      <c r="F36" s="26">
        <v>12296</v>
      </c>
      <c r="G36" s="27"/>
      <c r="H36" s="7"/>
      <c r="I36" s="28">
        <f t="shared" si="0"/>
        <v>3314</v>
      </c>
      <c r="J36" s="27">
        <f t="shared" si="0"/>
        <v>1914</v>
      </c>
      <c r="K36" s="7"/>
      <c r="L36" s="28">
        <f t="shared" ca="1" si="1"/>
        <v>3332.5602338365857</v>
      </c>
      <c r="M36" s="26">
        <f t="shared" ca="1" si="2"/>
        <v>1887.5458262383181</v>
      </c>
      <c r="N36" s="26">
        <f t="shared" ca="1" si="3"/>
        <v>-0.86795651893569448</v>
      </c>
      <c r="O36" s="27">
        <f t="shared" ca="1" si="4"/>
        <v>0.49364849743623512</v>
      </c>
      <c r="P36" s="7"/>
      <c r="Q36" s="28">
        <f t="shared" ca="1" si="5"/>
        <v>-0.87503964142117541</v>
      </c>
      <c r="R36" s="27">
        <f t="shared" ca="1" si="6"/>
        <v>112.53201074463095</v>
      </c>
      <c r="S36" s="7"/>
      <c r="T36" s="28">
        <f t="shared" si="7"/>
        <v>112.76999999999998</v>
      </c>
      <c r="U36" s="27">
        <f t="shared" si="8"/>
        <v>1.9682077974740051</v>
      </c>
      <c r="V36" s="7"/>
      <c r="W36" s="28">
        <f t="shared" ca="1" si="9"/>
        <v>-0.23798925536902971</v>
      </c>
      <c r="X36" s="27">
        <f t="shared" ca="1" si="10"/>
        <v>6.2586343274091405E-2</v>
      </c>
      <c r="Y36" s="7">
        <v>125</v>
      </c>
      <c r="Z36" s="46"/>
    </row>
    <row r="37" spans="1:26" s="26" customFormat="1" x14ac:dyDescent="0.25">
      <c r="A37" s="26">
        <v>21</v>
      </c>
      <c r="B37" s="26">
        <v>609</v>
      </c>
      <c r="C37" s="26">
        <v>14813</v>
      </c>
      <c r="D37" s="26">
        <v>14357</v>
      </c>
      <c r="E37" s="26">
        <v>11711</v>
      </c>
      <c r="F37" s="26">
        <v>12134</v>
      </c>
      <c r="G37" s="27"/>
      <c r="H37" s="7"/>
      <c r="I37" s="28">
        <f t="shared" si="0"/>
        <v>3102</v>
      </c>
      <c r="J37" s="27">
        <f t="shared" si="0"/>
        <v>2223</v>
      </c>
      <c r="K37" s="7"/>
      <c r="L37" s="28">
        <f t="shared" ca="1" si="1"/>
        <v>3120.5602338365857</v>
      </c>
      <c r="M37" s="26">
        <f t="shared" ca="1" si="2"/>
        <v>2196.5458262383181</v>
      </c>
      <c r="N37" s="26">
        <f t="shared" ca="1" si="3"/>
        <v>-0.81274167836174616</v>
      </c>
      <c r="O37" s="27">
        <f t="shared" ca="1" si="4"/>
        <v>0.57446104438869128</v>
      </c>
      <c r="P37" s="7"/>
      <c r="Q37" s="28">
        <f t="shared" ca="1" si="5"/>
        <v>-0.82096452819135401</v>
      </c>
      <c r="R37" s="27">
        <f t="shared" ca="1" si="6"/>
        <v>118.08473616906292</v>
      </c>
      <c r="S37" s="7"/>
      <c r="T37" s="28">
        <f t="shared" si="7"/>
        <v>118.25099999999998</v>
      </c>
      <c r="U37" s="27">
        <f t="shared" si="8"/>
        <v>2.0638692937758143</v>
      </c>
      <c r="V37" s="7"/>
      <c r="W37" s="28">
        <f t="shared" ca="1" si="9"/>
        <v>-0.16626383093705499</v>
      </c>
      <c r="X37" s="27">
        <f t="shared" ca="1" si="10"/>
        <v>6.4388404858121362E-2</v>
      </c>
      <c r="Y37" s="7">
        <v>124</v>
      </c>
      <c r="Z37" s="46"/>
    </row>
    <row r="38" spans="1:26" s="26" customFormat="1" x14ac:dyDescent="0.25">
      <c r="A38" s="26">
        <v>22</v>
      </c>
      <c r="B38" s="26">
        <v>634</v>
      </c>
      <c r="C38" s="26">
        <v>14701</v>
      </c>
      <c r="D38" s="26">
        <v>14519</v>
      </c>
      <c r="E38" s="26">
        <v>11840</v>
      </c>
      <c r="F38" s="26">
        <v>11990</v>
      </c>
      <c r="G38" s="27"/>
      <c r="H38" s="7"/>
      <c r="I38" s="28">
        <f t="shared" si="0"/>
        <v>2861</v>
      </c>
      <c r="J38" s="27">
        <f t="shared" si="0"/>
        <v>2529</v>
      </c>
      <c r="K38" s="7"/>
      <c r="L38" s="28">
        <f t="shared" ca="1" si="1"/>
        <v>2879.5602338365857</v>
      </c>
      <c r="M38" s="26">
        <f t="shared" ca="1" si="2"/>
        <v>2502.5458262383181</v>
      </c>
      <c r="N38" s="26">
        <f t="shared" ca="1" si="3"/>
        <v>-0.74997386431305957</v>
      </c>
      <c r="O38" s="27">
        <f t="shared" ca="1" si="4"/>
        <v>0.65448900350665751</v>
      </c>
      <c r="P38" s="7"/>
      <c r="Q38" s="28">
        <f t="shared" ca="1" si="5"/>
        <v>-0.75932456389463066</v>
      </c>
      <c r="R38" s="27">
        <f t="shared" ca="1" si="6"/>
        <v>123.86197368137829</v>
      </c>
      <c r="S38" s="7"/>
      <c r="T38" s="28">
        <f t="shared" si="7"/>
        <v>123.95699999999998</v>
      </c>
      <c r="U38" s="27">
        <f t="shared" si="8"/>
        <v>2.1634577808946105</v>
      </c>
      <c r="V38" s="7"/>
      <c r="W38" s="28">
        <f t="shared" ca="1" si="9"/>
        <v>-9.502631862169153E-2</v>
      </c>
      <c r="X38" s="27">
        <f t="shared" ca="1" si="10"/>
        <v>-2.6653110727409057E-2</v>
      </c>
      <c r="Y38" s="7">
        <v>123</v>
      </c>
      <c r="Z38" s="46"/>
    </row>
    <row r="39" spans="1:26" s="26" customFormat="1" x14ac:dyDescent="0.25">
      <c r="A39" s="26">
        <v>23</v>
      </c>
      <c r="B39" s="26">
        <v>620</v>
      </c>
      <c r="C39" s="26">
        <v>14564</v>
      </c>
      <c r="D39" s="26">
        <v>14650</v>
      </c>
      <c r="E39" s="26">
        <v>11965</v>
      </c>
      <c r="F39" s="26">
        <v>11849</v>
      </c>
      <c r="G39" s="27"/>
      <c r="H39" s="7"/>
      <c r="I39" s="28">
        <f t="shared" si="0"/>
        <v>2599</v>
      </c>
      <c r="J39" s="27">
        <f t="shared" si="0"/>
        <v>2801</v>
      </c>
      <c r="K39" s="7"/>
      <c r="L39" s="28">
        <f t="shared" ca="1" si="1"/>
        <v>2617.5602338365857</v>
      </c>
      <c r="M39" s="26">
        <f t="shared" ca="1" si="2"/>
        <v>2774.5458262383181</v>
      </c>
      <c r="N39" s="26">
        <f t="shared" ca="1" si="3"/>
        <v>-0.6817366556792176</v>
      </c>
      <c r="O39" s="27">
        <f t="shared" ca="1" si="4"/>
        <v>0.72562496716707192</v>
      </c>
      <c r="P39" s="7"/>
      <c r="Q39" s="28">
        <f t="shared" ca="1" si="5"/>
        <v>-0.69208863882347471</v>
      </c>
      <c r="R39" s="27">
        <f t="shared" ca="1" si="6"/>
        <v>129.45783831269409</v>
      </c>
      <c r="S39" s="7"/>
      <c r="T39" s="28">
        <f t="shared" si="7"/>
        <v>129.53699999999998</v>
      </c>
      <c r="U39" s="27">
        <f t="shared" si="8"/>
        <v>2.2608471531558942</v>
      </c>
      <c r="V39" s="7"/>
      <c r="W39" s="28">
        <f t="shared" ca="1" si="9"/>
        <v>-7.9161687305884243E-2</v>
      </c>
      <c r="X39" s="27">
        <f t="shared" ca="1" si="10"/>
        <v>1.7239489252233398E-2</v>
      </c>
      <c r="Y39" s="7">
        <v>122</v>
      </c>
      <c r="Z39" s="46"/>
    </row>
    <row r="40" spans="1:26" s="26" customFormat="1" x14ac:dyDescent="0.25">
      <c r="A40" s="26">
        <v>24</v>
      </c>
      <c r="B40" s="26">
        <v>628</v>
      </c>
      <c r="C40" s="26">
        <v>14417</v>
      </c>
      <c r="D40" s="26">
        <v>14772</v>
      </c>
      <c r="E40" s="26">
        <v>12109</v>
      </c>
      <c r="F40" s="26">
        <v>11725</v>
      </c>
      <c r="G40" s="27"/>
      <c r="H40" s="7"/>
      <c r="I40" s="28">
        <f t="shared" si="0"/>
        <v>2308</v>
      </c>
      <c r="J40" s="27">
        <f t="shared" si="0"/>
        <v>3047</v>
      </c>
      <c r="K40" s="7"/>
      <c r="L40" s="28">
        <f t="shared" ca="1" si="1"/>
        <v>2326.5602338365857</v>
      </c>
      <c r="M40" s="26">
        <f t="shared" ca="1" si="2"/>
        <v>3020.5458262383181</v>
      </c>
      <c r="N40" s="26">
        <f t="shared" ca="1" si="3"/>
        <v>-0.60594647357063758</v>
      </c>
      <c r="O40" s="27">
        <f t="shared" ca="1" si="4"/>
        <v>0.78996116959524088</v>
      </c>
      <c r="P40" s="7"/>
      <c r="Q40" s="28">
        <f t="shared" ca="1" si="5"/>
        <v>-0.61720261591268377</v>
      </c>
      <c r="R40" s="27">
        <f t="shared" ca="1" si="6"/>
        <v>135.1019671765664</v>
      </c>
      <c r="S40" s="7"/>
      <c r="T40" s="28">
        <f t="shared" si="7"/>
        <v>135.18899999999996</v>
      </c>
      <c r="U40" s="27">
        <f t="shared" si="8"/>
        <v>2.3594931624786137</v>
      </c>
      <c r="V40" s="7"/>
      <c r="W40" s="28">
        <f t="shared" ca="1" si="9"/>
        <v>-8.7032823433560225E-2</v>
      </c>
      <c r="X40" s="27">
        <f t="shared" ca="1" si="10"/>
        <v>7.5636602792371832E-2</v>
      </c>
      <c r="Y40" s="7">
        <v>121</v>
      </c>
      <c r="Z40" s="46"/>
    </row>
    <row r="41" spans="1:26" s="26" customFormat="1" x14ac:dyDescent="0.25">
      <c r="A41" s="26">
        <v>25</v>
      </c>
      <c r="B41" s="26">
        <v>640</v>
      </c>
      <c r="C41" s="26">
        <v>14260</v>
      </c>
      <c r="D41" s="26">
        <v>14899</v>
      </c>
      <c r="E41" s="26">
        <v>12279</v>
      </c>
      <c r="F41" s="26">
        <v>11628</v>
      </c>
      <c r="G41" s="27"/>
      <c r="H41" s="7"/>
      <c r="I41" s="28">
        <f t="shared" si="0"/>
        <v>1981</v>
      </c>
      <c r="J41" s="27">
        <f t="shared" si="0"/>
        <v>3271</v>
      </c>
      <c r="K41" s="7"/>
      <c r="L41" s="28">
        <f t="shared" ca="1" si="1"/>
        <v>1999.5602338365859</v>
      </c>
      <c r="M41" s="26">
        <f t="shared" ca="1" si="2"/>
        <v>3244.5458262383181</v>
      </c>
      <c r="N41" s="26">
        <f t="shared" ca="1" si="3"/>
        <v>-0.5207801864589342</v>
      </c>
      <c r="O41" s="27">
        <f t="shared" ca="1" si="4"/>
        <v>0.84854372790381749</v>
      </c>
      <c r="P41" s="7"/>
      <c r="Q41" s="28">
        <f t="shared" ca="1" si="5"/>
        <v>-0.5328580060859357</v>
      </c>
      <c r="R41" s="27">
        <f t="shared" ca="1" si="6"/>
        <v>140.97525527347329</v>
      </c>
      <c r="S41" s="7"/>
      <c r="T41" s="28">
        <f t="shared" si="7"/>
        <v>140.94899999999996</v>
      </c>
      <c r="U41" s="27">
        <f t="shared" si="8"/>
        <v>2.4600241273934866</v>
      </c>
      <c r="V41" s="7"/>
      <c r="W41" s="28">
        <f t="shared" ca="1" si="9"/>
        <v>2.6255273473339003E-2</v>
      </c>
      <c r="X41" s="27">
        <f t="shared" ca="1" si="10"/>
        <v>5.1370062939724903E-2</v>
      </c>
      <c r="Y41" s="7">
        <v>120</v>
      </c>
      <c r="Z41" s="46"/>
    </row>
    <row r="42" spans="1:26" s="26" customFormat="1" x14ac:dyDescent="0.25">
      <c r="A42" s="26">
        <v>26</v>
      </c>
      <c r="B42" s="26">
        <v>624</v>
      </c>
      <c r="C42" s="26">
        <v>14085</v>
      </c>
      <c r="D42" s="26">
        <v>14979</v>
      </c>
      <c r="E42" s="26">
        <v>12436</v>
      </c>
      <c r="F42" s="26">
        <v>11523</v>
      </c>
      <c r="G42" s="27"/>
      <c r="H42" s="7"/>
      <c r="I42" s="28">
        <f t="shared" si="0"/>
        <v>1649</v>
      </c>
      <c r="J42" s="27">
        <f t="shared" si="0"/>
        <v>3456</v>
      </c>
      <c r="K42" s="7"/>
      <c r="L42" s="28">
        <f t="shared" ca="1" si="1"/>
        <v>1667.5602338365859</v>
      </c>
      <c r="M42" s="26">
        <f t="shared" ca="1" si="2"/>
        <v>3429.5458262383181</v>
      </c>
      <c r="N42" s="26">
        <f t="shared" ca="1" si="3"/>
        <v>-0.43431166254124143</v>
      </c>
      <c r="O42" s="27">
        <f t="shared" ca="1" si="4"/>
        <v>0.89692664436402592</v>
      </c>
      <c r="P42" s="7"/>
      <c r="Q42" s="28">
        <f t="shared" ca="1" si="5"/>
        <v>-0.44706647981081543</v>
      </c>
      <c r="R42" s="27">
        <f t="shared" ca="1" si="6"/>
        <v>146.60912436335769</v>
      </c>
      <c r="S42" s="7"/>
      <c r="T42" s="28">
        <f t="shared" si="7"/>
        <v>146.56499999999994</v>
      </c>
      <c r="U42" s="27">
        <f t="shared" si="8"/>
        <v>2.558041818185488</v>
      </c>
      <c r="V42" s="7"/>
      <c r="W42" s="28">
        <f t="shared" ca="1" si="9"/>
        <v>4.4124363357752827E-2</v>
      </c>
      <c r="X42" s="27">
        <f t="shared" ca="1" si="10"/>
        <v>6.1579604490617612E-2</v>
      </c>
      <c r="Y42" s="7">
        <v>119</v>
      </c>
      <c r="Z42" s="46"/>
    </row>
    <row r="43" spans="1:26" s="26" customFormat="1" x14ac:dyDescent="0.25">
      <c r="A43" s="26">
        <v>27</v>
      </c>
      <c r="B43" s="26">
        <v>623</v>
      </c>
      <c r="C43" s="26">
        <v>13912</v>
      </c>
      <c r="D43" s="26">
        <v>15051</v>
      </c>
      <c r="E43" s="26">
        <v>12613</v>
      </c>
      <c r="F43" s="26">
        <v>11449</v>
      </c>
      <c r="G43" s="27"/>
      <c r="H43" s="7"/>
      <c r="I43" s="28">
        <f t="shared" si="0"/>
        <v>1299</v>
      </c>
      <c r="J43" s="27">
        <f t="shared" si="0"/>
        <v>3602</v>
      </c>
      <c r="K43" s="7"/>
      <c r="L43" s="28">
        <f t="shared" ca="1" si="1"/>
        <v>1317.5602338365859</v>
      </c>
      <c r="M43" s="26">
        <f t="shared" ca="1" si="2"/>
        <v>3575.5458262383181</v>
      </c>
      <c r="N43" s="26">
        <f t="shared" ca="1" si="3"/>
        <v>-0.34315508612198703</v>
      </c>
      <c r="O43" s="27">
        <f t="shared" ca="1" si="4"/>
        <v>0.93510991897586604</v>
      </c>
      <c r="P43" s="7"/>
      <c r="Q43" s="28">
        <f t="shared" ca="1" si="5"/>
        <v>-0.35644188139786737</v>
      </c>
      <c r="R43" s="27">
        <f t="shared" ca="1" si="6"/>
        <v>152.2370782098219</v>
      </c>
      <c r="S43" s="7"/>
      <c r="T43" s="28">
        <f t="shared" si="7"/>
        <v>152.17199999999994</v>
      </c>
      <c r="U43" s="27">
        <f t="shared" si="8"/>
        <v>2.6559024293448101</v>
      </c>
      <c r="V43" s="7"/>
      <c r="W43" s="28">
        <f t="shared" ca="1" si="9"/>
        <v>6.5078209821962218E-2</v>
      </c>
      <c r="X43" s="27">
        <f t="shared" ca="1" si="10"/>
        <v>3.4656572601932112E-2</v>
      </c>
      <c r="Y43" s="7">
        <v>118</v>
      </c>
      <c r="Z43" s="46"/>
    </row>
    <row r="44" spans="1:26" s="26" customFormat="1" x14ac:dyDescent="0.25">
      <c r="A44" s="26">
        <v>28</v>
      </c>
      <c r="B44" s="26">
        <v>614</v>
      </c>
      <c r="C44" s="26">
        <v>13738</v>
      </c>
      <c r="D44" s="26">
        <v>15123</v>
      </c>
      <c r="E44" s="26">
        <v>12793</v>
      </c>
      <c r="F44" s="26">
        <v>11394</v>
      </c>
      <c r="G44" s="27"/>
      <c r="H44" s="7"/>
      <c r="I44" s="28">
        <f t="shared" si="0"/>
        <v>945</v>
      </c>
      <c r="J44" s="27">
        <f t="shared" si="0"/>
        <v>3729</v>
      </c>
      <c r="K44" s="7"/>
      <c r="L44" s="28">
        <f t="shared" ca="1" si="1"/>
        <v>963.56023383658589</v>
      </c>
      <c r="M44" s="26">
        <f t="shared" ca="1" si="2"/>
        <v>3702.5458262383181</v>
      </c>
      <c r="N44" s="26">
        <f t="shared" ca="1" si="3"/>
        <v>-0.25095672025794113</v>
      </c>
      <c r="O44" s="27">
        <f t="shared" ca="1" si="4"/>
        <v>0.96832413730260358</v>
      </c>
      <c r="P44" s="7"/>
      <c r="Q44" s="28">
        <f t="shared" ca="1" si="5"/>
        <v>-0.26470496767958457</v>
      </c>
      <c r="R44" s="27">
        <f t="shared" ca="1" si="6"/>
        <v>157.8136769301824</v>
      </c>
      <c r="S44" s="7"/>
      <c r="T44" s="28">
        <f t="shared" si="7"/>
        <v>157.69799999999995</v>
      </c>
      <c r="U44" s="27">
        <f t="shared" si="8"/>
        <v>2.7523493238100167</v>
      </c>
      <c r="V44" s="7"/>
      <c r="W44" s="28">
        <f t="shared" ca="1" si="9"/>
        <v>0.1156769301824454</v>
      </c>
      <c r="X44" s="27">
        <f t="shared" ca="1" si="10"/>
        <v>-2.3178300394988582E-2</v>
      </c>
      <c r="Y44" s="7">
        <v>117</v>
      </c>
      <c r="Z44" s="46"/>
    </row>
    <row r="45" spans="1:26" s="26" customFormat="1" x14ac:dyDescent="0.25">
      <c r="A45" s="26">
        <v>29</v>
      </c>
      <c r="B45" s="26">
        <v>608</v>
      </c>
      <c r="C45" s="26">
        <v>13557</v>
      </c>
      <c r="D45" s="26">
        <v>15160</v>
      </c>
      <c r="E45" s="26">
        <v>12970</v>
      </c>
      <c r="F45" s="26">
        <v>11353</v>
      </c>
      <c r="G45" s="27"/>
      <c r="H45" s="7"/>
      <c r="I45" s="28">
        <f t="shared" si="0"/>
        <v>587</v>
      </c>
      <c r="J45" s="27">
        <f t="shared" si="0"/>
        <v>3807</v>
      </c>
      <c r="K45" s="7"/>
      <c r="L45" s="28">
        <f t="shared" ca="1" si="1"/>
        <v>605.56023383658589</v>
      </c>
      <c r="M45" s="26">
        <f t="shared" ca="1" si="2"/>
        <v>3780.5458262383181</v>
      </c>
      <c r="N45" s="26">
        <f t="shared" ca="1" si="3"/>
        <v>-0.15771656494910374</v>
      </c>
      <c r="O45" s="27">
        <f t="shared" ca="1" si="4"/>
        <v>0.98872342099934007</v>
      </c>
      <c r="P45" s="7"/>
      <c r="Q45" s="28">
        <f t="shared" ca="1" si="5"/>
        <v>-0.17174454721327134</v>
      </c>
      <c r="R45" s="27">
        <f t="shared" ca="1" si="6"/>
        <v>163.24860332443404</v>
      </c>
      <c r="S45" s="7"/>
      <c r="T45" s="28">
        <f t="shared" si="7"/>
        <v>163.16999999999996</v>
      </c>
      <c r="U45" s="27">
        <f t="shared" si="8"/>
        <v>2.8478537404791471</v>
      </c>
      <c r="V45" s="7"/>
      <c r="W45" s="28">
        <f t="shared" ca="1" si="9"/>
        <v>7.8603324434084243E-2</v>
      </c>
      <c r="X45" s="27">
        <f t="shared" ca="1" si="10"/>
        <v>5.7939986241763108E-2</v>
      </c>
      <c r="Y45" s="7">
        <v>116</v>
      </c>
      <c r="Z45" s="46"/>
    </row>
    <row r="46" spans="1:26" s="26" customFormat="1" x14ac:dyDescent="0.25">
      <c r="A46" s="26">
        <v>30</v>
      </c>
      <c r="B46" s="26">
        <v>627</v>
      </c>
      <c r="C46" s="26">
        <v>13375</v>
      </c>
      <c r="D46" s="26">
        <v>15192</v>
      </c>
      <c r="E46" s="26">
        <v>13165</v>
      </c>
      <c r="F46" s="26">
        <v>11335</v>
      </c>
      <c r="G46" s="27"/>
      <c r="H46" s="7"/>
      <c r="I46" s="28">
        <f t="shared" si="0"/>
        <v>210</v>
      </c>
      <c r="J46" s="27">
        <f t="shared" si="0"/>
        <v>3857</v>
      </c>
      <c r="K46" s="7"/>
      <c r="L46" s="28">
        <f t="shared" ca="1" si="1"/>
        <v>228.56023383658587</v>
      </c>
      <c r="M46" s="26">
        <f t="shared" ca="1" si="2"/>
        <v>3830.5458262383181</v>
      </c>
      <c r="N46" s="26">
        <f t="shared" ca="1" si="3"/>
        <v>-5.9527909777506854E-2</v>
      </c>
      <c r="O46" s="27">
        <f t="shared" ca="1" si="4"/>
        <v>1.0017998849075045</v>
      </c>
      <c r="P46" s="7"/>
      <c r="Q46" s="28">
        <f t="shared" ca="1" si="5"/>
        <v>-7.3731351290211786E-2</v>
      </c>
      <c r="R46" s="27">
        <f t="shared" ca="1" si="6"/>
        <v>168.8934308015323</v>
      </c>
      <c r="S46" s="7"/>
      <c r="T46" s="28">
        <f t="shared" si="7"/>
        <v>168.81299999999996</v>
      </c>
      <c r="U46" s="27">
        <f t="shared" si="8"/>
        <v>2.9463426701691868</v>
      </c>
      <c r="V46" s="7"/>
      <c r="W46" s="28">
        <f t="shared" ca="1" si="9"/>
        <v>8.0430801532344276E-2</v>
      </c>
      <c r="X46" s="27">
        <f t="shared" ca="1" si="10"/>
        <v>2.4824107018559971E-2</v>
      </c>
      <c r="Y46" s="7">
        <v>115</v>
      </c>
      <c r="Z46" s="46"/>
    </row>
    <row r="47" spans="1:26" s="26" customFormat="1" x14ac:dyDescent="0.25">
      <c r="A47" s="26">
        <v>31</v>
      </c>
      <c r="B47" s="26">
        <v>621</v>
      </c>
      <c r="C47" s="26">
        <v>13185</v>
      </c>
      <c r="D47" s="26">
        <v>15196</v>
      </c>
      <c r="E47" s="26">
        <v>13349</v>
      </c>
      <c r="F47" s="26">
        <v>11330</v>
      </c>
      <c r="G47" s="27"/>
      <c r="H47" s="7"/>
      <c r="I47" s="28">
        <f t="shared" si="0"/>
        <v>-164</v>
      </c>
      <c r="J47" s="27">
        <f t="shared" si="0"/>
        <v>3866</v>
      </c>
      <c r="K47" s="7"/>
      <c r="L47" s="28">
        <f t="shared" ca="1" si="1"/>
        <v>-145.43976616341413</v>
      </c>
      <c r="M47" s="26">
        <f t="shared" ca="1" si="2"/>
        <v>3839.5458262383181</v>
      </c>
      <c r="N47" s="26">
        <f t="shared" ca="1" si="3"/>
        <v>3.787940331049644E-2</v>
      </c>
      <c r="O47" s="27">
        <f t="shared" ca="1" si="4"/>
        <v>1.0041536484109741</v>
      </c>
      <c r="P47" s="7"/>
      <c r="Q47" s="28">
        <f t="shared" ca="1" si="5"/>
        <v>2.3652385727478006E-2</v>
      </c>
      <c r="R47" s="27">
        <f t="shared" ca="1" si="6"/>
        <v>174.4520734235665</v>
      </c>
      <c r="S47" s="7"/>
      <c r="T47" s="28">
        <f t="shared" si="7"/>
        <v>174.40199999999996</v>
      </c>
      <c r="U47" s="27">
        <f t="shared" si="8"/>
        <v>3.0438891220631494</v>
      </c>
      <c r="V47" s="7"/>
      <c r="W47" s="28">
        <f t="shared" ca="1" si="9"/>
        <v>5.0073423566544761E-2</v>
      </c>
      <c r="X47" s="27">
        <f t="shared" ca="1" si="10"/>
        <v>0.11149360098320926</v>
      </c>
      <c r="Y47" s="7">
        <v>114</v>
      </c>
      <c r="Z47" s="46"/>
    </row>
    <row r="48" spans="1:26" s="26" customFormat="1" x14ac:dyDescent="0.25">
      <c r="A48" s="26">
        <v>32</v>
      </c>
      <c r="B48" s="26">
        <v>631</v>
      </c>
      <c r="C48" s="26">
        <v>12988</v>
      </c>
      <c r="D48" s="26">
        <v>15179</v>
      </c>
      <c r="E48" s="26">
        <v>13536</v>
      </c>
      <c r="F48" s="26">
        <v>11341</v>
      </c>
      <c r="G48" s="27"/>
      <c r="H48" s="7"/>
      <c r="I48" s="28">
        <f t="shared" si="0"/>
        <v>-548</v>
      </c>
      <c r="J48" s="27">
        <f t="shared" si="0"/>
        <v>3838</v>
      </c>
      <c r="K48" s="7"/>
      <c r="L48" s="28">
        <f t="shared" ca="1" si="1"/>
        <v>-529.43976616341411</v>
      </c>
      <c r="M48" s="26">
        <f t="shared" ca="1" si="2"/>
        <v>3811.5458262383181</v>
      </c>
      <c r="N48" s="26">
        <f t="shared" ca="1" si="3"/>
        <v>0.13789119001047842</v>
      </c>
      <c r="O48" s="27">
        <f t="shared" ca="1" si="4"/>
        <v>0.99683082862240202</v>
      </c>
      <c r="P48" s="7"/>
      <c r="Q48" s="28">
        <f t="shared" ca="1" si="5"/>
        <v>0.12377799400356108</v>
      </c>
      <c r="R48" s="27">
        <f t="shared" ca="1" si="6"/>
        <v>180.18101989338618</v>
      </c>
      <c r="S48" s="7"/>
      <c r="T48" s="28">
        <f t="shared" si="7"/>
        <v>180.08099999999996</v>
      </c>
      <c r="U48" s="27">
        <f t="shared" si="8"/>
        <v>3.1430063702839082</v>
      </c>
      <c r="V48" s="7"/>
      <c r="W48" s="28">
        <f t="shared" ca="1" si="9"/>
        <v>0.10001989338621797</v>
      </c>
      <c r="X48" s="27">
        <f t="shared" ca="1" si="10"/>
        <v>-9.6017736367741691E-3</v>
      </c>
      <c r="Y48" s="7">
        <v>113</v>
      </c>
      <c r="Z48" s="46"/>
    </row>
    <row r="49" spans="1:26" s="26" customFormat="1" x14ac:dyDescent="0.25">
      <c r="A49" s="26">
        <v>33</v>
      </c>
      <c r="B49" s="26">
        <v>638</v>
      </c>
      <c r="C49" s="26">
        <v>12801</v>
      </c>
      <c r="D49" s="26">
        <v>15142</v>
      </c>
      <c r="E49" s="26">
        <v>13723</v>
      </c>
      <c r="F49" s="26">
        <v>11374</v>
      </c>
      <c r="G49" s="27"/>
      <c r="H49" s="7"/>
      <c r="I49" s="28">
        <f t="shared" si="0"/>
        <v>-922</v>
      </c>
      <c r="J49" s="27">
        <f t="shared" si="0"/>
        <v>3768</v>
      </c>
      <c r="K49" s="7"/>
      <c r="L49" s="28">
        <f t="shared" ca="1" si="1"/>
        <v>-903.43976616341411</v>
      </c>
      <c r="M49" s="26">
        <f t="shared" ca="1" si="2"/>
        <v>3741.5458262383181</v>
      </c>
      <c r="N49" s="26">
        <f t="shared" ca="1" si="3"/>
        <v>0.23529850309848171</v>
      </c>
      <c r="O49" s="27">
        <f t="shared" ca="1" si="4"/>
        <v>0.97852377915097188</v>
      </c>
      <c r="P49" s="7"/>
      <c r="Q49" s="28">
        <f t="shared" ca="1" si="5"/>
        <v>0.22145453515368294</v>
      </c>
      <c r="R49" s="27">
        <f t="shared" ca="1" si="6"/>
        <v>185.85481932013852</v>
      </c>
      <c r="S49" s="7"/>
      <c r="T49" s="28">
        <f t="shared" si="7"/>
        <v>185.82299999999995</v>
      </c>
      <c r="U49" s="27">
        <f t="shared" si="8"/>
        <v>3.2432231759334225</v>
      </c>
      <c r="V49" s="7"/>
      <c r="W49" s="28">
        <f t="shared" ca="1" si="9"/>
        <v>3.1819320138566809E-2</v>
      </c>
      <c r="X49" s="27">
        <f t="shared" ca="1" si="10"/>
        <v>5.3014482711887467E-2</v>
      </c>
      <c r="Y49" s="7">
        <v>112</v>
      </c>
      <c r="Z49" s="46"/>
    </row>
    <row r="50" spans="1:26" s="26" customFormat="1" x14ac:dyDescent="0.25">
      <c r="A50" s="26">
        <v>34</v>
      </c>
      <c r="B50" s="26">
        <v>633</v>
      </c>
      <c r="C50" s="26">
        <v>12615</v>
      </c>
      <c r="D50" s="26">
        <v>15099</v>
      </c>
      <c r="E50" s="26">
        <v>13908</v>
      </c>
      <c r="F50" s="26">
        <v>11430</v>
      </c>
      <c r="G50" s="27"/>
      <c r="H50" s="7"/>
      <c r="I50" s="28">
        <f t="shared" si="0"/>
        <v>-1293</v>
      </c>
      <c r="J50" s="27">
        <f t="shared" si="0"/>
        <v>3669</v>
      </c>
      <c r="K50" s="7"/>
      <c r="L50" s="28">
        <f t="shared" ca="1" si="1"/>
        <v>-1274.4397661634141</v>
      </c>
      <c r="M50" s="26">
        <f t="shared" ca="1" si="2"/>
        <v>3642.5458262383181</v>
      </c>
      <c r="N50" s="26">
        <f t="shared" ca="1" si="3"/>
        <v>0.33192447410289139</v>
      </c>
      <c r="O50" s="27">
        <f t="shared" ca="1" si="4"/>
        <v>0.95263238061280631</v>
      </c>
      <c r="P50" s="7"/>
      <c r="Q50" s="28">
        <f t="shared" ca="1" si="5"/>
        <v>0.31845714082135668</v>
      </c>
      <c r="R50" s="27">
        <f t="shared" ca="1" si="6"/>
        <v>191.58710296921186</v>
      </c>
      <c r="S50" s="7"/>
      <c r="T50" s="28">
        <f t="shared" si="7"/>
        <v>191.51999999999995</v>
      </c>
      <c r="U50" s="27">
        <f t="shared" si="8"/>
        <v>3.3426545834195389</v>
      </c>
      <c r="V50" s="7"/>
      <c r="W50" s="28">
        <f t="shared" ca="1" si="9"/>
        <v>6.7102969211902064E-2</v>
      </c>
      <c r="X50" s="27">
        <f t="shared" ca="1" si="10"/>
        <v>2.5120720707406008E-2</v>
      </c>
      <c r="Y50" s="7">
        <v>111</v>
      </c>
      <c r="Z50" s="46"/>
    </row>
    <row r="51" spans="1:26" s="26" customFormat="1" x14ac:dyDescent="0.25">
      <c r="A51" s="26">
        <v>35</v>
      </c>
      <c r="B51" s="26">
        <v>625</v>
      </c>
      <c r="C51" s="26">
        <v>12447</v>
      </c>
      <c r="D51" s="26">
        <v>15032</v>
      </c>
      <c r="E51" s="26">
        <v>14089</v>
      </c>
      <c r="F51" s="26">
        <v>11503</v>
      </c>
      <c r="G51" s="27"/>
      <c r="H51" s="7"/>
      <c r="I51" s="28">
        <f t="shared" si="0"/>
        <v>-1642</v>
      </c>
      <c r="J51" s="27">
        <f t="shared" si="0"/>
        <v>3529</v>
      </c>
      <c r="K51" s="7"/>
      <c r="L51" s="28">
        <f t="shared" ca="1" si="1"/>
        <v>-1623.4397661634141</v>
      </c>
      <c r="M51" s="26">
        <f t="shared" ca="1" si="2"/>
        <v>3502.5458262383181</v>
      </c>
      <c r="N51" s="26">
        <f t="shared" ca="1" si="3"/>
        <v>0.42282060316094794</v>
      </c>
      <c r="O51" s="27">
        <f t="shared" ca="1" si="4"/>
        <v>0.91601828166994592</v>
      </c>
      <c r="P51" s="7"/>
      <c r="Q51" s="28">
        <f t="shared" ca="1" si="5"/>
        <v>0.40988129080676378</v>
      </c>
      <c r="R51" s="27">
        <f t="shared" ca="1" si="6"/>
        <v>197.20934013407782</v>
      </c>
      <c r="S51" s="7"/>
      <c r="T51" s="28">
        <f t="shared" si="7"/>
        <v>197.14499999999995</v>
      </c>
      <c r="U51" s="27">
        <f t="shared" si="8"/>
        <v>3.4408293538442201</v>
      </c>
      <c r="V51" s="7"/>
      <c r="W51" s="28">
        <f t="shared" ca="1" si="9"/>
        <v>6.4340134077866651E-2</v>
      </c>
      <c r="X51" s="27">
        <f t="shared" ca="1" si="10"/>
        <v>1.7371117840866646E-2</v>
      </c>
      <c r="Y51" s="7">
        <v>110</v>
      </c>
      <c r="Z51" s="46"/>
    </row>
    <row r="52" spans="1:26" s="26" customFormat="1" x14ac:dyDescent="0.25">
      <c r="A52" s="26">
        <v>36</v>
      </c>
      <c r="B52" s="26">
        <v>602</v>
      </c>
      <c r="C52" s="26">
        <v>12278</v>
      </c>
      <c r="D52" s="26">
        <v>14940</v>
      </c>
      <c r="E52" s="26">
        <v>14237</v>
      </c>
      <c r="F52" s="26">
        <v>11579</v>
      </c>
      <c r="G52" s="27"/>
      <c r="H52" s="7"/>
      <c r="I52" s="28">
        <f t="shared" si="0"/>
        <v>-1959</v>
      </c>
      <c r="J52" s="27">
        <f t="shared" si="0"/>
        <v>3361</v>
      </c>
      <c r="K52" s="7"/>
      <c r="L52" s="28">
        <f t="shared" ca="1" si="1"/>
        <v>-1940.4397661634141</v>
      </c>
      <c r="M52" s="26">
        <f t="shared" ca="1" si="2"/>
        <v>3334.5458262383181</v>
      </c>
      <c r="N52" s="26">
        <f t="shared" ca="1" si="3"/>
        <v>0.50538241666067263</v>
      </c>
      <c r="O52" s="27">
        <f t="shared" ca="1" si="4"/>
        <v>0.87208136293851346</v>
      </c>
      <c r="P52" s="7"/>
      <c r="Q52" s="28">
        <f t="shared" ca="1" si="5"/>
        <v>0.49307406700566725</v>
      </c>
      <c r="R52" s="27">
        <f t="shared" ca="1" si="6"/>
        <v>202.58652795155217</v>
      </c>
      <c r="S52" s="7"/>
      <c r="T52" s="28">
        <f t="shared" si="7"/>
        <v>202.56299999999996</v>
      </c>
      <c r="U52" s="27">
        <f t="shared" si="8"/>
        <v>3.5353912927172733</v>
      </c>
      <c r="V52" s="7"/>
      <c r="W52" s="28">
        <f t="shared" ca="1" si="9"/>
        <v>2.352795155221088E-2</v>
      </c>
      <c r="X52" s="27">
        <f t="shared" ca="1" si="10"/>
        <v>5.4212694112322879E-2</v>
      </c>
      <c r="Y52" s="7">
        <v>109</v>
      </c>
      <c r="Z52" s="46"/>
    </row>
    <row r="53" spans="1:26" s="26" customFormat="1" x14ac:dyDescent="0.25">
      <c r="A53" s="26">
        <v>37</v>
      </c>
      <c r="B53" s="26">
        <v>608</v>
      </c>
      <c r="C53" s="26">
        <v>12121</v>
      </c>
      <c r="D53" s="26">
        <v>14844</v>
      </c>
      <c r="E53" s="26">
        <v>14391</v>
      </c>
      <c r="F53" s="26">
        <v>11679</v>
      </c>
      <c r="G53" s="27"/>
      <c r="H53" s="7"/>
      <c r="I53" s="28">
        <f t="shared" si="0"/>
        <v>-2270</v>
      </c>
      <c r="J53" s="27">
        <f t="shared" si="0"/>
        <v>3165</v>
      </c>
      <c r="K53" s="7"/>
      <c r="L53" s="28">
        <f t="shared" ca="1" si="1"/>
        <v>-2251.4397661634143</v>
      </c>
      <c r="M53" s="26">
        <f t="shared" ca="1" si="2"/>
        <v>3138.5458262383181</v>
      </c>
      <c r="N53" s="26">
        <f t="shared" ca="1" si="3"/>
        <v>0.58638154599321024</v>
      </c>
      <c r="O53" s="27">
        <f t="shared" ca="1" si="4"/>
        <v>0.82082162441850892</v>
      </c>
      <c r="P53" s="7"/>
      <c r="Q53" s="28">
        <f t="shared" ca="1" si="5"/>
        <v>0.57480778079697914</v>
      </c>
      <c r="R53" s="27">
        <f t="shared" ca="1" si="6"/>
        <v>208.10566426947219</v>
      </c>
      <c r="S53" s="7"/>
      <c r="T53" s="28">
        <f t="shared" si="7"/>
        <v>208.03499999999997</v>
      </c>
      <c r="U53" s="27">
        <f t="shared" si="8"/>
        <v>3.6308957093864032</v>
      </c>
      <c r="V53" s="7"/>
      <c r="W53" s="28">
        <f t="shared" ca="1" si="9"/>
        <v>7.0664269472217711E-2</v>
      </c>
      <c r="X53" s="27">
        <f t="shared" ca="1" si="10"/>
        <v>5.778373327430586E-2</v>
      </c>
      <c r="Y53" s="7">
        <v>108</v>
      </c>
      <c r="Z53" s="46"/>
    </row>
    <row r="54" spans="1:26" s="26" customFormat="1" x14ac:dyDescent="0.25">
      <c r="A54" s="26">
        <v>38</v>
      </c>
      <c r="B54" s="26">
        <v>631</v>
      </c>
      <c r="C54" s="26">
        <v>11971</v>
      </c>
      <c r="D54" s="26">
        <v>14728</v>
      </c>
      <c r="E54" s="26">
        <v>14541</v>
      </c>
      <c r="F54" s="26">
        <v>11799</v>
      </c>
      <c r="G54" s="27"/>
      <c r="H54" s="7"/>
      <c r="I54" s="28">
        <f t="shared" si="0"/>
        <v>-2570</v>
      </c>
      <c r="J54" s="27">
        <f t="shared" si="0"/>
        <v>2929</v>
      </c>
      <c r="K54" s="7"/>
      <c r="L54" s="28">
        <f t="shared" ca="1" si="1"/>
        <v>-2551.4397661634143</v>
      </c>
      <c r="M54" s="26">
        <f t="shared" ca="1" si="2"/>
        <v>2902.5458262383181</v>
      </c>
      <c r="N54" s="26">
        <f t="shared" ca="1" si="3"/>
        <v>0.66451575435257115</v>
      </c>
      <c r="O54" s="27">
        <f t="shared" ca="1" si="4"/>
        <v>0.75910071477197294</v>
      </c>
      <c r="P54" s="7"/>
      <c r="Q54" s="28">
        <f t="shared" ca="1" si="5"/>
        <v>0.65382454118490962</v>
      </c>
      <c r="R54" s="27">
        <f t="shared" ca="1" si="6"/>
        <v>213.84154807998311</v>
      </c>
      <c r="S54" s="7"/>
      <c r="T54" s="28">
        <f t="shared" si="7"/>
        <v>213.71399999999997</v>
      </c>
      <c r="U54" s="27">
        <f t="shared" si="8"/>
        <v>3.730012957607161</v>
      </c>
      <c r="V54" s="7"/>
      <c r="W54" s="28">
        <f t="shared" ca="1" si="9"/>
        <v>0.12754807998314277</v>
      </c>
      <c r="X54" s="27">
        <f t="shared" ca="1" si="10"/>
        <v>8.5060037008588552E-5</v>
      </c>
      <c r="Y54" s="7">
        <v>107</v>
      </c>
      <c r="Z54" s="46"/>
    </row>
    <row r="55" spans="1:26" s="26" customFormat="1" x14ac:dyDescent="0.25">
      <c r="A55" s="26">
        <v>39</v>
      </c>
      <c r="B55" s="26">
        <v>625</v>
      </c>
      <c r="C55" s="26">
        <v>11840</v>
      </c>
      <c r="D55" s="26">
        <v>14596</v>
      </c>
      <c r="E55" s="26">
        <v>14674</v>
      </c>
      <c r="F55" s="26">
        <v>11927</v>
      </c>
      <c r="G55" s="27"/>
      <c r="H55" s="7"/>
      <c r="I55" s="28">
        <f t="shared" si="0"/>
        <v>-2834</v>
      </c>
      <c r="J55" s="27">
        <f t="shared" si="0"/>
        <v>2669</v>
      </c>
      <c r="K55" s="7"/>
      <c r="L55" s="28">
        <f t="shared" ca="1" si="1"/>
        <v>-2815.4397661634143</v>
      </c>
      <c r="M55" s="26">
        <f t="shared" ca="1" si="2"/>
        <v>2642.5458262383181</v>
      </c>
      <c r="N55" s="26">
        <f t="shared" ca="1" si="3"/>
        <v>0.73327385770880871</v>
      </c>
      <c r="O55" s="27">
        <f t="shared" ca="1" si="4"/>
        <v>0.69110310244951789</v>
      </c>
      <c r="P55" s="7"/>
      <c r="Q55" s="28">
        <f t="shared" ca="1" si="5"/>
        <v>0.72355320820234981</v>
      </c>
      <c r="R55" s="27">
        <f t="shared" ca="1" si="6"/>
        <v>219.41679599933138</v>
      </c>
      <c r="S55" s="7"/>
      <c r="T55" s="28">
        <f t="shared" si="7"/>
        <v>219.33899999999997</v>
      </c>
      <c r="U55" s="27">
        <f t="shared" si="8"/>
        <v>3.8281877280318422</v>
      </c>
      <c r="V55" s="7"/>
      <c r="W55" s="28">
        <f t="shared" ca="1" si="9"/>
        <v>7.7795999331414123E-2</v>
      </c>
      <c r="X55" s="27">
        <f t="shared" ca="1" si="10"/>
        <v>0.1032914180949831</v>
      </c>
      <c r="Y55" s="7">
        <v>106</v>
      </c>
      <c r="Z55" s="46"/>
    </row>
    <row r="56" spans="1:26" s="26" customFormat="1" x14ac:dyDescent="0.25">
      <c r="A56" s="26">
        <v>40</v>
      </c>
      <c r="B56" s="26">
        <v>628</v>
      </c>
      <c r="C56" s="26">
        <v>11712</v>
      </c>
      <c r="D56" s="26">
        <v>14448</v>
      </c>
      <c r="E56" s="26">
        <v>14797</v>
      </c>
      <c r="F56" s="26">
        <v>12073</v>
      </c>
      <c r="G56" s="27"/>
      <c r="H56" s="7"/>
      <c r="I56" s="28">
        <f t="shared" si="0"/>
        <v>-3085</v>
      </c>
      <c r="J56" s="27">
        <f t="shared" si="0"/>
        <v>2375</v>
      </c>
      <c r="K56" s="7"/>
      <c r="L56" s="28">
        <f t="shared" ca="1" si="1"/>
        <v>-3066.4397661634143</v>
      </c>
      <c r="M56" s="26">
        <f t="shared" ca="1" si="2"/>
        <v>2348.5458262383181</v>
      </c>
      <c r="N56" s="26">
        <f t="shared" ca="1" si="3"/>
        <v>0.79864614536947409</v>
      </c>
      <c r="O56" s="27">
        <f t="shared" ca="1" si="4"/>
        <v>0.61421349466951114</v>
      </c>
      <c r="P56" s="7"/>
      <c r="Q56" s="28">
        <f t="shared" ca="1" si="5"/>
        <v>0.79002173649872276</v>
      </c>
      <c r="R56" s="27">
        <f t="shared" ca="1" si="6"/>
        <v>225.23896493844836</v>
      </c>
      <c r="S56" s="7"/>
      <c r="T56" s="28">
        <f t="shared" si="7"/>
        <v>224.99099999999996</v>
      </c>
      <c r="U56" s="27">
        <f t="shared" si="8"/>
        <v>3.9268337373545612</v>
      </c>
      <c r="V56" s="7"/>
      <c r="W56" s="28">
        <f t="shared" ca="1" si="9"/>
        <v>0.24796493844840484</v>
      </c>
      <c r="X56" s="27">
        <f t="shared" ca="1" si="10"/>
        <v>-0.10905053120370667</v>
      </c>
      <c r="Y56" s="7">
        <v>105</v>
      </c>
      <c r="Z56" s="46"/>
    </row>
    <row r="57" spans="1:26" s="26" customFormat="1" x14ac:dyDescent="0.25">
      <c r="A57" s="26">
        <v>41</v>
      </c>
      <c r="B57" s="26">
        <v>637</v>
      </c>
      <c r="C57" s="26">
        <v>11607</v>
      </c>
      <c r="D57" s="26">
        <v>14301</v>
      </c>
      <c r="E57" s="26">
        <v>14903</v>
      </c>
      <c r="F57" s="26">
        <v>12233</v>
      </c>
      <c r="G57" s="27"/>
      <c r="H57" s="7"/>
      <c r="I57" s="28">
        <f t="shared" si="0"/>
        <v>-3296</v>
      </c>
      <c r="J57" s="27">
        <f t="shared" si="0"/>
        <v>2068</v>
      </c>
      <c r="K57" s="7"/>
      <c r="L57" s="28">
        <f t="shared" ca="1" si="1"/>
        <v>-3277.4397661634143</v>
      </c>
      <c r="M57" s="26">
        <f t="shared" ca="1" si="2"/>
        <v>2041.5458262383181</v>
      </c>
      <c r="N57" s="26">
        <f t="shared" ca="1" si="3"/>
        <v>0.85360053858222451</v>
      </c>
      <c r="O57" s="27">
        <f t="shared" ca="1" si="4"/>
        <v>0.53392400627338155</v>
      </c>
      <c r="P57" s="7"/>
      <c r="Q57" s="28">
        <f t="shared" ca="1" si="5"/>
        <v>0.84611950717065598</v>
      </c>
      <c r="R57" s="27">
        <f t="shared" ca="1" si="6"/>
        <v>230.84972669157878</v>
      </c>
      <c r="S57" s="7"/>
      <c r="T57" s="28">
        <f t="shared" si="7"/>
        <v>230.72399999999996</v>
      </c>
      <c r="U57" s="27">
        <f t="shared" si="8"/>
        <v>4.0268934633713958</v>
      </c>
      <c r="V57" s="7"/>
      <c r="W57" s="28">
        <f t="shared" ca="1" si="9"/>
        <v>0.12572669157881933</v>
      </c>
      <c r="X57" s="27">
        <f t="shared" ca="1" si="10"/>
        <v>6.066309865252606E-2</v>
      </c>
      <c r="Y57" s="7">
        <v>104</v>
      </c>
      <c r="Z57" s="46"/>
    </row>
    <row r="58" spans="1:26" s="26" customFormat="1" x14ac:dyDescent="0.25">
      <c r="A58" s="26">
        <v>42</v>
      </c>
      <c r="B58" s="26">
        <v>638</v>
      </c>
      <c r="C58" s="26">
        <v>11515</v>
      </c>
      <c r="D58" s="26">
        <v>14128</v>
      </c>
      <c r="E58" s="26">
        <v>14991</v>
      </c>
      <c r="F58" s="26">
        <v>12397</v>
      </c>
      <c r="G58" s="27"/>
      <c r="H58" s="7"/>
      <c r="I58" s="28">
        <f t="shared" si="0"/>
        <v>-3476</v>
      </c>
      <c r="J58" s="27">
        <f t="shared" si="0"/>
        <v>1731</v>
      </c>
      <c r="K58" s="7"/>
      <c r="L58" s="28">
        <f t="shared" ca="1" si="1"/>
        <v>-3457.4397661634143</v>
      </c>
      <c r="M58" s="26">
        <f t="shared" ca="1" si="2"/>
        <v>1704.5458262383181</v>
      </c>
      <c r="N58" s="26">
        <f t="shared" ca="1" si="3"/>
        <v>0.90048106359784108</v>
      </c>
      <c r="O58" s="27">
        <f t="shared" ca="1" si="4"/>
        <v>0.44578863953235337</v>
      </c>
      <c r="P58" s="7"/>
      <c r="Q58" s="28">
        <f t="shared" ca="1" si="5"/>
        <v>0.89425379033350572</v>
      </c>
      <c r="R58" s="27">
        <f t="shared" ca="1" si="6"/>
        <v>236.60633134799195</v>
      </c>
      <c r="S58" s="7"/>
      <c r="T58" s="28">
        <f t="shared" si="7"/>
        <v>236.46599999999995</v>
      </c>
      <c r="U58" s="27">
        <f t="shared" si="8"/>
        <v>4.1271102690209105</v>
      </c>
      <c r="V58" s="7"/>
      <c r="W58" s="28">
        <f t="shared" ca="1" si="9"/>
        <v>0.14033134799200297</v>
      </c>
      <c r="X58" s="27">
        <f t="shared" ca="1" si="10"/>
        <v>2.7412990794061898E-2</v>
      </c>
      <c r="Y58" s="7">
        <v>103</v>
      </c>
      <c r="Z58" s="46"/>
    </row>
    <row r="59" spans="1:26" s="26" customFormat="1" x14ac:dyDescent="0.25">
      <c r="A59" s="26">
        <v>43</v>
      </c>
      <c r="B59" s="26">
        <v>610</v>
      </c>
      <c r="C59" s="26">
        <v>11440</v>
      </c>
      <c r="D59" s="26">
        <v>13959</v>
      </c>
      <c r="E59" s="26">
        <v>15061</v>
      </c>
      <c r="F59" s="26">
        <v>12563</v>
      </c>
      <c r="G59" s="27"/>
      <c r="H59" s="7"/>
      <c r="I59" s="28">
        <f t="shared" si="0"/>
        <v>-3621</v>
      </c>
      <c r="J59" s="27">
        <f t="shared" si="0"/>
        <v>1396</v>
      </c>
      <c r="K59" s="7"/>
      <c r="L59" s="28">
        <f t="shared" ca="1" si="1"/>
        <v>-3602.4397661634143</v>
      </c>
      <c r="M59" s="26">
        <f t="shared" ca="1" si="2"/>
        <v>1369.5458262383181</v>
      </c>
      <c r="N59" s="26">
        <f t="shared" ca="1" si="3"/>
        <v>0.93824593097153219</v>
      </c>
      <c r="O59" s="27">
        <f t="shared" ca="1" si="4"/>
        <v>0.35817633134765176</v>
      </c>
      <c r="P59" s="7"/>
      <c r="Q59" s="28">
        <f t="shared" ca="1" si="5"/>
        <v>0.93326408772343572</v>
      </c>
      <c r="R59" s="27">
        <f t="shared" ca="1" si="6"/>
        <v>242.10650240856717</v>
      </c>
      <c r="S59" s="7"/>
      <c r="T59" s="28">
        <f t="shared" si="7"/>
        <v>241.95599999999996</v>
      </c>
      <c r="U59" s="27">
        <f t="shared" si="8"/>
        <v>4.2229288449553994</v>
      </c>
      <c r="V59" s="7"/>
      <c r="W59" s="28">
        <f t="shared" ca="1" si="9"/>
        <v>0.1505024085672062</v>
      </c>
      <c r="X59" s="27">
        <f t="shared" ca="1" si="10"/>
        <v>2.641929308575186E-2</v>
      </c>
      <c r="Y59" s="7">
        <v>102</v>
      </c>
      <c r="Z59" s="46"/>
    </row>
    <row r="60" spans="1:26" s="26" customFormat="1" x14ac:dyDescent="0.25">
      <c r="A60" s="26">
        <v>44</v>
      </c>
      <c r="B60" s="26">
        <v>625</v>
      </c>
      <c r="C60" s="26">
        <v>11391</v>
      </c>
      <c r="D60" s="26">
        <v>13795</v>
      </c>
      <c r="E60" s="26">
        <v>15128</v>
      </c>
      <c r="F60" s="26">
        <v>12754</v>
      </c>
      <c r="G60" s="27"/>
      <c r="H60" s="7"/>
      <c r="I60" s="28">
        <f t="shared" si="0"/>
        <v>-3737</v>
      </c>
      <c r="J60" s="27">
        <f t="shared" si="0"/>
        <v>1041</v>
      </c>
      <c r="K60" s="7"/>
      <c r="L60" s="28">
        <f t="shared" ca="1" si="1"/>
        <v>-3718.4397661634143</v>
      </c>
      <c r="M60" s="26">
        <f t="shared" ca="1" si="2"/>
        <v>1014.5458262383181</v>
      </c>
      <c r="N60" s="26">
        <f t="shared" ca="1" si="3"/>
        <v>0.96845782487048515</v>
      </c>
      <c r="O60" s="27">
        <f t="shared" ca="1" si="4"/>
        <v>0.26533343759968436</v>
      </c>
      <c r="P60" s="7"/>
      <c r="Q60" s="28">
        <f t="shared" ca="1" si="5"/>
        <v>0.96479478081919734</v>
      </c>
      <c r="R60" s="27">
        <f t="shared" ca="1" si="6"/>
        <v>247.72567432306641</v>
      </c>
      <c r="S60" s="7"/>
      <c r="T60" s="28">
        <f t="shared" si="7"/>
        <v>247.58099999999996</v>
      </c>
      <c r="U60" s="27">
        <f t="shared" si="8"/>
        <v>4.3211036153800801</v>
      </c>
      <c r="V60" s="7"/>
      <c r="W60" s="28">
        <f t="shared" ca="1" si="9"/>
        <v>0.14467432306645378</v>
      </c>
      <c r="X60" s="27">
        <f t="shared" ca="1" si="10"/>
        <v>4.7274031165784436E-2</v>
      </c>
      <c r="Y60" s="7">
        <v>101</v>
      </c>
      <c r="Z60" s="46"/>
    </row>
    <row r="61" spans="1:26" s="26" customFormat="1" x14ac:dyDescent="0.25">
      <c r="A61" s="26">
        <v>45</v>
      </c>
      <c r="B61" s="26">
        <v>605</v>
      </c>
      <c r="C61" s="26">
        <v>11348</v>
      </c>
      <c r="D61" s="26">
        <v>13606</v>
      </c>
      <c r="E61" s="26">
        <v>15155</v>
      </c>
      <c r="F61" s="26">
        <v>12919</v>
      </c>
      <c r="G61" s="27"/>
      <c r="H61" s="7"/>
      <c r="I61" s="28">
        <f t="shared" si="0"/>
        <v>-3807</v>
      </c>
      <c r="J61" s="27">
        <f t="shared" si="0"/>
        <v>687</v>
      </c>
      <c r="K61" s="7"/>
      <c r="L61" s="28">
        <f t="shared" ca="1" si="1"/>
        <v>-3788.4397661634143</v>
      </c>
      <c r="M61" s="26">
        <f t="shared" ca="1" si="2"/>
        <v>660.54582623831811</v>
      </c>
      <c r="N61" s="26">
        <f t="shared" ca="1" si="3"/>
        <v>0.98668914015433595</v>
      </c>
      <c r="O61" s="27">
        <f t="shared" ca="1" si="4"/>
        <v>0.17275207312988028</v>
      </c>
      <c r="P61" s="7"/>
      <c r="Q61" s="28">
        <f t="shared" ca="1" si="5"/>
        <v>0.98433998586315352</v>
      </c>
      <c r="R61" s="27">
        <f t="shared" ca="1" si="6"/>
        <v>253.14868405004108</v>
      </c>
      <c r="S61" s="7"/>
      <c r="T61" s="28">
        <f t="shared" si="7"/>
        <v>253.02599999999995</v>
      </c>
      <c r="U61" s="27">
        <f t="shared" si="8"/>
        <v>4.4161367931511712</v>
      </c>
      <c r="V61" s="7"/>
      <c r="W61" s="28">
        <f t="shared" ca="1" si="9"/>
        <v>0.12268405004112992</v>
      </c>
      <c r="X61" s="27">
        <f t="shared" ca="1" si="10"/>
        <v>1.0173690926279733E-2</v>
      </c>
      <c r="Y61" s="7">
        <v>100</v>
      </c>
      <c r="Z61" s="46"/>
    </row>
    <row r="62" spans="1:26" s="26" customFormat="1" x14ac:dyDescent="0.25">
      <c r="A62" s="26">
        <v>46</v>
      </c>
      <c r="B62" s="26">
        <v>625</v>
      </c>
      <c r="C62" s="26">
        <v>11323</v>
      </c>
      <c r="D62" s="26">
        <v>13420</v>
      </c>
      <c r="E62" s="26">
        <v>15173</v>
      </c>
      <c r="F62" s="26">
        <v>13102</v>
      </c>
      <c r="G62" s="27"/>
      <c r="H62" s="7"/>
      <c r="I62" s="28">
        <f t="shared" si="0"/>
        <v>-3850</v>
      </c>
      <c r="J62" s="27">
        <f t="shared" si="0"/>
        <v>318</v>
      </c>
      <c r="K62" s="7"/>
      <c r="L62" s="28">
        <f t="shared" ca="1" si="1"/>
        <v>-3831.4397661634143</v>
      </c>
      <c r="M62" s="26">
        <f t="shared" ca="1" si="2"/>
        <v>291.54582623831811</v>
      </c>
      <c r="N62" s="26">
        <f t="shared" ca="1" si="3"/>
        <v>0.9978883766858444</v>
      </c>
      <c r="O62" s="27">
        <f t="shared" ca="1" si="4"/>
        <v>7.6247769487626849E-2</v>
      </c>
      <c r="P62" s="7"/>
      <c r="Q62" s="28">
        <f t="shared" ca="1" si="5"/>
        <v>0.9969080017349724</v>
      </c>
      <c r="R62" s="27">
        <f t="shared" ca="1" si="6"/>
        <v>258.72903673582528</v>
      </c>
      <c r="S62" s="7"/>
      <c r="T62" s="28">
        <f t="shared" si="7"/>
        <v>258.65099999999995</v>
      </c>
      <c r="U62" s="27">
        <f t="shared" si="8"/>
        <v>4.5143115635758519</v>
      </c>
      <c r="V62" s="7"/>
      <c r="W62" s="28">
        <f t="shared" ca="1" si="9"/>
        <v>7.8036735825321557E-2</v>
      </c>
      <c r="X62" s="27">
        <f t="shared" ca="1" si="10"/>
        <v>0.13295780780504174</v>
      </c>
      <c r="Y62" s="7">
        <v>99</v>
      </c>
      <c r="Z62" s="46"/>
    </row>
    <row r="63" spans="1:26" s="26" customFormat="1" x14ac:dyDescent="0.25">
      <c r="A63" s="26">
        <v>47</v>
      </c>
      <c r="B63" s="26">
        <v>638</v>
      </c>
      <c r="C63" s="26">
        <v>11319</v>
      </c>
      <c r="D63" s="26">
        <v>13235</v>
      </c>
      <c r="E63" s="26">
        <v>15177</v>
      </c>
      <c r="F63" s="26">
        <v>13297</v>
      </c>
      <c r="G63" s="27"/>
      <c r="H63" s="7"/>
      <c r="I63" s="28">
        <f t="shared" si="0"/>
        <v>-3858</v>
      </c>
      <c r="J63" s="27">
        <f t="shared" si="0"/>
        <v>-62</v>
      </c>
      <c r="K63" s="7"/>
      <c r="L63" s="28">
        <f t="shared" ca="1" si="1"/>
        <v>-3839.4397661634143</v>
      </c>
      <c r="M63" s="26">
        <f t="shared" ca="1" si="2"/>
        <v>-88.454173761681872</v>
      </c>
      <c r="N63" s="26">
        <f t="shared" ca="1" si="3"/>
        <v>0.9999719555754274</v>
      </c>
      <c r="O63" s="27">
        <f t="shared" ca="1" si="4"/>
        <v>-2.3133356214422744E-2</v>
      </c>
      <c r="P63" s="7"/>
      <c r="Q63" s="28">
        <f t="shared" ca="1" si="5"/>
        <v>1.000400214792373</v>
      </c>
      <c r="R63" s="27">
        <f t="shared" ca="1" si="6"/>
        <v>264.42742406564298</v>
      </c>
      <c r="S63" s="7"/>
      <c r="T63" s="28">
        <f t="shared" si="7"/>
        <v>264.39299999999997</v>
      </c>
      <c r="U63" s="27">
        <f t="shared" si="8"/>
        <v>4.6145283692253667</v>
      </c>
      <c r="V63" s="7"/>
      <c r="W63" s="28">
        <f t="shared" ca="1" si="9"/>
        <v>3.4424065643008817E-2</v>
      </c>
      <c r="X63" s="27">
        <f t="shared" ca="1" si="10"/>
        <v>9.5520899872155951E-2</v>
      </c>
      <c r="Y63" s="7">
        <v>98</v>
      </c>
      <c r="Z63" s="46"/>
    </row>
    <row r="64" spans="1:26" s="26" customFormat="1" x14ac:dyDescent="0.25">
      <c r="A64" s="26">
        <v>48</v>
      </c>
      <c r="B64" s="26">
        <v>626</v>
      </c>
      <c r="C64" s="26">
        <v>11338</v>
      </c>
      <c r="D64" s="26">
        <v>13041</v>
      </c>
      <c r="E64" s="26">
        <v>15158</v>
      </c>
      <c r="F64" s="26">
        <v>13477</v>
      </c>
      <c r="G64" s="27"/>
      <c r="H64" s="7"/>
      <c r="I64" s="28">
        <f t="shared" si="0"/>
        <v>-3820</v>
      </c>
      <c r="J64" s="27">
        <f t="shared" si="0"/>
        <v>-436</v>
      </c>
      <c r="K64" s="7"/>
      <c r="L64" s="28">
        <f t="shared" ca="1" si="1"/>
        <v>-3801.4397661634143</v>
      </c>
      <c r="M64" s="26">
        <f t="shared" ca="1" si="2"/>
        <v>-462.45417376168189</v>
      </c>
      <c r="N64" s="26">
        <f t="shared" ca="1" si="3"/>
        <v>0.99007495584990834</v>
      </c>
      <c r="O64" s="27">
        <f t="shared" ca="1" si="4"/>
        <v>-0.12094530624749261</v>
      </c>
      <c r="P64" s="7"/>
      <c r="Q64" s="28">
        <f t="shared" ca="1" si="5"/>
        <v>0.99188840789085231</v>
      </c>
      <c r="R64" s="27">
        <f t="shared" ca="1" si="6"/>
        <v>270.05475395610813</v>
      </c>
      <c r="S64" s="7"/>
      <c r="T64" s="28">
        <f t="shared" si="7"/>
        <v>270.02699999999999</v>
      </c>
      <c r="U64" s="27">
        <f t="shared" si="8"/>
        <v>4.712860219282728</v>
      </c>
      <c r="V64" s="7"/>
      <c r="W64" s="28">
        <f t="shared" ca="1" si="9"/>
        <v>2.7753956108142575E-2</v>
      </c>
      <c r="X64" s="27">
        <f t="shared" ca="1" si="10"/>
        <v>2.2594178344320426E-2</v>
      </c>
      <c r="Y64" s="7">
        <v>97</v>
      </c>
      <c r="Z64" s="46"/>
    </row>
    <row r="65" spans="1:26" s="26" customFormat="1" x14ac:dyDescent="0.25">
      <c r="A65" s="26">
        <v>49</v>
      </c>
      <c r="B65" s="26">
        <v>643</v>
      </c>
      <c r="C65" s="26">
        <v>11375</v>
      </c>
      <c r="D65" s="26">
        <v>12862</v>
      </c>
      <c r="E65" s="26">
        <v>15129</v>
      </c>
      <c r="F65" s="26">
        <v>13678</v>
      </c>
      <c r="G65" s="27"/>
      <c r="H65" s="7"/>
      <c r="I65" s="28">
        <f t="shared" si="0"/>
        <v>-3754</v>
      </c>
      <c r="J65" s="27">
        <f t="shared" si="0"/>
        <v>-816</v>
      </c>
      <c r="K65" s="7"/>
      <c r="L65" s="28">
        <f t="shared" ca="1" si="1"/>
        <v>-3735.4397661634143</v>
      </c>
      <c r="M65" s="26">
        <f t="shared" ca="1" si="2"/>
        <v>-842.45417376168189</v>
      </c>
      <c r="N65" s="26">
        <f t="shared" ca="1" si="3"/>
        <v>0.97288543001084893</v>
      </c>
      <c r="O65" s="27">
        <f t="shared" ca="1" si="4"/>
        <v>-0.22032643194954221</v>
      </c>
      <c r="P65" s="7"/>
      <c r="Q65" s="28">
        <f t="shared" ca="1" si="5"/>
        <v>0.97610558086981203</v>
      </c>
      <c r="R65" s="27">
        <f t="shared" ca="1" si="6"/>
        <v>275.82238262256772</v>
      </c>
      <c r="S65" s="7"/>
      <c r="T65" s="28">
        <f t="shared" si="7"/>
        <v>275.81399999999996</v>
      </c>
      <c r="U65" s="27">
        <f t="shared" si="8"/>
        <v>4.8138624230956397</v>
      </c>
      <c r="V65" s="7"/>
      <c r="W65" s="28">
        <f t="shared" ca="1" si="9"/>
        <v>8.3826225677512411E-3</v>
      </c>
      <c r="X65" s="27">
        <f t="shared" ca="1" si="10"/>
        <v>1.6692221027085452E-2</v>
      </c>
      <c r="Y65" s="7">
        <v>96</v>
      </c>
      <c r="Z65" s="46"/>
    </row>
    <row r="66" spans="1:26" s="26" customFormat="1" x14ac:dyDescent="0.25">
      <c r="A66" s="26">
        <v>50</v>
      </c>
      <c r="B66" s="26">
        <v>627</v>
      </c>
      <c r="C66" s="26">
        <v>11435</v>
      </c>
      <c r="D66" s="26">
        <v>12687</v>
      </c>
      <c r="E66" s="26">
        <v>15084</v>
      </c>
      <c r="F66" s="26">
        <v>13861</v>
      </c>
      <c r="G66" s="27"/>
      <c r="H66" s="7"/>
      <c r="I66" s="28">
        <f t="shared" si="0"/>
        <v>-3649</v>
      </c>
      <c r="J66" s="27">
        <f t="shared" si="0"/>
        <v>-1174</v>
      </c>
      <c r="K66" s="7"/>
      <c r="L66" s="28">
        <f t="shared" ca="1" si="1"/>
        <v>-3630.4397661634143</v>
      </c>
      <c r="M66" s="26">
        <f t="shared" ca="1" si="2"/>
        <v>-1200.4541737616819</v>
      </c>
      <c r="N66" s="26">
        <f t="shared" ca="1" si="3"/>
        <v>0.94553845708507256</v>
      </c>
      <c r="O66" s="27">
        <f t="shared" ca="1" si="4"/>
        <v>-0.31395391353199947</v>
      </c>
      <c r="P66" s="7"/>
      <c r="Q66" s="28">
        <f t="shared" ca="1" si="5"/>
        <v>0.95008274638909396</v>
      </c>
      <c r="R66" s="27">
        <f t="shared" ca="1" si="6"/>
        <v>281.38883404113585</v>
      </c>
      <c r="S66" s="7"/>
      <c r="T66" s="28">
        <f t="shared" si="7"/>
        <v>281.45699999999994</v>
      </c>
      <c r="U66" s="27">
        <f t="shared" si="8"/>
        <v>4.912351352785679</v>
      </c>
      <c r="V66" s="7"/>
      <c r="W66" s="28">
        <f t="shared" ca="1" si="9"/>
        <v>-6.8165958864085496E-2</v>
      </c>
      <c r="X66" s="27">
        <f t="shared" ca="1" si="10"/>
        <v>6.8822043130751354E-2</v>
      </c>
      <c r="Y66" s="7">
        <v>95</v>
      </c>
      <c r="Z66" s="46"/>
    </row>
    <row r="67" spans="1:26" s="26" customFormat="1" x14ac:dyDescent="0.25">
      <c r="A67" s="26">
        <v>51</v>
      </c>
      <c r="B67" s="26">
        <v>631</v>
      </c>
      <c r="C67" s="26">
        <v>11501</v>
      </c>
      <c r="D67" s="26">
        <v>12498</v>
      </c>
      <c r="E67" s="26">
        <v>15004</v>
      </c>
      <c r="F67" s="26">
        <v>14032</v>
      </c>
      <c r="G67" s="27"/>
      <c r="H67" s="7"/>
      <c r="I67" s="28">
        <f t="shared" si="0"/>
        <v>-3503</v>
      </c>
      <c r="J67" s="27">
        <f t="shared" si="0"/>
        <v>-1534</v>
      </c>
      <c r="K67" s="7"/>
      <c r="L67" s="28">
        <f t="shared" ca="1" si="1"/>
        <v>-3484.4397661634143</v>
      </c>
      <c r="M67" s="26">
        <f t="shared" ca="1" si="2"/>
        <v>-1560.4541737616819</v>
      </c>
      <c r="N67" s="26">
        <f t="shared" ca="1" si="3"/>
        <v>0.90751314235018365</v>
      </c>
      <c r="O67" s="27">
        <f t="shared" ca="1" si="4"/>
        <v>-0.4081044536707833</v>
      </c>
      <c r="P67" s="7"/>
      <c r="Q67" s="28">
        <f t="shared" ca="1" si="5"/>
        <v>0.91338791057370794</v>
      </c>
      <c r="R67" s="27">
        <f t="shared" ca="1" si="6"/>
        <v>287.1779815205075</v>
      </c>
      <c r="S67" s="7"/>
      <c r="T67" s="28">
        <f t="shared" si="7"/>
        <v>287.13599999999991</v>
      </c>
      <c r="U67" s="27">
        <f t="shared" si="8"/>
        <v>5.0114686010064364</v>
      </c>
      <c r="V67" s="7"/>
      <c r="W67" s="28">
        <f t="shared" ca="1" si="9"/>
        <v>4.1981520507590631E-2</v>
      </c>
      <c r="X67" s="27">
        <f t="shared" ca="1" si="10"/>
        <v>6.6411850546614914E-2</v>
      </c>
      <c r="Y67" s="7">
        <v>94</v>
      </c>
      <c r="Z67" s="46"/>
    </row>
    <row r="68" spans="1:26" s="26" customFormat="1" x14ac:dyDescent="0.25">
      <c r="A68" s="26">
        <v>52</v>
      </c>
      <c r="B68" s="26">
        <v>610</v>
      </c>
      <c r="C68" s="26">
        <v>11579</v>
      </c>
      <c r="D68" s="26">
        <v>12332</v>
      </c>
      <c r="E68" s="26">
        <v>14914</v>
      </c>
      <c r="F68" s="26">
        <v>14197</v>
      </c>
      <c r="G68" s="27"/>
      <c r="H68" s="7"/>
      <c r="I68" s="28">
        <f t="shared" si="0"/>
        <v>-3335</v>
      </c>
      <c r="J68" s="27">
        <f t="shared" si="0"/>
        <v>-1865</v>
      </c>
      <c r="K68" s="7"/>
      <c r="L68" s="28">
        <f t="shared" ca="1" si="1"/>
        <v>-3316.4397661634143</v>
      </c>
      <c r="M68" s="26">
        <f t="shared" ca="1" si="2"/>
        <v>-1891.4541737616819</v>
      </c>
      <c r="N68" s="26">
        <f t="shared" ca="1" si="3"/>
        <v>0.86375798566894146</v>
      </c>
      <c r="O68" s="27">
        <f t="shared" ca="1" si="4"/>
        <v>-0.49467064474283173</v>
      </c>
      <c r="P68" s="7"/>
      <c r="Q68" s="28">
        <f t="shared" ca="1" si="5"/>
        <v>0.87085517237643162</v>
      </c>
      <c r="R68" s="27">
        <f t="shared" ca="1" si="6"/>
        <v>292.700560703821</v>
      </c>
      <c r="S68" s="7"/>
      <c r="T68" s="28">
        <f t="shared" si="7"/>
        <v>292.62599999999992</v>
      </c>
      <c r="U68" s="27">
        <f t="shared" si="8"/>
        <v>5.1072871769409254</v>
      </c>
      <c r="V68" s="7"/>
      <c r="W68" s="28">
        <f t="shared" ca="1" si="9"/>
        <v>7.4560703821077823E-2</v>
      </c>
      <c r="X68" s="27">
        <f t="shared" ca="1" si="10"/>
        <v>-5.089362521852081E-2</v>
      </c>
      <c r="Y68" s="7">
        <v>93</v>
      </c>
      <c r="Z68" s="46"/>
    </row>
    <row r="69" spans="1:26" s="26" customFormat="1" x14ac:dyDescent="0.25">
      <c r="A69" s="26">
        <v>53</v>
      </c>
      <c r="B69" s="26">
        <v>614</v>
      </c>
      <c r="C69" s="26">
        <v>11686</v>
      </c>
      <c r="D69" s="26">
        <v>12179</v>
      </c>
      <c r="E69" s="26">
        <v>14817</v>
      </c>
      <c r="F69" s="26">
        <v>14348</v>
      </c>
      <c r="G69" s="27"/>
      <c r="H69" s="7"/>
      <c r="I69" s="28">
        <f t="shared" si="0"/>
        <v>-3131</v>
      </c>
      <c r="J69" s="27">
        <f t="shared" si="0"/>
        <v>-2169</v>
      </c>
      <c r="K69" s="7"/>
      <c r="L69" s="28">
        <f t="shared" ca="1" si="1"/>
        <v>-3112.4397661634143</v>
      </c>
      <c r="M69" s="26">
        <f t="shared" ca="1" si="2"/>
        <v>-2195.4541737616819</v>
      </c>
      <c r="N69" s="26">
        <f t="shared" ca="1" si="3"/>
        <v>0.81062672398457603</v>
      </c>
      <c r="O69" s="27">
        <f t="shared" ca="1" si="4"/>
        <v>-0.57417554530447146</v>
      </c>
      <c r="P69" s="7"/>
      <c r="Q69" s="28">
        <f t="shared" ca="1" si="5"/>
        <v>0.81884531535608229</v>
      </c>
      <c r="R69" s="27">
        <f t="shared" ca="1" si="6"/>
        <v>298.14094192481207</v>
      </c>
      <c r="S69" s="7"/>
      <c r="T69" s="28">
        <f t="shared" si="7"/>
        <v>298.15199999999993</v>
      </c>
      <c r="U69" s="27">
        <f t="shared" si="8"/>
        <v>5.2037340714061324</v>
      </c>
      <c r="V69" s="7"/>
      <c r="W69" s="28">
        <f t="shared" ca="1" si="9"/>
        <v>-1.1058075187861505E-2</v>
      </c>
      <c r="X69" s="27">
        <f t="shared" ca="1" si="10"/>
        <v>8.2519982340159004E-2</v>
      </c>
      <c r="Y69" s="7">
        <v>92</v>
      </c>
      <c r="Z69" s="46"/>
    </row>
    <row r="70" spans="1:26" s="26" customFormat="1" x14ac:dyDescent="0.25">
      <c r="A70" s="26">
        <v>54</v>
      </c>
      <c r="B70" s="26">
        <v>627</v>
      </c>
      <c r="C70" s="26">
        <v>11808</v>
      </c>
      <c r="D70" s="26">
        <v>12030</v>
      </c>
      <c r="E70" s="26">
        <v>14699</v>
      </c>
      <c r="F70" s="26">
        <v>14499</v>
      </c>
      <c r="G70" s="27"/>
      <c r="H70" s="7"/>
      <c r="I70" s="28">
        <f t="shared" si="0"/>
        <v>-2891</v>
      </c>
      <c r="J70" s="27">
        <f t="shared" si="0"/>
        <v>-2469</v>
      </c>
      <c r="K70" s="7"/>
      <c r="L70" s="28">
        <f t="shared" ca="1" si="1"/>
        <v>-2872.4397661634143</v>
      </c>
      <c r="M70" s="26">
        <f t="shared" ca="1" si="2"/>
        <v>-2495.4541737616819</v>
      </c>
      <c r="N70" s="26">
        <f t="shared" ca="1" si="3"/>
        <v>0.74811935729708734</v>
      </c>
      <c r="O70" s="27">
        <f t="shared" ca="1" si="4"/>
        <v>-0.65263432875345795</v>
      </c>
      <c r="P70" s="7"/>
      <c r="Q70" s="28">
        <f t="shared" ca="1" si="5"/>
        <v>0.75744358628539343</v>
      </c>
      <c r="R70" s="27">
        <f t="shared" ca="1" si="6"/>
        <v>303.85184284416459</v>
      </c>
      <c r="S70" s="7"/>
      <c r="T70" s="28">
        <f t="shared" si="7"/>
        <v>303.7949999999999</v>
      </c>
      <c r="U70" s="27">
        <f t="shared" si="8"/>
        <v>5.3022230010961717</v>
      </c>
      <c r="V70" s="7"/>
      <c r="W70" s="28">
        <f t="shared" ca="1" si="9"/>
        <v>5.6842844164691542E-2</v>
      </c>
      <c r="X70" s="27">
        <f t="shared" ca="1" si="10"/>
        <v>-2.5334665459354255E-2</v>
      </c>
      <c r="Y70" s="7">
        <v>91</v>
      </c>
      <c r="Z70" s="46"/>
    </row>
    <row r="71" spans="1:26" s="26" customFormat="1" x14ac:dyDescent="0.25">
      <c r="A71" s="26">
        <v>55</v>
      </c>
      <c r="B71" s="26">
        <v>636</v>
      </c>
      <c r="C71" s="26">
        <v>11937</v>
      </c>
      <c r="D71" s="26">
        <v>11886</v>
      </c>
      <c r="E71" s="26">
        <v>14561</v>
      </c>
      <c r="F71" s="26">
        <v>14631</v>
      </c>
      <c r="G71" s="27"/>
      <c r="H71" s="7"/>
      <c r="I71" s="28">
        <f t="shared" si="0"/>
        <v>-2624</v>
      </c>
      <c r="J71" s="27">
        <f t="shared" si="0"/>
        <v>-2745</v>
      </c>
      <c r="K71" s="7"/>
      <c r="L71" s="28">
        <f t="shared" ca="1" si="1"/>
        <v>-2605.4397661634143</v>
      </c>
      <c r="M71" s="26">
        <f t="shared" ca="1" si="2"/>
        <v>-2771.4541737616819</v>
      </c>
      <c r="N71" s="26">
        <f t="shared" ca="1" si="3"/>
        <v>0.67857991185725608</v>
      </c>
      <c r="O71" s="27">
        <f t="shared" ca="1" si="4"/>
        <v>-0.7248164095265256</v>
      </c>
      <c r="P71" s="7"/>
      <c r="Q71" s="28">
        <f t="shared" ca="1" si="5"/>
        <v>0.68892011916706264</v>
      </c>
      <c r="R71" s="27">
        <f t="shared" ca="1" si="6"/>
        <v>309.55723563800757</v>
      </c>
      <c r="S71" s="7"/>
      <c r="T71" s="28">
        <f t="shared" si="7"/>
        <v>309.51899999999989</v>
      </c>
      <c r="U71" s="27">
        <f t="shared" si="8"/>
        <v>5.402125647480327</v>
      </c>
      <c r="V71" s="7"/>
      <c r="W71" s="28">
        <f t="shared" ca="1" si="9"/>
        <v>3.8235638007677153E-2</v>
      </c>
      <c r="X71" s="27">
        <f t="shared" ca="1" si="10"/>
        <v>1.4254460035999728E-2</v>
      </c>
      <c r="Y71" s="7">
        <v>90</v>
      </c>
      <c r="Z71" s="46"/>
    </row>
    <row r="72" spans="1:26" s="26" customFormat="1" x14ac:dyDescent="0.25">
      <c r="A72" s="26">
        <v>56</v>
      </c>
      <c r="B72" s="26">
        <v>624</v>
      </c>
      <c r="C72" s="26">
        <v>12083</v>
      </c>
      <c r="D72" s="26">
        <v>11764</v>
      </c>
      <c r="E72" s="26">
        <v>14418</v>
      </c>
      <c r="F72" s="26">
        <v>14756</v>
      </c>
      <c r="G72" s="27"/>
      <c r="H72" s="7"/>
      <c r="I72" s="28">
        <f t="shared" si="0"/>
        <v>-2335</v>
      </c>
      <c r="J72" s="27">
        <f t="shared" si="0"/>
        <v>-2992</v>
      </c>
      <c r="K72" s="7"/>
      <c r="L72" s="28">
        <f t="shared" ca="1" si="1"/>
        <v>-2316.4397661634143</v>
      </c>
      <c r="M72" s="26">
        <f t="shared" ca="1" si="2"/>
        <v>-3018.4541737616819</v>
      </c>
      <c r="N72" s="26">
        <f t="shared" ca="1" si="3"/>
        <v>0.60331062447107175</v>
      </c>
      <c r="O72" s="27">
        <f t="shared" ca="1" si="4"/>
        <v>-0.7894141412328578</v>
      </c>
      <c r="P72" s="7"/>
      <c r="Q72" s="28">
        <f t="shared" ca="1" si="5"/>
        <v>0.61455874966684199</v>
      </c>
      <c r="R72" s="27">
        <f t="shared" ca="1" si="6"/>
        <v>315.20199618616721</v>
      </c>
      <c r="S72" s="7"/>
      <c r="T72" s="28">
        <f t="shared" si="7"/>
        <v>315.13499999999988</v>
      </c>
      <c r="U72" s="27">
        <f t="shared" si="8"/>
        <v>5.5001433382723279</v>
      </c>
      <c r="V72" s="7"/>
      <c r="W72" s="28">
        <f t="shared" ca="1" si="9"/>
        <v>6.6996186167330052E-2</v>
      </c>
      <c r="X72" s="27">
        <f t="shared" ca="1" si="10"/>
        <v>6.519546431843537E-2</v>
      </c>
      <c r="Y72" s="7">
        <v>89</v>
      </c>
      <c r="Z72" s="46"/>
    </row>
    <row r="73" spans="1:26" s="26" customFormat="1" x14ac:dyDescent="0.25">
      <c r="A73" s="26">
        <v>57</v>
      </c>
      <c r="B73" s="26">
        <v>643</v>
      </c>
      <c r="C73" s="26">
        <v>12246</v>
      </c>
      <c r="D73" s="26">
        <v>11656</v>
      </c>
      <c r="E73" s="26">
        <v>14263</v>
      </c>
      <c r="F73" s="26">
        <v>14873</v>
      </c>
      <c r="G73" s="27"/>
      <c r="H73" s="7"/>
      <c r="I73" s="28">
        <f t="shared" si="0"/>
        <v>-2017</v>
      </c>
      <c r="J73" s="27">
        <f t="shared" si="0"/>
        <v>-3217</v>
      </c>
      <c r="K73" s="7"/>
      <c r="L73" s="28">
        <f t="shared" ca="1" si="1"/>
        <v>-1998.4397661634141</v>
      </c>
      <c r="M73" s="26">
        <f t="shared" ca="1" si="2"/>
        <v>-3243.4541737616819</v>
      </c>
      <c r="N73" s="26">
        <f t="shared" ca="1" si="3"/>
        <v>0.52048836361014905</v>
      </c>
      <c r="O73" s="27">
        <f t="shared" ca="1" si="4"/>
        <v>-0.84825822881959767</v>
      </c>
      <c r="P73" s="7"/>
      <c r="Q73" s="28">
        <f t="shared" ca="1" si="5"/>
        <v>0.53256210785267855</v>
      </c>
      <c r="R73" s="27">
        <f t="shared" ca="1" si="6"/>
        <v>320.98090467663815</v>
      </c>
      <c r="S73" s="7"/>
      <c r="T73" s="28">
        <f t="shared" si="7"/>
        <v>320.92199999999985</v>
      </c>
      <c r="U73" s="27">
        <f t="shared" si="8"/>
        <v>5.6011455420852396</v>
      </c>
      <c r="V73" s="7"/>
      <c r="W73" s="28">
        <f t="shared" ca="1" si="9"/>
        <v>5.8904676638292131E-2</v>
      </c>
      <c r="X73" s="27">
        <f t="shared" ca="1" si="10"/>
        <v>1.2647179616578796E-2</v>
      </c>
      <c r="Y73" s="7">
        <v>88</v>
      </c>
      <c r="Z73" s="46"/>
    </row>
    <row r="74" spans="1:26" s="26" customFormat="1" x14ac:dyDescent="0.25">
      <c r="A74" s="26">
        <v>58</v>
      </c>
      <c r="B74" s="26">
        <v>635</v>
      </c>
      <c r="C74" s="26">
        <v>12410</v>
      </c>
      <c r="D74" s="26">
        <v>11558</v>
      </c>
      <c r="E74" s="26">
        <v>14093</v>
      </c>
      <c r="F74" s="26">
        <v>14960</v>
      </c>
      <c r="G74" s="27"/>
      <c r="H74" s="7"/>
      <c r="I74" s="28">
        <f t="shared" si="0"/>
        <v>-1683</v>
      </c>
      <c r="J74" s="27">
        <f t="shared" si="0"/>
        <v>-3402</v>
      </c>
      <c r="K74" s="7"/>
      <c r="L74" s="28">
        <f t="shared" ca="1" si="1"/>
        <v>-1664.4397661634141</v>
      </c>
      <c r="M74" s="26">
        <f t="shared" ca="1" si="2"/>
        <v>-3428.4541737616819</v>
      </c>
      <c r="N74" s="26">
        <f t="shared" ca="1" si="3"/>
        <v>0.43349894497006058</v>
      </c>
      <c r="O74" s="27">
        <f t="shared" ca="1" si="4"/>
        <v>-0.8966411452798061</v>
      </c>
      <c r="P74" s="7"/>
      <c r="Q74" s="28">
        <f t="shared" ca="1" si="5"/>
        <v>0.44624963454841132</v>
      </c>
      <c r="R74" s="27">
        <f t="shared" ca="1" si="6"/>
        <v>326.64366043003884</v>
      </c>
      <c r="S74" s="7"/>
      <c r="T74" s="28">
        <f t="shared" si="7"/>
        <v>326.63699999999983</v>
      </c>
      <c r="U74" s="27">
        <f t="shared" si="8"/>
        <v>5.7008911088367151</v>
      </c>
      <c r="V74" s="7"/>
      <c r="W74" s="28">
        <f t="shared" ca="1" si="9"/>
        <v>6.660430039005405E-3</v>
      </c>
      <c r="X74" s="27">
        <f t="shared" ca="1" si="10"/>
        <v>2.5512164684585059E-2</v>
      </c>
      <c r="Y74" s="7">
        <v>87</v>
      </c>
      <c r="Z74" s="46"/>
    </row>
    <row r="75" spans="1:26" s="26" customFormat="1" x14ac:dyDescent="0.25">
      <c r="A75" s="26">
        <v>59</v>
      </c>
      <c r="B75" s="26">
        <v>617</v>
      </c>
      <c r="C75" s="26">
        <v>12587</v>
      </c>
      <c r="D75" s="26">
        <v>11488</v>
      </c>
      <c r="E75" s="26">
        <v>13924</v>
      </c>
      <c r="F75" s="26">
        <v>15043</v>
      </c>
      <c r="G75" s="27"/>
      <c r="H75" s="7"/>
      <c r="I75" s="28">
        <f t="shared" si="0"/>
        <v>-1337</v>
      </c>
      <c r="J75" s="27">
        <f t="shared" si="0"/>
        <v>-3555</v>
      </c>
      <c r="K75" s="7"/>
      <c r="L75" s="28">
        <f t="shared" ca="1" si="1"/>
        <v>-1318.4397661634141</v>
      </c>
      <c r="M75" s="26">
        <f t="shared" ca="1" si="2"/>
        <v>-3581.4541737616819</v>
      </c>
      <c r="N75" s="26">
        <f t="shared" ca="1" si="3"/>
        <v>0.34338415799559763</v>
      </c>
      <c r="O75" s="27">
        <f t="shared" ca="1" si="4"/>
        <v>-0.93665512483878921</v>
      </c>
      <c r="P75" s="7"/>
      <c r="Q75" s="28">
        <f t="shared" ca="1" si="5"/>
        <v>0.3566928748637197</v>
      </c>
      <c r="R75" s="27">
        <f t="shared" ca="1" si="6"/>
        <v>332.25513321377389</v>
      </c>
      <c r="S75" s="7"/>
      <c r="T75" s="28">
        <f t="shared" si="7"/>
        <v>332.18999999999983</v>
      </c>
      <c r="U75" s="27">
        <f t="shared" si="8"/>
        <v>5.7978092421999605</v>
      </c>
      <c r="V75" s="7"/>
      <c r="W75" s="28">
        <f t="shared" ca="1" si="9"/>
        <v>6.5133213774061005E-2</v>
      </c>
      <c r="X75" s="27">
        <f t="shared" ca="1" si="10"/>
        <v>-1.8548001029557781E-2</v>
      </c>
      <c r="Y75" s="7">
        <v>86</v>
      </c>
      <c r="Z75" s="46"/>
    </row>
    <row r="76" spans="1:26" s="26" customFormat="1" x14ac:dyDescent="0.25">
      <c r="A76" s="26">
        <v>60</v>
      </c>
      <c r="B76" s="26">
        <v>621</v>
      </c>
      <c r="C76" s="26">
        <v>12768</v>
      </c>
      <c r="D76" s="26">
        <v>11425</v>
      </c>
      <c r="E76" s="26">
        <v>13748</v>
      </c>
      <c r="F76" s="26">
        <v>15099</v>
      </c>
      <c r="G76" s="27"/>
      <c r="H76" s="7"/>
      <c r="I76" s="28">
        <f t="shared" si="0"/>
        <v>-980</v>
      </c>
      <c r="J76" s="27">
        <f t="shared" si="0"/>
        <v>-3674</v>
      </c>
      <c r="K76" s="7"/>
      <c r="L76" s="28">
        <f t="shared" ca="1" si="1"/>
        <v>-961.43976616341411</v>
      </c>
      <c r="M76" s="26">
        <f t="shared" ca="1" si="2"/>
        <v>-3700.4541737616819</v>
      </c>
      <c r="N76" s="26">
        <f t="shared" ca="1" si="3"/>
        <v>0.25040445004795814</v>
      </c>
      <c r="O76" s="27">
        <f t="shared" ca="1" si="4"/>
        <v>-0.96777710894022051</v>
      </c>
      <c r="P76" s="7"/>
      <c r="Q76" s="28">
        <f t="shared" ca="1" si="5"/>
        <v>0.26414488955033077</v>
      </c>
      <c r="R76" s="27">
        <f t="shared" ca="1" si="6"/>
        <v>337.8362947827269</v>
      </c>
      <c r="S76" s="7"/>
      <c r="T76" s="28">
        <f t="shared" si="7"/>
        <v>337.77899999999983</v>
      </c>
      <c r="U76" s="27">
        <f t="shared" si="8"/>
        <v>5.8953556940939231</v>
      </c>
      <c r="V76" s="7"/>
      <c r="W76" s="28">
        <f t="shared" ca="1" si="9"/>
        <v>5.729478272706956E-2</v>
      </c>
      <c r="X76" s="27">
        <f t="shared" ca="1" si="10"/>
        <v>-7.5447065277614911E-2</v>
      </c>
      <c r="Y76" s="7">
        <v>85</v>
      </c>
      <c r="Z76" s="46"/>
    </row>
    <row r="77" spans="1:26" s="26" customFormat="1" x14ac:dyDescent="0.25">
      <c r="A77" s="26">
        <v>61</v>
      </c>
      <c r="B77" s="26">
        <v>614</v>
      </c>
      <c r="C77" s="26">
        <v>12955</v>
      </c>
      <c r="D77" s="26">
        <v>11390</v>
      </c>
      <c r="E77" s="26">
        <v>13574</v>
      </c>
      <c r="F77" s="26">
        <v>15153</v>
      </c>
      <c r="G77" s="27"/>
      <c r="H77" s="7"/>
      <c r="I77" s="28">
        <f t="shared" si="0"/>
        <v>-619</v>
      </c>
      <c r="J77" s="27">
        <f t="shared" si="0"/>
        <v>-3763</v>
      </c>
      <c r="K77" s="7"/>
      <c r="L77" s="28">
        <f t="shared" ca="1" si="1"/>
        <v>-600.43976616341411</v>
      </c>
      <c r="M77" s="26">
        <f t="shared" ca="1" si="2"/>
        <v>-3789.4541737616819</v>
      </c>
      <c r="N77" s="26">
        <f t="shared" ca="1" si="3"/>
        <v>0.15638295265552718</v>
      </c>
      <c r="O77" s="27">
        <f t="shared" ca="1" si="4"/>
        <v>-0.99105321469675312</v>
      </c>
      <c r="P77" s="7"/>
      <c r="Q77" s="28">
        <f t="shared" ca="1" si="5"/>
        <v>0.17044381873595207</v>
      </c>
      <c r="R77" s="27">
        <f t="shared" ca="1" si="6"/>
        <v>343.34433879884432</v>
      </c>
      <c r="S77" s="7"/>
      <c r="T77" s="28">
        <f t="shared" si="7"/>
        <v>343.30499999999984</v>
      </c>
      <c r="U77" s="27">
        <f t="shared" si="8"/>
        <v>5.9918025885591302</v>
      </c>
      <c r="V77" s="7"/>
      <c r="W77" s="28">
        <f t="shared" ca="1" si="9"/>
        <v>3.9338798844482881E-2</v>
      </c>
      <c r="X77" s="27">
        <f t="shared" ca="1" si="10"/>
        <v>-4.0797000639827274E-2</v>
      </c>
      <c r="Y77" s="7">
        <v>84</v>
      </c>
      <c r="Z77" s="46"/>
    </row>
    <row r="78" spans="1:26" s="26" customFormat="1" x14ac:dyDescent="0.25">
      <c r="A78" s="26">
        <v>62</v>
      </c>
      <c r="B78" s="26">
        <v>630</v>
      </c>
      <c r="C78" s="26">
        <v>13125</v>
      </c>
      <c r="D78" s="26">
        <v>11356</v>
      </c>
      <c r="E78" s="26">
        <v>13372</v>
      </c>
      <c r="F78" s="26">
        <v>15150</v>
      </c>
      <c r="G78" s="27"/>
      <c r="H78" s="7"/>
      <c r="I78" s="28">
        <f t="shared" si="0"/>
        <v>-247</v>
      </c>
      <c r="J78" s="27">
        <f t="shared" si="0"/>
        <v>-3794</v>
      </c>
      <c r="K78" s="7"/>
      <c r="L78" s="28">
        <f t="shared" ca="1" si="1"/>
        <v>-228.43976616341413</v>
      </c>
      <c r="M78" s="26">
        <f t="shared" ca="1" si="2"/>
        <v>-3820.4541737616819</v>
      </c>
      <c r="N78" s="26">
        <f t="shared" ca="1" si="3"/>
        <v>5.9496534289919627E-2</v>
      </c>
      <c r="O78" s="27">
        <f t="shared" ca="1" si="4"/>
        <v>-0.99916062231981506</v>
      </c>
      <c r="P78" s="7"/>
      <c r="Q78" s="28">
        <f t="shared" ca="1" si="5"/>
        <v>7.3662569138719547E-2</v>
      </c>
      <c r="R78" s="27">
        <f t="shared" ca="1" si="6"/>
        <v>348.88627499680422</v>
      </c>
      <c r="S78" s="7"/>
      <c r="T78" s="28">
        <f t="shared" si="7"/>
        <v>348.97499999999985</v>
      </c>
      <c r="U78" s="27">
        <f t="shared" si="8"/>
        <v>6.0907627571472087</v>
      </c>
      <c r="V78" s="7"/>
      <c r="W78" s="28">
        <f t="shared" ca="1" si="9"/>
        <v>-8.8725003195634145E-2</v>
      </c>
      <c r="X78" s="27">
        <f t="shared" ca="1" si="10"/>
        <v>0.10843341078702906</v>
      </c>
      <c r="Y78" s="7">
        <v>83</v>
      </c>
      <c r="Z78" s="46"/>
    </row>
    <row r="79" spans="1:26" s="26" customFormat="1" x14ac:dyDescent="0.25">
      <c r="A79" s="26">
        <v>63</v>
      </c>
      <c r="B79" s="26">
        <v>621</v>
      </c>
      <c r="C79" s="26">
        <v>13314</v>
      </c>
      <c r="D79" s="26">
        <v>11347</v>
      </c>
      <c r="E79" s="26">
        <v>13188</v>
      </c>
      <c r="F79" s="26">
        <v>15153</v>
      </c>
      <c r="G79" s="27"/>
      <c r="H79" s="7"/>
      <c r="I79" s="28">
        <f t="shared" si="0"/>
        <v>126</v>
      </c>
      <c r="J79" s="27">
        <f t="shared" si="0"/>
        <v>-3806</v>
      </c>
      <c r="K79" s="7"/>
      <c r="L79" s="28">
        <f t="shared" ca="1" si="1"/>
        <v>144.56023383658587</v>
      </c>
      <c r="M79" s="26">
        <f t="shared" ca="1" si="2"/>
        <v>-3832.4541737616819</v>
      </c>
      <c r="N79" s="26">
        <f t="shared" ca="1" si="3"/>
        <v>-3.7650331436885794E-2</v>
      </c>
      <c r="O79" s="27">
        <f t="shared" ca="1" si="4"/>
        <v>-1.0022989736577745</v>
      </c>
      <c r="P79" s="7"/>
      <c r="Q79" s="28">
        <f t="shared" ca="1" si="5"/>
        <v>-2.3449575220127146E-2</v>
      </c>
      <c r="R79" s="27">
        <f t="shared" ca="1" si="6"/>
        <v>354.4429821844717</v>
      </c>
      <c r="S79" s="7"/>
      <c r="T79" s="28">
        <f t="shared" si="7"/>
        <v>354.56399999999985</v>
      </c>
      <c r="U79" s="27">
        <f t="shared" si="8"/>
        <v>6.1883092090411713</v>
      </c>
      <c r="V79" s="7"/>
      <c r="W79" s="28">
        <f t="shared" ca="1" si="9"/>
        <v>-0.12101781552814828</v>
      </c>
      <c r="X79" s="27">
        <f t="shared" ca="1" si="10"/>
        <v>2.3907291983391588E-3</v>
      </c>
      <c r="Y79" s="7">
        <v>82</v>
      </c>
      <c r="Z79" s="46"/>
    </row>
    <row r="80" spans="1:26" s="26" customFormat="1" x14ac:dyDescent="0.25">
      <c r="A80" s="26">
        <v>64</v>
      </c>
      <c r="B80" s="26">
        <v>630</v>
      </c>
      <c r="C80" s="26">
        <v>13506</v>
      </c>
      <c r="D80" s="26">
        <v>11361</v>
      </c>
      <c r="E80" s="26">
        <v>13000</v>
      </c>
      <c r="F80" s="26">
        <v>15142</v>
      </c>
      <c r="G80" s="27"/>
      <c r="H80" s="7"/>
      <c r="I80" s="28">
        <f t="shared" si="0"/>
        <v>506</v>
      </c>
      <c r="J80" s="27">
        <f t="shared" si="0"/>
        <v>-3781</v>
      </c>
      <c r="K80" s="7"/>
      <c r="L80" s="28">
        <f t="shared" ca="1" si="1"/>
        <v>524.56023383658589</v>
      </c>
      <c r="M80" s="26">
        <f t="shared" ca="1" si="2"/>
        <v>-3807.4541737616819</v>
      </c>
      <c r="N80" s="26">
        <f t="shared" ca="1" si="3"/>
        <v>-0.1366203286920763</v>
      </c>
      <c r="O80" s="27">
        <f t="shared" ca="1" si="4"/>
        <v>-0.99576074170369233</v>
      </c>
      <c r="P80" s="7"/>
      <c r="Q80" s="28">
        <f t="shared" ca="1" si="5"/>
        <v>-0.12252217029364655</v>
      </c>
      <c r="R80" s="27">
        <f ca="1">IF(MOD(ATAN2(O80,Q80)*180/PI()-$J$9+360,360)&lt;355,MOD(ATAN2(O80,Q80)*180/PI()-$J$9+360,360)+360,MOD(ATAN2(O80,Q80)*180/PI()-$J$9+360,360))</f>
        <v>360.11737809607064</v>
      </c>
      <c r="S80" s="7"/>
      <c r="T80" s="28">
        <f t="shared" si="7"/>
        <v>360.23399999999987</v>
      </c>
      <c r="U80" s="27">
        <f t="shared" si="8"/>
        <v>6.2872693776292508</v>
      </c>
      <c r="V80" s="7"/>
      <c r="W80" s="28">
        <f t="shared" ca="1" si="9"/>
        <v>-0.11662190392922867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13462</v>
      </c>
      <c r="D81" s="26">
        <v>11322</v>
      </c>
      <c r="E81" s="26">
        <v>12950</v>
      </c>
      <c r="F81" s="26">
        <v>15086</v>
      </c>
      <c r="G81" s="27"/>
      <c r="H81" s="7"/>
      <c r="I81" s="28">
        <f t="shared" ref="I81:J144" si="11">C81-E81</f>
        <v>512</v>
      </c>
      <c r="J81" s="27">
        <f t="shared" si="11"/>
        <v>-3764</v>
      </c>
      <c r="K81" s="7"/>
      <c r="L81" s="28">
        <f t="shared" ref="L81:L144" ca="1" si="12">I81-$J$4</f>
        <v>530.56023383658589</v>
      </c>
      <c r="M81" s="26">
        <f t="shared" ref="M81:M144" ca="1" si="13">J81-$J$3</f>
        <v>-3790.4541737616819</v>
      </c>
      <c r="N81" s="26">
        <f t="shared" ref="N81:N144" ca="1" si="14">L81/$J$7</f>
        <v>-0.13818301285926352</v>
      </c>
      <c r="O81" s="27">
        <f t="shared" ref="O81:O144" ca="1" si="15">M81/$J$6</f>
        <v>-0.99131474397491648</v>
      </c>
      <c r="P81" s="7"/>
      <c r="Q81" s="28">
        <f t="shared" ref="Q81:Q144" ca="1" si="16">(N81-O81*SIN(-$J$11*PI()/180))/(COS(-$J$11*PI()/180))</f>
        <v>-0.12414801986528194</v>
      </c>
      <c r="R81" s="27">
        <f ca="1">IF(MOD(ATAN2(O81,Q81)*180/PI()-$J$9+360,360)&lt;355,MOD(ATAN2(O81,Q81)*180/PI()-$J$9+360,360)+360,MOD(ATAN2(O81,Q81)*180/PI()-$J$9+360,360))</f>
        <v>360.24106089680419</v>
      </c>
      <c r="S81" s="7"/>
      <c r="T81" s="28">
        <f t="shared" ref="T81:T144" si="17">360/40000*B81+T80</f>
        <v>360.23399999999987</v>
      </c>
      <c r="U81" s="27">
        <f t="shared" ref="U81:U144" si="18">T81*PI()/180</f>
        <v>6.2872693776292508</v>
      </c>
      <c r="V81" s="7"/>
      <c r="W81" s="28">
        <f t="shared" ref="W81:W144" ca="1" si="19">R81-T81</f>
        <v>7.0608968043188725E-3</v>
      </c>
      <c r="X81" s="27"/>
      <c r="Y81" s="7"/>
      <c r="Z81" s="46"/>
    </row>
    <row r="82" spans="1:26" s="26" customFormat="1" x14ac:dyDescent="0.25">
      <c r="A82" s="26">
        <v>1</v>
      </c>
      <c r="B82" s="26">
        <v>-611</v>
      </c>
      <c r="C82" s="26">
        <v>13268</v>
      </c>
      <c r="D82" s="26">
        <v>11307</v>
      </c>
      <c r="E82" s="26">
        <v>13131</v>
      </c>
      <c r="F82" s="26">
        <v>15097</v>
      </c>
      <c r="G82" s="27"/>
      <c r="H82" s="7"/>
      <c r="I82" s="28">
        <f t="shared" si="11"/>
        <v>137</v>
      </c>
      <c r="J82" s="27">
        <f t="shared" si="11"/>
        <v>-3790</v>
      </c>
      <c r="K82" s="7"/>
      <c r="L82" s="28">
        <f t="shared" ca="1" si="12"/>
        <v>155.56023383658587</v>
      </c>
      <c r="M82" s="26">
        <f t="shared" ca="1" si="13"/>
        <v>-3816.4541737616819</v>
      </c>
      <c r="N82" s="26">
        <f t="shared" ca="1" si="14"/>
        <v>-4.0515252410062361E-2</v>
      </c>
      <c r="O82" s="27">
        <f t="shared" ca="1" si="15"/>
        <v>-0.99811450520716194</v>
      </c>
      <c r="P82" s="7"/>
      <c r="Q82" s="28">
        <f t="shared" ca="1" si="16"/>
        <v>-2.6374085983206973E-2</v>
      </c>
      <c r="R82" s="27">
        <f t="shared" ref="R82:R144" ca="1" si="20">MOD(ATAN2(O82,Q82)*180/PI()-$J$9+360,360)</f>
        <v>354.61637291367003</v>
      </c>
      <c r="S82" s="7"/>
      <c r="T82" s="28">
        <f t="shared" si="17"/>
        <v>354.73499999999984</v>
      </c>
      <c r="U82" s="27">
        <f t="shared" si="18"/>
        <v>6.1912937220620821</v>
      </c>
      <c r="V82" s="7"/>
      <c r="W82" s="28">
        <f t="shared" ca="1" si="19"/>
        <v>-0.11862708632980912</v>
      </c>
      <c r="X82" s="27"/>
      <c r="Y82" s="7"/>
      <c r="Z82" s="46"/>
    </row>
    <row r="83" spans="1:26" s="26" customFormat="1" x14ac:dyDescent="0.25">
      <c r="A83" s="26">
        <v>2</v>
      </c>
      <c r="B83" s="26">
        <v>-618</v>
      </c>
      <c r="C83" s="26">
        <v>13098</v>
      </c>
      <c r="D83" s="26">
        <v>11318</v>
      </c>
      <c r="E83" s="26">
        <v>13324</v>
      </c>
      <c r="F83" s="26">
        <v>15105</v>
      </c>
      <c r="G83" s="27"/>
      <c r="H83" s="7"/>
      <c r="I83" s="28">
        <f t="shared" si="11"/>
        <v>-226</v>
      </c>
      <c r="J83" s="27">
        <f t="shared" si="11"/>
        <v>-3787</v>
      </c>
      <c r="K83" s="7"/>
      <c r="L83" s="28">
        <f t="shared" ca="1" si="12"/>
        <v>-207.43976616341413</v>
      </c>
      <c r="M83" s="26">
        <f t="shared" ca="1" si="13"/>
        <v>-3813.4541737616819</v>
      </c>
      <c r="N83" s="26">
        <f t="shared" ca="1" si="14"/>
        <v>5.402713970476436E-2</v>
      </c>
      <c r="O83" s="27">
        <f t="shared" ca="1" si="15"/>
        <v>-0.99732991737267207</v>
      </c>
      <c r="P83" s="7"/>
      <c r="Q83" s="28">
        <f t="shared" ca="1" si="16"/>
        <v>6.8166680662713169E-2</v>
      </c>
      <c r="R83" s="27">
        <f t="shared" ca="1" si="20"/>
        <v>349.19270840759123</v>
      </c>
      <c r="S83" s="7"/>
      <c r="T83" s="28">
        <f t="shared" si="17"/>
        <v>349.17299999999983</v>
      </c>
      <c r="U83" s="27">
        <f t="shared" si="18"/>
        <v>6.0942185090661569</v>
      </c>
      <c r="V83" s="7"/>
      <c r="W83" s="28">
        <f t="shared" ca="1" si="19"/>
        <v>1.9708407591394916E-2</v>
      </c>
      <c r="X83" s="27"/>
      <c r="Y83" s="7"/>
      <c r="Z83" s="46"/>
    </row>
    <row r="84" spans="1:26" s="26" customFormat="1" x14ac:dyDescent="0.25">
      <c r="A84" s="26">
        <v>3</v>
      </c>
      <c r="B84" s="26">
        <v>-627</v>
      </c>
      <c r="C84" s="26">
        <v>12909</v>
      </c>
      <c r="D84" s="26">
        <v>11345</v>
      </c>
      <c r="E84" s="26">
        <v>13512</v>
      </c>
      <c r="F84" s="26">
        <v>15086</v>
      </c>
      <c r="G84" s="27"/>
      <c r="H84" s="7"/>
      <c r="I84" s="28">
        <f t="shared" si="11"/>
        <v>-603</v>
      </c>
      <c r="J84" s="27">
        <f t="shared" si="11"/>
        <v>-3741</v>
      </c>
      <c r="K84" s="7"/>
      <c r="L84" s="28">
        <f t="shared" ca="1" si="12"/>
        <v>-584.43976616341411</v>
      </c>
      <c r="M84" s="26">
        <f t="shared" ca="1" si="13"/>
        <v>-3767.4541737616819</v>
      </c>
      <c r="N84" s="26">
        <f t="shared" ca="1" si="14"/>
        <v>0.15221579487636125</v>
      </c>
      <c r="O84" s="27">
        <f t="shared" ca="1" si="15"/>
        <v>-0.98529957057716078</v>
      </c>
      <c r="P84" s="7"/>
      <c r="Q84" s="28">
        <f t="shared" ca="1" si="16"/>
        <v>0.16619470211146548</v>
      </c>
      <c r="R84" s="27">
        <f t="shared" ca="1" si="20"/>
        <v>343.52854179820451</v>
      </c>
      <c r="S84" s="7"/>
      <c r="T84" s="28">
        <f t="shared" si="17"/>
        <v>343.52999999999986</v>
      </c>
      <c r="U84" s="27">
        <f t="shared" si="18"/>
        <v>5.9957295793761176</v>
      </c>
      <c r="V84" s="7"/>
      <c r="W84" s="28">
        <f t="shared" ca="1" si="19"/>
        <v>-1.4582017953443938E-3</v>
      </c>
      <c r="X84" s="27"/>
      <c r="Y84" s="7"/>
      <c r="Z84" s="46"/>
    </row>
    <row r="85" spans="1:26" s="26" customFormat="1" x14ac:dyDescent="0.25">
      <c r="A85" s="26">
        <v>4</v>
      </c>
      <c r="B85" s="26">
        <v>-618</v>
      </c>
      <c r="C85" s="26">
        <v>12726</v>
      </c>
      <c r="D85" s="26">
        <v>11384</v>
      </c>
      <c r="E85" s="26">
        <v>13695</v>
      </c>
      <c r="F85" s="26">
        <v>15046</v>
      </c>
      <c r="G85" s="27"/>
      <c r="H85" s="7"/>
      <c r="I85" s="28">
        <f t="shared" si="11"/>
        <v>-969</v>
      </c>
      <c r="J85" s="27">
        <f t="shared" si="11"/>
        <v>-3662</v>
      </c>
      <c r="K85" s="7"/>
      <c r="L85" s="28">
        <f t="shared" ca="1" si="12"/>
        <v>-950.43976616341411</v>
      </c>
      <c r="M85" s="26">
        <f t="shared" ca="1" si="13"/>
        <v>-3688.4541737616819</v>
      </c>
      <c r="N85" s="26">
        <f t="shared" ca="1" si="14"/>
        <v>0.24753952907478158</v>
      </c>
      <c r="O85" s="27">
        <f t="shared" ca="1" si="15"/>
        <v>-0.96463875760226103</v>
      </c>
      <c r="P85" s="7"/>
      <c r="Q85" s="28">
        <f t="shared" ca="1" si="16"/>
        <v>0.26123520431294373</v>
      </c>
      <c r="R85" s="27">
        <f t="shared" ca="1" si="20"/>
        <v>337.9498477174493</v>
      </c>
      <c r="S85" s="7"/>
      <c r="T85" s="28">
        <f t="shared" si="17"/>
        <v>337.96799999999985</v>
      </c>
      <c r="U85" s="27">
        <f t="shared" si="18"/>
        <v>5.8986543663801934</v>
      </c>
      <c r="V85" s="7"/>
      <c r="W85" s="28">
        <f t="shared" ca="1" si="19"/>
        <v>-1.8152282550545351E-2</v>
      </c>
      <c r="X85" s="27"/>
      <c r="Y85" s="7"/>
      <c r="Z85" s="46"/>
    </row>
    <row r="86" spans="1:26" s="26" customFormat="1" x14ac:dyDescent="0.25">
      <c r="A86" s="26">
        <v>5</v>
      </c>
      <c r="B86" s="26">
        <v>-617</v>
      </c>
      <c r="C86" s="26">
        <v>12546</v>
      </c>
      <c r="D86" s="26">
        <v>11437</v>
      </c>
      <c r="E86" s="26">
        <v>13866</v>
      </c>
      <c r="F86" s="26">
        <v>14986</v>
      </c>
      <c r="G86" s="27"/>
      <c r="H86" s="7"/>
      <c r="I86" s="28">
        <f t="shared" si="11"/>
        <v>-1320</v>
      </c>
      <c r="J86" s="27">
        <f t="shared" si="11"/>
        <v>-3549</v>
      </c>
      <c r="K86" s="7"/>
      <c r="L86" s="28">
        <f t="shared" ca="1" si="12"/>
        <v>-1301.4397661634141</v>
      </c>
      <c r="M86" s="26">
        <f t="shared" ca="1" si="13"/>
        <v>-3575.4541737616819</v>
      </c>
      <c r="N86" s="26">
        <f t="shared" ca="1" si="14"/>
        <v>0.33895655285523385</v>
      </c>
      <c r="O86" s="27">
        <f t="shared" ca="1" si="15"/>
        <v>-0.93508594916980947</v>
      </c>
      <c r="P86" s="7"/>
      <c r="Q86" s="28">
        <f t="shared" ca="1" si="16"/>
        <v>0.35224258682743065</v>
      </c>
      <c r="R86" s="27">
        <f t="shared" ca="1" si="20"/>
        <v>332.46158521274435</v>
      </c>
      <c r="S86" s="7"/>
      <c r="T86" s="28">
        <f t="shared" si="17"/>
        <v>332.41499999999985</v>
      </c>
      <c r="U86" s="27">
        <f t="shared" si="18"/>
        <v>5.801736233016948</v>
      </c>
      <c r="V86" s="7"/>
      <c r="W86" s="28">
        <f t="shared" ca="1" si="19"/>
        <v>4.6585212744503224E-2</v>
      </c>
      <c r="X86" s="27"/>
      <c r="Y86" s="7"/>
      <c r="Z86" s="46"/>
    </row>
    <row r="87" spans="1:26" s="26" customFormat="1" x14ac:dyDescent="0.25">
      <c r="A87" s="26">
        <v>6</v>
      </c>
      <c r="B87" s="26">
        <v>-615</v>
      </c>
      <c r="C87" s="26">
        <v>12373</v>
      </c>
      <c r="D87" s="26">
        <v>11514</v>
      </c>
      <c r="E87" s="26">
        <v>14034</v>
      </c>
      <c r="F87" s="26">
        <v>14912</v>
      </c>
      <c r="G87" s="27"/>
      <c r="H87" s="7"/>
      <c r="I87" s="28">
        <f t="shared" si="11"/>
        <v>-1661</v>
      </c>
      <c r="J87" s="27">
        <f t="shared" si="11"/>
        <v>-3398</v>
      </c>
      <c r="K87" s="7"/>
      <c r="L87" s="28">
        <f t="shared" ca="1" si="12"/>
        <v>-1642.4397661634141</v>
      </c>
      <c r="M87" s="26">
        <f t="shared" ca="1" si="13"/>
        <v>-3424.4541737616819</v>
      </c>
      <c r="N87" s="26">
        <f t="shared" ca="1" si="14"/>
        <v>0.42776910302370746</v>
      </c>
      <c r="O87" s="27">
        <f t="shared" ca="1" si="15"/>
        <v>-0.89559502816715286</v>
      </c>
      <c r="P87" s="7"/>
      <c r="Q87" s="28">
        <f t="shared" ca="1" si="16"/>
        <v>0.44050439170210098</v>
      </c>
      <c r="R87" s="27">
        <f t="shared" ca="1" si="20"/>
        <v>326.91217259472342</v>
      </c>
      <c r="S87" s="7"/>
      <c r="T87" s="28">
        <f t="shared" si="17"/>
        <v>326.87999999999982</v>
      </c>
      <c r="U87" s="27">
        <f t="shared" si="18"/>
        <v>5.7051322589190612</v>
      </c>
      <c r="V87" s="7"/>
      <c r="W87" s="28">
        <f t="shared" ca="1" si="19"/>
        <v>3.2172594723590464E-2</v>
      </c>
      <c r="X87" s="27"/>
      <c r="Y87" s="7"/>
      <c r="Z87" s="46"/>
    </row>
    <row r="88" spans="1:26" s="26" customFormat="1" x14ac:dyDescent="0.25">
      <c r="A88" s="26">
        <v>7</v>
      </c>
      <c r="B88" s="26">
        <v>-641</v>
      </c>
      <c r="C88" s="26">
        <v>12206</v>
      </c>
      <c r="D88" s="26">
        <v>11608</v>
      </c>
      <c r="E88" s="26">
        <v>14204</v>
      </c>
      <c r="F88" s="26">
        <v>14820</v>
      </c>
      <c r="G88" s="27"/>
      <c r="H88" s="7"/>
      <c r="I88" s="28">
        <f t="shared" si="11"/>
        <v>-1998</v>
      </c>
      <c r="J88" s="27">
        <f t="shared" si="11"/>
        <v>-3212</v>
      </c>
      <c r="K88" s="7"/>
      <c r="L88" s="28">
        <f t="shared" ca="1" si="12"/>
        <v>-1979.4397661634141</v>
      </c>
      <c r="M88" s="26">
        <f t="shared" ca="1" si="13"/>
        <v>-3238.4541737616819</v>
      </c>
      <c r="N88" s="26">
        <f t="shared" ca="1" si="14"/>
        <v>0.51553986374738958</v>
      </c>
      <c r="O88" s="27">
        <f t="shared" ca="1" si="15"/>
        <v>-0.8469505824287813</v>
      </c>
      <c r="P88" s="7"/>
      <c r="Q88" s="28">
        <f t="shared" ca="1" si="16"/>
        <v>0.5275945791686657</v>
      </c>
      <c r="R88" s="27">
        <f t="shared" ca="1" si="20"/>
        <v>321.18255185625469</v>
      </c>
      <c r="S88" s="7"/>
      <c r="T88" s="28">
        <f t="shared" si="17"/>
        <v>321.11099999999982</v>
      </c>
      <c r="U88" s="27">
        <f t="shared" si="18"/>
        <v>5.6044442143715081</v>
      </c>
      <c r="V88" s="7"/>
      <c r="W88" s="28">
        <f t="shared" ca="1" si="19"/>
        <v>7.1551856254870927E-2</v>
      </c>
      <c r="X88" s="27"/>
      <c r="Y88" s="7"/>
      <c r="Z88" s="46"/>
    </row>
    <row r="89" spans="1:26" s="26" customFormat="1" x14ac:dyDescent="0.25">
      <c r="A89" s="26">
        <v>8</v>
      </c>
      <c r="B89" s="26">
        <v>-643</v>
      </c>
      <c r="C89" s="26">
        <v>12054</v>
      </c>
      <c r="D89" s="26">
        <v>11723</v>
      </c>
      <c r="E89" s="26">
        <v>14369</v>
      </c>
      <c r="F89" s="26">
        <v>14717</v>
      </c>
      <c r="G89" s="27"/>
      <c r="H89" s="7"/>
      <c r="I89" s="28">
        <f t="shared" si="11"/>
        <v>-2315</v>
      </c>
      <c r="J89" s="27">
        <f t="shared" si="11"/>
        <v>-2994</v>
      </c>
      <c r="K89" s="7"/>
      <c r="L89" s="28">
        <f t="shared" ca="1" si="12"/>
        <v>-2296.4397661634143</v>
      </c>
      <c r="M89" s="26">
        <f t="shared" ca="1" si="13"/>
        <v>-3020.4541737616819</v>
      </c>
      <c r="N89" s="26">
        <f t="shared" ca="1" si="14"/>
        <v>0.59810167724711438</v>
      </c>
      <c r="O89" s="27">
        <f t="shared" ca="1" si="15"/>
        <v>-0.78993719978918442</v>
      </c>
      <c r="P89" s="7"/>
      <c r="Q89" s="28">
        <f t="shared" ca="1" si="16"/>
        <v>0.60935669213821775</v>
      </c>
      <c r="R89" s="27">
        <f t="shared" ca="1" si="20"/>
        <v>315.45619165048561</v>
      </c>
      <c r="S89" s="7"/>
      <c r="T89" s="28">
        <f t="shared" si="17"/>
        <v>315.32399999999984</v>
      </c>
      <c r="U89" s="27">
        <f t="shared" si="18"/>
        <v>5.5034420105585964</v>
      </c>
      <c r="V89" s="7"/>
      <c r="W89" s="28">
        <f t="shared" ca="1" si="19"/>
        <v>0.13219165048576542</v>
      </c>
      <c r="X89" s="27"/>
      <c r="Y89" s="7"/>
      <c r="Z89" s="46"/>
    </row>
    <row r="90" spans="1:26" s="26" customFormat="1" x14ac:dyDescent="0.25">
      <c r="A90" s="26">
        <v>9</v>
      </c>
      <c r="B90" s="26">
        <v>-631</v>
      </c>
      <c r="C90" s="26">
        <v>11915</v>
      </c>
      <c r="D90" s="26">
        <v>11858</v>
      </c>
      <c r="E90" s="26">
        <v>14527</v>
      </c>
      <c r="F90" s="26">
        <v>14604</v>
      </c>
      <c r="G90" s="27"/>
      <c r="H90" s="7"/>
      <c r="I90" s="28">
        <f t="shared" si="11"/>
        <v>-2612</v>
      </c>
      <c r="J90" s="27">
        <f t="shared" si="11"/>
        <v>-2746</v>
      </c>
      <c r="K90" s="7"/>
      <c r="L90" s="28">
        <f t="shared" ca="1" si="12"/>
        <v>-2593.4397661634143</v>
      </c>
      <c r="M90" s="26">
        <f t="shared" ca="1" si="13"/>
        <v>-2772.4541737616819</v>
      </c>
      <c r="N90" s="26">
        <f t="shared" ca="1" si="14"/>
        <v>0.6754545435228817</v>
      </c>
      <c r="O90" s="27">
        <f t="shared" ca="1" si="15"/>
        <v>-0.72507793880468885</v>
      </c>
      <c r="P90" s="7"/>
      <c r="Q90" s="28">
        <f t="shared" ca="1" si="16"/>
        <v>0.68579814337360367</v>
      </c>
      <c r="R90" s="27">
        <f t="shared" ca="1" si="20"/>
        <v>309.69749009804355</v>
      </c>
      <c r="S90" s="7"/>
      <c r="T90" s="28">
        <f t="shared" si="17"/>
        <v>309.64499999999987</v>
      </c>
      <c r="U90" s="27">
        <f t="shared" si="18"/>
        <v>5.4043247623378399</v>
      </c>
      <c r="V90" s="7"/>
      <c r="W90" s="28">
        <f t="shared" ca="1" si="19"/>
        <v>5.249009804367688E-2</v>
      </c>
      <c r="X90" s="27"/>
      <c r="Y90" s="7"/>
      <c r="Z90" s="46"/>
    </row>
    <row r="91" spans="1:26" s="26" customFormat="1" x14ac:dyDescent="0.25">
      <c r="A91" s="26">
        <v>10</v>
      </c>
      <c r="B91" s="26">
        <v>-620</v>
      </c>
      <c r="C91" s="26">
        <v>11778</v>
      </c>
      <c r="D91" s="26">
        <v>11991</v>
      </c>
      <c r="E91" s="26">
        <v>14652</v>
      </c>
      <c r="F91" s="26">
        <v>14467</v>
      </c>
      <c r="G91" s="27"/>
      <c r="H91" s="7"/>
      <c r="I91" s="28">
        <f t="shared" si="11"/>
        <v>-2874</v>
      </c>
      <c r="J91" s="27">
        <f t="shared" si="11"/>
        <v>-2476</v>
      </c>
      <c r="K91" s="7"/>
      <c r="L91" s="28">
        <f t="shared" ca="1" si="12"/>
        <v>-2855.4397661634143</v>
      </c>
      <c r="M91" s="26">
        <f t="shared" ca="1" si="13"/>
        <v>-2502.4541737616819</v>
      </c>
      <c r="N91" s="26">
        <f t="shared" ca="1" si="14"/>
        <v>0.74369175215672356</v>
      </c>
      <c r="O91" s="27">
        <f t="shared" ca="1" si="15"/>
        <v>-0.65446503370060094</v>
      </c>
      <c r="P91" s="7"/>
      <c r="Q91" s="28">
        <f t="shared" ca="1" si="16"/>
        <v>0.75304148120760572</v>
      </c>
      <c r="R91" s="27">
        <f t="shared" ca="1" si="20"/>
        <v>304.09650817870522</v>
      </c>
      <c r="S91" s="7"/>
      <c r="T91" s="28">
        <f t="shared" si="17"/>
        <v>304.06499999999988</v>
      </c>
      <c r="U91" s="27">
        <f t="shared" si="18"/>
        <v>5.3069353900765561</v>
      </c>
      <c r="V91" s="7"/>
      <c r="W91" s="28">
        <f t="shared" ca="1" si="19"/>
        <v>3.1508178705337286E-2</v>
      </c>
      <c r="X91" s="27"/>
      <c r="Y91" s="7"/>
      <c r="Z91" s="46"/>
    </row>
    <row r="92" spans="1:26" s="26" customFormat="1" x14ac:dyDescent="0.25">
      <c r="A92" s="26">
        <v>11</v>
      </c>
      <c r="B92" s="26">
        <v>-627</v>
      </c>
      <c r="C92" s="26">
        <v>11645</v>
      </c>
      <c r="D92" s="26">
        <v>12123</v>
      </c>
      <c r="E92" s="26">
        <v>14752</v>
      </c>
      <c r="F92" s="26">
        <v>14304</v>
      </c>
      <c r="G92" s="27"/>
      <c r="H92" s="7"/>
      <c r="I92" s="28">
        <f t="shared" si="11"/>
        <v>-3107</v>
      </c>
      <c r="J92" s="27">
        <f t="shared" si="11"/>
        <v>-2181</v>
      </c>
      <c r="K92" s="7"/>
      <c r="L92" s="28">
        <f t="shared" ca="1" si="12"/>
        <v>-3088.4397661634143</v>
      </c>
      <c r="M92" s="26">
        <f t="shared" ca="1" si="13"/>
        <v>-2207.4541737616819</v>
      </c>
      <c r="N92" s="26">
        <f t="shared" ca="1" si="14"/>
        <v>0.80437598731582716</v>
      </c>
      <c r="O92" s="27">
        <f t="shared" ca="1" si="15"/>
        <v>-0.57731389664243093</v>
      </c>
      <c r="P92" s="7"/>
      <c r="Q92" s="28">
        <f t="shared" ca="1" si="16"/>
        <v>0.81263842758339599</v>
      </c>
      <c r="R92" s="27">
        <f t="shared" ca="1" si="20"/>
        <v>298.49346190715221</v>
      </c>
      <c r="S92" s="7"/>
      <c r="T92" s="28">
        <f t="shared" si="17"/>
        <v>298.42199999999991</v>
      </c>
      <c r="U92" s="27">
        <f t="shared" si="18"/>
        <v>5.2084464603865168</v>
      </c>
      <c r="V92" s="7"/>
      <c r="W92" s="28">
        <f t="shared" ca="1" si="19"/>
        <v>7.1461907152297499E-2</v>
      </c>
      <c r="X92" s="27"/>
      <c r="Y92" s="7"/>
      <c r="Z92" s="46"/>
    </row>
    <row r="93" spans="1:26" s="26" customFormat="1" x14ac:dyDescent="0.25">
      <c r="A93" s="26">
        <v>12</v>
      </c>
      <c r="B93" s="26">
        <v>-618</v>
      </c>
      <c r="C93" s="26">
        <v>11548</v>
      </c>
      <c r="D93" s="26">
        <v>12283</v>
      </c>
      <c r="E93" s="26">
        <v>14860</v>
      </c>
      <c r="F93" s="26">
        <v>14149</v>
      </c>
      <c r="G93" s="27"/>
      <c r="H93" s="7"/>
      <c r="I93" s="28">
        <f t="shared" si="11"/>
        <v>-3312</v>
      </c>
      <c r="J93" s="27">
        <f t="shared" si="11"/>
        <v>-1866</v>
      </c>
      <c r="K93" s="7"/>
      <c r="L93" s="28">
        <f t="shared" ca="1" si="12"/>
        <v>-3293.4397661634143</v>
      </c>
      <c r="M93" s="26">
        <f t="shared" ca="1" si="13"/>
        <v>-1892.4541737616819</v>
      </c>
      <c r="N93" s="26">
        <f t="shared" ca="1" si="14"/>
        <v>0.8577676963613905</v>
      </c>
      <c r="O93" s="27">
        <f t="shared" ca="1" si="15"/>
        <v>-0.49493217402099504</v>
      </c>
      <c r="P93" s="7"/>
      <c r="Q93" s="28">
        <f t="shared" ca="1" si="16"/>
        <v>0.86486798792266373</v>
      </c>
      <c r="R93" s="27">
        <f t="shared" ca="1" si="20"/>
        <v>292.88366707860246</v>
      </c>
      <c r="S93" s="7"/>
      <c r="T93" s="28">
        <f t="shared" si="17"/>
        <v>292.8599999999999</v>
      </c>
      <c r="U93" s="27">
        <f t="shared" si="18"/>
        <v>5.1113712473905917</v>
      </c>
      <c r="V93" s="7"/>
      <c r="W93" s="28">
        <f t="shared" ca="1" si="19"/>
        <v>2.3667078602557012E-2</v>
      </c>
      <c r="X93" s="27"/>
      <c r="Y93" s="7"/>
      <c r="Z93" s="46"/>
    </row>
    <row r="94" spans="1:26" s="26" customFormat="1" x14ac:dyDescent="0.25">
      <c r="A94" s="26">
        <v>13</v>
      </c>
      <c r="B94" s="26">
        <v>-613</v>
      </c>
      <c r="C94" s="26">
        <v>11456</v>
      </c>
      <c r="D94" s="26">
        <v>12447</v>
      </c>
      <c r="E94" s="26">
        <v>14941</v>
      </c>
      <c r="F94" s="26">
        <v>13993</v>
      </c>
      <c r="G94" s="27"/>
      <c r="H94" s="7"/>
      <c r="I94" s="28">
        <f t="shared" si="11"/>
        <v>-3485</v>
      </c>
      <c r="J94" s="27">
        <f t="shared" si="11"/>
        <v>-1546</v>
      </c>
      <c r="K94" s="7"/>
      <c r="L94" s="28">
        <f t="shared" ca="1" si="12"/>
        <v>-3466.4397661634143</v>
      </c>
      <c r="M94" s="26">
        <f t="shared" ca="1" si="13"/>
        <v>-1572.4541737616819</v>
      </c>
      <c r="N94" s="26">
        <f t="shared" ca="1" si="14"/>
        <v>0.90282508984862198</v>
      </c>
      <c r="O94" s="27">
        <f t="shared" ca="1" si="15"/>
        <v>-0.41124280500874277</v>
      </c>
      <c r="P94" s="7"/>
      <c r="Q94" s="28">
        <f t="shared" ca="1" si="16"/>
        <v>0.90874386388846273</v>
      </c>
      <c r="R94" s="27">
        <f t="shared" ca="1" si="20"/>
        <v>287.45139337105411</v>
      </c>
      <c r="S94" s="7"/>
      <c r="T94" s="28">
        <f t="shared" si="17"/>
        <v>287.3429999999999</v>
      </c>
      <c r="U94" s="27">
        <f t="shared" si="18"/>
        <v>5.0150814325580644</v>
      </c>
      <c r="V94" s="7"/>
      <c r="W94" s="28">
        <f t="shared" ca="1" si="19"/>
        <v>0.10839337105420555</v>
      </c>
      <c r="X94" s="27"/>
      <c r="Y94" s="7"/>
      <c r="Z94" s="46"/>
    </row>
    <row r="95" spans="1:26" s="26" customFormat="1" x14ac:dyDescent="0.25">
      <c r="A95" s="26">
        <v>14</v>
      </c>
      <c r="B95" s="26">
        <v>-637</v>
      </c>
      <c r="C95" s="26">
        <v>11389</v>
      </c>
      <c r="D95" s="26">
        <v>12625</v>
      </c>
      <c r="E95" s="26">
        <v>15021</v>
      </c>
      <c r="F95" s="26">
        <v>13809</v>
      </c>
      <c r="G95" s="27"/>
      <c r="H95" s="7"/>
      <c r="I95" s="28">
        <f t="shared" si="11"/>
        <v>-3632</v>
      </c>
      <c r="J95" s="27">
        <f t="shared" si="11"/>
        <v>-1184</v>
      </c>
      <c r="K95" s="7"/>
      <c r="L95" s="28">
        <f t="shared" ca="1" si="12"/>
        <v>-3613.4397661634143</v>
      </c>
      <c r="M95" s="26">
        <f t="shared" ca="1" si="13"/>
        <v>-1210.4541737616819</v>
      </c>
      <c r="N95" s="26">
        <f t="shared" ca="1" si="14"/>
        <v>0.94111085194470878</v>
      </c>
      <c r="O95" s="27">
        <f t="shared" ca="1" si="15"/>
        <v>-0.31656920631363233</v>
      </c>
      <c r="P95" s="7"/>
      <c r="Q95" s="28">
        <f t="shared" ca="1" si="16"/>
        <v>0.9456917604555759</v>
      </c>
      <c r="R95" s="27">
        <f t="shared" ca="1" si="20"/>
        <v>281.61065608426657</v>
      </c>
      <c r="S95" s="7"/>
      <c r="T95" s="28">
        <f t="shared" si="17"/>
        <v>281.6099999999999</v>
      </c>
      <c r="U95" s="27">
        <f t="shared" si="18"/>
        <v>4.9150217065412294</v>
      </c>
      <c r="V95" s="7"/>
      <c r="W95" s="28">
        <f t="shared" ca="1" si="19"/>
        <v>6.5608426666585729E-4</v>
      </c>
      <c r="X95" s="27"/>
      <c r="Y95" s="7"/>
      <c r="Z95" s="46"/>
    </row>
    <row r="96" spans="1:26" s="26" customFormat="1" x14ac:dyDescent="0.25">
      <c r="A96" s="26">
        <v>15</v>
      </c>
      <c r="B96" s="26">
        <v>-629</v>
      </c>
      <c r="C96" s="26">
        <v>11339</v>
      </c>
      <c r="D96" s="26">
        <v>12812</v>
      </c>
      <c r="E96" s="26">
        <v>15078</v>
      </c>
      <c r="F96" s="26">
        <v>13635</v>
      </c>
      <c r="G96" s="27"/>
      <c r="H96" s="7"/>
      <c r="I96" s="28">
        <f t="shared" si="11"/>
        <v>-3739</v>
      </c>
      <c r="J96" s="27">
        <f t="shared" si="11"/>
        <v>-823</v>
      </c>
      <c r="K96" s="7"/>
      <c r="L96" s="28">
        <f t="shared" ca="1" si="12"/>
        <v>-3720.4397661634143</v>
      </c>
      <c r="M96" s="26">
        <f t="shared" ca="1" si="13"/>
        <v>-849.45417376168189</v>
      </c>
      <c r="N96" s="26">
        <f t="shared" ca="1" si="14"/>
        <v>0.96897871959288084</v>
      </c>
      <c r="O96" s="27">
        <f t="shared" ca="1" si="15"/>
        <v>-0.22215713689668523</v>
      </c>
      <c r="P96" s="7"/>
      <c r="Q96" s="28">
        <f t="shared" ca="1" si="16"/>
        <v>0.97222442282117139</v>
      </c>
      <c r="R96" s="27">
        <f t="shared" ca="1" si="20"/>
        <v>275.97407484359474</v>
      </c>
      <c r="S96" s="7"/>
      <c r="T96" s="28">
        <f t="shared" si="17"/>
        <v>275.9489999999999</v>
      </c>
      <c r="U96" s="27">
        <f t="shared" si="18"/>
        <v>4.8162186175858306</v>
      </c>
      <c r="V96" s="7"/>
      <c r="W96" s="28">
        <f t="shared" ca="1" si="19"/>
        <v>2.5074843594836693E-2</v>
      </c>
      <c r="X96" s="27"/>
      <c r="Y96" s="7"/>
      <c r="Z96" s="46"/>
    </row>
    <row r="97" spans="1:26" s="26" customFormat="1" x14ac:dyDescent="0.25">
      <c r="A97" s="26">
        <v>16</v>
      </c>
      <c r="B97" s="26">
        <v>-631</v>
      </c>
      <c r="C97" s="26">
        <v>11305</v>
      </c>
      <c r="D97" s="26">
        <v>13001</v>
      </c>
      <c r="E97" s="26">
        <v>15118</v>
      </c>
      <c r="F97" s="26">
        <v>13454</v>
      </c>
      <c r="G97" s="27"/>
      <c r="H97" s="7"/>
      <c r="I97" s="28">
        <f t="shared" si="11"/>
        <v>-3813</v>
      </c>
      <c r="J97" s="27">
        <f t="shared" si="11"/>
        <v>-453</v>
      </c>
      <c r="K97" s="7"/>
      <c r="L97" s="28">
        <f t="shared" ca="1" si="12"/>
        <v>-3794.4397661634143</v>
      </c>
      <c r="M97" s="26">
        <f t="shared" ca="1" si="13"/>
        <v>-479.45417376168189</v>
      </c>
      <c r="N97" s="26">
        <f t="shared" ca="1" si="14"/>
        <v>0.98825182432152325</v>
      </c>
      <c r="O97" s="27">
        <f t="shared" ca="1" si="15"/>
        <v>-0.12539130397626852</v>
      </c>
      <c r="P97" s="7"/>
      <c r="Q97" s="28">
        <f t="shared" ca="1" si="16"/>
        <v>0.9901281017730319</v>
      </c>
      <c r="R97" s="27">
        <f t="shared" ca="1" si="20"/>
        <v>270.32034813445239</v>
      </c>
      <c r="S97" s="7"/>
      <c r="T97" s="28">
        <f t="shared" si="17"/>
        <v>270.26999999999992</v>
      </c>
      <c r="U97" s="27">
        <f t="shared" si="18"/>
        <v>4.7171013693650732</v>
      </c>
      <c r="V97" s="7"/>
      <c r="W97" s="28">
        <f t="shared" ca="1" si="19"/>
        <v>5.0348134452463E-2</v>
      </c>
      <c r="X97" s="27"/>
      <c r="Y97" s="7"/>
      <c r="Z97" s="46"/>
    </row>
    <row r="98" spans="1:26" s="26" customFormat="1" x14ac:dyDescent="0.25">
      <c r="A98" s="26">
        <v>17</v>
      </c>
      <c r="B98" s="26">
        <v>-638</v>
      </c>
      <c r="C98" s="26">
        <v>11284</v>
      </c>
      <c r="D98" s="26">
        <v>13178</v>
      </c>
      <c r="E98" s="26">
        <v>15127</v>
      </c>
      <c r="F98" s="26">
        <v>13255</v>
      </c>
      <c r="G98" s="27"/>
      <c r="H98" s="7"/>
      <c r="I98" s="28">
        <f t="shared" si="11"/>
        <v>-3843</v>
      </c>
      <c r="J98" s="27">
        <f t="shared" si="11"/>
        <v>-77</v>
      </c>
      <c r="K98" s="7"/>
      <c r="L98" s="28">
        <f t="shared" ca="1" si="12"/>
        <v>-3824.4397661634143</v>
      </c>
      <c r="M98" s="26">
        <f t="shared" ca="1" si="13"/>
        <v>-103.45417376168187</v>
      </c>
      <c r="N98" s="26">
        <f t="shared" ca="1" si="14"/>
        <v>0.99606524515745931</v>
      </c>
      <c r="O98" s="27">
        <f t="shared" ca="1" si="15"/>
        <v>-2.705629538687207E-2</v>
      </c>
      <c r="P98" s="7"/>
      <c r="Q98" s="28">
        <f t="shared" ca="1" si="16"/>
        <v>0.99654870779511795</v>
      </c>
      <c r="R98" s="27">
        <f t="shared" ca="1" si="20"/>
        <v>264.65794496551507</v>
      </c>
      <c r="S98" s="7"/>
      <c r="T98" s="28">
        <f t="shared" si="17"/>
        <v>264.52799999999991</v>
      </c>
      <c r="U98" s="27">
        <f t="shared" si="18"/>
        <v>4.6168845637155584</v>
      </c>
      <c r="V98" s="7"/>
      <c r="W98" s="28">
        <f t="shared" ca="1" si="19"/>
        <v>0.12994496551516477</v>
      </c>
      <c r="X98" s="27"/>
      <c r="Y98" s="7"/>
      <c r="Z98" s="46"/>
    </row>
    <row r="99" spans="1:26" s="26" customFormat="1" x14ac:dyDescent="0.25">
      <c r="A99" s="26">
        <v>18</v>
      </c>
      <c r="B99" s="26">
        <v>-625</v>
      </c>
      <c r="C99" s="26">
        <v>11285</v>
      </c>
      <c r="D99" s="26">
        <v>13371</v>
      </c>
      <c r="E99" s="26">
        <v>15131</v>
      </c>
      <c r="F99" s="26">
        <v>13079</v>
      </c>
      <c r="G99" s="27"/>
      <c r="H99" s="7"/>
      <c r="I99" s="28">
        <f t="shared" si="11"/>
        <v>-3846</v>
      </c>
      <c r="J99" s="27">
        <f t="shared" si="11"/>
        <v>292</v>
      </c>
      <c r="K99" s="7"/>
      <c r="L99" s="28">
        <f t="shared" ca="1" si="12"/>
        <v>-3827.4397661634143</v>
      </c>
      <c r="M99" s="26">
        <f t="shared" ca="1" si="13"/>
        <v>265.54582623831811</v>
      </c>
      <c r="N99" s="26">
        <f t="shared" ca="1" si="14"/>
        <v>0.99684658724105291</v>
      </c>
      <c r="O99" s="27">
        <f t="shared" ca="1" si="15"/>
        <v>6.9448008255381347E-2</v>
      </c>
      <c r="P99" s="7"/>
      <c r="Q99" s="28">
        <f t="shared" ca="1" si="16"/>
        <v>0.99596247359368117</v>
      </c>
      <c r="R99" s="27">
        <f t="shared" ca="1" si="20"/>
        <v>259.11399454363027</v>
      </c>
      <c r="S99" s="7"/>
      <c r="T99" s="28">
        <f t="shared" si="17"/>
        <v>258.90299999999991</v>
      </c>
      <c r="U99" s="27">
        <f t="shared" si="18"/>
        <v>4.5187097932908769</v>
      </c>
      <c r="V99" s="7"/>
      <c r="W99" s="28">
        <f t="shared" ca="1" si="19"/>
        <v>0.2109945436303633</v>
      </c>
      <c r="X99" s="27"/>
      <c r="Y99" s="7"/>
      <c r="Z99" s="46"/>
    </row>
    <row r="100" spans="1:26" s="26" customFormat="1" x14ac:dyDescent="0.25">
      <c r="A100" s="26">
        <v>19</v>
      </c>
      <c r="B100" s="26">
        <v>-619</v>
      </c>
      <c r="C100" s="26">
        <v>11312</v>
      </c>
      <c r="D100" s="26">
        <v>13564</v>
      </c>
      <c r="E100" s="26">
        <v>15121</v>
      </c>
      <c r="F100" s="26">
        <v>12898</v>
      </c>
      <c r="G100" s="27"/>
      <c r="H100" s="7"/>
      <c r="I100" s="28">
        <f t="shared" si="11"/>
        <v>-3809</v>
      </c>
      <c r="J100" s="27">
        <f t="shared" si="11"/>
        <v>666</v>
      </c>
      <c r="K100" s="7"/>
      <c r="L100" s="28">
        <f t="shared" ca="1" si="12"/>
        <v>-3790.4397661634143</v>
      </c>
      <c r="M100" s="26">
        <f t="shared" ca="1" si="13"/>
        <v>639.54582623831811</v>
      </c>
      <c r="N100" s="26">
        <f t="shared" ca="1" si="14"/>
        <v>0.98721003487673176</v>
      </c>
      <c r="O100" s="27">
        <f t="shared" ca="1" si="15"/>
        <v>0.16725995828845122</v>
      </c>
      <c r="P100" s="7"/>
      <c r="Q100" s="28">
        <f t="shared" ca="1" si="16"/>
        <v>0.98493876690218762</v>
      </c>
      <c r="R100" s="27">
        <f t="shared" ca="1" si="20"/>
        <v>253.46485774096732</v>
      </c>
      <c r="S100" s="7"/>
      <c r="T100" s="28">
        <f t="shared" si="17"/>
        <v>253.33199999999991</v>
      </c>
      <c r="U100" s="27">
        <f t="shared" si="18"/>
        <v>4.4214775006622729</v>
      </c>
      <c r="V100" s="7"/>
      <c r="W100" s="28">
        <f t="shared" ca="1" si="19"/>
        <v>0.13285774096740965</v>
      </c>
      <c r="X100" s="27"/>
      <c r="Y100" s="7"/>
      <c r="Z100" s="46"/>
    </row>
    <row r="101" spans="1:26" s="26" customFormat="1" x14ac:dyDescent="0.25">
      <c r="A101" s="26">
        <v>20</v>
      </c>
      <c r="B101" s="26">
        <v>-620</v>
      </c>
      <c r="C101" s="26">
        <v>11345</v>
      </c>
      <c r="D101" s="26">
        <v>13731</v>
      </c>
      <c r="E101" s="26">
        <v>15071</v>
      </c>
      <c r="F101" s="26">
        <v>12708</v>
      </c>
      <c r="G101" s="27"/>
      <c r="H101" s="7"/>
      <c r="I101" s="28">
        <f t="shared" si="11"/>
        <v>-3726</v>
      </c>
      <c r="J101" s="27">
        <f t="shared" si="11"/>
        <v>1023</v>
      </c>
      <c r="K101" s="7"/>
      <c r="L101" s="28">
        <f t="shared" ca="1" si="12"/>
        <v>-3707.4397661634143</v>
      </c>
      <c r="M101" s="26">
        <f t="shared" ca="1" si="13"/>
        <v>996.54582623831811</v>
      </c>
      <c r="N101" s="26">
        <f t="shared" ca="1" si="14"/>
        <v>0.96559290389730856</v>
      </c>
      <c r="O101" s="27">
        <f t="shared" ca="1" si="15"/>
        <v>0.2606259105927452</v>
      </c>
      <c r="P101" s="7"/>
      <c r="Q101" s="28">
        <f t="shared" ca="1" si="16"/>
        <v>0.96199628702450601</v>
      </c>
      <c r="R101" s="27">
        <f t="shared" ca="1" si="20"/>
        <v>247.94394835423213</v>
      </c>
      <c r="S101" s="7"/>
      <c r="T101" s="28">
        <f t="shared" si="17"/>
        <v>247.7519999999999</v>
      </c>
      <c r="U101" s="27">
        <f t="shared" si="18"/>
        <v>4.3240881284009891</v>
      </c>
      <c r="V101" s="7"/>
      <c r="W101" s="28">
        <f t="shared" ca="1" si="19"/>
        <v>0.19194835423223822</v>
      </c>
      <c r="X101" s="27"/>
      <c r="Y101" s="7"/>
      <c r="Z101" s="46"/>
    </row>
    <row r="102" spans="1:26" s="26" customFormat="1" x14ac:dyDescent="0.25">
      <c r="A102" s="26">
        <v>21</v>
      </c>
      <c r="B102" s="26">
        <v>-616</v>
      </c>
      <c r="C102" s="26">
        <v>11400</v>
      </c>
      <c r="D102" s="26">
        <v>13908</v>
      </c>
      <c r="E102" s="26">
        <v>15015</v>
      </c>
      <c r="F102" s="26">
        <v>12534</v>
      </c>
      <c r="G102" s="27"/>
      <c r="H102" s="7"/>
      <c r="I102" s="28">
        <f t="shared" si="11"/>
        <v>-3615</v>
      </c>
      <c r="J102" s="27">
        <f t="shared" si="11"/>
        <v>1374</v>
      </c>
      <c r="K102" s="7"/>
      <c r="L102" s="28">
        <f t="shared" ca="1" si="12"/>
        <v>-3596.4397661634143</v>
      </c>
      <c r="M102" s="26">
        <f t="shared" ca="1" si="13"/>
        <v>1347.5458262383181</v>
      </c>
      <c r="N102" s="26">
        <f t="shared" ca="1" si="14"/>
        <v>0.936683246804345</v>
      </c>
      <c r="O102" s="27">
        <f t="shared" ca="1" si="15"/>
        <v>0.35242268722805942</v>
      </c>
      <c r="P102" s="7"/>
      <c r="Q102" s="28">
        <f t="shared" ca="1" si="16"/>
        <v>0.93178278702730477</v>
      </c>
      <c r="R102" s="27">
        <f t="shared" ca="1" si="20"/>
        <v>242.38492170165284</v>
      </c>
      <c r="S102" s="7"/>
      <c r="T102" s="28">
        <f t="shared" si="17"/>
        <v>242.20799999999988</v>
      </c>
      <c r="U102" s="27">
        <f t="shared" si="18"/>
        <v>4.2273270746704235</v>
      </c>
      <c r="V102" s="7"/>
      <c r="W102" s="28">
        <f t="shared" ca="1" si="19"/>
        <v>0.17692170165295806</v>
      </c>
      <c r="X102" s="27"/>
      <c r="Y102" s="7"/>
      <c r="Z102" s="46"/>
    </row>
    <row r="103" spans="1:26" s="26" customFormat="1" x14ac:dyDescent="0.25">
      <c r="A103" s="26">
        <v>22</v>
      </c>
      <c r="B103" s="26">
        <v>-623</v>
      </c>
      <c r="C103" s="26">
        <v>11473</v>
      </c>
      <c r="D103" s="26">
        <v>14081</v>
      </c>
      <c r="E103" s="26">
        <v>14949</v>
      </c>
      <c r="F103" s="26">
        <v>12362</v>
      </c>
      <c r="G103" s="27"/>
      <c r="H103" s="7"/>
      <c r="I103" s="28">
        <f t="shared" si="11"/>
        <v>-3476</v>
      </c>
      <c r="J103" s="27">
        <f t="shared" si="11"/>
        <v>1719</v>
      </c>
      <c r="K103" s="7"/>
      <c r="L103" s="28">
        <f t="shared" ca="1" si="12"/>
        <v>-3457.4397661634143</v>
      </c>
      <c r="M103" s="26">
        <f t="shared" ca="1" si="13"/>
        <v>1692.5458262383181</v>
      </c>
      <c r="N103" s="26">
        <f t="shared" ca="1" si="14"/>
        <v>0.90048106359784108</v>
      </c>
      <c r="O103" s="27">
        <f t="shared" ca="1" si="15"/>
        <v>0.44265028819439389</v>
      </c>
      <c r="P103" s="7"/>
      <c r="Q103" s="28">
        <f t="shared" ca="1" si="16"/>
        <v>0.89429826691058401</v>
      </c>
      <c r="R103" s="27">
        <f t="shared" ca="1" si="20"/>
        <v>236.76874433878595</v>
      </c>
      <c r="S103" s="7"/>
      <c r="T103" s="28">
        <f t="shared" si="17"/>
        <v>236.60099999999989</v>
      </c>
      <c r="U103" s="27">
        <f t="shared" si="18"/>
        <v>4.1294664635111014</v>
      </c>
      <c r="V103" s="7"/>
      <c r="W103" s="28">
        <f t="shared" ca="1" si="19"/>
        <v>0.16774433878606487</v>
      </c>
      <c r="X103" s="27"/>
      <c r="Y103" s="7"/>
      <c r="Z103" s="46"/>
    </row>
    <row r="104" spans="1:26" s="26" customFormat="1" x14ac:dyDescent="0.25">
      <c r="A104" s="26">
        <v>23</v>
      </c>
      <c r="B104" s="26">
        <v>-635</v>
      </c>
      <c r="C104" s="26">
        <v>11567</v>
      </c>
      <c r="D104" s="26">
        <v>14249</v>
      </c>
      <c r="E104" s="26">
        <v>14862</v>
      </c>
      <c r="F104" s="26">
        <v>12199</v>
      </c>
      <c r="G104" s="27"/>
      <c r="H104" s="7"/>
      <c r="I104" s="28">
        <f t="shared" si="11"/>
        <v>-3295</v>
      </c>
      <c r="J104" s="27">
        <f t="shared" si="11"/>
        <v>2050</v>
      </c>
      <c r="K104" s="7"/>
      <c r="L104" s="28">
        <f t="shared" ca="1" si="12"/>
        <v>-3276.4397661634143</v>
      </c>
      <c r="M104" s="26">
        <f t="shared" ca="1" si="13"/>
        <v>2023.5458262383181</v>
      </c>
      <c r="N104" s="26">
        <f t="shared" ca="1" si="14"/>
        <v>0.85334009122102672</v>
      </c>
      <c r="O104" s="27">
        <f t="shared" ca="1" si="15"/>
        <v>0.52921647926644233</v>
      </c>
      <c r="P104" s="7"/>
      <c r="Q104" s="28">
        <f t="shared" ca="1" si="16"/>
        <v>0.84592574852169988</v>
      </c>
      <c r="R104" s="27">
        <f t="shared" ca="1" si="20"/>
        <v>231.07238979023123</v>
      </c>
      <c r="S104" s="7"/>
      <c r="T104" s="28">
        <f t="shared" si="17"/>
        <v>230.88599999999988</v>
      </c>
      <c r="U104" s="27">
        <f t="shared" si="18"/>
        <v>4.0297208967596259</v>
      </c>
      <c r="V104" s="7"/>
      <c r="W104" s="28">
        <f t="shared" ca="1" si="19"/>
        <v>0.18638979023134539</v>
      </c>
      <c r="X104" s="27"/>
      <c r="Y104" s="7"/>
      <c r="Z104" s="46"/>
    </row>
    <row r="105" spans="1:26" s="26" customFormat="1" x14ac:dyDescent="0.25">
      <c r="A105" s="26">
        <v>24</v>
      </c>
      <c r="B105" s="26">
        <v>-636</v>
      </c>
      <c r="C105" s="26">
        <v>11670</v>
      </c>
      <c r="D105" s="26">
        <v>14404</v>
      </c>
      <c r="E105" s="26">
        <v>14750</v>
      </c>
      <c r="F105" s="26">
        <v>12038</v>
      </c>
      <c r="G105" s="27"/>
      <c r="H105" s="7"/>
      <c r="I105" s="28">
        <f t="shared" si="11"/>
        <v>-3080</v>
      </c>
      <c r="J105" s="27">
        <f t="shared" si="11"/>
        <v>2366</v>
      </c>
      <c r="K105" s="7"/>
      <c r="L105" s="28">
        <f t="shared" ca="1" si="12"/>
        <v>-3061.4397661634143</v>
      </c>
      <c r="M105" s="26">
        <f t="shared" ca="1" si="13"/>
        <v>2339.5458262383181</v>
      </c>
      <c r="N105" s="26">
        <f t="shared" ca="1" si="14"/>
        <v>0.79734390856348469</v>
      </c>
      <c r="O105" s="27">
        <f t="shared" ca="1" si="15"/>
        <v>0.61185973116604153</v>
      </c>
      <c r="P105" s="7"/>
      <c r="Q105" s="28">
        <f t="shared" ca="1" si="16"/>
        <v>0.78875272635866378</v>
      </c>
      <c r="R105" s="27">
        <f t="shared" ca="1" si="20"/>
        <v>225.30091440724459</v>
      </c>
      <c r="S105" s="7"/>
      <c r="T105" s="28">
        <f t="shared" si="17"/>
        <v>225.16199999999989</v>
      </c>
      <c r="U105" s="27">
        <f t="shared" si="18"/>
        <v>3.9298182503754706</v>
      </c>
      <c r="V105" s="7"/>
      <c r="W105" s="28">
        <f t="shared" ca="1" si="19"/>
        <v>0.13891440724469817</v>
      </c>
      <c r="X105" s="27"/>
      <c r="Y105" s="7"/>
      <c r="Z105" s="46"/>
    </row>
    <row r="106" spans="1:26" s="26" customFormat="1" x14ac:dyDescent="0.25">
      <c r="A106" s="26">
        <v>25</v>
      </c>
      <c r="B106" s="26">
        <v>-626</v>
      </c>
      <c r="C106" s="26">
        <v>11795</v>
      </c>
      <c r="D106" s="26">
        <v>14544</v>
      </c>
      <c r="E106" s="26">
        <v>14636</v>
      </c>
      <c r="F106" s="26">
        <v>11895</v>
      </c>
      <c r="G106" s="27"/>
      <c r="H106" s="7"/>
      <c r="I106" s="28">
        <f t="shared" si="11"/>
        <v>-2841</v>
      </c>
      <c r="J106" s="27">
        <f t="shared" si="11"/>
        <v>2649</v>
      </c>
      <c r="K106" s="7"/>
      <c r="L106" s="28">
        <f t="shared" ca="1" si="12"/>
        <v>-2822.4397661634143</v>
      </c>
      <c r="M106" s="26">
        <f t="shared" ca="1" si="13"/>
        <v>2622.5458262383181</v>
      </c>
      <c r="N106" s="26">
        <f t="shared" ca="1" si="14"/>
        <v>0.7350969892371938</v>
      </c>
      <c r="O106" s="27">
        <f t="shared" ca="1" si="15"/>
        <v>0.68587251688625217</v>
      </c>
      <c r="P106" s="7"/>
      <c r="Q106" s="28">
        <f t="shared" ca="1" si="16"/>
        <v>0.7254506504328283</v>
      </c>
      <c r="R106" s="27">
        <f t="shared" ca="1" si="20"/>
        <v>219.7090874174263</v>
      </c>
      <c r="S106" s="7"/>
      <c r="T106" s="28">
        <f t="shared" si="17"/>
        <v>219.52799999999991</v>
      </c>
      <c r="U106" s="27">
        <f t="shared" si="18"/>
        <v>3.8314864003181102</v>
      </c>
      <c r="V106" s="7"/>
      <c r="W106" s="28">
        <f t="shared" ca="1" si="19"/>
        <v>0.18108741742639722</v>
      </c>
      <c r="X106" s="27"/>
      <c r="Y106" s="7"/>
      <c r="Z106" s="46"/>
    </row>
    <row r="107" spans="1:26" s="26" customFormat="1" x14ac:dyDescent="0.25">
      <c r="A107" s="26">
        <v>26</v>
      </c>
      <c r="B107" s="26">
        <v>-619</v>
      </c>
      <c r="C107" s="26">
        <v>11930</v>
      </c>
      <c r="D107" s="26">
        <v>14676</v>
      </c>
      <c r="E107" s="26">
        <v>14503</v>
      </c>
      <c r="F107" s="26">
        <v>11768</v>
      </c>
      <c r="G107" s="27"/>
      <c r="H107" s="7"/>
      <c r="I107" s="28">
        <f t="shared" si="11"/>
        <v>-2573</v>
      </c>
      <c r="J107" s="27">
        <f t="shared" si="11"/>
        <v>2908</v>
      </c>
      <c r="K107" s="7"/>
      <c r="L107" s="28">
        <f t="shared" ca="1" si="12"/>
        <v>-2554.4397661634143</v>
      </c>
      <c r="M107" s="26">
        <f t="shared" ca="1" si="13"/>
        <v>2881.5458262383181</v>
      </c>
      <c r="N107" s="26">
        <f t="shared" ca="1" si="14"/>
        <v>0.66529709643616475</v>
      </c>
      <c r="O107" s="27">
        <f t="shared" ca="1" si="15"/>
        <v>0.75360859993054385</v>
      </c>
      <c r="P107" s="7"/>
      <c r="Q107" s="28">
        <f t="shared" ca="1" si="16"/>
        <v>0.6546837957385172</v>
      </c>
      <c r="R107" s="27">
        <f t="shared" ca="1" si="20"/>
        <v>214.08463314002006</v>
      </c>
      <c r="S107" s="7"/>
      <c r="T107" s="28">
        <f t="shared" si="17"/>
        <v>213.95699999999991</v>
      </c>
      <c r="U107" s="27">
        <f t="shared" si="18"/>
        <v>3.7342541076895062</v>
      </c>
      <c r="V107" s="7"/>
      <c r="W107" s="28">
        <f t="shared" ca="1" si="19"/>
        <v>0.12763314002015136</v>
      </c>
      <c r="X107" s="27"/>
      <c r="Y107" s="7"/>
      <c r="Z107" s="46"/>
    </row>
    <row r="108" spans="1:26" s="26" customFormat="1" x14ac:dyDescent="0.25">
      <c r="A108" s="26">
        <v>27</v>
      </c>
      <c r="B108" s="26">
        <v>-636</v>
      </c>
      <c r="C108" s="26">
        <v>12072</v>
      </c>
      <c r="D108" s="26">
        <v>14790</v>
      </c>
      <c r="E108" s="26">
        <v>14350</v>
      </c>
      <c r="F108" s="26">
        <v>11643</v>
      </c>
      <c r="G108" s="27"/>
      <c r="H108" s="7"/>
      <c r="I108" s="28">
        <f t="shared" si="11"/>
        <v>-2278</v>
      </c>
      <c r="J108" s="27">
        <f t="shared" si="11"/>
        <v>3147</v>
      </c>
      <c r="K108" s="7"/>
      <c r="L108" s="28">
        <f t="shared" ca="1" si="12"/>
        <v>-2259.4397661634143</v>
      </c>
      <c r="M108" s="26">
        <f t="shared" ca="1" si="13"/>
        <v>3120.5458262383181</v>
      </c>
      <c r="N108" s="26">
        <f t="shared" ca="1" si="14"/>
        <v>0.58846512488279312</v>
      </c>
      <c r="O108" s="27">
        <f t="shared" ca="1" si="15"/>
        <v>0.81611409741156971</v>
      </c>
      <c r="P108" s="7"/>
      <c r="Q108" s="28">
        <f t="shared" ca="1" si="16"/>
        <v>0.57695828377918468</v>
      </c>
      <c r="R108" s="27">
        <f t="shared" ca="1" si="20"/>
        <v>208.36144800274644</v>
      </c>
      <c r="S108" s="7"/>
      <c r="T108" s="28">
        <f t="shared" si="17"/>
        <v>208.23299999999992</v>
      </c>
      <c r="U108" s="27">
        <f t="shared" si="18"/>
        <v>3.6343514613053509</v>
      </c>
      <c r="V108" s="7"/>
      <c r="W108" s="28">
        <f t="shared" ca="1" si="19"/>
        <v>0.12844800274652357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-605</v>
      </c>
      <c r="C109" s="26">
        <v>12233</v>
      </c>
      <c r="D109" s="26">
        <v>14889</v>
      </c>
      <c r="E109" s="26">
        <v>14203</v>
      </c>
      <c r="F109" s="26">
        <v>11546</v>
      </c>
      <c r="G109" s="27"/>
      <c r="H109" s="7"/>
      <c r="I109" s="28">
        <f t="shared" si="11"/>
        <v>-1970</v>
      </c>
      <c r="J109" s="27">
        <f t="shared" si="11"/>
        <v>3343</v>
      </c>
      <c r="K109" s="7"/>
      <c r="L109" s="28">
        <f t="shared" ca="1" si="12"/>
        <v>-1951.4397661634141</v>
      </c>
      <c r="M109" s="26">
        <f t="shared" ca="1" si="13"/>
        <v>3316.5458262383181</v>
      </c>
      <c r="N109" s="26">
        <f t="shared" ca="1" si="14"/>
        <v>0.50824733763384922</v>
      </c>
      <c r="O109" s="27">
        <f t="shared" ca="1" si="15"/>
        <v>0.86737383593157424</v>
      </c>
      <c r="P109" s="7"/>
      <c r="Q109" s="28">
        <f t="shared" ca="1" si="16"/>
        <v>0.4960059905315935</v>
      </c>
      <c r="R109" s="27">
        <f t="shared" ca="1" si="20"/>
        <v>202.86574064566446</v>
      </c>
      <c r="S109" s="7"/>
      <c r="T109" s="28">
        <f t="shared" si="17"/>
        <v>202.78799999999993</v>
      </c>
      <c r="U109" s="27">
        <f t="shared" si="18"/>
        <v>3.5393182835342594</v>
      </c>
      <c r="V109" s="7"/>
      <c r="W109" s="28">
        <f t="shared" ca="1" si="19"/>
        <v>7.7740645664533758E-2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-605</v>
      </c>
      <c r="C110" s="26">
        <v>12384</v>
      </c>
      <c r="D110" s="26">
        <v>14969</v>
      </c>
      <c r="E110" s="26">
        <v>14033</v>
      </c>
      <c r="F110" s="26">
        <v>11459</v>
      </c>
      <c r="G110" s="27"/>
      <c r="H110" s="7"/>
      <c r="I110" s="28">
        <f t="shared" si="11"/>
        <v>-1649</v>
      </c>
      <c r="J110" s="27">
        <f t="shared" si="11"/>
        <v>3510</v>
      </c>
      <c r="K110" s="7"/>
      <c r="L110" s="28">
        <f t="shared" ca="1" si="12"/>
        <v>-1630.4397661634141</v>
      </c>
      <c r="M110" s="26">
        <f t="shared" ca="1" si="13"/>
        <v>3483.5458262383181</v>
      </c>
      <c r="N110" s="26">
        <f t="shared" ca="1" si="14"/>
        <v>0.42464373468933303</v>
      </c>
      <c r="O110" s="27">
        <f t="shared" ca="1" si="15"/>
        <v>0.91104922538484345</v>
      </c>
      <c r="P110" s="7"/>
      <c r="Q110" s="28">
        <f t="shared" ca="1" si="16"/>
        <v>0.41177502665581905</v>
      </c>
      <c r="R110" s="27">
        <f t="shared" ca="1" si="20"/>
        <v>197.42471125191867</v>
      </c>
      <c r="S110" s="7"/>
      <c r="T110" s="28">
        <f t="shared" si="17"/>
        <v>197.34299999999993</v>
      </c>
      <c r="U110" s="27">
        <f t="shared" si="18"/>
        <v>3.4442851057631687</v>
      </c>
      <c r="V110" s="7"/>
      <c r="W110" s="28">
        <f t="shared" ca="1" si="19"/>
        <v>8.1711251918733296E-2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-630</v>
      </c>
      <c r="C111" s="26">
        <v>12564</v>
      </c>
      <c r="D111" s="26">
        <v>15040</v>
      </c>
      <c r="E111" s="26">
        <v>13864</v>
      </c>
      <c r="F111" s="26">
        <v>11387</v>
      </c>
      <c r="G111" s="27"/>
      <c r="H111" s="7"/>
      <c r="I111" s="28">
        <f t="shared" si="11"/>
        <v>-1300</v>
      </c>
      <c r="J111" s="27">
        <f t="shared" si="11"/>
        <v>3653</v>
      </c>
      <c r="K111" s="7"/>
      <c r="L111" s="28">
        <f t="shared" ca="1" si="12"/>
        <v>-1281.4397661634141</v>
      </c>
      <c r="M111" s="26">
        <f t="shared" ca="1" si="13"/>
        <v>3626.5458262383181</v>
      </c>
      <c r="N111" s="26">
        <f t="shared" ca="1" si="14"/>
        <v>0.33374760563127648</v>
      </c>
      <c r="O111" s="27">
        <f t="shared" ca="1" si="15"/>
        <v>0.94844791216219371</v>
      </c>
      <c r="P111" s="7"/>
      <c r="Q111" s="28">
        <f t="shared" ca="1" si="16"/>
        <v>0.32033975752614241</v>
      </c>
      <c r="R111" s="27">
        <f t="shared" ca="1" si="20"/>
        <v>191.76522368991925</v>
      </c>
      <c r="S111" s="7"/>
      <c r="T111" s="28">
        <f t="shared" si="17"/>
        <v>191.67299999999994</v>
      </c>
      <c r="U111" s="27">
        <f t="shared" si="18"/>
        <v>3.3453249371750902</v>
      </c>
      <c r="V111" s="7"/>
      <c r="W111" s="28">
        <f t="shared" ca="1" si="19"/>
        <v>9.2223689919308072E-2</v>
      </c>
      <c r="X111" s="27"/>
      <c r="Y111" s="7"/>
      <c r="Z111" s="46"/>
    </row>
    <row r="112" spans="1:26" s="26" customFormat="1" x14ac:dyDescent="0.25">
      <c r="A112" s="26">
        <v>31</v>
      </c>
      <c r="B112" s="26">
        <v>-627</v>
      </c>
      <c r="C112" s="26">
        <v>12741</v>
      </c>
      <c r="D112" s="26">
        <v>15082</v>
      </c>
      <c r="E112" s="26">
        <v>13677</v>
      </c>
      <c r="F112" s="26">
        <v>11330</v>
      </c>
      <c r="G112" s="27"/>
      <c r="H112" s="7"/>
      <c r="I112" s="28">
        <f t="shared" si="11"/>
        <v>-936</v>
      </c>
      <c r="J112" s="27">
        <f t="shared" si="11"/>
        <v>3752</v>
      </c>
      <c r="K112" s="7"/>
      <c r="L112" s="28">
        <f t="shared" ca="1" si="12"/>
        <v>-917.43976616341411</v>
      </c>
      <c r="M112" s="26">
        <f t="shared" ca="1" si="13"/>
        <v>3725.5458262383181</v>
      </c>
      <c r="N112" s="26">
        <f t="shared" ca="1" si="14"/>
        <v>0.23894476615525187</v>
      </c>
      <c r="O112" s="27">
        <f t="shared" ca="1" si="15"/>
        <v>0.97433931070035928</v>
      </c>
      <c r="P112" s="7"/>
      <c r="Q112" s="28">
        <f t="shared" ca="1" si="16"/>
        <v>0.22516046646048332</v>
      </c>
      <c r="R112" s="27">
        <f t="shared" ca="1" si="20"/>
        <v>186.1148338028504</v>
      </c>
      <c r="S112" s="7"/>
      <c r="T112" s="28">
        <f t="shared" si="17"/>
        <v>186.02999999999994</v>
      </c>
      <c r="U112" s="27">
        <f t="shared" si="18"/>
        <v>3.2468360074850504</v>
      </c>
      <c r="V112" s="7"/>
      <c r="W112" s="28">
        <f t="shared" ca="1" si="19"/>
        <v>8.4833802850454276E-2</v>
      </c>
      <c r="X112" s="27"/>
      <c r="Y112" s="7"/>
      <c r="Z112" s="46"/>
    </row>
    <row r="113" spans="1:26" s="26" customFormat="1" x14ac:dyDescent="0.25">
      <c r="A113" s="26">
        <v>32</v>
      </c>
      <c r="B113" s="26">
        <v>-641</v>
      </c>
      <c r="C113" s="26">
        <v>12938</v>
      </c>
      <c r="D113" s="26">
        <v>15130</v>
      </c>
      <c r="E113" s="26">
        <v>13496</v>
      </c>
      <c r="F113" s="26">
        <v>11303</v>
      </c>
      <c r="G113" s="27"/>
      <c r="H113" s="7"/>
      <c r="I113" s="28">
        <f t="shared" si="11"/>
        <v>-558</v>
      </c>
      <c r="J113" s="27">
        <f t="shared" si="11"/>
        <v>3827</v>
      </c>
      <c r="K113" s="7"/>
      <c r="L113" s="28">
        <f t="shared" ca="1" si="12"/>
        <v>-539.43976616341411</v>
      </c>
      <c r="M113" s="26">
        <f t="shared" ca="1" si="13"/>
        <v>3800.5458262383181</v>
      </c>
      <c r="N113" s="26">
        <f t="shared" ca="1" si="14"/>
        <v>0.14049566362245711</v>
      </c>
      <c r="O113" s="27">
        <f t="shared" ca="1" si="15"/>
        <v>0.99395400656260591</v>
      </c>
      <c r="P113" s="7"/>
      <c r="Q113" s="28">
        <f t="shared" ca="1" si="16"/>
        <v>0.12642349934495142</v>
      </c>
      <c r="R113" s="27">
        <f t="shared" ca="1" si="20"/>
        <v>180.35141811974938</v>
      </c>
      <c r="S113" s="7"/>
      <c r="T113" s="28">
        <f t="shared" si="17"/>
        <v>180.26099999999994</v>
      </c>
      <c r="U113" s="27">
        <f t="shared" si="18"/>
        <v>3.1461479629374973</v>
      </c>
      <c r="V113" s="7"/>
      <c r="W113" s="28">
        <f t="shared" ca="1" si="19"/>
        <v>9.0418119749443804E-2</v>
      </c>
      <c r="X113" s="27"/>
      <c r="Y113" s="7"/>
      <c r="Z113" s="46"/>
    </row>
    <row r="114" spans="1:26" s="26" customFormat="1" x14ac:dyDescent="0.25">
      <c r="A114" s="26">
        <v>33</v>
      </c>
      <c r="B114" s="26">
        <v>-626</v>
      </c>
      <c r="C114" s="26">
        <v>13112</v>
      </c>
      <c r="D114" s="26">
        <v>15127</v>
      </c>
      <c r="E114" s="26">
        <v>13298</v>
      </c>
      <c r="F114" s="26">
        <v>11276</v>
      </c>
      <c r="G114" s="27"/>
      <c r="H114" s="7"/>
      <c r="I114" s="28">
        <f t="shared" si="11"/>
        <v>-186</v>
      </c>
      <c r="J114" s="27">
        <f t="shared" si="11"/>
        <v>3851</v>
      </c>
      <c r="K114" s="7"/>
      <c r="L114" s="28">
        <f t="shared" ca="1" si="12"/>
        <v>-167.43976616341413</v>
      </c>
      <c r="M114" s="26">
        <f t="shared" ca="1" si="13"/>
        <v>3824.5458262383181</v>
      </c>
      <c r="N114" s="26">
        <f t="shared" ca="1" si="14"/>
        <v>4.3609245256849574E-2</v>
      </c>
      <c r="O114" s="27">
        <f t="shared" ca="1" si="15"/>
        <v>1.0002307092385248</v>
      </c>
      <c r="P114" s="7"/>
      <c r="Q114" s="28">
        <f t="shared" ca="1" si="16"/>
        <v>2.9438398769443423E-2</v>
      </c>
      <c r="R114" s="27">
        <f t="shared" ca="1" si="20"/>
        <v>174.78856702454971</v>
      </c>
      <c r="S114" s="7"/>
      <c r="T114" s="28">
        <f t="shared" si="17"/>
        <v>174.62699999999995</v>
      </c>
      <c r="U114" s="27">
        <f t="shared" si="18"/>
        <v>3.0478161128801369</v>
      </c>
      <c r="V114" s="7"/>
      <c r="W114" s="28">
        <f t="shared" ca="1" si="19"/>
        <v>0.16156702454975402</v>
      </c>
      <c r="X114" s="27"/>
      <c r="Y114" s="7"/>
      <c r="Z114" s="46"/>
    </row>
    <row r="115" spans="1:26" s="26" customFormat="1" x14ac:dyDescent="0.25">
      <c r="A115" s="26">
        <v>34</v>
      </c>
      <c r="B115" s="26">
        <v>-627</v>
      </c>
      <c r="C115" s="26">
        <v>13314</v>
      </c>
      <c r="D115" s="26">
        <v>15133</v>
      </c>
      <c r="E115" s="26">
        <v>13118</v>
      </c>
      <c r="F115" s="26">
        <v>11290</v>
      </c>
      <c r="G115" s="27"/>
      <c r="H115" s="7"/>
      <c r="I115" s="28">
        <f t="shared" si="11"/>
        <v>196</v>
      </c>
      <c r="J115" s="27">
        <f t="shared" si="11"/>
        <v>3843</v>
      </c>
      <c r="K115" s="7"/>
      <c r="L115" s="28">
        <f t="shared" ca="1" si="12"/>
        <v>214.56023383658587</v>
      </c>
      <c r="M115" s="26">
        <f t="shared" ca="1" si="13"/>
        <v>3816.5458262383181</v>
      </c>
      <c r="N115" s="26">
        <f t="shared" ca="1" si="14"/>
        <v>-5.5881646720736672E-2</v>
      </c>
      <c r="O115" s="27">
        <f t="shared" ca="1" si="15"/>
        <v>0.99813847501321851</v>
      </c>
      <c r="P115" s="7"/>
      <c r="Q115" s="28">
        <f t="shared" ca="1" si="16"/>
        <v>-7.0032832746257753E-2</v>
      </c>
      <c r="R115" s="27">
        <f t="shared" ca="1" si="20"/>
        <v>169.08925490855086</v>
      </c>
      <c r="S115" s="7"/>
      <c r="T115" s="28">
        <f t="shared" si="17"/>
        <v>168.98399999999995</v>
      </c>
      <c r="U115" s="27">
        <f t="shared" si="18"/>
        <v>2.9493271831900971</v>
      </c>
      <c r="V115" s="7"/>
      <c r="W115" s="28">
        <f t="shared" ca="1" si="19"/>
        <v>0.10525490855090425</v>
      </c>
      <c r="X115" s="27"/>
      <c r="Y115" s="7"/>
      <c r="Z115" s="46"/>
    </row>
    <row r="116" spans="1:26" s="26" customFormat="1" x14ac:dyDescent="0.25">
      <c r="A116" s="26">
        <v>35</v>
      </c>
      <c r="B116" s="26">
        <v>-623</v>
      </c>
      <c r="C116" s="26">
        <v>13506</v>
      </c>
      <c r="D116" s="26">
        <v>15113</v>
      </c>
      <c r="E116" s="26">
        <v>12938</v>
      </c>
      <c r="F116" s="26">
        <v>11312</v>
      </c>
      <c r="G116" s="27"/>
      <c r="H116" s="7"/>
      <c r="I116" s="28">
        <f t="shared" si="11"/>
        <v>568</v>
      </c>
      <c r="J116" s="27">
        <f t="shared" si="11"/>
        <v>3801</v>
      </c>
      <c r="K116" s="7"/>
      <c r="L116" s="28">
        <f t="shared" ca="1" si="12"/>
        <v>586.56023383658589</v>
      </c>
      <c r="M116" s="26">
        <f t="shared" ca="1" si="13"/>
        <v>3774.5458262383181</v>
      </c>
      <c r="N116" s="26">
        <f t="shared" ca="1" si="14"/>
        <v>-0.15276806508634422</v>
      </c>
      <c r="O116" s="27">
        <f t="shared" ca="1" si="15"/>
        <v>0.98715424533036034</v>
      </c>
      <c r="P116" s="7"/>
      <c r="Q116" s="28">
        <f t="shared" ca="1" si="16"/>
        <v>-0.1667733121478352</v>
      </c>
      <c r="R116" s="27">
        <f t="shared" ca="1" si="20"/>
        <v>163.5135433106758</v>
      </c>
      <c r="S116" s="7"/>
      <c r="T116" s="28">
        <f t="shared" si="17"/>
        <v>163.37699999999995</v>
      </c>
      <c r="U116" s="27">
        <f t="shared" si="18"/>
        <v>2.851466572030775</v>
      </c>
      <c r="V116" s="7"/>
      <c r="W116" s="28">
        <f t="shared" ca="1" si="19"/>
        <v>0.13654331067584735</v>
      </c>
      <c r="X116" s="27"/>
      <c r="Y116" s="7"/>
      <c r="Z116" s="46"/>
    </row>
    <row r="117" spans="1:26" s="26" customFormat="1" x14ac:dyDescent="0.25">
      <c r="A117" s="26">
        <v>36</v>
      </c>
      <c r="B117" s="26">
        <v>-615</v>
      </c>
      <c r="C117" s="26">
        <v>13684</v>
      </c>
      <c r="D117" s="26">
        <v>15068</v>
      </c>
      <c r="E117" s="26">
        <v>12750</v>
      </c>
      <c r="F117" s="26">
        <v>11349</v>
      </c>
      <c r="G117" s="27"/>
      <c r="H117" s="7"/>
      <c r="I117" s="28">
        <f t="shared" si="11"/>
        <v>934</v>
      </c>
      <c r="J117" s="27">
        <f t="shared" si="11"/>
        <v>3719</v>
      </c>
      <c r="K117" s="7"/>
      <c r="L117" s="28">
        <f t="shared" ca="1" si="12"/>
        <v>952.56023383658589</v>
      </c>
      <c r="M117" s="26">
        <f t="shared" ca="1" si="13"/>
        <v>3692.5458262383181</v>
      </c>
      <c r="N117" s="26">
        <f t="shared" ca="1" si="14"/>
        <v>-0.24809179928476457</v>
      </c>
      <c r="O117" s="27">
        <f t="shared" ca="1" si="15"/>
        <v>0.96570884452097072</v>
      </c>
      <c r="P117" s="7"/>
      <c r="Q117" s="28">
        <f t="shared" ca="1" si="16"/>
        <v>-0.2618026952050439</v>
      </c>
      <c r="R117" s="27">
        <f t="shared" ca="1" si="20"/>
        <v>157.93449862978741</v>
      </c>
      <c r="S117" s="7"/>
      <c r="T117" s="28">
        <f t="shared" si="17"/>
        <v>157.84199999999996</v>
      </c>
      <c r="U117" s="27">
        <f t="shared" si="18"/>
        <v>2.7548625979328887</v>
      </c>
      <c r="V117" s="7"/>
      <c r="W117" s="28">
        <f t="shared" ca="1" si="19"/>
        <v>9.2498629787456821E-2</v>
      </c>
      <c r="X117" s="27"/>
      <c r="Y117" s="7"/>
      <c r="Z117" s="46"/>
    </row>
    <row r="118" spans="1:26" s="26" customFormat="1" x14ac:dyDescent="0.25">
      <c r="A118" s="26">
        <v>37</v>
      </c>
      <c r="B118" s="26">
        <v>-601</v>
      </c>
      <c r="C118" s="26">
        <v>13862</v>
      </c>
      <c r="D118" s="26">
        <v>15017</v>
      </c>
      <c r="E118" s="26">
        <v>12582</v>
      </c>
      <c r="F118" s="26">
        <v>11409</v>
      </c>
      <c r="G118" s="27"/>
      <c r="H118" s="7"/>
      <c r="I118" s="28">
        <f t="shared" si="11"/>
        <v>1280</v>
      </c>
      <c r="J118" s="27">
        <f t="shared" si="11"/>
        <v>3608</v>
      </c>
      <c r="K118" s="7"/>
      <c r="L118" s="28">
        <f t="shared" ca="1" si="12"/>
        <v>1298.5602338365859</v>
      </c>
      <c r="M118" s="26">
        <f t="shared" ca="1" si="13"/>
        <v>3581.5458262383181</v>
      </c>
      <c r="N118" s="26">
        <f t="shared" ca="1" si="14"/>
        <v>-0.3382065862592275</v>
      </c>
      <c r="O118" s="27">
        <f t="shared" ca="1" si="15"/>
        <v>0.93667909464484567</v>
      </c>
      <c r="P118" s="7"/>
      <c r="Q118" s="28">
        <f t="shared" ca="1" si="16"/>
        <v>-0.35151512290950954</v>
      </c>
      <c r="R118" s="27">
        <f t="shared" ca="1" si="20"/>
        <v>152.53273478242386</v>
      </c>
      <c r="S118" s="7"/>
      <c r="T118" s="28">
        <f t="shared" si="17"/>
        <v>152.43299999999996</v>
      </c>
      <c r="U118" s="27">
        <f t="shared" si="18"/>
        <v>2.6604577386925157</v>
      </c>
      <c r="V118" s="7"/>
      <c r="W118" s="28">
        <f t="shared" ca="1" si="19"/>
        <v>9.973478242389433E-2</v>
      </c>
      <c r="X118" s="27"/>
      <c r="Y118" s="7"/>
      <c r="Z118" s="46"/>
    </row>
    <row r="119" spans="1:26" s="26" customFormat="1" x14ac:dyDescent="0.25">
      <c r="A119" s="26">
        <v>38</v>
      </c>
      <c r="B119" s="26">
        <v>-621</v>
      </c>
      <c r="C119" s="26">
        <v>14031</v>
      </c>
      <c r="D119" s="26">
        <v>14934</v>
      </c>
      <c r="E119" s="26">
        <v>12407</v>
      </c>
      <c r="F119" s="26">
        <v>11477</v>
      </c>
      <c r="G119" s="27"/>
      <c r="H119" s="7"/>
      <c r="I119" s="28">
        <f t="shared" si="11"/>
        <v>1624</v>
      </c>
      <c r="J119" s="27">
        <f t="shared" si="11"/>
        <v>3457</v>
      </c>
      <c r="K119" s="7"/>
      <c r="L119" s="28">
        <f t="shared" ca="1" si="12"/>
        <v>1642.5602338365859</v>
      </c>
      <c r="M119" s="26">
        <f t="shared" ca="1" si="13"/>
        <v>3430.5458262383181</v>
      </c>
      <c r="N119" s="26">
        <f t="shared" ca="1" si="14"/>
        <v>-0.42780047851129471</v>
      </c>
      <c r="O119" s="27">
        <f t="shared" ca="1" si="15"/>
        <v>0.89718817364218917</v>
      </c>
      <c r="P119" s="7"/>
      <c r="Q119" s="28">
        <f t="shared" ca="1" si="16"/>
        <v>-0.44055834832790053</v>
      </c>
      <c r="R119" s="27">
        <f t="shared" ca="1" si="20"/>
        <v>146.94970396784834</v>
      </c>
      <c r="S119" s="7"/>
      <c r="T119" s="28">
        <f t="shared" si="17"/>
        <v>146.84399999999997</v>
      </c>
      <c r="U119" s="27">
        <f t="shared" si="18"/>
        <v>2.5629112867985526</v>
      </c>
      <c r="V119" s="7"/>
      <c r="W119" s="28">
        <f t="shared" ca="1" si="19"/>
        <v>0.10570396784837044</v>
      </c>
      <c r="X119" s="27"/>
      <c r="Y119" s="7"/>
      <c r="Z119" s="46"/>
    </row>
    <row r="120" spans="1:26" s="26" customFormat="1" x14ac:dyDescent="0.25">
      <c r="A120" s="26">
        <v>39</v>
      </c>
      <c r="B120" s="26">
        <v>-638</v>
      </c>
      <c r="C120" s="26">
        <v>14194</v>
      </c>
      <c r="D120" s="26">
        <v>14839</v>
      </c>
      <c r="E120" s="26">
        <v>12231</v>
      </c>
      <c r="F120" s="26">
        <v>11571</v>
      </c>
      <c r="G120" s="27"/>
      <c r="H120" s="7"/>
      <c r="I120" s="28">
        <f t="shared" si="11"/>
        <v>1963</v>
      </c>
      <c r="J120" s="27">
        <f t="shared" si="11"/>
        <v>3268</v>
      </c>
      <c r="K120" s="7"/>
      <c r="L120" s="28">
        <f t="shared" ca="1" si="12"/>
        <v>1981.5602338365859</v>
      </c>
      <c r="M120" s="26">
        <f t="shared" ca="1" si="13"/>
        <v>3241.5458262383181</v>
      </c>
      <c r="N120" s="26">
        <f t="shared" ca="1" si="14"/>
        <v>-0.51609213395737252</v>
      </c>
      <c r="O120" s="27">
        <f t="shared" ca="1" si="15"/>
        <v>0.84775914006932762</v>
      </c>
      <c r="P120" s="7"/>
      <c r="Q120" s="28">
        <f t="shared" ca="1" si="16"/>
        <v>-0.52815836367934266</v>
      </c>
      <c r="R120" s="27">
        <f t="shared" ca="1" si="20"/>
        <v>141.17962533641304</v>
      </c>
      <c r="S120" s="7"/>
      <c r="T120" s="28">
        <f t="shared" si="17"/>
        <v>141.10199999999998</v>
      </c>
      <c r="U120" s="27">
        <f t="shared" si="18"/>
        <v>2.4626944811490383</v>
      </c>
      <c r="V120" s="7"/>
      <c r="W120" s="28">
        <f t="shared" ca="1" si="19"/>
        <v>7.7625336413063906E-2</v>
      </c>
      <c r="X120" s="27"/>
      <c r="Y120" s="7"/>
      <c r="Z120" s="46"/>
    </row>
    <row r="121" spans="1:26" s="26" customFormat="1" x14ac:dyDescent="0.25">
      <c r="A121" s="26">
        <v>40</v>
      </c>
      <c r="B121" s="26">
        <v>-633</v>
      </c>
      <c r="C121" s="26">
        <v>14360</v>
      </c>
      <c r="D121" s="26">
        <v>14728</v>
      </c>
      <c r="E121" s="26">
        <v>12076</v>
      </c>
      <c r="F121" s="26">
        <v>11680</v>
      </c>
      <c r="G121" s="27"/>
      <c r="H121" s="7"/>
      <c r="I121" s="28">
        <f t="shared" si="11"/>
        <v>2284</v>
      </c>
      <c r="J121" s="27">
        <f t="shared" si="11"/>
        <v>3048</v>
      </c>
      <c r="K121" s="7"/>
      <c r="L121" s="28">
        <f t="shared" ca="1" si="12"/>
        <v>2302.5602338365857</v>
      </c>
      <c r="M121" s="26">
        <f t="shared" ca="1" si="13"/>
        <v>3021.5458262383181</v>
      </c>
      <c r="N121" s="26">
        <f t="shared" ca="1" si="14"/>
        <v>-0.59969573690188871</v>
      </c>
      <c r="O121" s="27">
        <f t="shared" ca="1" si="15"/>
        <v>0.79022269887340424</v>
      </c>
      <c r="P121" s="7"/>
      <c r="Q121" s="28">
        <f t="shared" ca="1" si="16"/>
        <v>-0.6109549579443424</v>
      </c>
      <c r="R121" s="27">
        <f t="shared" ca="1" si="20"/>
        <v>135.39360377935878</v>
      </c>
      <c r="S121" s="7"/>
      <c r="T121" s="28">
        <f t="shared" si="17"/>
        <v>135.40499999999997</v>
      </c>
      <c r="U121" s="27">
        <f t="shared" si="18"/>
        <v>2.3632630736629214</v>
      </c>
      <c r="V121" s="7"/>
      <c r="W121" s="28">
        <f t="shared" ca="1" si="19"/>
        <v>-1.1396220641188393E-2</v>
      </c>
      <c r="X121" s="27"/>
      <c r="Y121" s="7"/>
      <c r="Z121" s="46"/>
    </row>
    <row r="122" spans="1:26" s="26" customFormat="1" x14ac:dyDescent="0.25">
      <c r="A122" s="26">
        <v>41</v>
      </c>
      <c r="B122" s="26">
        <v>-629</v>
      </c>
      <c r="C122" s="26">
        <v>14516</v>
      </c>
      <c r="D122" s="26">
        <v>14614</v>
      </c>
      <c r="E122" s="26">
        <v>11934</v>
      </c>
      <c r="F122" s="26">
        <v>11809</v>
      </c>
      <c r="G122" s="27"/>
      <c r="H122" s="7"/>
      <c r="I122" s="28">
        <f t="shared" si="11"/>
        <v>2582</v>
      </c>
      <c r="J122" s="27">
        <f t="shared" si="11"/>
        <v>2805</v>
      </c>
      <c r="K122" s="7"/>
      <c r="L122" s="28">
        <f t="shared" ca="1" si="12"/>
        <v>2600.5602338365857</v>
      </c>
      <c r="M122" s="26">
        <f t="shared" ca="1" si="13"/>
        <v>2778.5458262383181</v>
      </c>
      <c r="N122" s="26">
        <f t="shared" ca="1" si="14"/>
        <v>-0.67730905053885382</v>
      </c>
      <c r="O122" s="27">
        <f t="shared" ca="1" si="15"/>
        <v>0.72667108427972515</v>
      </c>
      <c r="P122" s="7"/>
      <c r="Q122" s="28">
        <f t="shared" ca="1" si="16"/>
        <v>-0.68767541460141757</v>
      </c>
      <c r="R122" s="27">
        <f t="shared" ca="1" si="20"/>
        <v>129.68207780194632</v>
      </c>
      <c r="S122" s="7"/>
      <c r="T122" s="28">
        <f t="shared" si="17"/>
        <v>129.74399999999997</v>
      </c>
      <c r="U122" s="27">
        <f t="shared" si="18"/>
        <v>2.2644599847075222</v>
      </c>
      <c r="V122" s="7"/>
      <c r="W122" s="28">
        <f t="shared" ca="1" si="19"/>
        <v>-6.1922198053650845E-2</v>
      </c>
      <c r="X122" s="27"/>
      <c r="Y122" s="7"/>
      <c r="Z122" s="46"/>
    </row>
    <row r="123" spans="1:26" s="26" customFormat="1" x14ac:dyDescent="0.25">
      <c r="A123" s="26">
        <v>42</v>
      </c>
      <c r="B123" s="26">
        <v>-628</v>
      </c>
      <c r="C123" s="26">
        <v>14633</v>
      </c>
      <c r="D123" s="26">
        <v>14460</v>
      </c>
      <c r="E123" s="26">
        <v>11790</v>
      </c>
      <c r="F123" s="26">
        <v>11937</v>
      </c>
      <c r="G123" s="27"/>
      <c r="H123" s="7"/>
      <c r="I123" s="28">
        <f t="shared" si="11"/>
        <v>2843</v>
      </c>
      <c r="J123" s="27">
        <f t="shared" si="11"/>
        <v>2523</v>
      </c>
      <c r="K123" s="7"/>
      <c r="L123" s="28">
        <f t="shared" ca="1" si="12"/>
        <v>2861.5602338365857</v>
      </c>
      <c r="M123" s="26">
        <f t="shared" ca="1" si="13"/>
        <v>2496.5458262383181</v>
      </c>
      <c r="N123" s="26">
        <f t="shared" ca="1" si="14"/>
        <v>-0.74528581181149789</v>
      </c>
      <c r="O123" s="27">
        <f t="shared" ca="1" si="15"/>
        <v>0.65291982783767777</v>
      </c>
      <c r="P123" s="7"/>
      <c r="Q123" s="28">
        <f t="shared" ca="1" si="16"/>
        <v>-0.75461380234376796</v>
      </c>
      <c r="R123" s="27">
        <f t="shared" ca="1" si="20"/>
        <v>123.97032057065087</v>
      </c>
      <c r="S123" s="7"/>
      <c r="T123" s="28">
        <f t="shared" si="17"/>
        <v>124.09199999999997</v>
      </c>
      <c r="U123" s="27">
        <f t="shared" si="18"/>
        <v>2.1658139753848027</v>
      </c>
      <c r="V123" s="7"/>
      <c r="W123" s="28">
        <f t="shared" ca="1" si="19"/>
        <v>-0.12167942934910059</v>
      </c>
      <c r="X123" s="27"/>
      <c r="Y123" s="7"/>
      <c r="Z123" s="46"/>
    </row>
    <row r="124" spans="1:26" s="26" customFormat="1" x14ac:dyDescent="0.25">
      <c r="A124" s="26">
        <v>43</v>
      </c>
      <c r="B124" s="26">
        <v>-629</v>
      </c>
      <c r="C124" s="26">
        <v>14756</v>
      </c>
      <c r="D124" s="26">
        <v>14313</v>
      </c>
      <c r="E124" s="26">
        <v>11674</v>
      </c>
      <c r="F124" s="26">
        <v>12084</v>
      </c>
      <c r="G124" s="27"/>
      <c r="H124" s="7"/>
      <c r="I124" s="28">
        <f t="shared" si="11"/>
        <v>3082</v>
      </c>
      <c r="J124" s="27">
        <f t="shared" si="11"/>
        <v>2229</v>
      </c>
      <c r="K124" s="7"/>
      <c r="L124" s="28">
        <f t="shared" ca="1" si="12"/>
        <v>3100.5602338365857</v>
      </c>
      <c r="M124" s="26">
        <f t="shared" ca="1" si="13"/>
        <v>2202.5458262383181</v>
      </c>
      <c r="N124" s="26">
        <f t="shared" ca="1" si="14"/>
        <v>-0.80753273113778878</v>
      </c>
      <c r="O124" s="27">
        <f t="shared" ca="1" si="15"/>
        <v>0.57603022005767102</v>
      </c>
      <c r="P124" s="7"/>
      <c r="Q124" s="28">
        <f t="shared" ca="1" si="16"/>
        <v>-0.81577729618842265</v>
      </c>
      <c r="R124" s="27">
        <f t="shared" ca="1" si="20"/>
        <v>118.32912457392104</v>
      </c>
      <c r="S124" s="7"/>
      <c r="T124" s="28">
        <f t="shared" si="17"/>
        <v>118.43099999999997</v>
      </c>
      <c r="U124" s="27">
        <f t="shared" si="18"/>
        <v>2.0670108864294039</v>
      </c>
      <c r="V124" s="7"/>
      <c r="W124" s="28">
        <f t="shared" ca="1" si="19"/>
        <v>-0.10187542607893363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-601</v>
      </c>
      <c r="C125" s="26">
        <v>14861</v>
      </c>
      <c r="D125" s="26">
        <v>14164</v>
      </c>
      <c r="E125" s="26">
        <v>11574</v>
      </c>
      <c r="F125" s="26">
        <v>12241</v>
      </c>
      <c r="G125" s="27"/>
      <c r="H125" s="7"/>
      <c r="I125" s="28">
        <f t="shared" si="11"/>
        <v>3287</v>
      </c>
      <c r="J125" s="27">
        <f t="shared" si="11"/>
        <v>1923</v>
      </c>
      <c r="K125" s="7"/>
      <c r="L125" s="28">
        <f t="shared" ca="1" si="12"/>
        <v>3305.5602338365857</v>
      </c>
      <c r="M125" s="26">
        <f t="shared" ca="1" si="13"/>
        <v>1896.5458262383181</v>
      </c>
      <c r="N125" s="26">
        <f t="shared" ca="1" si="14"/>
        <v>-0.86092444018335201</v>
      </c>
      <c r="O125" s="27">
        <f t="shared" ca="1" si="15"/>
        <v>0.49600226093970473</v>
      </c>
      <c r="P125" s="7"/>
      <c r="Q125" s="28">
        <f t="shared" ca="1" si="16"/>
        <v>-0.86804021396049891</v>
      </c>
      <c r="R125" s="27">
        <f t="shared" ca="1" si="20"/>
        <v>112.84659708790502</v>
      </c>
      <c r="S125" s="7"/>
      <c r="T125" s="28">
        <f t="shared" si="17"/>
        <v>113.02199999999996</v>
      </c>
      <c r="U125" s="27">
        <f t="shared" si="18"/>
        <v>1.9726060271890304</v>
      </c>
      <c r="V125" s="7"/>
      <c r="W125" s="28">
        <f t="shared" ca="1" si="19"/>
        <v>-0.1754029120949383</v>
      </c>
      <c r="X125" s="27"/>
      <c r="Y125" s="7"/>
      <c r="Z125" s="46"/>
    </row>
    <row r="126" spans="1:26" s="26" customFormat="1" x14ac:dyDescent="0.25">
      <c r="A126" s="26">
        <v>45</v>
      </c>
      <c r="B126" s="26">
        <v>-609</v>
      </c>
      <c r="C126" s="26">
        <v>14960</v>
      </c>
      <c r="D126" s="26">
        <v>14009</v>
      </c>
      <c r="E126" s="26">
        <v>11502</v>
      </c>
      <c r="F126" s="26">
        <v>12413</v>
      </c>
      <c r="G126" s="27"/>
      <c r="H126" s="7"/>
      <c r="I126" s="28">
        <f t="shared" si="11"/>
        <v>3458</v>
      </c>
      <c r="J126" s="27">
        <f t="shared" si="11"/>
        <v>1596</v>
      </c>
      <c r="K126" s="7"/>
      <c r="L126" s="28">
        <f t="shared" ca="1" si="12"/>
        <v>3476.5602338365857</v>
      </c>
      <c r="M126" s="26">
        <f t="shared" ca="1" si="13"/>
        <v>1569.5458262383181</v>
      </c>
      <c r="N126" s="26">
        <f t="shared" ca="1" si="14"/>
        <v>-0.9054609389481878</v>
      </c>
      <c r="O126" s="27">
        <f t="shared" ca="1" si="15"/>
        <v>0.41048218698030942</v>
      </c>
      <c r="P126" s="7"/>
      <c r="Q126" s="28">
        <f t="shared" ca="1" si="16"/>
        <v>-0.91136919822718865</v>
      </c>
      <c r="R126" s="27">
        <f t="shared" ca="1" si="20"/>
        <v>107.34962647212251</v>
      </c>
      <c r="S126" s="7"/>
      <c r="T126" s="28">
        <f t="shared" si="17"/>
        <v>107.54099999999997</v>
      </c>
      <c r="U126" s="27">
        <f t="shared" si="18"/>
        <v>1.8769445308872212</v>
      </c>
      <c r="V126" s="7"/>
      <c r="W126" s="28">
        <f t="shared" ca="1" si="19"/>
        <v>-0.19137352787745954</v>
      </c>
      <c r="X126" s="27"/>
      <c r="Y126" s="7"/>
      <c r="Z126" s="46"/>
    </row>
    <row r="127" spans="1:26" s="26" customFormat="1" x14ac:dyDescent="0.25">
      <c r="A127" s="26">
        <v>46</v>
      </c>
      <c r="B127" s="26">
        <v>-635</v>
      </c>
      <c r="C127" s="26">
        <v>15032</v>
      </c>
      <c r="D127" s="26">
        <v>13829</v>
      </c>
      <c r="E127" s="26">
        <v>11423</v>
      </c>
      <c r="F127" s="26">
        <v>12586</v>
      </c>
      <c r="G127" s="27"/>
      <c r="H127" s="7"/>
      <c r="I127" s="28">
        <f t="shared" si="11"/>
        <v>3609</v>
      </c>
      <c r="J127" s="27">
        <f t="shared" si="11"/>
        <v>1243</v>
      </c>
      <c r="K127" s="7"/>
      <c r="L127" s="28">
        <f t="shared" ca="1" si="12"/>
        <v>3627.5602338365857</v>
      </c>
      <c r="M127" s="26">
        <f t="shared" ca="1" si="13"/>
        <v>1216.5458262383181</v>
      </c>
      <c r="N127" s="26">
        <f t="shared" ca="1" si="14"/>
        <v>-0.9447884904890661</v>
      </c>
      <c r="O127" s="27">
        <f t="shared" ca="1" si="15"/>
        <v>0.31816235178866864</v>
      </c>
      <c r="P127" s="7"/>
      <c r="Q127" s="28">
        <f t="shared" ca="1" si="16"/>
        <v>-0.94939234628540459</v>
      </c>
      <c r="R127" s="27">
        <f t="shared" ca="1" si="20"/>
        <v>101.6298856183605</v>
      </c>
      <c r="S127" s="7"/>
      <c r="T127" s="28">
        <f t="shared" si="17"/>
        <v>101.82599999999996</v>
      </c>
      <c r="U127" s="27">
        <f t="shared" si="18"/>
        <v>1.7771989641357455</v>
      </c>
      <c r="V127" s="7"/>
      <c r="W127" s="28">
        <f t="shared" ca="1" si="19"/>
        <v>-0.19611438163946104</v>
      </c>
      <c r="X127" s="27"/>
      <c r="Y127" s="7"/>
      <c r="Z127" s="46"/>
    </row>
    <row r="128" spans="1:26" s="26" customFormat="1" x14ac:dyDescent="0.25">
      <c r="A128" s="26">
        <v>47</v>
      </c>
      <c r="B128" s="26">
        <v>-624</v>
      </c>
      <c r="C128" s="26">
        <v>15078</v>
      </c>
      <c r="D128" s="26">
        <v>13646</v>
      </c>
      <c r="E128" s="26">
        <v>11366</v>
      </c>
      <c r="F128" s="26">
        <v>12763</v>
      </c>
      <c r="G128" s="27"/>
      <c r="H128" s="7"/>
      <c r="I128" s="28">
        <f t="shared" si="11"/>
        <v>3712</v>
      </c>
      <c r="J128" s="27">
        <f t="shared" si="11"/>
        <v>883</v>
      </c>
      <c r="K128" s="7"/>
      <c r="L128" s="28">
        <f t="shared" ca="1" si="12"/>
        <v>3730.5602338365857</v>
      </c>
      <c r="M128" s="26">
        <f t="shared" ca="1" si="13"/>
        <v>856.54582623831811</v>
      </c>
      <c r="N128" s="26">
        <f t="shared" ca="1" si="14"/>
        <v>-0.97161456869244667</v>
      </c>
      <c r="O128" s="27">
        <f t="shared" ca="1" si="15"/>
        <v>0.22401181164988479</v>
      </c>
      <c r="P128" s="7"/>
      <c r="Q128" s="28">
        <f t="shared" ca="1" si="16"/>
        <v>-0.97488682097412915</v>
      </c>
      <c r="R128" s="27">
        <f t="shared" ca="1" si="20"/>
        <v>96.043668286713967</v>
      </c>
      <c r="S128" s="7"/>
      <c r="T128" s="28">
        <f t="shared" si="17"/>
        <v>96.209999999999965</v>
      </c>
      <c r="U128" s="27">
        <f t="shared" si="18"/>
        <v>1.6791812733437439</v>
      </c>
      <c r="V128" s="7"/>
      <c r="W128" s="28">
        <f t="shared" ca="1" si="19"/>
        <v>-0.16633171328599872</v>
      </c>
      <c r="X128" s="27"/>
      <c r="Y128" s="7"/>
      <c r="Z128" s="46"/>
    </row>
    <row r="129" spans="1:26" s="26" customFormat="1" x14ac:dyDescent="0.25">
      <c r="A129" s="26">
        <v>48</v>
      </c>
      <c r="B129" s="26">
        <v>-630</v>
      </c>
      <c r="C129" s="26">
        <v>15118</v>
      </c>
      <c r="D129" s="26">
        <v>13457</v>
      </c>
      <c r="E129" s="26">
        <v>11331</v>
      </c>
      <c r="F129" s="26">
        <v>12944</v>
      </c>
      <c r="G129" s="27"/>
      <c r="H129" s="7"/>
      <c r="I129" s="28">
        <f t="shared" si="11"/>
        <v>3787</v>
      </c>
      <c r="J129" s="27">
        <f t="shared" si="11"/>
        <v>513</v>
      </c>
      <c r="K129" s="7"/>
      <c r="L129" s="28">
        <f t="shared" ca="1" si="12"/>
        <v>3805.5602338365857</v>
      </c>
      <c r="M129" s="26">
        <f t="shared" ca="1" si="13"/>
        <v>486.54582623831811</v>
      </c>
      <c r="N129" s="26">
        <f t="shared" ca="1" si="14"/>
        <v>-0.99114812078228687</v>
      </c>
      <c r="O129" s="27">
        <f t="shared" ca="1" si="15"/>
        <v>0.12724597872946808</v>
      </c>
      <c r="P129" s="7"/>
      <c r="Q129" s="28">
        <f t="shared" ca="1" si="16"/>
        <v>-0.99305097344056315</v>
      </c>
      <c r="R129" s="27">
        <f t="shared" ca="1" si="20"/>
        <v>90.404632170811283</v>
      </c>
      <c r="S129" s="7"/>
      <c r="T129" s="28">
        <f t="shared" si="17"/>
        <v>90.539999999999964</v>
      </c>
      <c r="U129" s="27">
        <f t="shared" si="18"/>
        <v>1.5802211047556654</v>
      </c>
      <c r="V129" s="7"/>
      <c r="W129" s="28">
        <f t="shared" ca="1" si="19"/>
        <v>-0.13536782918868084</v>
      </c>
      <c r="X129" s="27"/>
      <c r="Y129" s="7"/>
      <c r="Z129" s="46"/>
    </row>
    <row r="130" spans="1:26" s="26" customFormat="1" x14ac:dyDescent="0.25">
      <c r="A130" s="26">
        <v>49</v>
      </c>
      <c r="B130" s="26">
        <v>-634</v>
      </c>
      <c r="C130" s="26">
        <v>15128</v>
      </c>
      <c r="D130" s="26">
        <v>13266</v>
      </c>
      <c r="E130" s="26">
        <v>11310</v>
      </c>
      <c r="F130" s="26">
        <v>13131</v>
      </c>
      <c r="G130" s="27"/>
      <c r="H130" s="7"/>
      <c r="I130" s="28">
        <f t="shared" si="11"/>
        <v>3818</v>
      </c>
      <c r="J130" s="27">
        <f t="shared" si="11"/>
        <v>135</v>
      </c>
      <c r="K130" s="7"/>
      <c r="L130" s="28">
        <f t="shared" ca="1" si="12"/>
        <v>3836.5602338365857</v>
      </c>
      <c r="M130" s="26">
        <f t="shared" ca="1" si="13"/>
        <v>108.54582623831813</v>
      </c>
      <c r="N130" s="26">
        <f t="shared" ca="1" si="14"/>
        <v>-0.99922198897942083</v>
      </c>
      <c r="O130" s="27">
        <f t="shared" ca="1" si="15"/>
        <v>2.8387911583745071E-2</v>
      </c>
      <c r="P130" s="7"/>
      <c r="Q130" s="28">
        <f t="shared" ca="1" si="16"/>
        <v>-0.99972464021437635</v>
      </c>
      <c r="R130" s="27">
        <f t="shared" ca="1" si="20"/>
        <v>84.729265168748213</v>
      </c>
      <c r="S130" s="7"/>
      <c r="T130" s="28">
        <f t="shared" si="17"/>
        <v>84.833999999999961</v>
      </c>
      <c r="U130" s="27">
        <f t="shared" si="18"/>
        <v>1.4806326176368689</v>
      </c>
      <c r="V130" s="7"/>
      <c r="W130" s="28">
        <f t="shared" ca="1" si="19"/>
        <v>-0.1047348312517471</v>
      </c>
      <c r="X130" s="27"/>
      <c r="Y130" s="7"/>
      <c r="Z130" s="46"/>
    </row>
    <row r="131" spans="1:26" s="26" customFormat="1" x14ac:dyDescent="0.25">
      <c r="A131" s="26">
        <v>50</v>
      </c>
      <c r="B131" s="26">
        <v>-630</v>
      </c>
      <c r="C131" s="26">
        <v>15124</v>
      </c>
      <c r="D131" s="26">
        <v>13083</v>
      </c>
      <c r="E131" s="26">
        <v>11315</v>
      </c>
      <c r="F131" s="26">
        <v>13319</v>
      </c>
      <c r="G131" s="27"/>
      <c r="H131" s="7"/>
      <c r="I131" s="28">
        <f t="shared" si="11"/>
        <v>3809</v>
      </c>
      <c r="J131" s="27">
        <f t="shared" si="11"/>
        <v>-236</v>
      </c>
      <c r="K131" s="7"/>
      <c r="L131" s="28">
        <f t="shared" ca="1" si="12"/>
        <v>3827.5602338365857</v>
      </c>
      <c r="M131" s="26">
        <f t="shared" ca="1" si="13"/>
        <v>-262.45417376168189</v>
      </c>
      <c r="N131" s="26">
        <f t="shared" ca="1" si="14"/>
        <v>-0.99687796272864004</v>
      </c>
      <c r="O131" s="27">
        <f t="shared" ca="1" si="15"/>
        <v>-6.8639450614834938E-2</v>
      </c>
      <c r="P131" s="7"/>
      <c r="Q131" s="28">
        <f t="shared" ca="1" si="16"/>
        <v>-0.99600531107521106</v>
      </c>
      <c r="R131" s="27">
        <f t="shared" ca="1" si="20"/>
        <v>79.160455843887405</v>
      </c>
      <c r="S131" s="7"/>
      <c r="T131" s="28">
        <f t="shared" si="17"/>
        <v>79.163999999999959</v>
      </c>
      <c r="U131" s="27">
        <f t="shared" si="18"/>
        <v>1.3816724490487904</v>
      </c>
      <c r="V131" s="7"/>
      <c r="W131" s="28">
        <f t="shared" ca="1" si="19"/>
        <v>-3.5441561125537646E-3</v>
      </c>
      <c r="X131" s="27"/>
      <c r="Y131" s="7"/>
      <c r="Z131" s="46"/>
    </row>
    <row r="132" spans="1:26" s="26" customFormat="1" x14ac:dyDescent="0.25">
      <c r="A132" s="26">
        <v>51</v>
      </c>
      <c r="B132" s="26">
        <v>-624</v>
      </c>
      <c r="C132" s="26">
        <v>15100</v>
      </c>
      <c r="D132" s="26">
        <v>12883</v>
      </c>
      <c r="E132" s="26">
        <v>11324</v>
      </c>
      <c r="F132" s="26">
        <v>13496</v>
      </c>
      <c r="G132" s="27"/>
      <c r="H132" s="7"/>
      <c r="I132" s="28">
        <f t="shared" si="11"/>
        <v>3776</v>
      </c>
      <c r="J132" s="27">
        <f t="shared" si="11"/>
        <v>-613</v>
      </c>
      <c r="K132" s="7"/>
      <c r="L132" s="28">
        <f t="shared" ca="1" si="12"/>
        <v>3794.5602338365857</v>
      </c>
      <c r="M132" s="26">
        <f t="shared" ca="1" si="13"/>
        <v>-639.45417376168189</v>
      </c>
      <c r="N132" s="26">
        <f t="shared" ca="1" si="14"/>
        <v>-0.98828319980911039</v>
      </c>
      <c r="O132" s="27">
        <f t="shared" ca="1" si="15"/>
        <v>-0.16723598848239465</v>
      </c>
      <c r="P132" s="7"/>
      <c r="Q132" s="28">
        <f t="shared" ca="1" si="16"/>
        <v>-0.98601237929774199</v>
      </c>
      <c r="R132" s="27">
        <f t="shared" ca="1" si="20"/>
        <v>73.476509257197449</v>
      </c>
      <c r="S132" s="7"/>
      <c r="T132" s="28">
        <f t="shared" si="17"/>
        <v>73.547999999999959</v>
      </c>
      <c r="U132" s="27">
        <f t="shared" si="18"/>
        <v>1.2836547582567888</v>
      </c>
      <c r="V132" s="7"/>
      <c r="W132" s="28">
        <f t="shared" ca="1" si="19"/>
        <v>-7.1490742802509999E-2</v>
      </c>
      <c r="X132" s="27"/>
      <c r="Y132" s="7"/>
      <c r="Z132" s="46"/>
    </row>
    <row r="133" spans="1:26" s="26" customFormat="1" x14ac:dyDescent="0.25">
      <c r="A133" s="26">
        <v>52</v>
      </c>
      <c r="B133" s="26">
        <v>-611</v>
      </c>
      <c r="C133" s="26">
        <v>15067</v>
      </c>
      <c r="D133" s="26">
        <v>12715</v>
      </c>
      <c r="E133" s="26">
        <v>11368</v>
      </c>
      <c r="F133" s="26">
        <v>13681</v>
      </c>
      <c r="G133" s="27"/>
      <c r="H133" s="7"/>
      <c r="I133" s="28">
        <f t="shared" si="11"/>
        <v>3699</v>
      </c>
      <c r="J133" s="27">
        <f t="shared" si="11"/>
        <v>-966</v>
      </c>
      <c r="K133" s="7"/>
      <c r="L133" s="28">
        <f t="shared" ca="1" si="12"/>
        <v>3717.5602338365857</v>
      </c>
      <c r="M133" s="26">
        <f t="shared" ca="1" si="13"/>
        <v>-992.45417376168189</v>
      </c>
      <c r="N133" s="26">
        <f t="shared" ca="1" si="14"/>
        <v>-0.96822875299687439</v>
      </c>
      <c r="O133" s="27">
        <f t="shared" ca="1" si="15"/>
        <v>-0.25955582367403546</v>
      </c>
      <c r="P133" s="7"/>
      <c r="Q133" s="28">
        <f t="shared" ca="1" si="16"/>
        <v>-0.96464756603319424</v>
      </c>
      <c r="R133" s="27">
        <f t="shared" ca="1" si="20"/>
        <v>68.042952801401896</v>
      </c>
      <c r="S133" s="7"/>
      <c r="T133" s="28">
        <f t="shared" si="17"/>
        <v>68.048999999999964</v>
      </c>
      <c r="U133" s="27">
        <f t="shared" si="18"/>
        <v>1.1876791026896205</v>
      </c>
      <c r="V133" s="7"/>
      <c r="W133" s="28">
        <f t="shared" ca="1" si="19"/>
        <v>-6.0471985980683485E-3</v>
      </c>
      <c r="X133" s="27"/>
      <c r="Y133" s="7"/>
      <c r="Z133" s="46"/>
    </row>
    <row r="134" spans="1:26" s="26" customFormat="1" x14ac:dyDescent="0.25">
      <c r="A134" s="26">
        <v>53</v>
      </c>
      <c r="B134" s="26">
        <v>-616</v>
      </c>
      <c r="C134" s="26">
        <v>15005</v>
      </c>
      <c r="D134" s="26">
        <v>12537</v>
      </c>
      <c r="E134" s="26">
        <v>11420</v>
      </c>
      <c r="F134" s="26">
        <v>13852</v>
      </c>
      <c r="G134" s="27"/>
      <c r="H134" s="7"/>
      <c r="I134" s="28">
        <f t="shared" si="11"/>
        <v>3585</v>
      </c>
      <c r="J134" s="27">
        <f t="shared" si="11"/>
        <v>-1315</v>
      </c>
      <c r="K134" s="7"/>
      <c r="L134" s="28">
        <f t="shared" ca="1" si="12"/>
        <v>3603.5602338365857</v>
      </c>
      <c r="M134" s="26">
        <f t="shared" ca="1" si="13"/>
        <v>-1341.4541737616819</v>
      </c>
      <c r="N134" s="26">
        <f t="shared" ca="1" si="14"/>
        <v>-0.93853775382031723</v>
      </c>
      <c r="O134" s="27">
        <f t="shared" ca="1" si="15"/>
        <v>-0.35082954175302311</v>
      </c>
      <c r="P134" s="7"/>
      <c r="Q134" s="28">
        <f t="shared" ca="1" si="16"/>
        <v>-0.93366005825511889</v>
      </c>
      <c r="R134" s="27">
        <f t="shared" ca="1" si="20"/>
        <v>62.508672538722976</v>
      </c>
      <c r="S134" s="7"/>
      <c r="T134" s="28">
        <f t="shared" si="17"/>
        <v>62.504999999999967</v>
      </c>
      <c r="U134" s="27">
        <f t="shared" si="18"/>
        <v>1.0909180489590551</v>
      </c>
      <c r="V134" s="7"/>
      <c r="W134" s="28">
        <f t="shared" ca="1" si="19"/>
        <v>3.672538723009211E-3</v>
      </c>
      <c r="X134" s="27"/>
      <c r="Y134" s="7"/>
      <c r="Z134" s="46"/>
    </row>
    <row r="135" spans="1:26" s="26" customFormat="1" x14ac:dyDescent="0.25">
      <c r="A135" s="26">
        <v>54</v>
      </c>
      <c r="B135" s="26">
        <v>-614</v>
      </c>
      <c r="C135" s="26">
        <v>14925</v>
      </c>
      <c r="D135" s="26">
        <v>12355</v>
      </c>
      <c r="E135" s="26">
        <v>11481</v>
      </c>
      <c r="F135" s="26">
        <v>14009</v>
      </c>
      <c r="G135" s="27"/>
      <c r="H135" s="7"/>
      <c r="I135" s="28">
        <f t="shared" si="11"/>
        <v>3444</v>
      </c>
      <c r="J135" s="27">
        <f t="shared" si="11"/>
        <v>-1654</v>
      </c>
      <c r="K135" s="7"/>
      <c r="L135" s="28">
        <f t="shared" ca="1" si="12"/>
        <v>3462.5602338365857</v>
      </c>
      <c r="M135" s="26">
        <f t="shared" ca="1" si="13"/>
        <v>-1680.4541737616819</v>
      </c>
      <c r="N135" s="26">
        <f t="shared" ca="1" si="14"/>
        <v>-0.90181467589141762</v>
      </c>
      <c r="O135" s="27">
        <f t="shared" ca="1" si="15"/>
        <v>-0.4394879670503779</v>
      </c>
      <c r="P135" s="7"/>
      <c r="Q135" s="28">
        <f t="shared" ca="1" si="16"/>
        <v>-0.89567682939779025</v>
      </c>
      <c r="R135" s="27">
        <f t="shared" ca="1" si="20"/>
        <v>56.966624661546405</v>
      </c>
      <c r="S135" s="7"/>
      <c r="T135" s="28">
        <f t="shared" si="17"/>
        <v>56.978999999999971</v>
      </c>
      <c r="U135" s="27">
        <f t="shared" si="18"/>
        <v>0.99447115449384849</v>
      </c>
      <c r="V135" s="7"/>
      <c r="W135" s="28">
        <f t="shared" ca="1" si="19"/>
        <v>-1.2375338453566087E-2</v>
      </c>
      <c r="X135" s="27"/>
      <c r="Y135" s="7"/>
      <c r="Z135" s="46"/>
    </row>
    <row r="136" spans="1:26" s="26" customFormat="1" x14ac:dyDescent="0.25">
      <c r="A136" s="26">
        <v>55</v>
      </c>
      <c r="B136" s="26">
        <v>-644</v>
      </c>
      <c r="C136" s="26">
        <v>14839</v>
      </c>
      <c r="D136" s="26">
        <v>12197</v>
      </c>
      <c r="E136" s="26">
        <v>11578</v>
      </c>
      <c r="F136" s="26">
        <v>14187</v>
      </c>
      <c r="G136" s="27"/>
      <c r="H136" s="7"/>
      <c r="I136" s="28">
        <f t="shared" si="11"/>
        <v>3261</v>
      </c>
      <c r="J136" s="27">
        <f t="shared" si="11"/>
        <v>-1990</v>
      </c>
      <c r="K136" s="7"/>
      <c r="L136" s="28">
        <f t="shared" ca="1" si="12"/>
        <v>3279.5602338365857</v>
      </c>
      <c r="M136" s="26">
        <f t="shared" ca="1" si="13"/>
        <v>-2016.4541737616819</v>
      </c>
      <c r="N136" s="26">
        <f t="shared" ca="1" si="14"/>
        <v>-0.85415280879220745</v>
      </c>
      <c r="O136" s="27">
        <f t="shared" ca="1" si="15"/>
        <v>-0.52736180451324277</v>
      </c>
      <c r="P136" s="7"/>
      <c r="Q136" s="28">
        <f t="shared" ca="1" si="16"/>
        <v>-0.84676483207264319</v>
      </c>
      <c r="R136" s="27">
        <f t="shared" ca="1" si="20"/>
        <v>51.188258849138151</v>
      </c>
      <c r="S136" s="7"/>
      <c r="T136" s="28">
        <f t="shared" si="17"/>
        <v>51.182999999999971</v>
      </c>
      <c r="U136" s="27">
        <f t="shared" si="18"/>
        <v>0.89331187104825716</v>
      </c>
      <c r="V136" s="7"/>
      <c r="W136" s="28">
        <f t="shared" ca="1" si="19"/>
        <v>5.2588491381797553E-3</v>
      </c>
      <c r="X136" s="27"/>
      <c r="Y136" s="7"/>
      <c r="Z136" s="46"/>
    </row>
    <row r="137" spans="1:26" s="26" customFormat="1" x14ac:dyDescent="0.25">
      <c r="A137" s="26">
        <v>56</v>
      </c>
      <c r="B137" s="26">
        <v>-627</v>
      </c>
      <c r="C137" s="26">
        <v>14737</v>
      </c>
      <c r="D137" s="26">
        <v>12045</v>
      </c>
      <c r="E137" s="26">
        <v>11690</v>
      </c>
      <c r="F137" s="26">
        <v>14347</v>
      </c>
      <c r="G137" s="27"/>
      <c r="H137" s="7"/>
      <c r="I137" s="28">
        <f t="shared" si="11"/>
        <v>3047</v>
      </c>
      <c r="J137" s="27">
        <f t="shared" si="11"/>
        <v>-2302</v>
      </c>
      <c r="K137" s="7"/>
      <c r="L137" s="28">
        <f t="shared" ca="1" si="12"/>
        <v>3065.5602338365857</v>
      </c>
      <c r="M137" s="26">
        <f t="shared" ca="1" si="13"/>
        <v>-2328.4541737616819</v>
      </c>
      <c r="N137" s="26">
        <f t="shared" ca="1" si="14"/>
        <v>-0.79841707349586333</v>
      </c>
      <c r="O137" s="27">
        <f t="shared" ca="1" si="15"/>
        <v>-0.60895893930018874</v>
      </c>
      <c r="P137" s="7"/>
      <c r="Q137" s="28">
        <f t="shared" ca="1" si="16"/>
        <v>-0.78986710894987322</v>
      </c>
      <c r="R137" s="27">
        <f t="shared" ca="1" si="20"/>
        <v>45.471824723578607</v>
      </c>
      <c r="S137" s="7"/>
      <c r="T137" s="28">
        <f t="shared" si="17"/>
        <v>45.539999999999971</v>
      </c>
      <c r="U137" s="27">
        <f t="shared" si="18"/>
        <v>0.79482294135821718</v>
      </c>
      <c r="V137" s="7"/>
      <c r="W137" s="28">
        <f t="shared" ca="1" si="19"/>
        <v>-6.8175276421364117E-2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-629</v>
      </c>
      <c r="C138" s="26">
        <v>14610</v>
      </c>
      <c r="D138" s="26">
        <v>11896</v>
      </c>
      <c r="E138" s="26">
        <v>11800</v>
      </c>
      <c r="F138" s="26">
        <v>14480</v>
      </c>
      <c r="G138" s="27"/>
      <c r="H138" s="7"/>
      <c r="I138" s="28">
        <f t="shared" si="11"/>
        <v>2810</v>
      </c>
      <c r="J138" s="27">
        <f t="shared" si="11"/>
        <v>-2584</v>
      </c>
      <c r="K138" s="7"/>
      <c r="L138" s="28">
        <f t="shared" ca="1" si="12"/>
        <v>2828.5602338365857</v>
      </c>
      <c r="M138" s="26">
        <f t="shared" ca="1" si="13"/>
        <v>-2610.4541737616819</v>
      </c>
      <c r="N138" s="26">
        <f t="shared" ca="1" si="14"/>
        <v>-0.73669104889196813</v>
      </c>
      <c r="O138" s="27">
        <f t="shared" ca="1" si="15"/>
        <v>-0.68271019574223613</v>
      </c>
      <c r="P138" s="7"/>
      <c r="Q138" s="28">
        <f t="shared" ca="1" si="16"/>
        <v>-0.72708968643460803</v>
      </c>
      <c r="R138" s="27">
        <f t="shared" ca="1" si="20"/>
        <v>39.905781412776264</v>
      </c>
      <c r="S138" s="7"/>
      <c r="T138" s="28">
        <f t="shared" si="17"/>
        <v>39.878999999999969</v>
      </c>
      <c r="U138" s="27">
        <f t="shared" si="18"/>
        <v>0.69601985240281816</v>
      </c>
      <c r="V138" s="7"/>
      <c r="W138" s="28">
        <f t="shared" ca="1" si="19"/>
        <v>2.6781412776294644E-2</v>
      </c>
      <c r="X138" s="27"/>
      <c r="Y138" s="7"/>
      <c r="Z138" s="46"/>
    </row>
    <row r="139" spans="1:26" s="26" customFormat="1" x14ac:dyDescent="0.25">
      <c r="A139" s="26">
        <v>58</v>
      </c>
      <c r="B139" s="26">
        <v>-627</v>
      </c>
      <c r="C139" s="26">
        <v>14473</v>
      </c>
      <c r="D139" s="26">
        <v>11769</v>
      </c>
      <c r="E139" s="26">
        <v>11938</v>
      </c>
      <c r="F139" s="26">
        <v>14618</v>
      </c>
      <c r="G139" s="27"/>
      <c r="H139" s="7"/>
      <c r="I139" s="28">
        <f t="shared" si="11"/>
        <v>2535</v>
      </c>
      <c r="J139" s="27">
        <f t="shared" si="11"/>
        <v>-2849</v>
      </c>
      <c r="K139" s="7"/>
      <c r="L139" s="28">
        <f t="shared" ca="1" si="12"/>
        <v>2553.5602338365857</v>
      </c>
      <c r="M139" s="26">
        <f t="shared" ca="1" si="13"/>
        <v>-2875.4541737616819</v>
      </c>
      <c r="N139" s="26">
        <f t="shared" ca="1" si="14"/>
        <v>-0.66506802456255398</v>
      </c>
      <c r="O139" s="27">
        <f t="shared" ca="1" si="15"/>
        <v>-0.75201545445550755</v>
      </c>
      <c r="P139" s="7"/>
      <c r="Q139" s="28">
        <f t="shared" ca="1" si="16"/>
        <v>-0.65447727884974305</v>
      </c>
      <c r="R139" s="27">
        <f t="shared" ca="1" si="20"/>
        <v>34.13572106182545</v>
      </c>
      <c r="S139" s="7"/>
      <c r="T139" s="28">
        <f t="shared" si="17"/>
        <v>34.235999999999969</v>
      </c>
      <c r="U139" s="27">
        <f t="shared" si="18"/>
        <v>0.59753092271277808</v>
      </c>
      <c r="V139" s="7"/>
      <c r="W139" s="28">
        <f t="shared" ca="1" si="19"/>
        <v>-0.10027893817451883</v>
      </c>
      <c r="X139" s="27"/>
      <c r="Y139" s="7"/>
      <c r="Z139" s="46"/>
    </row>
    <row r="140" spans="1:26" s="26" customFormat="1" x14ac:dyDescent="0.25">
      <c r="A140" s="26">
        <v>59</v>
      </c>
      <c r="B140" s="26">
        <v>-631</v>
      </c>
      <c r="C140" s="26">
        <v>14328</v>
      </c>
      <c r="D140" s="26">
        <v>11655</v>
      </c>
      <c r="E140" s="26">
        <v>12086</v>
      </c>
      <c r="F140" s="26">
        <v>14739</v>
      </c>
      <c r="G140" s="27"/>
      <c r="H140" s="7"/>
      <c r="I140" s="28">
        <f t="shared" si="11"/>
        <v>2242</v>
      </c>
      <c r="J140" s="27">
        <f t="shared" si="11"/>
        <v>-3084</v>
      </c>
      <c r="K140" s="7"/>
      <c r="L140" s="28">
        <f t="shared" ca="1" si="12"/>
        <v>2260.5602338365857</v>
      </c>
      <c r="M140" s="26">
        <f t="shared" ca="1" si="13"/>
        <v>-3110.4541737616819</v>
      </c>
      <c r="N140" s="26">
        <f t="shared" ca="1" si="14"/>
        <v>-0.58875694773157816</v>
      </c>
      <c r="O140" s="27">
        <f t="shared" ca="1" si="15"/>
        <v>-0.81347483482388028</v>
      </c>
      <c r="P140" s="7"/>
      <c r="Q140" s="28">
        <f t="shared" ca="1" si="16"/>
        <v>-0.57728753944525035</v>
      </c>
      <c r="R140" s="27">
        <f t="shared" ca="1" si="20"/>
        <v>28.464403757526497</v>
      </c>
      <c r="S140" s="7"/>
      <c r="T140" s="28">
        <f t="shared" si="17"/>
        <v>28.55699999999997</v>
      </c>
      <c r="U140" s="27">
        <f t="shared" si="18"/>
        <v>0.49841367449202012</v>
      </c>
      <c r="V140" s="7"/>
      <c r="W140" s="28">
        <f t="shared" ca="1" si="19"/>
        <v>-9.2596242473472756E-2</v>
      </c>
      <c r="X140" s="27"/>
      <c r="Y140" s="7"/>
      <c r="Z140" s="46"/>
    </row>
    <row r="141" spans="1:26" s="26" customFormat="1" x14ac:dyDescent="0.25">
      <c r="A141" s="26">
        <v>60</v>
      </c>
      <c r="B141" s="26">
        <v>-609</v>
      </c>
      <c r="C141" s="26">
        <v>14176</v>
      </c>
      <c r="D141" s="26">
        <v>11557</v>
      </c>
      <c r="E141" s="26">
        <v>12239</v>
      </c>
      <c r="F141" s="26">
        <v>14842</v>
      </c>
      <c r="G141" s="27"/>
      <c r="H141" s="7"/>
      <c r="I141" s="28">
        <f t="shared" si="11"/>
        <v>1937</v>
      </c>
      <c r="J141" s="27">
        <f t="shared" si="11"/>
        <v>-3285</v>
      </c>
      <c r="K141" s="7"/>
      <c r="L141" s="28">
        <f t="shared" ca="1" si="12"/>
        <v>1955.5602338365859</v>
      </c>
      <c r="M141" s="26">
        <f t="shared" ca="1" si="13"/>
        <v>-3311.4541737616819</v>
      </c>
      <c r="N141" s="26">
        <f t="shared" ca="1" si="14"/>
        <v>-0.50932050256622796</v>
      </c>
      <c r="O141" s="27">
        <f t="shared" ca="1" si="15"/>
        <v>-0.8660422197347013</v>
      </c>
      <c r="P141" s="7"/>
      <c r="Q141" s="28">
        <f t="shared" ca="1" si="16"/>
        <v>-0.49709813483426391</v>
      </c>
      <c r="R141" s="27">
        <f t="shared" ca="1" si="20"/>
        <v>22.958068080266912</v>
      </c>
      <c r="S141" s="7"/>
      <c r="T141" s="28">
        <f t="shared" si="17"/>
        <v>23.075999999999972</v>
      </c>
      <c r="U141" s="27">
        <f t="shared" si="18"/>
        <v>0.40275217819021103</v>
      </c>
      <c r="V141" s="7"/>
      <c r="W141" s="28">
        <f t="shared" ca="1" si="19"/>
        <v>-0.11793191973305994</v>
      </c>
      <c r="X141" s="27"/>
      <c r="Y141" s="7"/>
      <c r="Z141" s="46"/>
    </row>
    <row r="142" spans="1:26" s="26" customFormat="1" x14ac:dyDescent="0.25">
      <c r="A142" s="26">
        <v>61</v>
      </c>
      <c r="B142" s="26">
        <v>-610</v>
      </c>
      <c r="C142" s="26">
        <v>14003</v>
      </c>
      <c r="D142" s="26">
        <v>11467</v>
      </c>
      <c r="E142" s="26">
        <v>12393</v>
      </c>
      <c r="F142" s="26">
        <v>14916</v>
      </c>
      <c r="G142" s="27"/>
      <c r="H142" s="7"/>
      <c r="I142" s="28">
        <f t="shared" si="11"/>
        <v>1610</v>
      </c>
      <c r="J142" s="27">
        <f t="shared" si="11"/>
        <v>-3449</v>
      </c>
      <c r="K142" s="7"/>
      <c r="L142" s="28">
        <f t="shared" ca="1" si="12"/>
        <v>1628.5602338365859</v>
      </c>
      <c r="M142" s="26">
        <f t="shared" ca="1" si="13"/>
        <v>-3475.4541737616819</v>
      </c>
      <c r="N142" s="26">
        <f t="shared" ca="1" si="14"/>
        <v>-0.42415421545452453</v>
      </c>
      <c r="O142" s="27">
        <f t="shared" ca="1" si="15"/>
        <v>-0.90893302135348064</v>
      </c>
      <c r="P142" s="7"/>
      <c r="Q142" s="28">
        <f t="shared" ca="1" si="16"/>
        <v>-0.41131544901531786</v>
      </c>
      <c r="R142" s="27">
        <f t="shared" ca="1" si="20"/>
        <v>17.450715425481292</v>
      </c>
      <c r="S142" s="7"/>
      <c r="T142" s="28">
        <f t="shared" si="17"/>
        <v>17.585999999999974</v>
      </c>
      <c r="U142" s="27">
        <f t="shared" si="18"/>
        <v>0.3069336022557223</v>
      </c>
      <c r="V142" s="7"/>
      <c r="W142" s="28">
        <f t="shared" ca="1" si="19"/>
        <v>-0.13528457451868192</v>
      </c>
      <c r="X142" s="27"/>
      <c r="Y142" s="7"/>
      <c r="Z142" s="46"/>
    </row>
    <row r="143" spans="1:26" s="26" customFormat="1" x14ac:dyDescent="0.25">
      <c r="A143" s="26">
        <v>62</v>
      </c>
      <c r="B143" s="26">
        <v>-634</v>
      </c>
      <c r="C143" s="26">
        <v>13839</v>
      </c>
      <c r="D143" s="26">
        <v>11411</v>
      </c>
      <c r="E143" s="26">
        <v>12580</v>
      </c>
      <c r="F143" s="26">
        <v>15002</v>
      </c>
      <c r="G143" s="27"/>
      <c r="H143" s="7"/>
      <c r="I143" s="28">
        <f t="shared" si="11"/>
        <v>1259</v>
      </c>
      <c r="J143" s="27">
        <f t="shared" si="11"/>
        <v>-3591</v>
      </c>
      <c r="K143" s="7"/>
      <c r="L143" s="28">
        <f t="shared" ca="1" si="12"/>
        <v>1277.5602338365859</v>
      </c>
      <c r="M143" s="26">
        <f t="shared" ca="1" si="13"/>
        <v>-3617.4541737616819</v>
      </c>
      <c r="N143" s="26">
        <f t="shared" ca="1" si="14"/>
        <v>-0.33273719167407223</v>
      </c>
      <c r="O143" s="27">
        <f t="shared" ca="1" si="15"/>
        <v>-0.94607017885266753</v>
      </c>
      <c r="P143" s="7"/>
      <c r="Q143" s="28">
        <f t="shared" ca="1" si="16"/>
        <v>-0.31936293923791736</v>
      </c>
      <c r="R143" s="27">
        <f t="shared" ca="1" si="20"/>
        <v>11.755778812581354</v>
      </c>
      <c r="S143" s="7"/>
      <c r="T143" s="28">
        <f t="shared" si="17"/>
        <v>11.879999999999974</v>
      </c>
      <c r="U143" s="27">
        <f t="shared" si="18"/>
        <v>0.20734511513692588</v>
      </c>
      <c r="V143" s="7"/>
      <c r="W143" s="28">
        <f t="shared" ca="1" si="19"/>
        <v>-0.12422118741861965</v>
      </c>
      <c r="X143" s="27"/>
      <c r="Y143" s="7"/>
      <c r="Z143" s="46"/>
    </row>
    <row r="144" spans="1:26" s="26" customFormat="1" x14ac:dyDescent="0.25">
      <c r="A144" s="26">
        <v>63</v>
      </c>
      <c r="B144" s="26">
        <v>-627</v>
      </c>
      <c r="C144" s="26">
        <v>13662</v>
      </c>
      <c r="D144" s="26">
        <v>11361</v>
      </c>
      <c r="E144" s="26">
        <v>12761</v>
      </c>
      <c r="F144" s="26">
        <v>15059</v>
      </c>
      <c r="G144" s="27"/>
      <c r="H144" s="7"/>
      <c r="I144" s="28">
        <f t="shared" si="11"/>
        <v>901</v>
      </c>
      <c r="J144" s="27">
        <f t="shared" si="11"/>
        <v>-3698</v>
      </c>
      <c r="K144" s="7"/>
      <c r="L144" s="28">
        <f t="shared" ca="1" si="12"/>
        <v>919.56023383658589</v>
      </c>
      <c r="M144" s="26">
        <f t="shared" ca="1" si="13"/>
        <v>-3724.4541737616819</v>
      </c>
      <c r="N144" s="26">
        <f t="shared" ca="1" si="14"/>
        <v>-0.23949703636523487</v>
      </c>
      <c r="O144" s="27">
        <f t="shared" ca="1" si="15"/>
        <v>-0.97405381161613946</v>
      </c>
      <c r="P144" s="7"/>
      <c r="Q144" s="28">
        <f t="shared" ca="1" si="16"/>
        <v>-0.2257168382083139</v>
      </c>
      <c r="R144" s="27">
        <f t="shared" ca="1" si="20"/>
        <v>6.149580817214769</v>
      </c>
      <c r="S144" s="7"/>
      <c r="T144" s="28">
        <f t="shared" si="17"/>
        <v>6.2369999999999743</v>
      </c>
      <c r="U144" s="27">
        <f t="shared" si="18"/>
        <v>0.10885618544688588</v>
      </c>
      <c r="V144" s="7"/>
      <c r="W144" s="28">
        <f t="shared" ca="1" si="19"/>
        <v>-8.7419182785205329E-2</v>
      </c>
      <c r="X144" s="27"/>
      <c r="Y144" s="7"/>
      <c r="Z144" s="46"/>
    </row>
    <row r="145" spans="1:26" s="26" customFormat="1" x14ac:dyDescent="0.25">
      <c r="A145" s="26">
        <v>64</v>
      </c>
      <c r="B145" s="26">
        <v>-639</v>
      </c>
      <c r="C145" s="26">
        <v>13463</v>
      </c>
      <c r="D145" s="26">
        <v>11320</v>
      </c>
      <c r="E145" s="26">
        <v>12939</v>
      </c>
      <c r="F145" s="26">
        <v>15081</v>
      </c>
      <c r="G145" s="27"/>
      <c r="H145" s="7"/>
      <c r="I145" s="28">
        <f t="shared" ref="I145:J145" si="21">C145-E145</f>
        <v>524</v>
      </c>
      <c r="J145" s="27">
        <f t="shared" si="21"/>
        <v>-3761</v>
      </c>
      <c r="K145" s="7"/>
      <c r="L145" s="28">
        <f t="shared" ref="L145" ca="1" si="22">I145-$J$4</f>
        <v>542.56023383658589</v>
      </c>
      <c r="M145" s="26">
        <f t="shared" ref="M145" ca="1" si="23">J145-$J$3</f>
        <v>-3787.4541737616819</v>
      </c>
      <c r="N145" s="26">
        <f t="shared" ref="N145" ca="1" si="24">L145/$J$7</f>
        <v>-0.14130838119363795</v>
      </c>
      <c r="O145" s="27">
        <f t="shared" ref="O145" ca="1" si="25">M145/$J$6</f>
        <v>-0.99053015614042661</v>
      </c>
      <c r="P145" s="7"/>
      <c r="Q145" s="28">
        <f t="shared" ref="Q145" ca="1" si="26">(N145-O145*SIN(-$J$11*PI()/180))/(COS(-$J$11*PI()/180))</f>
        <v>-0.12728482118443379</v>
      </c>
      <c r="R145" s="27">
        <f ca="1">IF(MOD(ATAN2(O145,Q145)*180/PI()-$J$9+360,360)&gt;5,MOD(ATAN2(O145,Q145)*180/PI()-$J$9+360,360)-360,MOD(ATAN2(O145,Q145)*180/PI()-$J$9+360,360))</f>
        <v>0.42522385349889191</v>
      </c>
      <c r="S145" s="7"/>
      <c r="T145" s="28">
        <f t="shared" ref="T145" si="27">360/40000*B145+T144</f>
        <v>0.4859999999999749</v>
      </c>
      <c r="U145" s="27">
        <f t="shared" ref="U145" si="28">T145*PI()/180</f>
        <v>8.4823001646920047E-3</v>
      </c>
      <c r="V145" s="7"/>
      <c r="W145" s="28">
        <f t="shared" ref="W145" ca="1" si="29">R145-T145</f>
        <v>-6.0776146501082984E-2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40026</v>
      </c>
    </row>
    <row r="151" spans="1:26" x14ac:dyDescent="0.25">
      <c r="A151" t="s">
        <v>81</v>
      </c>
      <c r="B151">
        <v>40026</v>
      </c>
    </row>
    <row r="152" spans="1:26" x14ac:dyDescent="0.25">
      <c r="A152" s="32" t="s">
        <v>92</v>
      </c>
      <c r="B152" s="32">
        <v>-39972</v>
      </c>
    </row>
    <row r="153" spans="1:26" x14ac:dyDescent="0.25">
      <c r="A153" t="s">
        <v>87</v>
      </c>
      <c r="B153">
        <v>-39972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7"/>
  <dimension ref="A1:AA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" bestFit="1" customWidth="1"/>
  </cols>
  <sheetData>
    <row r="1" spans="1:27" x14ac:dyDescent="0.25">
      <c r="A1" t="s">
        <v>146</v>
      </c>
      <c r="I1" s="8"/>
      <c r="J1" s="8"/>
      <c r="L1" s="8"/>
      <c r="M1" s="8"/>
      <c r="N1" s="8"/>
      <c r="O1" s="8"/>
    </row>
    <row r="2" spans="1:27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7" x14ac:dyDescent="0.25">
      <c r="A3" t="s">
        <v>63</v>
      </c>
      <c r="I3" s="33" t="s">
        <v>0</v>
      </c>
      <c r="J3" s="33">
        <f ca="1">AVERAGE(INDIRECT("'"&amp;L3&amp;"'!"&amp;"J3",TRUE),INDIRECT("'"&amp;L4&amp;"'!"&amp;"J3",TRUE),INDIRECT("'"&amp;L5&amp;"'!"&amp;"J3",TRUE))</f>
        <v>26.454173761681872</v>
      </c>
      <c r="L3" s="9" t="s">
        <v>190</v>
      </c>
      <c r="M3" s="9"/>
      <c r="N3" s="9"/>
      <c r="O3" s="9"/>
      <c r="Q3" s="117" t="s">
        <v>3</v>
      </c>
      <c r="R3" s="117"/>
      <c r="T3" s="49" t="s">
        <v>53</v>
      </c>
      <c r="U3" s="50">
        <v>43690</v>
      </c>
    </row>
    <row r="4" spans="1:27" ht="15.75" thickBot="1" x14ac:dyDescent="0.3">
      <c r="A4" t="s">
        <v>64</v>
      </c>
      <c r="I4" s="34" t="s">
        <v>4</v>
      </c>
      <c r="J4" s="34">
        <f ca="1">AVERAGE(INDIRECT("'"&amp;L3&amp;"'!"&amp;"J4",TRUE),INDIRECT("'"&amp;L4&amp;"'!"&amp;"J4",TRUE),INDIRECT("'"&amp;L5&amp;"'!"&amp;"J4",TRUE))</f>
        <v>-18.560233836585862</v>
      </c>
      <c r="L4" s="9" t="s">
        <v>191</v>
      </c>
      <c r="M4" s="9"/>
      <c r="N4" s="9"/>
      <c r="O4" s="9"/>
      <c r="Q4" s="2" t="s">
        <v>7</v>
      </c>
      <c r="R4" s="2" t="e">
        <f>MAX(#REF!)</f>
        <v>#REF!</v>
      </c>
      <c r="T4" s="49" t="s">
        <v>54</v>
      </c>
      <c r="U4" s="51" t="s">
        <v>101</v>
      </c>
    </row>
    <row r="5" spans="1:27" ht="15.75" thickBot="1" x14ac:dyDescent="0.3">
      <c r="A5" t="s">
        <v>88</v>
      </c>
      <c r="I5" s="9"/>
      <c r="J5" s="9"/>
      <c r="L5" s="9" t="s">
        <v>192</v>
      </c>
      <c r="M5" s="9"/>
      <c r="N5" s="38"/>
      <c r="O5" s="9"/>
      <c r="Q5" s="5" t="s">
        <v>10</v>
      </c>
      <c r="R5" s="5" t="e">
        <f>MIN(#REF!)</f>
        <v>#REF!</v>
      </c>
      <c r="T5" s="49" t="s">
        <v>55</v>
      </c>
      <c r="U5" s="51">
        <v>3</v>
      </c>
    </row>
    <row r="6" spans="1:27" ht="15.75" thickBot="1" x14ac:dyDescent="0.3">
      <c r="I6" s="33" t="s">
        <v>11</v>
      </c>
      <c r="J6" s="33">
        <f ca="1">AVERAGE(INDIRECT("'"&amp;L3&amp;"'!"&amp;"J6",TRUE),INDIRECT("'"&amp;L4&amp;"'!"&amp;"J6",TRUE),INDIRECT("'"&amp;L5&amp;"'!"&amp;"J6",TRUE))</f>
        <v>3823.6636717042443</v>
      </c>
      <c r="L6" s="38"/>
      <c r="M6" s="9"/>
      <c r="N6" s="38"/>
      <c r="O6" s="9"/>
      <c r="T6" s="49" t="s">
        <v>56</v>
      </c>
      <c r="U6" s="51" t="s">
        <v>57</v>
      </c>
    </row>
    <row r="7" spans="1:27" ht="15.75" thickBot="1" x14ac:dyDescent="0.3">
      <c r="I7" s="34" t="s">
        <v>14</v>
      </c>
      <c r="J7" s="34">
        <f ca="1">AVERAGE(INDIRECT("'"&amp;L3&amp;"'!"&amp;"J7",TRUE),INDIRECT("'"&amp;L4&amp;"'!"&amp;"J7",TRUE),INDIRECT("'"&amp;L5&amp;"'!"&amp;"J7",TRUE))</f>
        <v>-3839.5474440621024</v>
      </c>
      <c r="L7" s="38"/>
      <c r="M7" s="93"/>
      <c r="N7" s="38"/>
      <c r="O7" s="93"/>
      <c r="Q7" s="117" t="s">
        <v>16</v>
      </c>
      <c r="R7" s="117"/>
      <c r="T7" s="118" t="s">
        <v>58</v>
      </c>
      <c r="U7" s="120" t="s">
        <v>60</v>
      </c>
    </row>
    <row r="8" spans="1:27" ht="15.75" thickBot="1" x14ac:dyDescent="0.3">
      <c r="I8" s="9"/>
      <c r="J8" s="9"/>
      <c r="L8" s="9"/>
      <c r="M8" s="9"/>
      <c r="N8" s="9"/>
      <c r="O8" s="9"/>
      <c r="Q8" s="2" t="s">
        <v>7</v>
      </c>
      <c r="R8" s="2">
        <f ca="1">MAX(W16:W145)</f>
        <v>0.28365850862212483</v>
      </c>
      <c r="T8" s="119"/>
      <c r="U8" s="121"/>
    </row>
    <row r="9" spans="1:27" ht="15.75" thickBot="1" x14ac:dyDescent="0.3">
      <c r="I9" s="33" t="s">
        <v>17</v>
      </c>
      <c r="J9" s="33">
        <f ca="1">AVERAGE(INDIRECT("'"&amp;L3&amp;"'!"&amp;"J9",TRUE),INDIRECT("'"&amp;L4&amp;"'!"&amp;"J9",TRUE),INDIRECT("'"&amp;L5&amp;"'!"&amp;"J9",TRUE))</f>
        <v>-173.10274671716743</v>
      </c>
      <c r="L9" s="9"/>
      <c r="M9" s="9"/>
      <c r="N9" s="9"/>
      <c r="O9" s="9"/>
      <c r="Q9" s="5" t="s">
        <v>10</v>
      </c>
      <c r="R9" s="5">
        <f ca="1">MIN(W16:W145)</f>
        <v>-0.22439787004222467</v>
      </c>
    </row>
    <row r="10" spans="1:27" x14ac:dyDescent="0.25">
      <c r="I10" s="35" t="s">
        <v>20</v>
      </c>
      <c r="J10" s="35">
        <f ca="1">AVERAGE(INDIRECT("'"&amp;L3&amp;"'!"&amp;"J10",TRUE),INDIRECT("'"&amp;L4&amp;"'!"&amp;"J10",TRUE),INDIRECT("'"&amp;L5&amp;"'!"&amp;"J10",TRUE))</f>
        <v>-172.29080780571238</v>
      </c>
      <c r="L10" s="9"/>
      <c r="M10" s="9"/>
      <c r="N10" s="9"/>
      <c r="O10" s="9"/>
      <c r="T10" s="52"/>
    </row>
    <row r="11" spans="1:27" ht="15.75" thickBot="1" x14ac:dyDescent="0.3">
      <c r="I11" s="34" t="s">
        <v>23</v>
      </c>
      <c r="J11" s="34">
        <f ca="1">AVERAGE(INDIRECT("'"&amp;L3&amp;"'!"&amp;"J11",TRUE),INDIRECT("'"&amp;L4&amp;"'!"&amp;"J11",TRUE),INDIRECT("'"&amp;L5&amp;"'!"&amp;"J11",TRUE))</f>
        <v>-0.81193891145505859</v>
      </c>
      <c r="L11" s="38"/>
      <c r="M11" s="9"/>
      <c r="N11" s="38"/>
      <c r="O11" s="9"/>
    </row>
    <row r="12" spans="1:27" x14ac:dyDescent="0.25">
      <c r="A12" t="s">
        <v>89</v>
      </c>
      <c r="I12" s="9"/>
      <c r="J12" s="9"/>
      <c r="L12" s="38"/>
      <c r="M12" s="9"/>
      <c r="N12" s="38"/>
      <c r="O12" s="9"/>
    </row>
    <row r="13" spans="1:27" ht="15.75" thickBot="1" x14ac:dyDescent="0.3">
      <c r="I13" s="9"/>
      <c r="J13" s="9"/>
      <c r="L13" s="38"/>
      <c r="M13" s="93"/>
      <c r="N13" s="38"/>
      <c r="O13" s="93"/>
    </row>
    <row r="14" spans="1:27" s="26" customFormat="1" ht="15.75" thickBot="1" x14ac:dyDescent="0.3">
      <c r="A14" s="26" t="s">
        <v>70</v>
      </c>
      <c r="G14" s="27"/>
      <c r="H14" s="7"/>
      <c r="I14" s="124" t="s">
        <v>29</v>
      </c>
      <c r="J14" s="125"/>
      <c r="K14" s="7"/>
      <c r="L14" s="124" t="s">
        <v>31</v>
      </c>
      <c r="M14" s="125"/>
      <c r="N14" s="124" t="s">
        <v>32</v>
      </c>
      <c r="O14" s="125"/>
      <c r="P14" s="7"/>
      <c r="Q14" s="124" t="s">
        <v>33</v>
      </c>
      <c r="R14" s="125"/>
      <c r="S14" s="7"/>
      <c r="T14" s="122" t="s">
        <v>28</v>
      </c>
      <c r="U14" s="123"/>
      <c r="V14" s="7"/>
      <c r="W14" s="122" t="s">
        <v>49</v>
      </c>
      <c r="X14" s="123"/>
      <c r="Y14" s="7"/>
      <c r="Z14" s="48"/>
      <c r="AA14" s="47"/>
    </row>
    <row r="15" spans="1:27" s="26" customFormat="1" x14ac:dyDescent="0.25">
      <c r="C15" s="26" t="s">
        <v>71</v>
      </c>
      <c r="D15" s="26" t="s">
        <v>72</v>
      </c>
      <c r="E15" s="26" t="s">
        <v>73</v>
      </c>
      <c r="F15" s="26" t="s">
        <v>74</v>
      </c>
      <c r="G15" s="27"/>
      <c r="H15" s="7"/>
      <c r="I15" s="31" t="s">
        <v>36</v>
      </c>
      <c r="J15" s="30" t="s">
        <v>37</v>
      </c>
      <c r="K15" s="7"/>
      <c r="L15" s="31" t="s">
        <v>41</v>
      </c>
      <c r="M15" s="29" t="s">
        <v>42</v>
      </c>
      <c r="N15" s="29" t="s">
        <v>43</v>
      </c>
      <c r="O15" s="30" t="s">
        <v>44</v>
      </c>
      <c r="P15" s="7"/>
      <c r="Q15" s="31" t="s">
        <v>45</v>
      </c>
      <c r="R15" s="30" t="s">
        <v>46</v>
      </c>
      <c r="S15" s="7"/>
      <c r="T15" s="31" t="s">
        <v>34</v>
      </c>
      <c r="U15" s="30" t="s">
        <v>35</v>
      </c>
      <c r="V15" s="7"/>
      <c r="W15" s="31" t="s">
        <v>47</v>
      </c>
      <c r="X15" s="30" t="s">
        <v>48</v>
      </c>
      <c r="Y15" s="7"/>
      <c r="Z15" s="45"/>
    </row>
    <row r="16" spans="1:27" s="26" customFormat="1" x14ac:dyDescent="0.25">
      <c r="A16" s="26">
        <v>0</v>
      </c>
      <c r="B16" s="26">
        <v>0</v>
      </c>
      <c r="C16" s="26">
        <v>13510</v>
      </c>
      <c r="D16" s="26">
        <v>11363</v>
      </c>
      <c r="E16" s="26">
        <v>12994</v>
      </c>
      <c r="F16" s="26">
        <v>15135</v>
      </c>
      <c r="G16" s="27"/>
      <c r="H16" s="7"/>
      <c r="I16" s="28">
        <f>C16-E16</f>
        <v>516</v>
      </c>
      <c r="J16" s="27">
        <f>D16-F16</f>
        <v>-3772</v>
      </c>
      <c r="K16" s="7"/>
      <c r="L16" s="28">
        <f ca="1">I16-$J$4</f>
        <v>534.56023383658589</v>
      </c>
      <c r="M16" s="26">
        <f ca="1">J16-$J$3</f>
        <v>-3798.4541737616819</v>
      </c>
      <c r="N16" s="26">
        <f ca="1">L16/$J$7</f>
        <v>-0.13922480230405501</v>
      </c>
      <c r="O16" s="27">
        <f ca="1">M16/$J$6</f>
        <v>-0.99340697820022272</v>
      </c>
      <c r="P16" s="7"/>
      <c r="Q16" s="28">
        <f ca="1">(N16-O16*SIN(-$J$11*PI()/180))/(COS(-$J$11*PI()/180))</f>
        <v>-0.12516026287219054</v>
      </c>
      <c r="R16" s="27">
        <f ca="1">IF(MOD(ATAN2(O16,Q16)*180/PI()-$J$9+360,360)&gt;5,MOD(ATAN2(O16,Q16)*180/PI()-$J$9+360,360)-360,MOD(ATAN2(O16,Q16)*180/PI()-$J$9+360,360))</f>
        <v>0.28365850862212483</v>
      </c>
      <c r="S16" s="7"/>
      <c r="T16" s="28">
        <f>360/40000*B16</f>
        <v>0</v>
      </c>
      <c r="U16" s="27">
        <f>T16*PI()/180</f>
        <v>0</v>
      </c>
      <c r="V16" s="7"/>
      <c r="W16" s="28">
        <f ca="1">R16-T16</f>
        <v>0.28365850862212483</v>
      </c>
      <c r="X16" s="27">
        <f ca="1">INDIRECT("W"&amp;Y16)-W16</f>
        <v>-0.37518066193688604</v>
      </c>
      <c r="Y16" s="7">
        <v>145</v>
      </c>
      <c r="Z16" s="46"/>
    </row>
    <row r="17" spans="1:26" s="26" customFormat="1" x14ac:dyDescent="0.25">
      <c r="A17" s="26">
        <v>1</v>
      </c>
      <c r="B17" s="26">
        <v>654</v>
      </c>
      <c r="C17" s="26">
        <v>13693</v>
      </c>
      <c r="D17" s="26">
        <v>11392</v>
      </c>
      <c r="E17" s="26">
        <v>12812</v>
      </c>
      <c r="F17" s="26">
        <v>15100</v>
      </c>
      <c r="G17" s="27"/>
      <c r="H17" s="7"/>
      <c r="I17" s="28">
        <f t="shared" ref="I17:J80" si="0">C17-E17</f>
        <v>881</v>
      </c>
      <c r="J17" s="27">
        <f t="shared" si="0"/>
        <v>-3708</v>
      </c>
      <c r="K17" s="7"/>
      <c r="L17" s="28">
        <f t="shared" ref="L17:L80" ca="1" si="1">I17-$J$4</f>
        <v>899.56023383658589</v>
      </c>
      <c r="M17" s="26">
        <f t="shared" ref="M17:M80" ca="1" si="2">J17-$J$3</f>
        <v>-3734.4541737616819</v>
      </c>
      <c r="N17" s="26">
        <f t="shared" ref="N17:N80" ca="1" si="3">L17/$J$7</f>
        <v>-0.23428808914127747</v>
      </c>
      <c r="O17" s="27">
        <f t="shared" ref="O17:O80" ca="1" si="4">M17/$J$6</f>
        <v>-0.97666910439777233</v>
      </c>
      <c r="P17" s="7"/>
      <c r="Q17" s="28">
        <f t="shared" ref="Q17:Q80" ca="1" si="5">(N17-O17*SIN(-$J$11*PI()/180))/(COS(-$J$11*PI()/180))</f>
        <v>-0.22047030410261148</v>
      </c>
      <c r="R17" s="27">
        <f t="shared" ref="R17:R79" ca="1" si="6">MOD(ATAN2(O17,Q17)*180/PI()-$J$9+360,360)</f>
        <v>5.8233133521528089</v>
      </c>
      <c r="S17" s="7"/>
      <c r="T17" s="28">
        <f t="shared" ref="T17:T80" si="7">360/40000*B17+T16</f>
        <v>5.8859999999999992</v>
      </c>
      <c r="U17" s="27">
        <f t="shared" ref="U17:U80" si="8">T17*PI()/180</f>
        <v>0.10273007977238623</v>
      </c>
      <c r="V17" s="7"/>
      <c r="W17" s="28">
        <f t="shared" ref="W17:W80" ca="1" si="9">R17-T17</f>
        <v>-6.2686647847190358E-2</v>
      </c>
      <c r="X17" s="27">
        <f t="shared" ref="X17:X79" ca="1" si="10">INDIRECT("W"&amp;Y17)-W17</f>
        <v>-3.3132873970044052E-2</v>
      </c>
      <c r="Y17" s="7">
        <v>144</v>
      </c>
      <c r="Z17" s="46"/>
    </row>
    <row r="18" spans="1:26" s="26" customFormat="1" x14ac:dyDescent="0.25">
      <c r="A18" s="26">
        <v>2</v>
      </c>
      <c r="B18" s="26">
        <v>635</v>
      </c>
      <c r="C18" s="26">
        <v>13884</v>
      </c>
      <c r="D18" s="26">
        <v>11445</v>
      </c>
      <c r="E18" s="26">
        <v>12631</v>
      </c>
      <c r="F18" s="26">
        <v>15051</v>
      </c>
      <c r="G18" s="27"/>
      <c r="H18" s="7"/>
      <c r="I18" s="28">
        <f t="shared" si="0"/>
        <v>1253</v>
      </c>
      <c r="J18" s="27">
        <f t="shared" si="0"/>
        <v>-3606</v>
      </c>
      <c r="K18" s="7"/>
      <c r="L18" s="28">
        <f t="shared" ca="1" si="1"/>
        <v>1271.5602338365859</v>
      </c>
      <c r="M18" s="26">
        <f t="shared" ca="1" si="2"/>
        <v>-3632.4541737616819</v>
      </c>
      <c r="N18" s="26">
        <f t="shared" ca="1" si="3"/>
        <v>-0.33117450750688504</v>
      </c>
      <c r="O18" s="27">
        <f t="shared" ca="1" si="4"/>
        <v>-0.94999311802511688</v>
      </c>
      <c r="P18" s="7"/>
      <c r="Q18" s="28">
        <f t="shared" ca="1" si="5"/>
        <v>-0.31774450242912838</v>
      </c>
      <c r="R18" s="27">
        <f t="shared" ca="1" si="6"/>
        <v>11.596305624919751</v>
      </c>
      <c r="S18" s="7"/>
      <c r="T18" s="28">
        <f t="shared" si="7"/>
        <v>11.600999999999999</v>
      </c>
      <c r="U18" s="27">
        <f t="shared" si="8"/>
        <v>0.20247564652386213</v>
      </c>
      <c r="V18" s="7"/>
      <c r="W18" s="28">
        <f t="shared" ca="1" si="9"/>
        <v>-4.6943750802483919E-3</v>
      </c>
      <c r="X18" s="27">
        <f t="shared" ca="1" si="10"/>
        <v>-0.12021906967941831</v>
      </c>
      <c r="Y18" s="7">
        <v>143</v>
      </c>
      <c r="Z18" s="46"/>
    </row>
    <row r="19" spans="1:26" s="26" customFormat="1" x14ac:dyDescent="0.25">
      <c r="A19" s="26">
        <v>3</v>
      </c>
      <c r="B19" s="26">
        <v>635</v>
      </c>
      <c r="C19" s="26">
        <v>14047</v>
      </c>
      <c r="D19" s="26">
        <v>11514</v>
      </c>
      <c r="E19" s="26">
        <v>12452</v>
      </c>
      <c r="F19" s="26">
        <v>14984</v>
      </c>
      <c r="G19" s="27"/>
      <c r="H19" s="7"/>
      <c r="I19" s="28">
        <f t="shared" si="0"/>
        <v>1595</v>
      </c>
      <c r="J19" s="27">
        <f t="shared" si="0"/>
        <v>-3470</v>
      </c>
      <c r="K19" s="7"/>
      <c r="L19" s="28">
        <f t="shared" ca="1" si="1"/>
        <v>1613.5602338365859</v>
      </c>
      <c r="M19" s="26">
        <f t="shared" ca="1" si="2"/>
        <v>-3496.4541737616819</v>
      </c>
      <c r="N19" s="26">
        <f t="shared" ca="1" si="3"/>
        <v>-0.42024750503655645</v>
      </c>
      <c r="O19" s="27">
        <f t="shared" ca="1" si="4"/>
        <v>-0.91442513619490962</v>
      </c>
      <c r="P19" s="7"/>
      <c r="Q19" s="28">
        <f t="shared" ca="1" si="5"/>
        <v>-0.40733051228682787</v>
      </c>
      <c r="R19" s="27">
        <f t="shared" ca="1" si="6"/>
        <v>17.113319859398132</v>
      </c>
      <c r="S19" s="7"/>
      <c r="T19" s="28">
        <f t="shared" si="7"/>
        <v>17.315999999999999</v>
      </c>
      <c r="U19" s="27">
        <f t="shared" si="8"/>
        <v>0.30222121327533807</v>
      </c>
      <c r="V19" s="7"/>
      <c r="W19" s="28">
        <f t="shared" ca="1" si="9"/>
        <v>-0.20268014060186701</v>
      </c>
      <c r="X19" s="27">
        <f t="shared" ca="1" si="10"/>
        <v>8.7412769622947195E-2</v>
      </c>
      <c r="Y19" s="7">
        <v>142</v>
      </c>
      <c r="Z19" s="46"/>
    </row>
    <row r="20" spans="1:26" s="26" customFormat="1" x14ac:dyDescent="0.25">
      <c r="A20" s="26">
        <v>4</v>
      </c>
      <c r="B20" s="26">
        <v>611</v>
      </c>
      <c r="C20" s="26">
        <v>14212</v>
      </c>
      <c r="D20" s="26">
        <v>11591</v>
      </c>
      <c r="E20" s="26">
        <v>12289</v>
      </c>
      <c r="F20" s="26">
        <v>14889</v>
      </c>
      <c r="G20" s="27"/>
      <c r="H20" s="7"/>
      <c r="I20" s="28">
        <f t="shared" si="0"/>
        <v>1923</v>
      </c>
      <c r="J20" s="27">
        <f t="shared" si="0"/>
        <v>-3298</v>
      </c>
      <c r="K20" s="7"/>
      <c r="L20" s="28">
        <f t="shared" ca="1" si="1"/>
        <v>1941.5602338365859</v>
      </c>
      <c r="M20" s="26">
        <f t="shared" ca="1" si="2"/>
        <v>-3324.4541737616819</v>
      </c>
      <c r="N20" s="26">
        <f t="shared" ca="1" si="3"/>
        <v>-0.50567423950945778</v>
      </c>
      <c r="O20" s="27">
        <f t="shared" ca="1" si="4"/>
        <v>-0.86944210035082403</v>
      </c>
      <c r="P20" s="7"/>
      <c r="Q20" s="28">
        <f t="shared" ca="1" si="5"/>
        <v>-0.49340332267173309</v>
      </c>
      <c r="R20" s="27">
        <f t="shared" ca="1" si="6"/>
        <v>22.677404529436274</v>
      </c>
      <c r="S20" s="7"/>
      <c r="T20" s="28">
        <f t="shared" si="7"/>
        <v>22.814999999999998</v>
      </c>
      <c r="U20" s="27">
        <f t="shared" si="8"/>
        <v>0.39819686884250621</v>
      </c>
      <c r="V20" s="7"/>
      <c r="W20" s="28">
        <f t="shared" ca="1" si="9"/>
        <v>-0.13759547056372412</v>
      </c>
      <c r="X20" s="27">
        <f t="shared" ca="1" si="10"/>
        <v>2.7041299808434616E-2</v>
      </c>
      <c r="Y20" s="7">
        <v>141</v>
      </c>
      <c r="Z20" s="46"/>
    </row>
    <row r="21" spans="1:26" s="26" customFormat="1" x14ac:dyDescent="0.25">
      <c r="A21" s="26">
        <v>5</v>
      </c>
      <c r="B21" s="26">
        <v>610</v>
      </c>
      <c r="C21" s="26">
        <v>14375</v>
      </c>
      <c r="D21" s="26">
        <v>11696</v>
      </c>
      <c r="E21" s="26">
        <v>12143</v>
      </c>
      <c r="F21" s="26">
        <v>14801</v>
      </c>
      <c r="G21" s="27"/>
      <c r="H21" s="7"/>
      <c r="I21" s="28">
        <f t="shared" si="0"/>
        <v>2232</v>
      </c>
      <c r="J21" s="27">
        <f t="shared" si="0"/>
        <v>-3105</v>
      </c>
      <c r="K21" s="7"/>
      <c r="L21" s="28">
        <f t="shared" ca="1" si="1"/>
        <v>2250.5602338365857</v>
      </c>
      <c r="M21" s="26">
        <f t="shared" ca="1" si="2"/>
        <v>-3131.4541737616819</v>
      </c>
      <c r="N21" s="26">
        <f t="shared" ca="1" si="3"/>
        <v>-0.58615247411959948</v>
      </c>
      <c r="O21" s="27">
        <f t="shared" ca="1" si="4"/>
        <v>-0.81896694966530936</v>
      </c>
      <c r="P21" s="7"/>
      <c r="Q21" s="28">
        <f t="shared" ca="1" si="5"/>
        <v>-0.57460497028962809</v>
      </c>
      <c r="R21" s="27">
        <f t="shared" ca="1" si="6"/>
        <v>28.157078910209975</v>
      </c>
      <c r="S21" s="7"/>
      <c r="T21" s="28">
        <f t="shared" si="7"/>
        <v>28.304999999999996</v>
      </c>
      <c r="U21" s="27">
        <f t="shared" si="8"/>
        <v>0.49401544477699488</v>
      </c>
      <c r="V21" s="7"/>
      <c r="W21" s="28">
        <f t="shared" ca="1" si="9"/>
        <v>-0.14792108979002094</v>
      </c>
      <c r="X21" s="27">
        <f t="shared" ca="1" si="10"/>
        <v>0.10988507311250828</v>
      </c>
      <c r="Y21" s="7">
        <v>140</v>
      </c>
      <c r="Z21" s="46"/>
    </row>
    <row r="22" spans="1:26" s="26" customFormat="1" x14ac:dyDescent="0.25">
      <c r="A22" s="26">
        <v>6</v>
      </c>
      <c r="B22" s="26">
        <v>630</v>
      </c>
      <c r="C22" s="26">
        <v>14512</v>
      </c>
      <c r="D22" s="26">
        <v>11805</v>
      </c>
      <c r="E22" s="26">
        <v>11989</v>
      </c>
      <c r="F22" s="26">
        <v>14679</v>
      </c>
      <c r="G22" s="27"/>
      <c r="H22" s="7"/>
      <c r="I22" s="28">
        <f t="shared" si="0"/>
        <v>2523</v>
      </c>
      <c r="J22" s="27">
        <f t="shared" si="0"/>
        <v>-2874</v>
      </c>
      <c r="K22" s="7"/>
      <c r="L22" s="28">
        <f t="shared" ca="1" si="1"/>
        <v>2541.5602338365857</v>
      </c>
      <c r="M22" s="26">
        <f t="shared" ca="1" si="2"/>
        <v>-2900.4541737616819</v>
      </c>
      <c r="N22" s="26">
        <f t="shared" ca="1" si="3"/>
        <v>-0.66194265622817949</v>
      </c>
      <c r="O22" s="27">
        <f t="shared" ca="1" si="4"/>
        <v>-0.75855368640958976</v>
      </c>
      <c r="P22" s="7"/>
      <c r="Q22" s="28">
        <f t="shared" ca="1" si="5"/>
        <v>-0.65125893713928096</v>
      </c>
      <c r="R22" s="27">
        <f t="shared" ca="1" si="6"/>
        <v>33.75060212995777</v>
      </c>
      <c r="S22" s="7"/>
      <c r="T22" s="28">
        <f t="shared" si="7"/>
        <v>33.974999999999994</v>
      </c>
      <c r="U22" s="27">
        <f t="shared" si="8"/>
        <v>0.59297561336507332</v>
      </c>
      <c r="V22" s="7"/>
      <c r="W22" s="28">
        <f t="shared" ca="1" si="9"/>
        <v>-0.22439787004222467</v>
      </c>
      <c r="X22" s="27">
        <f t="shared" ca="1" si="10"/>
        <v>7.064765712254939E-2</v>
      </c>
      <c r="Y22" s="7">
        <v>139</v>
      </c>
      <c r="Z22" s="46"/>
    </row>
    <row r="23" spans="1:26" s="26" customFormat="1" x14ac:dyDescent="0.25">
      <c r="A23" s="26">
        <v>7</v>
      </c>
      <c r="B23" s="26">
        <v>623</v>
      </c>
      <c r="C23" s="26">
        <v>14666</v>
      </c>
      <c r="D23" s="26">
        <v>11942</v>
      </c>
      <c r="E23" s="26">
        <v>11865</v>
      </c>
      <c r="F23" s="26">
        <v>14556</v>
      </c>
      <c r="G23" s="27"/>
      <c r="H23" s="7"/>
      <c r="I23" s="28">
        <f t="shared" si="0"/>
        <v>2801</v>
      </c>
      <c r="J23" s="27">
        <f t="shared" si="0"/>
        <v>-2614</v>
      </c>
      <c r="K23" s="7"/>
      <c r="L23" s="28">
        <f t="shared" ca="1" si="1"/>
        <v>2819.5602338365857</v>
      </c>
      <c r="M23" s="26">
        <f t="shared" ca="1" si="2"/>
        <v>-2640.4541737616819</v>
      </c>
      <c r="N23" s="26">
        <f t="shared" ca="1" si="3"/>
        <v>-0.73434702264118734</v>
      </c>
      <c r="O23" s="27">
        <f t="shared" ca="1" si="4"/>
        <v>-0.69055607408713482</v>
      </c>
      <c r="P23" s="7"/>
      <c r="Q23" s="28">
        <f t="shared" ca="1" si="5"/>
        <v>-0.7246342333607505</v>
      </c>
      <c r="R23" s="27">
        <f t="shared" ca="1" si="6"/>
        <v>39.48217775376537</v>
      </c>
      <c r="S23" s="7"/>
      <c r="T23" s="28">
        <f t="shared" si="7"/>
        <v>39.581999999999994</v>
      </c>
      <c r="U23" s="27">
        <f t="shared" si="8"/>
        <v>0.69083622452439541</v>
      </c>
      <c r="V23" s="7"/>
      <c r="W23" s="28">
        <f t="shared" ca="1" si="9"/>
        <v>-9.9822246234623435E-2</v>
      </c>
      <c r="X23" s="27">
        <f t="shared" ca="1" si="10"/>
        <v>-1.6892819348754529E-2</v>
      </c>
      <c r="Y23" s="7">
        <v>138</v>
      </c>
      <c r="Z23" s="46"/>
    </row>
    <row r="24" spans="1:26" s="26" customFormat="1" x14ac:dyDescent="0.25">
      <c r="A24" s="26">
        <v>8</v>
      </c>
      <c r="B24" s="26">
        <v>627</v>
      </c>
      <c r="C24" s="26">
        <v>14775</v>
      </c>
      <c r="D24" s="26">
        <v>12077</v>
      </c>
      <c r="E24" s="26">
        <v>11732</v>
      </c>
      <c r="F24" s="26">
        <v>14401</v>
      </c>
      <c r="G24" s="27"/>
      <c r="H24" s="7"/>
      <c r="I24" s="28">
        <f t="shared" si="0"/>
        <v>3043</v>
      </c>
      <c r="J24" s="27">
        <f t="shared" si="0"/>
        <v>-2324</v>
      </c>
      <c r="K24" s="7"/>
      <c r="L24" s="28">
        <f t="shared" ca="1" si="1"/>
        <v>3061.5602338365857</v>
      </c>
      <c r="M24" s="26">
        <f t="shared" ca="1" si="2"/>
        <v>-2350.4541737616819</v>
      </c>
      <c r="N24" s="26">
        <f t="shared" ca="1" si="3"/>
        <v>-0.79737528405107183</v>
      </c>
      <c r="O24" s="27">
        <f t="shared" ca="1" si="4"/>
        <v>-0.61471258341978119</v>
      </c>
      <c r="P24" s="7"/>
      <c r="Q24" s="28">
        <f t="shared" ca="1" si="5"/>
        <v>-0.78874367450026883</v>
      </c>
      <c r="R24" s="27">
        <f t="shared" ca="1" si="6"/>
        <v>45.171442957589193</v>
      </c>
      <c r="S24" s="7"/>
      <c r="T24" s="28">
        <f t="shared" si="7"/>
        <v>45.224999999999994</v>
      </c>
      <c r="U24" s="27">
        <f t="shared" si="8"/>
        <v>0.78932515421443539</v>
      </c>
      <c r="V24" s="7"/>
      <c r="W24" s="28">
        <f t="shared" ca="1" si="9"/>
        <v>-5.3557042410801614E-2</v>
      </c>
      <c r="X24" s="27">
        <f t="shared" ca="1" si="10"/>
        <v>-4.249850710719727E-2</v>
      </c>
      <c r="Y24" s="7">
        <v>137</v>
      </c>
      <c r="Z24" s="46"/>
    </row>
    <row r="25" spans="1:26" s="26" customFormat="1" x14ac:dyDescent="0.25">
      <c r="A25" s="26">
        <v>9</v>
      </c>
      <c r="B25" s="26">
        <v>631</v>
      </c>
      <c r="C25" s="26">
        <v>14881</v>
      </c>
      <c r="D25" s="26">
        <v>12231</v>
      </c>
      <c r="E25" s="26">
        <v>11625</v>
      </c>
      <c r="F25" s="26">
        <v>14241</v>
      </c>
      <c r="G25" s="27"/>
      <c r="H25" s="7"/>
      <c r="I25" s="28">
        <f t="shared" si="0"/>
        <v>3256</v>
      </c>
      <c r="J25" s="27">
        <f t="shared" si="0"/>
        <v>-2010</v>
      </c>
      <c r="K25" s="7"/>
      <c r="L25" s="28">
        <f t="shared" ca="1" si="1"/>
        <v>3274.5602338365857</v>
      </c>
      <c r="M25" s="26">
        <f t="shared" ca="1" si="2"/>
        <v>-2036.4541737616819</v>
      </c>
      <c r="N25" s="26">
        <f t="shared" ca="1" si="3"/>
        <v>-0.85285057198621805</v>
      </c>
      <c r="O25" s="27">
        <f t="shared" ca="1" si="4"/>
        <v>-0.5325923900765086</v>
      </c>
      <c r="P25" s="7"/>
      <c r="Q25" s="28">
        <f t="shared" ca="1" si="5"/>
        <v>-0.84538833687131165</v>
      </c>
      <c r="R25" s="27">
        <f t="shared" ca="1" si="6"/>
        <v>50.891928748275404</v>
      </c>
      <c r="S25" s="7"/>
      <c r="T25" s="28">
        <f t="shared" si="7"/>
        <v>50.903999999999996</v>
      </c>
      <c r="U25" s="27">
        <f t="shared" si="8"/>
        <v>0.88844240243519346</v>
      </c>
      <c r="V25" s="7"/>
      <c r="W25" s="28">
        <f t="shared" ca="1" si="9"/>
        <v>-1.2071251724592003E-2</v>
      </c>
      <c r="X25" s="27">
        <f t="shared" ca="1" si="10"/>
        <v>4.0663911924099239E-3</v>
      </c>
      <c r="Y25" s="7">
        <v>136</v>
      </c>
      <c r="Z25" s="46"/>
    </row>
    <row r="26" spans="1:26" s="26" customFormat="1" x14ac:dyDescent="0.25">
      <c r="A26" s="26">
        <v>10</v>
      </c>
      <c r="B26" s="26">
        <v>645</v>
      </c>
      <c r="C26" s="26">
        <v>14983</v>
      </c>
      <c r="D26" s="26">
        <v>12404</v>
      </c>
      <c r="E26" s="26">
        <v>11540</v>
      </c>
      <c r="F26" s="26">
        <v>14083</v>
      </c>
      <c r="G26" s="27"/>
      <c r="H26" s="7"/>
      <c r="I26" s="28">
        <f t="shared" si="0"/>
        <v>3443</v>
      </c>
      <c r="J26" s="27">
        <f t="shared" si="0"/>
        <v>-1679</v>
      </c>
      <c r="K26" s="7"/>
      <c r="L26" s="28">
        <f t="shared" ca="1" si="1"/>
        <v>3461.5602338365857</v>
      </c>
      <c r="M26" s="26">
        <f t="shared" ca="1" si="2"/>
        <v>-1705.4541737616819</v>
      </c>
      <c r="N26" s="26">
        <f t="shared" ca="1" si="3"/>
        <v>-0.90155422853021971</v>
      </c>
      <c r="O26" s="27">
        <f t="shared" ca="1" si="4"/>
        <v>-0.44602619900446011</v>
      </c>
      <c r="P26" s="7"/>
      <c r="Q26" s="28">
        <f t="shared" ca="1" si="5"/>
        <v>-0.89532369634763698</v>
      </c>
      <c r="R26" s="27">
        <f t="shared" ca="1" si="6"/>
        <v>56.621494738768263</v>
      </c>
      <c r="S26" s="7"/>
      <c r="T26" s="28">
        <f t="shared" si="7"/>
        <v>56.708999999999996</v>
      </c>
      <c r="U26" s="27">
        <f t="shared" si="8"/>
        <v>0.98975876551346431</v>
      </c>
      <c r="V26" s="7"/>
      <c r="W26" s="28">
        <f t="shared" ca="1" si="9"/>
        <v>-8.75052612317333E-2</v>
      </c>
      <c r="X26" s="27">
        <f t="shared" ca="1" si="10"/>
        <v>0.12211570672915428</v>
      </c>
      <c r="Y26" s="7">
        <v>135</v>
      </c>
      <c r="Z26" s="46"/>
    </row>
    <row r="27" spans="1:26" s="26" customFormat="1" x14ac:dyDescent="0.25">
      <c r="A27" s="26">
        <v>11</v>
      </c>
      <c r="B27" s="26">
        <v>622</v>
      </c>
      <c r="C27" s="26">
        <v>15055</v>
      </c>
      <c r="D27" s="26">
        <v>12573</v>
      </c>
      <c r="E27" s="26">
        <v>11463</v>
      </c>
      <c r="F27" s="26">
        <v>13911</v>
      </c>
      <c r="G27" s="27"/>
      <c r="H27" s="7"/>
      <c r="I27" s="28">
        <f t="shared" si="0"/>
        <v>3592</v>
      </c>
      <c r="J27" s="27">
        <f t="shared" si="0"/>
        <v>-1338</v>
      </c>
      <c r="K27" s="7"/>
      <c r="L27" s="28">
        <f t="shared" ca="1" si="1"/>
        <v>3610.5602338365857</v>
      </c>
      <c r="M27" s="26">
        <f t="shared" ca="1" si="2"/>
        <v>-1364.4541737616819</v>
      </c>
      <c r="N27" s="26">
        <f t="shared" ca="1" si="3"/>
        <v>-0.94036088534870232</v>
      </c>
      <c r="O27" s="27">
        <f t="shared" ca="1" si="4"/>
        <v>-0.35684471515077876</v>
      </c>
      <c r="P27" s="7"/>
      <c r="Q27" s="28">
        <f t="shared" ca="1" si="5"/>
        <v>-0.93539812608440021</v>
      </c>
      <c r="R27" s="27">
        <f t="shared" ca="1" si="6"/>
        <v>62.221410867342456</v>
      </c>
      <c r="S27" s="7"/>
      <c r="T27" s="28">
        <f t="shared" si="7"/>
        <v>62.306999999999995</v>
      </c>
      <c r="U27" s="27">
        <f t="shared" si="8"/>
        <v>1.0874622970401069</v>
      </c>
      <c r="V27" s="7"/>
      <c r="W27" s="28">
        <f t="shared" ca="1" si="9"/>
        <v>-8.5589132657538869E-2</v>
      </c>
      <c r="X27" s="27">
        <f t="shared" ca="1" si="10"/>
        <v>5.9314489332301434E-2</v>
      </c>
      <c r="Y27" s="7">
        <v>134</v>
      </c>
      <c r="Z27" s="46"/>
    </row>
    <row r="28" spans="1:26" s="26" customFormat="1" x14ac:dyDescent="0.25">
      <c r="A28" s="26">
        <v>12</v>
      </c>
      <c r="B28" s="26">
        <v>620</v>
      </c>
      <c r="C28" s="26">
        <v>15109</v>
      </c>
      <c r="D28" s="26">
        <v>12747</v>
      </c>
      <c r="E28" s="26">
        <v>11408</v>
      </c>
      <c r="F28" s="26">
        <v>13730</v>
      </c>
      <c r="G28" s="27"/>
      <c r="H28" s="7"/>
      <c r="I28" s="28">
        <f t="shared" si="0"/>
        <v>3701</v>
      </c>
      <c r="J28" s="27">
        <f t="shared" si="0"/>
        <v>-983</v>
      </c>
      <c r="K28" s="7"/>
      <c r="L28" s="28">
        <f t="shared" ca="1" si="1"/>
        <v>3719.5602338365857</v>
      </c>
      <c r="M28" s="26">
        <f t="shared" ca="1" si="2"/>
        <v>-1009.4541737616819</v>
      </c>
      <c r="N28" s="26">
        <f t="shared" ca="1" si="3"/>
        <v>-0.96874964771927008</v>
      </c>
      <c r="O28" s="27">
        <f t="shared" ca="1" si="4"/>
        <v>-0.26400182140281137</v>
      </c>
      <c r="P28" s="7"/>
      <c r="Q28" s="28">
        <f t="shared" ca="1" si="5"/>
        <v>-0.96510550457814692</v>
      </c>
      <c r="R28" s="27">
        <f t="shared" ca="1" si="6"/>
        <v>67.803915907998885</v>
      </c>
      <c r="S28" s="7"/>
      <c r="T28" s="28">
        <f t="shared" si="7"/>
        <v>67.887</v>
      </c>
      <c r="U28" s="27">
        <f t="shared" si="8"/>
        <v>1.1848516693013904</v>
      </c>
      <c r="V28" s="7"/>
      <c r="W28" s="28">
        <f t="shared" ca="1" si="9"/>
        <v>-8.308409200111555E-2</v>
      </c>
      <c r="X28" s="27">
        <f t="shared" ca="1" si="10"/>
        <v>8.0793564198557988E-2</v>
      </c>
      <c r="Y28" s="7">
        <v>133</v>
      </c>
      <c r="Z28" s="46"/>
    </row>
    <row r="29" spans="1:26" s="26" customFormat="1" x14ac:dyDescent="0.25">
      <c r="A29" s="26">
        <v>13</v>
      </c>
      <c r="B29" s="26">
        <v>606</v>
      </c>
      <c r="C29" s="26">
        <v>15154</v>
      </c>
      <c r="D29" s="26">
        <v>12932</v>
      </c>
      <c r="E29" s="26">
        <v>11375</v>
      </c>
      <c r="F29" s="26">
        <v>13561</v>
      </c>
      <c r="G29" s="27"/>
      <c r="H29" s="7"/>
      <c r="I29" s="28">
        <f t="shared" si="0"/>
        <v>3779</v>
      </c>
      <c r="J29" s="27">
        <f t="shared" si="0"/>
        <v>-629</v>
      </c>
      <c r="K29" s="7"/>
      <c r="L29" s="28">
        <f t="shared" ca="1" si="1"/>
        <v>3797.5602338365857</v>
      </c>
      <c r="M29" s="26">
        <f t="shared" ca="1" si="2"/>
        <v>-655.45417376168189</v>
      </c>
      <c r="N29" s="26">
        <f t="shared" ca="1" si="3"/>
        <v>-0.98906454189270399</v>
      </c>
      <c r="O29" s="27">
        <f t="shared" ca="1" si="4"/>
        <v>-0.17142045693300728</v>
      </c>
      <c r="P29" s="7"/>
      <c r="Q29" s="28">
        <f t="shared" ca="1" si="5"/>
        <v>-0.98673449773869149</v>
      </c>
      <c r="R29" s="27">
        <f t="shared" ca="1" si="6"/>
        <v>73.247397543973193</v>
      </c>
      <c r="S29" s="7"/>
      <c r="T29" s="28">
        <f t="shared" si="7"/>
        <v>73.340999999999994</v>
      </c>
      <c r="U29" s="27">
        <f t="shared" si="8"/>
        <v>1.280041926705161</v>
      </c>
      <c r="V29" s="7"/>
      <c r="W29" s="28">
        <f t="shared" ca="1" si="9"/>
        <v>-9.3602456026800951E-2</v>
      </c>
      <c r="X29" s="27">
        <f t="shared" ca="1" si="10"/>
        <v>5.4778596453971318E-2</v>
      </c>
      <c r="Y29" s="7">
        <v>132</v>
      </c>
      <c r="Z29" s="46"/>
    </row>
    <row r="30" spans="1:26" s="26" customFormat="1" x14ac:dyDescent="0.25">
      <c r="A30" s="26">
        <v>14</v>
      </c>
      <c r="B30" s="26">
        <v>616</v>
      </c>
      <c r="C30" s="26">
        <v>15171</v>
      </c>
      <c r="D30" s="26">
        <v>13108</v>
      </c>
      <c r="E30" s="26">
        <v>11350</v>
      </c>
      <c r="F30" s="26">
        <v>13370</v>
      </c>
      <c r="G30" s="27"/>
      <c r="H30" s="7"/>
      <c r="I30" s="28">
        <f t="shared" si="0"/>
        <v>3821</v>
      </c>
      <c r="J30" s="27">
        <f t="shared" si="0"/>
        <v>-262</v>
      </c>
      <c r="K30" s="7"/>
      <c r="L30" s="28">
        <f t="shared" ca="1" si="1"/>
        <v>3839.5602338365857</v>
      </c>
      <c r="M30" s="26">
        <f t="shared" ca="1" si="2"/>
        <v>-288.45417376168189</v>
      </c>
      <c r="N30" s="26">
        <f t="shared" ca="1" si="3"/>
        <v>-1.0000033310630145</v>
      </c>
      <c r="O30" s="27">
        <f t="shared" ca="1" si="4"/>
        <v>-7.5439211847080426E-2</v>
      </c>
      <c r="P30" s="7"/>
      <c r="Q30" s="28">
        <f t="shared" ca="1" si="5"/>
        <v>-0.99903462733309045</v>
      </c>
      <c r="R30" s="27">
        <f t="shared" ca="1" si="6"/>
        <v>78.784416934770888</v>
      </c>
      <c r="S30" s="7"/>
      <c r="T30" s="28">
        <f t="shared" si="7"/>
        <v>78.884999999999991</v>
      </c>
      <c r="U30" s="27">
        <f t="shared" si="8"/>
        <v>1.3768029804357267</v>
      </c>
      <c r="V30" s="7"/>
      <c r="W30" s="28">
        <f t="shared" ca="1" si="9"/>
        <v>-0.10058306522910243</v>
      </c>
      <c r="X30" s="27">
        <f t="shared" ca="1" si="10"/>
        <v>-2.179372886782005E-2</v>
      </c>
      <c r="Y30" s="7">
        <v>131</v>
      </c>
      <c r="Z30" s="46"/>
    </row>
    <row r="31" spans="1:26" s="26" customFormat="1" x14ac:dyDescent="0.25">
      <c r="A31" s="26">
        <v>15</v>
      </c>
      <c r="B31" s="26">
        <v>632</v>
      </c>
      <c r="C31" s="26">
        <v>15182</v>
      </c>
      <c r="D31" s="26">
        <v>13305</v>
      </c>
      <c r="E31" s="26">
        <v>11354</v>
      </c>
      <c r="F31" s="26">
        <v>13188</v>
      </c>
      <c r="G31" s="27"/>
      <c r="H31" s="7"/>
      <c r="I31" s="28">
        <f t="shared" si="0"/>
        <v>3828</v>
      </c>
      <c r="J31" s="27">
        <f t="shared" si="0"/>
        <v>117</v>
      </c>
      <c r="K31" s="7"/>
      <c r="L31" s="28">
        <f t="shared" ca="1" si="1"/>
        <v>3846.5602338365857</v>
      </c>
      <c r="M31" s="26">
        <f t="shared" ca="1" si="2"/>
        <v>90.545826238318128</v>
      </c>
      <c r="N31" s="26">
        <f t="shared" ca="1" si="3"/>
        <v>-1.0018264625913995</v>
      </c>
      <c r="O31" s="27">
        <f t="shared" ca="1" si="4"/>
        <v>2.368038457680588E-2</v>
      </c>
      <c r="P31" s="7"/>
      <c r="Q31" s="28">
        <f t="shared" ca="1" si="5"/>
        <v>-1.0022626604944942</v>
      </c>
      <c r="R31" s="27">
        <f t="shared" ca="1" si="6"/>
        <v>84.456217982282737</v>
      </c>
      <c r="S31" s="7"/>
      <c r="T31" s="28">
        <f t="shared" si="7"/>
        <v>84.572999999999993</v>
      </c>
      <c r="U31" s="27">
        <f t="shared" si="8"/>
        <v>1.4760773082891641</v>
      </c>
      <c r="V31" s="7"/>
      <c r="W31" s="28">
        <f t="shared" ca="1" si="9"/>
        <v>-0.11678201771725583</v>
      </c>
      <c r="X31" s="27">
        <f t="shared" ca="1" si="10"/>
        <v>8.404718646552567E-2</v>
      </c>
      <c r="Y31" s="7">
        <v>130</v>
      </c>
      <c r="Z31" s="46"/>
    </row>
    <row r="32" spans="1:26" s="26" customFormat="1" x14ac:dyDescent="0.25">
      <c r="A32" s="26">
        <v>16</v>
      </c>
      <c r="B32" s="26">
        <v>627</v>
      </c>
      <c r="C32" s="26">
        <v>15154</v>
      </c>
      <c r="D32" s="26">
        <v>13484</v>
      </c>
      <c r="E32" s="26">
        <v>11366</v>
      </c>
      <c r="F32" s="26">
        <v>12995</v>
      </c>
      <c r="G32" s="27"/>
      <c r="H32" s="7"/>
      <c r="I32" s="28">
        <f t="shared" si="0"/>
        <v>3788</v>
      </c>
      <c r="J32" s="27">
        <f t="shared" si="0"/>
        <v>489</v>
      </c>
      <c r="K32" s="7"/>
      <c r="L32" s="28">
        <f t="shared" ca="1" si="1"/>
        <v>3806.5602338365857</v>
      </c>
      <c r="M32" s="26">
        <f t="shared" ca="1" si="2"/>
        <v>462.54582623831811</v>
      </c>
      <c r="N32" s="26">
        <f t="shared" ca="1" si="3"/>
        <v>-0.99140856814348477</v>
      </c>
      <c r="O32" s="27">
        <f t="shared" ca="1" si="4"/>
        <v>0.12096927605354917</v>
      </c>
      <c r="P32" s="7"/>
      <c r="Q32" s="28">
        <f t="shared" ca="1" si="5"/>
        <v>-0.99322249380098016</v>
      </c>
      <c r="R32" s="27">
        <f t="shared" ca="1" si="6"/>
        <v>90.046869824703663</v>
      </c>
      <c r="S32" s="7"/>
      <c r="T32" s="28">
        <f t="shared" si="7"/>
        <v>90.215999999999994</v>
      </c>
      <c r="U32" s="27">
        <f t="shared" si="8"/>
        <v>1.5745662379792043</v>
      </c>
      <c r="V32" s="7"/>
      <c r="W32" s="28">
        <f t="shared" ca="1" si="9"/>
        <v>-0.16913017529633123</v>
      </c>
      <c r="X32" s="27">
        <f t="shared" ca="1" si="10"/>
        <v>9.943439301895296E-2</v>
      </c>
      <c r="Y32" s="7">
        <v>129</v>
      </c>
      <c r="Z32" s="46"/>
    </row>
    <row r="33" spans="1:26" s="26" customFormat="1" x14ac:dyDescent="0.25">
      <c r="A33" s="26">
        <v>17</v>
      </c>
      <c r="B33" s="26">
        <v>629</v>
      </c>
      <c r="C33" s="26">
        <v>15130</v>
      </c>
      <c r="D33" s="26">
        <v>13675</v>
      </c>
      <c r="E33" s="26">
        <v>11405</v>
      </c>
      <c r="F33" s="26">
        <v>12813</v>
      </c>
      <c r="G33" s="27"/>
      <c r="H33" s="7"/>
      <c r="I33" s="28">
        <f t="shared" si="0"/>
        <v>3725</v>
      </c>
      <c r="J33" s="27">
        <f t="shared" si="0"/>
        <v>862</v>
      </c>
      <c r="K33" s="7"/>
      <c r="L33" s="28">
        <f t="shared" ca="1" si="1"/>
        <v>3743.5602338365857</v>
      </c>
      <c r="M33" s="26">
        <f t="shared" ca="1" si="2"/>
        <v>835.54582623831811</v>
      </c>
      <c r="N33" s="26">
        <f t="shared" ca="1" si="3"/>
        <v>-0.97500038438801895</v>
      </c>
      <c r="O33" s="27">
        <f t="shared" ca="1" si="4"/>
        <v>0.21851969680845573</v>
      </c>
      <c r="P33" s="7"/>
      <c r="Q33" s="28">
        <f t="shared" ca="1" si="5"/>
        <v>-0.978195142653698</v>
      </c>
      <c r="R33" s="27">
        <f t="shared" ca="1" si="6"/>
        <v>95.695336881533422</v>
      </c>
      <c r="S33" s="7"/>
      <c r="T33" s="28">
        <f t="shared" si="7"/>
        <v>95.876999999999995</v>
      </c>
      <c r="U33" s="27">
        <f t="shared" si="8"/>
        <v>1.6733693269346033</v>
      </c>
      <c r="V33" s="7"/>
      <c r="W33" s="28">
        <f t="shared" ca="1" si="9"/>
        <v>-0.18166311846657379</v>
      </c>
      <c r="X33" s="27">
        <f t="shared" ca="1" si="10"/>
        <v>6.3744494696180709E-2</v>
      </c>
      <c r="Y33" s="7">
        <v>128</v>
      </c>
      <c r="Z33" s="46"/>
    </row>
    <row r="34" spans="1:26" s="26" customFormat="1" x14ac:dyDescent="0.25">
      <c r="A34" s="26">
        <v>18</v>
      </c>
      <c r="B34" s="26">
        <v>637</v>
      </c>
      <c r="C34" s="26">
        <v>15072</v>
      </c>
      <c r="D34" s="26">
        <v>13863</v>
      </c>
      <c r="E34" s="26">
        <v>11458</v>
      </c>
      <c r="F34" s="26">
        <v>12631</v>
      </c>
      <c r="G34" s="27"/>
      <c r="H34" s="7"/>
      <c r="I34" s="28">
        <f t="shared" si="0"/>
        <v>3614</v>
      </c>
      <c r="J34" s="27">
        <f t="shared" si="0"/>
        <v>1232</v>
      </c>
      <c r="K34" s="7"/>
      <c r="L34" s="28">
        <f t="shared" ca="1" si="1"/>
        <v>3632.5602338365857</v>
      </c>
      <c r="M34" s="26">
        <f t="shared" ca="1" si="2"/>
        <v>1205.5458262383181</v>
      </c>
      <c r="N34" s="26">
        <f t="shared" ca="1" si="3"/>
        <v>-0.9460907272950555</v>
      </c>
      <c r="O34" s="27">
        <f t="shared" ca="1" si="4"/>
        <v>0.31528552972887247</v>
      </c>
      <c r="P34" s="7"/>
      <c r="Q34" s="28">
        <f t="shared" ca="1" si="5"/>
        <v>-0.95065394366261735</v>
      </c>
      <c r="R34" s="27">
        <f t="shared" ca="1" si="6"/>
        <v>101.45091104781784</v>
      </c>
      <c r="S34" s="7"/>
      <c r="T34" s="28">
        <f t="shared" si="7"/>
        <v>101.61</v>
      </c>
      <c r="U34" s="27">
        <f t="shared" si="8"/>
        <v>1.773429052951438</v>
      </c>
      <c r="V34" s="7"/>
      <c r="W34" s="28">
        <f t="shared" ca="1" si="9"/>
        <v>-0.15908895218215946</v>
      </c>
      <c r="X34" s="27">
        <f t="shared" ca="1" si="10"/>
        <v>-4.1017855654374102E-2</v>
      </c>
      <c r="Y34" s="7">
        <v>127</v>
      </c>
      <c r="Z34" s="46"/>
    </row>
    <row r="35" spans="1:26" s="26" customFormat="1" x14ac:dyDescent="0.25">
      <c r="A35" s="26">
        <v>19</v>
      </c>
      <c r="B35" s="26">
        <v>633</v>
      </c>
      <c r="C35" s="26">
        <v>14995</v>
      </c>
      <c r="D35" s="26">
        <v>14034</v>
      </c>
      <c r="E35" s="26">
        <v>11527</v>
      </c>
      <c r="F35" s="26">
        <v>12450</v>
      </c>
      <c r="G35" s="27"/>
      <c r="H35" s="7"/>
      <c r="I35" s="28">
        <f t="shared" si="0"/>
        <v>3468</v>
      </c>
      <c r="J35" s="27">
        <f t="shared" si="0"/>
        <v>1584</v>
      </c>
      <c r="K35" s="7"/>
      <c r="L35" s="28">
        <f t="shared" ca="1" si="1"/>
        <v>3486.5602338365857</v>
      </c>
      <c r="M35" s="26">
        <f t="shared" ca="1" si="2"/>
        <v>1557.5458262383181</v>
      </c>
      <c r="N35" s="26">
        <f t="shared" ca="1" si="3"/>
        <v>-0.90806541256016649</v>
      </c>
      <c r="O35" s="27">
        <f t="shared" ca="1" si="4"/>
        <v>0.40734383564234999</v>
      </c>
      <c r="P35" s="7"/>
      <c r="Q35" s="28">
        <f t="shared" ca="1" si="5"/>
        <v>-0.91392945679584559</v>
      </c>
      <c r="R35" s="27">
        <f t="shared" ca="1" si="6"/>
        <v>107.12556610141138</v>
      </c>
      <c r="S35" s="7"/>
      <c r="T35" s="28">
        <f t="shared" si="7"/>
        <v>107.307</v>
      </c>
      <c r="U35" s="27">
        <f t="shared" si="8"/>
        <v>1.8728604604375552</v>
      </c>
      <c r="V35" s="7"/>
      <c r="W35" s="28">
        <f t="shared" ca="1" si="9"/>
        <v>-0.18143389858862236</v>
      </c>
      <c r="X35" s="27">
        <f t="shared" ca="1" si="10"/>
        <v>-1.1254620529399517E-2</v>
      </c>
      <c r="Y35" s="7">
        <v>126</v>
      </c>
      <c r="Z35" s="46"/>
    </row>
    <row r="36" spans="1:26" s="26" customFormat="1" x14ac:dyDescent="0.25">
      <c r="A36" s="26">
        <v>20</v>
      </c>
      <c r="B36" s="26">
        <v>604</v>
      </c>
      <c r="C36" s="26">
        <v>14912</v>
      </c>
      <c r="D36" s="26">
        <v>14194</v>
      </c>
      <c r="E36" s="26">
        <v>11607</v>
      </c>
      <c r="F36" s="26">
        <v>12286</v>
      </c>
      <c r="G36" s="27"/>
      <c r="H36" s="7"/>
      <c r="I36" s="28">
        <f t="shared" si="0"/>
        <v>3305</v>
      </c>
      <c r="J36" s="27">
        <f t="shared" si="0"/>
        <v>1908</v>
      </c>
      <c r="K36" s="7"/>
      <c r="L36" s="28">
        <f t="shared" ca="1" si="1"/>
        <v>3323.5602338365857</v>
      </c>
      <c r="M36" s="26">
        <f t="shared" ca="1" si="2"/>
        <v>1881.5458262383181</v>
      </c>
      <c r="N36" s="26">
        <f t="shared" ca="1" si="3"/>
        <v>-0.86561249268491369</v>
      </c>
      <c r="O36" s="27">
        <f t="shared" ca="1" si="4"/>
        <v>0.49207932176725544</v>
      </c>
      <c r="P36" s="7"/>
      <c r="Q36" s="28">
        <f t="shared" ca="1" si="5"/>
        <v>-0.87267314150147457</v>
      </c>
      <c r="R36" s="27">
        <f t="shared" ca="1" si="6"/>
        <v>112.52034870039836</v>
      </c>
      <c r="S36" s="7"/>
      <c r="T36" s="28">
        <f t="shared" si="7"/>
        <v>112.74299999999999</v>
      </c>
      <c r="U36" s="27">
        <f t="shared" si="8"/>
        <v>1.9677365585759667</v>
      </c>
      <c r="V36" s="7"/>
      <c r="W36" s="28">
        <f t="shared" ca="1" si="9"/>
        <v>-0.22265129960163677</v>
      </c>
      <c r="X36" s="27">
        <f t="shared" ca="1" si="10"/>
        <v>0.15043544744528958</v>
      </c>
      <c r="Y36" s="7">
        <v>125</v>
      </c>
      <c r="Z36" s="46"/>
    </row>
    <row r="37" spans="1:26" s="26" customFormat="1" x14ac:dyDescent="0.25">
      <c r="A37" s="26">
        <v>21</v>
      </c>
      <c r="B37" s="26">
        <v>613</v>
      </c>
      <c r="C37" s="26">
        <v>14814</v>
      </c>
      <c r="D37" s="26">
        <v>14362</v>
      </c>
      <c r="E37" s="26">
        <v>11714</v>
      </c>
      <c r="F37" s="26">
        <v>12138</v>
      </c>
      <c r="G37" s="27"/>
      <c r="H37" s="7"/>
      <c r="I37" s="28">
        <f t="shared" si="0"/>
        <v>3100</v>
      </c>
      <c r="J37" s="27">
        <f t="shared" si="0"/>
        <v>2224</v>
      </c>
      <c r="K37" s="7"/>
      <c r="L37" s="28">
        <f t="shared" ca="1" si="1"/>
        <v>3118.5602338365857</v>
      </c>
      <c r="M37" s="26">
        <f t="shared" ca="1" si="2"/>
        <v>2197.5458262383181</v>
      </c>
      <c r="N37" s="26">
        <f t="shared" ca="1" si="3"/>
        <v>-0.81222078363935035</v>
      </c>
      <c r="O37" s="27">
        <f t="shared" ca="1" si="4"/>
        <v>0.57472257366685453</v>
      </c>
      <c r="P37" s="7"/>
      <c r="Q37" s="28">
        <f t="shared" ca="1" si="5"/>
        <v>-0.82044728754363005</v>
      </c>
      <c r="R37" s="27">
        <f t="shared" ca="1" si="6"/>
        <v>118.11395397719815</v>
      </c>
      <c r="S37" s="7"/>
      <c r="T37" s="28">
        <f t="shared" si="7"/>
        <v>118.25999999999999</v>
      </c>
      <c r="U37" s="27">
        <f t="shared" si="8"/>
        <v>2.0640263734084936</v>
      </c>
      <c r="V37" s="7"/>
      <c r="W37" s="28">
        <f t="shared" ca="1" si="9"/>
        <v>-0.14604602280184054</v>
      </c>
      <c r="X37" s="27">
        <f t="shared" ca="1" si="10"/>
        <v>0.12169114120121094</v>
      </c>
      <c r="Y37" s="7">
        <v>124</v>
      </c>
      <c r="Z37" s="46"/>
    </row>
    <row r="38" spans="1:26" s="26" customFormat="1" x14ac:dyDescent="0.25">
      <c r="A38" s="26">
        <v>22</v>
      </c>
      <c r="B38" s="26">
        <v>624</v>
      </c>
      <c r="C38" s="26">
        <v>14698</v>
      </c>
      <c r="D38" s="26">
        <v>14512</v>
      </c>
      <c r="E38" s="26">
        <v>11836</v>
      </c>
      <c r="F38" s="26">
        <v>11990</v>
      </c>
      <c r="G38" s="27"/>
      <c r="H38" s="7"/>
      <c r="I38" s="28">
        <f t="shared" si="0"/>
        <v>2862</v>
      </c>
      <c r="J38" s="27">
        <f t="shared" si="0"/>
        <v>2522</v>
      </c>
      <c r="K38" s="7"/>
      <c r="L38" s="28">
        <f t="shared" ca="1" si="1"/>
        <v>2880.5602338365857</v>
      </c>
      <c r="M38" s="26">
        <f t="shared" ca="1" si="2"/>
        <v>2495.5458262383181</v>
      </c>
      <c r="N38" s="26">
        <f t="shared" ca="1" si="3"/>
        <v>-0.75023431167425736</v>
      </c>
      <c r="O38" s="27">
        <f t="shared" ca="1" si="4"/>
        <v>0.65265829855951452</v>
      </c>
      <c r="P38" s="7"/>
      <c r="Q38" s="28">
        <f t="shared" ca="1" si="5"/>
        <v>-0.75955909273924183</v>
      </c>
      <c r="R38" s="27">
        <f t="shared" ca="1" si="6"/>
        <v>123.77387664761017</v>
      </c>
      <c r="S38" s="7"/>
      <c r="T38" s="28">
        <f t="shared" si="7"/>
        <v>123.87599999999999</v>
      </c>
      <c r="U38" s="27">
        <f t="shared" si="8"/>
        <v>2.1620440642004954</v>
      </c>
      <c r="V38" s="7"/>
      <c r="W38" s="28">
        <f t="shared" ca="1" si="9"/>
        <v>-0.10212335238982462</v>
      </c>
      <c r="X38" s="27">
        <f t="shared" ca="1" si="10"/>
        <v>-1.6141458287890487E-2</v>
      </c>
      <c r="Y38" s="7">
        <v>123</v>
      </c>
      <c r="Z38" s="46"/>
    </row>
    <row r="39" spans="1:26" s="26" customFormat="1" x14ac:dyDescent="0.25">
      <c r="A39" s="26">
        <v>23</v>
      </c>
      <c r="B39" s="26">
        <v>625</v>
      </c>
      <c r="C39" s="26">
        <v>14571</v>
      </c>
      <c r="D39" s="26">
        <v>14656</v>
      </c>
      <c r="E39" s="26">
        <v>11973</v>
      </c>
      <c r="F39" s="26">
        <v>11858</v>
      </c>
      <c r="G39" s="27"/>
      <c r="H39" s="7"/>
      <c r="I39" s="28">
        <f t="shared" si="0"/>
        <v>2598</v>
      </c>
      <c r="J39" s="27">
        <f t="shared" si="0"/>
        <v>2798</v>
      </c>
      <c r="K39" s="7"/>
      <c r="L39" s="28">
        <f t="shared" ca="1" si="1"/>
        <v>2616.5602338365857</v>
      </c>
      <c r="M39" s="26">
        <f t="shared" ca="1" si="2"/>
        <v>2771.5458262383181</v>
      </c>
      <c r="N39" s="26">
        <f t="shared" ca="1" si="3"/>
        <v>-0.6814762083180198</v>
      </c>
      <c r="O39" s="27">
        <f t="shared" ca="1" si="4"/>
        <v>0.72484037933258205</v>
      </c>
      <c r="P39" s="7"/>
      <c r="Q39" s="28">
        <f t="shared" ca="1" si="5"/>
        <v>-0.69181704616463169</v>
      </c>
      <c r="R39" s="27">
        <f t="shared" ca="1" si="6"/>
        <v>129.43811190680276</v>
      </c>
      <c r="S39" s="7"/>
      <c r="T39" s="28">
        <f t="shared" si="7"/>
        <v>129.50099999999998</v>
      </c>
      <c r="U39" s="27">
        <f t="shared" si="8"/>
        <v>2.2602188346251761</v>
      </c>
      <c r="V39" s="7"/>
      <c r="W39" s="28">
        <f t="shared" ca="1" si="9"/>
        <v>-6.2888093197216222E-2</v>
      </c>
      <c r="X39" s="27">
        <f t="shared" ca="1" si="10"/>
        <v>2.8896893940583368E-2</v>
      </c>
      <c r="Y39" s="7">
        <v>122</v>
      </c>
      <c r="Z39" s="46"/>
    </row>
    <row r="40" spans="1:26" s="26" customFormat="1" x14ac:dyDescent="0.25">
      <c r="A40" s="26">
        <v>24</v>
      </c>
      <c r="B40" s="26">
        <v>627</v>
      </c>
      <c r="C40" s="26">
        <v>14417</v>
      </c>
      <c r="D40" s="26">
        <v>14772</v>
      </c>
      <c r="E40" s="26">
        <v>12111</v>
      </c>
      <c r="F40" s="26">
        <v>11727</v>
      </c>
      <c r="G40" s="27"/>
      <c r="H40" s="7"/>
      <c r="I40" s="28">
        <f t="shared" si="0"/>
        <v>2306</v>
      </c>
      <c r="J40" s="27">
        <f t="shared" si="0"/>
        <v>3045</v>
      </c>
      <c r="K40" s="7"/>
      <c r="L40" s="28">
        <f t="shared" ca="1" si="1"/>
        <v>2324.5602338365857</v>
      </c>
      <c r="M40" s="26">
        <f t="shared" ca="1" si="2"/>
        <v>3018.5458262383181</v>
      </c>
      <c r="N40" s="26">
        <f t="shared" ca="1" si="3"/>
        <v>-0.60542557884824177</v>
      </c>
      <c r="O40" s="27">
        <f t="shared" ca="1" si="4"/>
        <v>0.78943811103891437</v>
      </c>
      <c r="P40" s="7"/>
      <c r="Q40" s="28">
        <f t="shared" ca="1" si="5"/>
        <v>-0.61667425612069027</v>
      </c>
      <c r="R40" s="27">
        <f t="shared" ca="1" si="6"/>
        <v>135.10736166336676</v>
      </c>
      <c r="S40" s="7"/>
      <c r="T40" s="28">
        <f t="shared" si="7"/>
        <v>135.14399999999998</v>
      </c>
      <c r="U40" s="27">
        <f t="shared" si="8"/>
        <v>2.3587077643152163</v>
      </c>
      <c r="V40" s="7"/>
      <c r="W40" s="28">
        <f t="shared" ca="1" si="9"/>
        <v>-3.663833663321725E-2</v>
      </c>
      <c r="X40" s="27">
        <f t="shared" ca="1" si="10"/>
        <v>4.5984207879968153E-2</v>
      </c>
      <c r="Y40" s="7">
        <v>121</v>
      </c>
      <c r="Z40" s="46"/>
    </row>
    <row r="41" spans="1:26" s="26" customFormat="1" x14ac:dyDescent="0.25">
      <c r="A41" s="26">
        <v>25</v>
      </c>
      <c r="B41" s="26">
        <v>634</v>
      </c>
      <c r="C41" s="26">
        <v>14260</v>
      </c>
      <c r="D41" s="26">
        <v>14886</v>
      </c>
      <c r="E41" s="26">
        <v>12268</v>
      </c>
      <c r="F41" s="26">
        <v>11618</v>
      </c>
      <c r="G41" s="27"/>
      <c r="H41" s="7"/>
      <c r="I41" s="28">
        <f t="shared" si="0"/>
        <v>1992</v>
      </c>
      <c r="J41" s="27">
        <f t="shared" si="0"/>
        <v>3268</v>
      </c>
      <c r="K41" s="7"/>
      <c r="L41" s="28">
        <f t="shared" ca="1" si="1"/>
        <v>2010.5602338365859</v>
      </c>
      <c r="M41" s="26">
        <f t="shared" ca="1" si="2"/>
        <v>3241.5458262383181</v>
      </c>
      <c r="N41" s="26">
        <f t="shared" ca="1" si="3"/>
        <v>-0.52364510743211079</v>
      </c>
      <c r="O41" s="27">
        <f t="shared" ca="1" si="4"/>
        <v>0.84775914006932762</v>
      </c>
      <c r="P41" s="7"/>
      <c r="Q41" s="28">
        <f t="shared" ca="1" si="5"/>
        <v>-0.53571209560197497</v>
      </c>
      <c r="R41" s="27">
        <f t="shared" ca="1" si="6"/>
        <v>140.81332217014278</v>
      </c>
      <c r="S41" s="7"/>
      <c r="T41" s="28">
        <f t="shared" si="7"/>
        <v>140.84999999999997</v>
      </c>
      <c r="U41" s="27">
        <f t="shared" si="8"/>
        <v>2.4582962514340125</v>
      </c>
      <c r="V41" s="7"/>
      <c r="W41" s="28">
        <f t="shared" ca="1" si="9"/>
        <v>-3.6677829857183042E-2</v>
      </c>
      <c r="X41" s="27">
        <f t="shared" ca="1" si="10"/>
        <v>-2.4346805196216792E-2</v>
      </c>
      <c r="Y41" s="7">
        <v>120</v>
      </c>
      <c r="Z41" s="46"/>
    </row>
    <row r="42" spans="1:26" s="26" customFormat="1" x14ac:dyDescent="0.25">
      <c r="A42" s="26">
        <v>26</v>
      </c>
      <c r="B42" s="26">
        <v>630</v>
      </c>
      <c r="C42" s="26">
        <v>14090</v>
      </c>
      <c r="D42" s="26">
        <v>14980</v>
      </c>
      <c r="E42" s="26">
        <v>12436</v>
      </c>
      <c r="F42" s="26">
        <v>11527</v>
      </c>
      <c r="G42" s="27"/>
      <c r="H42" s="7"/>
      <c r="I42" s="28">
        <f t="shared" si="0"/>
        <v>1654</v>
      </c>
      <c r="J42" s="27">
        <f t="shared" si="0"/>
        <v>3453</v>
      </c>
      <c r="K42" s="7"/>
      <c r="L42" s="28">
        <f t="shared" ca="1" si="1"/>
        <v>1672.5602338365859</v>
      </c>
      <c r="M42" s="26">
        <f t="shared" ca="1" si="2"/>
        <v>3426.5458262383181</v>
      </c>
      <c r="N42" s="26">
        <f t="shared" ca="1" si="3"/>
        <v>-0.43561389934723077</v>
      </c>
      <c r="O42" s="27">
        <f t="shared" ca="1" si="4"/>
        <v>0.89614205652953605</v>
      </c>
      <c r="P42" s="7"/>
      <c r="Q42" s="28">
        <f t="shared" ca="1" si="5"/>
        <v>-0.4483577282394135</v>
      </c>
      <c r="R42" s="27">
        <f t="shared" ca="1" si="6"/>
        <v>146.52303304662678</v>
      </c>
      <c r="S42" s="7"/>
      <c r="T42" s="28">
        <f t="shared" si="7"/>
        <v>146.51999999999995</v>
      </c>
      <c r="U42" s="27">
        <f t="shared" si="8"/>
        <v>2.5572564200220906</v>
      </c>
      <c r="V42" s="7"/>
      <c r="W42" s="28">
        <f t="shared" ca="1" si="9"/>
        <v>3.0330466268253531E-3</v>
      </c>
      <c r="X42" s="27">
        <f t="shared" ca="1" si="10"/>
        <v>2.0329748270825121E-2</v>
      </c>
      <c r="Y42" s="7">
        <v>119</v>
      </c>
      <c r="Z42" s="46"/>
    </row>
    <row r="43" spans="1:26" s="26" customFormat="1" x14ac:dyDescent="0.25">
      <c r="A43" s="26">
        <v>27</v>
      </c>
      <c r="B43" s="26">
        <v>625</v>
      </c>
      <c r="C43" s="26">
        <v>13920</v>
      </c>
      <c r="D43" s="26">
        <v>15061</v>
      </c>
      <c r="E43" s="26">
        <v>12619</v>
      </c>
      <c r="F43" s="26">
        <v>11455</v>
      </c>
      <c r="G43" s="27"/>
      <c r="H43" s="7"/>
      <c r="I43" s="28">
        <f t="shared" si="0"/>
        <v>1301</v>
      </c>
      <c r="J43" s="27">
        <f t="shared" si="0"/>
        <v>3606</v>
      </c>
      <c r="K43" s="7"/>
      <c r="L43" s="28">
        <f t="shared" ca="1" si="1"/>
        <v>1319.5602338365859</v>
      </c>
      <c r="M43" s="26">
        <f t="shared" ca="1" si="2"/>
        <v>3579.5458262383181</v>
      </c>
      <c r="N43" s="26">
        <f t="shared" ca="1" si="3"/>
        <v>-0.34367598084438278</v>
      </c>
      <c r="O43" s="27">
        <f t="shared" ca="1" si="4"/>
        <v>0.93615603608851916</v>
      </c>
      <c r="P43" s="7"/>
      <c r="Q43" s="28">
        <f t="shared" ca="1" si="5"/>
        <v>-0.3569776539527072</v>
      </c>
      <c r="R43" s="27">
        <f t="shared" ca="1" si="6"/>
        <v>152.2297565215888</v>
      </c>
      <c r="S43" s="7"/>
      <c r="T43" s="28">
        <f t="shared" si="7"/>
        <v>152.14499999999995</v>
      </c>
      <c r="U43" s="27">
        <f t="shared" si="8"/>
        <v>2.6554311904467718</v>
      </c>
      <c r="V43" s="7"/>
      <c r="W43" s="28">
        <f t="shared" ca="1" si="9"/>
        <v>8.4756521588843725E-2</v>
      </c>
      <c r="X43" s="27">
        <f t="shared" ca="1" si="10"/>
        <v>2.0978507810866631E-2</v>
      </c>
      <c r="Y43" s="7">
        <v>118</v>
      </c>
      <c r="Z43" s="46"/>
    </row>
    <row r="44" spans="1:26" s="26" customFormat="1" x14ac:dyDescent="0.25">
      <c r="A44" s="26">
        <v>28</v>
      </c>
      <c r="B44" s="26">
        <v>620</v>
      </c>
      <c r="C44" s="26">
        <v>13738</v>
      </c>
      <c r="D44" s="26">
        <v>15124</v>
      </c>
      <c r="E44" s="26">
        <v>12796</v>
      </c>
      <c r="F44" s="26">
        <v>11396</v>
      </c>
      <c r="G44" s="27"/>
      <c r="H44" s="7"/>
      <c r="I44" s="28">
        <f t="shared" si="0"/>
        <v>942</v>
      </c>
      <c r="J44" s="27">
        <f t="shared" si="0"/>
        <v>3728</v>
      </c>
      <c r="K44" s="7"/>
      <c r="L44" s="28">
        <f t="shared" ca="1" si="1"/>
        <v>960.56023383658589</v>
      </c>
      <c r="M44" s="26">
        <f t="shared" ca="1" si="2"/>
        <v>3701.5458262383181</v>
      </c>
      <c r="N44" s="26">
        <f t="shared" ca="1" si="3"/>
        <v>-0.25017537817434754</v>
      </c>
      <c r="O44" s="27">
        <f t="shared" ca="1" si="4"/>
        <v>0.96806260802444033</v>
      </c>
      <c r="P44" s="7"/>
      <c r="Q44" s="28">
        <f t="shared" ca="1" si="5"/>
        <v>-0.2639198407544408</v>
      </c>
      <c r="R44" s="27">
        <f t="shared" ca="1" si="6"/>
        <v>157.8529846379447</v>
      </c>
      <c r="S44" s="7"/>
      <c r="T44" s="28">
        <f t="shared" si="7"/>
        <v>157.72499999999997</v>
      </c>
      <c r="U44" s="27">
        <f t="shared" si="8"/>
        <v>2.7528205627080555</v>
      </c>
      <c r="V44" s="7"/>
      <c r="W44" s="28">
        <f t="shared" ca="1" si="9"/>
        <v>0.12798463794473491</v>
      </c>
      <c r="X44" s="27">
        <f t="shared" ca="1" si="10"/>
        <v>-9.9405700694887855E-2</v>
      </c>
      <c r="Y44" s="7">
        <v>117</v>
      </c>
      <c r="Z44" s="46"/>
    </row>
    <row r="45" spans="1:26" s="26" customFormat="1" x14ac:dyDescent="0.25">
      <c r="A45" s="26">
        <v>29</v>
      </c>
      <c r="B45" s="26">
        <v>604</v>
      </c>
      <c r="C45" s="26">
        <v>13559</v>
      </c>
      <c r="D45" s="26">
        <v>15159</v>
      </c>
      <c r="E45" s="26">
        <v>12970</v>
      </c>
      <c r="F45" s="26">
        <v>11355</v>
      </c>
      <c r="G45" s="27"/>
      <c r="H45" s="7"/>
      <c r="I45" s="28">
        <f t="shared" si="0"/>
        <v>589</v>
      </c>
      <c r="J45" s="27">
        <f t="shared" si="0"/>
        <v>3804</v>
      </c>
      <c r="K45" s="7"/>
      <c r="L45" s="28">
        <f t="shared" ca="1" si="1"/>
        <v>607.56023383658589</v>
      </c>
      <c r="M45" s="26">
        <f t="shared" ca="1" si="2"/>
        <v>3777.5458262383181</v>
      </c>
      <c r="N45" s="26">
        <f t="shared" ca="1" si="3"/>
        <v>-0.15823745967149949</v>
      </c>
      <c r="O45" s="27">
        <f t="shared" ca="1" si="4"/>
        <v>0.98793883316485021</v>
      </c>
      <c r="P45" s="7"/>
      <c r="Q45" s="28">
        <f t="shared" ca="1" si="5"/>
        <v>-0.17225437509814878</v>
      </c>
      <c r="R45" s="27">
        <f t="shared" ca="1" si="6"/>
        <v>163.21223332624913</v>
      </c>
      <c r="S45" s="7"/>
      <c r="T45" s="28">
        <f t="shared" si="7"/>
        <v>163.16099999999997</v>
      </c>
      <c r="U45" s="27">
        <f t="shared" si="8"/>
        <v>2.8476966608464673</v>
      </c>
      <c r="V45" s="7"/>
      <c r="W45" s="28">
        <f t="shared" ca="1" si="9"/>
        <v>5.1233326249160882E-2</v>
      </c>
      <c r="X45" s="27">
        <f t="shared" ca="1" si="10"/>
        <v>9.9878033059610516E-2</v>
      </c>
      <c r="Y45" s="7">
        <v>116</v>
      </c>
      <c r="Z45" s="46"/>
    </row>
    <row r="46" spans="1:26" s="26" customFormat="1" x14ac:dyDescent="0.25">
      <c r="A46" s="26">
        <v>30</v>
      </c>
      <c r="B46" s="26">
        <v>615</v>
      </c>
      <c r="C46" s="26">
        <v>13370</v>
      </c>
      <c r="D46" s="26">
        <v>15179</v>
      </c>
      <c r="E46" s="26">
        <v>13154</v>
      </c>
      <c r="F46" s="26">
        <v>11330</v>
      </c>
      <c r="G46" s="27"/>
      <c r="H46" s="7"/>
      <c r="I46" s="28">
        <f t="shared" si="0"/>
        <v>216</v>
      </c>
      <c r="J46" s="27">
        <f t="shared" si="0"/>
        <v>3849</v>
      </c>
      <c r="K46" s="7"/>
      <c r="L46" s="28">
        <f t="shared" ca="1" si="1"/>
        <v>234.56023383658587</v>
      </c>
      <c r="M46" s="26">
        <f t="shared" ca="1" si="2"/>
        <v>3822.5458262383181</v>
      </c>
      <c r="N46" s="26">
        <f t="shared" ca="1" si="3"/>
        <v>-6.1090593944694072E-2</v>
      </c>
      <c r="O46" s="27">
        <f t="shared" ca="1" si="4"/>
        <v>0.99970765068219825</v>
      </c>
      <c r="P46" s="7"/>
      <c r="Q46" s="28">
        <f t="shared" ca="1" si="5"/>
        <v>-7.5264541326267406E-2</v>
      </c>
      <c r="R46" s="27">
        <f t="shared" ca="1" si="6"/>
        <v>168.79726739338241</v>
      </c>
      <c r="S46" s="7"/>
      <c r="T46" s="28">
        <f t="shared" si="7"/>
        <v>168.69599999999997</v>
      </c>
      <c r="U46" s="27">
        <f t="shared" si="8"/>
        <v>2.9443006349443532</v>
      </c>
      <c r="V46" s="7"/>
      <c r="W46" s="28">
        <f t="shared" ca="1" si="9"/>
        <v>0.10126739338244306</v>
      </c>
      <c r="X46" s="27">
        <f t="shared" ca="1" si="10"/>
        <v>-2.0374751101257971E-2</v>
      </c>
      <c r="Y46" s="7">
        <v>115</v>
      </c>
      <c r="Z46" s="46"/>
    </row>
    <row r="47" spans="1:26" s="26" customFormat="1" x14ac:dyDescent="0.25">
      <c r="A47" s="26">
        <v>31</v>
      </c>
      <c r="B47" s="26">
        <v>625</v>
      </c>
      <c r="C47" s="26">
        <v>13183</v>
      </c>
      <c r="D47" s="26">
        <v>15193</v>
      </c>
      <c r="E47" s="26">
        <v>13344</v>
      </c>
      <c r="F47" s="26">
        <v>11334</v>
      </c>
      <c r="G47" s="27"/>
      <c r="H47" s="7"/>
      <c r="I47" s="28">
        <f t="shared" si="0"/>
        <v>-161</v>
      </c>
      <c r="J47" s="27">
        <f t="shared" si="0"/>
        <v>3859</v>
      </c>
      <c r="K47" s="7"/>
      <c r="L47" s="28">
        <f t="shared" ca="1" si="1"/>
        <v>-142.43976616341413</v>
      </c>
      <c r="M47" s="26">
        <f t="shared" ca="1" si="2"/>
        <v>3832.5458262383181</v>
      </c>
      <c r="N47" s="26">
        <f t="shared" ca="1" si="3"/>
        <v>3.7098061226902825E-2</v>
      </c>
      <c r="O47" s="27">
        <f t="shared" ca="1" si="4"/>
        <v>1.0023229434638312</v>
      </c>
      <c r="P47" s="7"/>
      <c r="Q47" s="28">
        <f t="shared" ca="1" si="5"/>
        <v>2.2896909853719755E-2</v>
      </c>
      <c r="R47" s="27">
        <f t="shared" ca="1" si="6"/>
        <v>174.41137501701087</v>
      </c>
      <c r="S47" s="7"/>
      <c r="T47" s="28">
        <f t="shared" si="7"/>
        <v>174.32099999999997</v>
      </c>
      <c r="U47" s="27">
        <f t="shared" si="8"/>
        <v>3.0424754053690348</v>
      </c>
      <c r="V47" s="7"/>
      <c r="W47" s="28">
        <f t="shared" ca="1" si="9"/>
        <v>9.0375017010899228E-2</v>
      </c>
      <c r="X47" s="27">
        <f t="shared" ca="1" si="10"/>
        <v>-4.2067933770539412E-2</v>
      </c>
      <c r="Y47" s="7">
        <v>114</v>
      </c>
      <c r="Z47" s="46"/>
    </row>
    <row r="48" spans="1:26" s="26" customFormat="1" x14ac:dyDescent="0.25">
      <c r="A48" s="26">
        <v>32</v>
      </c>
      <c r="B48" s="26">
        <v>632</v>
      </c>
      <c r="C48" s="26">
        <v>12996</v>
      </c>
      <c r="D48" s="26">
        <v>15175</v>
      </c>
      <c r="E48" s="26">
        <v>13536</v>
      </c>
      <c r="F48" s="26">
        <v>11344</v>
      </c>
      <c r="G48" s="27"/>
      <c r="H48" s="7"/>
      <c r="I48" s="28">
        <f t="shared" si="0"/>
        <v>-540</v>
      </c>
      <c r="J48" s="27">
        <f t="shared" si="0"/>
        <v>3831</v>
      </c>
      <c r="K48" s="7"/>
      <c r="L48" s="28">
        <f t="shared" ca="1" si="1"/>
        <v>-521.43976616341411</v>
      </c>
      <c r="M48" s="26">
        <f t="shared" ca="1" si="2"/>
        <v>3804.5458262383181</v>
      </c>
      <c r="N48" s="26">
        <f t="shared" ca="1" si="3"/>
        <v>0.13580761112089546</v>
      </c>
      <c r="O48" s="27">
        <f t="shared" ca="1" si="4"/>
        <v>0.99500012367525903</v>
      </c>
      <c r="P48" s="7"/>
      <c r="Q48" s="28">
        <f t="shared" ca="1" si="5"/>
        <v>0.12172015055693521</v>
      </c>
      <c r="R48" s="27">
        <f t="shared" ca="1" si="6"/>
        <v>180.07718899773056</v>
      </c>
      <c r="S48" s="7"/>
      <c r="T48" s="28">
        <f t="shared" si="7"/>
        <v>180.00899999999996</v>
      </c>
      <c r="U48" s="27">
        <f t="shared" si="8"/>
        <v>3.1417497332224715</v>
      </c>
      <c r="V48" s="7"/>
      <c r="W48" s="28">
        <f t="shared" ca="1" si="9"/>
        <v>6.8188997730601386E-2</v>
      </c>
      <c r="X48" s="27">
        <f t="shared" ca="1" si="10"/>
        <v>0.14113683238602448</v>
      </c>
      <c r="Y48" s="7">
        <v>113</v>
      </c>
      <c r="Z48" s="46"/>
    </row>
    <row r="49" spans="1:26" s="26" customFormat="1" x14ac:dyDescent="0.25">
      <c r="A49" s="26">
        <v>33</v>
      </c>
      <c r="B49" s="26">
        <v>641</v>
      </c>
      <c r="C49" s="26">
        <v>12796</v>
      </c>
      <c r="D49" s="26">
        <v>15137</v>
      </c>
      <c r="E49" s="26">
        <v>13719</v>
      </c>
      <c r="F49" s="26">
        <v>11370</v>
      </c>
      <c r="G49" s="27"/>
      <c r="H49" s="7"/>
      <c r="I49" s="28">
        <f t="shared" si="0"/>
        <v>-923</v>
      </c>
      <c r="J49" s="27">
        <f t="shared" si="0"/>
        <v>3767</v>
      </c>
      <c r="K49" s="7"/>
      <c r="L49" s="28">
        <f t="shared" ca="1" si="1"/>
        <v>-904.43976616341411</v>
      </c>
      <c r="M49" s="26">
        <f t="shared" ca="1" si="2"/>
        <v>3740.5458262383181</v>
      </c>
      <c r="N49" s="26">
        <f t="shared" ca="1" si="3"/>
        <v>0.23555895045967956</v>
      </c>
      <c r="O49" s="27">
        <f t="shared" ca="1" si="4"/>
        <v>0.97826224987280852</v>
      </c>
      <c r="P49" s="7"/>
      <c r="Q49" s="28">
        <f t="shared" ca="1" si="5"/>
        <v>0.2217187150496796</v>
      </c>
      <c r="R49" s="27">
        <f t="shared" ca="1" si="6"/>
        <v>185.87283457116462</v>
      </c>
      <c r="S49" s="7"/>
      <c r="T49" s="28">
        <f t="shared" si="7"/>
        <v>185.77799999999996</v>
      </c>
      <c r="U49" s="27">
        <f t="shared" si="8"/>
        <v>3.2424377777700246</v>
      </c>
      <c r="V49" s="7"/>
      <c r="W49" s="28">
        <f t="shared" ca="1" si="9"/>
        <v>9.483457116465388E-2</v>
      </c>
      <c r="X49" s="27">
        <f t="shared" ca="1" si="10"/>
        <v>-2.6440284996965602E-2</v>
      </c>
      <c r="Y49" s="7">
        <v>112</v>
      </c>
      <c r="Z49" s="46"/>
    </row>
    <row r="50" spans="1:26" s="26" customFormat="1" x14ac:dyDescent="0.25">
      <c r="A50" s="26">
        <v>34</v>
      </c>
      <c r="B50" s="26">
        <v>626</v>
      </c>
      <c r="C50" s="26">
        <v>12615</v>
      </c>
      <c r="D50" s="26">
        <v>15093</v>
      </c>
      <c r="E50" s="26">
        <v>13900</v>
      </c>
      <c r="F50" s="26">
        <v>11427</v>
      </c>
      <c r="G50" s="27"/>
      <c r="H50" s="7"/>
      <c r="I50" s="28">
        <f t="shared" si="0"/>
        <v>-1285</v>
      </c>
      <c r="J50" s="27">
        <f t="shared" si="0"/>
        <v>3666</v>
      </c>
      <c r="K50" s="7"/>
      <c r="L50" s="28">
        <f t="shared" ca="1" si="1"/>
        <v>-1266.4397661634141</v>
      </c>
      <c r="M50" s="26">
        <f t="shared" ca="1" si="2"/>
        <v>3639.5458262383181</v>
      </c>
      <c r="N50" s="26">
        <f t="shared" ca="1" si="3"/>
        <v>0.32984089521330845</v>
      </c>
      <c r="O50" s="27">
        <f t="shared" ca="1" si="4"/>
        <v>0.95184779277831644</v>
      </c>
      <c r="P50" s="7"/>
      <c r="Q50" s="28">
        <f t="shared" ca="1" si="5"/>
        <v>0.31638447184903806</v>
      </c>
      <c r="R50" s="27">
        <f t="shared" ca="1" si="6"/>
        <v>191.48902595681864</v>
      </c>
      <c r="S50" s="7"/>
      <c r="T50" s="28">
        <f t="shared" si="7"/>
        <v>191.41199999999995</v>
      </c>
      <c r="U50" s="27">
        <f t="shared" si="8"/>
        <v>3.3407696278273851</v>
      </c>
      <c r="V50" s="7"/>
      <c r="W50" s="28">
        <f t="shared" ca="1" si="9"/>
        <v>7.7025956818687291E-2</v>
      </c>
      <c r="X50" s="27">
        <f t="shared" ca="1" si="10"/>
        <v>1.8783089373243911E-2</v>
      </c>
      <c r="Y50" s="7">
        <v>111</v>
      </c>
      <c r="Z50" s="46"/>
    </row>
    <row r="51" spans="1:26" s="26" customFormat="1" x14ac:dyDescent="0.25">
      <c r="A51" s="26">
        <v>35</v>
      </c>
      <c r="B51" s="26">
        <v>634</v>
      </c>
      <c r="C51" s="26">
        <v>12442</v>
      </c>
      <c r="D51" s="26">
        <v>15020</v>
      </c>
      <c r="E51" s="26">
        <v>14078</v>
      </c>
      <c r="F51" s="26">
        <v>11499</v>
      </c>
      <c r="G51" s="27"/>
      <c r="H51" s="7"/>
      <c r="I51" s="28">
        <f t="shared" si="0"/>
        <v>-1636</v>
      </c>
      <c r="J51" s="27">
        <f t="shared" si="0"/>
        <v>3521</v>
      </c>
      <c r="K51" s="7"/>
      <c r="L51" s="28">
        <f t="shared" ca="1" si="1"/>
        <v>-1617.4397661634141</v>
      </c>
      <c r="M51" s="26">
        <f t="shared" ca="1" si="2"/>
        <v>3494.5458262383181</v>
      </c>
      <c r="N51" s="26">
        <f t="shared" ca="1" si="3"/>
        <v>0.42125791899376069</v>
      </c>
      <c r="O51" s="27">
        <f t="shared" ca="1" si="4"/>
        <v>0.91392604744463968</v>
      </c>
      <c r="P51" s="7"/>
      <c r="Q51" s="28">
        <f t="shared" ca="1" si="5"/>
        <v>0.40834810077070804</v>
      </c>
      <c r="R51" s="27">
        <f t="shared" ca="1" si="6"/>
        <v>197.17814906003264</v>
      </c>
      <c r="S51" s="7"/>
      <c r="T51" s="28">
        <f t="shared" si="7"/>
        <v>197.11799999999994</v>
      </c>
      <c r="U51" s="27">
        <f t="shared" si="8"/>
        <v>3.4403581149461813</v>
      </c>
      <c r="V51" s="7"/>
      <c r="W51" s="28">
        <f t="shared" ca="1" si="9"/>
        <v>6.0149060032699708E-2</v>
      </c>
      <c r="X51" s="27">
        <f t="shared" ca="1" si="10"/>
        <v>6.3283707438955616E-2</v>
      </c>
      <c r="Y51" s="7">
        <v>110</v>
      </c>
      <c r="Z51" s="46"/>
    </row>
    <row r="52" spans="1:26" s="26" customFormat="1" x14ac:dyDescent="0.25">
      <c r="A52" s="26">
        <v>36</v>
      </c>
      <c r="B52" s="26">
        <v>604</v>
      </c>
      <c r="C52" s="26">
        <v>12281</v>
      </c>
      <c r="D52" s="26">
        <v>14944</v>
      </c>
      <c r="E52" s="26">
        <v>14240</v>
      </c>
      <c r="F52" s="26">
        <v>11584</v>
      </c>
      <c r="G52" s="27"/>
      <c r="H52" s="7"/>
      <c r="I52" s="28">
        <f t="shared" si="0"/>
        <v>-1959</v>
      </c>
      <c r="J52" s="27">
        <f t="shared" si="0"/>
        <v>3360</v>
      </c>
      <c r="K52" s="7"/>
      <c r="L52" s="28">
        <f t="shared" ca="1" si="1"/>
        <v>-1940.4397661634141</v>
      </c>
      <c r="M52" s="26">
        <f t="shared" ca="1" si="2"/>
        <v>3333.5458262383181</v>
      </c>
      <c r="N52" s="26">
        <f t="shared" ca="1" si="3"/>
        <v>0.50538241666067263</v>
      </c>
      <c r="O52" s="27">
        <f t="shared" ca="1" si="4"/>
        <v>0.87181983366035021</v>
      </c>
      <c r="P52" s="7"/>
      <c r="Q52" s="28">
        <f t="shared" ca="1" si="5"/>
        <v>0.49307777338709047</v>
      </c>
      <c r="R52" s="27">
        <f t="shared" ca="1" si="6"/>
        <v>202.59407580042546</v>
      </c>
      <c r="S52" s="7"/>
      <c r="T52" s="28">
        <f t="shared" si="7"/>
        <v>202.55399999999995</v>
      </c>
      <c r="U52" s="27">
        <f t="shared" si="8"/>
        <v>3.5352342130845931</v>
      </c>
      <c r="V52" s="7"/>
      <c r="W52" s="28">
        <f t="shared" ca="1" si="9"/>
        <v>4.0075800425512398E-2</v>
      </c>
      <c r="X52" s="27">
        <f t="shared" ca="1" si="10"/>
        <v>3.2005282245933131E-2</v>
      </c>
      <c r="Y52" s="7">
        <v>109</v>
      </c>
      <c r="Z52" s="46"/>
    </row>
    <row r="53" spans="1:26" s="26" customFormat="1" x14ac:dyDescent="0.25">
      <c r="A53" s="26">
        <v>37</v>
      </c>
      <c r="B53" s="26">
        <v>606</v>
      </c>
      <c r="C53" s="26">
        <v>12124</v>
      </c>
      <c r="D53" s="26">
        <v>14845</v>
      </c>
      <c r="E53" s="26">
        <v>14395</v>
      </c>
      <c r="F53" s="26">
        <v>11682</v>
      </c>
      <c r="G53" s="27"/>
      <c r="H53" s="7"/>
      <c r="I53" s="28">
        <f t="shared" si="0"/>
        <v>-2271</v>
      </c>
      <c r="J53" s="27">
        <f t="shared" si="0"/>
        <v>3163</v>
      </c>
      <c r="K53" s="7"/>
      <c r="L53" s="28">
        <f t="shared" ca="1" si="1"/>
        <v>-2252.4397661634143</v>
      </c>
      <c r="M53" s="26">
        <f t="shared" ca="1" si="2"/>
        <v>3136.5458262383181</v>
      </c>
      <c r="N53" s="26">
        <f t="shared" ca="1" si="3"/>
        <v>0.58664199335440803</v>
      </c>
      <c r="O53" s="27">
        <f t="shared" ca="1" si="4"/>
        <v>0.82029856586218242</v>
      </c>
      <c r="P53" s="7"/>
      <c r="Q53" s="28">
        <f t="shared" ca="1" si="5"/>
        <v>0.57507566707439894</v>
      </c>
      <c r="R53" s="27">
        <f t="shared" ca="1" si="6"/>
        <v>208.13537411881725</v>
      </c>
      <c r="S53" s="7"/>
      <c r="T53" s="28">
        <f t="shared" si="7"/>
        <v>208.00799999999995</v>
      </c>
      <c r="U53" s="27">
        <f t="shared" si="8"/>
        <v>3.6304244704883639</v>
      </c>
      <c r="V53" s="7"/>
      <c r="W53" s="28">
        <f t="shared" ca="1" si="9"/>
        <v>0.12737411881730054</v>
      </c>
      <c r="X53" s="27">
        <f t="shared" ca="1" si="10"/>
        <v>-1.5284763571798976E-2</v>
      </c>
      <c r="Y53" s="7">
        <v>108</v>
      </c>
      <c r="Z53" s="46"/>
    </row>
    <row r="54" spans="1:26" s="26" customFormat="1" x14ac:dyDescent="0.25">
      <c r="A54" s="26">
        <v>38</v>
      </c>
      <c r="B54" s="26">
        <v>633</v>
      </c>
      <c r="C54" s="26">
        <v>11988</v>
      </c>
      <c r="D54" s="26">
        <v>14737</v>
      </c>
      <c r="E54" s="26">
        <v>14550</v>
      </c>
      <c r="F54" s="26">
        <v>11808</v>
      </c>
      <c r="G54" s="27"/>
      <c r="H54" s="7"/>
      <c r="I54" s="28">
        <f t="shared" si="0"/>
        <v>-2562</v>
      </c>
      <c r="J54" s="27">
        <f t="shared" si="0"/>
        <v>2929</v>
      </c>
      <c r="K54" s="7"/>
      <c r="L54" s="28">
        <f t="shared" ca="1" si="1"/>
        <v>-2543.4397661634143</v>
      </c>
      <c r="M54" s="26">
        <f t="shared" ca="1" si="2"/>
        <v>2902.5458262383181</v>
      </c>
      <c r="N54" s="26">
        <f t="shared" ca="1" si="3"/>
        <v>0.66243217546298816</v>
      </c>
      <c r="O54" s="27">
        <f t="shared" ca="1" si="4"/>
        <v>0.75910071477197294</v>
      </c>
      <c r="P54" s="7"/>
      <c r="Q54" s="28">
        <f t="shared" ca="1" si="5"/>
        <v>0.65174075306832135</v>
      </c>
      <c r="R54" s="27">
        <f t="shared" ca="1" si="6"/>
        <v>213.75113060577496</v>
      </c>
      <c r="S54" s="7"/>
      <c r="T54" s="28">
        <f t="shared" si="7"/>
        <v>213.70499999999996</v>
      </c>
      <c r="U54" s="27">
        <f t="shared" si="8"/>
        <v>3.7298558779744813</v>
      </c>
      <c r="V54" s="7"/>
      <c r="W54" s="28">
        <f t="shared" ca="1" si="9"/>
        <v>4.6130605775005051E-2</v>
      </c>
      <c r="X54" s="27">
        <f t="shared" ca="1" si="10"/>
        <v>0.1356284250097417</v>
      </c>
      <c r="Y54" s="7">
        <v>107</v>
      </c>
      <c r="Z54" s="46"/>
    </row>
    <row r="55" spans="1:26" s="26" customFormat="1" x14ac:dyDescent="0.25">
      <c r="A55" s="26">
        <v>39</v>
      </c>
      <c r="B55" s="26">
        <v>622</v>
      </c>
      <c r="C55" s="26">
        <v>11841</v>
      </c>
      <c r="D55" s="26">
        <v>14596</v>
      </c>
      <c r="E55" s="26">
        <v>14670</v>
      </c>
      <c r="F55" s="26">
        <v>11928</v>
      </c>
      <c r="G55" s="27"/>
      <c r="H55" s="7"/>
      <c r="I55" s="28">
        <f t="shared" si="0"/>
        <v>-2829</v>
      </c>
      <c r="J55" s="27">
        <f t="shared" si="0"/>
        <v>2668</v>
      </c>
      <c r="K55" s="7"/>
      <c r="L55" s="28">
        <f t="shared" ca="1" si="1"/>
        <v>-2810.4397661634143</v>
      </c>
      <c r="M55" s="26">
        <f t="shared" ca="1" si="2"/>
        <v>2641.5458262383181</v>
      </c>
      <c r="N55" s="26">
        <f t="shared" ca="1" si="3"/>
        <v>0.73197162090281942</v>
      </c>
      <c r="O55" s="27">
        <f t="shared" ca="1" si="4"/>
        <v>0.69084157317135464</v>
      </c>
      <c r="P55" s="7"/>
      <c r="Q55" s="28">
        <f t="shared" ca="1" si="5"/>
        <v>0.72225454701090541</v>
      </c>
      <c r="R55" s="27">
        <f t="shared" ca="1" si="6"/>
        <v>219.37621595407711</v>
      </c>
      <c r="S55" s="7"/>
      <c r="T55" s="28">
        <f t="shared" si="7"/>
        <v>219.30299999999997</v>
      </c>
      <c r="U55" s="27">
        <f t="shared" si="8"/>
        <v>3.8275594095011241</v>
      </c>
      <c r="V55" s="7"/>
      <c r="W55" s="28">
        <f t="shared" ca="1" si="9"/>
        <v>7.3215954077141987E-2</v>
      </c>
      <c r="X55" s="27">
        <f t="shared" ca="1" si="10"/>
        <v>9.9939704137511853E-2</v>
      </c>
      <c r="Y55" s="7">
        <v>106</v>
      </c>
      <c r="Z55" s="46"/>
    </row>
    <row r="56" spans="1:26" s="26" customFormat="1" x14ac:dyDescent="0.25">
      <c r="A56" s="26">
        <v>40</v>
      </c>
      <c r="B56" s="26">
        <v>619</v>
      </c>
      <c r="C56" s="26">
        <v>11720</v>
      </c>
      <c r="D56" s="26">
        <v>14463</v>
      </c>
      <c r="E56" s="26">
        <v>14804</v>
      </c>
      <c r="F56" s="26">
        <v>12075</v>
      </c>
      <c r="G56" s="27"/>
      <c r="H56" s="7"/>
      <c r="I56" s="28">
        <f t="shared" si="0"/>
        <v>-3084</v>
      </c>
      <c r="J56" s="27">
        <f t="shared" si="0"/>
        <v>2388</v>
      </c>
      <c r="K56" s="7"/>
      <c r="L56" s="28">
        <f t="shared" ca="1" si="1"/>
        <v>-3065.4397661634143</v>
      </c>
      <c r="M56" s="26">
        <f t="shared" ca="1" si="2"/>
        <v>2361.5458262383181</v>
      </c>
      <c r="N56" s="26">
        <f t="shared" ca="1" si="3"/>
        <v>0.79838569800827619</v>
      </c>
      <c r="O56" s="27">
        <f t="shared" ca="1" si="4"/>
        <v>0.61761337528563387</v>
      </c>
      <c r="P56" s="7"/>
      <c r="Q56" s="28">
        <f t="shared" ca="1" si="5"/>
        <v>0.78971308002564777</v>
      </c>
      <c r="R56" s="27">
        <f t="shared" ca="1" si="6"/>
        <v>225.0747394984221</v>
      </c>
      <c r="S56" s="7"/>
      <c r="T56" s="28">
        <f t="shared" si="7"/>
        <v>224.87399999999997</v>
      </c>
      <c r="U56" s="27">
        <f t="shared" si="8"/>
        <v>3.9247917021297281</v>
      </c>
      <c r="V56" s="7"/>
      <c r="W56" s="28">
        <f t="shared" ca="1" si="9"/>
        <v>0.20073949842213779</v>
      </c>
      <c r="X56" s="27">
        <f t="shared" ca="1" si="10"/>
        <v>-4.8247942110776876E-2</v>
      </c>
      <c r="Y56" s="7">
        <v>105</v>
      </c>
      <c r="Z56" s="46"/>
    </row>
    <row r="57" spans="1:26" s="26" customFormat="1" x14ac:dyDescent="0.25">
      <c r="A57" s="26">
        <v>41</v>
      </c>
      <c r="B57" s="26">
        <v>641</v>
      </c>
      <c r="C57" s="26">
        <v>11610</v>
      </c>
      <c r="D57" s="26">
        <v>14293</v>
      </c>
      <c r="E57" s="26">
        <v>14897</v>
      </c>
      <c r="F57" s="26">
        <v>12231</v>
      </c>
      <c r="G57" s="27"/>
      <c r="H57" s="7"/>
      <c r="I57" s="28">
        <f t="shared" si="0"/>
        <v>-3287</v>
      </c>
      <c r="J57" s="27">
        <f t="shared" si="0"/>
        <v>2062</v>
      </c>
      <c r="K57" s="7"/>
      <c r="L57" s="28">
        <f t="shared" ca="1" si="1"/>
        <v>-3268.4397661634143</v>
      </c>
      <c r="M57" s="26">
        <f t="shared" ca="1" si="2"/>
        <v>2035.5458262383181</v>
      </c>
      <c r="N57" s="26">
        <f t="shared" ca="1" si="3"/>
        <v>0.85125651233144373</v>
      </c>
      <c r="O57" s="27">
        <f t="shared" ca="1" si="4"/>
        <v>0.53235483060440181</v>
      </c>
      <c r="P57" s="7"/>
      <c r="Q57" s="28">
        <f t="shared" ca="1" si="5"/>
        <v>0.84379748382803343</v>
      </c>
      <c r="R57" s="27">
        <f t="shared" ca="1" si="6"/>
        <v>230.85477362041979</v>
      </c>
      <c r="S57" s="7"/>
      <c r="T57" s="28">
        <f t="shared" si="7"/>
        <v>230.64299999999997</v>
      </c>
      <c r="U57" s="27">
        <f t="shared" si="8"/>
        <v>4.0254797466772807</v>
      </c>
      <c r="V57" s="7"/>
      <c r="W57" s="28">
        <f t="shared" ca="1" si="9"/>
        <v>0.21177362041981951</v>
      </c>
      <c r="X57" s="27">
        <f t="shared" ca="1" si="10"/>
        <v>-6.7600475723907039E-2</v>
      </c>
      <c r="Y57" s="7">
        <v>104</v>
      </c>
      <c r="Z57" s="46"/>
    </row>
    <row r="58" spans="1:26" s="26" customFormat="1" x14ac:dyDescent="0.25">
      <c r="A58" s="26">
        <v>42</v>
      </c>
      <c r="B58" s="26">
        <v>638</v>
      </c>
      <c r="C58" s="26">
        <v>11521</v>
      </c>
      <c r="D58" s="26">
        <v>14138</v>
      </c>
      <c r="E58" s="26">
        <v>14997</v>
      </c>
      <c r="F58" s="26">
        <v>12403</v>
      </c>
      <c r="G58" s="27"/>
      <c r="H58" s="7"/>
      <c r="I58" s="28">
        <f t="shared" si="0"/>
        <v>-3476</v>
      </c>
      <c r="J58" s="27">
        <f t="shared" si="0"/>
        <v>1735</v>
      </c>
      <c r="K58" s="7"/>
      <c r="L58" s="28">
        <f t="shared" ca="1" si="1"/>
        <v>-3457.4397661634143</v>
      </c>
      <c r="M58" s="26">
        <f t="shared" ca="1" si="2"/>
        <v>1708.5458262383181</v>
      </c>
      <c r="N58" s="26">
        <f t="shared" ca="1" si="3"/>
        <v>0.90048106359784108</v>
      </c>
      <c r="O58" s="27">
        <f t="shared" ca="1" si="4"/>
        <v>0.44683475664500655</v>
      </c>
      <c r="P58" s="7"/>
      <c r="Q58" s="28">
        <f t="shared" ca="1" si="5"/>
        <v>0.89423896480781306</v>
      </c>
      <c r="R58" s="27">
        <f t="shared" ca="1" si="6"/>
        <v>236.55229178342574</v>
      </c>
      <c r="S58" s="7"/>
      <c r="T58" s="28">
        <f t="shared" si="7"/>
        <v>236.38499999999996</v>
      </c>
      <c r="U58" s="27">
        <f t="shared" si="8"/>
        <v>4.1256965523267954</v>
      </c>
      <c r="V58" s="7"/>
      <c r="W58" s="28">
        <f t="shared" ca="1" si="9"/>
        <v>0.16729178342578166</v>
      </c>
      <c r="X58" s="27">
        <f t="shared" ca="1" si="10"/>
        <v>3.9685419406112032E-2</v>
      </c>
      <c r="Y58" s="7">
        <v>103</v>
      </c>
      <c r="Z58" s="46"/>
    </row>
    <row r="59" spans="1:26" s="26" customFormat="1" x14ac:dyDescent="0.25">
      <c r="A59" s="26">
        <v>43</v>
      </c>
      <c r="B59" s="26">
        <v>621</v>
      </c>
      <c r="C59" s="26">
        <v>11442</v>
      </c>
      <c r="D59" s="26">
        <v>13961</v>
      </c>
      <c r="E59" s="26">
        <v>15062</v>
      </c>
      <c r="F59" s="26">
        <v>12565</v>
      </c>
      <c r="G59" s="27"/>
      <c r="H59" s="7"/>
      <c r="I59" s="28">
        <f t="shared" si="0"/>
        <v>-3620</v>
      </c>
      <c r="J59" s="27">
        <f t="shared" si="0"/>
        <v>1396</v>
      </c>
      <c r="K59" s="7"/>
      <c r="L59" s="28">
        <f t="shared" ca="1" si="1"/>
        <v>-3601.4397661634143</v>
      </c>
      <c r="M59" s="26">
        <f t="shared" ca="1" si="2"/>
        <v>1369.5458262383181</v>
      </c>
      <c r="N59" s="26">
        <f t="shared" ca="1" si="3"/>
        <v>0.9379854836103344</v>
      </c>
      <c r="O59" s="27">
        <f t="shared" ca="1" si="4"/>
        <v>0.35817633134765176</v>
      </c>
      <c r="P59" s="7"/>
      <c r="Q59" s="28">
        <f t="shared" ca="1" si="5"/>
        <v>0.93300361420886224</v>
      </c>
      <c r="R59" s="27">
        <f t="shared" ca="1" si="6"/>
        <v>242.101151777984</v>
      </c>
      <c r="S59" s="7"/>
      <c r="T59" s="28">
        <f t="shared" si="7"/>
        <v>241.97399999999996</v>
      </c>
      <c r="U59" s="27">
        <f t="shared" si="8"/>
        <v>4.223243004220758</v>
      </c>
      <c r="V59" s="7"/>
      <c r="W59" s="28">
        <f t="shared" ca="1" si="9"/>
        <v>0.12715177798403943</v>
      </c>
      <c r="X59" s="27">
        <f t="shared" ca="1" si="10"/>
        <v>8.3356172262085693E-2</v>
      </c>
      <c r="Y59" s="7">
        <v>102</v>
      </c>
      <c r="Z59" s="46"/>
    </row>
    <row r="60" spans="1:26" s="26" customFormat="1" x14ac:dyDescent="0.25">
      <c r="A60" s="26">
        <v>44</v>
      </c>
      <c r="B60" s="26">
        <v>625</v>
      </c>
      <c r="C60" s="26">
        <v>11388</v>
      </c>
      <c r="D60" s="26">
        <v>13782</v>
      </c>
      <c r="E60" s="26">
        <v>15114</v>
      </c>
      <c r="F60" s="26">
        <v>12745</v>
      </c>
      <c r="G60" s="27"/>
      <c r="H60" s="7"/>
      <c r="I60" s="28">
        <f t="shared" si="0"/>
        <v>-3726</v>
      </c>
      <c r="J60" s="27">
        <f t="shared" si="0"/>
        <v>1037</v>
      </c>
      <c r="K60" s="7"/>
      <c r="L60" s="28">
        <f t="shared" ca="1" si="1"/>
        <v>-3707.4397661634143</v>
      </c>
      <c r="M60" s="26">
        <f t="shared" ca="1" si="2"/>
        <v>1010.5458262383181</v>
      </c>
      <c r="N60" s="26">
        <f t="shared" ca="1" si="3"/>
        <v>0.96559290389730856</v>
      </c>
      <c r="O60" s="27">
        <f t="shared" ca="1" si="4"/>
        <v>0.26428732048703124</v>
      </c>
      <c r="P60" s="7"/>
      <c r="Q60" s="28">
        <f t="shared" ca="1" si="5"/>
        <v>0.96194439768458129</v>
      </c>
      <c r="R60" s="27">
        <f t="shared" ca="1" si="6"/>
        <v>247.74019546593263</v>
      </c>
      <c r="S60" s="7"/>
      <c r="T60" s="28">
        <f t="shared" si="7"/>
        <v>247.59899999999996</v>
      </c>
      <c r="U60" s="27">
        <f t="shared" si="8"/>
        <v>4.3214177746454396</v>
      </c>
      <c r="V60" s="7"/>
      <c r="W60" s="28">
        <f t="shared" ca="1" si="9"/>
        <v>0.14119546593266818</v>
      </c>
      <c r="X60" s="27">
        <f t="shared" ca="1" si="10"/>
        <v>5.9812393335164415E-2</v>
      </c>
      <c r="Y60" s="7">
        <v>101</v>
      </c>
      <c r="Z60" s="46"/>
    </row>
    <row r="61" spans="1:26" s="26" customFormat="1" x14ac:dyDescent="0.25">
      <c r="A61" s="26">
        <v>45</v>
      </c>
      <c r="B61" s="26">
        <v>602</v>
      </c>
      <c r="C61" s="26">
        <v>11363</v>
      </c>
      <c r="D61" s="26">
        <v>13617</v>
      </c>
      <c r="E61" s="26">
        <v>15166</v>
      </c>
      <c r="F61" s="26">
        <v>12933</v>
      </c>
      <c r="G61" s="27"/>
      <c r="H61" s="7"/>
      <c r="I61" s="28">
        <f t="shared" si="0"/>
        <v>-3803</v>
      </c>
      <c r="J61" s="27">
        <f t="shared" si="0"/>
        <v>684</v>
      </c>
      <c r="K61" s="7"/>
      <c r="L61" s="28">
        <f t="shared" ca="1" si="1"/>
        <v>-3784.4397661634143</v>
      </c>
      <c r="M61" s="26">
        <f t="shared" ca="1" si="2"/>
        <v>657.54582623831811</v>
      </c>
      <c r="N61" s="26">
        <f t="shared" ca="1" si="3"/>
        <v>0.98564735070954457</v>
      </c>
      <c r="O61" s="27">
        <f t="shared" ca="1" si="4"/>
        <v>0.17196748529539041</v>
      </c>
      <c r="P61" s="7"/>
      <c r="Q61" s="28">
        <f t="shared" ca="1" si="5"/>
        <v>0.98330921094912904</v>
      </c>
      <c r="R61" s="27">
        <f t="shared" ca="1" si="6"/>
        <v>253.18281235320489</v>
      </c>
      <c r="S61" s="7"/>
      <c r="T61" s="28">
        <f t="shared" si="7"/>
        <v>253.01699999999997</v>
      </c>
      <c r="U61" s="27">
        <f t="shared" si="8"/>
        <v>4.4159797135184915</v>
      </c>
      <c r="V61" s="7"/>
      <c r="W61" s="28">
        <f t="shared" ca="1" si="9"/>
        <v>0.16581235320492738</v>
      </c>
      <c r="X61" s="27">
        <f t="shared" ca="1" si="10"/>
        <v>-3.4245280368111253E-2</v>
      </c>
      <c r="Y61" s="7">
        <v>100</v>
      </c>
      <c r="Z61" s="46"/>
    </row>
    <row r="62" spans="1:26" s="26" customFormat="1" x14ac:dyDescent="0.25">
      <c r="A62" s="26">
        <v>46</v>
      </c>
      <c r="B62" s="26">
        <v>616</v>
      </c>
      <c r="C62" s="26">
        <v>11338</v>
      </c>
      <c r="D62" s="26">
        <v>13442</v>
      </c>
      <c r="E62" s="26">
        <v>15189</v>
      </c>
      <c r="F62" s="26">
        <v>13119</v>
      </c>
      <c r="G62" s="27"/>
      <c r="H62" s="7"/>
      <c r="I62" s="28">
        <f t="shared" si="0"/>
        <v>-3851</v>
      </c>
      <c r="J62" s="27">
        <f t="shared" si="0"/>
        <v>323</v>
      </c>
      <c r="K62" s="7"/>
      <c r="L62" s="28">
        <f t="shared" ca="1" si="1"/>
        <v>-3832.4397661634143</v>
      </c>
      <c r="M62" s="26">
        <f t="shared" ca="1" si="2"/>
        <v>296.54582623831811</v>
      </c>
      <c r="N62" s="26">
        <f t="shared" ca="1" si="3"/>
        <v>0.9981488240470423</v>
      </c>
      <c r="O62" s="27">
        <f t="shared" ca="1" si="4"/>
        <v>7.7555415878443293E-2</v>
      </c>
      <c r="P62" s="7"/>
      <c r="Q62" s="28">
        <f t="shared" ca="1" si="5"/>
        <v>0.99714994334243001</v>
      </c>
      <c r="R62" s="27">
        <f t="shared" ca="1" si="6"/>
        <v>258.6554013229395</v>
      </c>
      <c r="S62" s="7"/>
      <c r="T62" s="28">
        <f t="shared" si="7"/>
        <v>258.56099999999998</v>
      </c>
      <c r="U62" s="27">
        <f t="shared" si="8"/>
        <v>4.512740767249058</v>
      </c>
      <c r="V62" s="7"/>
      <c r="W62" s="28">
        <f t="shared" ca="1" si="9"/>
        <v>9.4401322939518195E-2</v>
      </c>
      <c r="X62" s="27">
        <f t="shared" ca="1" si="10"/>
        <v>1.7030119782532438E-2</v>
      </c>
      <c r="Y62" s="7">
        <v>99</v>
      </c>
      <c r="Z62" s="46"/>
    </row>
    <row r="63" spans="1:26" s="26" customFormat="1" x14ac:dyDescent="0.25">
      <c r="A63" s="26">
        <v>47</v>
      </c>
      <c r="B63" s="26">
        <v>643</v>
      </c>
      <c r="C63" s="26">
        <v>11318</v>
      </c>
      <c r="D63" s="26">
        <v>13230</v>
      </c>
      <c r="E63" s="26">
        <v>15174</v>
      </c>
      <c r="F63" s="26">
        <v>13294</v>
      </c>
      <c r="G63" s="27"/>
      <c r="H63" s="7"/>
      <c r="I63" s="28">
        <f t="shared" si="0"/>
        <v>-3856</v>
      </c>
      <c r="J63" s="27">
        <f t="shared" si="0"/>
        <v>-64</v>
      </c>
      <c r="K63" s="7"/>
      <c r="L63" s="28">
        <f t="shared" ca="1" si="1"/>
        <v>-3837.4397661634143</v>
      </c>
      <c r="M63" s="26">
        <f t="shared" ca="1" si="2"/>
        <v>-90.454173761681872</v>
      </c>
      <c r="N63" s="26">
        <f t="shared" ca="1" si="3"/>
        <v>0.99945106085303159</v>
      </c>
      <c r="O63" s="27">
        <f t="shared" ca="1" si="4"/>
        <v>-2.3656414770749323E-2</v>
      </c>
      <c r="P63" s="7"/>
      <c r="Q63" s="28">
        <f t="shared" ca="1" si="5"/>
        <v>0.99988668052607232</v>
      </c>
      <c r="R63" s="27">
        <f t="shared" ca="1" si="6"/>
        <v>264.45806021156125</v>
      </c>
      <c r="S63" s="7"/>
      <c r="T63" s="28">
        <f t="shared" si="7"/>
        <v>264.34799999999996</v>
      </c>
      <c r="U63" s="27">
        <f t="shared" si="8"/>
        <v>4.6137429710619688</v>
      </c>
      <c r="V63" s="7"/>
      <c r="W63" s="28">
        <f t="shared" ca="1" si="9"/>
        <v>0.11006021156129009</v>
      </c>
      <c r="X63" s="27">
        <f t="shared" ca="1" si="10"/>
        <v>-2.8848704107588219E-2</v>
      </c>
      <c r="Y63" s="7">
        <v>98</v>
      </c>
      <c r="Z63" s="46"/>
    </row>
    <row r="64" spans="1:26" s="26" customFormat="1" x14ac:dyDescent="0.25">
      <c r="A64" s="26">
        <v>48</v>
      </c>
      <c r="B64" s="26">
        <v>628</v>
      </c>
      <c r="C64" s="26">
        <v>11352</v>
      </c>
      <c r="D64" s="26">
        <v>13057</v>
      </c>
      <c r="E64" s="26">
        <v>15174</v>
      </c>
      <c r="F64" s="26">
        <v>13491</v>
      </c>
      <c r="G64" s="27"/>
      <c r="H64" s="7"/>
      <c r="I64" s="28">
        <f t="shared" si="0"/>
        <v>-3822</v>
      </c>
      <c r="J64" s="27">
        <f t="shared" si="0"/>
        <v>-434</v>
      </c>
      <c r="K64" s="7"/>
      <c r="L64" s="28">
        <f t="shared" ca="1" si="1"/>
        <v>-3803.4397661634143</v>
      </c>
      <c r="M64" s="26">
        <f t="shared" ca="1" si="2"/>
        <v>-460.45417376168189</v>
      </c>
      <c r="N64" s="26">
        <f t="shared" ca="1" si="3"/>
        <v>0.99059585057230404</v>
      </c>
      <c r="O64" s="27">
        <f t="shared" ca="1" si="4"/>
        <v>-0.12042224769116604</v>
      </c>
      <c r="P64" s="7"/>
      <c r="Q64" s="28">
        <f t="shared" ca="1" si="5"/>
        <v>0.99240194215715283</v>
      </c>
      <c r="R64" s="27">
        <f t="shared" ca="1" si="6"/>
        <v>270.02143328989052</v>
      </c>
      <c r="S64" s="7"/>
      <c r="T64" s="28">
        <f t="shared" si="7"/>
        <v>269.99999999999994</v>
      </c>
      <c r="U64" s="27">
        <f t="shared" si="8"/>
        <v>4.7123889803846888</v>
      </c>
      <c r="V64" s="7"/>
      <c r="W64" s="28">
        <f t="shared" ca="1" si="9"/>
        <v>2.1433289890580909E-2</v>
      </c>
      <c r="X64" s="27">
        <f t="shared" ca="1" si="10"/>
        <v>5.0432817335661184E-2</v>
      </c>
      <c r="Y64" s="7">
        <v>97</v>
      </c>
      <c r="Z64" s="46"/>
    </row>
    <row r="65" spans="1:26" s="26" customFormat="1" x14ac:dyDescent="0.25">
      <c r="A65" s="26">
        <v>49</v>
      </c>
      <c r="B65" s="26">
        <v>632</v>
      </c>
      <c r="C65" s="26">
        <v>11380</v>
      </c>
      <c r="D65" s="26">
        <v>12869</v>
      </c>
      <c r="E65" s="26">
        <v>15133</v>
      </c>
      <c r="F65" s="26">
        <v>13676</v>
      </c>
      <c r="G65" s="27"/>
      <c r="H65" s="7"/>
      <c r="I65" s="28">
        <f t="shared" si="0"/>
        <v>-3753</v>
      </c>
      <c r="J65" s="27">
        <f t="shared" si="0"/>
        <v>-807</v>
      </c>
      <c r="K65" s="7"/>
      <c r="L65" s="28">
        <f t="shared" ca="1" si="1"/>
        <v>-3734.4397661634143</v>
      </c>
      <c r="M65" s="26">
        <f t="shared" ca="1" si="2"/>
        <v>-833.45417376168189</v>
      </c>
      <c r="N65" s="26">
        <f t="shared" ca="1" si="3"/>
        <v>0.97262498264965103</v>
      </c>
      <c r="O65" s="27">
        <f t="shared" ca="1" si="4"/>
        <v>-0.2179726684460726</v>
      </c>
      <c r="P65" s="7"/>
      <c r="Q65" s="28">
        <f t="shared" ca="1" si="5"/>
        <v>0.97581174992242969</v>
      </c>
      <c r="R65" s="27">
        <f t="shared" ca="1" si="6"/>
        <v>275.69452033836922</v>
      </c>
      <c r="S65" s="7"/>
      <c r="T65" s="28">
        <f t="shared" si="7"/>
        <v>275.68799999999993</v>
      </c>
      <c r="U65" s="27">
        <f t="shared" si="8"/>
        <v>4.8116633082381259</v>
      </c>
      <c r="V65" s="7"/>
      <c r="W65" s="28">
        <f t="shared" ca="1" si="9"/>
        <v>6.5203383692846728E-3</v>
      </c>
      <c r="X65" s="27">
        <f t="shared" ca="1" si="10"/>
        <v>5.9931145017969811E-2</v>
      </c>
      <c r="Y65" s="7">
        <v>96</v>
      </c>
      <c r="Z65" s="46"/>
    </row>
    <row r="66" spans="1:26" s="26" customFormat="1" x14ac:dyDescent="0.25">
      <c r="A66" s="26">
        <v>50</v>
      </c>
      <c r="B66" s="26">
        <v>636</v>
      </c>
      <c r="C66" s="26">
        <v>11429</v>
      </c>
      <c r="D66" s="26">
        <v>12678</v>
      </c>
      <c r="E66" s="26">
        <v>15075</v>
      </c>
      <c r="F66" s="26">
        <v>13853</v>
      </c>
      <c r="G66" s="27"/>
      <c r="H66" s="7"/>
      <c r="I66" s="28">
        <f t="shared" si="0"/>
        <v>-3646</v>
      </c>
      <c r="J66" s="27">
        <f t="shared" si="0"/>
        <v>-1175</v>
      </c>
      <c r="K66" s="7"/>
      <c r="L66" s="28">
        <f t="shared" ca="1" si="1"/>
        <v>-3627.4397661634143</v>
      </c>
      <c r="M66" s="26">
        <f t="shared" ca="1" si="2"/>
        <v>-1201.4541737616819</v>
      </c>
      <c r="N66" s="26">
        <f t="shared" ca="1" si="3"/>
        <v>0.94475711500147896</v>
      </c>
      <c r="O66" s="27">
        <f t="shared" ca="1" si="4"/>
        <v>-0.31421544281016273</v>
      </c>
      <c r="P66" s="7"/>
      <c r="Q66" s="28">
        <f t="shared" ca="1" si="5"/>
        <v>0.94930503222679652</v>
      </c>
      <c r="R66" s="27">
        <f t="shared" ca="1" si="6"/>
        <v>281.4170442716229</v>
      </c>
      <c r="S66" s="7"/>
      <c r="T66" s="28">
        <f t="shared" si="7"/>
        <v>281.41199999999992</v>
      </c>
      <c r="U66" s="27">
        <f t="shared" si="8"/>
        <v>4.9115659546222812</v>
      </c>
      <c r="V66" s="7"/>
      <c r="W66" s="28">
        <f t="shared" ca="1" si="9"/>
        <v>5.0442716229781581E-3</v>
      </c>
      <c r="X66" s="27">
        <f t="shared" ca="1" si="10"/>
        <v>5.1486391679475219E-2</v>
      </c>
      <c r="Y66" s="7">
        <v>95</v>
      </c>
      <c r="Z66" s="46"/>
    </row>
    <row r="67" spans="1:26" s="26" customFormat="1" x14ac:dyDescent="0.25">
      <c r="A67" s="26">
        <v>51</v>
      </c>
      <c r="B67" s="26">
        <v>627</v>
      </c>
      <c r="C67" s="26">
        <v>11499</v>
      </c>
      <c r="D67" s="26">
        <v>12501</v>
      </c>
      <c r="E67" s="26">
        <v>14998</v>
      </c>
      <c r="F67" s="26">
        <v>14029</v>
      </c>
      <c r="G67" s="27"/>
      <c r="H67" s="7"/>
      <c r="I67" s="28">
        <f t="shared" si="0"/>
        <v>-3499</v>
      </c>
      <c r="J67" s="27">
        <f t="shared" si="0"/>
        <v>-1528</v>
      </c>
      <c r="K67" s="7"/>
      <c r="L67" s="28">
        <f t="shared" ca="1" si="1"/>
        <v>-3480.4397661634143</v>
      </c>
      <c r="M67" s="26">
        <f t="shared" ca="1" si="2"/>
        <v>-1554.4541737616819</v>
      </c>
      <c r="N67" s="26">
        <f t="shared" ca="1" si="3"/>
        <v>0.90647135290539216</v>
      </c>
      <c r="O67" s="27">
        <f t="shared" ca="1" si="4"/>
        <v>-0.40653527800180356</v>
      </c>
      <c r="P67" s="7"/>
      <c r="Q67" s="28">
        <f t="shared" ca="1" si="5"/>
        <v>0.9123237782268746</v>
      </c>
      <c r="R67" s="27">
        <f t="shared" ca="1" si="6"/>
        <v>287.12069868650974</v>
      </c>
      <c r="S67" s="7"/>
      <c r="T67" s="28">
        <f t="shared" si="7"/>
        <v>287.05499999999989</v>
      </c>
      <c r="U67" s="27">
        <f t="shared" si="8"/>
        <v>5.0100548843123205</v>
      </c>
      <c r="V67" s="7"/>
      <c r="W67" s="28">
        <f t="shared" ca="1" si="9"/>
        <v>6.5698686509847448E-2</v>
      </c>
      <c r="X67" s="27">
        <f t="shared" ca="1" si="10"/>
        <v>-4.2041638903185685E-2</v>
      </c>
      <c r="Y67" s="7">
        <v>94</v>
      </c>
      <c r="Z67" s="46"/>
    </row>
    <row r="68" spans="1:26" s="26" customFormat="1" x14ac:dyDescent="0.25">
      <c r="A68" s="26">
        <v>52</v>
      </c>
      <c r="B68" s="26">
        <v>620</v>
      </c>
      <c r="C68" s="26">
        <v>11583</v>
      </c>
      <c r="D68" s="26">
        <v>12335</v>
      </c>
      <c r="E68" s="26">
        <v>14911</v>
      </c>
      <c r="F68" s="26">
        <v>14191</v>
      </c>
      <c r="G68" s="27"/>
      <c r="H68" s="7"/>
      <c r="I68" s="28">
        <f t="shared" si="0"/>
        <v>-3328</v>
      </c>
      <c r="J68" s="27">
        <f t="shared" si="0"/>
        <v>-1856</v>
      </c>
      <c r="K68" s="7"/>
      <c r="L68" s="28">
        <f t="shared" ca="1" si="1"/>
        <v>-3309.4397661634143</v>
      </c>
      <c r="M68" s="26">
        <f t="shared" ca="1" si="2"/>
        <v>-1882.4541737616819</v>
      </c>
      <c r="N68" s="26">
        <f t="shared" ca="1" si="3"/>
        <v>0.86193485414055637</v>
      </c>
      <c r="O68" s="27">
        <f t="shared" ca="1" si="4"/>
        <v>-0.49231688123936218</v>
      </c>
      <c r="P68" s="7"/>
      <c r="Q68" s="28">
        <f t="shared" ca="1" si="5"/>
        <v>0.86899850034160819</v>
      </c>
      <c r="R68" s="27">
        <f t="shared" ca="1" si="6"/>
        <v>292.63575924701536</v>
      </c>
      <c r="S68" s="7"/>
      <c r="T68" s="28">
        <f t="shared" si="7"/>
        <v>292.63499999999988</v>
      </c>
      <c r="U68" s="27">
        <f t="shared" si="8"/>
        <v>5.1074442565736042</v>
      </c>
      <c r="V68" s="7"/>
      <c r="W68" s="28">
        <f t="shared" ca="1" si="9"/>
        <v>7.5924701548046869E-4</v>
      </c>
      <c r="X68" s="27">
        <f t="shared" ca="1" si="10"/>
        <v>9.0007504858249376E-3</v>
      </c>
      <c r="Y68" s="7">
        <v>93</v>
      </c>
      <c r="Z68" s="46"/>
    </row>
    <row r="69" spans="1:26" s="26" customFormat="1" x14ac:dyDescent="0.25">
      <c r="A69" s="26">
        <v>53</v>
      </c>
      <c r="B69" s="26">
        <v>610</v>
      </c>
      <c r="C69" s="26">
        <v>11688</v>
      </c>
      <c r="D69" s="26">
        <v>12185</v>
      </c>
      <c r="E69" s="26">
        <v>14820</v>
      </c>
      <c r="F69" s="26">
        <v>14349</v>
      </c>
      <c r="G69" s="27"/>
      <c r="H69" s="7"/>
      <c r="I69" s="28">
        <f t="shared" si="0"/>
        <v>-3132</v>
      </c>
      <c r="J69" s="27">
        <f t="shared" si="0"/>
        <v>-2164</v>
      </c>
      <c r="K69" s="7"/>
      <c r="L69" s="28">
        <f t="shared" ca="1" si="1"/>
        <v>-3113.4397661634143</v>
      </c>
      <c r="M69" s="26">
        <f t="shared" ca="1" si="2"/>
        <v>-2190.4541737616819</v>
      </c>
      <c r="N69" s="26">
        <f t="shared" ca="1" si="3"/>
        <v>0.81088717134577393</v>
      </c>
      <c r="O69" s="27">
        <f t="shared" ca="1" si="4"/>
        <v>-0.57286789891365497</v>
      </c>
      <c r="P69" s="7"/>
      <c r="Q69" s="28">
        <f t="shared" ca="1" si="5"/>
        <v>0.8190872569635399</v>
      </c>
      <c r="R69" s="27">
        <f t="shared" ca="1" si="6"/>
        <v>298.07160708718493</v>
      </c>
      <c r="S69" s="7"/>
      <c r="T69" s="28">
        <f t="shared" si="7"/>
        <v>298.12499999999989</v>
      </c>
      <c r="U69" s="27">
        <f t="shared" si="8"/>
        <v>5.2032628325080923</v>
      </c>
      <c r="V69" s="7"/>
      <c r="W69" s="28">
        <f t="shared" ca="1" si="9"/>
        <v>-5.3392912814956617E-2</v>
      </c>
      <c r="X69" s="27">
        <f t="shared" ca="1" si="10"/>
        <v>7.4427702486502767E-2</v>
      </c>
      <c r="Y69" s="7">
        <v>92</v>
      </c>
      <c r="Z69" s="46"/>
    </row>
    <row r="70" spans="1:26" s="26" customFormat="1" x14ac:dyDescent="0.25">
      <c r="A70" s="26">
        <v>54</v>
      </c>
      <c r="B70" s="26">
        <v>629</v>
      </c>
      <c r="C70" s="26">
        <v>11811</v>
      </c>
      <c r="D70" s="26">
        <v>12034</v>
      </c>
      <c r="E70" s="26">
        <v>14700</v>
      </c>
      <c r="F70" s="26">
        <v>14501</v>
      </c>
      <c r="G70" s="27"/>
      <c r="H70" s="7"/>
      <c r="I70" s="28">
        <f t="shared" si="0"/>
        <v>-2889</v>
      </c>
      <c r="J70" s="27">
        <f t="shared" si="0"/>
        <v>-2467</v>
      </c>
      <c r="K70" s="7"/>
      <c r="L70" s="28">
        <f t="shared" ca="1" si="1"/>
        <v>-2870.4397661634143</v>
      </c>
      <c r="M70" s="26">
        <f t="shared" ca="1" si="2"/>
        <v>-2493.4541737616819</v>
      </c>
      <c r="N70" s="26">
        <f t="shared" ca="1" si="3"/>
        <v>0.74759846257469154</v>
      </c>
      <c r="O70" s="27">
        <f t="shared" ca="1" si="4"/>
        <v>-0.65211127019713133</v>
      </c>
      <c r="P70" s="7"/>
      <c r="Q70" s="28">
        <f t="shared" ca="1" si="5"/>
        <v>0.75691522649339982</v>
      </c>
      <c r="R70" s="27">
        <f t="shared" ca="1" si="6"/>
        <v>303.84889683181189</v>
      </c>
      <c r="S70" s="7"/>
      <c r="T70" s="28">
        <f t="shared" si="7"/>
        <v>303.78599999999989</v>
      </c>
      <c r="U70" s="27">
        <f t="shared" si="8"/>
        <v>5.302065921463492</v>
      </c>
      <c r="V70" s="7"/>
      <c r="W70" s="28">
        <f t="shared" ca="1" si="9"/>
        <v>6.2896831811997345E-2</v>
      </c>
      <c r="X70" s="27">
        <f t="shared" ca="1" si="10"/>
        <v>-8.0324393301225427E-3</v>
      </c>
      <c r="Y70" s="7">
        <v>91</v>
      </c>
      <c r="Z70" s="46"/>
    </row>
    <row r="71" spans="1:26" s="26" customFormat="1" x14ac:dyDescent="0.25">
      <c r="A71" s="26">
        <v>55</v>
      </c>
      <c r="B71" s="26">
        <v>626</v>
      </c>
      <c r="C71" s="26">
        <v>11940</v>
      </c>
      <c r="D71" s="26">
        <v>11895</v>
      </c>
      <c r="E71" s="26">
        <v>14566</v>
      </c>
      <c r="F71" s="26">
        <v>14634</v>
      </c>
      <c r="G71" s="27"/>
      <c r="H71" s="7"/>
      <c r="I71" s="28">
        <f t="shared" si="0"/>
        <v>-2626</v>
      </c>
      <c r="J71" s="27">
        <f t="shared" si="0"/>
        <v>-2739</v>
      </c>
      <c r="K71" s="7"/>
      <c r="L71" s="28">
        <f t="shared" ca="1" si="1"/>
        <v>-2607.4397661634143</v>
      </c>
      <c r="M71" s="26">
        <f t="shared" ca="1" si="2"/>
        <v>-2765.4541737616819</v>
      </c>
      <c r="N71" s="26">
        <f t="shared" ca="1" si="3"/>
        <v>0.67910080657965177</v>
      </c>
      <c r="O71" s="27">
        <f t="shared" ca="1" si="4"/>
        <v>-0.72324723385754586</v>
      </c>
      <c r="P71" s="7"/>
      <c r="Q71" s="28">
        <f t="shared" ca="1" si="5"/>
        <v>0.68941882790767051</v>
      </c>
      <c r="R71" s="27">
        <f t="shared" ca="1" si="6"/>
        <v>309.47451785727117</v>
      </c>
      <c r="S71" s="7"/>
      <c r="T71" s="28">
        <f t="shared" si="7"/>
        <v>309.4199999999999</v>
      </c>
      <c r="U71" s="27">
        <f t="shared" si="8"/>
        <v>5.4003977715208524</v>
      </c>
      <c r="V71" s="7"/>
      <c r="W71" s="28">
        <f t="shared" ca="1" si="9"/>
        <v>5.4517857271264347E-2</v>
      </c>
      <c r="X71" s="27">
        <f t="shared" ca="1" si="10"/>
        <v>-2.7186155291474279E-2</v>
      </c>
      <c r="Y71" s="7">
        <v>90</v>
      </c>
      <c r="Z71" s="46"/>
    </row>
    <row r="72" spans="1:26" s="26" customFormat="1" x14ac:dyDescent="0.25">
      <c r="A72" s="26">
        <v>56</v>
      </c>
      <c r="B72" s="26">
        <v>625</v>
      </c>
      <c r="C72" s="26">
        <v>12088</v>
      </c>
      <c r="D72" s="26">
        <v>11776</v>
      </c>
      <c r="E72" s="26">
        <v>14427</v>
      </c>
      <c r="F72" s="26">
        <v>14765</v>
      </c>
      <c r="G72" s="27"/>
      <c r="H72" s="7"/>
      <c r="I72" s="28">
        <f t="shared" si="0"/>
        <v>-2339</v>
      </c>
      <c r="J72" s="27">
        <f t="shared" si="0"/>
        <v>-2989</v>
      </c>
      <c r="K72" s="7"/>
      <c r="L72" s="28">
        <f t="shared" ca="1" si="1"/>
        <v>-2320.4397661634143</v>
      </c>
      <c r="M72" s="26">
        <f t="shared" ca="1" si="2"/>
        <v>-3015.4541737616819</v>
      </c>
      <c r="N72" s="26">
        <f t="shared" ca="1" si="3"/>
        <v>0.60435241391586325</v>
      </c>
      <c r="O72" s="27">
        <f t="shared" ca="1" si="4"/>
        <v>-0.78862955339836793</v>
      </c>
      <c r="P72" s="7"/>
      <c r="Q72" s="28">
        <f t="shared" ca="1" si="5"/>
        <v>0.61558952458086647</v>
      </c>
      <c r="R72" s="27">
        <f t="shared" ca="1" si="6"/>
        <v>315.12781219875455</v>
      </c>
      <c r="S72" s="7"/>
      <c r="T72" s="28">
        <f t="shared" si="7"/>
        <v>315.0449999999999</v>
      </c>
      <c r="U72" s="27">
        <f t="shared" si="8"/>
        <v>5.498572541945534</v>
      </c>
      <c r="V72" s="7"/>
      <c r="W72" s="28">
        <f t="shared" ca="1" si="9"/>
        <v>8.28121987546524E-2</v>
      </c>
      <c r="X72" s="27">
        <f t="shared" ca="1" si="10"/>
        <v>-1.4147604904906075E-3</v>
      </c>
      <c r="Y72" s="7">
        <v>89</v>
      </c>
      <c r="Z72" s="46"/>
    </row>
    <row r="73" spans="1:26" s="26" customFormat="1" x14ac:dyDescent="0.25">
      <c r="A73" s="26">
        <v>57</v>
      </c>
      <c r="B73" s="26">
        <v>648</v>
      </c>
      <c r="C73" s="26">
        <v>12247</v>
      </c>
      <c r="D73" s="26">
        <v>11659</v>
      </c>
      <c r="E73" s="26">
        <v>14268</v>
      </c>
      <c r="F73" s="26">
        <v>14875</v>
      </c>
      <c r="G73" s="27"/>
      <c r="H73" s="7"/>
      <c r="I73" s="28">
        <f t="shared" si="0"/>
        <v>-2021</v>
      </c>
      <c r="J73" s="27">
        <f t="shared" si="0"/>
        <v>-3216</v>
      </c>
      <c r="K73" s="7"/>
      <c r="L73" s="28">
        <f t="shared" ca="1" si="1"/>
        <v>-2002.4397661634141</v>
      </c>
      <c r="M73" s="26">
        <f t="shared" ca="1" si="2"/>
        <v>-3242.4541737616819</v>
      </c>
      <c r="N73" s="26">
        <f t="shared" ca="1" si="3"/>
        <v>0.52153015305494055</v>
      </c>
      <c r="O73" s="27">
        <f t="shared" ca="1" si="4"/>
        <v>-0.84799669954143442</v>
      </c>
      <c r="P73" s="7"/>
      <c r="Q73" s="28">
        <f t="shared" ca="1" si="5"/>
        <v>0.53360029552954946</v>
      </c>
      <c r="R73" s="27">
        <f t="shared" ca="1" si="6"/>
        <v>320.92267046420011</v>
      </c>
      <c r="S73" s="7"/>
      <c r="T73" s="28">
        <f t="shared" si="7"/>
        <v>320.8769999999999</v>
      </c>
      <c r="U73" s="27">
        <f t="shared" si="8"/>
        <v>5.6003601439218427</v>
      </c>
      <c r="V73" s="7"/>
      <c r="W73" s="28">
        <f t="shared" ca="1" si="9"/>
        <v>4.5670464200213701E-2</v>
      </c>
      <c r="X73" s="27">
        <f t="shared" ca="1" si="10"/>
        <v>-1.7117749411681871E-2</v>
      </c>
      <c r="Y73" s="7">
        <v>88</v>
      </c>
      <c r="Z73" s="46"/>
    </row>
    <row r="74" spans="1:26" s="26" customFormat="1" x14ac:dyDescent="0.25">
      <c r="A74" s="26">
        <v>58</v>
      </c>
      <c r="B74" s="26">
        <v>634</v>
      </c>
      <c r="C74" s="26">
        <v>12403</v>
      </c>
      <c r="D74" s="26">
        <v>11554</v>
      </c>
      <c r="E74" s="26">
        <v>14085</v>
      </c>
      <c r="F74" s="26">
        <v>14950</v>
      </c>
      <c r="G74" s="27"/>
      <c r="H74" s="7"/>
      <c r="I74" s="28">
        <f t="shared" si="0"/>
        <v>-1682</v>
      </c>
      <c r="J74" s="27">
        <f t="shared" si="0"/>
        <v>-3396</v>
      </c>
      <c r="K74" s="7"/>
      <c r="L74" s="28">
        <f t="shared" ca="1" si="1"/>
        <v>-1663.4397661634141</v>
      </c>
      <c r="M74" s="26">
        <f t="shared" ca="1" si="2"/>
        <v>-3422.4541737616819</v>
      </c>
      <c r="N74" s="26">
        <f t="shared" ca="1" si="3"/>
        <v>0.43323849760886274</v>
      </c>
      <c r="O74" s="27">
        <f t="shared" ca="1" si="4"/>
        <v>-0.89507196961082636</v>
      </c>
      <c r="P74" s="7"/>
      <c r="Q74" s="28">
        <f t="shared" ca="1" si="5"/>
        <v>0.4459669227452987</v>
      </c>
      <c r="R74" s="27">
        <f t="shared" ca="1" si="6"/>
        <v>326.61810351658858</v>
      </c>
      <c r="S74" s="7"/>
      <c r="T74" s="28">
        <f t="shared" si="7"/>
        <v>326.58299999999991</v>
      </c>
      <c r="U74" s="27">
        <f t="shared" si="8"/>
        <v>5.6999486310406393</v>
      </c>
      <c r="V74" s="7"/>
      <c r="W74" s="28">
        <f t="shared" ca="1" si="9"/>
        <v>3.5103516588662842E-2</v>
      </c>
      <c r="X74" s="27">
        <f t="shared" ca="1" si="10"/>
        <v>8.1183701936424768E-3</v>
      </c>
      <c r="Y74" s="7">
        <v>87</v>
      </c>
      <c r="Z74" s="46"/>
    </row>
    <row r="75" spans="1:26" s="26" customFormat="1" x14ac:dyDescent="0.25">
      <c r="A75" s="26">
        <v>59</v>
      </c>
      <c r="B75" s="26">
        <v>620</v>
      </c>
      <c r="C75" s="26">
        <v>12585</v>
      </c>
      <c r="D75" s="26">
        <v>11485</v>
      </c>
      <c r="E75" s="26">
        <v>13923</v>
      </c>
      <c r="F75" s="26">
        <v>15032</v>
      </c>
      <c r="G75" s="27"/>
      <c r="H75" s="7"/>
      <c r="I75" s="28">
        <f t="shared" si="0"/>
        <v>-1338</v>
      </c>
      <c r="J75" s="27">
        <f t="shared" si="0"/>
        <v>-3547</v>
      </c>
      <c r="K75" s="7"/>
      <c r="L75" s="28">
        <f t="shared" ca="1" si="1"/>
        <v>-1319.4397661634141</v>
      </c>
      <c r="M75" s="26">
        <f t="shared" ca="1" si="2"/>
        <v>-3573.4541737616819</v>
      </c>
      <c r="N75" s="26">
        <f t="shared" ca="1" si="3"/>
        <v>0.34364460535679553</v>
      </c>
      <c r="O75" s="27">
        <f t="shared" ca="1" si="4"/>
        <v>-0.93456289061348286</v>
      </c>
      <c r="P75" s="7"/>
      <c r="Q75" s="28">
        <f t="shared" ca="1" si="5"/>
        <v>0.35692369732690771</v>
      </c>
      <c r="R75" s="27">
        <f t="shared" ca="1" si="6"/>
        <v>332.2001339775652</v>
      </c>
      <c r="S75" s="7"/>
      <c r="T75" s="28">
        <f t="shared" si="7"/>
        <v>332.1629999999999</v>
      </c>
      <c r="U75" s="27">
        <f t="shared" si="8"/>
        <v>5.7973380033019222</v>
      </c>
      <c r="V75" s="7"/>
      <c r="W75" s="28">
        <f t="shared" ca="1" si="9"/>
        <v>3.7133977565304122E-2</v>
      </c>
      <c r="X75" s="27">
        <f t="shared" ca="1" si="10"/>
        <v>7.7998285376224885E-2</v>
      </c>
      <c r="Y75" s="7">
        <v>86</v>
      </c>
      <c r="Z75" s="46"/>
    </row>
    <row r="76" spans="1:26" s="26" customFormat="1" x14ac:dyDescent="0.25">
      <c r="A76" s="26">
        <v>60</v>
      </c>
      <c r="B76" s="26">
        <v>622</v>
      </c>
      <c r="C76" s="26">
        <v>12769</v>
      </c>
      <c r="D76" s="26">
        <v>11430</v>
      </c>
      <c r="E76" s="26">
        <v>13749</v>
      </c>
      <c r="F76" s="26">
        <v>15097</v>
      </c>
      <c r="G76" s="27"/>
      <c r="H76" s="7"/>
      <c r="I76" s="28">
        <f t="shared" si="0"/>
        <v>-980</v>
      </c>
      <c r="J76" s="27">
        <f t="shared" si="0"/>
        <v>-3667</v>
      </c>
      <c r="K76" s="7"/>
      <c r="L76" s="28">
        <f t="shared" ca="1" si="1"/>
        <v>-961.43976616341411</v>
      </c>
      <c r="M76" s="26">
        <f t="shared" ca="1" si="2"/>
        <v>-3693.4541737616819</v>
      </c>
      <c r="N76" s="26">
        <f t="shared" ca="1" si="3"/>
        <v>0.25040445004795814</v>
      </c>
      <c r="O76" s="27">
        <f t="shared" ca="1" si="4"/>
        <v>-0.96594640399307752</v>
      </c>
      <c r="P76" s="7"/>
      <c r="Q76" s="28">
        <f t="shared" ca="1" si="5"/>
        <v>0.26411894488036847</v>
      </c>
      <c r="R76" s="27">
        <f t="shared" ca="1" si="6"/>
        <v>337.81014673457264</v>
      </c>
      <c r="S76" s="7"/>
      <c r="T76" s="28">
        <f t="shared" si="7"/>
        <v>337.76099999999991</v>
      </c>
      <c r="U76" s="27">
        <f t="shared" si="8"/>
        <v>5.8950415348285663</v>
      </c>
      <c r="V76" s="7"/>
      <c r="W76" s="28">
        <f t="shared" ca="1" si="9"/>
        <v>4.9146734572730111E-2</v>
      </c>
      <c r="X76" s="27">
        <f t="shared" ca="1" si="10"/>
        <v>-4.0056061478196625E-2</v>
      </c>
      <c r="Y76" s="7">
        <v>85</v>
      </c>
      <c r="Z76" s="46"/>
    </row>
    <row r="77" spans="1:26" s="26" customFormat="1" x14ac:dyDescent="0.25">
      <c r="A77" s="26">
        <v>61</v>
      </c>
      <c r="B77" s="26">
        <v>611</v>
      </c>
      <c r="C77" s="26">
        <v>12946</v>
      </c>
      <c r="D77" s="26">
        <v>11385</v>
      </c>
      <c r="E77" s="26">
        <v>13567</v>
      </c>
      <c r="F77" s="26">
        <v>15136</v>
      </c>
      <c r="G77" s="27"/>
      <c r="H77" s="7"/>
      <c r="I77" s="28">
        <f t="shared" si="0"/>
        <v>-621</v>
      </c>
      <c r="J77" s="27">
        <f t="shared" si="0"/>
        <v>-3751</v>
      </c>
      <c r="K77" s="7"/>
      <c r="L77" s="28">
        <f t="shared" ca="1" si="1"/>
        <v>-602.43976616341411</v>
      </c>
      <c r="M77" s="26">
        <f t="shared" ca="1" si="2"/>
        <v>-3777.4541737616819</v>
      </c>
      <c r="N77" s="26">
        <f t="shared" ca="1" si="3"/>
        <v>0.1569038473779229</v>
      </c>
      <c r="O77" s="27">
        <f t="shared" ca="1" si="4"/>
        <v>-0.98791486335879375</v>
      </c>
      <c r="P77" s="7"/>
      <c r="Q77" s="28">
        <f t="shared" ca="1" si="5"/>
        <v>0.17092028918802082</v>
      </c>
      <c r="R77" s="27">
        <f t="shared" ca="1" si="6"/>
        <v>343.28710488842751</v>
      </c>
      <c r="S77" s="7"/>
      <c r="T77" s="28">
        <f t="shared" si="7"/>
        <v>343.25999999999993</v>
      </c>
      <c r="U77" s="27">
        <f t="shared" si="8"/>
        <v>5.991017190395735</v>
      </c>
      <c r="V77" s="7"/>
      <c r="W77" s="28">
        <f t="shared" ca="1" si="9"/>
        <v>2.710488842757286E-2</v>
      </c>
      <c r="X77" s="27">
        <f t="shared" ca="1" si="10"/>
        <v>3.6993958936136551E-2</v>
      </c>
      <c r="Y77" s="7">
        <v>84</v>
      </c>
      <c r="Z77" s="46"/>
    </row>
    <row r="78" spans="1:26" s="26" customFormat="1" x14ac:dyDescent="0.25">
      <c r="A78" s="26">
        <v>62</v>
      </c>
      <c r="B78" s="26">
        <v>616</v>
      </c>
      <c r="C78" s="26">
        <v>13125</v>
      </c>
      <c r="D78" s="26">
        <v>11364</v>
      </c>
      <c r="E78" s="26">
        <v>13389</v>
      </c>
      <c r="F78" s="26">
        <v>15159</v>
      </c>
      <c r="G78" s="27"/>
      <c r="H78" s="7"/>
      <c r="I78" s="28">
        <f t="shared" si="0"/>
        <v>-264</v>
      </c>
      <c r="J78" s="27">
        <f t="shared" si="0"/>
        <v>-3795</v>
      </c>
      <c r="K78" s="7"/>
      <c r="L78" s="28">
        <f t="shared" ca="1" si="1"/>
        <v>-245.43976616341413</v>
      </c>
      <c r="M78" s="26">
        <f t="shared" ca="1" si="2"/>
        <v>-3821.4541737616819</v>
      </c>
      <c r="N78" s="26">
        <f t="shared" ca="1" si="3"/>
        <v>6.3924139430283411E-2</v>
      </c>
      <c r="O78" s="27">
        <f t="shared" ca="1" si="4"/>
        <v>-0.99942215159797843</v>
      </c>
      <c r="P78" s="7"/>
      <c r="Q78" s="28">
        <f t="shared" ca="1" si="5"/>
        <v>7.8094325267892659E-2</v>
      </c>
      <c r="R78" s="27">
        <f t="shared" ca="1" si="6"/>
        <v>348.63476315843195</v>
      </c>
      <c r="S78" s="7"/>
      <c r="T78" s="28">
        <f t="shared" si="7"/>
        <v>348.80399999999992</v>
      </c>
      <c r="U78" s="27">
        <f t="shared" si="8"/>
        <v>6.0877782441262989</v>
      </c>
      <c r="V78" s="7"/>
      <c r="W78" s="28">
        <f t="shared" ca="1" si="9"/>
        <v>-0.16923684156796526</v>
      </c>
      <c r="X78" s="27">
        <f t="shared" ca="1" si="10"/>
        <v>0.26106556832968408</v>
      </c>
      <c r="Y78" s="7">
        <v>83</v>
      </c>
      <c r="Z78" s="46"/>
    </row>
    <row r="79" spans="1:26" s="26" customFormat="1" x14ac:dyDescent="0.25">
      <c r="A79" s="26">
        <v>63</v>
      </c>
      <c r="B79" s="26">
        <v>635</v>
      </c>
      <c r="C79" s="26">
        <v>13312</v>
      </c>
      <c r="D79" s="26">
        <v>11345</v>
      </c>
      <c r="E79" s="26">
        <v>13186</v>
      </c>
      <c r="F79" s="26">
        <v>15146</v>
      </c>
      <c r="G79" s="27"/>
      <c r="H79" s="7"/>
      <c r="I79" s="28">
        <f t="shared" si="0"/>
        <v>126</v>
      </c>
      <c r="J79" s="27">
        <f t="shared" si="0"/>
        <v>-3801</v>
      </c>
      <c r="K79" s="7"/>
      <c r="L79" s="28">
        <f t="shared" ca="1" si="1"/>
        <v>144.56023383658587</v>
      </c>
      <c r="M79" s="26">
        <f t="shared" ca="1" si="2"/>
        <v>-3827.4541737616819</v>
      </c>
      <c r="N79" s="26">
        <f t="shared" ca="1" si="3"/>
        <v>-3.7650331436885794E-2</v>
      </c>
      <c r="O79" s="27">
        <f t="shared" ca="1" si="4"/>
        <v>-1.0009913272669582</v>
      </c>
      <c r="P79" s="7"/>
      <c r="Q79" s="28">
        <f t="shared" ca="1" si="5"/>
        <v>-2.3468107127243093E-2</v>
      </c>
      <c r="R79" s="27">
        <f t="shared" ca="1" si="6"/>
        <v>354.44579252931453</v>
      </c>
      <c r="S79" s="7"/>
      <c r="T79" s="28">
        <f t="shared" si="7"/>
        <v>354.51899999999989</v>
      </c>
      <c r="U79" s="27">
        <f t="shared" si="8"/>
        <v>6.1875238108777761</v>
      </c>
      <c r="V79" s="7"/>
      <c r="W79" s="28">
        <f t="shared" ca="1" si="9"/>
        <v>-7.3207470685360931E-2</v>
      </c>
      <c r="X79" s="27">
        <f t="shared" ca="1" si="10"/>
        <v>-3.9904672660611595E-2</v>
      </c>
      <c r="Y79" s="7">
        <v>82</v>
      </c>
      <c r="Z79" s="46"/>
    </row>
    <row r="80" spans="1:26" s="26" customFormat="1" x14ac:dyDescent="0.25">
      <c r="A80" s="26">
        <v>64</v>
      </c>
      <c r="B80" s="26">
        <v>634</v>
      </c>
      <c r="C80" s="26">
        <v>13515</v>
      </c>
      <c r="D80" s="26">
        <v>11370</v>
      </c>
      <c r="E80" s="26">
        <v>13004</v>
      </c>
      <c r="F80" s="26">
        <v>15145</v>
      </c>
      <c r="G80" s="27"/>
      <c r="H80" s="7"/>
      <c r="I80" s="28">
        <f t="shared" si="0"/>
        <v>511</v>
      </c>
      <c r="J80" s="27">
        <f t="shared" si="0"/>
        <v>-3775</v>
      </c>
      <c r="K80" s="7"/>
      <c r="L80" s="28">
        <f t="shared" ca="1" si="1"/>
        <v>529.56023383658589</v>
      </c>
      <c r="M80" s="26">
        <f t="shared" ca="1" si="2"/>
        <v>-3801.4541737616819</v>
      </c>
      <c r="N80" s="26">
        <f t="shared" ca="1" si="3"/>
        <v>-0.13792256549806567</v>
      </c>
      <c r="O80" s="27">
        <f t="shared" ca="1" si="4"/>
        <v>-0.99419156603471259</v>
      </c>
      <c r="P80" s="7"/>
      <c r="Q80" s="28">
        <f t="shared" ca="1" si="5"/>
        <v>-0.12384677615505335</v>
      </c>
      <c r="R80" s="27">
        <f ca="1">IF(MOD(ATAN2(O80,Q80)*180/PI()-$J$9+360,360)&lt;355,MOD(ATAN2(O80,Q80)*180/PI()-$J$9+360,360)+360,MOD(ATAN2(O80,Q80)*180/PI()-$J$9+360,360))</f>
        <v>360.20352251695783</v>
      </c>
      <c r="S80" s="7"/>
      <c r="T80" s="28">
        <f t="shared" si="7"/>
        <v>360.22499999999991</v>
      </c>
      <c r="U80" s="27">
        <f t="shared" si="8"/>
        <v>6.287112297996571</v>
      </c>
      <c r="V80" s="7"/>
      <c r="W80" s="28">
        <f t="shared" ca="1" si="9"/>
        <v>-2.1477483042076528E-2</v>
      </c>
      <c r="X80" s="27"/>
      <c r="Y80" s="7"/>
      <c r="Z80" s="46"/>
    </row>
    <row r="81" spans="1:26" s="26" customFormat="1" x14ac:dyDescent="0.25">
      <c r="A81" s="26">
        <v>0</v>
      </c>
      <c r="B81" s="26">
        <v>0</v>
      </c>
      <c r="C81" s="26">
        <v>13463</v>
      </c>
      <c r="D81" s="26">
        <v>11327</v>
      </c>
      <c r="E81" s="26">
        <v>12954</v>
      </c>
      <c r="F81" s="26">
        <v>15088</v>
      </c>
      <c r="G81" s="27"/>
      <c r="H81" s="7"/>
      <c r="I81" s="28">
        <f t="shared" ref="I81:J144" si="11">C81-E81</f>
        <v>509</v>
      </c>
      <c r="J81" s="27">
        <f t="shared" si="11"/>
        <v>-3761</v>
      </c>
      <c r="K81" s="7"/>
      <c r="L81" s="28">
        <f t="shared" ref="L81:L144" ca="1" si="12">I81-$J$4</f>
        <v>527.56023383658589</v>
      </c>
      <c r="M81" s="26">
        <f t="shared" ref="M81:M144" ca="1" si="13">J81-$J$3</f>
        <v>-3787.4541737616819</v>
      </c>
      <c r="N81" s="26">
        <f t="shared" ref="N81:N144" ca="1" si="14">L81/$J$7</f>
        <v>-0.13740167077566992</v>
      </c>
      <c r="O81" s="27">
        <f t="shared" ref="O81:O144" ca="1" si="15">M81/$J$6</f>
        <v>-0.99053015614042661</v>
      </c>
      <c r="P81" s="7"/>
      <c r="Q81" s="28">
        <f t="shared" ref="Q81:Q144" ca="1" si="16">(N81-O81*SIN(-$J$11*PI()/180))/(COS(-$J$11*PI()/180))</f>
        <v>-0.12337771846583095</v>
      </c>
      <c r="R81" s="27">
        <f ca="1">IF(MOD(ATAN2(O81,Q81)*180/PI()-$J$9+360,360)&lt;355,MOD(ATAN2(O81,Q81)*180/PI()-$J$9+360,360)+360,MOD(ATAN2(O81,Q81)*180/PI()-$J$9+360,360))</f>
        <v>360.20278462424784</v>
      </c>
      <c r="S81" s="7"/>
      <c r="T81" s="28">
        <f t="shared" ref="T81:T144" si="17">360/40000*B81+T80</f>
        <v>360.22499999999991</v>
      </c>
      <c r="U81" s="27">
        <f t="shared" ref="U81:U144" si="18">T81*PI()/180</f>
        <v>6.287112297996571</v>
      </c>
      <c r="V81" s="7"/>
      <c r="W81" s="28">
        <f t="shared" ref="W81:W144" ca="1" si="19">R81-T81</f>
        <v>-2.2215375752068667E-2</v>
      </c>
      <c r="X81" s="27"/>
      <c r="Y81" s="7"/>
      <c r="Z81" s="46"/>
    </row>
    <row r="82" spans="1:26" s="26" customFormat="1" x14ac:dyDescent="0.25">
      <c r="A82" s="26">
        <v>1</v>
      </c>
      <c r="B82" s="26">
        <v>-614</v>
      </c>
      <c r="C82" s="26">
        <v>13267</v>
      </c>
      <c r="D82" s="26">
        <v>11303</v>
      </c>
      <c r="E82" s="26">
        <v>13132</v>
      </c>
      <c r="F82" s="26">
        <v>15094</v>
      </c>
      <c r="G82" s="27"/>
      <c r="H82" s="7"/>
      <c r="I82" s="28">
        <f t="shared" si="11"/>
        <v>135</v>
      </c>
      <c r="J82" s="27">
        <f t="shared" si="11"/>
        <v>-3791</v>
      </c>
      <c r="K82" s="7"/>
      <c r="L82" s="28">
        <f t="shared" ca="1" si="12"/>
        <v>153.56023383658587</v>
      </c>
      <c r="M82" s="26">
        <f t="shared" ca="1" si="13"/>
        <v>-3817.4541737616819</v>
      </c>
      <c r="N82" s="26">
        <f t="shared" ca="1" si="14"/>
        <v>-3.9994357687666619E-2</v>
      </c>
      <c r="O82" s="27">
        <f t="shared" ca="1" si="15"/>
        <v>-0.99837603448532519</v>
      </c>
      <c r="P82" s="7"/>
      <c r="Q82" s="28">
        <f t="shared" ca="1" si="16"/>
        <v>-2.5849432572636728E-2</v>
      </c>
      <c r="R82" s="27">
        <f t="shared" ref="R82:R144" ca="1" si="20">MOD(ATAN2(O82,Q82)*180/PI()-$J$9+360,360)</f>
        <v>354.58588785665393</v>
      </c>
      <c r="S82" s="7"/>
      <c r="T82" s="28">
        <f t="shared" si="17"/>
        <v>354.6989999999999</v>
      </c>
      <c r="U82" s="27">
        <f t="shared" si="18"/>
        <v>6.1906654035313649</v>
      </c>
      <c r="V82" s="7"/>
      <c r="W82" s="28">
        <f t="shared" ca="1" si="19"/>
        <v>-0.11311214334597253</v>
      </c>
      <c r="X82" s="27"/>
      <c r="Y82" s="7"/>
      <c r="Z82" s="46"/>
    </row>
    <row r="83" spans="1:26" s="26" customFormat="1" x14ac:dyDescent="0.25">
      <c r="A83" s="26">
        <v>2</v>
      </c>
      <c r="B83" s="26">
        <v>-629</v>
      </c>
      <c r="C83" s="26">
        <v>13093</v>
      </c>
      <c r="D83" s="26">
        <v>11317</v>
      </c>
      <c r="E83" s="26">
        <v>13323</v>
      </c>
      <c r="F83" s="26">
        <v>15100</v>
      </c>
      <c r="G83" s="27"/>
      <c r="H83" s="7"/>
      <c r="I83" s="28">
        <f t="shared" si="11"/>
        <v>-230</v>
      </c>
      <c r="J83" s="27">
        <f t="shared" si="11"/>
        <v>-3783</v>
      </c>
      <c r="K83" s="7"/>
      <c r="L83" s="28">
        <f t="shared" ca="1" si="12"/>
        <v>-211.43976616341413</v>
      </c>
      <c r="M83" s="26">
        <f t="shared" ca="1" si="13"/>
        <v>-3809.4541737616819</v>
      </c>
      <c r="N83" s="26">
        <f t="shared" ca="1" si="14"/>
        <v>5.5068929149555843E-2</v>
      </c>
      <c r="O83" s="27">
        <f t="shared" ca="1" si="15"/>
        <v>-0.99628380026001895</v>
      </c>
      <c r="P83" s="7"/>
      <c r="Q83" s="28">
        <f t="shared" ca="1" si="16"/>
        <v>6.9193749195314513E-2</v>
      </c>
      <c r="R83" s="27">
        <f t="shared" ca="1" si="20"/>
        <v>349.12982872676162</v>
      </c>
      <c r="S83" s="7"/>
      <c r="T83" s="28">
        <f t="shared" si="17"/>
        <v>349.0379999999999</v>
      </c>
      <c r="U83" s="27">
        <f t="shared" si="18"/>
        <v>6.0918623145759661</v>
      </c>
      <c r="V83" s="7"/>
      <c r="W83" s="28">
        <f t="shared" ca="1" si="19"/>
        <v>9.1828726761718826E-2</v>
      </c>
      <c r="X83" s="27"/>
      <c r="Y83" s="7"/>
      <c r="Z83" s="46"/>
    </row>
    <row r="84" spans="1:26" s="26" customFormat="1" x14ac:dyDescent="0.25">
      <c r="A84" s="26">
        <v>3</v>
      </c>
      <c r="B84" s="26">
        <v>-614</v>
      </c>
      <c r="C84" s="26">
        <v>12910</v>
      </c>
      <c r="D84" s="26">
        <v>11349</v>
      </c>
      <c r="E84" s="26">
        <v>13509</v>
      </c>
      <c r="F84" s="26">
        <v>15085</v>
      </c>
      <c r="G84" s="27"/>
      <c r="H84" s="7"/>
      <c r="I84" s="28">
        <f t="shared" si="11"/>
        <v>-599</v>
      </c>
      <c r="J84" s="27">
        <f t="shared" si="11"/>
        <v>-3736</v>
      </c>
      <c r="K84" s="7"/>
      <c r="L84" s="28">
        <f t="shared" ca="1" si="12"/>
        <v>-580.43976616341411</v>
      </c>
      <c r="M84" s="26">
        <f t="shared" ca="1" si="13"/>
        <v>-3762.4541737616819</v>
      </c>
      <c r="N84" s="26">
        <f t="shared" ca="1" si="14"/>
        <v>0.15117400543156978</v>
      </c>
      <c r="O84" s="27">
        <f t="shared" ca="1" si="15"/>
        <v>-0.9839919241863444</v>
      </c>
      <c r="P84" s="7"/>
      <c r="Q84" s="28">
        <f t="shared" ca="1" si="16"/>
        <v>0.16513427614605541</v>
      </c>
      <c r="R84" s="27">
        <f t="shared" ca="1" si="20"/>
        <v>343.5760988473636</v>
      </c>
      <c r="S84" s="7"/>
      <c r="T84" s="28">
        <f t="shared" si="17"/>
        <v>343.51199999999989</v>
      </c>
      <c r="U84" s="27">
        <f t="shared" si="18"/>
        <v>5.995415420110759</v>
      </c>
      <c r="V84" s="7"/>
      <c r="W84" s="28">
        <f t="shared" ca="1" si="19"/>
        <v>6.409884736370941E-2</v>
      </c>
      <c r="X84" s="27"/>
      <c r="Y84" s="7"/>
      <c r="Z84" s="46"/>
    </row>
    <row r="85" spans="1:26" s="26" customFormat="1" x14ac:dyDescent="0.25">
      <c r="A85" s="26">
        <v>4</v>
      </c>
      <c r="B85" s="26">
        <v>-615</v>
      </c>
      <c r="C85" s="26">
        <v>12734</v>
      </c>
      <c r="D85" s="26">
        <v>11389</v>
      </c>
      <c r="E85" s="26">
        <v>13701</v>
      </c>
      <c r="F85" s="26">
        <v>15053</v>
      </c>
      <c r="G85" s="27"/>
      <c r="H85" s="7"/>
      <c r="I85" s="28">
        <f t="shared" si="11"/>
        <v>-967</v>
      </c>
      <c r="J85" s="27">
        <f t="shared" si="11"/>
        <v>-3664</v>
      </c>
      <c r="K85" s="7"/>
      <c r="L85" s="28">
        <f t="shared" ca="1" si="12"/>
        <v>-948.43976616341411</v>
      </c>
      <c r="M85" s="26">
        <f t="shared" ca="1" si="13"/>
        <v>-3690.4541737616819</v>
      </c>
      <c r="N85" s="26">
        <f t="shared" ca="1" si="14"/>
        <v>0.24701863435238583</v>
      </c>
      <c r="O85" s="27">
        <f t="shared" ca="1" si="15"/>
        <v>-0.96516181615858765</v>
      </c>
      <c r="P85" s="7"/>
      <c r="Q85" s="28">
        <f t="shared" ca="1" si="16"/>
        <v>0.26072167004664309</v>
      </c>
      <c r="R85" s="27">
        <f t="shared" ca="1" si="20"/>
        <v>337.9860906730944</v>
      </c>
      <c r="S85" s="7"/>
      <c r="T85" s="28">
        <f t="shared" si="17"/>
        <v>337.97699999999986</v>
      </c>
      <c r="U85" s="27">
        <f t="shared" si="18"/>
        <v>5.8988114460128722</v>
      </c>
      <c r="V85" s="7"/>
      <c r="W85" s="28">
        <f t="shared" ca="1" si="19"/>
        <v>9.0906730945334857E-3</v>
      </c>
      <c r="X85" s="27"/>
      <c r="Y85" s="7"/>
      <c r="Z85" s="46"/>
    </row>
    <row r="86" spans="1:26" s="26" customFormat="1" x14ac:dyDescent="0.25">
      <c r="A86" s="26">
        <v>5</v>
      </c>
      <c r="B86" s="26">
        <v>-616</v>
      </c>
      <c r="C86" s="26">
        <v>12555</v>
      </c>
      <c r="D86" s="26">
        <v>11444</v>
      </c>
      <c r="E86" s="26">
        <v>13867</v>
      </c>
      <c r="F86" s="26">
        <v>14988</v>
      </c>
      <c r="G86" s="27"/>
      <c r="H86" s="7"/>
      <c r="I86" s="28">
        <f t="shared" si="11"/>
        <v>-1312</v>
      </c>
      <c r="J86" s="27">
        <f t="shared" si="11"/>
        <v>-3544</v>
      </c>
      <c r="K86" s="7"/>
      <c r="L86" s="28">
        <f t="shared" ca="1" si="12"/>
        <v>-1293.4397661634141</v>
      </c>
      <c r="M86" s="26">
        <f t="shared" ca="1" si="13"/>
        <v>-3570.4541737616819</v>
      </c>
      <c r="N86" s="26">
        <f t="shared" ca="1" si="14"/>
        <v>0.33687297396565091</v>
      </c>
      <c r="O86" s="27">
        <f t="shared" ca="1" si="15"/>
        <v>-0.93377830277899299</v>
      </c>
      <c r="P86" s="7"/>
      <c r="Q86" s="28">
        <f t="shared" ca="1" si="16"/>
        <v>0.35014026680372645</v>
      </c>
      <c r="R86" s="27">
        <f t="shared" ca="1" si="20"/>
        <v>332.54813226294141</v>
      </c>
      <c r="S86" s="7"/>
      <c r="T86" s="28">
        <f t="shared" si="17"/>
        <v>332.43299999999988</v>
      </c>
      <c r="U86" s="27">
        <f t="shared" si="18"/>
        <v>5.8020503922823066</v>
      </c>
      <c r="V86" s="7"/>
      <c r="W86" s="28">
        <f t="shared" ca="1" si="19"/>
        <v>0.11513226294152901</v>
      </c>
      <c r="X86" s="27"/>
      <c r="Y86" s="7"/>
      <c r="Z86" s="46"/>
    </row>
    <row r="87" spans="1:26" s="26" customFormat="1" x14ac:dyDescent="0.25">
      <c r="A87" s="26">
        <v>6</v>
      </c>
      <c r="B87" s="26">
        <v>-627</v>
      </c>
      <c r="C87" s="26">
        <v>12365</v>
      </c>
      <c r="D87" s="26">
        <v>11510</v>
      </c>
      <c r="E87" s="26">
        <v>14029</v>
      </c>
      <c r="F87" s="26">
        <v>14902</v>
      </c>
      <c r="G87" s="27"/>
      <c r="H87" s="7"/>
      <c r="I87" s="28">
        <f t="shared" si="11"/>
        <v>-1664</v>
      </c>
      <c r="J87" s="27">
        <f t="shared" si="11"/>
        <v>-3392</v>
      </c>
      <c r="K87" s="7"/>
      <c r="L87" s="28">
        <f t="shared" ca="1" si="12"/>
        <v>-1645.4397661634141</v>
      </c>
      <c r="M87" s="26">
        <f t="shared" ca="1" si="13"/>
        <v>-3418.4541737616819</v>
      </c>
      <c r="N87" s="26">
        <f t="shared" ca="1" si="14"/>
        <v>0.42855044510730106</v>
      </c>
      <c r="O87" s="27">
        <f t="shared" ca="1" si="15"/>
        <v>-0.89402585249817312</v>
      </c>
      <c r="P87" s="7"/>
      <c r="Q87" s="28">
        <f t="shared" ca="1" si="16"/>
        <v>0.44126357395728244</v>
      </c>
      <c r="R87" s="27">
        <f t="shared" ca="1" si="20"/>
        <v>326.83322188678221</v>
      </c>
      <c r="S87" s="7"/>
      <c r="T87" s="28">
        <f t="shared" si="17"/>
        <v>326.78999999999991</v>
      </c>
      <c r="U87" s="27">
        <f t="shared" si="18"/>
        <v>5.7035614625922673</v>
      </c>
      <c r="V87" s="7"/>
      <c r="W87" s="28">
        <f t="shared" ca="1" si="19"/>
        <v>4.3221886782305319E-2</v>
      </c>
      <c r="X87" s="27"/>
      <c r="Y87" s="7"/>
      <c r="Z87" s="46"/>
    </row>
    <row r="88" spans="1:26" s="26" customFormat="1" x14ac:dyDescent="0.25">
      <c r="A88" s="26">
        <v>7</v>
      </c>
      <c r="B88" s="26">
        <v>-639</v>
      </c>
      <c r="C88" s="26">
        <v>12203</v>
      </c>
      <c r="D88" s="26">
        <v>11612</v>
      </c>
      <c r="E88" s="26">
        <v>14207</v>
      </c>
      <c r="F88" s="26">
        <v>14819</v>
      </c>
      <c r="G88" s="27"/>
      <c r="H88" s="7"/>
      <c r="I88" s="28">
        <f t="shared" si="11"/>
        <v>-2004</v>
      </c>
      <c r="J88" s="27">
        <f t="shared" si="11"/>
        <v>-3207</v>
      </c>
      <c r="K88" s="7"/>
      <c r="L88" s="28">
        <f t="shared" ca="1" si="12"/>
        <v>-1985.4397661634141</v>
      </c>
      <c r="M88" s="26">
        <f t="shared" ca="1" si="13"/>
        <v>-3233.4541737616819</v>
      </c>
      <c r="N88" s="26">
        <f t="shared" ca="1" si="14"/>
        <v>0.51710254791457677</v>
      </c>
      <c r="O88" s="27">
        <f t="shared" ca="1" si="15"/>
        <v>-0.84564293603796481</v>
      </c>
      <c r="P88" s="7"/>
      <c r="Q88" s="28">
        <f t="shared" ca="1" si="16"/>
        <v>0.52913888834899081</v>
      </c>
      <c r="R88" s="27">
        <f t="shared" ca="1" si="20"/>
        <v>321.06755271478846</v>
      </c>
      <c r="S88" s="7"/>
      <c r="T88" s="28">
        <f t="shared" si="17"/>
        <v>321.03899999999993</v>
      </c>
      <c r="U88" s="27">
        <f t="shared" si="18"/>
        <v>5.6031875773100746</v>
      </c>
      <c r="V88" s="7"/>
      <c r="W88" s="28">
        <f t="shared" ca="1" si="19"/>
        <v>2.855271478853183E-2</v>
      </c>
      <c r="X88" s="27"/>
      <c r="Y88" s="7"/>
      <c r="Z88" s="46"/>
    </row>
    <row r="89" spans="1:26" s="26" customFormat="1" x14ac:dyDescent="0.25">
      <c r="A89" s="26">
        <v>8</v>
      </c>
      <c r="B89" s="26">
        <v>-638</v>
      </c>
      <c r="C89" s="26">
        <v>12051</v>
      </c>
      <c r="D89" s="26">
        <v>11724</v>
      </c>
      <c r="E89" s="26">
        <v>14368</v>
      </c>
      <c r="F89" s="26">
        <v>14712</v>
      </c>
      <c r="G89" s="27"/>
      <c r="H89" s="7"/>
      <c r="I89" s="28">
        <f t="shared" si="11"/>
        <v>-2317</v>
      </c>
      <c r="J89" s="27">
        <f t="shared" si="11"/>
        <v>-2988</v>
      </c>
      <c r="K89" s="7"/>
      <c r="L89" s="28">
        <f t="shared" ca="1" si="12"/>
        <v>-2298.4397661634143</v>
      </c>
      <c r="M89" s="26">
        <f t="shared" ca="1" si="13"/>
        <v>-3014.4541737616819</v>
      </c>
      <c r="N89" s="26">
        <f t="shared" ca="1" si="14"/>
        <v>0.59862257196951008</v>
      </c>
      <c r="O89" s="27">
        <f t="shared" ca="1" si="15"/>
        <v>-0.78836802412020468</v>
      </c>
      <c r="P89" s="7"/>
      <c r="Q89" s="28">
        <f t="shared" ca="1" si="16"/>
        <v>0.60985540087882562</v>
      </c>
      <c r="R89" s="27">
        <f t="shared" ca="1" si="20"/>
        <v>315.37839743826407</v>
      </c>
      <c r="S89" s="7"/>
      <c r="T89" s="28">
        <f t="shared" si="17"/>
        <v>315.29699999999991</v>
      </c>
      <c r="U89" s="27">
        <f t="shared" si="18"/>
        <v>5.5029707716605598</v>
      </c>
      <c r="V89" s="7"/>
      <c r="W89" s="28">
        <f t="shared" ca="1" si="19"/>
        <v>8.1397438264161792E-2</v>
      </c>
      <c r="X89" s="27"/>
      <c r="Y89" s="7"/>
      <c r="Z89" s="46"/>
    </row>
    <row r="90" spans="1:26" s="26" customFormat="1" x14ac:dyDescent="0.25">
      <c r="A90" s="26">
        <v>9</v>
      </c>
      <c r="B90" s="26">
        <v>-627</v>
      </c>
      <c r="C90" s="26">
        <v>11901</v>
      </c>
      <c r="D90" s="26">
        <v>11846</v>
      </c>
      <c r="E90" s="26">
        <v>14507</v>
      </c>
      <c r="F90" s="26">
        <v>14584</v>
      </c>
      <c r="G90" s="27"/>
      <c r="H90" s="7"/>
      <c r="I90" s="28">
        <f t="shared" si="11"/>
        <v>-2606</v>
      </c>
      <c r="J90" s="27">
        <f t="shared" si="11"/>
        <v>-2738</v>
      </c>
      <c r="K90" s="7"/>
      <c r="L90" s="28">
        <f t="shared" ca="1" si="12"/>
        <v>-2587.4397661634143</v>
      </c>
      <c r="M90" s="26">
        <f t="shared" ca="1" si="13"/>
        <v>-2764.4541737616819</v>
      </c>
      <c r="N90" s="26">
        <f t="shared" ca="1" si="14"/>
        <v>0.6738918593556944</v>
      </c>
      <c r="O90" s="27">
        <f t="shared" ca="1" si="15"/>
        <v>-0.72298570457938249</v>
      </c>
      <c r="P90" s="7"/>
      <c r="Q90" s="28">
        <f t="shared" ca="1" si="16"/>
        <v>0.68420565123477683</v>
      </c>
      <c r="R90" s="27">
        <f t="shared" ca="1" si="20"/>
        <v>309.68133170197973</v>
      </c>
      <c r="S90" s="7"/>
      <c r="T90" s="28">
        <f t="shared" si="17"/>
        <v>309.65399999999994</v>
      </c>
      <c r="U90" s="27">
        <f t="shared" si="18"/>
        <v>5.4044818419705196</v>
      </c>
      <c r="V90" s="7"/>
      <c r="W90" s="28">
        <f t="shared" ca="1" si="19"/>
        <v>2.7331701979790068E-2</v>
      </c>
      <c r="X90" s="27"/>
      <c r="Y90" s="7"/>
      <c r="Z90" s="46"/>
    </row>
    <row r="91" spans="1:26" s="26" customFormat="1" x14ac:dyDescent="0.25">
      <c r="A91" s="26">
        <v>10</v>
      </c>
      <c r="B91" s="26">
        <v>-632</v>
      </c>
      <c r="C91" s="26">
        <v>11767</v>
      </c>
      <c r="D91" s="26">
        <v>11983</v>
      </c>
      <c r="E91" s="26">
        <v>14643</v>
      </c>
      <c r="F91" s="26">
        <v>14454</v>
      </c>
      <c r="G91" s="27"/>
      <c r="H91" s="7"/>
      <c r="I91" s="28">
        <f t="shared" si="11"/>
        <v>-2876</v>
      </c>
      <c r="J91" s="27">
        <f t="shared" si="11"/>
        <v>-2471</v>
      </c>
      <c r="K91" s="7"/>
      <c r="L91" s="28">
        <f t="shared" ca="1" si="12"/>
        <v>-2857.4397661634143</v>
      </c>
      <c r="M91" s="26">
        <f t="shared" ca="1" si="13"/>
        <v>-2497.4541737616819</v>
      </c>
      <c r="N91" s="26">
        <f t="shared" ca="1" si="14"/>
        <v>0.74421264687911926</v>
      </c>
      <c r="O91" s="27">
        <f t="shared" ca="1" si="15"/>
        <v>-0.65315738730978457</v>
      </c>
      <c r="P91" s="7"/>
      <c r="Q91" s="28">
        <f t="shared" ca="1" si="16"/>
        <v>0.75354389632963692</v>
      </c>
      <c r="R91" s="27">
        <f t="shared" ca="1" si="20"/>
        <v>304.02086439248183</v>
      </c>
      <c r="S91" s="7"/>
      <c r="T91" s="28">
        <f t="shared" si="17"/>
        <v>303.96599999999995</v>
      </c>
      <c r="U91" s="27">
        <f t="shared" si="18"/>
        <v>5.3052075141170825</v>
      </c>
      <c r="V91" s="7"/>
      <c r="W91" s="28">
        <f t="shared" ca="1" si="19"/>
        <v>5.4864392481874802E-2</v>
      </c>
      <c r="X91" s="27"/>
      <c r="Y91" s="7"/>
      <c r="Z91" s="46"/>
    </row>
    <row r="92" spans="1:26" s="26" customFormat="1" x14ac:dyDescent="0.25">
      <c r="A92" s="26">
        <v>11</v>
      </c>
      <c r="B92" s="26">
        <v>-626</v>
      </c>
      <c r="C92" s="26">
        <v>11652</v>
      </c>
      <c r="D92" s="26">
        <v>12136</v>
      </c>
      <c r="E92" s="26">
        <v>14764</v>
      </c>
      <c r="F92" s="26">
        <v>14309</v>
      </c>
      <c r="G92" s="27"/>
      <c r="H92" s="7"/>
      <c r="I92" s="28">
        <f t="shared" si="11"/>
        <v>-3112</v>
      </c>
      <c r="J92" s="27">
        <f t="shared" si="11"/>
        <v>-2173</v>
      </c>
      <c r="K92" s="7"/>
      <c r="L92" s="28">
        <f t="shared" ca="1" si="12"/>
        <v>-3093.4397661634143</v>
      </c>
      <c r="M92" s="26">
        <f t="shared" ca="1" si="13"/>
        <v>-2199.4541737616819</v>
      </c>
      <c r="N92" s="26">
        <f t="shared" ca="1" si="14"/>
        <v>0.80567822412181656</v>
      </c>
      <c r="O92" s="27">
        <f t="shared" ca="1" si="15"/>
        <v>-0.57522166241712458</v>
      </c>
      <c r="P92" s="7"/>
      <c r="Q92" s="28">
        <f t="shared" ca="1" si="16"/>
        <v>0.81391114410487808</v>
      </c>
      <c r="R92" s="27">
        <f t="shared" ca="1" si="20"/>
        <v>298.35303478967148</v>
      </c>
      <c r="S92" s="7"/>
      <c r="T92" s="28">
        <f t="shared" si="17"/>
        <v>298.33199999999994</v>
      </c>
      <c r="U92" s="27">
        <f t="shared" si="18"/>
        <v>5.206875664059722</v>
      </c>
      <c r="V92" s="7"/>
      <c r="W92" s="28">
        <f t="shared" ca="1" si="19"/>
        <v>2.103478967154615E-2</v>
      </c>
      <c r="X92" s="27"/>
      <c r="Y92" s="7"/>
      <c r="Z92" s="46"/>
    </row>
    <row r="93" spans="1:26" s="26" customFormat="1" x14ac:dyDescent="0.25">
      <c r="A93" s="26">
        <v>12</v>
      </c>
      <c r="B93" s="26">
        <v>-612</v>
      </c>
      <c r="C93" s="26">
        <v>11546</v>
      </c>
      <c r="D93" s="26">
        <v>12285</v>
      </c>
      <c r="E93" s="26">
        <v>14856</v>
      </c>
      <c r="F93" s="26">
        <v>14146</v>
      </c>
      <c r="G93" s="27"/>
      <c r="H93" s="7"/>
      <c r="I93" s="28">
        <f t="shared" si="11"/>
        <v>-3310</v>
      </c>
      <c r="J93" s="27">
        <f t="shared" si="11"/>
        <v>-1861</v>
      </c>
      <c r="K93" s="7"/>
      <c r="L93" s="28">
        <f t="shared" ca="1" si="12"/>
        <v>-3291.4397661634143</v>
      </c>
      <c r="M93" s="26">
        <f t="shared" ca="1" si="13"/>
        <v>-1887.4541737616819</v>
      </c>
      <c r="N93" s="26">
        <f t="shared" ca="1" si="14"/>
        <v>0.85724680163899469</v>
      </c>
      <c r="O93" s="27">
        <f t="shared" ca="1" si="15"/>
        <v>-0.49362452763017861</v>
      </c>
      <c r="P93" s="7"/>
      <c r="Q93" s="28">
        <f t="shared" ca="1" si="16"/>
        <v>0.86432850898640057</v>
      </c>
      <c r="R93" s="27">
        <f t="shared" ca="1" si="20"/>
        <v>292.83375999750126</v>
      </c>
      <c r="S93" s="7"/>
      <c r="T93" s="28">
        <f t="shared" si="17"/>
        <v>292.82399999999996</v>
      </c>
      <c r="U93" s="27">
        <f t="shared" si="18"/>
        <v>5.1107429288598745</v>
      </c>
      <c r="V93" s="7"/>
      <c r="W93" s="28">
        <f t="shared" ca="1" si="19"/>
        <v>9.7599975013054063E-3</v>
      </c>
      <c r="X93" s="27"/>
      <c r="Y93" s="7"/>
      <c r="Z93" s="46"/>
    </row>
    <row r="94" spans="1:26" s="26" customFormat="1" x14ac:dyDescent="0.25">
      <c r="A94" s="26">
        <v>13</v>
      </c>
      <c r="B94" s="26">
        <v>-611</v>
      </c>
      <c r="C94" s="26">
        <v>11469</v>
      </c>
      <c r="D94" s="26">
        <v>12456</v>
      </c>
      <c r="E94" s="26">
        <v>14953</v>
      </c>
      <c r="F94" s="26">
        <v>13994</v>
      </c>
      <c r="G94" s="27"/>
      <c r="H94" s="7"/>
      <c r="I94" s="28">
        <f t="shared" si="11"/>
        <v>-3484</v>
      </c>
      <c r="J94" s="27">
        <f t="shared" si="11"/>
        <v>-1538</v>
      </c>
      <c r="K94" s="7"/>
      <c r="L94" s="28">
        <f t="shared" ca="1" si="12"/>
        <v>-3465.4397661634143</v>
      </c>
      <c r="M94" s="26">
        <f t="shared" ca="1" si="13"/>
        <v>-1564.4541737616819</v>
      </c>
      <c r="N94" s="26">
        <f t="shared" ca="1" si="14"/>
        <v>0.90256464248742407</v>
      </c>
      <c r="O94" s="27">
        <f t="shared" ca="1" si="15"/>
        <v>-0.40915057078343642</v>
      </c>
      <c r="P94" s="7"/>
      <c r="Q94" s="28">
        <f t="shared" ca="1" si="16"/>
        <v>0.90845373932250362</v>
      </c>
      <c r="R94" s="27">
        <f t="shared" ca="1" si="20"/>
        <v>287.34865704760659</v>
      </c>
      <c r="S94" s="7"/>
      <c r="T94" s="28">
        <f t="shared" si="17"/>
        <v>287.32499999999993</v>
      </c>
      <c r="U94" s="27">
        <f t="shared" si="18"/>
        <v>5.0147672732927058</v>
      </c>
      <c r="V94" s="7"/>
      <c r="W94" s="28">
        <f t="shared" ca="1" si="19"/>
        <v>2.3657047606661763E-2</v>
      </c>
      <c r="X94" s="27"/>
      <c r="Y94" s="7"/>
      <c r="Z94" s="46"/>
    </row>
    <row r="95" spans="1:26" s="26" customFormat="1" x14ac:dyDescent="0.25">
      <c r="A95" s="26">
        <v>14</v>
      </c>
      <c r="B95" s="26">
        <v>-637</v>
      </c>
      <c r="C95" s="26">
        <v>11390</v>
      </c>
      <c r="D95" s="26">
        <v>12628</v>
      </c>
      <c r="E95" s="26">
        <v>15020</v>
      </c>
      <c r="F95" s="26">
        <v>13814</v>
      </c>
      <c r="G95" s="27"/>
      <c r="H95" s="7"/>
      <c r="I95" s="28">
        <f t="shared" si="11"/>
        <v>-3630</v>
      </c>
      <c r="J95" s="27">
        <f t="shared" si="11"/>
        <v>-1186</v>
      </c>
      <c r="K95" s="7"/>
      <c r="L95" s="28">
        <f t="shared" ca="1" si="12"/>
        <v>-3611.4397661634143</v>
      </c>
      <c r="M95" s="26">
        <f t="shared" ca="1" si="13"/>
        <v>-1212.4541737616819</v>
      </c>
      <c r="N95" s="26">
        <f t="shared" ca="1" si="14"/>
        <v>0.94058995722231309</v>
      </c>
      <c r="O95" s="27">
        <f t="shared" ca="1" si="15"/>
        <v>-0.3170922648699589</v>
      </c>
      <c r="P95" s="7"/>
      <c r="Q95" s="28">
        <f t="shared" ca="1" si="16"/>
        <v>0.94517822618927527</v>
      </c>
      <c r="R95" s="27">
        <f t="shared" ca="1" si="20"/>
        <v>281.64853066330238</v>
      </c>
      <c r="S95" s="7"/>
      <c r="T95" s="28">
        <f t="shared" si="17"/>
        <v>281.59199999999993</v>
      </c>
      <c r="U95" s="27">
        <f t="shared" si="18"/>
        <v>4.9147075472758708</v>
      </c>
      <c r="V95" s="7"/>
      <c r="W95" s="28">
        <f t="shared" ca="1" si="19"/>
        <v>5.6530663302453377E-2</v>
      </c>
      <c r="X95" s="27"/>
      <c r="Y95" s="7"/>
      <c r="Z95" s="46"/>
    </row>
    <row r="96" spans="1:26" s="26" customFormat="1" x14ac:dyDescent="0.25">
      <c r="A96" s="26">
        <v>15</v>
      </c>
      <c r="B96" s="26">
        <v>-629</v>
      </c>
      <c r="C96" s="26">
        <v>11333</v>
      </c>
      <c r="D96" s="26">
        <v>12807</v>
      </c>
      <c r="E96" s="26">
        <v>15065</v>
      </c>
      <c r="F96" s="26">
        <v>13630</v>
      </c>
      <c r="G96" s="27"/>
      <c r="H96" s="7"/>
      <c r="I96" s="28">
        <f t="shared" si="11"/>
        <v>-3732</v>
      </c>
      <c r="J96" s="27">
        <f t="shared" si="11"/>
        <v>-823</v>
      </c>
      <c r="K96" s="7"/>
      <c r="L96" s="28">
        <f t="shared" ca="1" si="12"/>
        <v>-3713.4397661634143</v>
      </c>
      <c r="M96" s="26">
        <f t="shared" ca="1" si="13"/>
        <v>-849.45417376168189</v>
      </c>
      <c r="N96" s="26">
        <f t="shared" ca="1" si="14"/>
        <v>0.96715558806449575</v>
      </c>
      <c r="O96" s="27">
        <f t="shared" ca="1" si="15"/>
        <v>-0.22215713689668523</v>
      </c>
      <c r="P96" s="7"/>
      <c r="Q96" s="28">
        <f t="shared" ca="1" si="16"/>
        <v>0.97040110821915671</v>
      </c>
      <c r="R96" s="27">
        <f t="shared" ca="1" si="20"/>
        <v>275.99745148338718</v>
      </c>
      <c r="S96" s="7"/>
      <c r="T96" s="28">
        <f t="shared" si="17"/>
        <v>275.93099999999993</v>
      </c>
      <c r="U96" s="27">
        <f t="shared" si="18"/>
        <v>4.815904458320472</v>
      </c>
      <c r="V96" s="7"/>
      <c r="W96" s="28">
        <f t="shared" ca="1" si="19"/>
        <v>6.6451483387254484E-2</v>
      </c>
      <c r="X96" s="27"/>
      <c r="Y96" s="7"/>
      <c r="Z96" s="46"/>
    </row>
    <row r="97" spans="1:26" s="26" customFormat="1" x14ac:dyDescent="0.25">
      <c r="A97" s="26">
        <v>16</v>
      </c>
      <c r="B97" s="26">
        <v>-632</v>
      </c>
      <c r="C97" s="26">
        <v>11298</v>
      </c>
      <c r="D97" s="26">
        <v>12991</v>
      </c>
      <c r="E97" s="26">
        <v>15106</v>
      </c>
      <c r="F97" s="26">
        <v>13443</v>
      </c>
      <c r="G97" s="27"/>
      <c r="H97" s="7"/>
      <c r="I97" s="28">
        <f t="shared" si="11"/>
        <v>-3808</v>
      </c>
      <c r="J97" s="27">
        <f t="shared" si="11"/>
        <v>-452</v>
      </c>
      <c r="K97" s="7"/>
      <c r="L97" s="28">
        <f t="shared" ca="1" si="12"/>
        <v>-3789.4397661634143</v>
      </c>
      <c r="M97" s="26">
        <f t="shared" ca="1" si="13"/>
        <v>-478.45417376168189</v>
      </c>
      <c r="N97" s="26">
        <f t="shared" ca="1" si="14"/>
        <v>0.98694958751553385</v>
      </c>
      <c r="O97" s="27">
        <f t="shared" ca="1" si="15"/>
        <v>-0.12512977469810524</v>
      </c>
      <c r="P97" s="7"/>
      <c r="Q97" s="28">
        <f t="shared" ca="1" si="16"/>
        <v>0.98882202781874096</v>
      </c>
      <c r="R97" s="27">
        <f t="shared" ca="1" si="20"/>
        <v>270.31486610722618</v>
      </c>
      <c r="S97" s="7"/>
      <c r="T97" s="28">
        <f t="shared" si="17"/>
        <v>270.24299999999994</v>
      </c>
      <c r="U97" s="27">
        <f t="shared" si="18"/>
        <v>4.7166301304670348</v>
      </c>
      <c r="V97" s="7"/>
      <c r="W97" s="28">
        <f t="shared" ca="1" si="19"/>
        <v>7.1866107226242093E-2</v>
      </c>
      <c r="X97" s="27"/>
      <c r="Y97" s="7"/>
      <c r="Z97" s="46"/>
    </row>
    <row r="98" spans="1:26" s="26" customFormat="1" x14ac:dyDescent="0.25">
      <c r="A98" s="26">
        <v>17</v>
      </c>
      <c r="B98" s="26">
        <v>-636</v>
      </c>
      <c r="C98" s="26">
        <v>11279</v>
      </c>
      <c r="D98" s="26">
        <v>13174</v>
      </c>
      <c r="E98" s="26">
        <v>15116</v>
      </c>
      <c r="F98" s="26">
        <v>13247</v>
      </c>
      <c r="G98" s="27"/>
      <c r="H98" s="7"/>
      <c r="I98" s="28">
        <f t="shared" si="11"/>
        <v>-3837</v>
      </c>
      <c r="J98" s="27">
        <f t="shared" si="11"/>
        <v>-73</v>
      </c>
      <c r="K98" s="7"/>
      <c r="L98" s="28">
        <f t="shared" ca="1" si="12"/>
        <v>-3818.4397661634143</v>
      </c>
      <c r="M98" s="26">
        <f t="shared" ca="1" si="13"/>
        <v>-99.454173761681872</v>
      </c>
      <c r="N98" s="26">
        <f t="shared" ca="1" si="14"/>
        <v>0.99450256099027212</v>
      </c>
      <c r="O98" s="27">
        <f t="shared" ca="1" si="15"/>
        <v>-2.6010178274218917E-2</v>
      </c>
      <c r="P98" s="7"/>
      <c r="Q98" s="28">
        <f t="shared" ca="1" si="16"/>
        <v>0.99497104118198409</v>
      </c>
      <c r="R98" s="27">
        <f t="shared" ca="1" si="20"/>
        <v>264.60021150745365</v>
      </c>
      <c r="S98" s="7"/>
      <c r="T98" s="28">
        <f t="shared" si="17"/>
        <v>264.51899999999995</v>
      </c>
      <c r="U98" s="27">
        <f t="shared" si="18"/>
        <v>4.6167274840828796</v>
      </c>
      <c r="V98" s="7"/>
      <c r="W98" s="28">
        <f t="shared" ca="1" si="19"/>
        <v>8.121150745370187E-2</v>
      </c>
      <c r="X98" s="27"/>
      <c r="Y98" s="7"/>
      <c r="Z98" s="46"/>
    </row>
    <row r="99" spans="1:26" s="26" customFormat="1" x14ac:dyDescent="0.25">
      <c r="A99" s="26">
        <v>18</v>
      </c>
      <c r="B99" s="26">
        <v>-629</v>
      </c>
      <c r="C99" s="26">
        <v>11292</v>
      </c>
      <c r="D99" s="26">
        <v>13376</v>
      </c>
      <c r="E99" s="26">
        <v>15129</v>
      </c>
      <c r="F99" s="26">
        <v>13075</v>
      </c>
      <c r="G99" s="27"/>
      <c r="H99" s="7"/>
      <c r="I99" s="28">
        <f t="shared" si="11"/>
        <v>-3837</v>
      </c>
      <c r="J99" s="27">
        <f t="shared" si="11"/>
        <v>301</v>
      </c>
      <c r="K99" s="7"/>
      <c r="L99" s="28">
        <f t="shared" ca="1" si="12"/>
        <v>-3818.4397661634143</v>
      </c>
      <c r="M99" s="26">
        <f t="shared" ca="1" si="13"/>
        <v>274.54582623831811</v>
      </c>
      <c r="N99" s="26">
        <f t="shared" ca="1" si="14"/>
        <v>0.99450256099027212</v>
      </c>
      <c r="O99" s="27">
        <f t="shared" ca="1" si="15"/>
        <v>7.1801771758850941E-2</v>
      </c>
      <c r="P99" s="7"/>
      <c r="Q99" s="28">
        <f t="shared" ca="1" si="16"/>
        <v>0.99358485452971079</v>
      </c>
      <c r="R99" s="27">
        <f t="shared" ca="1" si="20"/>
        <v>258.969431442722</v>
      </c>
      <c r="S99" s="7"/>
      <c r="T99" s="28">
        <f t="shared" si="17"/>
        <v>258.85799999999995</v>
      </c>
      <c r="U99" s="27">
        <f t="shared" si="18"/>
        <v>4.5179243951274808</v>
      </c>
      <c r="V99" s="7"/>
      <c r="W99" s="28">
        <f t="shared" ca="1" si="19"/>
        <v>0.11143144272205063</v>
      </c>
      <c r="X99" s="27"/>
      <c r="Y99" s="7"/>
      <c r="Z99" s="46"/>
    </row>
    <row r="100" spans="1:26" s="26" customFormat="1" x14ac:dyDescent="0.25">
      <c r="A100" s="26">
        <v>19</v>
      </c>
      <c r="B100" s="26">
        <v>-623</v>
      </c>
      <c r="C100" s="26">
        <v>11308</v>
      </c>
      <c r="D100" s="26">
        <v>13551</v>
      </c>
      <c r="E100" s="26">
        <v>15102</v>
      </c>
      <c r="F100" s="26">
        <v>12882</v>
      </c>
      <c r="G100" s="27"/>
      <c r="H100" s="7"/>
      <c r="I100" s="28">
        <f t="shared" si="11"/>
        <v>-3794</v>
      </c>
      <c r="J100" s="27">
        <f t="shared" si="11"/>
        <v>669</v>
      </c>
      <c r="K100" s="7"/>
      <c r="L100" s="28">
        <f t="shared" ca="1" si="12"/>
        <v>-3775.4397661634143</v>
      </c>
      <c r="M100" s="26">
        <f t="shared" ca="1" si="13"/>
        <v>642.54582623831811</v>
      </c>
      <c r="N100" s="26">
        <f t="shared" ca="1" si="14"/>
        <v>0.98330332445876367</v>
      </c>
      <c r="O100" s="27">
        <f t="shared" ca="1" si="15"/>
        <v>0.16804454612294109</v>
      </c>
      <c r="P100" s="7"/>
      <c r="Q100" s="28">
        <f t="shared" ca="1" si="16"/>
        <v>0.98102054503931513</v>
      </c>
      <c r="R100" s="27">
        <f t="shared" ca="1" si="20"/>
        <v>253.38256707283676</v>
      </c>
      <c r="S100" s="7"/>
      <c r="T100" s="28">
        <f t="shared" si="17"/>
        <v>253.25099999999995</v>
      </c>
      <c r="U100" s="27">
        <f t="shared" si="18"/>
        <v>4.4200637839681587</v>
      </c>
      <c r="V100" s="7"/>
      <c r="W100" s="28">
        <f t="shared" ca="1" si="19"/>
        <v>0.13156707283681612</v>
      </c>
      <c r="X100" s="27"/>
      <c r="Y100" s="7"/>
      <c r="Z100" s="46"/>
    </row>
    <row r="101" spans="1:26" s="26" customFormat="1" x14ac:dyDescent="0.25">
      <c r="A101" s="26">
        <v>20</v>
      </c>
      <c r="B101" s="26">
        <v>-613</v>
      </c>
      <c r="C101" s="26">
        <v>11349</v>
      </c>
      <c r="D101" s="26">
        <v>13732</v>
      </c>
      <c r="E101" s="26">
        <v>15069</v>
      </c>
      <c r="F101" s="26">
        <v>12710</v>
      </c>
      <c r="G101" s="27"/>
      <c r="H101" s="7"/>
      <c r="I101" s="28">
        <f t="shared" si="11"/>
        <v>-3720</v>
      </c>
      <c r="J101" s="27">
        <f t="shared" si="11"/>
        <v>1022</v>
      </c>
      <c r="K101" s="7"/>
      <c r="L101" s="28">
        <f t="shared" ca="1" si="12"/>
        <v>-3701.4397661634143</v>
      </c>
      <c r="M101" s="26">
        <f t="shared" ca="1" si="13"/>
        <v>995.54582623831811</v>
      </c>
      <c r="N101" s="26">
        <f t="shared" ca="1" si="14"/>
        <v>0.96403021973012137</v>
      </c>
      <c r="O101" s="27">
        <f t="shared" ca="1" si="15"/>
        <v>0.26036438131458189</v>
      </c>
      <c r="P101" s="7"/>
      <c r="Q101" s="28">
        <f t="shared" ca="1" si="16"/>
        <v>0.96043715231848803</v>
      </c>
      <c r="R101" s="27">
        <f t="shared" ca="1" si="20"/>
        <v>247.93500785926778</v>
      </c>
      <c r="S101" s="7"/>
      <c r="T101" s="28">
        <f t="shared" si="17"/>
        <v>247.73399999999995</v>
      </c>
      <c r="U101" s="27">
        <f t="shared" si="18"/>
        <v>4.3237739691356314</v>
      </c>
      <c r="V101" s="7"/>
      <c r="W101" s="28">
        <f t="shared" ca="1" si="19"/>
        <v>0.2010078592678326</v>
      </c>
      <c r="X101" s="27"/>
      <c r="Y101" s="7"/>
      <c r="Z101" s="46"/>
    </row>
    <row r="102" spans="1:26" s="26" customFormat="1" x14ac:dyDescent="0.25">
      <c r="A102" s="26">
        <v>21</v>
      </c>
      <c r="B102" s="26">
        <v>-614</v>
      </c>
      <c r="C102" s="26">
        <v>11395</v>
      </c>
      <c r="D102" s="26">
        <v>13903</v>
      </c>
      <c r="E102" s="26">
        <v>15011</v>
      </c>
      <c r="F102" s="26">
        <v>12531</v>
      </c>
      <c r="G102" s="27"/>
      <c r="H102" s="7"/>
      <c r="I102" s="28">
        <f t="shared" si="11"/>
        <v>-3616</v>
      </c>
      <c r="J102" s="27">
        <f t="shared" si="11"/>
        <v>1372</v>
      </c>
      <c r="K102" s="7"/>
      <c r="L102" s="28">
        <f t="shared" ca="1" si="12"/>
        <v>-3597.4397661634143</v>
      </c>
      <c r="M102" s="26">
        <f t="shared" ca="1" si="13"/>
        <v>1345.5458262383181</v>
      </c>
      <c r="N102" s="26">
        <f t="shared" ca="1" si="14"/>
        <v>0.93694369416554291</v>
      </c>
      <c r="O102" s="27">
        <f t="shared" ca="1" si="15"/>
        <v>0.35189962867173286</v>
      </c>
      <c r="P102" s="7"/>
      <c r="Q102" s="28">
        <f t="shared" ca="1" si="16"/>
        <v>0.9320506733047248</v>
      </c>
      <c r="R102" s="27">
        <f t="shared" ca="1" si="20"/>
        <v>242.41850795024607</v>
      </c>
      <c r="S102" s="7"/>
      <c r="T102" s="28">
        <f t="shared" si="17"/>
        <v>242.20799999999994</v>
      </c>
      <c r="U102" s="27">
        <f t="shared" si="18"/>
        <v>4.2273270746704243</v>
      </c>
      <c r="V102" s="7"/>
      <c r="W102" s="28">
        <f t="shared" ca="1" si="19"/>
        <v>0.21050795024612512</v>
      </c>
      <c r="X102" s="27"/>
      <c r="Y102" s="7"/>
      <c r="Z102" s="46"/>
    </row>
    <row r="103" spans="1:26" s="26" customFormat="1" x14ac:dyDescent="0.25">
      <c r="A103" s="26">
        <v>22</v>
      </c>
      <c r="B103" s="26">
        <v>-622</v>
      </c>
      <c r="C103" s="26">
        <v>11475</v>
      </c>
      <c r="D103" s="26">
        <v>14075</v>
      </c>
      <c r="E103" s="26">
        <v>14946</v>
      </c>
      <c r="F103" s="26">
        <v>12362</v>
      </c>
      <c r="G103" s="27"/>
      <c r="H103" s="7"/>
      <c r="I103" s="28">
        <f t="shared" si="11"/>
        <v>-3471</v>
      </c>
      <c r="J103" s="27">
        <f t="shared" si="11"/>
        <v>1713</v>
      </c>
      <c r="K103" s="7"/>
      <c r="L103" s="28">
        <f t="shared" ca="1" si="12"/>
        <v>-3452.4397661634143</v>
      </c>
      <c r="M103" s="26">
        <f t="shared" ca="1" si="13"/>
        <v>1686.5458262383181</v>
      </c>
      <c r="N103" s="26">
        <f t="shared" ca="1" si="14"/>
        <v>0.89917882679185179</v>
      </c>
      <c r="O103" s="27">
        <f t="shared" ca="1" si="15"/>
        <v>0.44108111252541415</v>
      </c>
      <c r="P103" s="7"/>
      <c r="Q103" s="28">
        <f t="shared" ca="1" si="16"/>
        <v>0.89301813762625559</v>
      </c>
      <c r="R103" s="27">
        <f t="shared" ca="1" si="20"/>
        <v>236.81697720283182</v>
      </c>
      <c r="S103" s="7"/>
      <c r="T103" s="28">
        <f t="shared" si="17"/>
        <v>236.60999999999993</v>
      </c>
      <c r="U103" s="27">
        <f t="shared" si="18"/>
        <v>4.1296235431437811</v>
      </c>
      <c r="V103" s="7"/>
      <c r="W103" s="28">
        <f t="shared" ca="1" si="19"/>
        <v>0.20697720283189369</v>
      </c>
      <c r="X103" s="27"/>
      <c r="Y103" s="7"/>
      <c r="Z103" s="46"/>
    </row>
    <row r="104" spans="1:26" s="26" customFormat="1" x14ac:dyDescent="0.25">
      <c r="A104" s="26">
        <v>23</v>
      </c>
      <c r="B104" s="26">
        <v>-643</v>
      </c>
      <c r="C104" s="26">
        <v>11564</v>
      </c>
      <c r="D104" s="26">
        <v>14242</v>
      </c>
      <c r="E104" s="26">
        <v>14849</v>
      </c>
      <c r="F104" s="26">
        <v>12190</v>
      </c>
      <c r="G104" s="27"/>
      <c r="H104" s="7"/>
      <c r="I104" s="28">
        <f t="shared" si="11"/>
        <v>-3285</v>
      </c>
      <c r="J104" s="27">
        <f t="shared" si="11"/>
        <v>2052</v>
      </c>
      <c r="K104" s="7"/>
      <c r="L104" s="28">
        <f t="shared" ca="1" si="12"/>
        <v>-3266.4397661634143</v>
      </c>
      <c r="M104" s="26">
        <f t="shared" ca="1" si="13"/>
        <v>2025.5458262383181</v>
      </c>
      <c r="N104" s="26">
        <f t="shared" ca="1" si="14"/>
        <v>0.85073561760904803</v>
      </c>
      <c r="O104" s="27">
        <f t="shared" ca="1" si="15"/>
        <v>0.52973953782276895</v>
      </c>
      <c r="P104" s="7"/>
      <c r="Q104" s="28">
        <f t="shared" ca="1" si="16"/>
        <v>0.84331360061311844</v>
      </c>
      <c r="R104" s="27">
        <f t="shared" ca="1" si="20"/>
        <v>230.96717314469583</v>
      </c>
      <c r="S104" s="7"/>
      <c r="T104" s="28">
        <f t="shared" si="17"/>
        <v>230.82299999999992</v>
      </c>
      <c r="U104" s="27">
        <f t="shared" si="18"/>
        <v>4.0286213393308694</v>
      </c>
      <c r="V104" s="7"/>
      <c r="W104" s="28">
        <f t="shared" ca="1" si="19"/>
        <v>0.14417314469591247</v>
      </c>
      <c r="X104" s="27"/>
      <c r="Y104" s="7"/>
      <c r="Z104" s="46"/>
    </row>
    <row r="105" spans="1:26" s="26" customFormat="1" x14ac:dyDescent="0.25">
      <c r="A105" s="26">
        <v>24</v>
      </c>
      <c r="B105" s="26">
        <v>-636</v>
      </c>
      <c r="C105" s="26">
        <v>11671</v>
      </c>
      <c r="D105" s="26">
        <v>14397</v>
      </c>
      <c r="E105" s="26">
        <v>14743</v>
      </c>
      <c r="F105" s="26">
        <v>12033</v>
      </c>
      <c r="G105" s="27"/>
      <c r="H105" s="7"/>
      <c r="I105" s="28">
        <f t="shared" si="11"/>
        <v>-3072</v>
      </c>
      <c r="J105" s="27">
        <f t="shared" si="11"/>
        <v>2364</v>
      </c>
      <c r="K105" s="7"/>
      <c r="L105" s="28">
        <f t="shared" ca="1" si="12"/>
        <v>-3053.4397661634143</v>
      </c>
      <c r="M105" s="26">
        <f t="shared" ca="1" si="13"/>
        <v>2337.5458262383181</v>
      </c>
      <c r="N105" s="26">
        <f t="shared" ca="1" si="14"/>
        <v>0.7952603296739017</v>
      </c>
      <c r="O105" s="27">
        <f t="shared" ca="1" si="15"/>
        <v>0.61133667260971492</v>
      </c>
      <c r="P105" s="7"/>
      <c r="Q105" s="28">
        <f t="shared" ca="1" si="16"/>
        <v>0.78667635100492195</v>
      </c>
      <c r="R105" s="27">
        <f t="shared" ca="1" si="20"/>
        <v>225.25149155631129</v>
      </c>
      <c r="S105" s="7"/>
      <c r="T105" s="28">
        <f t="shared" si="17"/>
        <v>225.09899999999993</v>
      </c>
      <c r="U105" s="27">
        <f t="shared" si="18"/>
        <v>3.9287186929467142</v>
      </c>
      <c r="V105" s="7"/>
      <c r="W105" s="28">
        <f t="shared" ca="1" si="19"/>
        <v>0.15249155631136091</v>
      </c>
      <c r="X105" s="27"/>
      <c r="Y105" s="7"/>
      <c r="Z105" s="46"/>
    </row>
    <row r="106" spans="1:26" s="26" customFormat="1" x14ac:dyDescent="0.25">
      <c r="A106" s="26">
        <v>25</v>
      </c>
      <c r="B106" s="26">
        <v>-619</v>
      </c>
      <c r="C106" s="26">
        <v>11800</v>
      </c>
      <c r="D106" s="26">
        <v>14548</v>
      </c>
      <c r="E106" s="26">
        <v>14637</v>
      </c>
      <c r="F106" s="26">
        <v>11902</v>
      </c>
      <c r="G106" s="27"/>
      <c r="H106" s="7"/>
      <c r="I106" s="28">
        <f t="shared" si="11"/>
        <v>-2837</v>
      </c>
      <c r="J106" s="27">
        <f t="shared" si="11"/>
        <v>2646</v>
      </c>
      <c r="K106" s="7"/>
      <c r="L106" s="28">
        <f t="shared" ca="1" si="12"/>
        <v>-2818.4397661634143</v>
      </c>
      <c r="M106" s="26">
        <f t="shared" ca="1" si="13"/>
        <v>2619.5458262383181</v>
      </c>
      <c r="N106" s="26">
        <f t="shared" ca="1" si="14"/>
        <v>0.7340551997924023</v>
      </c>
      <c r="O106" s="27">
        <f t="shared" ca="1" si="15"/>
        <v>0.6850879290517623</v>
      </c>
      <c r="P106" s="7"/>
      <c r="Q106" s="28">
        <f t="shared" ca="1" si="16"/>
        <v>0.72441987551880382</v>
      </c>
      <c r="R106" s="27">
        <f t="shared" ca="1" si="20"/>
        <v>219.70115565821459</v>
      </c>
      <c r="S106" s="7"/>
      <c r="T106" s="28">
        <f t="shared" si="17"/>
        <v>219.52799999999993</v>
      </c>
      <c r="U106" s="27">
        <f t="shared" si="18"/>
        <v>3.8314864003181102</v>
      </c>
      <c r="V106" s="7"/>
      <c r="W106" s="28">
        <f t="shared" ca="1" si="19"/>
        <v>0.17315565821465384</v>
      </c>
      <c r="X106" s="27"/>
      <c r="Y106" s="7"/>
      <c r="Z106" s="46"/>
    </row>
    <row r="107" spans="1:26" s="26" customFormat="1" x14ac:dyDescent="0.25">
      <c r="A107" s="26">
        <v>26</v>
      </c>
      <c r="B107" s="26">
        <v>-631</v>
      </c>
      <c r="C107" s="26">
        <v>11930</v>
      </c>
      <c r="D107" s="26">
        <v>14678</v>
      </c>
      <c r="E107" s="26">
        <v>14500</v>
      </c>
      <c r="F107" s="26">
        <v>11768</v>
      </c>
      <c r="G107" s="27"/>
      <c r="H107" s="7"/>
      <c r="I107" s="28">
        <f t="shared" si="11"/>
        <v>-2570</v>
      </c>
      <c r="J107" s="27">
        <f t="shared" si="11"/>
        <v>2910</v>
      </c>
      <c r="K107" s="7"/>
      <c r="L107" s="28">
        <f t="shared" ca="1" si="12"/>
        <v>-2551.4397661634143</v>
      </c>
      <c r="M107" s="26">
        <f t="shared" ca="1" si="13"/>
        <v>2883.5458262383181</v>
      </c>
      <c r="N107" s="26">
        <f t="shared" ca="1" si="14"/>
        <v>0.66451575435257115</v>
      </c>
      <c r="O107" s="27">
        <f t="shared" ca="1" si="15"/>
        <v>0.75413165848687036</v>
      </c>
      <c r="P107" s="7"/>
      <c r="Q107" s="28">
        <f t="shared" ca="1" si="16"/>
        <v>0.65389496243195033</v>
      </c>
      <c r="R107" s="27">
        <f t="shared" ca="1" si="20"/>
        <v>214.03075903078468</v>
      </c>
      <c r="S107" s="7"/>
      <c r="T107" s="28">
        <f t="shared" si="17"/>
        <v>213.84899999999993</v>
      </c>
      <c r="U107" s="27">
        <f t="shared" si="18"/>
        <v>3.7323691520973523</v>
      </c>
      <c r="V107" s="7"/>
      <c r="W107" s="28">
        <f t="shared" ca="1" si="19"/>
        <v>0.18175903078474676</v>
      </c>
      <c r="X107" s="27"/>
      <c r="Y107" s="7"/>
      <c r="Z107" s="46"/>
    </row>
    <row r="108" spans="1:26" s="26" customFormat="1" x14ac:dyDescent="0.25">
      <c r="A108" s="26">
        <v>27</v>
      </c>
      <c r="B108" s="26">
        <v>-627</v>
      </c>
      <c r="C108" s="26">
        <v>12072</v>
      </c>
      <c r="D108" s="26">
        <v>14786</v>
      </c>
      <c r="E108" s="26">
        <v>14345</v>
      </c>
      <c r="F108" s="26">
        <v>11641</v>
      </c>
      <c r="G108" s="27"/>
      <c r="H108" s="7"/>
      <c r="I108" s="28">
        <f t="shared" si="11"/>
        <v>-2273</v>
      </c>
      <c r="J108" s="27">
        <f t="shared" si="11"/>
        <v>3145</v>
      </c>
      <c r="K108" s="7"/>
      <c r="L108" s="28">
        <f t="shared" ca="1" si="12"/>
        <v>-2254.4397661634143</v>
      </c>
      <c r="M108" s="26">
        <f t="shared" ca="1" si="13"/>
        <v>3118.5458262383181</v>
      </c>
      <c r="N108" s="26">
        <f t="shared" ca="1" si="14"/>
        <v>0.58716288807680383</v>
      </c>
      <c r="O108" s="27">
        <f t="shared" ca="1" si="15"/>
        <v>0.8155910388552432</v>
      </c>
      <c r="P108" s="7"/>
      <c r="Q108" s="28">
        <f t="shared" ca="1" si="16"/>
        <v>0.57566332896916339</v>
      </c>
      <c r="R108" s="27">
        <f t="shared" ca="1" si="20"/>
        <v>208.31808935524543</v>
      </c>
      <c r="S108" s="7"/>
      <c r="T108" s="28">
        <f t="shared" si="17"/>
        <v>208.20599999999993</v>
      </c>
      <c r="U108" s="27">
        <f t="shared" si="18"/>
        <v>3.6338802224073126</v>
      </c>
      <c r="V108" s="7"/>
      <c r="W108" s="28">
        <f t="shared" ca="1" si="19"/>
        <v>0.11208935524550157</v>
      </c>
      <c r="X108" s="27"/>
      <c r="Y108" s="7"/>
      <c r="Z108" s="46"/>
    </row>
    <row r="109" spans="1:26" s="26" customFormat="1" x14ac:dyDescent="0.25">
      <c r="A109" s="26">
        <v>28</v>
      </c>
      <c r="B109" s="26">
        <v>-604</v>
      </c>
      <c r="C109" s="26">
        <v>12228</v>
      </c>
      <c r="D109" s="26">
        <v>14883</v>
      </c>
      <c r="E109" s="26">
        <v>14195</v>
      </c>
      <c r="F109" s="26">
        <v>11542</v>
      </c>
      <c r="G109" s="27"/>
      <c r="H109" s="7"/>
      <c r="I109" s="28">
        <f t="shared" si="11"/>
        <v>-1967</v>
      </c>
      <c r="J109" s="27">
        <f t="shared" si="11"/>
        <v>3341</v>
      </c>
      <c r="K109" s="7"/>
      <c r="L109" s="28">
        <f t="shared" ca="1" si="12"/>
        <v>-1948.4397661634141</v>
      </c>
      <c r="M109" s="26">
        <f t="shared" ca="1" si="13"/>
        <v>3314.5458262383181</v>
      </c>
      <c r="N109" s="26">
        <f t="shared" ca="1" si="14"/>
        <v>0.50746599555025562</v>
      </c>
      <c r="O109" s="27">
        <f t="shared" ca="1" si="15"/>
        <v>0.86685077737524774</v>
      </c>
      <c r="P109" s="7"/>
      <c r="Q109" s="28">
        <f t="shared" ca="1" si="16"/>
        <v>0.49523198275071928</v>
      </c>
      <c r="R109" s="27">
        <f t="shared" ca="1" si="20"/>
        <v>202.84208108267137</v>
      </c>
      <c r="S109" s="7"/>
      <c r="T109" s="28">
        <f t="shared" si="17"/>
        <v>202.76999999999992</v>
      </c>
      <c r="U109" s="27">
        <f t="shared" si="18"/>
        <v>3.5390041242689008</v>
      </c>
      <c r="V109" s="7"/>
      <c r="W109" s="28">
        <f t="shared" ca="1" si="19"/>
        <v>7.2081082671445529E-2</v>
      </c>
      <c r="X109" s="27"/>
      <c r="Y109" s="7"/>
      <c r="Z109" s="46"/>
    </row>
    <row r="110" spans="1:26" s="26" customFormat="1" x14ac:dyDescent="0.25">
      <c r="A110" s="26">
        <v>29</v>
      </c>
      <c r="B110" s="26">
        <v>-604</v>
      </c>
      <c r="C110" s="26">
        <v>12386</v>
      </c>
      <c r="D110" s="26">
        <v>14967</v>
      </c>
      <c r="E110" s="26">
        <v>14036</v>
      </c>
      <c r="F110" s="26">
        <v>11460</v>
      </c>
      <c r="G110" s="27"/>
      <c r="H110" s="7"/>
      <c r="I110" s="28">
        <f t="shared" si="11"/>
        <v>-1650</v>
      </c>
      <c r="J110" s="27">
        <f t="shared" si="11"/>
        <v>3507</v>
      </c>
      <c r="K110" s="7"/>
      <c r="L110" s="28">
        <f t="shared" ca="1" si="12"/>
        <v>-1631.4397661634141</v>
      </c>
      <c r="M110" s="26">
        <f t="shared" ca="1" si="13"/>
        <v>3480.5458262383181</v>
      </c>
      <c r="N110" s="26">
        <f t="shared" ca="1" si="14"/>
        <v>0.42490418205053088</v>
      </c>
      <c r="O110" s="27">
        <f t="shared" ca="1" si="15"/>
        <v>0.91026463755035358</v>
      </c>
      <c r="P110" s="7"/>
      <c r="Q110" s="28">
        <f t="shared" ca="1" si="16"/>
        <v>0.41204661931466213</v>
      </c>
      <c r="R110" s="27">
        <f t="shared" ca="1" si="20"/>
        <v>197.45743276747157</v>
      </c>
      <c r="S110" s="7"/>
      <c r="T110" s="28">
        <f t="shared" si="17"/>
        <v>197.33399999999992</v>
      </c>
      <c r="U110" s="27">
        <f t="shared" si="18"/>
        <v>3.444128026130489</v>
      </c>
      <c r="V110" s="7"/>
      <c r="W110" s="28">
        <f t="shared" ca="1" si="19"/>
        <v>0.12343276747165532</v>
      </c>
      <c r="X110" s="27"/>
      <c r="Y110" s="7"/>
      <c r="Z110" s="46"/>
    </row>
    <row r="111" spans="1:26" s="26" customFormat="1" x14ac:dyDescent="0.25">
      <c r="A111" s="26">
        <v>30</v>
      </c>
      <c r="B111" s="26">
        <v>-633</v>
      </c>
      <c r="C111" s="26">
        <v>12567</v>
      </c>
      <c r="D111" s="26">
        <v>15041</v>
      </c>
      <c r="E111" s="26">
        <v>13864</v>
      </c>
      <c r="F111" s="26">
        <v>11390</v>
      </c>
      <c r="G111" s="27"/>
      <c r="H111" s="7"/>
      <c r="I111" s="28">
        <f t="shared" si="11"/>
        <v>-1297</v>
      </c>
      <c r="J111" s="27">
        <f t="shared" si="11"/>
        <v>3651</v>
      </c>
      <c r="K111" s="7"/>
      <c r="L111" s="28">
        <f t="shared" ca="1" si="12"/>
        <v>-1278.4397661634141</v>
      </c>
      <c r="M111" s="26">
        <f t="shared" ca="1" si="13"/>
        <v>3624.5458262383181</v>
      </c>
      <c r="N111" s="26">
        <f t="shared" ca="1" si="14"/>
        <v>0.33296626354768288</v>
      </c>
      <c r="O111" s="27">
        <f t="shared" ca="1" si="15"/>
        <v>0.94792485360586709</v>
      </c>
      <c r="P111" s="7"/>
      <c r="Q111" s="28">
        <f t="shared" ca="1" si="16"/>
        <v>0.31956574974526825</v>
      </c>
      <c r="R111" s="27">
        <f t="shared" ca="1" si="20"/>
        <v>191.73280904619185</v>
      </c>
      <c r="S111" s="7"/>
      <c r="T111" s="28">
        <f t="shared" si="17"/>
        <v>191.63699999999992</v>
      </c>
      <c r="U111" s="27">
        <f t="shared" si="18"/>
        <v>3.3446966186443716</v>
      </c>
      <c r="V111" s="7"/>
      <c r="W111" s="28">
        <f t="shared" ca="1" si="19"/>
        <v>9.5809046191931202E-2</v>
      </c>
      <c r="X111" s="27"/>
      <c r="Y111" s="7"/>
      <c r="Z111" s="46"/>
    </row>
    <row r="112" spans="1:26" s="26" customFormat="1" x14ac:dyDescent="0.25">
      <c r="A112" s="26">
        <v>31</v>
      </c>
      <c r="B112" s="26">
        <v>-639</v>
      </c>
      <c r="C112" s="26">
        <v>12748</v>
      </c>
      <c r="D112" s="26">
        <v>15084</v>
      </c>
      <c r="E112" s="26">
        <v>13672</v>
      </c>
      <c r="F112" s="26">
        <v>11336</v>
      </c>
      <c r="G112" s="27"/>
      <c r="H112" s="7"/>
      <c r="I112" s="28">
        <f t="shared" si="11"/>
        <v>-924</v>
      </c>
      <c r="J112" s="27">
        <f t="shared" si="11"/>
        <v>3748</v>
      </c>
      <c r="K112" s="7"/>
      <c r="L112" s="28">
        <f t="shared" ca="1" si="12"/>
        <v>-905.43976616341411</v>
      </c>
      <c r="M112" s="26">
        <f t="shared" ca="1" si="13"/>
        <v>3721.5458262383181</v>
      </c>
      <c r="N112" s="26">
        <f t="shared" ca="1" si="14"/>
        <v>0.23581939782087744</v>
      </c>
      <c r="O112" s="27">
        <f t="shared" ca="1" si="15"/>
        <v>0.97329319358770605</v>
      </c>
      <c r="P112" s="7"/>
      <c r="Q112" s="28">
        <f t="shared" ca="1" si="16"/>
        <v>0.22204960981129376</v>
      </c>
      <c r="R112" s="27">
        <f t="shared" ca="1" si="20"/>
        <v>185.9543942861676</v>
      </c>
      <c r="S112" s="7"/>
      <c r="T112" s="28">
        <f t="shared" si="17"/>
        <v>185.88599999999991</v>
      </c>
      <c r="U112" s="27">
        <f t="shared" si="18"/>
        <v>3.244322733362178</v>
      </c>
      <c r="V112" s="7"/>
      <c r="W112" s="28">
        <f t="shared" ca="1" si="19"/>
        <v>6.8394286167688279E-2</v>
      </c>
      <c r="X112" s="27"/>
      <c r="Y112" s="7"/>
      <c r="Z112" s="46"/>
    </row>
    <row r="113" spans="1:26" s="26" customFormat="1" x14ac:dyDescent="0.25">
      <c r="A113" s="26">
        <v>32</v>
      </c>
      <c r="B113" s="26">
        <v>-630</v>
      </c>
      <c r="C113" s="26">
        <v>12935</v>
      </c>
      <c r="D113" s="26">
        <v>15123</v>
      </c>
      <c r="E113" s="26">
        <v>13497</v>
      </c>
      <c r="F113" s="26">
        <v>11303</v>
      </c>
      <c r="G113" s="27"/>
      <c r="H113" s="7"/>
      <c r="I113" s="28">
        <f t="shared" si="11"/>
        <v>-562</v>
      </c>
      <c r="J113" s="27">
        <f t="shared" si="11"/>
        <v>3820</v>
      </c>
      <c r="K113" s="7"/>
      <c r="L113" s="28">
        <f t="shared" ca="1" si="12"/>
        <v>-543.43976616341411</v>
      </c>
      <c r="M113" s="26">
        <f t="shared" ca="1" si="13"/>
        <v>3793.5458262383181</v>
      </c>
      <c r="N113" s="26">
        <f t="shared" ca="1" si="14"/>
        <v>0.1415374530672486</v>
      </c>
      <c r="O113" s="27">
        <f t="shared" ca="1" si="15"/>
        <v>0.99212330161546292</v>
      </c>
      <c r="P113" s="7"/>
      <c r="Q113" s="28">
        <f t="shared" ca="1" si="16"/>
        <v>0.12749133807320789</v>
      </c>
      <c r="R113" s="27">
        <f t="shared" ca="1" si="20"/>
        <v>180.42532583011655</v>
      </c>
      <c r="S113" s="7"/>
      <c r="T113" s="28">
        <f t="shared" si="17"/>
        <v>180.21599999999992</v>
      </c>
      <c r="U113" s="27">
        <f t="shared" si="18"/>
        <v>3.1453625647740995</v>
      </c>
      <c r="V113" s="7"/>
      <c r="W113" s="28">
        <f t="shared" ca="1" si="19"/>
        <v>0.20932583011662587</v>
      </c>
      <c r="X113" s="27"/>
      <c r="Y113" s="7"/>
      <c r="Z113" s="46"/>
    </row>
    <row r="114" spans="1:26" s="26" customFormat="1" x14ac:dyDescent="0.25">
      <c r="A114" s="26">
        <v>33</v>
      </c>
      <c r="B114" s="26">
        <v>-633</v>
      </c>
      <c r="C114" s="26">
        <v>13124</v>
      </c>
      <c r="D114" s="26">
        <v>15128</v>
      </c>
      <c r="E114" s="26">
        <v>13295</v>
      </c>
      <c r="F114" s="26">
        <v>11281</v>
      </c>
      <c r="G114" s="27"/>
      <c r="H114" s="7"/>
      <c r="I114" s="28">
        <f t="shared" si="11"/>
        <v>-171</v>
      </c>
      <c r="J114" s="27">
        <f t="shared" si="11"/>
        <v>3847</v>
      </c>
      <c r="K114" s="7"/>
      <c r="L114" s="28">
        <f t="shared" ca="1" si="12"/>
        <v>-152.43976616341413</v>
      </c>
      <c r="M114" s="26">
        <f t="shared" ca="1" si="13"/>
        <v>3820.5458262383181</v>
      </c>
      <c r="N114" s="26">
        <f t="shared" ca="1" si="14"/>
        <v>3.9702534838881524E-2</v>
      </c>
      <c r="O114" s="27">
        <f t="shared" ca="1" si="15"/>
        <v>0.99918459212587163</v>
      </c>
      <c r="P114" s="7"/>
      <c r="Q114" s="28">
        <f t="shared" ca="1" si="16"/>
        <v>2.5546121576533302E-2</v>
      </c>
      <c r="R114" s="27">
        <f t="shared" ca="1" si="20"/>
        <v>174.56730708324028</v>
      </c>
      <c r="S114" s="7"/>
      <c r="T114" s="28">
        <f t="shared" si="17"/>
        <v>174.51899999999992</v>
      </c>
      <c r="U114" s="27">
        <f t="shared" si="18"/>
        <v>3.0459311572879826</v>
      </c>
      <c r="V114" s="7"/>
      <c r="W114" s="28">
        <f t="shared" ca="1" si="19"/>
        <v>4.8307083240359816E-2</v>
      </c>
      <c r="X114" s="27"/>
      <c r="Y114" s="7"/>
      <c r="Z114" s="46"/>
    </row>
    <row r="115" spans="1:26" s="26" customFormat="1" x14ac:dyDescent="0.25">
      <c r="A115" s="26">
        <v>34</v>
      </c>
      <c r="B115" s="26">
        <v>-619</v>
      </c>
      <c r="C115" s="26">
        <v>13315</v>
      </c>
      <c r="D115" s="26">
        <v>15131</v>
      </c>
      <c r="E115" s="26">
        <v>13115</v>
      </c>
      <c r="F115" s="26">
        <v>11289</v>
      </c>
      <c r="G115" s="27"/>
      <c r="H115" s="7"/>
      <c r="I115" s="28">
        <f t="shared" si="11"/>
        <v>200</v>
      </c>
      <c r="J115" s="27">
        <f t="shared" si="11"/>
        <v>3842</v>
      </c>
      <c r="K115" s="7"/>
      <c r="L115" s="28">
        <f t="shared" ca="1" si="12"/>
        <v>218.56023383658587</v>
      </c>
      <c r="M115" s="26">
        <f t="shared" ca="1" si="13"/>
        <v>3815.5458262383181</v>
      </c>
      <c r="N115" s="26">
        <f t="shared" ca="1" si="14"/>
        <v>-5.6923436165528155E-2</v>
      </c>
      <c r="O115" s="27">
        <f t="shared" ca="1" si="15"/>
        <v>0.99787694573505525</v>
      </c>
      <c r="P115" s="7"/>
      <c r="Q115" s="28">
        <f t="shared" ca="1" si="16"/>
        <v>-7.107102042312867E-2</v>
      </c>
      <c r="R115" s="27">
        <f t="shared" ca="1" si="20"/>
        <v>169.02889264228111</v>
      </c>
      <c r="S115" s="7"/>
      <c r="T115" s="28">
        <f t="shared" si="17"/>
        <v>168.94799999999992</v>
      </c>
      <c r="U115" s="27">
        <f t="shared" si="18"/>
        <v>2.9486988646593786</v>
      </c>
      <c r="V115" s="7"/>
      <c r="W115" s="28">
        <f t="shared" ca="1" si="19"/>
        <v>8.089264228118509E-2</v>
      </c>
      <c r="X115" s="27"/>
      <c r="Y115" s="7"/>
      <c r="Z115" s="46"/>
    </row>
    <row r="116" spans="1:26" s="26" customFormat="1" x14ac:dyDescent="0.25">
      <c r="A116" s="26">
        <v>35</v>
      </c>
      <c r="B116" s="26">
        <v>-620</v>
      </c>
      <c r="C116" s="26">
        <v>13502</v>
      </c>
      <c r="D116" s="26">
        <v>15111</v>
      </c>
      <c r="E116" s="26">
        <v>12935</v>
      </c>
      <c r="F116" s="26">
        <v>11314</v>
      </c>
      <c r="G116" s="27"/>
      <c r="H116" s="7"/>
      <c r="I116" s="28">
        <f t="shared" si="11"/>
        <v>567</v>
      </c>
      <c r="J116" s="27">
        <f t="shared" si="11"/>
        <v>3797</v>
      </c>
      <c r="K116" s="7"/>
      <c r="L116" s="28">
        <f t="shared" ca="1" si="12"/>
        <v>585.56023383658589</v>
      </c>
      <c r="M116" s="26">
        <f t="shared" ca="1" si="13"/>
        <v>3770.5458262383181</v>
      </c>
      <c r="N116" s="26">
        <f t="shared" ca="1" si="14"/>
        <v>-0.15250761772514637</v>
      </c>
      <c r="O116" s="27">
        <f t="shared" ca="1" si="15"/>
        <v>0.98610812821770721</v>
      </c>
      <c r="P116" s="7"/>
      <c r="Q116" s="28">
        <f t="shared" ca="1" si="16"/>
        <v>-0.16649801310756893</v>
      </c>
      <c r="R116" s="27">
        <f t="shared" ca="1" si="20"/>
        <v>163.51911135930868</v>
      </c>
      <c r="S116" s="7"/>
      <c r="T116" s="28">
        <f t="shared" si="17"/>
        <v>163.36799999999991</v>
      </c>
      <c r="U116" s="27">
        <f t="shared" si="18"/>
        <v>2.8513094923980948</v>
      </c>
      <c r="V116" s="7"/>
      <c r="W116" s="28">
        <f t="shared" ca="1" si="19"/>
        <v>0.1511113593087714</v>
      </c>
      <c r="X116" s="27"/>
      <c r="Y116" s="7"/>
      <c r="Z116" s="46"/>
    </row>
    <row r="117" spans="1:26" s="26" customFormat="1" x14ac:dyDescent="0.25">
      <c r="A117" s="26">
        <v>36</v>
      </c>
      <c r="B117" s="26">
        <v>-607</v>
      </c>
      <c r="C117" s="26">
        <v>13686</v>
      </c>
      <c r="D117" s="26">
        <v>15065</v>
      </c>
      <c r="E117" s="26">
        <v>12754</v>
      </c>
      <c r="F117" s="26">
        <v>11354</v>
      </c>
      <c r="G117" s="27"/>
      <c r="H117" s="7"/>
      <c r="I117" s="28">
        <f t="shared" si="11"/>
        <v>932</v>
      </c>
      <c r="J117" s="27">
        <f t="shared" si="11"/>
        <v>3711</v>
      </c>
      <c r="K117" s="7"/>
      <c r="L117" s="28">
        <f t="shared" ca="1" si="12"/>
        <v>950.56023383658589</v>
      </c>
      <c r="M117" s="26">
        <f t="shared" ca="1" si="13"/>
        <v>3684.5458262383181</v>
      </c>
      <c r="N117" s="26">
        <f t="shared" ca="1" si="14"/>
        <v>-0.24757090456236883</v>
      </c>
      <c r="O117" s="27">
        <f t="shared" ca="1" si="15"/>
        <v>0.96361661029566448</v>
      </c>
      <c r="P117" s="7"/>
      <c r="Q117" s="28">
        <f t="shared" ca="1" si="16"/>
        <v>-0.26125209712451131</v>
      </c>
      <c r="R117" s="27">
        <f t="shared" ca="1" si="20"/>
        <v>157.93357893724976</v>
      </c>
      <c r="S117" s="7"/>
      <c r="T117" s="28">
        <f t="shared" si="17"/>
        <v>157.90499999999992</v>
      </c>
      <c r="U117" s="27">
        <f t="shared" si="18"/>
        <v>2.7559621553616442</v>
      </c>
      <c r="V117" s="7"/>
      <c r="W117" s="28">
        <f t="shared" ca="1" si="19"/>
        <v>2.8578937249847058E-2</v>
      </c>
      <c r="X117" s="27"/>
      <c r="Y117" s="7"/>
      <c r="Z117" s="46"/>
    </row>
    <row r="118" spans="1:26" s="26" customFormat="1" x14ac:dyDescent="0.25">
      <c r="A118" s="26">
        <v>37</v>
      </c>
      <c r="B118" s="26">
        <v>-616</v>
      </c>
      <c r="C118" s="26">
        <v>13861</v>
      </c>
      <c r="D118" s="26">
        <v>15011</v>
      </c>
      <c r="E118" s="26">
        <v>12577</v>
      </c>
      <c r="F118" s="26">
        <v>11405</v>
      </c>
      <c r="G118" s="27"/>
      <c r="H118" s="7"/>
      <c r="I118" s="28">
        <f t="shared" si="11"/>
        <v>1284</v>
      </c>
      <c r="J118" s="27">
        <f t="shared" si="11"/>
        <v>3606</v>
      </c>
      <c r="K118" s="7"/>
      <c r="L118" s="28">
        <f t="shared" ca="1" si="12"/>
        <v>1302.5602338365859</v>
      </c>
      <c r="M118" s="26">
        <f t="shared" ca="1" si="13"/>
        <v>3579.5458262383181</v>
      </c>
      <c r="N118" s="26">
        <f t="shared" ca="1" si="14"/>
        <v>-0.339248375704019</v>
      </c>
      <c r="O118" s="27">
        <f t="shared" ca="1" si="15"/>
        <v>0.93615603608851916</v>
      </c>
      <c r="P118" s="7"/>
      <c r="Q118" s="28">
        <f t="shared" ca="1" si="16"/>
        <v>-0.35254960420495729</v>
      </c>
      <c r="R118" s="27">
        <f t="shared" ca="1" si="20"/>
        <v>152.46673502939962</v>
      </c>
      <c r="S118" s="7"/>
      <c r="T118" s="28">
        <f t="shared" si="17"/>
        <v>152.3609999999999</v>
      </c>
      <c r="U118" s="27">
        <f t="shared" si="18"/>
        <v>2.6592011016310786</v>
      </c>
      <c r="V118" s="7"/>
      <c r="W118" s="28">
        <f t="shared" ca="1" si="19"/>
        <v>0.10573502939971036</v>
      </c>
      <c r="X118" s="27"/>
      <c r="Y118" s="7"/>
      <c r="Z118" s="46"/>
    </row>
    <row r="119" spans="1:26" s="26" customFormat="1" x14ac:dyDescent="0.25">
      <c r="A119" s="26">
        <v>38</v>
      </c>
      <c r="B119" s="26">
        <v>-626</v>
      </c>
      <c r="C119" s="26">
        <v>14027</v>
      </c>
      <c r="D119" s="26">
        <v>14925</v>
      </c>
      <c r="E119" s="26">
        <v>12391</v>
      </c>
      <c r="F119" s="26">
        <v>11474</v>
      </c>
      <c r="G119" s="27"/>
      <c r="H119" s="7"/>
      <c r="I119" s="28">
        <f t="shared" si="11"/>
        <v>1636</v>
      </c>
      <c r="J119" s="27">
        <f t="shared" si="11"/>
        <v>3451</v>
      </c>
      <c r="K119" s="7"/>
      <c r="L119" s="28">
        <f t="shared" ca="1" si="12"/>
        <v>1654.5602338365859</v>
      </c>
      <c r="M119" s="26">
        <f t="shared" ca="1" si="13"/>
        <v>3424.5458262383181</v>
      </c>
      <c r="N119" s="26">
        <f t="shared" ca="1" si="14"/>
        <v>-0.43092584684566915</v>
      </c>
      <c r="O119" s="27">
        <f t="shared" ca="1" si="15"/>
        <v>0.89561899797320943</v>
      </c>
      <c r="P119" s="7"/>
      <c r="Q119" s="28">
        <f t="shared" ca="1" si="16"/>
        <v>-0.44366179221424368</v>
      </c>
      <c r="R119" s="27">
        <f t="shared" ca="1" si="20"/>
        <v>146.75036279489757</v>
      </c>
      <c r="S119" s="7"/>
      <c r="T119" s="28">
        <f t="shared" si="17"/>
        <v>146.72699999999992</v>
      </c>
      <c r="U119" s="27">
        <f t="shared" si="18"/>
        <v>2.5608692515737186</v>
      </c>
      <c r="V119" s="7"/>
      <c r="W119" s="28">
        <f t="shared" ca="1" si="19"/>
        <v>2.3362794897650474E-2</v>
      </c>
      <c r="X119" s="27"/>
      <c r="Y119" s="7"/>
      <c r="Z119" s="46"/>
    </row>
    <row r="120" spans="1:26" s="26" customFormat="1" x14ac:dyDescent="0.25">
      <c r="A120" s="26">
        <v>39</v>
      </c>
      <c r="B120" s="26">
        <v>-636</v>
      </c>
      <c r="C120" s="26">
        <v>14202</v>
      </c>
      <c r="D120" s="26">
        <v>14829</v>
      </c>
      <c r="E120" s="26">
        <v>12227</v>
      </c>
      <c r="F120" s="26">
        <v>11572</v>
      </c>
      <c r="G120" s="27"/>
      <c r="H120" s="7"/>
      <c r="I120" s="28">
        <f t="shared" si="11"/>
        <v>1975</v>
      </c>
      <c r="J120" s="27">
        <f t="shared" si="11"/>
        <v>3257</v>
      </c>
      <c r="K120" s="7"/>
      <c r="L120" s="28">
        <f t="shared" ca="1" si="12"/>
        <v>1993.5602338365859</v>
      </c>
      <c r="M120" s="26">
        <f t="shared" ca="1" si="13"/>
        <v>3230.5458262383181</v>
      </c>
      <c r="N120" s="26">
        <f t="shared" ca="1" si="14"/>
        <v>-0.51921750229174701</v>
      </c>
      <c r="O120" s="27">
        <f t="shared" ca="1" si="15"/>
        <v>0.84488231800953151</v>
      </c>
      <c r="P120" s="7"/>
      <c r="Q120" s="28">
        <f t="shared" ca="1" si="16"/>
        <v>-0.53124327565856988</v>
      </c>
      <c r="R120" s="27">
        <f t="shared" ca="1" si="20"/>
        <v>140.94197536494653</v>
      </c>
      <c r="S120" s="7"/>
      <c r="T120" s="28">
        <f t="shared" si="17"/>
        <v>141.00299999999993</v>
      </c>
      <c r="U120" s="27">
        <f t="shared" si="18"/>
        <v>2.4609666051895633</v>
      </c>
      <c r="V120" s="7"/>
      <c r="W120" s="28">
        <f t="shared" ca="1" si="19"/>
        <v>-6.1024635053399834E-2</v>
      </c>
      <c r="X120" s="27"/>
      <c r="Y120" s="7"/>
      <c r="Z120" s="46"/>
    </row>
    <row r="121" spans="1:26" s="26" customFormat="1" x14ac:dyDescent="0.25">
      <c r="A121" s="26">
        <v>40</v>
      </c>
      <c r="B121" s="26">
        <v>-628</v>
      </c>
      <c r="C121" s="26">
        <v>14355</v>
      </c>
      <c r="D121" s="26">
        <v>14719</v>
      </c>
      <c r="E121" s="26">
        <v>12072</v>
      </c>
      <c r="F121" s="26">
        <v>11676</v>
      </c>
      <c r="G121" s="27"/>
      <c r="H121" s="7"/>
      <c r="I121" s="28">
        <f t="shared" si="11"/>
        <v>2283</v>
      </c>
      <c r="J121" s="27">
        <f t="shared" si="11"/>
        <v>3043</v>
      </c>
      <c r="K121" s="7"/>
      <c r="L121" s="28">
        <f t="shared" ca="1" si="12"/>
        <v>2301.5602338365857</v>
      </c>
      <c r="M121" s="26">
        <f t="shared" ca="1" si="13"/>
        <v>3016.5458262383181</v>
      </c>
      <c r="N121" s="26">
        <f t="shared" ca="1" si="14"/>
        <v>-0.59943528954069081</v>
      </c>
      <c r="O121" s="27">
        <f t="shared" ca="1" si="15"/>
        <v>0.78891505248258775</v>
      </c>
      <c r="P121" s="7"/>
      <c r="Q121" s="28">
        <f t="shared" ca="1" si="16"/>
        <v>-0.61067595252265283</v>
      </c>
      <c r="R121" s="27">
        <f t="shared" ca="1" si="20"/>
        <v>135.36034587124669</v>
      </c>
      <c r="S121" s="7"/>
      <c r="T121" s="28">
        <f t="shared" si="17"/>
        <v>135.35099999999994</v>
      </c>
      <c r="U121" s="27">
        <f t="shared" si="18"/>
        <v>2.3623205958668438</v>
      </c>
      <c r="V121" s="7"/>
      <c r="W121" s="28">
        <f t="shared" ca="1" si="19"/>
        <v>9.3458712467509031E-3</v>
      </c>
      <c r="X121" s="27"/>
      <c r="Y121" s="7"/>
      <c r="Z121" s="46"/>
    </row>
    <row r="122" spans="1:26" s="26" customFormat="1" x14ac:dyDescent="0.25">
      <c r="A122" s="26">
        <v>41</v>
      </c>
      <c r="B122" s="26">
        <v>-627</v>
      </c>
      <c r="C122" s="26">
        <v>14506</v>
      </c>
      <c r="D122" s="26">
        <v>14603</v>
      </c>
      <c r="E122" s="26">
        <v>11927</v>
      </c>
      <c r="F122" s="26">
        <v>11802</v>
      </c>
      <c r="G122" s="27"/>
      <c r="H122" s="7"/>
      <c r="I122" s="28">
        <f t="shared" si="11"/>
        <v>2579</v>
      </c>
      <c r="J122" s="27">
        <f t="shared" si="11"/>
        <v>2801</v>
      </c>
      <c r="K122" s="7"/>
      <c r="L122" s="28">
        <f t="shared" ca="1" si="12"/>
        <v>2597.5602338365857</v>
      </c>
      <c r="M122" s="26">
        <f t="shared" ca="1" si="13"/>
        <v>2774.5458262383181</v>
      </c>
      <c r="N122" s="26">
        <f t="shared" ca="1" si="14"/>
        <v>-0.67652770845526022</v>
      </c>
      <c r="O122" s="27">
        <f t="shared" ca="1" si="15"/>
        <v>0.72562496716707192</v>
      </c>
      <c r="P122" s="7"/>
      <c r="Q122" s="28">
        <f t="shared" ca="1" si="16"/>
        <v>-0.68687916853200415</v>
      </c>
      <c r="R122" s="27">
        <f t="shared" ca="1" si="20"/>
        <v>129.67400880074331</v>
      </c>
      <c r="S122" s="7"/>
      <c r="T122" s="28">
        <f t="shared" si="17"/>
        <v>129.70799999999994</v>
      </c>
      <c r="U122" s="27">
        <f t="shared" si="18"/>
        <v>2.2638316661768036</v>
      </c>
      <c r="V122" s="7"/>
      <c r="W122" s="28">
        <f t="shared" ca="1" si="19"/>
        <v>-3.3991199256632854E-2</v>
      </c>
      <c r="X122" s="27"/>
      <c r="Y122" s="7"/>
      <c r="Z122" s="46"/>
    </row>
    <row r="123" spans="1:26" s="26" customFormat="1" x14ac:dyDescent="0.25">
      <c r="A123" s="26">
        <v>42</v>
      </c>
      <c r="B123" s="26">
        <v>-627</v>
      </c>
      <c r="C123" s="26">
        <v>14652</v>
      </c>
      <c r="D123" s="26">
        <v>14472</v>
      </c>
      <c r="E123" s="26">
        <v>11802</v>
      </c>
      <c r="F123" s="26">
        <v>11945</v>
      </c>
      <c r="G123" s="27"/>
      <c r="H123" s="7"/>
      <c r="I123" s="28">
        <f t="shared" si="11"/>
        <v>2850</v>
      </c>
      <c r="J123" s="27">
        <f t="shared" si="11"/>
        <v>2527</v>
      </c>
      <c r="K123" s="7"/>
      <c r="L123" s="28">
        <f t="shared" ca="1" si="12"/>
        <v>2868.5602338365857</v>
      </c>
      <c r="M123" s="26">
        <f t="shared" ca="1" si="13"/>
        <v>2500.5458262383181</v>
      </c>
      <c r="N123" s="26">
        <f t="shared" ca="1" si="14"/>
        <v>-0.74710894333988298</v>
      </c>
      <c r="O123" s="27">
        <f t="shared" ca="1" si="15"/>
        <v>0.65396594495033089</v>
      </c>
      <c r="P123" s="7"/>
      <c r="Q123" s="28">
        <f t="shared" ca="1" si="16"/>
        <v>-0.75645194247147551</v>
      </c>
      <c r="R123" s="27">
        <f t="shared" ca="1" si="20"/>
        <v>123.94673518932223</v>
      </c>
      <c r="S123" s="7"/>
      <c r="T123" s="28">
        <f t="shared" si="17"/>
        <v>124.06499999999994</v>
      </c>
      <c r="U123" s="27">
        <f t="shared" si="18"/>
        <v>2.1653427364867639</v>
      </c>
      <c r="V123" s="7"/>
      <c r="W123" s="28">
        <f t="shared" ca="1" si="19"/>
        <v>-0.1182648106777151</v>
      </c>
      <c r="X123" s="27"/>
      <c r="Y123" s="7"/>
      <c r="Z123" s="46"/>
    </row>
    <row r="124" spans="1:26" s="26" customFormat="1" x14ac:dyDescent="0.25">
      <c r="A124" s="26">
        <v>43</v>
      </c>
      <c r="B124" s="26">
        <v>-625</v>
      </c>
      <c r="C124" s="26">
        <v>14762</v>
      </c>
      <c r="D124" s="26">
        <v>14321</v>
      </c>
      <c r="E124" s="26">
        <v>11683</v>
      </c>
      <c r="F124" s="26">
        <v>12087</v>
      </c>
      <c r="G124" s="27"/>
      <c r="H124" s="7"/>
      <c r="I124" s="28">
        <f t="shared" si="11"/>
        <v>3079</v>
      </c>
      <c r="J124" s="27">
        <f t="shared" si="11"/>
        <v>2234</v>
      </c>
      <c r="K124" s="7"/>
      <c r="L124" s="28">
        <f t="shared" ca="1" si="12"/>
        <v>3097.5602338365857</v>
      </c>
      <c r="M124" s="26">
        <f t="shared" ca="1" si="13"/>
        <v>2207.5458262383181</v>
      </c>
      <c r="N124" s="26">
        <f t="shared" ca="1" si="14"/>
        <v>-0.80675138905419508</v>
      </c>
      <c r="O124" s="27">
        <f t="shared" ca="1" si="15"/>
        <v>0.57733786644848739</v>
      </c>
      <c r="P124" s="7"/>
      <c r="Q124" s="28">
        <f t="shared" ca="1" si="16"/>
        <v>-0.81501440755181798</v>
      </c>
      <c r="R124" s="27">
        <f t="shared" ca="1" si="20"/>
        <v>118.41564511839931</v>
      </c>
      <c r="S124" s="7"/>
      <c r="T124" s="28">
        <f t="shared" si="17"/>
        <v>118.43999999999994</v>
      </c>
      <c r="U124" s="27">
        <f t="shared" si="18"/>
        <v>2.0671679660620828</v>
      </c>
      <c r="V124" s="7"/>
      <c r="W124" s="28">
        <f t="shared" ca="1" si="19"/>
        <v>-2.4354881600629597E-2</v>
      </c>
      <c r="X124" s="27"/>
      <c r="Y124" s="7"/>
      <c r="Z124" s="46"/>
    </row>
    <row r="125" spans="1:26" s="26" customFormat="1" x14ac:dyDescent="0.25">
      <c r="A125" s="26">
        <v>44</v>
      </c>
      <c r="B125" s="26">
        <v>-603</v>
      </c>
      <c r="C125" s="26">
        <v>14860</v>
      </c>
      <c r="D125" s="26">
        <v>14168</v>
      </c>
      <c r="E125" s="26">
        <v>11577</v>
      </c>
      <c r="F125" s="26">
        <v>12240</v>
      </c>
      <c r="G125" s="27"/>
      <c r="H125" s="7"/>
      <c r="I125" s="28">
        <f t="shared" si="11"/>
        <v>3283</v>
      </c>
      <c r="J125" s="27">
        <f t="shared" si="11"/>
        <v>1928</v>
      </c>
      <c r="K125" s="7"/>
      <c r="L125" s="28">
        <f t="shared" ca="1" si="12"/>
        <v>3301.5602338365857</v>
      </c>
      <c r="M125" s="26">
        <f t="shared" ca="1" si="13"/>
        <v>1901.5458262383181</v>
      </c>
      <c r="N125" s="26">
        <f t="shared" ca="1" si="14"/>
        <v>-0.85988265073856052</v>
      </c>
      <c r="O125" s="27">
        <f t="shared" ca="1" si="15"/>
        <v>0.49730990733052116</v>
      </c>
      <c r="P125" s="7"/>
      <c r="Q125" s="28">
        <f t="shared" ca="1" si="16"/>
        <v>-0.86701685180932075</v>
      </c>
      <c r="R125" s="27">
        <f t="shared" ca="1" si="20"/>
        <v>112.9407841478436</v>
      </c>
      <c r="S125" s="7"/>
      <c r="T125" s="28">
        <f t="shared" si="17"/>
        <v>113.01299999999995</v>
      </c>
      <c r="U125" s="27">
        <f t="shared" si="18"/>
        <v>1.9724489475563507</v>
      </c>
      <c r="V125" s="7"/>
      <c r="W125" s="28">
        <f t="shared" ca="1" si="19"/>
        <v>-7.2215852156347182E-2</v>
      </c>
      <c r="X125" s="27"/>
      <c r="Y125" s="7"/>
      <c r="Z125" s="46"/>
    </row>
    <row r="126" spans="1:26" s="26" customFormat="1" x14ac:dyDescent="0.25">
      <c r="A126" s="26">
        <v>45</v>
      </c>
      <c r="B126" s="26">
        <v>-612</v>
      </c>
      <c r="C126" s="26">
        <v>14950</v>
      </c>
      <c r="D126" s="26">
        <v>14000</v>
      </c>
      <c r="E126" s="26">
        <v>11497</v>
      </c>
      <c r="F126" s="26">
        <v>12409</v>
      </c>
      <c r="G126" s="27"/>
      <c r="H126" s="7"/>
      <c r="I126" s="28">
        <f t="shared" si="11"/>
        <v>3453</v>
      </c>
      <c r="J126" s="27">
        <f t="shared" si="11"/>
        <v>1591</v>
      </c>
      <c r="K126" s="7"/>
      <c r="L126" s="28">
        <f t="shared" ca="1" si="12"/>
        <v>3471.5602338365857</v>
      </c>
      <c r="M126" s="26">
        <f t="shared" ca="1" si="13"/>
        <v>1564.5458262383181</v>
      </c>
      <c r="N126" s="26">
        <f t="shared" ca="1" si="14"/>
        <v>-0.9041587021421984</v>
      </c>
      <c r="O126" s="27">
        <f t="shared" ca="1" si="15"/>
        <v>0.40917454058949299</v>
      </c>
      <c r="P126" s="7"/>
      <c r="Q126" s="28">
        <f t="shared" ca="1" si="16"/>
        <v>-0.91004829874720494</v>
      </c>
      <c r="R126" s="27">
        <f t="shared" ca="1" si="20"/>
        <v>107.31231148088193</v>
      </c>
      <c r="S126" s="7"/>
      <c r="T126" s="28">
        <f t="shared" si="17"/>
        <v>107.50499999999995</v>
      </c>
      <c r="U126" s="27">
        <f t="shared" si="18"/>
        <v>1.8763162123565031</v>
      </c>
      <c r="V126" s="7"/>
      <c r="W126" s="28">
        <f t="shared" ca="1" si="19"/>
        <v>-0.19268851911802187</v>
      </c>
      <c r="X126" s="27"/>
      <c r="Y126" s="7"/>
      <c r="Z126" s="46"/>
    </row>
    <row r="127" spans="1:26" s="26" customFormat="1" x14ac:dyDescent="0.25">
      <c r="A127" s="26">
        <v>46</v>
      </c>
      <c r="B127" s="26">
        <v>-630</v>
      </c>
      <c r="C127" s="26">
        <v>15012</v>
      </c>
      <c r="D127" s="26">
        <v>13815</v>
      </c>
      <c r="E127" s="26">
        <v>11413</v>
      </c>
      <c r="F127" s="26">
        <v>12575</v>
      </c>
      <c r="G127" s="27"/>
      <c r="H127" s="7"/>
      <c r="I127" s="28">
        <f t="shared" si="11"/>
        <v>3599</v>
      </c>
      <c r="J127" s="27">
        <f t="shared" si="11"/>
        <v>1240</v>
      </c>
      <c r="K127" s="7"/>
      <c r="L127" s="28">
        <f t="shared" ca="1" si="12"/>
        <v>3617.5602338365857</v>
      </c>
      <c r="M127" s="26">
        <f t="shared" ca="1" si="13"/>
        <v>1213.5458262383181</v>
      </c>
      <c r="N127" s="26">
        <f t="shared" ca="1" si="14"/>
        <v>-0.94218401687708742</v>
      </c>
      <c r="O127" s="27">
        <f t="shared" ca="1" si="15"/>
        <v>0.31737776395417877</v>
      </c>
      <c r="P127" s="7"/>
      <c r="Q127" s="28">
        <f t="shared" ca="1" si="16"/>
        <v>-0.94677649199539982</v>
      </c>
      <c r="R127" s="27">
        <f t="shared" ca="1" si="20"/>
        <v>101.63489319216342</v>
      </c>
      <c r="S127" s="7"/>
      <c r="T127" s="28">
        <f t="shared" si="17"/>
        <v>101.83499999999995</v>
      </c>
      <c r="U127" s="27">
        <f t="shared" si="18"/>
        <v>1.7773560437684246</v>
      </c>
      <c r="V127" s="7"/>
      <c r="W127" s="28">
        <f t="shared" ca="1" si="19"/>
        <v>-0.20010680783653356</v>
      </c>
      <c r="X127" s="27"/>
      <c r="Y127" s="7"/>
      <c r="Z127" s="46"/>
    </row>
    <row r="128" spans="1:26" s="26" customFormat="1" x14ac:dyDescent="0.25">
      <c r="A128" s="26">
        <v>47</v>
      </c>
      <c r="B128" s="26">
        <v>-640</v>
      </c>
      <c r="C128" s="26">
        <v>15061</v>
      </c>
      <c r="D128" s="26">
        <v>13631</v>
      </c>
      <c r="E128" s="26">
        <v>11358</v>
      </c>
      <c r="F128" s="26">
        <v>12756</v>
      </c>
      <c r="G128" s="27"/>
      <c r="H128" s="7"/>
      <c r="I128" s="28">
        <f t="shared" si="11"/>
        <v>3703</v>
      </c>
      <c r="J128" s="27">
        <f t="shared" si="11"/>
        <v>875</v>
      </c>
      <c r="K128" s="7"/>
      <c r="L128" s="28">
        <f t="shared" ca="1" si="12"/>
        <v>3721.5602338365857</v>
      </c>
      <c r="M128" s="26">
        <f t="shared" ca="1" si="13"/>
        <v>848.54582623831811</v>
      </c>
      <c r="N128" s="26">
        <f t="shared" ca="1" si="14"/>
        <v>-0.96927054244166588</v>
      </c>
      <c r="O128" s="27">
        <f t="shared" ca="1" si="15"/>
        <v>0.22191957742457849</v>
      </c>
      <c r="P128" s="7"/>
      <c r="Q128" s="28">
        <f t="shared" ca="1" si="16"/>
        <v>-0.97251290829158199</v>
      </c>
      <c r="R128" s="27">
        <f t="shared" ca="1" si="20"/>
        <v>95.957081376229553</v>
      </c>
      <c r="S128" s="7"/>
      <c r="T128" s="28">
        <f t="shared" si="17"/>
        <v>96.074999999999946</v>
      </c>
      <c r="U128" s="27">
        <f t="shared" si="18"/>
        <v>1.676825078853551</v>
      </c>
      <c r="V128" s="7"/>
      <c r="W128" s="28">
        <f t="shared" ca="1" si="19"/>
        <v>-0.11791862377039308</v>
      </c>
      <c r="X128" s="27"/>
      <c r="Y128" s="7"/>
      <c r="Z128" s="46"/>
    </row>
    <row r="129" spans="1:26" s="26" customFormat="1" x14ac:dyDescent="0.25">
      <c r="A129" s="26">
        <v>48</v>
      </c>
      <c r="B129" s="26">
        <v>-627</v>
      </c>
      <c r="C129" s="26">
        <v>15107</v>
      </c>
      <c r="D129" s="26">
        <v>13451</v>
      </c>
      <c r="E129" s="26">
        <v>11329</v>
      </c>
      <c r="F129" s="26">
        <v>12942</v>
      </c>
      <c r="G129" s="27"/>
      <c r="H129" s="7"/>
      <c r="I129" s="28">
        <f t="shared" si="11"/>
        <v>3778</v>
      </c>
      <c r="J129" s="27">
        <f t="shared" si="11"/>
        <v>509</v>
      </c>
      <c r="K129" s="7"/>
      <c r="L129" s="28">
        <f t="shared" ca="1" si="12"/>
        <v>3796.5602338365857</v>
      </c>
      <c r="M129" s="26">
        <f t="shared" ca="1" si="13"/>
        <v>482.54582623831811</v>
      </c>
      <c r="N129" s="26">
        <f t="shared" ca="1" si="14"/>
        <v>-0.98880409453150608</v>
      </c>
      <c r="O129" s="27">
        <f t="shared" ca="1" si="15"/>
        <v>0.12619986161681493</v>
      </c>
      <c r="P129" s="7"/>
      <c r="Q129" s="28">
        <f t="shared" ca="1" si="16"/>
        <v>-0.99069188628370874</v>
      </c>
      <c r="R129" s="27">
        <f t="shared" ca="1" si="20"/>
        <v>90.362304217722567</v>
      </c>
      <c r="S129" s="7"/>
      <c r="T129" s="28">
        <f t="shared" si="17"/>
        <v>90.431999999999945</v>
      </c>
      <c r="U129" s="27">
        <f t="shared" si="18"/>
        <v>1.5783361491635111</v>
      </c>
      <c r="V129" s="7"/>
      <c r="W129" s="28">
        <f t="shared" ca="1" si="19"/>
        <v>-6.9695782277378271E-2</v>
      </c>
      <c r="X129" s="27"/>
      <c r="Y129" s="7"/>
      <c r="Z129" s="46"/>
    </row>
    <row r="130" spans="1:26" s="26" customFormat="1" x14ac:dyDescent="0.25">
      <c r="A130" s="26">
        <v>49</v>
      </c>
      <c r="B130" s="26">
        <v>-630</v>
      </c>
      <c r="C130" s="26">
        <v>15125</v>
      </c>
      <c r="D130" s="26">
        <v>13264</v>
      </c>
      <c r="E130" s="26">
        <v>11307</v>
      </c>
      <c r="F130" s="26">
        <v>13129</v>
      </c>
      <c r="G130" s="27"/>
      <c r="H130" s="7"/>
      <c r="I130" s="28">
        <f t="shared" si="11"/>
        <v>3818</v>
      </c>
      <c r="J130" s="27">
        <f t="shared" si="11"/>
        <v>135</v>
      </c>
      <c r="K130" s="7"/>
      <c r="L130" s="28">
        <f t="shared" ca="1" si="12"/>
        <v>3836.5602338365857</v>
      </c>
      <c r="M130" s="26">
        <f t="shared" ca="1" si="13"/>
        <v>108.54582623831813</v>
      </c>
      <c r="N130" s="26">
        <f t="shared" ca="1" si="14"/>
        <v>-0.99922198897942083</v>
      </c>
      <c r="O130" s="27">
        <f t="shared" ca="1" si="15"/>
        <v>2.8387911583745071E-2</v>
      </c>
      <c r="P130" s="7"/>
      <c r="Q130" s="28">
        <f t="shared" ca="1" si="16"/>
        <v>-0.99972464021437635</v>
      </c>
      <c r="R130" s="27">
        <f t="shared" ca="1" si="20"/>
        <v>84.729265168748213</v>
      </c>
      <c r="S130" s="7"/>
      <c r="T130" s="28">
        <f t="shared" si="17"/>
        <v>84.761999999999944</v>
      </c>
      <c r="U130" s="27">
        <f t="shared" si="18"/>
        <v>1.4793759805754325</v>
      </c>
      <c r="V130" s="7"/>
      <c r="W130" s="28">
        <f t="shared" ca="1" si="19"/>
        <v>-3.2734831251730157E-2</v>
      </c>
      <c r="X130" s="27"/>
      <c r="Y130" s="7"/>
      <c r="Z130" s="46"/>
    </row>
    <row r="131" spans="1:26" s="26" customFormat="1" x14ac:dyDescent="0.25">
      <c r="A131" s="26">
        <v>50</v>
      </c>
      <c r="B131" s="26">
        <v>-622</v>
      </c>
      <c r="C131" s="26">
        <v>15118</v>
      </c>
      <c r="D131" s="26">
        <v>13071</v>
      </c>
      <c r="E131" s="26">
        <v>11308</v>
      </c>
      <c r="F131" s="26">
        <v>13315</v>
      </c>
      <c r="G131" s="27"/>
      <c r="H131" s="7"/>
      <c r="I131" s="28">
        <f t="shared" si="11"/>
        <v>3810</v>
      </c>
      <c r="J131" s="27">
        <f t="shared" si="11"/>
        <v>-244</v>
      </c>
      <c r="K131" s="7"/>
      <c r="L131" s="28">
        <f t="shared" ca="1" si="12"/>
        <v>3828.5602338365857</v>
      </c>
      <c r="M131" s="26">
        <f t="shared" ca="1" si="13"/>
        <v>-270.45417376168189</v>
      </c>
      <c r="N131" s="26">
        <f t="shared" ca="1" si="14"/>
        <v>-0.99713841008983795</v>
      </c>
      <c r="O131" s="27">
        <f t="shared" ca="1" si="15"/>
        <v>-7.0731684840141237E-2</v>
      </c>
      <c r="P131" s="7"/>
      <c r="Q131" s="28">
        <f t="shared" ca="1" si="16"/>
        <v>-0.99623613353839913</v>
      </c>
      <c r="R131" s="27">
        <f t="shared" ca="1" si="20"/>
        <v>79.041623205903022</v>
      </c>
      <c r="S131" s="7"/>
      <c r="T131" s="28">
        <f t="shared" si="17"/>
        <v>79.163999999999945</v>
      </c>
      <c r="U131" s="27">
        <f t="shared" si="18"/>
        <v>1.3816724490487899</v>
      </c>
      <c r="V131" s="7"/>
      <c r="W131" s="28">
        <f t="shared" ca="1" si="19"/>
        <v>-0.12237679409692248</v>
      </c>
      <c r="X131" s="27"/>
      <c r="Y131" s="7"/>
      <c r="Z131" s="46"/>
    </row>
    <row r="132" spans="1:26" s="26" customFormat="1" x14ac:dyDescent="0.25">
      <c r="A132" s="26">
        <v>51</v>
      </c>
      <c r="B132" s="26">
        <v>-626</v>
      </c>
      <c r="C132" s="26">
        <v>15101</v>
      </c>
      <c r="D132" s="26">
        <v>12888</v>
      </c>
      <c r="E132" s="26">
        <v>11331</v>
      </c>
      <c r="F132" s="26">
        <v>13499</v>
      </c>
      <c r="G132" s="27"/>
      <c r="H132" s="7"/>
      <c r="I132" s="28">
        <f t="shared" si="11"/>
        <v>3770</v>
      </c>
      <c r="J132" s="27">
        <f t="shared" si="11"/>
        <v>-611</v>
      </c>
      <c r="K132" s="7"/>
      <c r="L132" s="28">
        <f t="shared" ca="1" si="12"/>
        <v>3788.5602338365857</v>
      </c>
      <c r="M132" s="26">
        <f t="shared" ca="1" si="13"/>
        <v>-637.45417376168189</v>
      </c>
      <c r="N132" s="26">
        <f t="shared" ca="1" si="14"/>
        <v>-0.98672051564192309</v>
      </c>
      <c r="O132" s="27">
        <f t="shared" ca="1" si="15"/>
        <v>-0.16671292992606809</v>
      </c>
      <c r="P132" s="7"/>
      <c r="Q132" s="28">
        <f t="shared" ca="1" si="16"/>
        <v>-0.98445695097314712</v>
      </c>
      <c r="R132" s="27">
        <f t="shared" ca="1" si="20"/>
        <v>73.491176140427115</v>
      </c>
      <c r="S132" s="7"/>
      <c r="T132" s="28">
        <f t="shared" si="17"/>
        <v>73.529999999999944</v>
      </c>
      <c r="U132" s="27">
        <f t="shared" si="18"/>
        <v>1.2833405989914295</v>
      </c>
      <c r="V132" s="7"/>
      <c r="W132" s="28">
        <f t="shared" ca="1" si="19"/>
        <v>-3.8823859572829633E-2</v>
      </c>
      <c r="X132" s="27"/>
      <c r="Y132" s="7"/>
      <c r="Z132" s="46"/>
    </row>
    <row r="133" spans="1:26" s="26" customFormat="1" x14ac:dyDescent="0.25">
      <c r="A133" s="26">
        <v>52</v>
      </c>
      <c r="B133" s="26">
        <v>-605</v>
      </c>
      <c r="C133" s="26">
        <v>15071</v>
      </c>
      <c r="D133" s="26">
        <v>12722</v>
      </c>
      <c r="E133" s="26">
        <v>11373</v>
      </c>
      <c r="F133" s="26">
        <v>13685</v>
      </c>
      <c r="G133" s="27"/>
      <c r="H133" s="7"/>
      <c r="I133" s="28">
        <f t="shared" si="11"/>
        <v>3698</v>
      </c>
      <c r="J133" s="27">
        <f t="shared" si="11"/>
        <v>-963</v>
      </c>
      <c r="K133" s="7"/>
      <c r="L133" s="28">
        <f t="shared" ca="1" si="12"/>
        <v>3716.5602338365857</v>
      </c>
      <c r="M133" s="26">
        <f t="shared" ca="1" si="13"/>
        <v>-989.45417376168189</v>
      </c>
      <c r="N133" s="26">
        <f t="shared" ca="1" si="14"/>
        <v>-0.96796830563567648</v>
      </c>
      <c r="O133" s="27">
        <f t="shared" ca="1" si="15"/>
        <v>-0.25877123583954559</v>
      </c>
      <c r="P133" s="7"/>
      <c r="Q133" s="28">
        <f t="shared" ca="1" si="16"/>
        <v>-0.96439821166289019</v>
      </c>
      <c r="R133" s="27">
        <f t="shared" ca="1" si="20"/>
        <v>68.082709472197394</v>
      </c>
      <c r="S133" s="7"/>
      <c r="T133" s="28">
        <f t="shared" si="17"/>
        <v>68.084999999999951</v>
      </c>
      <c r="U133" s="27">
        <f t="shared" si="18"/>
        <v>1.1883074212203384</v>
      </c>
      <c r="V133" s="7"/>
      <c r="W133" s="28">
        <f t="shared" ca="1" si="19"/>
        <v>-2.2905278025575626E-3</v>
      </c>
      <c r="X133" s="27"/>
      <c r="Y133" s="7"/>
      <c r="Z133" s="46"/>
    </row>
    <row r="134" spans="1:26" s="26" customFormat="1" x14ac:dyDescent="0.25">
      <c r="A134" s="26">
        <v>53</v>
      </c>
      <c r="B134" s="26">
        <v>-620</v>
      </c>
      <c r="C134" s="26">
        <v>15006</v>
      </c>
      <c r="D134" s="26">
        <v>12537</v>
      </c>
      <c r="E134" s="26">
        <v>11424</v>
      </c>
      <c r="F134" s="26">
        <v>13853</v>
      </c>
      <c r="G134" s="27"/>
      <c r="H134" s="7"/>
      <c r="I134" s="28">
        <f t="shared" si="11"/>
        <v>3582</v>
      </c>
      <c r="J134" s="27">
        <f t="shared" si="11"/>
        <v>-1316</v>
      </c>
      <c r="K134" s="7"/>
      <c r="L134" s="28">
        <f t="shared" ca="1" si="12"/>
        <v>3600.5602338365857</v>
      </c>
      <c r="M134" s="26">
        <f t="shared" ca="1" si="13"/>
        <v>-1342.4541737616819</v>
      </c>
      <c r="N134" s="26">
        <f t="shared" ca="1" si="14"/>
        <v>-0.93775641173672364</v>
      </c>
      <c r="O134" s="27">
        <f t="shared" ca="1" si="15"/>
        <v>-0.35109107103118642</v>
      </c>
      <c r="P134" s="7"/>
      <c r="Q134" s="28">
        <f t="shared" ca="1" si="16"/>
        <v>-0.93287493132997512</v>
      </c>
      <c r="R134" s="27">
        <f t="shared" ca="1" si="20"/>
        <v>62.478725356674715</v>
      </c>
      <c r="S134" s="7"/>
      <c r="T134" s="28">
        <f t="shared" si="17"/>
        <v>62.504999999999953</v>
      </c>
      <c r="U134" s="27">
        <f t="shared" si="18"/>
        <v>1.0909180489590549</v>
      </c>
      <c r="V134" s="7"/>
      <c r="W134" s="28">
        <f t="shared" ca="1" si="19"/>
        <v>-2.6274643325237435E-2</v>
      </c>
      <c r="X134" s="27"/>
      <c r="Y134" s="7"/>
      <c r="Z134" s="46"/>
    </row>
    <row r="135" spans="1:26" s="26" customFormat="1" x14ac:dyDescent="0.25">
      <c r="A135" s="26">
        <v>54</v>
      </c>
      <c r="B135" s="26">
        <v>-629</v>
      </c>
      <c r="C135" s="26">
        <v>14935</v>
      </c>
      <c r="D135" s="26">
        <v>12364</v>
      </c>
      <c r="E135" s="26">
        <v>11492</v>
      </c>
      <c r="F135" s="26">
        <v>14024</v>
      </c>
      <c r="G135" s="27"/>
      <c r="H135" s="7"/>
      <c r="I135" s="28">
        <f t="shared" si="11"/>
        <v>3443</v>
      </c>
      <c r="J135" s="27">
        <f t="shared" si="11"/>
        <v>-1660</v>
      </c>
      <c r="K135" s="7"/>
      <c r="L135" s="28">
        <f t="shared" ca="1" si="12"/>
        <v>3461.5602338365857</v>
      </c>
      <c r="M135" s="26">
        <f t="shared" ca="1" si="13"/>
        <v>-1686.4541737616819</v>
      </c>
      <c r="N135" s="26">
        <f t="shared" ca="1" si="14"/>
        <v>-0.90155422853021971</v>
      </c>
      <c r="O135" s="27">
        <f t="shared" ca="1" si="15"/>
        <v>-0.44105714271935764</v>
      </c>
      <c r="P135" s="7"/>
      <c r="Q135" s="28">
        <f t="shared" ca="1" si="16"/>
        <v>-0.89539411759467757</v>
      </c>
      <c r="R135" s="27">
        <f t="shared" ca="1" si="20"/>
        <v>56.878610445497372</v>
      </c>
      <c r="S135" s="7"/>
      <c r="T135" s="28">
        <f t="shared" si="17"/>
        <v>56.843999999999951</v>
      </c>
      <c r="U135" s="27">
        <f t="shared" si="18"/>
        <v>0.99211496000365584</v>
      </c>
      <c r="V135" s="7"/>
      <c r="W135" s="28">
        <f t="shared" ca="1" si="19"/>
        <v>3.4610445497420983E-2</v>
      </c>
      <c r="X135" s="27"/>
      <c r="Y135" s="7"/>
      <c r="Z135" s="46"/>
    </row>
    <row r="136" spans="1:26" s="26" customFormat="1" x14ac:dyDescent="0.25">
      <c r="A136" s="26">
        <v>55</v>
      </c>
      <c r="B136" s="26">
        <v>-635</v>
      </c>
      <c r="C136" s="26">
        <v>14845</v>
      </c>
      <c r="D136" s="26">
        <v>12202</v>
      </c>
      <c r="E136" s="26">
        <v>11586</v>
      </c>
      <c r="F136" s="26">
        <v>14196</v>
      </c>
      <c r="G136" s="27"/>
      <c r="H136" s="7"/>
      <c r="I136" s="28">
        <f t="shared" si="11"/>
        <v>3259</v>
      </c>
      <c r="J136" s="27">
        <f t="shared" si="11"/>
        <v>-1994</v>
      </c>
      <c r="K136" s="7"/>
      <c r="L136" s="28">
        <f t="shared" ca="1" si="12"/>
        <v>3277.5602338365857</v>
      </c>
      <c r="M136" s="26">
        <f t="shared" ca="1" si="13"/>
        <v>-2020.4541737616819</v>
      </c>
      <c r="N136" s="26">
        <f t="shared" ca="1" si="14"/>
        <v>-0.85363191406981165</v>
      </c>
      <c r="O136" s="27">
        <f t="shared" ca="1" si="15"/>
        <v>-0.528407921625896</v>
      </c>
      <c r="P136" s="7"/>
      <c r="Q136" s="28">
        <f t="shared" ca="1" si="16"/>
        <v>-0.84622905951780325</v>
      </c>
      <c r="R136" s="27">
        <f t="shared" ca="1" si="20"/>
        <v>51.120995139467766</v>
      </c>
      <c r="S136" s="7"/>
      <c r="T136" s="28">
        <f t="shared" si="17"/>
        <v>51.128999999999948</v>
      </c>
      <c r="U136" s="27">
        <f t="shared" si="18"/>
        <v>0.8923693932521799</v>
      </c>
      <c r="V136" s="7"/>
      <c r="W136" s="28">
        <f t="shared" ca="1" si="19"/>
        <v>-8.0048605321820787E-3</v>
      </c>
      <c r="X136" s="27"/>
      <c r="Y136" s="7"/>
      <c r="Z136" s="46"/>
    </row>
    <row r="137" spans="1:26" s="26" customFormat="1" x14ac:dyDescent="0.25">
      <c r="A137" s="26">
        <v>56</v>
      </c>
      <c r="B137" s="26">
        <v>-635</v>
      </c>
      <c r="C137" s="26">
        <v>14733</v>
      </c>
      <c r="D137" s="26">
        <v>12040</v>
      </c>
      <c r="E137" s="26">
        <v>11691</v>
      </c>
      <c r="F137" s="26">
        <v>14351</v>
      </c>
      <c r="G137" s="27"/>
      <c r="H137" s="7"/>
      <c r="I137" s="28">
        <f t="shared" si="11"/>
        <v>3042</v>
      </c>
      <c r="J137" s="27">
        <f t="shared" si="11"/>
        <v>-2311</v>
      </c>
      <c r="K137" s="7"/>
      <c r="L137" s="28">
        <f t="shared" ca="1" si="12"/>
        <v>3060.5602338365857</v>
      </c>
      <c r="M137" s="26">
        <f t="shared" ca="1" si="13"/>
        <v>-2337.4541737616819</v>
      </c>
      <c r="N137" s="26">
        <f t="shared" ca="1" si="14"/>
        <v>-0.79711483668987393</v>
      </c>
      <c r="O137" s="27">
        <f t="shared" ca="1" si="15"/>
        <v>-0.61131270280365835</v>
      </c>
      <c r="P137" s="7"/>
      <c r="Q137" s="28">
        <f t="shared" ca="1" si="16"/>
        <v>-0.78853138394419686</v>
      </c>
      <c r="R137" s="27">
        <f t="shared" ca="1" si="20"/>
        <v>45.317944450481946</v>
      </c>
      <c r="S137" s="7"/>
      <c r="T137" s="28">
        <f t="shared" si="17"/>
        <v>45.413999999999945</v>
      </c>
      <c r="U137" s="27">
        <f t="shared" si="18"/>
        <v>0.79262382650070384</v>
      </c>
      <c r="V137" s="7"/>
      <c r="W137" s="28">
        <f t="shared" ca="1" si="19"/>
        <v>-9.6055549517998884E-2</v>
      </c>
      <c r="X137" s="27"/>
      <c r="Y137" s="7"/>
      <c r="Z137" s="46"/>
    </row>
    <row r="138" spans="1:26" s="26" customFormat="1" x14ac:dyDescent="0.25">
      <c r="A138" s="26">
        <v>57</v>
      </c>
      <c r="B138" s="26">
        <v>-624</v>
      </c>
      <c r="C138" s="26">
        <v>14610</v>
      </c>
      <c r="D138" s="26">
        <v>11901</v>
      </c>
      <c r="E138" s="26">
        <v>11810</v>
      </c>
      <c r="F138" s="26">
        <v>14496</v>
      </c>
      <c r="G138" s="27"/>
      <c r="H138" s="7"/>
      <c r="I138" s="28">
        <f t="shared" si="11"/>
        <v>2800</v>
      </c>
      <c r="J138" s="27">
        <f t="shared" si="11"/>
        <v>-2595</v>
      </c>
      <c r="K138" s="7"/>
      <c r="L138" s="28">
        <f t="shared" ca="1" si="12"/>
        <v>2818.5602338365857</v>
      </c>
      <c r="M138" s="26">
        <f t="shared" ca="1" si="13"/>
        <v>-2621.4541737616819</v>
      </c>
      <c r="N138" s="26">
        <f t="shared" ca="1" si="14"/>
        <v>-0.73408657527998944</v>
      </c>
      <c r="O138" s="27">
        <f t="shared" ca="1" si="15"/>
        <v>-0.68558701780203224</v>
      </c>
      <c r="P138" s="7"/>
      <c r="Q138" s="28">
        <f t="shared" ca="1" si="16"/>
        <v>-0.72444418109321762</v>
      </c>
      <c r="R138" s="27">
        <f t="shared" ca="1" si="20"/>
        <v>39.681284934416567</v>
      </c>
      <c r="S138" s="7"/>
      <c r="T138" s="28">
        <f t="shared" si="17"/>
        <v>39.797999999999945</v>
      </c>
      <c r="U138" s="27">
        <f t="shared" si="18"/>
        <v>0.69460613570870222</v>
      </c>
      <c r="V138" s="7"/>
      <c r="W138" s="28">
        <f t="shared" ca="1" si="19"/>
        <v>-0.11671506558337796</v>
      </c>
      <c r="X138" s="27"/>
      <c r="Y138" s="7"/>
      <c r="Z138" s="46"/>
    </row>
    <row r="139" spans="1:26" s="26" customFormat="1" x14ac:dyDescent="0.25">
      <c r="A139" s="26">
        <v>58</v>
      </c>
      <c r="B139" s="26">
        <v>-627</v>
      </c>
      <c r="C139" s="26">
        <v>14467</v>
      </c>
      <c r="D139" s="26">
        <v>11769</v>
      </c>
      <c r="E139" s="26">
        <v>11943</v>
      </c>
      <c r="F139" s="26">
        <v>14619</v>
      </c>
      <c r="G139" s="27"/>
      <c r="H139" s="7"/>
      <c r="I139" s="28">
        <f t="shared" si="11"/>
        <v>2524</v>
      </c>
      <c r="J139" s="27">
        <f t="shared" si="11"/>
        <v>-2850</v>
      </c>
      <c r="K139" s="7"/>
      <c r="L139" s="28">
        <f t="shared" ca="1" si="12"/>
        <v>2542.5602338365857</v>
      </c>
      <c r="M139" s="26">
        <f t="shared" ca="1" si="13"/>
        <v>-2876.4541737616819</v>
      </c>
      <c r="N139" s="26">
        <f t="shared" ca="1" si="14"/>
        <v>-0.6622031035893774</v>
      </c>
      <c r="O139" s="27">
        <f t="shared" ca="1" si="15"/>
        <v>-0.7522769837336708</v>
      </c>
      <c r="P139" s="7"/>
      <c r="Q139" s="28">
        <f t="shared" ca="1" si="16"/>
        <v>-0.65160836380801102</v>
      </c>
      <c r="R139" s="27">
        <f t="shared" ca="1" si="20"/>
        <v>34.001249787080269</v>
      </c>
      <c r="S139" s="7"/>
      <c r="T139" s="28">
        <f t="shared" si="17"/>
        <v>34.154999999999944</v>
      </c>
      <c r="U139" s="27">
        <f t="shared" si="18"/>
        <v>0.59611720601866225</v>
      </c>
      <c r="V139" s="7"/>
      <c r="W139" s="28">
        <f t="shared" ca="1" si="19"/>
        <v>-0.15375021291967528</v>
      </c>
      <c r="X139" s="27"/>
      <c r="Y139" s="7"/>
      <c r="Z139" s="46"/>
    </row>
    <row r="140" spans="1:26" s="26" customFormat="1" x14ac:dyDescent="0.25">
      <c r="A140" s="26">
        <v>59</v>
      </c>
      <c r="B140" s="26">
        <v>-632</v>
      </c>
      <c r="C140" s="26">
        <v>14333</v>
      </c>
      <c r="D140" s="26">
        <v>11655</v>
      </c>
      <c r="E140" s="26">
        <v>12091</v>
      </c>
      <c r="F140" s="26">
        <v>14743</v>
      </c>
      <c r="G140" s="27"/>
      <c r="H140" s="7"/>
      <c r="I140" s="28">
        <f t="shared" si="11"/>
        <v>2242</v>
      </c>
      <c r="J140" s="27">
        <f t="shared" si="11"/>
        <v>-3088</v>
      </c>
      <c r="K140" s="7"/>
      <c r="L140" s="28">
        <f t="shared" ca="1" si="12"/>
        <v>2260.5602338365857</v>
      </c>
      <c r="M140" s="26">
        <f t="shared" ca="1" si="13"/>
        <v>-3114.4541737616819</v>
      </c>
      <c r="N140" s="26">
        <f t="shared" ca="1" si="14"/>
        <v>-0.58875694773157816</v>
      </c>
      <c r="O140" s="27">
        <f t="shared" ca="1" si="15"/>
        <v>-0.81452095193653351</v>
      </c>
      <c r="P140" s="7"/>
      <c r="Q140" s="28">
        <f t="shared" ca="1" si="16"/>
        <v>-0.57727271391955759</v>
      </c>
      <c r="R140" s="27">
        <f t="shared" ca="1" si="20"/>
        <v>28.428963983322433</v>
      </c>
      <c r="S140" s="7"/>
      <c r="T140" s="28">
        <f t="shared" si="17"/>
        <v>28.466999999999945</v>
      </c>
      <c r="U140" s="27">
        <f t="shared" si="18"/>
        <v>0.49684287816522482</v>
      </c>
      <c r="V140" s="7"/>
      <c r="W140" s="28">
        <f t="shared" ca="1" si="19"/>
        <v>-3.8036016677512663E-2</v>
      </c>
      <c r="X140" s="27"/>
      <c r="Y140" s="7"/>
      <c r="Z140" s="46"/>
    </row>
    <row r="141" spans="1:26" s="26" customFormat="1" x14ac:dyDescent="0.25">
      <c r="A141" s="26">
        <v>60</v>
      </c>
      <c r="B141" s="26">
        <v>-601</v>
      </c>
      <c r="C141" s="26">
        <v>14180</v>
      </c>
      <c r="D141" s="26">
        <v>11564</v>
      </c>
      <c r="E141" s="26">
        <v>12245</v>
      </c>
      <c r="F141" s="26">
        <v>14847</v>
      </c>
      <c r="G141" s="27"/>
      <c r="H141" s="7"/>
      <c r="I141" s="28">
        <f t="shared" si="11"/>
        <v>1935</v>
      </c>
      <c r="J141" s="27">
        <f t="shared" si="11"/>
        <v>-3283</v>
      </c>
      <c r="K141" s="7"/>
      <c r="L141" s="28">
        <f t="shared" ca="1" si="12"/>
        <v>1953.5602338365859</v>
      </c>
      <c r="M141" s="26">
        <f t="shared" ca="1" si="13"/>
        <v>-3309.4541737616819</v>
      </c>
      <c r="N141" s="26">
        <f t="shared" ca="1" si="14"/>
        <v>-0.50879960784383216</v>
      </c>
      <c r="O141" s="27">
        <f t="shared" ca="1" si="15"/>
        <v>-0.86551916117837469</v>
      </c>
      <c r="P141" s="7"/>
      <c r="Q141" s="28">
        <f t="shared" ca="1" si="16"/>
        <v>-0.49658460056796316</v>
      </c>
      <c r="R141" s="27">
        <f t="shared" ca="1" si="20"/>
        <v>22.947445829244657</v>
      </c>
      <c r="S141" s="7"/>
      <c r="T141" s="28">
        <f t="shared" si="17"/>
        <v>23.057999999999947</v>
      </c>
      <c r="U141" s="27">
        <f t="shared" si="18"/>
        <v>0.40243801892485159</v>
      </c>
      <c r="V141" s="7"/>
      <c r="W141" s="28">
        <f t="shared" ca="1" si="19"/>
        <v>-0.1105541707552895</v>
      </c>
      <c r="X141" s="27"/>
      <c r="Y141" s="7"/>
      <c r="Z141" s="46"/>
    </row>
    <row r="142" spans="1:26" s="26" customFormat="1" x14ac:dyDescent="0.25">
      <c r="A142" s="26">
        <v>61</v>
      </c>
      <c r="B142" s="26">
        <v>-608</v>
      </c>
      <c r="C142" s="26">
        <v>14011</v>
      </c>
      <c r="D142" s="26">
        <v>11475</v>
      </c>
      <c r="E142" s="26">
        <v>12400</v>
      </c>
      <c r="F142" s="26">
        <v>14923</v>
      </c>
      <c r="G142" s="27"/>
      <c r="H142" s="7"/>
      <c r="I142" s="28">
        <f t="shared" si="11"/>
        <v>1611</v>
      </c>
      <c r="J142" s="27">
        <f t="shared" si="11"/>
        <v>-3448</v>
      </c>
      <c r="K142" s="7"/>
      <c r="L142" s="28">
        <f t="shared" ca="1" si="12"/>
        <v>1629.5602338365859</v>
      </c>
      <c r="M142" s="26">
        <f t="shared" ca="1" si="13"/>
        <v>-3474.4541737616819</v>
      </c>
      <c r="N142" s="26">
        <f t="shared" ca="1" si="14"/>
        <v>-0.42441466281572238</v>
      </c>
      <c r="O142" s="27">
        <f t="shared" ca="1" si="15"/>
        <v>-0.90867149207531728</v>
      </c>
      <c r="P142" s="7"/>
      <c r="Q142" s="28">
        <f t="shared" ca="1" si="16"/>
        <v>-0.4115796289113145</v>
      </c>
      <c r="R142" s="27">
        <f t="shared" ca="1" si="20"/>
        <v>17.470732629021029</v>
      </c>
      <c r="S142" s="7"/>
      <c r="T142" s="28">
        <f t="shared" si="17"/>
        <v>17.585999999999949</v>
      </c>
      <c r="U142" s="27">
        <f t="shared" si="18"/>
        <v>0.30693360225572186</v>
      </c>
      <c r="V142" s="7"/>
      <c r="W142" s="28">
        <f t="shared" ca="1" si="19"/>
        <v>-0.11526737097891981</v>
      </c>
      <c r="X142" s="27"/>
      <c r="Y142" s="7"/>
      <c r="Z142" s="46"/>
    </row>
    <row r="143" spans="1:26" s="26" customFormat="1" x14ac:dyDescent="0.25">
      <c r="A143" s="26">
        <v>62</v>
      </c>
      <c r="B143" s="26">
        <v>-633</v>
      </c>
      <c r="C143" s="26">
        <v>13844</v>
      </c>
      <c r="D143" s="26">
        <v>11412</v>
      </c>
      <c r="E143" s="26">
        <v>12583</v>
      </c>
      <c r="F143" s="26">
        <v>15007</v>
      </c>
      <c r="G143" s="27"/>
      <c r="H143" s="7"/>
      <c r="I143" s="28">
        <f t="shared" si="11"/>
        <v>1261</v>
      </c>
      <c r="J143" s="27">
        <f t="shared" si="11"/>
        <v>-3595</v>
      </c>
      <c r="K143" s="7"/>
      <c r="L143" s="28">
        <f t="shared" ca="1" si="12"/>
        <v>1279.5602338365859</v>
      </c>
      <c r="M143" s="26">
        <f t="shared" ca="1" si="13"/>
        <v>-3621.4541737616819</v>
      </c>
      <c r="N143" s="26">
        <f t="shared" ca="1" si="14"/>
        <v>-0.33325808639646798</v>
      </c>
      <c r="O143" s="27">
        <f t="shared" ca="1" si="15"/>
        <v>-0.94711629596532065</v>
      </c>
      <c r="P143" s="7"/>
      <c r="Q143" s="28">
        <f t="shared" ca="1" si="16"/>
        <v>-0.31986906074137167</v>
      </c>
      <c r="R143" s="27">
        <f t="shared" ca="1" si="20"/>
        <v>11.764086555240283</v>
      </c>
      <c r="S143" s="7"/>
      <c r="T143" s="28">
        <f t="shared" si="17"/>
        <v>11.88899999999995</v>
      </c>
      <c r="U143" s="27">
        <f t="shared" si="18"/>
        <v>0.20750219476960494</v>
      </c>
      <c r="V143" s="7"/>
      <c r="W143" s="28">
        <f t="shared" ca="1" si="19"/>
        <v>-0.1249134447596667</v>
      </c>
      <c r="X143" s="27"/>
      <c r="Y143" s="7"/>
      <c r="Z143" s="46"/>
    </row>
    <row r="144" spans="1:26" s="26" customFormat="1" x14ac:dyDescent="0.25">
      <c r="A144" s="26">
        <v>63</v>
      </c>
      <c r="B144" s="26">
        <v>-636</v>
      </c>
      <c r="C144" s="26">
        <v>13656</v>
      </c>
      <c r="D144" s="26">
        <v>11362</v>
      </c>
      <c r="E144" s="26">
        <v>12762</v>
      </c>
      <c r="F144" s="26">
        <v>15054</v>
      </c>
      <c r="G144" s="27"/>
      <c r="H144" s="7"/>
      <c r="I144" s="28">
        <f t="shared" si="11"/>
        <v>894</v>
      </c>
      <c r="J144" s="27">
        <f t="shared" si="11"/>
        <v>-3692</v>
      </c>
      <c r="K144" s="7"/>
      <c r="L144" s="28">
        <f t="shared" ca="1" si="12"/>
        <v>912.56023383658589</v>
      </c>
      <c r="M144" s="26">
        <f t="shared" ca="1" si="13"/>
        <v>-3718.4541737616819</v>
      </c>
      <c r="N144" s="26">
        <f t="shared" ca="1" si="14"/>
        <v>-0.23767390483684978</v>
      </c>
      <c r="O144" s="27">
        <f t="shared" ca="1" si="15"/>
        <v>-0.97248463594715973</v>
      </c>
      <c r="P144" s="7"/>
      <c r="Q144" s="28">
        <f t="shared" ca="1" si="16"/>
        <v>-0.22391576189483839</v>
      </c>
      <c r="R144" s="27">
        <f t="shared" ca="1" si="20"/>
        <v>6.0691804781827159</v>
      </c>
      <c r="S144" s="7"/>
      <c r="T144" s="28">
        <f t="shared" si="17"/>
        <v>6.1649999999999503</v>
      </c>
      <c r="U144" s="27">
        <f t="shared" si="18"/>
        <v>0.10759954838544955</v>
      </c>
      <c r="V144" s="7"/>
      <c r="W144" s="28">
        <f t="shared" ca="1" si="19"/>
        <v>-9.581952181723441E-2</v>
      </c>
      <c r="X144" s="27"/>
      <c r="Y144" s="7"/>
      <c r="Z144" s="46"/>
    </row>
    <row r="145" spans="1:26" s="26" customFormat="1" x14ac:dyDescent="0.25">
      <c r="A145" s="26">
        <v>64</v>
      </c>
      <c r="B145" s="26">
        <v>-637</v>
      </c>
      <c r="C145" s="26">
        <v>13464</v>
      </c>
      <c r="D145" s="26">
        <v>11326</v>
      </c>
      <c r="E145" s="26">
        <v>12946</v>
      </c>
      <c r="F145" s="26">
        <v>15085</v>
      </c>
      <c r="G145" s="27"/>
      <c r="H145" s="7"/>
      <c r="I145" s="28">
        <f t="shared" ref="I145:J145" si="21">C145-E145</f>
        <v>518</v>
      </c>
      <c r="J145" s="27">
        <f t="shared" si="21"/>
        <v>-3759</v>
      </c>
      <c r="K145" s="7"/>
      <c r="L145" s="28">
        <f t="shared" ref="L145" ca="1" si="22">I145-$J$4</f>
        <v>536.56023383658589</v>
      </c>
      <c r="M145" s="26">
        <f t="shared" ref="M145" ca="1" si="23">J145-$J$3</f>
        <v>-3785.4541737616819</v>
      </c>
      <c r="N145" s="26">
        <f t="shared" ref="N145" ca="1" si="24">L145/$J$7</f>
        <v>-0.13974569702645073</v>
      </c>
      <c r="O145" s="27">
        <f t="shared" ref="O145" ca="1" si="25">M145/$J$6</f>
        <v>-0.99000709758409999</v>
      </c>
      <c r="P145" s="7"/>
      <c r="Q145" s="28">
        <f t="shared" ref="Q145" ca="1" si="26">(N145-O145*SIN(-$J$11*PI()/180))/(COS(-$J$11*PI()/180))</f>
        <v>-0.12572939285983903</v>
      </c>
      <c r="R145" s="27">
        <f ca="1">IF(MOD(ATAN2(O145,Q145)*180/PI()-$J$9+360,360)&gt;5,MOD(ATAN2(O145,Q145)*180/PI()-$J$9+360,360)-360,MOD(ATAN2(O145,Q145)*180/PI()-$J$9+360,360))</f>
        <v>0.34047784668518943</v>
      </c>
      <c r="S145" s="7"/>
      <c r="T145" s="28">
        <f t="shared" ref="T145" si="27">360/40000*B145+T144</f>
        <v>0.43199999999995065</v>
      </c>
      <c r="U145" s="27">
        <f t="shared" ref="U145" si="28">T145*PI()/180</f>
        <v>7.5398223686146421E-3</v>
      </c>
      <c r="V145" s="7"/>
      <c r="W145" s="28">
        <f t="shared" ref="W145" ca="1" si="29">R145-T145</f>
        <v>-9.1522153314761212E-2</v>
      </c>
      <c r="X145" s="27"/>
      <c r="Y145" s="7"/>
      <c r="Z145" s="46"/>
    </row>
    <row r="147" spans="1:26" x14ac:dyDescent="0.25">
      <c r="A147" t="s">
        <v>90</v>
      </c>
    </row>
    <row r="150" spans="1:26" x14ac:dyDescent="0.25">
      <c r="A150" s="32" t="s">
        <v>91</v>
      </c>
      <c r="B150" s="32">
        <v>40025</v>
      </c>
    </row>
    <row r="151" spans="1:26" x14ac:dyDescent="0.25">
      <c r="A151" t="s">
        <v>81</v>
      </c>
      <c r="B151">
        <v>40025</v>
      </c>
    </row>
    <row r="152" spans="1:26" x14ac:dyDescent="0.25">
      <c r="A152" s="32" t="s">
        <v>92</v>
      </c>
      <c r="B152" s="32">
        <v>-39977</v>
      </c>
    </row>
    <row r="153" spans="1:26" x14ac:dyDescent="0.25">
      <c r="A153" t="s">
        <v>87</v>
      </c>
      <c r="B153">
        <v>-39977</v>
      </c>
    </row>
    <row r="156" spans="1:26" x14ac:dyDescent="0.25">
      <c r="A156" t="s">
        <v>93</v>
      </c>
      <c r="B156">
        <v>200</v>
      </c>
    </row>
    <row r="157" spans="1:26" x14ac:dyDescent="0.25">
      <c r="A157" t="s">
        <v>94</v>
      </c>
      <c r="B157">
        <v>200</v>
      </c>
    </row>
    <row r="158" spans="1:26" x14ac:dyDescent="0.25">
      <c r="A158" t="s">
        <v>95</v>
      </c>
      <c r="B158">
        <v>250</v>
      </c>
    </row>
    <row r="161" spans="1:1" x14ac:dyDescent="0.25">
      <c r="A161" t="s">
        <v>146</v>
      </c>
    </row>
    <row r="162" spans="1:1" x14ac:dyDescent="0.25">
      <c r="A162" t="s">
        <v>62</v>
      </c>
    </row>
    <row r="163" spans="1:1" x14ac:dyDescent="0.25">
      <c r="A163" t="s">
        <v>63</v>
      </c>
    </row>
    <row r="164" spans="1:1" x14ac:dyDescent="0.25">
      <c r="A164" t="s">
        <v>64</v>
      </c>
    </row>
    <row r="165" spans="1:1" x14ac:dyDescent="0.25">
      <c r="A165" t="s">
        <v>146</v>
      </c>
    </row>
    <row r="166" spans="1:1" x14ac:dyDescent="0.25">
      <c r="A166" t="s">
        <v>62</v>
      </c>
    </row>
    <row r="167" spans="1:1" x14ac:dyDescent="0.25">
      <c r="A167" t="s">
        <v>63</v>
      </c>
    </row>
    <row r="168" spans="1:1" x14ac:dyDescent="0.25">
      <c r="A168" t="s">
        <v>64</v>
      </c>
    </row>
  </sheetData>
  <mergeCells count="10">
    <mergeCell ref="W14:X14"/>
    <mergeCell ref="Q3:R3"/>
    <mergeCell ref="Q7:R7"/>
    <mergeCell ref="T7:T8"/>
    <mergeCell ref="U7:U8"/>
    <mergeCell ref="I14:J14"/>
    <mergeCell ref="L14:M14"/>
    <mergeCell ref="N14:O14"/>
    <mergeCell ref="Q14:R14"/>
    <mergeCell ref="T14:U14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47</vt:i4>
      </vt:variant>
    </vt:vector>
  </HeadingPairs>
  <TitlesOfParts>
    <vt:vector size="47" baseType="lpstr">
      <vt:lpstr>Infos</vt:lpstr>
      <vt:lpstr>Ergebnisse</vt:lpstr>
      <vt:lpstr>TDK_KF_ST_15_01</vt:lpstr>
      <vt:lpstr>TDK_KF_ST_15_02</vt:lpstr>
      <vt:lpstr>TDK_KF_ST_15_03</vt:lpstr>
      <vt:lpstr>TDK_FF_ST_oU_01</vt:lpstr>
      <vt:lpstr>TDK_FF_ST_mU_01</vt:lpstr>
      <vt:lpstr>TDK_KF_ST_22_01</vt:lpstr>
      <vt:lpstr>TDK_KF_ST_22_02</vt:lpstr>
      <vt:lpstr>TDK_KF_ST_22_03</vt:lpstr>
      <vt:lpstr>TDK_FF_ST_oU_02</vt:lpstr>
      <vt:lpstr>TDK_FF_ST_mU_02</vt:lpstr>
      <vt:lpstr>TDK_KF_ST_09_01</vt:lpstr>
      <vt:lpstr>TDK_KF_ST_09_02</vt:lpstr>
      <vt:lpstr>TDK_KF_ST_09_03</vt:lpstr>
      <vt:lpstr>TDK_FF_ST_oU_03</vt:lpstr>
      <vt:lpstr>TDK_FF_ST_mU_03</vt:lpstr>
      <vt:lpstr>TDK_KF_ST_25_01</vt:lpstr>
      <vt:lpstr>TDK_KF_ST_25_02</vt:lpstr>
      <vt:lpstr>TDK_KF_ST_25_03</vt:lpstr>
      <vt:lpstr>TDK_FF_ST_oU_04</vt:lpstr>
      <vt:lpstr>TDK_FF_ST_mU_04</vt:lpstr>
      <vt:lpstr>TDK_KF_ST_13_01</vt:lpstr>
      <vt:lpstr>TDK_KF_ST_13_02</vt:lpstr>
      <vt:lpstr>TDK_KF_ST_13_03</vt:lpstr>
      <vt:lpstr>TDK_FF_ST_oU_05</vt:lpstr>
      <vt:lpstr>TDK_FF_ST_mU_05</vt:lpstr>
      <vt:lpstr>TDK_KF_ST_21_01</vt:lpstr>
      <vt:lpstr>TDK_KF_ST_21_02</vt:lpstr>
      <vt:lpstr>TDK_KF_ST_21_03</vt:lpstr>
      <vt:lpstr>TDK_FF_ST_oU_06</vt:lpstr>
      <vt:lpstr>TDK_FF_ST_mU_06</vt:lpstr>
      <vt:lpstr>TDK_KF_ST_02_01</vt:lpstr>
      <vt:lpstr>TDK_KF_ST_02_02</vt:lpstr>
      <vt:lpstr>TDK_KF_ST_02_03</vt:lpstr>
      <vt:lpstr>TDK_FF_ST_oU_07</vt:lpstr>
      <vt:lpstr>TDK_FF_ST_mU_07</vt:lpstr>
      <vt:lpstr>TDK_KF_ST_06_01</vt:lpstr>
      <vt:lpstr>TDK_KF_ST_06_02</vt:lpstr>
      <vt:lpstr>TDK_KF_ST_06_03</vt:lpstr>
      <vt:lpstr>TDK_FF_ST_oU_08</vt:lpstr>
      <vt:lpstr>TDK_FF_ST_mU_08</vt:lpstr>
      <vt:lpstr>TDK_KF_ST_03_01</vt:lpstr>
      <vt:lpstr>TDK_KF_ST_03_02</vt:lpstr>
      <vt:lpstr>TDK_KF_ST_03_03</vt:lpstr>
      <vt:lpstr>TDK_FF_ST_oU_09</vt:lpstr>
      <vt:lpstr>TDK_FF_ST_mU_09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2019-07-16T10:53:42Z</dcterms:created>
  <dcterms:modified xsi:type="dcterms:W3CDTF">2019-09-02T11:56:43Z</dcterms:modified>
</cp:coreProperties>
</file>